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4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5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ThisWorkbook"/>
  <mc:AlternateContent xmlns:mc="http://schemas.openxmlformats.org/markup-compatibility/2006">
    <mc:Choice Requires="x15">
      <x15ac:absPath xmlns:x15ac="http://schemas.microsoft.com/office/spreadsheetml/2010/11/ac" url="D:\Users\Robert &amp; Bonnie\Documents\Documents\Robert\Astronomy\Variable research\Variables\Bob Nelson\Master workbooks for stars\2024 updates active file\"/>
    </mc:Choice>
  </mc:AlternateContent>
  <xr:revisionPtr revIDLastSave="0" documentId="13_ncr:1_{DFBEBBEF-0D64-4BAE-BA34-7212176E40A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ctive 1" sheetId="6" r:id="rId1"/>
    <sheet name="Graphs 1" sheetId="7" r:id="rId2"/>
    <sheet name="Active 2" sheetId="3" r:id="rId3"/>
    <sheet name="A (old)" sheetId="1" r:id="rId4"/>
    <sheet name="Sheet1" sheetId="5" r:id="rId5"/>
    <sheet name="B (2)" sheetId="4" r:id="rId6"/>
  </sheets>
  <definedNames>
    <definedName name="solver_adj" localSheetId="3" hidden="1">'A (old)'!$E$11:$E$13</definedName>
    <definedName name="solver_adj" localSheetId="0" hidden="1">'Active 1'!$AC$2:$AC$10</definedName>
    <definedName name="solver_adj" localSheetId="2" hidden="1">'Active 2'!$E$11:$E$13</definedName>
    <definedName name="solver_adj" localSheetId="5" hidden="1">'B (2)'!$AC$3:$AC$10</definedName>
    <definedName name="solver_cvg" localSheetId="3" hidden="1">0.001</definedName>
    <definedName name="solver_cvg" localSheetId="0" hidden="1">0.001</definedName>
    <definedName name="solver_cvg" localSheetId="2" hidden="1">0.001</definedName>
    <definedName name="solver_cvg" localSheetId="5" hidden="1">0.001</definedName>
    <definedName name="solver_drv" localSheetId="3" hidden="1">1</definedName>
    <definedName name="solver_drv" localSheetId="0" hidden="1">1</definedName>
    <definedName name="solver_drv" localSheetId="2" hidden="1">1</definedName>
    <definedName name="solver_drv" localSheetId="5" hidden="1">1</definedName>
    <definedName name="solver_est" localSheetId="3" hidden="1">1</definedName>
    <definedName name="solver_est" localSheetId="0" hidden="1">1</definedName>
    <definedName name="solver_est" localSheetId="2" hidden="1">1</definedName>
    <definedName name="solver_est" localSheetId="5" hidden="1">1</definedName>
    <definedName name="solver_itr" localSheetId="3" hidden="1">100</definedName>
    <definedName name="solver_itr" localSheetId="0" hidden="1">100</definedName>
    <definedName name="solver_itr" localSheetId="2" hidden="1">100</definedName>
    <definedName name="solver_itr" localSheetId="5" hidden="1">100</definedName>
    <definedName name="solver_lin" localSheetId="3" hidden="1">2</definedName>
    <definedName name="solver_lin" localSheetId="0" hidden="1">2</definedName>
    <definedName name="solver_lin" localSheetId="2" hidden="1">2</definedName>
    <definedName name="solver_lin" localSheetId="5" hidden="1">2</definedName>
    <definedName name="solver_neg" localSheetId="3" hidden="1">2</definedName>
    <definedName name="solver_neg" localSheetId="0" hidden="1">2</definedName>
    <definedName name="solver_neg" localSheetId="2" hidden="1">2</definedName>
    <definedName name="solver_neg" localSheetId="5" hidden="1">2</definedName>
    <definedName name="solver_num" localSheetId="3" hidden="1">0</definedName>
    <definedName name="solver_num" localSheetId="0" hidden="1">0</definedName>
    <definedName name="solver_num" localSheetId="2" hidden="1">0</definedName>
    <definedName name="solver_num" localSheetId="5" hidden="1">0</definedName>
    <definedName name="solver_nwt" localSheetId="3" hidden="1">1</definedName>
    <definedName name="solver_nwt" localSheetId="0" hidden="1">1</definedName>
    <definedName name="solver_nwt" localSheetId="2" hidden="1">1</definedName>
    <definedName name="solver_nwt" localSheetId="5" hidden="1">1</definedName>
    <definedName name="solver_opt" localSheetId="3" hidden="1">'A (old)'!$E$14</definedName>
    <definedName name="solver_opt" localSheetId="0" hidden="1">'Active 1'!$AC$11</definedName>
    <definedName name="solver_opt" localSheetId="2" hidden="1">'Active 2'!$E$14</definedName>
    <definedName name="solver_opt" localSheetId="5" hidden="1">'B (2)'!$AC$11</definedName>
    <definedName name="solver_pre" localSheetId="3" hidden="1">0.000001</definedName>
    <definedName name="solver_pre" localSheetId="0" hidden="1">0.000001</definedName>
    <definedName name="solver_pre" localSheetId="2" hidden="1">0.000001</definedName>
    <definedName name="solver_pre" localSheetId="5" hidden="1">0.000001</definedName>
    <definedName name="solver_scl" localSheetId="3" hidden="1">2</definedName>
    <definedName name="solver_scl" localSheetId="0" hidden="1">2</definedName>
    <definedName name="solver_scl" localSheetId="2" hidden="1">2</definedName>
    <definedName name="solver_scl" localSheetId="5" hidden="1">2</definedName>
    <definedName name="solver_sho" localSheetId="3" hidden="1">2</definedName>
    <definedName name="solver_sho" localSheetId="0" hidden="1">2</definedName>
    <definedName name="solver_sho" localSheetId="2" hidden="1">2</definedName>
    <definedName name="solver_sho" localSheetId="5" hidden="1">2</definedName>
    <definedName name="solver_tim" localSheetId="3" hidden="1">100</definedName>
    <definedName name="solver_tim" localSheetId="0" hidden="1">100</definedName>
    <definedName name="solver_tim" localSheetId="2" hidden="1">100</definedName>
    <definedName name="solver_tim" localSheetId="5" hidden="1">100</definedName>
    <definedName name="solver_tol" localSheetId="3" hidden="1">0.05</definedName>
    <definedName name="solver_tol" localSheetId="0" hidden="1">0.05</definedName>
    <definedName name="solver_tol" localSheetId="2" hidden="1">0.05</definedName>
    <definedName name="solver_tol" localSheetId="5" hidden="1">0.05</definedName>
    <definedName name="solver_typ" localSheetId="3" hidden="1">2</definedName>
    <definedName name="solver_typ" localSheetId="0" hidden="1">2</definedName>
    <definedName name="solver_typ" localSheetId="2" hidden="1">2</definedName>
    <definedName name="solver_typ" localSheetId="5" hidden="1">2</definedName>
    <definedName name="solver_val" localSheetId="3" hidden="1">0</definedName>
    <definedName name="solver_val" localSheetId="0" hidden="1">0</definedName>
    <definedName name="solver_val" localSheetId="2" hidden="1">0</definedName>
    <definedName name="solver_val" localSheetId="5" hidden="1">0</definedName>
  </definedNames>
  <calcPr calcId="181029"/>
</workbook>
</file>

<file path=xl/calcChain.xml><?xml version="1.0" encoding="utf-8"?>
<calcChain xmlns="http://schemas.openxmlformats.org/spreadsheetml/2006/main">
  <c r="E902" i="6" l="1"/>
  <c r="F902" i="6" s="1"/>
  <c r="Q902" i="6"/>
  <c r="S902" i="6"/>
  <c r="AF902" i="6"/>
  <c r="E903" i="6"/>
  <c r="F903" i="6" s="1"/>
  <c r="Q903" i="6"/>
  <c r="S903" i="6"/>
  <c r="AF903" i="6"/>
  <c r="E899" i="3"/>
  <c r="F899" i="3" s="1"/>
  <c r="Q899" i="3"/>
  <c r="E900" i="3"/>
  <c r="F900" i="3" s="1"/>
  <c r="Q900" i="3"/>
  <c r="E897" i="3"/>
  <c r="F897" i="3" s="1"/>
  <c r="Q897" i="3"/>
  <c r="E900" i="6"/>
  <c r="F900" i="6" s="1"/>
  <c r="Q900" i="6"/>
  <c r="S900" i="6"/>
  <c r="AF900" i="6"/>
  <c r="F4" i="3"/>
  <c r="F4" i="6"/>
  <c r="E897" i="6"/>
  <c r="F897" i="6" s="1"/>
  <c r="Q897" i="6"/>
  <c r="S897" i="6"/>
  <c r="AF897" i="6"/>
  <c r="E898" i="6"/>
  <c r="F898" i="6" s="1"/>
  <c r="Q898" i="6"/>
  <c r="S898" i="6"/>
  <c r="AF898" i="6"/>
  <c r="E899" i="6"/>
  <c r="F899" i="6"/>
  <c r="G899" i="6" s="1"/>
  <c r="Q899" i="6"/>
  <c r="S899" i="6"/>
  <c r="AF899" i="6"/>
  <c r="E901" i="6"/>
  <c r="F901" i="6"/>
  <c r="Z901" i="6" s="1"/>
  <c r="Q901" i="6"/>
  <c r="S901" i="6"/>
  <c r="AF901" i="6"/>
  <c r="E894" i="3"/>
  <c r="F894" i="3" s="1"/>
  <c r="Q894" i="3"/>
  <c r="E895" i="3"/>
  <c r="F895" i="3" s="1"/>
  <c r="Q895" i="3"/>
  <c r="E896" i="3"/>
  <c r="F896" i="3" s="1"/>
  <c r="Q896" i="3"/>
  <c r="E898" i="3"/>
  <c r="F898" i="3" s="1"/>
  <c r="Q898" i="3"/>
  <c r="E892" i="6"/>
  <c r="F892" i="6" s="1"/>
  <c r="Q892" i="6"/>
  <c r="S892" i="6"/>
  <c r="AF892" i="6"/>
  <c r="E893" i="6"/>
  <c r="F893" i="6" s="1"/>
  <c r="Q893" i="6"/>
  <c r="S893" i="6"/>
  <c r="AF893" i="6"/>
  <c r="E896" i="6"/>
  <c r="F896" i="6" s="1"/>
  <c r="G896" i="6" s="1"/>
  <c r="Q896" i="6"/>
  <c r="S896" i="6"/>
  <c r="AF896" i="6"/>
  <c r="E889" i="3"/>
  <c r="F889" i="3" s="1"/>
  <c r="Q889" i="3"/>
  <c r="E890" i="3"/>
  <c r="F890" i="3" s="1"/>
  <c r="Q890" i="3"/>
  <c r="E893" i="3"/>
  <c r="F893" i="3" s="1"/>
  <c r="Q893" i="3"/>
  <c r="E890" i="6"/>
  <c r="F890" i="6" s="1"/>
  <c r="Q890" i="6"/>
  <c r="S890" i="6"/>
  <c r="AF890" i="6"/>
  <c r="E894" i="6"/>
  <c r="F894" i="6" s="1"/>
  <c r="Q894" i="6"/>
  <c r="S894" i="6"/>
  <c r="AF894" i="6"/>
  <c r="E895" i="6"/>
  <c r="F895" i="6" s="1"/>
  <c r="G895" i="6" s="1"/>
  <c r="Q895" i="6"/>
  <c r="S895" i="6"/>
  <c r="AF895" i="6"/>
  <c r="E887" i="3"/>
  <c r="F887" i="3" s="1"/>
  <c r="Q887" i="3"/>
  <c r="E891" i="3"/>
  <c r="F891" i="3" s="1"/>
  <c r="Q891" i="3"/>
  <c r="E892" i="3"/>
  <c r="F892" i="3" s="1"/>
  <c r="Q892" i="3"/>
  <c r="E876" i="3"/>
  <c r="F876" i="3" s="1"/>
  <c r="Q876" i="3"/>
  <c r="E877" i="3"/>
  <c r="F877" i="3" s="1"/>
  <c r="Q877" i="3"/>
  <c r="E882" i="3"/>
  <c r="F882" i="3" s="1"/>
  <c r="G882" i="3" s="1"/>
  <c r="K882" i="3" s="1"/>
  <c r="Q882" i="3"/>
  <c r="E878" i="3"/>
  <c r="F878" i="3" s="1"/>
  <c r="Q878" i="3"/>
  <c r="E879" i="3"/>
  <c r="F879" i="3" s="1"/>
  <c r="Q879" i="3"/>
  <c r="E880" i="3"/>
  <c r="F880" i="3" s="1"/>
  <c r="G880" i="3" s="1"/>
  <c r="K880" i="3" s="1"/>
  <c r="Q880" i="3"/>
  <c r="E881" i="3"/>
  <c r="F881" i="3" s="1"/>
  <c r="Q881" i="3"/>
  <c r="E883" i="3"/>
  <c r="F883" i="3" s="1"/>
  <c r="Q883" i="3"/>
  <c r="E884" i="3"/>
  <c r="F884" i="3" s="1"/>
  <c r="Q884" i="3"/>
  <c r="E885" i="3"/>
  <c r="F885" i="3" s="1"/>
  <c r="Q885" i="3"/>
  <c r="E886" i="3"/>
  <c r="F886" i="3" s="1"/>
  <c r="Q886" i="3"/>
  <c r="E873" i="3"/>
  <c r="F873" i="3" s="1"/>
  <c r="Q873" i="3"/>
  <c r="E874" i="3"/>
  <c r="F874" i="3" s="1"/>
  <c r="Q874" i="3"/>
  <c r="E888" i="3"/>
  <c r="F888" i="3" s="1"/>
  <c r="Q888" i="3"/>
  <c r="E891" i="6"/>
  <c r="F891" i="6" s="1"/>
  <c r="Q891" i="6"/>
  <c r="S891" i="6"/>
  <c r="AF891" i="6"/>
  <c r="E881" i="6"/>
  <c r="F881" i="6" s="1"/>
  <c r="Q881" i="6"/>
  <c r="S881" i="6"/>
  <c r="AF880" i="6"/>
  <c r="E882" i="6"/>
  <c r="F882" i="6" s="1"/>
  <c r="Q882" i="6"/>
  <c r="S882" i="6"/>
  <c r="AF881" i="6"/>
  <c r="E883" i="6"/>
  <c r="F883" i="6" s="1"/>
  <c r="Q883" i="6"/>
  <c r="S883" i="6"/>
  <c r="AF882" i="6"/>
  <c r="E884" i="6"/>
  <c r="F884" i="6" s="1"/>
  <c r="Q884" i="6"/>
  <c r="S884" i="6"/>
  <c r="AF883" i="6"/>
  <c r="E886" i="6"/>
  <c r="F886" i="6" s="1"/>
  <c r="Q886" i="6"/>
  <c r="S886" i="6"/>
  <c r="AF884" i="6"/>
  <c r="E887" i="6"/>
  <c r="F887" i="6" s="1"/>
  <c r="Q887" i="6"/>
  <c r="S887" i="6"/>
  <c r="AF885" i="6"/>
  <c r="E888" i="6"/>
  <c r="F888" i="6" s="1"/>
  <c r="Q888" i="6"/>
  <c r="S888" i="6"/>
  <c r="AF886" i="6"/>
  <c r="E889" i="6"/>
  <c r="F889" i="6" s="1"/>
  <c r="Q889" i="6"/>
  <c r="S889" i="6"/>
  <c r="AF887" i="6"/>
  <c r="E877" i="6"/>
  <c r="F877" i="6" s="1"/>
  <c r="Q877" i="6"/>
  <c r="S877" i="6"/>
  <c r="AF888" i="6"/>
  <c r="E878" i="6"/>
  <c r="F878" i="6" s="1"/>
  <c r="Q878" i="6"/>
  <c r="S878" i="6"/>
  <c r="AF889" i="6"/>
  <c r="E885" i="6"/>
  <c r="F885" i="6" s="1"/>
  <c r="AF879" i="6"/>
  <c r="S885" i="6"/>
  <c r="Q885" i="6"/>
  <c r="E873" i="6"/>
  <c r="F873" i="6" s="1"/>
  <c r="E848" i="6"/>
  <c r="F848" i="6" s="1"/>
  <c r="E849" i="6"/>
  <c r="F849" i="6" s="1"/>
  <c r="G849" i="6" s="1"/>
  <c r="E850" i="6"/>
  <c r="F850" i="6" s="1"/>
  <c r="G850" i="6" s="1"/>
  <c r="E851" i="6"/>
  <c r="F851" i="6" s="1"/>
  <c r="G851" i="6" s="1"/>
  <c r="E852" i="6"/>
  <c r="F852" i="6" s="1"/>
  <c r="G852" i="6" s="1"/>
  <c r="E853" i="6"/>
  <c r="F853" i="6" s="1"/>
  <c r="G853" i="6" s="1"/>
  <c r="E854" i="6"/>
  <c r="F854" i="6" s="1"/>
  <c r="E855" i="6"/>
  <c r="F855" i="6" s="1"/>
  <c r="G855" i="6" s="1"/>
  <c r="E856" i="6"/>
  <c r="F856" i="6" s="1"/>
  <c r="G856" i="6" s="1"/>
  <c r="K856" i="6" s="1"/>
  <c r="E857" i="6"/>
  <c r="F857" i="6" s="1"/>
  <c r="E858" i="6"/>
  <c r="F858" i="6" s="1"/>
  <c r="G858" i="6" s="1"/>
  <c r="E859" i="6"/>
  <c r="F859" i="6" s="1"/>
  <c r="G859" i="6" s="1"/>
  <c r="E860" i="6"/>
  <c r="F860" i="6" s="1"/>
  <c r="G860" i="6" s="1"/>
  <c r="E861" i="6"/>
  <c r="F861" i="6" s="1"/>
  <c r="G861" i="6" s="1"/>
  <c r="E862" i="6"/>
  <c r="F862" i="6" s="1"/>
  <c r="E863" i="6"/>
  <c r="F863" i="6" s="1"/>
  <c r="G863" i="6" s="1"/>
  <c r="E864" i="6"/>
  <c r="F864" i="6" s="1"/>
  <c r="G864" i="6" s="1"/>
  <c r="E865" i="6"/>
  <c r="F865" i="6" s="1"/>
  <c r="G865" i="6" s="1"/>
  <c r="E866" i="6"/>
  <c r="F866" i="6" s="1"/>
  <c r="G866" i="6" s="1"/>
  <c r="E867" i="6"/>
  <c r="F867" i="6" s="1"/>
  <c r="G867" i="6" s="1"/>
  <c r="K867" i="6" s="1"/>
  <c r="E868" i="6"/>
  <c r="F868" i="6" s="1"/>
  <c r="G868" i="6" s="1"/>
  <c r="E869" i="6"/>
  <c r="F869" i="6" s="1"/>
  <c r="G869" i="6" s="1"/>
  <c r="E870" i="6"/>
  <c r="F870" i="6" s="1"/>
  <c r="G870" i="6" s="1"/>
  <c r="K870" i="6" s="1"/>
  <c r="E871" i="6"/>
  <c r="F871" i="6" s="1"/>
  <c r="G871" i="6" s="1"/>
  <c r="E872" i="6"/>
  <c r="F872" i="6" s="1"/>
  <c r="G872" i="6" s="1"/>
  <c r="E874" i="6"/>
  <c r="F874" i="6" s="1"/>
  <c r="E875" i="6"/>
  <c r="F875" i="6" s="1"/>
  <c r="G875" i="6" s="1"/>
  <c r="E876" i="6"/>
  <c r="F876" i="6" s="1"/>
  <c r="G876" i="6" s="1"/>
  <c r="E879" i="6"/>
  <c r="F879" i="6" s="1"/>
  <c r="E880" i="6"/>
  <c r="F880" i="6"/>
  <c r="E847" i="6"/>
  <c r="F847" i="6" s="1"/>
  <c r="Z847" i="6" s="1"/>
  <c r="AF873" i="6"/>
  <c r="S873" i="6"/>
  <c r="Q873" i="6"/>
  <c r="Q880" i="6"/>
  <c r="S880" i="6"/>
  <c r="AF878" i="6"/>
  <c r="Q864" i="6"/>
  <c r="S864" i="6"/>
  <c r="AF875" i="6"/>
  <c r="Q865" i="6"/>
  <c r="S865" i="6"/>
  <c r="AF876" i="6"/>
  <c r="Q874" i="6"/>
  <c r="S874" i="6"/>
  <c r="AF877" i="6"/>
  <c r="S872" i="6"/>
  <c r="AB3" i="6"/>
  <c r="D11" i="6" s="1"/>
  <c r="AB4" i="6"/>
  <c r="D12" i="6" s="1"/>
  <c r="AB5" i="6"/>
  <c r="D13" i="6" s="1"/>
  <c r="AB9" i="6"/>
  <c r="AB8" i="6"/>
  <c r="AB10" i="6"/>
  <c r="AB7" i="6"/>
  <c r="AB6" i="6"/>
  <c r="AF870" i="6"/>
  <c r="S860" i="6"/>
  <c r="AF860" i="6"/>
  <c r="S861" i="6"/>
  <c r="AF861" i="6"/>
  <c r="S862" i="6"/>
  <c r="AF862" i="6"/>
  <c r="S866" i="6"/>
  <c r="AF864" i="6"/>
  <c r="S867" i="6"/>
  <c r="AF865" i="6"/>
  <c r="S868" i="6"/>
  <c r="AF866" i="6"/>
  <c r="S869" i="6"/>
  <c r="AF867" i="6"/>
  <c r="S870" i="6"/>
  <c r="AF868" i="6"/>
  <c r="S871" i="6"/>
  <c r="AF869" i="6"/>
  <c r="S875" i="6"/>
  <c r="AF871" i="6"/>
  <c r="S876" i="6"/>
  <c r="AF872" i="6"/>
  <c r="Q876" i="6"/>
  <c r="E837" i="6"/>
  <c r="F837" i="6" s="1"/>
  <c r="E838" i="6"/>
  <c r="F838" i="6" s="1"/>
  <c r="G838" i="6" s="1"/>
  <c r="E839" i="6"/>
  <c r="F839" i="6" s="1"/>
  <c r="E840" i="6"/>
  <c r="F840" i="6" s="1"/>
  <c r="E841" i="6"/>
  <c r="F841" i="6" s="1"/>
  <c r="G841" i="6" s="1"/>
  <c r="E842" i="6"/>
  <c r="F842" i="6" s="1"/>
  <c r="G842" i="6" s="1"/>
  <c r="K842" i="6" s="1"/>
  <c r="E843" i="6"/>
  <c r="F843" i="6" s="1"/>
  <c r="G843" i="6" s="1"/>
  <c r="E844" i="6"/>
  <c r="F844" i="6" s="1"/>
  <c r="E845" i="6"/>
  <c r="F845" i="6" s="1"/>
  <c r="G845" i="6" s="1"/>
  <c r="E846" i="6"/>
  <c r="F846" i="6" s="1"/>
  <c r="Z846" i="6" s="1"/>
  <c r="Q875" i="6"/>
  <c r="Q871" i="6"/>
  <c r="Q870" i="6"/>
  <c r="Q869" i="6"/>
  <c r="Q868" i="6"/>
  <c r="Q867" i="6"/>
  <c r="Q866" i="6"/>
  <c r="Q862" i="6"/>
  <c r="Q861" i="6"/>
  <c r="Q860" i="6"/>
  <c r="Q872" i="6"/>
  <c r="E870" i="3"/>
  <c r="F870" i="3" s="1"/>
  <c r="E860" i="3"/>
  <c r="F860" i="3" s="1"/>
  <c r="G860" i="3" s="1"/>
  <c r="K860" i="3" s="1"/>
  <c r="E861" i="3"/>
  <c r="F861" i="3" s="1"/>
  <c r="G861" i="3" s="1"/>
  <c r="K861" i="3" s="1"/>
  <c r="E862" i="3"/>
  <c r="F862" i="3" s="1"/>
  <c r="G862" i="3" s="1"/>
  <c r="K862" i="3" s="1"/>
  <c r="E864" i="3"/>
  <c r="F864" i="3" s="1"/>
  <c r="G864" i="3" s="1"/>
  <c r="K864" i="3" s="1"/>
  <c r="E865" i="3"/>
  <c r="F865" i="3" s="1"/>
  <c r="G865" i="3" s="1"/>
  <c r="K865" i="3" s="1"/>
  <c r="E866" i="3"/>
  <c r="F866" i="3" s="1"/>
  <c r="G866" i="3" s="1"/>
  <c r="K866" i="3" s="1"/>
  <c r="E867" i="3"/>
  <c r="F867" i="3" s="1"/>
  <c r="G867" i="3" s="1"/>
  <c r="K867" i="3" s="1"/>
  <c r="E868" i="3"/>
  <c r="F868" i="3" s="1"/>
  <c r="E869" i="3"/>
  <c r="F869" i="3" s="1"/>
  <c r="G869" i="3" s="1"/>
  <c r="K869" i="3" s="1"/>
  <c r="E871" i="3"/>
  <c r="F871" i="3" s="1"/>
  <c r="G871" i="3" s="1"/>
  <c r="K871" i="3" s="1"/>
  <c r="E872" i="3"/>
  <c r="F872" i="3" s="1"/>
  <c r="G872" i="3" s="1"/>
  <c r="K872" i="3" s="1"/>
  <c r="E856" i="3"/>
  <c r="F856" i="3" s="1"/>
  <c r="E857" i="3"/>
  <c r="F857" i="3" s="1"/>
  <c r="E858" i="3"/>
  <c r="F858" i="3" s="1"/>
  <c r="G858" i="3" s="1"/>
  <c r="K858" i="3" s="1"/>
  <c r="E859" i="3"/>
  <c r="F859" i="3" s="1"/>
  <c r="G859" i="3" s="1"/>
  <c r="K859" i="3" s="1"/>
  <c r="E863" i="3"/>
  <c r="E875" i="3"/>
  <c r="F875" i="3" s="1"/>
  <c r="G875" i="3" s="1"/>
  <c r="K875" i="3" s="1"/>
  <c r="Q870" i="3"/>
  <c r="Q860" i="3"/>
  <c r="Q861" i="3"/>
  <c r="Q862" i="3"/>
  <c r="Q864" i="3"/>
  <c r="Q865" i="3"/>
  <c r="Q866" i="3"/>
  <c r="Q867" i="3"/>
  <c r="Q868" i="3"/>
  <c r="Q869" i="3"/>
  <c r="Q871" i="3"/>
  <c r="Q872" i="3"/>
  <c r="E836" i="6"/>
  <c r="F836" i="6" s="1"/>
  <c r="E835" i="6"/>
  <c r="F835" i="6" s="1"/>
  <c r="E834" i="6"/>
  <c r="F834" i="6" s="1"/>
  <c r="E833" i="6"/>
  <c r="F833" i="6" s="1"/>
  <c r="Z833" i="6" s="1"/>
  <c r="E832" i="6"/>
  <c r="F832" i="6" s="1"/>
  <c r="Z832" i="6" s="1"/>
  <c r="E831" i="6"/>
  <c r="F831" i="6" s="1"/>
  <c r="E830" i="6"/>
  <c r="F830" i="6" s="1"/>
  <c r="E829" i="6"/>
  <c r="F829" i="6" s="1"/>
  <c r="E828" i="6"/>
  <c r="F828" i="6" s="1"/>
  <c r="E827" i="6"/>
  <c r="F827" i="6" s="1"/>
  <c r="E826" i="6"/>
  <c r="F826" i="6" s="1"/>
  <c r="E825" i="6"/>
  <c r="F825" i="6" s="1"/>
  <c r="Z825" i="6" s="1"/>
  <c r="E824" i="6"/>
  <c r="F824" i="6" s="1"/>
  <c r="E823" i="6"/>
  <c r="F823" i="6" s="1"/>
  <c r="E822" i="6"/>
  <c r="F822" i="6" s="1"/>
  <c r="E821" i="6"/>
  <c r="F821" i="6" s="1"/>
  <c r="E820" i="6"/>
  <c r="F820" i="6" s="1"/>
  <c r="E819" i="6"/>
  <c r="F819" i="6"/>
  <c r="E818" i="6"/>
  <c r="F818" i="6" s="1"/>
  <c r="E817" i="6"/>
  <c r="F817" i="6" s="1"/>
  <c r="Z817" i="6" s="1"/>
  <c r="E816" i="6"/>
  <c r="F816" i="6" s="1"/>
  <c r="E815" i="6"/>
  <c r="F815" i="6" s="1"/>
  <c r="E814" i="6"/>
  <c r="F814" i="6" s="1"/>
  <c r="E813" i="6"/>
  <c r="F813" i="6" s="1"/>
  <c r="Z813" i="6" s="1"/>
  <c r="E812" i="6"/>
  <c r="F812" i="6" s="1"/>
  <c r="E811" i="6"/>
  <c r="F811" i="6" s="1"/>
  <c r="E810" i="6"/>
  <c r="F810" i="6" s="1"/>
  <c r="E809" i="6"/>
  <c r="F809" i="6" s="1"/>
  <c r="Z809" i="6" s="1"/>
  <c r="E808" i="6"/>
  <c r="F808" i="6"/>
  <c r="E807" i="6"/>
  <c r="F807" i="6" s="1"/>
  <c r="E806" i="6"/>
  <c r="F806" i="6" s="1"/>
  <c r="E805" i="6"/>
  <c r="F805" i="6" s="1"/>
  <c r="Z805" i="6" s="1"/>
  <c r="E804" i="6"/>
  <c r="F804" i="6" s="1"/>
  <c r="E803" i="6"/>
  <c r="F803" i="6" s="1"/>
  <c r="E802" i="6"/>
  <c r="F802" i="6" s="1"/>
  <c r="E801" i="6"/>
  <c r="F801" i="6" s="1"/>
  <c r="Z801" i="6" s="1"/>
  <c r="E800" i="6"/>
  <c r="F800" i="6" s="1"/>
  <c r="E799" i="6"/>
  <c r="F799" i="6" s="1"/>
  <c r="E798" i="6"/>
  <c r="F798" i="6" s="1"/>
  <c r="E797" i="6"/>
  <c r="F797" i="6"/>
  <c r="E796" i="6"/>
  <c r="F796" i="6" s="1"/>
  <c r="G796" i="6" s="1"/>
  <c r="J796" i="6" s="1"/>
  <c r="E795" i="6"/>
  <c r="F795" i="6" s="1"/>
  <c r="E794" i="6"/>
  <c r="F794" i="6" s="1"/>
  <c r="E793" i="6"/>
  <c r="F793" i="6" s="1"/>
  <c r="E792" i="6"/>
  <c r="F792" i="6" s="1"/>
  <c r="E791" i="6"/>
  <c r="F791" i="6" s="1"/>
  <c r="E790" i="6"/>
  <c r="F790" i="6" s="1"/>
  <c r="E789" i="6"/>
  <c r="F789" i="6" s="1"/>
  <c r="Z789" i="6" s="1"/>
  <c r="E788" i="6"/>
  <c r="F788" i="6" s="1"/>
  <c r="E787" i="6"/>
  <c r="F787" i="6" s="1"/>
  <c r="E786" i="6"/>
  <c r="F786" i="6" s="1"/>
  <c r="E785" i="6"/>
  <c r="F785" i="6" s="1"/>
  <c r="Z785" i="6" s="1"/>
  <c r="E784" i="6"/>
  <c r="F784" i="6" s="1"/>
  <c r="E783" i="6"/>
  <c r="F783" i="6" s="1"/>
  <c r="G783" i="6" s="1"/>
  <c r="J783" i="6" s="1"/>
  <c r="E782" i="6"/>
  <c r="F782" i="6" s="1"/>
  <c r="E781" i="6"/>
  <c r="F781" i="6" s="1"/>
  <c r="E780" i="6"/>
  <c r="F780" i="6" s="1"/>
  <c r="E779" i="6"/>
  <c r="F779" i="6" s="1"/>
  <c r="E778" i="6"/>
  <c r="F778" i="6" s="1"/>
  <c r="Z778" i="6" s="1"/>
  <c r="E777" i="6"/>
  <c r="F777" i="6" s="1"/>
  <c r="E776" i="6"/>
  <c r="F776" i="6" s="1"/>
  <c r="E775" i="6"/>
  <c r="F775" i="6" s="1"/>
  <c r="E774" i="6"/>
  <c r="F774" i="6" s="1"/>
  <c r="Z774" i="6" s="1"/>
  <c r="E773" i="6"/>
  <c r="F773" i="6" s="1"/>
  <c r="E772" i="6"/>
  <c r="F772" i="6" s="1"/>
  <c r="E771" i="6"/>
  <c r="F771" i="6" s="1"/>
  <c r="E770" i="6"/>
  <c r="F770" i="6" s="1"/>
  <c r="E769" i="6"/>
  <c r="F769" i="6" s="1"/>
  <c r="G769" i="6" s="1"/>
  <c r="K769" i="6" s="1"/>
  <c r="E768" i="6"/>
  <c r="F768" i="6" s="1"/>
  <c r="E767" i="6"/>
  <c r="F767" i="6" s="1"/>
  <c r="E766" i="6"/>
  <c r="F766" i="6" s="1"/>
  <c r="E765" i="6"/>
  <c r="F765" i="6" s="1"/>
  <c r="G765" i="6" s="1"/>
  <c r="E764" i="6"/>
  <c r="F764" i="6" s="1"/>
  <c r="Z764" i="6" s="1"/>
  <c r="E763" i="6"/>
  <c r="F763" i="6" s="1"/>
  <c r="G763" i="6" s="1"/>
  <c r="E762" i="6"/>
  <c r="F762" i="6" s="1"/>
  <c r="Z762" i="6" s="1"/>
  <c r="E761" i="6"/>
  <c r="F761" i="6" s="1"/>
  <c r="G761" i="6" s="1"/>
  <c r="E760" i="6"/>
  <c r="F760" i="6" s="1"/>
  <c r="Z760" i="6" s="1"/>
  <c r="E759" i="6"/>
  <c r="F759" i="6" s="1"/>
  <c r="E758" i="6"/>
  <c r="F758" i="6" s="1"/>
  <c r="E757" i="6"/>
  <c r="F757" i="6" s="1"/>
  <c r="G757" i="6" s="1"/>
  <c r="E756" i="6"/>
  <c r="F756" i="6" s="1"/>
  <c r="Z756" i="6" s="1"/>
  <c r="E755" i="6"/>
  <c r="F755" i="6" s="1"/>
  <c r="G755" i="6" s="1"/>
  <c r="E754" i="6"/>
  <c r="F754" i="6" s="1"/>
  <c r="Z754" i="6" s="1"/>
  <c r="E753" i="6"/>
  <c r="F753" i="6" s="1"/>
  <c r="E752" i="6"/>
  <c r="F752" i="6" s="1"/>
  <c r="Z752" i="6" s="1"/>
  <c r="E751" i="6"/>
  <c r="F751" i="6" s="1"/>
  <c r="G751" i="6" s="1"/>
  <c r="K751" i="6" s="1"/>
  <c r="E750" i="6"/>
  <c r="F750" i="6" s="1"/>
  <c r="Z750" i="6" s="1"/>
  <c r="E749" i="6"/>
  <c r="F749" i="6" s="1"/>
  <c r="G749" i="6" s="1"/>
  <c r="K749" i="6" s="1"/>
  <c r="E748" i="6"/>
  <c r="F748" i="6" s="1"/>
  <c r="E747" i="6"/>
  <c r="F747" i="6" s="1"/>
  <c r="Z747" i="6" s="1"/>
  <c r="E746" i="6"/>
  <c r="F746" i="6" s="1"/>
  <c r="E745" i="6"/>
  <c r="F745" i="6" s="1"/>
  <c r="G745" i="6" s="1"/>
  <c r="E744" i="6"/>
  <c r="F744" i="6" s="1"/>
  <c r="E743" i="6"/>
  <c r="F743" i="6" s="1"/>
  <c r="G743" i="6" s="1"/>
  <c r="K743" i="6" s="1"/>
  <c r="E742" i="6"/>
  <c r="F742" i="6" s="1"/>
  <c r="E741" i="6"/>
  <c r="F741" i="6" s="1"/>
  <c r="E740" i="6"/>
  <c r="F740" i="6" s="1"/>
  <c r="E739" i="6"/>
  <c r="F739" i="6" s="1"/>
  <c r="E738" i="6"/>
  <c r="F738" i="6" s="1"/>
  <c r="E737" i="6"/>
  <c r="F737" i="6"/>
  <c r="E736" i="6"/>
  <c r="F736" i="6" s="1"/>
  <c r="Z736" i="6" s="1"/>
  <c r="E735" i="6"/>
  <c r="F735" i="6" s="1"/>
  <c r="E734" i="6"/>
  <c r="F734" i="6" s="1"/>
  <c r="E733" i="6"/>
  <c r="F733" i="6" s="1"/>
  <c r="E732" i="6"/>
  <c r="F732" i="6" s="1"/>
  <c r="E731" i="6"/>
  <c r="F731" i="6" s="1"/>
  <c r="E730" i="6"/>
  <c r="F730" i="6" s="1"/>
  <c r="E729" i="6"/>
  <c r="F729" i="6"/>
  <c r="E728" i="6"/>
  <c r="F728" i="6" s="1"/>
  <c r="E727" i="6"/>
  <c r="F727" i="6" s="1"/>
  <c r="E726" i="6"/>
  <c r="F726" i="6" s="1"/>
  <c r="E725" i="6"/>
  <c r="F725" i="6" s="1"/>
  <c r="E724" i="6"/>
  <c r="F724" i="6" s="1"/>
  <c r="E723" i="6"/>
  <c r="F723" i="6"/>
  <c r="E722" i="6"/>
  <c r="F722" i="6" s="1"/>
  <c r="E721" i="6"/>
  <c r="F721" i="6" s="1"/>
  <c r="E720" i="6"/>
  <c r="F720" i="6" s="1"/>
  <c r="E719" i="6"/>
  <c r="F719" i="6" s="1"/>
  <c r="E718" i="6"/>
  <c r="F718" i="6" s="1"/>
  <c r="E717" i="6"/>
  <c r="F717" i="6" s="1"/>
  <c r="E716" i="6"/>
  <c r="F716" i="6" s="1"/>
  <c r="E715" i="6"/>
  <c r="F715" i="6" s="1"/>
  <c r="Z715" i="6" s="1"/>
  <c r="E714" i="6"/>
  <c r="F714" i="6" s="1"/>
  <c r="Z714" i="6" s="1"/>
  <c r="E713" i="6"/>
  <c r="F713" i="6" s="1"/>
  <c r="Z713" i="6" s="1"/>
  <c r="E712" i="6"/>
  <c r="F712" i="6" s="1"/>
  <c r="E711" i="6"/>
  <c r="F711" i="6" s="1"/>
  <c r="E710" i="6"/>
  <c r="F710" i="6" s="1"/>
  <c r="E709" i="6"/>
  <c r="F709" i="6" s="1"/>
  <c r="Z709" i="6" s="1"/>
  <c r="E708" i="6"/>
  <c r="F708" i="6" s="1"/>
  <c r="E707" i="6"/>
  <c r="F707" i="6" s="1"/>
  <c r="E706" i="6"/>
  <c r="F706" i="6" s="1"/>
  <c r="Z706" i="6" s="1"/>
  <c r="E705" i="6"/>
  <c r="F705" i="6" s="1"/>
  <c r="Z705" i="6" s="1"/>
  <c r="E704" i="6"/>
  <c r="F704" i="6" s="1"/>
  <c r="E703" i="6"/>
  <c r="F703" i="6" s="1"/>
  <c r="E702" i="6"/>
  <c r="F702" i="6" s="1"/>
  <c r="E701" i="6"/>
  <c r="F701" i="6" s="1"/>
  <c r="E700" i="6"/>
  <c r="F700" i="6" s="1"/>
  <c r="Z700" i="6" s="1"/>
  <c r="E699" i="6"/>
  <c r="F699" i="6" s="1"/>
  <c r="E698" i="6"/>
  <c r="F698" i="6" s="1"/>
  <c r="E697" i="6"/>
  <c r="F697" i="6" s="1"/>
  <c r="Z697" i="6" s="1"/>
  <c r="E696" i="6"/>
  <c r="F696" i="6" s="1"/>
  <c r="E695" i="6"/>
  <c r="F695" i="6" s="1"/>
  <c r="E694" i="6"/>
  <c r="F694" i="6" s="1"/>
  <c r="Z694" i="6" s="1"/>
  <c r="E693" i="6"/>
  <c r="F693" i="6" s="1"/>
  <c r="Z693" i="6" s="1"/>
  <c r="E692" i="6"/>
  <c r="F692" i="6" s="1"/>
  <c r="G692" i="6" s="1"/>
  <c r="E691" i="6"/>
  <c r="F691" i="6" s="1"/>
  <c r="E690" i="6"/>
  <c r="F690" i="6" s="1"/>
  <c r="E689" i="6"/>
  <c r="F689" i="6" s="1"/>
  <c r="Z689" i="6" s="1"/>
  <c r="E688" i="6"/>
  <c r="F688" i="6"/>
  <c r="E687" i="6"/>
  <c r="F687" i="6" s="1"/>
  <c r="Z687" i="6" s="1"/>
  <c r="E686" i="6"/>
  <c r="F686" i="6" s="1"/>
  <c r="E685" i="6"/>
  <c r="F685" i="6" s="1"/>
  <c r="Z685" i="6" s="1"/>
  <c r="E684" i="6"/>
  <c r="F684" i="6"/>
  <c r="E683" i="6"/>
  <c r="F683" i="6" s="1"/>
  <c r="E682" i="6"/>
  <c r="F682" i="6"/>
  <c r="E681" i="6"/>
  <c r="F681" i="6" s="1"/>
  <c r="G681" i="6" s="1"/>
  <c r="E680" i="6"/>
  <c r="F680" i="6" s="1"/>
  <c r="E679" i="6"/>
  <c r="F679" i="6" s="1"/>
  <c r="Z679" i="6" s="1"/>
  <c r="E678" i="6"/>
  <c r="F678" i="6" s="1"/>
  <c r="E677" i="6"/>
  <c r="F677" i="6" s="1"/>
  <c r="Z677" i="6" s="1"/>
  <c r="E676" i="6"/>
  <c r="F676" i="6" s="1"/>
  <c r="E675" i="6"/>
  <c r="F675" i="6" s="1"/>
  <c r="E674" i="6"/>
  <c r="F674" i="6" s="1"/>
  <c r="E673" i="6"/>
  <c r="F673" i="6" s="1"/>
  <c r="Z673" i="6" s="1"/>
  <c r="E672" i="6"/>
  <c r="F672" i="6" s="1"/>
  <c r="E671" i="6"/>
  <c r="F671" i="6" s="1"/>
  <c r="E670" i="6"/>
  <c r="F670" i="6" s="1"/>
  <c r="E669" i="6"/>
  <c r="F669" i="6" s="1"/>
  <c r="Z669" i="6" s="1"/>
  <c r="E668" i="6"/>
  <c r="F668" i="6" s="1"/>
  <c r="E667" i="6"/>
  <c r="F667" i="6" s="1"/>
  <c r="E666" i="6"/>
  <c r="F666" i="6" s="1"/>
  <c r="E665" i="6"/>
  <c r="F665" i="6" s="1"/>
  <c r="Z665" i="6" s="1"/>
  <c r="E664" i="6"/>
  <c r="F664" i="6" s="1"/>
  <c r="E663" i="6"/>
  <c r="F663" i="6" s="1"/>
  <c r="E662" i="6"/>
  <c r="F662" i="6" s="1"/>
  <c r="Z662" i="6" s="1"/>
  <c r="E661" i="6"/>
  <c r="F661" i="6" s="1"/>
  <c r="E660" i="6"/>
  <c r="F660" i="6" s="1"/>
  <c r="E659" i="6"/>
  <c r="F659" i="6" s="1"/>
  <c r="E658" i="6"/>
  <c r="F658" i="6" s="1"/>
  <c r="E657" i="6"/>
  <c r="F657" i="6" s="1"/>
  <c r="Z657" i="6" s="1"/>
  <c r="E656" i="6"/>
  <c r="F656" i="6" s="1"/>
  <c r="E655" i="6"/>
  <c r="F655" i="6" s="1"/>
  <c r="E654" i="6"/>
  <c r="F654" i="6" s="1"/>
  <c r="E653" i="6"/>
  <c r="F653" i="6" s="1"/>
  <c r="E652" i="6"/>
  <c r="F652" i="6" s="1"/>
  <c r="E651" i="6"/>
  <c r="F651" i="6" s="1"/>
  <c r="Z651" i="6" s="1"/>
  <c r="E650" i="6"/>
  <c r="F650" i="6" s="1"/>
  <c r="E649" i="6"/>
  <c r="F649" i="6" s="1"/>
  <c r="Z649" i="6" s="1"/>
  <c r="E648" i="6"/>
  <c r="F648" i="6" s="1"/>
  <c r="E647" i="6"/>
  <c r="F647" i="6" s="1"/>
  <c r="G647" i="6" s="1"/>
  <c r="E646" i="6"/>
  <c r="F646" i="6" s="1"/>
  <c r="E645" i="6"/>
  <c r="F645" i="6" s="1"/>
  <c r="Z645" i="6" s="1"/>
  <c r="E644" i="6"/>
  <c r="F644" i="6" s="1"/>
  <c r="E643" i="6"/>
  <c r="F643" i="6" s="1"/>
  <c r="E642" i="6"/>
  <c r="F642" i="6" s="1"/>
  <c r="E641" i="6"/>
  <c r="F641" i="6" s="1"/>
  <c r="Z641" i="6" s="1"/>
  <c r="E640" i="6"/>
  <c r="F640" i="6" s="1"/>
  <c r="E639" i="6"/>
  <c r="F639" i="6" s="1"/>
  <c r="E638" i="6"/>
  <c r="F638" i="6" s="1"/>
  <c r="E637" i="6"/>
  <c r="F637" i="6" s="1"/>
  <c r="Z637" i="6" s="1"/>
  <c r="E636" i="6"/>
  <c r="F636" i="6"/>
  <c r="Z636" i="6" s="1"/>
  <c r="E635" i="6"/>
  <c r="F635" i="6" s="1"/>
  <c r="E634" i="6"/>
  <c r="F634" i="6" s="1"/>
  <c r="E633" i="6"/>
  <c r="F633" i="6" s="1"/>
  <c r="Z633" i="6" s="1"/>
  <c r="E632" i="6"/>
  <c r="F632" i="6" s="1"/>
  <c r="E631" i="6"/>
  <c r="F631" i="6" s="1"/>
  <c r="E630" i="6"/>
  <c r="F630" i="6" s="1"/>
  <c r="E629" i="6"/>
  <c r="F629" i="6" s="1"/>
  <c r="Z629" i="6" s="1"/>
  <c r="E628" i="6"/>
  <c r="F628" i="6" s="1"/>
  <c r="G628" i="6" s="1"/>
  <c r="I628" i="6" s="1"/>
  <c r="E627" i="6"/>
  <c r="F627" i="6" s="1"/>
  <c r="E626" i="6"/>
  <c r="F626" i="6" s="1"/>
  <c r="E625" i="6"/>
  <c r="F625" i="6" s="1"/>
  <c r="E624" i="6"/>
  <c r="F624" i="6" s="1"/>
  <c r="G624" i="6" s="1"/>
  <c r="I624" i="6" s="1"/>
  <c r="E623" i="6"/>
  <c r="F623" i="6" s="1"/>
  <c r="E622" i="6"/>
  <c r="F622" i="6" s="1"/>
  <c r="E621" i="6"/>
  <c r="F621" i="6" s="1"/>
  <c r="Z621" i="6" s="1"/>
  <c r="E620" i="6"/>
  <c r="F620" i="6" s="1"/>
  <c r="G620" i="6" s="1"/>
  <c r="I620" i="6" s="1"/>
  <c r="E619" i="6"/>
  <c r="F619" i="6" s="1"/>
  <c r="G619" i="6" s="1"/>
  <c r="E618" i="6"/>
  <c r="F618" i="6" s="1"/>
  <c r="E617" i="6"/>
  <c r="F617" i="6" s="1"/>
  <c r="E616" i="6"/>
  <c r="F616" i="6" s="1"/>
  <c r="E615" i="6"/>
  <c r="F615" i="6" s="1"/>
  <c r="E614" i="6"/>
  <c r="F614" i="6" s="1"/>
  <c r="G614" i="6" s="1"/>
  <c r="I614" i="6" s="1"/>
  <c r="E613" i="6"/>
  <c r="F613" i="6" s="1"/>
  <c r="Z613" i="6" s="1"/>
  <c r="E612" i="6"/>
  <c r="F612" i="6" s="1"/>
  <c r="Z612" i="6" s="1"/>
  <c r="E611" i="6"/>
  <c r="F611" i="6" s="1"/>
  <c r="E610" i="6"/>
  <c r="F610" i="6" s="1"/>
  <c r="E609" i="6"/>
  <c r="F609" i="6" s="1"/>
  <c r="Z609" i="6" s="1"/>
  <c r="E608" i="6"/>
  <c r="F608" i="6" s="1"/>
  <c r="E607" i="6"/>
  <c r="F607" i="6" s="1"/>
  <c r="E606" i="6"/>
  <c r="F606" i="6" s="1"/>
  <c r="E605" i="6"/>
  <c r="F605" i="6" s="1"/>
  <c r="Z605" i="6" s="1"/>
  <c r="E604" i="6"/>
  <c r="F604" i="6" s="1"/>
  <c r="G604" i="6" s="1"/>
  <c r="I604" i="6" s="1"/>
  <c r="E603" i="6"/>
  <c r="F603" i="6" s="1"/>
  <c r="E602" i="6"/>
  <c r="F602" i="6" s="1"/>
  <c r="E601" i="6"/>
  <c r="F601" i="6" s="1"/>
  <c r="Z601" i="6" s="1"/>
  <c r="E600" i="6"/>
  <c r="F600" i="6" s="1"/>
  <c r="E599" i="6"/>
  <c r="F599" i="6" s="1"/>
  <c r="E598" i="6"/>
  <c r="F598" i="6" s="1"/>
  <c r="E597" i="6"/>
  <c r="F597" i="6" s="1"/>
  <c r="Z597" i="6" s="1"/>
  <c r="E596" i="6"/>
  <c r="F596" i="6" s="1"/>
  <c r="G596" i="6" s="1"/>
  <c r="I596" i="6" s="1"/>
  <c r="E595" i="6"/>
  <c r="F595" i="6" s="1"/>
  <c r="E594" i="6"/>
  <c r="F594" i="6" s="1"/>
  <c r="E593" i="6"/>
  <c r="F593" i="6" s="1"/>
  <c r="E592" i="6"/>
  <c r="F592" i="6" s="1"/>
  <c r="E591" i="6"/>
  <c r="F591" i="6" s="1"/>
  <c r="E590" i="6"/>
  <c r="F590" i="6" s="1"/>
  <c r="E589" i="6"/>
  <c r="F589" i="6" s="1"/>
  <c r="Z589" i="6" s="1"/>
  <c r="E588" i="6"/>
  <c r="F588" i="6" s="1"/>
  <c r="G588" i="6" s="1"/>
  <c r="I588" i="6" s="1"/>
  <c r="E587" i="6"/>
  <c r="F587" i="6" s="1"/>
  <c r="E586" i="6"/>
  <c r="F586" i="6" s="1"/>
  <c r="E585" i="6"/>
  <c r="F585" i="6" s="1"/>
  <c r="Z585" i="6" s="1"/>
  <c r="E584" i="6"/>
  <c r="F584" i="6" s="1"/>
  <c r="E583" i="6"/>
  <c r="F583" i="6" s="1"/>
  <c r="E582" i="6"/>
  <c r="F582" i="6" s="1"/>
  <c r="E581" i="6"/>
  <c r="F581" i="6" s="1"/>
  <c r="Z581" i="6" s="1"/>
  <c r="E580" i="6"/>
  <c r="F580" i="6" s="1"/>
  <c r="G580" i="6" s="1"/>
  <c r="I580" i="6" s="1"/>
  <c r="E579" i="6"/>
  <c r="F579" i="6" s="1"/>
  <c r="E578" i="6"/>
  <c r="F578" i="6" s="1"/>
  <c r="E577" i="6"/>
  <c r="F577" i="6" s="1"/>
  <c r="Z577" i="6" s="1"/>
  <c r="E576" i="6"/>
  <c r="F576" i="6" s="1"/>
  <c r="E575" i="6"/>
  <c r="F575" i="6" s="1"/>
  <c r="E574" i="6"/>
  <c r="F574" i="6" s="1"/>
  <c r="E573" i="6"/>
  <c r="F573" i="6" s="1"/>
  <c r="Z573" i="6" s="1"/>
  <c r="E572" i="6"/>
  <c r="F572" i="6" s="1"/>
  <c r="G572" i="6" s="1"/>
  <c r="I572" i="6" s="1"/>
  <c r="E571" i="6"/>
  <c r="F571" i="6" s="1"/>
  <c r="E570" i="6"/>
  <c r="F570" i="6" s="1"/>
  <c r="E569" i="6"/>
  <c r="F569" i="6" s="1"/>
  <c r="E568" i="6"/>
  <c r="F568" i="6" s="1"/>
  <c r="E567" i="6"/>
  <c r="F567" i="6" s="1"/>
  <c r="E566" i="6"/>
  <c r="F566" i="6" s="1"/>
  <c r="E565" i="6"/>
  <c r="F565" i="6" s="1"/>
  <c r="Z565" i="6" s="1"/>
  <c r="E564" i="6"/>
  <c r="F564" i="6" s="1"/>
  <c r="G564" i="6" s="1"/>
  <c r="I564" i="6" s="1"/>
  <c r="E563" i="6"/>
  <c r="F563" i="6" s="1"/>
  <c r="E562" i="6"/>
  <c r="F562" i="6" s="1"/>
  <c r="Z562" i="6" s="1"/>
  <c r="E561" i="6"/>
  <c r="F561" i="6" s="1"/>
  <c r="Z561" i="6" s="1"/>
  <c r="E560" i="6"/>
  <c r="F560" i="6" s="1"/>
  <c r="E559" i="6"/>
  <c r="F559" i="6" s="1"/>
  <c r="E558" i="6"/>
  <c r="F558" i="6" s="1"/>
  <c r="E557" i="6"/>
  <c r="F557" i="6" s="1"/>
  <c r="G557" i="6" s="1"/>
  <c r="I557" i="6" s="1"/>
  <c r="E556" i="6"/>
  <c r="F556" i="6"/>
  <c r="E555" i="6"/>
  <c r="F555" i="6" s="1"/>
  <c r="Z555" i="6" s="1"/>
  <c r="E554" i="6"/>
  <c r="F554" i="6" s="1"/>
  <c r="E553" i="6"/>
  <c r="F553" i="6" s="1"/>
  <c r="Z553" i="6" s="1"/>
  <c r="E552" i="6"/>
  <c r="F552" i="6" s="1"/>
  <c r="E551" i="6"/>
  <c r="F551" i="6" s="1"/>
  <c r="E550" i="6"/>
  <c r="F550" i="6" s="1"/>
  <c r="Z550" i="6" s="1"/>
  <c r="E549" i="6"/>
  <c r="F549" i="6" s="1"/>
  <c r="E548" i="6"/>
  <c r="F548" i="6" s="1"/>
  <c r="E547" i="6"/>
  <c r="F547" i="6" s="1"/>
  <c r="E546" i="6"/>
  <c r="F546" i="6" s="1"/>
  <c r="E545" i="6"/>
  <c r="F545" i="6" s="1"/>
  <c r="E544" i="6"/>
  <c r="F544" i="6" s="1"/>
  <c r="E543" i="6"/>
  <c r="F543" i="6" s="1"/>
  <c r="E542" i="6"/>
  <c r="F542" i="6" s="1"/>
  <c r="Z542" i="6" s="1"/>
  <c r="E541" i="6"/>
  <c r="F541" i="6" s="1"/>
  <c r="E540" i="6"/>
  <c r="F540" i="6" s="1"/>
  <c r="E539" i="6"/>
  <c r="F539" i="6" s="1"/>
  <c r="E538" i="6"/>
  <c r="F538" i="6" s="1"/>
  <c r="E537" i="6"/>
  <c r="F537" i="6" s="1"/>
  <c r="E536" i="6"/>
  <c r="F536" i="6" s="1"/>
  <c r="Z536" i="6" s="1"/>
  <c r="E535" i="6"/>
  <c r="F535" i="6" s="1"/>
  <c r="E534" i="6"/>
  <c r="F534" i="6" s="1"/>
  <c r="E533" i="6"/>
  <c r="F533" i="6" s="1"/>
  <c r="Z533" i="6" s="1"/>
  <c r="E532" i="6"/>
  <c r="F532" i="6" s="1"/>
  <c r="E531" i="6"/>
  <c r="F531" i="6" s="1"/>
  <c r="E530" i="6"/>
  <c r="F530" i="6" s="1"/>
  <c r="E529" i="6"/>
  <c r="F529" i="6" s="1"/>
  <c r="Z529" i="6" s="1"/>
  <c r="E528" i="6"/>
  <c r="F528" i="6" s="1"/>
  <c r="E527" i="6"/>
  <c r="F527" i="6" s="1"/>
  <c r="E526" i="6"/>
  <c r="F526" i="6" s="1"/>
  <c r="E525" i="6"/>
  <c r="F525" i="6" s="1"/>
  <c r="G525" i="6" s="1"/>
  <c r="I525" i="6" s="1"/>
  <c r="E524" i="6"/>
  <c r="F524" i="6" s="1"/>
  <c r="Z524" i="6" s="1"/>
  <c r="E523" i="6"/>
  <c r="F523" i="6" s="1"/>
  <c r="E522" i="6"/>
  <c r="F522" i="6" s="1"/>
  <c r="E521" i="6"/>
  <c r="F521" i="6" s="1"/>
  <c r="E520" i="6"/>
  <c r="F520" i="6" s="1"/>
  <c r="E519" i="6"/>
  <c r="F519" i="6" s="1"/>
  <c r="E518" i="6"/>
  <c r="F518" i="6" s="1"/>
  <c r="G518" i="6" s="1"/>
  <c r="I518" i="6" s="1"/>
  <c r="E517" i="6"/>
  <c r="F517" i="6" s="1"/>
  <c r="E516" i="6"/>
  <c r="F516" i="6" s="1"/>
  <c r="Z516" i="6" s="1"/>
  <c r="E515" i="6"/>
  <c r="F515" i="6" s="1"/>
  <c r="E514" i="6"/>
  <c r="F514" i="6"/>
  <c r="Z514" i="6" s="1"/>
  <c r="E513" i="6"/>
  <c r="F513" i="6" s="1"/>
  <c r="E512" i="6"/>
  <c r="F512" i="6" s="1"/>
  <c r="Z512" i="6" s="1"/>
  <c r="E511" i="6"/>
  <c r="F511" i="6" s="1"/>
  <c r="E510" i="6"/>
  <c r="F510" i="6" s="1"/>
  <c r="E509" i="6"/>
  <c r="F509" i="6" s="1"/>
  <c r="E508" i="6"/>
  <c r="F508" i="6"/>
  <c r="Z508" i="6" s="1"/>
  <c r="E507" i="6"/>
  <c r="F507" i="6" s="1"/>
  <c r="E506" i="6"/>
  <c r="F506" i="6" s="1"/>
  <c r="E505" i="6"/>
  <c r="F505" i="6" s="1"/>
  <c r="E504" i="6"/>
  <c r="F504" i="6" s="1"/>
  <c r="E503" i="6"/>
  <c r="F503" i="6" s="1"/>
  <c r="E502" i="6"/>
  <c r="F502" i="6" s="1"/>
  <c r="E501" i="6"/>
  <c r="F501" i="6" s="1"/>
  <c r="Z501" i="6" s="1"/>
  <c r="E500" i="6"/>
  <c r="F500" i="6" s="1"/>
  <c r="Z500" i="6" s="1"/>
  <c r="E499" i="6"/>
  <c r="F499" i="6" s="1"/>
  <c r="Z499" i="6" s="1"/>
  <c r="E498" i="6"/>
  <c r="F498" i="6" s="1"/>
  <c r="E497" i="6"/>
  <c r="F497" i="6" s="1"/>
  <c r="E496" i="6"/>
  <c r="F496" i="6" s="1"/>
  <c r="Z496" i="6" s="1"/>
  <c r="E495" i="6"/>
  <c r="F495" i="6" s="1"/>
  <c r="E494" i="6"/>
  <c r="F494" i="6" s="1"/>
  <c r="Z494" i="6" s="1"/>
  <c r="E493" i="6"/>
  <c r="F493" i="6" s="1"/>
  <c r="E492" i="6"/>
  <c r="F492" i="6" s="1"/>
  <c r="E491" i="6"/>
  <c r="F491" i="6" s="1"/>
  <c r="Z491" i="6" s="1"/>
  <c r="E490" i="6"/>
  <c r="F490" i="6" s="1"/>
  <c r="E489" i="6"/>
  <c r="F489" i="6" s="1"/>
  <c r="E488" i="6"/>
  <c r="F488" i="6" s="1"/>
  <c r="E487" i="6"/>
  <c r="F487" i="6" s="1"/>
  <c r="E486" i="6"/>
  <c r="F486" i="6" s="1"/>
  <c r="G486" i="6" s="1"/>
  <c r="E485" i="6"/>
  <c r="F485" i="6" s="1"/>
  <c r="G485" i="6" s="1"/>
  <c r="I485" i="6" s="1"/>
  <c r="E484" i="6"/>
  <c r="F484" i="6"/>
  <c r="Z484" i="6" s="1"/>
  <c r="E483" i="6"/>
  <c r="F483" i="6" s="1"/>
  <c r="E482" i="6"/>
  <c r="F482" i="6" s="1"/>
  <c r="E481" i="6"/>
  <c r="F481" i="6" s="1"/>
  <c r="Z481" i="6" s="1"/>
  <c r="E480" i="6"/>
  <c r="F480" i="6" s="1"/>
  <c r="Z480" i="6" s="1"/>
  <c r="E479" i="6"/>
  <c r="F479" i="6" s="1"/>
  <c r="E478" i="6"/>
  <c r="F478" i="6" s="1"/>
  <c r="E477" i="6"/>
  <c r="F477" i="6" s="1"/>
  <c r="E476" i="6"/>
  <c r="F476" i="6" s="1"/>
  <c r="G476" i="6" s="1"/>
  <c r="I476" i="6" s="1"/>
  <c r="E475" i="6"/>
  <c r="F475" i="6" s="1"/>
  <c r="E474" i="6"/>
  <c r="F474" i="6" s="1"/>
  <c r="E473" i="6"/>
  <c r="F473" i="6" s="1"/>
  <c r="Z473" i="6" s="1"/>
  <c r="E472" i="6"/>
  <c r="F472" i="6" s="1"/>
  <c r="E471" i="6"/>
  <c r="F471" i="6" s="1"/>
  <c r="E470" i="6"/>
  <c r="F470" i="6" s="1"/>
  <c r="E469" i="6"/>
  <c r="F469" i="6" s="1"/>
  <c r="E468" i="6"/>
  <c r="F468" i="6" s="1"/>
  <c r="Z468" i="6" s="1"/>
  <c r="E467" i="6"/>
  <c r="F467" i="6" s="1"/>
  <c r="E466" i="6"/>
  <c r="F466" i="6" s="1"/>
  <c r="Z466" i="6" s="1"/>
  <c r="E465" i="6"/>
  <c r="F465" i="6" s="1"/>
  <c r="E464" i="6"/>
  <c r="F464" i="6" s="1"/>
  <c r="Z464" i="6" s="1"/>
  <c r="E463" i="6"/>
  <c r="F463" i="6" s="1"/>
  <c r="E462" i="6"/>
  <c r="F462" i="6" s="1"/>
  <c r="E461" i="6"/>
  <c r="F461" i="6" s="1"/>
  <c r="E460" i="6"/>
  <c r="F460" i="6" s="1"/>
  <c r="G460" i="6" s="1"/>
  <c r="I460" i="6" s="1"/>
  <c r="E459" i="6"/>
  <c r="F459" i="6" s="1"/>
  <c r="E458" i="6"/>
  <c r="F458" i="6" s="1"/>
  <c r="Z458" i="6" s="1"/>
  <c r="E457" i="6"/>
  <c r="F457" i="6" s="1"/>
  <c r="E456" i="6"/>
  <c r="F456" i="6" s="1"/>
  <c r="Z456" i="6" s="1"/>
  <c r="E455" i="6"/>
  <c r="F455" i="6" s="1"/>
  <c r="E454" i="6"/>
  <c r="F454" i="6" s="1"/>
  <c r="E453" i="6"/>
  <c r="F453" i="6" s="1"/>
  <c r="Z453" i="6" s="1"/>
  <c r="E452" i="6"/>
  <c r="F452" i="6" s="1"/>
  <c r="Z452" i="6" s="1"/>
  <c r="E451" i="6"/>
  <c r="F451" i="6" s="1"/>
  <c r="G451" i="6" s="1"/>
  <c r="I451" i="6" s="1"/>
  <c r="E450" i="6"/>
  <c r="F450" i="6" s="1"/>
  <c r="E449" i="6"/>
  <c r="F449" i="6" s="1"/>
  <c r="E448" i="6"/>
  <c r="F448" i="6" s="1"/>
  <c r="E447" i="6"/>
  <c r="F447" i="6" s="1"/>
  <c r="E446" i="6"/>
  <c r="F446" i="6" s="1"/>
  <c r="E445" i="6"/>
  <c r="F445" i="6" s="1"/>
  <c r="Z445" i="6" s="1"/>
  <c r="E444" i="6"/>
  <c r="F444" i="6" s="1"/>
  <c r="E443" i="6"/>
  <c r="F443" i="6" s="1"/>
  <c r="E442" i="6"/>
  <c r="F442" i="6" s="1"/>
  <c r="E441" i="6"/>
  <c r="F441" i="6" s="1"/>
  <c r="E440" i="6"/>
  <c r="F440" i="6" s="1"/>
  <c r="E439" i="6"/>
  <c r="F439" i="6" s="1"/>
  <c r="E438" i="6"/>
  <c r="F438" i="6" s="1"/>
  <c r="E437" i="6"/>
  <c r="F437" i="6" s="1"/>
  <c r="Z437" i="6" s="1"/>
  <c r="E436" i="6"/>
  <c r="F436" i="6" s="1"/>
  <c r="E435" i="6"/>
  <c r="F435" i="6" s="1"/>
  <c r="E434" i="6"/>
  <c r="F434" i="6" s="1"/>
  <c r="E433" i="6"/>
  <c r="F433" i="6" s="1"/>
  <c r="E432" i="6"/>
  <c r="F432" i="6" s="1"/>
  <c r="E431" i="6"/>
  <c r="F431" i="6" s="1"/>
  <c r="G431" i="6" s="1"/>
  <c r="I431" i="6" s="1"/>
  <c r="E430" i="6"/>
  <c r="F430" i="6" s="1"/>
  <c r="G430" i="6" s="1"/>
  <c r="I430" i="6" s="1"/>
  <c r="E429" i="6"/>
  <c r="F429" i="6" s="1"/>
  <c r="E428" i="6"/>
  <c r="F428" i="6" s="1"/>
  <c r="E427" i="6"/>
  <c r="F427" i="6" s="1"/>
  <c r="Z427" i="6" s="1"/>
  <c r="E426" i="6"/>
  <c r="F426" i="6" s="1"/>
  <c r="E425" i="6"/>
  <c r="F425" i="6" s="1"/>
  <c r="E424" i="6"/>
  <c r="F424" i="6" s="1"/>
  <c r="E423" i="6"/>
  <c r="F423" i="6" s="1"/>
  <c r="Z423" i="6" s="1"/>
  <c r="E422" i="6"/>
  <c r="F422" i="6" s="1"/>
  <c r="G422" i="6" s="1"/>
  <c r="I422" i="6" s="1"/>
  <c r="E421" i="6"/>
  <c r="F421" i="6" s="1"/>
  <c r="E420" i="6"/>
  <c r="F420" i="6" s="1"/>
  <c r="E419" i="6"/>
  <c r="F419" i="6" s="1"/>
  <c r="Z419" i="6" s="1"/>
  <c r="E418" i="6"/>
  <c r="F418" i="6" s="1"/>
  <c r="E417" i="6"/>
  <c r="F417" i="6" s="1"/>
  <c r="E416" i="6"/>
  <c r="F416" i="6" s="1"/>
  <c r="E415" i="6"/>
  <c r="F415" i="6" s="1"/>
  <c r="Z415" i="6" s="1"/>
  <c r="E414" i="6"/>
  <c r="F414" i="6" s="1"/>
  <c r="G414" i="6" s="1"/>
  <c r="E413" i="6"/>
  <c r="F413" i="6" s="1"/>
  <c r="E412" i="6"/>
  <c r="F412" i="6" s="1"/>
  <c r="E411" i="6"/>
  <c r="F411" i="6" s="1"/>
  <c r="Z411" i="6" s="1"/>
  <c r="E410" i="6"/>
  <c r="F410" i="6" s="1"/>
  <c r="E409" i="6"/>
  <c r="F409" i="6" s="1"/>
  <c r="E408" i="6"/>
  <c r="F408" i="6" s="1"/>
  <c r="G408" i="6" s="1"/>
  <c r="I408" i="6" s="1"/>
  <c r="E407" i="6"/>
  <c r="F407" i="6"/>
  <c r="Z407" i="6" s="1"/>
  <c r="E406" i="6"/>
  <c r="F406" i="6" s="1"/>
  <c r="E405" i="6"/>
  <c r="F405" i="6" s="1"/>
  <c r="E404" i="6"/>
  <c r="F404" i="6" s="1"/>
  <c r="E403" i="6"/>
  <c r="F403" i="6" s="1"/>
  <c r="E402" i="6"/>
  <c r="F402" i="6" s="1"/>
  <c r="E401" i="6"/>
  <c r="F401" i="6" s="1"/>
  <c r="E400" i="6"/>
  <c r="F400" i="6" s="1"/>
  <c r="E399" i="6"/>
  <c r="F399" i="6" s="1"/>
  <c r="E398" i="6"/>
  <c r="F398" i="6" s="1"/>
  <c r="E397" i="6"/>
  <c r="F397" i="6" s="1"/>
  <c r="E396" i="6"/>
  <c r="F396" i="6" s="1"/>
  <c r="E395" i="6"/>
  <c r="F395" i="6" s="1"/>
  <c r="Z395" i="6" s="1"/>
  <c r="E394" i="6"/>
  <c r="F394" i="6" s="1"/>
  <c r="Z394" i="6" s="1"/>
  <c r="E393" i="6"/>
  <c r="F393" i="6" s="1"/>
  <c r="E392" i="6"/>
  <c r="F392" i="6" s="1"/>
  <c r="E391" i="6"/>
  <c r="F391" i="6" s="1"/>
  <c r="Z391" i="6" s="1"/>
  <c r="E390" i="6"/>
  <c r="F390" i="6" s="1"/>
  <c r="E389" i="6"/>
  <c r="F389" i="6" s="1"/>
  <c r="E388" i="6"/>
  <c r="F388" i="6" s="1"/>
  <c r="E387" i="6"/>
  <c r="F387" i="6" s="1"/>
  <c r="Z387" i="6" s="1"/>
  <c r="E386" i="6"/>
  <c r="F386" i="6" s="1"/>
  <c r="E385" i="6"/>
  <c r="F385" i="6" s="1"/>
  <c r="E384" i="6"/>
  <c r="F384" i="6" s="1"/>
  <c r="E383" i="6"/>
  <c r="F383" i="6" s="1"/>
  <c r="E382" i="6"/>
  <c r="F382" i="6" s="1"/>
  <c r="E381" i="6"/>
  <c r="F381" i="6" s="1"/>
  <c r="E380" i="6"/>
  <c r="F380" i="6" s="1"/>
  <c r="E379" i="6"/>
  <c r="F379" i="6" s="1"/>
  <c r="E378" i="6"/>
  <c r="F378" i="6" s="1"/>
  <c r="E377" i="6"/>
  <c r="F377" i="6" s="1"/>
  <c r="Z377" i="6" s="1"/>
  <c r="E376" i="6"/>
  <c r="F376" i="6" s="1"/>
  <c r="E375" i="6"/>
  <c r="F375" i="6" s="1"/>
  <c r="E374" i="6"/>
  <c r="F374" i="6"/>
  <c r="E373" i="6"/>
  <c r="F373" i="6" s="1"/>
  <c r="Z373" i="6" s="1"/>
  <c r="E372" i="6"/>
  <c r="F372" i="6" s="1"/>
  <c r="E371" i="6"/>
  <c r="F371" i="6" s="1"/>
  <c r="G371" i="6" s="1"/>
  <c r="I371" i="6" s="1"/>
  <c r="E370" i="6"/>
  <c r="F370" i="6" s="1"/>
  <c r="E369" i="6"/>
  <c r="F369" i="6" s="1"/>
  <c r="E368" i="6"/>
  <c r="F368" i="6" s="1"/>
  <c r="E367" i="6"/>
  <c r="F367" i="6" s="1"/>
  <c r="E366" i="6"/>
  <c r="F366" i="6" s="1"/>
  <c r="E365" i="6"/>
  <c r="F365" i="6" s="1"/>
  <c r="G365" i="6" s="1"/>
  <c r="J365" i="6" s="1"/>
  <c r="E364" i="6"/>
  <c r="F364" i="6" s="1"/>
  <c r="E363" i="6"/>
  <c r="F363" i="6" s="1"/>
  <c r="G363" i="6" s="1"/>
  <c r="I363" i="6" s="1"/>
  <c r="E362" i="6"/>
  <c r="F362" i="6" s="1"/>
  <c r="E361" i="6"/>
  <c r="F361" i="6"/>
  <c r="E360" i="6"/>
  <c r="F360" i="6" s="1"/>
  <c r="E359" i="6"/>
  <c r="F359" i="6" s="1"/>
  <c r="E358" i="6"/>
  <c r="F358" i="6" s="1"/>
  <c r="G358" i="6" s="1"/>
  <c r="I358" i="6" s="1"/>
  <c r="E357" i="6"/>
  <c r="F357" i="6" s="1"/>
  <c r="E356" i="6"/>
  <c r="F356" i="6" s="1"/>
  <c r="E355" i="6"/>
  <c r="F355" i="6" s="1"/>
  <c r="E354" i="6"/>
  <c r="F354" i="6" s="1"/>
  <c r="E353" i="6"/>
  <c r="F353" i="6" s="1"/>
  <c r="E352" i="6"/>
  <c r="F352" i="6" s="1"/>
  <c r="E351" i="6"/>
  <c r="F351" i="6" s="1"/>
  <c r="G351" i="6" s="1"/>
  <c r="I351" i="6" s="1"/>
  <c r="E350" i="6"/>
  <c r="F350" i="6" s="1"/>
  <c r="Z350" i="6" s="1"/>
  <c r="E349" i="6"/>
  <c r="F349" i="6" s="1"/>
  <c r="E348" i="6"/>
  <c r="F348" i="6" s="1"/>
  <c r="E347" i="6"/>
  <c r="F347" i="6" s="1"/>
  <c r="E346" i="6"/>
  <c r="F346" i="6" s="1"/>
  <c r="E345" i="6"/>
  <c r="F345" i="6" s="1"/>
  <c r="E344" i="6"/>
  <c r="F344" i="6" s="1"/>
  <c r="E343" i="6"/>
  <c r="F343" i="6" s="1"/>
  <c r="E342" i="6"/>
  <c r="F342" i="6" s="1"/>
  <c r="E341" i="6"/>
  <c r="F341" i="6" s="1"/>
  <c r="E340" i="6"/>
  <c r="F340" i="6" s="1"/>
  <c r="E339" i="6"/>
  <c r="F339" i="6" s="1"/>
  <c r="E338" i="6"/>
  <c r="F338" i="6" s="1"/>
  <c r="E337" i="6"/>
  <c r="F337" i="6" s="1"/>
  <c r="E336" i="6"/>
  <c r="F336" i="6" s="1"/>
  <c r="E335" i="6"/>
  <c r="F335" i="6" s="1"/>
  <c r="Z335" i="6" s="1"/>
  <c r="E334" i="6"/>
  <c r="F334" i="6" s="1"/>
  <c r="E333" i="6"/>
  <c r="F333" i="6" s="1"/>
  <c r="E332" i="6"/>
  <c r="F332" i="6" s="1"/>
  <c r="G332" i="6" s="1"/>
  <c r="I332" i="6" s="1"/>
  <c r="E331" i="6"/>
  <c r="F331" i="6" s="1"/>
  <c r="E330" i="6"/>
  <c r="F330" i="6" s="1"/>
  <c r="E329" i="6"/>
  <c r="F329" i="6" s="1"/>
  <c r="E328" i="6"/>
  <c r="F328" i="6" s="1"/>
  <c r="E327" i="6"/>
  <c r="F327" i="6" s="1"/>
  <c r="E326" i="6"/>
  <c r="F326" i="6" s="1"/>
  <c r="E325" i="6"/>
  <c r="F325" i="6" s="1"/>
  <c r="E324" i="6"/>
  <c r="F324" i="6" s="1"/>
  <c r="Z324" i="6" s="1"/>
  <c r="E323" i="6"/>
  <c r="F323" i="6" s="1"/>
  <c r="E322" i="6"/>
  <c r="F322" i="6" s="1"/>
  <c r="E321" i="6"/>
  <c r="F321" i="6" s="1"/>
  <c r="E320" i="6"/>
  <c r="F320" i="6" s="1"/>
  <c r="Z320" i="6" s="1"/>
  <c r="E319" i="6"/>
  <c r="F319" i="6" s="1"/>
  <c r="E318" i="6"/>
  <c r="F318" i="6" s="1"/>
  <c r="E317" i="6"/>
  <c r="F317" i="6" s="1"/>
  <c r="E316" i="6"/>
  <c r="F316" i="6" s="1"/>
  <c r="E315" i="6"/>
  <c r="F315" i="6"/>
  <c r="E314" i="6"/>
  <c r="F314" i="6" s="1"/>
  <c r="E313" i="6"/>
  <c r="F313" i="6" s="1"/>
  <c r="E312" i="6"/>
  <c r="F312" i="6" s="1"/>
  <c r="Z312" i="6" s="1"/>
  <c r="E311" i="6"/>
  <c r="F311" i="6" s="1"/>
  <c r="E310" i="6"/>
  <c r="F310" i="6" s="1"/>
  <c r="E309" i="6"/>
  <c r="F309" i="6"/>
  <c r="E308" i="6"/>
  <c r="F308" i="6" s="1"/>
  <c r="Z308" i="6" s="1"/>
  <c r="E307" i="6"/>
  <c r="F307" i="6" s="1"/>
  <c r="E306" i="6"/>
  <c r="F306" i="6" s="1"/>
  <c r="E305" i="6"/>
  <c r="F305" i="6" s="1"/>
  <c r="E304" i="6"/>
  <c r="F304" i="6" s="1"/>
  <c r="E303" i="6"/>
  <c r="F303" i="6" s="1"/>
  <c r="E302" i="6"/>
  <c r="F302" i="6" s="1"/>
  <c r="E301" i="6"/>
  <c r="F301" i="6" s="1"/>
  <c r="E300" i="6"/>
  <c r="F300" i="6" s="1"/>
  <c r="Z300" i="6" s="1"/>
  <c r="E299" i="6"/>
  <c r="F299" i="6" s="1"/>
  <c r="E298" i="6"/>
  <c r="F298" i="6" s="1"/>
  <c r="E297" i="6"/>
  <c r="F297" i="6" s="1"/>
  <c r="E296" i="6"/>
  <c r="F296" i="6"/>
  <c r="E295" i="6"/>
  <c r="F295" i="6" s="1"/>
  <c r="E294" i="6"/>
  <c r="F294" i="6"/>
  <c r="Z294" i="6" s="1"/>
  <c r="E293" i="6"/>
  <c r="F293" i="6" s="1"/>
  <c r="E292" i="6"/>
  <c r="F292" i="6" s="1"/>
  <c r="E291" i="6"/>
  <c r="F291" i="6" s="1"/>
  <c r="E290" i="6"/>
  <c r="F290" i="6" s="1"/>
  <c r="E289" i="6"/>
  <c r="F289" i="6" s="1"/>
  <c r="Z289" i="6" s="1"/>
  <c r="E288" i="6"/>
  <c r="F288" i="6" s="1"/>
  <c r="E287" i="6"/>
  <c r="F287" i="6" s="1"/>
  <c r="E286" i="6"/>
  <c r="F286" i="6" s="1"/>
  <c r="E285" i="6"/>
  <c r="F285" i="6" s="1"/>
  <c r="E284" i="6"/>
  <c r="F284" i="6" s="1"/>
  <c r="E283" i="6"/>
  <c r="F283" i="6" s="1"/>
  <c r="E282" i="6"/>
  <c r="F282" i="6" s="1"/>
  <c r="E281" i="6"/>
  <c r="F281" i="6" s="1"/>
  <c r="G281" i="6" s="1"/>
  <c r="I281" i="6" s="1"/>
  <c r="E280" i="6"/>
  <c r="F280" i="6" s="1"/>
  <c r="E279" i="6"/>
  <c r="F279" i="6" s="1"/>
  <c r="E278" i="6"/>
  <c r="F278" i="6" s="1"/>
  <c r="Z278" i="6" s="1"/>
  <c r="E277" i="6"/>
  <c r="F277" i="6" s="1"/>
  <c r="Z277" i="6" s="1"/>
  <c r="E276" i="6"/>
  <c r="F276" i="6" s="1"/>
  <c r="E275" i="6"/>
  <c r="F275" i="6" s="1"/>
  <c r="E274" i="6"/>
  <c r="F274" i="6" s="1"/>
  <c r="E273" i="6"/>
  <c r="F273" i="6" s="1"/>
  <c r="G273" i="6" s="1"/>
  <c r="E272" i="6"/>
  <c r="F272" i="6" s="1"/>
  <c r="Z272" i="6" s="1"/>
  <c r="E271" i="6"/>
  <c r="F271" i="6" s="1"/>
  <c r="E270" i="6"/>
  <c r="F270" i="6" s="1"/>
  <c r="E269" i="6"/>
  <c r="F269" i="6" s="1"/>
  <c r="E268" i="6"/>
  <c r="F268" i="6" s="1"/>
  <c r="E267" i="6"/>
  <c r="F267" i="6" s="1"/>
  <c r="E266" i="6"/>
  <c r="F266" i="6" s="1"/>
  <c r="E265" i="6"/>
  <c r="F265" i="6" s="1"/>
  <c r="E264" i="6"/>
  <c r="F264" i="6"/>
  <c r="E263" i="6"/>
  <c r="F263" i="6" s="1"/>
  <c r="G263" i="6" s="1"/>
  <c r="I263" i="6" s="1"/>
  <c r="E262" i="6"/>
  <c r="F262" i="6" s="1"/>
  <c r="E261" i="6"/>
  <c r="F261" i="6" s="1"/>
  <c r="E260" i="6"/>
  <c r="F260" i="6" s="1"/>
  <c r="G260" i="6" s="1"/>
  <c r="E259" i="6"/>
  <c r="F259" i="6" s="1"/>
  <c r="E258" i="6"/>
  <c r="F258" i="6" s="1"/>
  <c r="E257" i="6"/>
  <c r="F257" i="6" s="1"/>
  <c r="E256" i="6"/>
  <c r="F256" i="6" s="1"/>
  <c r="E255" i="6"/>
  <c r="F255" i="6" s="1"/>
  <c r="G255" i="6" s="1"/>
  <c r="H255" i="6" s="1"/>
  <c r="E254" i="6"/>
  <c r="F254" i="6" s="1"/>
  <c r="E253" i="6"/>
  <c r="F253" i="6" s="1"/>
  <c r="E252" i="6"/>
  <c r="F252" i="6" s="1"/>
  <c r="G252" i="6" s="1"/>
  <c r="H252" i="6" s="1"/>
  <c r="E251" i="6"/>
  <c r="F251" i="6" s="1"/>
  <c r="E250" i="6"/>
  <c r="F250" i="6" s="1"/>
  <c r="E249" i="6"/>
  <c r="F249" i="6" s="1"/>
  <c r="E248" i="6"/>
  <c r="F248" i="6" s="1"/>
  <c r="E247" i="6"/>
  <c r="F247" i="6" s="1"/>
  <c r="G247" i="6" s="1"/>
  <c r="H247" i="6" s="1"/>
  <c r="E246" i="6"/>
  <c r="F246" i="6" s="1"/>
  <c r="E245" i="6"/>
  <c r="F245" i="6" s="1"/>
  <c r="E244" i="6"/>
  <c r="F244" i="6" s="1"/>
  <c r="E243" i="6"/>
  <c r="F243" i="6" s="1"/>
  <c r="E242" i="6"/>
  <c r="F242" i="6" s="1"/>
  <c r="E241" i="6"/>
  <c r="F241" i="6" s="1"/>
  <c r="E240" i="6"/>
  <c r="F240" i="6" s="1"/>
  <c r="Z240" i="6" s="1"/>
  <c r="E239" i="6"/>
  <c r="F239" i="6" s="1"/>
  <c r="E238" i="6"/>
  <c r="F238" i="6" s="1"/>
  <c r="E237" i="6"/>
  <c r="F237" i="6" s="1"/>
  <c r="E236" i="6"/>
  <c r="F236" i="6" s="1"/>
  <c r="Z236" i="6" s="1"/>
  <c r="E235" i="6"/>
  <c r="F235" i="6" s="1"/>
  <c r="E234" i="6"/>
  <c r="F234" i="6" s="1"/>
  <c r="Z234" i="6" s="1"/>
  <c r="E233" i="6"/>
  <c r="F233" i="6" s="1"/>
  <c r="Z233" i="6" s="1"/>
  <c r="E232" i="6"/>
  <c r="F232" i="6" s="1"/>
  <c r="Z232" i="6" s="1"/>
  <c r="E231" i="6"/>
  <c r="F231" i="6" s="1"/>
  <c r="E230" i="6"/>
  <c r="F230" i="6"/>
  <c r="E229" i="6"/>
  <c r="F229" i="6" s="1"/>
  <c r="E228" i="6"/>
  <c r="F228" i="6" s="1"/>
  <c r="Z228" i="6" s="1"/>
  <c r="E227" i="6"/>
  <c r="F227" i="6" s="1"/>
  <c r="G227" i="6" s="1"/>
  <c r="I227" i="6" s="1"/>
  <c r="E226" i="6"/>
  <c r="F226" i="6" s="1"/>
  <c r="E225" i="6"/>
  <c r="F225" i="6" s="1"/>
  <c r="E224" i="6"/>
  <c r="F224" i="6" s="1"/>
  <c r="Z224" i="6" s="1"/>
  <c r="E223" i="6"/>
  <c r="F223" i="6" s="1"/>
  <c r="E222" i="6"/>
  <c r="F222" i="6" s="1"/>
  <c r="E221" i="6"/>
  <c r="F221" i="6" s="1"/>
  <c r="E220" i="6"/>
  <c r="F220" i="6"/>
  <c r="E219" i="6"/>
  <c r="F219" i="6" s="1"/>
  <c r="E218" i="6"/>
  <c r="F218" i="6" s="1"/>
  <c r="E217" i="6"/>
  <c r="F217" i="6" s="1"/>
  <c r="E216" i="6"/>
  <c r="F216" i="6" s="1"/>
  <c r="E215" i="6"/>
  <c r="F215" i="6" s="1"/>
  <c r="E214" i="6"/>
  <c r="F214" i="6" s="1"/>
  <c r="E213" i="6"/>
  <c r="F213" i="6" s="1"/>
  <c r="Z213" i="6" s="1"/>
  <c r="E212" i="6"/>
  <c r="F212" i="6" s="1"/>
  <c r="E211" i="6"/>
  <c r="F211" i="6" s="1"/>
  <c r="E210" i="6"/>
  <c r="F210" i="6" s="1"/>
  <c r="E209" i="6"/>
  <c r="F209" i="6" s="1"/>
  <c r="E208" i="6"/>
  <c r="F208" i="6" s="1"/>
  <c r="E207" i="6"/>
  <c r="F207" i="6" s="1"/>
  <c r="E206" i="6"/>
  <c r="F206" i="6" s="1"/>
  <c r="E205" i="6"/>
  <c r="F205" i="6" s="1"/>
  <c r="E204" i="6"/>
  <c r="F204" i="6" s="1"/>
  <c r="G204" i="6" s="1"/>
  <c r="H204" i="6" s="1"/>
  <c r="E203" i="6"/>
  <c r="F203" i="6" s="1"/>
  <c r="G203" i="6" s="1"/>
  <c r="H203" i="6" s="1"/>
  <c r="E202" i="6"/>
  <c r="F202" i="6" s="1"/>
  <c r="E201" i="6"/>
  <c r="F201" i="6" s="1"/>
  <c r="E200" i="6"/>
  <c r="F200" i="6" s="1"/>
  <c r="E199" i="6"/>
  <c r="F199" i="6" s="1"/>
  <c r="E198" i="6"/>
  <c r="F198" i="6" s="1"/>
  <c r="E197" i="6"/>
  <c r="F197" i="6" s="1"/>
  <c r="E196" i="6"/>
  <c r="F196" i="6" s="1"/>
  <c r="G196" i="6" s="1"/>
  <c r="H196" i="6" s="1"/>
  <c r="E195" i="6"/>
  <c r="F195" i="6" s="1"/>
  <c r="E194" i="6"/>
  <c r="F194" i="6" s="1"/>
  <c r="E193" i="6"/>
  <c r="F193" i="6" s="1"/>
  <c r="Z193" i="6" s="1"/>
  <c r="E192" i="6"/>
  <c r="F192" i="6" s="1"/>
  <c r="G192" i="6" s="1"/>
  <c r="E191" i="6"/>
  <c r="F191" i="6" s="1"/>
  <c r="E190" i="6"/>
  <c r="F190" i="6" s="1"/>
  <c r="Z190" i="6" s="1"/>
  <c r="E189" i="6"/>
  <c r="F189" i="6" s="1"/>
  <c r="E188" i="6"/>
  <c r="F188" i="6" s="1"/>
  <c r="G188" i="6" s="1"/>
  <c r="H188" i="6" s="1"/>
  <c r="E187" i="6"/>
  <c r="F187" i="6" s="1"/>
  <c r="E186" i="6"/>
  <c r="F186" i="6" s="1"/>
  <c r="E185" i="6"/>
  <c r="F185" i="6" s="1"/>
  <c r="E184" i="6"/>
  <c r="F184" i="6" s="1"/>
  <c r="E183" i="6"/>
  <c r="F183" i="6" s="1"/>
  <c r="E182" i="6"/>
  <c r="F182" i="6" s="1"/>
  <c r="Z182" i="6" s="1"/>
  <c r="E181" i="6"/>
  <c r="F181" i="6" s="1"/>
  <c r="E180" i="6"/>
  <c r="F180" i="6" s="1"/>
  <c r="E179" i="6"/>
  <c r="F179" i="6" s="1"/>
  <c r="E178" i="6"/>
  <c r="F178" i="6" s="1"/>
  <c r="E177" i="6"/>
  <c r="F177" i="6" s="1"/>
  <c r="E176" i="6"/>
  <c r="F176" i="6" s="1"/>
  <c r="E175" i="6"/>
  <c r="F175" i="6" s="1"/>
  <c r="G175" i="6" s="1"/>
  <c r="E174" i="6"/>
  <c r="F174" i="6" s="1"/>
  <c r="G174" i="6" s="1"/>
  <c r="H174" i="6" s="1"/>
  <c r="E173" i="6"/>
  <c r="F173" i="6" s="1"/>
  <c r="E172" i="6"/>
  <c r="F172" i="6" s="1"/>
  <c r="Z172" i="6" s="1"/>
  <c r="E171" i="6"/>
  <c r="F171" i="6" s="1"/>
  <c r="E170" i="6"/>
  <c r="F170" i="6" s="1"/>
  <c r="E169" i="6"/>
  <c r="F169" i="6" s="1"/>
  <c r="E168" i="6"/>
  <c r="F168" i="6" s="1"/>
  <c r="E167" i="6"/>
  <c r="F167" i="6" s="1"/>
  <c r="G167" i="6" s="1"/>
  <c r="H167" i="6" s="1"/>
  <c r="E166" i="6"/>
  <c r="F166" i="6" s="1"/>
  <c r="Z166" i="6" s="1"/>
  <c r="E165" i="6"/>
  <c r="F165" i="6" s="1"/>
  <c r="E164" i="6"/>
  <c r="F164" i="6" s="1"/>
  <c r="Z164" i="6" s="1"/>
  <c r="E163" i="6"/>
  <c r="F163" i="6" s="1"/>
  <c r="E162" i="6"/>
  <c r="F162" i="6" s="1"/>
  <c r="E161" i="6"/>
  <c r="F161" i="6" s="1"/>
  <c r="E160" i="6"/>
  <c r="F160" i="6" s="1"/>
  <c r="Z160" i="6" s="1"/>
  <c r="E159" i="6"/>
  <c r="F159" i="6" s="1"/>
  <c r="G159" i="6" s="1"/>
  <c r="H159" i="6" s="1"/>
  <c r="E158" i="6"/>
  <c r="F158" i="6"/>
  <c r="E157" i="6"/>
  <c r="F157" i="6" s="1"/>
  <c r="E156" i="6"/>
  <c r="F156" i="6" s="1"/>
  <c r="E155" i="6"/>
  <c r="F155" i="6" s="1"/>
  <c r="E154" i="6"/>
  <c r="F154" i="6" s="1"/>
  <c r="E153" i="6"/>
  <c r="F153" i="6" s="1"/>
  <c r="E152" i="6"/>
  <c r="F152" i="6" s="1"/>
  <c r="Z152" i="6" s="1"/>
  <c r="E151" i="6"/>
  <c r="F151" i="6" s="1"/>
  <c r="E150" i="6"/>
  <c r="F150" i="6" s="1"/>
  <c r="E149" i="6"/>
  <c r="F149" i="6" s="1"/>
  <c r="E148" i="6"/>
  <c r="F148" i="6" s="1"/>
  <c r="Z148" i="6" s="1"/>
  <c r="E147" i="6"/>
  <c r="F147" i="6" s="1"/>
  <c r="E146" i="6"/>
  <c r="F146" i="6" s="1"/>
  <c r="E145" i="6"/>
  <c r="F145" i="6" s="1"/>
  <c r="E144" i="6"/>
  <c r="F144" i="6" s="1"/>
  <c r="E143" i="6"/>
  <c r="F143" i="6" s="1"/>
  <c r="G143" i="6" s="1"/>
  <c r="E142" i="6"/>
  <c r="F142" i="6" s="1"/>
  <c r="E141" i="6"/>
  <c r="F141" i="6" s="1"/>
  <c r="E140" i="6"/>
  <c r="F140" i="6"/>
  <c r="Z140" i="6" s="1"/>
  <c r="E139" i="6"/>
  <c r="F139" i="6" s="1"/>
  <c r="G139" i="6" s="1"/>
  <c r="E138" i="6"/>
  <c r="F138" i="6" s="1"/>
  <c r="E137" i="6"/>
  <c r="F137" i="6" s="1"/>
  <c r="Z137" i="6" s="1"/>
  <c r="E136" i="6"/>
  <c r="F136" i="6" s="1"/>
  <c r="Z136" i="6" s="1"/>
  <c r="E135" i="6"/>
  <c r="F135" i="6" s="1"/>
  <c r="E134" i="6"/>
  <c r="F134" i="6" s="1"/>
  <c r="E133" i="6"/>
  <c r="F133" i="6" s="1"/>
  <c r="E132" i="6"/>
  <c r="F132" i="6" s="1"/>
  <c r="Z132" i="6" s="1"/>
  <c r="E131" i="6"/>
  <c r="F131" i="6" s="1"/>
  <c r="E130" i="6"/>
  <c r="F130" i="6" s="1"/>
  <c r="E129" i="6"/>
  <c r="F129" i="6" s="1"/>
  <c r="E128" i="6"/>
  <c r="F128" i="6"/>
  <c r="E127" i="6"/>
  <c r="F127" i="6" s="1"/>
  <c r="E126" i="6"/>
  <c r="F126" i="6"/>
  <c r="E125" i="6"/>
  <c r="F125" i="6" s="1"/>
  <c r="E124" i="6"/>
  <c r="F124" i="6" s="1"/>
  <c r="Z124" i="6" s="1"/>
  <c r="E123" i="6"/>
  <c r="F123" i="6" s="1"/>
  <c r="E122" i="6"/>
  <c r="F122" i="6" s="1"/>
  <c r="E121" i="6"/>
  <c r="F121" i="6" s="1"/>
  <c r="E120" i="6"/>
  <c r="F120" i="6" s="1"/>
  <c r="E119" i="6"/>
  <c r="F119" i="6" s="1"/>
  <c r="E118" i="6"/>
  <c r="F118" i="6" s="1"/>
  <c r="E117" i="6"/>
  <c r="F117" i="6" s="1"/>
  <c r="E116" i="6"/>
  <c r="F116" i="6" s="1"/>
  <c r="Z116" i="6" s="1"/>
  <c r="E115" i="6"/>
  <c r="F115" i="6" s="1"/>
  <c r="G115" i="6" s="1"/>
  <c r="E114" i="6"/>
  <c r="F114" i="6" s="1"/>
  <c r="E113" i="6"/>
  <c r="F113" i="6" s="1"/>
  <c r="E112" i="6"/>
  <c r="F112" i="6" s="1"/>
  <c r="Z112" i="6" s="1"/>
  <c r="E111" i="6"/>
  <c r="F111" i="6" s="1"/>
  <c r="E110" i="6"/>
  <c r="F110" i="6" s="1"/>
  <c r="E109" i="6"/>
  <c r="F109" i="6" s="1"/>
  <c r="E108" i="6"/>
  <c r="F108" i="6" s="1"/>
  <c r="Z108" i="6" s="1"/>
  <c r="E107" i="6"/>
  <c r="F107" i="6" s="1"/>
  <c r="E106" i="6"/>
  <c r="F106" i="6" s="1"/>
  <c r="Z106" i="6" s="1"/>
  <c r="E105" i="6"/>
  <c r="F105" i="6" s="1"/>
  <c r="E104" i="6"/>
  <c r="F104" i="6" s="1"/>
  <c r="E103" i="6"/>
  <c r="F103" i="6" s="1"/>
  <c r="E102" i="6"/>
  <c r="F102" i="6" s="1"/>
  <c r="E101" i="6"/>
  <c r="F101" i="6" s="1"/>
  <c r="G101" i="6" s="1"/>
  <c r="E100" i="6"/>
  <c r="F100" i="6" s="1"/>
  <c r="E99" i="6"/>
  <c r="F99" i="6" s="1"/>
  <c r="E98" i="6"/>
  <c r="F98" i="6" s="1"/>
  <c r="E97" i="6"/>
  <c r="F97" i="6" s="1"/>
  <c r="E96" i="6"/>
  <c r="F96" i="6" s="1"/>
  <c r="E95" i="6"/>
  <c r="F95" i="6" s="1"/>
  <c r="G95" i="6" s="1"/>
  <c r="H95" i="6" s="1"/>
  <c r="E94" i="6"/>
  <c r="F94" i="6" s="1"/>
  <c r="E93" i="6"/>
  <c r="F93" i="6"/>
  <c r="G93" i="6" s="1"/>
  <c r="E92" i="6"/>
  <c r="F92" i="6" s="1"/>
  <c r="Z92" i="6" s="1"/>
  <c r="E91" i="6"/>
  <c r="F91" i="6" s="1"/>
  <c r="E90" i="6"/>
  <c r="F90" i="6" s="1"/>
  <c r="E89" i="6"/>
  <c r="F89" i="6" s="1"/>
  <c r="E88" i="6"/>
  <c r="F88" i="6" s="1"/>
  <c r="Z88" i="6" s="1"/>
  <c r="E87" i="6"/>
  <c r="F87" i="6"/>
  <c r="E86" i="6"/>
  <c r="F86" i="6" s="1"/>
  <c r="E85" i="6"/>
  <c r="F85" i="6" s="1"/>
  <c r="E84" i="6"/>
  <c r="F84" i="6" s="1"/>
  <c r="E83" i="6"/>
  <c r="F83" i="6" s="1"/>
  <c r="Z83" i="6" s="1"/>
  <c r="E82" i="6"/>
  <c r="F82" i="6" s="1"/>
  <c r="E81" i="6"/>
  <c r="F81" i="6" s="1"/>
  <c r="E80" i="6"/>
  <c r="F80" i="6" s="1"/>
  <c r="Z80" i="6" s="1"/>
  <c r="E79" i="6"/>
  <c r="F79" i="6" s="1"/>
  <c r="Z79" i="6" s="1"/>
  <c r="E78" i="6"/>
  <c r="F78" i="6" s="1"/>
  <c r="E77" i="6"/>
  <c r="F77" i="6" s="1"/>
  <c r="E76" i="6"/>
  <c r="F76" i="6" s="1"/>
  <c r="E75" i="6"/>
  <c r="F75" i="6" s="1"/>
  <c r="E74" i="6"/>
  <c r="F74" i="6" s="1"/>
  <c r="E73" i="6"/>
  <c r="F73" i="6" s="1"/>
  <c r="E72" i="6"/>
  <c r="F72" i="6" s="1"/>
  <c r="Z72" i="6" s="1"/>
  <c r="E71" i="6"/>
  <c r="F71" i="6" s="1"/>
  <c r="E70" i="6"/>
  <c r="F70" i="6" s="1"/>
  <c r="E69" i="6"/>
  <c r="F69" i="6" s="1"/>
  <c r="Z69" i="6" s="1"/>
  <c r="E68" i="6"/>
  <c r="F68" i="6" s="1"/>
  <c r="Z68" i="6" s="1"/>
  <c r="E67" i="6"/>
  <c r="F67" i="6" s="1"/>
  <c r="E66" i="6"/>
  <c r="F66" i="6" s="1"/>
  <c r="E65" i="6"/>
  <c r="F65" i="6" s="1"/>
  <c r="E64" i="6"/>
  <c r="F64" i="6" s="1"/>
  <c r="E63" i="6"/>
  <c r="F63" i="6" s="1"/>
  <c r="E62" i="6"/>
  <c r="F62" i="6" s="1"/>
  <c r="Z62" i="6" s="1"/>
  <c r="E61" i="6"/>
  <c r="F61" i="6" s="1"/>
  <c r="E60" i="6"/>
  <c r="F60" i="6" s="1"/>
  <c r="Z60" i="6" s="1"/>
  <c r="E59" i="6"/>
  <c r="F59" i="6" s="1"/>
  <c r="E58" i="6"/>
  <c r="F58" i="6" s="1"/>
  <c r="G58" i="6" s="1"/>
  <c r="H58" i="6" s="1"/>
  <c r="E57" i="6"/>
  <c r="F57" i="6" s="1"/>
  <c r="E56" i="6"/>
  <c r="F56" i="6" s="1"/>
  <c r="Z56" i="6" s="1"/>
  <c r="E55" i="6"/>
  <c r="F55" i="6" s="1"/>
  <c r="E54" i="6"/>
  <c r="F54" i="6" s="1"/>
  <c r="Z54" i="6" s="1"/>
  <c r="E53" i="6"/>
  <c r="F53" i="6" s="1"/>
  <c r="E52" i="6"/>
  <c r="F52" i="6" s="1"/>
  <c r="Z52" i="6" s="1"/>
  <c r="E51" i="6"/>
  <c r="F51" i="6" s="1"/>
  <c r="E50" i="6"/>
  <c r="F50" i="6" s="1"/>
  <c r="E49" i="6"/>
  <c r="F49" i="6" s="1"/>
  <c r="E48" i="6"/>
  <c r="F48" i="6" s="1"/>
  <c r="E47" i="6"/>
  <c r="F47" i="6" s="1"/>
  <c r="E46" i="6"/>
  <c r="F46" i="6" s="1"/>
  <c r="Z46" i="6" s="1"/>
  <c r="E45" i="6"/>
  <c r="F45" i="6" s="1"/>
  <c r="Z45" i="6" s="1"/>
  <c r="E44" i="6"/>
  <c r="F44" i="6" s="1"/>
  <c r="E43" i="6"/>
  <c r="F43" i="6" s="1"/>
  <c r="E42" i="6"/>
  <c r="F42" i="6" s="1"/>
  <c r="Z42" i="6" s="1"/>
  <c r="E41" i="6"/>
  <c r="F41" i="6" s="1"/>
  <c r="E40" i="6"/>
  <c r="F40" i="6" s="1"/>
  <c r="E39" i="6"/>
  <c r="F39" i="6" s="1"/>
  <c r="G39" i="6" s="1"/>
  <c r="H39" i="6" s="1"/>
  <c r="E38" i="6"/>
  <c r="F38" i="6" s="1"/>
  <c r="E37" i="6"/>
  <c r="F37" i="6" s="1"/>
  <c r="E36" i="6"/>
  <c r="F36" i="6" s="1"/>
  <c r="E35" i="6"/>
  <c r="F35" i="6" s="1"/>
  <c r="Z35" i="6" s="1"/>
  <c r="E34" i="6"/>
  <c r="F34" i="6" s="1"/>
  <c r="Z34" i="6" s="1"/>
  <c r="E33" i="6"/>
  <c r="F33" i="6" s="1"/>
  <c r="E32" i="6"/>
  <c r="F32" i="6" s="1"/>
  <c r="E31" i="6"/>
  <c r="F31" i="6" s="1"/>
  <c r="E30" i="6"/>
  <c r="F30" i="6" s="1"/>
  <c r="E29" i="6"/>
  <c r="F29" i="6" s="1"/>
  <c r="E28" i="6"/>
  <c r="F28" i="6" s="1"/>
  <c r="E27" i="6"/>
  <c r="F27" i="6" s="1"/>
  <c r="E26" i="6"/>
  <c r="F26" i="6" s="1"/>
  <c r="E25" i="6"/>
  <c r="F25" i="6" s="1"/>
  <c r="G25" i="6" s="1"/>
  <c r="E24" i="6"/>
  <c r="F24" i="6" s="1"/>
  <c r="E23" i="6"/>
  <c r="F23" i="6" s="1"/>
  <c r="E22" i="6"/>
  <c r="F22" i="6" s="1"/>
  <c r="E21" i="6"/>
  <c r="F21" i="6" s="1"/>
  <c r="T452" i="6"/>
  <c r="U847" i="6"/>
  <c r="S229" i="6"/>
  <c r="S233" i="6"/>
  <c r="S236" i="6"/>
  <c r="S237" i="6"/>
  <c r="S238" i="6"/>
  <c r="S240" i="6"/>
  <c r="S231" i="6"/>
  <c r="S826" i="6"/>
  <c r="S823" i="6"/>
  <c r="S827" i="6"/>
  <c r="S828" i="6"/>
  <c r="S829" i="6"/>
  <c r="S835" i="6"/>
  <c r="S836" i="6"/>
  <c r="S837" i="6"/>
  <c r="S838" i="6"/>
  <c r="S839" i="6"/>
  <c r="S840" i="6"/>
  <c r="S841" i="6"/>
  <c r="S842" i="6"/>
  <c r="S843" i="6"/>
  <c r="S833" i="6"/>
  <c r="S834" i="6"/>
  <c r="S849" i="6"/>
  <c r="S850" i="6"/>
  <c r="S851" i="6"/>
  <c r="S852" i="6"/>
  <c r="S854" i="6"/>
  <c r="S855" i="6"/>
  <c r="S856" i="6"/>
  <c r="S857" i="6"/>
  <c r="S858" i="6"/>
  <c r="S859" i="6"/>
  <c r="S879" i="6"/>
  <c r="S787" i="6"/>
  <c r="S822" i="6"/>
  <c r="S745" i="6"/>
  <c r="S747" i="6"/>
  <c r="S749" i="6"/>
  <c r="S751" i="6"/>
  <c r="S775" i="6"/>
  <c r="S793" i="6"/>
  <c r="S794" i="6"/>
  <c r="S795" i="6"/>
  <c r="S803" i="6"/>
  <c r="S776" i="6"/>
  <c r="S458" i="6"/>
  <c r="S312" i="6"/>
  <c r="S334" i="6"/>
  <c r="S348" i="6"/>
  <c r="S378" i="6"/>
  <c r="S385" i="6"/>
  <c r="S415" i="6"/>
  <c r="S394" i="6"/>
  <c r="S438" i="6"/>
  <c r="S449" i="6"/>
  <c r="S359" i="6"/>
  <c r="S218" i="6"/>
  <c r="T218" i="6" s="1"/>
  <c r="S809" i="6"/>
  <c r="S810" i="6"/>
  <c r="S811" i="6"/>
  <c r="S812" i="6"/>
  <c r="S814" i="6"/>
  <c r="S815" i="6"/>
  <c r="S816" i="6"/>
  <c r="S818" i="6"/>
  <c r="S819" i="6"/>
  <c r="S820" i="6"/>
  <c r="S824" i="6"/>
  <c r="S808" i="6"/>
  <c r="S314" i="6"/>
  <c r="S320" i="6"/>
  <c r="S321" i="6"/>
  <c r="S329" i="6"/>
  <c r="S327" i="6"/>
  <c r="S323" i="6"/>
  <c r="S349" i="6"/>
  <c r="S350" i="6"/>
  <c r="S322" i="6"/>
  <c r="S274" i="6"/>
  <c r="S413" i="6"/>
  <c r="S416" i="6"/>
  <c r="S291" i="6"/>
  <c r="S302" i="6"/>
  <c r="S726" i="6"/>
  <c r="S303" i="6"/>
  <c r="S345" i="6"/>
  <c r="S346" i="6"/>
  <c r="S341" i="6"/>
  <c r="S342" i="6"/>
  <c r="S336" i="6"/>
  <c r="S339" i="6"/>
  <c r="S340" i="6"/>
  <c r="S338" i="6"/>
  <c r="S366" i="6"/>
  <c r="S365" i="6"/>
  <c r="S376" i="6"/>
  <c r="S377" i="6"/>
  <c r="S355" i="6"/>
  <c r="S364" i="6"/>
  <c r="S354" i="6"/>
  <c r="S721" i="6"/>
  <c r="S783" i="6"/>
  <c r="S799" i="6"/>
  <c r="S801" i="6"/>
  <c r="S796" i="6"/>
  <c r="S830" i="6"/>
  <c r="S832" i="6"/>
  <c r="S844" i="6"/>
  <c r="S853" i="6"/>
  <c r="S863" i="6"/>
  <c r="S770" i="6"/>
  <c r="S347" i="6"/>
  <c r="S722" i="6"/>
  <c r="S771" i="6"/>
  <c r="S761" i="6"/>
  <c r="S778" i="6"/>
  <c r="S780" i="6"/>
  <c r="S781" i="6"/>
  <c r="S782" i="6"/>
  <c r="S785" i="6"/>
  <c r="S789" i="6"/>
  <c r="S784" i="6"/>
  <c r="S788" i="6"/>
  <c r="S762" i="6"/>
  <c r="S763" i="6"/>
  <c r="S765" i="6"/>
  <c r="S766" i="6"/>
  <c r="S767" i="6"/>
  <c r="S790" i="6"/>
  <c r="S813" i="6"/>
  <c r="S817" i="6"/>
  <c r="S825" i="6"/>
  <c r="S831" i="6"/>
  <c r="S845" i="6"/>
  <c r="S848" i="6"/>
  <c r="S804" i="6"/>
  <c r="S720" i="6"/>
  <c r="S265" i="6"/>
  <c r="S285" i="6"/>
  <c r="S311" i="6"/>
  <c r="S269" i="6"/>
  <c r="S270" i="6"/>
  <c r="S307" i="6"/>
  <c r="S294" i="6"/>
  <c r="S278" i="6"/>
  <c r="S297" i="6"/>
  <c r="S279" i="6"/>
  <c r="S289" i="6"/>
  <c r="S290" i="6"/>
  <c r="S282" i="6"/>
  <c r="S288" i="6"/>
  <c r="S292" i="6"/>
  <c r="S296" i="6"/>
  <c r="S313" i="6"/>
  <c r="S305" i="6"/>
  <c r="S281" i="6"/>
  <c r="S298" i="6"/>
  <c r="S315" i="6"/>
  <c r="S293" i="6"/>
  <c r="S287" i="6"/>
  <c r="S300" i="6"/>
  <c r="S301" i="6"/>
  <c r="S309" i="6"/>
  <c r="S268" i="6"/>
  <c r="S271" i="6"/>
  <c r="S284" i="6"/>
  <c r="S330" i="6"/>
  <c r="S277" i="6"/>
  <c r="S273" i="6"/>
  <c r="S286" i="6"/>
  <c r="S325" i="6"/>
  <c r="S326" i="6"/>
  <c r="S331" i="6"/>
  <c r="S332" i="6"/>
  <c r="S324" i="6"/>
  <c r="S308" i="6"/>
  <c r="S343" i="6"/>
  <c r="S212" i="6"/>
  <c r="S214" i="6"/>
  <c r="S213" i="6"/>
  <c r="S215" i="6"/>
  <c r="S217" i="6"/>
  <c r="S222" i="6"/>
  <c r="S216" i="6"/>
  <c r="S223" i="6"/>
  <c r="S221" i="6"/>
  <c r="S242" i="6"/>
  <c r="S235" i="6"/>
  <c r="S232" i="6"/>
  <c r="S219" i="6"/>
  <c r="S224" i="6"/>
  <c r="S226" i="6"/>
  <c r="S230" i="6"/>
  <c r="S225" i="6"/>
  <c r="S220" i="6"/>
  <c r="S239" i="6"/>
  <c r="S234" i="6"/>
  <c r="S228" i="6"/>
  <c r="S243" i="6"/>
  <c r="S241" i="6"/>
  <c r="S227" i="6"/>
  <c r="S247" i="6"/>
  <c r="S249" i="6"/>
  <c r="S250" i="6"/>
  <c r="S244" i="6"/>
  <c r="S245" i="6"/>
  <c r="S251" i="6"/>
  <c r="S255" i="6"/>
  <c r="S246" i="6"/>
  <c r="S252" i="6"/>
  <c r="S253" i="6"/>
  <c r="S248" i="6"/>
  <c r="S254" i="6"/>
  <c r="S257" i="6"/>
  <c r="S260" i="6"/>
  <c r="S256" i="6"/>
  <c r="S261" i="6"/>
  <c r="S264" i="6"/>
  <c r="S262" i="6"/>
  <c r="S258" i="6"/>
  <c r="S283" i="6"/>
  <c r="S259" i="6"/>
  <c r="S263" i="6"/>
  <c r="S316" i="6"/>
  <c r="S276" i="6"/>
  <c r="S280" i="6"/>
  <c r="S267" i="6"/>
  <c r="S306" i="6"/>
  <c r="S272" i="6"/>
  <c r="S266" i="6"/>
  <c r="S317" i="6"/>
  <c r="S318" i="6"/>
  <c r="S319" i="6"/>
  <c r="S310" i="6"/>
  <c r="S295" i="6"/>
  <c r="S344" i="6"/>
  <c r="S335" i="6"/>
  <c r="S351" i="6"/>
  <c r="S352" i="6"/>
  <c r="S328" i="6"/>
  <c r="S333" i="6"/>
  <c r="S353" i="6"/>
  <c r="S361" i="6"/>
  <c r="S362" i="6"/>
  <c r="S368" i="6"/>
  <c r="S374" i="6"/>
  <c r="S304" i="6"/>
  <c r="S369" i="6"/>
  <c r="S356" i="6"/>
  <c r="S373" i="6"/>
  <c r="S370" i="6"/>
  <c r="S375" i="6"/>
  <c r="S357" i="6"/>
  <c r="S360" i="6"/>
  <c r="S363" i="6"/>
  <c r="S358" i="6"/>
  <c r="S386" i="6"/>
  <c r="S367" i="6"/>
  <c r="S418" i="6"/>
  <c r="S371" i="6"/>
  <c r="S382" i="6"/>
  <c r="S383" i="6"/>
  <c r="S392" i="6"/>
  <c r="S380" i="6"/>
  <c r="S372" i="6"/>
  <c r="S384" i="6"/>
  <c r="S387" i="6"/>
  <c r="S402" i="6"/>
  <c r="S381" i="6"/>
  <c r="S424" i="6"/>
  <c r="S390" i="6"/>
  <c r="S389" i="6"/>
  <c r="S388" i="6"/>
  <c r="S391" i="6"/>
  <c r="S393" i="6"/>
  <c r="S421" i="6"/>
  <c r="S420" i="6"/>
  <c r="S404" i="6"/>
  <c r="S395" i="6"/>
  <c r="S417" i="6"/>
  <c r="S405" i="6"/>
  <c r="S407" i="6"/>
  <c r="S396" i="6"/>
  <c r="S379" i="6"/>
  <c r="S397" i="6"/>
  <c r="S400" i="6"/>
  <c r="S409" i="6"/>
  <c r="S419" i="6"/>
  <c r="S434" i="6"/>
  <c r="S411" i="6"/>
  <c r="S406" i="6"/>
  <c r="S410" i="6"/>
  <c r="S412" i="6"/>
  <c r="S429" i="6"/>
  <c r="S399" i="6"/>
  <c r="S408" i="6"/>
  <c r="S428" i="6"/>
  <c r="S430" i="6"/>
  <c r="S433" i="6"/>
  <c r="S422" i="6"/>
  <c r="S425" i="6"/>
  <c r="S414" i="6"/>
  <c r="S427" i="6"/>
  <c r="S398" i="6"/>
  <c r="S426" i="6"/>
  <c r="S435" i="6"/>
  <c r="S437" i="6"/>
  <c r="S403" i="6"/>
  <c r="S446" i="6"/>
  <c r="S442" i="6"/>
  <c r="S441" i="6"/>
  <c r="S443" i="6"/>
  <c r="S444" i="6"/>
  <c r="S432" i="6"/>
  <c r="S423" i="6"/>
  <c r="S431" i="6"/>
  <c r="S436" i="6"/>
  <c r="S440" i="6"/>
  <c r="S439" i="6"/>
  <c r="S445" i="6"/>
  <c r="S450" i="6"/>
  <c r="S447" i="6"/>
  <c r="S401" i="6"/>
  <c r="S463" i="6"/>
  <c r="S448" i="6"/>
  <c r="S451" i="6"/>
  <c r="S456" i="6"/>
  <c r="S457" i="6"/>
  <c r="S454" i="6"/>
  <c r="S459" i="6"/>
  <c r="S460" i="6"/>
  <c r="S455" i="6"/>
  <c r="S468" i="6"/>
  <c r="S461" i="6"/>
  <c r="S465" i="6"/>
  <c r="S470" i="6"/>
  <c r="S464" i="6"/>
  <c r="S478" i="6"/>
  <c r="S466" i="6"/>
  <c r="S469" i="6"/>
  <c r="S462" i="6"/>
  <c r="S467" i="6"/>
  <c r="S471" i="6"/>
  <c r="S472" i="6"/>
  <c r="S473" i="6"/>
  <c r="S485" i="6"/>
  <c r="S486" i="6"/>
  <c r="S494" i="6"/>
  <c r="S474" i="6"/>
  <c r="S480" i="6"/>
  <c r="S476" i="6"/>
  <c r="S475" i="6"/>
  <c r="S477" i="6"/>
  <c r="S479" i="6"/>
  <c r="S482" i="6"/>
  <c r="S495" i="6"/>
  <c r="S483" i="6"/>
  <c r="S481" i="6"/>
  <c r="S484" i="6"/>
  <c r="S487" i="6"/>
  <c r="S500" i="6"/>
  <c r="S488" i="6"/>
  <c r="S490" i="6"/>
  <c r="S492" i="6"/>
  <c r="S491" i="6"/>
  <c r="S498" i="6"/>
  <c r="S499" i="6"/>
  <c r="S496" i="6"/>
  <c r="S504" i="6"/>
  <c r="S493" i="6"/>
  <c r="S503" i="6"/>
  <c r="S501" i="6"/>
  <c r="S519" i="6"/>
  <c r="S497" i="6"/>
  <c r="S489" i="6"/>
  <c r="S507" i="6"/>
  <c r="S506" i="6"/>
  <c r="S735" i="6"/>
  <c r="S521" i="6"/>
  <c r="S534" i="6"/>
  <c r="S508" i="6"/>
  <c r="S505" i="6"/>
  <c r="S533" i="6"/>
  <c r="S502" i="6"/>
  <c r="S512" i="6"/>
  <c r="S528" i="6"/>
  <c r="S515" i="6"/>
  <c r="S518" i="6"/>
  <c r="S522" i="6"/>
  <c r="S514" i="6"/>
  <c r="S520" i="6"/>
  <c r="S516" i="6"/>
  <c r="S509" i="6"/>
  <c r="S536" i="6"/>
  <c r="S513" i="6"/>
  <c r="S774" i="6"/>
  <c r="S527" i="6"/>
  <c r="S511" i="6"/>
  <c r="S531" i="6"/>
  <c r="S530" i="6"/>
  <c r="S523" i="6"/>
  <c r="S517" i="6"/>
  <c r="S547" i="6"/>
  <c r="S544" i="6"/>
  <c r="S535" i="6"/>
  <c r="S532" i="6"/>
  <c r="S525" i="6"/>
  <c r="S537" i="6"/>
  <c r="S529" i="6"/>
  <c r="S538" i="6"/>
  <c r="S542" i="6"/>
  <c r="S752" i="6"/>
  <c r="S510" i="6"/>
  <c r="S744" i="6"/>
  <c r="S549" i="6"/>
  <c r="S526" i="6"/>
  <c r="S733" i="6"/>
  <c r="S636" i="6"/>
  <c r="S640" i="6"/>
  <c r="S546" i="6"/>
  <c r="S540" i="6"/>
  <c r="S728" i="6"/>
  <c r="S545" i="6"/>
  <c r="S612" i="6"/>
  <c r="S541" i="6"/>
  <c r="S639" i="6"/>
  <c r="S616" i="6"/>
  <c r="S737" i="6"/>
  <c r="S634" i="6"/>
  <c r="S551" i="6"/>
  <c r="S543" i="6"/>
  <c r="S738" i="6"/>
  <c r="S625" i="6"/>
  <c r="S624" i="6"/>
  <c r="S626" i="6"/>
  <c r="S548" i="6"/>
  <c r="S772" i="6"/>
  <c r="S631" i="6"/>
  <c r="S629" i="6"/>
  <c r="S652" i="6"/>
  <c r="S740" i="6"/>
  <c r="S734" i="6"/>
  <c r="S742" i="6"/>
  <c r="S786" i="6"/>
  <c r="S741" i="6"/>
  <c r="S635" i="6"/>
  <c r="S779" i="6"/>
  <c r="S620" i="6"/>
  <c r="S647" i="6"/>
  <c r="S709" i="6"/>
  <c r="S739" i="6"/>
  <c r="S746" i="6"/>
  <c r="S736" i="6"/>
  <c r="S633" i="6"/>
  <c r="S630" i="6"/>
  <c r="S608" i="6"/>
  <c r="S730" i="6"/>
  <c r="S617" i="6"/>
  <c r="S611" i="6"/>
  <c r="S792" i="6"/>
  <c r="S727" i="6"/>
  <c r="S619" i="6"/>
  <c r="S743" i="6"/>
  <c r="S607" i="6"/>
  <c r="S642" i="6"/>
  <c r="S798" i="6"/>
  <c r="S585" i="6"/>
  <c r="S710" i="6"/>
  <c r="S748" i="6"/>
  <c r="S576" i="6"/>
  <c r="S614" i="6"/>
  <c r="S632" i="6"/>
  <c r="S638" i="6"/>
  <c r="S716" i="6"/>
  <c r="S723" i="6"/>
  <c r="S729" i="6"/>
  <c r="S718" i="6"/>
  <c r="S539" i="6"/>
  <c r="S628" i="6"/>
  <c r="S773" i="6"/>
  <c r="S656" i="6"/>
  <c r="S622" i="6"/>
  <c r="S769" i="6"/>
  <c r="S559" i="6"/>
  <c r="S802" i="6"/>
  <c r="S807" i="6"/>
  <c r="S805" i="6"/>
  <c r="S601" i="6"/>
  <c r="S756" i="6"/>
  <c r="S637" i="6"/>
  <c r="S586" i="6"/>
  <c r="S768" i="6"/>
  <c r="S553" i="6"/>
  <c r="S806" i="6"/>
  <c r="S724" i="6"/>
  <c r="S610" i="6"/>
  <c r="S621" i="6"/>
  <c r="S719" i="6"/>
  <c r="S641" i="6"/>
  <c r="S725" i="6"/>
  <c r="S552" i="6"/>
  <c r="S791" i="6"/>
  <c r="S623" i="6"/>
  <c r="S657" i="6"/>
  <c r="S754" i="6"/>
  <c r="S627" i="6"/>
  <c r="S615" i="6"/>
  <c r="S757" i="6"/>
  <c r="S764" i="6"/>
  <c r="S797" i="6"/>
  <c r="S755" i="6"/>
  <c r="S800" i="6"/>
  <c r="S550" i="6"/>
  <c r="S571" i="6"/>
  <c r="S555" i="6"/>
  <c r="S613" i="6"/>
  <c r="S573" i="6"/>
  <c r="S711" i="6"/>
  <c r="S554" i="6"/>
  <c r="S687" i="6"/>
  <c r="S560" i="6"/>
  <c r="S731" i="6"/>
  <c r="S645" i="6"/>
  <c r="S591" i="6"/>
  <c r="S758" i="6"/>
  <c r="S759" i="6"/>
  <c r="S654" i="6"/>
  <c r="S570" i="6"/>
  <c r="S698" i="6"/>
  <c r="S602" i="6"/>
  <c r="S604" i="6"/>
  <c r="S557" i="6"/>
  <c r="S572" i="6"/>
  <c r="S603" i="6"/>
  <c r="S644" i="6"/>
  <c r="S753" i="6"/>
  <c r="S712" i="6"/>
  <c r="S715" i="6"/>
  <c r="S673" i="6"/>
  <c r="S588" i="6"/>
  <c r="S589" i="6"/>
  <c r="S707" i="6"/>
  <c r="S714" i="6"/>
  <c r="S606" i="6"/>
  <c r="S669" i="6"/>
  <c r="S563" i="6"/>
  <c r="S694" i="6"/>
  <c r="S562" i="6"/>
  <c r="S568" i="6"/>
  <c r="S594" i="6"/>
  <c r="S575" i="6"/>
  <c r="S697" i="6"/>
  <c r="S649" i="6"/>
  <c r="S566" i="6"/>
  <c r="S583" i="6"/>
  <c r="S653" i="6"/>
  <c r="S713" i="6"/>
  <c r="S605" i="6"/>
  <c r="S760" i="6"/>
  <c r="S618" i="6"/>
  <c r="S579" i="6"/>
  <c r="S561" i="6"/>
  <c r="S676" i="6"/>
  <c r="S569" i="6"/>
  <c r="S717" i="6"/>
  <c r="S646" i="6"/>
  <c r="S590" i="6"/>
  <c r="S699" i="6"/>
  <c r="S567" i="6"/>
  <c r="S690" i="6"/>
  <c r="S650" i="6"/>
  <c r="S655" i="6"/>
  <c r="S659" i="6"/>
  <c r="S556" i="6"/>
  <c r="S593" i="6"/>
  <c r="S671" i="6"/>
  <c r="S564" i="6"/>
  <c r="S565" i="6"/>
  <c r="S732" i="6"/>
  <c r="S675" i="6"/>
  <c r="S587" i="6"/>
  <c r="S558" i="6"/>
  <c r="S580" i="6"/>
  <c r="S574" i="6"/>
  <c r="S595" i="6"/>
  <c r="S750" i="6"/>
  <c r="S682" i="6"/>
  <c r="S696" i="6"/>
  <c r="S643" i="6"/>
  <c r="S667" i="6"/>
  <c r="S648" i="6"/>
  <c r="S691" i="6"/>
  <c r="S666" i="6"/>
  <c r="S668" i="6"/>
  <c r="S702" i="6"/>
  <c r="S695" i="6"/>
  <c r="S708" i="6"/>
  <c r="S777" i="6"/>
  <c r="S658" i="6"/>
  <c r="S651" i="6"/>
  <c r="S685" i="6"/>
  <c r="S660" i="6"/>
  <c r="S577" i="6"/>
  <c r="S677" i="6"/>
  <c r="S578" i="6"/>
  <c r="S596" i="6"/>
  <c r="S662" i="6"/>
  <c r="S663" i="6"/>
  <c r="S664" i="6"/>
  <c r="S693" i="6"/>
  <c r="S700" i="6"/>
  <c r="S679" i="6"/>
  <c r="S706" i="6"/>
  <c r="S584" i="6"/>
  <c r="S665" i="6"/>
  <c r="S609" i="6"/>
  <c r="S678" i="6"/>
  <c r="S670" i="6"/>
  <c r="S683" i="6"/>
  <c r="S598" i="6"/>
  <c r="S680" i="6"/>
  <c r="S689" i="6"/>
  <c r="S688" i="6"/>
  <c r="S597" i="6"/>
  <c r="S704" i="6"/>
  <c r="S599" i="6"/>
  <c r="S705" i="6"/>
  <c r="S672" i="6"/>
  <c r="S684" i="6"/>
  <c r="S686" i="6"/>
  <c r="S674" i="6"/>
  <c r="S681" i="6"/>
  <c r="S661" i="6"/>
  <c r="S692" i="6"/>
  <c r="S581" i="6"/>
  <c r="S703" i="6"/>
  <c r="S592" i="6"/>
  <c r="S600" i="6"/>
  <c r="S582" i="6"/>
  <c r="S701" i="6"/>
  <c r="S821" i="6"/>
  <c r="S211" i="6"/>
  <c r="S207" i="6"/>
  <c r="S203" i="6"/>
  <c r="S205" i="6"/>
  <c r="S209" i="6"/>
  <c r="S204" i="6"/>
  <c r="S208" i="6"/>
  <c r="S206" i="6"/>
  <c r="S202" i="6"/>
  <c r="S200" i="6"/>
  <c r="S201" i="6"/>
  <c r="S199" i="6"/>
  <c r="S196" i="6"/>
  <c r="S195" i="6"/>
  <c r="S193" i="6"/>
  <c r="S198" i="6"/>
  <c r="S197" i="6"/>
  <c r="S36" i="6"/>
  <c r="S194" i="6"/>
  <c r="S183" i="6"/>
  <c r="S192" i="6"/>
  <c r="S185" i="6"/>
  <c r="S190" i="6"/>
  <c r="S189" i="6"/>
  <c r="S191" i="6"/>
  <c r="S184" i="6"/>
  <c r="S187" i="6"/>
  <c r="S188" i="6"/>
  <c r="S186" i="6"/>
  <c r="S56" i="6"/>
  <c r="S182" i="6"/>
  <c r="S124" i="6"/>
  <c r="S147" i="6"/>
  <c r="S149" i="6"/>
  <c r="S103" i="6"/>
  <c r="S155" i="6"/>
  <c r="S156" i="6"/>
  <c r="S154" i="6"/>
  <c r="S127" i="6"/>
  <c r="S143" i="6"/>
  <c r="S150" i="6"/>
  <c r="S158" i="6"/>
  <c r="S57" i="6"/>
  <c r="S116" i="6"/>
  <c r="S71" i="6"/>
  <c r="S152" i="6"/>
  <c r="S105" i="6"/>
  <c r="S122" i="6"/>
  <c r="S89" i="6"/>
  <c r="S21" i="6"/>
  <c r="S144" i="6"/>
  <c r="S123" i="6"/>
  <c r="S159" i="6"/>
  <c r="S134" i="6"/>
  <c r="S142" i="6"/>
  <c r="S140" i="6"/>
  <c r="S128" i="6"/>
  <c r="S94" i="6"/>
  <c r="S95" i="6"/>
  <c r="S151" i="6"/>
  <c r="S148" i="6"/>
  <c r="S108" i="6"/>
  <c r="S121" i="6"/>
  <c r="S135" i="6"/>
  <c r="S137" i="6"/>
  <c r="S157" i="6"/>
  <c r="S130" i="6"/>
  <c r="S131" i="6"/>
  <c r="S146" i="6"/>
  <c r="S115" i="6"/>
  <c r="S132" i="6"/>
  <c r="S114" i="6"/>
  <c r="S111" i="6"/>
  <c r="S141" i="6"/>
  <c r="S133" i="6"/>
  <c r="S110" i="6"/>
  <c r="S139" i="6"/>
  <c r="S117" i="6"/>
  <c r="S119" i="6"/>
  <c r="S120" i="6"/>
  <c r="S153" i="6"/>
  <c r="S106" i="6"/>
  <c r="S93" i="6"/>
  <c r="S138" i="6"/>
  <c r="S145" i="6"/>
  <c r="S125" i="6"/>
  <c r="S126" i="6"/>
  <c r="S118" i="6"/>
  <c r="S23" i="6"/>
  <c r="S181" i="6"/>
  <c r="S91" i="6"/>
  <c r="S180" i="6"/>
  <c r="S99" i="6"/>
  <c r="S136" i="6"/>
  <c r="S129" i="6"/>
  <c r="S90" i="6"/>
  <c r="S72" i="6"/>
  <c r="S83" i="6"/>
  <c r="S112" i="6"/>
  <c r="S73" i="6"/>
  <c r="S179" i="6"/>
  <c r="S113" i="6"/>
  <c r="S109" i="6"/>
  <c r="S104" i="6"/>
  <c r="S74" i="6"/>
  <c r="S76" i="6"/>
  <c r="S81" i="6"/>
  <c r="S101" i="6"/>
  <c r="S100" i="6"/>
  <c r="S96" i="6"/>
  <c r="S87" i="6"/>
  <c r="S98" i="6"/>
  <c r="S85" i="6"/>
  <c r="S77" i="6"/>
  <c r="S178" i="6"/>
  <c r="S166" i="6"/>
  <c r="S84" i="6"/>
  <c r="S161" i="6"/>
  <c r="S97" i="6"/>
  <c r="S80" i="6"/>
  <c r="S160" i="6"/>
  <c r="S168" i="6"/>
  <c r="S167" i="6"/>
  <c r="S78" i="6"/>
  <c r="S75" i="6"/>
  <c r="S162" i="6"/>
  <c r="S164" i="6"/>
  <c r="S165" i="6"/>
  <c r="S102" i="6"/>
  <c r="S88" i="6"/>
  <c r="S163" i="6"/>
  <c r="S169" i="6"/>
  <c r="S53" i="6"/>
  <c r="S68" i="6"/>
  <c r="S22" i="6"/>
  <c r="S86" i="6"/>
  <c r="S32" i="6"/>
  <c r="S58" i="6"/>
  <c r="S65" i="6"/>
  <c r="S27" i="6"/>
  <c r="S67" i="6"/>
  <c r="S66" i="6"/>
  <c r="S59" i="6"/>
  <c r="S39" i="6"/>
  <c r="S79" i="6"/>
  <c r="S70" i="6"/>
  <c r="S30" i="6"/>
  <c r="S64" i="6"/>
  <c r="S44" i="6"/>
  <c r="S92" i="6"/>
  <c r="S33" i="6"/>
  <c r="S176" i="6"/>
  <c r="S107" i="6"/>
  <c r="S170" i="6"/>
  <c r="S60" i="6"/>
  <c r="S82" i="6"/>
  <c r="S47" i="6"/>
  <c r="S28" i="6"/>
  <c r="S34" i="6"/>
  <c r="S55" i="6"/>
  <c r="S177" i="6"/>
  <c r="S69" i="6"/>
  <c r="S54" i="6"/>
  <c r="S40" i="6"/>
  <c r="S42" i="6"/>
  <c r="S48" i="6"/>
  <c r="S62" i="6"/>
  <c r="S38" i="6"/>
  <c r="S51" i="6"/>
  <c r="S45" i="6"/>
  <c r="S46" i="6"/>
  <c r="S171" i="6"/>
  <c r="S61" i="6"/>
  <c r="S50" i="6"/>
  <c r="S35" i="6"/>
  <c r="S49" i="6"/>
  <c r="S172" i="6"/>
  <c r="S41" i="6"/>
  <c r="S52" i="6"/>
  <c r="S43" i="6"/>
  <c r="S25" i="6"/>
  <c r="S63" i="6"/>
  <c r="S175" i="6"/>
  <c r="S174" i="6"/>
  <c r="S173" i="6"/>
  <c r="S37" i="6"/>
  <c r="S24" i="6"/>
  <c r="S31" i="6"/>
  <c r="S26" i="6"/>
  <c r="S29" i="6"/>
  <c r="S453" i="6"/>
  <c r="S210" i="6"/>
  <c r="AD2" i="6"/>
  <c r="AB2" i="6"/>
  <c r="AF874" i="6"/>
  <c r="AF863" i="6"/>
  <c r="AF859" i="6"/>
  <c r="AF858" i="6"/>
  <c r="AF857" i="6"/>
  <c r="AF856" i="6"/>
  <c r="AF855" i="6"/>
  <c r="AF854" i="6"/>
  <c r="AF853" i="6"/>
  <c r="AF852" i="6"/>
  <c r="AF851" i="6"/>
  <c r="AF850" i="6"/>
  <c r="AF849" i="6"/>
  <c r="AF848" i="6"/>
  <c r="AF845" i="6"/>
  <c r="AF844" i="6"/>
  <c r="AF843" i="6"/>
  <c r="AF842" i="6"/>
  <c r="AF841" i="6"/>
  <c r="AF840" i="6"/>
  <c r="AF839" i="6"/>
  <c r="AF838" i="6"/>
  <c r="AF837" i="6"/>
  <c r="AF836" i="6"/>
  <c r="AF835" i="6"/>
  <c r="AF834" i="6"/>
  <c r="AF833" i="6"/>
  <c r="AF832" i="6"/>
  <c r="AF831" i="6"/>
  <c r="AF830" i="6"/>
  <c r="AF829" i="6"/>
  <c r="AF828" i="6"/>
  <c r="AF827" i="6"/>
  <c r="AF826" i="6"/>
  <c r="AF825" i="6"/>
  <c r="AF824" i="6"/>
  <c r="AF823" i="6"/>
  <c r="AF822" i="6"/>
  <c r="AF821" i="6"/>
  <c r="AF820" i="6"/>
  <c r="AF819" i="6"/>
  <c r="AF818" i="6"/>
  <c r="AF817" i="6"/>
  <c r="AF816" i="6"/>
  <c r="AF815" i="6"/>
  <c r="AF814" i="6"/>
  <c r="AF813" i="6"/>
  <c r="AF812" i="6"/>
  <c r="AF811" i="6"/>
  <c r="AF810" i="6"/>
  <c r="AF809" i="6"/>
  <c r="AF808" i="6"/>
  <c r="AF807" i="6"/>
  <c r="AF806" i="6"/>
  <c r="AF805" i="6"/>
  <c r="AF804" i="6"/>
  <c r="AF803" i="6"/>
  <c r="AF802" i="6"/>
  <c r="AF801" i="6"/>
  <c r="AF800" i="6"/>
  <c r="AF799" i="6"/>
  <c r="AF798" i="6"/>
  <c r="AF797" i="6"/>
  <c r="AF796" i="6"/>
  <c r="AF795" i="6"/>
  <c r="AF794" i="6"/>
  <c r="AF793" i="6"/>
  <c r="AF792" i="6"/>
  <c r="AF791" i="6"/>
  <c r="AF790" i="6"/>
  <c r="AF789" i="6"/>
  <c r="AF788" i="6"/>
  <c r="AF787" i="6"/>
  <c r="AF786" i="6"/>
  <c r="AF785" i="6"/>
  <c r="AF705" i="6"/>
  <c r="AF704" i="6"/>
  <c r="AF703" i="6"/>
  <c r="AF692" i="6"/>
  <c r="AF691" i="6"/>
  <c r="AF702" i="6"/>
  <c r="AF701" i="6"/>
  <c r="AF690" i="6"/>
  <c r="AF689" i="6"/>
  <c r="AF688" i="6"/>
  <c r="AF687" i="6"/>
  <c r="AF700" i="6"/>
  <c r="AF693" i="6"/>
  <c r="AF686" i="6"/>
  <c r="AF685" i="6"/>
  <c r="AF684" i="6"/>
  <c r="AF683" i="6"/>
  <c r="AF682" i="6"/>
  <c r="AF681" i="6"/>
  <c r="AF699" i="6"/>
  <c r="AF698" i="6"/>
  <c r="AF680" i="6"/>
  <c r="AF679" i="6"/>
  <c r="AF678" i="6"/>
  <c r="AF677" i="6"/>
  <c r="AF676" i="6"/>
  <c r="AF675" i="6"/>
  <c r="AF674" i="6"/>
  <c r="AF673" i="6"/>
  <c r="AF697" i="6"/>
  <c r="AF672" i="6"/>
  <c r="AF671" i="6"/>
  <c r="AF706" i="6"/>
  <c r="AF784" i="6"/>
  <c r="AF670" i="6"/>
  <c r="AF696" i="6"/>
  <c r="AF669" i="6"/>
  <c r="AF783" i="6"/>
  <c r="AF782" i="6"/>
  <c r="AF781" i="6"/>
  <c r="AF780" i="6"/>
  <c r="AF779" i="6"/>
  <c r="AF778" i="6"/>
  <c r="AF777" i="6"/>
  <c r="AF776" i="6"/>
  <c r="AF775" i="6"/>
  <c r="AF774" i="6"/>
  <c r="AF773" i="6"/>
  <c r="AF772" i="6"/>
  <c r="AF771" i="6"/>
  <c r="AF770" i="6"/>
  <c r="AF769" i="6"/>
  <c r="AF768" i="6"/>
  <c r="AF767" i="6"/>
  <c r="AF766" i="6"/>
  <c r="AF765" i="6"/>
  <c r="AF764" i="6"/>
  <c r="AF763" i="6"/>
  <c r="AF762" i="6"/>
  <c r="AF761" i="6"/>
  <c r="AF760" i="6"/>
  <c r="AF709" i="6"/>
  <c r="AF708" i="6"/>
  <c r="AF707" i="6"/>
  <c r="AF759" i="6"/>
  <c r="AF758" i="6"/>
  <c r="AF757" i="6"/>
  <c r="AF756" i="6"/>
  <c r="AF695" i="6"/>
  <c r="AF694" i="6"/>
  <c r="AF755" i="6"/>
  <c r="AF754" i="6"/>
  <c r="AF753" i="6"/>
  <c r="AF752" i="6"/>
  <c r="AF751" i="6"/>
  <c r="AF750" i="6"/>
  <c r="AF749" i="6"/>
  <c r="AF748" i="6"/>
  <c r="AF747" i="6"/>
  <c r="AF722" i="6"/>
  <c r="AF721" i="6"/>
  <c r="AF720" i="6"/>
  <c r="AF719" i="6"/>
  <c r="AF718" i="6"/>
  <c r="AF746" i="6"/>
  <c r="AF745" i="6"/>
  <c r="AF744" i="6"/>
  <c r="AF743" i="6"/>
  <c r="AF717" i="6"/>
  <c r="AF716" i="6"/>
  <c r="AF715" i="6"/>
  <c r="AF714" i="6"/>
  <c r="AF713" i="6"/>
  <c r="AF712" i="6"/>
  <c r="AF711" i="6"/>
  <c r="AF710" i="6"/>
  <c r="AF742" i="6"/>
  <c r="AF741" i="6"/>
  <c r="AF740" i="6"/>
  <c r="AF739" i="6"/>
  <c r="AF738" i="6"/>
  <c r="AF737" i="6"/>
  <c r="AF736" i="6"/>
  <c r="AF735" i="6"/>
  <c r="AF734" i="6"/>
  <c r="AF733" i="6"/>
  <c r="AF732" i="6"/>
  <c r="AF731" i="6"/>
  <c r="AF730" i="6"/>
  <c r="AF729" i="6"/>
  <c r="AF728" i="6"/>
  <c r="AF727" i="6"/>
  <c r="AF726" i="6"/>
  <c r="AF725" i="6"/>
  <c r="AF724" i="6"/>
  <c r="AF723" i="6"/>
  <c r="AF668" i="6"/>
  <c r="AF667" i="6"/>
  <c r="AF666" i="6"/>
  <c r="AF665" i="6"/>
  <c r="AF664" i="6"/>
  <c r="AF663" i="6"/>
  <c r="AF662" i="6"/>
  <c r="AF661" i="6"/>
  <c r="AF660" i="6"/>
  <c r="AF659" i="6"/>
  <c r="AF658" i="6"/>
  <c r="AF657" i="6"/>
  <c r="AF656" i="6"/>
  <c r="AF655" i="6"/>
  <c r="AF654" i="6"/>
  <c r="AF653" i="6"/>
  <c r="AF652" i="6"/>
  <c r="AF651" i="6"/>
  <c r="AF650" i="6"/>
  <c r="AF649" i="6"/>
  <c r="AF648" i="6"/>
  <c r="AF647" i="6"/>
  <c r="AF646" i="6"/>
  <c r="AF645" i="6"/>
  <c r="AF644" i="6"/>
  <c r="AF643" i="6"/>
  <c r="AF642" i="6"/>
  <c r="AF641" i="6"/>
  <c r="AF640" i="6"/>
  <c r="AF639" i="6"/>
  <c r="AF638" i="6"/>
  <c r="AF637" i="6"/>
  <c r="AF636" i="6"/>
  <c r="AF635" i="6"/>
  <c r="AF634" i="6"/>
  <c r="AF633" i="6"/>
  <c r="AF632" i="6"/>
  <c r="AF631" i="6"/>
  <c r="AF630" i="6"/>
  <c r="AF629" i="6"/>
  <c r="AF628" i="6"/>
  <c r="AF627" i="6"/>
  <c r="AF626" i="6"/>
  <c r="AF625" i="6"/>
  <c r="AF624" i="6"/>
  <c r="AF623" i="6"/>
  <c r="AF622" i="6"/>
  <c r="AF621" i="6"/>
  <c r="AF620" i="6"/>
  <c r="AF619" i="6"/>
  <c r="AF618" i="6"/>
  <c r="AF617" i="6"/>
  <c r="AF616" i="6"/>
  <c r="AF615" i="6"/>
  <c r="AF614" i="6"/>
  <c r="AF613" i="6"/>
  <c r="AF612" i="6"/>
  <c r="AF611" i="6"/>
  <c r="AF610" i="6"/>
  <c r="AF609" i="6"/>
  <c r="AF608" i="6"/>
  <c r="AF607" i="6"/>
  <c r="AF606" i="6"/>
  <c r="AF605" i="6"/>
  <c r="AF604" i="6"/>
  <c r="AF603" i="6"/>
  <c r="AF602" i="6"/>
  <c r="AF601" i="6"/>
  <c r="AF600" i="6"/>
  <c r="AF599" i="6"/>
  <c r="AF598" i="6"/>
  <c r="AF597" i="6"/>
  <c r="AF596" i="6"/>
  <c r="AF595" i="6"/>
  <c r="AF594" i="6"/>
  <c r="AF593" i="6"/>
  <c r="AF592" i="6"/>
  <c r="AF591" i="6"/>
  <c r="AF590" i="6"/>
  <c r="AF589" i="6"/>
  <c r="AF588" i="6"/>
  <c r="AF587" i="6"/>
  <c r="AF586" i="6"/>
  <c r="AF585" i="6"/>
  <c r="AF584" i="6"/>
  <c r="AF583" i="6"/>
  <c r="AF582" i="6"/>
  <c r="AF581" i="6"/>
  <c r="AF580" i="6"/>
  <c r="AF579" i="6"/>
  <c r="AF578" i="6"/>
  <c r="AF577" i="6"/>
  <c r="AF576" i="6"/>
  <c r="AF575" i="6"/>
  <c r="AF574" i="6"/>
  <c r="AF573" i="6"/>
  <c r="AF572" i="6"/>
  <c r="AF571" i="6"/>
  <c r="AF570" i="6"/>
  <c r="AF569" i="6"/>
  <c r="AF568" i="6"/>
  <c r="AF567" i="6"/>
  <c r="AF566" i="6"/>
  <c r="AF565" i="6"/>
  <c r="AF564" i="6"/>
  <c r="AF563" i="6"/>
  <c r="AF562" i="6"/>
  <c r="AF561" i="6"/>
  <c r="AF560" i="6"/>
  <c r="AF559" i="6"/>
  <c r="AF558" i="6"/>
  <c r="AF557" i="6"/>
  <c r="AF556" i="6"/>
  <c r="AF555" i="6"/>
  <c r="AF554" i="6"/>
  <c r="AF553" i="6"/>
  <c r="AF552" i="6"/>
  <c r="AF551" i="6"/>
  <c r="AF550" i="6"/>
  <c r="AF549" i="6"/>
  <c r="AF548" i="6"/>
  <c r="AF547" i="6"/>
  <c r="AF546" i="6"/>
  <c r="AF545" i="6"/>
  <c r="AF544" i="6"/>
  <c r="AF543" i="6"/>
  <c r="AF542" i="6"/>
  <c r="U452" i="6"/>
  <c r="AF541" i="6"/>
  <c r="AF540" i="6"/>
  <c r="AF539" i="6"/>
  <c r="AF538" i="6"/>
  <c r="AF537" i="6"/>
  <c r="AF536" i="6"/>
  <c r="AF535" i="6"/>
  <c r="AF534" i="6"/>
  <c r="AF533" i="6"/>
  <c r="AF532" i="6"/>
  <c r="AF531" i="6"/>
  <c r="AF530" i="6"/>
  <c r="AF529" i="6"/>
  <c r="AF528" i="6"/>
  <c r="AF527" i="6"/>
  <c r="AF526" i="6"/>
  <c r="AF525" i="6"/>
  <c r="AF523" i="6"/>
  <c r="AF522" i="6"/>
  <c r="AF521" i="6"/>
  <c r="AF520" i="6"/>
  <c r="AF519" i="6"/>
  <c r="AF518" i="6"/>
  <c r="AF517" i="6"/>
  <c r="AF516" i="6"/>
  <c r="AF515" i="6"/>
  <c r="AF514" i="6"/>
  <c r="AF513" i="6"/>
  <c r="AF512" i="6"/>
  <c r="AF511" i="6"/>
  <c r="AF510" i="6"/>
  <c r="AF509" i="6"/>
  <c r="AF508" i="6"/>
  <c r="AF507" i="6"/>
  <c r="AF506" i="6"/>
  <c r="AF505" i="6"/>
  <c r="AF504" i="6"/>
  <c r="AF503" i="6"/>
  <c r="AF502" i="6"/>
  <c r="AF501" i="6"/>
  <c r="AF500" i="6"/>
  <c r="AF499" i="6"/>
  <c r="AF498" i="6"/>
  <c r="AF497" i="6"/>
  <c r="AF496" i="6"/>
  <c r="AF495" i="6"/>
  <c r="AF494" i="6"/>
  <c r="AF493" i="6"/>
  <c r="AF492" i="6"/>
  <c r="AF491" i="6"/>
  <c r="AF490" i="6"/>
  <c r="AF489" i="6"/>
  <c r="AF488" i="6"/>
  <c r="AF487" i="6"/>
  <c r="AF486" i="6"/>
  <c r="AF485" i="6"/>
  <c r="AF484" i="6"/>
  <c r="AF483" i="6"/>
  <c r="AF482" i="6"/>
  <c r="AF481" i="6"/>
  <c r="AF480" i="6"/>
  <c r="AF479" i="6"/>
  <c r="AF478" i="6"/>
  <c r="AF477" i="6"/>
  <c r="AF476" i="6"/>
  <c r="AF475" i="6"/>
  <c r="AF474" i="6"/>
  <c r="AF473" i="6"/>
  <c r="AF472" i="6"/>
  <c r="AF471" i="6"/>
  <c r="AF470" i="6"/>
  <c r="AF469" i="6"/>
  <c r="AF468" i="6"/>
  <c r="AF467" i="6"/>
  <c r="AF466" i="6"/>
  <c r="AF465" i="6"/>
  <c r="AF464" i="6"/>
  <c r="AF463" i="6"/>
  <c r="AF462" i="6"/>
  <c r="AF461" i="6"/>
  <c r="AF460" i="6"/>
  <c r="AF459" i="6"/>
  <c r="AF458" i="6"/>
  <c r="AF457" i="6"/>
  <c r="AF456" i="6"/>
  <c r="AF455" i="6"/>
  <c r="AF454" i="6"/>
  <c r="AF453" i="6"/>
  <c r="AF451" i="6"/>
  <c r="AF450" i="6"/>
  <c r="AF449" i="6"/>
  <c r="AF448" i="6"/>
  <c r="AF447" i="6"/>
  <c r="AF446" i="6"/>
  <c r="AF445" i="6"/>
  <c r="AF444" i="6"/>
  <c r="AF443" i="6"/>
  <c r="AF442" i="6"/>
  <c r="AF441" i="6"/>
  <c r="AF440" i="6"/>
  <c r="AF439" i="6"/>
  <c r="AF438" i="6"/>
  <c r="AF437" i="6"/>
  <c r="AF436" i="6"/>
  <c r="AF435" i="6"/>
  <c r="AF434" i="6"/>
  <c r="AF433" i="6"/>
  <c r="AF432" i="6"/>
  <c r="AF431" i="6"/>
  <c r="AF430" i="6"/>
  <c r="AF429" i="6"/>
  <c r="AF428" i="6"/>
  <c r="AF427" i="6"/>
  <c r="AF426" i="6"/>
  <c r="AF425" i="6"/>
  <c r="AF424" i="6"/>
  <c r="AF423" i="6"/>
  <c r="AF422" i="6"/>
  <c r="AF421" i="6"/>
  <c r="AF420" i="6"/>
  <c r="AF419" i="6"/>
  <c r="AF418" i="6"/>
  <c r="AF417" i="6"/>
  <c r="AF416" i="6"/>
  <c r="AF415" i="6"/>
  <c r="AF414" i="6"/>
  <c r="AF413" i="6"/>
  <c r="AF412" i="6"/>
  <c r="AF411" i="6"/>
  <c r="AF410" i="6"/>
  <c r="AF409" i="6"/>
  <c r="AF408" i="6"/>
  <c r="AF407" i="6"/>
  <c r="AF406" i="6"/>
  <c r="AF405" i="6"/>
  <c r="AF404" i="6"/>
  <c r="AF403" i="6"/>
  <c r="AF402" i="6"/>
  <c r="AF401" i="6"/>
  <c r="AF400" i="6"/>
  <c r="AF399" i="6"/>
  <c r="AF398" i="6"/>
  <c r="AF397" i="6"/>
  <c r="AF396" i="6"/>
  <c r="AF395" i="6"/>
  <c r="AF394" i="6"/>
  <c r="AF393" i="6"/>
  <c r="AF392" i="6"/>
  <c r="AF391" i="6"/>
  <c r="AF390" i="6"/>
  <c r="AF389" i="6"/>
  <c r="AF388" i="6"/>
  <c r="AF387" i="6"/>
  <c r="AF386" i="6"/>
  <c r="AF385" i="6"/>
  <c r="AF384" i="6"/>
  <c r="AF383" i="6"/>
  <c r="AF382" i="6"/>
  <c r="AF381" i="6"/>
  <c r="AF380" i="6"/>
  <c r="AF379" i="6"/>
  <c r="AF378" i="6"/>
  <c r="AF377" i="6"/>
  <c r="AF376" i="6"/>
  <c r="AF375" i="6"/>
  <c r="AF374" i="6"/>
  <c r="AF373" i="6"/>
  <c r="AF372" i="6"/>
  <c r="AF371" i="6"/>
  <c r="AF370" i="6"/>
  <c r="AF369" i="6"/>
  <c r="AF368" i="6"/>
  <c r="AF367" i="6"/>
  <c r="AF366" i="6"/>
  <c r="AF365" i="6"/>
  <c r="AF364" i="6"/>
  <c r="AF363" i="6"/>
  <c r="AF362" i="6"/>
  <c r="AF361" i="6"/>
  <c r="AF360" i="6"/>
  <c r="AF359" i="6"/>
  <c r="AF358" i="6"/>
  <c r="AF357" i="6"/>
  <c r="AF356" i="6"/>
  <c r="AF355" i="6"/>
  <c r="AF354" i="6"/>
  <c r="AF353" i="6"/>
  <c r="AF352" i="6"/>
  <c r="AF351" i="6"/>
  <c r="AF350" i="6"/>
  <c r="AF349" i="6"/>
  <c r="AF348" i="6"/>
  <c r="AF347" i="6"/>
  <c r="AF346" i="6"/>
  <c r="AF345" i="6"/>
  <c r="AF344" i="6"/>
  <c r="AF343" i="6"/>
  <c r="AF342" i="6"/>
  <c r="AF341" i="6"/>
  <c r="AF340" i="6"/>
  <c r="AF339" i="6"/>
  <c r="AF338" i="6"/>
  <c r="AF336" i="6"/>
  <c r="AF335" i="6"/>
  <c r="AF334" i="6"/>
  <c r="AF333" i="6"/>
  <c r="AF332" i="6"/>
  <c r="AF331" i="6"/>
  <c r="AF330" i="6"/>
  <c r="AF329" i="6"/>
  <c r="AF328" i="6"/>
  <c r="AF327" i="6"/>
  <c r="AF326" i="6"/>
  <c r="AF325" i="6"/>
  <c r="AF324" i="6"/>
  <c r="AF323" i="6"/>
  <c r="AF322" i="6"/>
  <c r="AF321" i="6"/>
  <c r="AF320" i="6"/>
  <c r="AF319" i="6"/>
  <c r="AF318" i="6"/>
  <c r="AF317" i="6"/>
  <c r="AF316" i="6"/>
  <c r="AF315" i="6"/>
  <c r="AF314" i="6"/>
  <c r="AF313" i="6"/>
  <c r="AF312" i="6"/>
  <c r="AF311" i="6"/>
  <c r="AF310" i="6"/>
  <c r="AF309" i="6"/>
  <c r="AF308" i="6"/>
  <c r="AF307" i="6"/>
  <c r="AF306" i="6"/>
  <c r="AF305" i="6"/>
  <c r="AF304" i="6"/>
  <c r="AF303" i="6"/>
  <c r="AF302" i="6"/>
  <c r="AF301" i="6"/>
  <c r="AF300" i="6"/>
  <c r="AF298" i="6"/>
  <c r="AF297" i="6"/>
  <c r="AF296" i="6"/>
  <c r="AF295" i="6"/>
  <c r="AF294" i="6"/>
  <c r="AF293" i="6"/>
  <c r="AF292" i="6"/>
  <c r="AF291" i="6"/>
  <c r="AF290" i="6"/>
  <c r="AF289" i="6"/>
  <c r="AF288" i="6"/>
  <c r="AF287" i="6"/>
  <c r="AF286" i="6"/>
  <c r="AF285" i="6"/>
  <c r="AF284" i="6"/>
  <c r="AF283" i="6"/>
  <c r="AF282" i="6"/>
  <c r="AF281" i="6"/>
  <c r="AF280" i="6"/>
  <c r="AF279" i="6"/>
  <c r="AF278" i="6"/>
  <c r="AF277" i="6"/>
  <c r="AF276" i="6"/>
  <c r="AF274" i="6"/>
  <c r="AF273" i="6"/>
  <c r="AF272" i="6"/>
  <c r="AF271" i="6"/>
  <c r="AF270" i="6"/>
  <c r="AF269" i="6"/>
  <c r="AF268" i="6"/>
  <c r="AF267" i="6"/>
  <c r="AF266" i="6"/>
  <c r="AF265" i="6"/>
  <c r="AF264" i="6"/>
  <c r="AF263" i="6"/>
  <c r="AF262" i="6"/>
  <c r="AF261" i="6"/>
  <c r="AF260" i="6"/>
  <c r="AF259" i="6"/>
  <c r="AF258" i="6"/>
  <c r="AF257" i="6"/>
  <c r="AF256" i="6"/>
  <c r="AF255" i="6"/>
  <c r="AF254" i="6"/>
  <c r="AF253" i="6"/>
  <c r="AF252" i="6"/>
  <c r="AF251" i="6"/>
  <c r="AF250" i="6"/>
  <c r="AF249" i="6"/>
  <c r="AF248" i="6"/>
  <c r="AF247" i="6"/>
  <c r="AF246" i="6"/>
  <c r="AF245" i="6"/>
  <c r="AF244" i="6"/>
  <c r="AF243" i="6"/>
  <c r="AF242" i="6"/>
  <c r="AF241" i="6"/>
  <c r="AF240" i="6"/>
  <c r="AF239" i="6"/>
  <c r="AF238" i="6"/>
  <c r="AF237" i="6"/>
  <c r="AF236" i="6"/>
  <c r="AF235" i="6"/>
  <c r="AF234" i="6"/>
  <c r="AF233" i="6"/>
  <c r="AF232" i="6"/>
  <c r="AF231" i="6"/>
  <c r="AF230" i="6"/>
  <c r="AF229" i="6"/>
  <c r="AF228" i="6"/>
  <c r="AF227" i="6"/>
  <c r="AF226" i="6"/>
  <c r="AF225" i="6"/>
  <c r="AF224" i="6"/>
  <c r="AF223" i="6"/>
  <c r="AF222" i="6"/>
  <c r="AF221" i="6"/>
  <c r="AF220" i="6"/>
  <c r="AF219" i="6"/>
  <c r="AF218" i="6"/>
  <c r="AF217" i="6"/>
  <c r="AF216" i="6"/>
  <c r="AF215" i="6"/>
  <c r="AF214" i="6"/>
  <c r="AF213" i="6"/>
  <c r="AF212" i="6"/>
  <c r="AF211" i="6"/>
  <c r="AF210" i="6"/>
  <c r="AF209" i="6"/>
  <c r="AF208" i="6"/>
  <c r="AF207" i="6"/>
  <c r="AF206" i="6"/>
  <c r="AF205" i="6"/>
  <c r="AF204" i="6"/>
  <c r="AF203" i="6"/>
  <c r="AF202" i="6"/>
  <c r="AF201" i="6"/>
  <c r="AF200" i="6"/>
  <c r="AF199" i="6"/>
  <c r="AF198" i="6"/>
  <c r="AF197" i="6"/>
  <c r="AF196" i="6"/>
  <c r="AF195" i="6"/>
  <c r="AF194" i="6"/>
  <c r="AF193" i="6"/>
  <c r="AF192" i="6"/>
  <c r="AF191" i="6"/>
  <c r="AF190" i="6"/>
  <c r="AF189" i="6"/>
  <c r="AF188" i="6"/>
  <c r="AF187" i="6"/>
  <c r="AF186" i="6"/>
  <c r="AF185" i="6"/>
  <c r="AF184" i="6"/>
  <c r="AF183" i="6"/>
  <c r="AF182" i="6"/>
  <c r="AF181" i="6"/>
  <c r="AF180" i="6"/>
  <c r="AF179" i="6"/>
  <c r="AF178" i="6"/>
  <c r="AF177" i="6"/>
  <c r="AF176" i="6"/>
  <c r="AF175" i="6"/>
  <c r="AF174" i="6"/>
  <c r="AF173" i="6"/>
  <c r="AF172" i="6"/>
  <c r="AF171" i="6"/>
  <c r="AF170" i="6"/>
  <c r="AF169" i="6"/>
  <c r="AF168" i="6"/>
  <c r="AF167" i="6"/>
  <c r="AF166" i="6"/>
  <c r="AF165" i="6"/>
  <c r="AF164" i="6"/>
  <c r="AF163" i="6"/>
  <c r="AF162" i="6"/>
  <c r="AF161" i="6"/>
  <c r="AF160" i="6"/>
  <c r="AF159" i="6"/>
  <c r="AF158" i="6"/>
  <c r="AF157" i="6"/>
  <c r="AF156" i="6"/>
  <c r="AF155" i="6"/>
  <c r="AF154" i="6"/>
  <c r="AF153" i="6"/>
  <c r="AF152" i="6"/>
  <c r="AF151" i="6"/>
  <c r="AF150" i="6"/>
  <c r="AF149" i="6"/>
  <c r="AF148" i="6"/>
  <c r="AF147" i="6"/>
  <c r="AF146" i="6"/>
  <c r="AF145" i="6"/>
  <c r="AF144" i="6"/>
  <c r="AF143" i="6"/>
  <c r="AF142" i="6"/>
  <c r="AF141" i="6"/>
  <c r="AF140" i="6"/>
  <c r="AF139" i="6"/>
  <c r="AF138" i="6"/>
  <c r="AF137" i="6"/>
  <c r="AF136" i="6"/>
  <c r="AF135" i="6"/>
  <c r="AF134" i="6"/>
  <c r="AF133" i="6"/>
  <c r="AF132" i="6"/>
  <c r="AF131" i="6"/>
  <c r="AF130" i="6"/>
  <c r="AF129" i="6"/>
  <c r="AF128" i="6"/>
  <c r="AF127" i="6"/>
  <c r="AF126" i="6"/>
  <c r="AF125" i="6"/>
  <c r="AF124" i="6"/>
  <c r="AF123" i="6"/>
  <c r="AF122" i="6"/>
  <c r="AF121" i="6"/>
  <c r="AF120" i="6"/>
  <c r="AF119" i="6"/>
  <c r="AF118" i="6"/>
  <c r="AF117" i="6"/>
  <c r="AF116" i="6"/>
  <c r="AF115" i="6"/>
  <c r="AF114" i="6"/>
  <c r="AF113" i="6"/>
  <c r="AF112" i="6"/>
  <c r="AF111" i="6"/>
  <c r="AF110" i="6"/>
  <c r="AF109" i="6"/>
  <c r="AF108" i="6"/>
  <c r="AF107" i="6"/>
  <c r="AF106" i="6"/>
  <c r="AF105" i="6"/>
  <c r="AF104" i="6"/>
  <c r="AF103" i="6"/>
  <c r="AF102" i="6"/>
  <c r="AF101" i="6"/>
  <c r="AF100" i="6"/>
  <c r="AF99" i="6"/>
  <c r="AF98" i="6"/>
  <c r="AF97" i="6"/>
  <c r="AF96" i="6"/>
  <c r="AF95" i="6"/>
  <c r="AF94" i="6"/>
  <c r="AF93" i="6"/>
  <c r="AF92" i="6"/>
  <c r="AF91" i="6"/>
  <c r="AF90" i="6"/>
  <c r="AF89" i="6"/>
  <c r="AF88" i="6"/>
  <c r="AF87" i="6"/>
  <c r="AF86" i="6"/>
  <c r="AF85" i="6"/>
  <c r="AF84" i="6"/>
  <c r="AF83" i="6"/>
  <c r="AY82" i="6"/>
  <c r="AF82" i="6"/>
  <c r="AY81" i="6"/>
  <c r="AF81" i="6"/>
  <c r="AY80" i="6"/>
  <c r="AF80" i="6"/>
  <c r="AY79" i="6"/>
  <c r="AF79" i="6"/>
  <c r="AY78" i="6"/>
  <c r="AF78" i="6"/>
  <c r="AY77" i="6"/>
  <c r="AF77" i="6"/>
  <c r="AY76" i="6"/>
  <c r="AF76" i="6"/>
  <c r="AY75" i="6"/>
  <c r="AF75" i="6"/>
  <c r="AY74" i="6"/>
  <c r="AF74" i="6"/>
  <c r="AY73" i="6"/>
  <c r="AF73" i="6"/>
  <c r="AY72" i="6"/>
  <c r="AF72" i="6"/>
  <c r="AY71" i="6"/>
  <c r="AF71" i="6"/>
  <c r="AY70" i="6"/>
  <c r="AF70" i="6"/>
  <c r="AY69" i="6"/>
  <c r="AF69" i="6"/>
  <c r="AY68" i="6"/>
  <c r="AF68" i="6"/>
  <c r="AY67" i="6"/>
  <c r="AF67" i="6"/>
  <c r="AY66" i="6"/>
  <c r="AF66" i="6"/>
  <c r="AY65" i="6"/>
  <c r="AF65" i="6"/>
  <c r="AY64" i="6"/>
  <c r="AF64" i="6"/>
  <c r="AY63" i="6"/>
  <c r="AF63" i="6"/>
  <c r="AY62" i="6"/>
  <c r="AF62" i="6"/>
  <c r="AY61" i="6"/>
  <c r="AF61" i="6"/>
  <c r="AY60" i="6"/>
  <c r="AF60" i="6"/>
  <c r="AY59" i="6"/>
  <c r="AF59" i="6"/>
  <c r="AY58" i="6"/>
  <c r="AF58" i="6"/>
  <c r="AY57" i="6"/>
  <c r="AF57" i="6"/>
  <c r="AY56" i="6"/>
  <c r="AF56" i="6"/>
  <c r="AY55" i="6"/>
  <c r="AF55" i="6"/>
  <c r="AY54" i="6"/>
  <c r="AF54" i="6"/>
  <c r="AY53" i="6"/>
  <c r="AF53" i="6"/>
  <c r="AY52" i="6"/>
  <c r="AF52" i="6"/>
  <c r="AY51" i="6"/>
  <c r="AF51" i="6"/>
  <c r="AY50" i="6"/>
  <c r="AF50" i="6"/>
  <c r="AY49" i="6"/>
  <c r="AF49" i="6"/>
  <c r="AY48" i="6"/>
  <c r="AF48" i="6"/>
  <c r="AY47" i="6"/>
  <c r="AF47" i="6"/>
  <c r="AY46" i="6"/>
  <c r="AF46" i="6"/>
  <c r="AY45" i="6"/>
  <c r="AF45" i="6"/>
  <c r="AY44" i="6"/>
  <c r="AF44" i="6"/>
  <c r="AY43" i="6"/>
  <c r="AF43" i="6"/>
  <c r="AY42" i="6"/>
  <c r="AF42" i="6"/>
  <c r="AY41" i="6"/>
  <c r="AF41" i="6"/>
  <c r="AY40" i="6"/>
  <c r="AF40" i="6"/>
  <c r="AY39" i="6"/>
  <c r="AF39" i="6"/>
  <c r="AY38" i="6"/>
  <c r="AF38" i="6"/>
  <c r="AY37" i="6"/>
  <c r="AF37" i="6"/>
  <c r="AY36" i="6"/>
  <c r="AF36" i="6"/>
  <c r="AY35" i="6"/>
  <c r="AF35" i="6"/>
  <c r="AY34" i="6"/>
  <c r="AF34" i="6"/>
  <c r="AY33" i="6"/>
  <c r="AF33" i="6"/>
  <c r="AY32" i="6"/>
  <c r="AF32" i="6"/>
  <c r="AY31" i="6"/>
  <c r="AF31" i="6"/>
  <c r="AY30" i="6"/>
  <c r="AF30" i="6"/>
  <c r="AY29" i="6"/>
  <c r="AF29" i="6"/>
  <c r="AY28" i="6"/>
  <c r="AF28" i="6"/>
  <c r="AY27" i="6"/>
  <c r="AF27" i="6"/>
  <c r="AY26" i="6"/>
  <c r="AF26" i="6"/>
  <c r="AY25" i="6"/>
  <c r="AF25" i="6"/>
  <c r="AY24" i="6"/>
  <c r="AF24" i="6"/>
  <c r="AY23" i="6"/>
  <c r="AF23" i="6"/>
  <c r="AY22" i="6"/>
  <c r="AF22" i="6"/>
  <c r="AY21" i="6"/>
  <c r="AF21" i="6"/>
  <c r="AY20" i="6"/>
  <c r="AY19" i="6"/>
  <c r="AY18" i="6"/>
  <c r="AY17" i="6"/>
  <c r="AB13" i="6"/>
  <c r="AB17" i="6" s="1"/>
  <c r="AY16" i="6"/>
  <c r="AB16" i="6"/>
  <c r="AY15" i="6"/>
  <c r="AY14" i="6"/>
  <c r="AB14" i="6"/>
  <c r="AY13" i="6"/>
  <c r="AY12" i="6"/>
  <c r="AY11" i="6"/>
  <c r="AY10" i="6"/>
  <c r="Z10" i="6"/>
  <c r="AY9" i="6"/>
  <c r="AY8" i="6"/>
  <c r="AY7" i="6"/>
  <c r="AY6" i="6"/>
  <c r="AY5" i="6"/>
  <c r="AY4" i="6"/>
  <c r="AY3" i="6"/>
  <c r="AY2" i="6"/>
  <c r="C9" i="6"/>
  <c r="D9" i="6"/>
  <c r="C17" i="6"/>
  <c r="Q25" i="6"/>
  <c r="Q26" i="6"/>
  <c r="Q27" i="6"/>
  <c r="Q28" i="6"/>
  <c r="Q29" i="6"/>
  <c r="Q30" i="6"/>
  <c r="Q31" i="6"/>
  <c r="Q32" i="6"/>
  <c r="Q33" i="6"/>
  <c r="Q34" i="6"/>
  <c r="Q35" i="6"/>
  <c r="Q36" i="6"/>
  <c r="Q37" i="6"/>
  <c r="Q38" i="6"/>
  <c r="Q39" i="6"/>
  <c r="Q40" i="6"/>
  <c r="Q41" i="6"/>
  <c r="Q42" i="6"/>
  <c r="Q43" i="6"/>
  <c r="Q44" i="6"/>
  <c r="Q45" i="6"/>
  <c r="Q46" i="6"/>
  <c r="Q47" i="6"/>
  <c r="Q48" i="6"/>
  <c r="Q49" i="6"/>
  <c r="Q50" i="6"/>
  <c r="Q51" i="6"/>
  <c r="Q52" i="6"/>
  <c r="Q53" i="6"/>
  <c r="Q54" i="6"/>
  <c r="Q55" i="6"/>
  <c r="Q56" i="6"/>
  <c r="Q57" i="6"/>
  <c r="Q58" i="6"/>
  <c r="Q59" i="6"/>
  <c r="Q60" i="6"/>
  <c r="Q61" i="6"/>
  <c r="Q62" i="6"/>
  <c r="Q63" i="6"/>
  <c r="Q64" i="6"/>
  <c r="Q65" i="6"/>
  <c r="Q66" i="6"/>
  <c r="Q67" i="6"/>
  <c r="Q68" i="6"/>
  <c r="Q69" i="6"/>
  <c r="Q70" i="6"/>
  <c r="Q71" i="6"/>
  <c r="Q72" i="6"/>
  <c r="Q73" i="6"/>
  <c r="Q74" i="6"/>
  <c r="Q75" i="6"/>
  <c r="Q76" i="6"/>
  <c r="Q77" i="6"/>
  <c r="Q78" i="6"/>
  <c r="Q79" i="6"/>
  <c r="Q80" i="6"/>
  <c r="Q81" i="6"/>
  <c r="Q82" i="6"/>
  <c r="Q83" i="6"/>
  <c r="Q84" i="6"/>
  <c r="Q85" i="6"/>
  <c r="Q86" i="6"/>
  <c r="Q87" i="6"/>
  <c r="Q88" i="6"/>
  <c r="Q89" i="6"/>
  <c r="Q90" i="6"/>
  <c r="Q91" i="6"/>
  <c r="Q92" i="6"/>
  <c r="Q93" i="6"/>
  <c r="Q94" i="6"/>
  <c r="Q95" i="6"/>
  <c r="Q96" i="6"/>
  <c r="Q97" i="6"/>
  <c r="Q98" i="6"/>
  <c r="Q99" i="6"/>
  <c r="Q100" i="6"/>
  <c r="Q101" i="6"/>
  <c r="Q102" i="6"/>
  <c r="Q103" i="6"/>
  <c r="Q104" i="6"/>
  <c r="Q105" i="6"/>
  <c r="Q106" i="6"/>
  <c r="Q107" i="6"/>
  <c r="Q108" i="6"/>
  <c r="Q109" i="6"/>
  <c r="Q110" i="6"/>
  <c r="Q111" i="6"/>
  <c r="Q112" i="6"/>
  <c r="Q113" i="6"/>
  <c r="Q114" i="6"/>
  <c r="Q115" i="6"/>
  <c r="Q116" i="6"/>
  <c r="Q117" i="6"/>
  <c r="Q118" i="6"/>
  <c r="Q119" i="6"/>
  <c r="Q120" i="6"/>
  <c r="Q121" i="6"/>
  <c r="Q122" i="6"/>
  <c r="Q123" i="6"/>
  <c r="Q124" i="6"/>
  <c r="Q125" i="6"/>
  <c r="Q126" i="6"/>
  <c r="Q127" i="6"/>
  <c r="Q128" i="6"/>
  <c r="Q129" i="6"/>
  <c r="Q130" i="6"/>
  <c r="Q131" i="6"/>
  <c r="Q132" i="6"/>
  <c r="Q133" i="6"/>
  <c r="Q134" i="6"/>
  <c r="Q135" i="6"/>
  <c r="Q136" i="6"/>
  <c r="Q137" i="6"/>
  <c r="Q138" i="6"/>
  <c r="Q139" i="6"/>
  <c r="Q140" i="6"/>
  <c r="Q141" i="6"/>
  <c r="Q142" i="6"/>
  <c r="Q143" i="6"/>
  <c r="Q144" i="6"/>
  <c r="Q145" i="6"/>
  <c r="Q146" i="6"/>
  <c r="Q147" i="6"/>
  <c r="Q148" i="6"/>
  <c r="Q149" i="6"/>
  <c r="Q150" i="6"/>
  <c r="Q151" i="6"/>
  <c r="Q152" i="6"/>
  <c r="Q153" i="6"/>
  <c r="Q154" i="6"/>
  <c r="Q155" i="6"/>
  <c r="Q156" i="6"/>
  <c r="Q157" i="6"/>
  <c r="Q158" i="6"/>
  <c r="Q159" i="6"/>
  <c r="Q160" i="6"/>
  <c r="Q161" i="6"/>
  <c r="Q162" i="6"/>
  <c r="Q163" i="6"/>
  <c r="Q164" i="6"/>
  <c r="Q165" i="6"/>
  <c r="Q166" i="6"/>
  <c r="Q167" i="6"/>
  <c r="Q168" i="6"/>
  <c r="Q169" i="6"/>
  <c r="Q170" i="6"/>
  <c r="Q171" i="6"/>
  <c r="Q172" i="6"/>
  <c r="Q173" i="6"/>
  <c r="Q174" i="6"/>
  <c r="Q175" i="6"/>
  <c r="Q176" i="6"/>
  <c r="Q177" i="6"/>
  <c r="Q178" i="6"/>
  <c r="Q179" i="6"/>
  <c r="Q180" i="6"/>
  <c r="Q181" i="6"/>
  <c r="Q182" i="6"/>
  <c r="Q183" i="6"/>
  <c r="Q184" i="6"/>
  <c r="Q185" i="6"/>
  <c r="Q186" i="6"/>
  <c r="Q187" i="6"/>
  <c r="Q188" i="6"/>
  <c r="Q189" i="6"/>
  <c r="Q190" i="6"/>
  <c r="Q191" i="6"/>
  <c r="Q192" i="6"/>
  <c r="Q193" i="6"/>
  <c r="Q194" i="6"/>
  <c r="Q195" i="6"/>
  <c r="Q196" i="6"/>
  <c r="Q197" i="6"/>
  <c r="Q198" i="6"/>
  <c r="Q199" i="6"/>
  <c r="Q200" i="6"/>
  <c r="Q201" i="6"/>
  <c r="Q202" i="6"/>
  <c r="Q203" i="6"/>
  <c r="Q204" i="6"/>
  <c r="Q205" i="6"/>
  <c r="Q206" i="6"/>
  <c r="Q207" i="6"/>
  <c r="Q208" i="6"/>
  <c r="Q209" i="6"/>
  <c r="Q210" i="6"/>
  <c r="Q211" i="6"/>
  <c r="Q212" i="6"/>
  <c r="Q213" i="6"/>
  <c r="Q214" i="6"/>
  <c r="Q215" i="6"/>
  <c r="Q216" i="6"/>
  <c r="Q217" i="6"/>
  <c r="Q218" i="6"/>
  <c r="Q219" i="6"/>
  <c r="Q220" i="6"/>
  <c r="Q221" i="6"/>
  <c r="Q222" i="6"/>
  <c r="Q223" i="6"/>
  <c r="Q224" i="6"/>
  <c r="Q225" i="6"/>
  <c r="Q226" i="6"/>
  <c r="Q227" i="6"/>
  <c r="Q228" i="6"/>
  <c r="Q229" i="6"/>
  <c r="Q230" i="6"/>
  <c r="Q231" i="6"/>
  <c r="Q232" i="6"/>
  <c r="Q233" i="6"/>
  <c r="Q234" i="6"/>
  <c r="Q235" i="6"/>
  <c r="Q236" i="6"/>
  <c r="Q237" i="6"/>
  <c r="Q238" i="6"/>
  <c r="Q239" i="6"/>
  <c r="Q240" i="6"/>
  <c r="Q241" i="6"/>
  <c r="Q242" i="6"/>
  <c r="Q243" i="6"/>
  <c r="Q244" i="6"/>
  <c r="Q245" i="6"/>
  <c r="Q246" i="6"/>
  <c r="Q247" i="6"/>
  <c r="Q248" i="6"/>
  <c r="Q249" i="6"/>
  <c r="Q250" i="6"/>
  <c r="Q251" i="6"/>
  <c r="Q252" i="6"/>
  <c r="Q253" i="6"/>
  <c r="Q254" i="6"/>
  <c r="Q255" i="6"/>
  <c r="Q256" i="6"/>
  <c r="Q257" i="6"/>
  <c r="Q258" i="6"/>
  <c r="Q259" i="6"/>
  <c r="Q260" i="6"/>
  <c r="Q261" i="6"/>
  <c r="Q262" i="6"/>
  <c r="Q263" i="6"/>
  <c r="Q264" i="6"/>
  <c r="Q265" i="6"/>
  <c r="Q266" i="6"/>
  <c r="Q267" i="6"/>
  <c r="Q268" i="6"/>
  <c r="Q269" i="6"/>
  <c r="Q270" i="6"/>
  <c r="Q271" i="6"/>
  <c r="Q272" i="6"/>
  <c r="Q273" i="6"/>
  <c r="Q274" i="6"/>
  <c r="Q275" i="6"/>
  <c r="Q276" i="6"/>
  <c r="Q277" i="6"/>
  <c r="Q278" i="6"/>
  <c r="Q279" i="6"/>
  <c r="Q280" i="6"/>
  <c r="Q281" i="6"/>
  <c r="Q282" i="6"/>
  <c r="Q283" i="6"/>
  <c r="Q284" i="6"/>
  <c r="Q285" i="6"/>
  <c r="Q286" i="6"/>
  <c r="Q287" i="6"/>
  <c r="Q288" i="6"/>
  <c r="Q289" i="6"/>
  <c r="Q290" i="6"/>
  <c r="Q291" i="6"/>
  <c r="Q292" i="6"/>
  <c r="Q293" i="6"/>
  <c r="Q294" i="6"/>
  <c r="Q295" i="6"/>
  <c r="Q296" i="6"/>
  <c r="Q297" i="6"/>
  <c r="Q298" i="6"/>
  <c r="J299" i="6"/>
  <c r="Q299" i="6"/>
  <c r="Q300" i="6"/>
  <c r="Q301" i="6"/>
  <c r="Q302" i="6"/>
  <c r="Q303" i="6"/>
  <c r="Q304" i="6"/>
  <c r="Q305" i="6"/>
  <c r="Q306" i="6"/>
  <c r="Q307" i="6"/>
  <c r="Q308" i="6"/>
  <c r="Q309" i="6"/>
  <c r="Q310" i="6"/>
  <c r="Q311" i="6"/>
  <c r="Q312" i="6"/>
  <c r="Q313" i="6"/>
  <c r="Q314" i="6"/>
  <c r="Q315" i="6"/>
  <c r="Q316" i="6"/>
  <c r="Q317" i="6"/>
  <c r="Q318" i="6"/>
  <c r="Q319" i="6"/>
  <c r="Q320" i="6"/>
  <c r="Q321" i="6"/>
  <c r="Q322" i="6"/>
  <c r="Q323" i="6"/>
  <c r="Q324" i="6"/>
  <c r="Q325" i="6"/>
  <c r="Q326" i="6"/>
  <c r="Q327" i="6"/>
  <c r="Q328" i="6"/>
  <c r="Q329" i="6"/>
  <c r="Q330" i="6"/>
  <c r="Q331" i="6"/>
  <c r="Q332" i="6"/>
  <c r="Q333" i="6"/>
  <c r="Q334" i="6"/>
  <c r="Q335" i="6"/>
  <c r="Q336" i="6"/>
  <c r="Q337" i="6"/>
  <c r="Q338" i="6"/>
  <c r="Q339" i="6"/>
  <c r="Q340" i="6"/>
  <c r="Q341" i="6"/>
  <c r="Q342" i="6"/>
  <c r="Q343" i="6"/>
  <c r="Q344" i="6"/>
  <c r="Q345" i="6"/>
  <c r="Q346" i="6"/>
  <c r="Q347" i="6"/>
  <c r="Q348" i="6"/>
  <c r="Q349" i="6"/>
  <c r="Q350" i="6"/>
  <c r="Q351" i="6"/>
  <c r="Q352" i="6"/>
  <c r="Q353" i="6"/>
  <c r="Q354" i="6"/>
  <c r="Q355" i="6"/>
  <c r="Q356" i="6"/>
  <c r="Q357" i="6"/>
  <c r="Q358" i="6"/>
  <c r="Q359" i="6"/>
  <c r="Q360" i="6"/>
  <c r="Q361" i="6"/>
  <c r="Q362" i="6"/>
  <c r="Q363" i="6"/>
  <c r="Q364" i="6"/>
  <c r="Q365" i="6"/>
  <c r="Q366" i="6"/>
  <c r="Q367" i="6"/>
  <c r="Q368" i="6"/>
  <c r="Q369" i="6"/>
  <c r="Q370" i="6"/>
  <c r="Q371" i="6"/>
  <c r="Q372" i="6"/>
  <c r="Q373" i="6"/>
  <c r="Q374" i="6"/>
  <c r="Q375" i="6"/>
  <c r="Q376" i="6"/>
  <c r="Q377" i="6"/>
  <c r="Q378" i="6"/>
  <c r="Q379" i="6"/>
  <c r="Q380" i="6"/>
  <c r="Q381" i="6"/>
  <c r="Q382" i="6"/>
  <c r="Q383" i="6"/>
  <c r="Q384" i="6"/>
  <c r="Q385" i="6"/>
  <c r="Q386" i="6"/>
  <c r="Q387" i="6"/>
  <c r="Q388" i="6"/>
  <c r="Q389" i="6"/>
  <c r="Q390" i="6"/>
  <c r="Q391" i="6"/>
  <c r="Q392" i="6"/>
  <c r="Q393" i="6"/>
  <c r="Q394" i="6"/>
  <c r="Q395" i="6"/>
  <c r="Q396" i="6"/>
  <c r="Q397" i="6"/>
  <c r="Q398" i="6"/>
  <c r="Q399" i="6"/>
  <c r="Q400" i="6"/>
  <c r="Q401" i="6"/>
  <c r="Q402" i="6"/>
  <c r="Q403" i="6"/>
  <c r="Q404" i="6"/>
  <c r="Q405" i="6"/>
  <c r="Q406" i="6"/>
  <c r="Q407" i="6"/>
  <c r="Q408" i="6"/>
  <c r="Q409" i="6"/>
  <c r="Q410" i="6"/>
  <c r="Q411" i="6"/>
  <c r="Q412" i="6"/>
  <c r="Q413" i="6"/>
  <c r="Q414" i="6"/>
  <c r="Q415" i="6"/>
  <c r="Q416" i="6"/>
  <c r="Q417" i="6"/>
  <c r="Q418" i="6"/>
  <c r="Q419" i="6"/>
  <c r="Q420" i="6"/>
  <c r="Q421" i="6"/>
  <c r="Q422" i="6"/>
  <c r="Q423" i="6"/>
  <c r="Q424" i="6"/>
  <c r="Q425" i="6"/>
  <c r="Q426" i="6"/>
  <c r="Q427" i="6"/>
  <c r="Q428" i="6"/>
  <c r="Q429" i="6"/>
  <c r="Q430" i="6"/>
  <c r="Q431" i="6"/>
  <c r="Q432" i="6"/>
  <c r="Q433" i="6"/>
  <c r="Q434" i="6"/>
  <c r="Q435" i="6"/>
  <c r="Q436" i="6"/>
  <c r="Q437" i="6"/>
  <c r="Q438" i="6"/>
  <c r="Q439" i="6"/>
  <c r="Q440" i="6"/>
  <c r="Q441" i="6"/>
  <c r="Q442" i="6"/>
  <c r="Q443" i="6"/>
  <c r="Q444" i="6"/>
  <c r="Q445" i="6"/>
  <c r="Q446" i="6"/>
  <c r="Q447" i="6"/>
  <c r="Q448" i="6"/>
  <c r="Q449" i="6"/>
  <c r="Q450" i="6"/>
  <c r="Q451" i="6"/>
  <c r="I452" i="6"/>
  <c r="Q452" i="6"/>
  <c r="Q453" i="6"/>
  <c r="Q454" i="6"/>
  <c r="Q455" i="6"/>
  <c r="Q456" i="6"/>
  <c r="Q457" i="6"/>
  <c r="Q458" i="6"/>
  <c r="Q459" i="6"/>
  <c r="Q460" i="6"/>
  <c r="Q461" i="6"/>
  <c r="Q462" i="6"/>
  <c r="Q463" i="6"/>
  <c r="Q464" i="6"/>
  <c r="Q465" i="6"/>
  <c r="Q466" i="6"/>
  <c r="Q467" i="6"/>
  <c r="Q468" i="6"/>
  <c r="Q469" i="6"/>
  <c r="Q470" i="6"/>
  <c r="Q471" i="6"/>
  <c r="Q472" i="6"/>
  <c r="Q473" i="6"/>
  <c r="Q474" i="6"/>
  <c r="Q475" i="6"/>
  <c r="Q476" i="6"/>
  <c r="Q477" i="6"/>
  <c r="Q478" i="6"/>
  <c r="Q479" i="6"/>
  <c r="Q480" i="6"/>
  <c r="Q481" i="6"/>
  <c r="Q482" i="6"/>
  <c r="Q483" i="6"/>
  <c r="Q484" i="6"/>
  <c r="Q485" i="6"/>
  <c r="Q486" i="6"/>
  <c r="Q487" i="6"/>
  <c r="Q488" i="6"/>
  <c r="Q489" i="6"/>
  <c r="Q490" i="6"/>
  <c r="Q491" i="6"/>
  <c r="Q492" i="6"/>
  <c r="Q493" i="6"/>
  <c r="Q494" i="6"/>
  <c r="Q495" i="6"/>
  <c r="Q496" i="6"/>
  <c r="Q497" i="6"/>
  <c r="Q498" i="6"/>
  <c r="Q499" i="6"/>
  <c r="Q500" i="6"/>
  <c r="Q501" i="6"/>
  <c r="Q502" i="6"/>
  <c r="Q503" i="6"/>
  <c r="Q504" i="6"/>
  <c r="Q505" i="6"/>
  <c r="Q506" i="6"/>
  <c r="Q507" i="6"/>
  <c r="Q508" i="6"/>
  <c r="Q509" i="6"/>
  <c r="Q510" i="6"/>
  <c r="Q511" i="6"/>
  <c r="Q512" i="6"/>
  <c r="Q513" i="6"/>
  <c r="Q514" i="6"/>
  <c r="Q515" i="6"/>
  <c r="Q516" i="6"/>
  <c r="Q517" i="6"/>
  <c r="Q518" i="6"/>
  <c r="Q519" i="6"/>
  <c r="Q520" i="6"/>
  <c r="Q521" i="6"/>
  <c r="Q522" i="6"/>
  <c r="Q523" i="6"/>
  <c r="Q524" i="6"/>
  <c r="Q525" i="6"/>
  <c r="Q526" i="6"/>
  <c r="Q527" i="6"/>
  <c r="Q528" i="6"/>
  <c r="Q529" i="6"/>
  <c r="Q530" i="6"/>
  <c r="Q531" i="6"/>
  <c r="Q532" i="6"/>
  <c r="Q533" i="6"/>
  <c r="Q534" i="6"/>
  <c r="Q535" i="6"/>
  <c r="Q536" i="6"/>
  <c r="Q537" i="6"/>
  <c r="Q538" i="6"/>
  <c r="Q539" i="6"/>
  <c r="Q540" i="6"/>
  <c r="Q541" i="6"/>
  <c r="Q542" i="6"/>
  <c r="Q543" i="6"/>
  <c r="Q544" i="6"/>
  <c r="Q545" i="6"/>
  <c r="Q546" i="6"/>
  <c r="Q547" i="6"/>
  <c r="Q548" i="6"/>
  <c r="Q549" i="6"/>
  <c r="Q550" i="6"/>
  <c r="Q551" i="6"/>
  <c r="Q552" i="6"/>
  <c r="Q553" i="6"/>
  <c r="Q554" i="6"/>
  <c r="Q555" i="6"/>
  <c r="Q556" i="6"/>
  <c r="Q557" i="6"/>
  <c r="Q558" i="6"/>
  <c r="Q559" i="6"/>
  <c r="Q560" i="6"/>
  <c r="Q561" i="6"/>
  <c r="Q562" i="6"/>
  <c r="Q563" i="6"/>
  <c r="Q564" i="6"/>
  <c r="Q565" i="6"/>
  <c r="Q566" i="6"/>
  <c r="Q567" i="6"/>
  <c r="Q568" i="6"/>
  <c r="Q569" i="6"/>
  <c r="Q570" i="6"/>
  <c r="Q571" i="6"/>
  <c r="Q572" i="6"/>
  <c r="Q573" i="6"/>
  <c r="Q574" i="6"/>
  <c r="Q575" i="6"/>
  <c r="Q576" i="6"/>
  <c r="Q577" i="6"/>
  <c r="Q578" i="6"/>
  <c r="Q579" i="6"/>
  <c r="Q580" i="6"/>
  <c r="Q581" i="6"/>
  <c r="Q582" i="6"/>
  <c r="Q583" i="6"/>
  <c r="Q584" i="6"/>
  <c r="Q585" i="6"/>
  <c r="Q586" i="6"/>
  <c r="Q587" i="6"/>
  <c r="Q588" i="6"/>
  <c r="Q589" i="6"/>
  <c r="Q590" i="6"/>
  <c r="Q591" i="6"/>
  <c r="Q592" i="6"/>
  <c r="Q593" i="6"/>
  <c r="Q594" i="6"/>
  <c r="Q595" i="6"/>
  <c r="Q596" i="6"/>
  <c r="Q597" i="6"/>
  <c r="Q598" i="6"/>
  <c r="Q599" i="6"/>
  <c r="Q600" i="6"/>
  <c r="Q601" i="6"/>
  <c r="Q602" i="6"/>
  <c r="Q603" i="6"/>
  <c r="Q604" i="6"/>
  <c r="Q605" i="6"/>
  <c r="Q606" i="6"/>
  <c r="Q607" i="6"/>
  <c r="Q608" i="6"/>
  <c r="Q609" i="6"/>
  <c r="Q610" i="6"/>
  <c r="Q611" i="6"/>
  <c r="Q612" i="6"/>
  <c r="Q613" i="6"/>
  <c r="Q614" i="6"/>
  <c r="Q615" i="6"/>
  <c r="Q616" i="6"/>
  <c r="Q617" i="6"/>
  <c r="Q618" i="6"/>
  <c r="Q619" i="6"/>
  <c r="Q620" i="6"/>
  <c r="Q621" i="6"/>
  <c r="Q622" i="6"/>
  <c r="Q623" i="6"/>
  <c r="Q624" i="6"/>
  <c r="Q625" i="6"/>
  <c r="Q626" i="6"/>
  <c r="Q627" i="6"/>
  <c r="Q628" i="6"/>
  <c r="Q629" i="6"/>
  <c r="Q630" i="6"/>
  <c r="Q631" i="6"/>
  <c r="Q632" i="6"/>
  <c r="Q633" i="6"/>
  <c r="Q634" i="6"/>
  <c r="Q635" i="6"/>
  <c r="Q636" i="6"/>
  <c r="Q637" i="6"/>
  <c r="Q638" i="6"/>
  <c r="Q639" i="6"/>
  <c r="Q640" i="6"/>
  <c r="Q641" i="6"/>
  <c r="Q642" i="6"/>
  <c r="Q643" i="6"/>
  <c r="Q644" i="6"/>
  <c r="Q645" i="6"/>
  <c r="Q646" i="6"/>
  <c r="Q647" i="6"/>
  <c r="Q648" i="6"/>
  <c r="Q649" i="6"/>
  <c r="Q650" i="6"/>
  <c r="Q651" i="6"/>
  <c r="Q652" i="6"/>
  <c r="Q653" i="6"/>
  <c r="Q654" i="6"/>
  <c r="Q655" i="6"/>
  <c r="Q656" i="6"/>
  <c r="Q657" i="6"/>
  <c r="Q658" i="6"/>
  <c r="Q659" i="6"/>
  <c r="Q660" i="6"/>
  <c r="Q661" i="6"/>
  <c r="Q662" i="6"/>
  <c r="Q663" i="6"/>
  <c r="Q664" i="6"/>
  <c r="Q665" i="6"/>
  <c r="Q666" i="6"/>
  <c r="Q667" i="6"/>
  <c r="Q668" i="6"/>
  <c r="Q669" i="6"/>
  <c r="Q670" i="6"/>
  <c r="Q671" i="6"/>
  <c r="Q672" i="6"/>
  <c r="Q673" i="6"/>
  <c r="Q674" i="6"/>
  <c r="Q675" i="6"/>
  <c r="Q676" i="6"/>
  <c r="Q677" i="6"/>
  <c r="Q678" i="6"/>
  <c r="Q679" i="6"/>
  <c r="Q680" i="6"/>
  <c r="Q681" i="6"/>
  <c r="Q682" i="6"/>
  <c r="Q683" i="6"/>
  <c r="Q684" i="6"/>
  <c r="Q685" i="6"/>
  <c r="Q686" i="6"/>
  <c r="Q687" i="6"/>
  <c r="Q688" i="6"/>
  <c r="Q689" i="6"/>
  <c r="Q690" i="6"/>
  <c r="Q691" i="6"/>
  <c r="Q692" i="6"/>
  <c r="Q693" i="6"/>
  <c r="Q694" i="6"/>
  <c r="Q695" i="6"/>
  <c r="Q696" i="6"/>
  <c r="Q697" i="6"/>
  <c r="Q698" i="6"/>
  <c r="Q699" i="6"/>
  <c r="Q700" i="6"/>
  <c r="Q701" i="6"/>
  <c r="Q702" i="6"/>
  <c r="Q703" i="6"/>
  <c r="Q704" i="6"/>
  <c r="Q705" i="6"/>
  <c r="Q706" i="6"/>
  <c r="Q707" i="6"/>
  <c r="Q708" i="6"/>
  <c r="Q709" i="6"/>
  <c r="Q710" i="6"/>
  <c r="Q711" i="6"/>
  <c r="Q712" i="6"/>
  <c r="Q713" i="6"/>
  <c r="Q714" i="6"/>
  <c r="Q715" i="6"/>
  <c r="Q716" i="6"/>
  <c r="Q717" i="6"/>
  <c r="Q718" i="6"/>
  <c r="Q719" i="6"/>
  <c r="Q720" i="6"/>
  <c r="Q721" i="6"/>
  <c r="Q722" i="6"/>
  <c r="Q723" i="6"/>
  <c r="Q724" i="6"/>
  <c r="Q725" i="6"/>
  <c r="Q726" i="6"/>
  <c r="Q727" i="6"/>
  <c r="Q728" i="6"/>
  <c r="Q729" i="6"/>
  <c r="Q730" i="6"/>
  <c r="Q731" i="6"/>
  <c r="Q732" i="6"/>
  <c r="Q733" i="6"/>
  <c r="Q734" i="6"/>
  <c r="Q735" i="6"/>
  <c r="Q736" i="6"/>
  <c r="Q737" i="6"/>
  <c r="Q738" i="6"/>
  <c r="Q739" i="6"/>
  <c r="Q740" i="6"/>
  <c r="Q741" i="6"/>
  <c r="Q742" i="6"/>
  <c r="Q743" i="6"/>
  <c r="Q744" i="6"/>
  <c r="K745" i="6"/>
  <c r="Q745" i="6"/>
  <c r="Q746" i="6"/>
  <c r="Q747" i="6"/>
  <c r="Q748" i="6"/>
  <c r="Q749" i="6"/>
  <c r="Q750" i="6"/>
  <c r="Q751" i="6"/>
  <c r="Q752" i="6"/>
  <c r="Q753" i="6"/>
  <c r="Q754" i="6"/>
  <c r="Q755" i="6"/>
  <c r="Q756" i="6"/>
  <c r="K757" i="6"/>
  <c r="Q757" i="6"/>
  <c r="Q758" i="6"/>
  <c r="Q759" i="6"/>
  <c r="Q760" i="6"/>
  <c r="K761" i="6"/>
  <c r="Q761" i="6"/>
  <c r="Q762" i="6"/>
  <c r="K763" i="6"/>
  <c r="Q763" i="6"/>
  <c r="Q764" i="6"/>
  <c r="K765" i="6"/>
  <c r="Q765" i="6"/>
  <c r="Q766" i="6"/>
  <c r="Q767" i="6"/>
  <c r="Q768" i="6"/>
  <c r="Q769" i="6"/>
  <c r="Q770" i="6"/>
  <c r="Q771" i="6"/>
  <c r="Q772" i="6"/>
  <c r="Q773" i="6"/>
  <c r="Q774" i="6"/>
  <c r="Q775" i="6"/>
  <c r="Q776" i="6"/>
  <c r="Q777" i="6"/>
  <c r="Q778" i="6"/>
  <c r="Q779" i="6"/>
  <c r="Q780" i="6"/>
  <c r="Q781" i="6"/>
  <c r="Q782" i="6"/>
  <c r="Q783" i="6"/>
  <c r="Q784" i="6"/>
  <c r="Q785" i="6"/>
  <c r="Q786" i="6"/>
  <c r="Q787" i="6"/>
  <c r="Q788" i="6"/>
  <c r="Q789" i="6"/>
  <c r="Q790" i="6"/>
  <c r="Q791" i="6"/>
  <c r="Q792" i="6"/>
  <c r="Q793" i="6"/>
  <c r="Q794" i="6"/>
  <c r="Q795" i="6"/>
  <c r="Q796" i="6"/>
  <c r="Q797" i="6"/>
  <c r="Q798" i="6"/>
  <c r="Q799" i="6"/>
  <c r="Q800" i="6"/>
  <c r="Q801" i="6"/>
  <c r="Q802" i="6"/>
  <c r="Q803" i="6"/>
  <c r="Q804" i="6"/>
  <c r="Q805" i="6"/>
  <c r="Q806" i="6"/>
  <c r="Q807" i="6"/>
  <c r="Q808" i="6"/>
  <c r="Q809" i="6"/>
  <c r="Q810" i="6"/>
  <c r="Q811" i="6"/>
  <c r="Q812" i="6"/>
  <c r="Q813" i="6"/>
  <c r="Q814" i="6"/>
  <c r="Q815" i="6"/>
  <c r="Q816" i="6"/>
  <c r="Q817" i="6"/>
  <c r="Q818" i="6"/>
  <c r="Q819" i="6"/>
  <c r="Q820" i="6"/>
  <c r="Q821" i="6"/>
  <c r="Q822" i="6"/>
  <c r="Q823" i="6"/>
  <c r="Q824" i="6"/>
  <c r="Q825" i="6"/>
  <c r="Q826" i="6"/>
  <c r="Q827" i="6"/>
  <c r="Q828" i="6"/>
  <c r="Q829" i="6"/>
  <c r="Q830" i="6"/>
  <c r="Q831" i="6"/>
  <c r="Q832" i="6"/>
  <c r="Q833" i="6"/>
  <c r="Q834" i="6"/>
  <c r="Q835" i="6"/>
  <c r="Q836" i="6"/>
  <c r="Q837" i="6"/>
  <c r="Q838" i="6"/>
  <c r="Q839" i="6"/>
  <c r="Q840" i="6"/>
  <c r="K841" i="6"/>
  <c r="Q841" i="6"/>
  <c r="Q842" i="6"/>
  <c r="Q843" i="6"/>
  <c r="Q844" i="6"/>
  <c r="Q845" i="6"/>
  <c r="Q846" i="6"/>
  <c r="Q847" i="6"/>
  <c r="Q848" i="6"/>
  <c r="Q849" i="6"/>
  <c r="Q850" i="6"/>
  <c r="Q851" i="6"/>
  <c r="Q852" i="6"/>
  <c r="Q853" i="6"/>
  <c r="Q854" i="6"/>
  <c r="K855" i="6"/>
  <c r="Q855" i="6"/>
  <c r="Q856" i="6"/>
  <c r="Q857" i="6"/>
  <c r="Q858" i="6"/>
  <c r="K859" i="6"/>
  <c r="Q859" i="6"/>
  <c r="Q863" i="6"/>
  <c r="Q879" i="6"/>
  <c r="D11" i="3"/>
  <c r="P858" i="3" s="1"/>
  <c r="R858" i="3" s="1"/>
  <c r="D12" i="3"/>
  <c r="D13" i="3"/>
  <c r="Q875" i="3"/>
  <c r="Q863" i="3"/>
  <c r="E218" i="3"/>
  <c r="F218" i="3" s="1"/>
  <c r="G218" i="3" s="1"/>
  <c r="I218" i="3" s="1"/>
  <c r="E359" i="3"/>
  <c r="F359" i="3" s="1"/>
  <c r="G359" i="3" s="1"/>
  <c r="I359" i="3" s="1"/>
  <c r="E486" i="3"/>
  <c r="F486" i="3" s="1"/>
  <c r="E487" i="3"/>
  <c r="E489" i="3"/>
  <c r="F489" i="3" s="1"/>
  <c r="G489" i="3" s="1"/>
  <c r="I489" i="3" s="1"/>
  <c r="E777" i="3"/>
  <c r="F777" i="3" s="1"/>
  <c r="G777" i="3" s="1"/>
  <c r="I777" i="3" s="1"/>
  <c r="E776" i="3"/>
  <c r="F776" i="3" s="1"/>
  <c r="E744" i="3"/>
  <c r="F744" i="3" s="1"/>
  <c r="G744" i="3" s="1"/>
  <c r="I744" i="3" s="1"/>
  <c r="E830" i="3"/>
  <c r="E443" i="5" s="1"/>
  <c r="F830" i="3"/>
  <c r="G830" i="3" s="1"/>
  <c r="J830" i="3" s="1"/>
  <c r="J299" i="3"/>
  <c r="E347" i="3"/>
  <c r="F347" i="3" s="1"/>
  <c r="G347" i="3" s="1"/>
  <c r="J347" i="3" s="1"/>
  <c r="E721" i="3"/>
  <c r="F721" i="3" s="1"/>
  <c r="G721" i="3" s="1"/>
  <c r="J721" i="3" s="1"/>
  <c r="E783" i="3"/>
  <c r="F783" i="3" s="1"/>
  <c r="G783" i="3" s="1"/>
  <c r="J783" i="3" s="1"/>
  <c r="E799" i="3"/>
  <c r="F799" i="3" s="1"/>
  <c r="G799" i="3" s="1"/>
  <c r="J799" i="3" s="1"/>
  <c r="E801" i="3"/>
  <c r="E796" i="3"/>
  <c r="F796" i="3" s="1"/>
  <c r="E832" i="3"/>
  <c r="F832" i="3" s="1"/>
  <c r="G832" i="3" s="1"/>
  <c r="J832" i="3" s="1"/>
  <c r="E844" i="3"/>
  <c r="F844" i="3" s="1"/>
  <c r="E853" i="3"/>
  <c r="E312" i="3"/>
  <c r="F312" i="3" s="1"/>
  <c r="G312" i="3" s="1"/>
  <c r="J312" i="3" s="1"/>
  <c r="E334" i="3"/>
  <c r="F334" i="3" s="1"/>
  <c r="G334" i="3" s="1"/>
  <c r="J334" i="3" s="1"/>
  <c r="E348" i="3"/>
  <c r="F348" i="3" s="1"/>
  <c r="G348" i="3" s="1"/>
  <c r="J348" i="3" s="1"/>
  <c r="E378" i="3"/>
  <c r="F378" i="3" s="1"/>
  <c r="E385" i="3"/>
  <c r="F385" i="3" s="1"/>
  <c r="G385" i="3" s="1"/>
  <c r="J385" i="3" s="1"/>
  <c r="E394" i="3"/>
  <c r="F394" i="3" s="1"/>
  <c r="G394" i="3" s="1"/>
  <c r="J394" i="3" s="1"/>
  <c r="E415" i="3"/>
  <c r="F415" i="3" s="1"/>
  <c r="G415" i="3" s="1"/>
  <c r="J415" i="3" s="1"/>
  <c r="E438" i="3"/>
  <c r="F438" i="3" s="1"/>
  <c r="G438" i="3" s="1"/>
  <c r="J438" i="3" s="1"/>
  <c r="E449" i="3"/>
  <c r="F449" i="3" s="1"/>
  <c r="G449" i="3" s="1"/>
  <c r="J449" i="3" s="1"/>
  <c r="E458" i="3"/>
  <c r="F458" i="3" s="1"/>
  <c r="G458" i="3" s="1"/>
  <c r="J458" i="3" s="1"/>
  <c r="E770" i="3"/>
  <c r="F770" i="3" s="1"/>
  <c r="G770" i="3" s="1"/>
  <c r="J770" i="3" s="1"/>
  <c r="E771" i="3"/>
  <c r="E784" i="3"/>
  <c r="F784" i="3" s="1"/>
  <c r="G784" i="3" s="1"/>
  <c r="K784" i="3" s="1"/>
  <c r="E765" i="3"/>
  <c r="F765" i="3" s="1"/>
  <c r="G765" i="3" s="1"/>
  <c r="K765" i="3" s="1"/>
  <c r="E831" i="3"/>
  <c r="F831" i="3" s="1"/>
  <c r="G831" i="3" s="1"/>
  <c r="K831" i="3" s="1"/>
  <c r="E726" i="3"/>
  <c r="F726" i="3" s="1"/>
  <c r="G726" i="3" s="1"/>
  <c r="K726" i="3" s="1"/>
  <c r="E845" i="3"/>
  <c r="F845" i="3" s="1"/>
  <c r="G845" i="3" s="1"/>
  <c r="K845" i="3" s="1"/>
  <c r="E848" i="3"/>
  <c r="E808" i="3"/>
  <c r="F808" i="3" s="1"/>
  <c r="G808" i="3" s="1"/>
  <c r="K808" i="3" s="1"/>
  <c r="E809" i="3"/>
  <c r="E810" i="3"/>
  <c r="F810" i="3" s="1"/>
  <c r="G810" i="3" s="1"/>
  <c r="K810" i="3" s="1"/>
  <c r="E814" i="3"/>
  <c r="F814" i="3" s="1"/>
  <c r="G814" i="3" s="1"/>
  <c r="K814" i="3" s="1"/>
  <c r="E815" i="3"/>
  <c r="E816" i="3"/>
  <c r="F816" i="3" s="1"/>
  <c r="E818" i="3"/>
  <c r="F818" i="3" s="1"/>
  <c r="G818" i="3" s="1"/>
  <c r="K818" i="3" s="1"/>
  <c r="E819" i="3"/>
  <c r="F819" i="3" s="1"/>
  <c r="E820" i="3"/>
  <c r="F820" i="3" s="1"/>
  <c r="G820" i="3" s="1"/>
  <c r="K820" i="3" s="1"/>
  <c r="E822" i="3"/>
  <c r="F822" i="3" s="1"/>
  <c r="E836" i="3"/>
  <c r="F836" i="3" s="1"/>
  <c r="G836" i="3" s="1"/>
  <c r="K836" i="3" s="1"/>
  <c r="E827" i="3"/>
  <c r="F827" i="3" s="1"/>
  <c r="G827" i="3" s="1"/>
  <c r="K827" i="3" s="1"/>
  <c r="E828" i="3"/>
  <c r="F828" i="3" s="1"/>
  <c r="G828" i="3" s="1"/>
  <c r="K828" i="3" s="1"/>
  <c r="E829" i="3"/>
  <c r="F829" i="3" s="1"/>
  <c r="G829" i="3" s="1"/>
  <c r="K829" i="3" s="1"/>
  <c r="E835" i="3"/>
  <c r="E837" i="3"/>
  <c r="E838" i="3"/>
  <c r="F838" i="3" s="1"/>
  <c r="G838" i="3" s="1"/>
  <c r="K838" i="3" s="1"/>
  <c r="E839" i="3"/>
  <c r="F839" i="3" s="1"/>
  <c r="G839" i="3" s="1"/>
  <c r="K839" i="3" s="1"/>
  <c r="E840" i="3"/>
  <c r="F840" i="3" s="1"/>
  <c r="G840" i="3" s="1"/>
  <c r="K840" i="3" s="1"/>
  <c r="E841" i="3"/>
  <c r="F841" i="3" s="1"/>
  <c r="G841" i="3" s="1"/>
  <c r="K841" i="3" s="1"/>
  <c r="E842" i="3"/>
  <c r="F842" i="3" s="1"/>
  <c r="G842" i="3" s="1"/>
  <c r="K842" i="3" s="1"/>
  <c r="E843" i="3"/>
  <c r="E454" i="5" s="1"/>
  <c r="E834" i="3"/>
  <c r="F834" i="3" s="1"/>
  <c r="G834" i="3" s="1"/>
  <c r="K834" i="3" s="1"/>
  <c r="E833" i="3"/>
  <c r="F833" i="3" s="1"/>
  <c r="E849" i="3"/>
  <c r="F849" i="3" s="1"/>
  <c r="G849" i="3" s="1"/>
  <c r="K849" i="3" s="1"/>
  <c r="E850" i="3"/>
  <c r="F850" i="3" s="1"/>
  <c r="E851" i="3"/>
  <c r="F851" i="3" s="1"/>
  <c r="G851" i="3" s="1"/>
  <c r="K851" i="3" s="1"/>
  <c r="E852" i="3"/>
  <c r="F852" i="3" s="1"/>
  <c r="G852" i="3" s="1"/>
  <c r="K852" i="3" s="1"/>
  <c r="E854" i="3"/>
  <c r="F854" i="3" s="1"/>
  <c r="G854" i="3" s="1"/>
  <c r="K854" i="3" s="1"/>
  <c r="E855" i="3"/>
  <c r="F855" i="3" s="1"/>
  <c r="G855" i="3" s="1"/>
  <c r="K855" i="3" s="1"/>
  <c r="E787" i="3"/>
  <c r="F787" i="3" s="1"/>
  <c r="E804" i="3"/>
  <c r="E480" i="3"/>
  <c r="F480" i="3" s="1"/>
  <c r="G480" i="3" s="1"/>
  <c r="I480" i="3" s="1"/>
  <c r="E511" i="3"/>
  <c r="F511" i="3" s="1"/>
  <c r="G511" i="3" s="1"/>
  <c r="I511" i="3" s="1"/>
  <c r="E584" i="3"/>
  <c r="F584" i="3" s="1"/>
  <c r="G584" i="3" s="1"/>
  <c r="I584" i="3" s="1"/>
  <c r="E632" i="3"/>
  <c r="F632" i="3" s="1"/>
  <c r="E638" i="3"/>
  <c r="F638" i="3" s="1"/>
  <c r="G638" i="3" s="1"/>
  <c r="I638" i="3" s="1"/>
  <c r="E657" i="3"/>
  <c r="E663" i="3"/>
  <c r="F663" i="3" s="1"/>
  <c r="G663" i="3" s="1"/>
  <c r="I663" i="3" s="1"/>
  <c r="E717" i="3"/>
  <c r="F717" i="3" s="1"/>
  <c r="G717" i="3" s="1"/>
  <c r="I717" i="3" s="1"/>
  <c r="E725" i="3"/>
  <c r="F725" i="3" s="1"/>
  <c r="G725" i="3" s="1"/>
  <c r="I725" i="3" s="1"/>
  <c r="E577" i="3"/>
  <c r="F577" i="3" s="1"/>
  <c r="G577" i="3" s="1"/>
  <c r="I577" i="3" s="1"/>
  <c r="E800" i="3"/>
  <c r="F800" i="3" s="1"/>
  <c r="G800" i="3" s="1"/>
  <c r="I800" i="3" s="1"/>
  <c r="E375" i="3"/>
  <c r="F375" i="3" s="1"/>
  <c r="E367" i="3"/>
  <c r="F367" i="3" s="1"/>
  <c r="G367" i="3" s="1"/>
  <c r="I367" i="3" s="1"/>
  <c r="E661" i="3"/>
  <c r="F661" i="3" s="1"/>
  <c r="G661" i="3" s="1"/>
  <c r="I661" i="3" s="1"/>
  <c r="E665" i="3"/>
  <c r="F665" i="3" s="1"/>
  <c r="G665" i="3" s="1"/>
  <c r="I665" i="3" s="1"/>
  <c r="E672" i="3"/>
  <c r="F672" i="3" s="1"/>
  <c r="G672" i="3" s="1"/>
  <c r="I672" i="3" s="1"/>
  <c r="E678" i="3"/>
  <c r="F678" i="3" s="1"/>
  <c r="G678" i="3" s="1"/>
  <c r="I678" i="3" s="1"/>
  <c r="E687" i="3"/>
  <c r="E688" i="3"/>
  <c r="E690" i="3"/>
  <c r="F690" i="3" s="1"/>
  <c r="G690" i="3" s="1"/>
  <c r="I690" i="3" s="1"/>
  <c r="E401" i="3"/>
  <c r="F401" i="3" s="1"/>
  <c r="G401" i="3" s="1"/>
  <c r="I401" i="3" s="1"/>
  <c r="E409" i="3"/>
  <c r="F409" i="3" s="1"/>
  <c r="G409" i="3" s="1"/>
  <c r="I409" i="3" s="1"/>
  <c r="E431" i="3"/>
  <c r="F431" i="3" s="1"/>
  <c r="G431" i="3" s="1"/>
  <c r="I431" i="3" s="1"/>
  <c r="E445" i="3"/>
  <c r="F445" i="3" s="1"/>
  <c r="G445" i="3" s="1"/>
  <c r="I445" i="3" s="1"/>
  <c r="E450" i="3"/>
  <c r="E465" i="3"/>
  <c r="F465" i="3" s="1"/>
  <c r="G465" i="3" s="1"/>
  <c r="I465" i="3" s="1"/>
  <c r="E508" i="3"/>
  <c r="F508" i="3" s="1"/>
  <c r="G508" i="3" s="1"/>
  <c r="I508" i="3" s="1"/>
  <c r="E381" i="3"/>
  <c r="F381" i="3" s="1"/>
  <c r="G381" i="3" s="1"/>
  <c r="I381" i="3" s="1"/>
  <c r="E558" i="3"/>
  <c r="F558" i="3" s="1"/>
  <c r="G558" i="3" s="1"/>
  <c r="I558" i="3" s="1"/>
  <c r="E568" i="3"/>
  <c r="F568" i="3" s="1"/>
  <c r="G568" i="3" s="1"/>
  <c r="I568" i="3" s="1"/>
  <c r="E575" i="3"/>
  <c r="F575" i="3" s="1"/>
  <c r="G575" i="3" s="1"/>
  <c r="I575" i="3" s="1"/>
  <c r="E595" i="3"/>
  <c r="E601" i="3"/>
  <c r="E626" i="3"/>
  <c r="F626" i="3" s="1"/>
  <c r="G626" i="3" s="1"/>
  <c r="I626" i="3" s="1"/>
  <c r="E295" i="3"/>
  <c r="F295" i="3" s="1"/>
  <c r="G295" i="3" s="1"/>
  <c r="I295" i="3" s="1"/>
  <c r="E310" i="3"/>
  <c r="F310" i="3" s="1"/>
  <c r="G310" i="3" s="1"/>
  <c r="I310" i="3" s="1"/>
  <c r="E328" i="3"/>
  <c r="F328" i="3" s="1"/>
  <c r="G328" i="3" s="1"/>
  <c r="I328" i="3" s="1"/>
  <c r="E333" i="3"/>
  <c r="E488" i="3"/>
  <c r="F488" i="3" s="1"/>
  <c r="G488" i="3" s="1"/>
  <c r="I488" i="3" s="1"/>
  <c r="E244" i="3"/>
  <c r="E255" i="3"/>
  <c r="E256" i="3"/>
  <c r="F256" i="3" s="1"/>
  <c r="E257" i="3"/>
  <c r="F257" i="3" s="1"/>
  <c r="E258" i="3"/>
  <c r="F258" i="3" s="1"/>
  <c r="G258" i="3"/>
  <c r="I258" i="3" s="1"/>
  <c r="E245" i="3"/>
  <c r="F245" i="3" s="1"/>
  <c r="E317" i="3"/>
  <c r="F317" i="3" s="1"/>
  <c r="E318" i="3"/>
  <c r="F318" i="3" s="1"/>
  <c r="G318" i="3" s="1"/>
  <c r="I318" i="3" s="1"/>
  <c r="E319" i="3"/>
  <c r="F319" i="3" s="1"/>
  <c r="G319" i="3" s="1"/>
  <c r="I319" i="3" s="1"/>
  <c r="E216" i="3"/>
  <c r="F216" i="3" s="1"/>
  <c r="G216" i="3" s="1"/>
  <c r="E217" i="3"/>
  <c r="F217" i="3" s="1"/>
  <c r="G217" i="3" s="1"/>
  <c r="I217" i="3" s="1"/>
  <c r="E221" i="3"/>
  <c r="F221" i="3" s="1"/>
  <c r="E225" i="3"/>
  <c r="F225" i="3" s="1"/>
  <c r="E226" i="3"/>
  <c r="F226" i="3" s="1"/>
  <c r="G226" i="3" s="1"/>
  <c r="I226" i="3" s="1"/>
  <c r="E178" i="3"/>
  <c r="F178" i="3" s="1"/>
  <c r="G178" i="3" s="1"/>
  <c r="I178" i="3" s="1"/>
  <c r="E199" i="3"/>
  <c r="F199" i="3" s="1"/>
  <c r="G199" i="3" s="1"/>
  <c r="I199" i="3" s="1"/>
  <c r="E202" i="3"/>
  <c r="F202" i="3" s="1"/>
  <c r="G202" i="3" s="1"/>
  <c r="I202" i="3" s="1"/>
  <c r="E203" i="3"/>
  <c r="F203" i="3" s="1"/>
  <c r="E205" i="3"/>
  <c r="F205" i="3" s="1"/>
  <c r="G205" i="3" s="1"/>
  <c r="E206" i="3"/>
  <c r="F206" i="3" s="1"/>
  <c r="G206" i="3" s="1"/>
  <c r="I206" i="3" s="1"/>
  <c r="E208" i="3"/>
  <c r="F208" i="3" s="1"/>
  <c r="E209" i="3"/>
  <c r="E210" i="3"/>
  <c r="E212" i="3"/>
  <c r="F212" i="3" s="1"/>
  <c r="G212" i="3" s="1"/>
  <c r="I212" i="3" s="1"/>
  <c r="E213" i="3"/>
  <c r="F213" i="3" s="1"/>
  <c r="E214" i="3"/>
  <c r="F214" i="3" s="1"/>
  <c r="G214" i="3" s="1"/>
  <c r="E362" i="3"/>
  <c r="F362" i="3" s="1"/>
  <c r="G362" i="3" s="1"/>
  <c r="I362" i="3" s="1"/>
  <c r="E242" i="3"/>
  <c r="F242" i="3" s="1"/>
  <c r="G242" i="3" s="1"/>
  <c r="I242" i="3" s="1"/>
  <c r="E54" i="3"/>
  <c r="F54" i="3" s="1"/>
  <c r="E55" i="3"/>
  <c r="F55" i="3" s="1"/>
  <c r="G55" i="3" s="1"/>
  <c r="I55" i="3" s="1"/>
  <c r="E58" i="3"/>
  <c r="F58" i="3" s="1"/>
  <c r="G58" i="3" s="1"/>
  <c r="I58" i="3" s="1"/>
  <c r="E59" i="3"/>
  <c r="F59" i="3" s="1"/>
  <c r="G59" i="3" s="1"/>
  <c r="I59" i="3" s="1"/>
  <c r="E61" i="3"/>
  <c r="F61" i="3" s="1"/>
  <c r="G61" i="3" s="1"/>
  <c r="I61" i="3" s="1"/>
  <c r="E62" i="3"/>
  <c r="F62" i="3" s="1"/>
  <c r="E23" i="3"/>
  <c r="F23" i="3" s="1"/>
  <c r="E44" i="3"/>
  <c r="E32" i="3"/>
  <c r="F32" i="3" s="1"/>
  <c r="E153" i="3"/>
  <c r="F153" i="3" s="1"/>
  <c r="G153" i="3" s="1"/>
  <c r="I153" i="3" s="1"/>
  <c r="E154" i="3"/>
  <c r="F154" i="3" s="1"/>
  <c r="G154" i="3" s="1"/>
  <c r="I154" i="3" s="1"/>
  <c r="E42" i="3"/>
  <c r="F42" i="3" s="1"/>
  <c r="E43" i="3"/>
  <c r="E481" i="5" s="1"/>
  <c r="E48" i="3"/>
  <c r="E52" i="3"/>
  <c r="F52" i="3" s="1"/>
  <c r="G52" i="3" s="1"/>
  <c r="I52" i="3" s="1"/>
  <c r="E60" i="3"/>
  <c r="F60" i="3" s="1"/>
  <c r="G60" i="3" s="1"/>
  <c r="I60" i="3" s="1"/>
  <c r="E64" i="3"/>
  <c r="F64" i="3" s="1"/>
  <c r="E65" i="3"/>
  <c r="F65" i="3" s="1"/>
  <c r="G65" i="3" s="1"/>
  <c r="I65" i="3" s="1"/>
  <c r="E66" i="3"/>
  <c r="F66" i="3" s="1"/>
  <c r="G66" i="3" s="1"/>
  <c r="I66" i="3" s="1"/>
  <c r="E67" i="3"/>
  <c r="F67" i="3" s="1"/>
  <c r="G67" i="3" s="1"/>
  <c r="I67" i="3" s="1"/>
  <c r="E68" i="3"/>
  <c r="F68" i="3" s="1"/>
  <c r="E70" i="3"/>
  <c r="F70" i="3" s="1"/>
  <c r="G70" i="3" s="1"/>
  <c r="I70" i="3" s="1"/>
  <c r="E75" i="3"/>
  <c r="F75" i="3" s="1"/>
  <c r="G75" i="3" s="1"/>
  <c r="I75" i="3" s="1"/>
  <c r="E77" i="3"/>
  <c r="F77" i="3" s="1"/>
  <c r="G77" i="3" s="1"/>
  <c r="I77" i="3" s="1"/>
  <c r="E90" i="3"/>
  <c r="F90" i="3" s="1"/>
  <c r="E110" i="3"/>
  <c r="F110" i="3" s="1"/>
  <c r="G110" i="3" s="1"/>
  <c r="I110" i="3" s="1"/>
  <c r="E115" i="3"/>
  <c r="E119" i="3"/>
  <c r="F119" i="3" s="1"/>
  <c r="E133" i="3"/>
  <c r="F133" i="3" s="1"/>
  <c r="E145" i="3"/>
  <c r="F145" i="3" s="1"/>
  <c r="G145" i="3" s="1"/>
  <c r="I145" i="3" s="1"/>
  <c r="E150" i="3"/>
  <c r="F150" i="3" s="1"/>
  <c r="G150" i="3" s="1"/>
  <c r="I150" i="3" s="1"/>
  <c r="E151" i="3"/>
  <c r="F151" i="3" s="1"/>
  <c r="E155" i="3"/>
  <c r="F155" i="3" s="1"/>
  <c r="E156" i="3"/>
  <c r="F156" i="3" s="1"/>
  <c r="P156" i="3" s="1"/>
  <c r="E159" i="3"/>
  <c r="F159" i="3" s="1"/>
  <c r="E160" i="3"/>
  <c r="F160" i="3" s="1"/>
  <c r="E162" i="3"/>
  <c r="F162" i="3" s="1"/>
  <c r="G162" i="3" s="1"/>
  <c r="I162" i="3" s="1"/>
  <c r="E163" i="3"/>
  <c r="F163" i="3" s="1"/>
  <c r="E164" i="3"/>
  <c r="E165" i="3"/>
  <c r="F165" i="3" s="1"/>
  <c r="G165" i="3" s="1"/>
  <c r="I165" i="3" s="1"/>
  <c r="E167" i="3"/>
  <c r="F167" i="3" s="1"/>
  <c r="E168" i="3"/>
  <c r="F168" i="3" s="1"/>
  <c r="G168" i="3" s="1"/>
  <c r="I168" i="3" s="1"/>
  <c r="E169" i="3"/>
  <c r="F169" i="3" s="1"/>
  <c r="G169" i="3" s="1"/>
  <c r="I169" i="3" s="1"/>
  <c r="E181" i="3"/>
  <c r="F181" i="3" s="1"/>
  <c r="G181" i="3" s="1"/>
  <c r="I181" i="3" s="1"/>
  <c r="E247" i="3"/>
  <c r="F247" i="3" s="1"/>
  <c r="G247" i="3" s="1"/>
  <c r="I247" i="3" s="1"/>
  <c r="E249" i="3"/>
  <c r="F249" i="3" s="1"/>
  <c r="E250" i="3"/>
  <c r="E251" i="3"/>
  <c r="F251" i="3" s="1"/>
  <c r="E252" i="3"/>
  <c r="F252" i="3" s="1"/>
  <c r="G252" i="3" s="1"/>
  <c r="I252" i="3" s="1"/>
  <c r="E253" i="3"/>
  <c r="F253" i="3" s="1"/>
  <c r="P253" i="3" s="1"/>
  <c r="E254" i="3"/>
  <c r="F254" i="3" s="1"/>
  <c r="G254" i="3" s="1"/>
  <c r="I254" i="3" s="1"/>
  <c r="E260" i="3"/>
  <c r="E261" i="3"/>
  <c r="F261" i="3" s="1"/>
  <c r="E262" i="3"/>
  <c r="E758" i="3"/>
  <c r="F758" i="3" s="1"/>
  <c r="E764" i="3"/>
  <c r="F764" i="3" s="1"/>
  <c r="E768" i="3"/>
  <c r="E773" i="3"/>
  <c r="F773" i="3" s="1"/>
  <c r="P773" i="3" s="1"/>
  <c r="E791" i="3"/>
  <c r="F791" i="3" s="1"/>
  <c r="G791" i="3" s="1"/>
  <c r="I791" i="3" s="1"/>
  <c r="E802" i="3"/>
  <c r="E808" i="5" s="1"/>
  <c r="E807" i="3"/>
  <c r="E738" i="3"/>
  <c r="F738" i="3" s="1"/>
  <c r="G738" i="3" s="1"/>
  <c r="I738" i="3" s="1"/>
  <c r="E739" i="3"/>
  <c r="F739" i="3" s="1"/>
  <c r="E741" i="3"/>
  <c r="F741" i="3" s="1"/>
  <c r="E753" i="3"/>
  <c r="E754" i="3"/>
  <c r="E755" i="3"/>
  <c r="F755" i="3" s="1"/>
  <c r="E759" i="3"/>
  <c r="F759" i="3" s="1"/>
  <c r="E360" i="3"/>
  <c r="E380" i="3"/>
  <c r="F380" i="3" s="1"/>
  <c r="G380" i="3" s="1"/>
  <c r="I380" i="3" s="1"/>
  <c r="E383" i="3"/>
  <c r="F383" i="3" s="1"/>
  <c r="G383" i="3" s="1"/>
  <c r="I383" i="3" s="1"/>
  <c r="E390" i="3"/>
  <c r="F390" i="3"/>
  <c r="E396" i="3"/>
  <c r="E397" i="3"/>
  <c r="F397" i="3" s="1"/>
  <c r="E399" i="3"/>
  <c r="F399" i="3" s="1"/>
  <c r="G399" i="3" s="1"/>
  <c r="I399" i="3" s="1"/>
  <c r="E405" i="3"/>
  <c r="F405" i="3" s="1"/>
  <c r="E408" i="3"/>
  <c r="F408" i="3" s="1"/>
  <c r="E411" i="3"/>
  <c r="F411" i="3" s="1"/>
  <c r="E412" i="3"/>
  <c r="F412" i="3" s="1"/>
  <c r="E414" i="3"/>
  <c r="F414" i="3" s="1"/>
  <c r="E419" i="3"/>
  <c r="E69" i="3"/>
  <c r="E78" i="3"/>
  <c r="E516" i="5" s="1"/>
  <c r="E79" i="3"/>
  <c r="E517" i="5" s="1"/>
  <c r="E84" i="3"/>
  <c r="F84" i="3" s="1"/>
  <c r="G84" i="3" s="1"/>
  <c r="I84" i="3" s="1"/>
  <c r="E85" i="3"/>
  <c r="F85" i="3" s="1"/>
  <c r="E86" i="3"/>
  <c r="F86" i="3" s="1"/>
  <c r="E87" i="3"/>
  <c r="F87" i="3" s="1"/>
  <c r="G87" i="3" s="1"/>
  <c r="I87" i="3" s="1"/>
  <c r="E88" i="3"/>
  <c r="F88" i="3" s="1"/>
  <c r="G88" i="3" s="1"/>
  <c r="I88" i="3" s="1"/>
  <c r="E89" i="3"/>
  <c r="F89" i="3" s="1"/>
  <c r="E92" i="3"/>
  <c r="F92" i="3" s="1"/>
  <c r="G92" i="3" s="1"/>
  <c r="I92" i="3" s="1"/>
  <c r="E93" i="3"/>
  <c r="F93" i="3" s="1"/>
  <c r="E94" i="3"/>
  <c r="F94" i="3" s="1"/>
  <c r="G94" i="3" s="1"/>
  <c r="I94" i="3" s="1"/>
  <c r="E96" i="3"/>
  <c r="F96" i="3" s="1"/>
  <c r="E97" i="3"/>
  <c r="F97" i="3" s="1"/>
  <c r="G97" i="3" s="1"/>
  <c r="I97" i="3" s="1"/>
  <c r="E98" i="3"/>
  <c r="F98" i="3" s="1"/>
  <c r="E99" i="3"/>
  <c r="F99" i="3" s="1"/>
  <c r="E103" i="3"/>
  <c r="E107" i="3"/>
  <c r="F107" i="3" s="1"/>
  <c r="E108" i="3"/>
  <c r="F108" i="3" s="1"/>
  <c r="E111" i="3"/>
  <c r="F111" i="3" s="1"/>
  <c r="E116" i="3"/>
  <c r="F116" i="3" s="1"/>
  <c r="E117" i="3"/>
  <c r="F117" i="3" s="1"/>
  <c r="G117" i="3" s="1"/>
  <c r="I117" i="3" s="1"/>
  <c r="E120" i="3"/>
  <c r="E121" i="3"/>
  <c r="F121" i="3" s="1"/>
  <c r="P121" i="3" s="1"/>
  <c r="E122" i="3"/>
  <c r="F122" i="3" s="1"/>
  <c r="E123" i="3"/>
  <c r="F123" i="3" s="1"/>
  <c r="E124" i="3"/>
  <c r="F124" i="3" s="1"/>
  <c r="E126" i="3"/>
  <c r="E127" i="3"/>
  <c r="F127" i="3" s="1"/>
  <c r="E129" i="3"/>
  <c r="F129" i="3" s="1"/>
  <c r="E724" i="3"/>
  <c r="F724" i="3" s="1"/>
  <c r="G724" i="3" s="1"/>
  <c r="I724" i="3" s="1"/>
  <c r="E728" i="3"/>
  <c r="E770" i="5" s="1"/>
  <c r="E737" i="3"/>
  <c r="E742" i="3"/>
  <c r="F742" i="3" s="1"/>
  <c r="E752" i="3"/>
  <c r="F752" i="3" s="1"/>
  <c r="G752" i="3" s="1"/>
  <c r="I752" i="3" s="1"/>
  <c r="E581" i="3"/>
  <c r="F581" i="3" s="1"/>
  <c r="G581" i="3" s="1"/>
  <c r="I581" i="3" s="1"/>
  <c r="E357" i="3"/>
  <c r="F357" i="3" s="1"/>
  <c r="E358" i="3"/>
  <c r="E368" i="3"/>
  <c r="E370" i="3"/>
  <c r="F370" i="3" s="1"/>
  <c r="G370" i="3" s="1"/>
  <c r="I370" i="3" s="1"/>
  <c r="E371" i="3"/>
  <c r="F371" i="3" s="1"/>
  <c r="E379" i="3"/>
  <c r="F379" i="3" s="1"/>
  <c r="G379" i="3" s="1"/>
  <c r="I379" i="3" s="1"/>
  <c r="E429" i="3"/>
  <c r="E430" i="3"/>
  <c r="F430" i="3" s="1"/>
  <c r="G430" i="3" s="1"/>
  <c r="I430" i="3" s="1"/>
  <c r="E585" i="3"/>
  <c r="F585" i="3" s="1"/>
  <c r="G585" i="3" s="1"/>
  <c r="I585" i="3" s="1"/>
  <c r="E673" i="3"/>
  <c r="F673" i="3" s="1"/>
  <c r="E674" i="3"/>
  <c r="E272" i="3"/>
  <c r="F272" i="3" s="1"/>
  <c r="G272" i="3" s="1"/>
  <c r="I272" i="3" s="1"/>
  <c r="E276" i="3"/>
  <c r="E266" i="3"/>
  <c r="F266" i="3" s="1"/>
  <c r="E306" i="3"/>
  <c r="F306" i="3" s="1"/>
  <c r="E352" i="3"/>
  <c r="F352" i="3" s="1"/>
  <c r="E353" i="3"/>
  <c r="F353" i="3" s="1"/>
  <c r="G353" i="3" s="1"/>
  <c r="I353" i="3" s="1"/>
  <c r="E185" i="3"/>
  <c r="F185" i="3" s="1"/>
  <c r="G185" i="3" s="1"/>
  <c r="I185" i="3" s="1"/>
  <c r="E186" i="3"/>
  <c r="F186" i="3" s="1"/>
  <c r="E187" i="3"/>
  <c r="F187" i="3" s="1"/>
  <c r="E189" i="3"/>
  <c r="F189" i="3" s="1"/>
  <c r="E190" i="3"/>
  <c r="F190" i="3" s="1"/>
  <c r="E191" i="3"/>
  <c r="F191" i="3" s="1"/>
  <c r="E192" i="3"/>
  <c r="E193" i="3"/>
  <c r="F193" i="3" s="1"/>
  <c r="E194" i="3"/>
  <c r="F194" i="3" s="1"/>
  <c r="E195" i="3"/>
  <c r="F195" i="3" s="1"/>
  <c r="E197" i="3"/>
  <c r="F197" i="3" s="1"/>
  <c r="E198" i="3"/>
  <c r="E128" i="3"/>
  <c r="F128" i="3" s="1"/>
  <c r="G128" i="3" s="1"/>
  <c r="E132" i="3"/>
  <c r="F132" i="3" s="1"/>
  <c r="E135" i="3"/>
  <c r="F135" i="3" s="1"/>
  <c r="G135" i="3" s="1"/>
  <c r="I135" i="3" s="1"/>
  <c r="E136" i="3"/>
  <c r="E574" i="5" s="1"/>
  <c r="E137" i="3"/>
  <c r="E139" i="3"/>
  <c r="F139" i="3" s="1"/>
  <c r="E140" i="3"/>
  <c r="F140" i="3" s="1"/>
  <c r="E141" i="3"/>
  <c r="F141" i="3" s="1"/>
  <c r="E142" i="3"/>
  <c r="F142" i="3"/>
  <c r="G142" i="3" s="1"/>
  <c r="I142" i="3" s="1"/>
  <c r="E173" i="3"/>
  <c r="E45" i="3"/>
  <c r="F45" i="3" s="1"/>
  <c r="E49" i="3"/>
  <c r="E487" i="5" s="1"/>
  <c r="E53" i="3"/>
  <c r="F53" i="3" s="1"/>
  <c r="E71" i="3"/>
  <c r="F71" i="3" s="1"/>
  <c r="E73" i="3"/>
  <c r="F73" i="3" s="1"/>
  <c r="G73" i="3" s="1"/>
  <c r="I73" i="3" s="1"/>
  <c r="E74" i="3"/>
  <c r="E76" i="3"/>
  <c r="F76" i="3" s="1"/>
  <c r="G76" i="3" s="1"/>
  <c r="I76" i="3" s="1"/>
  <c r="E81" i="3"/>
  <c r="F81" i="3" s="1"/>
  <c r="G81" i="3" s="1"/>
  <c r="I81" i="3" s="1"/>
  <c r="E83" i="3"/>
  <c r="E521" i="5" s="1"/>
  <c r="E104" i="3"/>
  <c r="E105" i="3"/>
  <c r="F105" i="3" s="1"/>
  <c r="G105" i="3" s="1"/>
  <c r="I105" i="3" s="1"/>
  <c r="E106" i="3"/>
  <c r="F106" i="3" s="1"/>
  <c r="E114" i="3"/>
  <c r="F114" i="3" s="1"/>
  <c r="G114" i="3" s="1"/>
  <c r="I114" i="3" s="1"/>
  <c r="E118" i="3"/>
  <c r="F118" i="3" s="1"/>
  <c r="E143" i="3"/>
  <c r="F143" i="3" s="1"/>
  <c r="E144" i="3"/>
  <c r="E582" i="5" s="1"/>
  <c r="E147" i="3"/>
  <c r="F147" i="3" s="1"/>
  <c r="G147" i="3" s="1"/>
  <c r="I147" i="3" s="1"/>
  <c r="E149" i="3"/>
  <c r="F149" i="3" s="1"/>
  <c r="E170" i="3"/>
  <c r="F170" i="3"/>
  <c r="G170" i="3" s="1"/>
  <c r="I170" i="3" s="1"/>
  <c r="E82" i="3"/>
  <c r="E91" i="3"/>
  <c r="F91" i="3" s="1"/>
  <c r="G91" i="3" s="1"/>
  <c r="I91" i="3" s="1"/>
  <c r="E95" i="3"/>
  <c r="F95" i="3" s="1"/>
  <c r="G95" i="3" s="1"/>
  <c r="I95" i="3" s="1"/>
  <c r="E22" i="3"/>
  <c r="E24" i="3"/>
  <c r="F24" i="3" s="1"/>
  <c r="E25" i="3"/>
  <c r="F25" i="3" s="1"/>
  <c r="G25" i="3" s="1"/>
  <c r="I25" i="3" s="1"/>
  <c r="E26" i="3"/>
  <c r="F26" i="3" s="1"/>
  <c r="E27" i="3"/>
  <c r="F27" i="3" s="1"/>
  <c r="G27" i="3" s="1"/>
  <c r="I27" i="3" s="1"/>
  <c r="E28" i="3"/>
  <c r="F28" i="3" s="1"/>
  <c r="G28" i="3" s="1"/>
  <c r="I28" i="3" s="1"/>
  <c r="E29" i="3"/>
  <c r="F29" i="3" s="1"/>
  <c r="G29" i="3" s="1"/>
  <c r="I29" i="3" s="1"/>
  <c r="E30" i="3"/>
  <c r="E31" i="3"/>
  <c r="F31" i="3" s="1"/>
  <c r="G31" i="3" s="1"/>
  <c r="I31" i="3" s="1"/>
  <c r="E33" i="3"/>
  <c r="F33" i="3" s="1"/>
  <c r="E34" i="3"/>
  <c r="F34" i="3" s="1"/>
  <c r="G34" i="3" s="1"/>
  <c r="I34" i="3" s="1"/>
  <c r="E36" i="3"/>
  <c r="F36" i="3" s="1"/>
  <c r="E37" i="3"/>
  <c r="F37" i="3" s="1"/>
  <c r="G37" i="3" s="1"/>
  <c r="I37" i="3" s="1"/>
  <c r="E38" i="3"/>
  <c r="F38" i="3" s="1"/>
  <c r="E39" i="3"/>
  <c r="F39" i="3" s="1"/>
  <c r="G39" i="3" s="1"/>
  <c r="I39" i="3" s="1"/>
  <c r="E40" i="3"/>
  <c r="E46" i="3"/>
  <c r="F46" i="3" s="1"/>
  <c r="G46" i="3" s="1"/>
  <c r="I46" i="3" s="1"/>
  <c r="E47" i="3"/>
  <c r="F47" i="3" s="1"/>
  <c r="E51" i="3"/>
  <c r="F51" i="3" s="1"/>
  <c r="G51" i="3" s="1"/>
  <c r="I51" i="3" s="1"/>
  <c r="E63" i="3"/>
  <c r="F63" i="3" s="1"/>
  <c r="E146" i="3"/>
  <c r="F146" i="3" s="1"/>
  <c r="G146" i="3" s="1"/>
  <c r="I146" i="3" s="1"/>
  <c r="E148" i="3"/>
  <c r="F148" i="3" s="1"/>
  <c r="G148" i="3" s="1"/>
  <c r="I148" i="3" s="1"/>
  <c r="E152" i="3"/>
  <c r="E157" i="3"/>
  <c r="F157" i="3" s="1"/>
  <c r="G157" i="3" s="1"/>
  <c r="I157" i="3" s="1"/>
  <c r="E158" i="3"/>
  <c r="F158" i="3" s="1"/>
  <c r="E207" i="3"/>
  <c r="F207" i="3" s="1"/>
  <c r="E280" i="3"/>
  <c r="F280" i="3" s="1"/>
  <c r="G280" i="3" s="1"/>
  <c r="I280" i="3" s="1"/>
  <c r="E283" i="3"/>
  <c r="E304" i="3"/>
  <c r="F304" i="3" s="1"/>
  <c r="G304" i="3" s="1"/>
  <c r="I304" i="3" s="1"/>
  <c r="E335" i="3"/>
  <c r="E344" i="3"/>
  <c r="F344" i="3" s="1"/>
  <c r="G344" i="3" s="1"/>
  <c r="I344" i="3" s="1"/>
  <c r="E356" i="3"/>
  <c r="F356" i="3" s="1"/>
  <c r="P356" i="3" s="1"/>
  <c r="R356" i="3" s="1"/>
  <c r="E361" i="3"/>
  <c r="F361" i="3" s="1"/>
  <c r="G361" i="3" s="1"/>
  <c r="I361" i="3" s="1"/>
  <c r="E418" i="3"/>
  <c r="F418" i="3" s="1"/>
  <c r="E56" i="3"/>
  <c r="F56" i="3" s="1"/>
  <c r="G56" i="3" s="1"/>
  <c r="I56" i="3" s="1"/>
  <c r="E230" i="3"/>
  <c r="F230" i="3" s="1"/>
  <c r="E232" i="3"/>
  <c r="F232" i="3" s="1"/>
  <c r="G232" i="3" s="1"/>
  <c r="I232" i="3" s="1"/>
  <c r="E234" i="3"/>
  <c r="F234" i="3" s="1"/>
  <c r="E235" i="3"/>
  <c r="F235" i="3" s="1"/>
  <c r="G235" i="3" s="1"/>
  <c r="I235" i="3" s="1"/>
  <c r="E239" i="3"/>
  <c r="F239" i="3" s="1"/>
  <c r="G239" i="3" s="1"/>
  <c r="I239" i="3" s="1"/>
  <c r="E241" i="3"/>
  <c r="F241" i="3" s="1"/>
  <c r="E171" i="3"/>
  <c r="F171" i="3" s="1"/>
  <c r="E172" i="3"/>
  <c r="F172" i="3" s="1"/>
  <c r="E174" i="3"/>
  <c r="F174" i="3" s="1"/>
  <c r="E175" i="3"/>
  <c r="F175" i="3" s="1"/>
  <c r="G175" i="3" s="1"/>
  <c r="E176" i="3"/>
  <c r="E177" i="3"/>
  <c r="F177" i="3" s="1"/>
  <c r="G177" i="3" s="1"/>
  <c r="I177" i="3" s="1"/>
  <c r="E179" i="3"/>
  <c r="F179" i="3" s="1"/>
  <c r="G179" i="3" s="1"/>
  <c r="I179" i="3" s="1"/>
  <c r="E180" i="3"/>
  <c r="F180" i="3" s="1"/>
  <c r="E182" i="3"/>
  <c r="F182" i="3" s="1"/>
  <c r="E200" i="3"/>
  <c r="F200" i="3" s="1"/>
  <c r="E204" i="3"/>
  <c r="F204" i="3" s="1"/>
  <c r="E201" i="3"/>
  <c r="E215" i="3"/>
  <c r="F215" i="3" s="1"/>
  <c r="G215" i="3" s="1"/>
  <c r="I215" i="3" s="1"/>
  <c r="E219" i="3"/>
  <c r="F219" i="3" s="1"/>
  <c r="G219" i="3" s="1"/>
  <c r="I219" i="3" s="1"/>
  <c r="E220" i="3"/>
  <c r="F220" i="3" s="1"/>
  <c r="G220" i="3" s="1"/>
  <c r="I220" i="3" s="1"/>
  <c r="E227" i="3"/>
  <c r="F227" i="3" s="1"/>
  <c r="G227" i="3" s="1"/>
  <c r="I227" i="3" s="1"/>
  <c r="E228" i="3"/>
  <c r="F228" i="3" s="1"/>
  <c r="E264" i="3"/>
  <c r="F264" i="3" s="1"/>
  <c r="E620" i="3"/>
  <c r="E823" i="3"/>
  <c r="F823" i="3" s="1"/>
  <c r="G823" i="3" s="1"/>
  <c r="I823" i="3" s="1"/>
  <c r="E425" i="3"/>
  <c r="F425" i="3" s="1"/>
  <c r="G425" i="3" s="1"/>
  <c r="I425" i="3" s="1"/>
  <c r="E426" i="3"/>
  <c r="F426" i="3" s="1"/>
  <c r="G426" i="3" s="1"/>
  <c r="I426" i="3" s="1"/>
  <c r="E428" i="3"/>
  <c r="F428" i="3" s="1"/>
  <c r="G428" i="3" s="1"/>
  <c r="I428" i="3" s="1"/>
  <c r="E434" i="3"/>
  <c r="F434" i="3" s="1"/>
  <c r="G434" i="3" s="1"/>
  <c r="I434" i="3" s="1"/>
  <c r="E435" i="3"/>
  <c r="F435" i="3" s="1"/>
  <c r="G435" i="3" s="1"/>
  <c r="I435" i="3" s="1"/>
  <c r="E437" i="3"/>
  <c r="E440" i="3"/>
  <c r="F440" i="3" s="1"/>
  <c r="G440" i="3" s="1"/>
  <c r="I440" i="3" s="1"/>
  <c r="E442" i="3"/>
  <c r="F442" i="3" s="1"/>
  <c r="G442" i="3" s="1"/>
  <c r="I442" i="3" s="1"/>
  <c r="E444" i="3"/>
  <c r="F444" i="3" s="1"/>
  <c r="E448" i="3"/>
  <c r="E461" i="3"/>
  <c r="F461" i="3" s="1"/>
  <c r="G461" i="3" s="1"/>
  <c r="I461" i="3" s="1"/>
  <c r="E466" i="3"/>
  <c r="F466" i="3" s="1"/>
  <c r="G466" i="3" s="1"/>
  <c r="I466" i="3" s="1"/>
  <c r="E468" i="3"/>
  <c r="F468" i="3" s="1"/>
  <c r="E469" i="3"/>
  <c r="F469" i="3" s="1"/>
  <c r="E471" i="3"/>
  <c r="F471" i="3" s="1"/>
  <c r="G471" i="3" s="1"/>
  <c r="I471" i="3" s="1"/>
  <c r="E476" i="3"/>
  <c r="F476" i="3" s="1"/>
  <c r="G476" i="3" s="1"/>
  <c r="I476" i="3" s="1"/>
  <c r="E482" i="3"/>
  <c r="F482" i="3" s="1"/>
  <c r="E491" i="3"/>
  <c r="F491" i="3" s="1"/>
  <c r="E500" i="3"/>
  <c r="F500" i="3" s="1"/>
  <c r="G500" i="3" s="1"/>
  <c r="I500" i="3" s="1"/>
  <c r="E505" i="3"/>
  <c r="F505" i="3" s="1"/>
  <c r="G505" i="3" s="1"/>
  <c r="I505" i="3" s="1"/>
  <c r="E506" i="3"/>
  <c r="F506" i="3" s="1"/>
  <c r="G506" i="3" s="1"/>
  <c r="I506" i="3" s="1"/>
  <c r="E513" i="3"/>
  <c r="E515" i="3"/>
  <c r="F515" i="3" s="1"/>
  <c r="E516" i="3"/>
  <c r="F516" i="3" s="1"/>
  <c r="G516" i="3" s="1"/>
  <c r="I516" i="3" s="1"/>
  <c r="E532" i="3"/>
  <c r="F532" i="3" s="1"/>
  <c r="G532" i="3" s="1"/>
  <c r="I532" i="3" s="1"/>
  <c r="E546" i="3"/>
  <c r="F546" i="3" s="1"/>
  <c r="G546" i="3" s="1"/>
  <c r="I546" i="3" s="1"/>
  <c r="E552" i="3"/>
  <c r="E553" i="3"/>
  <c r="F553" i="3" s="1"/>
  <c r="G553" i="3" s="1"/>
  <c r="I553" i="3" s="1"/>
  <c r="E554" i="3"/>
  <c r="E556" i="3"/>
  <c r="F556" i="3" s="1"/>
  <c r="E560" i="3"/>
  <c r="F560" i="3" s="1"/>
  <c r="E562" i="3"/>
  <c r="F562" i="3" s="1"/>
  <c r="G562" i="3" s="1"/>
  <c r="I562" i="3" s="1"/>
  <c r="E563" i="3"/>
  <c r="F563" i="3" s="1"/>
  <c r="G563" i="3" s="1"/>
  <c r="I563" i="3" s="1"/>
  <c r="E566" i="3"/>
  <c r="F566" i="3" s="1"/>
  <c r="G566" i="3" s="1"/>
  <c r="I566" i="3" s="1"/>
  <c r="E567" i="3"/>
  <c r="E572" i="3"/>
  <c r="F572" i="3" s="1"/>
  <c r="G572" i="3" s="1"/>
  <c r="I572" i="3" s="1"/>
  <c r="E578" i="3"/>
  <c r="F578" i="3" s="1"/>
  <c r="G578" i="3" s="1"/>
  <c r="I578" i="3" s="1"/>
  <c r="E579" i="3"/>
  <c r="F579" i="3" s="1"/>
  <c r="E580" i="3"/>
  <c r="F580" i="3"/>
  <c r="E594" i="3"/>
  <c r="F594" i="3" s="1"/>
  <c r="G594" i="3" s="1"/>
  <c r="I594" i="3" s="1"/>
  <c r="E603" i="3"/>
  <c r="E607" i="3"/>
  <c r="F607" i="3" s="1"/>
  <c r="G607" i="3" s="1"/>
  <c r="I607" i="3" s="1"/>
  <c r="E611" i="3"/>
  <c r="F611" i="3" s="1"/>
  <c r="G611" i="3" s="1"/>
  <c r="I611" i="3" s="1"/>
  <c r="E613" i="3"/>
  <c r="F613" i="3" s="1"/>
  <c r="G613" i="3" s="1"/>
  <c r="I613" i="3" s="1"/>
  <c r="E617" i="3"/>
  <c r="F617" i="3" s="1"/>
  <c r="G617" i="3" s="1"/>
  <c r="I617" i="3" s="1"/>
  <c r="E618" i="3"/>
  <c r="E621" i="3"/>
  <c r="F621" i="3" s="1"/>
  <c r="E623" i="3"/>
  <c r="F623" i="3" s="1"/>
  <c r="G623" i="3" s="1"/>
  <c r="I623" i="3" s="1"/>
  <c r="E630" i="3"/>
  <c r="F630" i="3" s="1"/>
  <c r="G630" i="3" s="1"/>
  <c r="I630" i="3" s="1"/>
  <c r="E639" i="3"/>
  <c r="F639" i="3" s="1"/>
  <c r="G639" i="3" s="1"/>
  <c r="I639" i="3" s="1"/>
  <c r="E641" i="3"/>
  <c r="F641" i="3" s="1"/>
  <c r="E646" i="3"/>
  <c r="E648" i="3"/>
  <c r="F648" i="3" s="1"/>
  <c r="G648" i="3" s="1"/>
  <c r="I648" i="3" s="1"/>
  <c r="E649" i="3"/>
  <c r="F649" i="3" s="1"/>
  <c r="G649" i="3" s="1"/>
  <c r="I649" i="3" s="1"/>
  <c r="E650" i="3"/>
  <c r="F650" i="3" s="1"/>
  <c r="E651" i="3"/>
  <c r="F651" i="3" s="1"/>
  <c r="G651" i="3" s="1"/>
  <c r="I651" i="3" s="1"/>
  <c r="E654" i="3"/>
  <c r="E660" i="3"/>
  <c r="F660" i="3" s="1"/>
  <c r="G660" i="3" s="1"/>
  <c r="I660" i="3" s="1"/>
  <c r="E662" i="3"/>
  <c r="F662" i="3" s="1"/>
  <c r="G662" i="3" s="1"/>
  <c r="I662" i="3" s="1"/>
  <c r="E664" i="3"/>
  <c r="F664" i="3" s="1"/>
  <c r="E666" i="3"/>
  <c r="F666" i="3" s="1"/>
  <c r="E671" i="3"/>
  <c r="E676" i="3"/>
  <c r="F676" i="3" s="1"/>
  <c r="E677" i="3"/>
  <c r="F677" i="3" s="1"/>
  <c r="G677" i="3" s="1"/>
  <c r="I677" i="3" s="1"/>
  <c r="E682" i="3"/>
  <c r="F682" i="3" s="1"/>
  <c r="E683" i="3"/>
  <c r="F683" i="3" s="1"/>
  <c r="G683" i="3" s="1"/>
  <c r="I683" i="3" s="1"/>
  <c r="E684" i="3"/>
  <c r="F684" i="3"/>
  <c r="E686" i="3"/>
  <c r="F686" i="3" s="1"/>
  <c r="G686" i="3" s="1"/>
  <c r="I686" i="3" s="1"/>
  <c r="E689" i="3"/>
  <c r="E696" i="3"/>
  <c r="F696" i="3" s="1"/>
  <c r="G696" i="3" s="1"/>
  <c r="I696" i="3" s="1"/>
  <c r="E697" i="3"/>
  <c r="F697" i="3" s="1"/>
  <c r="G697" i="3" s="1"/>
  <c r="I697" i="3" s="1"/>
  <c r="E698" i="3"/>
  <c r="F698" i="3" s="1"/>
  <c r="G698" i="3" s="1"/>
  <c r="I698" i="3" s="1"/>
  <c r="E702" i="3"/>
  <c r="F702" i="3" s="1"/>
  <c r="G702" i="3" s="1"/>
  <c r="I702" i="3" s="1"/>
  <c r="E706" i="3"/>
  <c r="F706" i="3" s="1"/>
  <c r="G706" i="3" s="1"/>
  <c r="I706" i="3" s="1"/>
  <c r="E707" i="3"/>
  <c r="F707" i="3" s="1"/>
  <c r="E709" i="3"/>
  <c r="F709" i="3" s="1"/>
  <c r="E710" i="3"/>
  <c r="F710" i="3" s="1"/>
  <c r="E712" i="3"/>
  <c r="F712" i="3" s="1"/>
  <c r="G712" i="3" s="1"/>
  <c r="I712" i="3" s="1"/>
  <c r="E713" i="3"/>
  <c r="F713" i="3" s="1"/>
  <c r="G713" i="3" s="1"/>
  <c r="I713" i="3" s="1"/>
  <c r="E714" i="3"/>
  <c r="F714" i="3" s="1"/>
  <c r="E715" i="3"/>
  <c r="F715" i="3" s="1"/>
  <c r="G715" i="3" s="1"/>
  <c r="I715" i="3" s="1"/>
  <c r="E716" i="3"/>
  <c r="E382" i="5" s="1"/>
  <c r="E723" i="3"/>
  <c r="F723" i="3" s="1"/>
  <c r="G723" i="3" s="1"/>
  <c r="I723" i="3" s="1"/>
  <c r="E727" i="3"/>
  <c r="E729" i="3"/>
  <c r="F729" i="3" s="1"/>
  <c r="G729" i="3" s="1"/>
  <c r="I729" i="3" s="1"/>
  <c r="E730" i="3"/>
  <c r="E394" i="5" s="1"/>
  <c r="E731" i="3"/>
  <c r="F731" i="3" s="1"/>
  <c r="E733" i="3"/>
  <c r="F733" i="3" s="1"/>
  <c r="G733" i="3" s="1"/>
  <c r="I733" i="3" s="1"/>
  <c r="E557" i="3"/>
  <c r="F557" i="3" s="1"/>
  <c r="G557" i="3" s="1"/>
  <c r="I557" i="3" s="1"/>
  <c r="E570" i="3"/>
  <c r="F570" i="3" s="1"/>
  <c r="G570" i="3" s="1"/>
  <c r="I570" i="3" s="1"/>
  <c r="E591" i="3"/>
  <c r="E718" i="3"/>
  <c r="E756" i="3"/>
  <c r="F756" i="3" s="1"/>
  <c r="G756" i="3" s="1"/>
  <c r="I756" i="3" s="1"/>
  <c r="E451" i="3"/>
  <c r="F451" i="3" s="1"/>
  <c r="G451" i="3" s="1"/>
  <c r="I451" i="3" s="1"/>
  <c r="E514" i="3"/>
  <c r="F514" i="3" s="1"/>
  <c r="E374" i="3"/>
  <c r="F374" i="3" s="1"/>
  <c r="G374" i="3" s="1"/>
  <c r="I374" i="3" s="1"/>
  <c r="E373" i="3"/>
  <c r="E76" i="5" s="1"/>
  <c r="F373" i="3"/>
  <c r="E384" i="3"/>
  <c r="F384" i="3" s="1"/>
  <c r="E636" i="3"/>
  <c r="F636" i="3" s="1"/>
  <c r="E637" i="3"/>
  <c r="E640" i="3"/>
  <c r="F640" i="3" s="1"/>
  <c r="E642" i="3"/>
  <c r="E643" i="3"/>
  <c r="F643" i="3" s="1"/>
  <c r="E644" i="3"/>
  <c r="F644" i="3" s="1"/>
  <c r="G644" i="3" s="1"/>
  <c r="I644" i="3" s="1"/>
  <c r="E645" i="3"/>
  <c r="F645" i="3" s="1"/>
  <c r="G645" i="3" s="1"/>
  <c r="I645" i="3" s="1"/>
  <c r="E647" i="3"/>
  <c r="F647" i="3" s="1"/>
  <c r="G647" i="3" s="1"/>
  <c r="I647" i="3" s="1"/>
  <c r="E652" i="3"/>
  <c r="F652" i="3" s="1"/>
  <c r="G652" i="3" s="1"/>
  <c r="I652" i="3" s="1"/>
  <c r="E655" i="3"/>
  <c r="F655" i="3" s="1"/>
  <c r="G655" i="3" s="1"/>
  <c r="I655" i="3" s="1"/>
  <c r="E658" i="3"/>
  <c r="E659" i="3"/>
  <c r="F659" i="3" s="1"/>
  <c r="G659" i="3" s="1"/>
  <c r="I659" i="3" s="1"/>
  <c r="E667" i="3"/>
  <c r="F667" i="3" s="1"/>
  <c r="E669" i="3"/>
  <c r="F669" i="3" s="1"/>
  <c r="G669" i="3" s="1"/>
  <c r="I669" i="3" s="1"/>
  <c r="E670" i="3"/>
  <c r="F670" i="3" s="1"/>
  <c r="G670" i="3" s="1"/>
  <c r="I670" i="3" s="1"/>
  <c r="E387" i="3"/>
  <c r="E675" i="3"/>
  <c r="F675" i="3" s="1"/>
  <c r="E679" i="3"/>
  <c r="E680" i="3"/>
  <c r="F680" i="3" s="1"/>
  <c r="G680" i="3" s="1"/>
  <c r="I680" i="3" s="1"/>
  <c r="E681" i="3"/>
  <c r="F681" i="3" s="1"/>
  <c r="G681" i="3" s="1"/>
  <c r="I681" i="3" s="1"/>
  <c r="E685" i="3"/>
  <c r="F685" i="3" s="1"/>
  <c r="G685" i="3" s="1"/>
  <c r="I685" i="3" s="1"/>
  <c r="E691" i="3"/>
  <c r="F691" i="3" s="1"/>
  <c r="G691" i="3" s="1"/>
  <c r="I691" i="3" s="1"/>
  <c r="E692" i="3"/>
  <c r="E694" i="3"/>
  <c r="F694" i="3" s="1"/>
  <c r="G694" i="3" s="1"/>
  <c r="I694" i="3" s="1"/>
  <c r="E695" i="3"/>
  <c r="F695" i="3" s="1"/>
  <c r="G695" i="3" s="1"/>
  <c r="I695" i="3" s="1"/>
  <c r="E703" i="3"/>
  <c r="F703" i="3" s="1"/>
  <c r="G703" i="3" s="1"/>
  <c r="I703" i="3" s="1"/>
  <c r="E705" i="3"/>
  <c r="E708" i="3"/>
  <c r="F708" i="3" s="1"/>
  <c r="G708" i="3" s="1"/>
  <c r="I708" i="3" s="1"/>
  <c r="E388" i="3"/>
  <c r="F388" i="3" s="1"/>
  <c r="E389" i="3"/>
  <c r="E391" i="3"/>
  <c r="F391" i="3" s="1"/>
  <c r="G391" i="3" s="1"/>
  <c r="I391" i="3" s="1"/>
  <c r="E392" i="3"/>
  <c r="E393" i="3"/>
  <c r="F393" i="3" s="1"/>
  <c r="G393" i="3" s="1"/>
  <c r="I393" i="3" s="1"/>
  <c r="E395" i="3"/>
  <c r="E398" i="3"/>
  <c r="F398" i="3" s="1"/>
  <c r="P398" i="3" s="1"/>
  <c r="E400" i="3"/>
  <c r="E402" i="3"/>
  <c r="F402" i="3" s="1"/>
  <c r="G402" i="3" s="1"/>
  <c r="I402" i="3" s="1"/>
  <c r="E403" i="3"/>
  <c r="F403" i="3" s="1"/>
  <c r="G403" i="3" s="1"/>
  <c r="I403" i="3" s="1"/>
  <c r="E407" i="3"/>
  <c r="F407" i="3" s="1"/>
  <c r="G407" i="3" s="1"/>
  <c r="I407" i="3" s="1"/>
  <c r="E410" i="3"/>
  <c r="F410" i="3" s="1"/>
  <c r="G410" i="3" s="1"/>
  <c r="I410" i="3" s="1"/>
  <c r="E417" i="3"/>
  <c r="E420" i="3"/>
  <c r="F420" i="3" s="1"/>
  <c r="G420" i="3" s="1"/>
  <c r="I420" i="3" s="1"/>
  <c r="E421" i="3"/>
  <c r="F421" i="3" s="1"/>
  <c r="G421" i="3" s="1"/>
  <c r="I421" i="3" s="1"/>
  <c r="E422" i="3"/>
  <c r="F422" i="3" s="1"/>
  <c r="G422" i="3" s="1"/>
  <c r="I422" i="3" s="1"/>
  <c r="E423" i="3"/>
  <c r="F423" i="3" s="1"/>
  <c r="G423" i="3" s="1"/>
  <c r="I423" i="3" s="1"/>
  <c r="E427" i="3"/>
  <c r="F427" i="3" s="1"/>
  <c r="G427" i="3" s="1"/>
  <c r="I427" i="3" s="1"/>
  <c r="E432" i="3"/>
  <c r="E433" i="3"/>
  <c r="F433" i="3" s="1"/>
  <c r="E436" i="3"/>
  <c r="F436" i="3" s="1"/>
  <c r="G436" i="3" s="1"/>
  <c r="I436" i="3" s="1"/>
  <c r="E439" i="3"/>
  <c r="E441" i="3"/>
  <c r="F441" i="3" s="1"/>
  <c r="G441" i="3" s="1"/>
  <c r="I441" i="3" s="1"/>
  <c r="E443" i="3"/>
  <c r="F443" i="3" s="1"/>
  <c r="E446" i="3"/>
  <c r="F446" i="3" s="1"/>
  <c r="E447" i="3"/>
  <c r="F447" i="3"/>
  <c r="G447" i="3" s="1"/>
  <c r="I447" i="3" s="1"/>
  <c r="I452" i="3"/>
  <c r="E454" i="3"/>
  <c r="F454" i="3" s="1"/>
  <c r="E455" i="3"/>
  <c r="F455" i="3" s="1"/>
  <c r="E456" i="3"/>
  <c r="F456" i="3" s="1"/>
  <c r="E457" i="3"/>
  <c r="F457" i="3" s="1"/>
  <c r="G457" i="3" s="1"/>
  <c r="I457" i="3" s="1"/>
  <c r="E459" i="3"/>
  <c r="F459" i="3" s="1"/>
  <c r="G459" i="3" s="1"/>
  <c r="I459" i="3" s="1"/>
  <c r="E460" i="3"/>
  <c r="F460" i="3" s="1"/>
  <c r="G460" i="3" s="1"/>
  <c r="I460" i="3" s="1"/>
  <c r="E462" i="3"/>
  <c r="F462" i="3" s="1"/>
  <c r="G462" i="3" s="1"/>
  <c r="I462" i="3" s="1"/>
  <c r="E463" i="3"/>
  <c r="F463" i="3" s="1"/>
  <c r="G463" i="3" s="1"/>
  <c r="I463" i="3" s="1"/>
  <c r="E464" i="3"/>
  <c r="E467" i="3"/>
  <c r="F467" i="3" s="1"/>
  <c r="G467" i="3" s="1"/>
  <c r="I467" i="3" s="1"/>
  <c r="E470" i="3"/>
  <c r="F470" i="3" s="1"/>
  <c r="E472" i="3"/>
  <c r="F472" i="3" s="1"/>
  <c r="G472" i="3" s="1"/>
  <c r="I472" i="3" s="1"/>
  <c r="E477" i="3"/>
  <c r="F477" i="3" s="1"/>
  <c r="G477" i="3" s="1"/>
  <c r="I477" i="3" s="1"/>
  <c r="E478" i="3"/>
  <c r="E479" i="3"/>
  <c r="F479" i="3" s="1"/>
  <c r="E481" i="3"/>
  <c r="F481" i="3" s="1"/>
  <c r="G481" i="3" s="1"/>
  <c r="I481" i="3" s="1"/>
  <c r="E483" i="3"/>
  <c r="F483" i="3" s="1"/>
  <c r="E484" i="3"/>
  <c r="F484" i="3" s="1"/>
  <c r="G484" i="3" s="1"/>
  <c r="I484" i="3" s="1"/>
  <c r="E485" i="3"/>
  <c r="F485" i="3" s="1"/>
  <c r="E490" i="3"/>
  <c r="F490" i="3" s="1"/>
  <c r="G490" i="3" s="1"/>
  <c r="I490" i="3" s="1"/>
  <c r="E492" i="3"/>
  <c r="E493" i="3"/>
  <c r="F493" i="3" s="1"/>
  <c r="G493" i="3" s="1"/>
  <c r="I493" i="3" s="1"/>
  <c r="E497" i="3"/>
  <c r="F497" i="3" s="1"/>
  <c r="G497" i="3" s="1"/>
  <c r="I497" i="3" s="1"/>
  <c r="E498" i="3"/>
  <c r="F498" i="3" s="1"/>
  <c r="G498" i="3" s="1"/>
  <c r="I498" i="3" s="1"/>
  <c r="E499" i="3"/>
  <c r="E501" i="3"/>
  <c r="F501" i="3" s="1"/>
  <c r="G501" i="3" s="1"/>
  <c r="I501" i="3" s="1"/>
  <c r="E502" i="3"/>
  <c r="F502" i="3" s="1"/>
  <c r="E503" i="3"/>
  <c r="E504" i="3"/>
  <c r="F504" i="3" s="1"/>
  <c r="G504" i="3" s="1"/>
  <c r="I504" i="3" s="1"/>
  <c r="E507" i="3"/>
  <c r="E509" i="3"/>
  <c r="F509" i="3" s="1"/>
  <c r="E510" i="3"/>
  <c r="F510" i="3" s="1"/>
  <c r="G510" i="3" s="1"/>
  <c r="I510" i="3" s="1"/>
  <c r="I524" i="3"/>
  <c r="E518" i="3"/>
  <c r="F518" i="3" s="1"/>
  <c r="G518" i="3" s="1"/>
  <c r="I518" i="3" s="1"/>
  <c r="E519" i="3"/>
  <c r="E520" i="3"/>
  <c r="E522" i="3"/>
  <c r="F522" i="3" s="1"/>
  <c r="G522" i="3" s="1"/>
  <c r="I522" i="3" s="1"/>
  <c r="E521" i="3"/>
  <c r="F521" i="3" s="1"/>
  <c r="G521" i="3" s="1"/>
  <c r="I521" i="3" s="1"/>
  <c r="E523" i="3"/>
  <c r="F523" i="3" s="1"/>
  <c r="G523" i="3" s="1"/>
  <c r="I523" i="3" s="1"/>
  <c r="E525" i="3"/>
  <c r="F525" i="3" s="1"/>
  <c r="G525" i="3" s="1"/>
  <c r="I525" i="3" s="1"/>
  <c r="E526" i="3"/>
  <c r="E527" i="3"/>
  <c r="F527" i="3" s="1"/>
  <c r="G527" i="3" s="1"/>
  <c r="I527" i="3" s="1"/>
  <c r="E528" i="3"/>
  <c r="F528" i="3" s="1"/>
  <c r="G528" i="3" s="1"/>
  <c r="I528" i="3" s="1"/>
  <c r="E529" i="3"/>
  <c r="F529" i="3" s="1"/>
  <c r="G529" i="3" s="1"/>
  <c r="I529" i="3" s="1"/>
  <c r="E530" i="3"/>
  <c r="F530" i="3" s="1"/>
  <c r="G530" i="3" s="1"/>
  <c r="I530" i="3" s="1"/>
  <c r="E534" i="3"/>
  <c r="F534" i="3" s="1"/>
  <c r="G534" i="3" s="1"/>
  <c r="I534" i="3" s="1"/>
  <c r="E535" i="3"/>
  <c r="F535" i="3" s="1"/>
  <c r="G535" i="3" s="1"/>
  <c r="I535" i="3" s="1"/>
  <c r="E536" i="3"/>
  <c r="E537" i="3"/>
  <c r="F537" i="3" s="1"/>
  <c r="G537" i="3" s="1"/>
  <c r="I537" i="3" s="1"/>
  <c r="E538" i="3"/>
  <c r="F538" i="3" s="1"/>
  <c r="G538" i="3" s="1"/>
  <c r="I538" i="3" s="1"/>
  <c r="E539" i="3"/>
  <c r="F539" i="3" s="1"/>
  <c r="G539" i="3" s="1"/>
  <c r="I539" i="3" s="1"/>
  <c r="E533" i="3"/>
  <c r="E540" i="3"/>
  <c r="F540" i="3" s="1"/>
  <c r="G540" i="3" s="1"/>
  <c r="I540" i="3" s="1"/>
  <c r="E541" i="3"/>
  <c r="E382" i="3"/>
  <c r="F382" i="3" s="1"/>
  <c r="G382" i="3" s="1"/>
  <c r="I382" i="3" s="1"/>
  <c r="E542" i="3"/>
  <c r="F542" i="3" s="1"/>
  <c r="G542" i="3" s="1"/>
  <c r="I542" i="3" s="1"/>
  <c r="E544" i="3"/>
  <c r="F544" i="3" s="1"/>
  <c r="G544" i="3" s="1"/>
  <c r="I544" i="3" s="1"/>
  <c r="E543" i="3"/>
  <c r="F543" i="3" s="1"/>
  <c r="G543" i="3" s="1"/>
  <c r="I543" i="3" s="1"/>
  <c r="E545" i="3"/>
  <c r="F545" i="3" s="1"/>
  <c r="G545" i="3" s="1"/>
  <c r="I545" i="3" s="1"/>
  <c r="E547" i="3"/>
  <c r="E548" i="3"/>
  <c r="F548" i="3" s="1"/>
  <c r="G548" i="3" s="1"/>
  <c r="I548" i="3" s="1"/>
  <c r="E549" i="3"/>
  <c r="F549" i="3" s="1"/>
  <c r="G549" i="3" s="1"/>
  <c r="I549" i="3" s="1"/>
  <c r="E550" i="3"/>
  <c r="E551" i="3"/>
  <c r="F551" i="3" s="1"/>
  <c r="G551" i="3" s="1"/>
  <c r="I551" i="3" s="1"/>
  <c r="E555" i="3"/>
  <c r="F555" i="3" s="1"/>
  <c r="G555" i="3" s="1"/>
  <c r="I555" i="3" s="1"/>
  <c r="E559" i="3"/>
  <c r="F559" i="3" s="1"/>
  <c r="G559" i="3" s="1"/>
  <c r="I559" i="3" s="1"/>
  <c r="E561" i="3"/>
  <c r="F561" i="3" s="1"/>
  <c r="E564" i="3"/>
  <c r="E565" i="3"/>
  <c r="F565" i="3" s="1"/>
  <c r="G565" i="3" s="1"/>
  <c r="I565" i="3" s="1"/>
  <c r="E569" i="3"/>
  <c r="F569" i="3" s="1"/>
  <c r="G569" i="3" s="1"/>
  <c r="I569" i="3" s="1"/>
  <c r="E571" i="3"/>
  <c r="F571" i="3" s="1"/>
  <c r="G571" i="3" s="1"/>
  <c r="I571" i="3" s="1"/>
  <c r="E573" i="3"/>
  <c r="F573" i="3" s="1"/>
  <c r="G573" i="3" s="1"/>
  <c r="I573" i="3" s="1"/>
  <c r="E574" i="3"/>
  <c r="E576" i="3"/>
  <c r="E582" i="3"/>
  <c r="F582" i="3" s="1"/>
  <c r="G582" i="3" s="1"/>
  <c r="I582" i="3" s="1"/>
  <c r="E590" i="3"/>
  <c r="F590" i="3" s="1"/>
  <c r="G590" i="3" s="1"/>
  <c r="I590" i="3" s="1"/>
  <c r="E592" i="3"/>
  <c r="F592" i="3" s="1"/>
  <c r="G592" i="3" s="1"/>
  <c r="I592" i="3" s="1"/>
  <c r="E593" i="3"/>
  <c r="F593" i="3" s="1"/>
  <c r="G593" i="3" s="1"/>
  <c r="I593" i="3" s="1"/>
  <c r="E596" i="3"/>
  <c r="E597" i="3"/>
  <c r="F597" i="3" s="1"/>
  <c r="G597" i="3" s="1"/>
  <c r="I597" i="3" s="1"/>
  <c r="E602" i="3"/>
  <c r="E604" i="3"/>
  <c r="F604" i="3" s="1"/>
  <c r="G604" i="3" s="1"/>
  <c r="I604" i="3" s="1"/>
  <c r="E605" i="3"/>
  <c r="E606" i="3"/>
  <c r="F606" i="3" s="1"/>
  <c r="G606" i="3" s="1"/>
  <c r="I606" i="3" s="1"/>
  <c r="E609" i="3"/>
  <c r="F609" i="3" s="1"/>
  <c r="E610" i="3"/>
  <c r="F610" i="3" s="1"/>
  <c r="G610" i="3" s="1"/>
  <c r="I610" i="3" s="1"/>
  <c r="E612" i="3"/>
  <c r="E614" i="3"/>
  <c r="F614" i="3" s="1"/>
  <c r="G614" i="3" s="1"/>
  <c r="I614" i="3" s="1"/>
  <c r="E615" i="3"/>
  <c r="F615" i="3" s="1"/>
  <c r="G615" i="3" s="1"/>
  <c r="I615" i="3" s="1"/>
  <c r="E616" i="3"/>
  <c r="F616" i="3" s="1"/>
  <c r="G616" i="3" s="1"/>
  <c r="I616" i="3" s="1"/>
  <c r="E622" i="3"/>
  <c r="F622" i="3" s="1"/>
  <c r="G622" i="3" s="1"/>
  <c r="I622" i="3" s="1"/>
  <c r="E624" i="3"/>
  <c r="F624" i="3" s="1"/>
  <c r="G624" i="3" s="1"/>
  <c r="I624" i="3" s="1"/>
  <c r="E625" i="3"/>
  <c r="F625" i="3" s="1"/>
  <c r="E627" i="3"/>
  <c r="F627" i="3" s="1"/>
  <c r="G627" i="3" s="1"/>
  <c r="I627" i="3" s="1"/>
  <c r="E628" i="3"/>
  <c r="E629" i="3"/>
  <c r="F629" i="3" s="1"/>
  <c r="G629" i="3" s="1"/>
  <c r="I629" i="3" s="1"/>
  <c r="E631" i="3"/>
  <c r="F631" i="3" s="1"/>
  <c r="G631" i="3" s="1"/>
  <c r="I631" i="3" s="1"/>
  <c r="E633" i="3"/>
  <c r="F633" i="3" s="1"/>
  <c r="G633" i="3" s="1"/>
  <c r="I633" i="3" s="1"/>
  <c r="E634" i="3"/>
  <c r="E635" i="3"/>
  <c r="E473" i="3"/>
  <c r="F473" i="3" s="1"/>
  <c r="E474" i="3"/>
  <c r="F474" i="3" s="1"/>
  <c r="G474" i="3" s="1"/>
  <c r="I474" i="3" s="1"/>
  <c r="E475" i="3"/>
  <c r="E494" i="3"/>
  <c r="F494" i="3" s="1"/>
  <c r="G494" i="3" s="1"/>
  <c r="I494" i="3" s="1"/>
  <c r="E495" i="3"/>
  <c r="E170" i="5" s="1"/>
  <c r="E496" i="3"/>
  <c r="E583" i="3"/>
  <c r="F583" i="3" s="1"/>
  <c r="G583" i="3" s="1"/>
  <c r="I583" i="3" s="1"/>
  <c r="E586" i="3"/>
  <c r="F586" i="3" s="1"/>
  <c r="G586" i="3" s="1"/>
  <c r="I586" i="3" s="1"/>
  <c r="E587" i="3"/>
  <c r="F587" i="3" s="1"/>
  <c r="E588" i="3"/>
  <c r="F588" i="3" s="1"/>
  <c r="G588" i="3" s="1"/>
  <c r="I588" i="3" s="1"/>
  <c r="E589" i="3"/>
  <c r="F589" i="3" s="1"/>
  <c r="G589" i="3" s="1"/>
  <c r="I589" i="3" s="1"/>
  <c r="E598" i="3"/>
  <c r="F598" i="3" s="1"/>
  <c r="G598" i="3" s="1"/>
  <c r="I598" i="3" s="1"/>
  <c r="E599" i="3"/>
  <c r="E600" i="3"/>
  <c r="F600" i="3" s="1"/>
  <c r="G600" i="3" s="1"/>
  <c r="I600" i="3" s="1"/>
  <c r="E608" i="3"/>
  <c r="E512" i="3"/>
  <c r="F512" i="3" s="1"/>
  <c r="G512" i="3" s="1"/>
  <c r="I512" i="3" s="1"/>
  <c r="E653" i="3"/>
  <c r="F653" i="3" s="1"/>
  <c r="E711" i="3"/>
  <c r="F711" i="3" s="1"/>
  <c r="G711" i="3" s="1"/>
  <c r="I711" i="3" s="1"/>
  <c r="E369" i="3"/>
  <c r="E693" i="3"/>
  <c r="F693" i="3" s="1"/>
  <c r="G693" i="3" s="1"/>
  <c r="I693" i="3" s="1"/>
  <c r="E531" i="3"/>
  <c r="F531" i="3"/>
  <c r="G531" i="3" s="1"/>
  <c r="I531" i="3" s="1"/>
  <c r="E316" i="3"/>
  <c r="F316" i="3" s="1"/>
  <c r="E223" i="3"/>
  <c r="F223" i="3" s="1"/>
  <c r="E57" i="3"/>
  <c r="F57" i="3" s="1"/>
  <c r="E130" i="3"/>
  <c r="F130" i="3" s="1"/>
  <c r="E161" i="3"/>
  <c r="F161" i="3" s="1"/>
  <c r="G161" i="3" s="1"/>
  <c r="I161" i="3" s="1"/>
  <c r="E166" i="3"/>
  <c r="F166" i="3" s="1"/>
  <c r="G166" i="3" s="1"/>
  <c r="E248" i="3"/>
  <c r="F248" i="3" s="1"/>
  <c r="E404" i="3"/>
  <c r="F404" i="3" s="1"/>
  <c r="E406" i="3"/>
  <c r="F406" i="3" s="1"/>
  <c r="E112" i="3"/>
  <c r="F112" i="3" s="1"/>
  <c r="E125" i="3"/>
  <c r="F125" i="3" s="1"/>
  <c r="E131" i="3"/>
  <c r="F131" i="3" s="1"/>
  <c r="E735" i="3"/>
  <c r="E372" i="3"/>
  <c r="F372" i="3" s="1"/>
  <c r="G372" i="3" s="1"/>
  <c r="I372" i="3" s="1"/>
  <c r="E386" i="3"/>
  <c r="F386" i="3"/>
  <c r="E351" i="3"/>
  <c r="F351" i="3" s="1"/>
  <c r="E184" i="3"/>
  <c r="F184" i="3" s="1"/>
  <c r="E196" i="3"/>
  <c r="F196" i="3" s="1"/>
  <c r="G196" i="3" s="1"/>
  <c r="I196" i="3" s="1"/>
  <c r="E138" i="3"/>
  <c r="E821" i="3"/>
  <c r="F821" i="3" s="1"/>
  <c r="G821" i="3" s="1"/>
  <c r="I821" i="3" s="1"/>
  <c r="Q821" i="3"/>
  <c r="Q807" i="3"/>
  <c r="E806" i="3"/>
  <c r="F806" i="3" s="1"/>
  <c r="G806" i="3" s="1"/>
  <c r="I806" i="3" s="1"/>
  <c r="Q806" i="3"/>
  <c r="E805" i="3"/>
  <c r="F805" i="3" s="1"/>
  <c r="Q805" i="3"/>
  <c r="Q802" i="3"/>
  <c r="Q800" i="3"/>
  <c r="E798" i="3"/>
  <c r="Q798" i="3"/>
  <c r="E797" i="3"/>
  <c r="F797" i="3" s="1"/>
  <c r="G797" i="3" s="1"/>
  <c r="I797" i="3" s="1"/>
  <c r="Q797" i="3"/>
  <c r="E792" i="3"/>
  <c r="F792" i="3" s="1"/>
  <c r="G792" i="3" s="1"/>
  <c r="I792" i="3" s="1"/>
  <c r="Q792" i="3"/>
  <c r="Q791" i="3"/>
  <c r="E788" i="3"/>
  <c r="F788" i="3" s="1"/>
  <c r="G788" i="3" s="1"/>
  <c r="K788" i="3" s="1"/>
  <c r="Q788" i="3"/>
  <c r="Q787" i="3"/>
  <c r="E786" i="3"/>
  <c r="F786" i="3" s="1"/>
  <c r="G786" i="3" s="1"/>
  <c r="I786" i="3" s="1"/>
  <c r="Q786" i="3"/>
  <c r="Q784" i="3"/>
  <c r="E779" i="3"/>
  <c r="F779" i="3" s="1"/>
  <c r="Q779" i="3"/>
  <c r="E774" i="3"/>
  <c r="F774" i="3" s="1"/>
  <c r="G774" i="3" s="1"/>
  <c r="I774" i="3" s="1"/>
  <c r="Q774" i="3"/>
  <c r="Q773" i="3"/>
  <c r="E772" i="3"/>
  <c r="E795" i="5" s="1"/>
  <c r="Q772" i="3"/>
  <c r="E769" i="3"/>
  <c r="F769" i="3" s="1"/>
  <c r="Q769" i="3"/>
  <c r="Q768" i="3"/>
  <c r="Q764" i="3"/>
  <c r="Q758" i="3"/>
  <c r="Q759" i="3"/>
  <c r="E757" i="3"/>
  <c r="Q757" i="3"/>
  <c r="Q755" i="3"/>
  <c r="Q754" i="3"/>
  <c r="Q753" i="3"/>
  <c r="Q752" i="3"/>
  <c r="E750" i="3"/>
  <c r="Q750" i="3"/>
  <c r="E748" i="3"/>
  <c r="F748" i="3" s="1"/>
  <c r="G748" i="3" s="1"/>
  <c r="I748" i="3" s="1"/>
  <c r="Q748" i="3"/>
  <c r="E746" i="3"/>
  <c r="Q746" i="3"/>
  <c r="Q744" i="3"/>
  <c r="E743" i="3"/>
  <c r="F743" i="3" s="1"/>
  <c r="G743" i="3" s="1"/>
  <c r="I743" i="3" s="1"/>
  <c r="Q743" i="3"/>
  <c r="Q742" i="3"/>
  <c r="Q741" i="3"/>
  <c r="E740" i="3"/>
  <c r="F740" i="3" s="1"/>
  <c r="P740" i="3" s="1"/>
  <c r="Q740" i="3"/>
  <c r="Q739" i="3"/>
  <c r="Q738" i="3"/>
  <c r="Q737" i="3"/>
  <c r="Q735" i="3"/>
  <c r="E734" i="3"/>
  <c r="F734" i="3" s="1"/>
  <c r="G734" i="3" s="1"/>
  <c r="I734" i="3" s="1"/>
  <c r="Q734" i="3"/>
  <c r="Q728" i="3"/>
  <c r="Q724" i="3"/>
  <c r="E719" i="3"/>
  <c r="F719" i="3" s="1"/>
  <c r="Q719" i="3"/>
  <c r="E704" i="3"/>
  <c r="Q704" i="3"/>
  <c r="E701" i="3"/>
  <c r="F701" i="3" s="1"/>
  <c r="Q701" i="3"/>
  <c r="E700" i="3"/>
  <c r="F700" i="3" s="1"/>
  <c r="P700" i="3" s="1"/>
  <c r="Q700" i="3"/>
  <c r="E699" i="3"/>
  <c r="F699" i="3" s="1"/>
  <c r="Q699" i="3"/>
  <c r="Q674" i="3"/>
  <c r="Q673" i="3"/>
  <c r="E668" i="3"/>
  <c r="F668" i="3" s="1"/>
  <c r="Q668" i="3"/>
  <c r="E656" i="3"/>
  <c r="F656" i="3" s="1"/>
  <c r="P656" i="3" s="1"/>
  <c r="Q656" i="3"/>
  <c r="Q620" i="3"/>
  <c r="Q585" i="3"/>
  <c r="Q581" i="3"/>
  <c r="Q430" i="3"/>
  <c r="Q429" i="3"/>
  <c r="Q419" i="3"/>
  <c r="Q418" i="3"/>
  <c r="E416" i="3"/>
  <c r="F416" i="3" s="1"/>
  <c r="Q416" i="3"/>
  <c r="Q414" i="3"/>
  <c r="E413" i="3"/>
  <c r="Q413" i="3"/>
  <c r="Q412" i="3"/>
  <c r="Q411" i="3"/>
  <c r="Q408" i="3"/>
  <c r="Q406" i="3"/>
  <c r="Q405" i="3"/>
  <c r="Q404" i="3"/>
  <c r="Q399" i="3"/>
  <c r="Q397" i="3"/>
  <c r="Q396" i="3"/>
  <c r="Q390" i="3"/>
  <c r="Q386" i="3"/>
  <c r="Q383" i="3"/>
  <c r="Q380" i="3"/>
  <c r="Q379" i="3"/>
  <c r="Q372" i="3"/>
  <c r="Q371" i="3"/>
  <c r="Q370" i="3"/>
  <c r="Q368" i="3"/>
  <c r="E363" i="3"/>
  <c r="F363" i="3" s="1"/>
  <c r="G363" i="3" s="1"/>
  <c r="I363" i="3" s="1"/>
  <c r="Q363" i="3"/>
  <c r="Q362" i="3"/>
  <c r="Q361" i="3"/>
  <c r="Q360" i="3"/>
  <c r="Q358" i="3"/>
  <c r="Q357" i="3"/>
  <c r="Q356" i="3"/>
  <c r="Q353" i="3"/>
  <c r="Q352" i="3"/>
  <c r="Q351" i="3"/>
  <c r="Q347" i="3"/>
  <c r="Q344" i="3"/>
  <c r="E336" i="3"/>
  <c r="F336" i="3" s="1"/>
  <c r="Q336" i="3"/>
  <c r="Q335" i="3"/>
  <c r="Q319" i="3"/>
  <c r="Q318" i="3"/>
  <c r="Q317" i="3"/>
  <c r="Q316" i="3"/>
  <c r="Q306" i="3"/>
  <c r="Q304" i="3"/>
  <c r="E302" i="3"/>
  <c r="F302" i="3" s="1"/>
  <c r="G302" i="3" s="1"/>
  <c r="I302" i="3" s="1"/>
  <c r="Q302" i="3"/>
  <c r="E291" i="3"/>
  <c r="F291" i="3" s="1"/>
  <c r="P291" i="3" s="1"/>
  <c r="Q291" i="3"/>
  <c r="Q283" i="3"/>
  <c r="Q280" i="3"/>
  <c r="Q276" i="3"/>
  <c r="E274" i="3"/>
  <c r="F274" i="3" s="1"/>
  <c r="Q274" i="3"/>
  <c r="Q272" i="3"/>
  <c r="E267" i="3"/>
  <c r="F267" i="3" s="1"/>
  <c r="G267" i="3" s="1"/>
  <c r="I267" i="3" s="1"/>
  <c r="Q267" i="3"/>
  <c r="Q266" i="3"/>
  <c r="Q264" i="3"/>
  <c r="E263" i="3"/>
  <c r="F263" i="3" s="1"/>
  <c r="G263" i="3" s="1"/>
  <c r="I263" i="3" s="1"/>
  <c r="Q263" i="3"/>
  <c r="Q262" i="3"/>
  <c r="Q261" i="3"/>
  <c r="Q260" i="3"/>
  <c r="E259" i="3"/>
  <c r="Q259" i="3"/>
  <c r="Q258" i="3"/>
  <c r="Q257" i="3"/>
  <c r="Q256" i="3"/>
  <c r="Q255" i="3"/>
  <c r="Q254" i="3"/>
  <c r="Q253" i="3"/>
  <c r="Q252" i="3"/>
  <c r="Q251" i="3"/>
  <c r="Q250" i="3"/>
  <c r="Q249" i="3"/>
  <c r="Q248" i="3"/>
  <c r="Q247" i="3"/>
  <c r="E246" i="3"/>
  <c r="F246" i="3" s="1"/>
  <c r="G246" i="3" s="1"/>
  <c r="I246" i="3" s="1"/>
  <c r="Q246" i="3"/>
  <c r="Q244" i="3"/>
  <c r="Q245" i="3"/>
  <c r="E243" i="3"/>
  <c r="Q243" i="3"/>
  <c r="Q242" i="3"/>
  <c r="Q241" i="3"/>
  <c r="E240" i="3"/>
  <c r="F240" i="3" s="1"/>
  <c r="G240" i="3" s="1"/>
  <c r="I240" i="3" s="1"/>
  <c r="Q240" i="3"/>
  <c r="Q239" i="3"/>
  <c r="E238" i="3"/>
  <c r="Q238" i="3"/>
  <c r="E237" i="3"/>
  <c r="F237" i="3" s="1"/>
  <c r="Q237" i="3"/>
  <c r="E236" i="3"/>
  <c r="F236" i="3" s="1"/>
  <c r="Q236" i="3"/>
  <c r="Q235" i="3"/>
  <c r="Q234" i="3"/>
  <c r="E233" i="3"/>
  <c r="F233" i="3" s="1"/>
  <c r="Q233" i="3"/>
  <c r="Q232" i="3"/>
  <c r="E231" i="3"/>
  <c r="F231" i="3" s="1"/>
  <c r="Q231" i="3"/>
  <c r="Q230" i="3"/>
  <c r="E229" i="3"/>
  <c r="F229" i="3" s="1"/>
  <c r="G229" i="3" s="1"/>
  <c r="I229" i="3" s="1"/>
  <c r="Q229" i="3"/>
  <c r="Q228" i="3"/>
  <c r="Q227" i="3"/>
  <c r="Q226" i="3"/>
  <c r="Q225" i="3"/>
  <c r="E224" i="3"/>
  <c r="F224" i="3" s="1"/>
  <c r="Q224" i="3"/>
  <c r="Q223" i="3"/>
  <c r="E222" i="3"/>
  <c r="Q222" i="3"/>
  <c r="Q221" i="3"/>
  <c r="Q220" i="3"/>
  <c r="Q219" i="3"/>
  <c r="Q217" i="3"/>
  <c r="Q216" i="3"/>
  <c r="Q215" i="3"/>
  <c r="Q214" i="3"/>
  <c r="Q213" i="3"/>
  <c r="Q212" i="3"/>
  <c r="E211" i="3"/>
  <c r="F211" i="3" s="1"/>
  <c r="G211" i="3" s="1"/>
  <c r="I211" i="3" s="1"/>
  <c r="Q211" i="3"/>
  <c r="Q210" i="3"/>
  <c r="Q209" i="3"/>
  <c r="Q208" i="3"/>
  <c r="Q207" i="3"/>
  <c r="Q206" i="3"/>
  <c r="Q205" i="3"/>
  <c r="Q204" i="3"/>
  <c r="Q203" i="3"/>
  <c r="Q202" i="3"/>
  <c r="Q201" i="3"/>
  <c r="Q200" i="3"/>
  <c r="Q199" i="3"/>
  <c r="Q198" i="3"/>
  <c r="Q197" i="3"/>
  <c r="Q196" i="3"/>
  <c r="Q195" i="3"/>
  <c r="Q194" i="3"/>
  <c r="Q193" i="3"/>
  <c r="Q192" i="3"/>
  <c r="Q191" i="3"/>
  <c r="Q190" i="3"/>
  <c r="Q189" i="3"/>
  <c r="E188" i="3"/>
  <c r="F188" i="3" s="1"/>
  <c r="G188" i="3" s="1"/>
  <c r="I188" i="3" s="1"/>
  <c r="Q188" i="3"/>
  <c r="Q187" i="3"/>
  <c r="Q186" i="3"/>
  <c r="Q185" i="3"/>
  <c r="Q184" i="3"/>
  <c r="E183" i="3"/>
  <c r="F183" i="3" s="1"/>
  <c r="Q183" i="3"/>
  <c r="Q182" i="3"/>
  <c r="Q181" i="3"/>
  <c r="Q180" i="3"/>
  <c r="Q179" i="3"/>
  <c r="Q178" i="3"/>
  <c r="Q177" i="3"/>
  <c r="Q176" i="3"/>
  <c r="Q175" i="3"/>
  <c r="Q174" i="3"/>
  <c r="Q173" i="3"/>
  <c r="Q172" i="3"/>
  <c r="Q171" i="3"/>
  <c r="Q170" i="3"/>
  <c r="Q169" i="3"/>
  <c r="Q168" i="3"/>
  <c r="Q167" i="3"/>
  <c r="Q166" i="3"/>
  <c r="Q165" i="3"/>
  <c r="Q164" i="3"/>
  <c r="Q163" i="3"/>
  <c r="Q162" i="3"/>
  <c r="Q161" i="3"/>
  <c r="Q160" i="3"/>
  <c r="Q159" i="3"/>
  <c r="Q158" i="3"/>
  <c r="Q157" i="3"/>
  <c r="Q156" i="3"/>
  <c r="Q155" i="3"/>
  <c r="Q154" i="3"/>
  <c r="Q153" i="3"/>
  <c r="Q152" i="3"/>
  <c r="Q151" i="3"/>
  <c r="Q150" i="3"/>
  <c r="Q149" i="3"/>
  <c r="Q148" i="3"/>
  <c r="Q147" i="3"/>
  <c r="Q146" i="3"/>
  <c r="Q145" i="3"/>
  <c r="Q144" i="3"/>
  <c r="Q143" i="3"/>
  <c r="Q142" i="3"/>
  <c r="Q141" i="3"/>
  <c r="Q140" i="3"/>
  <c r="Q139" i="3"/>
  <c r="Q138" i="3"/>
  <c r="Q137" i="3"/>
  <c r="Q136" i="3"/>
  <c r="Q135" i="3"/>
  <c r="E134" i="3"/>
  <c r="F134" i="3" s="1"/>
  <c r="Q134" i="3"/>
  <c r="Q133" i="3"/>
  <c r="Q132" i="3"/>
  <c r="Q131" i="3"/>
  <c r="Q130" i="3"/>
  <c r="Q129" i="3"/>
  <c r="Q128" i="3"/>
  <c r="Q127" i="3"/>
  <c r="Q126" i="3"/>
  <c r="Q125" i="3"/>
  <c r="Q124" i="3"/>
  <c r="Q123" i="3"/>
  <c r="Q122" i="3"/>
  <c r="Q121" i="3"/>
  <c r="Q120" i="3"/>
  <c r="Q119" i="3"/>
  <c r="Q118" i="3"/>
  <c r="Q117" i="3"/>
  <c r="Q116" i="3"/>
  <c r="Q115" i="3"/>
  <c r="Q114" i="3"/>
  <c r="E113" i="3"/>
  <c r="F113" i="3" s="1"/>
  <c r="Q113" i="3"/>
  <c r="Q112" i="3"/>
  <c r="Q111" i="3"/>
  <c r="Q110" i="3"/>
  <c r="E109" i="3"/>
  <c r="F109" i="3" s="1"/>
  <c r="Q109" i="3"/>
  <c r="Q108" i="3"/>
  <c r="Q107" i="3"/>
  <c r="Q106" i="3"/>
  <c r="Q105" i="3"/>
  <c r="Q104" i="3"/>
  <c r="Q103" i="3"/>
  <c r="E102" i="3"/>
  <c r="F102" i="3" s="1"/>
  <c r="Q102" i="3"/>
  <c r="E101" i="3"/>
  <c r="F101" i="3" s="1"/>
  <c r="Q101" i="3"/>
  <c r="E100" i="3"/>
  <c r="F100" i="3" s="1"/>
  <c r="Q100" i="3"/>
  <c r="Q99" i="3"/>
  <c r="Q98" i="3"/>
  <c r="Q97" i="3"/>
  <c r="Q96" i="3"/>
  <c r="Q94" i="3"/>
  <c r="Q95" i="3"/>
  <c r="Q93" i="3"/>
  <c r="Q92" i="3"/>
  <c r="Q91" i="3"/>
  <c r="Q90" i="3"/>
  <c r="Q89" i="3"/>
  <c r="Q88" i="3"/>
  <c r="Q87" i="3"/>
  <c r="Q86" i="3"/>
  <c r="Q85" i="3"/>
  <c r="Q84" i="3"/>
  <c r="Q83" i="3"/>
  <c r="Q82" i="3"/>
  <c r="Q81" i="3"/>
  <c r="E80" i="3"/>
  <c r="Q80" i="3"/>
  <c r="Q79" i="3"/>
  <c r="Q78" i="3"/>
  <c r="Q77" i="3"/>
  <c r="Q76" i="3"/>
  <c r="Q75" i="3"/>
  <c r="Q74" i="3"/>
  <c r="Q73" i="3"/>
  <c r="E72" i="3"/>
  <c r="F72" i="3" s="1"/>
  <c r="Q72" i="3"/>
  <c r="Q71" i="3"/>
  <c r="Q70" i="3"/>
  <c r="Q69" i="3"/>
  <c r="Q68" i="3"/>
  <c r="Q67" i="3"/>
  <c r="Q66" i="3"/>
  <c r="Q65" i="3"/>
  <c r="Q64" i="3"/>
  <c r="Q63" i="3"/>
  <c r="Q62" i="3"/>
  <c r="Q61" i="3"/>
  <c r="Q60" i="3"/>
  <c r="Q59" i="3"/>
  <c r="Q58" i="3"/>
  <c r="Q57" i="3"/>
  <c r="Q56" i="3"/>
  <c r="Q55" i="3"/>
  <c r="Q54" i="3"/>
  <c r="Q53" i="3"/>
  <c r="Q52" i="3"/>
  <c r="Q51" i="3"/>
  <c r="E50" i="3"/>
  <c r="Q50" i="3"/>
  <c r="Q49" i="3"/>
  <c r="Q48" i="3"/>
  <c r="Q47" i="3"/>
  <c r="Q45" i="3"/>
  <c r="Q46" i="3"/>
  <c r="Q44" i="3"/>
  <c r="Q43" i="3"/>
  <c r="Q42" i="3"/>
  <c r="E41" i="3"/>
  <c r="E479" i="5" s="1"/>
  <c r="F41" i="3"/>
  <c r="G41" i="3" s="1"/>
  <c r="I41" i="3" s="1"/>
  <c r="Q41" i="3"/>
  <c r="Q40" i="3"/>
  <c r="Q39" i="3"/>
  <c r="Q38" i="3"/>
  <c r="Q37" i="3"/>
  <c r="Q36" i="3"/>
  <c r="E35" i="3"/>
  <c r="E473" i="5" s="1"/>
  <c r="F35" i="3"/>
  <c r="Q35" i="3"/>
  <c r="Q34" i="3"/>
  <c r="Q33" i="3"/>
  <c r="Q32" i="3"/>
  <c r="Q31" i="3"/>
  <c r="Q30" i="3"/>
  <c r="Q29" i="3"/>
  <c r="Q28" i="3"/>
  <c r="Q27" i="3"/>
  <c r="Q26" i="3"/>
  <c r="Q25" i="3"/>
  <c r="E21" i="3"/>
  <c r="F21" i="3" s="1"/>
  <c r="G21" i="3" s="1"/>
  <c r="I21" i="3" s="1"/>
  <c r="G813" i="5"/>
  <c r="C813" i="5"/>
  <c r="G458" i="5"/>
  <c r="C458" i="5"/>
  <c r="G457" i="5"/>
  <c r="C457" i="5"/>
  <c r="G456" i="5"/>
  <c r="C456" i="5"/>
  <c r="E456" i="5"/>
  <c r="G455" i="5"/>
  <c r="C455" i="5"/>
  <c r="G454" i="5"/>
  <c r="C454" i="5"/>
  <c r="G453" i="5"/>
  <c r="C453" i="5"/>
  <c r="E453" i="5"/>
  <c r="G452" i="5"/>
  <c r="C452" i="5"/>
  <c r="E452" i="5"/>
  <c r="G451" i="5"/>
  <c r="C451" i="5"/>
  <c r="G450" i="5"/>
  <c r="C450" i="5"/>
  <c r="G449" i="5"/>
  <c r="C449" i="5"/>
  <c r="E449" i="5"/>
  <c r="G448" i="5"/>
  <c r="C448" i="5"/>
  <c r="G447" i="5"/>
  <c r="C447" i="5"/>
  <c r="G446" i="5"/>
  <c r="C446" i="5"/>
  <c r="G445" i="5"/>
  <c r="C445" i="5"/>
  <c r="G444" i="5"/>
  <c r="C444" i="5"/>
  <c r="G443" i="5"/>
  <c r="C443" i="5"/>
  <c r="G442" i="5"/>
  <c r="C442" i="5"/>
  <c r="G441" i="5"/>
  <c r="C441" i="5"/>
  <c r="G440" i="5"/>
  <c r="C440" i="5"/>
  <c r="E440" i="5"/>
  <c r="G439" i="5"/>
  <c r="C439" i="5"/>
  <c r="E826" i="3"/>
  <c r="G438" i="5"/>
  <c r="C438" i="5"/>
  <c r="E825" i="3"/>
  <c r="F825" i="3" s="1"/>
  <c r="G437" i="5"/>
  <c r="C437" i="5"/>
  <c r="E824" i="3"/>
  <c r="F824" i="3" s="1"/>
  <c r="G824" i="3" s="1"/>
  <c r="I824" i="3" s="1"/>
  <c r="G436" i="5"/>
  <c r="C436" i="5"/>
  <c r="G812" i="5"/>
  <c r="C812" i="5"/>
  <c r="E812" i="5"/>
  <c r="G435" i="5"/>
  <c r="C435" i="5"/>
  <c r="E435" i="5"/>
  <c r="G434" i="5"/>
  <c r="C434" i="5"/>
  <c r="E434" i="5"/>
  <c r="G433" i="5"/>
  <c r="C433" i="5"/>
  <c r="E433" i="5"/>
  <c r="G432" i="5"/>
  <c r="C432" i="5"/>
  <c r="E817" i="3"/>
  <c r="G431" i="5"/>
  <c r="C431" i="5"/>
  <c r="E431" i="5"/>
  <c r="G430" i="5"/>
  <c r="C430" i="5"/>
  <c r="G429" i="5"/>
  <c r="C429" i="5"/>
  <c r="G428" i="5"/>
  <c r="C428" i="5"/>
  <c r="E813" i="3"/>
  <c r="E428" i="5" s="1"/>
  <c r="G427" i="5"/>
  <c r="C427" i="5"/>
  <c r="E812" i="3"/>
  <c r="G426" i="5"/>
  <c r="C426" i="5"/>
  <c r="E811" i="3"/>
  <c r="G425" i="5"/>
  <c r="C425" i="5"/>
  <c r="E425" i="5"/>
  <c r="G424" i="5"/>
  <c r="C424" i="5"/>
  <c r="G423" i="5"/>
  <c r="C423" i="5"/>
  <c r="G811" i="5"/>
  <c r="C811" i="5"/>
  <c r="G810" i="5"/>
  <c r="C810" i="5"/>
  <c r="E810" i="5"/>
  <c r="G809" i="5"/>
  <c r="C809" i="5"/>
  <c r="G422" i="5"/>
  <c r="C422" i="5"/>
  <c r="G421" i="5"/>
  <c r="C421" i="5"/>
  <c r="E803" i="3"/>
  <c r="F803" i="3" s="1"/>
  <c r="G808" i="5"/>
  <c r="C808" i="5"/>
  <c r="G420" i="5"/>
  <c r="C420" i="5"/>
  <c r="G807" i="5"/>
  <c r="C807" i="5"/>
  <c r="E807" i="5"/>
  <c r="G419" i="5"/>
  <c r="C419" i="5"/>
  <c r="E419" i="5"/>
  <c r="G806" i="5"/>
  <c r="C806" i="5"/>
  <c r="G805" i="5"/>
  <c r="C805" i="5"/>
  <c r="G418" i="5"/>
  <c r="C418" i="5"/>
  <c r="E418" i="5"/>
  <c r="G417" i="5"/>
  <c r="C417" i="5"/>
  <c r="E793" i="3"/>
  <c r="G416" i="5"/>
  <c r="C416" i="5"/>
  <c r="G415" i="5"/>
  <c r="C415" i="5"/>
  <c r="G804" i="5"/>
  <c r="C804" i="5"/>
  <c r="G803" i="5"/>
  <c r="C803" i="5"/>
  <c r="E803" i="5"/>
  <c r="G414" i="5"/>
  <c r="C414" i="5"/>
  <c r="E790" i="3"/>
  <c r="E414" i="5" s="1"/>
  <c r="G802" i="5"/>
  <c r="C802" i="5"/>
  <c r="G801" i="5"/>
  <c r="C801" i="5"/>
  <c r="E801" i="5"/>
  <c r="G800" i="5"/>
  <c r="C800" i="5"/>
  <c r="E800" i="5"/>
  <c r="G799" i="5"/>
  <c r="C799" i="5"/>
  <c r="G413" i="5"/>
  <c r="C413" i="5"/>
  <c r="E413" i="5"/>
  <c r="G412" i="5"/>
  <c r="C412" i="5"/>
  <c r="E782" i="3"/>
  <c r="E412" i="5" s="1"/>
  <c r="G411" i="5"/>
  <c r="C411" i="5"/>
  <c r="E781" i="3"/>
  <c r="G410" i="5"/>
  <c r="C410" i="5"/>
  <c r="E780" i="3"/>
  <c r="G798" i="5"/>
  <c r="C798" i="5"/>
  <c r="E798" i="5"/>
  <c r="G409" i="5"/>
  <c r="C409" i="5"/>
  <c r="E778" i="3"/>
  <c r="E409" i="5" s="1"/>
  <c r="G408" i="5"/>
  <c r="C408" i="5"/>
  <c r="E408" i="5"/>
  <c r="G407" i="5"/>
  <c r="C407" i="5"/>
  <c r="E407" i="5"/>
  <c r="G797" i="5"/>
  <c r="C797" i="5"/>
  <c r="G796" i="5"/>
  <c r="C796" i="5"/>
  <c r="G795" i="5"/>
  <c r="C795" i="5"/>
  <c r="G406" i="5"/>
  <c r="C406" i="5"/>
  <c r="G794" i="5"/>
  <c r="C794" i="5"/>
  <c r="E794" i="5"/>
  <c r="G793" i="5"/>
  <c r="C793" i="5"/>
  <c r="G405" i="5"/>
  <c r="C405" i="5"/>
  <c r="E767" i="3"/>
  <c r="G404" i="5"/>
  <c r="C404" i="5"/>
  <c r="E766" i="3"/>
  <c r="G403" i="5"/>
  <c r="C403" i="5"/>
  <c r="G792" i="5"/>
  <c r="C792" i="5"/>
  <c r="E792" i="5"/>
  <c r="G402" i="5"/>
  <c r="C402" i="5"/>
  <c r="E763" i="3"/>
  <c r="E402" i="5" s="1"/>
  <c r="G401" i="5"/>
  <c r="C401" i="5"/>
  <c r="E762" i="3"/>
  <c r="E401" i="5" s="1"/>
  <c r="G791" i="5"/>
  <c r="C791" i="5"/>
  <c r="E791" i="5"/>
  <c r="G400" i="5"/>
  <c r="C400" i="5"/>
  <c r="E760" i="3"/>
  <c r="E400" i="5" s="1"/>
  <c r="G790" i="5"/>
  <c r="C790" i="5"/>
  <c r="E790" i="5"/>
  <c r="G789" i="5"/>
  <c r="C789" i="5"/>
  <c r="E789" i="5"/>
  <c r="G788" i="5"/>
  <c r="C788" i="5"/>
  <c r="G399" i="5"/>
  <c r="C399" i="5"/>
  <c r="E399" i="5"/>
  <c r="G787" i="5"/>
  <c r="C787" i="5"/>
  <c r="E787" i="5"/>
  <c r="G786" i="5"/>
  <c r="C786" i="5"/>
  <c r="G785" i="5"/>
  <c r="C785" i="5"/>
  <c r="G784" i="5"/>
  <c r="C784" i="5"/>
  <c r="G783" i="5"/>
  <c r="C783" i="5"/>
  <c r="G782" i="5"/>
  <c r="C782" i="5"/>
  <c r="G781" i="5"/>
  <c r="C781" i="5"/>
  <c r="G780" i="5"/>
  <c r="C780" i="5"/>
  <c r="G779" i="5"/>
  <c r="C779" i="5"/>
  <c r="G778" i="5"/>
  <c r="C778" i="5"/>
  <c r="E778" i="5"/>
  <c r="G777" i="5"/>
  <c r="C777" i="5"/>
  <c r="E777" i="5"/>
  <c r="G776" i="5"/>
  <c r="C776" i="5"/>
  <c r="G775" i="5"/>
  <c r="C775" i="5"/>
  <c r="E775" i="5"/>
  <c r="G774" i="5"/>
  <c r="C774" i="5"/>
  <c r="G773" i="5"/>
  <c r="C773" i="5"/>
  <c r="G398" i="5"/>
  <c r="C398" i="5"/>
  <c r="E736" i="3"/>
  <c r="E398" i="5" s="1"/>
  <c r="G772" i="5"/>
  <c r="C772" i="5"/>
  <c r="G771" i="5"/>
  <c r="C771" i="5"/>
  <c r="G397" i="5"/>
  <c r="C397" i="5"/>
  <c r="G396" i="5"/>
  <c r="C396" i="5"/>
  <c r="E732" i="3"/>
  <c r="F732" i="3" s="1"/>
  <c r="G732" i="3" s="1"/>
  <c r="I732" i="3" s="1"/>
  <c r="G395" i="5"/>
  <c r="C395" i="5"/>
  <c r="E395" i="5"/>
  <c r="G394" i="5"/>
  <c r="C394" i="5"/>
  <c r="G393" i="5"/>
  <c r="C393" i="5"/>
  <c r="G392" i="5"/>
  <c r="C392" i="5"/>
  <c r="E392" i="5"/>
  <c r="G391" i="5"/>
  <c r="C391" i="5"/>
  <c r="E391" i="5"/>
  <c r="G770" i="5"/>
  <c r="C770" i="5"/>
  <c r="G390" i="5"/>
  <c r="C390" i="5"/>
  <c r="G769" i="5"/>
  <c r="C769" i="5"/>
  <c r="E769" i="5"/>
  <c r="G389" i="5"/>
  <c r="C389" i="5"/>
  <c r="E389" i="5"/>
  <c r="G768" i="5"/>
  <c r="C768" i="5"/>
  <c r="G388" i="5"/>
  <c r="C388" i="5"/>
  <c r="G387" i="5"/>
  <c r="C387" i="5"/>
  <c r="E722" i="3"/>
  <c r="E387" i="5" s="1"/>
  <c r="G386" i="5"/>
  <c r="C386" i="5"/>
  <c r="E386" i="5"/>
  <c r="G385" i="5"/>
  <c r="C385" i="5"/>
  <c r="E720" i="3"/>
  <c r="E385" i="5" s="1"/>
  <c r="G767" i="5"/>
  <c r="C767" i="5"/>
  <c r="E767" i="5"/>
  <c r="G384" i="5"/>
  <c r="C384" i="5"/>
  <c r="G383" i="5"/>
  <c r="C383" i="5"/>
  <c r="E383" i="5"/>
  <c r="G382" i="5"/>
  <c r="C382" i="5"/>
  <c r="G381" i="5"/>
  <c r="C381" i="5"/>
  <c r="E381" i="5"/>
  <c r="G380" i="5"/>
  <c r="C380" i="5"/>
  <c r="G379" i="5"/>
  <c r="C379" i="5"/>
  <c r="E379" i="5"/>
  <c r="G378" i="5"/>
  <c r="C378" i="5"/>
  <c r="G377" i="5"/>
  <c r="C377" i="5"/>
  <c r="G376" i="5"/>
  <c r="C376" i="5"/>
  <c r="G375" i="5"/>
  <c r="C375" i="5"/>
  <c r="E375" i="5"/>
  <c r="G374" i="5"/>
  <c r="C374" i="5"/>
  <c r="G373" i="5"/>
  <c r="C373" i="5"/>
  <c r="G372" i="5"/>
  <c r="C372" i="5"/>
  <c r="G371" i="5"/>
  <c r="C371" i="5"/>
  <c r="G766" i="5"/>
  <c r="C766" i="5"/>
  <c r="G370" i="5"/>
  <c r="C370" i="5"/>
  <c r="G369" i="5"/>
  <c r="C369" i="5"/>
  <c r="E369" i="5"/>
  <c r="G765" i="5"/>
  <c r="C765" i="5"/>
  <c r="G764" i="5"/>
  <c r="C764" i="5"/>
  <c r="G763" i="5"/>
  <c r="C763" i="5"/>
  <c r="E763" i="5"/>
  <c r="G368" i="5"/>
  <c r="C368" i="5"/>
  <c r="E368" i="5"/>
  <c r="G367" i="5"/>
  <c r="C367" i="5"/>
  <c r="E367" i="5"/>
  <c r="G366" i="5"/>
  <c r="C366" i="5"/>
  <c r="G365" i="5"/>
  <c r="C365" i="5"/>
  <c r="E365" i="5"/>
  <c r="G364" i="5"/>
  <c r="C364" i="5"/>
  <c r="G363" i="5"/>
  <c r="C363" i="5"/>
  <c r="G362" i="5"/>
  <c r="C362" i="5"/>
  <c r="G361" i="5"/>
  <c r="C361" i="5"/>
  <c r="E361" i="5"/>
  <c r="G360" i="5"/>
  <c r="C360" i="5"/>
  <c r="E360" i="5"/>
  <c r="G359" i="5"/>
  <c r="C359" i="5"/>
  <c r="G358" i="5"/>
  <c r="C358" i="5"/>
  <c r="G357" i="5"/>
  <c r="C357" i="5"/>
  <c r="G356" i="5"/>
  <c r="C356" i="5"/>
  <c r="E356" i="5"/>
  <c r="G355" i="5"/>
  <c r="C355" i="5"/>
  <c r="G354" i="5"/>
  <c r="C354" i="5"/>
  <c r="E354" i="5"/>
  <c r="G353" i="5"/>
  <c r="C353" i="5"/>
  <c r="E353" i="5"/>
  <c r="G352" i="5"/>
  <c r="C352" i="5"/>
  <c r="E352" i="5"/>
  <c r="G351" i="5"/>
  <c r="C351" i="5"/>
  <c r="G350" i="5"/>
  <c r="C350" i="5"/>
  <c r="G349" i="5"/>
  <c r="C349" i="5"/>
  <c r="G348" i="5"/>
  <c r="C348" i="5"/>
  <c r="E348" i="5"/>
  <c r="G347" i="5"/>
  <c r="C347" i="5"/>
  <c r="E347" i="5"/>
  <c r="G346" i="5"/>
  <c r="C346" i="5"/>
  <c r="G345" i="5"/>
  <c r="C345" i="5"/>
  <c r="E345" i="5"/>
  <c r="G762" i="5"/>
  <c r="C762" i="5"/>
  <c r="G761" i="5"/>
  <c r="C761" i="5"/>
  <c r="G344" i="5"/>
  <c r="C344" i="5"/>
  <c r="G343" i="5"/>
  <c r="C343" i="5"/>
  <c r="G342" i="5"/>
  <c r="C342" i="5"/>
  <c r="E342" i="5"/>
  <c r="G341" i="5"/>
  <c r="C341" i="5"/>
  <c r="E341" i="5"/>
  <c r="G760" i="5"/>
  <c r="C760" i="5"/>
  <c r="E760" i="5"/>
  <c r="G340" i="5"/>
  <c r="C340" i="5"/>
  <c r="G339" i="5"/>
  <c r="C339" i="5"/>
  <c r="E339" i="5"/>
  <c r="G338" i="5"/>
  <c r="C338" i="5"/>
  <c r="E338" i="5"/>
  <c r="G337" i="5"/>
  <c r="C337" i="5"/>
  <c r="G336" i="5"/>
  <c r="C336" i="5"/>
  <c r="E336" i="5"/>
  <c r="G335" i="5"/>
  <c r="C335" i="5"/>
  <c r="G334" i="5"/>
  <c r="C334" i="5"/>
  <c r="E334" i="5"/>
  <c r="G333" i="5"/>
  <c r="C333" i="5"/>
  <c r="E333" i="5"/>
  <c r="G332" i="5"/>
  <c r="C332" i="5"/>
  <c r="E332" i="5"/>
  <c r="G331" i="5"/>
  <c r="C331" i="5"/>
  <c r="G330" i="5"/>
  <c r="C330" i="5"/>
  <c r="G759" i="5"/>
  <c r="C759" i="5"/>
  <c r="E759" i="5"/>
  <c r="G329" i="5"/>
  <c r="C329" i="5"/>
  <c r="E329" i="5"/>
  <c r="G328" i="5"/>
  <c r="C328" i="5"/>
  <c r="G327" i="5"/>
  <c r="C327" i="5"/>
  <c r="E327" i="5"/>
  <c r="G326" i="5"/>
  <c r="C326" i="5"/>
  <c r="E326" i="5"/>
  <c r="G325" i="5"/>
  <c r="C325" i="5"/>
  <c r="E325" i="5"/>
  <c r="G324" i="5"/>
  <c r="C324" i="5"/>
  <c r="G323" i="5"/>
  <c r="C323" i="5"/>
  <c r="E323" i="5"/>
  <c r="G322" i="5"/>
  <c r="C322" i="5"/>
  <c r="E322" i="5"/>
  <c r="G321" i="5"/>
  <c r="C321" i="5"/>
  <c r="E321" i="5"/>
  <c r="G320" i="5"/>
  <c r="C320" i="5"/>
  <c r="G319" i="5"/>
  <c r="C319" i="5"/>
  <c r="E319" i="5"/>
  <c r="G318" i="5"/>
  <c r="C318" i="5"/>
  <c r="G317" i="5"/>
  <c r="C317" i="5"/>
  <c r="G316" i="5"/>
  <c r="C316" i="5"/>
  <c r="G315" i="5"/>
  <c r="C315" i="5"/>
  <c r="G314" i="5"/>
  <c r="C314" i="5"/>
  <c r="E314" i="5"/>
  <c r="G313" i="5"/>
  <c r="C313" i="5"/>
  <c r="E313" i="5"/>
  <c r="G312" i="5"/>
  <c r="C312" i="5"/>
  <c r="G311" i="5"/>
  <c r="C311" i="5"/>
  <c r="G310" i="5"/>
  <c r="C310" i="5"/>
  <c r="E310" i="5"/>
  <c r="G309" i="5"/>
  <c r="C309" i="5"/>
  <c r="G308" i="5"/>
  <c r="C308" i="5"/>
  <c r="G307" i="5"/>
  <c r="C307" i="5"/>
  <c r="G306" i="5"/>
  <c r="C306" i="5"/>
  <c r="G305" i="5"/>
  <c r="C305" i="5"/>
  <c r="G304" i="5"/>
  <c r="C304" i="5"/>
  <c r="G303" i="5"/>
  <c r="C303" i="5"/>
  <c r="G302" i="5"/>
  <c r="C302" i="5"/>
  <c r="G301" i="5"/>
  <c r="C301" i="5"/>
  <c r="E301" i="5"/>
  <c r="G300" i="5"/>
  <c r="C300" i="5"/>
  <c r="G299" i="5"/>
  <c r="C299" i="5"/>
  <c r="E299" i="5"/>
  <c r="G298" i="5"/>
  <c r="C298" i="5"/>
  <c r="E298" i="5"/>
  <c r="G297" i="5"/>
  <c r="C297" i="5"/>
  <c r="E297" i="5"/>
  <c r="G296" i="5"/>
  <c r="C296" i="5"/>
  <c r="E296" i="5"/>
  <c r="G295" i="5"/>
  <c r="C295" i="5"/>
  <c r="G758" i="5"/>
  <c r="C758" i="5"/>
  <c r="G294" i="5"/>
  <c r="C294" i="5"/>
  <c r="E619" i="3"/>
  <c r="E294" i="5" s="1"/>
  <c r="G293" i="5"/>
  <c r="C293" i="5"/>
  <c r="G292" i="5"/>
  <c r="C292" i="5"/>
  <c r="E292" i="5"/>
  <c r="G291" i="5"/>
  <c r="C291" i="5"/>
  <c r="G290" i="5"/>
  <c r="C290" i="5"/>
  <c r="E290" i="5"/>
  <c r="G289" i="5"/>
  <c r="C289" i="5"/>
  <c r="E289" i="5"/>
  <c r="G288" i="5"/>
  <c r="C288" i="5"/>
  <c r="E288" i="5"/>
  <c r="G287" i="5"/>
  <c r="C287" i="5"/>
  <c r="G286" i="5"/>
  <c r="C286" i="5"/>
  <c r="G285" i="5"/>
  <c r="C285" i="5"/>
  <c r="G284" i="5"/>
  <c r="C284" i="5"/>
  <c r="E284" i="5"/>
  <c r="G283" i="5"/>
  <c r="C283" i="5"/>
  <c r="E283" i="5"/>
  <c r="G282" i="5"/>
  <c r="C282" i="5"/>
  <c r="G281" i="5"/>
  <c r="C281" i="5"/>
  <c r="E281" i="5"/>
  <c r="G280" i="5"/>
  <c r="C280" i="5"/>
  <c r="E280" i="5"/>
  <c r="G279" i="5"/>
  <c r="C279" i="5"/>
  <c r="G278" i="5"/>
  <c r="C278" i="5"/>
  <c r="G277" i="5"/>
  <c r="C277" i="5"/>
  <c r="G276" i="5"/>
  <c r="C276" i="5"/>
  <c r="G275" i="5"/>
  <c r="C275" i="5"/>
  <c r="G274" i="5"/>
  <c r="C274" i="5"/>
  <c r="G273" i="5"/>
  <c r="C273" i="5"/>
  <c r="G272" i="5"/>
  <c r="C272" i="5"/>
  <c r="G271" i="5"/>
  <c r="C271" i="5"/>
  <c r="E271" i="5"/>
  <c r="G270" i="5"/>
  <c r="C270" i="5"/>
  <c r="G269" i="5"/>
  <c r="C269" i="5"/>
  <c r="G268" i="5"/>
  <c r="C268" i="5"/>
  <c r="E268" i="5"/>
  <c r="G267" i="5"/>
  <c r="C267" i="5"/>
  <c r="E267" i="5"/>
  <c r="G266" i="5"/>
  <c r="C266" i="5"/>
  <c r="E266" i="5"/>
  <c r="G265" i="5"/>
  <c r="C265" i="5"/>
  <c r="G264" i="5"/>
  <c r="C264" i="5"/>
  <c r="E264" i="5"/>
  <c r="G263" i="5"/>
  <c r="C263" i="5"/>
  <c r="E263" i="5"/>
  <c r="G262" i="5"/>
  <c r="C262" i="5"/>
  <c r="G261" i="5"/>
  <c r="C261" i="5"/>
  <c r="E261" i="5"/>
  <c r="G260" i="5"/>
  <c r="C260" i="5"/>
  <c r="E260" i="5"/>
  <c r="G757" i="5"/>
  <c r="C757" i="5"/>
  <c r="G259" i="5"/>
  <c r="C259" i="5"/>
  <c r="E259" i="5"/>
  <c r="G258" i="5"/>
  <c r="C258" i="5"/>
  <c r="E258" i="5"/>
  <c r="G756" i="5"/>
  <c r="C756" i="5"/>
  <c r="E756" i="5"/>
  <c r="G257" i="5"/>
  <c r="C257" i="5"/>
  <c r="E257" i="5"/>
  <c r="G256" i="5"/>
  <c r="C256" i="5"/>
  <c r="E256" i="5"/>
  <c r="G255" i="5"/>
  <c r="C255" i="5"/>
  <c r="G254" i="5"/>
  <c r="C254" i="5"/>
  <c r="G253" i="5"/>
  <c r="C253" i="5"/>
  <c r="G252" i="5"/>
  <c r="C252" i="5"/>
  <c r="G251" i="5"/>
  <c r="C251" i="5"/>
  <c r="G250" i="5"/>
  <c r="C250" i="5"/>
  <c r="E250" i="5"/>
  <c r="G249" i="5"/>
  <c r="C249" i="5"/>
  <c r="G248" i="5"/>
  <c r="C248" i="5"/>
  <c r="E248" i="5"/>
  <c r="G247" i="5"/>
  <c r="C247" i="5"/>
  <c r="G246" i="5"/>
  <c r="C246" i="5"/>
  <c r="E246" i="5"/>
  <c r="G245" i="5"/>
  <c r="C245" i="5"/>
  <c r="E245" i="5"/>
  <c r="G244" i="5"/>
  <c r="C244" i="5"/>
  <c r="G243" i="5"/>
  <c r="C243" i="5"/>
  <c r="E243" i="5"/>
  <c r="G242" i="5"/>
  <c r="C242" i="5"/>
  <c r="E242" i="5"/>
  <c r="G241" i="5"/>
  <c r="C241" i="5"/>
  <c r="G240" i="5"/>
  <c r="C240" i="5"/>
  <c r="E240" i="5"/>
  <c r="G239" i="5"/>
  <c r="C239" i="5"/>
  <c r="G238" i="5"/>
  <c r="C238" i="5"/>
  <c r="G237" i="5"/>
  <c r="C237" i="5"/>
  <c r="E237" i="5"/>
  <c r="G236" i="5"/>
  <c r="C236" i="5"/>
  <c r="G235" i="5"/>
  <c r="C235" i="5"/>
  <c r="G234" i="5"/>
  <c r="C234" i="5"/>
  <c r="G233" i="5"/>
  <c r="C233" i="5"/>
  <c r="G232" i="5"/>
  <c r="C232" i="5"/>
  <c r="E232" i="5"/>
  <c r="G231" i="5"/>
  <c r="C231" i="5"/>
  <c r="G230" i="5"/>
  <c r="C230" i="5"/>
  <c r="G229" i="5"/>
  <c r="C229" i="5"/>
  <c r="G228" i="5"/>
  <c r="C228" i="5"/>
  <c r="E228" i="5"/>
  <c r="G227" i="5"/>
  <c r="C227" i="5"/>
  <c r="E227" i="5"/>
  <c r="G226" i="5"/>
  <c r="C226" i="5"/>
  <c r="G225" i="5"/>
  <c r="C225" i="5"/>
  <c r="E225" i="5"/>
  <c r="G224" i="5"/>
  <c r="C224" i="5"/>
  <c r="E224" i="5"/>
  <c r="G223" i="5"/>
  <c r="C223" i="5"/>
  <c r="G222" i="5"/>
  <c r="C222" i="5"/>
  <c r="E222" i="5"/>
  <c r="G221" i="5"/>
  <c r="C221" i="5"/>
  <c r="G220" i="5"/>
  <c r="C220" i="5"/>
  <c r="E220" i="5"/>
  <c r="G219" i="5"/>
  <c r="C219" i="5"/>
  <c r="G218" i="5"/>
  <c r="C218" i="5"/>
  <c r="E218" i="5"/>
  <c r="G217" i="5"/>
  <c r="C217" i="5"/>
  <c r="G216" i="5"/>
  <c r="C216" i="5"/>
  <c r="E216" i="5"/>
  <c r="G215" i="5"/>
  <c r="C215" i="5"/>
  <c r="G214" i="5"/>
  <c r="C214" i="5"/>
  <c r="E214" i="5"/>
  <c r="G213" i="5"/>
  <c r="C213" i="5"/>
  <c r="E213" i="5"/>
  <c r="G212" i="5"/>
  <c r="C212" i="5"/>
  <c r="G211" i="5"/>
  <c r="C211" i="5"/>
  <c r="E211" i="5"/>
  <c r="G210" i="5"/>
  <c r="C210" i="5"/>
  <c r="E210" i="5"/>
  <c r="G209" i="5"/>
  <c r="C209" i="5"/>
  <c r="G208" i="5"/>
  <c r="C208" i="5"/>
  <c r="G207" i="5"/>
  <c r="C207" i="5"/>
  <c r="E207" i="5"/>
  <c r="G206" i="5"/>
  <c r="C206" i="5"/>
  <c r="E206" i="5"/>
  <c r="G205" i="5"/>
  <c r="C205" i="5"/>
  <c r="G204" i="5"/>
  <c r="C204" i="5"/>
  <c r="G203" i="5"/>
  <c r="C203" i="5"/>
  <c r="E203" i="5"/>
  <c r="G202" i="5"/>
  <c r="C202" i="5"/>
  <c r="G201" i="5"/>
  <c r="C201" i="5"/>
  <c r="E201" i="5"/>
  <c r="G200" i="5"/>
  <c r="C200" i="5"/>
  <c r="E200" i="5"/>
  <c r="G199" i="5"/>
  <c r="C199" i="5"/>
  <c r="G198" i="5"/>
  <c r="C198" i="5"/>
  <c r="E198" i="5"/>
  <c r="G197" i="5"/>
  <c r="C197" i="5"/>
  <c r="G196" i="5"/>
  <c r="C196" i="5"/>
  <c r="G195" i="5"/>
  <c r="C195" i="5"/>
  <c r="E195" i="5"/>
  <c r="G194" i="5"/>
  <c r="C194" i="5"/>
  <c r="E517" i="3"/>
  <c r="G193" i="5"/>
  <c r="C193" i="5"/>
  <c r="E193" i="5"/>
  <c r="G192" i="5"/>
  <c r="C192" i="5"/>
  <c r="E192" i="5"/>
  <c r="G191" i="5"/>
  <c r="C191" i="5"/>
  <c r="E191" i="5"/>
  <c r="G190" i="5"/>
  <c r="C190" i="5"/>
  <c r="G189" i="5"/>
  <c r="C189" i="5"/>
  <c r="E189" i="5"/>
  <c r="G188" i="5"/>
  <c r="C188" i="5"/>
  <c r="G187" i="5"/>
  <c r="C187" i="5"/>
  <c r="E187" i="5"/>
  <c r="G186" i="5"/>
  <c r="C186" i="5"/>
  <c r="E186" i="5"/>
  <c r="G185" i="5"/>
  <c r="C185" i="5"/>
  <c r="E185" i="5"/>
  <c r="G184" i="5"/>
  <c r="C184" i="5"/>
  <c r="E184" i="5"/>
  <c r="G183" i="5"/>
  <c r="C183" i="5"/>
  <c r="E183" i="5"/>
  <c r="G182" i="5"/>
  <c r="C182" i="5"/>
  <c r="G181" i="5"/>
  <c r="C181" i="5"/>
  <c r="G180" i="5"/>
  <c r="C180" i="5"/>
  <c r="E180" i="5"/>
  <c r="G179" i="5"/>
  <c r="C179" i="5"/>
  <c r="G178" i="5"/>
  <c r="C178" i="5"/>
  <c r="G177" i="5"/>
  <c r="C177" i="5"/>
  <c r="E177" i="5"/>
  <c r="G176" i="5"/>
  <c r="C176" i="5"/>
  <c r="E176" i="5"/>
  <c r="G175" i="5"/>
  <c r="C175" i="5"/>
  <c r="E175" i="5"/>
  <c r="G174" i="5"/>
  <c r="C174" i="5"/>
  <c r="G173" i="5"/>
  <c r="C173" i="5"/>
  <c r="E173" i="5"/>
  <c r="G172" i="5"/>
  <c r="C172" i="5"/>
  <c r="G171" i="5"/>
  <c r="C171" i="5"/>
  <c r="G170" i="5"/>
  <c r="C170" i="5"/>
  <c r="G169" i="5"/>
  <c r="C169" i="5"/>
  <c r="G168" i="5"/>
  <c r="C168" i="5"/>
  <c r="G167" i="5"/>
  <c r="C167" i="5"/>
  <c r="G166" i="5"/>
  <c r="C166" i="5"/>
  <c r="G165" i="5"/>
  <c r="C165" i="5"/>
  <c r="E165" i="5"/>
  <c r="G164" i="5"/>
  <c r="C164" i="5"/>
  <c r="E164" i="5"/>
  <c r="G163" i="5"/>
  <c r="C163" i="5"/>
  <c r="G162" i="5"/>
  <c r="C162" i="5"/>
  <c r="G161" i="5"/>
  <c r="C161" i="5"/>
  <c r="G160" i="5"/>
  <c r="C160" i="5"/>
  <c r="E160" i="5"/>
  <c r="G159" i="5"/>
  <c r="C159" i="5"/>
  <c r="E159" i="5"/>
  <c r="G158" i="5"/>
  <c r="C158" i="5"/>
  <c r="E158" i="5"/>
  <c r="G157" i="5"/>
  <c r="C157" i="5"/>
  <c r="E157" i="5"/>
  <c r="G156" i="5"/>
  <c r="C156" i="5"/>
  <c r="G155" i="5"/>
  <c r="C155" i="5"/>
  <c r="E155" i="5"/>
  <c r="G154" i="5"/>
  <c r="C154" i="5"/>
  <c r="G153" i="5"/>
  <c r="C153" i="5"/>
  <c r="G152" i="5"/>
  <c r="C152" i="5"/>
  <c r="E152" i="5"/>
  <c r="G151" i="5"/>
  <c r="C151" i="5"/>
  <c r="G150" i="5"/>
  <c r="C150" i="5"/>
  <c r="G149" i="5"/>
  <c r="C149" i="5"/>
  <c r="G148" i="5"/>
  <c r="C148" i="5"/>
  <c r="E148" i="5"/>
  <c r="G147" i="5"/>
  <c r="C147" i="5"/>
  <c r="E147" i="5"/>
  <c r="G146" i="5"/>
  <c r="C146" i="5"/>
  <c r="E146" i="5"/>
  <c r="G145" i="5"/>
  <c r="C145" i="5"/>
  <c r="G144" i="5"/>
  <c r="C144" i="5"/>
  <c r="E144" i="5"/>
  <c r="G143" i="5"/>
  <c r="C143" i="5"/>
  <c r="E143" i="5"/>
  <c r="G142" i="5"/>
  <c r="C142" i="5"/>
  <c r="G141" i="5"/>
  <c r="C141" i="5"/>
  <c r="G140" i="5"/>
  <c r="C140" i="5"/>
  <c r="E140" i="5"/>
  <c r="G139" i="5"/>
  <c r="C139" i="5"/>
  <c r="G138" i="5"/>
  <c r="C138" i="5"/>
  <c r="G137" i="5"/>
  <c r="C137" i="5"/>
  <c r="E137" i="5"/>
  <c r="G136" i="5"/>
  <c r="C136" i="5"/>
  <c r="G135" i="5"/>
  <c r="C135" i="5"/>
  <c r="G134" i="5"/>
  <c r="C134" i="5"/>
  <c r="E134" i="5"/>
  <c r="G133" i="5"/>
  <c r="C133" i="5"/>
  <c r="E133" i="5"/>
  <c r="G132" i="5"/>
  <c r="C132" i="5"/>
  <c r="E132" i="5"/>
  <c r="G131" i="5"/>
  <c r="C131" i="5"/>
  <c r="E131" i="5"/>
  <c r="G130" i="5"/>
  <c r="C130" i="5"/>
  <c r="G129" i="5"/>
  <c r="C129" i="5"/>
  <c r="E129" i="5"/>
  <c r="G128" i="5"/>
  <c r="C128" i="5"/>
  <c r="E128" i="5"/>
  <c r="G127" i="5"/>
  <c r="C127" i="5"/>
  <c r="G126" i="5"/>
  <c r="C126" i="5"/>
  <c r="G125" i="5"/>
  <c r="C125" i="5"/>
  <c r="E125" i="5"/>
  <c r="G124" i="5"/>
  <c r="C124" i="5"/>
  <c r="E124" i="5"/>
  <c r="G123" i="5"/>
  <c r="C123" i="5"/>
  <c r="E123" i="5"/>
  <c r="G122" i="5"/>
  <c r="C122" i="5"/>
  <c r="G121" i="5"/>
  <c r="C121" i="5"/>
  <c r="G120" i="5"/>
  <c r="C120" i="5"/>
  <c r="G119" i="5"/>
  <c r="C119" i="5"/>
  <c r="E119" i="5"/>
  <c r="G118" i="5"/>
  <c r="C118" i="5"/>
  <c r="E118" i="5"/>
  <c r="G117" i="5"/>
  <c r="C117" i="5"/>
  <c r="G116" i="5"/>
  <c r="C116" i="5"/>
  <c r="G115" i="5"/>
  <c r="C115" i="5"/>
  <c r="E115" i="5"/>
  <c r="G114" i="5"/>
  <c r="C114" i="5"/>
  <c r="E114" i="5"/>
  <c r="G113" i="5"/>
  <c r="C113" i="5"/>
  <c r="E113" i="5"/>
  <c r="G112" i="5"/>
  <c r="C112" i="5"/>
  <c r="G111" i="5"/>
  <c r="C111" i="5"/>
  <c r="G110" i="5"/>
  <c r="C110" i="5"/>
  <c r="G109" i="5"/>
  <c r="C109" i="5"/>
  <c r="G755" i="5"/>
  <c r="C755" i="5"/>
  <c r="E755" i="5"/>
  <c r="G754" i="5"/>
  <c r="C754" i="5"/>
  <c r="G108" i="5"/>
  <c r="C108" i="5"/>
  <c r="G107" i="5"/>
  <c r="C107" i="5"/>
  <c r="E107" i="5"/>
  <c r="G106" i="5"/>
  <c r="C106" i="5"/>
  <c r="E106" i="5"/>
  <c r="G105" i="5"/>
  <c r="C105" i="5"/>
  <c r="E105" i="5"/>
  <c r="G104" i="5"/>
  <c r="C104" i="5"/>
  <c r="G103" i="5"/>
  <c r="C103" i="5"/>
  <c r="G102" i="5"/>
  <c r="C102" i="5"/>
  <c r="E102" i="5"/>
  <c r="G101" i="5"/>
  <c r="C101" i="5"/>
  <c r="E101" i="5"/>
  <c r="G100" i="5"/>
  <c r="C100" i="5"/>
  <c r="E100" i="5"/>
  <c r="G753" i="5"/>
  <c r="C753" i="5"/>
  <c r="G752" i="5"/>
  <c r="C752" i="5"/>
  <c r="E752" i="5"/>
  <c r="G99" i="5"/>
  <c r="C99" i="5"/>
  <c r="G751" i="5"/>
  <c r="C751" i="5"/>
  <c r="E751" i="5"/>
  <c r="G750" i="5"/>
  <c r="C750" i="5"/>
  <c r="E750" i="5"/>
  <c r="G749" i="5"/>
  <c r="C749" i="5"/>
  <c r="G748" i="5"/>
  <c r="C748" i="5"/>
  <c r="E748" i="5"/>
  <c r="G747" i="5"/>
  <c r="C747" i="5"/>
  <c r="E747" i="5"/>
  <c r="G98" i="5"/>
  <c r="C98" i="5"/>
  <c r="E98" i="5"/>
  <c r="G97" i="5"/>
  <c r="C97" i="5"/>
  <c r="E97" i="5"/>
  <c r="G746" i="5"/>
  <c r="C746" i="5"/>
  <c r="G96" i="5"/>
  <c r="C96" i="5"/>
  <c r="G745" i="5"/>
  <c r="C745" i="5"/>
  <c r="E745" i="5"/>
  <c r="G744" i="5"/>
  <c r="C744" i="5"/>
  <c r="G743" i="5"/>
  <c r="C743" i="5"/>
  <c r="G95" i="5"/>
  <c r="C95" i="5"/>
  <c r="E95" i="5"/>
  <c r="G94" i="5"/>
  <c r="C94" i="5"/>
  <c r="E94" i="5"/>
  <c r="G93" i="5"/>
  <c r="C93" i="5"/>
  <c r="G92" i="5"/>
  <c r="C92" i="5"/>
  <c r="G742" i="5"/>
  <c r="C742" i="5"/>
  <c r="G91" i="5"/>
  <c r="C91" i="5"/>
  <c r="G741" i="5"/>
  <c r="C741" i="5"/>
  <c r="E741" i="5"/>
  <c r="G740" i="5"/>
  <c r="C740" i="5"/>
  <c r="G90" i="5"/>
  <c r="C90" i="5"/>
  <c r="G89" i="5"/>
  <c r="C89" i="5"/>
  <c r="E89" i="5"/>
  <c r="G88" i="5"/>
  <c r="C88" i="5"/>
  <c r="G87" i="5"/>
  <c r="C87" i="5"/>
  <c r="E87" i="5"/>
  <c r="G739" i="5"/>
  <c r="C739" i="5"/>
  <c r="E739" i="5"/>
  <c r="G86" i="5"/>
  <c r="C86" i="5"/>
  <c r="G85" i="5"/>
  <c r="C85" i="5"/>
  <c r="E85" i="5"/>
  <c r="G84" i="5"/>
  <c r="C84" i="5"/>
  <c r="G738" i="5"/>
  <c r="C738" i="5"/>
  <c r="E738" i="5"/>
  <c r="G83" i="5"/>
  <c r="C83" i="5"/>
  <c r="E83" i="5"/>
  <c r="G737" i="5"/>
  <c r="C737" i="5"/>
  <c r="G82" i="5"/>
  <c r="C82" i="5"/>
  <c r="E82" i="5"/>
  <c r="G81" i="5"/>
  <c r="C81" i="5"/>
  <c r="E81" i="5"/>
  <c r="G736" i="5"/>
  <c r="C736" i="5"/>
  <c r="G735" i="5"/>
  <c r="C735" i="5"/>
  <c r="G80" i="5"/>
  <c r="C80" i="5"/>
  <c r="E377" i="3"/>
  <c r="F377" i="3" s="1"/>
  <c r="G377" i="3" s="1"/>
  <c r="J377" i="3" s="1"/>
  <c r="G79" i="5"/>
  <c r="C79" i="5"/>
  <c r="E376" i="3"/>
  <c r="E79" i="5" s="1"/>
  <c r="G78" i="5"/>
  <c r="C78" i="5"/>
  <c r="E78" i="5"/>
  <c r="G77" i="5"/>
  <c r="C77" i="5"/>
  <c r="E77" i="5"/>
  <c r="G76" i="5"/>
  <c r="C76" i="5"/>
  <c r="G734" i="5"/>
  <c r="C734" i="5"/>
  <c r="E734" i="5"/>
  <c r="G733" i="5"/>
  <c r="C733" i="5"/>
  <c r="E733" i="5"/>
  <c r="G732" i="5"/>
  <c r="C732" i="5"/>
  <c r="E732" i="5"/>
  <c r="G75" i="5"/>
  <c r="C75" i="5"/>
  <c r="G731" i="5"/>
  <c r="C731" i="5"/>
  <c r="G74" i="5"/>
  <c r="C74" i="5"/>
  <c r="G73" i="5"/>
  <c r="C73" i="5"/>
  <c r="E366" i="3"/>
  <c r="E73" i="5" s="1"/>
  <c r="G72" i="5"/>
  <c r="C72" i="5"/>
  <c r="E365" i="3"/>
  <c r="E72" i="5" s="1"/>
  <c r="G71" i="5"/>
  <c r="C71" i="5"/>
  <c r="E364" i="3"/>
  <c r="G730" i="5"/>
  <c r="C730" i="5"/>
  <c r="G729" i="5"/>
  <c r="C729" i="5"/>
  <c r="E729" i="5"/>
  <c r="G728" i="5"/>
  <c r="C728" i="5"/>
  <c r="E728" i="5"/>
  <c r="G727" i="5"/>
  <c r="C727" i="5"/>
  <c r="G726" i="5"/>
  <c r="C726" i="5"/>
  <c r="G725" i="5"/>
  <c r="C725" i="5"/>
  <c r="G724" i="5"/>
  <c r="C724" i="5"/>
  <c r="G70" i="5"/>
  <c r="C70" i="5"/>
  <c r="E355" i="3"/>
  <c r="F355" i="3" s="1"/>
  <c r="G69" i="5"/>
  <c r="C69" i="5"/>
  <c r="E354" i="3"/>
  <c r="E69" i="5" s="1"/>
  <c r="G723" i="5"/>
  <c r="C723" i="5"/>
  <c r="E723" i="5"/>
  <c r="G722" i="5"/>
  <c r="C722" i="5"/>
  <c r="E722" i="5"/>
  <c r="G721" i="5"/>
  <c r="C721" i="5"/>
  <c r="E721" i="5"/>
  <c r="G68" i="5"/>
  <c r="C68" i="5"/>
  <c r="E350" i="3"/>
  <c r="E68" i="5" s="1"/>
  <c r="G67" i="5"/>
  <c r="C67" i="5"/>
  <c r="E349" i="3"/>
  <c r="G720" i="5"/>
  <c r="C720" i="5"/>
  <c r="G66" i="5"/>
  <c r="C66" i="5"/>
  <c r="E346" i="3"/>
  <c r="G65" i="5"/>
  <c r="C65" i="5"/>
  <c r="E345" i="3"/>
  <c r="F345" i="3" s="1"/>
  <c r="G719" i="5"/>
  <c r="C719" i="5"/>
  <c r="E719" i="5"/>
  <c r="G64" i="5"/>
  <c r="C64" i="5"/>
  <c r="E343" i="3"/>
  <c r="F343" i="3" s="1"/>
  <c r="G343" i="3" s="1"/>
  <c r="J343" i="3" s="1"/>
  <c r="G63" i="5"/>
  <c r="C63" i="5"/>
  <c r="E342" i="3"/>
  <c r="E63" i="5" s="1"/>
  <c r="G62" i="5"/>
  <c r="C62" i="5"/>
  <c r="E341" i="3"/>
  <c r="G61" i="5"/>
  <c r="C61" i="5"/>
  <c r="E340" i="3"/>
  <c r="E61" i="5" s="1"/>
  <c r="G60" i="5"/>
  <c r="C60" i="5"/>
  <c r="E339" i="3"/>
  <c r="F339" i="3" s="1"/>
  <c r="G59" i="5"/>
  <c r="C59" i="5"/>
  <c r="E338" i="3"/>
  <c r="G718" i="5"/>
  <c r="C718" i="5"/>
  <c r="E718" i="5"/>
  <c r="G717" i="5"/>
  <c r="C717" i="5"/>
  <c r="G58" i="5"/>
  <c r="C58" i="5"/>
  <c r="G57" i="5"/>
  <c r="C57" i="5"/>
  <c r="E331" i="3"/>
  <c r="G56" i="5"/>
  <c r="C56" i="5"/>
  <c r="G55" i="5"/>
  <c r="C55" i="5"/>
  <c r="E330" i="3"/>
  <c r="G54" i="5"/>
  <c r="C54" i="5"/>
  <c r="E329" i="3"/>
  <c r="F329" i="3" s="1"/>
  <c r="G329" i="3" s="1"/>
  <c r="J329" i="3" s="1"/>
  <c r="G53" i="5"/>
  <c r="C53" i="5"/>
  <c r="E53" i="5"/>
  <c r="G52" i="5"/>
  <c r="C52" i="5"/>
  <c r="E327" i="3"/>
  <c r="E52" i="5" s="1"/>
  <c r="G51" i="5"/>
  <c r="C51" i="5"/>
  <c r="E325" i="3"/>
  <c r="E50" i="5" s="1"/>
  <c r="G50" i="5"/>
  <c r="C50" i="5"/>
  <c r="G49" i="5"/>
  <c r="C49" i="5"/>
  <c r="E324" i="3"/>
  <c r="E49" i="5" s="1"/>
  <c r="G48" i="5"/>
  <c r="C48" i="5"/>
  <c r="E323" i="3"/>
  <c r="F323" i="3" s="1"/>
  <c r="G47" i="5"/>
  <c r="C47" i="5"/>
  <c r="E322" i="3"/>
  <c r="E47" i="5" s="1"/>
  <c r="G46" i="5"/>
  <c r="C46" i="5"/>
  <c r="E321" i="3"/>
  <c r="G45" i="5"/>
  <c r="C45" i="5"/>
  <c r="E320" i="3"/>
  <c r="G716" i="5"/>
  <c r="C716" i="5"/>
  <c r="G715" i="5"/>
  <c r="C715" i="5"/>
  <c r="G714" i="5"/>
  <c r="C714" i="5"/>
  <c r="E714" i="5"/>
  <c r="G713" i="5"/>
  <c r="C713" i="5"/>
  <c r="E713" i="5"/>
  <c r="G44" i="5"/>
  <c r="C44" i="5"/>
  <c r="E315" i="3"/>
  <c r="E44" i="5" s="1"/>
  <c r="G43" i="5"/>
  <c r="C43" i="5"/>
  <c r="E314" i="3"/>
  <c r="E43" i="5" s="1"/>
  <c r="G42" i="5"/>
  <c r="C42" i="5"/>
  <c r="E313" i="3"/>
  <c r="E42" i="5" s="1"/>
  <c r="G41" i="5"/>
  <c r="C41" i="5"/>
  <c r="E311" i="3"/>
  <c r="F311" i="3" s="1"/>
  <c r="G311" i="3" s="1"/>
  <c r="J311" i="3" s="1"/>
  <c r="G40" i="5"/>
  <c r="C40" i="5"/>
  <c r="E40" i="5"/>
  <c r="G39" i="5"/>
  <c r="C39" i="5"/>
  <c r="E309" i="3"/>
  <c r="G38" i="5"/>
  <c r="C38" i="5"/>
  <c r="E308" i="3"/>
  <c r="F308" i="3" s="1"/>
  <c r="G37" i="5"/>
  <c r="C37" i="5"/>
  <c r="E307" i="3"/>
  <c r="F307" i="3" s="1"/>
  <c r="G712" i="5"/>
  <c r="C712" i="5"/>
  <c r="E712" i="5"/>
  <c r="G36" i="5"/>
  <c r="C36" i="5"/>
  <c r="E305" i="3"/>
  <c r="E36" i="5" s="1"/>
  <c r="G711" i="5"/>
  <c r="C711" i="5"/>
  <c r="G35" i="5"/>
  <c r="C35" i="5"/>
  <c r="E303" i="3"/>
  <c r="F303" i="3" s="1"/>
  <c r="G303" i="3" s="1"/>
  <c r="J303" i="3" s="1"/>
  <c r="G710" i="5"/>
  <c r="C710" i="5"/>
  <c r="E710" i="5"/>
  <c r="G34" i="5"/>
  <c r="C34" i="5"/>
  <c r="E298" i="3"/>
  <c r="E34" i="5" s="1"/>
  <c r="G33" i="5"/>
  <c r="C33" i="5"/>
  <c r="E297" i="3"/>
  <c r="E33" i="5" s="1"/>
  <c r="G32" i="5"/>
  <c r="C32" i="5"/>
  <c r="E296" i="3"/>
  <c r="G31" i="5"/>
  <c r="C31" i="5"/>
  <c r="E31" i="5"/>
  <c r="G30" i="5"/>
  <c r="C30" i="5"/>
  <c r="E294" i="3"/>
  <c r="E30" i="5" s="1"/>
  <c r="G29" i="5"/>
  <c r="C29" i="5"/>
  <c r="E293" i="3"/>
  <c r="F293" i="3" s="1"/>
  <c r="G28" i="5"/>
  <c r="C28" i="5"/>
  <c r="E292" i="3"/>
  <c r="F292" i="3" s="1"/>
  <c r="G709" i="5"/>
  <c r="C709" i="5"/>
  <c r="G27" i="5"/>
  <c r="C27" i="5"/>
  <c r="E288" i="3"/>
  <c r="F288" i="3" s="1"/>
  <c r="G26" i="5"/>
  <c r="C26" i="5"/>
  <c r="E287" i="3"/>
  <c r="F287" i="3" s="1"/>
  <c r="G25" i="5"/>
  <c r="C25" i="5"/>
  <c r="E286" i="3"/>
  <c r="E25" i="5" s="1"/>
  <c r="G24" i="5"/>
  <c r="C24" i="5"/>
  <c r="E285" i="3"/>
  <c r="E24" i="5" s="1"/>
  <c r="G23" i="5"/>
  <c r="C23" i="5"/>
  <c r="E284" i="3"/>
  <c r="E23" i="5" s="1"/>
  <c r="G708" i="5"/>
  <c r="C708" i="5"/>
  <c r="G22" i="5"/>
  <c r="C22" i="5"/>
  <c r="E282" i="3"/>
  <c r="E22" i="5" s="1"/>
  <c r="G21" i="5"/>
  <c r="C21" i="5"/>
  <c r="E281" i="3"/>
  <c r="E21" i="5" s="1"/>
  <c r="G707" i="5"/>
  <c r="C707" i="5"/>
  <c r="E707" i="5"/>
  <c r="G20" i="5"/>
  <c r="C20" i="5"/>
  <c r="E279" i="3"/>
  <c r="E20" i="5" s="1"/>
  <c r="G19" i="5"/>
  <c r="C19" i="5"/>
  <c r="E278" i="3"/>
  <c r="E19" i="5" s="1"/>
  <c r="G18" i="5"/>
  <c r="C18" i="5"/>
  <c r="E277" i="3"/>
  <c r="G706" i="5"/>
  <c r="C706" i="5"/>
  <c r="G705" i="5"/>
  <c r="C705" i="5"/>
  <c r="E705" i="5"/>
  <c r="G17" i="5"/>
  <c r="C17" i="5"/>
  <c r="E273" i="3"/>
  <c r="E17" i="5" s="1"/>
  <c r="G704" i="5"/>
  <c r="C704" i="5"/>
  <c r="E704" i="5"/>
  <c r="G16" i="5"/>
  <c r="C16" i="5"/>
  <c r="E271" i="3"/>
  <c r="F271" i="3" s="1"/>
  <c r="G271" i="3" s="1"/>
  <c r="J271" i="3" s="1"/>
  <c r="G15" i="5"/>
  <c r="C15" i="5"/>
  <c r="E270" i="3"/>
  <c r="F270" i="3" s="1"/>
  <c r="P270" i="3" s="1"/>
  <c r="G14" i="5"/>
  <c r="C14" i="5"/>
  <c r="E269" i="3"/>
  <c r="E14" i="5" s="1"/>
  <c r="G13" i="5"/>
  <c r="C13" i="5"/>
  <c r="E268" i="3"/>
  <c r="E13" i="5" s="1"/>
  <c r="G703" i="5"/>
  <c r="C703" i="5"/>
  <c r="G702" i="5"/>
  <c r="C702" i="5"/>
  <c r="E702" i="5"/>
  <c r="G12" i="5"/>
  <c r="C12" i="5"/>
  <c r="E265" i="3"/>
  <c r="G701" i="5"/>
  <c r="C701" i="5"/>
  <c r="E701" i="5"/>
  <c r="G700" i="5"/>
  <c r="C700" i="5"/>
  <c r="G699" i="5"/>
  <c r="C699" i="5"/>
  <c r="G698" i="5"/>
  <c r="C698" i="5"/>
  <c r="E698" i="5"/>
  <c r="G697" i="5"/>
  <c r="C697" i="5"/>
  <c r="G696" i="5"/>
  <c r="C696" i="5"/>
  <c r="G695" i="5"/>
  <c r="C695" i="5"/>
  <c r="E695" i="5"/>
  <c r="G694" i="5"/>
  <c r="C694" i="5"/>
  <c r="E694" i="5"/>
  <c r="G693" i="5"/>
  <c r="C693" i="5"/>
  <c r="G692" i="5"/>
  <c r="C692" i="5"/>
  <c r="G691" i="5"/>
  <c r="C691" i="5"/>
  <c r="E691" i="5"/>
  <c r="G690" i="5"/>
  <c r="C690" i="5"/>
  <c r="G689" i="5"/>
  <c r="C689" i="5"/>
  <c r="E689" i="5"/>
  <c r="G688" i="5"/>
  <c r="C688" i="5"/>
  <c r="E688" i="5"/>
  <c r="G687" i="5"/>
  <c r="C687" i="5"/>
  <c r="G686" i="5"/>
  <c r="C686" i="5"/>
  <c r="G685" i="5"/>
  <c r="C685" i="5"/>
  <c r="E685" i="5"/>
  <c r="G684" i="5"/>
  <c r="C684" i="5"/>
  <c r="G683" i="5"/>
  <c r="C683" i="5"/>
  <c r="G682" i="5"/>
  <c r="C682" i="5"/>
  <c r="G681" i="5"/>
  <c r="C681" i="5"/>
  <c r="G680" i="5"/>
  <c r="C680" i="5"/>
  <c r="G679" i="5"/>
  <c r="C679" i="5"/>
  <c r="G678" i="5"/>
  <c r="C678" i="5"/>
  <c r="E678" i="5"/>
  <c r="G677" i="5"/>
  <c r="C677" i="5"/>
  <c r="E677" i="5"/>
  <c r="G676" i="5"/>
  <c r="C676" i="5"/>
  <c r="G675" i="5"/>
  <c r="C675" i="5"/>
  <c r="G674" i="5"/>
  <c r="C674" i="5"/>
  <c r="G673" i="5"/>
  <c r="C673" i="5"/>
  <c r="E673" i="5"/>
  <c r="G672" i="5"/>
  <c r="C672" i="5"/>
  <c r="E672" i="5"/>
  <c r="G671" i="5"/>
  <c r="C671" i="5"/>
  <c r="G670" i="5"/>
  <c r="C670" i="5"/>
  <c r="E670" i="5"/>
  <c r="G669" i="5"/>
  <c r="C669" i="5"/>
  <c r="G668" i="5"/>
  <c r="C668" i="5"/>
  <c r="E668" i="5"/>
  <c r="G667" i="5"/>
  <c r="C667" i="5"/>
  <c r="E667" i="5"/>
  <c r="G666" i="5"/>
  <c r="C666" i="5"/>
  <c r="G665" i="5"/>
  <c r="C665" i="5"/>
  <c r="E665" i="5"/>
  <c r="G664" i="5"/>
  <c r="C664" i="5"/>
  <c r="E664" i="5"/>
  <c r="G663" i="5"/>
  <c r="C663" i="5"/>
  <c r="G662" i="5"/>
  <c r="C662" i="5"/>
  <c r="G661" i="5"/>
  <c r="C661" i="5"/>
  <c r="E661" i="5"/>
  <c r="G660" i="5"/>
  <c r="C660" i="5"/>
  <c r="E660" i="5"/>
  <c r="G659" i="5"/>
  <c r="C659" i="5"/>
  <c r="G658" i="5"/>
  <c r="C658" i="5"/>
  <c r="E658" i="5"/>
  <c r="G657" i="5"/>
  <c r="C657" i="5"/>
  <c r="G656" i="5"/>
  <c r="C656" i="5"/>
  <c r="E656" i="5"/>
  <c r="G11" i="5"/>
  <c r="C11" i="5"/>
  <c r="E11" i="5"/>
  <c r="G655" i="5"/>
  <c r="C655" i="5"/>
  <c r="E655" i="5"/>
  <c r="G654" i="5"/>
  <c r="C654" i="5"/>
  <c r="G653" i="5"/>
  <c r="C653" i="5"/>
  <c r="G652" i="5"/>
  <c r="C652" i="5"/>
  <c r="E652" i="5"/>
  <c r="G651" i="5"/>
  <c r="C651" i="5"/>
  <c r="G650" i="5"/>
  <c r="C650" i="5"/>
  <c r="G649" i="5"/>
  <c r="C649" i="5"/>
  <c r="E649" i="5"/>
  <c r="G648" i="5"/>
  <c r="C648" i="5"/>
  <c r="G647" i="5"/>
  <c r="C647" i="5"/>
  <c r="G646" i="5"/>
  <c r="C646" i="5"/>
  <c r="E646" i="5"/>
  <c r="G645" i="5"/>
  <c r="C645" i="5"/>
  <c r="E645" i="5"/>
  <c r="G644" i="5"/>
  <c r="C644" i="5"/>
  <c r="G643" i="5"/>
  <c r="C643" i="5"/>
  <c r="E643" i="5"/>
  <c r="G642" i="5"/>
  <c r="C642" i="5"/>
  <c r="E642" i="5"/>
  <c r="G641" i="5"/>
  <c r="C641" i="5"/>
  <c r="E641" i="5"/>
  <c r="G640" i="5"/>
  <c r="C640" i="5"/>
  <c r="E640" i="5"/>
  <c r="G639" i="5"/>
  <c r="C639" i="5"/>
  <c r="G638" i="5"/>
  <c r="C638" i="5"/>
  <c r="E638" i="5"/>
  <c r="G637" i="5"/>
  <c r="C637" i="5"/>
  <c r="E637" i="5"/>
  <c r="G636" i="5"/>
  <c r="C636" i="5"/>
  <c r="G635" i="5"/>
  <c r="C635" i="5"/>
  <c r="E635" i="5"/>
  <c r="G634" i="5"/>
  <c r="C634" i="5"/>
  <c r="E634" i="5"/>
  <c r="G633" i="5"/>
  <c r="C633" i="5"/>
  <c r="G632" i="5"/>
  <c r="C632" i="5"/>
  <c r="G631" i="5"/>
  <c r="C631" i="5"/>
  <c r="E631" i="5"/>
  <c r="G630" i="5"/>
  <c r="C630" i="5"/>
  <c r="G629" i="5"/>
  <c r="C629" i="5"/>
  <c r="E629" i="5"/>
  <c r="G628" i="5"/>
  <c r="C628" i="5"/>
  <c r="E628" i="5"/>
  <c r="G627" i="5"/>
  <c r="C627" i="5"/>
  <c r="E627" i="5"/>
  <c r="G626" i="5"/>
  <c r="C626" i="5"/>
  <c r="G625" i="5"/>
  <c r="C625" i="5"/>
  <c r="E625" i="5"/>
  <c r="G624" i="5"/>
  <c r="C624" i="5"/>
  <c r="G623" i="5"/>
  <c r="C623" i="5"/>
  <c r="G622" i="5"/>
  <c r="C622" i="5"/>
  <c r="E622" i="5"/>
  <c r="G621" i="5"/>
  <c r="C621" i="5"/>
  <c r="E621" i="5"/>
  <c r="G620" i="5"/>
  <c r="C620" i="5"/>
  <c r="E620" i="5"/>
  <c r="G619" i="5"/>
  <c r="C619" i="5"/>
  <c r="E619" i="5"/>
  <c r="G618" i="5"/>
  <c r="C618" i="5"/>
  <c r="E618" i="5"/>
  <c r="G617" i="5"/>
  <c r="C617" i="5"/>
  <c r="G616" i="5"/>
  <c r="C616" i="5"/>
  <c r="E616" i="5"/>
  <c r="G615" i="5"/>
  <c r="C615" i="5"/>
  <c r="E615" i="5"/>
  <c r="G614" i="5"/>
  <c r="C614" i="5"/>
  <c r="G613" i="5"/>
  <c r="C613" i="5"/>
  <c r="G612" i="5"/>
  <c r="C612" i="5"/>
  <c r="E612" i="5"/>
  <c r="G611" i="5"/>
  <c r="C611" i="5"/>
  <c r="G610" i="5"/>
  <c r="C610" i="5"/>
  <c r="E610" i="5"/>
  <c r="G609" i="5"/>
  <c r="C609" i="5"/>
  <c r="E609" i="5"/>
  <c r="G608" i="5"/>
  <c r="C608" i="5"/>
  <c r="E608" i="5"/>
  <c r="G607" i="5"/>
  <c r="C607" i="5"/>
  <c r="E607" i="5"/>
  <c r="G606" i="5"/>
  <c r="C606" i="5"/>
  <c r="E606" i="5"/>
  <c r="G605" i="5"/>
  <c r="C605" i="5"/>
  <c r="G604" i="5"/>
  <c r="C604" i="5"/>
  <c r="G603" i="5"/>
  <c r="C603" i="5"/>
  <c r="E603" i="5"/>
  <c r="G602" i="5"/>
  <c r="C602" i="5"/>
  <c r="G601" i="5"/>
  <c r="C601" i="5"/>
  <c r="G600" i="5"/>
  <c r="C600" i="5"/>
  <c r="G599" i="5"/>
  <c r="C599" i="5"/>
  <c r="G598" i="5"/>
  <c r="C598" i="5"/>
  <c r="E598" i="5"/>
  <c r="G597" i="5"/>
  <c r="C597" i="5"/>
  <c r="E597" i="5"/>
  <c r="G596" i="5"/>
  <c r="C596" i="5"/>
  <c r="E596" i="5"/>
  <c r="G595" i="5"/>
  <c r="C595" i="5"/>
  <c r="G594" i="5"/>
  <c r="C594" i="5"/>
  <c r="E594" i="5"/>
  <c r="G593" i="5"/>
  <c r="C593" i="5"/>
  <c r="E593" i="5"/>
  <c r="G592" i="5"/>
  <c r="C592" i="5"/>
  <c r="E592" i="5"/>
  <c r="G591" i="5"/>
  <c r="C591" i="5"/>
  <c r="E591" i="5"/>
  <c r="G590" i="5"/>
  <c r="C590" i="5"/>
  <c r="G589" i="5"/>
  <c r="C589" i="5"/>
  <c r="E589" i="5"/>
  <c r="G588" i="5"/>
  <c r="C588" i="5"/>
  <c r="E588" i="5"/>
  <c r="G587" i="5"/>
  <c r="C587" i="5"/>
  <c r="E587" i="5"/>
  <c r="G586" i="5"/>
  <c r="C586" i="5"/>
  <c r="E586" i="5"/>
  <c r="G585" i="5"/>
  <c r="C585" i="5"/>
  <c r="G584" i="5"/>
  <c r="C584" i="5"/>
  <c r="G583" i="5"/>
  <c r="C583" i="5"/>
  <c r="G582" i="5"/>
  <c r="C582" i="5"/>
  <c r="G581" i="5"/>
  <c r="C581" i="5"/>
  <c r="G580" i="5"/>
  <c r="C580" i="5"/>
  <c r="E580" i="5"/>
  <c r="G579" i="5"/>
  <c r="C579" i="5"/>
  <c r="E579" i="5"/>
  <c r="G578" i="5"/>
  <c r="C578" i="5"/>
  <c r="E578" i="5"/>
  <c r="G577" i="5"/>
  <c r="C577" i="5"/>
  <c r="E577" i="5"/>
  <c r="G576" i="5"/>
  <c r="C576" i="5"/>
  <c r="G575" i="5"/>
  <c r="C575" i="5"/>
  <c r="G574" i="5"/>
  <c r="C574" i="5"/>
  <c r="G573" i="5"/>
  <c r="C573" i="5"/>
  <c r="G572" i="5"/>
  <c r="C572" i="5"/>
  <c r="G571" i="5"/>
  <c r="C571" i="5"/>
  <c r="E571" i="5"/>
  <c r="G570" i="5"/>
  <c r="C570" i="5"/>
  <c r="E570" i="5"/>
  <c r="G569" i="5"/>
  <c r="C569" i="5"/>
  <c r="G568" i="5"/>
  <c r="C568" i="5"/>
  <c r="G567" i="5"/>
  <c r="C567" i="5"/>
  <c r="G566" i="5"/>
  <c r="C566" i="5"/>
  <c r="E566" i="5"/>
  <c r="G565" i="5"/>
  <c r="C565" i="5"/>
  <c r="E565" i="5"/>
  <c r="G564" i="5"/>
  <c r="C564" i="5"/>
  <c r="G563" i="5"/>
  <c r="C563" i="5"/>
  <c r="E563" i="5"/>
  <c r="G562" i="5"/>
  <c r="C562" i="5"/>
  <c r="E562" i="5"/>
  <c r="G561" i="5"/>
  <c r="C561" i="5"/>
  <c r="E561" i="5"/>
  <c r="G560" i="5"/>
  <c r="C560" i="5"/>
  <c r="E560" i="5"/>
  <c r="G559" i="5"/>
  <c r="C559" i="5"/>
  <c r="G558" i="5"/>
  <c r="C558" i="5"/>
  <c r="G557" i="5"/>
  <c r="C557" i="5"/>
  <c r="E557" i="5"/>
  <c r="G556" i="5"/>
  <c r="C556" i="5"/>
  <c r="E556" i="5"/>
  <c r="G555" i="5"/>
  <c r="C555" i="5"/>
  <c r="G554" i="5"/>
  <c r="C554" i="5"/>
  <c r="G553" i="5"/>
  <c r="C553" i="5"/>
  <c r="G552" i="5"/>
  <c r="C552" i="5"/>
  <c r="G551" i="5"/>
  <c r="C551" i="5"/>
  <c r="E551" i="5"/>
  <c r="G550" i="5"/>
  <c r="C550" i="5"/>
  <c r="E550" i="5"/>
  <c r="G549" i="5"/>
  <c r="C549" i="5"/>
  <c r="E549" i="5"/>
  <c r="G548" i="5"/>
  <c r="C548" i="5"/>
  <c r="G547" i="5"/>
  <c r="C547" i="5"/>
  <c r="E547" i="5"/>
  <c r="G546" i="5"/>
  <c r="C546" i="5"/>
  <c r="E546" i="5"/>
  <c r="G545" i="5"/>
  <c r="C545" i="5"/>
  <c r="E545" i="5"/>
  <c r="G544" i="5"/>
  <c r="C544" i="5"/>
  <c r="E544" i="5"/>
  <c r="G543" i="5"/>
  <c r="C543" i="5"/>
  <c r="E543" i="5"/>
  <c r="G542" i="5"/>
  <c r="C542" i="5"/>
  <c r="G541" i="5"/>
  <c r="C541" i="5"/>
  <c r="G540" i="5"/>
  <c r="C540" i="5"/>
  <c r="G539" i="5"/>
  <c r="C539" i="5"/>
  <c r="E539" i="5"/>
  <c r="G538" i="5"/>
  <c r="C538" i="5"/>
  <c r="G537" i="5"/>
  <c r="C537" i="5"/>
  <c r="G536" i="5"/>
  <c r="C536" i="5"/>
  <c r="E536" i="5"/>
  <c r="G535" i="5"/>
  <c r="C535" i="5"/>
  <c r="G534" i="5"/>
  <c r="C534" i="5"/>
  <c r="E534" i="5"/>
  <c r="G533" i="5"/>
  <c r="C533" i="5"/>
  <c r="E533" i="5"/>
  <c r="G532" i="5"/>
  <c r="C532" i="5"/>
  <c r="E532" i="5"/>
  <c r="G531" i="5"/>
  <c r="C531" i="5"/>
  <c r="E531" i="5"/>
  <c r="G530" i="5"/>
  <c r="C530" i="5"/>
  <c r="E530" i="5"/>
  <c r="G529" i="5"/>
  <c r="C529" i="5"/>
  <c r="G528" i="5"/>
  <c r="C528" i="5"/>
  <c r="E528" i="5"/>
  <c r="G527" i="5"/>
  <c r="C527" i="5"/>
  <c r="E527" i="5"/>
  <c r="G526" i="5"/>
  <c r="C526" i="5"/>
  <c r="G525" i="5"/>
  <c r="C525" i="5"/>
  <c r="E525" i="5"/>
  <c r="G524" i="5"/>
  <c r="C524" i="5"/>
  <c r="E524" i="5"/>
  <c r="G523" i="5"/>
  <c r="C523" i="5"/>
  <c r="E523" i="5"/>
  <c r="G522" i="5"/>
  <c r="C522" i="5"/>
  <c r="E522" i="5"/>
  <c r="G521" i="5"/>
  <c r="C521" i="5"/>
  <c r="G520" i="5"/>
  <c r="C520" i="5"/>
  <c r="G519" i="5"/>
  <c r="C519" i="5"/>
  <c r="G518" i="5"/>
  <c r="C518" i="5"/>
  <c r="G517" i="5"/>
  <c r="C517" i="5"/>
  <c r="G516" i="5"/>
  <c r="C516" i="5"/>
  <c r="G515" i="5"/>
  <c r="C515" i="5"/>
  <c r="E515" i="5"/>
  <c r="G514" i="5"/>
  <c r="C514" i="5"/>
  <c r="G513" i="5"/>
  <c r="C513" i="5"/>
  <c r="G512" i="5"/>
  <c r="C512" i="5"/>
  <c r="G511" i="5"/>
  <c r="C511" i="5"/>
  <c r="E511" i="5"/>
  <c r="G510" i="5"/>
  <c r="C510" i="5"/>
  <c r="E510" i="5"/>
  <c r="G509" i="5"/>
  <c r="C509" i="5"/>
  <c r="E509" i="5"/>
  <c r="G508" i="5"/>
  <c r="C508" i="5"/>
  <c r="E508" i="5"/>
  <c r="G507" i="5"/>
  <c r="C507" i="5"/>
  <c r="G506" i="5"/>
  <c r="C506" i="5"/>
  <c r="E506" i="5"/>
  <c r="G505" i="5"/>
  <c r="C505" i="5"/>
  <c r="E505" i="5"/>
  <c r="G504" i="5"/>
  <c r="C504" i="5"/>
  <c r="E504" i="5"/>
  <c r="G503" i="5"/>
  <c r="C503" i="5"/>
  <c r="E503" i="5"/>
  <c r="G502" i="5"/>
  <c r="C502" i="5"/>
  <c r="E502" i="5"/>
  <c r="G501" i="5"/>
  <c r="C501" i="5"/>
  <c r="E501" i="5"/>
  <c r="G500" i="5"/>
  <c r="C500" i="5"/>
  <c r="E500" i="5"/>
  <c r="G499" i="5"/>
  <c r="C499" i="5"/>
  <c r="E499" i="5"/>
  <c r="G498" i="5"/>
  <c r="C498" i="5"/>
  <c r="G497" i="5"/>
  <c r="C497" i="5"/>
  <c r="G496" i="5"/>
  <c r="C496" i="5"/>
  <c r="E496" i="5"/>
  <c r="G495" i="5"/>
  <c r="C495" i="5"/>
  <c r="E495" i="5"/>
  <c r="G494" i="5"/>
  <c r="C494" i="5"/>
  <c r="E494" i="5"/>
  <c r="G493" i="5"/>
  <c r="C493" i="5"/>
  <c r="E493" i="5"/>
  <c r="G492" i="5"/>
  <c r="C492" i="5"/>
  <c r="G491" i="5"/>
  <c r="C491" i="5"/>
  <c r="E491" i="5"/>
  <c r="G490" i="5"/>
  <c r="C490" i="5"/>
  <c r="G489" i="5"/>
  <c r="C489" i="5"/>
  <c r="E489" i="5"/>
  <c r="G488" i="5"/>
  <c r="C488" i="5"/>
  <c r="G487" i="5"/>
  <c r="C487" i="5"/>
  <c r="G486" i="5"/>
  <c r="C486" i="5"/>
  <c r="G485" i="5"/>
  <c r="C485" i="5"/>
  <c r="E485" i="5"/>
  <c r="G484" i="5"/>
  <c r="C484" i="5"/>
  <c r="G483" i="5"/>
  <c r="C483" i="5"/>
  <c r="G482" i="5"/>
  <c r="C482" i="5"/>
  <c r="G481" i="5"/>
  <c r="C481" i="5"/>
  <c r="G480" i="5"/>
  <c r="C480" i="5"/>
  <c r="G479" i="5"/>
  <c r="C479" i="5"/>
  <c r="G478" i="5"/>
  <c r="C478" i="5"/>
  <c r="G477" i="5"/>
  <c r="C477" i="5"/>
  <c r="G476" i="5"/>
  <c r="C476" i="5"/>
  <c r="G475" i="5"/>
  <c r="C475" i="5"/>
  <c r="G474" i="5"/>
  <c r="C474" i="5"/>
  <c r="E474" i="5"/>
  <c r="G473" i="5"/>
  <c r="C473" i="5"/>
  <c r="G472" i="5"/>
  <c r="C472" i="5"/>
  <c r="E472" i="5"/>
  <c r="G471" i="5"/>
  <c r="C471" i="5"/>
  <c r="E471" i="5"/>
  <c r="G470" i="5"/>
  <c r="C470" i="5"/>
  <c r="G469" i="5"/>
  <c r="C469" i="5"/>
  <c r="E469" i="5"/>
  <c r="G468" i="5"/>
  <c r="C468" i="5"/>
  <c r="G467" i="5"/>
  <c r="C467" i="5"/>
  <c r="G466" i="5"/>
  <c r="C466" i="5"/>
  <c r="G465" i="5"/>
  <c r="C465" i="5"/>
  <c r="G464" i="5"/>
  <c r="C464" i="5"/>
  <c r="E464" i="5"/>
  <c r="G463" i="5"/>
  <c r="C463" i="5"/>
  <c r="E463" i="5"/>
  <c r="G462" i="5"/>
  <c r="C462" i="5"/>
  <c r="E462" i="5"/>
  <c r="G461" i="5"/>
  <c r="C461" i="5"/>
  <c r="E461" i="5"/>
  <c r="G460" i="5"/>
  <c r="C460" i="5"/>
  <c r="G459" i="5"/>
  <c r="C459" i="5"/>
  <c r="E459" i="5"/>
  <c r="A637" i="5"/>
  <c r="H637" i="5"/>
  <c r="B637" i="5"/>
  <c r="D637" i="5"/>
  <c r="A638" i="5"/>
  <c r="H638" i="5"/>
  <c r="B638" i="5"/>
  <c r="D638" i="5"/>
  <c r="A639" i="5"/>
  <c r="H639" i="5"/>
  <c r="B639" i="5"/>
  <c r="D639" i="5"/>
  <c r="A640" i="5"/>
  <c r="H640" i="5"/>
  <c r="B640" i="5"/>
  <c r="D640" i="5"/>
  <c r="A641" i="5"/>
  <c r="H641" i="5"/>
  <c r="B641" i="5"/>
  <c r="D641" i="5"/>
  <c r="A642" i="5"/>
  <c r="H642" i="5"/>
  <c r="B642" i="5"/>
  <c r="D642" i="5"/>
  <c r="A643" i="5"/>
  <c r="H643" i="5"/>
  <c r="B643" i="5"/>
  <c r="D643" i="5"/>
  <c r="A644" i="5"/>
  <c r="H644" i="5"/>
  <c r="B644" i="5"/>
  <c r="D644" i="5"/>
  <c r="A645" i="5"/>
  <c r="H645" i="5"/>
  <c r="B645" i="5"/>
  <c r="D645" i="5"/>
  <c r="A646" i="5"/>
  <c r="H646" i="5"/>
  <c r="B646" i="5"/>
  <c r="D646" i="5"/>
  <c r="A647" i="5"/>
  <c r="H647" i="5"/>
  <c r="B647" i="5"/>
  <c r="D647" i="5"/>
  <c r="A648" i="5"/>
  <c r="H648" i="5"/>
  <c r="B648" i="5"/>
  <c r="D648" i="5"/>
  <c r="A649" i="5"/>
  <c r="H649" i="5"/>
  <c r="B649" i="5"/>
  <c r="D649" i="5"/>
  <c r="A650" i="5"/>
  <c r="H650" i="5"/>
  <c r="B650" i="5"/>
  <c r="D650" i="5"/>
  <c r="A651" i="5"/>
  <c r="H651" i="5"/>
  <c r="B651" i="5"/>
  <c r="D651" i="5"/>
  <c r="A652" i="5"/>
  <c r="H652" i="5"/>
  <c r="B652" i="5"/>
  <c r="D652" i="5"/>
  <c r="A653" i="5"/>
  <c r="H653" i="5"/>
  <c r="B653" i="5"/>
  <c r="D653" i="5"/>
  <c r="A654" i="5"/>
  <c r="H654" i="5"/>
  <c r="B654" i="5"/>
  <c r="D654" i="5"/>
  <c r="A655" i="5"/>
  <c r="H655" i="5"/>
  <c r="B655" i="5"/>
  <c r="D655" i="5"/>
  <c r="A11" i="5"/>
  <c r="H11" i="5"/>
  <c r="B11" i="5"/>
  <c r="D11" i="5"/>
  <c r="A656" i="5"/>
  <c r="H656" i="5"/>
  <c r="B656" i="5"/>
  <c r="D656" i="5"/>
  <c r="A657" i="5"/>
  <c r="H657" i="5"/>
  <c r="B657" i="5"/>
  <c r="D657" i="5"/>
  <c r="A658" i="5"/>
  <c r="H658" i="5"/>
  <c r="B658" i="5"/>
  <c r="D658" i="5"/>
  <c r="A659" i="5"/>
  <c r="H659" i="5"/>
  <c r="B659" i="5"/>
  <c r="D659" i="5"/>
  <c r="A660" i="5"/>
  <c r="H660" i="5"/>
  <c r="B660" i="5"/>
  <c r="D660" i="5"/>
  <c r="A661" i="5"/>
  <c r="H661" i="5"/>
  <c r="B661" i="5"/>
  <c r="D661" i="5"/>
  <c r="A662" i="5"/>
  <c r="H662" i="5"/>
  <c r="B662" i="5"/>
  <c r="D662" i="5"/>
  <c r="A663" i="5"/>
  <c r="H663" i="5"/>
  <c r="B663" i="5"/>
  <c r="D663" i="5"/>
  <c r="A664" i="5"/>
  <c r="H664" i="5"/>
  <c r="B664" i="5"/>
  <c r="D664" i="5"/>
  <c r="A665" i="5"/>
  <c r="H665" i="5"/>
  <c r="B665" i="5"/>
  <c r="D665" i="5"/>
  <c r="A666" i="5"/>
  <c r="H666" i="5"/>
  <c r="B666" i="5"/>
  <c r="D666" i="5"/>
  <c r="A667" i="5"/>
  <c r="H667" i="5"/>
  <c r="B667" i="5"/>
  <c r="D667" i="5"/>
  <c r="A668" i="5"/>
  <c r="H668" i="5"/>
  <c r="B668" i="5"/>
  <c r="D668" i="5"/>
  <c r="A669" i="5"/>
  <c r="H669" i="5"/>
  <c r="B669" i="5"/>
  <c r="D669" i="5"/>
  <c r="A670" i="5"/>
  <c r="H670" i="5"/>
  <c r="B670" i="5"/>
  <c r="D670" i="5"/>
  <c r="A671" i="5"/>
  <c r="H671" i="5"/>
  <c r="B671" i="5"/>
  <c r="D671" i="5"/>
  <c r="A672" i="5"/>
  <c r="H672" i="5"/>
  <c r="B672" i="5"/>
  <c r="D672" i="5"/>
  <c r="A673" i="5"/>
  <c r="H673" i="5"/>
  <c r="B673" i="5"/>
  <c r="D673" i="5"/>
  <c r="A674" i="5"/>
  <c r="H674" i="5"/>
  <c r="B674" i="5"/>
  <c r="D674" i="5"/>
  <c r="A675" i="5"/>
  <c r="H675" i="5"/>
  <c r="B675" i="5"/>
  <c r="D675" i="5"/>
  <c r="A676" i="5"/>
  <c r="H676" i="5"/>
  <c r="B676" i="5"/>
  <c r="D676" i="5"/>
  <c r="A677" i="5"/>
  <c r="H677" i="5"/>
  <c r="B677" i="5"/>
  <c r="D677" i="5"/>
  <c r="A678" i="5"/>
  <c r="H678" i="5"/>
  <c r="B678" i="5"/>
  <c r="D678" i="5"/>
  <c r="A679" i="5"/>
  <c r="H679" i="5"/>
  <c r="B679" i="5"/>
  <c r="D679" i="5"/>
  <c r="A680" i="5"/>
  <c r="H680" i="5"/>
  <c r="B680" i="5"/>
  <c r="D680" i="5"/>
  <c r="A681" i="5"/>
  <c r="H681" i="5"/>
  <c r="B681" i="5"/>
  <c r="D681" i="5"/>
  <c r="A682" i="5"/>
  <c r="H682" i="5"/>
  <c r="B682" i="5"/>
  <c r="D682" i="5"/>
  <c r="A683" i="5"/>
  <c r="H683" i="5"/>
  <c r="B683" i="5"/>
  <c r="D683" i="5"/>
  <c r="A684" i="5"/>
  <c r="H684" i="5"/>
  <c r="B684" i="5"/>
  <c r="D684" i="5"/>
  <c r="A685" i="5"/>
  <c r="H685" i="5"/>
  <c r="B685" i="5"/>
  <c r="D685" i="5"/>
  <c r="A686" i="5"/>
  <c r="H686" i="5"/>
  <c r="B686" i="5"/>
  <c r="D686" i="5"/>
  <c r="A687" i="5"/>
  <c r="H687" i="5"/>
  <c r="B687" i="5"/>
  <c r="D687" i="5"/>
  <c r="A688" i="5"/>
  <c r="H688" i="5"/>
  <c r="B688" i="5"/>
  <c r="D688" i="5"/>
  <c r="A689" i="5"/>
  <c r="H689" i="5"/>
  <c r="B689" i="5"/>
  <c r="D689" i="5"/>
  <c r="A690" i="5"/>
  <c r="H690" i="5"/>
  <c r="B690" i="5"/>
  <c r="D690" i="5"/>
  <c r="A691" i="5"/>
  <c r="H691" i="5"/>
  <c r="B691" i="5"/>
  <c r="D691" i="5"/>
  <c r="A692" i="5"/>
  <c r="H692" i="5"/>
  <c r="B692" i="5"/>
  <c r="D692" i="5"/>
  <c r="A693" i="5"/>
  <c r="H693" i="5"/>
  <c r="B693" i="5"/>
  <c r="D693" i="5"/>
  <c r="A694" i="5"/>
  <c r="H694" i="5"/>
  <c r="B694" i="5"/>
  <c r="D694" i="5"/>
  <c r="A695" i="5"/>
  <c r="H695" i="5"/>
  <c r="B695" i="5"/>
  <c r="D695" i="5"/>
  <c r="A696" i="5"/>
  <c r="H696" i="5"/>
  <c r="B696" i="5"/>
  <c r="D696" i="5"/>
  <c r="A697" i="5"/>
  <c r="H697" i="5"/>
  <c r="B697" i="5"/>
  <c r="D697" i="5"/>
  <c r="A698" i="5"/>
  <c r="H698" i="5"/>
  <c r="B698" i="5"/>
  <c r="D698" i="5"/>
  <c r="A699" i="5"/>
  <c r="H699" i="5"/>
  <c r="B699" i="5"/>
  <c r="D699" i="5"/>
  <c r="A700" i="5"/>
  <c r="H700" i="5"/>
  <c r="B700" i="5"/>
  <c r="D700" i="5"/>
  <c r="A701" i="5"/>
  <c r="H701" i="5"/>
  <c r="B701" i="5"/>
  <c r="D701" i="5"/>
  <c r="A12" i="5"/>
  <c r="H12" i="5"/>
  <c r="B12" i="5"/>
  <c r="D12" i="5"/>
  <c r="A702" i="5"/>
  <c r="H702" i="5"/>
  <c r="B702" i="5"/>
  <c r="D702" i="5"/>
  <c r="A703" i="5"/>
  <c r="H703" i="5"/>
  <c r="B703" i="5"/>
  <c r="D703" i="5"/>
  <c r="A13" i="5"/>
  <c r="H13" i="5"/>
  <c r="B13" i="5"/>
  <c r="D13" i="5"/>
  <c r="A14" i="5"/>
  <c r="H14" i="5"/>
  <c r="B14" i="5"/>
  <c r="D14" i="5"/>
  <c r="A15" i="5"/>
  <c r="H15" i="5"/>
  <c r="B15" i="5"/>
  <c r="D15" i="5"/>
  <c r="A16" i="5"/>
  <c r="H16" i="5"/>
  <c r="B16" i="5"/>
  <c r="D16" i="5"/>
  <c r="A704" i="5"/>
  <c r="H704" i="5"/>
  <c r="B704" i="5"/>
  <c r="D704" i="5"/>
  <c r="A17" i="5"/>
  <c r="H17" i="5"/>
  <c r="B17" i="5"/>
  <c r="D17" i="5"/>
  <c r="A705" i="5"/>
  <c r="H705" i="5"/>
  <c r="B705" i="5"/>
  <c r="D705" i="5"/>
  <c r="A706" i="5"/>
  <c r="H706" i="5"/>
  <c r="B706" i="5"/>
  <c r="D706" i="5"/>
  <c r="A18" i="5"/>
  <c r="H18" i="5"/>
  <c r="B18" i="5"/>
  <c r="D18" i="5"/>
  <c r="A19" i="5"/>
  <c r="H19" i="5"/>
  <c r="B19" i="5"/>
  <c r="D19" i="5"/>
  <c r="A20" i="5"/>
  <c r="H20" i="5"/>
  <c r="B20" i="5"/>
  <c r="D20" i="5"/>
  <c r="A707" i="5"/>
  <c r="H707" i="5"/>
  <c r="B707" i="5"/>
  <c r="D707" i="5"/>
  <c r="A21" i="5"/>
  <c r="H21" i="5"/>
  <c r="B21" i="5"/>
  <c r="D21" i="5"/>
  <c r="A22" i="5"/>
  <c r="H22" i="5"/>
  <c r="B22" i="5"/>
  <c r="D22" i="5"/>
  <c r="A708" i="5"/>
  <c r="H708" i="5"/>
  <c r="B708" i="5"/>
  <c r="D708" i="5"/>
  <c r="A23" i="5"/>
  <c r="H23" i="5"/>
  <c r="B23" i="5"/>
  <c r="D23" i="5"/>
  <c r="A24" i="5"/>
  <c r="H24" i="5"/>
  <c r="B24" i="5"/>
  <c r="D24" i="5"/>
  <c r="A25" i="5"/>
  <c r="H25" i="5"/>
  <c r="B25" i="5"/>
  <c r="D25" i="5"/>
  <c r="A26" i="5"/>
  <c r="H26" i="5"/>
  <c r="B26" i="5"/>
  <c r="D26" i="5"/>
  <c r="A27" i="5"/>
  <c r="H27" i="5"/>
  <c r="B27" i="5"/>
  <c r="D27" i="5"/>
  <c r="A709" i="5"/>
  <c r="H709" i="5"/>
  <c r="B709" i="5"/>
  <c r="D709" i="5"/>
  <c r="A28" i="5"/>
  <c r="H28" i="5"/>
  <c r="B28" i="5"/>
  <c r="D28" i="5"/>
  <c r="A29" i="5"/>
  <c r="H29" i="5"/>
  <c r="B29" i="5"/>
  <c r="D29" i="5"/>
  <c r="A30" i="5"/>
  <c r="H30" i="5"/>
  <c r="B30" i="5"/>
  <c r="D30" i="5"/>
  <c r="A31" i="5"/>
  <c r="H31" i="5"/>
  <c r="B31" i="5"/>
  <c r="D31" i="5"/>
  <c r="A32" i="5"/>
  <c r="H32" i="5"/>
  <c r="B32" i="5"/>
  <c r="D32" i="5"/>
  <c r="A33" i="5"/>
  <c r="H33" i="5"/>
  <c r="B33" i="5"/>
  <c r="D33" i="5"/>
  <c r="A34" i="5"/>
  <c r="H34" i="5"/>
  <c r="B34" i="5"/>
  <c r="D34" i="5"/>
  <c r="A710" i="5"/>
  <c r="H710" i="5"/>
  <c r="B710" i="5"/>
  <c r="D710" i="5"/>
  <c r="A35" i="5"/>
  <c r="H35" i="5"/>
  <c r="B35" i="5"/>
  <c r="D35" i="5"/>
  <c r="A711" i="5"/>
  <c r="H711" i="5"/>
  <c r="B711" i="5"/>
  <c r="D711" i="5"/>
  <c r="A36" i="5"/>
  <c r="H36" i="5"/>
  <c r="B36" i="5"/>
  <c r="D36" i="5"/>
  <c r="A712" i="5"/>
  <c r="H712" i="5"/>
  <c r="B712" i="5"/>
  <c r="D712" i="5"/>
  <c r="A37" i="5"/>
  <c r="H37" i="5"/>
  <c r="B37" i="5"/>
  <c r="D37" i="5"/>
  <c r="A38" i="5"/>
  <c r="H38" i="5"/>
  <c r="B38" i="5"/>
  <c r="D38" i="5"/>
  <c r="A39" i="5"/>
  <c r="H39" i="5"/>
  <c r="B39" i="5"/>
  <c r="D39" i="5"/>
  <c r="A40" i="5"/>
  <c r="H40" i="5"/>
  <c r="B40" i="5"/>
  <c r="D40" i="5"/>
  <c r="A41" i="5"/>
  <c r="H41" i="5"/>
  <c r="B41" i="5"/>
  <c r="D41" i="5"/>
  <c r="A42" i="5"/>
  <c r="H42" i="5"/>
  <c r="B42" i="5"/>
  <c r="D42" i="5"/>
  <c r="A43" i="5"/>
  <c r="H43" i="5"/>
  <c r="B43" i="5"/>
  <c r="D43" i="5"/>
  <c r="A44" i="5"/>
  <c r="H44" i="5"/>
  <c r="B44" i="5"/>
  <c r="D44" i="5"/>
  <c r="A713" i="5"/>
  <c r="H713" i="5"/>
  <c r="B713" i="5"/>
  <c r="D713" i="5"/>
  <c r="A714" i="5"/>
  <c r="H714" i="5"/>
  <c r="B714" i="5"/>
  <c r="D714" i="5"/>
  <c r="A715" i="5"/>
  <c r="H715" i="5"/>
  <c r="B715" i="5"/>
  <c r="D715" i="5"/>
  <c r="A716" i="5"/>
  <c r="H716" i="5"/>
  <c r="B716" i="5"/>
  <c r="D716" i="5"/>
  <c r="A45" i="5"/>
  <c r="H45" i="5"/>
  <c r="B45" i="5"/>
  <c r="D45" i="5"/>
  <c r="A46" i="5"/>
  <c r="H46" i="5"/>
  <c r="B46" i="5"/>
  <c r="D46" i="5"/>
  <c r="A47" i="5"/>
  <c r="H47" i="5"/>
  <c r="B47" i="5"/>
  <c r="D47" i="5"/>
  <c r="A48" i="5"/>
  <c r="H48" i="5"/>
  <c r="B48" i="5"/>
  <c r="D48" i="5"/>
  <c r="A49" i="5"/>
  <c r="H49" i="5"/>
  <c r="B49" i="5"/>
  <c r="D49" i="5"/>
  <c r="A50" i="5"/>
  <c r="H50" i="5"/>
  <c r="B50" i="5"/>
  <c r="D50" i="5"/>
  <c r="A51" i="5"/>
  <c r="H51" i="5"/>
  <c r="B51" i="5"/>
  <c r="D51" i="5"/>
  <c r="A52" i="5"/>
  <c r="H52" i="5"/>
  <c r="B52" i="5"/>
  <c r="D52" i="5"/>
  <c r="A53" i="5"/>
  <c r="H53" i="5"/>
  <c r="B53" i="5"/>
  <c r="D53" i="5"/>
  <c r="A54" i="5"/>
  <c r="H54" i="5"/>
  <c r="B54" i="5"/>
  <c r="D54" i="5"/>
  <c r="A55" i="5"/>
  <c r="H55" i="5"/>
  <c r="B55" i="5"/>
  <c r="D55" i="5"/>
  <c r="A56" i="5"/>
  <c r="H56" i="5"/>
  <c r="B56" i="5"/>
  <c r="D56" i="5"/>
  <c r="A57" i="5"/>
  <c r="H57" i="5"/>
  <c r="B57" i="5"/>
  <c r="D57" i="5"/>
  <c r="A58" i="5"/>
  <c r="H58" i="5"/>
  <c r="B58" i="5"/>
  <c r="D58" i="5"/>
  <c r="A717" i="5"/>
  <c r="H717" i="5"/>
  <c r="B717" i="5"/>
  <c r="D717" i="5"/>
  <c r="A718" i="5"/>
  <c r="H718" i="5"/>
  <c r="B718" i="5"/>
  <c r="D718" i="5"/>
  <c r="A59" i="5"/>
  <c r="H59" i="5"/>
  <c r="B59" i="5"/>
  <c r="D59" i="5"/>
  <c r="A60" i="5"/>
  <c r="H60" i="5"/>
  <c r="B60" i="5"/>
  <c r="D60" i="5"/>
  <c r="A61" i="5"/>
  <c r="H61" i="5"/>
  <c r="B61" i="5"/>
  <c r="D61" i="5"/>
  <c r="A62" i="5"/>
  <c r="H62" i="5"/>
  <c r="B62" i="5"/>
  <c r="D62" i="5"/>
  <c r="A63" i="5"/>
  <c r="H63" i="5"/>
  <c r="B63" i="5"/>
  <c r="D63" i="5"/>
  <c r="A64" i="5"/>
  <c r="H64" i="5"/>
  <c r="B64" i="5"/>
  <c r="D64" i="5"/>
  <c r="A719" i="5"/>
  <c r="H719" i="5"/>
  <c r="B719" i="5"/>
  <c r="D719" i="5"/>
  <c r="A65" i="5"/>
  <c r="H65" i="5"/>
  <c r="B65" i="5"/>
  <c r="D65" i="5"/>
  <c r="A66" i="5"/>
  <c r="H66" i="5"/>
  <c r="B66" i="5"/>
  <c r="D66" i="5"/>
  <c r="A720" i="5"/>
  <c r="H720" i="5"/>
  <c r="B720" i="5"/>
  <c r="D720" i="5"/>
  <c r="A67" i="5"/>
  <c r="H67" i="5"/>
  <c r="B67" i="5"/>
  <c r="D67" i="5"/>
  <c r="A68" i="5"/>
  <c r="H68" i="5"/>
  <c r="B68" i="5"/>
  <c r="D68" i="5"/>
  <c r="A721" i="5"/>
  <c r="H721" i="5"/>
  <c r="B721" i="5"/>
  <c r="D721" i="5"/>
  <c r="A722" i="5"/>
  <c r="H722" i="5"/>
  <c r="B722" i="5"/>
  <c r="D722" i="5"/>
  <c r="A723" i="5"/>
  <c r="H723" i="5"/>
  <c r="B723" i="5"/>
  <c r="D723" i="5"/>
  <c r="A69" i="5"/>
  <c r="H69" i="5"/>
  <c r="B69" i="5"/>
  <c r="D69" i="5"/>
  <c r="A70" i="5"/>
  <c r="H70" i="5"/>
  <c r="B70" i="5"/>
  <c r="D70" i="5"/>
  <c r="A724" i="5"/>
  <c r="H724" i="5"/>
  <c r="B724" i="5"/>
  <c r="D724" i="5"/>
  <c r="A725" i="5"/>
  <c r="H725" i="5"/>
  <c r="B725" i="5"/>
  <c r="D725" i="5"/>
  <c r="A726" i="5"/>
  <c r="H726" i="5"/>
  <c r="B726" i="5"/>
  <c r="D726" i="5"/>
  <c r="A727" i="5"/>
  <c r="H727" i="5"/>
  <c r="B727" i="5"/>
  <c r="D727" i="5"/>
  <c r="A728" i="5"/>
  <c r="H728" i="5"/>
  <c r="B728" i="5"/>
  <c r="D728" i="5"/>
  <c r="A729" i="5"/>
  <c r="H729" i="5"/>
  <c r="B729" i="5"/>
  <c r="D729" i="5"/>
  <c r="A730" i="5"/>
  <c r="H730" i="5"/>
  <c r="B730" i="5"/>
  <c r="D730" i="5"/>
  <c r="A71" i="5"/>
  <c r="H71" i="5"/>
  <c r="B71" i="5"/>
  <c r="D71" i="5"/>
  <c r="A72" i="5"/>
  <c r="H72" i="5"/>
  <c r="B72" i="5"/>
  <c r="D72" i="5"/>
  <c r="A73" i="5"/>
  <c r="H73" i="5"/>
  <c r="B73" i="5"/>
  <c r="D73" i="5"/>
  <c r="A74" i="5"/>
  <c r="H74" i="5"/>
  <c r="B74" i="5"/>
  <c r="D74" i="5"/>
  <c r="A731" i="5"/>
  <c r="H731" i="5"/>
  <c r="B731" i="5"/>
  <c r="D731" i="5"/>
  <c r="A75" i="5"/>
  <c r="H75" i="5"/>
  <c r="B75" i="5"/>
  <c r="D75" i="5"/>
  <c r="A732" i="5"/>
  <c r="H732" i="5"/>
  <c r="B732" i="5"/>
  <c r="D732" i="5"/>
  <c r="A733" i="5"/>
  <c r="H733" i="5"/>
  <c r="B733" i="5"/>
  <c r="D733" i="5"/>
  <c r="A734" i="5"/>
  <c r="H734" i="5"/>
  <c r="B734" i="5"/>
  <c r="D734" i="5"/>
  <c r="A76" i="5"/>
  <c r="H76" i="5"/>
  <c r="B76" i="5"/>
  <c r="D76" i="5"/>
  <c r="A77" i="5"/>
  <c r="H77" i="5"/>
  <c r="B77" i="5"/>
  <c r="D77" i="5"/>
  <c r="A78" i="5"/>
  <c r="H78" i="5"/>
  <c r="B78" i="5"/>
  <c r="D78" i="5"/>
  <c r="A79" i="5"/>
  <c r="H79" i="5"/>
  <c r="B79" i="5"/>
  <c r="D79" i="5"/>
  <c r="A80" i="5"/>
  <c r="H80" i="5"/>
  <c r="B80" i="5"/>
  <c r="D80" i="5"/>
  <c r="A735" i="5"/>
  <c r="H735" i="5"/>
  <c r="B735" i="5"/>
  <c r="D735" i="5"/>
  <c r="A736" i="5"/>
  <c r="H736" i="5"/>
  <c r="B736" i="5"/>
  <c r="D736" i="5"/>
  <c r="A81" i="5"/>
  <c r="H81" i="5"/>
  <c r="B81" i="5"/>
  <c r="D81" i="5"/>
  <c r="A82" i="5"/>
  <c r="H82" i="5"/>
  <c r="B82" i="5"/>
  <c r="D82" i="5"/>
  <c r="A737" i="5"/>
  <c r="H737" i="5"/>
  <c r="B737" i="5"/>
  <c r="D737" i="5"/>
  <c r="A83" i="5"/>
  <c r="H83" i="5"/>
  <c r="B83" i="5"/>
  <c r="D83" i="5"/>
  <c r="A738" i="5"/>
  <c r="H738" i="5"/>
  <c r="B738" i="5"/>
  <c r="D738" i="5"/>
  <c r="A84" i="5"/>
  <c r="H84" i="5"/>
  <c r="B84" i="5"/>
  <c r="D84" i="5"/>
  <c r="A85" i="5"/>
  <c r="H85" i="5"/>
  <c r="B85" i="5"/>
  <c r="D85" i="5"/>
  <c r="A86" i="5"/>
  <c r="H86" i="5"/>
  <c r="B86" i="5"/>
  <c r="D86" i="5"/>
  <c r="A739" i="5"/>
  <c r="H739" i="5"/>
  <c r="B739" i="5"/>
  <c r="D739" i="5"/>
  <c r="A87" i="5"/>
  <c r="H87" i="5"/>
  <c r="B87" i="5"/>
  <c r="D87" i="5"/>
  <c r="A88" i="5"/>
  <c r="H88" i="5"/>
  <c r="B88" i="5"/>
  <c r="D88" i="5"/>
  <c r="A89" i="5"/>
  <c r="H89" i="5"/>
  <c r="B89" i="5"/>
  <c r="D89" i="5"/>
  <c r="A90" i="5"/>
  <c r="H90" i="5"/>
  <c r="B90" i="5"/>
  <c r="D90" i="5"/>
  <c r="A740" i="5"/>
  <c r="H740" i="5"/>
  <c r="B740" i="5"/>
  <c r="D740" i="5"/>
  <c r="A741" i="5"/>
  <c r="H741" i="5"/>
  <c r="B741" i="5"/>
  <c r="D741" i="5"/>
  <c r="A91" i="5"/>
  <c r="H91" i="5"/>
  <c r="B91" i="5"/>
  <c r="D91" i="5"/>
  <c r="A742" i="5"/>
  <c r="H742" i="5"/>
  <c r="B742" i="5"/>
  <c r="D742" i="5"/>
  <c r="A92" i="5"/>
  <c r="H92" i="5"/>
  <c r="B92" i="5"/>
  <c r="D92" i="5"/>
  <c r="A93" i="5"/>
  <c r="H93" i="5"/>
  <c r="B93" i="5"/>
  <c r="D93" i="5"/>
  <c r="A94" i="5"/>
  <c r="H94" i="5"/>
  <c r="B94" i="5"/>
  <c r="D94" i="5"/>
  <c r="A95" i="5"/>
  <c r="H95" i="5"/>
  <c r="B95" i="5"/>
  <c r="D95" i="5"/>
  <c r="A743" i="5"/>
  <c r="H743" i="5"/>
  <c r="B743" i="5"/>
  <c r="D743" i="5"/>
  <c r="A744" i="5"/>
  <c r="H744" i="5"/>
  <c r="B744" i="5"/>
  <c r="D744" i="5"/>
  <c r="A745" i="5"/>
  <c r="H745" i="5"/>
  <c r="B745" i="5"/>
  <c r="D745" i="5"/>
  <c r="A96" i="5"/>
  <c r="H96" i="5"/>
  <c r="B96" i="5"/>
  <c r="D96" i="5"/>
  <c r="A746" i="5"/>
  <c r="H746" i="5"/>
  <c r="B746" i="5"/>
  <c r="D746" i="5"/>
  <c r="A97" i="5"/>
  <c r="H97" i="5"/>
  <c r="B97" i="5"/>
  <c r="D97" i="5"/>
  <c r="A98" i="5"/>
  <c r="H98" i="5"/>
  <c r="B98" i="5"/>
  <c r="D98" i="5"/>
  <c r="A747" i="5"/>
  <c r="H747" i="5"/>
  <c r="B747" i="5"/>
  <c r="D747" i="5"/>
  <c r="A748" i="5"/>
  <c r="H748" i="5"/>
  <c r="B748" i="5"/>
  <c r="D748" i="5"/>
  <c r="A749" i="5"/>
  <c r="H749" i="5"/>
  <c r="B749" i="5"/>
  <c r="D749" i="5"/>
  <c r="A750" i="5"/>
  <c r="H750" i="5"/>
  <c r="B750" i="5"/>
  <c r="D750" i="5"/>
  <c r="A751" i="5"/>
  <c r="H751" i="5"/>
  <c r="B751" i="5"/>
  <c r="D751" i="5"/>
  <c r="A99" i="5"/>
  <c r="H99" i="5"/>
  <c r="B99" i="5"/>
  <c r="D99" i="5"/>
  <c r="A752" i="5"/>
  <c r="H752" i="5"/>
  <c r="B752" i="5"/>
  <c r="D752" i="5"/>
  <c r="A753" i="5"/>
  <c r="H753" i="5"/>
  <c r="B753" i="5"/>
  <c r="D753" i="5"/>
  <c r="A100" i="5"/>
  <c r="H100" i="5"/>
  <c r="B100" i="5"/>
  <c r="D100" i="5"/>
  <c r="A101" i="5"/>
  <c r="H101" i="5"/>
  <c r="B101" i="5"/>
  <c r="D101" i="5"/>
  <c r="A102" i="5"/>
  <c r="H102" i="5"/>
  <c r="B102" i="5"/>
  <c r="D102" i="5"/>
  <c r="A103" i="5"/>
  <c r="H103" i="5"/>
  <c r="B103" i="5"/>
  <c r="D103" i="5"/>
  <c r="A104" i="5"/>
  <c r="H104" i="5"/>
  <c r="B104" i="5"/>
  <c r="D104" i="5"/>
  <c r="A105" i="5"/>
  <c r="H105" i="5"/>
  <c r="B105" i="5"/>
  <c r="D105" i="5"/>
  <c r="A106" i="5"/>
  <c r="H106" i="5"/>
  <c r="B106" i="5"/>
  <c r="D106" i="5"/>
  <c r="A107" i="5"/>
  <c r="H107" i="5"/>
  <c r="B107" i="5"/>
  <c r="D107" i="5"/>
  <c r="A108" i="5"/>
  <c r="H108" i="5"/>
  <c r="B108" i="5"/>
  <c r="D108" i="5"/>
  <c r="A754" i="5"/>
  <c r="H754" i="5"/>
  <c r="B754" i="5"/>
  <c r="D754" i="5"/>
  <c r="A755" i="5"/>
  <c r="H755" i="5"/>
  <c r="B755" i="5"/>
  <c r="D755" i="5"/>
  <c r="A109" i="5"/>
  <c r="H109" i="5"/>
  <c r="B109" i="5"/>
  <c r="D109" i="5"/>
  <c r="A110" i="5"/>
  <c r="H110" i="5"/>
  <c r="B110" i="5"/>
  <c r="D110" i="5"/>
  <c r="A111" i="5"/>
  <c r="H111" i="5"/>
  <c r="B111" i="5"/>
  <c r="D111" i="5"/>
  <c r="A112" i="5"/>
  <c r="H112" i="5"/>
  <c r="B112" i="5"/>
  <c r="D112" i="5"/>
  <c r="A113" i="5"/>
  <c r="H113" i="5"/>
  <c r="B113" i="5"/>
  <c r="D113" i="5"/>
  <c r="A114" i="5"/>
  <c r="H114" i="5"/>
  <c r="B114" i="5"/>
  <c r="D114" i="5"/>
  <c r="A115" i="5"/>
  <c r="H115" i="5"/>
  <c r="B115" i="5"/>
  <c r="D115" i="5"/>
  <c r="A116" i="5"/>
  <c r="H116" i="5"/>
  <c r="B116" i="5"/>
  <c r="D116" i="5"/>
  <c r="A117" i="5"/>
  <c r="H117" i="5"/>
  <c r="B117" i="5"/>
  <c r="D117" i="5"/>
  <c r="A118" i="5"/>
  <c r="H118" i="5"/>
  <c r="B118" i="5"/>
  <c r="D118" i="5"/>
  <c r="A119" i="5"/>
  <c r="H119" i="5"/>
  <c r="B119" i="5"/>
  <c r="D119" i="5"/>
  <c r="A120" i="5"/>
  <c r="H120" i="5"/>
  <c r="B120" i="5"/>
  <c r="D120" i="5"/>
  <c r="A121" i="5"/>
  <c r="H121" i="5"/>
  <c r="B121" i="5"/>
  <c r="D121" i="5"/>
  <c r="A122" i="5"/>
  <c r="H122" i="5"/>
  <c r="B122" i="5"/>
  <c r="D122" i="5"/>
  <c r="A123" i="5"/>
  <c r="H123" i="5"/>
  <c r="B123" i="5"/>
  <c r="D123" i="5"/>
  <c r="A124" i="5"/>
  <c r="H124" i="5"/>
  <c r="B124" i="5"/>
  <c r="D124" i="5"/>
  <c r="A125" i="5"/>
  <c r="H125" i="5"/>
  <c r="B125" i="5"/>
  <c r="D125" i="5"/>
  <c r="A126" i="5"/>
  <c r="H126" i="5"/>
  <c r="B126" i="5"/>
  <c r="D126" i="5"/>
  <c r="A127" i="5"/>
  <c r="H127" i="5"/>
  <c r="B127" i="5"/>
  <c r="D127" i="5"/>
  <c r="A128" i="5"/>
  <c r="H128" i="5"/>
  <c r="B128" i="5"/>
  <c r="D128" i="5"/>
  <c r="A129" i="5"/>
  <c r="H129" i="5"/>
  <c r="B129" i="5"/>
  <c r="D129" i="5"/>
  <c r="A130" i="5"/>
  <c r="H130" i="5"/>
  <c r="B130" i="5"/>
  <c r="D130" i="5"/>
  <c r="A131" i="5"/>
  <c r="H131" i="5"/>
  <c r="B131" i="5"/>
  <c r="D131" i="5"/>
  <c r="A132" i="5"/>
  <c r="H132" i="5"/>
  <c r="B132" i="5"/>
  <c r="D132" i="5"/>
  <c r="A133" i="5"/>
  <c r="H133" i="5"/>
  <c r="B133" i="5"/>
  <c r="D133" i="5"/>
  <c r="A134" i="5"/>
  <c r="H134" i="5"/>
  <c r="B134" i="5"/>
  <c r="D134" i="5"/>
  <c r="A135" i="5"/>
  <c r="H135" i="5"/>
  <c r="B135" i="5"/>
  <c r="D135" i="5"/>
  <c r="A136" i="5"/>
  <c r="H136" i="5"/>
  <c r="B136" i="5"/>
  <c r="D136" i="5"/>
  <c r="A137" i="5"/>
  <c r="H137" i="5"/>
  <c r="B137" i="5"/>
  <c r="D137" i="5"/>
  <c r="A138" i="5"/>
  <c r="H138" i="5"/>
  <c r="B138" i="5"/>
  <c r="D138" i="5"/>
  <c r="A139" i="5"/>
  <c r="H139" i="5"/>
  <c r="B139" i="5"/>
  <c r="D139" i="5"/>
  <c r="A140" i="5"/>
  <c r="H140" i="5"/>
  <c r="B140" i="5"/>
  <c r="D140" i="5"/>
  <c r="A141" i="5"/>
  <c r="H141" i="5"/>
  <c r="B141" i="5"/>
  <c r="D141" i="5"/>
  <c r="A142" i="5"/>
  <c r="H142" i="5"/>
  <c r="B142" i="5"/>
  <c r="D142" i="5"/>
  <c r="A143" i="5"/>
  <c r="H143" i="5"/>
  <c r="B143" i="5"/>
  <c r="D143" i="5"/>
  <c r="A144" i="5"/>
  <c r="H144" i="5"/>
  <c r="B144" i="5"/>
  <c r="D144" i="5"/>
  <c r="A145" i="5"/>
  <c r="H145" i="5"/>
  <c r="B145" i="5"/>
  <c r="D145" i="5"/>
  <c r="A146" i="5"/>
  <c r="H146" i="5"/>
  <c r="B146" i="5"/>
  <c r="D146" i="5"/>
  <c r="A147" i="5"/>
  <c r="H147" i="5"/>
  <c r="B147" i="5"/>
  <c r="D147" i="5"/>
  <c r="A148" i="5"/>
  <c r="H148" i="5"/>
  <c r="B148" i="5"/>
  <c r="D148" i="5"/>
  <c r="A149" i="5"/>
  <c r="H149" i="5"/>
  <c r="B149" i="5"/>
  <c r="D149" i="5"/>
  <c r="A150" i="5"/>
  <c r="H150" i="5"/>
  <c r="B150" i="5"/>
  <c r="D150" i="5"/>
  <c r="A151" i="5"/>
  <c r="H151" i="5"/>
  <c r="B151" i="5"/>
  <c r="D151" i="5"/>
  <c r="A152" i="5"/>
  <c r="H152" i="5"/>
  <c r="B152" i="5"/>
  <c r="D152" i="5"/>
  <c r="A153" i="5"/>
  <c r="H153" i="5"/>
  <c r="B153" i="5"/>
  <c r="D153" i="5"/>
  <c r="A154" i="5"/>
  <c r="H154" i="5"/>
  <c r="B154" i="5"/>
  <c r="D154" i="5"/>
  <c r="A155" i="5"/>
  <c r="H155" i="5"/>
  <c r="B155" i="5"/>
  <c r="D155" i="5"/>
  <c r="A156" i="5"/>
  <c r="H156" i="5"/>
  <c r="B156" i="5"/>
  <c r="D156" i="5"/>
  <c r="A157" i="5"/>
  <c r="H157" i="5"/>
  <c r="B157" i="5"/>
  <c r="D157" i="5"/>
  <c r="A158" i="5"/>
  <c r="H158" i="5"/>
  <c r="B158" i="5"/>
  <c r="D158" i="5"/>
  <c r="A159" i="5"/>
  <c r="H159" i="5"/>
  <c r="B159" i="5"/>
  <c r="D159" i="5"/>
  <c r="A160" i="5"/>
  <c r="H160" i="5"/>
  <c r="B160" i="5"/>
  <c r="D160" i="5"/>
  <c r="A161" i="5"/>
  <c r="H161" i="5"/>
  <c r="B161" i="5"/>
  <c r="D161" i="5"/>
  <c r="A162" i="5"/>
  <c r="H162" i="5"/>
  <c r="B162" i="5"/>
  <c r="D162" i="5"/>
  <c r="A163" i="5"/>
  <c r="H163" i="5"/>
  <c r="B163" i="5"/>
  <c r="D163" i="5"/>
  <c r="A164" i="5"/>
  <c r="H164" i="5"/>
  <c r="B164" i="5"/>
  <c r="D164" i="5"/>
  <c r="A165" i="5"/>
  <c r="H165" i="5"/>
  <c r="B165" i="5"/>
  <c r="D165" i="5"/>
  <c r="A166" i="5"/>
  <c r="H166" i="5"/>
  <c r="B166" i="5"/>
  <c r="D166" i="5"/>
  <c r="A167" i="5"/>
  <c r="H167" i="5"/>
  <c r="B167" i="5"/>
  <c r="D167" i="5"/>
  <c r="A168" i="5"/>
  <c r="H168" i="5"/>
  <c r="B168" i="5"/>
  <c r="D168" i="5"/>
  <c r="A169" i="5"/>
  <c r="H169" i="5"/>
  <c r="B169" i="5"/>
  <c r="D169" i="5"/>
  <c r="A170" i="5"/>
  <c r="H170" i="5"/>
  <c r="B170" i="5"/>
  <c r="D170" i="5"/>
  <c r="A171" i="5"/>
  <c r="H171" i="5"/>
  <c r="B171" i="5"/>
  <c r="D171" i="5"/>
  <c r="A172" i="5"/>
  <c r="H172" i="5"/>
  <c r="B172" i="5"/>
  <c r="D172" i="5"/>
  <c r="A173" i="5"/>
  <c r="H173" i="5"/>
  <c r="B173" i="5"/>
  <c r="D173" i="5"/>
  <c r="A174" i="5"/>
  <c r="H174" i="5"/>
  <c r="B174" i="5"/>
  <c r="D174" i="5"/>
  <c r="A175" i="5"/>
  <c r="H175" i="5"/>
  <c r="B175" i="5"/>
  <c r="D175" i="5"/>
  <c r="A176" i="5"/>
  <c r="H176" i="5"/>
  <c r="B176" i="5"/>
  <c r="D176" i="5"/>
  <c r="A177" i="5"/>
  <c r="H177" i="5"/>
  <c r="B177" i="5"/>
  <c r="D177" i="5"/>
  <c r="A178" i="5"/>
  <c r="H178" i="5"/>
  <c r="B178" i="5"/>
  <c r="D178" i="5"/>
  <c r="A179" i="5"/>
  <c r="H179" i="5"/>
  <c r="B179" i="5"/>
  <c r="D179" i="5"/>
  <c r="A180" i="5"/>
  <c r="H180" i="5"/>
  <c r="B180" i="5"/>
  <c r="D180" i="5"/>
  <c r="A181" i="5"/>
  <c r="H181" i="5"/>
  <c r="B181" i="5"/>
  <c r="D181" i="5"/>
  <c r="A182" i="5"/>
  <c r="H182" i="5"/>
  <c r="B182" i="5"/>
  <c r="D182" i="5"/>
  <c r="A183" i="5"/>
  <c r="H183" i="5"/>
  <c r="B183" i="5"/>
  <c r="D183" i="5"/>
  <c r="A184" i="5"/>
  <c r="H184" i="5"/>
  <c r="B184" i="5"/>
  <c r="D184" i="5"/>
  <c r="A185" i="5"/>
  <c r="H185" i="5"/>
  <c r="B185" i="5"/>
  <c r="D185" i="5"/>
  <c r="A186" i="5"/>
  <c r="H186" i="5"/>
  <c r="B186" i="5"/>
  <c r="D186" i="5"/>
  <c r="A187" i="5"/>
  <c r="H187" i="5"/>
  <c r="B187" i="5"/>
  <c r="D187" i="5"/>
  <c r="A188" i="5"/>
  <c r="H188" i="5"/>
  <c r="B188" i="5"/>
  <c r="D188" i="5"/>
  <c r="A189" i="5"/>
  <c r="H189" i="5"/>
  <c r="B189" i="5"/>
  <c r="D189" i="5"/>
  <c r="A190" i="5"/>
  <c r="H190" i="5"/>
  <c r="B190" i="5"/>
  <c r="D190" i="5"/>
  <c r="A191" i="5"/>
  <c r="H191" i="5"/>
  <c r="B191" i="5"/>
  <c r="D191" i="5"/>
  <c r="A192" i="5"/>
  <c r="H192" i="5"/>
  <c r="B192" i="5"/>
  <c r="D192" i="5"/>
  <c r="A193" i="5"/>
  <c r="H193" i="5"/>
  <c r="B193" i="5"/>
  <c r="D193" i="5"/>
  <c r="A194" i="5"/>
  <c r="H194" i="5"/>
  <c r="B194" i="5"/>
  <c r="D194" i="5"/>
  <c r="A195" i="5"/>
  <c r="H195" i="5"/>
  <c r="B195" i="5"/>
  <c r="D195" i="5"/>
  <c r="A196" i="5"/>
  <c r="H196" i="5"/>
  <c r="B196" i="5"/>
  <c r="D196" i="5"/>
  <c r="A197" i="5"/>
  <c r="H197" i="5"/>
  <c r="B197" i="5"/>
  <c r="D197" i="5"/>
  <c r="A198" i="5"/>
  <c r="H198" i="5"/>
  <c r="B198" i="5"/>
  <c r="D198" i="5"/>
  <c r="A199" i="5"/>
  <c r="H199" i="5"/>
  <c r="B199" i="5"/>
  <c r="D199" i="5"/>
  <c r="A200" i="5"/>
  <c r="H200" i="5"/>
  <c r="B200" i="5"/>
  <c r="D200" i="5"/>
  <c r="A201" i="5"/>
  <c r="H201" i="5"/>
  <c r="B201" i="5"/>
  <c r="D201" i="5"/>
  <c r="A202" i="5"/>
  <c r="H202" i="5"/>
  <c r="B202" i="5"/>
  <c r="D202" i="5"/>
  <c r="A203" i="5"/>
  <c r="H203" i="5"/>
  <c r="B203" i="5"/>
  <c r="D203" i="5"/>
  <c r="A204" i="5"/>
  <c r="H204" i="5"/>
  <c r="B204" i="5"/>
  <c r="D204" i="5"/>
  <c r="A205" i="5"/>
  <c r="H205" i="5"/>
  <c r="B205" i="5"/>
  <c r="D205" i="5"/>
  <c r="A206" i="5"/>
  <c r="H206" i="5"/>
  <c r="B206" i="5"/>
  <c r="D206" i="5"/>
  <c r="A207" i="5"/>
  <c r="H207" i="5"/>
  <c r="B207" i="5"/>
  <c r="D207" i="5"/>
  <c r="A208" i="5"/>
  <c r="H208" i="5"/>
  <c r="B208" i="5"/>
  <c r="D208" i="5"/>
  <c r="A209" i="5"/>
  <c r="H209" i="5"/>
  <c r="B209" i="5"/>
  <c r="D209" i="5"/>
  <c r="A210" i="5"/>
  <c r="H210" i="5"/>
  <c r="B210" i="5"/>
  <c r="D210" i="5"/>
  <c r="A211" i="5"/>
  <c r="H211" i="5"/>
  <c r="B211" i="5"/>
  <c r="D211" i="5"/>
  <c r="A212" i="5"/>
  <c r="H212" i="5"/>
  <c r="B212" i="5"/>
  <c r="D212" i="5"/>
  <c r="A213" i="5"/>
  <c r="H213" i="5"/>
  <c r="B213" i="5"/>
  <c r="D213" i="5"/>
  <c r="A214" i="5"/>
  <c r="H214" i="5"/>
  <c r="B214" i="5"/>
  <c r="D214" i="5"/>
  <c r="A215" i="5"/>
  <c r="H215" i="5"/>
  <c r="B215" i="5"/>
  <c r="D215" i="5"/>
  <c r="A216" i="5"/>
  <c r="H216" i="5"/>
  <c r="B216" i="5"/>
  <c r="D216" i="5"/>
  <c r="A217" i="5"/>
  <c r="H217" i="5"/>
  <c r="B217" i="5"/>
  <c r="D217" i="5"/>
  <c r="A218" i="5"/>
  <c r="H218" i="5"/>
  <c r="B218" i="5"/>
  <c r="D218" i="5"/>
  <c r="A219" i="5"/>
  <c r="H219" i="5"/>
  <c r="B219" i="5"/>
  <c r="D219" i="5"/>
  <c r="A220" i="5"/>
  <c r="H220" i="5"/>
  <c r="B220" i="5"/>
  <c r="D220" i="5"/>
  <c r="A221" i="5"/>
  <c r="H221" i="5"/>
  <c r="B221" i="5"/>
  <c r="D221" i="5"/>
  <c r="A222" i="5"/>
  <c r="H222" i="5"/>
  <c r="B222" i="5"/>
  <c r="D222" i="5"/>
  <c r="A223" i="5"/>
  <c r="H223" i="5"/>
  <c r="B223" i="5"/>
  <c r="D223" i="5"/>
  <c r="A224" i="5"/>
  <c r="H224" i="5"/>
  <c r="B224" i="5"/>
  <c r="D224" i="5"/>
  <c r="A225" i="5"/>
  <c r="H225" i="5"/>
  <c r="B225" i="5"/>
  <c r="D225" i="5"/>
  <c r="A226" i="5"/>
  <c r="H226" i="5"/>
  <c r="B226" i="5"/>
  <c r="D226" i="5"/>
  <c r="A227" i="5"/>
  <c r="H227" i="5"/>
  <c r="B227" i="5"/>
  <c r="D227" i="5"/>
  <c r="A228" i="5"/>
  <c r="H228" i="5"/>
  <c r="B228" i="5"/>
  <c r="D228" i="5"/>
  <c r="A229" i="5"/>
  <c r="H229" i="5"/>
  <c r="B229" i="5"/>
  <c r="D229" i="5"/>
  <c r="A230" i="5"/>
  <c r="H230" i="5"/>
  <c r="B230" i="5"/>
  <c r="D230" i="5"/>
  <c r="A231" i="5"/>
  <c r="H231" i="5"/>
  <c r="B231" i="5"/>
  <c r="D231" i="5"/>
  <c r="A232" i="5"/>
  <c r="H232" i="5"/>
  <c r="B232" i="5"/>
  <c r="D232" i="5"/>
  <c r="A233" i="5"/>
  <c r="H233" i="5"/>
  <c r="B233" i="5"/>
  <c r="D233" i="5"/>
  <c r="A234" i="5"/>
  <c r="H234" i="5"/>
  <c r="B234" i="5"/>
  <c r="D234" i="5"/>
  <c r="A235" i="5"/>
  <c r="H235" i="5"/>
  <c r="B235" i="5"/>
  <c r="D235" i="5"/>
  <c r="A236" i="5"/>
  <c r="H236" i="5"/>
  <c r="B236" i="5"/>
  <c r="D236" i="5"/>
  <c r="A237" i="5"/>
  <c r="H237" i="5"/>
  <c r="B237" i="5"/>
  <c r="D237" i="5"/>
  <c r="A238" i="5"/>
  <c r="H238" i="5"/>
  <c r="B238" i="5"/>
  <c r="D238" i="5"/>
  <c r="A239" i="5"/>
  <c r="H239" i="5"/>
  <c r="B239" i="5"/>
  <c r="D239" i="5"/>
  <c r="A240" i="5"/>
  <c r="H240" i="5"/>
  <c r="B240" i="5"/>
  <c r="D240" i="5"/>
  <c r="A241" i="5"/>
  <c r="H241" i="5"/>
  <c r="B241" i="5"/>
  <c r="D241" i="5"/>
  <c r="A242" i="5"/>
  <c r="H242" i="5"/>
  <c r="B242" i="5"/>
  <c r="D242" i="5"/>
  <c r="A243" i="5"/>
  <c r="H243" i="5"/>
  <c r="B243" i="5"/>
  <c r="D243" i="5"/>
  <c r="A244" i="5"/>
  <c r="H244" i="5"/>
  <c r="B244" i="5"/>
  <c r="D244" i="5"/>
  <c r="A245" i="5"/>
  <c r="H245" i="5"/>
  <c r="B245" i="5"/>
  <c r="D245" i="5"/>
  <c r="A246" i="5"/>
  <c r="H246" i="5"/>
  <c r="B246" i="5"/>
  <c r="D246" i="5"/>
  <c r="A247" i="5"/>
  <c r="H247" i="5"/>
  <c r="B247" i="5"/>
  <c r="D247" i="5"/>
  <c r="A248" i="5"/>
  <c r="H248" i="5"/>
  <c r="B248" i="5"/>
  <c r="D248" i="5"/>
  <c r="A249" i="5"/>
  <c r="H249" i="5"/>
  <c r="B249" i="5"/>
  <c r="D249" i="5"/>
  <c r="A250" i="5"/>
  <c r="H250" i="5"/>
  <c r="B250" i="5"/>
  <c r="D250" i="5"/>
  <c r="A251" i="5"/>
  <c r="H251" i="5"/>
  <c r="B251" i="5"/>
  <c r="D251" i="5"/>
  <c r="A252" i="5"/>
  <c r="H252" i="5"/>
  <c r="B252" i="5"/>
  <c r="D252" i="5"/>
  <c r="A253" i="5"/>
  <c r="H253" i="5"/>
  <c r="B253" i="5"/>
  <c r="D253" i="5"/>
  <c r="A254" i="5"/>
  <c r="H254" i="5"/>
  <c r="B254" i="5"/>
  <c r="D254" i="5"/>
  <c r="A255" i="5"/>
  <c r="H255" i="5"/>
  <c r="B255" i="5"/>
  <c r="D255" i="5"/>
  <c r="A256" i="5"/>
  <c r="H256" i="5"/>
  <c r="B256" i="5"/>
  <c r="D256" i="5"/>
  <c r="A257" i="5"/>
  <c r="H257" i="5"/>
  <c r="B257" i="5"/>
  <c r="D257" i="5"/>
  <c r="A756" i="5"/>
  <c r="H756" i="5"/>
  <c r="B756" i="5"/>
  <c r="D756" i="5"/>
  <c r="A258" i="5"/>
  <c r="H258" i="5"/>
  <c r="B258" i="5"/>
  <c r="D258" i="5"/>
  <c r="A259" i="5"/>
  <c r="H259" i="5"/>
  <c r="B259" i="5"/>
  <c r="D259" i="5"/>
  <c r="A757" i="5"/>
  <c r="H757" i="5"/>
  <c r="B757" i="5"/>
  <c r="D757" i="5"/>
  <c r="A260" i="5"/>
  <c r="H260" i="5"/>
  <c r="B260" i="5"/>
  <c r="D260" i="5"/>
  <c r="A261" i="5"/>
  <c r="H261" i="5"/>
  <c r="B261" i="5"/>
  <c r="D261" i="5"/>
  <c r="A262" i="5"/>
  <c r="H262" i="5"/>
  <c r="B262" i="5"/>
  <c r="D262" i="5"/>
  <c r="A263" i="5"/>
  <c r="H263" i="5"/>
  <c r="B263" i="5"/>
  <c r="D263" i="5"/>
  <c r="A264" i="5"/>
  <c r="H264" i="5"/>
  <c r="B264" i="5"/>
  <c r="D264" i="5"/>
  <c r="A265" i="5"/>
  <c r="H265" i="5"/>
  <c r="B265" i="5"/>
  <c r="D265" i="5"/>
  <c r="A266" i="5"/>
  <c r="H266" i="5"/>
  <c r="B266" i="5"/>
  <c r="D266" i="5"/>
  <c r="A267" i="5"/>
  <c r="H267" i="5"/>
  <c r="B267" i="5"/>
  <c r="D267" i="5"/>
  <c r="A268" i="5"/>
  <c r="H268" i="5"/>
  <c r="B268" i="5"/>
  <c r="D268" i="5"/>
  <c r="A269" i="5"/>
  <c r="H269" i="5"/>
  <c r="B269" i="5"/>
  <c r="D269" i="5"/>
  <c r="A270" i="5"/>
  <c r="H270" i="5"/>
  <c r="B270" i="5"/>
  <c r="D270" i="5"/>
  <c r="A271" i="5"/>
  <c r="H271" i="5"/>
  <c r="B271" i="5"/>
  <c r="D271" i="5"/>
  <c r="A272" i="5"/>
  <c r="H272" i="5"/>
  <c r="B272" i="5"/>
  <c r="D272" i="5"/>
  <c r="A273" i="5"/>
  <c r="H273" i="5"/>
  <c r="B273" i="5"/>
  <c r="D273" i="5"/>
  <c r="A274" i="5"/>
  <c r="H274" i="5"/>
  <c r="B274" i="5"/>
  <c r="D274" i="5"/>
  <c r="A275" i="5"/>
  <c r="H275" i="5"/>
  <c r="B275" i="5"/>
  <c r="D275" i="5"/>
  <c r="A276" i="5"/>
  <c r="H276" i="5"/>
  <c r="B276" i="5"/>
  <c r="D276" i="5"/>
  <c r="A277" i="5"/>
  <c r="H277" i="5"/>
  <c r="B277" i="5"/>
  <c r="D277" i="5"/>
  <c r="A278" i="5"/>
  <c r="H278" i="5"/>
  <c r="B278" i="5"/>
  <c r="D278" i="5"/>
  <c r="A279" i="5"/>
  <c r="H279" i="5"/>
  <c r="B279" i="5"/>
  <c r="D279" i="5"/>
  <c r="A280" i="5"/>
  <c r="H280" i="5"/>
  <c r="B280" i="5"/>
  <c r="D280" i="5"/>
  <c r="A281" i="5"/>
  <c r="H281" i="5"/>
  <c r="B281" i="5"/>
  <c r="D281" i="5"/>
  <c r="A282" i="5"/>
  <c r="H282" i="5"/>
  <c r="B282" i="5"/>
  <c r="D282" i="5"/>
  <c r="A283" i="5"/>
  <c r="H283" i="5"/>
  <c r="B283" i="5"/>
  <c r="D283" i="5"/>
  <c r="A284" i="5"/>
  <c r="H284" i="5"/>
  <c r="B284" i="5"/>
  <c r="D284" i="5"/>
  <c r="A285" i="5"/>
  <c r="H285" i="5"/>
  <c r="B285" i="5"/>
  <c r="D285" i="5"/>
  <c r="A286" i="5"/>
  <c r="H286" i="5"/>
  <c r="B286" i="5"/>
  <c r="D286" i="5"/>
  <c r="A287" i="5"/>
  <c r="H287" i="5"/>
  <c r="B287" i="5"/>
  <c r="D287" i="5"/>
  <c r="A288" i="5"/>
  <c r="H288" i="5"/>
  <c r="B288" i="5"/>
  <c r="D288" i="5"/>
  <c r="A289" i="5"/>
  <c r="H289" i="5"/>
  <c r="B289" i="5"/>
  <c r="D289" i="5"/>
  <c r="A290" i="5"/>
  <c r="H290" i="5"/>
  <c r="B290" i="5"/>
  <c r="D290" i="5"/>
  <c r="A291" i="5"/>
  <c r="H291" i="5"/>
  <c r="B291" i="5"/>
  <c r="D291" i="5"/>
  <c r="A292" i="5"/>
  <c r="H292" i="5"/>
  <c r="B292" i="5"/>
  <c r="D292" i="5"/>
  <c r="A293" i="5"/>
  <c r="H293" i="5"/>
  <c r="B293" i="5"/>
  <c r="D293" i="5"/>
  <c r="A294" i="5"/>
  <c r="H294" i="5"/>
  <c r="B294" i="5"/>
  <c r="D294" i="5"/>
  <c r="A758" i="5"/>
  <c r="H758" i="5"/>
  <c r="B758" i="5"/>
  <c r="D758" i="5"/>
  <c r="A295" i="5"/>
  <c r="H295" i="5"/>
  <c r="B295" i="5"/>
  <c r="D295" i="5"/>
  <c r="A296" i="5"/>
  <c r="H296" i="5"/>
  <c r="B296" i="5"/>
  <c r="D296" i="5"/>
  <c r="A297" i="5"/>
  <c r="H297" i="5"/>
  <c r="B297" i="5"/>
  <c r="D297" i="5"/>
  <c r="A298" i="5"/>
  <c r="H298" i="5"/>
  <c r="B298" i="5"/>
  <c r="D298" i="5"/>
  <c r="A299" i="5"/>
  <c r="H299" i="5"/>
  <c r="B299" i="5"/>
  <c r="D299" i="5"/>
  <c r="A300" i="5"/>
  <c r="H300" i="5"/>
  <c r="B300" i="5"/>
  <c r="D300" i="5"/>
  <c r="A301" i="5"/>
  <c r="H301" i="5"/>
  <c r="B301" i="5"/>
  <c r="D301" i="5"/>
  <c r="A302" i="5"/>
  <c r="H302" i="5"/>
  <c r="B302" i="5"/>
  <c r="D302" i="5"/>
  <c r="A303" i="5"/>
  <c r="H303" i="5"/>
  <c r="B303" i="5"/>
  <c r="D303" i="5"/>
  <c r="A304" i="5"/>
  <c r="H304" i="5"/>
  <c r="B304" i="5"/>
  <c r="D304" i="5"/>
  <c r="A305" i="5"/>
  <c r="H305" i="5"/>
  <c r="B305" i="5"/>
  <c r="D305" i="5"/>
  <c r="A306" i="5"/>
  <c r="H306" i="5"/>
  <c r="B306" i="5"/>
  <c r="D306" i="5"/>
  <c r="A307" i="5"/>
  <c r="H307" i="5"/>
  <c r="B307" i="5"/>
  <c r="D307" i="5"/>
  <c r="A308" i="5"/>
  <c r="H308" i="5"/>
  <c r="B308" i="5"/>
  <c r="D308" i="5"/>
  <c r="A309" i="5"/>
  <c r="H309" i="5"/>
  <c r="B309" i="5"/>
  <c r="D309" i="5"/>
  <c r="A310" i="5"/>
  <c r="H310" i="5"/>
  <c r="B310" i="5"/>
  <c r="D310" i="5"/>
  <c r="A311" i="5"/>
  <c r="H311" i="5"/>
  <c r="B311" i="5"/>
  <c r="D311" i="5"/>
  <c r="A312" i="5"/>
  <c r="H312" i="5"/>
  <c r="B312" i="5"/>
  <c r="D312" i="5"/>
  <c r="A313" i="5"/>
  <c r="H313" i="5"/>
  <c r="B313" i="5"/>
  <c r="D313" i="5"/>
  <c r="A314" i="5"/>
  <c r="H314" i="5"/>
  <c r="B314" i="5"/>
  <c r="D314" i="5"/>
  <c r="A315" i="5"/>
  <c r="H315" i="5"/>
  <c r="B315" i="5"/>
  <c r="D315" i="5"/>
  <c r="A316" i="5"/>
  <c r="H316" i="5"/>
  <c r="B316" i="5"/>
  <c r="D316" i="5"/>
  <c r="A317" i="5"/>
  <c r="H317" i="5"/>
  <c r="B317" i="5"/>
  <c r="D317" i="5"/>
  <c r="A318" i="5"/>
  <c r="H318" i="5"/>
  <c r="B318" i="5"/>
  <c r="D318" i="5"/>
  <c r="A319" i="5"/>
  <c r="H319" i="5"/>
  <c r="B319" i="5"/>
  <c r="D319" i="5"/>
  <c r="A320" i="5"/>
  <c r="H320" i="5"/>
  <c r="B320" i="5"/>
  <c r="D320" i="5"/>
  <c r="A321" i="5"/>
  <c r="H321" i="5"/>
  <c r="B321" i="5"/>
  <c r="D321" i="5"/>
  <c r="A322" i="5"/>
  <c r="H322" i="5"/>
  <c r="B322" i="5"/>
  <c r="D322" i="5"/>
  <c r="A323" i="5"/>
  <c r="H323" i="5"/>
  <c r="B323" i="5"/>
  <c r="D323" i="5"/>
  <c r="A324" i="5"/>
  <c r="H324" i="5"/>
  <c r="B324" i="5"/>
  <c r="D324" i="5"/>
  <c r="A325" i="5"/>
  <c r="H325" i="5"/>
  <c r="B325" i="5"/>
  <c r="D325" i="5"/>
  <c r="A326" i="5"/>
  <c r="H326" i="5"/>
  <c r="B326" i="5"/>
  <c r="D326" i="5"/>
  <c r="A327" i="5"/>
  <c r="H327" i="5"/>
  <c r="B327" i="5"/>
  <c r="D327" i="5"/>
  <c r="A328" i="5"/>
  <c r="H328" i="5"/>
  <c r="B328" i="5"/>
  <c r="D328" i="5"/>
  <c r="A329" i="5"/>
  <c r="H329" i="5"/>
  <c r="B329" i="5"/>
  <c r="D329" i="5"/>
  <c r="A759" i="5"/>
  <c r="H759" i="5"/>
  <c r="B759" i="5"/>
  <c r="D759" i="5"/>
  <c r="A330" i="5"/>
  <c r="H330" i="5"/>
  <c r="B330" i="5"/>
  <c r="D330" i="5"/>
  <c r="A331" i="5"/>
  <c r="H331" i="5"/>
  <c r="B331" i="5"/>
  <c r="D331" i="5"/>
  <c r="A332" i="5"/>
  <c r="H332" i="5"/>
  <c r="B332" i="5"/>
  <c r="D332" i="5"/>
  <c r="A333" i="5"/>
  <c r="H333" i="5"/>
  <c r="B333" i="5"/>
  <c r="D333" i="5"/>
  <c r="A334" i="5"/>
  <c r="H334" i="5"/>
  <c r="B334" i="5"/>
  <c r="D334" i="5"/>
  <c r="A335" i="5"/>
  <c r="H335" i="5"/>
  <c r="B335" i="5"/>
  <c r="D335" i="5"/>
  <c r="A336" i="5"/>
  <c r="H336" i="5"/>
  <c r="B336" i="5"/>
  <c r="D336" i="5"/>
  <c r="A337" i="5"/>
  <c r="H337" i="5"/>
  <c r="B337" i="5"/>
  <c r="D337" i="5"/>
  <c r="A338" i="5"/>
  <c r="H338" i="5"/>
  <c r="B338" i="5"/>
  <c r="D338" i="5"/>
  <c r="A339" i="5"/>
  <c r="H339" i="5"/>
  <c r="B339" i="5"/>
  <c r="D339" i="5"/>
  <c r="A340" i="5"/>
  <c r="H340" i="5"/>
  <c r="B340" i="5"/>
  <c r="D340" i="5"/>
  <c r="A760" i="5"/>
  <c r="H760" i="5"/>
  <c r="B760" i="5"/>
  <c r="D760" i="5"/>
  <c r="A341" i="5"/>
  <c r="H341" i="5"/>
  <c r="B341" i="5"/>
  <c r="D341" i="5"/>
  <c r="A342" i="5"/>
  <c r="H342" i="5"/>
  <c r="B342" i="5"/>
  <c r="D342" i="5"/>
  <c r="A343" i="5"/>
  <c r="H343" i="5"/>
  <c r="B343" i="5"/>
  <c r="D343" i="5"/>
  <c r="A344" i="5"/>
  <c r="H344" i="5"/>
  <c r="B344" i="5"/>
  <c r="D344" i="5"/>
  <c r="A761" i="5"/>
  <c r="H761" i="5"/>
  <c r="B761" i="5"/>
  <c r="D761" i="5"/>
  <c r="A762" i="5"/>
  <c r="H762" i="5"/>
  <c r="B762" i="5"/>
  <c r="D762" i="5"/>
  <c r="A345" i="5"/>
  <c r="H345" i="5"/>
  <c r="B345" i="5"/>
  <c r="D345" i="5"/>
  <c r="A346" i="5"/>
  <c r="H346" i="5"/>
  <c r="B346" i="5"/>
  <c r="D346" i="5"/>
  <c r="A347" i="5"/>
  <c r="H347" i="5"/>
  <c r="B347" i="5"/>
  <c r="D347" i="5"/>
  <c r="A348" i="5"/>
  <c r="H348" i="5"/>
  <c r="B348" i="5"/>
  <c r="D348" i="5"/>
  <c r="A349" i="5"/>
  <c r="H349" i="5"/>
  <c r="B349" i="5"/>
  <c r="D349" i="5"/>
  <c r="A350" i="5"/>
  <c r="H350" i="5"/>
  <c r="B350" i="5"/>
  <c r="D350" i="5"/>
  <c r="A351" i="5"/>
  <c r="H351" i="5"/>
  <c r="B351" i="5"/>
  <c r="D351" i="5"/>
  <c r="A352" i="5"/>
  <c r="H352" i="5"/>
  <c r="B352" i="5"/>
  <c r="D352" i="5"/>
  <c r="A353" i="5"/>
  <c r="H353" i="5"/>
  <c r="B353" i="5"/>
  <c r="D353" i="5"/>
  <c r="A354" i="5"/>
  <c r="H354" i="5"/>
  <c r="B354" i="5"/>
  <c r="D354" i="5"/>
  <c r="A355" i="5"/>
  <c r="H355" i="5"/>
  <c r="B355" i="5"/>
  <c r="D355" i="5"/>
  <c r="A356" i="5"/>
  <c r="H356" i="5"/>
  <c r="B356" i="5"/>
  <c r="D356" i="5"/>
  <c r="A357" i="5"/>
  <c r="H357" i="5"/>
  <c r="B357" i="5"/>
  <c r="D357" i="5"/>
  <c r="A358" i="5"/>
  <c r="H358" i="5"/>
  <c r="B358" i="5"/>
  <c r="D358" i="5"/>
  <c r="A359" i="5"/>
  <c r="H359" i="5"/>
  <c r="B359" i="5"/>
  <c r="D359" i="5"/>
  <c r="A360" i="5"/>
  <c r="H360" i="5"/>
  <c r="B360" i="5"/>
  <c r="D360" i="5"/>
  <c r="A361" i="5"/>
  <c r="H361" i="5"/>
  <c r="B361" i="5"/>
  <c r="D361" i="5"/>
  <c r="A362" i="5"/>
  <c r="H362" i="5"/>
  <c r="B362" i="5"/>
  <c r="D362" i="5"/>
  <c r="A363" i="5"/>
  <c r="H363" i="5"/>
  <c r="B363" i="5"/>
  <c r="D363" i="5"/>
  <c r="A364" i="5"/>
  <c r="H364" i="5"/>
  <c r="B364" i="5"/>
  <c r="D364" i="5"/>
  <c r="A365" i="5"/>
  <c r="H365" i="5"/>
  <c r="B365" i="5"/>
  <c r="D365" i="5"/>
  <c r="A366" i="5"/>
  <c r="H366" i="5"/>
  <c r="B366" i="5"/>
  <c r="D366" i="5"/>
  <c r="A367" i="5"/>
  <c r="H367" i="5"/>
  <c r="B367" i="5"/>
  <c r="D367" i="5"/>
  <c r="A368" i="5"/>
  <c r="H368" i="5"/>
  <c r="B368" i="5"/>
  <c r="D368" i="5"/>
  <c r="A763" i="5"/>
  <c r="H763" i="5"/>
  <c r="B763" i="5"/>
  <c r="D763" i="5"/>
  <c r="A764" i="5"/>
  <c r="H764" i="5"/>
  <c r="B764" i="5"/>
  <c r="D764" i="5"/>
  <c r="A765" i="5"/>
  <c r="H765" i="5"/>
  <c r="B765" i="5"/>
  <c r="D765" i="5"/>
  <c r="A369" i="5"/>
  <c r="H369" i="5"/>
  <c r="B369" i="5"/>
  <c r="D369" i="5"/>
  <c r="A370" i="5"/>
  <c r="H370" i="5"/>
  <c r="B370" i="5"/>
  <c r="D370" i="5"/>
  <c r="A766" i="5"/>
  <c r="H766" i="5"/>
  <c r="B766" i="5"/>
  <c r="D766" i="5"/>
  <c r="A371" i="5"/>
  <c r="H371" i="5"/>
  <c r="B371" i="5"/>
  <c r="D371" i="5"/>
  <c r="A372" i="5"/>
  <c r="H372" i="5"/>
  <c r="B372" i="5"/>
  <c r="D372" i="5"/>
  <c r="A373" i="5"/>
  <c r="H373" i="5"/>
  <c r="B373" i="5"/>
  <c r="D373" i="5"/>
  <c r="A374" i="5"/>
  <c r="H374" i="5"/>
  <c r="B374" i="5"/>
  <c r="D374" i="5"/>
  <c r="A375" i="5"/>
  <c r="H375" i="5"/>
  <c r="B375" i="5"/>
  <c r="D375" i="5"/>
  <c r="A376" i="5"/>
  <c r="H376" i="5"/>
  <c r="B376" i="5"/>
  <c r="D376" i="5"/>
  <c r="A377" i="5"/>
  <c r="H377" i="5"/>
  <c r="B377" i="5"/>
  <c r="D377" i="5"/>
  <c r="A378" i="5"/>
  <c r="H378" i="5"/>
  <c r="B378" i="5"/>
  <c r="D378" i="5"/>
  <c r="A379" i="5"/>
  <c r="H379" i="5"/>
  <c r="B379" i="5"/>
  <c r="D379" i="5"/>
  <c r="A380" i="5"/>
  <c r="H380" i="5"/>
  <c r="B380" i="5"/>
  <c r="D380" i="5"/>
  <c r="A381" i="5"/>
  <c r="H381" i="5"/>
  <c r="B381" i="5"/>
  <c r="D381" i="5"/>
  <c r="A382" i="5"/>
  <c r="H382" i="5"/>
  <c r="B382" i="5"/>
  <c r="D382" i="5"/>
  <c r="A383" i="5"/>
  <c r="H383" i="5"/>
  <c r="B383" i="5"/>
  <c r="D383" i="5"/>
  <c r="A384" i="5"/>
  <c r="H384" i="5"/>
  <c r="B384" i="5"/>
  <c r="D384" i="5"/>
  <c r="A767" i="5"/>
  <c r="H767" i="5"/>
  <c r="B767" i="5"/>
  <c r="D767" i="5"/>
  <c r="A385" i="5"/>
  <c r="H385" i="5"/>
  <c r="B385" i="5"/>
  <c r="D385" i="5"/>
  <c r="A386" i="5"/>
  <c r="H386" i="5"/>
  <c r="B386" i="5"/>
  <c r="D386" i="5"/>
  <c r="A387" i="5"/>
  <c r="H387" i="5"/>
  <c r="B387" i="5"/>
  <c r="D387" i="5"/>
  <c r="A388" i="5"/>
  <c r="H388" i="5"/>
  <c r="B388" i="5"/>
  <c r="D388" i="5"/>
  <c r="A768" i="5"/>
  <c r="H768" i="5"/>
  <c r="B768" i="5"/>
  <c r="D768" i="5"/>
  <c r="A389" i="5"/>
  <c r="H389" i="5"/>
  <c r="B389" i="5"/>
  <c r="D389" i="5"/>
  <c r="A769" i="5"/>
  <c r="H769" i="5"/>
  <c r="B769" i="5"/>
  <c r="D769" i="5"/>
  <c r="A390" i="5"/>
  <c r="H390" i="5"/>
  <c r="B390" i="5"/>
  <c r="D390" i="5"/>
  <c r="A770" i="5"/>
  <c r="H770" i="5"/>
  <c r="B770" i="5"/>
  <c r="D770" i="5"/>
  <c r="A391" i="5"/>
  <c r="H391" i="5"/>
  <c r="B391" i="5"/>
  <c r="D391" i="5"/>
  <c r="A392" i="5"/>
  <c r="H392" i="5"/>
  <c r="B392" i="5"/>
  <c r="D392" i="5"/>
  <c r="A393" i="5"/>
  <c r="H393" i="5"/>
  <c r="B393" i="5"/>
  <c r="D393" i="5"/>
  <c r="A394" i="5"/>
  <c r="H394" i="5"/>
  <c r="B394" i="5"/>
  <c r="D394" i="5"/>
  <c r="A395" i="5"/>
  <c r="H395" i="5"/>
  <c r="B395" i="5"/>
  <c r="D395" i="5"/>
  <c r="A396" i="5"/>
  <c r="H396" i="5"/>
  <c r="B396" i="5"/>
  <c r="D396" i="5"/>
  <c r="A397" i="5"/>
  <c r="H397" i="5"/>
  <c r="B397" i="5"/>
  <c r="D397" i="5"/>
  <c r="A771" i="5"/>
  <c r="H771" i="5"/>
  <c r="B771" i="5"/>
  <c r="D771" i="5"/>
  <c r="A772" i="5"/>
  <c r="H772" i="5"/>
  <c r="B772" i="5"/>
  <c r="D772" i="5"/>
  <c r="A398" i="5"/>
  <c r="H398" i="5"/>
  <c r="B398" i="5"/>
  <c r="D398" i="5"/>
  <c r="A773" i="5"/>
  <c r="H773" i="5"/>
  <c r="B773" i="5"/>
  <c r="D773" i="5"/>
  <c r="A774" i="5"/>
  <c r="H774" i="5"/>
  <c r="B774" i="5"/>
  <c r="D774" i="5"/>
  <c r="A775" i="5"/>
  <c r="H775" i="5"/>
  <c r="B775" i="5"/>
  <c r="D775" i="5"/>
  <c r="A776" i="5"/>
  <c r="H776" i="5"/>
  <c r="B776" i="5"/>
  <c r="D776" i="5"/>
  <c r="A777" i="5"/>
  <c r="H777" i="5"/>
  <c r="B777" i="5"/>
  <c r="D777" i="5"/>
  <c r="A778" i="5"/>
  <c r="H778" i="5"/>
  <c r="B778" i="5"/>
  <c r="D778" i="5"/>
  <c r="A779" i="5"/>
  <c r="H779" i="5"/>
  <c r="B779" i="5"/>
  <c r="D779" i="5"/>
  <c r="A780" i="5"/>
  <c r="H780" i="5"/>
  <c r="B780" i="5"/>
  <c r="D780" i="5"/>
  <c r="A781" i="5"/>
  <c r="H781" i="5"/>
  <c r="B781" i="5"/>
  <c r="D781" i="5"/>
  <c r="A782" i="5"/>
  <c r="H782" i="5"/>
  <c r="B782" i="5"/>
  <c r="D782" i="5"/>
  <c r="A783" i="5"/>
  <c r="H783" i="5"/>
  <c r="B783" i="5"/>
  <c r="D783" i="5"/>
  <c r="A784" i="5"/>
  <c r="H784" i="5"/>
  <c r="B784" i="5"/>
  <c r="D784" i="5"/>
  <c r="A785" i="5"/>
  <c r="H785" i="5"/>
  <c r="B785" i="5"/>
  <c r="D785" i="5"/>
  <c r="A786" i="5"/>
  <c r="H786" i="5"/>
  <c r="B786" i="5"/>
  <c r="D786" i="5"/>
  <c r="A787" i="5"/>
  <c r="H787" i="5"/>
  <c r="B787" i="5"/>
  <c r="D787" i="5"/>
  <c r="A399" i="5"/>
  <c r="H399" i="5"/>
  <c r="B399" i="5"/>
  <c r="D399" i="5"/>
  <c r="A788" i="5"/>
  <c r="H788" i="5"/>
  <c r="B788" i="5"/>
  <c r="D788" i="5"/>
  <c r="A789" i="5"/>
  <c r="H789" i="5"/>
  <c r="B789" i="5"/>
  <c r="D789" i="5"/>
  <c r="A790" i="5"/>
  <c r="H790" i="5"/>
  <c r="B790" i="5"/>
  <c r="D790" i="5"/>
  <c r="A400" i="5"/>
  <c r="H400" i="5"/>
  <c r="B400" i="5"/>
  <c r="D400" i="5"/>
  <c r="A791" i="5"/>
  <c r="H791" i="5"/>
  <c r="B791" i="5"/>
  <c r="D791" i="5"/>
  <c r="A401" i="5"/>
  <c r="H401" i="5"/>
  <c r="B401" i="5"/>
  <c r="D401" i="5"/>
  <c r="A402" i="5"/>
  <c r="H402" i="5"/>
  <c r="B402" i="5"/>
  <c r="D402" i="5"/>
  <c r="A792" i="5"/>
  <c r="H792" i="5"/>
  <c r="B792" i="5"/>
  <c r="D792" i="5"/>
  <c r="A403" i="5"/>
  <c r="H403" i="5"/>
  <c r="B403" i="5"/>
  <c r="D403" i="5"/>
  <c r="A404" i="5"/>
  <c r="H404" i="5"/>
  <c r="B404" i="5"/>
  <c r="D404" i="5"/>
  <c r="A405" i="5"/>
  <c r="H405" i="5"/>
  <c r="B405" i="5"/>
  <c r="D405" i="5"/>
  <c r="A793" i="5"/>
  <c r="H793" i="5"/>
  <c r="B793" i="5"/>
  <c r="D793" i="5"/>
  <c r="A794" i="5"/>
  <c r="H794" i="5"/>
  <c r="B794" i="5"/>
  <c r="D794" i="5"/>
  <c r="A406" i="5"/>
  <c r="H406" i="5"/>
  <c r="B406" i="5"/>
  <c r="D406" i="5"/>
  <c r="A795" i="5"/>
  <c r="H795" i="5"/>
  <c r="B795" i="5"/>
  <c r="D795" i="5"/>
  <c r="A796" i="5"/>
  <c r="H796" i="5"/>
  <c r="B796" i="5"/>
  <c r="D796" i="5"/>
  <c r="A797" i="5"/>
  <c r="H797" i="5"/>
  <c r="B797" i="5"/>
  <c r="D797" i="5"/>
  <c r="A407" i="5"/>
  <c r="H407" i="5"/>
  <c r="B407" i="5"/>
  <c r="D407" i="5"/>
  <c r="A408" i="5"/>
  <c r="H408" i="5"/>
  <c r="B408" i="5"/>
  <c r="D408" i="5"/>
  <c r="A409" i="5"/>
  <c r="H409" i="5"/>
  <c r="B409" i="5"/>
  <c r="D409" i="5"/>
  <c r="A798" i="5"/>
  <c r="H798" i="5"/>
  <c r="B798" i="5"/>
  <c r="D798" i="5"/>
  <c r="A410" i="5"/>
  <c r="H410" i="5"/>
  <c r="B410" i="5"/>
  <c r="D410" i="5"/>
  <c r="A411" i="5"/>
  <c r="H411" i="5"/>
  <c r="B411" i="5"/>
  <c r="D411" i="5"/>
  <c r="A412" i="5"/>
  <c r="H412" i="5"/>
  <c r="B412" i="5"/>
  <c r="D412" i="5"/>
  <c r="A413" i="5"/>
  <c r="H413" i="5"/>
  <c r="B413" i="5"/>
  <c r="D413" i="5"/>
  <c r="A799" i="5"/>
  <c r="H799" i="5"/>
  <c r="B799" i="5"/>
  <c r="D799" i="5"/>
  <c r="A800" i="5"/>
  <c r="H800" i="5"/>
  <c r="B800" i="5"/>
  <c r="D800" i="5"/>
  <c r="A801" i="5"/>
  <c r="H801" i="5"/>
  <c r="B801" i="5"/>
  <c r="D801" i="5"/>
  <c r="A802" i="5"/>
  <c r="H802" i="5"/>
  <c r="B802" i="5"/>
  <c r="D802" i="5"/>
  <c r="A414" i="5"/>
  <c r="H414" i="5"/>
  <c r="B414" i="5"/>
  <c r="D414" i="5"/>
  <c r="A803" i="5"/>
  <c r="H803" i="5"/>
  <c r="B803" i="5"/>
  <c r="D803" i="5"/>
  <c r="A804" i="5"/>
  <c r="H804" i="5"/>
  <c r="B804" i="5"/>
  <c r="D804" i="5"/>
  <c r="A415" i="5"/>
  <c r="H415" i="5"/>
  <c r="B415" i="5"/>
  <c r="D415" i="5"/>
  <c r="A416" i="5"/>
  <c r="H416" i="5"/>
  <c r="B416" i="5"/>
  <c r="D416" i="5"/>
  <c r="A417" i="5"/>
  <c r="H417" i="5"/>
  <c r="B417" i="5"/>
  <c r="D417" i="5"/>
  <c r="A418" i="5"/>
  <c r="H418" i="5"/>
  <c r="B418" i="5"/>
  <c r="D418" i="5"/>
  <c r="A805" i="5"/>
  <c r="H805" i="5"/>
  <c r="B805" i="5"/>
  <c r="D805" i="5"/>
  <c r="A806" i="5"/>
  <c r="H806" i="5"/>
  <c r="B806" i="5"/>
  <c r="D806" i="5"/>
  <c r="A419" i="5"/>
  <c r="H419" i="5"/>
  <c r="B419" i="5"/>
  <c r="D419" i="5"/>
  <c r="A807" i="5"/>
  <c r="H807" i="5"/>
  <c r="B807" i="5"/>
  <c r="D807" i="5"/>
  <c r="A420" i="5"/>
  <c r="H420" i="5"/>
  <c r="B420" i="5"/>
  <c r="D420" i="5"/>
  <c r="A808" i="5"/>
  <c r="H808" i="5"/>
  <c r="B808" i="5"/>
  <c r="D808" i="5"/>
  <c r="A421" i="5"/>
  <c r="H421" i="5"/>
  <c r="B421" i="5"/>
  <c r="D421" i="5"/>
  <c r="A422" i="5"/>
  <c r="H422" i="5"/>
  <c r="B422" i="5"/>
  <c r="D422" i="5"/>
  <c r="A809" i="5"/>
  <c r="H809" i="5"/>
  <c r="B809" i="5"/>
  <c r="D809" i="5"/>
  <c r="A810" i="5"/>
  <c r="H810" i="5"/>
  <c r="B810" i="5"/>
  <c r="D810" i="5"/>
  <c r="A811" i="5"/>
  <c r="H811" i="5"/>
  <c r="B811" i="5"/>
  <c r="D811" i="5"/>
  <c r="A423" i="5"/>
  <c r="H423" i="5"/>
  <c r="B423" i="5"/>
  <c r="D423" i="5"/>
  <c r="A424" i="5"/>
  <c r="H424" i="5"/>
  <c r="B424" i="5"/>
  <c r="D424" i="5"/>
  <c r="A425" i="5"/>
  <c r="H425" i="5"/>
  <c r="B425" i="5"/>
  <c r="D425" i="5"/>
  <c r="A426" i="5"/>
  <c r="H426" i="5"/>
  <c r="B426" i="5"/>
  <c r="D426" i="5"/>
  <c r="A427" i="5"/>
  <c r="H427" i="5"/>
  <c r="B427" i="5"/>
  <c r="D427" i="5"/>
  <c r="A428" i="5"/>
  <c r="H428" i="5"/>
  <c r="B428" i="5"/>
  <c r="D428" i="5"/>
  <c r="A429" i="5"/>
  <c r="H429" i="5"/>
  <c r="B429" i="5"/>
  <c r="D429" i="5"/>
  <c r="A430" i="5"/>
  <c r="H430" i="5"/>
  <c r="B430" i="5"/>
  <c r="D430" i="5"/>
  <c r="A431" i="5"/>
  <c r="H431" i="5"/>
  <c r="B431" i="5"/>
  <c r="D431" i="5"/>
  <c r="A432" i="5"/>
  <c r="H432" i="5"/>
  <c r="B432" i="5"/>
  <c r="D432" i="5"/>
  <c r="A433" i="5"/>
  <c r="H433" i="5"/>
  <c r="B433" i="5"/>
  <c r="D433" i="5"/>
  <c r="A434" i="5"/>
  <c r="H434" i="5"/>
  <c r="B434" i="5"/>
  <c r="D434" i="5"/>
  <c r="A435" i="5"/>
  <c r="H435" i="5"/>
  <c r="B435" i="5"/>
  <c r="D435" i="5"/>
  <c r="A812" i="5"/>
  <c r="H812" i="5"/>
  <c r="B812" i="5"/>
  <c r="D812" i="5"/>
  <c r="A436" i="5"/>
  <c r="H436" i="5"/>
  <c r="B436" i="5"/>
  <c r="D436" i="5"/>
  <c r="A437" i="5"/>
  <c r="H437" i="5"/>
  <c r="B437" i="5"/>
  <c r="D437" i="5"/>
  <c r="A438" i="5"/>
  <c r="H438" i="5"/>
  <c r="B438" i="5"/>
  <c r="D438" i="5"/>
  <c r="A439" i="5"/>
  <c r="H439" i="5"/>
  <c r="B439" i="5"/>
  <c r="D439" i="5"/>
  <c r="A440" i="5"/>
  <c r="H440" i="5"/>
  <c r="B440" i="5"/>
  <c r="D440" i="5"/>
  <c r="A441" i="5"/>
  <c r="H441" i="5"/>
  <c r="B441" i="5"/>
  <c r="D441" i="5"/>
  <c r="A442" i="5"/>
  <c r="H442" i="5"/>
  <c r="B442" i="5"/>
  <c r="D442" i="5"/>
  <c r="A443" i="5"/>
  <c r="H443" i="5"/>
  <c r="B443" i="5"/>
  <c r="D443" i="5"/>
  <c r="A444" i="5"/>
  <c r="H444" i="5"/>
  <c r="B444" i="5"/>
  <c r="D444" i="5"/>
  <c r="A445" i="5"/>
  <c r="H445" i="5"/>
  <c r="B445" i="5"/>
  <c r="D445" i="5"/>
  <c r="A446" i="5"/>
  <c r="H446" i="5"/>
  <c r="B446" i="5"/>
  <c r="D446" i="5"/>
  <c r="A447" i="5"/>
  <c r="H447" i="5"/>
  <c r="B447" i="5"/>
  <c r="D447" i="5"/>
  <c r="A448" i="5"/>
  <c r="H448" i="5"/>
  <c r="B448" i="5"/>
  <c r="D448" i="5"/>
  <c r="A449" i="5"/>
  <c r="H449" i="5"/>
  <c r="B449" i="5"/>
  <c r="D449" i="5"/>
  <c r="A450" i="5"/>
  <c r="H450" i="5"/>
  <c r="B450" i="5"/>
  <c r="D450" i="5"/>
  <c r="A451" i="5"/>
  <c r="H451" i="5"/>
  <c r="B451" i="5"/>
  <c r="D451" i="5"/>
  <c r="A452" i="5"/>
  <c r="H452" i="5"/>
  <c r="B452" i="5"/>
  <c r="D452" i="5"/>
  <c r="A453" i="5"/>
  <c r="H453" i="5"/>
  <c r="B453" i="5"/>
  <c r="D453" i="5"/>
  <c r="A454" i="5"/>
  <c r="H454" i="5"/>
  <c r="B454" i="5"/>
  <c r="D454" i="5"/>
  <c r="A455" i="5"/>
  <c r="H455" i="5"/>
  <c r="B455" i="5"/>
  <c r="D455" i="5"/>
  <c r="A456" i="5"/>
  <c r="H456" i="5"/>
  <c r="B456" i="5"/>
  <c r="D456" i="5"/>
  <c r="A457" i="5"/>
  <c r="H457" i="5"/>
  <c r="B457" i="5"/>
  <c r="D457" i="5"/>
  <c r="A458" i="5"/>
  <c r="H458" i="5"/>
  <c r="B458" i="5"/>
  <c r="D458" i="5"/>
  <c r="A813" i="5"/>
  <c r="H813" i="5"/>
  <c r="B813" i="5"/>
  <c r="D813" i="5"/>
  <c r="H636" i="5"/>
  <c r="D636" i="5"/>
  <c r="B636" i="5"/>
  <c r="A636" i="5"/>
  <c r="H635" i="5"/>
  <c r="D635" i="5"/>
  <c r="B635" i="5"/>
  <c r="A635" i="5"/>
  <c r="H634" i="5"/>
  <c r="D634" i="5"/>
  <c r="B634" i="5"/>
  <c r="A634" i="5"/>
  <c r="H633" i="5"/>
  <c r="D633" i="5"/>
  <c r="B633" i="5"/>
  <c r="A633" i="5"/>
  <c r="H632" i="5"/>
  <c r="D632" i="5"/>
  <c r="B632" i="5"/>
  <c r="A632" i="5"/>
  <c r="H631" i="5"/>
  <c r="D631" i="5"/>
  <c r="B631" i="5"/>
  <c r="A631" i="5"/>
  <c r="H630" i="5"/>
  <c r="D630" i="5"/>
  <c r="B630" i="5"/>
  <c r="A630" i="5"/>
  <c r="H629" i="5"/>
  <c r="D629" i="5"/>
  <c r="B629" i="5"/>
  <c r="A629" i="5"/>
  <c r="H628" i="5"/>
  <c r="D628" i="5"/>
  <c r="B628" i="5"/>
  <c r="A628" i="5"/>
  <c r="H627" i="5"/>
  <c r="D627" i="5"/>
  <c r="B627" i="5"/>
  <c r="A627" i="5"/>
  <c r="H626" i="5"/>
  <c r="D626" i="5"/>
  <c r="B626" i="5"/>
  <c r="A626" i="5"/>
  <c r="H625" i="5"/>
  <c r="D625" i="5"/>
  <c r="B625" i="5"/>
  <c r="A625" i="5"/>
  <c r="H624" i="5"/>
  <c r="D624" i="5"/>
  <c r="B624" i="5"/>
  <c r="A624" i="5"/>
  <c r="H623" i="5"/>
  <c r="D623" i="5"/>
  <c r="B623" i="5"/>
  <c r="A623" i="5"/>
  <c r="H622" i="5"/>
  <c r="D622" i="5"/>
  <c r="B622" i="5"/>
  <c r="A622" i="5"/>
  <c r="H621" i="5"/>
  <c r="D621" i="5"/>
  <c r="B621" i="5"/>
  <c r="A621" i="5"/>
  <c r="H620" i="5"/>
  <c r="D620" i="5"/>
  <c r="B620" i="5"/>
  <c r="A620" i="5"/>
  <c r="H619" i="5"/>
  <c r="D619" i="5"/>
  <c r="B619" i="5"/>
  <c r="A619" i="5"/>
  <c r="H618" i="5"/>
  <c r="D618" i="5"/>
  <c r="B618" i="5"/>
  <c r="A618" i="5"/>
  <c r="H617" i="5"/>
  <c r="D617" i="5"/>
  <c r="B617" i="5"/>
  <c r="A617" i="5"/>
  <c r="H616" i="5"/>
  <c r="D616" i="5"/>
  <c r="B616" i="5"/>
  <c r="A616" i="5"/>
  <c r="H615" i="5"/>
  <c r="D615" i="5"/>
  <c r="B615" i="5"/>
  <c r="A615" i="5"/>
  <c r="H614" i="5"/>
  <c r="D614" i="5"/>
  <c r="B614" i="5"/>
  <c r="A614" i="5"/>
  <c r="H613" i="5"/>
  <c r="D613" i="5"/>
  <c r="B613" i="5"/>
  <c r="A613" i="5"/>
  <c r="H612" i="5"/>
  <c r="D612" i="5"/>
  <c r="B612" i="5"/>
  <c r="A612" i="5"/>
  <c r="H611" i="5"/>
  <c r="D611" i="5"/>
  <c r="B611" i="5"/>
  <c r="A611" i="5"/>
  <c r="H610" i="5"/>
  <c r="D610" i="5"/>
  <c r="B610" i="5"/>
  <c r="A610" i="5"/>
  <c r="H609" i="5"/>
  <c r="D609" i="5"/>
  <c r="B609" i="5"/>
  <c r="A609" i="5"/>
  <c r="H608" i="5"/>
  <c r="D608" i="5"/>
  <c r="B608" i="5"/>
  <c r="A608" i="5"/>
  <c r="H607" i="5"/>
  <c r="D607" i="5"/>
  <c r="B607" i="5"/>
  <c r="A607" i="5"/>
  <c r="H606" i="5"/>
  <c r="D606" i="5"/>
  <c r="B606" i="5"/>
  <c r="A606" i="5"/>
  <c r="H605" i="5"/>
  <c r="D605" i="5"/>
  <c r="B605" i="5"/>
  <c r="A605" i="5"/>
  <c r="H604" i="5"/>
  <c r="D604" i="5"/>
  <c r="B604" i="5"/>
  <c r="A604" i="5"/>
  <c r="H603" i="5"/>
  <c r="D603" i="5"/>
  <c r="B603" i="5"/>
  <c r="A603" i="5"/>
  <c r="H602" i="5"/>
  <c r="D602" i="5"/>
  <c r="B602" i="5"/>
  <c r="A602" i="5"/>
  <c r="H601" i="5"/>
  <c r="D601" i="5"/>
  <c r="B601" i="5"/>
  <c r="A601" i="5"/>
  <c r="H600" i="5"/>
  <c r="D600" i="5"/>
  <c r="B600" i="5"/>
  <c r="A600" i="5"/>
  <c r="H599" i="5"/>
  <c r="D599" i="5"/>
  <c r="B599" i="5"/>
  <c r="A599" i="5"/>
  <c r="H598" i="5"/>
  <c r="D598" i="5"/>
  <c r="B598" i="5"/>
  <c r="A598" i="5"/>
  <c r="H597" i="5"/>
  <c r="D597" i="5"/>
  <c r="B597" i="5"/>
  <c r="A597" i="5"/>
  <c r="H596" i="5"/>
  <c r="D596" i="5"/>
  <c r="B596" i="5"/>
  <c r="A596" i="5"/>
  <c r="H595" i="5"/>
  <c r="D595" i="5"/>
  <c r="B595" i="5"/>
  <c r="A595" i="5"/>
  <c r="H594" i="5"/>
  <c r="D594" i="5"/>
  <c r="B594" i="5"/>
  <c r="A594" i="5"/>
  <c r="H593" i="5"/>
  <c r="D593" i="5"/>
  <c r="B593" i="5"/>
  <c r="A593" i="5"/>
  <c r="H592" i="5"/>
  <c r="D592" i="5"/>
  <c r="B592" i="5"/>
  <c r="A592" i="5"/>
  <c r="H591" i="5"/>
  <c r="D591" i="5"/>
  <c r="B591" i="5"/>
  <c r="A591" i="5"/>
  <c r="H590" i="5"/>
  <c r="D590" i="5"/>
  <c r="B590" i="5"/>
  <c r="A590" i="5"/>
  <c r="H589" i="5"/>
  <c r="D589" i="5"/>
  <c r="B589" i="5"/>
  <c r="A589" i="5"/>
  <c r="H588" i="5"/>
  <c r="D588" i="5"/>
  <c r="B588" i="5"/>
  <c r="A588" i="5"/>
  <c r="H587" i="5"/>
  <c r="D587" i="5"/>
  <c r="B587" i="5"/>
  <c r="A587" i="5"/>
  <c r="H586" i="5"/>
  <c r="D586" i="5"/>
  <c r="B586" i="5"/>
  <c r="A586" i="5"/>
  <c r="H585" i="5"/>
  <c r="D585" i="5"/>
  <c r="B585" i="5"/>
  <c r="A585" i="5"/>
  <c r="H584" i="5"/>
  <c r="D584" i="5"/>
  <c r="B584" i="5"/>
  <c r="A584" i="5"/>
  <c r="H583" i="5"/>
  <c r="D583" i="5"/>
  <c r="B583" i="5"/>
  <c r="A583" i="5"/>
  <c r="H582" i="5"/>
  <c r="D582" i="5"/>
  <c r="B582" i="5"/>
  <c r="A582" i="5"/>
  <c r="H581" i="5"/>
  <c r="D581" i="5"/>
  <c r="B581" i="5"/>
  <c r="A581" i="5"/>
  <c r="H580" i="5"/>
  <c r="D580" i="5"/>
  <c r="B580" i="5"/>
  <c r="A580" i="5"/>
  <c r="H579" i="5"/>
  <c r="D579" i="5"/>
  <c r="B579" i="5"/>
  <c r="A579" i="5"/>
  <c r="H578" i="5"/>
  <c r="D578" i="5"/>
  <c r="B578" i="5"/>
  <c r="A578" i="5"/>
  <c r="H577" i="5"/>
  <c r="D577" i="5"/>
  <c r="B577" i="5"/>
  <c r="A577" i="5"/>
  <c r="H576" i="5"/>
  <c r="D576" i="5"/>
  <c r="B576" i="5"/>
  <c r="A576" i="5"/>
  <c r="H575" i="5"/>
  <c r="D575" i="5"/>
  <c r="B575" i="5"/>
  <c r="A575" i="5"/>
  <c r="H574" i="5"/>
  <c r="D574" i="5"/>
  <c r="B574" i="5"/>
  <c r="A574" i="5"/>
  <c r="H573" i="5"/>
  <c r="D573" i="5"/>
  <c r="B573" i="5"/>
  <c r="A573" i="5"/>
  <c r="H572" i="5"/>
  <c r="D572" i="5"/>
  <c r="B572" i="5"/>
  <c r="A572" i="5"/>
  <c r="H571" i="5"/>
  <c r="D571" i="5"/>
  <c r="B571" i="5"/>
  <c r="A571" i="5"/>
  <c r="H570" i="5"/>
  <c r="D570" i="5"/>
  <c r="B570" i="5"/>
  <c r="A570" i="5"/>
  <c r="H569" i="5"/>
  <c r="D569" i="5"/>
  <c r="B569" i="5"/>
  <c r="A569" i="5"/>
  <c r="H568" i="5"/>
  <c r="D568" i="5"/>
  <c r="B568" i="5"/>
  <c r="A568" i="5"/>
  <c r="H567" i="5"/>
  <c r="D567" i="5"/>
  <c r="B567" i="5"/>
  <c r="A567" i="5"/>
  <c r="H566" i="5"/>
  <c r="D566" i="5"/>
  <c r="B566" i="5"/>
  <c r="A566" i="5"/>
  <c r="H565" i="5"/>
  <c r="D565" i="5"/>
  <c r="B565" i="5"/>
  <c r="A565" i="5"/>
  <c r="H564" i="5"/>
  <c r="D564" i="5"/>
  <c r="B564" i="5"/>
  <c r="A564" i="5"/>
  <c r="H563" i="5"/>
  <c r="D563" i="5"/>
  <c r="B563" i="5"/>
  <c r="A563" i="5"/>
  <c r="H562" i="5"/>
  <c r="D562" i="5"/>
  <c r="B562" i="5"/>
  <c r="A562" i="5"/>
  <c r="H561" i="5"/>
  <c r="D561" i="5"/>
  <c r="B561" i="5"/>
  <c r="A561" i="5"/>
  <c r="H560" i="5"/>
  <c r="D560" i="5"/>
  <c r="B560" i="5"/>
  <c r="A560" i="5"/>
  <c r="H559" i="5"/>
  <c r="D559" i="5"/>
  <c r="B559" i="5"/>
  <c r="A559" i="5"/>
  <c r="H558" i="5"/>
  <c r="D558" i="5"/>
  <c r="B558" i="5"/>
  <c r="A558" i="5"/>
  <c r="H557" i="5"/>
  <c r="D557" i="5"/>
  <c r="B557" i="5"/>
  <c r="A557" i="5"/>
  <c r="H556" i="5"/>
  <c r="D556" i="5"/>
  <c r="B556" i="5"/>
  <c r="A556" i="5"/>
  <c r="H555" i="5"/>
  <c r="D555" i="5"/>
  <c r="B555" i="5"/>
  <c r="A555" i="5"/>
  <c r="H554" i="5"/>
  <c r="D554" i="5"/>
  <c r="B554" i="5"/>
  <c r="A554" i="5"/>
  <c r="H553" i="5"/>
  <c r="D553" i="5"/>
  <c r="B553" i="5"/>
  <c r="A553" i="5"/>
  <c r="H552" i="5"/>
  <c r="D552" i="5"/>
  <c r="B552" i="5"/>
  <c r="A552" i="5"/>
  <c r="H551" i="5"/>
  <c r="D551" i="5"/>
  <c r="B551" i="5"/>
  <c r="A551" i="5"/>
  <c r="H550" i="5"/>
  <c r="D550" i="5"/>
  <c r="B550" i="5"/>
  <c r="A550" i="5"/>
  <c r="H549" i="5"/>
  <c r="D549" i="5"/>
  <c r="B549" i="5"/>
  <c r="A549" i="5"/>
  <c r="H548" i="5"/>
  <c r="D548" i="5"/>
  <c r="B548" i="5"/>
  <c r="A548" i="5"/>
  <c r="H547" i="5"/>
  <c r="D547" i="5"/>
  <c r="B547" i="5"/>
  <c r="A547" i="5"/>
  <c r="H546" i="5"/>
  <c r="D546" i="5"/>
  <c r="B546" i="5"/>
  <c r="A546" i="5"/>
  <c r="H545" i="5"/>
  <c r="D545" i="5"/>
  <c r="B545" i="5"/>
  <c r="A545" i="5"/>
  <c r="H544" i="5"/>
  <c r="D544" i="5"/>
  <c r="B544" i="5"/>
  <c r="A544" i="5"/>
  <c r="H543" i="5"/>
  <c r="D543" i="5"/>
  <c r="B543" i="5"/>
  <c r="A543" i="5"/>
  <c r="H542" i="5"/>
  <c r="D542" i="5"/>
  <c r="B542" i="5"/>
  <c r="A542" i="5"/>
  <c r="H541" i="5"/>
  <c r="D541" i="5"/>
  <c r="B541" i="5"/>
  <c r="A541" i="5"/>
  <c r="H540" i="5"/>
  <c r="D540" i="5"/>
  <c r="B540" i="5"/>
  <c r="A540" i="5"/>
  <c r="H539" i="5"/>
  <c r="D539" i="5"/>
  <c r="B539" i="5"/>
  <c r="A539" i="5"/>
  <c r="H538" i="5"/>
  <c r="D538" i="5"/>
  <c r="B538" i="5"/>
  <c r="A538" i="5"/>
  <c r="H537" i="5"/>
  <c r="D537" i="5"/>
  <c r="B537" i="5"/>
  <c r="A537" i="5"/>
  <c r="H536" i="5"/>
  <c r="D536" i="5"/>
  <c r="B536" i="5"/>
  <c r="A536" i="5"/>
  <c r="H535" i="5"/>
  <c r="D535" i="5"/>
  <c r="B535" i="5"/>
  <c r="A535" i="5"/>
  <c r="H534" i="5"/>
  <c r="D534" i="5"/>
  <c r="B534" i="5"/>
  <c r="A534" i="5"/>
  <c r="H533" i="5"/>
  <c r="D533" i="5"/>
  <c r="B533" i="5"/>
  <c r="A533" i="5"/>
  <c r="H532" i="5"/>
  <c r="D532" i="5"/>
  <c r="B532" i="5"/>
  <c r="A532" i="5"/>
  <c r="H531" i="5"/>
  <c r="D531" i="5"/>
  <c r="B531" i="5"/>
  <c r="A531" i="5"/>
  <c r="H530" i="5"/>
  <c r="F530" i="5"/>
  <c r="D530" i="5"/>
  <c r="B530" i="5"/>
  <c r="A530" i="5"/>
  <c r="H529" i="5"/>
  <c r="B529" i="5"/>
  <c r="F529" i="5"/>
  <c r="D529" i="5"/>
  <c r="A529" i="5"/>
  <c r="H528" i="5"/>
  <c r="B528" i="5"/>
  <c r="F528" i="5"/>
  <c r="D528" i="5"/>
  <c r="A528" i="5"/>
  <c r="H527" i="5"/>
  <c r="B527" i="5"/>
  <c r="F527" i="5"/>
  <c r="D527" i="5"/>
  <c r="A527" i="5"/>
  <c r="H526" i="5"/>
  <c r="B526" i="5"/>
  <c r="F526" i="5"/>
  <c r="D526" i="5"/>
  <c r="A526" i="5"/>
  <c r="H525" i="5"/>
  <c r="B525" i="5"/>
  <c r="D525" i="5"/>
  <c r="A525" i="5"/>
  <c r="H524" i="5"/>
  <c r="B524" i="5"/>
  <c r="D524" i="5"/>
  <c r="A524" i="5"/>
  <c r="H523" i="5"/>
  <c r="B523" i="5"/>
  <c r="D523" i="5"/>
  <c r="A523" i="5"/>
  <c r="H522" i="5"/>
  <c r="B522" i="5"/>
  <c r="D522" i="5"/>
  <c r="A522" i="5"/>
  <c r="H521" i="5"/>
  <c r="B521" i="5"/>
  <c r="D521" i="5"/>
  <c r="A521" i="5"/>
  <c r="H520" i="5"/>
  <c r="B520" i="5"/>
  <c r="D520" i="5"/>
  <c r="A520" i="5"/>
  <c r="H519" i="5"/>
  <c r="B519" i="5"/>
  <c r="D519" i="5"/>
  <c r="A519" i="5"/>
  <c r="H518" i="5"/>
  <c r="B518" i="5"/>
  <c r="D518" i="5"/>
  <c r="A518" i="5"/>
  <c r="H517" i="5"/>
  <c r="B517" i="5"/>
  <c r="D517" i="5"/>
  <c r="A517" i="5"/>
  <c r="H516" i="5"/>
  <c r="B516" i="5"/>
  <c r="D516" i="5"/>
  <c r="A516" i="5"/>
  <c r="H515" i="5"/>
  <c r="B515" i="5"/>
  <c r="D515" i="5"/>
  <c r="A515" i="5"/>
  <c r="H514" i="5"/>
  <c r="B514" i="5"/>
  <c r="D514" i="5"/>
  <c r="A514" i="5"/>
  <c r="H513" i="5"/>
  <c r="B513" i="5"/>
  <c r="D513" i="5"/>
  <c r="A513" i="5"/>
  <c r="H512" i="5"/>
  <c r="B512" i="5"/>
  <c r="D512" i="5"/>
  <c r="A512" i="5"/>
  <c r="H511" i="5"/>
  <c r="B511" i="5"/>
  <c r="D511" i="5"/>
  <c r="A511" i="5"/>
  <c r="H510" i="5"/>
  <c r="B510" i="5"/>
  <c r="D510" i="5"/>
  <c r="A510" i="5"/>
  <c r="H509" i="5"/>
  <c r="B509" i="5"/>
  <c r="D509" i="5"/>
  <c r="A509" i="5"/>
  <c r="H508" i="5"/>
  <c r="B508" i="5"/>
  <c r="D508" i="5"/>
  <c r="A508" i="5"/>
  <c r="H507" i="5"/>
  <c r="B507" i="5"/>
  <c r="D507" i="5"/>
  <c r="A507" i="5"/>
  <c r="H506" i="5"/>
  <c r="B506" i="5"/>
  <c r="D506" i="5"/>
  <c r="A506" i="5"/>
  <c r="H505" i="5"/>
  <c r="B505" i="5"/>
  <c r="D505" i="5"/>
  <c r="A505" i="5"/>
  <c r="H504" i="5"/>
  <c r="B504" i="5"/>
  <c r="D504" i="5"/>
  <c r="A504" i="5"/>
  <c r="H503" i="5"/>
  <c r="B503" i="5"/>
  <c r="D503" i="5"/>
  <c r="A503" i="5"/>
  <c r="H502" i="5"/>
  <c r="B502" i="5"/>
  <c r="D502" i="5"/>
  <c r="A502" i="5"/>
  <c r="H501" i="5"/>
  <c r="B501" i="5"/>
  <c r="D501" i="5"/>
  <c r="A501" i="5"/>
  <c r="H500" i="5"/>
  <c r="B500" i="5"/>
  <c r="D500" i="5"/>
  <c r="A500" i="5"/>
  <c r="H499" i="5"/>
  <c r="B499" i="5"/>
  <c r="D499" i="5"/>
  <c r="A499" i="5"/>
  <c r="H498" i="5"/>
  <c r="B498" i="5"/>
  <c r="D498" i="5"/>
  <c r="A498" i="5"/>
  <c r="H497" i="5"/>
  <c r="B497" i="5"/>
  <c r="D497" i="5"/>
  <c r="A497" i="5"/>
  <c r="H496" i="5"/>
  <c r="B496" i="5"/>
  <c r="D496" i="5"/>
  <c r="A496" i="5"/>
  <c r="H495" i="5"/>
  <c r="B495" i="5"/>
  <c r="D495" i="5"/>
  <c r="A495" i="5"/>
  <c r="H494" i="5"/>
  <c r="B494" i="5"/>
  <c r="D494" i="5"/>
  <c r="A494" i="5"/>
  <c r="H493" i="5"/>
  <c r="B493" i="5"/>
  <c r="D493" i="5"/>
  <c r="A493" i="5"/>
  <c r="H492" i="5"/>
  <c r="B492" i="5"/>
  <c r="D492" i="5"/>
  <c r="A492" i="5"/>
  <c r="H491" i="5"/>
  <c r="B491" i="5"/>
  <c r="D491" i="5"/>
  <c r="A491" i="5"/>
  <c r="H490" i="5"/>
  <c r="B490" i="5"/>
  <c r="D490" i="5"/>
  <c r="A490" i="5"/>
  <c r="H489" i="5"/>
  <c r="B489" i="5"/>
  <c r="D489" i="5"/>
  <c r="A489" i="5"/>
  <c r="H488" i="5"/>
  <c r="B488" i="5"/>
  <c r="D488" i="5"/>
  <c r="A488" i="5"/>
  <c r="H487" i="5"/>
  <c r="B487" i="5"/>
  <c r="D487" i="5"/>
  <c r="A487" i="5"/>
  <c r="H486" i="5"/>
  <c r="B486" i="5"/>
  <c r="D486" i="5"/>
  <c r="A486" i="5"/>
  <c r="H485" i="5"/>
  <c r="B485" i="5"/>
  <c r="D485" i="5"/>
  <c r="A485" i="5"/>
  <c r="H484" i="5"/>
  <c r="B484" i="5"/>
  <c r="D484" i="5"/>
  <c r="A484" i="5"/>
  <c r="H483" i="5"/>
  <c r="B483" i="5"/>
  <c r="D483" i="5"/>
  <c r="A483" i="5"/>
  <c r="H482" i="5"/>
  <c r="B482" i="5"/>
  <c r="D482" i="5"/>
  <c r="A482" i="5"/>
  <c r="H481" i="5"/>
  <c r="B481" i="5"/>
  <c r="D481" i="5"/>
  <c r="A481" i="5"/>
  <c r="H480" i="5"/>
  <c r="B480" i="5"/>
  <c r="D480" i="5"/>
  <c r="A480" i="5"/>
  <c r="H479" i="5"/>
  <c r="B479" i="5"/>
  <c r="D479" i="5"/>
  <c r="A479" i="5"/>
  <c r="H478" i="5"/>
  <c r="B478" i="5"/>
  <c r="D478" i="5"/>
  <c r="A478" i="5"/>
  <c r="H477" i="5"/>
  <c r="B477" i="5"/>
  <c r="D477" i="5"/>
  <c r="A477" i="5"/>
  <c r="H476" i="5"/>
  <c r="B476" i="5"/>
  <c r="D476" i="5"/>
  <c r="A476" i="5"/>
  <c r="H475" i="5"/>
  <c r="B475" i="5"/>
  <c r="D475" i="5"/>
  <c r="A475" i="5"/>
  <c r="H474" i="5"/>
  <c r="B474" i="5"/>
  <c r="D474" i="5"/>
  <c r="A474" i="5"/>
  <c r="H473" i="5"/>
  <c r="B473" i="5"/>
  <c r="D473" i="5"/>
  <c r="A473" i="5"/>
  <c r="H472" i="5"/>
  <c r="B472" i="5"/>
  <c r="D472" i="5"/>
  <c r="A472" i="5"/>
  <c r="H471" i="5"/>
  <c r="B471" i="5"/>
  <c r="D471" i="5"/>
  <c r="A471" i="5"/>
  <c r="H470" i="5"/>
  <c r="B470" i="5"/>
  <c r="D470" i="5"/>
  <c r="A470" i="5"/>
  <c r="H469" i="5"/>
  <c r="B469" i="5"/>
  <c r="D469" i="5"/>
  <c r="A469" i="5"/>
  <c r="H468" i="5"/>
  <c r="B468" i="5"/>
  <c r="D468" i="5"/>
  <c r="A468" i="5"/>
  <c r="H467" i="5"/>
  <c r="B467" i="5"/>
  <c r="D467" i="5"/>
  <c r="A467" i="5"/>
  <c r="H466" i="5"/>
  <c r="B466" i="5"/>
  <c r="D466" i="5"/>
  <c r="A466" i="5"/>
  <c r="H465" i="5"/>
  <c r="B465" i="5"/>
  <c r="D465" i="5"/>
  <c r="A465" i="5"/>
  <c r="H464" i="5"/>
  <c r="B464" i="5"/>
  <c r="D464" i="5"/>
  <c r="A464" i="5"/>
  <c r="H463" i="5"/>
  <c r="B463" i="5"/>
  <c r="D463" i="5"/>
  <c r="A463" i="5"/>
  <c r="H462" i="5"/>
  <c r="B462" i="5"/>
  <c r="D462" i="5"/>
  <c r="A462" i="5"/>
  <c r="H461" i="5"/>
  <c r="B461" i="5"/>
  <c r="D461" i="5"/>
  <c r="A461" i="5"/>
  <c r="H460" i="5"/>
  <c r="B460" i="5"/>
  <c r="D460" i="5"/>
  <c r="A460" i="5"/>
  <c r="H459" i="5"/>
  <c r="B459" i="5"/>
  <c r="D459" i="5"/>
  <c r="A459" i="5"/>
  <c r="E846" i="3"/>
  <c r="F846" i="3" s="1"/>
  <c r="E847" i="3"/>
  <c r="F847" i="3" s="1"/>
  <c r="Q847" i="3"/>
  <c r="E9" i="3"/>
  <c r="D9" i="3"/>
  <c r="E745" i="3"/>
  <c r="F745" i="3" s="1"/>
  <c r="E747" i="3"/>
  <c r="F747" i="3" s="1"/>
  <c r="E749" i="3"/>
  <c r="F749" i="3" s="1"/>
  <c r="G749" i="3" s="1"/>
  <c r="K749" i="3" s="1"/>
  <c r="E751" i="3"/>
  <c r="F751" i="3" s="1"/>
  <c r="G751" i="3" s="1"/>
  <c r="K751" i="3" s="1"/>
  <c r="F760" i="3"/>
  <c r="G760" i="3" s="1"/>
  <c r="I760" i="3" s="1"/>
  <c r="E761" i="3"/>
  <c r="F761" i="3" s="1"/>
  <c r="F767" i="3"/>
  <c r="G767" i="3" s="1"/>
  <c r="E775" i="3"/>
  <c r="F775" i="3" s="1"/>
  <c r="F778" i="3"/>
  <c r="G778" i="3" s="1"/>
  <c r="K778" i="3" s="1"/>
  <c r="F780" i="3"/>
  <c r="E785" i="3"/>
  <c r="F785" i="3" s="1"/>
  <c r="E789" i="3"/>
  <c r="F789" i="3" s="1"/>
  <c r="F793" i="3"/>
  <c r="G793" i="3" s="1"/>
  <c r="K793" i="3" s="1"/>
  <c r="E794" i="3"/>
  <c r="F794" i="3" s="1"/>
  <c r="E795" i="3"/>
  <c r="F795" i="3" s="1"/>
  <c r="G795" i="3"/>
  <c r="K795" i="3" s="1"/>
  <c r="F817" i="3"/>
  <c r="E524" i="3"/>
  <c r="F524" i="3" s="1"/>
  <c r="E453" i="3"/>
  <c r="F453" i="3" s="1"/>
  <c r="G453" i="3" s="1"/>
  <c r="F265" i="3"/>
  <c r="G265" i="3" s="1"/>
  <c r="F273" i="3"/>
  <c r="F279" i="3"/>
  <c r="G279" i="3" s="1"/>
  <c r="J279" i="3" s="1"/>
  <c r="F281" i="3"/>
  <c r="G281" i="3" s="1"/>
  <c r="J281" i="3" s="1"/>
  <c r="F278" i="3"/>
  <c r="G278" i="3" s="1"/>
  <c r="J278" i="3" s="1"/>
  <c r="E289" i="3"/>
  <c r="F289" i="3" s="1"/>
  <c r="E290" i="3"/>
  <c r="F290" i="3" s="1"/>
  <c r="F298" i="3"/>
  <c r="E300" i="3"/>
  <c r="F300" i="3" s="1"/>
  <c r="E301" i="3"/>
  <c r="F301" i="3" s="1"/>
  <c r="F338" i="3"/>
  <c r="G338" i="3" s="1"/>
  <c r="F340" i="3"/>
  <c r="G340" i="3" s="1"/>
  <c r="J340" i="3" s="1"/>
  <c r="F376" i="3"/>
  <c r="E326" i="3"/>
  <c r="F326" i="3" s="1"/>
  <c r="F327" i="3"/>
  <c r="G327" i="3" s="1"/>
  <c r="J327" i="3" s="1"/>
  <c r="E332" i="3"/>
  <c r="F332" i="3" s="1"/>
  <c r="E452" i="3"/>
  <c r="F452" i="3" s="1"/>
  <c r="E275" i="3"/>
  <c r="F275" i="3" s="1"/>
  <c r="E337" i="3"/>
  <c r="F337" i="3" s="1"/>
  <c r="E299" i="3"/>
  <c r="F299" i="3" s="1"/>
  <c r="E424" i="3"/>
  <c r="F424" i="3" s="1"/>
  <c r="G424" i="3" s="1"/>
  <c r="I424" i="3" s="1"/>
  <c r="Q846" i="3"/>
  <c r="Q855" i="3"/>
  <c r="Q858" i="3"/>
  <c r="Q857" i="3"/>
  <c r="Q856" i="3"/>
  <c r="Q854" i="3"/>
  <c r="Q852" i="3"/>
  <c r="Q851" i="3"/>
  <c r="Q850" i="3"/>
  <c r="Q849" i="3"/>
  <c r="Q833" i="3"/>
  <c r="Q834" i="3"/>
  <c r="Q853" i="3"/>
  <c r="R8" i="4"/>
  <c r="AB9" i="4"/>
  <c r="AB8" i="4"/>
  <c r="AD2" i="4"/>
  <c r="AB10" i="4"/>
  <c r="AB15" i="4"/>
  <c r="AB2" i="4"/>
  <c r="AB7" i="4"/>
  <c r="AB6" i="4"/>
  <c r="AB13" i="4"/>
  <c r="AF1941" i="4"/>
  <c r="AB3" i="4"/>
  <c r="AB4" i="4"/>
  <c r="Z1941" i="4"/>
  <c r="AB5" i="4"/>
  <c r="AY93" i="4"/>
  <c r="AD1941" i="4"/>
  <c r="AC1941" i="4"/>
  <c r="AB1941" i="4"/>
  <c r="AF1940" i="4"/>
  <c r="Z1940" i="4"/>
  <c r="AD1940" i="4"/>
  <c r="AC1940" i="4"/>
  <c r="AB1940" i="4"/>
  <c r="AF1939" i="4"/>
  <c r="Z1939" i="4"/>
  <c r="AD1939" i="4"/>
  <c r="AC1939" i="4"/>
  <c r="AB1939" i="4"/>
  <c r="AF1938" i="4"/>
  <c r="Z1938" i="4"/>
  <c r="AD1938" i="4"/>
  <c r="AC1938" i="4"/>
  <c r="AB1938" i="4"/>
  <c r="AF1937" i="4"/>
  <c r="Z1937" i="4"/>
  <c r="AD1937" i="4"/>
  <c r="AC1937" i="4"/>
  <c r="AB1937" i="4"/>
  <c r="AF1936" i="4"/>
  <c r="Z1936" i="4"/>
  <c r="AD1936" i="4"/>
  <c r="AC1936" i="4"/>
  <c r="AB1936" i="4"/>
  <c r="AF1935" i="4"/>
  <c r="Z1935" i="4"/>
  <c r="AD1935" i="4"/>
  <c r="AC1935" i="4"/>
  <c r="AB1935" i="4"/>
  <c r="AF1934" i="4"/>
  <c r="Z1934" i="4"/>
  <c r="AD1934" i="4"/>
  <c r="AC1934" i="4"/>
  <c r="AB1934" i="4"/>
  <c r="AF1933" i="4"/>
  <c r="Z1933" i="4"/>
  <c r="AD1933" i="4"/>
  <c r="AC1933" i="4"/>
  <c r="AB1933" i="4"/>
  <c r="AF1932" i="4"/>
  <c r="Z1932" i="4"/>
  <c r="AD1932" i="4"/>
  <c r="AC1932" i="4"/>
  <c r="AB1932" i="4"/>
  <c r="AF1931" i="4"/>
  <c r="Z1931" i="4"/>
  <c r="AD1931" i="4"/>
  <c r="AC1931" i="4"/>
  <c r="AB1931" i="4"/>
  <c r="AF1930" i="4"/>
  <c r="Z1930" i="4"/>
  <c r="AD1930" i="4"/>
  <c r="AC1930" i="4"/>
  <c r="AB1930" i="4"/>
  <c r="AF1929" i="4"/>
  <c r="Z1929" i="4"/>
  <c r="AD1929" i="4"/>
  <c r="AC1929" i="4"/>
  <c r="AB1929" i="4"/>
  <c r="AF1928" i="4"/>
  <c r="Z1928" i="4"/>
  <c r="AD1928" i="4"/>
  <c r="AC1928" i="4"/>
  <c r="AB1928" i="4"/>
  <c r="AF1927" i="4"/>
  <c r="Z1927" i="4"/>
  <c r="AD1927" i="4"/>
  <c r="AC1927" i="4"/>
  <c r="AB1927" i="4"/>
  <c r="AF1926" i="4"/>
  <c r="Z1926" i="4"/>
  <c r="AD1926" i="4"/>
  <c r="AC1926" i="4"/>
  <c r="AB1926" i="4"/>
  <c r="AF1925" i="4"/>
  <c r="Z1925" i="4"/>
  <c r="AD1925" i="4"/>
  <c r="AC1925" i="4"/>
  <c r="AB1925" i="4"/>
  <c r="AF1924" i="4"/>
  <c r="Z1924" i="4"/>
  <c r="AD1924" i="4"/>
  <c r="AC1924" i="4"/>
  <c r="AB1924" i="4"/>
  <c r="AF1923" i="4"/>
  <c r="Z1923" i="4"/>
  <c r="AD1923" i="4"/>
  <c r="AC1923" i="4"/>
  <c r="AB1923" i="4"/>
  <c r="AF1922" i="4"/>
  <c r="Z1922" i="4"/>
  <c r="AD1922" i="4"/>
  <c r="AC1922" i="4"/>
  <c r="AB1922" i="4"/>
  <c r="AF1921" i="4"/>
  <c r="Z1921" i="4"/>
  <c r="AD1921" i="4"/>
  <c r="AC1921" i="4"/>
  <c r="AB1921" i="4"/>
  <c r="AF1920" i="4"/>
  <c r="Z1920" i="4"/>
  <c r="AD1920" i="4"/>
  <c r="AC1920" i="4"/>
  <c r="AB1920" i="4"/>
  <c r="AF1919" i="4"/>
  <c r="Z1919" i="4"/>
  <c r="AD1919" i="4"/>
  <c r="AC1919" i="4"/>
  <c r="AB1919" i="4"/>
  <c r="AF1918" i="4"/>
  <c r="Z1918" i="4"/>
  <c r="AD1918" i="4"/>
  <c r="AC1918" i="4"/>
  <c r="AB1918" i="4"/>
  <c r="AF1917" i="4"/>
  <c r="Z1917" i="4"/>
  <c r="AD1917" i="4"/>
  <c r="AC1917" i="4"/>
  <c r="AB1917" i="4"/>
  <c r="AF1916" i="4"/>
  <c r="Z1916" i="4"/>
  <c r="AD1916" i="4"/>
  <c r="AC1916" i="4"/>
  <c r="AB1916" i="4"/>
  <c r="AF1915" i="4"/>
  <c r="Z1915" i="4"/>
  <c r="AD1915" i="4"/>
  <c r="AC1915" i="4"/>
  <c r="AB1915" i="4"/>
  <c r="AF1914" i="4"/>
  <c r="Z1914" i="4"/>
  <c r="AD1914" i="4"/>
  <c r="AC1914" i="4"/>
  <c r="AB1914" i="4"/>
  <c r="AF1913" i="4"/>
  <c r="Z1913" i="4"/>
  <c r="AD1913" i="4"/>
  <c r="AC1913" i="4"/>
  <c r="AB1913" i="4"/>
  <c r="AF1912" i="4"/>
  <c r="Z1912" i="4"/>
  <c r="AD1912" i="4"/>
  <c r="AC1912" i="4"/>
  <c r="AB1912" i="4"/>
  <c r="AF1911" i="4"/>
  <c r="Z1911" i="4"/>
  <c r="AD1911" i="4"/>
  <c r="AC1911" i="4"/>
  <c r="AB1911" i="4"/>
  <c r="AF1910" i="4"/>
  <c r="Z1910" i="4"/>
  <c r="AD1910" i="4"/>
  <c r="AC1910" i="4"/>
  <c r="AB1910" i="4"/>
  <c r="AF1909" i="4"/>
  <c r="Z1909" i="4"/>
  <c r="AD1909" i="4"/>
  <c r="AC1909" i="4"/>
  <c r="AB1909" i="4"/>
  <c r="AF1908" i="4"/>
  <c r="Z1908" i="4"/>
  <c r="AD1908" i="4"/>
  <c r="AC1908" i="4"/>
  <c r="AB1908" i="4"/>
  <c r="AF1907" i="4"/>
  <c r="Z1907" i="4"/>
  <c r="AD1907" i="4"/>
  <c r="AC1907" i="4"/>
  <c r="AB1907" i="4"/>
  <c r="AF1906" i="4"/>
  <c r="Z1906" i="4"/>
  <c r="AD1906" i="4"/>
  <c r="AC1906" i="4"/>
  <c r="AB1906" i="4"/>
  <c r="AF1905" i="4"/>
  <c r="Z1905" i="4"/>
  <c r="AD1905" i="4"/>
  <c r="AC1905" i="4"/>
  <c r="AB1905" i="4"/>
  <c r="AF1904" i="4"/>
  <c r="Z1904" i="4"/>
  <c r="AD1904" i="4"/>
  <c r="AC1904" i="4"/>
  <c r="AB1904" i="4"/>
  <c r="AF1903" i="4"/>
  <c r="Z1903" i="4"/>
  <c r="AD1903" i="4"/>
  <c r="AC1903" i="4"/>
  <c r="AB1903" i="4"/>
  <c r="AF1902" i="4"/>
  <c r="Z1902" i="4"/>
  <c r="AD1902" i="4"/>
  <c r="AC1902" i="4"/>
  <c r="AB1902" i="4"/>
  <c r="AF1901" i="4"/>
  <c r="Z1901" i="4"/>
  <c r="AD1901" i="4"/>
  <c r="AC1901" i="4"/>
  <c r="AB1901" i="4"/>
  <c r="AF1900" i="4"/>
  <c r="Z1900" i="4"/>
  <c r="AD1900" i="4"/>
  <c r="AC1900" i="4"/>
  <c r="AB1900" i="4"/>
  <c r="AF1899" i="4"/>
  <c r="Z1899" i="4"/>
  <c r="AD1899" i="4"/>
  <c r="AC1899" i="4"/>
  <c r="AB1899" i="4"/>
  <c r="AF1898" i="4"/>
  <c r="Z1898" i="4"/>
  <c r="AD1898" i="4"/>
  <c r="AC1898" i="4"/>
  <c r="AB1898" i="4"/>
  <c r="AF1897" i="4"/>
  <c r="Z1897" i="4"/>
  <c r="AD1897" i="4"/>
  <c r="AC1897" i="4"/>
  <c r="AB1897" i="4"/>
  <c r="AF1896" i="4"/>
  <c r="Z1896" i="4"/>
  <c r="AD1896" i="4"/>
  <c r="AC1896" i="4"/>
  <c r="AB1896" i="4"/>
  <c r="AF1895" i="4"/>
  <c r="Z1895" i="4"/>
  <c r="AD1895" i="4"/>
  <c r="AC1895" i="4"/>
  <c r="AB1895" i="4"/>
  <c r="AF1894" i="4"/>
  <c r="Z1894" i="4"/>
  <c r="AD1894" i="4"/>
  <c r="AC1894" i="4"/>
  <c r="AB1894" i="4"/>
  <c r="AF1893" i="4"/>
  <c r="Z1893" i="4"/>
  <c r="AD1893" i="4"/>
  <c r="AC1893" i="4"/>
  <c r="AB1893" i="4"/>
  <c r="AF1892" i="4"/>
  <c r="Z1892" i="4"/>
  <c r="AD1892" i="4"/>
  <c r="AC1892" i="4"/>
  <c r="AB1892" i="4"/>
  <c r="AF1891" i="4"/>
  <c r="Z1891" i="4"/>
  <c r="AD1891" i="4"/>
  <c r="AC1891" i="4"/>
  <c r="AB1891" i="4"/>
  <c r="AF1890" i="4"/>
  <c r="Z1890" i="4"/>
  <c r="AD1890" i="4"/>
  <c r="AC1890" i="4"/>
  <c r="AB1890" i="4"/>
  <c r="AF1889" i="4"/>
  <c r="Z1889" i="4"/>
  <c r="AD1889" i="4"/>
  <c r="AC1889" i="4"/>
  <c r="AB1889" i="4"/>
  <c r="AF1888" i="4"/>
  <c r="Z1888" i="4"/>
  <c r="AD1888" i="4"/>
  <c r="AC1888" i="4"/>
  <c r="AB1888" i="4"/>
  <c r="AF1887" i="4"/>
  <c r="Z1887" i="4"/>
  <c r="AD1887" i="4"/>
  <c r="AC1887" i="4"/>
  <c r="AB1887" i="4"/>
  <c r="AF1886" i="4"/>
  <c r="Z1886" i="4"/>
  <c r="AD1886" i="4"/>
  <c r="AC1886" i="4"/>
  <c r="AB1886" i="4"/>
  <c r="AF1885" i="4"/>
  <c r="Z1885" i="4"/>
  <c r="AD1885" i="4"/>
  <c r="AC1885" i="4"/>
  <c r="AB1885" i="4"/>
  <c r="AF1884" i="4"/>
  <c r="Z1884" i="4"/>
  <c r="AD1884" i="4"/>
  <c r="AC1884" i="4"/>
  <c r="AB1884" i="4"/>
  <c r="AF1883" i="4"/>
  <c r="Z1883" i="4"/>
  <c r="AD1883" i="4"/>
  <c r="AC1883" i="4"/>
  <c r="AB1883" i="4"/>
  <c r="AF1882" i="4"/>
  <c r="Z1882" i="4"/>
  <c r="AD1882" i="4"/>
  <c r="AC1882" i="4"/>
  <c r="AB1882" i="4"/>
  <c r="AF1881" i="4"/>
  <c r="Z1881" i="4"/>
  <c r="AD1881" i="4"/>
  <c r="AC1881" i="4"/>
  <c r="AB1881" i="4"/>
  <c r="AF1880" i="4"/>
  <c r="Z1880" i="4"/>
  <c r="AD1880" i="4"/>
  <c r="AC1880" i="4"/>
  <c r="AB1880" i="4"/>
  <c r="AF1879" i="4"/>
  <c r="Z1879" i="4"/>
  <c r="AD1879" i="4"/>
  <c r="AC1879" i="4"/>
  <c r="AB1879" i="4"/>
  <c r="AF1878" i="4"/>
  <c r="Z1878" i="4"/>
  <c r="AD1878" i="4"/>
  <c r="AC1878" i="4"/>
  <c r="AB1878" i="4"/>
  <c r="AF1877" i="4"/>
  <c r="Z1877" i="4"/>
  <c r="AD1877" i="4"/>
  <c r="AC1877" i="4"/>
  <c r="AB1877" i="4"/>
  <c r="AF1876" i="4"/>
  <c r="Z1876" i="4"/>
  <c r="AD1876" i="4"/>
  <c r="AC1876" i="4"/>
  <c r="AB1876" i="4"/>
  <c r="AF1875" i="4"/>
  <c r="Z1875" i="4"/>
  <c r="AD1875" i="4"/>
  <c r="AC1875" i="4"/>
  <c r="AB1875" i="4"/>
  <c r="AF1874" i="4"/>
  <c r="Z1874" i="4"/>
  <c r="AD1874" i="4"/>
  <c r="AC1874" i="4"/>
  <c r="AB1874" i="4"/>
  <c r="AF1873" i="4"/>
  <c r="Z1873" i="4"/>
  <c r="AD1873" i="4"/>
  <c r="AC1873" i="4"/>
  <c r="AB1873" i="4"/>
  <c r="AF1872" i="4"/>
  <c r="Z1872" i="4"/>
  <c r="AD1872" i="4"/>
  <c r="AC1872" i="4"/>
  <c r="AB1872" i="4"/>
  <c r="AF1871" i="4"/>
  <c r="Z1871" i="4"/>
  <c r="AD1871" i="4"/>
  <c r="AC1871" i="4"/>
  <c r="AB1871" i="4"/>
  <c r="AF1870" i="4"/>
  <c r="Z1870" i="4"/>
  <c r="AD1870" i="4"/>
  <c r="AC1870" i="4"/>
  <c r="AB1870" i="4"/>
  <c r="AF1869" i="4"/>
  <c r="Z1869" i="4"/>
  <c r="AD1869" i="4"/>
  <c r="AC1869" i="4"/>
  <c r="AB1869" i="4"/>
  <c r="AF1868" i="4"/>
  <c r="Z1868" i="4"/>
  <c r="AD1868" i="4"/>
  <c r="AC1868" i="4"/>
  <c r="AB1868" i="4"/>
  <c r="AF1867" i="4"/>
  <c r="Z1867" i="4"/>
  <c r="AD1867" i="4"/>
  <c r="AC1867" i="4"/>
  <c r="AB1867" i="4"/>
  <c r="AF1866" i="4"/>
  <c r="Z1866" i="4"/>
  <c r="AD1866" i="4"/>
  <c r="AC1866" i="4"/>
  <c r="AB1866" i="4"/>
  <c r="AF1865" i="4"/>
  <c r="Z1865" i="4"/>
  <c r="AD1865" i="4"/>
  <c r="AC1865" i="4"/>
  <c r="AB1865" i="4"/>
  <c r="AF1864" i="4"/>
  <c r="Z1864" i="4"/>
  <c r="AD1864" i="4"/>
  <c r="AC1864" i="4"/>
  <c r="AB1864" i="4"/>
  <c r="AF1863" i="4"/>
  <c r="Z1863" i="4"/>
  <c r="AD1863" i="4"/>
  <c r="AC1863" i="4"/>
  <c r="AB1863" i="4"/>
  <c r="AF1862" i="4"/>
  <c r="Z1862" i="4"/>
  <c r="AD1862" i="4"/>
  <c r="AC1862" i="4"/>
  <c r="AB1862" i="4"/>
  <c r="AF1861" i="4"/>
  <c r="Z1861" i="4"/>
  <c r="AD1861" i="4"/>
  <c r="AC1861" i="4"/>
  <c r="AB1861" i="4"/>
  <c r="AF1860" i="4"/>
  <c r="Z1860" i="4"/>
  <c r="AD1860" i="4"/>
  <c r="AC1860" i="4"/>
  <c r="AB1860" i="4"/>
  <c r="AF1859" i="4"/>
  <c r="Z1859" i="4"/>
  <c r="AD1859" i="4"/>
  <c r="AC1859" i="4"/>
  <c r="AB1859" i="4"/>
  <c r="AF1858" i="4"/>
  <c r="Z1858" i="4"/>
  <c r="AD1858" i="4"/>
  <c r="AC1858" i="4"/>
  <c r="AB1858" i="4"/>
  <c r="AF1857" i="4"/>
  <c r="Z1857" i="4"/>
  <c r="AD1857" i="4"/>
  <c r="AC1857" i="4"/>
  <c r="AB1857" i="4"/>
  <c r="AF1856" i="4"/>
  <c r="Z1856" i="4"/>
  <c r="AD1856" i="4"/>
  <c r="AC1856" i="4"/>
  <c r="AB1856" i="4"/>
  <c r="AF1855" i="4"/>
  <c r="Z1855" i="4"/>
  <c r="AD1855" i="4"/>
  <c r="AC1855" i="4"/>
  <c r="AB1855" i="4"/>
  <c r="AF1854" i="4"/>
  <c r="Z1854" i="4"/>
  <c r="AD1854" i="4"/>
  <c r="AC1854" i="4"/>
  <c r="AB1854" i="4"/>
  <c r="AF1853" i="4"/>
  <c r="Z1853" i="4"/>
  <c r="AD1853" i="4"/>
  <c r="AC1853" i="4"/>
  <c r="AB1853" i="4"/>
  <c r="AF1852" i="4"/>
  <c r="Z1852" i="4"/>
  <c r="AD1852" i="4"/>
  <c r="AC1852" i="4"/>
  <c r="AB1852" i="4"/>
  <c r="AF1851" i="4"/>
  <c r="Z1851" i="4"/>
  <c r="AD1851" i="4"/>
  <c r="AC1851" i="4"/>
  <c r="AB1851" i="4"/>
  <c r="AF1850" i="4"/>
  <c r="Z1850" i="4"/>
  <c r="AD1850" i="4"/>
  <c r="AC1850" i="4"/>
  <c r="AB1850" i="4"/>
  <c r="AF1849" i="4"/>
  <c r="Z1849" i="4"/>
  <c r="AD1849" i="4"/>
  <c r="AC1849" i="4"/>
  <c r="AB1849" i="4"/>
  <c r="AF1848" i="4"/>
  <c r="Z1848" i="4"/>
  <c r="AD1848" i="4"/>
  <c r="AC1848" i="4"/>
  <c r="AB1848" i="4"/>
  <c r="AF1847" i="4"/>
  <c r="Z1847" i="4"/>
  <c r="AD1847" i="4"/>
  <c r="AC1847" i="4"/>
  <c r="AB1847" i="4"/>
  <c r="AF1846" i="4"/>
  <c r="Z1846" i="4"/>
  <c r="AD1846" i="4"/>
  <c r="AC1846" i="4"/>
  <c r="AB1846" i="4"/>
  <c r="AF1845" i="4"/>
  <c r="Z1845" i="4"/>
  <c r="AD1845" i="4"/>
  <c r="AC1845" i="4"/>
  <c r="AB1845" i="4"/>
  <c r="AF1844" i="4"/>
  <c r="Z1844" i="4"/>
  <c r="AD1844" i="4"/>
  <c r="AC1844" i="4"/>
  <c r="AB1844" i="4"/>
  <c r="AF1843" i="4"/>
  <c r="Z1843" i="4"/>
  <c r="AD1843" i="4"/>
  <c r="AC1843" i="4"/>
  <c r="AB1843" i="4"/>
  <c r="AF1842" i="4"/>
  <c r="Z1842" i="4"/>
  <c r="AD1842" i="4"/>
  <c r="AC1842" i="4"/>
  <c r="AB1842" i="4"/>
  <c r="AF1841" i="4"/>
  <c r="Z1841" i="4"/>
  <c r="AD1841" i="4"/>
  <c r="AC1841" i="4"/>
  <c r="AB1841" i="4"/>
  <c r="AF1840" i="4"/>
  <c r="Z1840" i="4"/>
  <c r="AD1840" i="4"/>
  <c r="AC1840" i="4"/>
  <c r="AB1840" i="4"/>
  <c r="AF1839" i="4"/>
  <c r="Z1839" i="4"/>
  <c r="AD1839" i="4"/>
  <c r="AC1839" i="4"/>
  <c r="AB1839" i="4"/>
  <c r="AF1838" i="4"/>
  <c r="Z1838" i="4"/>
  <c r="AD1838" i="4"/>
  <c r="AC1838" i="4"/>
  <c r="AB1838" i="4"/>
  <c r="AF1837" i="4"/>
  <c r="Z1837" i="4"/>
  <c r="AD1837" i="4"/>
  <c r="AC1837" i="4"/>
  <c r="AB1837" i="4"/>
  <c r="AF1836" i="4"/>
  <c r="Z1836" i="4"/>
  <c r="AD1836" i="4"/>
  <c r="AC1836" i="4"/>
  <c r="AB1836" i="4"/>
  <c r="AF1835" i="4"/>
  <c r="Z1835" i="4"/>
  <c r="AD1835" i="4"/>
  <c r="AC1835" i="4"/>
  <c r="AB1835" i="4"/>
  <c r="AF1834" i="4"/>
  <c r="Z1834" i="4"/>
  <c r="AD1834" i="4"/>
  <c r="AC1834" i="4"/>
  <c r="AB1834" i="4"/>
  <c r="AF1833" i="4"/>
  <c r="Z1833" i="4"/>
  <c r="AD1833" i="4"/>
  <c r="AC1833" i="4"/>
  <c r="AB1833" i="4"/>
  <c r="AF1832" i="4"/>
  <c r="Z1832" i="4"/>
  <c r="AD1832" i="4"/>
  <c r="AC1832" i="4"/>
  <c r="AB1832" i="4"/>
  <c r="AF1831" i="4"/>
  <c r="Z1831" i="4"/>
  <c r="AD1831" i="4"/>
  <c r="AC1831" i="4"/>
  <c r="AB1831" i="4"/>
  <c r="AF1830" i="4"/>
  <c r="Z1830" i="4"/>
  <c r="AD1830" i="4"/>
  <c r="AC1830" i="4"/>
  <c r="AB1830" i="4"/>
  <c r="AF1829" i="4"/>
  <c r="Z1829" i="4"/>
  <c r="AD1829" i="4"/>
  <c r="AC1829" i="4"/>
  <c r="AB1829" i="4"/>
  <c r="AF1828" i="4"/>
  <c r="Z1828" i="4"/>
  <c r="AD1828" i="4"/>
  <c r="AC1828" i="4"/>
  <c r="AB1828" i="4"/>
  <c r="AF1827" i="4"/>
  <c r="Z1827" i="4"/>
  <c r="AD1827" i="4"/>
  <c r="AC1827" i="4"/>
  <c r="AB1827" i="4"/>
  <c r="AF1826" i="4"/>
  <c r="Z1826" i="4"/>
  <c r="AD1826" i="4"/>
  <c r="AC1826" i="4"/>
  <c r="AB1826" i="4"/>
  <c r="AF1825" i="4"/>
  <c r="Z1825" i="4"/>
  <c r="AD1825" i="4"/>
  <c r="AC1825" i="4"/>
  <c r="AB1825" i="4"/>
  <c r="AF1824" i="4"/>
  <c r="Z1824" i="4"/>
  <c r="AD1824" i="4"/>
  <c r="AC1824" i="4"/>
  <c r="AB1824" i="4"/>
  <c r="AF1823" i="4"/>
  <c r="Z1823" i="4"/>
  <c r="AD1823" i="4"/>
  <c r="AC1823" i="4"/>
  <c r="AB1823" i="4"/>
  <c r="AF1822" i="4"/>
  <c r="Z1822" i="4"/>
  <c r="AD1822" i="4"/>
  <c r="AC1822" i="4"/>
  <c r="AB1822" i="4"/>
  <c r="AF1821" i="4"/>
  <c r="Z1821" i="4"/>
  <c r="AD1821" i="4"/>
  <c r="AC1821" i="4"/>
  <c r="AB1821" i="4"/>
  <c r="AF1820" i="4"/>
  <c r="Z1820" i="4"/>
  <c r="AD1820" i="4"/>
  <c r="AC1820" i="4"/>
  <c r="AB1820" i="4"/>
  <c r="AF1819" i="4"/>
  <c r="Z1819" i="4"/>
  <c r="AD1819" i="4"/>
  <c r="AC1819" i="4"/>
  <c r="AB1819" i="4"/>
  <c r="AF1818" i="4"/>
  <c r="Z1818" i="4"/>
  <c r="AD1818" i="4"/>
  <c r="AC1818" i="4"/>
  <c r="AB1818" i="4"/>
  <c r="AF1817" i="4"/>
  <c r="Z1817" i="4"/>
  <c r="AD1817" i="4"/>
  <c r="AC1817" i="4"/>
  <c r="AB1817" i="4"/>
  <c r="AF1816" i="4"/>
  <c r="Z1816" i="4"/>
  <c r="AD1816" i="4"/>
  <c r="AC1816" i="4"/>
  <c r="AB1816" i="4"/>
  <c r="AF1815" i="4"/>
  <c r="Z1815" i="4"/>
  <c r="AD1815" i="4"/>
  <c r="AC1815" i="4"/>
  <c r="AB1815" i="4"/>
  <c r="AF1814" i="4"/>
  <c r="Z1814" i="4"/>
  <c r="AD1814" i="4"/>
  <c r="AC1814" i="4"/>
  <c r="AB1814" i="4"/>
  <c r="AF1813" i="4"/>
  <c r="Z1813" i="4"/>
  <c r="AD1813" i="4"/>
  <c r="AC1813" i="4"/>
  <c r="AB1813" i="4"/>
  <c r="AF1812" i="4"/>
  <c r="Z1812" i="4"/>
  <c r="AD1812" i="4"/>
  <c r="AC1812" i="4"/>
  <c r="AB1812" i="4"/>
  <c r="AF1811" i="4"/>
  <c r="Z1811" i="4"/>
  <c r="AD1811" i="4"/>
  <c r="AC1811" i="4"/>
  <c r="AB1811" i="4"/>
  <c r="AF1810" i="4"/>
  <c r="Z1810" i="4"/>
  <c r="AD1810" i="4"/>
  <c r="AC1810" i="4"/>
  <c r="AB1810" i="4"/>
  <c r="AF1809" i="4"/>
  <c r="Z1809" i="4"/>
  <c r="AD1809" i="4"/>
  <c r="AC1809" i="4"/>
  <c r="AB1809" i="4"/>
  <c r="AF1808" i="4"/>
  <c r="Z1808" i="4"/>
  <c r="AD1808" i="4"/>
  <c r="AC1808" i="4"/>
  <c r="AB1808" i="4"/>
  <c r="AF1807" i="4"/>
  <c r="Z1807" i="4"/>
  <c r="AD1807" i="4"/>
  <c r="AC1807" i="4"/>
  <c r="AB1807" i="4"/>
  <c r="AF1806" i="4"/>
  <c r="Z1806" i="4"/>
  <c r="AD1806" i="4"/>
  <c r="AC1806" i="4"/>
  <c r="AB1806" i="4"/>
  <c r="AF1805" i="4"/>
  <c r="Z1805" i="4"/>
  <c r="AD1805" i="4"/>
  <c r="AC1805" i="4"/>
  <c r="AB1805" i="4"/>
  <c r="AF1804" i="4"/>
  <c r="Z1804" i="4"/>
  <c r="AD1804" i="4"/>
  <c r="AC1804" i="4"/>
  <c r="AB1804" i="4"/>
  <c r="AF1803" i="4"/>
  <c r="Z1803" i="4"/>
  <c r="AD1803" i="4"/>
  <c r="AC1803" i="4"/>
  <c r="AB1803" i="4"/>
  <c r="AF1802" i="4"/>
  <c r="Z1802" i="4"/>
  <c r="AD1802" i="4"/>
  <c r="AC1802" i="4"/>
  <c r="AB1802" i="4"/>
  <c r="AF1801" i="4"/>
  <c r="Z1801" i="4"/>
  <c r="AD1801" i="4"/>
  <c r="AC1801" i="4"/>
  <c r="AB1801" i="4"/>
  <c r="AF1800" i="4"/>
  <c r="Z1800" i="4"/>
  <c r="AD1800" i="4"/>
  <c r="AC1800" i="4"/>
  <c r="AB1800" i="4"/>
  <c r="AF1799" i="4"/>
  <c r="Z1799" i="4"/>
  <c r="AD1799" i="4"/>
  <c r="AC1799" i="4"/>
  <c r="AB1799" i="4"/>
  <c r="AF1798" i="4"/>
  <c r="Z1798" i="4"/>
  <c r="AD1798" i="4"/>
  <c r="AC1798" i="4"/>
  <c r="AB1798" i="4"/>
  <c r="AF1797" i="4"/>
  <c r="Z1797" i="4"/>
  <c r="AD1797" i="4"/>
  <c r="AC1797" i="4"/>
  <c r="AB1797" i="4"/>
  <c r="AF1796" i="4"/>
  <c r="Z1796" i="4"/>
  <c r="AD1796" i="4"/>
  <c r="AC1796" i="4"/>
  <c r="AB1796" i="4"/>
  <c r="AF1795" i="4"/>
  <c r="Z1795" i="4"/>
  <c r="AD1795" i="4"/>
  <c r="AC1795" i="4"/>
  <c r="AB1795" i="4"/>
  <c r="AF1794" i="4"/>
  <c r="Z1794" i="4"/>
  <c r="AD1794" i="4"/>
  <c r="AC1794" i="4"/>
  <c r="AB1794" i="4"/>
  <c r="AF1793" i="4"/>
  <c r="Z1793" i="4"/>
  <c r="AD1793" i="4"/>
  <c r="AC1793" i="4"/>
  <c r="AB1793" i="4"/>
  <c r="AF1792" i="4"/>
  <c r="Z1792" i="4"/>
  <c r="AD1792" i="4"/>
  <c r="AC1792" i="4"/>
  <c r="AB1792" i="4"/>
  <c r="AF1791" i="4"/>
  <c r="Z1791" i="4"/>
  <c r="AD1791" i="4"/>
  <c r="AC1791" i="4"/>
  <c r="AB1791" i="4"/>
  <c r="AF1790" i="4"/>
  <c r="Z1790" i="4"/>
  <c r="AD1790" i="4"/>
  <c r="AC1790" i="4"/>
  <c r="AB1790" i="4"/>
  <c r="AF1789" i="4"/>
  <c r="Z1789" i="4"/>
  <c r="AD1789" i="4"/>
  <c r="AC1789" i="4"/>
  <c r="AB1789" i="4"/>
  <c r="AF1788" i="4"/>
  <c r="Z1788" i="4"/>
  <c r="AD1788" i="4"/>
  <c r="AC1788" i="4"/>
  <c r="AB1788" i="4"/>
  <c r="AF1787" i="4"/>
  <c r="Z1787" i="4"/>
  <c r="AD1787" i="4"/>
  <c r="AC1787" i="4"/>
  <c r="AB1787" i="4"/>
  <c r="AF1786" i="4"/>
  <c r="Z1786" i="4"/>
  <c r="AD1786" i="4"/>
  <c r="AC1786" i="4"/>
  <c r="AB1786" i="4"/>
  <c r="AF1785" i="4"/>
  <c r="Z1785" i="4"/>
  <c r="AD1785" i="4"/>
  <c r="AC1785" i="4"/>
  <c r="AB1785" i="4"/>
  <c r="AF1784" i="4"/>
  <c r="Z1784" i="4"/>
  <c r="AD1784" i="4"/>
  <c r="AC1784" i="4"/>
  <c r="AB1784" i="4"/>
  <c r="AF1783" i="4"/>
  <c r="Z1783" i="4"/>
  <c r="AD1783" i="4"/>
  <c r="AC1783" i="4"/>
  <c r="AB1783" i="4"/>
  <c r="AF1782" i="4"/>
  <c r="Z1782" i="4"/>
  <c r="AD1782" i="4"/>
  <c r="AC1782" i="4"/>
  <c r="AB1782" i="4"/>
  <c r="AF1781" i="4"/>
  <c r="Z1781" i="4"/>
  <c r="AD1781" i="4"/>
  <c r="AC1781" i="4"/>
  <c r="AB1781" i="4"/>
  <c r="AF1780" i="4"/>
  <c r="Z1780" i="4"/>
  <c r="AD1780" i="4"/>
  <c r="AC1780" i="4"/>
  <c r="AB1780" i="4"/>
  <c r="AF1779" i="4"/>
  <c r="Z1779" i="4"/>
  <c r="AD1779" i="4"/>
  <c r="AC1779" i="4"/>
  <c r="AB1779" i="4"/>
  <c r="AF1778" i="4"/>
  <c r="Z1778" i="4"/>
  <c r="AD1778" i="4"/>
  <c r="AC1778" i="4"/>
  <c r="AB1778" i="4"/>
  <c r="AF1777" i="4"/>
  <c r="Z1777" i="4"/>
  <c r="AD1777" i="4"/>
  <c r="AC1777" i="4"/>
  <c r="AB1777" i="4"/>
  <c r="AF1776" i="4"/>
  <c r="Z1776" i="4"/>
  <c r="AD1776" i="4"/>
  <c r="AC1776" i="4"/>
  <c r="AB1776" i="4"/>
  <c r="AF1775" i="4"/>
  <c r="Z1775" i="4"/>
  <c r="AD1775" i="4"/>
  <c r="AC1775" i="4"/>
  <c r="AB1775" i="4"/>
  <c r="AF1774" i="4"/>
  <c r="Z1774" i="4"/>
  <c r="AD1774" i="4"/>
  <c r="AC1774" i="4"/>
  <c r="AB1774" i="4"/>
  <c r="AF1773" i="4"/>
  <c r="Z1773" i="4"/>
  <c r="AD1773" i="4"/>
  <c r="AC1773" i="4"/>
  <c r="AB1773" i="4"/>
  <c r="AF1772" i="4"/>
  <c r="Z1772" i="4"/>
  <c r="AD1772" i="4"/>
  <c r="AC1772" i="4"/>
  <c r="AB1772" i="4"/>
  <c r="AF1771" i="4"/>
  <c r="Z1771" i="4"/>
  <c r="AD1771" i="4"/>
  <c r="AC1771" i="4"/>
  <c r="AB1771" i="4"/>
  <c r="AF1770" i="4"/>
  <c r="Z1770" i="4"/>
  <c r="AD1770" i="4"/>
  <c r="AC1770" i="4"/>
  <c r="AB1770" i="4"/>
  <c r="AF1769" i="4"/>
  <c r="Z1769" i="4"/>
  <c r="AD1769" i="4"/>
  <c r="AC1769" i="4"/>
  <c r="AB1769" i="4"/>
  <c r="AF1768" i="4"/>
  <c r="Z1768" i="4"/>
  <c r="AD1768" i="4"/>
  <c r="AC1768" i="4"/>
  <c r="AB1768" i="4"/>
  <c r="AF1767" i="4"/>
  <c r="Z1767" i="4"/>
  <c r="AD1767" i="4"/>
  <c r="AC1767" i="4"/>
  <c r="AB1767" i="4"/>
  <c r="AF1766" i="4"/>
  <c r="Z1766" i="4"/>
  <c r="AD1766" i="4"/>
  <c r="AC1766" i="4"/>
  <c r="AB1766" i="4"/>
  <c r="AF1765" i="4"/>
  <c r="Z1765" i="4"/>
  <c r="AD1765" i="4"/>
  <c r="AC1765" i="4"/>
  <c r="AB1765" i="4"/>
  <c r="AF1764" i="4"/>
  <c r="Z1764" i="4"/>
  <c r="AD1764" i="4"/>
  <c r="AC1764" i="4"/>
  <c r="AB1764" i="4"/>
  <c r="AF1763" i="4"/>
  <c r="Z1763" i="4"/>
  <c r="AD1763" i="4"/>
  <c r="AC1763" i="4"/>
  <c r="AB1763" i="4"/>
  <c r="AF1762" i="4"/>
  <c r="Z1762" i="4"/>
  <c r="AD1762" i="4"/>
  <c r="AC1762" i="4"/>
  <c r="AB1762" i="4"/>
  <c r="AF1761" i="4"/>
  <c r="Z1761" i="4"/>
  <c r="AD1761" i="4"/>
  <c r="AC1761" i="4"/>
  <c r="AB1761" i="4"/>
  <c r="AF1760" i="4"/>
  <c r="Z1760" i="4"/>
  <c r="AD1760" i="4"/>
  <c r="AC1760" i="4"/>
  <c r="AB1760" i="4"/>
  <c r="AF1759" i="4"/>
  <c r="Z1759" i="4"/>
  <c r="AD1759" i="4"/>
  <c r="AC1759" i="4"/>
  <c r="AB1759" i="4"/>
  <c r="AF1758" i="4"/>
  <c r="Z1758" i="4"/>
  <c r="AD1758" i="4"/>
  <c r="AC1758" i="4"/>
  <c r="AB1758" i="4"/>
  <c r="AF1757" i="4"/>
  <c r="Z1757" i="4"/>
  <c r="AD1757" i="4"/>
  <c r="AC1757" i="4"/>
  <c r="AB1757" i="4"/>
  <c r="AF1756" i="4"/>
  <c r="Z1756" i="4"/>
  <c r="AD1756" i="4"/>
  <c r="AC1756" i="4"/>
  <c r="AB1756" i="4"/>
  <c r="AF1755" i="4"/>
  <c r="Z1755" i="4"/>
  <c r="AD1755" i="4"/>
  <c r="AC1755" i="4"/>
  <c r="AB1755" i="4"/>
  <c r="AF1754" i="4"/>
  <c r="Z1754" i="4"/>
  <c r="AD1754" i="4"/>
  <c r="AC1754" i="4"/>
  <c r="AB1754" i="4"/>
  <c r="AF1753" i="4"/>
  <c r="Z1753" i="4"/>
  <c r="AD1753" i="4"/>
  <c r="AC1753" i="4"/>
  <c r="AB1753" i="4"/>
  <c r="AF1752" i="4"/>
  <c r="Z1752" i="4"/>
  <c r="AD1752" i="4"/>
  <c r="AC1752" i="4"/>
  <c r="AB1752" i="4"/>
  <c r="AF1751" i="4"/>
  <c r="Z1751" i="4"/>
  <c r="AD1751" i="4"/>
  <c r="AC1751" i="4"/>
  <c r="AB1751" i="4"/>
  <c r="AF1750" i="4"/>
  <c r="Z1750" i="4"/>
  <c r="AD1750" i="4"/>
  <c r="AC1750" i="4"/>
  <c r="AB1750" i="4"/>
  <c r="AF1749" i="4"/>
  <c r="Z1749" i="4"/>
  <c r="AD1749" i="4"/>
  <c r="AC1749" i="4"/>
  <c r="AB1749" i="4"/>
  <c r="AF1748" i="4"/>
  <c r="Z1748" i="4"/>
  <c r="AD1748" i="4"/>
  <c r="AC1748" i="4"/>
  <c r="AB1748" i="4"/>
  <c r="AF1747" i="4"/>
  <c r="Z1747" i="4"/>
  <c r="AD1747" i="4"/>
  <c r="AC1747" i="4"/>
  <c r="AB1747" i="4"/>
  <c r="AF1746" i="4"/>
  <c r="Z1746" i="4"/>
  <c r="AD1746" i="4"/>
  <c r="AC1746" i="4"/>
  <c r="AB1746" i="4"/>
  <c r="AF1745" i="4"/>
  <c r="Z1745" i="4"/>
  <c r="AD1745" i="4"/>
  <c r="AC1745" i="4"/>
  <c r="AB1745" i="4"/>
  <c r="AF1744" i="4"/>
  <c r="Z1744" i="4"/>
  <c r="AD1744" i="4"/>
  <c r="AC1744" i="4"/>
  <c r="AB1744" i="4"/>
  <c r="AF1743" i="4"/>
  <c r="Z1743" i="4"/>
  <c r="AD1743" i="4"/>
  <c r="AC1743" i="4"/>
  <c r="AB1743" i="4"/>
  <c r="AF1742" i="4"/>
  <c r="Z1742" i="4"/>
  <c r="AD1742" i="4"/>
  <c r="AC1742" i="4"/>
  <c r="AB1742" i="4"/>
  <c r="AF1741" i="4"/>
  <c r="Z1741" i="4"/>
  <c r="AD1741" i="4"/>
  <c r="AC1741" i="4"/>
  <c r="AB1741" i="4"/>
  <c r="AF1740" i="4"/>
  <c r="Z1740" i="4"/>
  <c r="AD1740" i="4"/>
  <c r="AC1740" i="4"/>
  <c r="AB1740" i="4"/>
  <c r="AF1739" i="4"/>
  <c r="Z1739" i="4"/>
  <c r="AD1739" i="4"/>
  <c r="AC1739" i="4"/>
  <c r="AB1739" i="4"/>
  <c r="AF1738" i="4"/>
  <c r="Z1738" i="4"/>
  <c r="AD1738" i="4"/>
  <c r="AC1738" i="4"/>
  <c r="AB1738" i="4"/>
  <c r="AF1737" i="4"/>
  <c r="Z1737" i="4"/>
  <c r="AD1737" i="4"/>
  <c r="AC1737" i="4"/>
  <c r="AB1737" i="4"/>
  <c r="AF1736" i="4"/>
  <c r="Z1736" i="4"/>
  <c r="AD1736" i="4"/>
  <c r="AC1736" i="4"/>
  <c r="AB1736" i="4"/>
  <c r="AF1735" i="4"/>
  <c r="Z1735" i="4"/>
  <c r="AD1735" i="4"/>
  <c r="AC1735" i="4"/>
  <c r="AB1735" i="4"/>
  <c r="AF1734" i="4"/>
  <c r="Z1734" i="4"/>
  <c r="AD1734" i="4"/>
  <c r="AC1734" i="4"/>
  <c r="AB1734" i="4"/>
  <c r="AF1733" i="4"/>
  <c r="Z1733" i="4"/>
  <c r="AD1733" i="4"/>
  <c r="AC1733" i="4"/>
  <c r="AB1733" i="4"/>
  <c r="AF1732" i="4"/>
  <c r="Z1732" i="4"/>
  <c r="AD1732" i="4"/>
  <c r="AC1732" i="4"/>
  <c r="AB1732" i="4"/>
  <c r="AF1731" i="4"/>
  <c r="Z1731" i="4"/>
  <c r="AD1731" i="4"/>
  <c r="AC1731" i="4"/>
  <c r="AB1731" i="4"/>
  <c r="AF1730" i="4"/>
  <c r="Z1730" i="4"/>
  <c r="AD1730" i="4"/>
  <c r="AC1730" i="4"/>
  <c r="AB1730" i="4"/>
  <c r="AF1729" i="4"/>
  <c r="Z1729" i="4"/>
  <c r="AD1729" i="4"/>
  <c r="AC1729" i="4"/>
  <c r="AB1729" i="4"/>
  <c r="AF1728" i="4"/>
  <c r="Z1728" i="4"/>
  <c r="AD1728" i="4"/>
  <c r="AC1728" i="4"/>
  <c r="AB1728" i="4"/>
  <c r="AF1727" i="4"/>
  <c r="Z1727" i="4"/>
  <c r="AD1727" i="4"/>
  <c r="AC1727" i="4"/>
  <c r="AB1727" i="4"/>
  <c r="AF1726" i="4"/>
  <c r="Z1726" i="4"/>
  <c r="AD1726" i="4"/>
  <c r="AC1726" i="4"/>
  <c r="AB1726" i="4"/>
  <c r="AF1725" i="4"/>
  <c r="Z1725" i="4"/>
  <c r="AD1725" i="4"/>
  <c r="AC1725" i="4"/>
  <c r="AB1725" i="4"/>
  <c r="AF1724" i="4"/>
  <c r="Z1724" i="4"/>
  <c r="AD1724" i="4"/>
  <c r="AC1724" i="4"/>
  <c r="AB1724" i="4"/>
  <c r="AF1723" i="4"/>
  <c r="Z1723" i="4"/>
  <c r="AD1723" i="4"/>
  <c r="AC1723" i="4"/>
  <c r="AB1723" i="4"/>
  <c r="AF1722" i="4"/>
  <c r="Z1722" i="4"/>
  <c r="AD1722" i="4"/>
  <c r="AC1722" i="4"/>
  <c r="AB1722" i="4"/>
  <c r="AF1721" i="4"/>
  <c r="Z1721" i="4"/>
  <c r="AD1721" i="4"/>
  <c r="AC1721" i="4"/>
  <c r="AB1721" i="4"/>
  <c r="AF1720" i="4"/>
  <c r="Z1720" i="4"/>
  <c r="AD1720" i="4"/>
  <c r="AC1720" i="4"/>
  <c r="AB1720" i="4"/>
  <c r="AF1719" i="4"/>
  <c r="Z1719" i="4"/>
  <c r="AD1719" i="4"/>
  <c r="AC1719" i="4"/>
  <c r="AB1719" i="4"/>
  <c r="AF1718" i="4"/>
  <c r="Z1718" i="4"/>
  <c r="AD1718" i="4"/>
  <c r="AC1718" i="4"/>
  <c r="AB1718" i="4"/>
  <c r="AF1717" i="4"/>
  <c r="Z1717" i="4"/>
  <c r="AD1717" i="4"/>
  <c r="AC1717" i="4"/>
  <c r="AB1717" i="4"/>
  <c r="AF1716" i="4"/>
  <c r="Z1716" i="4"/>
  <c r="AD1716" i="4"/>
  <c r="AC1716" i="4"/>
  <c r="AB1716" i="4"/>
  <c r="AF1715" i="4"/>
  <c r="Z1715" i="4"/>
  <c r="AD1715" i="4"/>
  <c r="AC1715" i="4"/>
  <c r="AB1715" i="4"/>
  <c r="AF1714" i="4"/>
  <c r="Z1714" i="4"/>
  <c r="AD1714" i="4"/>
  <c r="AC1714" i="4"/>
  <c r="AB1714" i="4"/>
  <c r="AF1713" i="4"/>
  <c r="Z1713" i="4"/>
  <c r="AD1713" i="4"/>
  <c r="AC1713" i="4"/>
  <c r="AB1713" i="4"/>
  <c r="AF1712" i="4"/>
  <c r="Z1712" i="4"/>
  <c r="AD1712" i="4"/>
  <c r="AC1712" i="4"/>
  <c r="AB1712" i="4"/>
  <c r="AF1711" i="4"/>
  <c r="Z1711" i="4"/>
  <c r="AD1711" i="4"/>
  <c r="AC1711" i="4"/>
  <c r="AB1711" i="4"/>
  <c r="AF1710" i="4"/>
  <c r="Z1710" i="4"/>
  <c r="AD1710" i="4"/>
  <c r="AC1710" i="4"/>
  <c r="AB1710" i="4"/>
  <c r="AF1709" i="4"/>
  <c r="Z1709" i="4"/>
  <c r="AD1709" i="4"/>
  <c r="AC1709" i="4"/>
  <c r="AB1709" i="4"/>
  <c r="AF1708" i="4"/>
  <c r="Z1708" i="4"/>
  <c r="AD1708" i="4"/>
  <c r="AC1708" i="4"/>
  <c r="AB1708" i="4"/>
  <c r="AF1707" i="4"/>
  <c r="Z1707" i="4"/>
  <c r="AD1707" i="4"/>
  <c r="AC1707" i="4"/>
  <c r="AB1707" i="4"/>
  <c r="AF1706" i="4"/>
  <c r="Z1706" i="4"/>
  <c r="AD1706" i="4"/>
  <c r="AC1706" i="4"/>
  <c r="AB1706" i="4"/>
  <c r="AF1705" i="4"/>
  <c r="Z1705" i="4"/>
  <c r="AD1705" i="4"/>
  <c r="AC1705" i="4"/>
  <c r="AB1705" i="4"/>
  <c r="AF1704" i="4"/>
  <c r="Z1704" i="4"/>
  <c r="AD1704" i="4"/>
  <c r="AC1704" i="4"/>
  <c r="AB1704" i="4"/>
  <c r="AF1703" i="4"/>
  <c r="Z1703" i="4"/>
  <c r="AD1703" i="4"/>
  <c r="AC1703" i="4"/>
  <c r="AB1703" i="4"/>
  <c r="AF1702" i="4"/>
  <c r="Z1702" i="4"/>
  <c r="AD1702" i="4"/>
  <c r="AC1702" i="4"/>
  <c r="AB1702" i="4"/>
  <c r="AF1701" i="4"/>
  <c r="Z1701" i="4"/>
  <c r="AD1701" i="4"/>
  <c r="AC1701" i="4"/>
  <c r="AB1701" i="4"/>
  <c r="AF1700" i="4"/>
  <c r="Z1700" i="4"/>
  <c r="AD1700" i="4"/>
  <c r="AC1700" i="4"/>
  <c r="AB1700" i="4"/>
  <c r="AF1699" i="4"/>
  <c r="Z1699" i="4"/>
  <c r="AD1699" i="4"/>
  <c r="AC1699" i="4"/>
  <c r="AB1699" i="4"/>
  <c r="AF1698" i="4"/>
  <c r="Z1698" i="4"/>
  <c r="AD1698" i="4"/>
  <c r="AC1698" i="4"/>
  <c r="AB1698" i="4"/>
  <c r="AF1697" i="4"/>
  <c r="Z1697" i="4"/>
  <c r="AD1697" i="4"/>
  <c r="AC1697" i="4"/>
  <c r="AB1697" i="4"/>
  <c r="AF1696" i="4"/>
  <c r="Z1696" i="4"/>
  <c r="AD1696" i="4"/>
  <c r="AC1696" i="4"/>
  <c r="AB1696" i="4"/>
  <c r="AF1695" i="4"/>
  <c r="Z1695" i="4"/>
  <c r="AD1695" i="4"/>
  <c r="AC1695" i="4"/>
  <c r="AB1695" i="4"/>
  <c r="AF1694" i="4"/>
  <c r="Z1694" i="4"/>
  <c r="AD1694" i="4"/>
  <c r="AC1694" i="4"/>
  <c r="AB1694" i="4"/>
  <c r="AF1693" i="4"/>
  <c r="Z1693" i="4"/>
  <c r="AD1693" i="4"/>
  <c r="AC1693" i="4"/>
  <c r="AB1693" i="4"/>
  <c r="AF1692" i="4"/>
  <c r="Z1692" i="4"/>
  <c r="AD1692" i="4"/>
  <c r="AC1692" i="4"/>
  <c r="AB1692" i="4"/>
  <c r="AF1691" i="4"/>
  <c r="Z1691" i="4"/>
  <c r="AD1691" i="4"/>
  <c r="AC1691" i="4"/>
  <c r="AB1691" i="4"/>
  <c r="AF1690" i="4"/>
  <c r="Z1690" i="4"/>
  <c r="AD1690" i="4"/>
  <c r="AC1690" i="4"/>
  <c r="AB1690" i="4"/>
  <c r="AF1689" i="4"/>
  <c r="Z1689" i="4"/>
  <c r="AD1689" i="4"/>
  <c r="AC1689" i="4"/>
  <c r="AB1689" i="4"/>
  <c r="AF1688" i="4"/>
  <c r="Z1688" i="4"/>
  <c r="AD1688" i="4"/>
  <c r="AC1688" i="4"/>
  <c r="AB1688" i="4"/>
  <c r="AF1687" i="4"/>
  <c r="Z1687" i="4"/>
  <c r="AD1687" i="4"/>
  <c r="AC1687" i="4"/>
  <c r="AB1687" i="4"/>
  <c r="AF1686" i="4"/>
  <c r="Z1686" i="4"/>
  <c r="AD1686" i="4"/>
  <c r="AC1686" i="4"/>
  <c r="AB1686" i="4"/>
  <c r="AF1685" i="4"/>
  <c r="Z1685" i="4"/>
  <c r="AD1685" i="4"/>
  <c r="AC1685" i="4"/>
  <c r="AB1685" i="4"/>
  <c r="AF1684" i="4"/>
  <c r="Z1684" i="4"/>
  <c r="AD1684" i="4"/>
  <c r="AC1684" i="4"/>
  <c r="AB1684" i="4"/>
  <c r="AF1683" i="4"/>
  <c r="Z1683" i="4"/>
  <c r="AD1683" i="4"/>
  <c r="AC1683" i="4"/>
  <c r="AB1683" i="4"/>
  <c r="AF1682" i="4"/>
  <c r="Z1682" i="4"/>
  <c r="AD1682" i="4"/>
  <c r="AC1682" i="4"/>
  <c r="AB1682" i="4"/>
  <c r="AF1681" i="4"/>
  <c r="Z1681" i="4"/>
  <c r="AD1681" i="4"/>
  <c r="AC1681" i="4"/>
  <c r="AB1681" i="4"/>
  <c r="AF1680" i="4"/>
  <c r="Z1680" i="4"/>
  <c r="AD1680" i="4"/>
  <c r="AC1680" i="4"/>
  <c r="AB1680" i="4"/>
  <c r="AF1679" i="4"/>
  <c r="Z1679" i="4"/>
  <c r="AD1679" i="4"/>
  <c r="AC1679" i="4"/>
  <c r="AB1679" i="4"/>
  <c r="AF1678" i="4"/>
  <c r="Z1678" i="4"/>
  <c r="AD1678" i="4"/>
  <c r="AC1678" i="4"/>
  <c r="AB1678" i="4"/>
  <c r="AF1677" i="4"/>
  <c r="Z1677" i="4"/>
  <c r="AD1677" i="4"/>
  <c r="AC1677" i="4"/>
  <c r="AB1677" i="4"/>
  <c r="AF1676" i="4"/>
  <c r="Z1676" i="4"/>
  <c r="AD1676" i="4"/>
  <c r="AC1676" i="4"/>
  <c r="AB1676" i="4"/>
  <c r="AF1675" i="4"/>
  <c r="Z1675" i="4"/>
  <c r="AD1675" i="4"/>
  <c r="AC1675" i="4"/>
  <c r="AB1675" i="4"/>
  <c r="AF1674" i="4"/>
  <c r="Z1674" i="4"/>
  <c r="AD1674" i="4"/>
  <c r="AC1674" i="4"/>
  <c r="AB1674" i="4"/>
  <c r="AF1673" i="4"/>
  <c r="Z1673" i="4"/>
  <c r="AD1673" i="4"/>
  <c r="AC1673" i="4"/>
  <c r="AB1673" i="4"/>
  <c r="AF1672" i="4"/>
  <c r="Z1672" i="4"/>
  <c r="AD1672" i="4"/>
  <c r="AC1672" i="4"/>
  <c r="AB1672" i="4"/>
  <c r="AF1671" i="4"/>
  <c r="Z1671" i="4"/>
  <c r="AD1671" i="4"/>
  <c r="AC1671" i="4"/>
  <c r="AB1671" i="4"/>
  <c r="AF1670" i="4"/>
  <c r="Z1670" i="4"/>
  <c r="AD1670" i="4"/>
  <c r="AC1670" i="4"/>
  <c r="AB1670" i="4"/>
  <c r="AF1669" i="4"/>
  <c r="Z1669" i="4"/>
  <c r="AD1669" i="4"/>
  <c r="AC1669" i="4"/>
  <c r="AB1669" i="4"/>
  <c r="AF1668" i="4"/>
  <c r="Z1668" i="4"/>
  <c r="AD1668" i="4"/>
  <c r="AC1668" i="4"/>
  <c r="AB1668" i="4"/>
  <c r="AF1667" i="4"/>
  <c r="Z1667" i="4"/>
  <c r="AD1667" i="4"/>
  <c r="AC1667" i="4"/>
  <c r="AB1667" i="4"/>
  <c r="AF1666" i="4"/>
  <c r="Z1666" i="4"/>
  <c r="AD1666" i="4"/>
  <c r="AC1666" i="4"/>
  <c r="AB1666" i="4"/>
  <c r="AF1665" i="4"/>
  <c r="Z1665" i="4"/>
  <c r="AD1665" i="4"/>
  <c r="AC1665" i="4"/>
  <c r="AB1665" i="4"/>
  <c r="AF1664" i="4"/>
  <c r="Z1664" i="4"/>
  <c r="AD1664" i="4"/>
  <c r="AC1664" i="4"/>
  <c r="AB1664" i="4"/>
  <c r="AF1663" i="4"/>
  <c r="Z1663" i="4"/>
  <c r="AD1663" i="4"/>
  <c r="AC1663" i="4"/>
  <c r="AB1663" i="4"/>
  <c r="AF1662" i="4"/>
  <c r="Z1662" i="4"/>
  <c r="AD1662" i="4"/>
  <c r="AC1662" i="4"/>
  <c r="AB1662" i="4"/>
  <c r="AF1661" i="4"/>
  <c r="Z1661" i="4"/>
  <c r="AD1661" i="4"/>
  <c r="AC1661" i="4"/>
  <c r="AB1661" i="4"/>
  <c r="AF1660" i="4"/>
  <c r="Z1660" i="4"/>
  <c r="AD1660" i="4"/>
  <c r="AC1660" i="4"/>
  <c r="AB1660" i="4"/>
  <c r="AF1659" i="4"/>
  <c r="Z1659" i="4"/>
  <c r="AD1659" i="4"/>
  <c r="AC1659" i="4"/>
  <c r="AB1659" i="4"/>
  <c r="AF1658" i="4"/>
  <c r="Z1658" i="4"/>
  <c r="AD1658" i="4"/>
  <c r="AC1658" i="4"/>
  <c r="AB1658" i="4"/>
  <c r="AF1657" i="4"/>
  <c r="Z1657" i="4"/>
  <c r="AD1657" i="4"/>
  <c r="AC1657" i="4"/>
  <c r="AB1657" i="4"/>
  <c r="AF1656" i="4"/>
  <c r="Z1656" i="4"/>
  <c r="AD1656" i="4"/>
  <c r="AC1656" i="4"/>
  <c r="AB1656" i="4"/>
  <c r="AF1655" i="4"/>
  <c r="Z1655" i="4"/>
  <c r="AD1655" i="4"/>
  <c r="AC1655" i="4"/>
  <c r="AB1655" i="4"/>
  <c r="AF1654" i="4"/>
  <c r="Z1654" i="4"/>
  <c r="AD1654" i="4"/>
  <c r="AC1654" i="4"/>
  <c r="AB1654" i="4"/>
  <c r="AF1653" i="4"/>
  <c r="Z1653" i="4"/>
  <c r="AD1653" i="4"/>
  <c r="AC1653" i="4"/>
  <c r="AB1653" i="4"/>
  <c r="AF1652" i="4"/>
  <c r="Z1652" i="4"/>
  <c r="AD1652" i="4"/>
  <c r="AC1652" i="4"/>
  <c r="AB1652" i="4"/>
  <c r="AF1651" i="4"/>
  <c r="Z1651" i="4"/>
  <c r="AD1651" i="4"/>
  <c r="AC1651" i="4"/>
  <c r="AB1651" i="4"/>
  <c r="AF1650" i="4"/>
  <c r="Z1650" i="4"/>
  <c r="AD1650" i="4"/>
  <c r="AC1650" i="4"/>
  <c r="AB1650" i="4"/>
  <c r="AF1649" i="4"/>
  <c r="Z1649" i="4"/>
  <c r="AD1649" i="4"/>
  <c r="AC1649" i="4"/>
  <c r="AB1649" i="4"/>
  <c r="AF1648" i="4"/>
  <c r="Z1648" i="4"/>
  <c r="AD1648" i="4"/>
  <c r="AC1648" i="4"/>
  <c r="AB1648" i="4"/>
  <c r="AF1647" i="4"/>
  <c r="Z1647" i="4"/>
  <c r="AD1647" i="4"/>
  <c r="AC1647" i="4"/>
  <c r="AB1647" i="4"/>
  <c r="AF1646" i="4"/>
  <c r="Z1646" i="4"/>
  <c r="AD1646" i="4"/>
  <c r="AC1646" i="4"/>
  <c r="AB1646" i="4"/>
  <c r="AF1645" i="4"/>
  <c r="Z1645" i="4"/>
  <c r="AD1645" i="4"/>
  <c r="AC1645" i="4"/>
  <c r="AB1645" i="4"/>
  <c r="AF1644" i="4"/>
  <c r="Z1644" i="4"/>
  <c r="AD1644" i="4"/>
  <c r="AC1644" i="4"/>
  <c r="AB1644" i="4"/>
  <c r="AF1643" i="4"/>
  <c r="Z1643" i="4"/>
  <c r="AD1643" i="4"/>
  <c r="AC1643" i="4"/>
  <c r="AB1643" i="4"/>
  <c r="AF1642" i="4"/>
  <c r="Z1642" i="4"/>
  <c r="AD1642" i="4"/>
  <c r="AC1642" i="4"/>
  <c r="AB1642" i="4"/>
  <c r="AF1641" i="4"/>
  <c r="Z1641" i="4"/>
  <c r="AD1641" i="4"/>
  <c r="AC1641" i="4"/>
  <c r="AB1641" i="4"/>
  <c r="AF1640" i="4"/>
  <c r="Z1640" i="4"/>
  <c r="AD1640" i="4"/>
  <c r="AC1640" i="4"/>
  <c r="AB1640" i="4"/>
  <c r="AF1639" i="4"/>
  <c r="Z1639" i="4"/>
  <c r="AD1639" i="4"/>
  <c r="AC1639" i="4"/>
  <c r="AB1639" i="4"/>
  <c r="AF1638" i="4"/>
  <c r="Z1638" i="4"/>
  <c r="AD1638" i="4"/>
  <c r="AC1638" i="4"/>
  <c r="AB1638" i="4"/>
  <c r="AF1637" i="4"/>
  <c r="Z1637" i="4"/>
  <c r="AD1637" i="4"/>
  <c r="AC1637" i="4"/>
  <c r="AB1637" i="4"/>
  <c r="AF1636" i="4"/>
  <c r="Z1636" i="4"/>
  <c r="AD1636" i="4"/>
  <c r="AC1636" i="4"/>
  <c r="AB1636" i="4"/>
  <c r="AF1635" i="4"/>
  <c r="Z1635" i="4"/>
  <c r="AD1635" i="4"/>
  <c r="AC1635" i="4"/>
  <c r="AB1635" i="4"/>
  <c r="AF1634" i="4"/>
  <c r="Z1634" i="4"/>
  <c r="AD1634" i="4"/>
  <c r="AC1634" i="4"/>
  <c r="AB1634" i="4"/>
  <c r="AF1633" i="4"/>
  <c r="Z1633" i="4"/>
  <c r="AD1633" i="4"/>
  <c r="AC1633" i="4"/>
  <c r="AB1633" i="4"/>
  <c r="AF1632" i="4"/>
  <c r="Z1632" i="4"/>
  <c r="AD1632" i="4"/>
  <c r="AC1632" i="4"/>
  <c r="AB1632" i="4"/>
  <c r="AF1631" i="4"/>
  <c r="Z1631" i="4"/>
  <c r="AD1631" i="4"/>
  <c r="AC1631" i="4"/>
  <c r="AB1631" i="4"/>
  <c r="AF1630" i="4"/>
  <c r="Z1630" i="4"/>
  <c r="AD1630" i="4"/>
  <c r="AC1630" i="4"/>
  <c r="AB1630" i="4"/>
  <c r="AF1629" i="4"/>
  <c r="Z1629" i="4"/>
  <c r="AD1629" i="4"/>
  <c r="AC1629" i="4"/>
  <c r="AB1629" i="4"/>
  <c r="AF1628" i="4"/>
  <c r="Z1628" i="4"/>
  <c r="AD1628" i="4"/>
  <c r="AC1628" i="4"/>
  <c r="AB1628" i="4"/>
  <c r="AF1627" i="4"/>
  <c r="Z1627" i="4"/>
  <c r="AD1627" i="4"/>
  <c r="AC1627" i="4"/>
  <c r="AB1627" i="4"/>
  <c r="AF1626" i="4"/>
  <c r="Z1626" i="4"/>
  <c r="AD1626" i="4"/>
  <c r="AC1626" i="4"/>
  <c r="AB1626" i="4"/>
  <c r="AF1625" i="4"/>
  <c r="Z1625" i="4"/>
  <c r="AD1625" i="4"/>
  <c r="AC1625" i="4"/>
  <c r="AB1625" i="4"/>
  <c r="AF1624" i="4"/>
  <c r="Z1624" i="4"/>
  <c r="AD1624" i="4"/>
  <c r="AC1624" i="4"/>
  <c r="AB1624" i="4"/>
  <c r="AF1623" i="4"/>
  <c r="Z1623" i="4"/>
  <c r="AD1623" i="4"/>
  <c r="AC1623" i="4"/>
  <c r="AB1623" i="4"/>
  <c r="AF1622" i="4"/>
  <c r="Z1622" i="4"/>
  <c r="AD1622" i="4"/>
  <c r="AC1622" i="4"/>
  <c r="AB1622" i="4"/>
  <c r="AF1621" i="4"/>
  <c r="Z1621" i="4"/>
  <c r="AD1621" i="4"/>
  <c r="AC1621" i="4"/>
  <c r="AB1621" i="4"/>
  <c r="AF1620" i="4"/>
  <c r="Z1620" i="4"/>
  <c r="AD1620" i="4"/>
  <c r="AC1620" i="4"/>
  <c r="AB1620" i="4"/>
  <c r="AF1619" i="4"/>
  <c r="Z1619" i="4"/>
  <c r="AD1619" i="4"/>
  <c r="AC1619" i="4"/>
  <c r="AB1619" i="4"/>
  <c r="AF1618" i="4"/>
  <c r="Z1618" i="4"/>
  <c r="AD1618" i="4"/>
  <c r="AC1618" i="4"/>
  <c r="AB1618" i="4"/>
  <c r="AF1617" i="4"/>
  <c r="Z1617" i="4"/>
  <c r="AD1617" i="4"/>
  <c r="AC1617" i="4"/>
  <c r="AB1617" i="4"/>
  <c r="AF1616" i="4"/>
  <c r="Z1616" i="4"/>
  <c r="AD1616" i="4"/>
  <c r="AC1616" i="4"/>
  <c r="AB1616" i="4"/>
  <c r="AF1615" i="4"/>
  <c r="Z1615" i="4"/>
  <c r="AD1615" i="4"/>
  <c r="AC1615" i="4"/>
  <c r="AB1615" i="4"/>
  <c r="AF1614" i="4"/>
  <c r="Z1614" i="4"/>
  <c r="AD1614" i="4"/>
  <c r="AC1614" i="4"/>
  <c r="AB1614" i="4"/>
  <c r="AF1613" i="4"/>
  <c r="Z1613" i="4"/>
  <c r="AD1613" i="4"/>
  <c r="AC1613" i="4"/>
  <c r="AB1613" i="4"/>
  <c r="AF1612" i="4"/>
  <c r="Z1612" i="4"/>
  <c r="AD1612" i="4"/>
  <c r="AC1612" i="4"/>
  <c r="AB1612" i="4"/>
  <c r="AF1611" i="4"/>
  <c r="Z1611" i="4"/>
  <c r="AD1611" i="4"/>
  <c r="AC1611" i="4"/>
  <c r="AB1611" i="4"/>
  <c r="AF1610" i="4"/>
  <c r="Z1610" i="4"/>
  <c r="AD1610" i="4"/>
  <c r="AC1610" i="4"/>
  <c r="AB1610" i="4"/>
  <c r="AF1609" i="4"/>
  <c r="Z1609" i="4"/>
  <c r="AD1609" i="4"/>
  <c r="AC1609" i="4"/>
  <c r="AB1609" i="4"/>
  <c r="AF1608" i="4"/>
  <c r="Z1608" i="4"/>
  <c r="AD1608" i="4"/>
  <c r="AC1608" i="4"/>
  <c r="AB1608" i="4"/>
  <c r="AF1607" i="4"/>
  <c r="Z1607" i="4"/>
  <c r="AD1607" i="4"/>
  <c r="AC1607" i="4"/>
  <c r="AB1607" i="4"/>
  <c r="AF1606" i="4"/>
  <c r="Z1606" i="4"/>
  <c r="AD1606" i="4"/>
  <c r="AC1606" i="4"/>
  <c r="AB1606" i="4"/>
  <c r="AF1605" i="4"/>
  <c r="Z1605" i="4"/>
  <c r="AD1605" i="4"/>
  <c r="AC1605" i="4"/>
  <c r="AB1605" i="4"/>
  <c r="AF1604" i="4"/>
  <c r="Z1604" i="4"/>
  <c r="AD1604" i="4"/>
  <c r="AC1604" i="4"/>
  <c r="AB1604" i="4"/>
  <c r="AF1603" i="4"/>
  <c r="Z1603" i="4"/>
  <c r="AD1603" i="4"/>
  <c r="AC1603" i="4"/>
  <c r="AB1603" i="4"/>
  <c r="AF1602" i="4"/>
  <c r="Z1602" i="4"/>
  <c r="AD1602" i="4"/>
  <c r="AC1602" i="4"/>
  <c r="AB1602" i="4"/>
  <c r="AF1601" i="4"/>
  <c r="Z1601" i="4"/>
  <c r="AD1601" i="4"/>
  <c r="AC1601" i="4"/>
  <c r="AB1601" i="4"/>
  <c r="AF1600" i="4"/>
  <c r="Z1600" i="4"/>
  <c r="AD1600" i="4"/>
  <c r="AC1600" i="4"/>
  <c r="AB1600" i="4"/>
  <c r="AF1599" i="4"/>
  <c r="Z1599" i="4"/>
  <c r="AD1599" i="4"/>
  <c r="AC1599" i="4"/>
  <c r="AB1599" i="4"/>
  <c r="AF1598" i="4"/>
  <c r="Z1598" i="4"/>
  <c r="AD1598" i="4"/>
  <c r="AC1598" i="4"/>
  <c r="AB1598" i="4"/>
  <c r="AF1597" i="4"/>
  <c r="Z1597" i="4"/>
  <c r="AD1597" i="4"/>
  <c r="AC1597" i="4"/>
  <c r="AB1597" i="4"/>
  <c r="AF1596" i="4"/>
  <c r="Z1596" i="4"/>
  <c r="AD1596" i="4"/>
  <c r="AC1596" i="4"/>
  <c r="AB1596" i="4"/>
  <c r="AF1595" i="4"/>
  <c r="Z1595" i="4"/>
  <c r="AD1595" i="4"/>
  <c r="AC1595" i="4"/>
  <c r="AB1595" i="4"/>
  <c r="AF1594" i="4"/>
  <c r="Z1594" i="4"/>
  <c r="AD1594" i="4"/>
  <c r="AC1594" i="4"/>
  <c r="AB1594" i="4"/>
  <c r="AF1593" i="4"/>
  <c r="Z1593" i="4"/>
  <c r="AD1593" i="4"/>
  <c r="AC1593" i="4"/>
  <c r="AB1593" i="4"/>
  <c r="AF1592" i="4"/>
  <c r="Z1592" i="4"/>
  <c r="AD1592" i="4"/>
  <c r="AC1592" i="4"/>
  <c r="AB1592" i="4"/>
  <c r="AF1591" i="4"/>
  <c r="Z1591" i="4"/>
  <c r="AD1591" i="4"/>
  <c r="AC1591" i="4"/>
  <c r="AB1591" i="4"/>
  <c r="AF1590" i="4"/>
  <c r="Z1590" i="4"/>
  <c r="AD1590" i="4"/>
  <c r="AC1590" i="4"/>
  <c r="AB1590" i="4"/>
  <c r="AF1589" i="4"/>
  <c r="Z1589" i="4"/>
  <c r="AD1589" i="4"/>
  <c r="AC1589" i="4"/>
  <c r="AB1589" i="4"/>
  <c r="AF1588" i="4"/>
  <c r="Z1588" i="4"/>
  <c r="AD1588" i="4"/>
  <c r="AC1588" i="4"/>
  <c r="AB1588" i="4"/>
  <c r="AF1587" i="4"/>
  <c r="Z1587" i="4"/>
  <c r="AD1587" i="4"/>
  <c r="AC1587" i="4"/>
  <c r="AB1587" i="4"/>
  <c r="AF1586" i="4"/>
  <c r="Z1586" i="4"/>
  <c r="AD1586" i="4"/>
  <c r="AC1586" i="4"/>
  <c r="AB1586" i="4"/>
  <c r="AF1585" i="4"/>
  <c r="Z1585" i="4"/>
  <c r="AD1585" i="4"/>
  <c r="AC1585" i="4"/>
  <c r="AB1585" i="4"/>
  <c r="AF1584" i="4"/>
  <c r="Z1584" i="4"/>
  <c r="AD1584" i="4"/>
  <c r="AC1584" i="4"/>
  <c r="AB1584" i="4"/>
  <c r="AF1583" i="4"/>
  <c r="Z1583" i="4"/>
  <c r="AD1583" i="4"/>
  <c r="AC1583" i="4"/>
  <c r="AB1583" i="4"/>
  <c r="AF1582" i="4"/>
  <c r="Z1582" i="4"/>
  <c r="AD1582" i="4"/>
  <c r="AC1582" i="4"/>
  <c r="AB1582" i="4"/>
  <c r="AF1581" i="4"/>
  <c r="Z1581" i="4"/>
  <c r="AD1581" i="4"/>
  <c r="AC1581" i="4"/>
  <c r="AB1581" i="4"/>
  <c r="AF1580" i="4"/>
  <c r="Z1580" i="4"/>
  <c r="AD1580" i="4"/>
  <c r="AC1580" i="4"/>
  <c r="AB1580" i="4"/>
  <c r="AF1579" i="4"/>
  <c r="Z1579" i="4"/>
  <c r="AD1579" i="4"/>
  <c r="AC1579" i="4"/>
  <c r="AB1579" i="4"/>
  <c r="AF1578" i="4"/>
  <c r="Z1578" i="4"/>
  <c r="AD1578" i="4"/>
  <c r="AC1578" i="4"/>
  <c r="AB1578" i="4"/>
  <c r="AF1577" i="4"/>
  <c r="Z1577" i="4"/>
  <c r="AD1577" i="4"/>
  <c r="AC1577" i="4"/>
  <c r="AB1577" i="4"/>
  <c r="AF1576" i="4"/>
  <c r="Z1576" i="4"/>
  <c r="AD1576" i="4"/>
  <c r="AC1576" i="4"/>
  <c r="AB1576" i="4"/>
  <c r="AF1575" i="4"/>
  <c r="Z1575" i="4"/>
  <c r="AD1575" i="4"/>
  <c r="AC1575" i="4"/>
  <c r="AB1575" i="4"/>
  <c r="AF1574" i="4"/>
  <c r="Z1574" i="4"/>
  <c r="AD1574" i="4"/>
  <c r="AC1574" i="4"/>
  <c r="AB1574" i="4"/>
  <c r="AF1573" i="4"/>
  <c r="Z1573" i="4"/>
  <c r="AD1573" i="4"/>
  <c r="AC1573" i="4"/>
  <c r="AB1573" i="4"/>
  <c r="AF1572" i="4"/>
  <c r="Z1572" i="4"/>
  <c r="AD1572" i="4"/>
  <c r="AC1572" i="4"/>
  <c r="AB1572" i="4"/>
  <c r="AF1571" i="4"/>
  <c r="Z1571" i="4"/>
  <c r="AD1571" i="4"/>
  <c r="AC1571" i="4"/>
  <c r="AB1571" i="4"/>
  <c r="AF1570" i="4"/>
  <c r="Z1570" i="4"/>
  <c r="AD1570" i="4"/>
  <c r="AC1570" i="4"/>
  <c r="AB1570" i="4"/>
  <c r="AF1569" i="4"/>
  <c r="Z1569" i="4"/>
  <c r="AD1569" i="4"/>
  <c r="AC1569" i="4"/>
  <c r="AB1569" i="4"/>
  <c r="AF1568" i="4"/>
  <c r="Z1568" i="4"/>
  <c r="AD1568" i="4"/>
  <c r="AC1568" i="4"/>
  <c r="AB1568" i="4"/>
  <c r="AF1567" i="4"/>
  <c r="Z1567" i="4"/>
  <c r="AD1567" i="4"/>
  <c r="AC1567" i="4"/>
  <c r="AB1567" i="4"/>
  <c r="AF1566" i="4"/>
  <c r="Z1566" i="4"/>
  <c r="AD1566" i="4"/>
  <c r="AC1566" i="4"/>
  <c r="AB1566" i="4"/>
  <c r="AF1565" i="4"/>
  <c r="Z1565" i="4"/>
  <c r="AD1565" i="4"/>
  <c r="AC1565" i="4"/>
  <c r="AB1565" i="4"/>
  <c r="AF1564" i="4"/>
  <c r="Z1564" i="4"/>
  <c r="AD1564" i="4"/>
  <c r="AC1564" i="4"/>
  <c r="AB1564" i="4"/>
  <c r="AF1563" i="4"/>
  <c r="Z1563" i="4"/>
  <c r="AD1563" i="4"/>
  <c r="AC1563" i="4"/>
  <c r="AB1563" i="4"/>
  <c r="AF1562" i="4"/>
  <c r="Z1562" i="4"/>
  <c r="AD1562" i="4"/>
  <c r="AC1562" i="4"/>
  <c r="AB1562" i="4"/>
  <c r="AF1561" i="4"/>
  <c r="Z1561" i="4"/>
  <c r="AD1561" i="4"/>
  <c r="AC1561" i="4"/>
  <c r="AB1561" i="4"/>
  <c r="AF1560" i="4"/>
  <c r="Z1560" i="4"/>
  <c r="AD1560" i="4"/>
  <c r="AC1560" i="4"/>
  <c r="AB1560" i="4"/>
  <c r="AF1559" i="4"/>
  <c r="Z1559" i="4"/>
  <c r="AD1559" i="4"/>
  <c r="AC1559" i="4"/>
  <c r="AB1559" i="4"/>
  <c r="AF1558" i="4"/>
  <c r="Z1558" i="4"/>
  <c r="AD1558" i="4"/>
  <c r="AC1558" i="4"/>
  <c r="AB1558" i="4"/>
  <c r="AF1557" i="4"/>
  <c r="Z1557" i="4"/>
  <c r="AD1557" i="4"/>
  <c r="AC1557" i="4"/>
  <c r="AB1557" i="4"/>
  <c r="AF1556" i="4"/>
  <c r="Z1556" i="4"/>
  <c r="AD1556" i="4"/>
  <c r="AC1556" i="4"/>
  <c r="AB1556" i="4"/>
  <c r="AF1555" i="4"/>
  <c r="Z1555" i="4"/>
  <c r="AD1555" i="4"/>
  <c r="AC1555" i="4"/>
  <c r="AB1555" i="4"/>
  <c r="AF1554" i="4"/>
  <c r="Z1554" i="4"/>
  <c r="AD1554" i="4"/>
  <c r="AC1554" i="4"/>
  <c r="AB1554" i="4"/>
  <c r="AF1553" i="4"/>
  <c r="Z1553" i="4"/>
  <c r="AD1553" i="4"/>
  <c r="AC1553" i="4"/>
  <c r="AB1553" i="4"/>
  <c r="AF1552" i="4"/>
  <c r="Z1552" i="4"/>
  <c r="AD1552" i="4"/>
  <c r="AC1552" i="4"/>
  <c r="AB1552" i="4"/>
  <c r="AF1551" i="4"/>
  <c r="Z1551" i="4"/>
  <c r="AD1551" i="4"/>
  <c r="AC1551" i="4"/>
  <c r="AB1551" i="4"/>
  <c r="AF1550" i="4"/>
  <c r="Z1550" i="4"/>
  <c r="AD1550" i="4"/>
  <c r="AC1550" i="4"/>
  <c r="AB1550" i="4"/>
  <c r="AF1549" i="4"/>
  <c r="Z1549" i="4"/>
  <c r="AD1549" i="4"/>
  <c r="AC1549" i="4"/>
  <c r="AB1549" i="4"/>
  <c r="AF1548" i="4"/>
  <c r="Z1548" i="4"/>
  <c r="AD1548" i="4"/>
  <c r="AC1548" i="4"/>
  <c r="AB1548" i="4"/>
  <c r="AF1547" i="4"/>
  <c r="Z1547" i="4"/>
  <c r="AD1547" i="4"/>
  <c r="AC1547" i="4"/>
  <c r="AB1547" i="4"/>
  <c r="AF1546" i="4"/>
  <c r="Z1546" i="4"/>
  <c r="AD1546" i="4"/>
  <c r="AC1546" i="4"/>
  <c r="AB1546" i="4"/>
  <c r="AF1545" i="4"/>
  <c r="Z1545" i="4"/>
  <c r="AD1545" i="4"/>
  <c r="AC1545" i="4"/>
  <c r="AB1545" i="4"/>
  <c r="AF1544" i="4"/>
  <c r="Z1544" i="4"/>
  <c r="AD1544" i="4"/>
  <c r="AC1544" i="4"/>
  <c r="AB1544" i="4"/>
  <c r="AF1543" i="4"/>
  <c r="Z1543" i="4"/>
  <c r="AD1543" i="4"/>
  <c r="AC1543" i="4"/>
  <c r="AB1543" i="4"/>
  <c r="AF1542" i="4"/>
  <c r="Z1542" i="4"/>
  <c r="AD1542" i="4"/>
  <c r="AC1542" i="4"/>
  <c r="AB1542" i="4"/>
  <c r="AF1541" i="4"/>
  <c r="Z1541" i="4"/>
  <c r="AD1541" i="4"/>
  <c r="AC1541" i="4"/>
  <c r="AB1541" i="4"/>
  <c r="AF1540" i="4"/>
  <c r="Z1540" i="4"/>
  <c r="AD1540" i="4"/>
  <c r="AC1540" i="4"/>
  <c r="AB1540" i="4"/>
  <c r="AF1539" i="4"/>
  <c r="Z1539" i="4"/>
  <c r="AD1539" i="4"/>
  <c r="AC1539" i="4"/>
  <c r="AB1539" i="4"/>
  <c r="AF1538" i="4"/>
  <c r="Z1538" i="4"/>
  <c r="AD1538" i="4"/>
  <c r="AC1538" i="4"/>
  <c r="AB1538" i="4"/>
  <c r="AF1537" i="4"/>
  <c r="Z1537" i="4"/>
  <c r="AD1537" i="4"/>
  <c r="AC1537" i="4"/>
  <c r="AB1537" i="4"/>
  <c r="AF1536" i="4"/>
  <c r="Z1536" i="4"/>
  <c r="AD1536" i="4"/>
  <c r="AC1536" i="4"/>
  <c r="AB1536" i="4"/>
  <c r="AF1535" i="4"/>
  <c r="Z1535" i="4"/>
  <c r="AD1535" i="4"/>
  <c r="AC1535" i="4"/>
  <c r="AB1535" i="4"/>
  <c r="AF1534" i="4"/>
  <c r="Z1534" i="4"/>
  <c r="AD1534" i="4"/>
  <c r="AC1534" i="4"/>
  <c r="AB1534" i="4"/>
  <c r="AF1533" i="4"/>
  <c r="Z1533" i="4"/>
  <c r="AD1533" i="4"/>
  <c r="AC1533" i="4"/>
  <c r="AB1533" i="4"/>
  <c r="AF1532" i="4"/>
  <c r="Z1532" i="4"/>
  <c r="AD1532" i="4"/>
  <c r="AC1532" i="4"/>
  <c r="AB1532" i="4"/>
  <c r="AF1531" i="4"/>
  <c r="Z1531" i="4"/>
  <c r="AD1531" i="4"/>
  <c r="AC1531" i="4"/>
  <c r="AB1531" i="4"/>
  <c r="AF1530" i="4"/>
  <c r="Z1530" i="4"/>
  <c r="AD1530" i="4"/>
  <c r="AC1530" i="4"/>
  <c r="AB1530" i="4"/>
  <c r="AF1529" i="4"/>
  <c r="Z1529" i="4"/>
  <c r="AD1529" i="4"/>
  <c r="AC1529" i="4"/>
  <c r="AB1529" i="4"/>
  <c r="AF1528" i="4"/>
  <c r="Z1528" i="4"/>
  <c r="AD1528" i="4"/>
  <c r="AC1528" i="4"/>
  <c r="AB1528" i="4"/>
  <c r="AF1527" i="4"/>
  <c r="Z1527" i="4"/>
  <c r="AD1527" i="4"/>
  <c r="AC1527" i="4"/>
  <c r="AB1527" i="4"/>
  <c r="AF1526" i="4"/>
  <c r="Z1526" i="4"/>
  <c r="AD1526" i="4"/>
  <c r="AC1526" i="4"/>
  <c r="AB1526" i="4"/>
  <c r="AF1525" i="4"/>
  <c r="Z1525" i="4"/>
  <c r="AD1525" i="4"/>
  <c r="AC1525" i="4"/>
  <c r="AB1525" i="4"/>
  <c r="AF1524" i="4"/>
  <c r="Z1524" i="4"/>
  <c r="AD1524" i="4"/>
  <c r="AC1524" i="4"/>
  <c r="AB1524" i="4"/>
  <c r="AF1523" i="4"/>
  <c r="Z1523" i="4"/>
  <c r="AD1523" i="4"/>
  <c r="AC1523" i="4"/>
  <c r="AB1523" i="4"/>
  <c r="AF1522" i="4"/>
  <c r="Z1522" i="4"/>
  <c r="AD1522" i="4"/>
  <c r="AC1522" i="4"/>
  <c r="AB1522" i="4"/>
  <c r="AF1521" i="4"/>
  <c r="Z1521" i="4"/>
  <c r="AD1521" i="4"/>
  <c r="AC1521" i="4"/>
  <c r="AB1521" i="4"/>
  <c r="AF1520" i="4"/>
  <c r="Z1520" i="4"/>
  <c r="AD1520" i="4"/>
  <c r="AC1520" i="4"/>
  <c r="AB1520" i="4"/>
  <c r="AF1519" i="4"/>
  <c r="Z1519" i="4"/>
  <c r="AD1519" i="4"/>
  <c r="AC1519" i="4"/>
  <c r="AB1519" i="4"/>
  <c r="AF1518" i="4"/>
  <c r="Z1518" i="4"/>
  <c r="AD1518" i="4"/>
  <c r="AC1518" i="4"/>
  <c r="AB1518" i="4"/>
  <c r="AF1517" i="4"/>
  <c r="Z1517" i="4"/>
  <c r="AD1517" i="4"/>
  <c r="AC1517" i="4"/>
  <c r="AB1517" i="4"/>
  <c r="AF1516" i="4"/>
  <c r="Z1516" i="4"/>
  <c r="AD1516" i="4"/>
  <c r="AC1516" i="4"/>
  <c r="AB1516" i="4"/>
  <c r="AF1515" i="4"/>
  <c r="Z1515" i="4"/>
  <c r="AD1515" i="4"/>
  <c r="AC1515" i="4"/>
  <c r="AB1515" i="4"/>
  <c r="AF1514" i="4"/>
  <c r="Z1514" i="4"/>
  <c r="AD1514" i="4"/>
  <c r="AC1514" i="4"/>
  <c r="AB1514" i="4"/>
  <c r="AF1513" i="4"/>
  <c r="Z1513" i="4"/>
  <c r="AD1513" i="4"/>
  <c r="AC1513" i="4"/>
  <c r="AB1513" i="4"/>
  <c r="AF1512" i="4"/>
  <c r="Z1512" i="4"/>
  <c r="AD1512" i="4"/>
  <c r="AC1512" i="4"/>
  <c r="AB1512" i="4"/>
  <c r="AF1511" i="4"/>
  <c r="Z1511" i="4"/>
  <c r="AD1511" i="4"/>
  <c r="AC1511" i="4"/>
  <c r="AB1511" i="4"/>
  <c r="AF1510" i="4"/>
  <c r="Z1510" i="4"/>
  <c r="AD1510" i="4"/>
  <c r="AC1510" i="4"/>
  <c r="AB1510" i="4"/>
  <c r="AF1509" i="4"/>
  <c r="Z1509" i="4"/>
  <c r="AD1509" i="4"/>
  <c r="AC1509" i="4"/>
  <c r="AB1509" i="4"/>
  <c r="AF1508" i="4"/>
  <c r="Z1508" i="4"/>
  <c r="AD1508" i="4"/>
  <c r="AC1508" i="4"/>
  <c r="AB1508" i="4"/>
  <c r="AF1507" i="4"/>
  <c r="Z1507" i="4"/>
  <c r="AD1507" i="4"/>
  <c r="AC1507" i="4"/>
  <c r="AB1507" i="4"/>
  <c r="AF1506" i="4"/>
  <c r="Z1506" i="4"/>
  <c r="AD1506" i="4"/>
  <c r="AC1506" i="4"/>
  <c r="AB1506" i="4"/>
  <c r="AF1505" i="4"/>
  <c r="Z1505" i="4"/>
  <c r="AD1505" i="4"/>
  <c r="AC1505" i="4"/>
  <c r="AB1505" i="4"/>
  <c r="AF1504" i="4"/>
  <c r="Z1504" i="4"/>
  <c r="AD1504" i="4"/>
  <c r="AC1504" i="4"/>
  <c r="AB1504" i="4"/>
  <c r="AF1503" i="4"/>
  <c r="Z1503" i="4"/>
  <c r="AD1503" i="4"/>
  <c r="AC1503" i="4"/>
  <c r="AB1503" i="4"/>
  <c r="AF1502" i="4"/>
  <c r="Z1502" i="4"/>
  <c r="AD1502" i="4"/>
  <c r="AC1502" i="4"/>
  <c r="AB1502" i="4"/>
  <c r="AF1501" i="4"/>
  <c r="Z1501" i="4"/>
  <c r="AD1501" i="4"/>
  <c r="AC1501" i="4"/>
  <c r="AB1501" i="4"/>
  <c r="AF1500" i="4"/>
  <c r="Z1500" i="4"/>
  <c r="AD1500" i="4"/>
  <c r="AC1500" i="4"/>
  <c r="AB1500" i="4"/>
  <c r="AF1499" i="4"/>
  <c r="Z1499" i="4"/>
  <c r="AD1499" i="4"/>
  <c r="AC1499" i="4"/>
  <c r="AB1499" i="4"/>
  <c r="AF1498" i="4"/>
  <c r="Z1498" i="4"/>
  <c r="AD1498" i="4"/>
  <c r="AC1498" i="4"/>
  <c r="AB1498" i="4"/>
  <c r="AF1497" i="4"/>
  <c r="Z1497" i="4"/>
  <c r="AD1497" i="4"/>
  <c r="AC1497" i="4"/>
  <c r="AB1497" i="4"/>
  <c r="AF1496" i="4"/>
  <c r="Z1496" i="4"/>
  <c r="AD1496" i="4"/>
  <c r="AC1496" i="4"/>
  <c r="AB1496" i="4"/>
  <c r="AF1495" i="4"/>
  <c r="Z1495" i="4"/>
  <c r="AD1495" i="4"/>
  <c r="AC1495" i="4"/>
  <c r="AB1495" i="4"/>
  <c r="AF1494" i="4"/>
  <c r="Z1494" i="4"/>
  <c r="AD1494" i="4"/>
  <c r="AC1494" i="4"/>
  <c r="AB1494" i="4"/>
  <c r="AF1493" i="4"/>
  <c r="Z1493" i="4"/>
  <c r="AD1493" i="4"/>
  <c r="AC1493" i="4"/>
  <c r="AB1493" i="4"/>
  <c r="AF1492" i="4"/>
  <c r="Z1492" i="4"/>
  <c r="AD1492" i="4"/>
  <c r="AC1492" i="4"/>
  <c r="AB1492" i="4"/>
  <c r="AF1491" i="4"/>
  <c r="Z1491" i="4"/>
  <c r="AD1491" i="4"/>
  <c r="AC1491" i="4"/>
  <c r="AB1491" i="4"/>
  <c r="AF1490" i="4"/>
  <c r="Z1490" i="4"/>
  <c r="AD1490" i="4"/>
  <c r="AC1490" i="4"/>
  <c r="AB1490" i="4"/>
  <c r="AF1489" i="4"/>
  <c r="Z1489" i="4"/>
  <c r="AD1489" i="4"/>
  <c r="AC1489" i="4"/>
  <c r="AB1489" i="4"/>
  <c r="AF1488" i="4"/>
  <c r="Z1488" i="4"/>
  <c r="AD1488" i="4"/>
  <c r="AC1488" i="4"/>
  <c r="AB1488" i="4"/>
  <c r="AF1487" i="4"/>
  <c r="Z1487" i="4"/>
  <c r="AD1487" i="4"/>
  <c r="AC1487" i="4"/>
  <c r="AB1487" i="4"/>
  <c r="AF1486" i="4"/>
  <c r="Z1486" i="4"/>
  <c r="AD1486" i="4"/>
  <c r="AC1486" i="4"/>
  <c r="AB1486" i="4"/>
  <c r="AF1485" i="4"/>
  <c r="Z1485" i="4"/>
  <c r="AD1485" i="4"/>
  <c r="AC1485" i="4"/>
  <c r="AB1485" i="4"/>
  <c r="AF1484" i="4"/>
  <c r="Z1484" i="4"/>
  <c r="AD1484" i="4"/>
  <c r="AC1484" i="4"/>
  <c r="AB1484" i="4"/>
  <c r="AF1483" i="4"/>
  <c r="Z1483" i="4"/>
  <c r="AD1483" i="4"/>
  <c r="AC1483" i="4"/>
  <c r="AB1483" i="4"/>
  <c r="AF1482" i="4"/>
  <c r="Z1482" i="4"/>
  <c r="AD1482" i="4"/>
  <c r="AC1482" i="4"/>
  <c r="AB1482" i="4"/>
  <c r="AF1481" i="4"/>
  <c r="Z1481" i="4"/>
  <c r="AD1481" i="4"/>
  <c r="AC1481" i="4"/>
  <c r="AB1481" i="4"/>
  <c r="AF1480" i="4"/>
  <c r="Z1480" i="4"/>
  <c r="AD1480" i="4"/>
  <c r="AC1480" i="4"/>
  <c r="AB1480" i="4"/>
  <c r="AF1479" i="4"/>
  <c r="Z1479" i="4"/>
  <c r="AD1479" i="4"/>
  <c r="AC1479" i="4"/>
  <c r="AB1479" i="4"/>
  <c r="AF1478" i="4"/>
  <c r="Z1478" i="4"/>
  <c r="AD1478" i="4"/>
  <c r="AC1478" i="4"/>
  <c r="AB1478" i="4"/>
  <c r="AF1477" i="4"/>
  <c r="Z1477" i="4"/>
  <c r="AD1477" i="4"/>
  <c r="AC1477" i="4"/>
  <c r="AB1477" i="4"/>
  <c r="AF1476" i="4"/>
  <c r="Z1476" i="4"/>
  <c r="AD1476" i="4"/>
  <c r="AC1476" i="4"/>
  <c r="AB1476" i="4"/>
  <c r="AF1475" i="4"/>
  <c r="Z1475" i="4"/>
  <c r="AD1475" i="4"/>
  <c r="AC1475" i="4"/>
  <c r="AB1475" i="4"/>
  <c r="AF1474" i="4"/>
  <c r="Z1474" i="4"/>
  <c r="AD1474" i="4"/>
  <c r="AC1474" i="4"/>
  <c r="AB1474" i="4"/>
  <c r="AF1473" i="4"/>
  <c r="Z1473" i="4"/>
  <c r="AD1473" i="4"/>
  <c r="AC1473" i="4"/>
  <c r="AB1473" i="4"/>
  <c r="AF1472" i="4"/>
  <c r="Z1472" i="4"/>
  <c r="AD1472" i="4"/>
  <c r="AC1472" i="4"/>
  <c r="AB1472" i="4"/>
  <c r="AF1471" i="4"/>
  <c r="Z1471" i="4"/>
  <c r="AD1471" i="4"/>
  <c r="AC1471" i="4"/>
  <c r="AB1471" i="4"/>
  <c r="AF1470" i="4"/>
  <c r="Z1470" i="4"/>
  <c r="AD1470" i="4"/>
  <c r="AC1470" i="4"/>
  <c r="AB1470" i="4"/>
  <c r="AF1469" i="4"/>
  <c r="Z1469" i="4"/>
  <c r="AD1469" i="4"/>
  <c r="AC1469" i="4"/>
  <c r="AB1469" i="4"/>
  <c r="AF1468" i="4"/>
  <c r="Z1468" i="4"/>
  <c r="AD1468" i="4"/>
  <c r="AC1468" i="4"/>
  <c r="AB1468" i="4"/>
  <c r="AF1467" i="4"/>
  <c r="Z1467" i="4"/>
  <c r="AD1467" i="4"/>
  <c r="AC1467" i="4"/>
  <c r="AB1467" i="4"/>
  <c r="AF1466" i="4"/>
  <c r="Z1466" i="4"/>
  <c r="AD1466" i="4"/>
  <c r="AC1466" i="4"/>
  <c r="AB1466" i="4"/>
  <c r="AF1465" i="4"/>
  <c r="Z1465" i="4"/>
  <c r="AD1465" i="4"/>
  <c r="AC1465" i="4"/>
  <c r="AB1465" i="4"/>
  <c r="AF1464" i="4"/>
  <c r="Z1464" i="4"/>
  <c r="AD1464" i="4"/>
  <c r="AC1464" i="4"/>
  <c r="AB1464" i="4"/>
  <c r="AF1463" i="4"/>
  <c r="Z1463" i="4"/>
  <c r="AD1463" i="4"/>
  <c r="AC1463" i="4"/>
  <c r="AB1463" i="4"/>
  <c r="AF1462" i="4"/>
  <c r="Z1462" i="4"/>
  <c r="AD1462" i="4"/>
  <c r="AC1462" i="4"/>
  <c r="AB1462" i="4"/>
  <c r="AF1461" i="4"/>
  <c r="Z1461" i="4"/>
  <c r="AD1461" i="4"/>
  <c r="AC1461" i="4"/>
  <c r="AB1461" i="4"/>
  <c r="AF1460" i="4"/>
  <c r="Z1460" i="4"/>
  <c r="AD1460" i="4"/>
  <c r="AC1460" i="4"/>
  <c r="AB1460" i="4"/>
  <c r="AF1459" i="4"/>
  <c r="Z1459" i="4"/>
  <c r="AD1459" i="4"/>
  <c r="AC1459" i="4"/>
  <c r="AB1459" i="4"/>
  <c r="AF1458" i="4"/>
  <c r="Z1458" i="4"/>
  <c r="AD1458" i="4"/>
  <c r="AC1458" i="4"/>
  <c r="AB1458" i="4"/>
  <c r="AF1457" i="4"/>
  <c r="Z1457" i="4"/>
  <c r="AD1457" i="4"/>
  <c r="AC1457" i="4"/>
  <c r="AB1457" i="4"/>
  <c r="AF1456" i="4"/>
  <c r="Z1456" i="4"/>
  <c r="AD1456" i="4"/>
  <c r="AC1456" i="4"/>
  <c r="AB1456" i="4"/>
  <c r="AF1455" i="4"/>
  <c r="Z1455" i="4"/>
  <c r="AD1455" i="4"/>
  <c r="AC1455" i="4"/>
  <c r="AB1455" i="4"/>
  <c r="AF1454" i="4"/>
  <c r="Z1454" i="4"/>
  <c r="AD1454" i="4"/>
  <c r="AC1454" i="4"/>
  <c r="AB1454" i="4"/>
  <c r="AF1453" i="4"/>
  <c r="Z1453" i="4"/>
  <c r="AD1453" i="4"/>
  <c r="AC1453" i="4"/>
  <c r="AB1453" i="4"/>
  <c r="AF1452" i="4"/>
  <c r="Z1452" i="4"/>
  <c r="AD1452" i="4"/>
  <c r="AC1452" i="4"/>
  <c r="AB1452" i="4"/>
  <c r="AF1451" i="4"/>
  <c r="Z1451" i="4"/>
  <c r="AD1451" i="4"/>
  <c r="AC1451" i="4"/>
  <c r="AB1451" i="4"/>
  <c r="AF1450" i="4"/>
  <c r="Z1450" i="4"/>
  <c r="AD1450" i="4"/>
  <c r="AC1450" i="4"/>
  <c r="AB1450" i="4"/>
  <c r="AF1449" i="4"/>
  <c r="Z1449" i="4"/>
  <c r="AD1449" i="4"/>
  <c r="AC1449" i="4"/>
  <c r="AB1449" i="4"/>
  <c r="AF1448" i="4"/>
  <c r="Z1448" i="4"/>
  <c r="AD1448" i="4"/>
  <c r="AC1448" i="4"/>
  <c r="AB1448" i="4"/>
  <c r="AF1447" i="4"/>
  <c r="Z1447" i="4"/>
  <c r="AD1447" i="4"/>
  <c r="AC1447" i="4"/>
  <c r="AB1447" i="4"/>
  <c r="AF1446" i="4"/>
  <c r="Z1446" i="4"/>
  <c r="AD1446" i="4"/>
  <c r="AC1446" i="4"/>
  <c r="AB1446" i="4"/>
  <c r="AF1445" i="4"/>
  <c r="Z1445" i="4"/>
  <c r="AD1445" i="4"/>
  <c r="AC1445" i="4"/>
  <c r="AB1445" i="4"/>
  <c r="AF1444" i="4"/>
  <c r="Z1444" i="4"/>
  <c r="AD1444" i="4"/>
  <c r="AC1444" i="4"/>
  <c r="AB1444" i="4"/>
  <c r="AF1443" i="4"/>
  <c r="Z1443" i="4"/>
  <c r="AD1443" i="4"/>
  <c r="AC1443" i="4"/>
  <c r="AB1443" i="4"/>
  <c r="AF1442" i="4"/>
  <c r="Z1442" i="4"/>
  <c r="AD1442" i="4"/>
  <c r="AC1442" i="4"/>
  <c r="AB1442" i="4"/>
  <c r="AF1441" i="4"/>
  <c r="Z1441" i="4"/>
  <c r="AD1441" i="4"/>
  <c r="AC1441" i="4"/>
  <c r="AB1441" i="4"/>
  <c r="AF1440" i="4"/>
  <c r="Z1440" i="4"/>
  <c r="AD1440" i="4"/>
  <c r="AC1440" i="4"/>
  <c r="AB1440" i="4"/>
  <c r="AF1439" i="4"/>
  <c r="Z1439" i="4"/>
  <c r="AD1439" i="4"/>
  <c r="AC1439" i="4"/>
  <c r="AB1439" i="4"/>
  <c r="AF1438" i="4"/>
  <c r="Z1438" i="4"/>
  <c r="AD1438" i="4"/>
  <c r="AC1438" i="4"/>
  <c r="AB1438" i="4"/>
  <c r="AF1437" i="4"/>
  <c r="Z1437" i="4"/>
  <c r="AD1437" i="4"/>
  <c r="AC1437" i="4"/>
  <c r="AB1437" i="4"/>
  <c r="AF1436" i="4"/>
  <c r="Z1436" i="4"/>
  <c r="AD1436" i="4"/>
  <c r="AC1436" i="4"/>
  <c r="AB1436" i="4"/>
  <c r="AF1435" i="4"/>
  <c r="Z1435" i="4"/>
  <c r="AD1435" i="4"/>
  <c r="AC1435" i="4"/>
  <c r="AB1435" i="4"/>
  <c r="AF1434" i="4"/>
  <c r="Z1434" i="4"/>
  <c r="AD1434" i="4"/>
  <c r="AC1434" i="4"/>
  <c r="AB1434" i="4"/>
  <c r="AF1433" i="4"/>
  <c r="Z1433" i="4"/>
  <c r="AD1433" i="4"/>
  <c r="AC1433" i="4"/>
  <c r="AB1433" i="4"/>
  <c r="AF1432" i="4"/>
  <c r="Z1432" i="4"/>
  <c r="AD1432" i="4"/>
  <c r="AC1432" i="4"/>
  <c r="AF1431" i="4"/>
  <c r="Z1431" i="4"/>
  <c r="AD1431" i="4"/>
  <c r="AC1431" i="4"/>
  <c r="AF1430" i="4"/>
  <c r="Z1430" i="4"/>
  <c r="AD1430" i="4"/>
  <c r="AC1430" i="4"/>
  <c r="AF1429" i="4"/>
  <c r="Z1429" i="4"/>
  <c r="AD1429" i="4"/>
  <c r="AC1429" i="4"/>
  <c r="AB1429" i="4"/>
  <c r="AF1428" i="4"/>
  <c r="Z1428" i="4"/>
  <c r="AD1428" i="4"/>
  <c r="AC1428" i="4"/>
  <c r="AB1428" i="4"/>
  <c r="AF1427" i="4"/>
  <c r="Z1427" i="4"/>
  <c r="AD1427" i="4"/>
  <c r="AC1427" i="4"/>
  <c r="AB1427" i="4"/>
  <c r="AF1426" i="4"/>
  <c r="Z1426" i="4"/>
  <c r="AD1426" i="4"/>
  <c r="AC1426" i="4"/>
  <c r="AB1426" i="4"/>
  <c r="AF1425" i="4"/>
  <c r="Z1425" i="4"/>
  <c r="AD1425" i="4"/>
  <c r="AC1425" i="4"/>
  <c r="AB1425" i="4"/>
  <c r="AF1424" i="4"/>
  <c r="Z1424" i="4"/>
  <c r="AD1424" i="4"/>
  <c r="AC1424" i="4"/>
  <c r="AB1424" i="4"/>
  <c r="AF1423" i="4"/>
  <c r="Z1423" i="4"/>
  <c r="AD1423" i="4"/>
  <c r="AC1423" i="4"/>
  <c r="AB1423" i="4"/>
  <c r="AF1422" i="4"/>
  <c r="Z1422" i="4"/>
  <c r="AD1422" i="4"/>
  <c r="AC1422" i="4"/>
  <c r="AB1422" i="4"/>
  <c r="AF1421" i="4"/>
  <c r="Z1421" i="4"/>
  <c r="AD1421" i="4"/>
  <c r="AC1421" i="4"/>
  <c r="AB1421" i="4"/>
  <c r="AF1420" i="4"/>
  <c r="Z1420" i="4"/>
  <c r="AD1420" i="4"/>
  <c r="AC1420" i="4"/>
  <c r="AB1420" i="4"/>
  <c r="AF1419" i="4"/>
  <c r="Z1419" i="4"/>
  <c r="AD1419" i="4"/>
  <c r="AC1419" i="4"/>
  <c r="AB1419" i="4"/>
  <c r="AF1418" i="4"/>
  <c r="Z1418" i="4"/>
  <c r="AD1418" i="4"/>
  <c r="AC1418" i="4"/>
  <c r="AB1418" i="4"/>
  <c r="AF1417" i="4"/>
  <c r="Z1417" i="4"/>
  <c r="AD1417" i="4"/>
  <c r="AC1417" i="4"/>
  <c r="AF1416" i="4"/>
  <c r="Z1416" i="4"/>
  <c r="AD1416" i="4"/>
  <c r="AC1416" i="4"/>
  <c r="AF1415" i="4"/>
  <c r="Z1415" i="4"/>
  <c r="AD1415" i="4"/>
  <c r="AC1415" i="4"/>
  <c r="AF1414" i="4"/>
  <c r="Z1414" i="4"/>
  <c r="AD1414" i="4"/>
  <c r="AC1414" i="4"/>
  <c r="AF1413" i="4"/>
  <c r="Z1413" i="4"/>
  <c r="AD1413" i="4"/>
  <c r="AC1413" i="4"/>
  <c r="AB1413" i="4"/>
  <c r="AF1412" i="4"/>
  <c r="Z1412" i="4"/>
  <c r="AD1412" i="4"/>
  <c r="AC1412" i="4"/>
  <c r="AB1412" i="4"/>
  <c r="AF1411" i="4"/>
  <c r="Z1411" i="4"/>
  <c r="AD1411" i="4"/>
  <c r="AC1411" i="4"/>
  <c r="AB1411" i="4"/>
  <c r="AF1410" i="4"/>
  <c r="Z1410" i="4"/>
  <c r="AD1410" i="4"/>
  <c r="AC1410" i="4"/>
  <c r="AB1410" i="4"/>
  <c r="AF1409" i="4"/>
  <c r="Z1409" i="4"/>
  <c r="AD1409" i="4"/>
  <c r="AC1409" i="4"/>
  <c r="AB1409" i="4"/>
  <c r="AF1408" i="4"/>
  <c r="Z1408" i="4"/>
  <c r="AD1408" i="4"/>
  <c r="AC1408" i="4"/>
  <c r="AB1408" i="4"/>
  <c r="AF1407" i="4"/>
  <c r="Z1407" i="4"/>
  <c r="AD1407" i="4"/>
  <c r="AC1407" i="4"/>
  <c r="AB1407" i="4"/>
  <c r="AF1406" i="4"/>
  <c r="Z1406" i="4"/>
  <c r="AD1406" i="4"/>
  <c r="AC1406" i="4"/>
  <c r="AB1406" i="4"/>
  <c r="AF1405" i="4"/>
  <c r="Z1405" i="4"/>
  <c r="AD1405" i="4"/>
  <c r="AC1405" i="4"/>
  <c r="AB1405" i="4"/>
  <c r="AF1404" i="4"/>
  <c r="Z1404" i="4"/>
  <c r="AD1404" i="4"/>
  <c r="AC1404" i="4"/>
  <c r="AF1403" i="4"/>
  <c r="Z1403" i="4"/>
  <c r="AD1403" i="4"/>
  <c r="AC1403" i="4"/>
  <c r="AF1402" i="4"/>
  <c r="Z1402" i="4"/>
  <c r="AD1402" i="4"/>
  <c r="AC1402" i="4"/>
  <c r="AF1401" i="4"/>
  <c r="Z1401" i="4"/>
  <c r="AD1401" i="4"/>
  <c r="AC1401" i="4"/>
  <c r="AB1401" i="4"/>
  <c r="AF1400" i="4"/>
  <c r="Z1400" i="4"/>
  <c r="AD1400" i="4"/>
  <c r="AC1400" i="4"/>
  <c r="AF1399" i="4"/>
  <c r="Z1399" i="4"/>
  <c r="AD1399" i="4"/>
  <c r="AC1399" i="4"/>
  <c r="AB1399" i="4"/>
  <c r="AF1398" i="4"/>
  <c r="Z1398" i="4"/>
  <c r="AD1398" i="4"/>
  <c r="AC1398" i="4"/>
  <c r="AB1398" i="4"/>
  <c r="AF1397" i="4"/>
  <c r="Z1397" i="4"/>
  <c r="AD1397" i="4"/>
  <c r="AC1397" i="4"/>
  <c r="AB1397" i="4"/>
  <c r="AF1396" i="4"/>
  <c r="Z1396" i="4"/>
  <c r="AD1396" i="4"/>
  <c r="AC1396" i="4"/>
  <c r="AB1396" i="4"/>
  <c r="AF1395" i="4"/>
  <c r="Z1395" i="4"/>
  <c r="AD1395" i="4"/>
  <c r="AC1395" i="4"/>
  <c r="AB1395" i="4"/>
  <c r="AF1394" i="4"/>
  <c r="Z1394" i="4"/>
  <c r="AD1394" i="4"/>
  <c r="AC1394" i="4"/>
  <c r="AB1394" i="4"/>
  <c r="AF1393" i="4"/>
  <c r="Z1393" i="4"/>
  <c r="AD1393" i="4"/>
  <c r="AC1393" i="4"/>
  <c r="AB1393" i="4"/>
  <c r="AF1392" i="4"/>
  <c r="Z1392" i="4"/>
  <c r="AD1392" i="4"/>
  <c r="AC1392" i="4"/>
  <c r="AB1392" i="4"/>
  <c r="AF1391" i="4"/>
  <c r="Z1391" i="4"/>
  <c r="AD1391" i="4"/>
  <c r="AC1391" i="4"/>
  <c r="AB1391" i="4"/>
  <c r="AF1390" i="4"/>
  <c r="Z1390" i="4"/>
  <c r="AD1390" i="4"/>
  <c r="AC1390" i="4"/>
  <c r="AB1390" i="4"/>
  <c r="AF1389" i="4"/>
  <c r="Z1389" i="4"/>
  <c r="AD1389" i="4"/>
  <c r="AC1389" i="4"/>
  <c r="AB1389" i="4"/>
  <c r="AF1388" i="4"/>
  <c r="Z1388" i="4"/>
  <c r="AD1388" i="4"/>
  <c r="AC1388" i="4"/>
  <c r="AB1388" i="4"/>
  <c r="AF1387" i="4"/>
  <c r="Z1387" i="4"/>
  <c r="AD1387" i="4"/>
  <c r="AC1387" i="4"/>
  <c r="AB1387" i="4"/>
  <c r="AF1386" i="4"/>
  <c r="Z1386" i="4"/>
  <c r="AD1386" i="4"/>
  <c r="AC1386" i="4"/>
  <c r="AB1386" i="4"/>
  <c r="AF1385" i="4"/>
  <c r="Z1385" i="4"/>
  <c r="AD1385" i="4"/>
  <c r="AC1385" i="4"/>
  <c r="AB1385" i="4"/>
  <c r="AF1384" i="4"/>
  <c r="Z1384" i="4"/>
  <c r="AD1384" i="4"/>
  <c r="AC1384" i="4"/>
  <c r="AB1384" i="4"/>
  <c r="AF1383" i="4"/>
  <c r="Z1383" i="4"/>
  <c r="AD1383" i="4"/>
  <c r="AC1383" i="4"/>
  <c r="AB1383" i="4"/>
  <c r="AF1382" i="4"/>
  <c r="Z1382" i="4"/>
  <c r="AD1382" i="4"/>
  <c r="AC1382" i="4"/>
  <c r="AB1382" i="4"/>
  <c r="AF1381" i="4"/>
  <c r="Z1381" i="4"/>
  <c r="AD1381" i="4"/>
  <c r="AC1381" i="4"/>
  <c r="AB1381" i="4"/>
  <c r="AF1380" i="4"/>
  <c r="Z1380" i="4"/>
  <c r="AD1380" i="4"/>
  <c r="AC1380" i="4"/>
  <c r="AB1380" i="4"/>
  <c r="AF1379" i="4"/>
  <c r="Z1379" i="4"/>
  <c r="AD1379" i="4"/>
  <c r="AC1379" i="4"/>
  <c r="AB1379" i="4"/>
  <c r="AF1378" i="4"/>
  <c r="Z1378" i="4"/>
  <c r="AD1378" i="4"/>
  <c r="AC1378" i="4"/>
  <c r="AB1378" i="4"/>
  <c r="AF1377" i="4"/>
  <c r="Z1377" i="4"/>
  <c r="AD1377" i="4"/>
  <c r="AC1377" i="4"/>
  <c r="AB1377" i="4"/>
  <c r="AF1376" i="4"/>
  <c r="Z1376" i="4"/>
  <c r="AD1376" i="4"/>
  <c r="AC1376" i="4"/>
  <c r="AB1376" i="4"/>
  <c r="AF1375" i="4"/>
  <c r="Z1375" i="4"/>
  <c r="AD1375" i="4"/>
  <c r="AC1375" i="4"/>
  <c r="AB1375" i="4"/>
  <c r="AF1374" i="4"/>
  <c r="Z1374" i="4"/>
  <c r="AD1374" i="4"/>
  <c r="AC1374" i="4"/>
  <c r="AB1374" i="4"/>
  <c r="AF1373" i="4"/>
  <c r="Z1373" i="4"/>
  <c r="AD1373" i="4"/>
  <c r="AC1373" i="4"/>
  <c r="AB1373" i="4"/>
  <c r="AF1372" i="4"/>
  <c r="Z1372" i="4"/>
  <c r="AD1372" i="4"/>
  <c r="AC1372" i="4"/>
  <c r="AB1372" i="4"/>
  <c r="AF1371" i="4"/>
  <c r="Z1371" i="4"/>
  <c r="AD1371" i="4"/>
  <c r="AC1371" i="4"/>
  <c r="AB1371" i="4"/>
  <c r="AF1370" i="4"/>
  <c r="Z1370" i="4"/>
  <c r="AD1370" i="4"/>
  <c r="AC1370" i="4"/>
  <c r="AF1369" i="4"/>
  <c r="Z1369" i="4"/>
  <c r="AD1369" i="4"/>
  <c r="AC1369" i="4"/>
  <c r="AB1369" i="4"/>
  <c r="AF1368" i="4"/>
  <c r="Z1368" i="4"/>
  <c r="AD1368" i="4"/>
  <c r="AC1368" i="4"/>
  <c r="AB1368" i="4"/>
  <c r="AF1367" i="4"/>
  <c r="Z1367" i="4"/>
  <c r="AD1367" i="4"/>
  <c r="AC1367" i="4"/>
  <c r="AB1367" i="4"/>
  <c r="AF1366" i="4"/>
  <c r="Z1366" i="4"/>
  <c r="AD1366" i="4"/>
  <c r="AC1366" i="4"/>
  <c r="AF1365" i="4"/>
  <c r="Z1365" i="4"/>
  <c r="AD1365" i="4"/>
  <c r="AC1365" i="4"/>
  <c r="AF1364" i="4"/>
  <c r="Z1364" i="4"/>
  <c r="AD1364" i="4"/>
  <c r="AC1364" i="4"/>
  <c r="AF1363" i="4"/>
  <c r="Z1363" i="4"/>
  <c r="AD1363" i="4"/>
  <c r="AC1363" i="4"/>
  <c r="AF1362" i="4"/>
  <c r="Z1362" i="4"/>
  <c r="AD1362" i="4"/>
  <c r="AC1362" i="4"/>
  <c r="AB1362" i="4"/>
  <c r="AF1361" i="4"/>
  <c r="Z1361" i="4"/>
  <c r="AD1361" i="4"/>
  <c r="AC1361" i="4"/>
  <c r="AB1361" i="4"/>
  <c r="AF1360" i="4"/>
  <c r="Z1360" i="4"/>
  <c r="AD1360" i="4"/>
  <c r="AC1360" i="4"/>
  <c r="AB1360" i="4"/>
  <c r="AF1359" i="4"/>
  <c r="Z1359" i="4"/>
  <c r="AD1359" i="4"/>
  <c r="AC1359" i="4"/>
  <c r="AB1359" i="4"/>
  <c r="AF1358" i="4"/>
  <c r="Z1358" i="4"/>
  <c r="AD1358" i="4"/>
  <c r="AC1358" i="4"/>
  <c r="AB1358" i="4"/>
  <c r="AF1357" i="4"/>
  <c r="Z1357" i="4"/>
  <c r="AD1357" i="4"/>
  <c r="AC1357" i="4"/>
  <c r="AB1357" i="4"/>
  <c r="AF1356" i="4"/>
  <c r="Z1356" i="4"/>
  <c r="AD1356" i="4"/>
  <c r="AC1356" i="4"/>
  <c r="AB1356" i="4"/>
  <c r="AF1355" i="4"/>
  <c r="Z1355" i="4"/>
  <c r="AD1355" i="4"/>
  <c r="AC1355" i="4"/>
  <c r="AB1355" i="4"/>
  <c r="AF1354" i="4"/>
  <c r="Z1354" i="4"/>
  <c r="AD1354" i="4"/>
  <c r="AC1354" i="4"/>
  <c r="AB1354" i="4"/>
  <c r="AF1353" i="4"/>
  <c r="Z1353" i="4"/>
  <c r="AD1353" i="4"/>
  <c r="AC1353" i="4"/>
  <c r="AB1353" i="4"/>
  <c r="AF1352" i="4"/>
  <c r="Z1352" i="4"/>
  <c r="AD1352" i="4"/>
  <c r="AC1352" i="4"/>
  <c r="AB1352" i="4"/>
  <c r="AF1351" i="4"/>
  <c r="Z1351" i="4"/>
  <c r="AD1351" i="4"/>
  <c r="AC1351" i="4"/>
  <c r="AB1351" i="4"/>
  <c r="AF1350" i="4"/>
  <c r="Z1350" i="4"/>
  <c r="AD1350" i="4"/>
  <c r="AC1350" i="4"/>
  <c r="AB1350" i="4"/>
  <c r="AF1349" i="4"/>
  <c r="Z1349" i="4"/>
  <c r="AD1349" i="4"/>
  <c r="AC1349" i="4"/>
  <c r="AB1349" i="4"/>
  <c r="AF1348" i="4"/>
  <c r="Z1348" i="4"/>
  <c r="AD1348" i="4"/>
  <c r="AC1348" i="4"/>
  <c r="AB1348" i="4"/>
  <c r="AF1347" i="4"/>
  <c r="Z1347" i="4"/>
  <c r="AD1347" i="4"/>
  <c r="AC1347" i="4"/>
  <c r="AB1347" i="4"/>
  <c r="AF1346" i="4"/>
  <c r="Z1346" i="4"/>
  <c r="AD1346" i="4"/>
  <c r="AC1346" i="4"/>
  <c r="AB1346" i="4"/>
  <c r="AF1345" i="4"/>
  <c r="Z1345" i="4"/>
  <c r="AD1345" i="4"/>
  <c r="AC1345" i="4"/>
  <c r="AB1345" i="4"/>
  <c r="AF1344" i="4"/>
  <c r="Z1344" i="4"/>
  <c r="AD1344" i="4"/>
  <c r="AC1344" i="4"/>
  <c r="AB1344" i="4"/>
  <c r="AF1343" i="4"/>
  <c r="Z1343" i="4"/>
  <c r="AD1343" i="4"/>
  <c r="AC1343" i="4"/>
  <c r="AB1343" i="4"/>
  <c r="AF1342" i="4"/>
  <c r="Z1342" i="4"/>
  <c r="AD1342" i="4"/>
  <c r="AC1342" i="4"/>
  <c r="AB1342" i="4"/>
  <c r="AF1341" i="4"/>
  <c r="Z1341" i="4"/>
  <c r="AD1341" i="4"/>
  <c r="AC1341" i="4"/>
  <c r="AB1341" i="4"/>
  <c r="AF1340" i="4"/>
  <c r="Z1340" i="4"/>
  <c r="AD1340" i="4"/>
  <c r="AC1340" i="4"/>
  <c r="AB1340" i="4"/>
  <c r="AF1339" i="4"/>
  <c r="Z1339" i="4"/>
  <c r="AD1339" i="4"/>
  <c r="AC1339" i="4"/>
  <c r="AB1339" i="4"/>
  <c r="AF1338" i="4"/>
  <c r="Z1338" i="4"/>
  <c r="AD1338" i="4"/>
  <c r="AC1338" i="4"/>
  <c r="AB1338" i="4"/>
  <c r="AF1337" i="4"/>
  <c r="Z1337" i="4"/>
  <c r="AD1337" i="4"/>
  <c r="AC1337" i="4"/>
  <c r="AB1337" i="4"/>
  <c r="AF1336" i="4"/>
  <c r="Z1336" i="4"/>
  <c r="AD1336" i="4"/>
  <c r="AC1336" i="4"/>
  <c r="AB1336" i="4"/>
  <c r="AF1335" i="4"/>
  <c r="Z1335" i="4"/>
  <c r="AD1335" i="4"/>
  <c r="AC1335" i="4"/>
  <c r="AB1335" i="4"/>
  <c r="AF1334" i="4"/>
  <c r="Z1334" i="4"/>
  <c r="AD1334" i="4"/>
  <c r="AC1334" i="4"/>
  <c r="AB1334" i="4"/>
  <c r="AF1333" i="4"/>
  <c r="Z1333" i="4"/>
  <c r="AD1333" i="4"/>
  <c r="AC1333" i="4"/>
  <c r="AB1333" i="4"/>
  <c r="AF1332" i="4"/>
  <c r="Z1332" i="4"/>
  <c r="AD1332" i="4"/>
  <c r="AC1332" i="4"/>
  <c r="AB1332" i="4"/>
  <c r="AF1331" i="4"/>
  <c r="Z1331" i="4"/>
  <c r="AD1331" i="4"/>
  <c r="AC1331" i="4"/>
  <c r="AB1331" i="4"/>
  <c r="AF1330" i="4"/>
  <c r="Z1330" i="4"/>
  <c r="AD1330" i="4"/>
  <c r="AC1330" i="4"/>
  <c r="AB1330" i="4"/>
  <c r="AF1329" i="4"/>
  <c r="Z1329" i="4"/>
  <c r="AD1329" i="4"/>
  <c r="AC1329" i="4"/>
  <c r="AB1329" i="4"/>
  <c r="AF1328" i="4"/>
  <c r="Z1328" i="4"/>
  <c r="AD1328" i="4"/>
  <c r="AC1328" i="4"/>
  <c r="AB1328" i="4"/>
  <c r="AF1327" i="4"/>
  <c r="Z1327" i="4"/>
  <c r="AD1327" i="4"/>
  <c r="AC1327" i="4"/>
  <c r="AB1327" i="4"/>
  <c r="AF1326" i="4"/>
  <c r="Z1326" i="4"/>
  <c r="AD1326" i="4"/>
  <c r="AC1326" i="4"/>
  <c r="AB1326" i="4"/>
  <c r="AF1325" i="4"/>
  <c r="Z1325" i="4"/>
  <c r="AD1325" i="4"/>
  <c r="AC1325" i="4"/>
  <c r="AB1325" i="4"/>
  <c r="AF1324" i="4"/>
  <c r="Z1324" i="4"/>
  <c r="AD1324" i="4"/>
  <c r="AC1324" i="4"/>
  <c r="AB1324" i="4"/>
  <c r="AF1323" i="4"/>
  <c r="Z1323" i="4"/>
  <c r="AD1323" i="4"/>
  <c r="AC1323" i="4"/>
  <c r="AB1323" i="4"/>
  <c r="AF1322" i="4"/>
  <c r="Z1322" i="4"/>
  <c r="AD1322" i="4"/>
  <c r="AC1322" i="4"/>
  <c r="AB1322" i="4"/>
  <c r="AF1321" i="4"/>
  <c r="Z1321" i="4"/>
  <c r="AD1321" i="4"/>
  <c r="AC1321" i="4"/>
  <c r="AB1321" i="4"/>
  <c r="AF1320" i="4"/>
  <c r="Z1320" i="4"/>
  <c r="AD1320" i="4"/>
  <c r="AC1320" i="4"/>
  <c r="AB1320" i="4"/>
  <c r="AF1319" i="4"/>
  <c r="Z1319" i="4"/>
  <c r="AD1319" i="4"/>
  <c r="AC1319" i="4"/>
  <c r="AB1319" i="4"/>
  <c r="AF1318" i="4"/>
  <c r="Z1318" i="4"/>
  <c r="AD1318" i="4"/>
  <c r="AC1318" i="4"/>
  <c r="AB1318" i="4"/>
  <c r="AF1317" i="4"/>
  <c r="Z1317" i="4"/>
  <c r="AD1317" i="4"/>
  <c r="AC1317" i="4"/>
  <c r="AB1317" i="4"/>
  <c r="AF1316" i="4"/>
  <c r="Z1316" i="4"/>
  <c r="AD1316" i="4"/>
  <c r="AC1316" i="4"/>
  <c r="AB1316" i="4"/>
  <c r="AF1315" i="4"/>
  <c r="Z1315" i="4"/>
  <c r="AD1315" i="4"/>
  <c r="AC1315" i="4"/>
  <c r="AB1315" i="4"/>
  <c r="AF1314" i="4"/>
  <c r="Z1314" i="4"/>
  <c r="AD1314" i="4"/>
  <c r="AC1314" i="4"/>
  <c r="AB1314" i="4"/>
  <c r="AF1313" i="4"/>
  <c r="Z1313" i="4"/>
  <c r="AD1313" i="4"/>
  <c r="AC1313" i="4"/>
  <c r="AB1313" i="4"/>
  <c r="AF1312" i="4"/>
  <c r="Z1312" i="4"/>
  <c r="AD1312" i="4"/>
  <c r="AC1312" i="4"/>
  <c r="AB1312" i="4"/>
  <c r="AF1311" i="4"/>
  <c r="Z1311" i="4"/>
  <c r="AD1311" i="4"/>
  <c r="AC1311" i="4"/>
  <c r="AB1311" i="4"/>
  <c r="AF1310" i="4"/>
  <c r="Z1310" i="4"/>
  <c r="AD1310" i="4"/>
  <c r="AC1310" i="4"/>
  <c r="AB1310" i="4"/>
  <c r="AF1309" i="4"/>
  <c r="Z1309" i="4"/>
  <c r="AD1309" i="4"/>
  <c r="AC1309" i="4"/>
  <c r="AB1309" i="4"/>
  <c r="AF1308" i="4"/>
  <c r="Z1308" i="4"/>
  <c r="AD1308" i="4"/>
  <c r="AC1308" i="4"/>
  <c r="AB1308" i="4"/>
  <c r="AF1307" i="4"/>
  <c r="Z1307" i="4"/>
  <c r="AD1307" i="4"/>
  <c r="AC1307" i="4"/>
  <c r="AB1307" i="4"/>
  <c r="AF1306" i="4"/>
  <c r="Z1306" i="4"/>
  <c r="AD1306" i="4"/>
  <c r="AC1306" i="4"/>
  <c r="AB1306" i="4"/>
  <c r="AF1305" i="4"/>
  <c r="Z1305" i="4"/>
  <c r="AD1305" i="4"/>
  <c r="AC1305" i="4"/>
  <c r="AB1305" i="4"/>
  <c r="AF1304" i="4"/>
  <c r="Z1304" i="4"/>
  <c r="AD1304" i="4"/>
  <c r="AC1304" i="4"/>
  <c r="AB1304" i="4"/>
  <c r="AF1303" i="4"/>
  <c r="Z1303" i="4"/>
  <c r="AD1303" i="4"/>
  <c r="AC1303" i="4"/>
  <c r="AB1303" i="4"/>
  <c r="AF1302" i="4"/>
  <c r="Z1302" i="4"/>
  <c r="AD1302" i="4"/>
  <c r="AC1302" i="4"/>
  <c r="AB1302" i="4"/>
  <c r="AF1301" i="4"/>
  <c r="Z1301" i="4"/>
  <c r="AD1301" i="4"/>
  <c r="AC1301" i="4"/>
  <c r="AB1301" i="4"/>
  <c r="AF1300" i="4"/>
  <c r="Z1300" i="4"/>
  <c r="AD1300" i="4"/>
  <c r="AC1300" i="4"/>
  <c r="AB1300" i="4"/>
  <c r="AF1299" i="4"/>
  <c r="Z1299" i="4"/>
  <c r="AD1299" i="4"/>
  <c r="AC1299" i="4"/>
  <c r="AB1299" i="4"/>
  <c r="AF1298" i="4"/>
  <c r="Z1298" i="4"/>
  <c r="AD1298" i="4"/>
  <c r="AC1298" i="4"/>
  <c r="AB1298" i="4"/>
  <c r="AF1297" i="4"/>
  <c r="Z1297" i="4"/>
  <c r="AD1297" i="4"/>
  <c r="AC1297" i="4"/>
  <c r="AB1297" i="4"/>
  <c r="AF1296" i="4"/>
  <c r="Z1296" i="4"/>
  <c r="AD1296" i="4"/>
  <c r="AC1296" i="4"/>
  <c r="AB1296" i="4"/>
  <c r="AF1295" i="4"/>
  <c r="Z1295" i="4"/>
  <c r="AD1295" i="4"/>
  <c r="AC1295" i="4"/>
  <c r="AB1295" i="4"/>
  <c r="AF1294" i="4"/>
  <c r="Z1294" i="4"/>
  <c r="AD1294" i="4"/>
  <c r="AC1294" i="4"/>
  <c r="AB1294" i="4"/>
  <c r="AF1293" i="4"/>
  <c r="Z1293" i="4"/>
  <c r="AD1293" i="4"/>
  <c r="AC1293" i="4"/>
  <c r="AB1293" i="4"/>
  <c r="AF1292" i="4"/>
  <c r="Z1292" i="4"/>
  <c r="AD1292" i="4"/>
  <c r="AC1292" i="4"/>
  <c r="AB1292" i="4"/>
  <c r="AF1291" i="4"/>
  <c r="Z1291" i="4"/>
  <c r="AD1291" i="4"/>
  <c r="AC1291" i="4"/>
  <c r="AB1291" i="4"/>
  <c r="AF1290" i="4"/>
  <c r="Z1290" i="4"/>
  <c r="AD1290" i="4"/>
  <c r="AC1290" i="4"/>
  <c r="AB1290" i="4"/>
  <c r="AF1289" i="4"/>
  <c r="Z1289" i="4"/>
  <c r="AD1289" i="4"/>
  <c r="AC1289" i="4"/>
  <c r="AB1289" i="4"/>
  <c r="AF1288" i="4"/>
  <c r="Z1288" i="4"/>
  <c r="AD1288" i="4"/>
  <c r="AC1288" i="4"/>
  <c r="AB1288" i="4"/>
  <c r="AF1287" i="4"/>
  <c r="Z1287" i="4"/>
  <c r="AD1287" i="4"/>
  <c r="AC1287" i="4"/>
  <c r="AB1287" i="4"/>
  <c r="AF1286" i="4"/>
  <c r="Z1286" i="4"/>
  <c r="AD1286" i="4"/>
  <c r="AC1286" i="4"/>
  <c r="AB1286" i="4"/>
  <c r="AF1285" i="4"/>
  <c r="Z1285" i="4"/>
  <c r="AD1285" i="4"/>
  <c r="AC1285" i="4"/>
  <c r="AB1285" i="4"/>
  <c r="AF1284" i="4"/>
  <c r="Z1284" i="4"/>
  <c r="AD1284" i="4"/>
  <c r="AC1284" i="4"/>
  <c r="AB1284" i="4"/>
  <c r="AF1283" i="4"/>
  <c r="Z1283" i="4"/>
  <c r="AD1283" i="4"/>
  <c r="AC1283" i="4"/>
  <c r="AB1283" i="4"/>
  <c r="AF1282" i="4"/>
  <c r="Z1282" i="4"/>
  <c r="AD1282" i="4"/>
  <c r="AC1282" i="4"/>
  <c r="AB1282" i="4"/>
  <c r="AF1281" i="4"/>
  <c r="Z1281" i="4"/>
  <c r="AD1281" i="4"/>
  <c r="AC1281" i="4"/>
  <c r="AB1281" i="4"/>
  <c r="AF1280" i="4"/>
  <c r="Z1280" i="4"/>
  <c r="AD1280" i="4"/>
  <c r="AC1280" i="4"/>
  <c r="AB1280" i="4"/>
  <c r="AF1279" i="4"/>
  <c r="Z1279" i="4"/>
  <c r="AD1279" i="4"/>
  <c r="AC1279" i="4"/>
  <c r="AB1279" i="4"/>
  <c r="AF1278" i="4"/>
  <c r="Z1278" i="4"/>
  <c r="AD1278" i="4"/>
  <c r="AC1278" i="4"/>
  <c r="AB1278" i="4"/>
  <c r="AF1277" i="4"/>
  <c r="Z1277" i="4"/>
  <c r="AD1277" i="4"/>
  <c r="AC1277" i="4"/>
  <c r="AB1277" i="4"/>
  <c r="AF1276" i="4"/>
  <c r="Z1276" i="4"/>
  <c r="AD1276" i="4"/>
  <c r="AC1276" i="4"/>
  <c r="AB1276" i="4"/>
  <c r="AF1275" i="4"/>
  <c r="Z1275" i="4"/>
  <c r="AD1275" i="4"/>
  <c r="AC1275" i="4"/>
  <c r="AB1275" i="4"/>
  <c r="AF1274" i="4"/>
  <c r="Z1274" i="4"/>
  <c r="AD1274" i="4"/>
  <c r="AC1274" i="4"/>
  <c r="AB1274" i="4"/>
  <c r="AF1273" i="4"/>
  <c r="Z1273" i="4"/>
  <c r="AD1273" i="4"/>
  <c r="AC1273" i="4"/>
  <c r="AB1273" i="4"/>
  <c r="AF1272" i="4"/>
  <c r="Z1272" i="4"/>
  <c r="AD1272" i="4"/>
  <c r="AC1272" i="4"/>
  <c r="AB1272" i="4"/>
  <c r="AF1271" i="4"/>
  <c r="Z1271" i="4"/>
  <c r="AD1271" i="4"/>
  <c r="AC1271" i="4"/>
  <c r="AB1271" i="4"/>
  <c r="AF1270" i="4"/>
  <c r="Z1270" i="4"/>
  <c r="AD1270" i="4"/>
  <c r="AC1270" i="4"/>
  <c r="AB1270" i="4"/>
  <c r="AF1269" i="4"/>
  <c r="Z1269" i="4"/>
  <c r="AD1269" i="4"/>
  <c r="AC1269" i="4"/>
  <c r="AB1269" i="4"/>
  <c r="AF1268" i="4"/>
  <c r="Z1268" i="4"/>
  <c r="AD1268" i="4"/>
  <c r="AC1268" i="4"/>
  <c r="AB1268" i="4"/>
  <c r="AF1267" i="4"/>
  <c r="Z1267" i="4"/>
  <c r="AD1267" i="4"/>
  <c r="AC1267" i="4"/>
  <c r="AB1267" i="4"/>
  <c r="AF1266" i="4"/>
  <c r="Z1266" i="4"/>
  <c r="AD1266" i="4"/>
  <c r="AC1266" i="4"/>
  <c r="AB1266" i="4"/>
  <c r="AF1265" i="4"/>
  <c r="Z1265" i="4"/>
  <c r="AD1265" i="4"/>
  <c r="AC1265" i="4"/>
  <c r="AB1265" i="4"/>
  <c r="AF1264" i="4"/>
  <c r="Z1264" i="4"/>
  <c r="AD1264" i="4"/>
  <c r="AC1264" i="4"/>
  <c r="AB1264" i="4"/>
  <c r="AF1263" i="4"/>
  <c r="Z1263" i="4"/>
  <c r="AD1263" i="4"/>
  <c r="AC1263" i="4"/>
  <c r="AB1263" i="4"/>
  <c r="AF1262" i="4"/>
  <c r="Z1262" i="4"/>
  <c r="AD1262" i="4"/>
  <c r="AC1262" i="4"/>
  <c r="AB1262" i="4"/>
  <c r="AF1261" i="4"/>
  <c r="Z1261" i="4"/>
  <c r="AD1261" i="4"/>
  <c r="AC1261" i="4"/>
  <c r="AB1261" i="4"/>
  <c r="AF1260" i="4"/>
  <c r="Z1260" i="4"/>
  <c r="AD1260" i="4"/>
  <c r="AC1260" i="4"/>
  <c r="AB1260" i="4"/>
  <c r="AF1259" i="4"/>
  <c r="Z1259" i="4"/>
  <c r="AD1259" i="4"/>
  <c r="AC1259" i="4"/>
  <c r="AB1259" i="4"/>
  <c r="AF1258" i="4"/>
  <c r="Z1258" i="4"/>
  <c r="AD1258" i="4"/>
  <c r="AC1258" i="4"/>
  <c r="AB1258" i="4"/>
  <c r="AF1257" i="4"/>
  <c r="Z1257" i="4"/>
  <c r="AD1257" i="4"/>
  <c r="AC1257" i="4"/>
  <c r="AB1257" i="4"/>
  <c r="AF1256" i="4"/>
  <c r="Z1256" i="4"/>
  <c r="AD1256" i="4"/>
  <c r="AC1256" i="4"/>
  <c r="AB1256" i="4"/>
  <c r="AF1255" i="4"/>
  <c r="Z1255" i="4"/>
  <c r="AD1255" i="4"/>
  <c r="AC1255" i="4"/>
  <c r="AB1255" i="4"/>
  <c r="AF1254" i="4"/>
  <c r="Z1254" i="4"/>
  <c r="AD1254" i="4"/>
  <c r="AC1254" i="4"/>
  <c r="AB1254" i="4"/>
  <c r="AF1253" i="4"/>
  <c r="Z1253" i="4"/>
  <c r="AD1253" i="4"/>
  <c r="AC1253" i="4"/>
  <c r="AB1253" i="4"/>
  <c r="AF1252" i="4"/>
  <c r="Z1252" i="4"/>
  <c r="AD1252" i="4"/>
  <c r="AC1252" i="4"/>
  <c r="AB1252" i="4"/>
  <c r="AF1251" i="4"/>
  <c r="Z1251" i="4"/>
  <c r="AD1251" i="4"/>
  <c r="AC1251" i="4"/>
  <c r="AB1251" i="4"/>
  <c r="AF1250" i="4"/>
  <c r="Z1250" i="4"/>
  <c r="AD1250" i="4"/>
  <c r="AC1250" i="4"/>
  <c r="AB1250" i="4"/>
  <c r="AF1249" i="4"/>
  <c r="Z1249" i="4"/>
  <c r="AD1249" i="4"/>
  <c r="AC1249" i="4"/>
  <c r="AB1249" i="4"/>
  <c r="AF1248" i="4"/>
  <c r="Z1248" i="4"/>
  <c r="AD1248" i="4"/>
  <c r="AC1248" i="4"/>
  <c r="AB1248" i="4"/>
  <c r="AF1247" i="4"/>
  <c r="Z1247" i="4"/>
  <c r="AD1247" i="4"/>
  <c r="AC1247" i="4"/>
  <c r="AB1247" i="4"/>
  <c r="AF1246" i="4"/>
  <c r="Z1246" i="4"/>
  <c r="AD1246" i="4"/>
  <c r="AC1246" i="4"/>
  <c r="AB1246" i="4"/>
  <c r="AF1245" i="4"/>
  <c r="Z1245" i="4"/>
  <c r="AD1245" i="4"/>
  <c r="AC1245" i="4"/>
  <c r="AB1245" i="4"/>
  <c r="AF1244" i="4"/>
  <c r="Z1244" i="4"/>
  <c r="AD1244" i="4"/>
  <c r="AC1244" i="4"/>
  <c r="AB1244" i="4"/>
  <c r="AF1243" i="4"/>
  <c r="Z1243" i="4"/>
  <c r="AD1243" i="4"/>
  <c r="AC1243" i="4"/>
  <c r="AB1243" i="4"/>
  <c r="AF1242" i="4"/>
  <c r="Z1242" i="4"/>
  <c r="AD1242" i="4"/>
  <c r="AC1242" i="4"/>
  <c r="AB1242" i="4"/>
  <c r="AF1241" i="4"/>
  <c r="Z1241" i="4"/>
  <c r="AD1241" i="4"/>
  <c r="AC1241" i="4"/>
  <c r="AB1241" i="4"/>
  <c r="AF1240" i="4"/>
  <c r="Z1240" i="4"/>
  <c r="AD1240" i="4"/>
  <c r="AC1240" i="4"/>
  <c r="AB1240" i="4"/>
  <c r="AF1239" i="4"/>
  <c r="Z1239" i="4"/>
  <c r="AD1239" i="4"/>
  <c r="AC1239" i="4"/>
  <c r="AB1239" i="4"/>
  <c r="AF1238" i="4"/>
  <c r="Z1238" i="4"/>
  <c r="AD1238" i="4"/>
  <c r="AC1238" i="4"/>
  <c r="AB1238" i="4"/>
  <c r="AF1237" i="4"/>
  <c r="Z1237" i="4"/>
  <c r="AD1237" i="4"/>
  <c r="AC1237" i="4"/>
  <c r="AB1237" i="4"/>
  <c r="AF1236" i="4"/>
  <c r="Z1236" i="4"/>
  <c r="AD1236" i="4"/>
  <c r="AC1236" i="4"/>
  <c r="AB1236" i="4"/>
  <c r="AF1235" i="4"/>
  <c r="Z1235" i="4"/>
  <c r="AD1235" i="4"/>
  <c r="AC1235" i="4"/>
  <c r="AB1235" i="4"/>
  <c r="AF1234" i="4"/>
  <c r="Z1234" i="4"/>
  <c r="AD1234" i="4"/>
  <c r="AC1234" i="4"/>
  <c r="AB1234" i="4"/>
  <c r="AF1233" i="4"/>
  <c r="Z1233" i="4"/>
  <c r="AD1233" i="4"/>
  <c r="AC1233" i="4"/>
  <c r="AB1233" i="4"/>
  <c r="AF1232" i="4"/>
  <c r="Z1232" i="4"/>
  <c r="AD1232" i="4"/>
  <c r="AC1232" i="4"/>
  <c r="AB1232" i="4"/>
  <c r="AF1231" i="4"/>
  <c r="Z1231" i="4"/>
  <c r="AD1231" i="4"/>
  <c r="AC1231" i="4"/>
  <c r="AB1231" i="4"/>
  <c r="AF1230" i="4"/>
  <c r="Z1230" i="4"/>
  <c r="AD1230" i="4"/>
  <c r="AC1230" i="4"/>
  <c r="AB1230" i="4"/>
  <c r="AF1229" i="4"/>
  <c r="Z1229" i="4"/>
  <c r="AD1229" i="4"/>
  <c r="AC1229" i="4"/>
  <c r="AB1229" i="4"/>
  <c r="AF1228" i="4"/>
  <c r="Z1228" i="4"/>
  <c r="AD1228" i="4"/>
  <c r="AC1228" i="4"/>
  <c r="AB1228" i="4"/>
  <c r="AF1227" i="4"/>
  <c r="Z1227" i="4"/>
  <c r="AD1227" i="4"/>
  <c r="AC1227" i="4"/>
  <c r="AB1227" i="4"/>
  <c r="AF1226" i="4"/>
  <c r="Z1226" i="4"/>
  <c r="AD1226" i="4"/>
  <c r="AC1226" i="4"/>
  <c r="AB1226" i="4"/>
  <c r="AF1225" i="4"/>
  <c r="Z1225" i="4"/>
  <c r="AD1225" i="4"/>
  <c r="AC1225" i="4"/>
  <c r="AB1225" i="4"/>
  <c r="AF1224" i="4"/>
  <c r="Z1224" i="4"/>
  <c r="AD1224" i="4"/>
  <c r="AC1224" i="4"/>
  <c r="AB1224" i="4"/>
  <c r="AF1223" i="4"/>
  <c r="Z1223" i="4"/>
  <c r="AD1223" i="4"/>
  <c r="AC1223" i="4"/>
  <c r="AB1223" i="4"/>
  <c r="AF1222" i="4"/>
  <c r="Z1222" i="4"/>
  <c r="AD1222" i="4"/>
  <c r="AC1222" i="4"/>
  <c r="AB1222" i="4"/>
  <c r="AF1221" i="4"/>
  <c r="Z1221" i="4"/>
  <c r="AD1221" i="4"/>
  <c r="AC1221" i="4"/>
  <c r="AB1221" i="4"/>
  <c r="AF1220" i="4"/>
  <c r="Z1220" i="4"/>
  <c r="AD1220" i="4"/>
  <c r="AC1220" i="4"/>
  <c r="AB1220" i="4"/>
  <c r="AF1219" i="4"/>
  <c r="Z1219" i="4"/>
  <c r="AD1219" i="4"/>
  <c r="AC1219" i="4"/>
  <c r="AB1219" i="4"/>
  <c r="AF1218" i="4"/>
  <c r="Z1218" i="4"/>
  <c r="AD1218" i="4"/>
  <c r="AC1218" i="4"/>
  <c r="AB1218" i="4"/>
  <c r="AF1217" i="4"/>
  <c r="Z1217" i="4"/>
  <c r="AD1217" i="4"/>
  <c r="AC1217" i="4"/>
  <c r="AB1217" i="4"/>
  <c r="AF1216" i="4"/>
  <c r="Z1216" i="4"/>
  <c r="AD1216" i="4"/>
  <c r="AC1216" i="4"/>
  <c r="AB1216" i="4"/>
  <c r="AF1215" i="4"/>
  <c r="Z1215" i="4"/>
  <c r="AD1215" i="4"/>
  <c r="AC1215" i="4"/>
  <c r="AB1215" i="4"/>
  <c r="AF1214" i="4"/>
  <c r="Z1214" i="4"/>
  <c r="AD1214" i="4"/>
  <c r="AC1214" i="4"/>
  <c r="AB1214" i="4"/>
  <c r="AF1213" i="4"/>
  <c r="Z1213" i="4"/>
  <c r="AD1213" i="4"/>
  <c r="AC1213" i="4"/>
  <c r="AB1213" i="4"/>
  <c r="AF1212" i="4"/>
  <c r="Z1212" i="4"/>
  <c r="AD1212" i="4"/>
  <c r="AC1212" i="4"/>
  <c r="AB1212" i="4"/>
  <c r="AF1211" i="4"/>
  <c r="Z1211" i="4"/>
  <c r="AD1211" i="4"/>
  <c r="AC1211" i="4"/>
  <c r="AB1211" i="4"/>
  <c r="AF1210" i="4"/>
  <c r="Z1210" i="4"/>
  <c r="AD1210" i="4"/>
  <c r="AC1210" i="4"/>
  <c r="AB1210" i="4"/>
  <c r="AF1209" i="4"/>
  <c r="Z1209" i="4"/>
  <c r="AD1209" i="4"/>
  <c r="AC1209" i="4"/>
  <c r="AB1209" i="4"/>
  <c r="AF1208" i="4"/>
  <c r="Z1208" i="4"/>
  <c r="AD1208" i="4"/>
  <c r="AC1208" i="4"/>
  <c r="AB1208" i="4"/>
  <c r="AF1207" i="4"/>
  <c r="Z1207" i="4"/>
  <c r="AD1207" i="4"/>
  <c r="AC1207" i="4"/>
  <c r="AB1207" i="4"/>
  <c r="AF1206" i="4"/>
  <c r="Z1206" i="4"/>
  <c r="AD1206" i="4"/>
  <c r="AC1206" i="4"/>
  <c r="AB1206" i="4"/>
  <c r="AF1205" i="4"/>
  <c r="Z1205" i="4"/>
  <c r="AD1205" i="4"/>
  <c r="AC1205" i="4"/>
  <c r="AB1205" i="4"/>
  <c r="AF1204" i="4"/>
  <c r="Z1204" i="4"/>
  <c r="AD1204" i="4"/>
  <c r="AC1204" i="4"/>
  <c r="AB1204" i="4"/>
  <c r="AF1203" i="4"/>
  <c r="Z1203" i="4"/>
  <c r="AD1203" i="4"/>
  <c r="AC1203" i="4"/>
  <c r="AB1203" i="4"/>
  <c r="AF1202" i="4"/>
  <c r="Z1202" i="4"/>
  <c r="AD1202" i="4"/>
  <c r="AC1202" i="4"/>
  <c r="AB1202" i="4"/>
  <c r="AF1201" i="4"/>
  <c r="Z1201" i="4"/>
  <c r="AD1201" i="4"/>
  <c r="AC1201" i="4"/>
  <c r="AB1201" i="4"/>
  <c r="AF1200" i="4"/>
  <c r="Z1200" i="4"/>
  <c r="AD1200" i="4"/>
  <c r="AC1200" i="4"/>
  <c r="AB1200" i="4"/>
  <c r="AF1199" i="4"/>
  <c r="Z1199" i="4"/>
  <c r="AD1199" i="4"/>
  <c r="AC1199" i="4"/>
  <c r="AB1199" i="4"/>
  <c r="AF1198" i="4"/>
  <c r="Z1198" i="4"/>
  <c r="AD1198" i="4"/>
  <c r="AC1198" i="4"/>
  <c r="AB1198" i="4"/>
  <c r="AF1197" i="4"/>
  <c r="Z1197" i="4"/>
  <c r="AD1197" i="4"/>
  <c r="AC1197" i="4"/>
  <c r="AB1197" i="4"/>
  <c r="AF1196" i="4"/>
  <c r="Z1196" i="4"/>
  <c r="AD1196" i="4"/>
  <c r="AC1196" i="4"/>
  <c r="AB1196" i="4"/>
  <c r="AF1195" i="4"/>
  <c r="Z1195" i="4"/>
  <c r="AD1195" i="4"/>
  <c r="AC1195" i="4"/>
  <c r="AB1195" i="4"/>
  <c r="AF1194" i="4"/>
  <c r="Z1194" i="4"/>
  <c r="AD1194" i="4"/>
  <c r="AC1194" i="4"/>
  <c r="AB1194" i="4"/>
  <c r="AF1193" i="4"/>
  <c r="Z1193" i="4"/>
  <c r="AD1193" i="4"/>
  <c r="AC1193" i="4"/>
  <c r="AB1193" i="4"/>
  <c r="AF1192" i="4"/>
  <c r="Z1192" i="4"/>
  <c r="AD1192" i="4"/>
  <c r="AC1192" i="4"/>
  <c r="AB1192" i="4"/>
  <c r="AF1191" i="4"/>
  <c r="Z1191" i="4"/>
  <c r="AD1191" i="4"/>
  <c r="AC1191" i="4"/>
  <c r="AB1191" i="4"/>
  <c r="AF1190" i="4"/>
  <c r="Z1190" i="4"/>
  <c r="AD1190" i="4"/>
  <c r="AC1190" i="4"/>
  <c r="AB1190" i="4"/>
  <c r="AF1189" i="4"/>
  <c r="Z1189" i="4"/>
  <c r="AD1189" i="4"/>
  <c r="AC1189" i="4"/>
  <c r="AB1189" i="4"/>
  <c r="AF1188" i="4"/>
  <c r="Z1188" i="4"/>
  <c r="AD1188" i="4"/>
  <c r="AC1188" i="4"/>
  <c r="AB1188" i="4"/>
  <c r="AF1187" i="4"/>
  <c r="Z1187" i="4"/>
  <c r="AD1187" i="4"/>
  <c r="AC1187" i="4"/>
  <c r="AB1187" i="4"/>
  <c r="AF1186" i="4"/>
  <c r="Z1186" i="4"/>
  <c r="AD1186" i="4"/>
  <c r="AC1186" i="4"/>
  <c r="AB1186" i="4"/>
  <c r="AF1185" i="4"/>
  <c r="Z1185" i="4"/>
  <c r="AD1185" i="4"/>
  <c r="AC1185" i="4"/>
  <c r="AB1185" i="4"/>
  <c r="AF1184" i="4"/>
  <c r="Z1184" i="4"/>
  <c r="AD1184" i="4"/>
  <c r="AC1184" i="4"/>
  <c r="AB1184" i="4"/>
  <c r="AF1183" i="4"/>
  <c r="Z1183" i="4"/>
  <c r="AD1183" i="4"/>
  <c r="AC1183" i="4"/>
  <c r="AB1183" i="4"/>
  <c r="AF1182" i="4"/>
  <c r="Z1182" i="4"/>
  <c r="AD1182" i="4"/>
  <c r="AC1182" i="4"/>
  <c r="AB1182" i="4"/>
  <c r="AF1181" i="4"/>
  <c r="Z1181" i="4"/>
  <c r="AD1181" i="4"/>
  <c r="AC1181" i="4"/>
  <c r="AB1181" i="4"/>
  <c r="AF1180" i="4"/>
  <c r="Z1180" i="4"/>
  <c r="AD1180" i="4"/>
  <c r="AC1180" i="4"/>
  <c r="AB1180" i="4"/>
  <c r="AF1179" i="4"/>
  <c r="Z1179" i="4"/>
  <c r="AD1179" i="4"/>
  <c r="AC1179" i="4"/>
  <c r="AB1179" i="4"/>
  <c r="AF1178" i="4"/>
  <c r="Z1178" i="4"/>
  <c r="AD1178" i="4"/>
  <c r="AC1178" i="4"/>
  <c r="AB1178" i="4"/>
  <c r="AF1177" i="4"/>
  <c r="Z1177" i="4"/>
  <c r="AD1177" i="4"/>
  <c r="AC1177" i="4"/>
  <c r="AB1177" i="4"/>
  <c r="AF1176" i="4"/>
  <c r="Z1176" i="4"/>
  <c r="AD1176" i="4"/>
  <c r="AC1176" i="4"/>
  <c r="AB1176" i="4"/>
  <c r="AF1175" i="4"/>
  <c r="Z1175" i="4"/>
  <c r="AD1175" i="4"/>
  <c r="AC1175" i="4"/>
  <c r="AB1175" i="4"/>
  <c r="AF1174" i="4"/>
  <c r="Z1174" i="4"/>
  <c r="AD1174" i="4"/>
  <c r="AC1174" i="4"/>
  <c r="AB1174" i="4"/>
  <c r="AF1173" i="4"/>
  <c r="Z1173" i="4"/>
  <c r="AD1173" i="4"/>
  <c r="AC1173" i="4"/>
  <c r="AB1173" i="4"/>
  <c r="AF1172" i="4"/>
  <c r="Z1172" i="4"/>
  <c r="AD1172" i="4"/>
  <c r="AC1172" i="4"/>
  <c r="AB1172" i="4"/>
  <c r="AF1171" i="4"/>
  <c r="Z1171" i="4"/>
  <c r="AD1171" i="4"/>
  <c r="AC1171" i="4"/>
  <c r="AB1171" i="4"/>
  <c r="AF1170" i="4"/>
  <c r="Z1170" i="4"/>
  <c r="AD1170" i="4"/>
  <c r="AC1170" i="4"/>
  <c r="AB1170" i="4"/>
  <c r="AF1169" i="4"/>
  <c r="Z1169" i="4"/>
  <c r="AD1169" i="4"/>
  <c r="AC1169" i="4"/>
  <c r="AB1169" i="4"/>
  <c r="AF1168" i="4"/>
  <c r="Z1168" i="4"/>
  <c r="AD1168" i="4"/>
  <c r="AC1168" i="4"/>
  <c r="AB1168" i="4"/>
  <c r="AF1167" i="4"/>
  <c r="Z1167" i="4"/>
  <c r="AD1167" i="4"/>
  <c r="AC1167" i="4"/>
  <c r="AB1167" i="4"/>
  <c r="AF1166" i="4"/>
  <c r="Z1166" i="4"/>
  <c r="AD1166" i="4"/>
  <c r="AC1166" i="4"/>
  <c r="AB1166" i="4"/>
  <c r="AF1165" i="4"/>
  <c r="Z1165" i="4"/>
  <c r="AD1165" i="4"/>
  <c r="AC1165" i="4"/>
  <c r="AB1165" i="4"/>
  <c r="AF1164" i="4"/>
  <c r="Z1164" i="4"/>
  <c r="AD1164" i="4"/>
  <c r="AC1164" i="4"/>
  <c r="AB1164" i="4"/>
  <c r="AF1163" i="4"/>
  <c r="Z1163" i="4"/>
  <c r="AD1163" i="4"/>
  <c r="AC1163" i="4"/>
  <c r="AB1163" i="4"/>
  <c r="AF1162" i="4"/>
  <c r="Z1162" i="4"/>
  <c r="AD1162" i="4"/>
  <c r="AC1162" i="4"/>
  <c r="AB1162" i="4"/>
  <c r="AF1161" i="4"/>
  <c r="Z1161" i="4"/>
  <c r="AD1161" i="4"/>
  <c r="AC1161" i="4"/>
  <c r="AB1161" i="4"/>
  <c r="AF1160" i="4"/>
  <c r="Z1160" i="4"/>
  <c r="AD1160" i="4"/>
  <c r="AC1160" i="4"/>
  <c r="AB1160" i="4"/>
  <c r="AF1159" i="4"/>
  <c r="Z1159" i="4"/>
  <c r="AD1159" i="4"/>
  <c r="AC1159" i="4"/>
  <c r="AB1159" i="4"/>
  <c r="AF1158" i="4"/>
  <c r="Z1158" i="4"/>
  <c r="AD1158" i="4"/>
  <c r="AC1158" i="4"/>
  <c r="AB1158" i="4"/>
  <c r="AF1157" i="4"/>
  <c r="Z1157" i="4"/>
  <c r="AD1157" i="4"/>
  <c r="AC1157" i="4"/>
  <c r="AB1157" i="4"/>
  <c r="AF1156" i="4"/>
  <c r="Z1156" i="4"/>
  <c r="AD1156" i="4"/>
  <c r="AC1156" i="4"/>
  <c r="AB1156" i="4"/>
  <c r="AF1155" i="4"/>
  <c r="Z1155" i="4"/>
  <c r="AD1155" i="4"/>
  <c r="AC1155" i="4"/>
  <c r="AB1155" i="4"/>
  <c r="AF1154" i="4"/>
  <c r="Z1154" i="4"/>
  <c r="AD1154" i="4"/>
  <c r="AC1154" i="4"/>
  <c r="AB1154" i="4"/>
  <c r="AF1153" i="4"/>
  <c r="Z1153" i="4"/>
  <c r="AD1153" i="4"/>
  <c r="AC1153" i="4"/>
  <c r="AB1153" i="4"/>
  <c r="AF1152" i="4"/>
  <c r="Z1152" i="4"/>
  <c r="AD1152" i="4"/>
  <c r="AC1152" i="4"/>
  <c r="AB1152" i="4"/>
  <c r="AF1151" i="4"/>
  <c r="Z1151" i="4"/>
  <c r="AD1151" i="4"/>
  <c r="AC1151" i="4"/>
  <c r="AB1151" i="4"/>
  <c r="AF1150" i="4"/>
  <c r="Z1150" i="4"/>
  <c r="AD1150" i="4"/>
  <c r="AC1150" i="4"/>
  <c r="AB1150" i="4"/>
  <c r="AF1149" i="4"/>
  <c r="Z1149" i="4"/>
  <c r="AD1149" i="4"/>
  <c r="AC1149" i="4"/>
  <c r="AB1149" i="4"/>
  <c r="AF1148" i="4"/>
  <c r="Z1148" i="4"/>
  <c r="AD1148" i="4"/>
  <c r="AC1148" i="4"/>
  <c r="AB1148" i="4"/>
  <c r="AF1147" i="4"/>
  <c r="Z1147" i="4"/>
  <c r="AD1147" i="4"/>
  <c r="AC1147" i="4"/>
  <c r="AB1147" i="4"/>
  <c r="AF1146" i="4"/>
  <c r="Z1146" i="4"/>
  <c r="AD1146" i="4"/>
  <c r="AC1146" i="4"/>
  <c r="AB1146" i="4"/>
  <c r="AF1145" i="4"/>
  <c r="Z1145" i="4"/>
  <c r="AD1145" i="4"/>
  <c r="AC1145" i="4"/>
  <c r="AB1145" i="4"/>
  <c r="AF1144" i="4"/>
  <c r="Z1144" i="4"/>
  <c r="AD1144" i="4"/>
  <c r="AC1144" i="4"/>
  <c r="AB1144" i="4"/>
  <c r="AF1143" i="4"/>
  <c r="Z1143" i="4"/>
  <c r="AD1143" i="4"/>
  <c r="AC1143" i="4"/>
  <c r="AB1143" i="4"/>
  <c r="AF1142" i="4"/>
  <c r="Z1142" i="4"/>
  <c r="AD1142" i="4"/>
  <c r="AC1142" i="4"/>
  <c r="AB1142" i="4"/>
  <c r="AF1141" i="4"/>
  <c r="Z1141" i="4"/>
  <c r="AD1141" i="4"/>
  <c r="AC1141" i="4"/>
  <c r="AB1141" i="4"/>
  <c r="AF1140" i="4"/>
  <c r="Z1140" i="4"/>
  <c r="AD1140" i="4"/>
  <c r="AC1140" i="4"/>
  <c r="AB1140" i="4"/>
  <c r="AF1139" i="4"/>
  <c r="Z1139" i="4"/>
  <c r="AD1139" i="4"/>
  <c r="AC1139" i="4"/>
  <c r="AB1139" i="4"/>
  <c r="AF1138" i="4"/>
  <c r="Z1138" i="4"/>
  <c r="AD1138" i="4"/>
  <c r="AC1138" i="4"/>
  <c r="AB1138" i="4"/>
  <c r="AF1137" i="4"/>
  <c r="Z1137" i="4"/>
  <c r="AD1137" i="4"/>
  <c r="AC1137" i="4"/>
  <c r="AB1137" i="4"/>
  <c r="AF1136" i="4"/>
  <c r="Z1136" i="4"/>
  <c r="AD1136" i="4"/>
  <c r="AC1136" i="4"/>
  <c r="AB1136" i="4"/>
  <c r="AF1135" i="4"/>
  <c r="Z1135" i="4"/>
  <c r="AD1135" i="4"/>
  <c r="AC1135" i="4"/>
  <c r="AB1135" i="4"/>
  <c r="AF1134" i="4"/>
  <c r="Z1134" i="4"/>
  <c r="AD1134" i="4"/>
  <c r="AC1134" i="4"/>
  <c r="AB1134" i="4"/>
  <c r="AF1133" i="4"/>
  <c r="Z1133" i="4"/>
  <c r="AD1133" i="4"/>
  <c r="AC1133" i="4"/>
  <c r="AB1133" i="4"/>
  <c r="AF1132" i="4"/>
  <c r="Z1132" i="4"/>
  <c r="AD1132" i="4"/>
  <c r="AC1132" i="4"/>
  <c r="AB1132" i="4"/>
  <c r="AF1131" i="4"/>
  <c r="Z1131" i="4"/>
  <c r="AD1131" i="4"/>
  <c r="AC1131" i="4"/>
  <c r="AB1131" i="4"/>
  <c r="AF1130" i="4"/>
  <c r="Z1130" i="4"/>
  <c r="AD1130" i="4"/>
  <c r="AC1130" i="4"/>
  <c r="AB1130" i="4"/>
  <c r="AF1129" i="4"/>
  <c r="Z1129" i="4"/>
  <c r="AD1129" i="4"/>
  <c r="AC1129" i="4"/>
  <c r="AB1129" i="4"/>
  <c r="AF1128" i="4"/>
  <c r="Z1128" i="4"/>
  <c r="AD1128" i="4"/>
  <c r="AC1128" i="4"/>
  <c r="AB1128" i="4"/>
  <c r="AF1127" i="4"/>
  <c r="Z1127" i="4"/>
  <c r="AD1127" i="4"/>
  <c r="AC1127" i="4"/>
  <c r="AB1127" i="4"/>
  <c r="AF1126" i="4"/>
  <c r="Z1126" i="4"/>
  <c r="AD1126" i="4"/>
  <c r="AC1126" i="4"/>
  <c r="AB1126" i="4"/>
  <c r="AF1125" i="4"/>
  <c r="Z1125" i="4"/>
  <c r="AD1125" i="4"/>
  <c r="AC1125" i="4"/>
  <c r="AB1125" i="4"/>
  <c r="AF1124" i="4"/>
  <c r="Z1124" i="4"/>
  <c r="AD1124" i="4"/>
  <c r="AC1124" i="4"/>
  <c r="AB1124" i="4"/>
  <c r="AF1123" i="4"/>
  <c r="Z1123" i="4"/>
  <c r="AD1123" i="4"/>
  <c r="AC1123" i="4"/>
  <c r="AB1123" i="4"/>
  <c r="AF1122" i="4"/>
  <c r="Z1122" i="4"/>
  <c r="AD1122" i="4"/>
  <c r="AC1122" i="4"/>
  <c r="AB1122" i="4"/>
  <c r="AF1121" i="4"/>
  <c r="Z1121" i="4"/>
  <c r="AD1121" i="4"/>
  <c r="AC1121" i="4"/>
  <c r="AB1121" i="4"/>
  <c r="AF1120" i="4"/>
  <c r="Z1120" i="4"/>
  <c r="AD1120" i="4"/>
  <c r="AC1120" i="4"/>
  <c r="AB1120" i="4"/>
  <c r="AF1119" i="4"/>
  <c r="Z1119" i="4"/>
  <c r="AD1119" i="4"/>
  <c r="AC1119" i="4"/>
  <c r="AB1119" i="4"/>
  <c r="AF1118" i="4"/>
  <c r="Z1118" i="4"/>
  <c r="AD1118" i="4"/>
  <c r="AC1118" i="4"/>
  <c r="AB1118" i="4"/>
  <c r="AF1117" i="4"/>
  <c r="Z1117" i="4"/>
  <c r="AD1117" i="4"/>
  <c r="AC1117" i="4"/>
  <c r="AB1117" i="4"/>
  <c r="AF1116" i="4"/>
  <c r="Z1116" i="4"/>
  <c r="AD1116" i="4"/>
  <c r="AC1116" i="4"/>
  <c r="AB1116" i="4"/>
  <c r="AF1115" i="4"/>
  <c r="Z1115" i="4"/>
  <c r="AD1115" i="4"/>
  <c r="AC1115" i="4"/>
  <c r="AB1115" i="4"/>
  <c r="AF1114" i="4"/>
  <c r="Z1114" i="4"/>
  <c r="AD1114" i="4"/>
  <c r="AC1114" i="4"/>
  <c r="AB1114" i="4"/>
  <c r="AF1113" i="4"/>
  <c r="Z1113" i="4"/>
  <c r="AD1113" i="4"/>
  <c r="AC1113" i="4"/>
  <c r="AB1113" i="4"/>
  <c r="AF1112" i="4"/>
  <c r="Z1112" i="4"/>
  <c r="AD1112" i="4"/>
  <c r="AC1112" i="4"/>
  <c r="AB1112" i="4"/>
  <c r="AF1111" i="4"/>
  <c r="Z1111" i="4"/>
  <c r="AD1111" i="4"/>
  <c r="AC1111" i="4"/>
  <c r="AB1111" i="4"/>
  <c r="AF1110" i="4"/>
  <c r="Z1110" i="4"/>
  <c r="AD1110" i="4"/>
  <c r="AC1110" i="4"/>
  <c r="AB1110" i="4"/>
  <c r="AF1109" i="4"/>
  <c r="Z1109" i="4"/>
  <c r="AD1109" i="4"/>
  <c r="AC1109" i="4"/>
  <c r="AB1109" i="4"/>
  <c r="AF1108" i="4"/>
  <c r="Z1108" i="4"/>
  <c r="AD1108" i="4"/>
  <c r="AC1108" i="4"/>
  <c r="AB1108" i="4"/>
  <c r="AF1107" i="4"/>
  <c r="Z1107" i="4"/>
  <c r="AD1107" i="4"/>
  <c r="AC1107" i="4"/>
  <c r="AB1107" i="4"/>
  <c r="AF1106" i="4"/>
  <c r="Z1106" i="4"/>
  <c r="AD1106" i="4"/>
  <c r="AC1106" i="4"/>
  <c r="AB1106" i="4"/>
  <c r="AF1105" i="4"/>
  <c r="Z1105" i="4"/>
  <c r="AD1105" i="4"/>
  <c r="AC1105" i="4"/>
  <c r="AB1105" i="4"/>
  <c r="AF1104" i="4"/>
  <c r="Z1104" i="4"/>
  <c r="AD1104" i="4"/>
  <c r="AC1104" i="4"/>
  <c r="AB1104" i="4"/>
  <c r="AF1103" i="4"/>
  <c r="Z1103" i="4"/>
  <c r="AD1103" i="4"/>
  <c r="AC1103" i="4"/>
  <c r="AB1103" i="4"/>
  <c r="AF1102" i="4"/>
  <c r="Z1102" i="4"/>
  <c r="AD1102" i="4"/>
  <c r="AC1102" i="4"/>
  <c r="AB1102" i="4"/>
  <c r="AF1101" i="4"/>
  <c r="Z1101" i="4"/>
  <c r="AD1101" i="4"/>
  <c r="AC1101" i="4"/>
  <c r="AB1101" i="4"/>
  <c r="AF1100" i="4"/>
  <c r="Z1100" i="4"/>
  <c r="AD1100" i="4"/>
  <c r="AC1100" i="4"/>
  <c r="AB1100" i="4"/>
  <c r="AF1099" i="4"/>
  <c r="Z1099" i="4"/>
  <c r="AD1099" i="4"/>
  <c r="AC1099" i="4"/>
  <c r="AB1099" i="4"/>
  <c r="AF1098" i="4"/>
  <c r="Z1098" i="4"/>
  <c r="AD1098" i="4"/>
  <c r="AC1098" i="4"/>
  <c r="AB1098" i="4"/>
  <c r="AF1097" i="4"/>
  <c r="Z1097" i="4"/>
  <c r="AD1097" i="4"/>
  <c r="AC1097" i="4"/>
  <c r="AB1097" i="4"/>
  <c r="AF1096" i="4"/>
  <c r="Z1096" i="4"/>
  <c r="AD1096" i="4"/>
  <c r="AC1096" i="4"/>
  <c r="AB1096" i="4"/>
  <c r="AF1095" i="4"/>
  <c r="Z1095" i="4"/>
  <c r="AD1095" i="4"/>
  <c r="AC1095" i="4"/>
  <c r="AB1095" i="4"/>
  <c r="AF1094" i="4"/>
  <c r="Z1094" i="4"/>
  <c r="AD1094" i="4"/>
  <c r="AC1094" i="4"/>
  <c r="AB1094" i="4"/>
  <c r="AF1093" i="4"/>
  <c r="Z1093" i="4"/>
  <c r="AD1093" i="4"/>
  <c r="AC1093" i="4"/>
  <c r="AB1093" i="4"/>
  <c r="AF1092" i="4"/>
  <c r="Z1092" i="4"/>
  <c r="AD1092" i="4"/>
  <c r="AC1092" i="4"/>
  <c r="AB1092" i="4"/>
  <c r="AF1091" i="4"/>
  <c r="Z1091" i="4"/>
  <c r="AD1091" i="4"/>
  <c r="AC1091" i="4"/>
  <c r="AB1091" i="4"/>
  <c r="AF1090" i="4"/>
  <c r="Z1090" i="4"/>
  <c r="AD1090" i="4"/>
  <c r="AC1090" i="4"/>
  <c r="AB1090" i="4"/>
  <c r="AF1089" i="4"/>
  <c r="Z1089" i="4"/>
  <c r="AD1089" i="4"/>
  <c r="AC1089" i="4"/>
  <c r="AB1089" i="4"/>
  <c r="AF1088" i="4"/>
  <c r="Z1088" i="4"/>
  <c r="AD1088" i="4"/>
  <c r="AC1088" i="4"/>
  <c r="AB1088" i="4"/>
  <c r="AF1087" i="4"/>
  <c r="Z1087" i="4"/>
  <c r="AD1087" i="4"/>
  <c r="AC1087" i="4"/>
  <c r="AB1087" i="4"/>
  <c r="AF1086" i="4"/>
  <c r="Z1086" i="4"/>
  <c r="AD1086" i="4"/>
  <c r="AC1086" i="4"/>
  <c r="AB1086" i="4"/>
  <c r="AF1085" i="4"/>
  <c r="Z1085" i="4"/>
  <c r="AD1085" i="4"/>
  <c r="AC1085" i="4"/>
  <c r="AB1085" i="4"/>
  <c r="AF1084" i="4"/>
  <c r="Z1084" i="4"/>
  <c r="AD1084" i="4"/>
  <c r="AC1084" i="4"/>
  <c r="AB1084" i="4"/>
  <c r="AF1083" i="4"/>
  <c r="Z1083" i="4"/>
  <c r="AD1083" i="4"/>
  <c r="AC1083" i="4"/>
  <c r="AB1083" i="4"/>
  <c r="AF1082" i="4"/>
  <c r="Z1082" i="4"/>
  <c r="AD1082" i="4"/>
  <c r="AC1082" i="4"/>
  <c r="AB1082" i="4"/>
  <c r="AF1081" i="4"/>
  <c r="Z1081" i="4"/>
  <c r="AD1081" i="4"/>
  <c r="AC1081" i="4"/>
  <c r="AB1081" i="4"/>
  <c r="AF1080" i="4"/>
  <c r="Z1080" i="4"/>
  <c r="AD1080" i="4"/>
  <c r="AC1080" i="4"/>
  <c r="AB1080" i="4"/>
  <c r="AF1079" i="4"/>
  <c r="Z1079" i="4"/>
  <c r="AD1079" i="4"/>
  <c r="AC1079" i="4"/>
  <c r="AB1079" i="4"/>
  <c r="AF1078" i="4"/>
  <c r="Z1078" i="4"/>
  <c r="AD1078" i="4"/>
  <c r="AC1078" i="4"/>
  <c r="AB1078" i="4"/>
  <c r="AF1077" i="4"/>
  <c r="Z1077" i="4"/>
  <c r="AD1077" i="4"/>
  <c r="AC1077" i="4"/>
  <c r="AB1077" i="4"/>
  <c r="AF1076" i="4"/>
  <c r="Z1076" i="4"/>
  <c r="AD1076" i="4"/>
  <c r="AC1076" i="4"/>
  <c r="AB1076" i="4"/>
  <c r="AF1075" i="4"/>
  <c r="Z1075" i="4"/>
  <c r="AD1075" i="4"/>
  <c r="AC1075" i="4"/>
  <c r="AB1075" i="4"/>
  <c r="AF1074" i="4"/>
  <c r="Z1074" i="4"/>
  <c r="AD1074" i="4"/>
  <c r="AC1074" i="4"/>
  <c r="AB1074" i="4"/>
  <c r="AF1073" i="4"/>
  <c r="Z1073" i="4"/>
  <c r="AD1073" i="4"/>
  <c r="AC1073" i="4"/>
  <c r="AB1073" i="4"/>
  <c r="AF1072" i="4"/>
  <c r="Z1072" i="4"/>
  <c r="AD1072" i="4"/>
  <c r="AC1072" i="4"/>
  <c r="AB1072" i="4"/>
  <c r="AF1071" i="4"/>
  <c r="Z1071" i="4"/>
  <c r="AD1071" i="4"/>
  <c r="AC1071" i="4"/>
  <c r="AB1071" i="4"/>
  <c r="AF1070" i="4"/>
  <c r="Z1070" i="4"/>
  <c r="AD1070" i="4"/>
  <c r="AC1070" i="4"/>
  <c r="AB1070" i="4"/>
  <c r="AF1069" i="4"/>
  <c r="Z1069" i="4"/>
  <c r="AD1069" i="4"/>
  <c r="AC1069" i="4"/>
  <c r="AB1069" i="4"/>
  <c r="AF1068" i="4"/>
  <c r="Z1068" i="4"/>
  <c r="AD1068" i="4"/>
  <c r="AC1068" i="4"/>
  <c r="AB1068" i="4"/>
  <c r="AF1067" i="4"/>
  <c r="Z1067" i="4"/>
  <c r="AD1067" i="4"/>
  <c r="AC1067" i="4"/>
  <c r="AB1067" i="4"/>
  <c r="AF1066" i="4"/>
  <c r="Z1066" i="4"/>
  <c r="AD1066" i="4"/>
  <c r="AC1066" i="4"/>
  <c r="AB1066" i="4"/>
  <c r="AF1065" i="4"/>
  <c r="Z1065" i="4"/>
  <c r="AD1065" i="4"/>
  <c r="AC1065" i="4"/>
  <c r="AB1065" i="4"/>
  <c r="AF1064" i="4"/>
  <c r="Z1064" i="4"/>
  <c r="AD1064" i="4"/>
  <c r="AC1064" i="4"/>
  <c r="AB1064" i="4"/>
  <c r="AF1063" i="4"/>
  <c r="Z1063" i="4"/>
  <c r="AD1063" i="4"/>
  <c r="AC1063" i="4"/>
  <c r="AB1063" i="4"/>
  <c r="AF1062" i="4"/>
  <c r="Z1062" i="4"/>
  <c r="AD1062" i="4"/>
  <c r="AC1062" i="4"/>
  <c r="AB1062" i="4"/>
  <c r="AF1061" i="4"/>
  <c r="Z1061" i="4"/>
  <c r="AD1061" i="4"/>
  <c r="AC1061" i="4"/>
  <c r="AB1061" i="4"/>
  <c r="AF1060" i="4"/>
  <c r="Z1060" i="4"/>
  <c r="AD1060" i="4"/>
  <c r="AC1060" i="4"/>
  <c r="AB1060" i="4"/>
  <c r="AF1059" i="4"/>
  <c r="Z1059" i="4"/>
  <c r="AD1059" i="4"/>
  <c r="AC1059" i="4"/>
  <c r="AB1059" i="4"/>
  <c r="AF1058" i="4"/>
  <c r="Z1058" i="4"/>
  <c r="AD1058" i="4"/>
  <c r="AC1058" i="4"/>
  <c r="AB1058" i="4"/>
  <c r="AF1057" i="4"/>
  <c r="Z1057" i="4"/>
  <c r="AD1057" i="4"/>
  <c r="AC1057" i="4"/>
  <c r="AB1057" i="4"/>
  <c r="AF1056" i="4"/>
  <c r="Z1056" i="4"/>
  <c r="AD1056" i="4"/>
  <c r="AC1056" i="4"/>
  <c r="AB1056" i="4"/>
  <c r="AF1055" i="4"/>
  <c r="Z1055" i="4"/>
  <c r="AD1055" i="4"/>
  <c r="AC1055" i="4"/>
  <c r="AB1055" i="4"/>
  <c r="AF1054" i="4"/>
  <c r="Z1054" i="4"/>
  <c r="AD1054" i="4"/>
  <c r="AC1054" i="4"/>
  <c r="AB1054" i="4"/>
  <c r="AF1053" i="4"/>
  <c r="Z1053" i="4"/>
  <c r="AD1053" i="4"/>
  <c r="AC1053" i="4"/>
  <c r="AB1053" i="4"/>
  <c r="AF1052" i="4"/>
  <c r="Z1052" i="4"/>
  <c r="AD1052" i="4"/>
  <c r="AC1052" i="4"/>
  <c r="AB1052" i="4"/>
  <c r="AF1051" i="4"/>
  <c r="Z1051" i="4"/>
  <c r="AD1051" i="4"/>
  <c r="AC1051" i="4"/>
  <c r="AB1051" i="4"/>
  <c r="AF1050" i="4"/>
  <c r="Z1050" i="4"/>
  <c r="AD1050" i="4"/>
  <c r="AC1050" i="4"/>
  <c r="AB1050" i="4"/>
  <c r="AF1049" i="4"/>
  <c r="Z1049" i="4"/>
  <c r="AD1049" i="4"/>
  <c r="AC1049" i="4"/>
  <c r="AB1049" i="4"/>
  <c r="AF1048" i="4"/>
  <c r="Z1048" i="4"/>
  <c r="AD1048" i="4"/>
  <c r="AC1048" i="4"/>
  <c r="AB1048" i="4"/>
  <c r="AF1047" i="4"/>
  <c r="Z1047" i="4"/>
  <c r="AD1047" i="4"/>
  <c r="AC1047" i="4"/>
  <c r="AB1047" i="4"/>
  <c r="AF1046" i="4"/>
  <c r="Z1046" i="4"/>
  <c r="AD1046" i="4"/>
  <c r="AC1046" i="4"/>
  <c r="AB1046" i="4"/>
  <c r="AF1045" i="4"/>
  <c r="Z1045" i="4"/>
  <c r="AD1045" i="4"/>
  <c r="AC1045" i="4"/>
  <c r="AB1045" i="4"/>
  <c r="AF1044" i="4"/>
  <c r="Z1044" i="4"/>
  <c r="AD1044" i="4"/>
  <c r="AC1044" i="4"/>
  <c r="AB1044" i="4"/>
  <c r="AF1043" i="4"/>
  <c r="Z1043" i="4"/>
  <c r="AD1043" i="4"/>
  <c r="AC1043" i="4"/>
  <c r="AB1043" i="4"/>
  <c r="AF1042" i="4"/>
  <c r="Z1042" i="4"/>
  <c r="AD1042" i="4"/>
  <c r="AC1042" i="4"/>
  <c r="AB1042" i="4"/>
  <c r="AF1041" i="4"/>
  <c r="Z1041" i="4"/>
  <c r="AD1041" i="4"/>
  <c r="AC1041" i="4"/>
  <c r="AB1041" i="4"/>
  <c r="AF1040" i="4"/>
  <c r="Z1040" i="4"/>
  <c r="AD1040" i="4"/>
  <c r="AC1040" i="4"/>
  <c r="AB1040" i="4"/>
  <c r="AF1039" i="4"/>
  <c r="Z1039" i="4"/>
  <c r="AD1039" i="4"/>
  <c r="AC1039" i="4"/>
  <c r="AB1039" i="4"/>
  <c r="AF1038" i="4"/>
  <c r="Z1038" i="4"/>
  <c r="AD1038" i="4"/>
  <c r="AC1038" i="4"/>
  <c r="AB1038" i="4"/>
  <c r="AF1037" i="4"/>
  <c r="Z1037" i="4"/>
  <c r="AD1037" i="4"/>
  <c r="AC1037" i="4"/>
  <c r="AB1037" i="4"/>
  <c r="AF1036" i="4"/>
  <c r="Z1036" i="4"/>
  <c r="AD1036" i="4"/>
  <c r="AC1036" i="4"/>
  <c r="AB1036" i="4"/>
  <c r="AF1035" i="4"/>
  <c r="Z1035" i="4"/>
  <c r="AD1035" i="4"/>
  <c r="AC1035" i="4"/>
  <c r="AB1035" i="4"/>
  <c r="AF1034" i="4"/>
  <c r="Z1034" i="4"/>
  <c r="AD1034" i="4"/>
  <c r="AC1034" i="4"/>
  <c r="AB1034" i="4"/>
  <c r="AF1033" i="4"/>
  <c r="Z1033" i="4"/>
  <c r="AD1033" i="4"/>
  <c r="AC1033" i="4"/>
  <c r="AB1033" i="4"/>
  <c r="AF1032" i="4"/>
  <c r="Z1032" i="4"/>
  <c r="AD1032" i="4"/>
  <c r="AC1032" i="4"/>
  <c r="AB1032" i="4"/>
  <c r="AF1031" i="4"/>
  <c r="Z1031" i="4"/>
  <c r="AD1031" i="4"/>
  <c r="AC1031" i="4"/>
  <c r="AB1031" i="4"/>
  <c r="AF1030" i="4"/>
  <c r="Z1030" i="4"/>
  <c r="AD1030" i="4"/>
  <c r="AC1030" i="4"/>
  <c r="AB1030" i="4"/>
  <c r="AF1029" i="4"/>
  <c r="Z1029" i="4"/>
  <c r="AD1029" i="4"/>
  <c r="AC1029" i="4"/>
  <c r="AB1029" i="4"/>
  <c r="AF1028" i="4"/>
  <c r="Z1028" i="4"/>
  <c r="AD1028" i="4"/>
  <c r="AC1028" i="4"/>
  <c r="AB1028" i="4"/>
  <c r="AF1027" i="4"/>
  <c r="Z1027" i="4"/>
  <c r="AD1027" i="4"/>
  <c r="AC1027" i="4"/>
  <c r="AB1027" i="4"/>
  <c r="AF1026" i="4"/>
  <c r="Z1026" i="4"/>
  <c r="AD1026" i="4"/>
  <c r="AC1026" i="4"/>
  <c r="AB1026" i="4"/>
  <c r="AF1025" i="4"/>
  <c r="Z1025" i="4"/>
  <c r="AD1025" i="4"/>
  <c r="AC1025" i="4"/>
  <c r="AB1025" i="4"/>
  <c r="AF1024" i="4"/>
  <c r="Z1024" i="4"/>
  <c r="AD1024" i="4"/>
  <c r="AC1024" i="4"/>
  <c r="AB1024" i="4"/>
  <c r="AF1023" i="4"/>
  <c r="Z1023" i="4"/>
  <c r="AD1023" i="4"/>
  <c r="AC1023" i="4"/>
  <c r="AB1023" i="4"/>
  <c r="AF1022" i="4"/>
  <c r="Z1022" i="4"/>
  <c r="AD1022" i="4"/>
  <c r="AC1022" i="4"/>
  <c r="AB1022" i="4"/>
  <c r="AF1021" i="4"/>
  <c r="Z1021" i="4"/>
  <c r="AD1021" i="4"/>
  <c r="AC1021" i="4"/>
  <c r="AB1021" i="4"/>
  <c r="AF1020" i="4"/>
  <c r="Z1020" i="4"/>
  <c r="AD1020" i="4"/>
  <c r="AC1020" i="4"/>
  <c r="AB1020" i="4"/>
  <c r="AF1019" i="4"/>
  <c r="Z1019" i="4"/>
  <c r="AD1019" i="4"/>
  <c r="AC1019" i="4"/>
  <c r="AB1019" i="4"/>
  <c r="AF1018" i="4"/>
  <c r="Z1018" i="4"/>
  <c r="AD1018" i="4"/>
  <c r="AC1018" i="4"/>
  <c r="AB1018" i="4"/>
  <c r="AF1017" i="4"/>
  <c r="Z1017" i="4"/>
  <c r="AD1017" i="4"/>
  <c r="AC1017" i="4"/>
  <c r="AB1017" i="4"/>
  <c r="AF1016" i="4"/>
  <c r="Z1016" i="4"/>
  <c r="AD1016" i="4"/>
  <c r="AC1016" i="4"/>
  <c r="AB1016" i="4"/>
  <c r="AF1015" i="4"/>
  <c r="Z1015" i="4"/>
  <c r="AD1015" i="4"/>
  <c r="AC1015" i="4"/>
  <c r="AB1015" i="4"/>
  <c r="AF1014" i="4"/>
  <c r="Z1014" i="4"/>
  <c r="AD1014" i="4"/>
  <c r="AC1014" i="4"/>
  <c r="AB1014" i="4"/>
  <c r="AF1013" i="4"/>
  <c r="Z1013" i="4"/>
  <c r="AD1013" i="4"/>
  <c r="AC1013" i="4"/>
  <c r="AB1013" i="4"/>
  <c r="AF1012" i="4"/>
  <c r="Z1012" i="4"/>
  <c r="AD1012" i="4"/>
  <c r="AC1012" i="4"/>
  <c r="AB1012" i="4"/>
  <c r="AF1011" i="4"/>
  <c r="Z1011" i="4"/>
  <c r="AD1011" i="4"/>
  <c r="AC1011" i="4"/>
  <c r="AB1011" i="4"/>
  <c r="AF1010" i="4"/>
  <c r="Z1010" i="4"/>
  <c r="AD1010" i="4"/>
  <c r="AC1010" i="4"/>
  <c r="AB1010" i="4"/>
  <c r="AF1009" i="4"/>
  <c r="Z1009" i="4"/>
  <c r="AD1009" i="4"/>
  <c r="AC1009" i="4"/>
  <c r="AB1009" i="4"/>
  <c r="AF1008" i="4"/>
  <c r="Z1008" i="4"/>
  <c r="AD1008" i="4"/>
  <c r="AC1008" i="4"/>
  <c r="AB1008" i="4"/>
  <c r="AF1007" i="4"/>
  <c r="Z1007" i="4"/>
  <c r="AD1007" i="4"/>
  <c r="AC1007" i="4"/>
  <c r="AB1007" i="4"/>
  <c r="AF1006" i="4"/>
  <c r="Z1006" i="4"/>
  <c r="AD1006" i="4"/>
  <c r="AC1006" i="4"/>
  <c r="AB1006" i="4"/>
  <c r="AF1005" i="4"/>
  <c r="Z1005" i="4"/>
  <c r="AD1005" i="4"/>
  <c r="AC1005" i="4"/>
  <c r="AB1005" i="4"/>
  <c r="AF1004" i="4"/>
  <c r="Z1004" i="4"/>
  <c r="AD1004" i="4"/>
  <c r="AC1004" i="4"/>
  <c r="AB1004" i="4"/>
  <c r="AF1003" i="4"/>
  <c r="Z1003" i="4"/>
  <c r="AD1003" i="4"/>
  <c r="AC1003" i="4"/>
  <c r="AB1003" i="4"/>
  <c r="AF1002" i="4"/>
  <c r="Z1002" i="4"/>
  <c r="AD1002" i="4"/>
  <c r="AC1002" i="4"/>
  <c r="AB1002" i="4"/>
  <c r="AF1001" i="4"/>
  <c r="Z1001" i="4"/>
  <c r="AD1001" i="4"/>
  <c r="AC1001" i="4"/>
  <c r="AB1001" i="4"/>
  <c r="AF1000" i="4"/>
  <c r="Z1000" i="4"/>
  <c r="AD1000" i="4"/>
  <c r="AC1000" i="4"/>
  <c r="AB1000" i="4"/>
  <c r="AF999" i="4"/>
  <c r="Z999" i="4"/>
  <c r="AD999" i="4"/>
  <c r="AC999" i="4"/>
  <c r="AB999" i="4"/>
  <c r="AF998" i="4"/>
  <c r="Z998" i="4"/>
  <c r="AD998" i="4"/>
  <c r="AC998" i="4"/>
  <c r="AB998" i="4"/>
  <c r="AF997" i="4"/>
  <c r="Z997" i="4"/>
  <c r="AD997" i="4"/>
  <c r="AC997" i="4"/>
  <c r="AB997" i="4"/>
  <c r="AF996" i="4"/>
  <c r="Z996" i="4"/>
  <c r="AD996" i="4"/>
  <c r="AC996" i="4"/>
  <c r="AB996" i="4"/>
  <c r="AF995" i="4"/>
  <c r="Z995" i="4"/>
  <c r="AD995" i="4"/>
  <c r="AC995" i="4"/>
  <c r="AB995" i="4"/>
  <c r="AF994" i="4"/>
  <c r="Z994" i="4"/>
  <c r="AD994" i="4"/>
  <c r="AC994" i="4"/>
  <c r="AB994" i="4"/>
  <c r="AF993" i="4"/>
  <c r="Z993" i="4"/>
  <c r="AD993" i="4"/>
  <c r="AC993" i="4"/>
  <c r="AB993" i="4"/>
  <c r="AF992" i="4"/>
  <c r="Z992" i="4"/>
  <c r="AD992" i="4"/>
  <c r="AC992" i="4"/>
  <c r="AB992" i="4"/>
  <c r="AF991" i="4"/>
  <c r="Z991" i="4"/>
  <c r="AD991" i="4"/>
  <c r="AC991" i="4"/>
  <c r="AB991" i="4"/>
  <c r="AF990" i="4"/>
  <c r="Z990" i="4"/>
  <c r="AD990" i="4"/>
  <c r="AC990" i="4"/>
  <c r="AB990" i="4"/>
  <c r="AF989" i="4"/>
  <c r="Z989" i="4"/>
  <c r="AD989" i="4"/>
  <c r="AC989" i="4"/>
  <c r="AB989" i="4"/>
  <c r="AF988" i="4"/>
  <c r="Z988" i="4"/>
  <c r="AD988" i="4"/>
  <c r="AC988" i="4"/>
  <c r="AB988" i="4"/>
  <c r="AF987" i="4"/>
  <c r="Z987" i="4"/>
  <c r="AD987" i="4"/>
  <c r="AC987" i="4"/>
  <c r="AB987" i="4"/>
  <c r="AF986" i="4"/>
  <c r="Z986" i="4"/>
  <c r="AD986" i="4"/>
  <c r="AC986" i="4"/>
  <c r="AB986" i="4"/>
  <c r="AF985" i="4"/>
  <c r="Z985" i="4"/>
  <c r="AD985" i="4"/>
  <c r="AC985" i="4"/>
  <c r="AB985" i="4"/>
  <c r="AF984" i="4"/>
  <c r="Z984" i="4"/>
  <c r="AD984" i="4"/>
  <c r="AC984" i="4"/>
  <c r="AB984" i="4"/>
  <c r="AF983" i="4"/>
  <c r="Z983" i="4"/>
  <c r="AD983" i="4"/>
  <c r="AC983" i="4"/>
  <c r="AB983" i="4"/>
  <c r="AF982" i="4"/>
  <c r="Z982" i="4"/>
  <c r="AD982" i="4"/>
  <c r="AC982" i="4"/>
  <c r="AB982" i="4"/>
  <c r="AF981" i="4"/>
  <c r="Z981" i="4"/>
  <c r="AD981" i="4"/>
  <c r="AC981" i="4"/>
  <c r="AB981" i="4"/>
  <c r="AF980" i="4"/>
  <c r="Z980" i="4"/>
  <c r="AD980" i="4"/>
  <c r="AC980" i="4"/>
  <c r="AB980" i="4"/>
  <c r="AF979" i="4"/>
  <c r="Z979" i="4"/>
  <c r="AD979" i="4"/>
  <c r="AC979" i="4"/>
  <c r="AB979" i="4"/>
  <c r="AF978" i="4"/>
  <c r="Z978" i="4"/>
  <c r="AD978" i="4"/>
  <c r="AC978" i="4"/>
  <c r="AB978" i="4"/>
  <c r="AF977" i="4"/>
  <c r="Z977" i="4"/>
  <c r="AD977" i="4"/>
  <c r="AC977" i="4"/>
  <c r="AB977" i="4"/>
  <c r="AF976" i="4"/>
  <c r="Z976" i="4"/>
  <c r="AD976" i="4"/>
  <c r="AC976" i="4"/>
  <c r="AB976" i="4"/>
  <c r="AF975" i="4"/>
  <c r="Z975" i="4"/>
  <c r="AD975" i="4"/>
  <c r="AC975" i="4"/>
  <c r="AB975" i="4"/>
  <c r="AF974" i="4"/>
  <c r="Z974" i="4"/>
  <c r="AD974" i="4"/>
  <c r="AC974" i="4"/>
  <c r="AB974" i="4"/>
  <c r="AF973" i="4"/>
  <c r="Z973" i="4"/>
  <c r="AD973" i="4"/>
  <c r="AC973" i="4"/>
  <c r="AB973" i="4"/>
  <c r="AF972" i="4"/>
  <c r="Z972" i="4"/>
  <c r="AD972" i="4"/>
  <c r="AC972" i="4"/>
  <c r="AB972" i="4"/>
  <c r="AF971" i="4"/>
  <c r="Z971" i="4"/>
  <c r="AD971" i="4"/>
  <c r="AC971" i="4"/>
  <c r="AB971" i="4"/>
  <c r="AF970" i="4"/>
  <c r="Z970" i="4"/>
  <c r="AD970" i="4"/>
  <c r="AC970" i="4"/>
  <c r="AB970" i="4"/>
  <c r="AF969" i="4"/>
  <c r="Z969" i="4"/>
  <c r="AD969" i="4"/>
  <c r="AC969" i="4"/>
  <c r="AB969" i="4"/>
  <c r="AF968" i="4"/>
  <c r="Z968" i="4"/>
  <c r="AD968" i="4"/>
  <c r="AC968" i="4"/>
  <c r="AB968" i="4"/>
  <c r="AF967" i="4"/>
  <c r="Z967" i="4"/>
  <c r="AD967" i="4"/>
  <c r="AC967" i="4"/>
  <c r="AB967" i="4"/>
  <c r="AF966" i="4"/>
  <c r="Z966" i="4"/>
  <c r="AD966" i="4"/>
  <c r="AC966" i="4"/>
  <c r="AB966" i="4"/>
  <c r="AF965" i="4"/>
  <c r="Z965" i="4"/>
  <c r="AD965" i="4"/>
  <c r="AC965" i="4"/>
  <c r="AB965" i="4"/>
  <c r="AF964" i="4"/>
  <c r="Z964" i="4"/>
  <c r="AD964" i="4"/>
  <c r="AC964" i="4"/>
  <c r="AB964" i="4"/>
  <c r="AF963" i="4"/>
  <c r="Z963" i="4"/>
  <c r="AD963" i="4"/>
  <c r="AC963" i="4"/>
  <c r="AB963" i="4"/>
  <c r="AF962" i="4"/>
  <c r="Z962" i="4"/>
  <c r="AD962" i="4"/>
  <c r="AC962" i="4"/>
  <c r="AB962" i="4"/>
  <c r="AF961" i="4"/>
  <c r="Z961" i="4"/>
  <c r="AD961" i="4"/>
  <c r="AC961" i="4"/>
  <c r="AB961" i="4"/>
  <c r="AF960" i="4"/>
  <c r="Z960" i="4"/>
  <c r="AD960" i="4"/>
  <c r="AC960" i="4"/>
  <c r="AB960" i="4"/>
  <c r="AF959" i="4"/>
  <c r="Z959" i="4"/>
  <c r="AD959" i="4"/>
  <c r="AC959" i="4"/>
  <c r="AB959" i="4"/>
  <c r="AF958" i="4"/>
  <c r="Z958" i="4"/>
  <c r="AD958" i="4"/>
  <c r="AC958" i="4"/>
  <c r="AB958" i="4"/>
  <c r="AF957" i="4"/>
  <c r="Z957" i="4"/>
  <c r="AD957" i="4"/>
  <c r="AC957" i="4"/>
  <c r="AB957" i="4"/>
  <c r="AF956" i="4"/>
  <c r="Z956" i="4"/>
  <c r="AD956" i="4"/>
  <c r="AC956" i="4"/>
  <c r="AB956" i="4"/>
  <c r="AF955" i="4"/>
  <c r="Z955" i="4"/>
  <c r="AD955" i="4"/>
  <c r="AC955" i="4"/>
  <c r="AB955" i="4"/>
  <c r="AF954" i="4"/>
  <c r="Z954" i="4"/>
  <c r="AD954" i="4"/>
  <c r="AC954" i="4"/>
  <c r="AB954" i="4"/>
  <c r="AF953" i="4"/>
  <c r="Z953" i="4"/>
  <c r="AD953" i="4"/>
  <c r="AC953" i="4"/>
  <c r="AB953" i="4"/>
  <c r="AF952" i="4"/>
  <c r="Z952" i="4"/>
  <c r="AD952" i="4"/>
  <c r="AC952" i="4"/>
  <c r="AB952" i="4"/>
  <c r="AF951" i="4"/>
  <c r="Z951" i="4"/>
  <c r="AD951" i="4"/>
  <c r="AC951" i="4"/>
  <c r="AB951" i="4"/>
  <c r="AF950" i="4"/>
  <c r="Z950" i="4"/>
  <c r="AD950" i="4"/>
  <c r="AC950" i="4"/>
  <c r="AB950" i="4"/>
  <c r="AF949" i="4"/>
  <c r="Z949" i="4"/>
  <c r="AD949" i="4"/>
  <c r="AC949" i="4"/>
  <c r="AB949" i="4"/>
  <c r="AF948" i="4"/>
  <c r="Z948" i="4"/>
  <c r="AD948" i="4"/>
  <c r="AC948" i="4"/>
  <c r="AB948" i="4"/>
  <c r="AF947" i="4"/>
  <c r="Z947" i="4"/>
  <c r="AD947" i="4"/>
  <c r="AC947" i="4"/>
  <c r="AB947" i="4"/>
  <c r="AF946" i="4"/>
  <c r="Z946" i="4"/>
  <c r="AD946" i="4"/>
  <c r="AC946" i="4"/>
  <c r="AB946" i="4"/>
  <c r="AF945" i="4"/>
  <c r="Z945" i="4"/>
  <c r="AD945" i="4"/>
  <c r="AC945" i="4"/>
  <c r="AB945" i="4"/>
  <c r="AF944" i="4"/>
  <c r="Z944" i="4"/>
  <c r="AD944" i="4"/>
  <c r="AC944" i="4"/>
  <c r="AB944" i="4"/>
  <c r="AF943" i="4"/>
  <c r="Z943" i="4"/>
  <c r="AD943" i="4"/>
  <c r="AC943" i="4"/>
  <c r="AB943" i="4"/>
  <c r="AF942" i="4"/>
  <c r="Z942" i="4"/>
  <c r="AD942" i="4"/>
  <c r="AC942" i="4"/>
  <c r="AB942" i="4"/>
  <c r="AF941" i="4"/>
  <c r="Z941" i="4"/>
  <c r="AD941" i="4"/>
  <c r="AC941" i="4"/>
  <c r="AB941" i="4"/>
  <c r="AF940" i="4"/>
  <c r="Z940" i="4"/>
  <c r="AD940" i="4"/>
  <c r="AC940" i="4"/>
  <c r="AB940" i="4"/>
  <c r="AF939" i="4"/>
  <c r="Z939" i="4"/>
  <c r="AD939" i="4"/>
  <c r="AC939" i="4"/>
  <c r="AB939" i="4"/>
  <c r="AF938" i="4"/>
  <c r="Z938" i="4"/>
  <c r="AD938" i="4"/>
  <c r="AC938" i="4"/>
  <c r="AB938" i="4"/>
  <c r="AF937" i="4"/>
  <c r="Z937" i="4"/>
  <c r="AD937" i="4"/>
  <c r="AC937" i="4"/>
  <c r="AB937" i="4"/>
  <c r="AF936" i="4"/>
  <c r="Z936" i="4"/>
  <c r="AD936" i="4"/>
  <c r="AC936" i="4"/>
  <c r="AB936" i="4"/>
  <c r="AF935" i="4"/>
  <c r="Z935" i="4"/>
  <c r="AD935" i="4"/>
  <c r="AC935" i="4"/>
  <c r="AB935" i="4"/>
  <c r="AF934" i="4"/>
  <c r="Z934" i="4"/>
  <c r="AD934" i="4"/>
  <c r="AC934" i="4"/>
  <c r="AB934" i="4"/>
  <c r="AF933" i="4"/>
  <c r="Z933" i="4"/>
  <c r="AD933" i="4"/>
  <c r="AC933" i="4"/>
  <c r="AB933" i="4"/>
  <c r="AF932" i="4"/>
  <c r="Z932" i="4"/>
  <c r="AD932" i="4"/>
  <c r="AC932" i="4"/>
  <c r="AB932" i="4"/>
  <c r="AF931" i="4"/>
  <c r="Z931" i="4"/>
  <c r="AD931" i="4"/>
  <c r="AC931" i="4"/>
  <c r="AB931" i="4"/>
  <c r="AF930" i="4"/>
  <c r="Z930" i="4"/>
  <c r="AD930" i="4"/>
  <c r="AC930" i="4"/>
  <c r="AB930" i="4"/>
  <c r="AF929" i="4"/>
  <c r="Z929" i="4"/>
  <c r="AD929" i="4"/>
  <c r="AC929" i="4"/>
  <c r="AB929" i="4"/>
  <c r="AF928" i="4"/>
  <c r="Z928" i="4"/>
  <c r="AD928" i="4"/>
  <c r="AC928" i="4"/>
  <c r="AB928" i="4"/>
  <c r="AF927" i="4"/>
  <c r="Z927" i="4"/>
  <c r="AD927" i="4"/>
  <c r="AC927" i="4"/>
  <c r="AB927" i="4"/>
  <c r="AF926" i="4"/>
  <c r="Z926" i="4"/>
  <c r="AD926" i="4"/>
  <c r="AC926" i="4"/>
  <c r="AB926" i="4"/>
  <c r="AF925" i="4"/>
  <c r="Z925" i="4"/>
  <c r="AD925" i="4"/>
  <c r="AC925" i="4"/>
  <c r="AB925" i="4"/>
  <c r="AF924" i="4"/>
  <c r="Z924" i="4"/>
  <c r="AD924" i="4"/>
  <c r="AC924" i="4"/>
  <c r="AB924" i="4"/>
  <c r="AF923" i="4"/>
  <c r="Z923" i="4"/>
  <c r="AD923" i="4"/>
  <c r="AC923" i="4"/>
  <c r="AB923" i="4"/>
  <c r="AF922" i="4"/>
  <c r="Z922" i="4"/>
  <c r="AD922" i="4"/>
  <c r="AC922" i="4"/>
  <c r="AB922" i="4"/>
  <c r="AF921" i="4"/>
  <c r="Z921" i="4"/>
  <c r="AD921" i="4"/>
  <c r="AC921" i="4"/>
  <c r="AB921" i="4"/>
  <c r="AF920" i="4"/>
  <c r="Z920" i="4"/>
  <c r="AD920" i="4"/>
  <c r="AC920" i="4"/>
  <c r="AB920" i="4"/>
  <c r="AF919" i="4"/>
  <c r="Z919" i="4"/>
  <c r="AD919" i="4"/>
  <c r="AC919" i="4"/>
  <c r="AB919" i="4"/>
  <c r="AF918" i="4"/>
  <c r="Z918" i="4"/>
  <c r="AD918" i="4"/>
  <c r="AC918" i="4"/>
  <c r="AB918" i="4"/>
  <c r="AF917" i="4"/>
  <c r="Z917" i="4"/>
  <c r="AD917" i="4"/>
  <c r="AC917" i="4"/>
  <c r="AB917" i="4"/>
  <c r="AF916" i="4"/>
  <c r="Z916" i="4"/>
  <c r="AD916" i="4"/>
  <c r="AC916" i="4"/>
  <c r="AB916" i="4"/>
  <c r="AF915" i="4"/>
  <c r="Z915" i="4"/>
  <c r="AD915" i="4"/>
  <c r="AC915" i="4"/>
  <c r="AB915" i="4"/>
  <c r="AF914" i="4"/>
  <c r="Z914" i="4"/>
  <c r="AD914" i="4"/>
  <c r="AC914" i="4"/>
  <c r="AB914" i="4"/>
  <c r="AF913" i="4"/>
  <c r="Z913" i="4"/>
  <c r="AD913" i="4"/>
  <c r="AC913" i="4"/>
  <c r="AB913" i="4"/>
  <c r="AF912" i="4"/>
  <c r="Z912" i="4"/>
  <c r="AD912" i="4"/>
  <c r="AC912" i="4"/>
  <c r="AB912" i="4"/>
  <c r="AF911" i="4"/>
  <c r="Z911" i="4"/>
  <c r="AD911" i="4"/>
  <c r="AC911" i="4"/>
  <c r="AB911" i="4"/>
  <c r="AF910" i="4"/>
  <c r="Z910" i="4"/>
  <c r="AD910" i="4"/>
  <c r="AC910" i="4"/>
  <c r="AB910" i="4"/>
  <c r="AF909" i="4"/>
  <c r="Z909" i="4"/>
  <c r="AD909" i="4"/>
  <c r="AC909" i="4"/>
  <c r="AB909" i="4"/>
  <c r="AF908" i="4"/>
  <c r="Z908" i="4"/>
  <c r="AD908" i="4"/>
  <c r="AC908" i="4"/>
  <c r="AB908" i="4"/>
  <c r="AF907" i="4"/>
  <c r="Z907" i="4"/>
  <c r="AD907" i="4"/>
  <c r="AC907" i="4"/>
  <c r="AB907" i="4"/>
  <c r="AF906" i="4"/>
  <c r="Z906" i="4"/>
  <c r="AD906" i="4"/>
  <c r="AC906" i="4"/>
  <c r="AB906" i="4"/>
  <c r="AF905" i="4"/>
  <c r="Z905" i="4"/>
  <c r="AD905" i="4"/>
  <c r="AC905" i="4"/>
  <c r="AB905" i="4"/>
  <c r="AF904" i="4"/>
  <c r="Z904" i="4"/>
  <c r="AD904" i="4"/>
  <c r="AC904" i="4"/>
  <c r="AB904" i="4"/>
  <c r="AF903" i="4"/>
  <c r="Z903" i="4"/>
  <c r="AD903" i="4"/>
  <c r="AC903" i="4"/>
  <c r="AB903" i="4"/>
  <c r="AF902" i="4"/>
  <c r="Z902" i="4"/>
  <c r="AD902" i="4"/>
  <c r="AC902" i="4"/>
  <c r="AB902" i="4"/>
  <c r="AF901" i="4"/>
  <c r="Z901" i="4"/>
  <c r="AD901" i="4"/>
  <c r="AC901" i="4"/>
  <c r="AB901" i="4"/>
  <c r="AF900" i="4"/>
  <c r="Z900" i="4"/>
  <c r="AD900" i="4"/>
  <c r="AC900" i="4"/>
  <c r="AB900" i="4"/>
  <c r="AF899" i="4"/>
  <c r="Z899" i="4"/>
  <c r="AD899" i="4"/>
  <c r="AC899" i="4"/>
  <c r="AB899" i="4"/>
  <c r="AF898" i="4"/>
  <c r="Z898" i="4"/>
  <c r="AD898" i="4"/>
  <c r="AC898" i="4"/>
  <c r="AB898" i="4"/>
  <c r="AF897" i="4"/>
  <c r="Z897" i="4"/>
  <c r="AD897" i="4"/>
  <c r="AC897" i="4"/>
  <c r="AB897" i="4"/>
  <c r="AF896" i="4"/>
  <c r="Z896" i="4"/>
  <c r="AD896" i="4"/>
  <c r="AC896" i="4"/>
  <c r="AB896" i="4"/>
  <c r="AF895" i="4"/>
  <c r="Z895" i="4"/>
  <c r="AD895" i="4"/>
  <c r="AC895" i="4"/>
  <c r="AB895" i="4"/>
  <c r="AF894" i="4"/>
  <c r="Z894" i="4"/>
  <c r="AD894" i="4"/>
  <c r="AC894" i="4"/>
  <c r="AB894" i="4"/>
  <c r="AF893" i="4"/>
  <c r="Z893" i="4"/>
  <c r="AD893" i="4"/>
  <c r="AC893" i="4"/>
  <c r="AB893" i="4"/>
  <c r="AF892" i="4"/>
  <c r="Z892" i="4"/>
  <c r="AD892" i="4"/>
  <c r="AC892" i="4"/>
  <c r="AB892" i="4"/>
  <c r="AF891" i="4"/>
  <c r="Z891" i="4"/>
  <c r="AD891" i="4"/>
  <c r="AC891" i="4"/>
  <c r="AB891" i="4"/>
  <c r="AF890" i="4"/>
  <c r="Z890" i="4"/>
  <c r="AD890" i="4"/>
  <c r="AC890" i="4"/>
  <c r="AB890" i="4"/>
  <c r="AF889" i="4"/>
  <c r="Z889" i="4"/>
  <c r="AD889" i="4"/>
  <c r="AC889" i="4"/>
  <c r="AB889" i="4"/>
  <c r="AF888" i="4"/>
  <c r="Z888" i="4"/>
  <c r="AD888" i="4"/>
  <c r="AC888" i="4"/>
  <c r="AB888" i="4"/>
  <c r="AF887" i="4"/>
  <c r="Z887" i="4"/>
  <c r="AD887" i="4"/>
  <c r="AC887" i="4"/>
  <c r="AB887" i="4"/>
  <c r="AF886" i="4"/>
  <c r="Z886" i="4"/>
  <c r="AD886" i="4"/>
  <c r="AC886" i="4"/>
  <c r="AB886" i="4"/>
  <c r="AF885" i="4"/>
  <c r="Z885" i="4"/>
  <c r="AD885" i="4"/>
  <c r="AC885" i="4"/>
  <c r="AB885" i="4"/>
  <c r="AF884" i="4"/>
  <c r="Z884" i="4"/>
  <c r="AD884" i="4"/>
  <c r="AC884" i="4"/>
  <c r="AB884" i="4"/>
  <c r="AF883" i="4"/>
  <c r="Z883" i="4"/>
  <c r="AD883" i="4"/>
  <c r="AC883" i="4"/>
  <c r="AB883" i="4"/>
  <c r="AF882" i="4"/>
  <c r="Z882" i="4"/>
  <c r="AD882" i="4"/>
  <c r="AC882" i="4"/>
  <c r="AB882" i="4"/>
  <c r="AF881" i="4"/>
  <c r="Z881" i="4"/>
  <c r="AD881" i="4"/>
  <c r="AC881" i="4"/>
  <c r="AB881" i="4"/>
  <c r="AF880" i="4"/>
  <c r="Z880" i="4"/>
  <c r="AD880" i="4"/>
  <c r="AC880" i="4"/>
  <c r="AB880" i="4"/>
  <c r="AF879" i="4"/>
  <c r="Z879" i="4"/>
  <c r="AD879" i="4"/>
  <c r="AC879" i="4"/>
  <c r="AB879" i="4"/>
  <c r="AF878" i="4"/>
  <c r="Z878" i="4"/>
  <c r="AD878" i="4"/>
  <c r="AC878" i="4"/>
  <c r="AB878" i="4"/>
  <c r="AF877" i="4"/>
  <c r="Z877" i="4"/>
  <c r="AD877" i="4"/>
  <c r="AC877" i="4"/>
  <c r="AB877" i="4"/>
  <c r="AF876" i="4"/>
  <c r="Z876" i="4"/>
  <c r="AD876" i="4"/>
  <c r="AC876" i="4"/>
  <c r="AB876" i="4"/>
  <c r="AF875" i="4"/>
  <c r="Z875" i="4"/>
  <c r="AD875" i="4"/>
  <c r="AC875" i="4"/>
  <c r="AB875" i="4"/>
  <c r="AF874" i="4"/>
  <c r="Z874" i="4"/>
  <c r="AD874" i="4"/>
  <c r="AC874" i="4"/>
  <c r="AB874" i="4"/>
  <c r="AF873" i="4"/>
  <c r="Z873" i="4"/>
  <c r="AD873" i="4"/>
  <c r="AC873" i="4"/>
  <c r="AB873" i="4"/>
  <c r="AF872" i="4"/>
  <c r="Z872" i="4"/>
  <c r="AD872" i="4"/>
  <c r="AC872" i="4"/>
  <c r="AB872" i="4"/>
  <c r="AF871" i="4"/>
  <c r="Z871" i="4"/>
  <c r="AD871" i="4"/>
  <c r="AC871" i="4"/>
  <c r="AB871" i="4"/>
  <c r="AF870" i="4"/>
  <c r="Z870" i="4"/>
  <c r="AD870" i="4"/>
  <c r="AC870" i="4"/>
  <c r="AB870" i="4"/>
  <c r="AF869" i="4"/>
  <c r="Z869" i="4"/>
  <c r="AD869" i="4"/>
  <c r="AC869" i="4"/>
  <c r="AB869" i="4"/>
  <c r="AF868" i="4"/>
  <c r="Z868" i="4"/>
  <c r="AD868" i="4"/>
  <c r="AC868" i="4"/>
  <c r="AB868" i="4"/>
  <c r="AF867" i="4"/>
  <c r="Z867" i="4"/>
  <c r="AD867" i="4"/>
  <c r="AC867" i="4"/>
  <c r="AB867" i="4"/>
  <c r="AF866" i="4"/>
  <c r="Z866" i="4"/>
  <c r="AD866" i="4"/>
  <c r="AC866" i="4"/>
  <c r="AB866" i="4"/>
  <c r="AF865" i="4"/>
  <c r="Z865" i="4"/>
  <c r="AD865" i="4"/>
  <c r="AC865" i="4"/>
  <c r="AB865" i="4"/>
  <c r="AF864" i="4"/>
  <c r="Z864" i="4"/>
  <c r="AD864" i="4"/>
  <c r="AC864" i="4"/>
  <c r="AB864" i="4"/>
  <c r="AF863" i="4"/>
  <c r="Z863" i="4"/>
  <c r="AD863" i="4"/>
  <c r="AC863" i="4"/>
  <c r="AB863" i="4"/>
  <c r="AF862" i="4"/>
  <c r="Z862" i="4"/>
  <c r="AD862" i="4"/>
  <c r="AC862" i="4"/>
  <c r="AB862" i="4"/>
  <c r="AF861" i="4"/>
  <c r="Z861" i="4"/>
  <c r="AD861" i="4"/>
  <c r="AC861" i="4"/>
  <c r="AB861" i="4"/>
  <c r="AF860" i="4"/>
  <c r="Z860" i="4"/>
  <c r="AD860" i="4"/>
  <c r="AC860" i="4"/>
  <c r="AB860" i="4"/>
  <c r="AF859" i="4"/>
  <c r="Z859" i="4"/>
  <c r="AD859" i="4"/>
  <c r="AC859" i="4"/>
  <c r="AB859" i="4"/>
  <c r="AF858" i="4"/>
  <c r="Z858" i="4"/>
  <c r="AD858" i="4"/>
  <c r="AC858" i="4"/>
  <c r="AB858" i="4"/>
  <c r="AF857" i="4"/>
  <c r="Z857" i="4"/>
  <c r="AD857" i="4"/>
  <c r="AC857" i="4"/>
  <c r="AB857" i="4"/>
  <c r="AF856" i="4"/>
  <c r="Z856" i="4"/>
  <c r="AD856" i="4"/>
  <c r="AC856" i="4"/>
  <c r="AB856" i="4"/>
  <c r="AF855" i="4"/>
  <c r="Z855" i="4"/>
  <c r="AD855" i="4"/>
  <c r="AC855" i="4"/>
  <c r="AB855" i="4"/>
  <c r="AF854" i="4"/>
  <c r="Z854" i="4"/>
  <c r="AD854" i="4"/>
  <c r="AC854" i="4"/>
  <c r="AB854" i="4"/>
  <c r="AF853" i="4"/>
  <c r="Z853" i="4"/>
  <c r="AD853" i="4"/>
  <c r="AC853" i="4"/>
  <c r="AB853" i="4"/>
  <c r="AF852" i="4"/>
  <c r="Z852" i="4"/>
  <c r="AD852" i="4"/>
  <c r="AC852" i="4"/>
  <c r="AB852" i="4"/>
  <c r="AF851" i="4"/>
  <c r="Z851" i="4"/>
  <c r="AD851" i="4"/>
  <c r="AC851" i="4"/>
  <c r="AB851" i="4"/>
  <c r="AF850" i="4"/>
  <c r="Z850" i="4"/>
  <c r="AD850" i="4"/>
  <c r="AC850" i="4"/>
  <c r="AB850" i="4"/>
  <c r="AF849" i="4"/>
  <c r="Z849" i="4"/>
  <c r="AD849" i="4"/>
  <c r="AC849" i="4"/>
  <c r="AB849" i="4"/>
  <c r="AF848" i="4"/>
  <c r="Z848" i="4"/>
  <c r="AD848" i="4"/>
  <c r="AC848" i="4"/>
  <c r="AB848" i="4"/>
  <c r="AF847" i="4"/>
  <c r="Z847" i="4"/>
  <c r="AD847" i="4"/>
  <c r="AC847" i="4"/>
  <c r="AB847" i="4"/>
  <c r="AF846" i="4"/>
  <c r="Z846" i="4"/>
  <c r="AD846" i="4"/>
  <c r="AC846" i="4"/>
  <c r="AB846" i="4"/>
  <c r="AF845" i="4"/>
  <c r="Z845" i="4"/>
  <c r="AD845" i="4"/>
  <c r="AC845" i="4"/>
  <c r="AB845" i="4"/>
  <c r="AF844" i="4"/>
  <c r="Z844" i="4"/>
  <c r="AD844" i="4"/>
  <c r="AC844" i="4"/>
  <c r="AB844" i="4"/>
  <c r="AF843" i="4"/>
  <c r="Z843" i="4"/>
  <c r="AD843" i="4"/>
  <c r="AC843" i="4"/>
  <c r="AB843" i="4"/>
  <c r="AF842" i="4"/>
  <c r="Z842" i="4"/>
  <c r="AD842" i="4"/>
  <c r="AC842" i="4"/>
  <c r="AB842" i="4"/>
  <c r="AF841" i="4"/>
  <c r="Z841" i="4"/>
  <c r="AD841" i="4"/>
  <c r="AC841" i="4"/>
  <c r="AB841" i="4"/>
  <c r="AF840" i="4"/>
  <c r="Z840" i="4"/>
  <c r="AD840" i="4"/>
  <c r="AC840" i="4"/>
  <c r="AB840" i="4"/>
  <c r="AF839" i="4"/>
  <c r="Z839" i="4"/>
  <c r="AD839" i="4"/>
  <c r="AC839" i="4"/>
  <c r="AB839" i="4"/>
  <c r="AF838" i="4"/>
  <c r="Z838" i="4"/>
  <c r="AD838" i="4"/>
  <c r="AC838" i="4"/>
  <c r="AB838" i="4"/>
  <c r="AF837" i="4"/>
  <c r="Z837" i="4"/>
  <c r="AD837" i="4"/>
  <c r="AC837" i="4"/>
  <c r="AB837" i="4"/>
  <c r="AF836" i="4"/>
  <c r="Z836" i="4"/>
  <c r="AD836" i="4"/>
  <c r="AC836" i="4"/>
  <c r="AB836" i="4"/>
  <c r="AF835" i="4"/>
  <c r="Z835" i="4"/>
  <c r="AD835" i="4"/>
  <c r="AC835" i="4"/>
  <c r="AB835" i="4"/>
  <c r="AF834" i="4"/>
  <c r="Z834" i="4"/>
  <c r="AD834" i="4"/>
  <c r="AC834" i="4"/>
  <c r="AB834" i="4"/>
  <c r="AF833" i="4"/>
  <c r="Z833" i="4"/>
  <c r="AD833" i="4"/>
  <c r="AC833" i="4"/>
  <c r="AB833" i="4"/>
  <c r="AF832" i="4"/>
  <c r="Z832" i="4"/>
  <c r="AD832" i="4"/>
  <c r="AC832" i="4"/>
  <c r="AB832" i="4"/>
  <c r="AF831" i="4"/>
  <c r="Z831" i="4"/>
  <c r="AD831" i="4"/>
  <c r="AC831" i="4"/>
  <c r="AB831" i="4"/>
  <c r="AF830" i="4"/>
  <c r="Z830" i="4"/>
  <c r="AD830" i="4"/>
  <c r="AC830" i="4"/>
  <c r="AB830" i="4"/>
  <c r="AF829" i="4"/>
  <c r="Z829" i="4"/>
  <c r="AD829" i="4"/>
  <c r="AC829" i="4"/>
  <c r="AB829" i="4"/>
  <c r="AF828" i="4"/>
  <c r="Z828" i="4"/>
  <c r="AD828" i="4"/>
  <c r="AC828" i="4"/>
  <c r="AB828" i="4"/>
  <c r="AF827" i="4"/>
  <c r="Z827" i="4"/>
  <c r="AD827" i="4"/>
  <c r="AC827" i="4"/>
  <c r="AB827" i="4"/>
  <c r="AF826" i="4"/>
  <c r="Z826" i="4"/>
  <c r="AD826" i="4"/>
  <c r="AC826" i="4"/>
  <c r="AB826" i="4"/>
  <c r="AF825" i="4"/>
  <c r="Z825" i="4"/>
  <c r="AD825" i="4"/>
  <c r="AC825" i="4"/>
  <c r="AB825" i="4"/>
  <c r="AF824" i="4"/>
  <c r="Z824" i="4"/>
  <c r="AD824" i="4"/>
  <c r="AC824" i="4"/>
  <c r="AB824" i="4"/>
  <c r="AF823" i="4"/>
  <c r="Z823" i="4"/>
  <c r="AD823" i="4"/>
  <c r="AC823" i="4"/>
  <c r="AB823" i="4"/>
  <c r="AF822" i="4"/>
  <c r="Z822" i="4"/>
  <c r="AD822" i="4"/>
  <c r="AC822" i="4"/>
  <c r="AB822" i="4"/>
  <c r="AF821" i="4"/>
  <c r="Z821" i="4"/>
  <c r="AD821" i="4"/>
  <c r="AC821" i="4"/>
  <c r="AB821" i="4"/>
  <c r="AF820" i="4"/>
  <c r="Z820" i="4"/>
  <c r="AD820" i="4"/>
  <c r="AC820" i="4"/>
  <c r="AB820" i="4"/>
  <c r="AF819" i="4"/>
  <c r="Z819" i="4"/>
  <c r="AD819" i="4"/>
  <c r="AC819" i="4"/>
  <c r="AB819" i="4"/>
  <c r="AF818" i="4"/>
  <c r="Z818" i="4"/>
  <c r="AD818" i="4"/>
  <c r="AC818" i="4"/>
  <c r="AB818" i="4"/>
  <c r="AF817" i="4"/>
  <c r="Z817" i="4"/>
  <c r="AD817" i="4"/>
  <c r="AC817" i="4"/>
  <c r="AB817" i="4"/>
  <c r="AF816" i="4"/>
  <c r="Z816" i="4"/>
  <c r="AD816" i="4"/>
  <c r="AC816" i="4"/>
  <c r="AB816" i="4"/>
  <c r="AF815" i="4"/>
  <c r="Z815" i="4"/>
  <c r="AD815" i="4"/>
  <c r="AC815" i="4"/>
  <c r="AB815" i="4"/>
  <c r="AF814" i="4"/>
  <c r="Z814" i="4"/>
  <c r="AD814" i="4"/>
  <c r="AC814" i="4"/>
  <c r="AB814" i="4"/>
  <c r="AF813" i="4"/>
  <c r="Z813" i="4"/>
  <c r="AD813" i="4"/>
  <c r="AC813" i="4"/>
  <c r="AB813" i="4"/>
  <c r="AF812" i="4"/>
  <c r="Z812" i="4"/>
  <c r="AD812" i="4"/>
  <c r="AC812" i="4"/>
  <c r="AB812" i="4"/>
  <c r="AF811" i="4"/>
  <c r="Z811" i="4"/>
  <c r="AD811" i="4"/>
  <c r="AC811" i="4"/>
  <c r="AB811" i="4"/>
  <c r="AF810" i="4"/>
  <c r="Z810" i="4"/>
  <c r="AD810" i="4"/>
  <c r="AC810" i="4"/>
  <c r="AB810" i="4"/>
  <c r="AF809" i="4"/>
  <c r="Z809" i="4"/>
  <c r="AD809" i="4"/>
  <c r="AC809" i="4"/>
  <c r="AB809" i="4"/>
  <c r="AF808" i="4"/>
  <c r="Z808" i="4"/>
  <c r="AD808" i="4"/>
  <c r="AC808" i="4"/>
  <c r="AB808" i="4"/>
  <c r="AF807" i="4"/>
  <c r="Z807" i="4"/>
  <c r="AD807" i="4"/>
  <c r="AC807" i="4"/>
  <c r="AB807" i="4"/>
  <c r="AF806" i="4"/>
  <c r="Z806" i="4"/>
  <c r="AD806" i="4"/>
  <c r="AC806" i="4"/>
  <c r="AB806" i="4"/>
  <c r="AF805" i="4"/>
  <c r="Z805" i="4"/>
  <c r="AD805" i="4"/>
  <c r="AC805" i="4"/>
  <c r="AB805" i="4"/>
  <c r="AF804" i="4"/>
  <c r="Z804" i="4"/>
  <c r="AD804" i="4"/>
  <c r="AC804" i="4"/>
  <c r="AB804" i="4"/>
  <c r="AF803" i="4"/>
  <c r="Z803" i="4"/>
  <c r="AD803" i="4"/>
  <c r="AC803" i="4"/>
  <c r="AB803" i="4"/>
  <c r="AF802" i="4"/>
  <c r="Z802" i="4"/>
  <c r="AD802" i="4"/>
  <c r="AC802" i="4"/>
  <c r="AB802" i="4"/>
  <c r="AF801" i="4"/>
  <c r="Z801" i="4"/>
  <c r="AD801" i="4"/>
  <c r="AC801" i="4"/>
  <c r="AB801" i="4"/>
  <c r="AF800" i="4"/>
  <c r="Z800" i="4"/>
  <c r="AD800" i="4"/>
  <c r="AC800" i="4"/>
  <c r="AB800" i="4"/>
  <c r="AF799" i="4"/>
  <c r="Z799" i="4"/>
  <c r="AD799" i="4"/>
  <c r="AC799" i="4"/>
  <c r="AB799" i="4"/>
  <c r="AF798" i="4"/>
  <c r="Z798" i="4"/>
  <c r="AD798" i="4"/>
  <c r="AC798" i="4"/>
  <c r="AB798" i="4"/>
  <c r="AF797" i="4"/>
  <c r="Z797" i="4"/>
  <c r="AD797" i="4"/>
  <c r="AC797" i="4"/>
  <c r="AB797" i="4"/>
  <c r="AF796" i="4"/>
  <c r="Z796" i="4"/>
  <c r="AD796" i="4"/>
  <c r="AC796" i="4"/>
  <c r="AB796" i="4"/>
  <c r="AF795" i="4"/>
  <c r="Z795" i="4"/>
  <c r="AD795" i="4"/>
  <c r="AC795" i="4"/>
  <c r="AB795" i="4"/>
  <c r="AF794" i="4"/>
  <c r="Z794" i="4"/>
  <c r="AD794" i="4"/>
  <c r="AC794" i="4"/>
  <c r="AB794" i="4"/>
  <c r="AF793" i="4"/>
  <c r="Z793" i="4"/>
  <c r="AD793" i="4"/>
  <c r="AC793" i="4"/>
  <c r="AB793" i="4"/>
  <c r="AF792" i="4"/>
  <c r="Z792" i="4"/>
  <c r="AD792" i="4"/>
  <c r="AC792" i="4"/>
  <c r="AB792" i="4"/>
  <c r="AF791" i="4"/>
  <c r="Z791" i="4"/>
  <c r="AD791" i="4"/>
  <c r="AC791" i="4"/>
  <c r="AB791" i="4"/>
  <c r="AF790" i="4"/>
  <c r="Z790" i="4"/>
  <c r="AD790" i="4"/>
  <c r="AC790" i="4"/>
  <c r="AB790" i="4"/>
  <c r="AF789" i="4"/>
  <c r="Z789" i="4"/>
  <c r="AD789" i="4"/>
  <c r="AC789" i="4"/>
  <c r="AB789" i="4"/>
  <c r="AF788" i="4"/>
  <c r="Z788" i="4"/>
  <c r="AD788" i="4"/>
  <c r="AC788" i="4"/>
  <c r="AB788" i="4"/>
  <c r="AF787" i="4"/>
  <c r="Z787" i="4"/>
  <c r="AD787" i="4"/>
  <c r="AC787" i="4"/>
  <c r="AB787" i="4"/>
  <c r="AF786" i="4"/>
  <c r="Z786" i="4"/>
  <c r="AD786" i="4"/>
  <c r="AC786" i="4"/>
  <c r="AB786" i="4"/>
  <c r="AF785" i="4"/>
  <c r="Z785" i="4"/>
  <c r="AD785" i="4"/>
  <c r="AC785" i="4"/>
  <c r="AB785" i="4"/>
  <c r="AF784" i="4"/>
  <c r="Z784" i="4"/>
  <c r="AD784" i="4"/>
  <c r="AC784" i="4"/>
  <c r="AB784" i="4"/>
  <c r="AF783" i="4"/>
  <c r="Z783" i="4"/>
  <c r="AD783" i="4"/>
  <c r="AC783" i="4"/>
  <c r="AB783" i="4"/>
  <c r="AF782" i="4"/>
  <c r="Z782" i="4"/>
  <c r="AD782" i="4"/>
  <c r="AC782" i="4"/>
  <c r="AB782" i="4"/>
  <c r="AF781" i="4"/>
  <c r="Z781" i="4"/>
  <c r="AD781" i="4"/>
  <c r="AC781" i="4"/>
  <c r="AB781" i="4"/>
  <c r="AF780" i="4"/>
  <c r="Z780" i="4"/>
  <c r="AD780" i="4"/>
  <c r="AC780" i="4"/>
  <c r="AB780" i="4"/>
  <c r="AF779" i="4"/>
  <c r="Z779" i="4"/>
  <c r="AD779" i="4"/>
  <c r="AC779" i="4"/>
  <c r="AB779" i="4"/>
  <c r="AF778" i="4"/>
  <c r="Z778" i="4"/>
  <c r="AD778" i="4"/>
  <c r="AC778" i="4"/>
  <c r="AB778" i="4"/>
  <c r="AF777" i="4"/>
  <c r="Z777" i="4"/>
  <c r="AD777" i="4"/>
  <c r="AC777" i="4"/>
  <c r="AB777" i="4"/>
  <c r="AF776" i="4"/>
  <c r="Z776" i="4"/>
  <c r="AD776" i="4"/>
  <c r="AC776" i="4"/>
  <c r="AB776" i="4"/>
  <c r="AF775" i="4"/>
  <c r="Z775" i="4"/>
  <c r="AD775" i="4"/>
  <c r="AC775" i="4"/>
  <c r="AB775" i="4"/>
  <c r="AF774" i="4"/>
  <c r="Z774" i="4"/>
  <c r="AD774" i="4"/>
  <c r="AC774" i="4"/>
  <c r="AB774" i="4"/>
  <c r="AF773" i="4"/>
  <c r="Z773" i="4"/>
  <c r="AD773" i="4"/>
  <c r="AC773" i="4"/>
  <c r="AB773" i="4"/>
  <c r="AF772" i="4"/>
  <c r="Z772" i="4"/>
  <c r="AD772" i="4"/>
  <c r="AC772" i="4"/>
  <c r="AB772" i="4"/>
  <c r="AF771" i="4"/>
  <c r="Z771" i="4"/>
  <c r="AD771" i="4"/>
  <c r="AC771" i="4"/>
  <c r="AB771" i="4"/>
  <c r="AF770" i="4"/>
  <c r="Z770" i="4"/>
  <c r="AD770" i="4"/>
  <c r="AC770" i="4"/>
  <c r="AB770" i="4"/>
  <c r="AF769" i="4"/>
  <c r="Z769" i="4"/>
  <c r="AD769" i="4"/>
  <c r="AC769" i="4"/>
  <c r="AB769" i="4"/>
  <c r="AF768" i="4"/>
  <c r="Z768" i="4"/>
  <c r="AD768" i="4"/>
  <c r="AC768" i="4"/>
  <c r="AB768" i="4"/>
  <c r="AF767" i="4"/>
  <c r="Z767" i="4"/>
  <c r="AD767" i="4"/>
  <c r="AC767" i="4"/>
  <c r="AB767" i="4"/>
  <c r="AF766" i="4"/>
  <c r="Z766" i="4"/>
  <c r="AD766" i="4"/>
  <c r="AC766" i="4"/>
  <c r="AB766" i="4"/>
  <c r="AF765" i="4"/>
  <c r="Z765" i="4"/>
  <c r="AD765" i="4"/>
  <c r="AC765" i="4"/>
  <c r="AB765" i="4"/>
  <c r="AF764" i="4"/>
  <c r="Z764" i="4"/>
  <c r="AD764" i="4"/>
  <c r="AC764" i="4"/>
  <c r="AB764" i="4"/>
  <c r="AF763" i="4"/>
  <c r="Z763" i="4"/>
  <c r="AD763" i="4"/>
  <c r="AC763" i="4"/>
  <c r="AB763" i="4"/>
  <c r="AF762" i="4"/>
  <c r="Z762" i="4"/>
  <c r="AD762" i="4"/>
  <c r="AC762" i="4"/>
  <c r="AB762" i="4"/>
  <c r="AF761" i="4"/>
  <c r="Z761" i="4"/>
  <c r="AD761" i="4"/>
  <c r="AC761" i="4"/>
  <c r="AB761" i="4"/>
  <c r="AF760" i="4"/>
  <c r="Z760" i="4"/>
  <c r="AD760" i="4"/>
  <c r="AC760" i="4"/>
  <c r="AB760" i="4"/>
  <c r="AF759" i="4"/>
  <c r="Z759" i="4"/>
  <c r="AD759" i="4"/>
  <c r="AC759" i="4"/>
  <c r="AB759" i="4"/>
  <c r="AF758" i="4"/>
  <c r="Z758" i="4"/>
  <c r="AD758" i="4"/>
  <c r="AC758" i="4"/>
  <c r="AB758" i="4"/>
  <c r="AF757" i="4"/>
  <c r="Z757" i="4"/>
  <c r="AD757" i="4"/>
  <c r="AC757" i="4"/>
  <c r="AB757" i="4"/>
  <c r="AF756" i="4"/>
  <c r="Z756" i="4"/>
  <c r="AD756" i="4"/>
  <c r="AC756" i="4"/>
  <c r="AB756" i="4"/>
  <c r="AF755" i="4"/>
  <c r="Z755" i="4"/>
  <c r="AD755" i="4"/>
  <c r="AC755" i="4"/>
  <c r="AB755" i="4"/>
  <c r="AF754" i="4"/>
  <c r="Z754" i="4"/>
  <c r="AD754" i="4"/>
  <c r="AC754" i="4"/>
  <c r="AB754" i="4"/>
  <c r="AF753" i="4"/>
  <c r="Z753" i="4"/>
  <c r="AD753" i="4"/>
  <c r="AC753" i="4"/>
  <c r="AB753" i="4"/>
  <c r="AF752" i="4"/>
  <c r="Z752" i="4"/>
  <c r="AD752" i="4"/>
  <c r="AC752" i="4"/>
  <c r="AB752" i="4"/>
  <c r="AF751" i="4"/>
  <c r="Z751" i="4"/>
  <c r="AD751" i="4"/>
  <c r="AC751" i="4"/>
  <c r="AB751" i="4"/>
  <c r="AF750" i="4"/>
  <c r="Z750" i="4"/>
  <c r="AD750" i="4"/>
  <c r="AC750" i="4"/>
  <c r="AB750" i="4"/>
  <c r="AF749" i="4"/>
  <c r="Z749" i="4"/>
  <c r="AD749" i="4"/>
  <c r="AC749" i="4"/>
  <c r="AB749" i="4"/>
  <c r="AF748" i="4"/>
  <c r="Z748" i="4"/>
  <c r="AD748" i="4"/>
  <c r="AC748" i="4"/>
  <c r="AB748" i="4"/>
  <c r="AF747" i="4"/>
  <c r="Z747" i="4"/>
  <c r="AD747" i="4"/>
  <c r="AC747" i="4"/>
  <c r="AB747" i="4"/>
  <c r="AF746" i="4"/>
  <c r="Z746" i="4"/>
  <c r="AD746" i="4"/>
  <c r="AC746" i="4"/>
  <c r="AB746" i="4"/>
  <c r="AF745" i="4"/>
  <c r="Z745" i="4"/>
  <c r="AD745" i="4"/>
  <c r="AC745" i="4"/>
  <c r="AB745" i="4"/>
  <c r="AF744" i="4"/>
  <c r="Z744" i="4"/>
  <c r="AD744" i="4"/>
  <c r="AC744" i="4"/>
  <c r="AB744" i="4"/>
  <c r="AF743" i="4"/>
  <c r="Z743" i="4"/>
  <c r="AD743" i="4"/>
  <c r="AC743" i="4"/>
  <c r="AB743" i="4"/>
  <c r="AF742" i="4"/>
  <c r="Z742" i="4"/>
  <c r="AD742" i="4"/>
  <c r="AC742" i="4"/>
  <c r="AB742" i="4"/>
  <c r="AF741" i="4"/>
  <c r="Z741" i="4"/>
  <c r="AD741" i="4"/>
  <c r="AC741" i="4"/>
  <c r="AB741" i="4"/>
  <c r="AF740" i="4"/>
  <c r="Z740" i="4"/>
  <c r="AD740" i="4"/>
  <c r="AC740" i="4"/>
  <c r="AB740" i="4"/>
  <c r="AF739" i="4"/>
  <c r="Z739" i="4"/>
  <c r="AD739" i="4"/>
  <c r="AC739" i="4"/>
  <c r="AB739" i="4"/>
  <c r="AF738" i="4"/>
  <c r="Z738" i="4"/>
  <c r="AD738" i="4"/>
  <c r="AC738" i="4"/>
  <c r="AB738" i="4"/>
  <c r="AF737" i="4"/>
  <c r="Z737" i="4"/>
  <c r="AD737" i="4"/>
  <c r="AC737" i="4"/>
  <c r="AB737" i="4"/>
  <c r="AF736" i="4"/>
  <c r="Z736" i="4"/>
  <c r="AD736" i="4"/>
  <c r="AC736" i="4"/>
  <c r="AB736" i="4"/>
  <c r="AF735" i="4"/>
  <c r="Z735" i="4"/>
  <c r="AD735" i="4"/>
  <c r="AC735" i="4"/>
  <c r="AB735" i="4"/>
  <c r="AF734" i="4"/>
  <c r="Z734" i="4"/>
  <c r="AD734" i="4"/>
  <c r="AC734" i="4"/>
  <c r="AB734" i="4"/>
  <c r="AF733" i="4"/>
  <c r="Z733" i="4"/>
  <c r="AD733" i="4"/>
  <c r="AC733" i="4"/>
  <c r="AB733" i="4"/>
  <c r="AF732" i="4"/>
  <c r="Z732" i="4"/>
  <c r="AD732" i="4"/>
  <c r="AC732" i="4"/>
  <c r="AB732" i="4"/>
  <c r="AF731" i="4"/>
  <c r="Z731" i="4"/>
  <c r="AD731" i="4"/>
  <c r="AC731" i="4"/>
  <c r="AB731" i="4"/>
  <c r="AF730" i="4"/>
  <c r="Z730" i="4"/>
  <c r="AD730" i="4"/>
  <c r="AC730" i="4"/>
  <c r="AB730" i="4"/>
  <c r="AF729" i="4"/>
  <c r="Z729" i="4"/>
  <c r="AD729" i="4"/>
  <c r="AC729" i="4"/>
  <c r="AB729" i="4"/>
  <c r="AF728" i="4"/>
  <c r="Z728" i="4"/>
  <c r="AD728" i="4"/>
  <c r="AC728" i="4"/>
  <c r="AB728" i="4"/>
  <c r="AF727" i="4"/>
  <c r="Z727" i="4"/>
  <c r="AD727" i="4"/>
  <c r="AC727" i="4"/>
  <c r="AB727" i="4"/>
  <c r="AF726" i="4"/>
  <c r="Z726" i="4"/>
  <c r="AD726" i="4"/>
  <c r="AC726" i="4"/>
  <c r="AB726" i="4"/>
  <c r="AF725" i="4"/>
  <c r="Z725" i="4"/>
  <c r="AD725" i="4"/>
  <c r="AC725" i="4"/>
  <c r="AB725" i="4"/>
  <c r="AF724" i="4"/>
  <c r="Z724" i="4"/>
  <c r="AD724" i="4"/>
  <c r="AC724" i="4"/>
  <c r="AB724" i="4"/>
  <c r="AF723" i="4"/>
  <c r="Z723" i="4"/>
  <c r="AD723" i="4"/>
  <c r="AC723" i="4"/>
  <c r="AB723" i="4"/>
  <c r="AF722" i="4"/>
  <c r="Z722" i="4"/>
  <c r="AD722" i="4"/>
  <c r="AC722" i="4"/>
  <c r="AB722" i="4"/>
  <c r="AF721" i="4"/>
  <c r="Z721" i="4"/>
  <c r="AD721" i="4"/>
  <c r="AC721" i="4"/>
  <c r="AB721" i="4"/>
  <c r="AF720" i="4"/>
  <c r="Z720" i="4"/>
  <c r="AD720" i="4"/>
  <c r="AC720" i="4"/>
  <c r="AB720" i="4"/>
  <c r="AF719" i="4"/>
  <c r="Z719" i="4"/>
  <c r="AD719" i="4"/>
  <c r="AC719" i="4"/>
  <c r="AB719" i="4"/>
  <c r="AF718" i="4"/>
  <c r="Z718" i="4"/>
  <c r="AD718" i="4"/>
  <c r="AC718" i="4"/>
  <c r="AB718" i="4"/>
  <c r="AF717" i="4"/>
  <c r="Z717" i="4"/>
  <c r="AD717" i="4"/>
  <c r="AC717" i="4"/>
  <c r="AB717" i="4"/>
  <c r="AF716" i="4"/>
  <c r="Z716" i="4"/>
  <c r="AD716" i="4"/>
  <c r="AC716" i="4"/>
  <c r="AB716" i="4"/>
  <c r="AF715" i="4"/>
  <c r="Z715" i="4"/>
  <c r="AD715" i="4"/>
  <c r="AC715" i="4"/>
  <c r="AB715" i="4"/>
  <c r="AF714" i="4"/>
  <c r="Z714" i="4"/>
  <c r="AD714" i="4"/>
  <c r="AC714" i="4"/>
  <c r="AB714" i="4"/>
  <c r="AF713" i="4"/>
  <c r="Z713" i="4"/>
  <c r="AD713" i="4"/>
  <c r="AC713" i="4"/>
  <c r="AB713" i="4"/>
  <c r="AF712" i="4"/>
  <c r="Z712" i="4"/>
  <c r="AD712" i="4"/>
  <c r="AC712" i="4"/>
  <c r="AB712" i="4"/>
  <c r="AF711" i="4"/>
  <c r="Z711" i="4"/>
  <c r="AD711" i="4"/>
  <c r="AC711" i="4"/>
  <c r="AB711" i="4"/>
  <c r="AF710" i="4"/>
  <c r="Z710" i="4"/>
  <c r="AD710" i="4"/>
  <c r="AC710" i="4"/>
  <c r="AB710" i="4"/>
  <c r="AF709" i="4"/>
  <c r="Z709" i="4"/>
  <c r="AD709" i="4"/>
  <c r="AC709" i="4"/>
  <c r="AB709" i="4"/>
  <c r="AF708" i="4"/>
  <c r="Z708" i="4"/>
  <c r="AD708" i="4"/>
  <c r="AC708" i="4"/>
  <c r="AB708" i="4"/>
  <c r="AF707" i="4"/>
  <c r="Z707" i="4"/>
  <c r="AD707" i="4"/>
  <c r="AC707" i="4"/>
  <c r="AB707" i="4"/>
  <c r="AF706" i="4"/>
  <c r="Z706" i="4"/>
  <c r="AD706" i="4"/>
  <c r="AC706" i="4"/>
  <c r="AB706" i="4"/>
  <c r="AF705" i="4"/>
  <c r="Z705" i="4"/>
  <c r="AD705" i="4"/>
  <c r="AC705" i="4"/>
  <c r="AB705" i="4"/>
  <c r="AF704" i="4"/>
  <c r="Z704" i="4"/>
  <c r="AD704" i="4"/>
  <c r="AC704" i="4"/>
  <c r="AB704" i="4"/>
  <c r="AF703" i="4"/>
  <c r="Z703" i="4"/>
  <c r="AD703" i="4"/>
  <c r="AC703" i="4"/>
  <c r="AB703" i="4"/>
  <c r="AF702" i="4"/>
  <c r="Z702" i="4"/>
  <c r="AD702" i="4"/>
  <c r="AC702" i="4"/>
  <c r="AB702" i="4"/>
  <c r="AF701" i="4"/>
  <c r="Z701" i="4"/>
  <c r="AD701" i="4"/>
  <c r="AC701" i="4"/>
  <c r="AB701" i="4"/>
  <c r="AF700" i="4"/>
  <c r="Z700" i="4"/>
  <c r="AD700" i="4"/>
  <c r="AC700" i="4"/>
  <c r="AB700" i="4"/>
  <c r="AF699" i="4"/>
  <c r="Z699" i="4"/>
  <c r="AD699" i="4"/>
  <c r="AC699" i="4"/>
  <c r="AB699" i="4"/>
  <c r="AF698" i="4"/>
  <c r="Z698" i="4"/>
  <c r="AD698" i="4"/>
  <c r="AC698" i="4"/>
  <c r="AB698" i="4"/>
  <c r="AF697" i="4"/>
  <c r="Z697" i="4"/>
  <c r="AD697" i="4"/>
  <c r="AC697" i="4"/>
  <c r="AB697" i="4"/>
  <c r="AF696" i="4"/>
  <c r="Z696" i="4"/>
  <c r="AD696" i="4"/>
  <c r="AC696" i="4"/>
  <c r="AB696" i="4"/>
  <c r="AF695" i="4"/>
  <c r="Z695" i="4"/>
  <c r="AD695" i="4"/>
  <c r="AC695" i="4"/>
  <c r="AB695" i="4"/>
  <c r="AF694" i="4"/>
  <c r="Z694" i="4"/>
  <c r="AD694" i="4"/>
  <c r="AC694" i="4"/>
  <c r="AB694" i="4"/>
  <c r="AF693" i="4"/>
  <c r="Z693" i="4"/>
  <c r="AD693" i="4"/>
  <c r="AC693" i="4"/>
  <c r="AB693" i="4"/>
  <c r="AF692" i="4"/>
  <c r="Z692" i="4"/>
  <c r="AD692" i="4"/>
  <c r="AC692" i="4"/>
  <c r="AB692" i="4"/>
  <c r="AF691" i="4"/>
  <c r="Z691" i="4"/>
  <c r="AD691" i="4"/>
  <c r="AC691" i="4"/>
  <c r="AB691" i="4"/>
  <c r="AF690" i="4"/>
  <c r="Z690" i="4"/>
  <c r="AD690" i="4"/>
  <c r="AC690" i="4"/>
  <c r="AB690" i="4"/>
  <c r="AF689" i="4"/>
  <c r="Z689" i="4"/>
  <c r="AD689" i="4"/>
  <c r="AC689" i="4"/>
  <c r="AB689" i="4"/>
  <c r="AF688" i="4"/>
  <c r="Z688" i="4"/>
  <c r="AD688" i="4"/>
  <c r="AC688" i="4"/>
  <c r="AB688" i="4"/>
  <c r="AF687" i="4"/>
  <c r="Z687" i="4"/>
  <c r="AD687" i="4"/>
  <c r="AC687" i="4"/>
  <c r="AB687" i="4"/>
  <c r="AF686" i="4"/>
  <c r="Z686" i="4"/>
  <c r="AD686" i="4"/>
  <c r="AC686" i="4"/>
  <c r="AB686" i="4"/>
  <c r="AF685" i="4"/>
  <c r="Z685" i="4"/>
  <c r="AD685" i="4"/>
  <c r="AC685" i="4"/>
  <c r="AB685" i="4"/>
  <c r="AF684" i="4"/>
  <c r="Z684" i="4"/>
  <c r="AD684" i="4"/>
  <c r="AC684" i="4"/>
  <c r="AB684" i="4"/>
  <c r="AF683" i="4"/>
  <c r="Z683" i="4"/>
  <c r="AD683" i="4"/>
  <c r="AC683" i="4"/>
  <c r="AB683" i="4"/>
  <c r="AF682" i="4"/>
  <c r="Z682" i="4"/>
  <c r="AD682" i="4"/>
  <c r="AC682" i="4"/>
  <c r="AB682" i="4"/>
  <c r="AF681" i="4"/>
  <c r="Z681" i="4"/>
  <c r="AD681" i="4"/>
  <c r="AC681" i="4"/>
  <c r="AB681" i="4"/>
  <c r="AF680" i="4"/>
  <c r="Z680" i="4"/>
  <c r="AD680" i="4"/>
  <c r="AC680" i="4"/>
  <c r="AB680" i="4"/>
  <c r="AF679" i="4"/>
  <c r="Z679" i="4"/>
  <c r="AD679" i="4"/>
  <c r="AC679" i="4"/>
  <c r="AB679" i="4"/>
  <c r="AF678" i="4"/>
  <c r="Z678" i="4"/>
  <c r="AD678" i="4"/>
  <c r="AC678" i="4"/>
  <c r="AB678" i="4"/>
  <c r="AF677" i="4"/>
  <c r="Z677" i="4"/>
  <c r="AD677" i="4"/>
  <c r="AC677" i="4"/>
  <c r="AB677" i="4"/>
  <c r="AF676" i="4"/>
  <c r="Z676" i="4"/>
  <c r="AD676" i="4"/>
  <c r="AC676" i="4"/>
  <c r="AB676" i="4"/>
  <c r="AF675" i="4"/>
  <c r="Z675" i="4"/>
  <c r="AD675" i="4"/>
  <c r="AC675" i="4"/>
  <c r="AB675" i="4"/>
  <c r="AF674" i="4"/>
  <c r="Z674" i="4"/>
  <c r="AD674" i="4"/>
  <c r="AC674" i="4"/>
  <c r="AB674" i="4"/>
  <c r="AF673" i="4"/>
  <c r="Z673" i="4"/>
  <c r="AD673" i="4"/>
  <c r="AC673" i="4"/>
  <c r="AB673" i="4"/>
  <c r="AF672" i="4"/>
  <c r="Z672" i="4"/>
  <c r="AD672" i="4"/>
  <c r="AC672" i="4"/>
  <c r="AB672" i="4"/>
  <c r="AF671" i="4"/>
  <c r="Z671" i="4"/>
  <c r="AD671" i="4"/>
  <c r="AC671" i="4"/>
  <c r="AB671" i="4"/>
  <c r="AF670" i="4"/>
  <c r="Z670" i="4"/>
  <c r="AD670" i="4"/>
  <c r="AC670" i="4"/>
  <c r="AB670" i="4"/>
  <c r="AF669" i="4"/>
  <c r="Z669" i="4"/>
  <c r="AD669" i="4"/>
  <c r="AC669" i="4"/>
  <c r="AB669" i="4"/>
  <c r="AF668" i="4"/>
  <c r="Z668" i="4"/>
  <c r="AD668" i="4"/>
  <c r="AC668" i="4"/>
  <c r="AB668" i="4"/>
  <c r="AF667" i="4"/>
  <c r="Z667" i="4"/>
  <c r="AD667" i="4"/>
  <c r="AC667" i="4"/>
  <c r="AB667" i="4"/>
  <c r="AF666" i="4"/>
  <c r="Z666" i="4"/>
  <c r="AD666" i="4"/>
  <c r="AC666" i="4"/>
  <c r="AB666" i="4"/>
  <c r="AF665" i="4"/>
  <c r="Z665" i="4"/>
  <c r="AD665" i="4"/>
  <c r="AC665" i="4"/>
  <c r="AB665" i="4"/>
  <c r="AF664" i="4"/>
  <c r="Z664" i="4"/>
  <c r="AD664" i="4"/>
  <c r="AC664" i="4"/>
  <c r="AB664" i="4"/>
  <c r="AF663" i="4"/>
  <c r="Z663" i="4"/>
  <c r="AD663" i="4"/>
  <c r="AC663" i="4"/>
  <c r="AB663" i="4"/>
  <c r="AF662" i="4"/>
  <c r="Z662" i="4"/>
  <c r="AD662" i="4"/>
  <c r="AC662" i="4"/>
  <c r="AB662" i="4"/>
  <c r="AF661" i="4"/>
  <c r="Z661" i="4"/>
  <c r="AD661" i="4"/>
  <c r="AC661" i="4"/>
  <c r="AB661" i="4"/>
  <c r="AF660" i="4"/>
  <c r="Z660" i="4"/>
  <c r="AD660" i="4"/>
  <c r="AC660" i="4"/>
  <c r="AB660" i="4"/>
  <c r="AF659" i="4"/>
  <c r="Z659" i="4"/>
  <c r="AD659" i="4"/>
  <c r="AC659" i="4"/>
  <c r="AB659" i="4"/>
  <c r="AF658" i="4"/>
  <c r="Z658" i="4"/>
  <c r="AD658" i="4"/>
  <c r="AC658" i="4"/>
  <c r="AB658" i="4"/>
  <c r="AF657" i="4"/>
  <c r="Z657" i="4"/>
  <c r="AD657" i="4"/>
  <c r="AC657" i="4"/>
  <c r="AB657" i="4"/>
  <c r="AF656" i="4"/>
  <c r="Z656" i="4"/>
  <c r="AD656" i="4"/>
  <c r="AC656" i="4"/>
  <c r="AB656" i="4"/>
  <c r="AF655" i="4"/>
  <c r="Z655" i="4"/>
  <c r="AD655" i="4"/>
  <c r="AC655" i="4"/>
  <c r="AB655" i="4"/>
  <c r="AF654" i="4"/>
  <c r="Z654" i="4"/>
  <c r="AD654" i="4"/>
  <c r="AC654" i="4"/>
  <c r="AB654" i="4"/>
  <c r="AF653" i="4"/>
  <c r="Z653" i="4"/>
  <c r="AD653" i="4"/>
  <c r="AC653" i="4"/>
  <c r="AB653" i="4"/>
  <c r="AF652" i="4"/>
  <c r="Z652" i="4"/>
  <c r="AD652" i="4"/>
  <c r="AC652" i="4"/>
  <c r="AB652" i="4"/>
  <c r="AF651" i="4"/>
  <c r="Z651" i="4"/>
  <c r="AD651" i="4"/>
  <c r="AC651" i="4"/>
  <c r="AB651" i="4"/>
  <c r="AF650" i="4"/>
  <c r="Z650" i="4"/>
  <c r="AD650" i="4"/>
  <c r="AC650" i="4"/>
  <c r="AB650" i="4"/>
  <c r="AF649" i="4"/>
  <c r="Z649" i="4"/>
  <c r="AD649" i="4"/>
  <c r="AC649" i="4"/>
  <c r="AB649" i="4"/>
  <c r="AF648" i="4"/>
  <c r="Z648" i="4"/>
  <c r="AD648" i="4"/>
  <c r="AC648" i="4"/>
  <c r="AB648" i="4"/>
  <c r="AF647" i="4"/>
  <c r="Z647" i="4"/>
  <c r="AD647" i="4"/>
  <c r="AC647" i="4"/>
  <c r="AB647" i="4"/>
  <c r="AF646" i="4"/>
  <c r="Z646" i="4"/>
  <c r="AD646" i="4"/>
  <c r="AC646" i="4"/>
  <c r="AB646" i="4"/>
  <c r="AF645" i="4"/>
  <c r="Z645" i="4"/>
  <c r="AD645" i="4"/>
  <c r="AC645" i="4"/>
  <c r="AB645" i="4"/>
  <c r="AF644" i="4"/>
  <c r="Z644" i="4"/>
  <c r="AD644" i="4"/>
  <c r="AC644" i="4"/>
  <c r="AB644" i="4"/>
  <c r="AF643" i="4"/>
  <c r="Z643" i="4"/>
  <c r="AD643" i="4"/>
  <c r="AC643" i="4"/>
  <c r="AB643" i="4"/>
  <c r="AF642" i="4"/>
  <c r="Z642" i="4"/>
  <c r="AD642" i="4"/>
  <c r="AC642" i="4"/>
  <c r="AB642" i="4"/>
  <c r="AF641" i="4"/>
  <c r="Z641" i="4"/>
  <c r="AD641" i="4"/>
  <c r="AC641" i="4"/>
  <c r="AB641" i="4"/>
  <c r="AF640" i="4"/>
  <c r="Z640" i="4"/>
  <c r="AD640" i="4"/>
  <c r="AC640" i="4"/>
  <c r="AB640" i="4"/>
  <c r="AF639" i="4"/>
  <c r="Z639" i="4"/>
  <c r="AD639" i="4"/>
  <c r="AC639" i="4"/>
  <c r="AB639" i="4"/>
  <c r="AF638" i="4"/>
  <c r="Z638" i="4"/>
  <c r="AD638" i="4"/>
  <c r="AC638" i="4"/>
  <c r="AB638" i="4"/>
  <c r="AF637" i="4"/>
  <c r="Z637" i="4"/>
  <c r="AD637" i="4"/>
  <c r="AC637" i="4"/>
  <c r="AB637" i="4"/>
  <c r="AF636" i="4"/>
  <c r="Z636" i="4"/>
  <c r="AD636" i="4"/>
  <c r="AC636" i="4"/>
  <c r="AB636" i="4"/>
  <c r="AF635" i="4"/>
  <c r="Z635" i="4"/>
  <c r="AD635" i="4"/>
  <c r="AC635" i="4"/>
  <c r="AB635" i="4"/>
  <c r="AF634" i="4"/>
  <c r="Z634" i="4"/>
  <c r="AD634" i="4"/>
  <c r="AC634" i="4"/>
  <c r="AB634" i="4"/>
  <c r="AF633" i="4"/>
  <c r="Z633" i="4"/>
  <c r="AD633" i="4"/>
  <c r="AC633" i="4"/>
  <c r="AB633" i="4"/>
  <c r="AF632" i="4"/>
  <c r="Z632" i="4"/>
  <c r="AD632" i="4"/>
  <c r="AC632" i="4"/>
  <c r="AB632" i="4"/>
  <c r="AF631" i="4"/>
  <c r="Z631" i="4"/>
  <c r="AD631" i="4"/>
  <c r="AC631" i="4"/>
  <c r="AB631" i="4"/>
  <c r="AF630" i="4"/>
  <c r="Z630" i="4"/>
  <c r="AD630" i="4"/>
  <c r="AC630" i="4"/>
  <c r="AB630" i="4"/>
  <c r="AF629" i="4"/>
  <c r="Z629" i="4"/>
  <c r="AD629" i="4"/>
  <c r="AC629" i="4"/>
  <c r="AB629" i="4"/>
  <c r="AF628" i="4"/>
  <c r="Z628" i="4"/>
  <c r="AD628" i="4"/>
  <c r="AC628" i="4"/>
  <c r="AB628" i="4"/>
  <c r="AF627" i="4"/>
  <c r="Z627" i="4"/>
  <c r="AD627" i="4"/>
  <c r="AC627" i="4"/>
  <c r="AB627" i="4"/>
  <c r="AF626" i="4"/>
  <c r="Z626" i="4"/>
  <c r="AD626" i="4"/>
  <c r="AC626" i="4"/>
  <c r="AB626" i="4"/>
  <c r="AF625" i="4"/>
  <c r="Z625" i="4"/>
  <c r="AD625" i="4"/>
  <c r="AC625" i="4"/>
  <c r="AB625" i="4"/>
  <c r="AF624" i="4"/>
  <c r="Z624" i="4"/>
  <c r="AD624" i="4"/>
  <c r="AC624" i="4"/>
  <c r="AB624" i="4"/>
  <c r="AF623" i="4"/>
  <c r="Z623" i="4"/>
  <c r="AD623" i="4"/>
  <c r="AC623" i="4"/>
  <c r="AB623" i="4"/>
  <c r="AF622" i="4"/>
  <c r="Z622" i="4"/>
  <c r="AD622" i="4"/>
  <c r="AC622" i="4"/>
  <c r="AB622" i="4"/>
  <c r="AF621" i="4"/>
  <c r="Z621" i="4"/>
  <c r="AD621" i="4"/>
  <c r="AC621" i="4"/>
  <c r="AB621" i="4"/>
  <c r="AF620" i="4"/>
  <c r="Z620" i="4"/>
  <c r="AD620" i="4"/>
  <c r="AC620" i="4"/>
  <c r="AB620" i="4"/>
  <c r="AF619" i="4"/>
  <c r="Z619" i="4"/>
  <c r="AD619" i="4"/>
  <c r="AC619" i="4"/>
  <c r="AB619" i="4"/>
  <c r="AF618" i="4"/>
  <c r="Z618" i="4"/>
  <c r="AD618" i="4"/>
  <c r="AC618" i="4"/>
  <c r="AB618" i="4"/>
  <c r="AF617" i="4"/>
  <c r="Z617" i="4"/>
  <c r="AD617" i="4"/>
  <c r="AC617" i="4"/>
  <c r="AB617" i="4"/>
  <c r="AF616" i="4"/>
  <c r="Z616" i="4"/>
  <c r="AD616" i="4"/>
  <c r="AC616" i="4"/>
  <c r="AB616" i="4"/>
  <c r="AF615" i="4"/>
  <c r="Z615" i="4"/>
  <c r="AD615" i="4"/>
  <c r="AC615" i="4"/>
  <c r="AB615" i="4"/>
  <c r="AF614" i="4"/>
  <c r="Z614" i="4"/>
  <c r="AD614" i="4"/>
  <c r="AC614" i="4"/>
  <c r="AB614" i="4"/>
  <c r="AF613" i="4"/>
  <c r="Z613" i="4"/>
  <c r="AD613" i="4"/>
  <c r="AC613" i="4"/>
  <c r="AB613" i="4"/>
  <c r="AF612" i="4"/>
  <c r="Z612" i="4"/>
  <c r="AD612" i="4"/>
  <c r="AC612" i="4"/>
  <c r="AB612" i="4"/>
  <c r="AF611" i="4"/>
  <c r="Z611" i="4"/>
  <c r="AD611" i="4"/>
  <c r="AC611" i="4"/>
  <c r="AB611" i="4"/>
  <c r="AF610" i="4"/>
  <c r="Z610" i="4"/>
  <c r="AD610" i="4"/>
  <c r="AC610" i="4"/>
  <c r="AB610" i="4"/>
  <c r="AF609" i="4"/>
  <c r="Z609" i="4"/>
  <c r="AD609" i="4"/>
  <c r="AC609" i="4"/>
  <c r="AB609" i="4"/>
  <c r="AF608" i="4"/>
  <c r="Z608" i="4"/>
  <c r="AD608" i="4"/>
  <c r="AC608" i="4"/>
  <c r="AB608" i="4"/>
  <c r="AF607" i="4"/>
  <c r="Z607" i="4"/>
  <c r="AD607" i="4"/>
  <c r="AC607" i="4"/>
  <c r="AB607" i="4"/>
  <c r="AF606" i="4"/>
  <c r="Z606" i="4"/>
  <c r="AD606" i="4"/>
  <c r="AC606" i="4"/>
  <c r="AB606" i="4"/>
  <c r="AF605" i="4"/>
  <c r="Z605" i="4"/>
  <c r="AD605" i="4"/>
  <c r="AC605" i="4"/>
  <c r="AB605" i="4"/>
  <c r="AF604" i="4"/>
  <c r="Z604" i="4"/>
  <c r="AD604" i="4"/>
  <c r="AC604" i="4"/>
  <c r="AB604" i="4"/>
  <c r="AF603" i="4"/>
  <c r="Z603" i="4"/>
  <c r="AD603" i="4"/>
  <c r="AC603" i="4"/>
  <c r="AB603" i="4"/>
  <c r="AF602" i="4"/>
  <c r="Z602" i="4"/>
  <c r="AD602" i="4"/>
  <c r="AC602" i="4"/>
  <c r="AB602" i="4"/>
  <c r="AF601" i="4"/>
  <c r="Z601" i="4"/>
  <c r="AD601" i="4"/>
  <c r="AC601" i="4"/>
  <c r="AB601" i="4"/>
  <c r="AF600" i="4"/>
  <c r="Z600" i="4"/>
  <c r="AD600" i="4"/>
  <c r="AC600" i="4"/>
  <c r="AB600" i="4"/>
  <c r="AF599" i="4"/>
  <c r="Z599" i="4"/>
  <c r="AD599" i="4"/>
  <c r="AC599" i="4"/>
  <c r="AB599" i="4"/>
  <c r="AF598" i="4"/>
  <c r="Z598" i="4"/>
  <c r="AD598" i="4"/>
  <c r="AC598" i="4"/>
  <c r="AB598" i="4"/>
  <c r="AF597" i="4"/>
  <c r="Z597" i="4"/>
  <c r="AD597" i="4"/>
  <c r="AC597" i="4"/>
  <c r="AB597" i="4"/>
  <c r="AF596" i="4"/>
  <c r="Z596" i="4"/>
  <c r="AD596" i="4"/>
  <c r="AC596" i="4"/>
  <c r="AB596" i="4"/>
  <c r="AF595" i="4"/>
  <c r="Z595" i="4"/>
  <c r="AD595" i="4"/>
  <c r="AC595" i="4"/>
  <c r="AB595" i="4"/>
  <c r="AF594" i="4"/>
  <c r="Z594" i="4"/>
  <c r="AD594" i="4"/>
  <c r="AC594" i="4"/>
  <c r="AB594" i="4"/>
  <c r="AF593" i="4"/>
  <c r="Z593" i="4"/>
  <c r="AD593" i="4"/>
  <c r="AC593" i="4"/>
  <c r="AB593" i="4"/>
  <c r="AF592" i="4"/>
  <c r="Z592" i="4"/>
  <c r="AD592" i="4"/>
  <c r="AC592" i="4"/>
  <c r="AB592" i="4"/>
  <c r="AF591" i="4"/>
  <c r="Z591" i="4"/>
  <c r="AD591" i="4"/>
  <c r="AC591" i="4"/>
  <c r="AB591" i="4"/>
  <c r="AF590" i="4"/>
  <c r="Z590" i="4"/>
  <c r="AD590" i="4"/>
  <c r="AC590" i="4"/>
  <c r="AB590" i="4"/>
  <c r="AF589" i="4"/>
  <c r="Z589" i="4"/>
  <c r="AD589" i="4"/>
  <c r="AC589" i="4"/>
  <c r="AB589" i="4"/>
  <c r="AF588" i="4"/>
  <c r="Z588" i="4"/>
  <c r="AD588" i="4"/>
  <c r="AC588" i="4"/>
  <c r="AB588" i="4"/>
  <c r="AF587" i="4"/>
  <c r="Z587" i="4"/>
  <c r="AD587" i="4"/>
  <c r="AC587" i="4"/>
  <c r="AB587" i="4"/>
  <c r="AF586" i="4"/>
  <c r="Z586" i="4"/>
  <c r="AD586" i="4"/>
  <c r="AC586" i="4"/>
  <c r="AB586" i="4"/>
  <c r="AF585" i="4"/>
  <c r="Z585" i="4"/>
  <c r="AD585" i="4"/>
  <c r="AC585" i="4"/>
  <c r="AB585" i="4"/>
  <c r="AF584" i="4"/>
  <c r="Z584" i="4"/>
  <c r="AD584" i="4"/>
  <c r="AC584" i="4"/>
  <c r="AB584" i="4"/>
  <c r="AF583" i="4"/>
  <c r="Z583" i="4"/>
  <c r="AD583" i="4"/>
  <c r="AC583" i="4"/>
  <c r="AB583" i="4"/>
  <c r="AF582" i="4"/>
  <c r="Z582" i="4"/>
  <c r="AD582" i="4"/>
  <c r="AC582" i="4"/>
  <c r="AB582" i="4"/>
  <c r="AF581" i="4"/>
  <c r="Z581" i="4"/>
  <c r="AD581" i="4"/>
  <c r="AC581" i="4"/>
  <c r="AB581" i="4"/>
  <c r="AF580" i="4"/>
  <c r="Z580" i="4"/>
  <c r="AD580" i="4"/>
  <c r="AC580" i="4"/>
  <c r="AB580" i="4"/>
  <c r="AF579" i="4"/>
  <c r="Z579" i="4"/>
  <c r="AD579" i="4"/>
  <c r="AC579" i="4"/>
  <c r="AB579" i="4"/>
  <c r="AF578" i="4"/>
  <c r="Z578" i="4"/>
  <c r="AD578" i="4"/>
  <c r="AC578" i="4"/>
  <c r="AB578" i="4"/>
  <c r="AF577" i="4"/>
  <c r="Z577" i="4"/>
  <c r="AD577" i="4"/>
  <c r="AC577" i="4"/>
  <c r="AB577" i="4"/>
  <c r="AF576" i="4"/>
  <c r="Z576" i="4"/>
  <c r="AD576" i="4"/>
  <c r="AC576" i="4"/>
  <c r="AB576" i="4"/>
  <c r="AF575" i="4"/>
  <c r="Z575" i="4"/>
  <c r="AD575" i="4"/>
  <c r="AC575" i="4"/>
  <c r="AB575" i="4"/>
  <c r="AF574" i="4"/>
  <c r="Z574" i="4"/>
  <c r="AD574" i="4"/>
  <c r="AC574" i="4"/>
  <c r="AB574" i="4"/>
  <c r="AF573" i="4"/>
  <c r="Z573" i="4"/>
  <c r="AD573" i="4"/>
  <c r="AC573" i="4"/>
  <c r="AB573" i="4"/>
  <c r="AF572" i="4"/>
  <c r="Z572" i="4"/>
  <c r="AD572" i="4"/>
  <c r="AC572" i="4"/>
  <c r="AB572" i="4"/>
  <c r="AF571" i="4"/>
  <c r="Z571" i="4"/>
  <c r="AD571" i="4"/>
  <c r="AC571" i="4"/>
  <c r="AB571" i="4"/>
  <c r="AF570" i="4"/>
  <c r="Z570" i="4"/>
  <c r="AD570" i="4"/>
  <c r="AC570" i="4"/>
  <c r="AB570" i="4"/>
  <c r="AF569" i="4"/>
  <c r="Z569" i="4"/>
  <c r="AD569" i="4"/>
  <c r="AC569" i="4"/>
  <c r="AB569" i="4"/>
  <c r="AF568" i="4"/>
  <c r="Z568" i="4"/>
  <c r="AD568" i="4"/>
  <c r="AC568" i="4"/>
  <c r="AB568" i="4"/>
  <c r="AF567" i="4"/>
  <c r="Z567" i="4"/>
  <c r="AD567" i="4"/>
  <c r="AC567" i="4"/>
  <c r="AB567" i="4"/>
  <c r="AF566" i="4"/>
  <c r="Z566" i="4"/>
  <c r="AD566" i="4"/>
  <c r="AC566" i="4"/>
  <c r="AB566" i="4"/>
  <c r="AF565" i="4"/>
  <c r="Z565" i="4"/>
  <c r="AD565" i="4"/>
  <c r="AC565" i="4"/>
  <c r="AB565" i="4"/>
  <c r="AF564" i="4"/>
  <c r="Z564" i="4"/>
  <c r="AD564" i="4"/>
  <c r="AC564" i="4"/>
  <c r="AB564" i="4"/>
  <c r="AF563" i="4"/>
  <c r="Z563" i="4"/>
  <c r="AD563" i="4"/>
  <c r="AC563" i="4"/>
  <c r="AB563" i="4"/>
  <c r="AF562" i="4"/>
  <c r="Z562" i="4"/>
  <c r="AD562" i="4"/>
  <c r="AC562" i="4"/>
  <c r="AB562" i="4"/>
  <c r="AF561" i="4"/>
  <c r="Z561" i="4"/>
  <c r="AD561" i="4"/>
  <c r="AC561" i="4"/>
  <c r="AB561" i="4"/>
  <c r="AF560" i="4"/>
  <c r="Z560" i="4"/>
  <c r="AD560" i="4"/>
  <c r="AC560" i="4"/>
  <c r="AB560" i="4"/>
  <c r="AF559" i="4"/>
  <c r="Z559" i="4"/>
  <c r="AD559" i="4"/>
  <c r="AC559" i="4"/>
  <c r="AB559" i="4"/>
  <c r="AF558" i="4"/>
  <c r="Z558" i="4"/>
  <c r="AD558" i="4"/>
  <c r="AC558" i="4"/>
  <c r="AB558" i="4"/>
  <c r="AF557" i="4"/>
  <c r="Z557" i="4"/>
  <c r="AD557" i="4"/>
  <c r="AC557" i="4"/>
  <c r="AB557" i="4"/>
  <c r="AF556" i="4"/>
  <c r="Z556" i="4"/>
  <c r="AD556" i="4"/>
  <c r="AC556" i="4"/>
  <c r="AB556" i="4"/>
  <c r="AF555" i="4"/>
  <c r="Z555" i="4"/>
  <c r="AD555" i="4"/>
  <c r="AC555" i="4"/>
  <c r="AB555" i="4"/>
  <c r="AF554" i="4"/>
  <c r="Z554" i="4"/>
  <c r="AD554" i="4"/>
  <c r="AC554" i="4"/>
  <c r="AB554" i="4"/>
  <c r="AF553" i="4"/>
  <c r="Z553" i="4"/>
  <c r="AD553" i="4"/>
  <c r="AC553" i="4"/>
  <c r="AB553" i="4"/>
  <c r="AF552" i="4"/>
  <c r="Z552" i="4"/>
  <c r="AD552" i="4"/>
  <c r="AC552" i="4"/>
  <c r="AB552" i="4"/>
  <c r="AF551" i="4"/>
  <c r="Z551" i="4"/>
  <c r="AD551" i="4"/>
  <c r="AC551" i="4"/>
  <c r="AB551" i="4"/>
  <c r="AF550" i="4"/>
  <c r="Z550" i="4"/>
  <c r="AD550" i="4"/>
  <c r="AC550" i="4"/>
  <c r="AB550" i="4"/>
  <c r="AF549" i="4"/>
  <c r="Z549" i="4"/>
  <c r="AD549" i="4"/>
  <c r="AC549" i="4"/>
  <c r="AB549" i="4"/>
  <c r="AF548" i="4"/>
  <c r="Z548" i="4"/>
  <c r="AD548" i="4"/>
  <c r="AC548" i="4"/>
  <c r="AB548" i="4"/>
  <c r="AF547" i="4"/>
  <c r="Z547" i="4"/>
  <c r="AD547" i="4"/>
  <c r="AC547" i="4"/>
  <c r="AB547" i="4"/>
  <c r="AF546" i="4"/>
  <c r="Z546" i="4"/>
  <c r="AD546" i="4"/>
  <c r="AC546" i="4"/>
  <c r="AB546" i="4"/>
  <c r="AF545" i="4"/>
  <c r="Z545" i="4"/>
  <c r="AD545" i="4"/>
  <c r="AC545" i="4"/>
  <c r="AB545" i="4"/>
  <c r="AF544" i="4"/>
  <c r="Z544" i="4"/>
  <c r="AD544" i="4"/>
  <c r="AC544" i="4"/>
  <c r="AB544" i="4"/>
  <c r="AF543" i="4"/>
  <c r="Z543" i="4"/>
  <c r="AD543" i="4"/>
  <c r="AC543" i="4"/>
  <c r="AB543" i="4"/>
  <c r="AF542" i="4"/>
  <c r="Z542" i="4"/>
  <c r="AD542" i="4"/>
  <c r="AC542" i="4"/>
  <c r="AB542" i="4"/>
  <c r="AF541" i="4"/>
  <c r="Z541" i="4"/>
  <c r="AD541" i="4"/>
  <c r="AC541" i="4"/>
  <c r="AB541" i="4"/>
  <c r="AF540" i="4"/>
  <c r="Z540" i="4"/>
  <c r="AD540" i="4"/>
  <c r="AC540" i="4"/>
  <c r="AB540" i="4"/>
  <c r="AF539" i="4"/>
  <c r="Z539" i="4"/>
  <c r="AD539" i="4"/>
  <c r="AC539" i="4"/>
  <c r="AB539" i="4"/>
  <c r="AF538" i="4"/>
  <c r="Z538" i="4"/>
  <c r="AD538" i="4"/>
  <c r="AC538" i="4"/>
  <c r="AB538" i="4"/>
  <c r="AF537" i="4"/>
  <c r="Z537" i="4"/>
  <c r="AD537" i="4"/>
  <c r="AC537" i="4"/>
  <c r="AB537" i="4"/>
  <c r="AF536" i="4"/>
  <c r="Z536" i="4"/>
  <c r="AD536" i="4"/>
  <c r="AC536" i="4"/>
  <c r="AB536" i="4"/>
  <c r="AF535" i="4"/>
  <c r="Z535" i="4"/>
  <c r="AD535" i="4"/>
  <c r="AC535" i="4"/>
  <c r="AB535" i="4"/>
  <c r="AF534" i="4"/>
  <c r="Z534" i="4"/>
  <c r="AD534" i="4"/>
  <c r="AC534" i="4"/>
  <c r="AB534" i="4"/>
  <c r="AF533" i="4"/>
  <c r="Z533" i="4"/>
  <c r="AD533" i="4"/>
  <c r="AC533" i="4"/>
  <c r="AB533" i="4"/>
  <c r="AF532" i="4"/>
  <c r="Z532" i="4"/>
  <c r="AD532" i="4"/>
  <c r="AC532" i="4"/>
  <c r="AB532" i="4"/>
  <c r="AF531" i="4"/>
  <c r="Z531" i="4"/>
  <c r="AD531" i="4"/>
  <c r="AC531" i="4"/>
  <c r="AB531" i="4"/>
  <c r="AF530" i="4"/>
  <c r="Z530" i="4"/>
  <c r="AD530" i="4"/>
  <c r="AC530" i="4"/>
  <c r="AB530" i="4"/>
  <c r="AF529" i="4"/>
  <c r="Z529" i="4"/>
  <c r="AD529" i="4"/>
  <c r="AC529" i="4"/>
  <c r="AB529" i="4"/>
  <c r="AF528" i="4"/>
  <c r="Z528" i="4"/>
  <c r="AD528" i="4"/>
  <c r="AC528" i="4"/>
  <c r="AB528" i="4"/>
  <c r="AF527" i="4"/>
  <c r="Z527" i="4"/>
  <c r="AD527" i="4"/>
  <c r="AC527" i="4"/>
  <c r="AB527" i="4"/>
  <c r="AF526" i="4"/>
  <c r="Z526" i="4"/>
  <c r="AD526" i="4"/>
  <c r="AC526" i="4"/>
  <c r="AB526" i="4"/>
  <c r="AF525" i="4"/>
  <c r="Z525" i="4"/>
  <c r="AD525" i="4"/>
  <c r="AC525" i="4"/>
  <c r="AB525" i="4"/>
  <c r="AF524" i="4"/>
  <c r="Z524" i="4"/>
  <c r="AD524" i="4"/>
  <c r="AC524" i="4"/>
  <c r="AB524" i="4"/>
  <c r="AF523" i="4"/>
  <c r="Z523" i="4"/>
  <c r="AD523" i="4"/>
  <c r="AC523" i="4"/>
  <c r="AB523" i="4"/>
  <c r="AF522" i="4"/>
  <c r="Z522" i="4"/>
  <c r="AD522" i="4"/>
  <c r="AC522" i="4"/>
  <c r="AB522" i="4"/>
  <c r="AF521" i="4"/>
  <c r="Z521" i="4"/>
  <c r="AD521" i="4"/>
  <c r="AC521" i="4"/>
  <c r="AB521" i="4"/>
  <c r="AF520" i="4"/>
  <c r="Z520" i="4"/>
  <c r="AD520" i="4"/>
  <c r="AC520" i="4"/>
  <c r="AB520" i="4"/>
  <c r="AF519" i="4"/>
  <c r="Z519" i="4"/>
  <c r="AD519" i="4"/>
  <c r="AC519" i="4"/>
  <c r="AB519" i="4"/>
  <c r="AF518" i="4"/>
  <c r="Z518" i="4"/>
  <c r="AD518" i="4"/>
  <c r="AC518" i="4"/>
  <c r="AB518" i="4"/>
  <c r="AF517" i="4"/>
  <c r="Z517" i="4"/>
  <c r="AD517" i="4"/>
  <c r="AC517" i="4"/>
  <c r="AB517" i="4"/>
  <c r="AF516" i="4"/>
  <c r="Z516" i="4"/>
  <c r="AD516" i="4"/>
  <c r="AC516" i="4"/>
  <c r="AB516" i="4"/>
  <c r="AF515" i="4"/>
  <c r="Z515" i="4"/>
  <c r="AD515" i="4"/>
  <c r="AC515" i="4"/>
  <c r="AB515" i="4"/>
  <c r="AF514" i="4"/>
  <c r="Z514" i="4"/>
  <c r="AD514" i="4"/>
  <c r="AC514" i="4"/>
  <c r="AB514" i="4"/>
  <c r="AF513" i="4"/>
  <c r="Z513" i="4"/>
  <c r="AD513" i="4"/>
  <c r="AC513" i="4"/>
  <c r="AB513" i="4"/>
  <c r="AF512" i="4"/>
  <c r="Z512" i="4"/>
  <c r="AD512" i="4"/>
  <c r="AC512" i="4"/>
  <c r="AB512" i="4"/>
  <c r="AF511" i="4"/>
  <c r="Z511" i="4"/>
  <c r="AD511" i="4"/>
  <c r="AC511" i="4"/>
  <c r="AB511" i="4"/>
  <c r="AF510" i="4"/>
  <c r="Z510" i="4"/>
  <c r="AD510" i="4"/>
  <c r="AC510" i="4"/>
  <c r="AB510" i="4"/>
  <c r="AF509" i="4"/>
  <c r="Z509" i="4"/>
  <c r="AD509" i="4"/>
  <c r="AC509" i="4"/>
  <c r="AB509" i="4"/>
  <c r="AF508" i="4"/>
  <c r="Z508" i="4"/>
  <c r="AD508" i="4"/>
  <c r="AC508" i="4"/>
  <c r="AB508" i="4"/>
  <c r="AF507" i="4"/>
  <c r="Z507" i="4"/>
  <c r="AD507" i="4"/>
  <c r="AC507" i="4"/>
  <c r="AB507" i="4"/>
  <c r="AF506" i="4"/>
  <c r="Z506" i="4"/>
  <c r="AD506" i="4"/>
  <c r="AC506" i="4"/>
  <c r="AB506" i="4"/>
  <c r="AF505" i="4"/>
  <c r="Z505" i="4"/>
  <c r="AD505" i="4"/>
  <c r="AC505" i="4"/>
  <c r="AB505" i="4"/>
  <c r="AF504" i="4"/>
  <c r="Z504" i="4"/>
  <c r="AD504" i="4"/>
  <c r="AC504" i="4"/>
  <c r="AB504" i="4"/>
  <c r="AF503" i="4"/>
  <c r="Z503" i="4"/>
  <c r="AD503" i="4"/>
  <c r="AC503" i="4"/>
  <c r="AB503" i="4"/>
  <c r="AF502" i="4"/>
  <c r="Z502" i="4"/>
  <c r="AD502" i="4"/>
  <c r="AC502" i="4"/>
  <c r="AB502" i="4"/>
  <c r="AF501" i="4"/>
  <c r="Z501" i="4"/>
  <c r="AD501" i="4"/>
  <c r="AC501" i="4"/>
  <c r="AB501" i="4"/>
  <c r="AF500" i="4"/>
  <c r="Z500" i="4"/>
  <c r="AD500" i="4"/>
  <c r="AC500" i="4"/>
  <c r="AB500" i="4"/>
  <c r="AF499" i="4"/>
  <c r="Z499" i="4"/>
  <c r="AD499" i="4"/>
  <c r="AC499" i="4"/>
  <c r="AB499" i="4"/>
  <c r="AF498" i="4"/>
  <c r="Z498" i="4"/>
  <c r="AD498" i="4"/>
  <c r="AC498" i="4"/>
  <c r="AB498" i="4"/>
  <c r="AF497" i="4"/>
  <c r="Z497" i="4"/>
  <c r="AD497" i="4"/>
  <c r="AC497" i="4"/>
  <c r="AB497" i="4"/>
  <c r="AF496" i="4"/>
  <c r="Z496" i="4"/>
  <c r="AD496" i="4"/>
  <c r="AC496" i="4"/>
  <c r="AB496" i="4"/>
  <c r="AF495" i="4"/>
  <c r="Z495" i="4"/>
  <c r="AD495" i="4"/>
  <c r="AC495" i="4"/>
  <c r="AB495" i="4"/>
  <c r="AF494" i="4"/>
  <c r="Z494" i="4"/>
  <c r="AD494" i="4"/>
  <c r="AC494" i="4"/>
  <c r="AB494" i="4"/>
  <c r="AF493" i="4"/>
  <c r="Z493" i="4"/>
  <c r="AD493" i="4"/>
  <c r="AC493" i="4"/>
  <c r="AB493" i="4"/>
  <c r="AF492" i="4"/>
  <c r="Z492" i="4"/>
  <c r="AD492" i="4"/>
  <c r="AC492" i="4"/>
  <c r="AB492" i="4"/>
  <c r="AF491" i="4"/>
  <c r="Z491" i="4"/>
  <c r="AD491" i="4"/>
  <c r="AC491" i="4"/>
  <c r="AB491" i="4"/>
  <c r="AF490" i="4"/>
  <c r="Z490" i="4"/>
  <c r="AD490" i="4"/>
  <c r="AC490" i="4"/>
  <c r="AB490" i="4"/>
  <c r="E489" i="4"/>
  <c r="F489" i="4"/>
  <c r="D11" i="4"/>
  <c r="P310" i="4" s="1"/>
  <c r="D12" i="4"/>
  <c r="D13" i="4"/>
  <c r="E488" i="4"/>
  <c r="F488" i="4"/>
  <c r="E487" i="4"/>
  <c r="F487" i="4"/>
  <c r="E486" i="4"/>
  <c r="F486" i="4"/>
  <c r="G486" i="4"/>
  <c r="J486" i="4"/>
  <c r="E485" i="4"/>
  <c r="F485" i="4"/>
  <c r="G485" i="4"/>
  <c r="Z485" i="4"/>
  <c r="E484" i="4"/>
  <c r="F484" i="4"/>
  <c r="E483" i="4"/>
  <c r="F483" i="4"/>
  <c r="E482" i="4"/>
  <c r="F482" i="4"/>
  <c r="E481" i="4"/>
  <c r="F481" i="4"/>
  <c r="E480" i="4"/>
  <c r="F480" i="4"/>
  <c r="E479" i="4"/>
  <c r="F479" i="4"/>
  <c r="E478" i="4"/>
  <c r="F478" i="4"/>
  <c r="E477" i="4"/>
  <c r="F477" i="4"/>
  <c r="E476" i="4"/>
  <c r="F476" i="4"/>
  <c r="E475" i="4"/>
  <c r="F475" i="4"/>
  <c r="E474" i="4"/>
  <c r="F474" i="4"/>
  <c r="E473" i="4"/>
  <c r="F473" i="4"/>
  <c r="E472" i="4"/>
  <c r="F472" i="4"/>
  <c r="G472" i="4"/>
  <c r="K472" i="4"/>
  <c r="Z472" i="4"/>
  <c r="E471" i="4"/>
  <c r="F471" i="4"/>
  <c r="E470" i="4"/>
  <c r="F470" i="4"/>
  <c r="E469" i="4"/>
  <c r="F469" i="4"/>
  <c r="E468" i="4"/>
  <c r="F468" i="4"/>
  <c r="E467" i="4"/>
  <c r="F467" i="4"/>
  <c r="E466" i="4"/>
  <c r="F466" i="4"/>
  <c r="E465" i="4"/>
  <c r="F465" i="4"/>
  <c r="G465" i="4"/>
  <c r="K465" i="4"/>
  <c r="Z465" i="4"/>
  <c r="E464" i="4"/>
  <c r="F464" i="4"/>
  <c r="Z464" i="4"/>
  <c r="G464" i="4"/>
  <c r="E463" i="4"/>
  <c r="F463" i="4"/>
  <c r="E462" i="4"/>
  <c r="F462" i="4"/>
  <c r="E461" i="4"/>
  <c r="F461" i="4"/>
  <c r="E460" i="4"/>
  <c r="F460" i="4"/>
  <c r="E459" i="4"/>
  <c r="F459" i="4"/>
  <c r="E458" i="4"/>
  <c r="F458" i="4"/>
  <c r="Z458" i="4"/>
  <c r="E457" i="4"/>
  <c r="F457" i="4"/>
  <c r="E456" i="4"/>
  <c r="F456" i="4"/>
  <c r="E455" i="4"/>
  <c r="F455" i="4"/>
  <c r="E454" i="4"/>
  <c r="F454" i="4"/>
  <c r="E453" i="4"/>
  <c r="F453" i="4"/>
  <c r="E452" i="4"/>
  <c r="F452" i="4"/>
  <c r="G452" i="4"/>
  <c r="E451" i="4"/>
  <c r="F451" i="4"/>
  <c r="E450" i="4"/>
  <c r="F450" i="4"/>
  <c r="Z450" i="4"/>
  <c r="E449" i="4"/>
  <c r="F449" i="4"/>
  <c r="Z449" i="4"/>
  <c r="G449" i="4"/>
  <c r="J449" i="4"/>
  <c r="E448" i="4"/>
  <c r="F448" i="4"/>
  <c r="G448" i="4"/>
  <c r="J448" i="4"/>
  <c r="E447" i="4"/>
  <c r="F447" i="4"/>
  <c r="E446" i="4"/>
  <c r="F446" i="4"/>
  <c r="E445" i="4"/>
  <c r="F445" i="4"/>
  <c r="E444" i="4"/>
  <c r="F444" i="4"/>
  <c r="G444" i="4"/>
  <c r="K444" i="4"/>
  <c r="E443" i="4"/>
  <c r="F443" i="4"/>
  <c r="E442" i="4"/>
  <c r="F442" i="4"/>
  <c r="E441" i="4"/>
  <c r="F441" i="4"/>
  <c r="E440" i="4"/>
  <c r="F440" i="4"/>
  <c r="E439" i="4"/>
  <c r="F439" i="4"/>
  <c r="G439" i="4"/>
  <c r="E438" i="4"/>
  <c r="F438" i="4"/>
  <c r="E437" i="4"/>
  <c r="F437" i="4"/>
  <c r="G437" i="4"/>
  <c r="K437" i="4"/>
  <c r="Z437" i="4"/>
  <c r="E436" i="4"/>
  <c r="F436" i="4"/>
  <c r="G436" i="4"/>
  <c r="E435" i="4"/>
  <c r="F435" i="4"/>
  <c r="E434" i="4"/>
  <c r="F434" i="4"/>
  <c r="E433" i="4"/>
  <c r="F433" i="4"/>
  <c r="E432" i="4"/>
  <c r="F432" i="4"/>
  <c r="G432" i="4"/>
  <c r="K432" i="4"/>
  <c r="E431" i="4"/>
  <c r="F431" i="4"/>
  <c r="E430" i="4"/>
  <c r="F430" i="4"/>
  <c r="E429" i="4"/>
  <c r="F429" i="4"/>
  <c r="E428" i="4"/>
  <c r="F428" i="4"/>
  <c r="G428" i="4"/>
  <c r="K428" i="4"/>
  <c r="E427" i="4"/>
  <c r="F427" i="4"/>
  <c r="E426" i="4"/>
  <c r="F426" i="4"/>
  <c r="E425" i="4"/>
  <c r="F425" i="4"/>
  <c r="E424" i="4"/>
  <c r="F424" i="4"/>
  <c r="G424" i="4"/>
  <c r="E423" i="4"/>
  <c r="F423" i="4"/>
  <c r="E422" i="4"/>
  <c r="F422" i="4"/>
  <c r="E421" i="4"/>
  <c r="F421" i="4"/>
  <c r="E420" i="4"/>
  <c r="F420" i="4"/>
  <c r="Z420" i="4"/>
  <c r="E419" i="4"/>
  <c r="F419" i="4"/>
  <c r="Z419" i="4"/>
  <c r="E418" i="4"/>
  <c r="F418" i="4"/>
  <c r="E417" i="4"/>
  <c r="F417" i="4"/>
  <c r="E416" i="4"/>
  <c r="F416" i="4"/>
  <c r="E415" i="4"/>
  <c r="F415" i="4"/>
  <c r="E414" i="4"/>
  <c r="F414" i="4"/>
  <c r="Z414" i="4"/>
  <c r="E413" i="4"/>
  <c r="F413" i="4"/>
  <c r="E412" i="4"/>
  <c r="F412" i="4"/>
  <c r="G412" i="4"/>
  <c r="K412" i="4"/>
  <c r="E411" i="4"/>
  <c r="F411" i="4"/>
  <c r="E410" i="4"/>
  <c r="F410" i="4"/>
  <c r="E409" i="4"/>
  <c r="F409" i="4"/>
  <c r="Z409" i="4"/>
  <c r="E408" i="4"/>
  <c r="F408" i="4"/>
  <c r="E407" i="4"/>
  <c r="F407" i="4"/>
  <c r="E406" i="4"/>
  <c r="F406" i="4"/>
  <c r="E405" i="4"/>
  <c r="F405" i="4"/>
  <c r="E404" i="4"/>
  <c r="F404" i="4"/>
  <c r="G404" i="4"/>
  <c r="E403" i="4"/>
  <c r="F403" i="4"/>
  <c r="Z403" i="4"/>
  <c r="E402" i="4"/>
  <c r="F402" i="4"/>
  <c r="E401" i="4"/>
  <c r="F401" i="4"/>
  <c r="Z401" i="4"/>
  <c r="G401" i="4"/>
  <c r="E400" i="4"/>
  <c r="F400" i="4"/>
  <c r="E399" i="4"/>
  <c r="F399" i="4"/>
  <c r="E398" i="4"/>
  <c r="F398" i="4"/>
  <c r="E397" i="4"/>
  <c r="F397" i="4"/>
  <c r="E396" i="4"/>
  <c r="F396" i="4"/>
  <c r="Z396" i="4"/>
  <c r="E395" i="4"/>
  <c r="F395" i="4"/>
  <c r="E394" i="4"/>
  <c r="F394" i="4"/>
  <c r="E393" i="4"/>
  <c r="F393" i="4"/>
  <c r="Z393" i="4"/>
  <c r="G393" i="4"/>
  <c r="I393" i="4"/>
  <c r="E392" i="4"/>
  <c r="F392" i="4"/>
  <c r="E391" i="4"/>
  <c r="F391" i="4"/>
  <c r="E390" i="4"/>
  <c r="F390" i="4"/>
  <c r="E389" i="4"/>
  <c r="F389" i="4"/>
  <c r="Z389" i="4"/>
  <c r="G389" i="4"/>
  <c r="I389" i="4"/>
  <c r="E388" i="4"/>
  <c r="F388" i="4"/>
  <c r="G388" i="4"/>
  <c r="E387" i="4"/>
  <c r="F387" i="4"/>
  <c r="E386" i="4"/>
  <c r="F386" i="4"/>
  <c r="E385" i="4"/>
  <c r="F385" i="4"/>
  <c r="E384" i="4"/>
  <c r="F384" i="4"/>
  <c r="G384" i="4"/>
  <c r="E383" i="4"/>
  <c r="F383" i="4"/>
  <c r="E382" i="4"/>
  <c r="F382" i="4"/>
  <c r="E381" i="4"/>
  <c r="F381" i="4"/>
  <c r="Z381" i="4"/>
  <c r="G381" i="4"/>
  <c r="E380" i="4"/>
  <c r="F380" i="4"/>
  <c r="G380" i="4"/>
  <c r="I380" i="4"/>
  <c r="E379" i="4"/>
  <c r="F379" i="4"/>
  <c r="E378" i="4"/>
  <c r="F378" i="4"/>
  <c r="E377" i="4"/>
  <c r="F377" i="4"/>
  <c r="E376" i="4"/>
  <c r="F376" i="4"/>
  <c r="G376" i="4"/>
  <c r="E375" i="4"/>
  <c r="F375" i="4"/>
  <c r="E374" i="4"/>
  <c r="F374" i="4"/>
  <c r="Z374" i="4"/>
  <c r="E373" i="4"/>
  <c r="F373" i="4"/>
  <c r="G373" i="4"/>
  <c r="I373" i="4"/>
  <c r="Z373" i="4"/>
  <c r="E372" i="4"/>
  <c r="F372" i="4"/>
  <c r="G372" i="4"/>
  <c r="I372" i="4"/>
  <c r="E371" i="4"/>
  <c r="F371" i="4"/>
  <c r="Z371" i="4"/>
  <c r="E370" i="4"/>
  <c r="F370" i="4"/>
  <c r="E369" i="4"/>
  <c r="F369" i="4"/>
  <c r="G369" i="4"/>
  <c r="I369" i="4"/>
  <c r="E368" i="4"/>
  <c r="F368" i="4"/>
  <c r="G368" i="4"/>
  <c r="E367" i="4"/>
  <c r="F367" i="4"/>
  <c r="E366" i="4"/>
  <c r="F366" i="4"/>
  <c r="E365" i="4"/>
  <c r="F365" i="4"/>
  <c r="E364" i="4"/>
  <c r="F364" i="4"/>
  <c r="E363" i="4"/>
  <c r="F363" i="4"/>
  <c r="E362" i="4"/>
  <c r="F362" i="4"/>
  <c r="E361" i="4"/>
  <c r="F361" i="4"/>
  <c r="E360" i="4"/>
  <c r="F360" i="4"/>
  <c r="G360" i="4"/>
  <c r="E359" i="4"/>
  <c r="F359" i="4"/>
  <c r="E358" i="4"/>
  <c r="F358" i="4"/>
  <c r="E357" i="4"/>
  <c r="F357" i="4"/>
  <c r="AU357" i="4"/>
  <c r="E356" i="4"/>
  <c r="F356" i="4"/>
  <c r="E355" i="4"/>
  <c r="F355" i="4"/>
  <c r="E354" i="4"/>
  <c r="F354" i="4"/>
  <c r="E353" i="4"/>
  <c r="F353" i="4"/>
  <c r="E352" i="4"/>
  <c r="F352" i="4"/>
  <c r="G352" i="4"/>
  <c r="I352" i="4"/>
  <c r="E351" i="4"/>
  <c r="F351" i="4"/>
  <c r="E350" i="4"/>
  <c r="F350" i="4"/>
  <c r="E349" i="4"/>
  <c r="F349" i="4"/>
  <c r="E348" i="4"/>
  <c r="F348" i="4"/>
  <c r="E347" i="4"/>
  <c r="F347" i="4"/>
  <c r="E346" i="4"/>
  <c r="F346" i="4"/>
  <c r="G346" i="4"/>
  <c r="E345" i="4"/>
  <c r="F345" i="4"/>
  <c r="E344" i="4"/>
  <c r="F344" i="4"/>
  <c r="G344" i="4"/>
  <c r="E343" i="4"/>
  <c r="F343" i="4"/>
  <c r="E342" i="4"/>
  <c r="F342" i="4"/>
  <c r="E341" i="4"/>
  <c r="F341" i="4"/>
  <c r="E340" i="4"/>
  <c r="F340" i="4"/>
  <c r="E339" i="4"/>
  <c r="F339" i="4"/>
  <c r="E338" i="4"/>
  <c r="F338" i="4"/>
  <c r="E337" i="4"/>
  <c r="F337" i="4"/>
  <c r="G337" i="4"/>
  <c r="Z337" i="4"/>
  <c r="E336" i="4"/>
  <c r="F336" i="4"/>
  <c r="G336" i="4"/>
  <c r="E335" i="4"/>
  <c r="F335" i="4"/>
  <c r="E334" i="4"/>
  <c r="F334" i="4"/>
  <c r="E333" i="4"/>
  <c r="F333" i="4"/>
  <c r="E332" i="4"/>
  <c r="F332" i="4"/>
  <c r="E331" i="4"/>
  <c r="F331" i="4"/>
  <c r="E330" i="4"/>
  <c r="F330" i="4"/>
  <c r="E329" i="4"/>
  <c r="F329" i="4"/>
  <c r="E328" i="4"/>
  <c r="F328" i="4"/>
  <c r="G328" i="4"/>
  <c r="I328" i="4"/>
  <c r="E327" i="4"/>
  <c r="F327" i="4"/>
  <c r="Z327" i="4"/>
  <c r="E326" i="4"/>
  <c r="F326" i="4"/>
  <c r="E325" i="4"/>
  <c r="F325" i="4"/>
  <c r="E324" i="4"/>
  <c r="F324" i="4"/>
  <c r="G324" i="4"/>
  <c r="E323" i="4"/>
  <c r="F323" i="4"/>
  <c r="E322" i="4"/>
  <c r="F322" i="4"/>
  <c r="E321" i="4"/>
  <c r="F321" i="4"/>
  <c r="E320" i="4"/>
  <c r="F320" i="4"/>
  <c r="G320" i="4"/>
  <c r="I320" i="4"/>
  <c r="E319" i="4"/>
  <c r="F319" i="4"/>
  <c r="E318" i="4"/>
  <c r="F318" i="4"/>
  <c r="Z318" i="4"/>
  <c r="E317" i="4"/>
  <c r="F317" i="4"/>
  <c r="G317" i="4"/>
  <c r="E316" i="4"/>
  <c r="F316" i="4"/>
  <c r="G316" i="4"/>
  <c r="I316" i="4"/>
  <c r="E315" i="4"/>
  <c r="F315" i="4"/>
  <c r="E314" i="4"/>
  <c r="F314" i="4"/>
  <c r="E313" i="4"/>
  <c r="F313" i="4"/>
  <c r="E312" i="4"/>
  <c r="F312" i="4"/>
  <c r="G312" i="4"/>
  <c r="I312" i="4"/>
  <c r="E311" i="4"/>
  <c r="F311" i="4"/>
  <c r="Z311" i="4"/>
  <c r="E310" i="4"/>
  <c r="F310" i="4"/>
  <c r="E309" i="4"/>
  <c r="F309" i="4"/>
  <c r="G309" i="4"/>
  <c r="I309" i="4"/>
  <c r="Z309" i="4"/>
  <c r="E308" i="4"/>
  <c r="F308" i="4"/>
  <c r="G308" i="4"/>
  <c r="I308" i="4"/>
  <c r="E307" i="4"/>
  <c r="F307" i="4"/>
  <c r="E306" i="4"/>
  <c r="F306" i="4"/>
  <c r="E305" i="4"/>
  <c r="F305" i="4"/>
  <c r="Z305" i="4"/>
  <c r="E304" i="4"/>
  <c r="F304" i="4"/>
  <c r="Z304" i="4"/>
  <c r="E303" i="4"/>
  <c r="F303" i="4"/>
  <c r="E302" i="4"/>
  <c r="F302" i="4"/>
  <c r="E301" i="4"/>
  <c r="F301" i="4"/>
  <c r="E300" i="4"/>
  <c r="F300" i="4"/>
  <c r="G300" i="4"/>
  <c r="E299" i="4"/>
  <c r="F299" i="4"/>
  <c r="E298" i="4"/>
  <c r="F298" i="4"/>
  <c r="E297" i="4"/>
  <c r="F297" i="4"/>
  <c r="E296" i="4"/>
  <c r="F296" i="4"/>
  <c r="E295" i="4"/>
  <c r="F295" i="4"/>
  <c r="E294" i="4"/>
  <c r="F294" i="4"/>
  <c r="E293" i="4"/>
  <c r="F293" i="4"/>
  <c r="E292" i="4"/>
  <c r="F292" i="4"/>
  <c r="E291" i="4"/>
  <c r="F291" i="4"/>
  <c r="Z291" i="4"/>
  <c r="E290" i="4"/>
  <c r="F290" i="4"/>
  <c r="Z290" i="4"/>
  <c r="E289" i="4"/>
  <c r="F289" i="4"/>
  <c r="E288" i="4"/>
  <c r="F288" i="4"/>
  <c r="E287" i="4"/>
  <c r="F287" i="4"/>
  <c r="E286" i="4"/>
  <c r="F286" i="4"/>
  <c r="E285" i="4"/>
  <c r="F285" i="4"/>
  <c r="E284" i="4"/>
  <c r="F284" i="4"/>
  <c r="G284" i="4"/>
  <c r="E283" i="4"/>
  <c r="F283" i="4"/>
  <c r="E282" i="4"/>
  <c r="F282" i="4"/>
  <c r="E281" i="4"/>
  <c r="F281" i="4"/>
  <c r="Z281" i="4"/>
  <c r="G281" i="4"/>
  <c r="E280" i="4"/>
  <c r="F280" i="4"/>
  <c r="G280" i="4"/>
  <c r="E279" i="4"/>
  <c r="F279" i="4"/>
  <c r="E278" i="4"/>
  <c r="F278" i="4"/>
  <c r="E277" i="4"/>
  <c r="F277" i="4"/>
  <c r="Z277" i="4"/>
  <c r="G277" i="4"/>
  <c r="I277" i="4"/>
  <c r="E276" i="4"/>
  <c r="F276" i="4"/>
  <c r="E275" i="4"/>
  <c r="F275" i="4"/>
  <c r="E274" i="4"/>
  <c r="F274" i="4"/>
  <c r="E273" i="4"/>
  <c r="F273" i="4"/>
  <c r="Z273" i="4"/>
  <c r="G273" i="4"/>
  <c r="I273" i="4"/>
  <c r="E272" i="4"/>
  <c r="F272" i="4"/>
  <c r="G272" i="4"/>
  <c r="E271" i="4"/>
  <c r="F271" i="4"/>
  <c r="E270" i="4"/>
  <c r="F270" i="4"/>
  <c r="E269" i="4"/>
  <c r="F269" i="4"/>
  <c r="G269" i="4"/>
  <c r="I269" i="4"/>
  <c r="E268" i="4"/>
  <c r="F268" i="4"/>
  <c r="E267" i="4"/>
  <c r="F267" i="4"/>
  <c r="E266" i="4"/>
  <c r="F266" i="4"/>
  <c r="E265" i="4"/>
  <c r="F265" i="4"/>
  <c r="E264" i="4"/>
  <c r="F264" i="4"/>
  <c r="G264" i="4"/>
  <c r="E263" i="4"/>
  <c r="F263" i="4"/>
  <c r="E262" i="4"/>
  <c r="F262" i="4"/>
  <c r="E261" i="4"/>
  <c r="F261" i="4"/>
  <c r="G261" i="4"/>
  <c r="I261" i="4"/>
  <c r="Z261" i="4"/>
  <c r="E260" i="4"/>
  <c r="F260" i="4"/>
  <c r="G260" i="4"/>
  <c r="E259" i="4"/>
  <c r="F259" i="4"/>
  <c r="E258" i="4"/>
  <c r="F258" i="4"/>
  <c r="E257" i="4"/>
  <c r="F257" i="4"/>
  <c r="G257" i="4"/>
  <c r="I257" i="4"/>
  <c r="Z257" i="4"/>
  <c r="E256" i="4"/>
  <c r="F256" i="4"/>
  <c r="E255" i="4"/>
  <c r="F255" i="4"/>
  <c r="E254" i="4"/>
  <c r="F254" i="4"/>
  <c r="E253" i="4"/>
  <c r="F253" i="4"/>
  <c r="E252" i="4"/>
  <c r="F252" i="4"/>
  <c r="G252" i="4"/>
  <c r="I252" i="4"/>
  <c r="E251" i="4"/>
  <c r="F251" i="4"/>
  <c r="E250" i="4"/>
  <c r="F250" i="4"/>
  <c r="G250" i="4"/>
  <c r="E249" i="4"/>
  <c r="F249" i="4"/>
  <c r="G249" i="4"/>
  <c r="I249" i="4"/>
  <c r="E248" i="4"/>
  <c r="F248" i="4"/>
  <c r="G248" i="4"/>
  <c r="E247" i="4"/>
  <c r="F247" i="4"/>
  <c r="Z247" i="4"/>
  <c r="E246" i="4"/>
  <c r="F246" i="4"/>
  <c r="E245" i="4"/>
  <c r="F245" i="4"/>
  <c r="Z245" i="4"/>
  <c r="G245" i="4"/>
  <c r="I245" i="4"/>
  <c r="E244" i="4"/>
  <c r="F244" i="4"/>
  <c r="G244" i="4"/>
  <c r="I244" i="4"/>
  <c r="E243" i="4"/>
  <c r="F243" i="4"/>
  <c r="E242" i="4"/>
  <c r="F242" i="4"/>
  <c r="E241" i="4"/>
  <c r="F241" i="4"/>
  <c r="E240" i="4"/>
  <c r="F240" i="4"/>
  <c r="E239" i="4"/>
  <c r="F239" i="4"/>
  <c r="E238" i="4"/>
  <c r="F238" i="4"/>
  <c r="E237" i="4"/>
  <c r="F237" i="4"/>
  <c r="E236" i="4"/>
  <c r="F236" i="4"/>
  <c r="G236" i="4"/>
  <c r="E235" i="4"/>
  <c r="F235" i="4"/>
  <c r="Z235" i="4"/>
  <c r="E234" i="4"/>
  <c r="F234" i="4"/>
  <c r="E233" i="4"/>
  <c r="F233" i="4"/>
  <c r="E232" i="4"/>
  <c r="F232" i="4"/>
  <c r="G232" i="4"/>
  <c r="E231" i="4"/>
  <c r="F231" i="4"/>
  <c r="E230" i="4"/>
  <c r="F230" i="4"/>
  <c r="E229" i="4"/>
  <c r="F229" i="4"/>
  <c r="E228" i="4"/>
  <c r="F228" i="4"/>
  <c r="G228" i="4"/>
  <c r="I228" i="4"/>
  <c r="E227" i="4"/>
  <c r="F227" i="4"/>
  <c r="E226" i="4"/>
  <c r="F226" i="4"/>
  <c r="E225" i="4"/>
  <c r="F225" i="4"/>
  <c r="Z225" i="4"/>
  <c r="E224" i="4"/>
  <c r="F224" i="4"/>
  <c r="G224" i="4"/>
  <c r="I224" i="4"/>
  <c r="E223" i="4"/>
  <c r="F223" i="4"/>
  <c r="E222" i="4"/>
  <c r="F222" i="4"/>
  <c r="E221" i="4"/>
  <c r="F221" i="4"/>
  <c r="E220" i="4"/>
  <c r="F220" i="4"/>
  <c r="G220" i="4"/>
  <c r="E219" i="4"/>
  <c r="F219" i="4"/>
  <c r="E218" i="4"/>
  <c r="F218" i="4"/>
  <c r="E217" i="4"/>
  <c r="F217" i="4"/>
  <c r="E216" i="4"/>
  <c r="F216" i="4"/>
  <c r="E215" i="4"/>
  <c r="F215" i="4"/>
  <c r="E214" i="4"/>
  <c r="F214" i="4"/>
  <c r="G214" i="4"/>
  <c r="I214" i="4"/>
  <c r="E213" i="4"/>
  <c r="F213" i="4"/>
  <c r="Z213" i="4"/>
  <c r="G213" i="4"/>
  <c r="I213" i="4"/>
  <c r="E212" i="4"/>
  <c r="F212" i="4"/>
  <c r="G212" i="4"/>
  <c r="I212" i="4"/>
  <c r="E211" i="4"/>
  <c r="F211" i="4"/>
  <c r="E210" i="4"/>
  <c r="F210" i="4"/>
  <c r="Z210" i="4"/>
  <c r="E209" i="4"/>
  <c r="F209" i="4"/>
  <c r="Z209" i="4"/>
  <c r="E208" i="4"/>
  <c r="F208" i="4"/>
  <c r="G208" i="4"/>
  <c r="E207" i="4"/>
  <c r="F207" i="4"/>
  <c r="E206" i="4"/>
  <c r="F206" i="4"/>
  <c r="E205" i="4"/>
  <c r="F205" i="4"/>
  <c r="Z205" i="4"/>
  <c r="E204" i="4"/>
  <c r="F204" i="4"/>
  <c r="Z204" i="4"/>
  <c r="E203" i="4"/>
  <c r="F203" i="4"/>
  <c r="E202" i="4"/>
  <c r="F202" i="4"/>
  <c r="E201" i="4"/>
  <c r="F201" i="4"/>
  <c r="Z201" i="4"/>
  <c r="E200" i="4"/>
  <c r="F200" i="4"/>
  <c r="E199" i="4"/>
  <c r="F199" i="4"/>
  <c r="E198" i="4"/>
  <c r="F198" i="4"/>
  <c r="E197" i="4"/>
  <c r="F197" i="4"/>
  <c r="E196" i="4"/>
  <c r="F196" i="4"/>
  <c r="G196" i="4"/>
  <c r="E195" i="4"/>
  <c r="F195" i="4"/>
  <c r="E194" i="4"/>
  <c r="F194" i="4"/>
  <c r="E193" i="4"/>
  <c r="F193" i="4"/>
  <c r="E192" i="4"/>
  <c r="F192" i="4"/>
  <c r="G192" i="4"/>
  <c r="E191" i="4"/>
  <c r="F191" i="4"/>
  <c r="E190" i="4"/>
  <c r="F190" i="4"/>
  <c r="E189" i="4"/>
  <c r="F189" i="4"/>
  <c r="Z189" i="4"/>
  <c r="E188" i="4"/>
  <c r="F188" i="4"/>
  <c r="G188" i="4"/>
  <c r="I188" i="4"/>
  <c r="E187" i="4"/>
  <c r="F187" i="4"/>
  <c r="G187" i="4"/>
  <c r="E186" i="4"/>
  <c r="F186" i="4"/>
  <c r="E185" i="4"/>
  <c r="F185" i="4"/>
  <c r="Z185" i="4"/>
  <c r="E184" i="4"/>
  <c r="F184" i="4"/>
  <c r="E183" i="4"/>
  <c r="F183" i="4"/>
  <c r="E182" i="4"/>
  <c r="F182" i="4"/>
  <c r="E181" i="4"/>
  <c r="F181" i="4"/>
  <c r="E180" i="4"/>
  <c r="F180" i="4"/>
  <c r="G180" i="4"/>
  <c r="E179" i="4"/>
  <c r="F179" i="4"/>
  <c r="E178" i="4"/>
  <c r="F178" i="4"/>
  <c r="E177" i="4"/>
  <c r="F177" i="4"/>
  <c r="Z177" i="4"/>
  <c r="E176" i="4"/>
  <c r="F176" i="4"/>
  <c r="E175" i="4"/>
  <c r="F175" i="4"/>
  <c r="E174" i="4"/>
  <c r="F174" i="4"/>
  <c r="E173" i="4"/>
  <c r="F173" i="4"/>
  <c r="Z173" i="4"/>
  <c r="E172" i="4"/>
  <c r="F172" i="4"/>
  <c r="G172" i="4"/>
  <c r="E171" i="4"/>
  <c r="F171" i="4"/>
  <c r="G171" i="4"/>
  <c r="E170" i="4"/>
  <c r="F170" i="4"/>
  <c r="E169" i="4"/>
  <c r="F169" i="4"/>
  <c r="Z169" i="4"/>
  <c r="E168" i="4"/>
  <c r="F168" i="4"/>
  <c r="G168" i="4"/>
  <c r="E167" i="4"/>
  <c r="F167" i="4"/>
  <c r="E166" i="4"/>
  <c r="F166" i="4"/>
  <c r="E165" i="4"/>
  <c r="F165" i="4"/>
  <c r="E164" i="4"/>
  <c r="F164" i="4"/>
  <c r="G164" i="4"/>
  <c r="E163" i="4"/>
  <c r="F163" i="4"/>
  <c r="E162" i="4"/>
  <c r="F162" i="4"/>
  <c r="E161" i="4"/>
  <c r="F161" i="4"/>
  <c r="Z161" i="4"/>
  <c r="E160" i="4"/>
  <c r="F160" i="4"/>
  <c r="G160" i="4"/>
  <c r="E159" i="4"/>
  <c r="F159" i="4"/>
  <c r="E158" i="4"/>
  <c r="F158" i="4"/>
  <c r="E157" i="4"/>
  <c r="F157" i="4"/>
  <c r="E156" i="4"/>
  <c r="F156" i="4"/>
  <c r="G156" i="4"/>
  <c r="I156" i="4"/>
  <c r="E155" i="4"/>
  <c r="F155" i="4"/>
  <c r="G155" i="4"/>
  <c r="E154" i="4"/>
  <c r="F154" i="4"/>
  <c r="E153" i="4"/>
  <c r="F153" i="4"/>
  <c r="Z153" i="4"/>
  <c r="E152" i="4"/>
  <c r="F152" i="4"/>
  <c r="Z152" i="4"/>
  <c r="E151" i="4"/>
  <c r="F151" i="4"/>
  <c r="E150" i="4"/>
  <c r="F150" i="4"/>
  <c r="E149" i="4"/>
  <c r="F149" i="4"/>
  <c r="E148" i="4"/>
  <c r="F148" i="4"/>
  <c r="E147" i="4"/>
  <c r="F147" i="4"/>
  <c r="G147" i="4"/>
  <c r="E146" i="4"/>
  <c r="F146" i="4"/>
  <c r="E145" i="4"/>
  <c r="F145" i="4"/>
  <c r="E144" i="4"/>
  <c r="F144" i="4"/>
  <c r="E143" i="4"/>
  <c r="F143" i="4"/>
  <c r="G143" i="4"/>
  <c r="E142" i="4"/>
  <c r="F142" i="4"/>
  <c r="E141" i="4"/>
  <c r="F141" i="4"/>
  <c r="E140" i="4"/>
  <c r="F140" i="4"/>
  <c r="Z140" i="4"/>
  <c r="E139" i="4"/>
  <c r="F139" i="4"/>
  <c r="G139" i="4"/>
  <c r="E138" i="4"/>
  <c r="F138" i="4"/>
  <c r="E137" i="4"/>
  <c r="F137" i="4"/>
  <c r="E136" i="4"/>
  <c r="F136" i="4"/>
  <c r="Z136" i="4"/>
  <c r="E135" i="4"/>
  <c r="F135" i="4"/>
  <c r="E134" i="4"/>
  <c r="F134" i="4"/>
  <c r="Z134" i="4"/>
  <c r="E133" i="4"/>
  <c r="F133" i="4"/>
  <c r="E132" i="4"/>
  <c r="F132" i="4"/>
  <c r="Z132" i="4"/>
  <c r="E131" i="4"/>
  <c r="F131" i="4"/>
  <c r="G131" i="4"/>
  <c r="E130" i="4"/>
  <c r="F130" i="4"/>
  <c r="E129" i="4"/>
  <c r="F129" i="4"/>
  <c r="E128" i="4"/>
  <c r="F128" i="4"/>
  <c r="E127" i="4"/>
  <c r="F127" i="4"/>
  <c r="E126" i="4"/>
  <c r="F126" i="4"/>
  <c r="E125" i="4"/>
  <c r="F125" i="4"/>
  <c r="E124" i="4"/>
  <c r="F124" i="4"/>
  <c r="Z124" i="4"/>
  <c r="E123" i="4"/>
  <c r="F123" i="4"/>
  <c r="G123" i="4"/>
  <c r="E122" i="4"/>
  <c r="F122" i="4"/>
  <c r="Z122" i="4"/>
  <c r="E121" i="4"/>
  <c r="F121" i="4"/>
  <c r="Z121" i="4"/>
  <c r="E120" i="4"/>
  <c r="F120" i="4"/>
  <c r="E119" i="4"/>
  <c r="F119" i="4"/>
  <c r="G119" i="4"/>
  <c r="E118" i="4"/>
  <c r="F118" i="4"/>
  <c r="G118" i="4"/>
  <c r="E117" i="4"/>
  <c r="F117" i="4"/>
  <c r="E116" i="4"/>
  <c r="F116" i="4"/>
  <c r="Z116" i="4"/>
  <c r="E115" i="4"/>
  <c r="F115" i="4"/>
  <c r="G115" i="4"/>
  <c r="E114" i="4"/>
  <c r="F114" i="4"/>
  <c r="E113" i="4"/>
  <c r="F113" i="4"/>
  <c r="E112" i="4"/>
  <c r="F112" i="4"/>
  <c r="Z112" i="4"/>
  <c r="E111" i="4"/>
  <c r="F111" i="4"/>
  <c r="G111" i="4"/>
  <c r="E110" i="4"/>
  <c r="F110" i="4"/>
  <c r="E109" i="4"/>
  <c r="F109" i="4"/>
  <c r="E108" i="4"/>
  <c r="F108" i="4"/>
  <c r="E107" i="4"/>
  <c r="F107" i="4"/>
  <c r="E106" i="4"/>
  <c r="F106" i="4"/>
  <c r="E105" i="4"/>
  <c r="F105" i="4"/>
  <c r="G105" i="4"/>
  <c r="E104" i="4"/>
  <c r="F104" i="4"/>
  <c r="E103" i="4"/>
  <c r="F103" i="4"/>
  <c r="Z103" i="4"/>
  <c r="E102" i="4"/>
  <c r="F102" i="4"/>
  <c r="E101" i="4"/>
  <c r="F101" i="4"/>
  <c r="E100" i="4"/>
  <c r="F100" i="4"/>
  <c r="G100" i="4"/>
  <c r="E99" i="4"/>
  <c r="F99" i="4"/>
  <c r="G99" i="4"/>
  <c r="E98" i="4"/>
  <c r="F98" i="4"/>
  <c r="E97" i="4"/>
  <c r="F97" i="4"/>
  <c r="E96" i="4"/>
  <c r="F96" i="4"/>
  <c r="G96" i="4"/>
  <c r="AY95" i="4"/>
  <c r="E95" i="4"/>
  <c r="F95" i="4"/>
  <c r="AY94" i="4"/>
  <c r="E94" i="4"/>
  <c r="F94" i="4"/>
  <c r="E93" i="4"/>
  <c r="F93" i="4"/>
  <c r="AY92" i="4"/>
  <c r="E92" i="4"/>
  <c r="F92" i="4"/>
  <c r="AY91" i="4"/>
  <c r="E91" i="4"/>
  <c r="F91" i="4"/>
  <c r="E90" i="4"/>
  <c r="F90" i="4"/>
  <c r="E89" i="4"/>
  <c r="F89" i="4"/>
  <c r="E88" i="4"/>
  <c r="F88" i="4"/>
  <c r="E87" i="4"/>
  <c r="F87" i="4"/>
  <c r="E86" i="4"/>
  <c r="F86" i="4"/>
  <c r="AY85" i="4"/>
  <c r="E85" i="4"/>
  <c r="F85" i="4"/>
  <c r="G85" i="4"/>
  <c r="AY84" i="4"/>
  <c r="E84" i="4"/>
  <c r="F84" i="4"/>
  <c r="E83" i="4"/>
  <c r="F83" i="4"/>
  <c r="AY82" i="4"/>
  <c r="E82" i="4"/>
  <c r="F82" i="4"/>
  <c r="AY81" i="4"/>
  <c r="E81" i="4"/>
  <c r="F81" i="4"/>
  <c r="E80" i="4"/>
  <c r="F80" i="4"/>
  <c r="AY79" i="4"/>
  <c r="E79" i="4"/>
  <c r="F79" i="4"/>
  <c r="AY78" i="4"/>
  <c r="E78" i="4"/>
  <c r="F78" i="4"/>
  <c r="E77" i="4"/>
  <c r="F77" i="4"/>
  <c r="E76" i="4"/>
  <c r="F76" i="4"/>
  <c r="AY75" i="4"/>
  <c r="E75" i="4"/>
  <c r="F75" i="4"/>
  <c r="E74" i="4"/>
  <c r="F74" i="4"/>
  <c r="AY73" i="4"/>
  <c r="E73" i="4"/>
  <c r="F73" i="4"/>
  <c r="Z73" i="4"/>
  <c r="E72" i="4"/>
  <c r="F72" i="4"/>
  <c r="AY71" i="4"/>
  <c r="E71" i="4"/>
  <c r="F71" i="4"/>
  <c r="E70" i="4"/>
  <c r="F70" i="4"/>
  <c r="AY69" i="4"/>
  <c r="E69" i="4"/>
  <c r="F69" i="4"/>
  <c r="AY68" i="4"/>
  <c r="E68" i="4"/>
  <c r="F68" i="4"/>
  <c r="E67" i="4"/>
  <c r="F67" i="4"/>
  <c r="AY66" i="4"/>
  <c r="E66" i="4"/>
  <c r="F66" i="4"/>
  <c r="AY65" i="4"/>
  <c r="E65" i="4"/>
  <c r="F65" i="4"/>
  <c r="E64" i="4"/>
  <c r="F64" i="4"/>
  <c r="AY63" i="4"/>
  <c r="E63" i="4"/>
  <c r="F63" i="4"/>
  <c r="AY62" i="4"/>
  <c r="E62" i="4"/>
  <c r="F62" i="4"/>
  <c r="E61" i="4"/>
  <c r="F61" i="4"/>
  <c r="AY60" i="4"/>
  <c r="E60" i="4"/>
  <c r="F60" i="4"/>
  <c r="AY59" i="4"/>
  <c r="E59" i="4"/>
  <c r="F59" i="4"/>
  <c r="E58" i="4"/>
  <c r="F58" i="4"/>
  <c r="E57" i="4"/>
  <c r="F57" i="4"/>
  <c r="E56" i="4"/>
  <c r="F56" i="4"/>
  <c r="E55" i="4"/>
  <c r="F55" i="4"/>
  <c r="G55" i="4"/>
  <c r="E54" i="4"/>
  <c r="F54" i="4"/>
  <c r="AY53" i="4"/>
  <c r="E53" i="4"/>
  <c r="F53" i="4"/>
  <c r="E52" i="4"/>
  <c r="F52" i="4"/>
  <c r="E51" i="4"/>
  <c r="F51" i="4"/>
  <c r="AY50" i="4"/>
  <c r="E50" i="4"/>
  <c r="F50" i="4"/>
  <c r="E49" i="4"/>
  <c r="F49" i="4"/>
  <c r="G49" i="4"/>
  <c r="E48" i="4"/>
  <c r="F48" i="4"/>
  <c r="AY47" i="4"/>
  <c r="E47" i="4"/>
  <c r="F47" i="4"/>
  <c r="G47" i="4"/>
  <c r="AY46" i="4"/>
  <c r="E46" i="4"/>
  <c r="F46" i="4"/>
  <c r="G46" i="4"/>
  <c r="E45" i="4"/>
  <c r="F45" i="4"/>
  <c r="AY44" i="4"/>
  <c r="E44" i="4"/>
  <c r="F44" i="4"/>
  <c r="AY43" i="4"/>
  <c r="E43" i="4"/>
  <c r="F43" i="4"/>
  <c r="E42" i="4"/>
  <c r="F42" i="4"/>
  <c r="AY41" i="4"/>
  <c r="E41" i="4"/>
  <c r="F41" i="4"/>
  <c r="Z41" i="4"/>
  <c r="E40" i="4"/>
  <c r="F40" i="4"/>
  <c r="E39" i="4"/>
  <c r="F39" i="4"/>
  <c r="AY38" i="4"/>
  <c r="E38" i="4"/>
  <c r="F38" i="4"/>
  <c r="AY37" i="4"/>
  <c r="E37" i="4"/>
  <c r="F37" i="4"/>
  <c r="G37" i="4"/>
  <c r="AY36" i="4"/>
  <c r="E36" i="4"/>
  <c r="F36" i="4"/>
  <c r="E35" i="4"/>
  <c r="F35" i="4"/>
  <c r="AY34" i="4"/>
  <c r="E34" i="4"/>
  <c r="F34" i="4"/>
  <c r="E33" i="4"/>
  <c r="F33" i="4"/>
  <c r="E32" i="4"/>
  <c r="F32" i="4"/>
  <c r="AY31" i="4"/>
  <c r="E31" i="4"/>
  <c r="F31" i="4"/>
  <c r="E30" i="4"/>
  <c r="F30" i="4"/>
  <c r="E29" i="4"/>
  <c r="F29" i="4"/>
  <c r="AY28" i="4"/>
  <c r="E28" i="4"/>
  <c r="F28" i="4"/>
  <c r="E27" i="4"/>
  <c r="F27" i="4"/>
  <c r="G27" i="4"/>
  <c r="AY26" i="4"/>
  <c r="E26" i="4"/>
  <c r="F26" i="4"/>
  <c r="E25" i="4"/>
  <c r="F25" i="4"/>
  <c r="E24" i="4"/>
  <c r="F24" i="4"/>
  <c r="E23" i="4"/>
  <c r="F23" i="4"/>
  <c r="Z23" i="4"/>
  <c r="E22" i="4"/>
  <c r="F22" i="4"/>
  <c r="AY21" i="4"/>
  <c r="E21" i="4"/>
  <c r="F21" i="4"/>
  <c r="AY20" i="4"/>
  <c r="AY18" i="4"/>
  <c r="AB17" i="4"/>
  <c r="AY16" i="4"/>
  <c r="AB16" i="4"/>
  <c r="AY15" i="4"/>
  <c r="AB14" i="4"/>
  <c r="AY10" i="4"/>
  <c r="AY9" i="4"/>
  <c r="AY8" i="4"/>
  <c r="AY7" i="4"/>
  <c r="AY6" i="4"/>
  <c r="AY3" i="4"/>
  <c r="K485" i="4"/>
  <c r="I424" i="4"/>
  <c r="I152" i="4"/>
  <c r="I220" i="4"/>
  <c r="I236" i="4"/>
  <c r="I232" i="4"/>
  <c r="I324" i="4"/>
  <c r="I281" i="4"/>
  <c r="I317" i="4"/>
  <c r="I337" i="4"/>
  <c r="I376" i="4"/>
  <c r="I381" i="4"/>
  <c r="I401" i="4"/>
  <c r="D9" i="4"/>
  <c r="E9" i="4"/>
  <c r="F16" i="4"/>
  <c r="F17" i="4" s="1"/>
  <c r="C17" i="4"/>
  <c r="Q21" i="4"/>
  <c r="Q22" i="4"/>
  <c r="Q23" i="4"/>
  <c r="Q24" i="4"/>
  <c r="Q25" i="4"/>
  <c r="Q26" i="4"/>
  <c r="Q27" i="4"/>
  <c r="Q28" i="4"/>
  <c r="Q29" i="4"/>
  <c r="Q30" i="4"/>
  <c r="Q31" i="4"/>
  <c r="Q32" i="4"/>
  <c r="Q33" i="4"/>
  <c r="Q34" i="4"/>
  <c r="Q35" i="4"/>
  <c r="Q36" i="4"/>
  <c r="Q37" i="4"/>
  <c r="Q38" i="4"/>
  <c r="Q39" i="4"/>
  <c r="Q40" i="4"/>
  <c r="Q41" i="4"/>
  <c r="Q42" i="4"/>
  <c r="Q43" i="4"/>
  <c r="Q44" i="4"/>
  <c r="Q45" i="4"/>
  <c r="Q46" i="4"/>
  <c r="Q47" i="4"/>
  <c r="Q48" i="4"/>
  <c r="Q49" i="4"/>
  <c r="Q50" i="4"/>
  <c r="Q51" i="4"/>
  <c r="Q52" i="4"/>
  <c r="Q53" i="4"/>
  <c r="Q54" i="4"/>
  <c r="Q55" i="4"/>
  <c r="Q56" i="4"/>
  <c r="Q57" i="4"/>
  <c r="Q58" i="4"/>
  <c r="Q59" i="4"/>
  <c r="Q60" i="4"/>
  <c r="Q61" i="4"/>
  <c r="Q62" i="4"/>
  <c r="Q63" i="4"/>
  <c r="Q64" i="4"/>
  <c r="Q65" i="4"/>
  <c r="Q66" i="4"/>
  <c r="Q67" i="4"/>
  <c r="Q68" i="4"/>
  <c r="Q69" i="4"/>
  <c r="Q70" i="4"/>
  <c r="Q71" i="4"/>
  <c r="Q72" i="4"/>
  <c r="Q73" i="4"/>
  <c r="Q74" i="4"/>
  <c r="Q75" i="4"/>
  <c r="Q76" i="4"/>
  <c r="Q77" i="4"/>
  <c r="Q78" i="4"/>
  <c r="Q79" i="4"/>
  <c r="Q80" i="4"/>
  <c r="Q81" i="4"/>
  <c r="Q82" i="4"/>
  <c r="Q83" i="4"/>
  <c r="Q84" i="4"/>
  <c r="Q85" i="4"/>
  <c r="Q86" i="4"/>
  <c r="Q87" i="4"/>
  <c r="Q88" i="4"/>
  <c r="Q89" i="4"/>
  <c r="Q90" i="4"/>
  <c r="Q91" i="4"/>
  <c r="Q92" i="4"/>
  <c r="Q93" i="4"/>
  <c r="Q94" i="4"/>
  <c r="Q95" i="4"/>
  <c r="Q96" i="4"/>
  <c r="Q97" i="4"/>
  <c r="Q98" i="4"/>
  <c r="Q99" i="4"/>
  <c r="Q100" i="4"/>
  <c r="Q101" i="4"/>
  <c r="Q102" i="4"/>
  <c r="Q103" i="4"/>
  <c r="Q104" i="4"/>
  <c r="Q105" i="4"/>
  <c r="Q106" i="4"/>
  <c r="Q107" i="4"/>
  <c r="Q108" i="4"/>
  <c r="Q109" i="4"/>
  <c r="Q110" i="4"/>
  <c r="Q111" i="4"/>
  <c r="Q112" i="4"/>
  <c r="Q113" i="4"/>
  <c r="Q114" i="4"/>
  <c r="Q115" i="4"/>
  <c r="Q116" i="4"/>
  <c r="Q117" i="4"/>
  <c r="Q118" i="4"/>
  <c r="Q119" i="4"/>
  <c r="Q120" i="4"/>
  <c r="Q121" i="4"/>
  <c r="Q122" i="4"/>
  <c r="Q123" i="4"/>
  <c r="Q124" i="4"/>
  <c r="Q125" i="4"/>
  <c r="Q126" i="4"/>
  <c r="Q127" i="4"/>
  <c r="Q128" i="4"/>
  <c r="Q129" i="4"/>
  <c r="Q130" i="4"/>
  <c r="Q131" i="4"/>
  <c r="Q132" i="4"/>
  <c r="Q133" i="4"/>
  <c r="Q134" i="4"/>
  <c r="Q135" i="4"/>
  <c r="Q136" i="4"/>
  <c r="Q137" i="4"/>
  <c r="Q138" i="4"/>
  <c r="Q139" i="4"/>
  <c r="Q140" i="4"/>
  <c r="Q141" i="4"/>
  <c r="Q142" i="4"/>
  <c r="Q143" i="4"/>
  <c r="Q144" i="4"/>
  <c r="Q145" i="4"/>
  <c r="Q146" i="4"/>
  <c r="Q147" i="4"/>
  <c r="Q148" i="4"/>
  <c r="Q149" i="4"/>
  <c r="Q150" i="4"/>
  <c r="Q151" i="4"/>
  <c r="Q152" i="4"/>
  <c r="Q153" i="4"/>
  <c r="Q154" i="4"/>
  <c r="Q155" i="4"/>
  <c r="Q156" i="4"/>
  <c r="Q157" i="4"/>
  <c r="Q158" i="4"/>
  <c r="Q159" i="4"/>
  <c r="Q160" i="4"/>
  <c r="Q161" i="4"/>
  <c r="Q162" i="4"/>
  <c r="Q163" i="4"/>
  <c r="Q164" i="4"/>
  <c r="Q165" i="4"/>
  <c r="Q166" i="4"/>
  <c r="Q167" i="4"/>
  <c r="Q168" i="4"/>
  <c r="Q169" i="4"/>
  <c r="Q170" i="4"/>
  <c r="Q171" i="4"/>
  <c r="Q172" i="4"/>
  <c r="Q173" i="4"/>
  <c r="Q174" i="4"/>
  <c r="Q175" i="4"/>
  <c r="Q176" i="4"/>
  <c r="Q177" i="4"/>
  <c r="Q178" i="4"/>
  <c r="Q179" i="4"/>
  <c r="Q180" i="4"/>
  <c r="Q181" i="4"/>
  <c r="Q182" i="4"/>
  <c r="Q183" i="4"/>
  <c r="Q184" i="4"/>
  <c r="Q185" i="4"/>
  <c r="Q186" i="4"/>
  <c r="Q187" i="4"/>
  <c r="Q188" i="4"/>
  <c r="Q189" i="4"/>
  <c r="Q190" i="4"/>
  <c r="Q191" i="4"/>
  <c r="Q192" i="4"/>
  <c r="Q193" i="4"/>
  <c r="Q194" i="4"/>
  <c r="Q195" i="4"/>
  <c r="Q196" i="4"/>
  <c r="Q197" i="4"/>
  <c r="Q198" i="4"/>
  <c r="Q199" i="4"/>
  <c r="Q200" i="4"/>
  <c r="Q201" i="4"/>
  <c r="Q202" i="4"/>
  <c r="Q203" i="4"/>
  <c r="Q204" i="4"/>
  <c r="Q205" i="4"/>
  <c r="Q206" i="4"/>
  <c r="Q207" i="4"/>
  <c r="Q208" i="4"/>
  <c r="Q209" i="4"/>
  <c r="Q210" i="4"/>
  <c r="Q211" i="4"/>
  <c r="Q212" i="4"/>
  <c r="Q213" i="4"/>
  <c r="Q214" i="4"/>
  <c r="Q215" i="4"/>
  <c r="Q216" i="4"/>
  <c r="Q217" i="4"/>
  <c r="Q218" i="4"/>
  <c r="Q219" i="4"/>
  <c r="Q220" i="4"/>
  <c r="Q221" i="4"/>
  <c r="Q222" i="4"/>
  <c r="Q223" i="4"/>
  <c r="Q224" i="4"/>
  <c r="Q225" i="4"/>
  <c r="Q226" i="4"/>
  <c r="Q227" i="4"/>
  <c r="Q228" i="4"/>
  <c r="Q229" i="4"/>
  <c r="Q230" i="4"/>
  <c r="Q231" i="4"/>
  <c r="Q232" i="4"/>
  <c r="Q233" i="4"/>
  <c r="Q234" i="4"/>
  <c r="Q235" i="4"/>
  <c r="Q236" i="4"/>
  <c r="Q237" i="4"/>
  <c r="Q238" i="4"/>
  <c r="Q239" i="4"/>
  <c r="Q240" i="4"/>
  <c r="Q241" i="4"/>
  <c r="Q242" i="4"/>
  <c r="Q243" i="4"/>
  <c r="Q244" i="4"/>
  <c r="Q245" i="4"/>
  <c r="Q246" i="4"/>
  <c r="Q247" i="4"/>
  <c r="Q248" i="4"/>
  <c r="Q249" i="4"/>
  <c r="Q250" i="4"/>
  <c r="Q251" i="4"/>
  <c r="Q252" i="4"/>
  <c r="Q253" i="4"/>
  <c r="Q254" i="4"/>
  <c r="Q255" i="4"/>
  <c r="Q256" i="4"/>
  <c r="Q257" i="4"/>
  <c r="Q258" i="4"/>
  <c r="Q259" i="4"/>
  <c r="Q260" i="4"/>
  <c r="Q261" i="4"/>
  <c r="Q262" i="4"/>
  <c r="Q263" i="4"/>
  <c r="Q264" i="4"/>
  <c r="Q265" i="4"/>
  <c r="Q266" i="4"/>
  <c r="Q267" i="4"/>
  <c r="Q268" i="4"/>
  <c r="Q269" i="4"/>
  <c r="Q270" i="4"/>
  <c r="Q271" i="4"/>
  <c r="Q272" i="4"/>
  <c r="Q273" i="4"/>
  <c r="Q274" i="4"/>
  <c r="Q275" i="4"/>
  <c r="Q276" i="4"/>
  <c r="Q277" i="4"/>
  <c r="Q278" i="4"/>
  <c r="Q279" i="4"/>
  <c r="Q280" i="4"/>
  <c r="Q281" i="4"/>
  <c r="Q282" i="4"/>
  <c r="Q283" i="4"/>
  <c r="Q284" i="4"/>
  <c r="Q285" i="4"/>
  <c r="Q286" i="4"/>
  <c r="Q287" i="4"/>
  <c r="Q288" i="4"/>
  <c r="Q289" i="4"/>
  <c r="Q290" i="4"/>
  <c r="Q291" i="4"/>
  <c r="Q292" i="4"/>
  <c r="Q293" i="4"/>
  <c r="Q294" i="4"/>
  <c r="Q295" i="4"/>
  <c r="Q296" i="4"/>
  <c r="Q297" i="4"/>
  <c r="Q298" i="4"/>
  <c r="Q299" i="4"/>
  <c r="Q300" i="4"/>
  <c r="Q301" i="4"/>
  <c r="Q302" i="4"/>
  <c r="Q303" i="4"/>
  <c r="Q304" i="4"/>
  <c r="Q305" i="4"/>
  <c r="Q306" i="4"/>
  <c r="Q307" i="4"/>
  <c r="Q308" i="4"/>
  <c r="Q309" i="4"/>
  <c r="Q310" i="4"/>
  <c r="Q311" i="4"/>
  <c r="Q312" i="4"/>
  <c r="Q313" i="4"/>
  <c r="Q314" i="4"/>
  <c r="Q315" i="4"/>
  <c r="Q316" i="4"/>
  <c r="Q317" i="4"/>
  <c r="Q318" i="4"/>
  <c r="Q319" i="4"/>
  <c r="Q320" i="4"/>
  <c r="Q321" i="4"/>
  <c r="Q322" i="4"/>
  <c r="Q323" i="4"/>
  <c r="Q324" i="4"/>
  <c r="Q325" i="4"/>
  <c r="Q326" i="4"/>
  <c r="Q327" i="4"/>
  <c r="Q328" i="4"/>
  <c r="Q329" i="4"/>
  <c r="Q330" i="4"/>
  <c r="Q331" i="4"/>
  <c r="Q332" i="4"/>
  <c r="Q333" i="4"/>
  <c r="Q334" i="4"/>
  <c r="Q335" i="4"/>
  <c r="Q336" i="4"/>
  <c r="Q337" i="4"/>
  <c r="Q338" i="4"/>
  <c r="Q339" i="4"/>
  <c r="Q340" i="4"/>
  <c r="Q341" i="4"/>
  <c r="Q342" i="4"/>
  <c r="Q343" i="4"/>
  <c r="Q344" i="4"/>
  <c r="Q345" i="4"/>
  <c r="Q346" i="4"/>
  <c r="Q347" i="4"/>
  <c r="Q348" i="4"/>
  <c r="Q349" i="4"/>
  <c r="Q350" i="4"/>
  <c r="Q351" i="4"/>
  <c r="Q352" i="4"/>
  <c r="Q353" i="4"/>
  <c r="Q354" i="4"/>
  <c r="Q355" i="4"/>
  <c r="Q356" i="4"/>
  <c r="Q357" i="4"/>
  <c r="Q358" i="4"/>
  <c r="Q359" i="4"/>
  <c r="Q360" i="4"/>
  <c r="Q361" i="4"/>
  <c r="Q362" i="4"/>
  <c r="Q363" i="4"/>
  <c r="Q364" i="4"/>
  <c r="Q365" i="4"/>
  <c r="Q366" i="4"/>
  <c r="Q367" i="4"/>
  <c r="Q368" i="4"/>
  <c r="Q369" i="4"/>
  <c r="Q370" i="4"/>
  <c r="Q371" i="4"/>
  <c r="Q372" i="4"/>
  <c r="Q373" i="4"/>
  <c r="Q374" i="4"/>
  <c r="Q375" i="4"/>
  <c r="Q376" i="4"/>
  <c r="Q377" i="4"/>
  <c r="Q378" i="4"/>
  <c r="Q379" i="4"/>
  <c r="Q380" i="4"/>
  <c r="Q381" i="4"/>
  <c r="Q382" i="4"/>
  <c r="Q383" i="4"/>
  <c r="Q384" i="4"/>
  <c r="Q385" i="4"/>
  <c r="Q386" i="4"/>
  <c r="Q387" i="4"/>
  <c r="Q388" i="4"/>
  <c r="Q389" i="4"/>
  <c r="Q390" i="4"/>
  <c r="Q391" i="4"/>
  <c r="Q392" i="4"/>
  <c r="Q393" i="4"/>
  <c r="Q394" i="4"/>
  <c r="Q395" i="4"/>
  <c r="Q396" i="4"/>
  <c r="Q397" i="4"/>
  <c r="Q398" i="4"/>
  <c r="Q399" i="4"/>
  <c r="Q400" i="4"/>
  <c r="Q401" i="4"/>
  <c r="Q402" i="4"/>
  <c r="Q403" i="4"/>
  <c r="Q404" i="4"/>
  <c r="Q405" i="4"/>
  <c r="Q406" i="4"/>
  <c r="Q407" i="4"/>
  <c r="Q408" i="4"/>
  <c r="Q409" i="4"/>
  <c r="Q410" i="4"/>
  <c r="Q411" i="4"/>
  <c r="Q412" i="4"/>
  <c r="Q413" i="4"/>
  <c r="Q414" i="4"/>
  <c r="Q415" i="4"/>
  <c r="Q416" i="4"/>
  <c r="Q417" i="4"/>
  <c r="Q418" i="4"/>
  <c r="Q419" i="4"/>
  <c r="Q420" i="4"/>
  <c r="Q421" i="4"/>
  <c r="Q422" i="4"/>
  <c r="Q423" i="4"/>
  <c r="Q424" i="4"/>
  <c r="Q425" i="4"/>
  <c r="Q426" i="4"/>
  <c r="Q427" i="4"/>
  <c r="Q428" i="4"/>
  <c r="Q429" i="4"/>
  <c r="Q430" i="4"/>
  <c r="Q431" i="4"/>
  <c r="Q432" i="4"/>
  <c r="Q433" i="4"/>
  <c r="Q434" i="4"/>
  <c r="Q435" i="4"/>
  <c r="Q436" i="4"/>
  <c r="Q437" i="4"/>
  <c r="Q438" i="4"/>
  <c r="Q439" i="4"/>
  <c r="Q440" i="4"/>
  <c r="Q441" i="4"/>
  <c r="Q442" i="4"/>
  <c r="Q443" i="4"/>
  <c r="Q444" i="4"/>
  <c r="Q445" i="4"/>
  <c r="Q446" i="4"/>
  <c r="Q447" i="4"/>
  <c r="Q448" i="4"/>
  <c r="Q449" i="4"/>
  <c r="Q450" i="4"/>
  <c r="Q451" i="4"/>
  <c r="Q452" i="4"/>
  <c r="Q453" i="4"/>
  <c r="Q454" i="4"/>
  <c r="Q455" i="4"/>
  <c r="Q456" i="4"/>
  <c r="Q457" i="4"/>
  <c r="Q458" i="4"/>
  <c r="Q459" i="4"/>
  <c r="Q460" i="4"/>
  <c r="Q461" i="4"/>
  <c r="Q462" i="4"/>
  <c r="Q463" i="4"/>
  <c r="Q464" i="4"/>
  <c r="Q465" i="4"/>
  <c r="Q466" i="4"/>
  <c r="Q468" i="4"/>
  <c r="Q467" i="4"/>
  <c r="Q469" i="4"/>
  <c r="Q470" i="4"/>
  <c r="Q471" i="4"/>
  <c r="Q472" i="4"/>
  <c r="Q473" i="4"/>
  <c r="Q474" i="4"/>
  <c r="Q475" i="4"/>
  <c r="Q476" i="4"/>
  <c r="Q477" i="4"/>
  <c r="Q478" i="4"/>
  <c r="Q479" i="4"/>
  <c r="Q480" i="4"/>
  <c r="Q481" i="4"/>
  <c r="Q482" i="4"/>
  <c r="Q483" i="4"/>
  <c r="Q484" i="4"/>
  <c r="Q485" i="4"/>
  <c r="Q486" i="4"/>
  <c r="Q487" i="4"/>
  <c r="Q488" i="4"/>
  <c r="Q489" i="4"/>
  <c r="Q859" i="3"/>
  <c r="Q844" i="3"/>
  <c r="Q843" i="3"/>
  <c r="Q842" i="3"/>
  <c r="Q841" i="3"/>
  <c r="Q840" i="3"/>
  <c r="Q839" i="3"/>
  <c r="P838" i="3"/>
  <c r="R838" i="3" s="1"/>
  <c r="Q838" i="3"/>
  <c r="Q837" i="3"/>
  <c r="Q836" i="3"/>
  <c r="Q835" i="3"/>
  <c r="Q829" i="3"/>
  <c r="Q828" i="3"/>
  <c r="P827" i="3"/>
  <c r="R827" i="3" s="1"/>
  <c r="Q827" i="3"/>
  <c r="Q822" i="3"/>
  <c r="Q832" i="3"/>
  <c r="Q830" i="3"/>
  <c r="Q826" i="3"/>
  <c r="Q823" i="3"/>
  <c r="Q848" i="3"/>
  <c r="Q845" i="3"/>
  <c r="C17" i="3"/>
  <c r="Q808" i="3"/>
  <c r="Q812" i="3"/>
  <c r="P824" i="3"/>
  <c r="R824" i="3" s="1"/>
  <c r="Q824" i="3"/>
  <c r="Q809" i="3"/>
  <c r="Q810" i="3"/>
  <c r="Q811" i="3"/>
  <c r="Q814" i="3"/>
  <c r="Q815" i="3"/>
  <c r="Q816" i="3"/>
  <c r="P818" i="3"/>
  <c r="R818" i="3" s="1"/>
  <c r="Q818" i="3"/>
  <c r="Q819" i="3"/>
  <c r="P820" i="3"/>
  <c r="R820" i="3" s="1"/>
  <c r="Q820" i="3"/>
  <c r="Q825" i="3"/>
  <c r="Q831" i="3"/>
  <c r="Q290" i="3"/>
  <c r="Q301" i="3"/>
  <c r="Q817" i="3"/>
  <c r="Q777" i="3"/>
  <c r="Q813" i="3"/>
  <c r="Q745" i="3"/>
  <c r="Q747" i="3"/>
  <c r="Q749" i="3"/>
  <c r="Q751" i="3"/>
  <c r="Q775" i="3"/>
  <c r="Q776" i="3"/>
  <c r="P793" i="3"/>
  <c r="Q793" i="3"/>
  <c r="Q794" i="3"/>
  <c r="Q795" i="3"/>
  <c r="Q803" i="3"/>
  <c r="Q762" i="3"/>
  <c r="Q763" i="3"/>
  <c r="Q765" i="3"/>
  <c r="Q766" i="3"/>
  <c r="Q767" i="3"/>
  <c r="Q790" i="3"/>
  <c r="Q804" i="3"/>
  <c r="Q796" i="3"/>
  <c r="P760" i="3"/>
  <c r="R760" i="3" s="1"/>
  <c r="Q760" i="3"/>
  <c r="P799" i="3"/>
  <c r="R799" i="3" s="1"/>
  <c r="Q799" i="3"/>
  <c r="Q801" i="3"/>
  <c r="D16" i="3"/>
  <c r="D19" i="3" s="1"/>
  <c r="P278" i="3"/>
  <c r="R278" i="3" s="1"/>
  <c r="P279" i="3"/>
  <c r="P310" i="3"/>
  <c r="R310" i="3" s="1"/>
  <c r="P312" i="3"/>
  <c r="R312" i="3" s="1"/>
  <c r="P381" i="3"/>
  <c r="R381" i="3" s="1"/>
  <c r="P382" i="3"/>
  <c r="P401" i="3"/>
  <c r="R401" i="3" s="1"/>
  <c r="P403" i="3"/>
  <c r="R403" i="3" s="1"/>
  <c r="P422" i="3"/>
  <c r="P426" i="3"/>
  <c r="R426" i="3" s="1"/>
  <c r="P434" i="3"/>
  <c r="R434" i="3" s="1"/>
  <c r="P435" i="3"/>
  <c r="R435" i="3" s="1"/>
  <c r="P441" i="3"/>
  <c r="R441" i="3" s="1"/>
  <c r="P445" i="3"/>
  <c r="R445" i="3" s="1"/>
  <c r="P457" i="3"/>
  <c r="R457" i="3" s="1"/>
  <c r="P458" i="3"/>
  <c r="R458" i="3" s="1"/>
  <c r="P472" i="3"/>
  <c r="R472" i="3" s="1"/>
  <c r="P474" i="3"/>
  <c r="R474" i="3" s="1"/>
  <c r="P481" i="3"/>
  <c r="R481" i="3" s="1"/>
  <c r="P484" i="3"/>
  <c r="R484" i="3" s="1"/>
  <c r="P500" i="3"/>
  <c r="R500" i="3" s="1"/>
  <c r="P501" i="3"/>
  <c r="R501" i="3" s="1"/>
  <c r="P510" i="3"/>
  <c r="R510" i="3" s="1"/>
  <c r="P511" i="3"/>
  <c r="R511" i="3" s="1"/>
  <c r="P521" i="3"/>
  <c r="R521" i="3" s="1"/>
  <c r="P523" i="3"/>
  <c r="P527" i="3"/>
  <c r="R527" i="3" s="1"/>
  <c r="P528" i="3"/>
  <c r="R528" i="3" s="1"/>
  <c r="P538" i="3"/>
  <c r="R538" i="3" s="1"/>
  <c r="P540" i="3"/>
  <c r="P544" i="3"/>
  <c r="P546" i="3"/>
  <c r="R546" i="3" s="1"/>
  <c r="P555" i="3"/>
  <c r="P558" i="3"/>
  <c r="R558" i="3" s="1"/>
  <c r="P565" i="3"/>
  <c r="P566" i="3"/>
  <c r="R566" i="3" s="1"/>
  <c r="P573" i="3"/>
  <c r="R573" i="3" s="1"/>
  <c r="P583" i="3"/>
  <c r="R583" i="3" s="1"/>
  <c r="P586" i="3"/>
  <c r="R586" i="3" s="1"/>
  <c r="P590" i="3"/>
  <c r="R590" i="3" s="1"/>
  <c r="P606" i="3"/>
  <c r="R606" i="3" s="1"/>
  <c r="P607" i="3"/>
  <c r="R607" i="3" s="1"/>
  <c r="P617" i="3"/>
  <c r="R617" i="3" s="1"/>
  <c r="P622" i="3"/>
  <c r="R622" i="3" s="1"/>
  <c r="P639" i="3"/>
  <c r="R639" i="3" s="1"/>
  <c r="P645" i="3"/>
  <c r="R645" i="3" s="1"/>
  <c r="P648" i="3"/>
  <c r="R648" i="3" s="1"/>
  <c r="P649" i="3"/>
  <c r="R649" i="3" s="1"/>
  <c r="P659" i="3"/>
  <c r="R659" i="3" s="1"/>
  <c r="P660" i="3"/>
  <c r="R660" i="3" s="1"/>
  <c r="P663" i="3"/>
  <c r="R663" i="3" s="1"/>
  <c r="P665" i="3"/>
  <c r="R665" i="3" s="1"/>
  <c r="P683" i="3"/>
  <c r="R683" i="3" s="1"/>
  <c r="P686" i="3"/>
  <c r="R686" i="3" s="1"/>
  <c r="P691" i="3"/>
  <c r="R691" i="3" s="1"/>
  <c r="P694" i="3"/>
  <c r="R694" i="3" s="1"/>
  <c r="P706" i="3"/>
  <c r="R706" i="3" s="1"/>
  <c r="P708" i="3"/>
  <c r="R708" i="3" s="1"/>
  <c r="P726" i="3"/>
  <c r="R726" i="3" s="1"/>
  <c r="P733" i="3"/>
  <c r="R733" i="3" s="1"/>
  <c r="P218" i="3"/>
  <c r="Q218" i="3"/>
  <c r="Q265" i="3"/>
  <c r="Q268" i="3"/>
  <c r="Q269" i="3"/>
  <c r="Q270" i="3"/>
  <c r="Q271" i="3"/>
  <c r="Q273" i="3"/>
  <c r="Q275" i="3"/>
  <c r="Q277" i="3"/>
  <c r="Q278" i="3"/>
  <c r="Q279" i="3"/>
  <c r="Q281" i="3"/>
  <c r="Q282" i="3"/>
  <c r="Q284" i="3"/>
  <c r="Q285" i="3"/>
  <c r="Q286" i="3"/>
  <c r="Q287" i="3"/>
  <c r="Q288" i="3"/>
  <c r="Q289" i="3"/>
  <c r="Q292" i="3"/>
  <c r="Q293" i="3"/>
  <c r="Q294" i="3"/>
  <c r="Q295" i="3"/>
  <c r="Q296" i="3"/>
  <c r="Q297" i="3"/>
  <c r="Q298" i="3"/>
  <c r="Q299" i="3"/>
  <c r="Q300" i="3"/>
  <c r="Q303" i="3"/>
  <c r="Q305" i="3"/>
  <c r="Q307" i="3"/>
  <c r="Q308" i="3"/>
  <c r="Q309" i="3"/>
  <c r="Q310" i="3"/>
  <c r="Q311" i="3"/>
  <c r="Q312" i="3"/>
  <c r="Q313" i="3"/>
  <c r="Q314" i="3"/>
  <c r="Q315" i="3"/>
  <c r="Q320" i="3"/>
  <c r="Q321" i="3"/>
  <c r="Q322" i="3"/>
  <c r="Q323" i="3"/>
  <c r="Q324" i="3"/>
  <c r="Q325" i="3"/>
  <c r="Q326" i="3"/>
  <c r="Q327" i="3"/>
  <c r="Q328" i="3"/>
  <c r="Q329" i="3"/>
  <c r="Q330" i="3"/>
  <c r="Q331" i="3"/>
  <c r="Q332" i="3"/>
  <c r="Q333" i="3"/>
  <c r="Q334" i="3"/>
  <c r="Q337" i="3"/>
  <c r="Q338" i="3"/>
  <c r="Q339" i="3"/>
  <c r="Q340" i="3"/>
  <c r="Q341" i="3"/>
  <c r="Q342" i="3"/>
  <c r="Q343" i="3"/>
  <c r="Q345" i="3"/>
  <c r="Q346" i="3"/>
  <c r="Q348" i="3"/>
  <c r="Q349" i="3"/>
  <c r="Q350" i="3"/>
  <c r="Q354" i="3"/>
  <c r="Q355" i="3"/>
  <c r="Q359" i="3"/>
  <c r="Q364" i="3"/>
  <c r="Q365" i="3"/>
  <c r="Q366" i="3"/>
  <c r="Q367" i="3"/>
  <c r="Q369" i="3"/>
  <c r="Q373" i="3"/>
  <c r="Q374" i="3"/>
  <c r="Q375" i="3"/>
  <c r="Q376" i="3"/>
  <c r="Q377" i="3"/>
  <c r="Q378" i="3"/>
  <c r="Q381" i="3"/>
  <c r="Q382" i="3"/>
  <c r="Q384" i="3"/>
  <c r="Q385" i="3"/>
  <c r="Q387" i="3"/>
  <c r="Q388" i="3"/>
  <c r="Q389" i="3"/>
  <c r="Q391" i="3"/>
  <c r="Q392" i="3"/>
  <c r="Q393" i="3"/>
  <c r="Q394" i="3"/>
  <c r="Q395" i="3"/>
  <c r="Q398" i="3"/>
  <c r="Q400" i="3"/>
  <c r="Q401" i="3"/>
  <c r="Q402" i="3"/>
  <c r="Q403" i="3"/>
  <c r="Q407" i="3"/>
  <c r="Q409" i="3"/>
  <c r="Q410" i="3"/>
  <c r="Q415" i="3"/>
  <c r="Q417" i="3"/>
  <c r="Q420" i="3"/>
  <c r="Q421" i="3"/>
  <c r="Q422" i="3"/>
  <c r="Q423" i="3"/>
  <c r="Q424" i="3"/>
  <c r="Q425" i="3"/>
  <c r="Q426" i="3"/>
  <c r="Q427" i="3"/>
  <c r="Q428" i="3"/>
  <c r="Q431" i="3"/>
  <c r="Q432" i="3"/>
  <c r="Q433" i="3"/>
  <c r="Q434" i="3"/>
  <c r="Q435" i="3"/>
  <c r="Q436" i="3"/>
  <c r="Q437" i="3"/>
  <c r="Q438" i="3"/>
  <c r="Q439" i="3"/>
  <c r="Q440" i="3"/>
  <c r="Q441" i="3"/>
  <c r="Q442" i="3"/>
  <c r="Q443" i="3"/>
  <c r="Q444" i="3"/>
  <c r="Q445" i="3"/>
  <c r="Q446" i="3"/>
  <c r="Q447" i="3"/>
  <c r="Q448" i="3"/>
  <c r="Q449" i="3"/>
  <c r="Q450" i="3"/>
  <c r="Q451" i="3"/>
  <c r="Q452" i="3"/>
  <c r="Q453" i="3"/>
  <c r="Q454" i="3"/>
  <c r="Q455" i="3"/>
  <c r="Q456" i="3"/>
  <c r="Q457" i="3"/>
  <c r="Q458" i="3"/>
  <c r="Q459" i="3"/>
  <c r="Q460" i="3"/>
  <c r="Q461" i="3"/>
  <c r="Q462" i="3"/>
  <c r="Q463" i="3"/>
  <c r="Q464" i="3"/>
  <c r="Q465" i="3"/>
  <c r="Q466" i="3"/>
  <c r="Q467" i="3"/>
  <c r="Q468" i="3"/>
  <c r="Q469" i="3"/>
  <c r="Q470" i="3"/>
  <c r="Q471" i="3"/>
  <c r="Q472" i="3"/>
  <c r="Q473" i="3"/>
  <c r="Q474" i="3"/>
  <c r="Q475" i="3"/>
  <c r="Q476" i="3"/>
  <c r="Q477" i="3"/>
  <c r="Q478" i="3"/>
  <c r="Q479" i="3"/>
  <c r="Q480" i="3"/>
  <c r="Q481" i="3"/>
  <c r="Q482" i="3"/>
  <c r="Q483" i="3"/>
  <c r="Q484" i="3"/>
  <c r="Q485" i="3"/>
  <c r="Q486" i="3"/>
  <c r="Q487" i="3"/>
  <c r="Q488" i="3"/>
  <c r="Q489" i="3"/>
  <c r="Q490" i="3"/>
  <c r="Q491" i="3"/>
  <c r="Q492" i="3"/>
  <c r="Q493" i="3"/>
  <c r="Q494" i="3"/>
  <c r="Q495" i="3"/>
  <c r="Q496" i="3"/>
  <c r="Q497" i="3"/>
  <c r="Q498" i="3"/>
  <c r="Q499" i="3"/>
  <c r="Q500" i="3"/>
  <c r="Q501" i="3"/>
  <c r="Q502" i="3"/>
  <c r="Q503" i="3"/>
  <c r="Q504" i="3"/>
  <c r="Q505" i="3"/>
  <c r="Q506" i="3"/>
  <c r="Q507" i="3"/>
  <c r="Q508" i="3"/>
  <c r="Q509" i="3"/>
  <c r="Q510" i="3"/>
  <c r="Q511" i="3"/>
  <c r="Q512" i="3"/>
  <c r="Q513" i="3"/>
  <c r="Q514" i="3"/>
  <c r="Q515" i="3"/>
  <c r="Q516" i="3"/>
  <c r="Q517" i="3"/>
  <c r="Q518" i="3"/>
  <c r="Q519" i="3"/>
  <c r="Q520" i="3"/>
  <c r="Q521" i="3"/>
  <c r="Q522" i="3"/>
  <c r="Q523" i="3"/>
  <c r="Q524" i="3"/>
  <c r="Q525" i="3"/>
  <c r="Q526" i="3"/>
  <c r="Q527" i="3"/>
  <c r="Q528" i="3"/>
  <c r="Q529" i="3"/>
  <c r="Q530" i="3"/>
  <c r="Q531" i="3"/>
  <c r="Q532" i="3"/>
  <c r="Q533" i="3"/>
  <c r="Q534" i="3"/>
  <c r="Q535" i="3"/>
  <c r="Q536" i="3"/>
  <c r="Q537" i="3"/>
  <c r="Q538" i="3"/>
  <c r="Q539" i="3"/>
  <c r="Q540" i="3"/>
  <c r="Q541" i="3"/>
  <c r="Q542" i="3"/>
  <c r="Q543" i="3"/>
  <c r="Q544" i="3"/>
  <c r="Q545" i="3"/>
  <c r="Q546" i="3"/>
  <c r="Q547" i="3"/>
  <c r="Q548" i="3"/>
  <c r="Q549" i="3"/>
  <c r="Q550" i="3"/>
  <c r="Q551" i="3"/>
  <c r="Q552" i="3"/>
  <c r="Q553" i="3"/>
  <c r="Q554" i="3"/>
  <c r="Q555" i="3"/>
  <c r="Q556" i="3"/>
  <c r="Q557" i="3"/>
  <c r="Q558" i="3"/>
  <c r="Q559" i="3"/>
  <c r="Q560" i="3"/>
  <c r="Q561" i="3"/>
  <c r="Q562" i="3"/>
  <c r="Q563" i="3"/>
  <c r="Q564" i="3"/>
  <c r="Q565" i="3"/>
  <c r="Q566" i="3"/>
  <c r="Q567" i="3"/>
  <c r="Q568" i="3"/>
  <c r="Q569" i="3"/>
  <c r="Q570" i="3"/>
  <c r="Q571" i="3"/>
  <c r="Q572" i="3"/>
  <c r="Q573" i="3"/>
  <c r="Q574" i="3"/>
  <c r="Q575" i="3"/>
  <c r="Q576" i="3"/>
  <c r="Q577" i="3"/>
  <c r="Q578" i="3"/>
  <c r="Q579" i="3"/>
  <c r="Q580" i="3"/>
  <c r="Q582" i="3"/>
  <c r="Q583" i="3"/>
  <c r="Q584" i="3"/>
  <c r="Q586" i="3"/>
  <c r="Q587" i="3"/>
  <c r="Q588" i="3"/>
  <c r="Q589" i="3"/>
  <c r="Q590" i="3"/>
  <c r="Q591" i="3"/>
  <c r="Q592" i="3"/>
  <c r="Q593" i="3"/>
  <c r="Q594" i="3"/>
  <c r="Q595" i="3"/>
  <c r="Q596" i="3"/>
  <c r="Q597" i="3"/>
  <c r="Q598" i="3"/>
  <c r="Q599" i="3"/>
  <c r="Q600" i="3"/>
  <c r="Q601" i="3"/>
  <c r="Q602" i="3"/>
  <c r="Q603" i="3"/>
  <c r="Q604" i="3"/>
  <c r="Q605" i="3"/>
  <c r="Q606" i="3"/>
  <c r="Q607" i="3"/>
  <c r="Q608" i="3"/>
  <c r="Q609" i="3"/>
  <c r="Q610" i="3"/>
  <c r="Q611" i="3"/>
  <c r="Q612" i="3"/>
  <c r="Q613" i="3"/>
  <c r="Q614" i="3"/>
  <c r="Q615" i="3"/>
  <c r="Q616" i="3"/>
  <c r="Q617" i="3"/>
  <c r="Q618" i="3"/>
  <c r="Q619" i="3"/>
  <c r="Q621" i="3"/>
  <c r="Q622" i="3"/>
  <c r="Q623" i="3"/>
  <c r="Q624" i="3"/>
  <c r="Q625" i="3"/>
  <c r="Q626" i="3"/>
  <c r="Q627" i="3"/>
  <c r="Q628" i="3"/>
  <c r="Q629" i="3"/>
  <c r="Q630" i="3"/>
  <c r="Q631" i="3"/>
  <c r="Q632" i="3"/>
  <c r="Q633" i="3"/>
  <c r="Q634" i="3"/>
  <c r="Q635" i="3"/>
  <c r="Q636" i="3"/>
  <c r="Q637" i="3"/>
  <c r="Q638" i="3"/>
  <c r="Q639" i="3"/>
  <c r="Q640" i="3"/>
  <c r="Q641" i="3"/>
  <c r="Q642" i="3"/>
  <c r="Q643" i="3"/>
  <c r="Q644" i="3"/>
  <c r="Q645" i="3"/>
  <c r="Q646" i="3"/>
  <c r="Q647" i="3"/>
  <c r="Q648" i="3"/>
  <c r="Q649" i="3"/>
  <c r="Q650" i="3"/>
  <c r="Q651" i="3"/>
  <c r="Q652" i="3"/>
  <c r="Q653" i="3"/>
  <c r="Q654" i="3"/>
  <c r="Q655" i="3"/>
  <c r="Q657" i="3"/>
  <c r="Q658" i="3"/>
  <c r="Q659" i="3"/>
  <c r="Q660" i="3"/>
  <c r="Q661" i="3"/>
  <c r="Q662" i="3"/>
  <c r="Q663" i="3"/>
  <c r="Q664" i="3"/>
  <c r="Q665" i="3"/>
  <c r="Q666" i="3"/>
  <c r="Q667" i="3"/>
  <c r="Q669" i="3"/>
  <c r="Q670" i="3"/>
  <c r="Q671" i="3"/>
  <c r="Q672" i="3"/>
  <c r="Q675" i="3"/>
  <c r="Q676" i="3"/>
  <c r="Q677" i="3"/>
  <c r="Q678" i="3"/>
  <c r="Q679" i="3"/>
  <c r="Q680" i="3"/>
  <c r="Q681" i="3"/>
  <c r="Q682" i="3"/>
  <c r="Q683" i="3"/>
  <c r="Q684" i="3"/>
  <c r="Q685" i="3"/>
  <c r="Q686" i="3"/>
  <c r="Q687" i="3"/>
  <c r="Q688" i="3"/>
  <c r="Q689" i="3"/>
  <c r="Q690" i="3"/>
  <c r="Q691" i="3"/>
  <c r="Q692" i="3"/>
  <c r="Q693" i="3"/>
  <c r="Q694" i="3"/>
  <c r="Q695" i="3"/>
  <c r="Q696" i="3"/>
  <c r="Q697" i="3"/>
  <c r="Q698" i="3"/>
  <c r="Q702" i="3"/>
  <c r="Q703" i="3"/>
  <c r="Q705" i="3"/>
  <c r="Q706" i="3"/>
  <c r="Q707" i="3"/>
  <c r="Q708" i="3"/>
  <c r="Q709" i="3"/>
  <c r="Q710" i="3"/>
  <c r="Q711" i="3"/>
  <c r="Q712" i="3"/>
  <c r="Q713" i="3"/>
  <c r="Q714" i="3"/>
  <c r="Q715" i="3"/>
  <c r="Q716" i="3"/>
  <c r="Q717" i="3"/>
  <c r="Q718" i="3"/>
  <c r="Q720" i="3"/>
  <c r="Q721" i="3"/>
  <c r="Q722" i="3"/>
  <c r="Q723" i="3"/>
  <c r="Q725" i="3"/>
  <c r="Q726" i="3"/>
  <c r="Q727" i="3"/>
  <c r="Q729" i="3"/>
  <c r="Q730" i="3"/>
  <c r="Q731" i="3"/>
  <c r="Q732" i="3"/>
  <c r="Q733" i="3"/>
  <c r="Q736" i="3"/>
  <c r="Q756" i="3"/>
  <c r="Q761" i="3"/>
  <c r="Q770" i="3"/>
  <c r="Q771" i="3"/>
  <c r="Q778" i="3"/>
  <c r="Q780" i="3"/>
  <c r="Q781" i="3"/>
  <c r="Q782" i="3"/>
  <c r="Q783" i="3"/>
  <c r="Q785" i="3"/>
  <c r="Q789" i="3"/>
  <c r="E426" i="1"/>
  <c r="F426" i="1"/>
  <c r="E427" i="1"/>
  <c r="F427" i="1"/>
  <c r="E428" i="1"/>
  <c r="F428" i="1"/>
  <c r="G428" i="1"/>
  <c r="L428" i="1"/>
  <c r="E429" i="1"/>
  <c r="F429" i="1"/>
  <c r="E430" i="1"/>
  <c r="F430" i="1"/>
  <c r="G430" i="1"/>
  <c r="L430" i="1"/>
  <c r="E431" i="1"/>
  <c r="F431" i="1"/>
  <c r="G431" i="1"/>
  <c r="E432" i="1"/>
  <c r="F432" i="1"/>
  <c r="G432" i="1"/>
  <c r="L432" i="1"/>
  <c r="E412" i="1"/>
  <c r="F412" i="1"/>
  <c r="G412" i="1"/>
  <c r="E413" i="1"/>
  <c r="F413" i="1"/>
  <c r="G413" i="1"/>
  <c r="E414" i="1"/>
  <c r="F414" i="1"/>
  <c r="G414" i="1"/>
  <c r="M414" i="1"/>
  <c r="E415" i="1"/>
  <c r="F415" i="1"/>
  <c r="E416" i="1"/>
  <c r="F416" i="1"/>
  <c r="G416" i="1"/>
  <c r="E417" i="1"/>
  <c r="F417" i="1"/>
  <c r="G417" i="1"/>
  <c r="J417" i="1"/>
  <c r="E418" i="1"/>
  <c r="F418" i="1"/>
  <c r="E419" i="1"/>
  <c r="F419" i="1"/>
  <c r="G419" i="1"/>
  <c r="J419" i="1"/>
  <c r="E420" i="1"/>
  <c r="F420" i="1"/>
  <c r="G420" i="1"/>
  <c r="J420" i="1"/>
  <c r="E421" i="1"/>
  <c r="F421" i="1"/>
  <c r="G421" i="1"/>
  <c r="J421" i="1"/>
  <c r="E422" i="1"/>
  <c r="F422" i="1"/>
  <c r="G422" i="1"/>
  <c r="E423" i="1"/>
  <c r="F423" i="1"/>
  <c r="E424" i="1"/>
  <c r="F424" i="1"/>
  <c r="G424" i="1"/>
  <c r="L424" i="1"/>
  <c r="E425" i="1"/>
  <c r="F425" i="1"/>
  <c r="G425" i="1"/>
  <c r="Q426" i="1"/>
  <c r="Q427" i="1"/>
  <c r="Q428" i="1"/>
  <c r="Q429" i="1"/>
  <c r="Q430" i="1"/>
  <c r="Q431" i="1"/>
  <c r="Q432" i="1"/>
  <c r="E22" i="1"/>
  <c r="F22" i="1"/>
  <c r="G22" i="1"/>
  <c r="L22" i="1"/>
  <c r="E23" i="1"/>
  <c r="F23" i="1"/>
  <c r="E24" i="1"/>
  <c r="F24" i="1"/>
  <c r="G24" i="1"/>
  <c r="L24" i="1"/>
  <c r="E25" i="1"/>
  <c r="F25" i="1"/>
  <c r="E26" i="1"/>
  <c r="F26" i="1"/>
  <c r="G26" i="1"/>
  <c r="L26" i="1"/>
  <c r="E27" i="1"/>
  <c r="F27" i="1"/>
  <c r="E28" i="1"/>
  <c r="F28" i="1"/>
  <c r="G28" i="1"/>
  <c r="L28" i="1"/>
  <c r="E29" i="1"/>
  <c r="F29" i="1"/>
  <c r="E30" i="1"/>
  <c r="F30" i="1"/>
  <c r="G30" i="1"/>
  <c r="L30" i="1"/>
  <c r="E31" i="1"/>
  <c r="F31" i="1"/>
  <c r="E33" i="1"/>
  <c r="F33" i="1"/>
  <c r="G33" i="1"/>
  <c r="L33" i="1"/>
  <c r="E34" i="1"/>
  <c r="F34" i="1"/>
  <c r="E35" i="1"/>
  <c r="F35" i="1"/>
  <c r="G35" i="1"/>
  <c r="L35" i="1"/>
  <c r="E36" i="1"/>
  <c r="F36" i="1"/>
  <c r="G36" i="1"/>
  <c r="L36" i="1"/>
  <c r="E37" i="1"/>
  <c r="F37" i="1"/>
  <c r="G37" i="1"/>
  <c r="L37" i="1"/>
  <c r="E38" i="1"/>
  <c r="F38" i="1"/>
  <c r="G38" i="1"/>
  <c r="L38" i="1"/>
  <c r="E39" i="1"/>
  <c r="F39" i="1"/>
  <c r="E40" i="1"/>
  <c r="F40" i="1"/>
  <c r="G40" i="1"/>
  <c r="L40" i="1"/>
  <c r="E41" i="1"/>
  <c r="F41" i="1"/>
  <c r="G41" i="1"/>
  <c r="L41" i="1"/>
  <c r="E42" i="1"/>
  <c r="F42" i="1"/>
  <c r="G42" i="1"/>
  <c r="L42" i="1"/>
  <c r="E43" i="1"/>
  <c r="F43" i="1"/>
  <c r="G43" i="1"/>
  <c r="L43" i="1"/>
  <c r="E44" i="1"/>
  <c r="F44" i="1"/>
  <c r="G44" i="1"/>
  <c r="L44" i="1"/>
  <c r="E45" i="1"/>
  <c r="F45" i="1"/>
  <c r="G45" i="1"/>
  <c r="L45" i="1"/>
  <c r="E46" i="1"/>
  <c r="F46" i="1"/>
  <c r="G46" i="1"/>
  <c r="L46" i="1"/>
  <c r="E47" i="1"/>
  <c r="F47" i="1"/>
  <c r="G47" i="1"/>
  <c r="L47" i="1"/>
  <c r="E48" i="1"/>
  <c r="F48" i="1"/>
  <c r="E49" i="1"/>
  <c r="F49" i="1"/>
  <c r="G49" i="1"/>
  <c r="L49" i="1"/>
  <c r="E50" i="1"/>
  <c r="F50" i="1"/>
  <c r="G50" i="1"/>
  <c r="L50" i="1"/>
  <c r="E51" i="1"/>
  <c r="F51" i="1"/>
  <c r="G51" i="1"/>
  <c r="E52" i="1"/>
  <c r="F52" i="1"/>
  <c r="G52" i="1"/>
  <c r="L52" i="1"/>
  <c r="E53" i="1"/>
  <c r="F53" i="1"/>
  <c r="E54" i="1"/>
  <c r="F54" i="1"/>
  <c r="G54" i="1"/>
  <c r="L54" i="1"/>
  <c r="E55" i="1"/>
  <c r="F55" i="1"/>
  <c r="G55" i="1"/>
  <c r="L55" i="1"/>
  <c r="E57" i="1"/>
  <c r="F57" i="1"/>
  <c r="G57" i="1"/>
  <c r="L57" i="1"/>
  <c r="E58" i="1"/>
  <c r="F58" i="1"/>
  <c r="G58" i="1"/>
  <c r="E59" i="1"/>
  <c r="F59" i="1"/>
  <c r="G59" i="1"/>
  <c r="L59" i="1"/>
  <c r="E60" i="1"/>
  <c r="F60" i="1"/>
  <c r="G60" i="1"/>
  <c r="L60" i="1"/>
  <c r="E61" i="1"/>
  <c r="F61" i="1"/>
  <c r="G61" i="1"/>
  <c r="L61" i="1"/>
  <c r="E62" i="1"/>
  <c r="F62" i="1"/>
  <c r="G62" i="1"/>
  <c r="L62" i="1"/>
  <c r="E63" i="1"/>
  <c r="F63" i="1"/>
  <c r="G63" i="1"/>
  <c r="L63" i="1"/>
  <c r="E64" i="1"/>
  <c r="F64" i="1"/>
  <c r="G64" i="1"/>
  <c r="L64" i="1"/>
  <c r="E65" i="1"/>
  <c r="F65" i="1"/>
  <c r="E66" i="1"/>
  <c r="F66" i="1"/>
  <c r="G66" i="1"/>
  <c r="L66" i="1"/>
  <c r="E67" i="1"/>
  <c r="F67" i="1"/>
  <c r="G67" i="1"/>
  <c r="L67" i="1"/>
  <c r="E68" i="1"/>
  <c r="F68" i="1"/>
  <c r="G68" i="1"/>
  <c r="L68" i="1"/>
  <c r="E69" i="1"/>
  <c r="F69" i="1"/>
  <c r="G69" i="1"/>
  <c r="L69" i="1"/>
  <c r="E70" i="1"/>
  <c r="F70" i="1"/>
  <c r="G70" i="1"/>
  <c r="L70" i="1"/>
  <c r="E71" i="1"/>
  <c r="F71" i="1"/>
  <c r="E72" i="1"/>
  <c r="F72" i="1"/>
  <c r="G72" i="1"/>
  <c r="L72" i="1"/>
  <c r="E73" i="1"/>
  <c r="F73" i="1"/>
  <c r="E75" i="1"/>
  <c r="F75" i="1"/>
  <c r="E76" i="1"/>
  <c r="F76" i="1"/>
  <c r="G76" i="1"/>
  <c r="L76" i="1"/>
  <c r="E77" i="1"/>
  <c r="F77" i="1"/>
  <c r="G77" i="1"/>
  <c r="L77" i="1"/>
  <c r="E78" i="1"/>
  <c r="F78" i="1"/>
  <c r="P78" i="1"/>
  <c r="E79" i="1"/>
  <c r="F79" i="1"/>
  <c r="G79" i="1"/>
  <c r="L79" i="1"/>
  <c r="E80" i="1"/>
  <c r="F80" i="1"/>
  <c r="E81" i="1"/>
  <c r="F81" i="1"/>
  <c r="G81" i="1"/>
  <c r="L81" i="1"/>
  <c r="E82" i="1"/>
  <c r="F82" i="1"/>
  <c r="E83" i="1"/>
  <c r="F83" i="1"/>
  <c r="G83" i="1"/>
  <c r="L83" i="1"/>
  <c r="E85" i="1"/>
  <c r="F85" i="1"/>
  <c r="G85" i="1"/>
  <c r="L85" i="1"/>
  <c r="E86" i="1"/>
  <c r="F86" i="1"/>
  <c r="G86" i="1"/>
  <c r="L86" i="1"/>
  <c r="E87" i="1"/>
  <c r="F87" i="1"/>
  <c r="G87" i="1"/>
  <c r="L87" i="1"/>
  <c r="E88" i="1"/>
  <c r="F88" i="1"/>
  <c r="G88" i="1"/>
  <c r="L88" i="1"/>
  <c r="E90" i="1"/>
  <c r="F90" i="1"/>
  <c r="G90" i="1"/>
  <c r="L90" i="1"/>
  <c r="E91" i="1"/>
  <c r="F91" i="1"/>
  <c r="E92" i="1"/>
  <c r="F92" i="1"/>
  <c r="E98" i="1"/>
  <c r="F98" i="1"/>
  <c r="G98" i="1"/>
  <c r="L98" i="1"/>
  <c r="E99" i="1"/>
  <c r="F99" i="1"/>
  <c r="E32" i="1"/>
  <c r="F32" i="1"/>
  <c r="G32" i="1"/>
  <c r="L32" i="1"/>
  <c r="E312" i="1"/>
  <c r="F312" i="1"/>
  <c r="G312" i="1"/>
  <c r="E313" i="1"/>
  <c r="F313" i="1"/>
  <c r="G313" i="1"/>
  <c r="K313" i="1"/>
  <c r="E314" i="1"/>
  <c r="F314" i="1"/>
  <c r="E315" i="1"/>
  <c r="F315" i="1"/>
  <c r="G315" i="1"/>
  <c r="K315" i="1"/>
  <c r="E316" i="1"/>
  <c r="F316" i="1"/>
  <c r="G316" i="1"/>
  <c r="E317" i="1"/>
  <c r="F317" i="1"/>
  <c r="G317" i="1"/>
  <c r="J317" i="1"/>
  <c r="E318" i="1"/>
  <c r="F318" i="1"/>
  <c r="E319" i="1"/>
  <c r="F319" i="1"/>
  <c r="G319" i="1"/>
  <c r="E320" i="1"/>
  <c r="F320" i="1"/>
  <c r="E321" i="1"/>
  <c r="F321" i="1"/>
  <c r="E322" i="1"/>
  <c r="F322" i="1"/>
  <c r="E323" i="1"/>
  <c r="F323" i="1"/>
  <c r="E324" i="1"/>
  <c r="F324" i="1"/>
  <c r="G324" i="1"/>
  <c r="K324" i="1"/>
  <c r="E325" i="1"/>
  <c r="F325" i="1"/>
  <c r="E326" i="1"/>
  <c r="F326" i="1"/>
  <c r="E327" i="1"/>
  <c r="F327" i="1"/>
  <c r="E328" i="1"/>
  <c r="F328" i="1"/>
  <c r="G328" i="1"/>
  <c r="E329" i="1"/>
  <c r="F329" i="1"/>
  <c r="G329" i="1"/>
  <c r="K329" i="1"/>
  <c r="E330" i="1"/>
  <c r="F330" i="1"/>
  <c r="E331" i="1"/>
  <c r="F331" i="1"/>
  <c r="G331" i="1"/>
  <c r="K331" i="1"/>
  <c r="E332" i="1"/>
  <c r="F332" i="1"/>
  <c r="E333" i="1"/>
  <c r="F333" i="1"/>
  <c r="E334" i="1"/>
  <c r="F334" i="1"/>
  <c r="G334" i="1"/>
  <c r="K334" i="1"/>
  <c r="E335" i="1"/>
  <c r="F335" i="1"/>
  <c r="G335" i="1"/>
  <c r="K335" i="1"/>
  <c r="E336" i="1"/>
  <c r="F336" i="1"/>
  <c r="E337" i="1"/>
  <c r="F337" i="1"/>
  <c r="E338" i="1"/>
  <c r="F338" i="1"/>
  <c r="E339" i="1"/>
  <c r="F339" i="1"/>
  <c r="E340" i="1"/>
  <c r="F340" i="1"/>
  <c r="G340" i="1"/>
  <c r="K340" i="1"/>
  <c r="E341" i="1"/>
  <c r="F341" i="1"/>
  <c r="E342" i="1"/>
  <c r="F342" i="1"/>
  <c r="E343" i="1"/>
  <c r="F343" i="1"/>
  <c r="G343" i="1"/>
  <c r="K343" i="1"/>
  <c r="E344" i="1"/>
  <c r="F344" i="1"/>
  <c r="E345" i="1"/>
  <c r="F345" i="1"/>
  <c r="E346" i="1"/>
  <c r="F346" i="1"/>
  <c r="E347" i="1"/>
  <c r="F347" i="1"/>
  <c r="G347" i="1"/>
  <c r="J347" i="1"/>
  <c r="E348" i="1"/>
  <c r="F348" i="1"/>
  <c r="G348" i="1"/>
  <c r="J348" i="1"/>
  <c r="E349" i="1"/>
  <c r="F349" i="1"/>
  <c r="G349" i="1"/>
  <c r="J349" i="1"/>
  <c r="E350" i="1"/>
  <c r="F350" i="1"/>
  <c r="E351" i="1"/>
  <c r="F351" i="1"/>
  <c r="G351" i="1"/>
  <c r="J351" i="1"/>
  <c r="E352" i="1"/>
  <c r="F352" i="1"/>
  <c r="E353" i="1"/>
  <c r="F353" i="1"/>
  <c r="E354" i="1"/>
  <c r="F354" i="1"/>
  <c r="E355" i="1"/>
  <c r="F355" i="1"/>
  <c r="G355" i="1"/>
  <c r="K355" i="1"/>
  <c r="E356" i="1"/>
  <c r="F356" i="1"/>
  <c r="G356" i="1"/>
  <c r="E357" i="1"/>
  <c r="F357" i="1"/>
  <c r="G357" i="1"/>
  <c r="J357" i="1"/>
  <c r="E358" i="1"/>
  <c r="F358" i="1"/>
  <c r="E359" i="1"/>
  <c r="F359" i="1"/>
  <c r="E360" i="1"/>
  <c r="F360" i="1"/>
  <c r="G360" i="1"/>
  <c r="J360" i="1"/>
  <c r="E361" i="1"/>
  <c r="F361" i="1"/>
  <c r="E362" i="1"/>
  <c r="F362" i="1"/>
  <c r="G362" i="1"/>
  <c r="K362" i="1"/>
  <c r="E363" i="1"/>
  <c r="F363" i="1"/>
  <c r="G363" i="1"/>
  <c r="E364" i="1"/>
  <c r="F364" i="1"/>
  <c r="G364" i="1"/>
  <c r="E365" i="1"/>
  <c r="F365" i="1"/>
  <c r="E366" i="1"/>
  <c r="F366" i="1"/>
  <c r="G366" i="1"/>
  <c r="K366" i="1"/>
  <c r="E367" i="1"/>
  <c r="F367" i="1"/>
  <c r="G367" i="1"/>
  <c r="E368" i="1"/>
  <c r="F368" i="1"/>
  <c r="G368" i="1"/>
  <c r="K368" i="1"/>
  <c r="E369" i="1"/>
  <c r="F369" i="1"/>
  <c r="G369" i="1"/>
  <c r="E370" i="1"/>
  <c r="F370" i="1"/>
  <c r="E371" i="1"/>
  <c r="F371" i="1"/>
  <c r="G371" i="1"/>
  <c r="J371" i="1"/>
  <c r="E372" i="1"/>
  <c r="F372" i="1"/>
  <c r="G372" i="1"/>
  <c r="K372" i="1"/>
  <c r="E373" i="1"/>
  <c r="F373" i="1"/>
  <c r="E374" i="1"/>
  <c r="F374" i="1"/>
  <c r="G374" i="1"/>
  <c r="K374" i="1"/>
  <c r="E375" i="1"/>
  <c r="F375" i="1"/>
  <c r="G375" i="1"/>
  <c r="K375" i="1"/>
  <c r="E376" i="1"/>
  <c r="F376" i="1"/>
  <c r="G376" i="1"/>
  <c r="J376" i="1"/>
  <c r="E377" i="1"/>
  <c r="F377" i="1"/>
  <c r="E378" i="1"/>
  <c r="F378" i="1"/>
  <c r="E379" i="1"/>
  <c r="F379" i="1"/>
  <c r="G379" i="1"/>
  <c r="K379" i="1"/>
  <c r="E380" i="1"/>
  <c r="F380" i="1"/>
  <c r="G380" i="1"/>
  <c r="J380" i="1"/>
  <c r="E381" i="1"/>
  <c r="F381" i="1"/>
  <c r="G381" i="1"/>
  <c r="K381" i="1"/>
  <c r="E382" i="1"/>
  <c r="F382" i="1"/>
  <c r="E383" i="1"/>
  <c r="F383" i="1"/>
  <c r="G383" i="1"/>
  <c r="E384" i="1"/>
  <c r="F384" i="1"/>
  <c r="E385" i="1"/>
  <c r="F385" i="1"/>
  <c r="E386" i="1"/>
  <c r="F386" i="1"/>
  <c r="E387" i="1"/>
  <c r="F387" i="1"/>
  <c r="G387" i="1"/>
  <c r="K387" i="1"/>
  <c r="E388" i="1"/>
  <c r="F388" i="1"/>
  <c r="G388" i="1"/>
  <c r="K388" i="1"/>
  <c r="E389" i="1"/>
  <c r="F389" i="1"/>
  <c r="G389" i="1"/>
  <c r="K389" i="1"/>
  <c r="E390" i="1"/>
  <c r="F390" i="1"/>
  <c r="G390" i="1"/>
  <c r="J390" i="1"/>
  <c r="E391" i="1"/>
  <c r="F391" i="1"/>
  <c r="G391" i="1"/>
  <c r="J391" i="1"/>
  <c r="E392" i="1"/>
  <c r="F392" i="1"/>
  <c r="G392" i="1"/>
  <c r="J392" i="1"/>
  <c r="E393" i="1"/>
  <c r="F393" i="1"/>
  <c r="G393" i="1"/>
  <c r="J393" i="1"/>
  <c r="E394" i="1"/>
  <c r="F394" i="1"/>
  <c r="G394" i="1"/>
  <c r="K394" i="1"/>
  <c r="E395" i="1"/>
  <c r="F395" i="1"/>
  <c r="G395" i="1"/>
  <c r="E396" i="1"/>
  <c r="F396" i="1"/>
  <c r="G396" i="1"/>
  <c r="J396" i="1"/>
  <c r="E397" i="1"/>
  <c r="F397" i="1"/>
  <c r="G397" i="1"/>
  <c r="J397" i="1"/>
  <c r="E398" i="1"/>
  <c r="F398" i="1"/>
  <c r="G398" i="1"/>
  <c r="E399" i="1"/>
  <c r="F399" i="1"/>
  <c r="G399" i="1"/>
  <c r="J399" i="1"/>
  <c r="E400" i="1"/>
  <c r="F400" i="1"/>
  <c r="E401" i="1"/>
  <c r="F401" i="1"/>
  <c r="G401" i="1"/>
  <c r="J401" i="1"/>
  <c r="E402" i="1"/>
  <c r="F402" i="1"/>
  <c r="E403" i="1"/>
  <c r="F403" i="1"/>
  <c r="E404" i="1"/>
  <c r="F404" i="1"/>
  <c r="G404" i="1"/>
  <c r="J404" i="1"/>
  <c r="E405" i="1"/>
  <c r="F405" i="1"/>
  <c r="G405" i="1"/>
  <c r="J405" i="1"/>
  <c r="E406" i="1"/>
  <c r="F406" i="1"/>
  <c r="E407" i="1"/>
  <c r="F407" i="1"/>
  <c r="G407" i="1"/>
  <c r="E408" i="1"/>
  <c r="F408" i="1"/>
  <c r="E409" i="1"/>
  <c r="F409" i="1"/>
  <c r="G409" i="1"/>
  <c r="L409" i="1"/>
  <c r="E410" i="1"/>
  <c r="F410" i="1"/>
  <c r="G410" i="1"/>
  <c r="L410" i="1"/>
  <c r="E411" i="1"/>
  <c r="F411" i="1"/>
  <c r="G411" i="1"/>
  <c r="D11" i="1"/>
  <c r="D12" i="1"/>
  <c r="D13" i="1"/>
  <c r="Q22" i="1"/>
  <c r="Q23" i="1"/>
  <c r="Q24" i="1"/>
  <c r="Q25" i="1"/>
  <c r="Q26" i="1"/>
  <c r="Q27" i="1"/>
  <c r="Q28" i="1"/>
  <c r="Q29" i="1"/>
  <c r="Q30" i="1"/>
  <c r="Q31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5" i="1"/>
  <c r="Q76" i="1"/>
  <c r="Q77" i="1"/>
  <c r="Q78" i="1"/>
  <c r="Q79" i="1"/>
  <c r="Q80" i="1"/>
  <c r="Q81" i="1"/>
  <c r="Q82" i="1"/>
  <c r="Q83" i="1"/>
  <c r="Q85" i="1"/>
  <c r="Q86" i="1"/>
  <c r="Q87" i="1"/>
  <c r="Q88" i="1"/>
  <c r="Q90" i="1"/>
  <c r="Q91" i="1"/>
  <c r="Q92" i="1"/>
  <c r="Q98" i="1"/>
  <c r="Q99" i="1"/>
  <c r="Q423" i="1"/>
  <c r="Q32" i="1"/>
  <c r="C19" i="1"/>
  <c r="L425" i="1"/>
  <c r="Q425" i="1"/>
  <c r="Q424" i="1"/>
  <c r="E174" i="1"/>
  <c r="F174" i="1"/>
  <c r="G174" i="1"/>
  <c r="E175" i="1"/>
  <c r="F175" i="1"/>
  <c r="G175" i="1"/>
  <c r="N175" i="1"/>
  <c r="E176" i="1"/>
  <c r="F176" i="1"/>
  <c r="E195" i="1"/>
  <c r="F195" i="1"/>
  <c r="E196" i="1"/>
  <c r="F196" i="1"/>
  <c r="G196" i="1"/>
  <c r="E197" i="1"/>
  <c r="F197" i="1"/>
  <c r="E283" i="1"/>
  <c r="F283" i="1"/>
  <c r="G283" i="1"/>
  <c r="E285" i="1"/>
  <c r="F285" i="1"/>
  <c r="E286" i="1"/>
  <c r="F286" i="1"/>
  <c r="E287" i="1"/>
  <c r="F287" i="1"/>
  <c r="G287" i="1"/>
  <c r="N287" i="1"/>
  <c r="E288" i="1"/>
  <c r="F288" i="1"/>
  <c r="E297" i="1"/>
  <c r="F297" i="1"/>
  <c r="G297" i="1"/>
  <c r="E298" i="1"/>
  <c r="F298" i="1"/>
  <c r="E299" i="1"/>
  <c r="F299" i="1"/>
  <c r="G299" i="1"/>
  <c r="N299" i="1"/>
  <c r="E307" i="1"/>
  <c r="F307" i="1"/>
  <c r="G307" i="1"/>
  <c r="N307" i="1"/>
  <c r="E154" i="1"/>
  <c r="F154" i="1"/>
  <c r="G154" i="1"/>
  <c r="H154" i="1"/>
  <c r="E21" i="1"/>
  <c r="F21" i="1"/>
  <c r="E56" i="1"/>
  <c r="F56" i="1"/>
  <c r="G56" i="1"/>
  <c r="I56" i="1"/>
  <c r="E74" i="1"/>
  <c r="F74" i="1"/>
  <c r="G74" i="1"/>
  <c r="I74" i="1"/>
  <c r="E84" i="1"/>
  <c r="F84" i="1"/>
  <c r="E89" i="1"/>
  <c r="F89" i="1"/>
  <c r="G89" i="1"/>
  <c r="I89" i="1"/>
  <c r="E100" i="1"/>
  <c r="F100" i="1"/>
  <c r="G100" i="1"/>
  <c r="E104" i="1"/>
  <c r="F104" i="1"/>
  <c r="G104" i="1"/>
  <c r="E111" i="1"/>
  <c r="F111" i="1"/>
  <c r="G111" i="1"/>
  <c r="I111" i="1"/>
  <c r="E121" i="1"/>
  <c r="F121" i="1"/>
  <c r="G121" i="1"/>
  <c r="I121" i="1"/>
  <c r="E139" i="1"/>
  <c r="F139" i="1"/>
  <c r="E150" i="1"/>
  <c r="F150" i="1"/>
  <c r="G150" i="1"/>
  <c r="I150" i="1"/>
  <c r="E159" i="1"/>
  <c r="F159" i="1"/>
  <c r="G159" i="1"/>
  <c r="E187" i="1"/>
  <c r="F187" i="1"/>
  <c r="E188" i="1"/>
  <c r="F188" i="1"/>
  <c r="G188" i="1"/>
  <c r="N188" i="1"/>
  <c r="E189" i="1"/>
  <c r="F189" i="1"/>
  <c r="G189" i="1"/>
  <c r="N189" i="1"/>
  <c r="E190" i="1"/>
  <c r="F190" i="1"/>
  <c r="E200" i="1"/>
  <c r="F200" i="1"/>
  <c r="G200" i="1"/>
  <c r="K200" i="1"/>
  <c r="E134" i="1"/>
  <c r="F134" i="1"/>
  <c r="E227" i="1"/>
  <c r="F227" i="1"/>
  <c r="E212" i="1"/>
  <c r="F212" i="1"/>
  <c r="G212" i="1"/>
  <c r="J212" i="1"/>
  <c r="E152" i="1"/>
  <c r="F152" i="1"/>
  <c r="E206" i="1"/>
  <c r="F206" i="1"/>
  <c r="E131" i="1"/>
  <c r="F131" i="1"/>
  <c r="G131" i="1"/>
  <c r="J131" i="1"/>
  <c r="E171" i="1"/>
  <c r="F171" i="1"/>
  <c r="G171" i="1"/>
  <c r="K171" i="1"/>
  <c r="E97" i="1"/>
  <c r="F97" i="1"/>
  <c r="G97" i="1"/>
  <c r="K97" i="1"/>
  <c r="E161" i="1"/>
  <c r="F161" i="1"/>
  <c r="G161" i="1"/>
  <c r="K161" i="1"/>
  <c r="E202" i="1"/>
  <c r="F202" i="1"/>
  <c r="G202" i="1"/>
  <c r="K202" i="1"/>
  <c r="E218" i="1"/>
  <c r="F218" i="1"/>
  <c r="E160" i="1"/>
  <c r="F160" i="1"/>
  <c r="G160" i="1"/>
  <c r="K160" i="1"/>
  <c r="E199" i="1"/>
  <c r="F199" i="1"/>
  <c r="G199" i="1"/>
  <c r="K199" i="1"/>
  <c r="E193" i="1"/>
  <c r="F193" i="1"/>
  <c r="G193" i="1"/>
  <c r="K193" i="1"/>
  <c r="E170" i="1"/>
  <c r="F170" i="1"/>
  <c r="E95" i="1"/>
  <c r="F95" i="1"/>
  <c r="E214" i="1"/>
  <c r="F214" i="1"/>
  <c r="G214" i="1"/>
  <c r="J214" i="1"/>
  <c r="E94" i="1"/>
  <c r="F94" i="1"/>
  <c r="E210" i="1"/>
  <c r="F210" i="1"/>
  <c r="G210" i="1"/>
  <c r="E143" i="1"/>
  <c r="F143" i="1"/>
  <c r="E109" i="1"/>
  <c r="F109" i="1"/>
  <c r="G109" i="1"/>
  <c r="K109" i="1"/>
  <c r="E166" i="1"/>
  <c r="F166" i="1"/>
  <c r="E158" i="1"/>
  <c r="F158" i="1"/>
  <c r="G158" i="1"/>
  <c r="K158" i="1"/>
  <c r="E123" i="1"/>
  <c r="F123" i="1"/>
  <c r="G123" i="1"/>
  <c r="K123" i="1"/>
  <c r="E130" i="1"/>
  <c r="F130" i="1"/>
  <c r="G130" i="1"/>
  <c r="K130" i="1"/>
  <c r="E162" i="1"/>
  <c r="F162" i="1"/>
  <c r="E138" i="1"/>
  <c r="F138" i="1"/>
  <c r="G138" i="1"/>
  <c r="J138" i="1"/>
  <c r="E128" i="1"/>
  <c r="F128" i="1"/>
  <c r="E167" i="1"/>
  <c r="F167" i="1"/>
  <c r="G167" i="1"/>
  <c r="E142" i="1"/>
  <c r="F142" i="1"/>
  <c r="G142" i="1"/>
  <c r="E144" i="1"/>
  <c r="F144" i="1"/>
  <c r="E145" i="1"/>
  <c r="F145" i="1"/>
  <c r="E169" i="1"/>
  <c r="F169" i="1"/>
  <c r="G169" i="1"/>
  <c r="J169" i="1"/>
  <c r="E136" i="1"/>
  <c r="F136" i="1"/>
  <c r="G136" i="1"/>
  <c r="J136" i="1"/>
  <c r="E165" i="1"/>
  <c r="F165" i="1"/>
  <c r="G165" i="1"/>
  <c r="K165" i="1"/>
  <c r="E96" i="1"/>
  <c r="F96" i="1"/>
  <c r="G96" i="1"/>
  <c r="K96" i="1"/>
  <c r="E181" i="1"/>
  <c r="F181" i="1"/>
  <c r="G181" i="1"/>
  <c r="J181" i="1"/>
  <c r="E125" i="1"/>
  <c r="F125" i="1"/>
  <c r="G125" i="1"/>
  <c r="K125" i="1"/>
  <c r="E146" i="1"/>
  <c r="F146" i="1"/>
  <c r="G146" i="1"/>
  <c r="E124" i="1"/>
  <c r="F124" i="1"/>
  <c r="G124" i="1"/>
  <c r="K124" i="1"/>
  <c r="E122" i="1"/>
  <c r="F122" i="1"/>
  <c r="E148" i="1"/>
  <c r="F148" i="1"/>
  <c r="G148" i="1"/>
  <c r="K148" i="1"/>
  <c r="E173" i="1"/>
  <c r="F173" i="1"/>
  <c r="G173" i="1"/>
  <c r="K173" i="1"/>
  <c r="E157" i="1"/>
  <c r="F157" i="1"/>
  <c r="G157" i="1"/>
  <c r="K157" i="1"/>
  <c r="E151" i="1"/>
  <c r="F151" i="1"/>
  <c r="E204" i="1"/>
  <c r="F204" i="1"/>
  <c r="G204" i="1"/>
  <c r="K204" i="1"/>
  <c r="E224" i="1"/>
  <c r="F224" i="1"/>
  <c r="G224" i="1"/>
  <c r="K224" i="1"/>
  <c r="E217" i="1"/>
  <c r="F217" i="1"/>
  <c r="G217" i="1"/>
  <c r="J217" i="1"/>
  <c r="E213" i="1"/>
  <c r="F213" i="1"/>
  <c r="G213" i="1"/>
  <c r="E172" i="1"/>
  <c r="F172" i="1"/>
  <c r="G172" i="1"/>
  <c r="J172" i="1"/>
  <c r="E129" i="1"/>
  <c r="F129" i="1"/>
  <c r="G129" i="1"/>
  <c r="J129" i="1"/>
  <c r="E215" i="1"/>
  <c r="F215" i="1"/>
  <c r="G215" i="1"/>
  <c r="K215" i="1"/>
  <c r="E198" i="1"/>
  <c r="F198" i="1"/>
  <c r="G198" i="1"/>
  <c r="K198" i="1"/>
  <c r="E203" i="1"/>
  <c r="F203" i="1"/>
  <c r="G203" i="1"/>
  <c r="K203" i="1"/>
  <c r="E240" i="1"/>
  <c r="F240" i="1"/>
  <c r="G240" i="1"/>
  <c r="K240" i="1"/>
  <c r="E168" i="1"/>
  <c r="F168" i="1"/>
  <c r="G168" i="1"/>
  <c r="E155" i="1"/>
  <c r="F155" i="1"/>
  <c r="G155" i="1"/>
  <c r="K155" i="1"/>
  <c r="E135" i="1"/>
  <c r="F135" i="1"/>
  <c r="G135" i="1"/>
  <c r="J135" i="1"/>
  <c r="E116" i="1"/>
  <c r="F116" i="1"/>
  <c r="E191" i="1"/>
  <c r="F191" i="1"/>
  <c r="G191" i="1"/>
  <c r="K191" i="1"/>
  <c r="E192" i="1"/>
  <c r="F192" i="1"/>
  <c r="E209" i="1"/>
  <c r="F209" i="1"/>
  <c r="G209" i="1"/>
  <c r="K209" i="1"/>
  <c r="E216" i="1"/>
  <c r="F216" i="1"/>
  <c r="E205" i="1"/>
  <c r="F205" i="1"/>
  <c r="G205" i="1"/>
  <c r="E147" i="1"/>
  <c r="F147" i="1"/>
  <c r="G147" i="1"/>
  <c r="K147" i="1"/>
  <c r="E149" i="1"/>
  <c r="F149" i="1"/>
  <c r="G149" i="1"/>
  <c r="J149" i="1"/>
  <c r="E163" i="1"/>
  <c r="F163" i="1"/>
  <c r="G163" i="1"/>
  <c r="K163" i="1"/>
  <c r="E180" i="1"/>
  <c r="F180" i="1"/>
  <c r="E118" i="1"/>
  <c r="F118" i="1"/>
  <c r="G118" i="1"/>
  <c r="K118" i="1"/>
  <c r="E226" i="1"/>
  <c r="F226" i="1"/>
  <c r="G226" i="1"/>
  <c r="K226" i="1"/>
  <c r="E184" i="1"/>
  <c r="F184" i="1"/>
  <c r="E156" i="1"/>
  <c r="F156" i="1"/>
  <c r="E194" i="1"/>
  <c r="F194" i="1"/>
  <c r="E219" i="1"/>
  <c r="F219" i="1"/>
  <c r="E119" i="1"/>
  <c r="F119" i="1"/>
  <c r="E221" i="1"/>
  <c r="F221" i="1"/>
  <c r="G221" i="1"/>
  <c r="K221" i="1"/>
  <c r="E102" i="1"/>
  <c r="F102" i="1"/>
  <c r="G102" i="1"/>
  <c r="K102" i="1"/>
  <c r="P189" i="1"/>
  <c r="E201" i="1"/>
  <c r="F201" i="1"/>
  <c r="G201" i="1"/>
  <c r="J201" i="1"/>
  <c r="E137" i="1"/>
  <c r="F137" i="1"/>
  <c r="G137" i="1"/>
  <c r="K137" i="1"/>
  <c r="E185" i="1"/>
  <c r="F185" i="1"/>
  <c r="G185" i="1"/>
  <c r="K185" i="1"/>
  <c r="E186" i="1"/>
  <c r="F186" i="1"/>
  <c r="G186" i="1"/>
  <c r="K186" i="1"/>
  <c r="E133" i="1"/>
  <c r="F133" i="1"/>
  <c r="G133" i="1"/>
  <c r="E183" i="1"/>
  <c r="F183" i="1"/>
  <c r="G183" i="1"/>
  <c r="E120" i="1"/>
  <c r="F120" i="1"/>
  <c r="G120" i="1"/>
  <c r="K120" i="1"/>
  <c r="E178" i="1"/>
  <c r="F178" i="1"/>
  <c r="E141" i="1"/>
  <c r="F141" i="1"/>
  <c r="G141" i="1"/>
  <c r="J141" i="1"/>
  <c r="E207" i="1"/>
  <c r="F207" i="1"/>
  <c r="G207" i="1"/>
  <c r="J207" i="1"/>
  <c r="E223" i="1"/>
  <c r="F223" i="1"/>
  <c r="E105" i="1"/>
  <c r="F105" i="1"/>
  <c r="G105" i="1"/>
  <c r="K105" i="1"/>
  <c r="E182" i="1"/>
  <c r="F182" i="1"/>
  <c r="E114" i="1"/>
  <c r="F114" i="1"/>
  <c r="G114" i="1"/>
  <c r="K114" i="1"/>
  <c r="P114" i="1"/>
  <c r="E140" i="1"/>
  <c r="F140" i="1"/>
  <c r="G140" i="1"/>
  <c r="K140" i="1"/>
  <c r="E208" i="1"/>
  <c r="F208" i="1"/>
  <c r="E103" i="1"/>
  <c r="F103" i="1"/>
  <c r="E211" i="1"/>
  <c r="F211" i="1"/>
  <c r="E132" i="1"/>
  <c r="F132" i="1"/>
  <c r="G132" i="1"/>
  <c r="K132" i="1"/>
  <c r="E177" i="1"/>
  <c r="F177" i="1"/>
  <c r="G177" i="1"/>
  <c r="J177" i="1"/>
  <c r="E179" i="1"/>
  <c r="F179" i="1"/>
  <c r="G179" i="1"/>
  <c r="K179" i="1"/>
  <c r="E230" i="1"/>
  <c r="F230" i="1"/>
  <c r="G230" i="1"/>
  <c r="K230" i="1"/>
  <c r="E126" i="1"/>
  <c r="F126" i="1"/>
  <c r="G126" i="1"/>
  <c r="E112" i="1"/>
  <c r="F112" i="1"/>
  <c r="E222" i="1"/>
  <c r="F222" i="1"/>
  <c r="G222" i="1"/>
  <c r="E108" i="1"/>
  <c r="F108" i="1"/>
  <c r="G108" i="1"/>
  <c r="K108" i="1"/>
  <c r="E110" i="1"/>
  <c r="F110" i="1"/>
  <c r="G110" i="1"/>
  <c r="K110" i="1"/>
  <c r="E93" i="1"/>
  <c r="F93" i="1"/>
  <c r="G93" i="1"/>
  <c r="K93" i="1"/>
  <c r="E127" i="1"/>
  <c r="F127" i="1"/>
  <c r="G127" i="1"/>
  <c r="J127" i="1"/>
  <c r="E107" i="1"/>
  <c r="F107" i="1"/>
  <c r="G107" i="1"/>
  <c r="K107" i="1"/>
  <c r="E233" i="1"/>
  <c r="F233" i="1"/>
  <c r="G233" i="1"/>
  <c r="J233" i="1"/>
  <c r="P233" i="1"/>
  <c r="E228" i="1"/>
  <c r="F228" i="1"/>
  <c r="G228" i="1"/>
  <c r="K228" i="1"/>
  <c r="E220" i="1"/>
  <c r="F220" i="1"/>
  <c r="G220" i="1"/>
  <c r="K220" i="1"/>
  <c r="E106" i="1"/>
  <c r="F106" i="1"/>
  <c r="E231" i="1"/>
  <c r="F231" i="1"/>
  <c r="E241" i="1"/>
  <c r="F241" i="1"/>
  <c r="G241" i="1"/>
  <c r="K241" i="1"/>
  <c r="E113" i="1"/>
  <c r="F113" i="1"/>
  <c r="G113" i="1"/>
  <c r="K113" i="1"/>
  <c r="E232" i="1"/>
  <c r="F232" i="1"/>
  <c r="E101" i="1"/>
  <c r="F101" i="1"/>
  <c r="P101" i="1"/>
  <c r="E236" i="1"/>
  <c r="F236" i="1"/>
  <c r="E117" i="1"/>
  <c r="F117" i="1"/>
  <c r="G117" i="1"/>
  <c r="K117" i="1"/>
  <c r="E239" i="1"/>
  <c r="F239" i="1"/>
  <c r="E242" i="1"/>
  <c r="F242" i="1"/>
  <c r="G242" i="1"/>
  <c r="K242" i="1"/>
  <c r="E229" i="1"/>
  <c r="F229" i="1"/>
  <c r="G229" i="1"/>
  <c r="K229" i="1"/>
  <c r="E164" i="1"/>
  <c r="F164" i="1"/>
  <c r="G164" i="1"/>
  <c r="K164" i="1"/>
  <c r="E238" i="1"/>
  <c r="F238" i="1"/>
  <c r="E244" i="1"/>
  <c r="F244" i="1"/>
  <c r="E234" i="1"/>
  <c r="F234" i="1"/>
  <c r="G234" i="1"/>
  <c r="K234" i="1"/>
  <c r="P234" i="1"/>
  <c r="R234" i="1"/>
  <c r="E246" i="1"/>
  <c r="F246" i="1"/>
  <c r="G246" i="1"/>
  <c r="K246" i="1"/>
  <c r="E237" i="1"/>
  <c r="F237" i="1"/>
  <c r="E235" i="1"/>
  <c r="F235" i="1"/>
  <c r="G235" i="1"/>
  <c r="E247" i="1"/>
  <c r="F247" i="1"/>
  <c r="E251" i="1"/>
  <c r="F251" i="1"/>
  <c r="G251" i="1"/>
  <c r="K251" i="1"/>
  <c r="E257" i="1"/>
  <c r="F257" i="1"/>
  <c r="E243" i="1"/>
  <c r="F243" i="1"/>
  <c r="G243" i="1"/>
  <c r="E259" i="1"/>
  <c r="F259" i="1"/>
  <c r="G259" i="1"/>
  <c r="K259" i="1"/>
  <c r="E249" i="1"/>
  <c r="F249" i="1"/>
  <c r="G249" i="1"/>
  <c r="K249" i="1"/>
  <c r="E115" i="1"/>
  <c r="F115" i="1"/>
  <c r="E255" i="1"/>
  <c r="F255" i="1"/>
  <c r="E258" i="1"/>
  <c r="F258" i="1"/>
  <c r="G258" i="1"/>
  <c r="N258" i="1"/>
  <c r="E253" i="1"/>
  <c r="F253" i="1"/>
  <c r="G253" i="1"/>
  <c r="J253" i="1"/>
  <c r="E256" i="1"/>
  <c r="F256" i="1"/>
  <c r="E254" i="1"/>
  <c r="F254" i="1"/>
  <c r="G254" i="1"/>
  <c r="E262" i="1"/>
  <c r="F262" i="1"/>
  <c r="E265" i="1"/>
  <c r="F265" i="1"/>
  <c r="G265" i="1"/>
  <c r="K265" i="1"/>
  <c r="E252" i="1"/>
  <c r="F252" i="1"/>
  <c r="G252" i="1"/>
  <c r="K252" i="1"/>
  <c r="E245" i="1"/>
  <c r="F245" i="1"/>
  <c r="G245" i="1"/>
  <c r="K245" i="1"/>
  <c r="E263" i="1"/>
  <c r="F263" i="1"/>
  <c r="G263" i="1"/>
  <c r="J263" i="1"/>
  <c r="E282" i="1"/>
  <c r="F282" i="1"/>
  <c r="G282" i="1"/>
  <c r="K282" i="1"/>
  <c r="E266" i="1"/>
  <c r="F266" i="1"/>
  <c r="G266" i="1"/>
  <c r="K266" i="1"/>
  <c r="E250" i="1"/>
  <c r="F250" i="1"/>
  <c r="G250" i="1"/>
  <c r="K250" i="1"/>
  <c r="E264" i="1"/>
  <c r="F264" i="1"/>
  <c r="E248" i="1"/>
  <c r="F248" i="1"/>
  <c r="G248" i="1"/>
  <c r="K248" i="1"/>
  <c r="E261" i="1"/>
  <c r="F261" i="1"/>
  <c r="G261" i="1"/>
  <c r="J261" i="1"/>
  <c r="E260" i="1"/>
  <c r="F260" i="1"/>
  <c r="E268" i="1"/>
  <c r="F268" i="1"/>
  <c r="G268" i="1"/>
  <c r="J268" i="1"/>
  <c r="E267" i="1"/>
  <c r="F267" i="1"/>
  <c r="E270" i="1"/>
  <c r="F270" i="1"/>
  <c r="E269" i="1"/>
  <c r="F269" i="1"/>
  <c r="G269" i="1"/>
  <c r="K269" i="1"/>
  <c r="E275" i="1"/>
  <c r="F275" i="1"/>
  <c r="E271" i="1"/>
  <c r="F271" i="1"/>
  <c r="G271" i="1"/>
  <c r="N271" i="1"/>
  <c r="E276" i="1"/>
  <c r="F276" i="1"/>
  <c r="E273" i="1"/>
  <c r="F273" i="1"/>
  <c r="E278" i="1"/>
  <c r="F278" i="1"/>
  <c r="G278" i="1"/>
  <c r="N278" i="1"/>
  <c r="E272" i="1"/>
  <c r="F272" i="1"/>
  <c r="G272" i="1"/>
  <c r="K272" i="1"/>
  <c r="E279" i="1"/>
  <c r="F279" i="1"/>
  <c r="E274" i="1"/>
  <c r="F274" i="1"/>
  <c r="G274" i="1"/>
  <c r="K274" i="1"/>
  <c r="E281" i="1"/>
  <c r="F281" i="1"/>
  <c r="E280" i="1"/>
  <c r="F280" i="1"/>
  <c r="G280" i="1"/>
  <c r="J280" i="1"/>
  <c r="E291" i="1"/>
  <c r="F291" i="1"/>
  <c r="G291" i="1"/>
  <c r="K291" i="1"/>
  <c r="E284" i="1"/>
  <c r="F284" i="1"/>
  <c r="G284" i="1"/>
  <c r="E277" i="1"/>
  <c r="F277" i="1"/>
  <c r="G277" i="1"/>
  <c r="K277" i="1"/>
  <c r="P283" i="1"/>
  <c r="R283" i="1"/>
  <c r="E289" i="1"/>
  <c r="F289" i="1"/>
  <c r="G289" i="1"/>
  <c r="K289" i="1"/>
  <c r="E290" i="1"/>
  <c r="F290" i="1"/>
  <c r="E292" i="1"/>
  <c r="F292" i="1"/>
  <c r="G292" i="1"/>
  <c r="K292" i="1"/>
  <c r="E296" i="1"/>
  <c r="F296" i="1"/>
  <c r="G296" i="1"/>
  <c r="E293" i="1"/>
  <c r="F293" i="1"/>
  <c r="G293" i="1"/>
  <c r="J293" i="1"/>
  <c r="E294" i="1"/>
  <c r="F294" i="1"/>
  <c r="E295" i="1"/>
  <c r="F295" i="1"/>
  <c r="G295" i="1"/>
  <c r="K295" i="1"/>
  <c r="E300" i="1"/>
  <c r="F300" i="1"/>
  <c r="E301" i="1"/>
  <c r="F301" i="1"/>
  <c r="G301" i="1"/>
  <c r="K301" i="1"/>
  <c r="E302" i="1"/>
  <c r="F302" i="1"/>
  <c r="G302" i="1"/>
  <c r="J302" i="1"/>
  <c r="E308" i="1"/>
  <c r="F308" i="1"/>
  <c r="G308" i="1"/>
  <c r="K308" i="1"/>
  <c r="E304" i="1"/>
  <c r="F304" i="1"/>
  <c r="G304" i="1"/>
  <c r="K304" i="1"/>
  <c r="E303" i="1"/>
  <c r="F303" i="1"/>
  <c r="G303" i="1"/>
  <c r="K303" i="1"/>
  <c r="E305" i="1"/>
  <c r="F305" i="1"/>
  <c r="E309" i="1"/>
  <c r="F309" i="1"/>
  <c r="E306" i="1"/>
  <c r="F306" i="1"/>
  <c r="E310" i="1"/>
  <c r="F310" i="1"/>
  <c r="P312" i="1"/>
  <c r="R312" i="1"/>
  <c r="P317" i="1"/>
  <c r="R317" i="1"/>
  <c r="E311" i="1"/>
  <c r="F311" i="1"/>
  <c r="G311" i="1"/>
  <c r="K311" i="1"/>
  <c r="P334" i="1"/>
  <c r="R334" i="1"/>
  <c r="P355" i="1"/>
  <c r="R355" i="1"/>
  <c r="P357" i="1"/>
  <c r="R357" i="1"/>
  <c r="E153" i="1"/>
  <c r="F153" i="1"/>
  <c r="P363" i="1"/>
  <c r="P364" i="1"/>
  <c r="R364" i="1"/>
  <c r="P379" i="1"/>
  <c r="P391" i="1"/>
  <c r="R391" i="1"/>
  <c r="P392" i="1"/>
  <c r="R392" i="1"/>
  <c r="P405" i="1"/>
  <c r="R405" i="1"/>
  <c r="E225" i="1"/>
  <c r="F225" i="1"/>
  <c r="Q271" i="1"/>
  <c r="Q278" i="1"/>
  <c r="Q290" i="1"/>
  <c r="Q408" i="1"/>
  <c r="Q152" i="1"/>
  <c r="Q215" i="1"/>
  <c r="Q96" i="1"/>
  <c r="Q97" i="1"/>
  <c r="Q93" i="1"/>
  <c r="Q94" i="1"/>
  <c r="Q95" i="1"/>
  <c r="Q103" i="1"/>
  <c r="Q334" i="1"/>
  <c r="Q335" i="1"/>
  <c r="Q338" i="1"/>
  <c r="Q340" i="1"/>
  <c r="Q341" i="1"/>
  <c r="Q342" i="1"/>
  <c r="Q343" i="1"/>
  <c r="Q345" i="1"/>
  <c r="Q350" i="1"/>
  <c r="Q353" i="1"/>
  <c r="Q355" i="1"/>
  <c r="K356" i="1"/>
  <c r="Q356" i="1"/>
  <c r="Q358" i="1"/>
  <c r="Q362" i="1"/>
  <c r="K364" i="1"/>
  <c r="Q364" i="1"/>
  <c r="Q365" i="1"/>
  <c r="Q366" i="1"/>
  <c r="Q105" i="1"/>
  <c r="Q368" i="1"/>
  <c r="K369" i="1"/>
  <c r="Q369" i="1"/>
  <c r="Q373" i="1"/>
  <c r="Q374" i="1"/>
  <c r="Q375" i="1"/>
  <c r="Q372" i="1"/>
  <c r="Q379" i="1"/>
  <c r="Q381" i="1"/>
  <c r="Q382" i="1"/>
  <c r="Q384" i="1"/>
  <c r="Q385" i="1"/>
  <c r="Q386" i="1"/>
  <c r="Q387" i="1"/>
  <c r="Q388" i="1"/>
  <c r="Q389" i="1"/>
  <c r="Q394" i="1"/>
  <c r="Q395" i="1"/>
  <c r="K398" i="1"/>
  <c r="Q398" i="1"/>
  <c r="Q106" i="1"/>
  <c r="Q107" i="1"/>
  <c r="Q108" i="1"/>
  <c r="Q109" i="1"/>
  <c r="Q110" i="1"/>
  <c r="Q112" i="1"/>
  <c r="Q113" i="1"/>
  <c r="Q114" i="1"/>
  <c r="Q115" i="1"/>
  <c r="Q116" i="1"/>
  <c r="Q117" i="1"/>
  <c r="Q118" i="1"/>
  <c r="Q119" i="1"/>
  <c r="Q120" i="1"/>
  <c r="Q122" i="1"/>
  <c r="Q123" i="1"/>
  <c r="Q124" i="1"/>
  <c r="Q125" i="1"/>
  <c r="Q126" i="1"/>
  <c r="Q130" i="1"/>
  <c r="Q132" i="1"/>
  <c r="K133" i="1"/>
  <c r="Q133" i="1"/>
  <c r="Q134" i="1"/>
  <c r="Q137" i="1"/>
  <c r="Q140" i="1"/>
  <c r="K142" i="1"/>
  <c r="Q142" i="1"/>
  <c r="Q144" i="1"/>
  <c r="Q146" i="1"/>
  <c r="Q147" i="1"/>
  <c r="Q148" i="1"/>
  <c r="Q151" i="1"/>
  <c r="Q153" i="1"/>
  <c r="Q155" i="1"/>
  <c r="Q156" i="1"/>
  <c r="Q157" i="1"/>
  <c r="Q158" i="1"/>
  <c r="Q160" i="1"/>
  <c r="Q161" i="1"/>
  <c r="Q163" i="1"/>
  <c r="Q164" i="1"/>
  <c r="Q165" i="1"/>
  <c r="Q166" i="1"/>
  <c r="Q168" i="1"/>
  <c r="Q171" i="1"/>
  <c r="Q173" i="1"/>
  <c r="Q178" i="1"/>
  <c r="Q179" i="1"/>
  <c r="Q180" i="1"/>
  <c r="Q182" i="1"/>
  <c r="Q184" i="1"/>
  <c r="Q185" i="1"/>
  <c r="Q186" i="1"/>
  <c r="Q191" i="1"/>
  <c r="Q193" i="1"/>
  <c r="Q194" i="1"/>
  <c r="Q198" i="1"/>
  <c r="Q199" i="1"/>
  <c r="Q200" i="1"/>
  <c r="Q202" i="1"/>
  <c r="Q203" i="1"/>
  <c r="Q204" i="1"/>
  <c r="Q205" i="1"/>
  <c r="Q208" i="1"/>
  <c r="Q209" i="1"/>
  <c r="Q210" i="1"/>
  <c r="Q211" i="1"/>
  <c r="Q225" i="1"/>
  <c r="Q218" i="1"/>
  <c r="Q219" i="1"/>
  <c r="Q220" i="1"/>
  <c r="Q221" i="1"/>
  <c r="Q223" i="1"/>
  <c r="Q222" i="1"/>
  <c r="Q224" i="1"/>
  <c r="Q226" i="1"/>
  <c r="Q227" i="1"/>
  <c r="Q228" i="1"/>
  <c r="Q229" i="1"/>
  <c r="Q230" i="1"/>
  <c r="Q231" i="1"/>
  <c r="Q232" i="1"/>
  <c r="Q235" i="1"/>
  <c r="Q236" i="1"/>
  <c r="Q237" i="1"/>
  <c r="Q238" i="1"/>
  <c r="Q239" i="1"/>
  <c r="Q240" i="1"/>
  <c r="Q234" i="1"/>
  <c r="Q241" i="1"/>
  <c r="Q242" i="1"/>
  <c r="Q101" i="1"/>
  <c r="Q102" i="1"/>
  <c r="Q243" i="1"/>
  <c r="Q245" i="1"/>
  <c r="Q244" i="1"/>
  <c r="Q246" i="1"/>
  <c r="Q248" i="1"/>
  <c r="Q249" i="1"/>
  <c r="Q250" i="1"/>
  <c r="Q251" i="1"/>
  <c r="Q252" i="1"/>
  <c r="Q256" i="1"/>
  <c r="Q260" i="1"/>
  <c r="Q259" i="1"/>
  <c r="Q262" i="1"/>
  <c r="Q265" i="1"/>
  <c r="Q266" i="1"/>
  <c r="Q269" i="1"/>
  <c r="Q270" i="1"/>
  <c r="Q272" i="1"/>
  <c r="Q274" i="1"/>
  <c r="Q275" i="1"/>
  <c r="Q276" i="1"/>
  <c r="Q277" i="1"/>
  <c r="Q282" i="1"/>
  <c r="Q289" i="1"/>
  <c r="Q291" i="1"/>
  <c r="Q292" i="1"/>
  <c r="Q294" i="1"/>
  <c r="Q295" i="1"/>
  <c r="Q296" i="1"/>
  <c r="Q300" i="1"/>
  <c r="Q301" i="1"/>
  <c r="Q303" i="1"/>
  <c r="Q304" i="1"/>
  <c r="Q305" i="1"/>
  <c r="Q308" i="1"/>
  <c r="Q309" i="1"/>
  <c r="Q311" i="1"/>
  <c r="Q313" i="1"/>
  <c r="Q314" i="1"/>
  <c r="Q315" i="1"/>
  <c r="Q320" i="1"/>
  <c r="Q322" i="1"/>
  <c r="Q323" i="1"/>
  <c r="Q324" i="1"/>
  <c r="Q325" i="1"/>
  <c r="Q326" i="1"/>
  <c r="Q327" i="1"/>
  <c r="Q329" i="1"/>
  <c r="Q331" i="1"/>
  <c r="Q332" i="1"/>
  <c r="Q333" i="1"/>
  <c r="N174" i="1"/>
  <c r="Q174" i="1"/>
  <c r="Q175" i="1"/>
  <c r="Q176" i="1"/>
  <c r="Q195" i="1"/>
  <c r="N196" i="1"/>
  <c r="Q196" i="1"/>
  <c r="Q197" i="1"/>
  <c r="N283" i="1"/>
  <c r="Q283" i="1"/>
  <c r="Q285" i="1"/>
  <c r="Q286" i="1"/>
  <c r="Q287" i="1"/>
  <c r="Q288" i="1"/>
  <c r="N297" i="1"/>
  <c r="Q297" i="1"/>
  <c r="Q298" i="1"/>
  <c r="Q299" i="1"/>
  <c r="Q307" i="1"/>
  <c r="Q187" i="1"/>
  <c r="Q188" i="1"/>
  <c r="Q189" i="1"/>
  <c r="Q190" i="1"/>
  <c r="Q258" i="1"/>
  <c r="Q422" i="1"/>
  <c r="N422" i="1"/>
  <c r="J407" i="1"/>
  <c r="J413" i="1"/>
  <c r="J416" i="1"/>
  <c r="Q392" i="1"/>
  <c r="Q393" i="1"/>
  <c r="Q396" i="1"/>
  <c r="Q397" i="1"/>
  <c r="Q399" i="1"/>
  <c r="Q400" i="1"/>
  <c r="Q401" i="1"/>
  <c r="Q402" i="1"/>
  <c r="Q403" i="1"/>
  <c r="Q404" i="1"/>
  <c r="Q405" i="1"/>
  <c r="Q406" i="1"/>
  <c r="Q407" i="1"/>
  <c r="Q412" i="1"/>
  <c r="Q413" i="1"/>
  <c r="Q415" i="1"/>
  <c r="Q416" i="1"/>
  <c r="Q417" i="1"/>
  <c r="Q418" i="1"/>
  <c r="Q419" i="1"/>
  <c r="Q420" i="1"/>
  <c r="Q421" i="1"/>
  <c r="L411" i="1"/>
  <c r="Q411" i="1"/>
  <c r="Q409" i="1"/>
  <c r="Q410" i="1"/>
  <c r="C18" i="1"/>
  <c r="Q21" i="1"/>
  <c r="Q56" i="1"/>
  <c r="Q74" i="1"/>
  <c r="Q84" i="1"/>
  <c r="Q89" i="1"/>
  <c r="I100" i="1"/>
  <c r="Q100" i="1"/>
  <c r="I104" i="1"/>
  <c r="Q104" i="1"/>
  <c r="Q111" i="1"/>
  <c r="Q121" i="1"/>
  <c r="Q127" i="1"/>
  <c r="Q128" i="1"/>
  <c r="Q129" i="1"/>
  <c r="Q131" i="1"/>
  <c r="Q135" i="1"/>
  <c r="Q136" i="1"/>
  <c r="Q138" i="1"/>
  <c r="Q139" i="1"/>
  <c r="Q141" i="1"/>
  <c r="Q143" i="1"/>
  <c r="Q145" i="1"/>
  <c r="Q149" i="1"/>
  <c r="Q150" i="1"/>
  <c r="Q154" i="1"/>
  <c r="I159" i="1"/>
  <c r="Q159" i="1"/>
  <c r="Q162" i="1"/>
  <c r="J167" i="1"/>
  <c r="Q167" i="1"/>
  <c r="Q169" i="1"/>
  <c r="Q170" i="1"/>
  <c r="Q172" i="1"/>
  <c r="Q177" i="1"/>
  <c r="Q181" i="1"/>
  <c r="J183" i="1"/>
  <c r="Q183" i="1"/>
  <c r="Q192" i="1"/>
  <c r="Q201" i="1"/>
  <c r="Q206" i="1"/>
  <c r="Q207" i="1"/>
  <c r="Q212" i="1"/>
  <c r="Q213" i="1"/>
  <c r="Q214" i="1"/>
  <c r="Q216" i="1"/>
  <c r="Q217" i="1"/>
  <c r="Q233" i="1"/>
  <c r="Q247" i="1"/>
  <c r="Q253" i="1"/>
  <c r="Q254" i="1"/>
  <c r="Q255" i="1"/>
  <c r="Q257" i="1"/>
  <c r="Q261" i="1"/>
  <c r="Q263" i="1"/>
  <c r="Q264" i="1"/>
  <c r="Q267" i="1"/>
  <c r="Q268" i="1"/>
  <c r="Q273" i="1"/>
  <c r="Q279" i="1"/>
  <c r="Q280" i="1"/>
  <c r="Q281" i="1"/>
  <c r="Q284" i="1"/>
  <c r="Q293" i="1"/>
  <c r="Q302" i="1"/>
  <c r="Q306" i="1"/>
  <c r="Q310" i="1"/>
  <c r="J312" i="1"/>
  <c r="Q312" i="1"/>
  <c r="Q316" i="1"/>
  <c r="Q317" i="1"/>
  <c r="Q318" i="1"/>
  <c r="J319" i="1"/>
  <c r="Q319" i="1"/>
  <c r="Q321" i="1"/>
  <c r="Q328" i="1"/>
  <c r="Q330" i="1"/>
  <c r="Q336" i="1"/>
  <c r="Q337" i="1"/>
  <c r="Q339" i="1"/>
  <c r="Q344" i="1"/>
  <c r="Q346" i="1"/>
  <c r="Q347" i="1"/>
  <c r="Q348" i="1"/>
  <c r="Q349" i="1"/>
  <c r="Q351" i="1"/>
  <c r="Q352" i="1"/>
  <c r="Q354" i="1"/>
  <c r="Q357" i="1"/>
  <c r="Q359" i="1"/>
  <c r="Q360" i="1"/>
  <c r="Q361" i="1"/>
  <c r="Q363" i="1"/>
  <c r="J367" i="1"/>
  <c r="Q367" i="1"/>
  <c r="Q370" i="1"/>
  <c r="Q371" i="1"/>
  <c r="Q376" i="1"/>
  <c r="Q377" i="1"/>
  <c r="Q378" i="1"/>
  <c r="Q380" i="1"/>
  <c r="J383" i="1"/>
  <c r="Q383" i="1"/>
  <c r="Q390" i="1"/>
  <c r="Q391" i="1"/>
  <c r="Q414" i="1"/>
  <c r="Z877" i="6"/>
  <c r="Z876" i="6"/>
  <c r="K864" i="6"/>
  <c r="Z875" i="6"/>
  <c r="J254" i="1"/>
  <c r="G232" i="1"/>
  <c r="K232" i="1"/>
  <c r="K222" i="1"/>
  <c r="K126" i="1"/>
  <c r="G208" i="1"/>
  <c r="K208" i="1"/>
  <c r="G310" i="1"/>
  <c r="J310" i="1"/>
  <c r="J284" i="1"/>
  <c r="G279" i="1"/>
  <c r="J279" i="1"/>
  <c r="G257" i="1"/>
  <c r="J257" i="1"/>
  <c r="G101" i="1"/>
  <c r="K101" i="1"/>
  <c r="G276" i="1"/>
  <c r="K276" i="1"/>
  <c r="P250" i="1"/>
  <c r="R250" i="1"/>
  <c r="K243" i="1"/>
  <c r="G237" i="1"/>
  <c r="K237" i="1"/>
  <c r="G309" i="1"/>
  <c r="K309" i="1"/>
  <c r="G273" i="1"/>
  <c r="J273" i="1"/>
  <c r="G270" i="1"/>
  <c r="K270" i="1"/>
  <c r="K235" i="1"/>
  <c r="G112" i="1"/>
  <c r="G223" i="1"/>
  <c r="K223" i="1"/>
  <c r="P223" i="1"/>
  <c r="G218" i="4"/>
  <c r="G222" i="4"/>
  <c r="P200" i="1"/>
  <c r="R200" i="1"/>
  <c r="P159" i="1"/>
  <c r="R159" i="1"/>
  <c r="P125" i="1"/>
  <c r="R125" i="1"/>
  <c r="P203" i="1"/>
  <c r="R203" i="1"/>
  <c r="P205" i="1"/>
  <c r="P432" i="1"/>
  <c r="R432" i="1"/>
  <c r="P199" i="1"/>
  <c r="P138" i="1"/>
  <c r="R138" i="1"/>
  <c r="P167" i="1"/>
  <c r="R167" i="1"/>
  <c r="P173" i="1"/>
  <c r="R173" i="1"/>
  <c r="P137" i="1"/>
  <c r="R137" i="1"/>
  <c r="P22" i="1"/>
  <c r="R22" i="1"/>
  <c r="P37" i="1"/>
  <c r="R37" i="1"/>
  <c r="P42" i="1"/>
  <c r="R42" i="1"/>
  <c r="P59" i="1"/>
  <c r="R59" i="1"/>
  <c r="P64" i="1"/>
  <c r="R64" i="1"/>
  <c r="P70" i="1"/>
  <c r="R70" i="1"/>
  <c r="P79" i="1"/>
  <c r="R79" i="1"/>
  <c r="P87" i="1"/>
  <c r="R87" i="1"/>
  <c r="P130" i="1"/>
  <c r="R130" i="1"/>
  <c r="G22" i="4"/>
  <c r="Z22" i="4"/>
  <c r="G24" i="4"/>
  <c r="Z24" i="4"/>
  <c r="G26" i="4"/>
  <c r="Z26" i="4"/>
  <c r="G28" i="4"/>
  <c r="Z28" i="4"/>
  <c r="Z32" i="4"/>
  <c r="G36" i="4"/>
  <c r="Z36" i="4"/>
  <c r="G40" i="4"/>
  <c r="Z40" i="4"/>
  <c r="G42" i="4"/>
  <c r="Z42" i="4"/>
  <c r="G44" i="4"/>
  <c r="Z44" i="4"/>
  <c r="Z46" i="4"/>
  <c r="G48" i="4"/>
  <c r="Z48" i="4"/>
  <c r="Z50" i="4"/>
  <c r="G52" i="4"/>
  <c r="Z52" i="4"/>
  <c r="G54" i="4"/>
  <c r="Z54" i="4"/>
  <c r="G56" i="4"/>
  <c r="Z56" i="4"/>
  <c r="G60" i="4"/>
  <c r="Z60" i="4"/>
  <c r="G62" i="4"/>
  <c r="Z62" i="4"/>
  <c r="G64" i="4"/>
  <c r="Z64" i="4"/>
  <c r="G66" i="4"/>
  <c r="Z66" i="4"/>
  <c r="G72" i="4"/>
  <c r="Z72" i="4"/>
  <c r="G76" i="4"/>
  <c r="G80" i="4"/>
  <c r="Z80" i="4"/>
  <c r="G82" i="4"/>
  <c r="Z82" i="4"/>
  <c r="G88" i="4"/>
  <c r="Z88" i="4"/>
  <c r="G92" i="4"/>
  <c r="Z92" i="4"/>
  <c r="Z96" i="4"/>
  <c r="G106" i="4"/>
  <c r="Z106" i="4"/>
  <c r="G110" i="4"/>
  <c r="Z110" i="4"/>
  <c r="G114" i="4"/>
  <c r="Z114" i="4"/>
  <c r="Z118" i="4"/>
  <c r="G126" i="4"/>
  <c r="Z126" i="4"/>
  <c r="G130" i="4"/>
  <c r="Z130" i="4"/>
  <c r="G134" i="4"/>
  <c r="G138" i="4"/>
  <c r="Z138" i="4"/>
  <c r="G142" i="4"/>
  <c r="Z142" i="4"/>
  <c r="I147" i="4"/>
  <c r="Z155" i="4"/>
  <c r="G159" i="4"/>
  <c r="Z159" i="4"/>
  <c r="G163" i="4"/>
  <c r="Z163" i="4"/>
  <c r="G167" i="4"/>
  <c r="Z167" i="4"/>
  <c r="Z171" i="4"/>
  <c r="G175" i="4"/>
  <c r="Z175" i="4"/>
  <c r="G179" i="4"/>
  <c r="Z179" i="4"/>
  <c r="G183" i="4"/>
  <c r="Z183" i="4"/>
  <c r="Z187" i="4"/>
  <c r="G191" i="4"/>
  <c r="Z191" i="4"/>
  <c r="G195" i="4"/>
  <c r="Z195" i="4"/>
  <c r="G199" i="4"/>
  <c r="Z199" i="4"/>
  <c r="Z203" i="4"/>
  <c r="G207" i="4"/>
  <c r="Z207" i="4"/>
  <c r="G227" i="4"/>
  <c r="Z227" i="4"/>
  <c r="G231" i="4"/>
  <c r="Z231" i="4"/>
  <c r="G235" i="4"/>
  <c r="G239" i="4"/>
  <c r="Z239" i="4"/>
  <c r="G243" i="4"/>
  <c r="Z243" i="4"/>
  <c r="G247" i="4"/>
  <c r="G251" i="4"/>
  <c r="Z251" i="4"/>
  <c r="G255" i="4"/>
  <c r="Z255" i="4"/>
  <c r="G259" i="4"/>
  <c r="Z259" i="4"/>
  <c r="G263" i="4"/>
  <c r="Z263" i="4"/>
  <c r="G267" i="4"/>
  <c r="Z267" i="4"/>
  <c r="G271" i="4"/>
  <c r="Z271" i="4"/>
  <c r="G275" i="4"/>
  <c r="Z275" i="4"/>
  <c r="G279" i="4"/>
  <c r="Z279" i="4"/>
  <c r="G283" i="4"/>
  <c r="Z283" i="4"/>
  <c r="G287" i="4"/>
  <c r="Z287" i="4"/>
  <c r="G291" i="4"/>
  <c r="G295" i="4"/>
  <c r="Z295" i="4"/>
  <c r="G303" i="4"/>
  <c r="Z303" i="4"/>
  <c r="G311" i="4"/>
  <c r="G315" i="4"/>
  <c r="Z315" i="4"/>
  <c r="G319" i="4"/>
  <c r="Z319" i="4"/>
  <c r="G323" i="4"/>
  <c r="Z323" i="4"/>
  <c r="G327" i="4"/>
  <c r="G331" i="4"/>
  <c r="Z331" i="4"/>
  <c r="G335" i="4"/>
  <c r="Z335" i="4"/>
  <c r="G339" i="4"/>
  <c r="Z339" i="4"/>
  <c r="G347" i="4"/>
  <c r="Z347" i="4"/>
  <c r="G351" i="4"/>
  <c r="Z351" i="4"/>
  <c r="G355" i="4"/>
  <c r="Z355" i="4"/>
  <c r="G359" i="4"/>
  <c r="Z359" i="4"/>
  <c r="G363" i="4"/>
  <c r="Z363" i="4"/>
  <c r="G367" i="4"/>
  <c r="Z367" i="4"/>
  <c r="G371" i="4"/>
  <c r="G375" i="4"/>
  <c r="Z375" i="4"/>
  <c r="G379" i="4"/>
  <c r="Z379" i="4"/>
  <c r="G383" i="4"/>
  <c r="Z383" i="4"/>
  <c r="G387" i="4"/>
  <c r="Z387" i="4"/>
  <c r="G391" i="4"/>
  <c r="Z391" i="4"/>
  <c r="G395" i="4"/>
  <c r="Z395" i="4"/>
  <c r="G399" i="4"/>
  <c r="Z399" i="4"/>
  <c r="G403" i="4"/>
  <c r="G407" i="4"/>
  <c r="Z407" i="4"/>
  <c r="G411" i="4"/>
  <c r="Z411" i="4"/>
  <c r="G415" i="4"/>
  <c r="Z415" i="4"/>
  <c r="G419" i="4"/>
  <c r="G423" i="4"/>
  <c r="Z423" i="4"/>
  <c r="G427" i="4"/>
  <c r="Z427" i="4"/>
  <c r="G435" i="4"/>
  <c r="Z435" i="4"/>
  <c r="Z439" i="4"/>
  <c r="G443" i="4"/>
  <c r="Z443" i="4"/>
  <c r="G447" i="4"/>
  <c r="Z447" i="4"/>
  <c r="G455" i="4"/>
  <c r="Z455" i="4"/>
  <c r="G459" i="4"/>
  <c r="Z459" i="4"/>
  <c r="G467" i="4"/>
  <c r="Z467" i="4"/>
  <c r="G471" i="4"/>
  <c r="Z471" i="4"/>
  <c r="G475" i="4"/>
  <c r="Z475" i="4"/>
  <c r="G479" i="4"/>
  <c r="Z479" i="4"/>
  <c r="G483" i="4"/>
  <c r="Z483" i="4"/>
  <c r="P289" i="1"/>
  <c r="R289" i="1"/>
  <c r="P282" i="1"/>
  <c r="P251" i="1"/>
  <c r="R251" i="1"/>
  <c r="P127" i="1"/>
  <c r="R127" i="1"/>
  <c r="G98" i="4"/>
  <c r="Z100" i="4"/>
  <c r="Z105" i="4"/>
  <c r="G109" i="4"/>
  <c r="Z109" i="4"/>
  <c r="G113" i="4"/>
  <c r="Z113" i="4"/>
  <c r="G121" i="4"/>
  <c r="G125" i="4"/>
  <c r="Z125" i="4"/>
  <c r="G129" i="4"/>
  <c r="Z129" i="4"/>
  <c r="G133" i="4"/>
  <c r="Z133" i="4"/>
  <c r="G137" i="4"/>
  <c r="Z137" i="4"/>
  <c r="G141" i="4"/>
  <c r="Z141" i="4"/>
  <c r="G162" i="4"/>
  <c r="Z162" i="4"/>
  <c r="G166" i="4"/>
  <c r="Z166" i="4"/>
  <c r="G170" i="4"/>
  <c r="Z170" i="4"/>
  <c r="G178" i="4"/>
  <c r="Z178" i="4"/>
  <c r="G182" i="4"/>
  <c r="Z182" i="4"/>
  <c r="G186" i="4"/>
  <c r="Z186" i="4"/>
  <c r="G190" i="4"/>
  <c r="Z190" i="4"/>
  <c r="G198" i="4"/>
  <c r="Z198" i="4"/>
  <c r="G202" i="4"/>
  <c r="Z202" i="4"/>
  <c r="G206" i="4"/>
  <c r="Z206" i="4"/>
  <c r="G211" i="4"/>
  <c r="Z211" i="4"/>
  <c r="Z230" i="4"/>
  <c r="G230" i="4"/>
  <c r="Z234" i="4"/>
  <c r="G234" i="4"/>
  <c r="G238" i="4"/>
  <c r="Z242" i="4"/>
  <c r="G242" i="4"/>
  <c r="Z246" i="4"/>
  <c r="G246" i="4"/>
  <c r="Z250" i="4"/>
  <c r="Z254" i="4"/>
  <c r="G254" i="4"/>
  <c r="Z258" i="4"/>
  <c r="G258" i="4"/>
  <c r="Z262" i="4"/>
  <c r="G262" i="4"/>
  <c r="Z270" i="4"/>
  <c r="G270" i="4"/>
  <c r="Z274" i="4"/>
  <c r="G274" i="4"/>
  <c r="Z278" i="4"/>
  <c r="G278" i="4"/>
  <c r="Z282" i="4"/>
  <c r="G282" i="4"/>
  <c r="Z286" i="4"/>
  <c r="G286" i="4"/>
  <c r="G290" i="4"/>
  <c r="Z294" i="4"/>
  <c r="G294" i="4"/>
  <c r="Z298" i="4"/>
  <c r="G298" i="4"/>
  <c r="Z306" i="4"/>
  <c r="G306" i="4"/>
  <c r="Z310" i="4"/>
  <c r="G310" i="4"/>
  <c r="Z314" i="4"/>
  <c r="G314" i="4"/>
  <c r="G318" i="4"/>
  <c r="Z326" i="4"/>
  <c r="G326" i="4"/>
  <c r="Z330" i="4"/>
  <c r="G330" i="4"/>
  <c r="Z334" i="4"/>
  <c r="G334" i="4"/>
  <c r="Z338" i="4"/>
  <c r="G338" i="4"/>
  <c r="Z342" i="4"/>
  <c r="G342" i="4"/>
  <c r="Z346" i="4"/>
  <c r="Z350" i="4"/>
  <c r="G350" i="4"/>
  <c r="Z354" i="4"/>
  <c r="G354" i="4"/>
  <c r="Z362" i="4"/>
  <c r="G362" i="4"/>
  <c r="Z366" i="4"/>
  <c r="G366" i="4"/>
  <c r="Z370" i="4"/>
  <c r="G370" i="4"/>
  <c r="G374" i="4"/>
  <c r="Z378" i="4"/>
  <c r="G378" i="4"/>
  <c r="Z382" i="4"/>
  <c r="G382" i="4"/>
  <c r="Z386" i="4"/>
  <c r="G386" i="4"/>
  <c r="Z390" i="4"/>
  <c r="G390" i="4"/>
  <c r="Z394" i="4"/>
  <c r="G394" i="4"/>
  <c r="Z402" i="4"/>
  <c r="G402" i="4"/>
  <c r="Z406" i="4"/>
  <c r="G406" i="4"/>
  <c r="Z410" i="4"/>
  <c r="G410" i="4"/>
  <c r="G414" i="4"/>
  <c r="Z418" i="4"/>
  <c r="G418" i="4"/>
  <c r="Z422" i="4"/>
  <c r="G422" i="4"/>
  <c r="Z426" i="4"/>
  <c r="G426" i="4"/>
  <c r="Z430" i="4"/>
  <c r="G430" i="4"/>
  <c r="Z434" i="4"/>
  <c r="G434" i="4"/>
  <c r="Z438" i="4"/>
  <c r="G438" i="4"/>
  <c r="Z442" i="4"/>
  <c r="G442" i="4"/>
  <c r="Z446" i="4"/>
  <c r="G446" i="4"/>
  <c r="G450" i="4"/>
  <c r="Z454" i="4"/>
  <c r="G454" i="4"/>
  <c r="G458" i="4"/>
  <c r="Z462" i="4"/>
  <c r="G462" i="4"/>
  <c r="Z470" i="4"/>
  <c r="G470" i="4"/>
  <c r="Z474" i="4"/>
  <c r="G474" i="4"/>
  <c r="Z478" i="4"/>
  <c r="G478" i="4"/>
  <c r="Z482" i="4"/>
  <c r="G482" i="4"/>
  <c r="G23" i="4"/>
  <c r="Z27" i="4"/>
  <c r="G31" i="4"/>
  <c r="Z31" i="4"/>
  <c r="G35" i="4"/>
  <c r="Z35" i="4"/>
  <c r="Z37" i="4"/>
  <c r="G39" i="4"/>
  <c r="Z39" i="4"/>
  <c r="G41" i="4"/>
  <c r="G43" i="4"/>
  <c r="Z43" i="4"/>
  <c r="Z47" i="4"/>
  <c r="Z49" i="4"/>
  <c r="G51" i="4"/>
  <c r="Z51" i="4"/>
  <c r="G53" i="4"/>
  <c r="Z53" i="4"/>
  <c r="Z55" i="4"/>
  <c r="G57" i="4"/>
  <c r="Z57" i="4"/>
  <c r="G59" i="4"/>
  <c r="Z59" i="4"/>
  <c r="G61" i="4"/>
  <c r="Z61" i="4"/>
  <c r="G63" i="4"/>
  <c r="Z63" i="4"/>
  <c r="G65" i="4"/>
  <c r="Z65" i="4"/>
  <c r="G67" i="4"/>
  <c r="Z67" i="4"/>
  <c r="G69" i="4"/>
  <c r="Z69" i="4"/>
  <c r="G71" i="4"/>
  <c r="Z71" i="4"/>
  <c r="G73" i="4"/>
  <c r="G75" i="4"/>
  <c r="Z75" i="4"/>
  <c r="G77" i="4"/>
  <c r="Z77" i="4"/>
  <c r="G79" i="4"/>
  <c r="Z79" i="4"/>
  <c r="G83" i="4"/>
  <c r="Z85" i="4"/>
  <c r="G89" i="4"/>
  <c r="Z89" i="4"/>
  <c r="G93" i="4"/>
  <c r="Z93" i="4"/>
  <c r="G95" i="4"/>
  <c r="Z95" i="4"/>
  <c r="I111" i="4"/>
  <c r="I115" i="4"/>
  <c r="I119" i="4"/>
  <c r="I123" i="4"/>
  <c r="I131" i="4"/>
  <c r="I139" i="4"/>
  <c r="I143" i="4"/>
  <c r="G146" i="4"/>
  <c r="Z146" i="4"/>
  <c r="G150" i="4"/>
  <c r="Z150" i="4"/>
  <c r="I160" i="4"/>
  <c r="I164" i="4"/>
  <c r="I168" i="4"/>
  <c r="I172" i="4"/>
  <c r="I180" i="4"/>
  <c r="I192" i="4"/>
  <c r="I196" i="4"/>
  <c r="I208" i="4"/>
  <c r="G215" i="4"/>
  <c r="Z215" i="4"/>
  <c r="G219" i="4"/>
  <c r="Z219" i="4"/>
  <c r="G223" i="4"/>
  <c r="Z223" i="4"/>
  <c r="Z487" i="4"/>
  <c r="G487" i="4"/>
  <c r="Z99" i="4"/>
  <c r="G104" i="4"/>
  <c r="Z107" i="4"/>
  <c r="G108" i="4"/>
  <c r="Z111" i="4"/>
  <c r="G112" i="4"/>
  <c r="Z115" i="4"/>
  <c r="G116" i="4"/>
  <c r="Z119" i="4"/>
  <c r="G120" i="4"/>
  <c r="Z123" i="4"/>
  <c r="G124" i="4"/>
  <c r="G128" i="4"/>
  <c r="Z131" i="4"/>
  <c r="G132" i="4"/>
  <c r="G136" i="4"/>
  <c r="Z139" i="4"/>
  <c r="G140" i="4"/>
  <c r="Z143" i="4"/>
  <c r="G144" i="4"/>
  <c r="Z147" i="4"/>
  <c r="Z151" i="4"/>
  <c r="G153" i="4"/>
  <c r="Z156" i="4"/>
  <c r="G157" i="4"/>
  <c r="Z160" i="4"/>
  <c r="G161" i="4"/>
  <c r="Z164" i="4"/>
  <c r="Z168" i="4"/>
  <c r="G169" i="4"/>
  <c r="Z172" i="4"/>
  <c r="G173" i="4"/>
  <c r="Z176" i="4"/>
  <c r="G177" i="4"/>
  <c r="Z180" i="4"/>
  <c r="G181" i="4"/>
  <c r="G185" i="4"/>
  <c r="Z188" i="4"/>
  <c r="G189" i="4"/>
  <c r="Z192" i="4"/>
  <c r="G193" i="4"/>
  <c r="Z196" i="4"/>
  <c r="G197" i="4"/>
  <c r="G201" i="4"/>
  <c r="G205" i="4"/>
  <c r="Z208" i="4"/>
  <c r="G209" i="4"/>
  <c r="Z212" i="4"/>
  <c r="Z216" i="4"/>
  <c r="Z220" i="4"/>
  <c r="Z224" i="4"/>
  <c r="Z228" i="4"/>
  <c r="Z232" i="4"/>
  <c r="Z236" i="4"/>
  <c r="Z240" i="4"/>
  <c r="Z244" i="4"/>
  <c r="Z248" i="4"/>
  <c r="Z252" i="4"/>
  <c r="Z256" i="4"/>
  <c r="Z260" i="4"/>
  <c r="Z264" i="4"/>
  <c r="Z268" i="4"/>
  <c r="Z272" i="4"/>
  <c r="Z276" i="4"/>
  <c r="Z280" i="4"/>
  <c r="Z284" i="4"/>
  <c r="Z288" i="4"/>
  <c r="Z292" i="4"/>
  <c r="P293" i="4"/>
  <c r="Z296" i="4"/>
  <c r="Z300" i="4"/>
  <c r="Z308" i="4"/>
  <c r="Z312" i="4"/>
  <c r="Z316" i="4"/>
  <c r="Z320" i="4"/>
  <c r="Z324" i="4"/>
  <c r="Z328" i="4"/>
  <c r="Z332" i="4"/>
  <c r="Z336" i="4"/>
  <c r="Z340" i="4"/>
  <c r="Z344" i="4"/>
  <c r="Z348" i="4"/>
  <c r="Z352" i="4"/>
  <c r="Z356" i="4"/>
  <c r="Z360" i="4"/>
  <c r="Z364" i="4"/>
  <c r="Z368" i="4"/>
  <c r="Z372" i="4"/>
  <c r="Z376" i="4"/>
  <c r="Z380" i="4"/>
  <c r="Z384" i="4"/>
  <c r="Z388" i="4"/>
  <c r="Z404" i="4"/>
  <c r="Z408" i="4"/>
  <c r="Z412" i="4"/>
  <c r="Z416" i="4"/>
  <c r="Z424" i="4"/>
  <c r="Z428" i="4"/>
  <c r="Z432" i="4"/>
  <c r="Z436" i="4"/>
  <c r="Z444" i="4"/>
  <c r="Z448" i="4"/>
  <c r="Z452" i="4"/>
  <c r="S846" i="3"/>
  <c r="P846" i="3"/>
  <c r="AB12" i="4"/>
  <c r="AB11" i="4"/>
  <c r="G100" i="3"/>
  <c r="I100" i="3" s="1"/>
  <c r="P100" i="3"/>
  <c r="G113" i="3"/>
  <c r="G228" i="3"/>
  <c r="I228" i="3" s="1"/>
  <c r="P228" i="3"/>
  <c r="G182" i="3"/>
  <c r="I182" i="3" s="1"/>
  <c r="P182" i="3"/>
  <c r="R182" i="3" s="1"/>
  <c r="G171" i="3"/>
  <c r="I171" i="3" s="1"/>
  <c r="P171" i="3"/>
  <c r="G418" i="3"/>
  <c r="I418" i="3" s="1"/>
  <c r="G207" i="3"/>
  <c r="I207" i="3" s="1"/>
  <c r="P207" i="3"/>
  <c r="G47" i="3"/>
  <c r="I47" i="3" s="1"/>
  <c r="P47" i="3"/>
  <c r="G33" i="3"/>
  <c r="I33" i="3" s="1"/>
  <c r="P33" i="3"/>
  <c r="G24" i="3"/>
  <c r="I24" i="3" s="1"/>
  <c r="P132" i="3"/>
  <c r="G132" i="3"/>
  <c r="I132" i="3" s="1"/>
  <c r="G191" i="3"/>
  <c r="I191" i="3" s="1"/>
  <c r="P191" i="3"/>
  <c r="R191" i="3" s="1"/>
  <c r="AB18" i="4"/>
  <c r="AU1552" i="4"/>
  <c r="E29" i="5"/>
  <c r="G356" i="3"/>
  <c r="I356" i="3" s="1"/>
  <c r="G118" i="3"/>
  <c r="I118" i="3" s="1"/>
  <c r="P118" i="3"/>
  <c r="G189" i="3"/>
  <c r="I189" i="3" s="1"/>
  <c r="P189" i="3"/>
  <c r="G122" i="3"/>
  <c r="I122" i="3" s="1"/>
  <c r="P122" i="3"/>
  <c r="G89" i="3"/>
  <c r="I89" i="3" s="1"/>
  <c r="G397" i="3"/>
  <c r="I397" i="3" s="1"/>
  <c r="P397" i="3"/>
  <c r="G101" i="3"/>
  <c r="I101" i="3" s="1"/>
  <c r="G656" i="3"/>
  <c r="I656" i="3" s="1"/>
  <c r="P148" i="3"/>
  <c r="G106" i="3"/>
  <c r="I106" i="3" s="1"/>
  <c r="G71" i="3"/>
  <c r="I71" i="3" s="1"/>
  <c r="P71" i="3"/>
  <c r="G139" i="3"/>
  <c r="I139" i="3" s="1"/>
  <c r="P139" i="3"/>
  <c r="G390" i="3"/>
  <c r="P390" i="3"/>
  <c r="R390" i="3" s="1"/>
  <c r="G741" i="3"/>
  <c r="I741" i="3" s="1"/>
  <c r="P764" i="3"/>
  <c r="G764" i="3"/>
  <c r="I764" i="3" s="1"/>
  <c r="G251" i="3"/>
  <c r="I251" i="3" s="1"/>
  <c r="P251" i="3"/>
  <c r="AU1936" i="4"/>
  <c r="AU1780" i="4"/>
  <c r="G72" i="3"/>
  <c r="I72" i="3" s="1"/>
  <c r="P204" i="3"/>
  <c r="G204" i="3"/>
  <c r="I204" i="3" s="1"/>
  <c r="G174" i="3"/>
  <c r="I174" i="3" s="1"/>
  <c r="P174" i="3"/>
  <c r="G230" i="3"/>
  <c r="I230" i="3" s="1"/>
  <c r="P230" i="3"/>
  <c r="R230" i="3" s="1"/>
  <c r="G63" i="3"/>
  <c r="P63" i="3"/>
  <c r="G36" i="3"/>
  <c r="I36" i="3" s="1"/>
  <c r="P36" i="3"/>
  <c r="G26" i="3"/>
  <c r="I26" i="3" s="1"/>
  <c r="P26" i="3"/>
  <c r="G149" i="3"/>
  <c r="I149" i="3" s="1"/>
  <c r="P149" i="3"/>
  <c r="R149" i="3" s="1"/>
  <c r="G127" i="3"/>
  <c r="I127" i="3" s="1"/>
  <c r="P127" i="3"/>
  <c r="G96" i="3"/>
  <c r="I96" i="3" s="1"/>
  <c r="P96" i="3"/>
  <c r="G85" i="3"/>
  <c r="I85" i="3" s="1"/>
  <c r="P85" i="3"/>
  <c r="G411" i="3"/>
  <c r="I411" i="3" s="1"/>
  <c r="P411" i="3"/>
  <c r="P380" i="3"/>
  <c r="P738" i="3"/>
  <c r="E12" i="5"/>
  <c r="E65" i="5"/>
  <c r="E70" i="5"/>
  <c r="G159" i="3"/>
  <c r="I159" i="3" s="1"/>
  <c r="P159" i="3"/>
  <c r="P362" i="3"/>
  <c r="R362" i="3" s="1"/>
  <c r="E110" i="5"/>
  <c r="P25" i="3"/>
  <c r="R25" i="3" s="1"/>
  <c r="P37" i="3"/>
  <c r="R37" i="3" s="1"/>
  <c r="P46" i="3"/>
  <c r="P73" i="3"/>
  <c r="R73" i="3" s="1"/>
  <c r="P219" i="3"/>
  <c r="R219" i="3" s="1"/>
  <c r="P272" i="3"/>
  <c r="R272" i="3" s="1"/>
  <c r="P302" i="3"/>
  <c r="R302" i="3" s="1"/>
  <c r="P344" i="3"/>
  <c r="R344" i="3" s="1"/>
  <c r="P430" i="3"/>
  <c r="R430" i="3" s="1"/>
  <c r="G668" i="3"/>
  <c r="I668" i="3" s="1"/>
  <c r="P734" i="3"/>
  <c r="R734" i="3" s="1"/>
  <c r="G416" i="3"/>
  <c r="J416" i="3" s="1"/>
  <c r="P416" i="3"/>
  <c r="P806" i="3"/>
  <c r="R806" i="3" s="1"/>
  <c r="G264" i="3"/>
  <c r="I264" i="3" s="1"/>
  <c r="P264" i="3"/>
  <c r="P200" i="3"/>
  <c r="G200" i="3"/>
  <c r="I200" i="3" s="1"/>
  <c r="P180" i="3"/>
  <c r="G180" i="3"/>
  <c r="I180" i="3" s="1"/>
  <c r="P175" i="3"/>
  <c r="P172" i="3"/>
  <c r="G172" i="3"/>
  <c r="I172" i="3" s="1"/>
  <c r="P241" i="3"/>
  <c r="R241" i="3" s="1"/>
  <c r="G241" i="3"/>
  <c r="P140" i="3"/>
  <c r="G140" i="3"/>
  <c r="I140" i="3" s="1"/>
  <c r="P128" i="3"/>
  <c r="I128" i="3"/>
  <c r="G187" i="3"/>
  <c r="I187" i="3" s="1"/>
  <c r="P187" i="3"/>
  <c r="P352" i="3"/>
  <c r="G352" i="3"/>
  <c r="I352" i="3" s="1"/>
  <c r="G266" i="3"/>
  <c r="I266" i="3" s="1"/>
  <c r="G742" i="3"/>
  <c r="I742" i="3" s="1"/>
  <c r="P742" i="3"/>
  <c r="G123" i="3"/>
  <c r="I123" i="3" s="1"/>
  <c r="P123" i="3"/>
  <c r="G111" i="3"/>
  <c r="P111" i="3"/>
  <c r="G107" i="3"/>
  <c r="I107" i="3" s="1"/>
  <c r="P107" i="3"/>
  <c r="P399" i="3"/>
  <c r="G758" i="3"/>
  <c r="I758" i="3" s="1"/>
  <c r="P758" i="3"/>
  <c r="P261" i="3"/>
  <c r="G261" i="3"/>
  <c r="I261" i="3" s="1"/>
  <c r="P160" i="3"/>
  <c r="G160" i="3"/>
  <c r="I160" i="3" s="1"/>
  <c r="G151" i="3"/>
  <c r="I151" i="3" s="1"/>
  <c r="P151" i="3"/>
  <c r="G119" i="3"/>
  <c r="I119" i="3" s="1"/>
  <c r="P119" i="3"/>
  <c r="P221" i="3"/>
  <c r="G221" i="3"/>
  <c r="I221" i="3" s="1"/>
  <c r="P257" i="3"/>
  <c r="R257" i="3" s="1"/>
  <c r="G257" i="3"/>
  <c r="I257" i="3" s="1"/>
  <c r="P787" i="3"/>
  <c r="G787" i="3"/>
  <c r="K787" i="3" s="1"/>
  <c r="P21" i="3"/>
  <c r="R21" i="3" s="1"/>
  <c r="P27" i="3"/>
  <c r="R27" i="3" s="1"/>
  <c r="P31" i="3"/>
  <c r="R31" i="3" s="1"/>
  <c r="P51" i="3"/>
  <c r="R51" i="3" s="1"/>
  <c r="P67" i="3"/>
  <c r="R67" i="3" s="1"/>
  <c r="P94" i="3"/>
  <c r="R94" i="3" s="1"/>
  <c r="G134" i="3"/>
  <c r="I134" i="3" s="1"/>
  <c r="P227" i="3"/>
  <c r="R227" i="3" s="1"/>
  <c r="G231" i="3"/>
  <c r="I231" i="3" s="1"/>
  <c r="P235" i="3"/>
  <c r="R235" i="3" s="1"/>
  <c r="P280" i="3"/>
  <c r="R280" i="3" s="1"/>
  <c r="P361" i="3"/>
  <c r="R361" i="3" s="1"/>
  <c r="P581" i="3"/>
  <c r="R581" i="3" s="1"/>
  <c r="G769" i="3"/>
  <c r="I769" i="3" s="1"/>
  <c r="P791" i="3"/>
  <c r="R791" i="3" s="1"/>
  <c r="P792" i="3"/>
  <c r="R792" i="3" s="1"/>
  <c r="P800" i="3"/>
  <c r="R800" i="3" s="1"/>
  <c r="G351" i="3"/>
  <c r="G719" i="3"/>
  <c r="I719" i="3" s="1"/>
  <c r="P719" i="3"/>
  <c r="G740" i="3"/>
  <c r="I740" i="3" s="1"/>
  <c r="G163" i="3"/>
  <c r="I163" i="3" s="1"/>
  <c r="G156" i="3"/>
  <c r="G203" i="3"/>
  <c r="I203" i="3" s="1"/>
  <c r="P203" i="3"/>
  <c r="G245" i="3"/>
  <c r="I245" i="3" s="1"/>
  <c r="P245" i="3"/>
  <c r="P56" i="3"/>
  <c r="R56" i="3" s="1"/>
  <c r="P60" i="3"/>
  <c r="R60" i="3" s="1"/>
  <c r="P76" i="3"/>
  <c r="R76" i="3" s="1"/>
  <c r="P84" i="3"/>
  <c r="R84" i="3" s="1"/>
  <c r="P92" i="3"/>
  <c r="R92" i="3" s="1"/>
  <c r="P105" i="3"/>
  <c r="R105" i="3" s="1"/>
  <c r="P165" i="3"/>
  <c r="R165" i="3" s="1"/>
  <c r="P177" i="3"/>
  <c r="R177" i="3" s="1"/>
  <c r="P181" i="3"/>
  <c r="R181" i="3" s="1"/>
  <c r="P254" i="3"/>
  <c r="R254" i="3" s="1"/>
  <c r="P318" i="3"/>
  <c r="R318" i="3" s="1"/>
  <c r="P370" i="3"/>
  <c r="R370" i="3" s="1"/>
  <c r="P860" i="3"/>
  <c r="R860" i="3" s="1"/>
  <c r="P869" i="3"/>
  <c r="R869" i="3" s="1"/>
  <c r="P861" i="3"/>
  <c r="R861" i="3" s="1"/>
  <c r="P866" i="3"/>
  <c r="R866" i="3" s="1"/>
  <c r="P871" i="3"/>
  <c r="R871" i="3" s="1"/>
  <c r="P862" i="3"/>
  <c r="R862" i="3" s="1"/>
  <c r="P872" i="3"/>
  <c r="R872" i="3" s="1"/>
  <c r="Z28" i="6"/>
  <c r="G28" i="6"/>
  <c r="G32" i="6"/>
  <c r="Z36" i="6"/>
  <c r="G36" i="6"/>
  <c r="Z40" i="6"/>
  <c r="G40" i="6"/>
  <c r="Z44" i="6"/>
  <c r="G44" i="6"/>
  <c r="H44" i="6" s="1"/>
  <c r="Z48" i="6"/>
  <c r="G48" i="6"/>
  <c r="Z58" i="6"/>
  <c r="Z61" i="6"/>
  <c r="G61" i="6"/>
  <c r="G71" i="6"/>
  <c r="H71" i="6" s="1"/>
  <c r="Z71" i="6"/>
  <c r="Z74" i="6"/>
  <c r="G74" i="6"/>
  <c r="Z93" i="6"/>
  <c r="G106" i="6"/>
  <c r="Z109" i="6"/>
  <c r="G109" i="6"/>
  <c r="Z122" i="6"/>
  <c r="G122" i="6"/>
  <c r="Z125" i="6"/>
  <c r="G125" i="6"/>
  <c r="H125" i="6" s="1"/>
  <c r="G135" i="6"/>
  <c r="Z135" i="6"/>
  <c r="Z138" i="6"/>
  <c r="G138" i="6"/>
  <c r="Z141" i="6"/>
  <c r="G141" i="6"/>
  <c r="Z157" i="6"/>
  <c r="G157" i="6"/>
  <c r="Z167" i="6"/>
  <c r="Z173" i="6"/>
  <c r="G173" i="6"/>
  <c r="Z189" i="6"/>
  <c r="G189" i="6"/>
  <c r="Z202" i="6"/>
  <c r="G202" i="6"/>
  <c r="Z221" i="6"/>
  <c r="G221" i="6"/>
  <c r="G231" i="6"/>
  <c r="Z231" i="6"/>
  <c r="Z237" i="6"/>
  <c r="G237" i="6"/>
  <c r="Z250" i="6"/>
  <c r="Z253" i="6"/>
  <c r="G253" i="6"/>
  <c r="H253" i="6" s="1"/>
  <c r="Z266" i="6"/>
  <c r="G266" i="6"/>
  <c r="Z269" i="6"/>
  <c r="G269" i="6"/>
  <c r="G276" i="6"/>
  <c r="Z276" i="6"/>
  <c r="Z282" i="6"/>
  <c r="G282" i="6"/>
  <c r="G305" i="6"/>
  <c r="Z305" i="6"/>
  <c r="G321" i="6"/>
  <c r="Z321" i="6"/>
  <c r="Z340" i="6"/>
  <c r="G340" i="6"/>
  <c r="Z353" i="6"/>
  <c r="G353" i="6"/>
  <c r="G366" i="6"/>
  <c r="J366" i="6" s="1"/>
  <c r="Z366" i="6"/>
  <c r="Z369" i="6"/>
  <c r="G369" i="6"/>
  <c r="Z372" i="6"/>
  <c r="G372" i="6"/>
  <c r="G382" i="6"/>
  <c r="Z382" i="6"/>
  <c r="Z388" i="6"/>
  <c r="G388" i="6"/>
  <c r="Z414" i="6"/>
  <c r="Z417" i="6"/>
  <c r="G417" i="6"/>
  <c r="Z433" i="6"/>
  <c r="G433" i="6"/>
  <c r="I433" i="6" s="1"/>
  <c r="Z436" i="6"/>
  <c r="G436" i="6"/>
  <c r="G446" i="6"/>
  <c r="Z446" i="6"/>
  <c r="Z449" i="6"/>
  <c r="G449" i="6"/>
  <c r="Z461" i="6"/>
  <c r="G461" i="6"/>
  <c r="G471" i="6"/>
  <c r="Z471" i="6"/>
  <c r="Z474" i="6"/>
  <c r="G474" i="6"/>
  <c r="I474" i="6" s="1"/>
  <c r="Z477" i="6"/>
  <c r="G477" i="6"/>
  <c r="G487" i="6"/>
  <c r="Z487" i="6"/>
  <c r="Z490" i="6"/>
  <c r="G490" i="6"/>
  <c r="I490" i="6" s="1"/>
  <c r="Z493" i="6"/>
  <c r="G493" i="6"/>
  <c r="I493" i="6" s="1"/>
  <c r="G503" i="6"/>
  <c r="Z503" i="6"/>
  <c r="Z509" i="6"/>
  <c r="G509" i="6"/>
  <c r="G519" i="6"/>
  <c r="I519" i="6" s="1"/>
  <c r="Z519" i="6"/>
  <c r="Z522" i="6"/>
  <c r="G522" i="6"/>
  <c r="G532" i="6"/>
  <c r="I532" i="6" s="1"/>
  <c r="Z532" i="6"/>
  <c r="Z538" i="6"/>
  <c r="G538" i="6"/>
  <c r="G548" i="6"/>
  <c r="Z548" i="6"/>
  <c r="Z551" i="6"/>
  <c r="G551" i="6"/>
  <c r="Z554" i="6"/>
  <c r="G554" i="6"/>
  <c r="Z570" i="6"/>
  <c r="G570" i="6"/>
  <c r="I570" i="6" s="1"/>
  <c r="Z583" i="6"/>
  <c r="Z602" i="6"/>
  <c r="G602" i="6"/>
  <c r="G612" i="6"/>
  <c r="I612" i="6" s="1"/>
  <c r="Z615" i="6"/>
  <c r="G615" i="6"/>
  <c r="I615" i="6" s="1"/>
  <c r="Z631" i="6"/>
  <c r="G631" i="6"/>
  <c r="Z634" i="6"/>
  <c r="G634" i="6"/>
  <c r="I634" i="6" s="1"/>
  <c r="G644" i="6"/>
  <c r="Z644" i="6"/>
  <c r="Z650" i="6"/>
  <c r="G650" i="6"/>
  <c r="G660" i="6"/>
  <c r="Z660" i="6"/>
  <c r="Z663" i="6"/>
  <c r="G663" i="6"/>
  <c r="I663" i="6" s="1"/>
  <c r="Z666" i="6"/>
  <c r="G666" i="6"/>
  <c r="I666" i="6" s="1"/>
  <c r="G676" i="6"/>
  <c r="Z676" i="6"/>
  <c r="Z682" i="6"/>
  <c r="G682" i="6"/>
  <c r="I682" i="6" s="1"/>
  <c r="Z692" i="6"/>
  <c r="Z695" i="6"/>
  <c r="G695" i="6"/>
  <c r="Z698" i="6"/>
  <c r="G698" i="6"/>
  <c r="G708" i="6"/>
  <c r="I708" i="6" s="1"/>
  <c r="Z708" i="6"/>
  <c r="Z711" i="6"/>
  <c r="G711" i="6"/>
  <c r="I711" i="6" s="1"/>
  <c r="G35" i="6"/>
  <c r="H35" i="6" s="1"/>
  <c r="G43" i="6"/>
  <c r="Z43" i="6"/>
  <c r="G47" i="6"/>
  <c r="Z47" i="6"/>
  <c r="G51" i="6"/>
  <c r="Z51" i="6"/>
  <c r="G67" i="6"/>
  <c r="Z67" i="6"/>
  <c r="Z73" i="6"/>
  <c r="G73" i="6"/>
  <c r="Z89" i="6"/>
  <c r="G89" i="6"/>
  <c r="G99" i="6"/>
  <c r="Z99" i="6"/>
  <c r="Z115" i="6"/>
  <c r="Z118" i="6"/>
  <c r="G118" i="6"/>
  <c r="H118" i="6" s="1"/>
  <c r="Z121" i="6"/>
  <c r="G121" i="6"/>
  <c r="Z134" i="6"/>
  <c r="G134" i="6"/>
  <c r="G137" i="6"/>
  <c r="G147" i="6"/>
  <c r="Z147" i="6"/>
  <c r="Z150" i="6"/>
  <c r="G150" i="6"/>
  <c r="Z153" i="6"/>
  <c r="G153" i="6"/>
  <c r="G166" i="6"/>
  <c r="Z169" i="6"/>
  <c r="G179" i="6"/>
  <c r="H179" i="6" s="1"/>
  <c r="Z179" i="6"/>
  <c r="Z185" i="6"/>
  <c r="G185" i="6"/>
  <c r="H185" i="6" s="1"/>
  <c r="G195" i="6"/>
  <c r="H195" i="6" s="1"/>
  <c r="Z195" i="6"/>
  <c r="Z201" i="6"/>
  <c r="G201" i="6"/>
  <c r="H201" i="6" s="1"/>
  <c r="Z230" i="6"/>
  <c r="G230" i="6"/>
  <c r="G243" i="6"/>
  <c r="H243" i="6" s="1"/>
  <c r="Z243" i="6"/>
  <c r="Z246" i="6"/>
  <c r="G246" i="6"/>
  <c r="Z249" i="6"/>
  <c r="G249" i="6"/>
  <c r="G259" i="6"/>
  <c r="Z259" i="6"/>
  <c r="Z262" i="6"/>
  <c r="G262" i="6"/>
  <c r="Z265" i="6"/>
  <c r="G265" i="6"/>
  <c r="I265" i="6" s="1"/>
  <c r="G288" i="6"/>
  <c r="Z288" i="6"/>
  <c r="Z291" i="6"/>
  <c r="G291" i="6"/>
  <c r="G301" i="6"/>
  <c r="I301" i="6" s="1"/>
  <c r="Z301" i="6"/>
  <c r="Z304" i="6"/>
  <c r="G317" i="6"/>
  <c r="Z317" i="6"/>
  <c r="G320" i="6"/>
  <c r="J320" i="6" s="1"/>
  <c r="G333" i="6"/>
  <c r="Z333" i="6"/>
  <c r="Z336" i="6"/>
  <c r="G336" i="6"/>
  <c r="G346" i="6"/>
  <c r="J346" i="6" s="1"/>
  <c r="Z346" i="6"/>
  <c r="Z349" i="6"/>
  <c r="G349" i="6"/>
  <c r="J349" i="6" s="1"/>
  <c r="Z352" i="6"/>
  <c r="G352" i="6"/>
  <c r="Z365" i="6"/>
  <c r="G378" i="6"/>
  <c r="Z378" i="6"/>
  <c r="Z381" i="6"/>
  <c r="G381" i="6"/>
  <c r="I381" i="6" s="1"/>
  <c r="Z397" i="6"/>
  <c r="G397" i="6"/>
  <c r="I397" i="6" s="1"/>
  <c r="Z400" i="6"/>
  <c r="G400" i="6"/>
  <c r="G426" i="6"/>
  <c r="Z426" i="6"/>
  <c r="Z429" i="6"/>
  <c r="G429" i="6"/>
  <c r="Z432" i="6"/>
  <c r="G432" i="6"/>
  <c r="I432" i="6" s="1"/>
  <c r="G442" i="6"/>
  <c r="I442" i="6" s="1"/>
  <c r="Z442" i="6"/>
  <c r="Z448" i="6"/>
  <c r="G448" i="6"/>
  <c r="Z454" i="6"/>
  <c r="G454" i="6"/>
  <c r="I454" i="6" s="1"/>
  <c r="Z457" i="6"/>
  <c r="G457" i="6"/>
  <c r="I457" i="6" s="1"/>
  <c r="G483" i="6"/>
  <c r="Z483" i="6"/>
  <c r="Z486" i="6"/>
  <c r="Z489" i="6"/>
  <c r="G489" i="6"/>
  <c r="G499" i="6"/>
  <c r="I499" i="6" s="1"/>
  <c r="Z502" i="6"/>
  <c r="G502" i="6"/>
  <c r="Z505" i="6"/>
  <c r="G505" i="6"/>
  <c r="G515" i="6"/>
  <c r="Z515" i="6"/>
  <c r="G528" i="6"/>
  <c r="Z528" i="6"/>
  <c r="Z531" i="6"/>
  <c r="G531" i="6"/>
  <c r="Z534" i="6"/>
  <c r="G534" i="6"/>
  <c r="I534" i="6" s="1"/>
  <c r="G544" i="6"/>
  <c r="Z544" i="6"/>
  <c r="Z547" i="6"/>
  <c r="G547" i="6"/>
  <c r="I547" i="6" s="1"/>
  <c r="G560" i="6"/>
  <c r="Z560" i="6"/>
  <c r="Z563" i="6"/>
  <c r="G563" i="6"/>
  <c r="I563" i="6" s="1"/>
  <c r="Z566" i="6"/>
  <c r="G566" i="6"/>
  <c r="I566" i="6" s="1"/>
  <c r="G576" i="6"/>
  <c r="Z576" i="6"/>
  <c r="Z579" i="6"/>
  <c r="G579" i="6"/>
  <c r="I579" i="6" s="1"/>
  <c r="Z582" i="6"/>
  <c r="G582" i="6"/>
  <c r="I582" i="6" s="1"/>
  <c r="G592" i="6"/>
  <c r="I592" i="6" s="1"/>
  <c r="Z592" i="6"/>
  <c r="Z595" i="6"/>
  <c r="G595" i="6"/>
  <c r="Z598" i="6"/>
  <c r="G598" i="6"/>
  <c r="Z611" i="6"/>
  <c r="G611" i="6"/>
  <c r="Z624" i="6"/>
  <c r="Z627" i="6"/>
  <c r="G627" i="6"/>
  <c r="Z630" i="6"/>
  <c r="G630" i="6"/>
  <c r="G640" i="6"/>
  <c r="I640" i="6" s="1"/>
  <c r="Z640" i="6"/>
  <c r="G643" i="6"/>
  <c r="Z646" i="6"/>
  <c r="G646" i="6"/>
  <c r="G656" i="6"/>
  <c r="Z656" i="6"/>
  <c r="Z659" i="6"/>
  <c r="G659" i="6"/>
  <c r="G672" i="6"/>
  <c r="I672" i="6" s="1"/>
  <c r="Z672" i="6"/>
  <c r="Z675" i="6"/>
  <c r="G675" i="6"/>
  <c r="Z678" i="6"/>
  <c r="G678" i="6"/>
  <c r="G688" i="6"/>
  <c r="Z688" i="6"/>
  <c r="Z691" i="6"/>
  <c r="G691" i="6"/>
  <c r="G704" i="6"/>
  <c r="I704" i="6" s="1"/>
  <c r="Z704" i="6"/>
  <c r="Z710" i="6"/>
  <c r="G710" i="6"/>
  <c r="Z720" i="6"/>
  <c r="G720" i="6"/>
  <c r="Z724" i="6"/>
  <c r="G724" i="6"/>
  <c r="I724" i="6" s="1"/>
  <c r="Z732" i="6"/>
  <c r="G732" i="6"/>
  <c r="Z740" i="6"/>
  <c r="G740" i="6"/>
  <c r="K740" i="6" s="1"/>
  <c r="Z744" i="6"/>
  <c r="G744" i="6"/>
  <c r="I744" i="6" s="1"/>
  <c r="Z748" i="6"/>
  <c r="G748" i="6"/>
  <c r="Z53" i="6"/>
  <c r="G53" i="6"/>
  <c r="G63" i="6"/>
  <c r="H63" i="6" s="1"/>
  <c r="Z63" i="6"/>
  <c r="Z66" i="6"/>
  <c r="G66" i="6"/>
  <c r="H66" i="6" s="1"/>
  <c r="G79" i="6"/>
  <c r="H79" i="6" s="1"/>
  <c r="Z82" i="6"/>
  <c r="G82" i="6"/>
  <c r="Z85" i="6"/>
  <c r="G85" i="6"/>
  <c r="H85" i="6" s="1"/>
  <c r="Z98" i="6"/>
  <c r="G98" i="6"/>
  <c r="Z101" i="6"/>
  <c r="Z114" i="6"/>
  <c r="G114" i="6"/>
  <c r="Z117" i="6"/>
  <c r="G117" i="6"/>
  <c r="H117" i="6" s="1"/>
  <c r="G127" i="6"/>
  <c r="H127" i="6" s="1"/>
  <c r="Z127" i="6"/>
  <c r="Z130" i="6"/>
  <c r="G130" i="6"/>
  <c r="H130" i="6" s="1"/>
  <c r="Z133" i="6"/>
  <c r="Z143" i="6"/>
  <c r="Z162" i="6"/>
  <c r="G162" i="6"/>
  <c r="H162" i="6" s="1"/>
  <c r="Z178" i="6"/>
  <c r="G178" i="6"/>
  <c r="H178" i="6" s="1"/>
  <c r="G191" i="6"/>
  <c r="Z191" i="6"/>
  <c r="Z194" i="6"/>
  <c r="G194" i="6"/>
  <c r="Z197" i="6"/>
  <c r="G197" i="6"/>
  <c r="G207" i="6"/>
  <c r="H207" i="6" s="1"/>
  <c r="Z207" i="6"/>
  <c r="Z210" i="6"/>
  <c r="G210" i="6"/>
  <c r="G223" i="6"/>
  <c r="Z223" i="6"/>
  <c r="G239" i="6"/>
  <c r="Z239" i="6"/>
  <c r="Z258" i="6"/>
  <c r="G258" i="6"/>
  <c r="Z261" i="6"/>
  <c r="G261" i="6"/>
  <c r="H261" i="6" s="1"/>
  <c r="G271" i="6"/>
  <c r="Z271" i="6"/>
  <c r="G284" i="6"/>
  <c r="Z284" i="6"/>
  <c r="Z287" i="6"/>
  <c r="G287" i="6"/>
  <c r="I287" i="6" s="1"/>
  <c r="Z290" i="6"/>
  <c r="G290" i="6"/>
  <c r="I290" i="6" s="1"/>
  <c r="Z303" i="6"/>
  <c r="G303" i="6"/>
  <c r="G313" i="6"/>
  <c r="I313" i="6" s="1"/>
  <c r="Z313" i="6"/>
  <c r="Z316" i="6"/>
  <c r="G316" i="6"/>
  <c r="H316" i="6" s="1"/>
  <c r="G329" i="6"/>
  <c r="Z329" i="6"/>
  <c r="Z332" i="6"/>
  <c r="G335" i="6"/>
  <c r="G342" i="6"/>
  <c r="Z342" i="6"/>
  <c r="Z361" i="6"/>
  <c r="G361" i="6"/>
  <c r="Z364" i="6"/>
  <c r="G364" i="6"/>
  <c r="G374" i="6"/>
  <c r="Z374" i="6"/>
  <c r="Z380" i="6"/>
  <c r="G380" i="6"/>
  <c r="I380" i="6" s="1"/>
  <c r="G390" i="6"/>
  <c r="Z390" i="6"/>
  <c r="Z393" i="6"/>
  <c r="G393" i="6"/>
  <c r="I393" i="6" s="1"/>
  <c r="Z396" i="6"/>
  <c r="G396" i="6"/>
  <c r="G406" i="6"/>
  <c r="Z406" i="6"/>
  <c r="Z409" i="6"/>
  <c r="G409" i="6"/>
  <c r="Z412" i="6"/>
  <c r="G412" i="6"/>
  <c r="Z422" i="6"/>
  <c r="Z428" i="6"/>
  <c r="G428" i="6"/>
  <c r="G438" i="6"/>
  <c r="Z438" i="6"/>
  <c r="Z441" i="6"/>
  <c r="G441" i="6"/>
  <c r="I441" i="6" s="1"/>
  <c r="G453" i="6"/>
  <c r="H453" i="6" s="1"/>
  <c r="G463" i="6"/>
  <c r="I463" i="6" s="1"/>
  <c r="Z463" i="6"/>
  <c r="G466" i="6"/>
  <c r="I466" i="6" s="1"/>
  <c r="Z469" i="6"/>
  <c r="G469" i="6"/>
  <c r="G479" i="6"/>
  <c r="Z479" i="6"/>
  <c r="Z482" i="6"/>
  <c r="G482" i="6"/>
  <c r="Z485" i="6"/>
  <c r="Z498" i="6"/>
  <c r="G498" i="6"/>
  <c r="G511" i="6"/>
  <c r="I511" i="6" s="1"/>
  <c r="Z511" i="6"/>
  <c r="G514" i="6"/>
  <c r="I514" i="6" s="1"/>
  <c r="Z530" i="6"/>
  <c r="G530" i="6"/>
  <c r="G540" i="6"/>
  <c r="Z540" i="6"/>
  <c r="Z543" i="6"/>
  <c r="G543" i="6"/>
  <c r="I543" i="6" s="1"/>
  <c r="Z546" i="6"/>
  <c r="G546" i="6"/>
  <c r="Z572" i="6"/>
  <c r="Z575" i="6"/>
  <c r="G575" i="6"/>
  <c r="I575" i="6" s="1"/>
  <c r="Z578" i="6"/>
  <c r="G578" i="6"/>
  <c r="Z594" i="6"/>
  <c r="G594" i="6"/>
  <c r="I594" i="6" s="1"/>
  <c r="Z604" i="6"/>
  <c r="Z610" i="6"/>
  <c r="G610" i="6"/>
  <c r="Z623" i="6"/>
  <c r="G623" i="6"/>
  <c r="Z626" i="6"/>
  <c r="G626" i="6"/>
  <c r="I626" i="6" s="1"/>
  <c r="G636" i="6"/>
  <c r="I636" i="6" s="1"/>
  <c r="Z642" i="6"/>
  <c r="G642" i="6"/>
  <c r="G652" i="6"/>
  <c r="Z652" i="6"/>
  <c r="Z658" i="6"/>
  <c r="G658" i="6"/>
  <c r="I658" i="6" s="1"/>
  <c r="G668" i="6"/>
  <c r="Z668" i="6"/>
  <c r="Z674" i="6"/>
  <c r="G674" i="6"/>
  <c r="G684" i="6"/>
  <c r="Z684" i="6"/>
  <c r="Z690" i="6"/>
  <c r="G690" i="6"/>
  <c r="I690" i="6" s="1"/>
  <c r="G700" i="6"/>
  <c r="I700" i="6" s="1"/>
  <c r="Z703" i="6"/>
  <c r="G703" i="6"/>
  <c r="G706" i="6"/>
  <c r="G716" i="6"/>
  <c r="Z716" i="6"/>
  <c r="G719" i="6"/>
  <c r="I719" i="6" s="1"/>
  <c r="Z719" i="6"/>
  <c r="G723" i="6"/>
  <c r="Z723" i="6"/>
  <c r="G731" i="6"/>
  <c r="Z731" i="6"/>
  <c r="G735" i="6"/>
  <c r="I735" i="6" s="1"/>
  <c r="Z735" i="6"/>
  <c r="G739" i="6"/>
  <c r="Z739" i="6"/>
  <c r="Z743" i="6"/>
  <c r="G747" i="6"/>
  <c r="G29" i="6"/>
  <c r="H29" i="6" s="1"/>
  <c r="G41" i="6"/>
  <c r="H41" i="6" s="1"/>
  <c r="G45" i="6"/>
  <c r="G49" i="6"/>
  <c r="G22" i="6"/>
  <c r="G34" i="6"/>
  <c r="G42" i="6"/>
  <c r="H42" i="6" s="1"/>
  <c r="G46" i="6"/>
  <c r="H46" i="6" s="1"/>
  <c r="G59" i="6"/>
  <c r="H59" i="6" s="1"/>
  <c r="Z59" i="6"/>
  <c r="G75" i="6"/>
  <c r="Z75" i="6"/>
  <c r="Z78" i="6"/>
  <c r="G78" i="6"/>
  <c r="H78" i="6" s="1"/>
  <c r="Z81" i="6"/>
  <c r="G81" i="6"/>
  <c r="Z94" i="6"/>
  <c r="G94" i="6"/>
  <c r="H94" i="6" s="1"/>
  <c r="Z110" i="6"/>
  <c r="G110" i="6"/>
  <c r="H110" i="6"/>
  <c r="Z142" i="6"/>
  <c r="Z145" i="6"/>
  <c r="G145" i="6"/>
  <c r="G155" i="6"/>
  <c r="Z158" i="6"/>
  <c r="G158" i="6"/>
  <c r="Z161" i="6"/>
  <c r="G161" i="6"/>
  <c r="G171" i="6"/>
  <c r="Z171" i="6"/>
  <c r="Z174" i="6"/>
  <c r="Z206" i="6"/>
  <c r="G206" i="6"/>
  <c r="Z209" i="6"/>
  <c r="G209" i="6"/>
  <c r="H209" i="6" s="1"/>
  <c r="Z222" i="6"/>
  <c r="G222" i="6"/>
  <c r="Z225" i="6"/>
  <c r="G225" i="6"/>
  <c r="Z235" i="6"/>
  <c r="Z241" i="6"/>
  <c r="G241" i="6"/>
  <c r="I241" i="6" s="1"/>
  <c r="G251" i="6"/>
  <c r="Z251" i="6"/>
  <c r="Z254" i="6"/>
  <c r="G254" i="6"/>
  <c r="Z257" i="6"/>
  <c r="G257" i="6"/>
  <c r="Z270" i="6"/>
  <c r="G270" i="6"/>
  <c r="I270" i="6" s="1"/>
  <c r="Z283" i="6"/>
  <c r="G283" i="6"/>
  <c r="G296" i="6"/>
  <c r="Z296" i="6"/>
  <c r="G309" i="6"/>
  <c r="I309" i="6" s="1"/>
  <c r="Z309" i="6"/>
  <c r="Z315" i="6"/>
  <c r="G325" i="6"/>
  <c r="I325" i="6" s="1"/>
  <c r="Z325" i="6"/>
  <c r="Z328" i="6"/>
  <c r="G328" i="6"/>
  <c r="I328" i="6" s="1"/>
  <c r="Z331" i="6"/>
  <c r="G331" i="6"/>
  <c r="G338" i="6"/>
  <c r="Z338" i="6"/>
  <c r="Z341" i="6"/>
  <c r="G341" i="6"/>
  <c r="Z344" i="6"/>
  <c r="G344" i="6"/>
  <c r="G354" i="6"/>
  <c r="Z354" i="6"/>
  <c r="Z357" i="6"/>
  <c r="G357" i="6"/>
  <c r="I357" i="6" s="1"/>
  <c r="Z360" i="6"/>
  <c r="G360" i="6"/>
  <c r="G370" i="6"/>
  <c r="Z370" i="6"/>
  <c r="G373" i="6"/>
  <c r="G386" i="6"/>
  <c r="Z386" i="6"/>
  <c r="Z389" i="6"/>
  <c r="Z392" i="6"/>
  <c r="G392" i="6"/>
  <c r="Z405" i="6"/>
  <c r="G405" i="6"/>
  <c r="Z408" i="6"/>
  <c r="Z421" i="6"/>
  <c r="G421" i="6"/>
  <c r="I421" i="6" s="1"/>
  <c r="Z424" i="6"/>
  <c r="G424" i="6"/>
  <c r="I424" i="6" s="1"/>
  <c r="Z440" i="6"/>
  <c r="G440" i="6"/>
  <c r="I440" i="6" s="1"/>
  <c r="G459" i="6"/>
  <c r="Z459" i="6"/>
  <c r="Z462" i="6"/>
  <c r="G462" i="6"/>
  <c r="Z465" i="6"/>
  <c r="G465" i="6"/>
  <c r="G475" i="6"/>
  <c r="Z475" i="6"/>
  <c r="Z478" i="6"/>
  <c r="G478" i="6"/>
  <c r="G491" i="6"/>
  <c r="I491" i="6" s="1"/>
  <c r="Z497" i="6"/>
  <c r="G497" i="6"/>
  <c r="Z510" i="6"/>
  <c r="G510" i="6"/>
  <c r="G523" i="6"/>
  <c r="Z523" i="6"/>
  <c r="G536" i="6"/>
  <c r="I536" i="6" s="1"/>
  <c r="G552" i="6"/>
  <c r="G555" i="6"/>
  <c r="I555" i="6" s="1"/>
  <c r="Z558" i="6"/>
  <c r="G558" i="6"/>
  <c r="I558" i="6" s="1"/>
  <c r="G568" i="6"/>
  <c r="Z568" i="6"/>
  <c r="Z571" i="6"/>
  <c r="G571" i="6"/>
  <c r="Z574" i="6"/>
  <c r="G574" i="6"/>
  <c r="I574" i="6" s="1"/>
  <c r="Z587" i="6"/>
  <c r="G587" i="6"/>
  <c r="I587" i="6" s="1"/>
  <c r="Z590" i="6"/>
  <c r="G590" i="6"/>
  <c r="G600" i="6"/>
  <c r="I600" i="6" s="1"/>
  <c r="Z600" i="6"/>
  <c r="Z603" i="6"/>
  <c r="G603" i="6"/>
  <c r="Z606" i="6"/>
  <c r="G606" i="6"/>
  <c r="I606" i="6" s="1"/>
  <c r="Z619" i="6"/>
  <c r="Z622" i="6"/>
  <c r="G622" i="6"/>
  <c r="G632" i="6"/>
  <c r="Z632" i="6"/>
  <c r="Z635" i="6"/>
  <c r="G635" i="6"/>
  <c r="Z638" i="6"/>
  <c r="G638" i="6"/>
  <c r="G648" i="6"/>
  <c r="Z648" i="6"/>
  <c r="G651" i="6"/>
  <c r="I651" i="6" s="1"/>
  <c r="Z654" i="6"/>
  <c r="G654" i="6"/>
  <c r="Z670" i="6"/>
  <c r="G670" i="6"/>
  <c r="G680" i="6"/>
  <c r="Z680" i="6"/>
  <c r="Z683" i="6"/>
  <c r="G683" i="6"/>
  <c r="Z686" i="6"/>
  <c r="G686" i="6"/>
  <c r="I686" i="6" s="1"/>
  <c r="G696" i="6"/>
  <c r="Z696" i="6"/>
  <c r="Z702" i="6"/>
  <c r="G702" i="6"/>
  <c r="I702" i="6" s="1"/>
  <c r="G712" i="6"/>
  <c r="I712" i="6" s="1"/>
  <c r="Z712" i="6"/>
  <c r="Z718" i="6"/>
  <c r="G718" i="6"/>
  <c r="G768" i="6"/>
  <c r="K768" i="6" s="1"/>
  <c r="Z768" i="6"/>
  <c r="Z781" i="6"/>
  <c r="G781" i="6"/>
  <c r="G810" i="6"/>
  <c r="K810" i="6" s="1"/>
  <c r="G820" i="6"/>
  <c r="Z820" i="6"/>
  <c r="Z826" i="6"/>
  <c r="G826" i="6"/>
  <c r="G836" i="6"/>
  <c r="Z836" i="6"/>
  <c r="Z751" i="6"/>
  <c r="G752" i="6"/>
  <c r="Z755" i="6"/>
  <c r="G756" i="6"/>
  <c r="I756" i="6" s="1"/>
  <c r="Z759" i="6"/>
  <c r="G760" i="6"/>
  <c r="I760" i="6" s="1"/>
  <c r="Z763" i="6"/>
  <c r="G774" i="6"/>
  <c r="G780" i="6"/>
  <c r="K780" i="6" s="1"/>
  <c r="Z780" i="6"/>
  <c r="G784" i="6"/>
  <c r="I784" i="6" s="1"/>
  <c r="Z784" i="6"/>
  <c r="Z798" i="6"/>
  <c r="G798" i="6"/>
  <c r="G800" i="6"/>
  <c r="Z800" i="6"/>
  <c r="Z819" i="6"/>
  <c r="G819" i="6"/>
  <c r="G832" i="6"/>
  <c r="J832" i="6" s="1"/>
  <c r="Z835" i="6"/>
  <c r="G835" i="6"/>
  <c r="Z773" i="6"/>
  <c r="G773" i="6"/>
  <c r="G776" i="6"/>
  <c r="Z776" i="6"/>
  <c r="Z786" i="6"/>
  <c r="G786" i="6"/>
  <c r="K786" i="6" s="1"/>
  <c r="G788" i="6"/>
  <c r="K788" i="6" s="1"/>
  <c r="Z802" i="6"/>
  <c r="G802" i="6"/>
  <c r="G804" i="6"/>
  <c r="Z804" i="6"/>
  <c r="G812" i="6"/>
  <c r="Z812" i="6"/>
  <c r="Z815" i="6"/>
  <c r="G815" i="6"/>
  <c r="G828" i="6"/>
  <c r="Z828" i="6"/>
  <c r="Z831" i="6"/>
  <c r="G831" i="6"/>
  <c r="K831" i="6" s="1"/>
  <c r="Z834" i="6"/>
  <c r="G834" i="6"/>
  <c r="G52" i="6"/>
  <c r="H52" i="6" s="1"/>
  <c r="G56" i="6"/>
  <c r="H56" i="6" s="1"/>
  <c r="G68" i="6"/>
  <c r="H68" i="6" s="1"/>
  <c r="G80" i="6"/>
  <c r="H80" i="6" s="1"/>
  <c r="G88" i="6"/>
  <c r="H88" i="6" s="1"/>
  <c r="G92" i="6"/>
  <c r="H92" i="6" s="1"/>
  <c r="G108" i="6"/>
  <c r="H108" i="6" s="1"/>
  <c r="G112" i="6"/>
  <c r="G116" i="6"/>
  <c r="G124" i="6"/>
  <c r="H124" i="6" s="1"/>
  <c r="G136" i="6"/>
  <c r="G140" i="6"/>
  <c r="G144" i="6"/>
  <c r="G148" i="6"/>
  <c r="H148" i="6" s="1"/>
  <c r="G152" i="6"/>
  <c r="G164" i="6"/>
  <c r="H164" i="6" s="1"/>
  <c r="G168" i="6"/>
  <c r="G172" i="6"/>
  <c r="H172" i="6" s="1"/>
  <c r="G176" i="6"/>
  <c r="H176" i="6" s="1"/>
  <c r="G180" i="6"/>
  <c r="G184" i="6"/>
  <c r="H184" i="6" s="1"/>
  <c r="G200" i="6"/>
  <c r="H200" i="6" s="1"/>
  <c r="G212" i="6"/>
  <c r="H212" i="6" s="1"/>
  <c r="G224" i="6"/>
  <c r="H224" i="6" s="1"/>
  <c r="G228" i="6"/>
  <c r="I228" i="6" s="1"/>
  <c r="G232" i="6"/>
  <c r="G236" i="6"/>
  <c r="G256" i="6"/>
  <c r="G264" i="6"/>
  <c r="G268" i="6"/>
  <c r="I268" i="6" s="1"/>
  <c r="G272" i="6"/>
  <c r="I272" i="6" s="1"/>
  <c r="G277" i="6"/>
  <c r="I277" i="6" s="1"/>
  <c r="G289" i="6"/>
  <c r="G293" i="6"/>
  <c r="G297" i="6"/>
  <c r="G302" i="6"/>
  <c r="I302" i="6" s="1"/>
  <c r="G306" i="6"/>
  <c r="I306" i="6" s="1"/>
  <c r="G310" i="6"/>
  <c r="I310" i="6" s="1"/>
  <c r="G314" i="6"/>
  <c r="J314" i="6" s="1"/>
  <c r="G322" i="6"/>
  <c r="G326" i="6"/>
  <c r="G334" i="6"/>
  <c r="J334" i="6" s="1"/>
  <c r="G339" i="6"/>
  <c r="G347" i="6"/>
  <c r="J347" i="6" s="1"/>
  <c r="G355" i="6"/>
  <c r="G367" i="6"/>
  <c r="G375" i="6"/>
  <c r="I375" i="6" s="1"/>
  <c r="G379" i="6"/>
  <c r="I379" i="6" s="1"/>
  <c r="G383" i="6"/>
  <c r="G395" i="6"/>
  <c r="I395" i="6" s="1"/>
  <c r="G399" i="6"/>
  <c r="G403" i="6"/>
  <c r="G407" i="6"/>
  <c r="I407" i="6" s="1"/>
  <c r="G411" i="6"/>
  <c r="I411" i="6" s="1"/>
  <c r="G415" i="6"/>
  <c r="J415" i="6" s="1"/>
  <c r="G419" i="6"/>
  <c r="G427" i="6"/>
  <c r="G439" i="6"/>
  <c r="I439" i="6" s="1"/>
  <c r="G443" i="6"/>
  <c r="I443" i="6" s="1"/>
  <c r="G447" i="6"/>
  <c r="G456" i="6"/>
  <c r="G464" i="6"/>
  <c r="G468" i="6"/>
  <c r="G472" i="6"/>
  <c r="I472" i="6" s="1"/>
  <c r="G480" i="6"/>
  <c r="G484" i="6"/>
  <c r="G488" i="6"/>
  <c r="G492" i="6"/>
  <c r="G496" i="6"/>
  <c r="G500" i="6"/>
  <c r="G504" i="6"/>
  <c r="I504" i="6" s="1"/>
  <c r="G508" i="6"/>
  <c r="G512" i="6"/>
  <c r="G516" i="6"/>
  <c r="I516" i="6" s="1"/>
  <c r="G533" i="6"/>
  <c r="I533" i="6" s="1"/>
  <c r="G537" i="6"/>
  <c r="I537" i="6" s="1"/>
  <c r="G545" i="6"/>
  <c r="G553" i="6"/>
  <c r="G561" i="6"/>
  <c r="G565" i="6"/>
  <c r="G573" i="6"/>
  <c r="I573" i="6" s="1"/>
  <c r="G581" i="6"/>
  <c r="I581" i="6" s="1"/>
  <c r="G585" i="6"/>
  <c r="G589" i="6"/>
  <c r="G593" i="6"/>
  <c r="G597" i="6"/>
  <c r="G601" i="6"/>
  <c r="I601" i="6" s="1"/>
  <c r="G605" i="6"/>
  <c r="G609" i="6"/>
  <c r="G613" i="6"/>
  <c r="I613" i="6" s="1"/>
  <c r="G617" i="6"/>
  <c r="I617" i="6" s="1"/>
  <c r="G621" i="6"/>
  <c r="I621" i="6" s="1"/>
  <c r="G629" i="6"/>
  <c r="G637" i="6"/>
  <c r="I637" i="6" s="1"/>
  <c r="G641" i="6"/>
  <c r="G645" i="6"/>
  <c r="I645" i="6" s="1"/>
  <c r="G649" i="6"/>
  <c r="G657" i="6"/>
  <c r="G661" i="6"/>
  <c r="I661" i="6" s="1"/>
  <c r="G665" i="6"/>
  <c r="I665" i="6" s="1"/>
  <c r="G669" i="6"/>
  <c r="G673" i="6"/>
  <c r="I673" i="6" s="1"/>
  <c r="G677" i="6"/>
  <c r="I677" i="6" s="1"/>
  <c r="G685" i="6"/>
  <c r="G689" i="6"/>
  <c r="G693" i="6"/>
  <c r="G697" i="6"/>
  <c r="I697" i="6" s="1"/>
  <c r="G705" i="6"/>
  <c r="I705" i="6" s="1"/>
  <c r="G709" i="6"/>
  <c r="I709" i="6"/>
  <c r="G713" i="6"/>
  <c r="G750" i="6"/>
  <c r="I750" i="6" s="1"/>
  <c r="G754" i="6"/>
  <c r="K754" i="6" s="1"/>
  <c r="Z757" i="6"/>
  <c r="G758" i="6"/>
  <c r="Z761" i="6"/>
  <c r="G762" i="6"/>
  <c r="Z765" i="6"/>
  <c r="G766" i="6"/>
  <c r="G782" i="6"/>
  <c r="K782" i="6" s="1"/>
  <c r="Z769" i="6"/>
  <c r="G772" i="6"/>
  <c r="K772" i="6" s="1"/>
  <c r="Z772" i="6"/>
  <c r="Z790" i="6"/>
  <c r="G790" i="6"/>
  <c r="Z806" i="6"/>
  <c r="G806" i="6"/>
  <c r="G808" i="6"/>
  <c r="Z808" i="6"/>
  <c r="G824" i="6"/>
  <c r="Z824" i="6"/>
  <c r="Z827" i="6"/>
  <c r="G827" i="6"/>
  <c r="K827" i="6" s="1"/>
  <c r="G778" i="6"/>
  <c r="K778" i="6" s="1"/>
  <c r="G785" i="6"/>
  <c r="K785" i="6" s="1"/>
  <c r="G789" i="6"/>
  <c r="K789" i="6" s="1"/>
  <c r="G801" i="6"/>
  <c r="G805" i="6"/>
  <c r="K805" i="6" s="1"/>
  <c r="G809" i="6"/>
  <c r="K809" i="6" s="1"/>
  <c r="G813" i="6"/>
  <c r="G817" i="6"/>
  <c r="K817" i="6" s="1"/>
  <c r="G825" i="6"/>
  <c r="K825" i="6" s="1"/>
  <c r="G833" i="6"/>
  <c r="K833" i="6" s="1"/>
  <c r="Z858" i="6"/>
  <c r="Z843" i="6"/>
  <c r="Z852" i="6"/>
  <c r="Z849" i="6"/>
  <c r="K876" i="6"/>
  <c r="K875" i="6"/>
  <c r="K871" i="6"/>
  <c r="K869" i="6"/>
  <c r="K868" i="6"/>
  <c r="K866" i="6"/>
  <c r="K861" i="6"/>
  <c r="K860" i="6"/>
  <c r="Z856" i="6"/>
  <c r="Z853" i="6"/>
  <c r="Z850" i="6"/>
  <c r="Z838" i="6"/>
  <c r="Z863" i="6"/>
  <c r="Z841" i="6"/>
  <c r="Z845" i="6"/>
  <c r="Z851" i="6"/>
  <c r="Z855" i="6"/>
  <c r="Z859" i="6"/>
  <c r="Z872" i="6"/>
  <c r="Z871" i="6"/>
  <c r="Z869" i="6"/>
  <c r="Z868" i="6"/>
  <c r="Z867" i="6"/>
  <c r="Z866" i="6"/>
  <c r="Z865" i="6"/>
  <c r="Z864" i="6"/>
  <c r="Z861" i="6"/>
  <c r="Z860" i="6"/>
  <c r="K851" i="6"/>
  <c r="K845" i="6"/>
  <c r="K865" i="6"/>
  <c r="K850" i="6"/>
  <c r="K849" i="6"/>
  <c r="K843" i="6"/>
  <c r="K858" i="6"/>
  <c r="I500" i="6"/>
  <c r="I812" i="6"/>
  <c r="H34" i="6"/>
  <c r="H45" i="6"/>
  <c r="K739" i="6"/>
  <c r="I731" i="6"/>
  <c r="I723" i="6"/>
  <c r="I716" i="6"/>
  <c r="I652" i="6"/>
  <c r="H180" i="6"/>
  <c r="K819" i="6"/>
  <c r="I800" i="6"/>
  <c r="I718" i="6"/>
  <c r="I590" i="6"/>
  <c r="I571" i="6"/>
  <c r="I497" i="6"/>
  <c r="I475" i="6"/>
  <c r="K863" i="6"/>
  <c r="K838" i="6"/>
  <c r="J853" i="6"/>
  <c r="I685" i="6"/>
  <c r="I605" i="6"/>
  <c r="I508" i="6"/>
  <c r="I492" i="6"/>
  <c r="I427" i="6"/>
  <c r="I297" i="6"/>
  <c r="I264" i="6"/>
  <c r="I232" i="6"/>
  <c r="H168" i="6"/>
  <c r="H152" i="6"/>
  <c r="H136" i="6"/>
  <c r="K804" i="6"/>
  <c r="K773" i="6"/>
  <c r="I752" i="6"/>
  <c r="K820" i="6"/>
  <c r="I696" i="6"/>
  <c r="I632" i="6"/>
  <c r="I568" i="6"/>
  <c r="I459" i="6"/>
  <c r="I344" i="6"/>
  <c r="I331" i="6"/>
  <c r="I296" i="6"/>
  <c r="I283" i="6"/>
  <c r="H254" i="6"/>
  <c r="H251" i="6"/>
  <c r="H222" i="6"/>
  <c r="H206" i="6"/>
  <c r="H171" i="6"/>
  <c r="H158" i="6"/>
  <c r="H155" i="6"/>
  <c r="H139" i="6"/>
  <c r="H75" i="6"/>
  <c r="K872" i="6"/>
  <c r="I824" i="6"/>
  <c r="K766" i="6"/>
  <c r="I657" i="6"/>
  <c r="I641" i="6"/>
  <c r="I593" i="6"/>
  <c r="I561" i="6"/>
  <c r="I464" i="6"/>
  <c r="I399" i="6"/>
  <c r="H140" i="6"/>
  <c r="K826" i="6"/>
  <c r="I683" i="6"/>
  <c r="I670" i="6"/>
  <c r="I638" i="6"/>
  <c r="I465" i="6"/>
  <c r="I405" i="6"/>
  <c r="I373" i="6"/>
  <c r="J341" i="6"/>
  <c r="J338" i="6"/>
  <c r="H25" i="6"/>
  <c r="I706" i="6"/>
  <c r="I674" i="6"/>
  <c r="I642" i="6"/>
  <c r="I610" i="6"/>
  <c r="I530" i="6"/>
  <c r="J438" i="6"/>
  <c r="I412" i="6"/>
  <c r="I284" i="6"/>
  <c r="I576" i="6"/>
  <c r="I486" i="6"/>
  <c r="I448" i="6"/>
  <c r="I426" i="6"/>
  <c r="I400" i="6"/>
  <c r="I352" i="6"/>
  <c r="J336" i="6"/>
  <c r="I333" i="6"/>
  <c r="H317" i="6"/>
  <c r="I288" i="6"/>
  <c r="H47" i="6"/>
  <c r="I660" i="6"/>
  <c r="I477" i="6"/>
  <c r="I446" i="6"/>
  <c r="I282" i="6"/>
  <c r="J237" i="6"/>
  <c r="H221" i="6"/>
  <c r="H189" i="6"/>
  <c r="H173" i="6"/>
  <c r="H157" i="6"/>
  <c r="H141" i="6"/>
  <c r="H61" i="6"/>
  <c r="H28" i="6"/>
  <c r="I205" i="4"/>
  <c r="I197" i="4"/>
  <c r="I189" i="4"/>
  <c r="I181" i="4"/>
  <c r="I173" i="4"/>
  <c r="I157" i="4"/>
  <c r="I140" i="4"/>
  <c r="I132" i="4"/>
  <c r="I124" i="4"/>
  <c r="I116" i="4"/>
  <c r="I108" i="4"/>
  <c r="K487" i="4"/>
  <c r="I223" i="4"/>
  <c r="I95" i="4"/>
  <c r="I85" i="4"/>
  <c r="I77" i="4"/>
  <c r="I69" i="4"/>
  <c r="I61" i="4"/>
  <c r="I53" i="4"/>
  <c r="I37" i="4"/>
  <c r="K478" i="4"/>
  <c r="K470" i="4"/>
  <c r="K462" i="4"/>
  <c r="K454" i="4"/>
  <c r="K446" i="4"/>
  <c r="K430" i="4"/>
  <c r="I414" i="4"/>
  <c r="I382" i="4"/>
  <c r="I366" i="4"/>
  <c r="I350" i="4"/>
  <c r="I334" i="4"/>
  <c r="I318" i="4"/>
  <c r="I286" i="4"/>
  <c r="I270" i="4"/>
  <c r="I254" i="4"/>
  <c r="I238" i="4"/>
  <c r="I198" i="4"/>
  <c r="I182" i="4"/>
  <c r="I166" i="4"/>
  <c r="I141" i="4"/>
  <c r="I125" i="4"/>
  <c r="I109" i="4"/>
  <c r="I100" i="4"/>
  <c r="I98" i="4"/>
  <c r="K475" i="4"/>
  <c r="K459" i="4"/>
  <c r="K443" i="4"/>
  <c r="K427" i="4"/>
  <c r="I411" i="4"/>
  <c r="I395" i="4"/>
  <c r="I379" i="4"/>
  <c r="I363" i="4"/>
  <c r="I347" i="4"/>
  <c r="I331" i="4"/>
  <c r="I315" i="4"/>
  <c r="I283" i="4"/>
  <c r="I267" i="4"/>
  <c r="I251" i="4"/>
  <c r="I235" i="4"/>
  <c r="I195" i="4"/>
  <c r="I179" i="4"/>
  <c r="I163" i="4"/>
  <c r="I130" i="4"/>
  <c r="I114" i="4"/>
  <c r="I62" i="4"/>
  <c r="H54" i="4"/>
  <c r="H46" i="4"/>
  <c r="I22" i="4"/>
  <c r="I218" i="4"/>
  <c r="R223" i="1"/>
  <c r="I540" i="6"/>
  <c r="I409" i="6"/>
  <c r="I335" i="6"/>
  <c r="I303" i="6"/>
  <c r="I748" i="6"/>
  <c r="I732" i="6"/>
  <c r="I710" i="6"/>
  <c r="I691" i="6"/>
  <c r="I659" i="6"/>
  <c r="I646" i="6"/>
  <c r="I627" i="6"/>
  <c r="I595" i="6"/>
  <c r="I531" i="6"/>
  <c r="I505" i="6"/>
  <c r="I483" i="6"/>
  <c r="H43" i="6"/>
  <c r="I698" i="6"/>
  <c r="I602" i="6"/>
  <c r="I551" i="6"/>
  <c r="I461" i="6"/>
  <c r="I417" i="6"/>
  <c r="I388" i="6"/>
  <c r="I372" i="6"/>
  <c r="J340" i="6"/>
  <c r="J321" i="6"/>
  <c r="I305" i="6"/>
  <c r="I276" i="6"/>
  <c r="I266" i="6"/>
  <c r="J231" i="6"/>
  <c r="H202" i="6"/>
  <c r="H138" i="6"/>
  <c r="H135" i="6"/>
  <c r="H106" i="6"/>
  <c r="H74" i="6"/>
  <c r="AT1780" i="4"/>
  <c r="AS1780" i="4"/>
  <c r="AR1780" i="4"/>
  <c r="AQ1780" i="4"/>
  <c r="AP1780" i="4"/>
  <c r="AO1780" i="4"/>
  <c r="AN1780" i="4"/>
  <c r="AM1780" i="4"/>
  <c r="AL1780" i="4"/>
  <c r="I219" i="4"/>
  <c r="I93" i="4"/>
  <c r="J83" i="4"/>
  <c r="I75" i="4"/>
  <c r="I67" i="4"/>
  <c r="H59" i="4"/>
  <c r="H51" i="4"/>
  <c r="I43" i="4"/>
  <c r="I35" i="4"/>
  <c r="I27" i="4"/>
  <c r="K442" i="4"/>
  <c r="K426" i="4"/>
  <c r="I410" i="4"/>
  <c r="I394" i="4"/>
  <c r="I378" i="4"/>
  <c r="I362" i="4"/>
  <c r="I346" i="4"/>
  <c r="I330" i="4"/>
  <c r="I314" i="4"/>
  <c r="I298" i="4"/>
  <c r="I282" i="4"/>
  <c r="I250" i="4"/>
  <c r="I234" i="4"/>
  <c r="I211" i="4"/>
  <c r="I178" i="4"/>
  <c r="I162" i="4"/>
  <c r="I137" i="4"/>
  <c r="I121" i="4"/>
  <c r="I105" i="4"/>
  <c r="K471" i="4"/>
  <c r="K455" i="4"/>
  <c r="K439" i="4"/>
  <c r="I423" i="4"/>
  <c r="K407" i="4"/>
  <c r="I391" i="4"/>
  <c r="I375" i="4"/>
  <c r="I359" i="4"/>
  <c r="I327" i="4"/>
  <c r="I311" i="4"/>
  <c r="I295" i="4"/>
  <c r="I279" i="4"/>
  <c r="I263" i="4"/>
  <c r="I247" i="4"/>
  <c r="I231" i="4"/>
  <c r="I207" i="4"/>
  <c r="I191" i="4"/>
  <c r="I175" i="4"/>
  <c r="I159" i="4"/>
  <c r="I142" i="4"/>
  <c r="I126" i="4"/>
  <c r="J110" i="4"/>
  <c r="I92" i="4"/>
  <c r="I76" i="4"/>
  <c r="I60" i="4"/>
  <c r="I52" i="4"/>
  <c r="I44" i="4"/>
  <c r="I36" i="4"/>
  <c r="I28" i="4"/>
  <c r="R204" i="3"/>
  <c r="R233" i="1"/>
  <c r="I578" i="6"/>
  <c r="I546" i="6"/>
  <c r="I498" i="6"/>
  <c r="I469" i="6"/>
  <c r="I406" i="6"/>
  <c r="I390" i="6"/>
  <c r="I374" i="6"/>
  <c r="I361" i="6"/>
  <c r="J342" i="6"/>
  <c r="J329" i="6"/>
  <c r="H197" i="6"/>
  <c r="H101" i="6"/>
  <c r="H53" i="6"/>
  <c r="I688" i="6"/>
  <c r="I656" i="6"/>
  <c r="I528" i="6"/>
  <c r="I489" i="6"/>
  <c r="H249" i="6"/>
  <c r="H153" i="6"/>
  <c r="H137" i="6"/>
  <c r="H89" i="6"/>
  <c r="I644" i="6"/>
  <c r="I548" i="6"/>
  <c r="I509" i="6"/>
  <c r="I487" i="6"/>
  <c r="I414" i="6"/>
  <c r="I382" i="6"/>
  <c r="I353" i="6"/>
  <c r="H36" i="6"/>
  <c r="AT1936" i="4"/>
  <c r="AS1936" i="4"/>
  <c r="AR1936" i="4"/>
  <c r="AQ1936" i="4"/>
  <c r="AP1936" i="4"/>
  <c r="AO1936" i="4"/>
  <c r="AN1936" i="4"/>
  <c r="AM1936" i="4"/>
  <c r="AL1936" i="4"/>
  <c r="AT1552" i="4"/>
  <c r="AS1552" i="4"/>
  <c r="AR1552" i="4"/>
  <c r="AQ1552" i="4"/>
  <c r="AP1552" i="4"/>
  <c r="AO1552" i="4"/>
  <c r="AN1552" i="4"/>
  <c r="AM1552" i="4"/>
  <c r="AL1552" i="4"/>
  <c r="I209" i="4"/>
  <c r="I201" i="4"/>
  <c r="I193" i="4"/>
  <c r="I185" i="4"/>
  <c r="I177" i="4"/>
  <c r="I169" i="4"/>
  <c r="I161" i="4"/>
  <c r="I153" i="4"/>
  <c r="I144" i="4"/>
  <c r="I136" i="4"/>
  <c r="I128" i="4"/>
  <c r="J120" i="4"/>
  <c r="I112" i="4"/>
  <c r="I104" i="4"/>
  <c r="I215" i="4"/>
  <c r="I150" i="4"/>
  <c r="I73" i="4"/>
  <c r="I65" i="4"/>
  <c r="H57" i="4"/>
  <c r="I49" i="4"/>
  <c r="I41" i="4"/>
  <c r="K482" i="4"/>
  <c r="J474" i="4"/>
  <c r="K458" i="4"/>
  <c r="J450" i="4"/>
  <c r="K438" i="4"/>
  <c r="I422" i="4"/>
  <c r="I406" i="4"/>
  <c r="I390" i="4"/>
  <c r="I374" i="4"/>
  <c r="I342" i="4"/>
  <c r="I326" i="4"/>
  <c r="I310" i="4"/>
  <c r="I294" i="4"/>
  <c r="I278" i="4"/>
  <c r="I262" i="4"/>
  <c r="I246" i="4"/>
  <c r="I230" i="4"/>
  <c r="I206" i="4"/>
  <c r="I190" i="4"/>
  <c r="I133" i="4"/>
  <c r="K483" i="4"/>
  <c r="K467" i="4"/>
  <c r="I435" i="4"/>
  <c r="I419" i="4"/>
  <c r="I403" i="4"/>
  <c r="I387" i="4"/>
  <c r="I371" i="4"/>
  <c r="I355" i="4"/>
  <c r="I339" i="4"/>
  <c r="I323" i="4"/>
  <c r="I291" i="4"/>
  <c r="I275" i="4"/>
  <c r="I259" i="4"/>
  <c r="I243" i="4"/>
  <c r="I227" i="4"/>
  <c r="I187" i="4"/>
  <c r="I171" i="4"/>
  <c r="I155" i="4"/>
  <c r="J138" i="4"/>
  <c r="I106" i="4"/>
  <c r="I82" i="4"/>
  <c r="I66" i="4"/>
  <c r="H42" i="4"/>
  <c r="I26" i="4"/>
  <c r="I482" i="6"/>
  <c r="I271" i="6"/>
  <c r="H258" i="6"/>
  <c r="I239" i="6"/>
  <c r="H210" i="6"/>
  <c r="H194" i="6"/>
  <c r="H191" i="6"/>
  <c r="H143" i="6"/>
  <c r="H114" i="6"/>
  <c r="H98" i="6"/>
  <c r="H82" i="6"/>
  <c r="K720" i="6"/>
  <c r="I675" i="6"/>
  <c r="I630" i="6"/>
  <c r="I611" i="6"/>
  <c r="I515" i="6"/>
  <c r="I502" i="6"/>
  <c r="I429" i="6"/>
  <c r="H262" i="6"/>
  <c r="I259" i="6"/>
  <c r="I230" i="6"/>
  <c r="H150" i="6"/>
  <c r="H147" i="6"/>
  <c r="H134" i="6"/>
  <c r="H67" i="6"/>
  <c r="I695" i="6"/>
  <c r="I650" i="6"/>
  <c r="I631" i="6"/>
  <c r="I554" i="6"/>
  <c r="I522" i="6"/>
  <c r="I471" i="6"/>
  <c r="J449" i="6"/>
  <c r="I436" i="6"/>
  <c r="H48" i="6"/>
  <c r="H32" i="6"/>
  <c r="AU1939" i="4"/>
  <c r="AU1937" i="4"/>
  <c r="AU1935" i="4"/>
  <c r="AU1933" i="4"/>
  <c r="AU1931" i="4"/>
  <c r="AU1929" i="4"/>
  <c r="AU1927" i="4"/>
  <c r="AU1925" i="4"/>
  <c r="AU1923" i="4"/>
  <c r="AU1921" i="4"/>
  <c r="AU1919" i="4"/>
  <c r="AU1917" i="4"/>
  <c r="AU1915" i="4"/>
  <c r="AU1913" i="4"/>
  <c r="AU1911" i="4"/>
  <c r="AU1909" i="4"/>
  <c r="AU1907" i="4"/>
  <c r="AU1905" i="4"/>
  <c r="AU1903" i="4"/>
  <c r="AU1901" i="4"/>
  <c r="AU1899" i="4"/>
  <c r="AU1897" i="4"/>
  <c r="AU1895" i="4"/>
  <c r="AU1893" i="4"/>
  <c r="AU1891" i="4"/>
  <c r="AU1889" i="4"/>
  <c r="AU1887" i="4"/>
  <c r="AU1885" i="4"/>
  <c r="AU1883" i="4"/>
  <c r="AU1881" i="4"/>
  <c r="AU1879" i="4"/>
  <c r="AU1877" i="4"/>
  <c r="AU1875" i="4"/>
  <c r="AU1873" i="4"/>
  <c r="AU1871" i="4"/>
  <c r="AU1869" i="4"/>
  <c r="AU1867" i="4"/>
  <c r="AU1865" i="4"/>
  <c r="AU1863" i="4"/>
  <c r="AU1861" i="4"/>
  <c r="AU1859" i="4"/>
  <c r="AU1857" i="4"/>
  <c r="AU1855" i="4"/>
  <c r="AU1853" i="4"/>
  <c r="AU1851" i="4"/>
  <c r="AU1849" i="4"/>
  <c r="AU1847" i="4"/>
  <c r="AU1845" i="4"/>
  <c r="AU1843" i="4"/>
  <c r="AU1841" i="4"/>
  <c r="AU1839" i="4"/>
  <c r="AU1837" i="4"/>
  <c r="AU1835" i="4"/>
  <c r="AU1833" i="4"/>
  <c r="AU1831" i="4"/>
  <c r="AU1829" i="4"/>
  <c r="AU1827" i="4"/>
  <c r="AU1825" i="4"/>
  <c r="AU1823" i="4"/>
  <c r="AU1821" i="4"/>
  <c r="AU1819" i="4"/>
  <c r="AU1817" i="4"/>
  <c r="AU1815" i="4"/>
  <c r="AU1813" i="4"/>
  <c r="AU1811" i="4"/>
  <c r="AU1809" i="4"/>
  <c r="AU1807" i="4"/>
  <c r="AU1805" i="4"/>
  <c r="AU1803" i="4"/>
  <c r="AU1801" i="4"/>
  <c r="AU1799" i="4"/>
  <c r="AU1797" i="4"/>
  <c r="AU1795" i="4"/>
  <c r="AU1793" i="4"/>
  <c r="AU1791" i="4"/>
  <c r="AU1789" i="4"/>
  <c r="AU1787" i="4"/>
  <c r="AU1785" i="4"/>
  <c r="AU1783" i="4"/>
  <c r="AU1781" i="4"/>
  <c r="AU1779" i="4"/>
  <c r="AU1777" i="4"/>
  <c r="AU1775" i="4"/>
  <c r="AU1773" i="4"/>
  <c r="AU1771" i="4"/>
  <c r="AU1769" i="4"/>
  <c r="AU1767" i="4"/>
  <c r="AU1765" i="4"/>
  <c r="AU1763" i="4"/>
  <c r="AU1761" i="4"/>
  <c r="AU1759" i="4"/>
  <c r="AU1757" i="4"/>
  <c r="AU1755" i="4"/>
  <c r="AU1753" i="4"/>
  <c r="AU1751" i="4"/>
  <c r="AU1749" i="4"/>
  <c r="AU1747" i="4"/>
  <c r="AU1745" i="4"/>
  <c r="AU1743" i="4"/>
  <c r="AU1741" i="4"/>
  <c r="AU1739" i="4"/>
  <c r="AU1737" i="4"/>
  <c r="AU1735" i="4"/>
  <c r="AU1733" i="4"/>
  <c r="AU1731" i="4"/>
  <c r="AU1729" i="4"/>
  <c r="AU1727" i="4"/>
  <c r="AU1725" i="4"/>
  <c r="AU1723" i="4"/>
  <c r="AU1721" i="4"/>
  <c r="AU1719" i="4"/>
  <c r="AU1717" i="4"/>
  <c r="AU1715" i="4"/>
  <c r="AU1713" i="4"/>
  <c r="AU1711" i="4"/>
  <c r="AU1709" i="4"/>
  <c r="AU1707" i="4"/>
  <c r="AU1705" i="4"/>
  <c r="AU1703" i="4"/>
  <c r="AU1701" i="4"/>
  <c r="AU1699" i="4"/>
  <c r="AU1697" i="4"/>
  <c r="AU1695" i="4"/>
  <c r="AU1693" i="4"/>
  <c r="AU1691" i="4"/>
  <c r="AU1689" i="4"/>
  <c r="AU1687" i="4"/>
  <c r="AU1685" i="4"/>
  <c r="AU1683" i="4"/>
  <c r="AU1681" i="4"/>
  <c r="AU1679" i="4"/>
  <c r="AU1677" i="4"/>
  <c r="AU1675" i="4"/>
  <c r="AU1673" i="4"/>
  <c r="AU1671" i="4"/>
  <c r="AU1669" i="4"/>
  <c r="AU1667" i="4"/>
  <c r="AU1665" i="4"/>
  <c r="AU1663" i="4"/>
  <c r="AU1661" i="4"/>
  <c r="AU1659" i="4"/>
  <c r="AU1657" i="4"/>
  <c r="AU1655" i="4"/>
  <c r="AU1653" i="4"/>
  <c r="AU1651" i="4"/>
  <c r="AU1649" i="4"/>
  <c r="AU1647" i="4"/>
  <c r="AU1645" i="4"/>
  <c r="AU1643" i="4"/>
  <c r="AU1641" i="4"/>
  <c r="AU1639" i="4"/>
  <c r="AU1637" i="4"/>
  <c r="AU1635" i="4"/>
  <c r="AU1633" i="4"/>
  <c r="AU1631" i="4"/>
  <c r="AU1629" i="4"/>
  <c r="AU1627" i="4"/>
  <c r="AU1625" i="4"/>
  <c r="AU1623" i="4"/>
  <c r="AU1621" i="4"/>
  <c r="AU1619" i="4"/>
  <c r="AU1617" i="4"/>
  <c r="AU1615" i="4"/>
  <c r="AU1613" i="4"/>
  <c r="AU1611" i="4"/>
  <c r="AU1609" i="4"/>
  <c r="AU1607" i="4"/>
  <c r="AU1605" i="4"/>
  <c r="AU1548" i="4"/>
  <c r="AU1544" i="4"/>
  <c r="AU1540" i="4"/>
  <c r="AU1536" i="4"/>
  <c r="AU1532" i="4"/>
  <c r="AU1528" i="4"/>
  <c r="AU1524" i="4"/>
  <c r="AU1520" i="4"/>
  <c r="AU1516" i="4"/>
  <c r="AU1512" i="4"/>
  <c r="AU1508" i="4"/>
  <c r="AU1504" i="4"/>
  <c r="AU1500" i="4"/>
  <c r="AU1496" i="4"/>
  <c r="AU1492" i="4"/>
  <c r="AU1488" i="4"/>
  <c r="AU1484" i="4"/>
  <c r="AU1480" i="4"/>
  <c r="AU1476" i="4"/>
  <c r="AU1472" i="4"/>
  <c r="AU1468" i="4"/>
  <c r="AU1464" i="4"/>
  <c r="AU1460" i="4"/>
  <c r="AU1456" i="4"/>
  <c r="AU1452" i="4"/>
  <c r="AU1448" i="4"/>
  <c r="AU1444" i="4"/>
  <c r="AU1440" i="4"/>
  <c r="AU1436" i="4"/>
  <c r="AU1432" i="4"/>
  <c r="AU1431" i="4"/>
  <c r="AU1430" i="4"/>
  <c r="AU1429" i="4"/>
  <c r="AU1425" i="4"/>
  <c r="AU1421" i="4"/>
  <c r="AU1417" i="4"/>
  <c r="AU1416" i="4"/>
  <c r="AU1415" i="4"/>
  <c r="AU1414" i="4"/>
  <c r="AU1413" i="4"/>
  <c r="AU1409" i="4"/>
  <c r="AU1405" i="4"/>
  <c r="AU1397" i="4"/>
  <c r="AU1393" i="4"/>
  <c r="AU1389" i="4"/>
  <c r="AU1385" i="4"/>
  <c r="AU1381" i="4"/>
  <c r="AU1377" i="4"/>
  <c r="AU1373" i="4"/>
  <c r="AU1368" i="4"/>
  <c r="AU1362" i="4"/>
  <c r="AU1358" i="4"/>
  <c r="AU1354" i="4"/>
  <c r="AU1350" i="4"/>
  <c r="AU1346" i="4"/>
  <c r="AU1342" i="4"/>
  <c r="AU1338" i="4"/>
  <c r="AU1578" i="4"/>
  <c r="AU1574" i="4"/>
  <c r="AU1570" i="4"/>
  <c r="AU1566" i="4"/>
  <c r="AU1562" i="4"/>
  <c r="AU1558" i="4"/>
  <c r="AU1554" i="4"/>
  <c r="AU1550" i="4"/>
  <c r="AU1546" i="4"/>
  <c r="AU1542" i="4"/>
  <c r="AU1538" i="4"/>
  <c r="AU1534" i="4"/>
  <c r="AU1530" i="4"/>
  <c r="AU1526" i="4"/>
  <c r="AU1522" i="4"/>
  <c r="AU1518" i="4"/>
  <c r="AU1514" i="4"/>
  <c r="AU1510" i="4"/>
  <c r="AU1506" i="4"/>
  <c r="AU1502" i="4"/>
  <c r="AU1498" i="4"/>
  <c r="AU1494" i="4"/>
  <c r="AU1490" i="4"/>
  <c r="AU1486" i="4"/>
  <c r="AU1482" i="4"/>
  <c r="AU1478" i="4"/>
  <c r="AU1474" i="4"/>
  <c r="AU1470" i="4"/>
  <c r="AU1466" i="4"/>
  <c r="AU1462" i="4"/>
  <c r="AU1458" i="4"/>
  <c r="AU1454" i="4"/>
  <c r="AU1450" i="4"/>
  <c r="AU1446" i="4"/>
  <c r="AU1442" i="4"/>
  <c r="AU1438" i="4"/>
  <c r="AU1434" i="4"/>
  <c r="AU1427" i="4"/>
  <c r="AU1423" i="4"/>
  <c r="AU1419" i="4"/>
  <c r="AU1411" i="4"/>
  <c r="AU1407" i="4"/>
  <c r="AU1400" i="4"/>
  <c r="AU1399" i="4"/>
  <c r="AU1395" i="4"/>
  <c r="AU1391" i="4"/>
  <c r="AU1387" i="4"/>
  <c r="AU1383" i="4"/>
  <c r="AU1379" i="4"/>
  <c r="AU1375" i="4"/>
  <c r="AU1371" i="4"/>
  <c r="AU1366" i="4"/>
  <c r="AU1365" i="4"/>
  <c r="AU1364" i="4"/>
  <c r="AU1360" i="4"/>
  <c r="AU1356" i="4"/>
  <c r="AU1352" i="4"/>
  <c r="AU1348" i="4"/>
  <c r="AU1934" i="4"/>
  <c r="AU1918" i="4"/>
  <c r="AU1902" i="4"/>
  <c r="AU1886" i="4"/>
  <c r="AU1870" i="4"/>
  <c r="AU1854" i="4"/>
  <c r="AU1838" i="4"/>
  <c r="AU1822" i="4"/>
  <c r="AU1806" i="4"/>
  <c r="AU1790" i="4"/>
  <c r="AU1774" i="4"/>
  <c r="AU1758" i="4"/>
  <c r="AU1742" i="4"/>
  <c r="AU1726" i="4"/>
  <c r="AU1710" i="4"/>
  <c r="AU1694" i="4"/>
  <c r="AU1678" i="4"/>
  <c r="AU1662" i="4"/>
  <c r="AU1646" i="4"/>
  <c r="AU1630" i="4"/>
  <c r="AU1614" i="4"/>
  <c r="AU1581" i="4"/>
  <c r="AU1577" i="4"/>
  <c r="AU1573" i="4"/>
  <c r="AU1569" i="4"/>
  <c r="AU1565" i="4"/>
  <c r="AU1561" i="4"/>
  <c r="AU1557" i="4"/>
  <c r="AU1553" i="4"/>
  <c r="AU1549" i="4"/>
  <c r="AU1545" i="4"/>
  <c r="AU1541" i="4"/>
  <c r="AU1537" i="4"/>
  <c r="AU1533" i="4"/>
  <c r="AU1529" i="4"/>
  <c r="AU1525" i="4"/>
  <c r="AU1521" i="4"/>
  <c r="AU1517" i="4"/>
  <c r="AU1513" i="4"/>
  <c r="AU1509" i="4"/>
  <c r="AU1505" i="4"/>
  <c r="AU1501" i="4"/>
  <c r="AU1497" i="4"/>
  <c r="AU1493" i="4"/>
  <c r="AU1489" i="4"/>
  <c r="AU1485" i="4"/>
  <c r="AU1481" i="4"/>
  <c r="AU1477" i="4"/>
  <c r="AU1473" i="4"/>
  <c r="AU1469" i="4"/>
  <c r="AU1465" i="4"/>
  <c r="AU1461" i="4"/>
  <c r="AU1457" i="4"/>
  <c r="AU1453" i="4"/>
  <c r="AU1449" i="4"/>
  <c r="AU1445" i="4"/>
  <c r="AU1441" i="4"/>
  <c r="AU1437" i="4"/>
  <c r="AU1433" i="4"/>
  <c r="AU1426" i="4"/>
  <c r="AU1422" i="4"/>
  <c r="AU1418" i="4"/>
  <c r="AU1410" i="4"/>
  <c r="AU1406" i="4"/>
  <c r="AU1398" i="4"/>
  <c r="AU1394" i="4"/>
  <c r="AU1390" i="4"/>
  <c r="AU1386" i="4"/>
  <c r="AU1382" i="4"/>
  <c r="AU1378" i="4"/>
  <c r="AU1374" i="4"/>
  <c r="AU1370" i="4"/>
  <c r="AU1369" i="4"/>
  <c r="AU1333" i="4"/>
  <c r="AU1329" i="4"/>
  <c r="AU1325" i="4"/>
  <c r="AU1321" i="4"/>
  <c r="AU1317" i="4"/>
  <c r="AU1313" i="4"/>
  <c r="AU1309" i="4"/>
  <c r="AU1305" i="4"/>
  <c r="AU1301" i="4"/>
  <c r="AU1297" i="4"/>
  <c r="AU1293" i="4"/>
  <c r="AU1289" i="4"/>
  <c r="AU1285" i="4"/>
  <c r="AU1281" i="4"/>
  <c r="AU1277" i="4"/>
  <c r="AU1273" i="4"/>
  <c r="AU1269" i="4"/>
  <c r="AU1265" i="4"/>
  <c r="AU1261" i="4"/>
  <c r="AU1257" i="4"/>
  <c r="AU1253" i="4"/>
  <c r="AU1249" i="4"/>
  <c r="AU1245" i="4"/>
  <c r="AU1241" i="4"/>
  <c r="AU1237" i="4"/>
  <c r="AU1233" i="4"/>
  <c r="AU1229" i="4"/>
  <c r="AU1225" i="4"/>
  <c r="AU1221" i="4"/>
  <c r="AU1217" i="4"/>
  <c r="AU1213" i="4"/>
  <c r="AU1209" i="4"/>
  <c r="AU1205" i="4"/>
  <c r="AU1201" i="4"/>
  <c r="AU1197" i="4"/>
  <c r="AU1193" i="4"/>
  <c r="AU1189" i="4"/>
  <c r="AU1185" i="4"/>
  <c r="AU1181" i="4"/>
  <c r="AU1177" i="4"/>
  <c r="AU1173" i="4"/>
  <c r="AU1169" i="4"/>
  <c r="AU1165" i="4"/>
  <c r="AU1161" i="4"/>
  <c r="AU1157" i="4"/>
  <c r="AU1153" i="4"/>
  <c r="AU1149" i="4"/>
  <c r="AU1145" i="4"/>
  <c r="AU1141" i="4"/>
  <c r="AU1137" i="4"/>
  <c r="AU1133" i="4"/>
  <c r="AU1129" i="4"/>
  <c r="AU1125" i="4"/>
  <c r="AU1121" i="4"/>
  <c r="AU1117" i="4"/>
  <c r="AU1113" i="4"/>
  <c r="AU1109" i="4"/>
  <c r="AU1105" i="4"/>
  <c r="AU1101" i="4"/>
  <c r="AU1097" i="4"/>
  <c r="AU1093" i="4"/>
  <c r="AU1089" i="4"/>
  <c r="AU1085" i="4"/>
  <c r="AU1081" i="4"/>
  <c r="AU1077" i="4"/>
  <c r="AU1073" i="4"/>
  <c r="AU1069" i="4"/>
  <c r="AU1065" i="4"/>
  <c r="AU1061" i="4"/>
  <c r="AU1057" i="4"/>
  <c r="AU1053" i="4"/>
  <c r="AU1049" i="4"/>
  <c r="AU1045" i="4"/>
  <c r="AU1041" i="4"/>
  <c r="AU1037" i="4"/>
  <c r="AU1033" i="4"/>
  <c r="AU1029" i="4"/>
  <c r="AU1025" i="4"/>
  <c r="AU1021" i="4"/>
  <c r="AU1017" i="4"/>
  <c r="AU1013" i="4"/>
  <c r="AU1009" i="4"/>
  <c r="AU1005" i="4"/>
  <c r="AU1001" i="4"/>
  <c r="AU1930" i="4"/>
  <c r="AU1914" i="4"/>
  <c r="AU1898" i="4"/>
  <c r="AU1882" i="4"/>
  <c r="AU1866" i="4"/>
  <c r="AU1850" i="4"/>
  <c r="AU1834" i="4"/>
  <c r="AU1818" i="4"/>
  <c r="AU1802" i="4"/>
  <c r="AU1786" i="4"/>
  <c r="AU1770" i="4"/>
  <c r="AU1754" i="4"/>
  <c r="AU1738" i="4"/>
  <c r="AU1722" i="4"/>
  <c r="AU1706" i="4"/>
  <c r="AU1690" i="4"/>
  <c r="AU1674" i="4"/>
  <c r="AU1658" i="4"/>
  <c r="AU1642" i="4"/>
  <c r="AU1626" i="4"/>
  <c r="AU1610" i="4"/>
  <c r="AU1599" i="4"/>
  <c r="AU1598" i="4"/>
  <c r="AU1597" i="4"/>
  <c r="AU1591" i="4"/>
  <c r="AU1590" i="4"/>
  <c r="AU1589" i="4"/>
  <c r="AU1583" i="4"/>
  <c r="AU1582" i="4"/>
  <c r="AU1363" i="4"/>
  <c r="AU1359" i="4"/>
  <c r="AU1355" i="4"/>
  <c r="AU1351" i="4"/>
  <c r="AU1347" i="4"/>
  <c r="AU1345" i="4"/>
  <c r="AU1343" i="4"/>
  <c r="AU1341" i="4"/>
  <c r="AU1339" i="4"/>
  <c r="AU1337" i="4"/>
  <c r="AU1335" i="4"/>
  <c r="AU1334" i="4"/>
  <c r="AU1330" i="4"/>
  <c r="AU1326" i="4"/>
  <c r="AU1322" i="4"/>
  <c r="AU1318" i="4"/>
  <c r="AU1314" i="4"/>
  <c r="AU1310" i="4"/>
  <c r="AU1306" i="4"/>
  <c r="AU1302" i="4"/>
  <c r="AU1298" i="4"/>
  <c r="AU1294" i="4"/>
  <c r="AU1290" i="4"/>
  <c r="AU1286" i="4"/>
  <c r="AU1282" i="4"/>
  <c r="AU1278" i="4"/>
  <c r="AU1274" i="4"/>
  <c r="AU1270" i="4"/>
  <c r="AU1266" i="4"/>
  <c r="AU1262" i="4"/>
  <c r="AU1258" i="4"/>
  <c r="AU1254" i="4"/>
  <c r="AU1250" i="4"/>
  <c r="AU1246" i="4"/>
  <c r="AU1242" i="4"/>
  <c r="AU1238" i="4"/>
  <c r="AU1234" i="4"/>
  <c r="AU1230" i="4"/>
  <c r="AU1226" i="4"/>
  <c r="AU1222" i="4"/>
  <c r="AU1218" i="4"/>
  <c r="AU1214" i="4"/>
  <c r="AU1210" i="4"/>
  <c r="AU1206" i="4"/>
  <c r="AU1202" i="4"/>
  <c r="AU1198" i="4"/>
  <c r="AU1194" i="4"/>
  <c r="AU1190" i="4"/>
  <c r="AU1186" i="4"/>
  <c r="AU1182" i="4"/>
  <c r="AU1178" i="4"/>
  <c r="AU1174" i="4"/>
  <c r="AU1170" i="4"/>
  <c r="AU1166" i="4"/>
  <c r="AU1162" i="4"/>
  <c r="AU1158" i="4"/>
  <c r="AU1154" i="4"/>
  <c r="AU1150" i="4"/>
  <c r="AU1146" i="4"/>
  <c r="AU1142" i="4"/>
  <c r="AU1138" i="4"/>
  <c r="AU1134" i="4"/>
  <c r="AU1130" i="4"/>
  <c r="AU1126" i="4"/>
  <c r="AU1122" i="4"/>
  <c r="AU1118" i="4"/>
  <c r="AU1114" i="4"/>
  <c r="AU1110" i="4"/>
  <c r="AU1106" i="4"/>
  <c r="AU1102" i="4"/>
  <c r="AU1098" i="4"/>
  <c r="AU1094" i="4"/>
  <c r="AU1090" i="4"/>
  <c r="AU1086" i="4"/>
  <c r="AU1082" i="4"/>
  <c r="AU1078" i="4"/>
  <c r="AU1074" i="4"/>
  <c r="AU1070" i="4"/>
  <c r="AU1066" i="4"/>
  <c r="AU1062" i="4"/>
  <c r="AU1058" i="4"/>
  <c r="AU1054" i="4"/>
  <c r="AU1050" i="4"/>
  <c r="AU1046" i="4"/>
  <c r="AU1042" i="4"/>
  <c r="AU1038" i="4"/>
  <c r="AU1926" i="4"/>
  <c r="AU1910" i="4"/>
  <c r="AU1894" i="4"/>
  <c r="AU1878" i="4"/>
  <c r="AU1862" i="4"/>
  <c r="AU1846" i="4"/>
  <c r="AU1830" i="4"/>
  <c r="AU1814" i="4"/>
  <c r="AU1798" i="4"/>
  <c r="AU1782" i="4"/>
  <c r="AU1766" i="4"/>
  <c r="AU1750" i="4"/>
  <c r="AU1734" i="4"/>
  <c r="AU1718" i="4"/>
  <c r="AU1702" i="4"/>
  <c r="AU1686" i="4"/>
  <c r="AU1670" i="4"/>
  <c r="AU1654" i="4"/>
  <c r="AU1638" i="4"/>
  <c r="AU1622" i="4"/>
  <c r="AU1606" i="4"/>
  <c r="AU1579" i="4"/>
  <c r="AU1575" i="4"/>
  <c r="AU1571" i="4"/>
  <c r="AU1567" i="4"/>
  <c r="AU1563" i="4"/>
  <c r="AU1559" i="4"/>
  <c r="AU1555" i="4"/>
  <c r="AU1551" i="4"/>
  <c r="AU1547" i="4"/>
  <c r="AU1543" i="4"/>
  <c r="AU1539" i="4"/>
  <c r="AU1535" i="4"/>
  <c r="AU1531" i="4"/>
  <c r="AU1527" i="4"/>
  <c r="AU1523" i="4"/>
  <c r="AU1519" i="4"/>
  <c r="AU1515" i="4"/>
  <c r="AU1511" i="4"/>
  <c r="AU1507" i="4"/>
  <c r="AU1503" i="4"/>
  <c r="AU1499" i="4"/>
  <c r="AU1495" i="4"/>
  <c r="AU1491" i="4"/>
  <c r="AU1487" i="4"/>
  <c r="AU1483" i="4"/>
  <c r="AU1479" i="4"/>
  <c r="AU1475" i="4"/>
  <c r="AU1471" i="4"/>
  <c r="AU1467" i="4"/>
  <c r="AU1463" i="4"/>
  <c r="AU1459" i="4"/>
  <c r="AU1455" i="4"/>
  <c r="AU1451" i="4"/>
  <c r="AU1447" i="4"/>
  <c r="AU1443" i="4"/>
  <c r="AU1439" i="4"/>
  <c r="AU1435" i="4"/>
  <c r="AU1428" i="4"/>
  <c r="AU1424" i="4"/>
  <c r="AU1420" i="4"/>
  <c r="AU1412" i="4"/>
  <c r="AU1408" i="4"/>
  <c r="AU1404" i="4"/>
  <c r="AU1403" i="4"/>
  <c r="AU1402" i="4"/>
  <c r="AU1401" i="4"/>
  <c r="AU1396" i="4"/>
  <c r="AU1392" i="4"/>
  <c r="AU1388" i="4"/>
  <c r="AU1384" i="4"/>
  <c r="AU1380" i="4"/>
  <c r="AU1376" i="4"/>
  <c r="AU1372" i="4"/>
  <c r="AU1367" i="4"/>
  <c r="AU1331" i="4"/>
  <c r="AU1327" i="4"/>
  <c r="AU1323" i="4"/>
  <c r="AU1319" i="4"/>
  <c r="AU1315" i="4"/>
  <c r="AU1311" i="4"/>
  <c r="AU1307" i="4"/>
  <c r="AU1303" i="4"/>
  <c r="AU1299" i="4"/>
  <c r="AU1295" i="4"/>
  <c r="AU1291" i="4"/>
  <c r="AU1287" i="4"/>
  <c r="AU1283" i="4"/>
  <c r="AU1279" i="4"/>
  <c r="AU1275" i="4"/>
  <c r="AU1271" i="4"/>
  <c r="AU1267" i="4"/>
  <c r="AU1263" i="4"/>
  <c r="AU1259" i="4"/>
  <c r="AU1255" i="4"/>
  <c r="AU1251" i="4"/>
  <c r="AU1247" i="4"/>
  <c r="AU1243" i="4"/>
  <c r="AU1239" i="4"/>
  <c r="AU1235" i="4"/>
  <c r="AU1231" i="4"/>
  <c r="AU1227" i="4"/>
  <c r="AU1223" i="4"/>
  <c r="AU1219" i="4"/>
  <c r="AU1215" i="4"/>
  <c r="AU1211" i="4"/>
  <c r="AU1207" i="4"/>
  <c r="AU1203" i="4"/>
  <c r="AU1199" i="4"/>
  <c r="AU1195" i="4"/>
  <c r="AU1191" i="4"/>
  <c r="AU1187" i="4"/>
  <c r="AU1183" i="4"/>
  <c r="AU1179" i="4"/>
  <c r="AU1175" i="4"/>
  <c r="AU1171" i="4"/>
  <c r="AU1167" i="4"/>
  <c r="AU1163" i="4"/>
  <c r="AU1159" i="4"/>
  <c r="AU1155" i="4"/>
  <c r="AU1151" i="4"/>
  <c r="AU1147" i="4"/>
  <c r="AU1143" i="4"/>
  <c r="AU1139" i="4"/>
  <c r="AU1135" i="4"/>
  <c r="AU1131" i="4"/>
  <c r="AU1127" i="4"/>
  <c r="AU1123" i="4"/>
  <c r="AU1119" i="4"/>
  <c r="AU1115" i="4"/>
  <c r="AU1111" i="4"/>
  <c r="AU1107" i="4"/>
  <c r="AU1103" i="4"/>
  <c r="AU1099" i="4"/>
  <c r="AU1095" i="4"/>
  <c r="AU1091" i="4"/>
  <c r="AU1087" i="4"/>
  <c r="AU1083" i="4"/>
  <c r="AU1079" i="4"/>
  <c r="AU1075" i="4"/>
  <c r="AU1071" i="4"/>
  <c r="AU1067" i="4"/>
  <c r="AU1063" i="4"/>
  <c r="AU1059" i="4"/>
  <c r="AU1055" i="4"/>
  <c r="AU1051" i="4"/>
  <c r="AU1047" i="4"/>
  <c r="AU1043" i="4"/>
  <c r="AU1039" i="4"/>
  <c r="AU1035" i="4"/>
  <c r="AU1938" i="4"/>
  <c r="AU1922" i="4"/>
  <c r="AU1906" i="4"/>
  <c r="AU1890" i="4"/>
  <c r="AU1874" i="4"/>
  <c r="AU1858" i="4"/>
  <c r="AU1842" i="4"/>
  <c r="AU1826" i="4"/>
  <c r="AU1810" i="4"/>
  <c r="AU1794" i="4"/>
  <c r="AU1778" i="4"/>
  <c r="AU1762" i="4"/>
  <c r="AU1746" i="4"/>
  <c r="AU1730" i="4"/>
  <c r="AU1714" i="4"/>
  <c r="AU1698" i="4"/>
  <c r="AU1682" i="4"/>
  <c r="AU1666" i="4"/>
  <c r="AU1650" i="4"/>
  <c r="AU1634" i="4"/>
  <c r="AU1618" i="4"/>
  <c r="AU1603" i="4"/>
  <c r="AU1602" i="4"/>
  <c r="AU1601" i="4"/>
  <c r="AU1595" i="4"/>
  <c r="AU1594" i="4"/>
  <c r="AU1593" i="4"/>
  <c r="AU1587" i="4"/>
  <c r="AU1586" i="4"/>
  <c r="AU1585" i="4"/>
  <c r="AU1361" i="4"/>
  <c r="AU1357" i="4"/>
  <c r="AU1353" i="4"/>
  <c r="AU1349" i="4"/>
  <c r="AU1344" i="4"/>
  <c r="AU1340" i="4"/>
  <c r="AU1336" i="4"/>
  <c r="AU1332" i="4"/>
  <c r="AU1328" i="4"/>
  <c r="AU1324" i="4"/>
  <c r="AU1320" i="4"/>
  <c r="AU1316" i="4"/>
  <c r="AU1312" i="4"/>
  <c r="AU1308" i="4"/>
  <c r="AU1304" i="4"/>
  <c r="AU1300" i="4"/>
  <c r="AU1296" i="4"/>
  <c r="AU1292" i="4"/>
  <c r="AU1288" i="4"/>
  <c r="AU1284" i="4"/>
  <c r="AU1280" i="4"/>
  <c r="AU1276" i="4"/>
  <c r="AU1272" i="4"/>
  <c r="AU1268" i="4"/>
  <c r="AU1264" i="4"/>
  <c r="AU1260" i="4"/>
  <c r="AU1256" i="4"/>
  <c r="AU1252" i="4"/>
  <c r="AU1248" i="4"/>
  <c r="AU1244" i="4"/>
  <c r="AU1240" i="4"/>
  <c r="AU1236" i="4"/>
  <c r="AU1232" i="4"/>
  <c r="AU1228" i="4"/>
  <c r="AU1224" i="4"/>
  <c r="AU1220" i="4"/>
  <c r="AU1216" i="4"/>
  <c r="AU1212" i="4"/>
  <c r="AU1208" i="4"/>
  <c r="AU1204" i="4"/>
  <c r="AU1200" i="4"/>
  <c r="AU1196" i="4"/>
  <c r="AU1192" i="4"/>
  <c r="AU1188" i="4"/>
  <c r="AU1184" i="4"/>
  <c r="AU1180" i="4"/>
  <c r="AU1176" i="4"/>
  <c r="AU1172" i="4"/>
  <c r="AU1168" i="4"/>
  <c r="AU1164" i="4"/>
  <c r="AU1160" i="4"/>
  <c r="AU1156" i="4"/>
  <c r="AU1152" i="4"/>
  <c r="AU1148" i="4"/>
  <c r="AU1144" i="4"/>
  <c r="AU1140" i="4"/>
  <c r="AU1136" i="4"/>
  <c r="AU1132" i="4"/>
  <c r="AU1128" i="4"/>
  <c r="AU1124" i="4"/>
  <c r="AU1120" i="4"/>
  <c r="AU1116" i="4"/>
  <c r="AU1112" i="4"/>
  <c r="AU1108" i="4"/>
  <c r="AU1104" i="4"/>
  <c r="AU1100" i="4"/>
  <c r="AU1096" i="4"/>
  <c r="AU1092" i="4"/>
  <c r="AU1088" i="4"/>
  <c r="AU1084" i="4"/>
  <c r="AU1080" i="4"/>
  <c r="AU1076" i="4"/>
  <c r="AU1072" i="4"/>
  <c r="AU1068" i="4"/>
  <c r="AU1064" i="4"/>
  <c r="AU1060" i="4"/>
  <c r="AU1056" i="4"/>
  <c r="AU1052" i="4"/>
  <c r="AU1048" i="4"/>
  <c r="AU1044" i="4"/>
  <c r="AU1040" i="4"/>
  <c r="AU1036" i="4"/>
  <c r="AU1032" i="4"/>
  <c r="AU1000" i="4"/>
  <c r="AU996" i="4"/>
  <c r="AU992" i="4"/>
  <c r="AU988" i="4"/>
  <c r="AU984" i="4"/>
  <c r="AU980" i="4"/>
  <c r="AU976" i="4"/>
  <c r="AU972" i="4"/>
  <c r="AU968" i="4"/>
  <c r="AU964" i="4"/>
  <c r="AU960" i="4"/>
  <c r="AU956" i="4"/>
  <c r="AU952" i="4"/>
  <c r="AU948" i="4"/>
  <c r="AU944" i="4"/>
  <c r="AU940" i="4"/>
  <c r="AU936" i="4"/>
  <c r="AU932" i="4"/>
  <c r="AU928" i="4"/>
  <c r="AU924" i="4"/>
  <c r="AU920" i="4"/>
  <c r="AU916" i="4"/>
  <c r="AU912" i="4"/>
  <c r="AU908" i="4"/>
  <c r="AU904" i="4"/>
  <c r="AU900" i="4"/>
  <c r="AU896" i="4"/>
  <c r="AU892" i="4"/>
  <c r="AU888" i="4"/>
  <c r="AU884" i="4"/>
  <c r="AU880" i="4"/>
  <c r="AU876" i="4"/>
  <c r="AU872" i="4"/>
  <c r="AU868" i="4"/>
  <c r="AU864" i="4"/>
  <c r="AU860" i="4"/>
  <c r="AU856" i="4"/>
  <c r="AU852" i="4"/>
  <c r="AU848" i="4"/>
  <c r="AU844" i="4"/>
  <c r="AU840" i="4"/>
  <c r="AU836" i="4"/>
  <c r="AU832" i="4"/>
  <c r="AU828" i="4"/>
  <c r="AU824" i="4"/>
  <c r="AU820" i="4"/>
  <c r="AU816" i="4"/>
  <c r="AU812" i="4"/>
  <c r="AU808" i="4"/>
  <c r="AU804" i="4"/>
  <c r="AU800" i="4"/>
  <c r="AU796" i="4"/>
  <c r="AU792" i="4"/>
  <c r="AU788" i="4"/>
  <c r="AU784" i="4"/>
  <c r="AU780" i="4"/>
  <c r="AU776" i="4"/>
  <c r="AU772" i="4"/>
  <c r="AU768" i="4"/>
  <c r="AU764" i="4"/>
  <c r="AU760" i="4"/>
  <c r="AU756" i="4"/>
  <c r="AU752" i="4"/>
  <c r="AU748" i="4"/>
  <c r="AU744" i="4"/>
  <c r="AU740" i="4"/>
  <c r="AU736" i="4"/>
  <c r="AU732" i="4"/>
  <c r="AU728" i="4"/>
  <c r="AU724" i="4"/>
  <c r="AU720" i="4"/>
  <c r="AU716" i="4"/>
  <c r="AU712" i="4"/>
  <c r="AU708" i="4"/>
  <c r="AU704" i="4"/>
  <c r="AU700" i="4"/>
  <c r="AU696" i="4"/>
  <c r="AU692" i="4"/>
  <c r="AU688" i="4"/>
  <c r="AU684" i="4"/>
  <c r="AU680" i="4"/>
  <c r="AU676" i="4"/>
  <c r="AU672" i="4"/>
  <c r="AU668" i="4"/>
  <c r="AU664" i="4"/>
  <c r="AU660" i="4"/>
  <c r="AU656" i="4"/>
  <c r="AU652" i="4"/>
  <c r="AU648" i="4"/>
  <c r="AU644" i="4"/>
  <c r="AU640" i="4"/>
  <c r="AU636" i="4"/>
  <c r="AU632" i="4"/>
  <c r="AU628" i="4"/>
  <c r="AU624" i="4"/>
  <c r="AU620" i="4"/>
  <c r="AU616" i="4"/>
  <c r="AU612" i="4"/>
  <c r="AU608" i="4"/>
  <c r="AU604" i="4"/>
  <c r="AU600" i="4"/>
  <c r="AU596" i="4"/>
  <c r="AU592" i="4"/>
  <c r="AU588" i="4"/>
  <c r="AU584" i="4"/>
  <c r="AU580" i="4"/>
  <c r="AU576" i="4"/>
  <c r="AU572" i="4"/>
  <c r="AU568" i="4"/>
  <c r="AU564" i="4"/>
  <c r="AU560" i="4"/>
  <c r="AU556" i="4"/>
  <c r="AU552" i="4"/>
  <c r="AU548" i="4"/>
  <c r="AU544" i="4"/>
  <c r="AU540" i="4"/>
  <c r="AU536" i="4"/>
  <c r="AU532" i="4"/>
  <c r="AU528" i="4"/>
  <c r="AU524" i="4"/>
  <c r="AU520" i="4"/>
  <c r="AU516" i="4"/>
  <c r="AU1031" i="4"/>
  <c r="AU1028" i="4"/>
  <c r="AU1026" i="4"/>
  <c r="AU1024" i="4"/>
  <c r="AU1022" i="4"/>
  <c r="AU1020" i="4"/>
  <c r="AU1018" i="4"/>
  <c r="AU1016" i="4"/>
  <c r="AU1014" i="4"/>
  <c r="AU1012" i="4"/>
  <c r="AU1010" i="4"/>
  <c r="AU1008" i="4"/>
  <c r="AU1006" i="4"/>
  <c r="AU1004" i="4"/>
  <c r="AU1002" i="4"/>
  <c r="AU997" i="4"/>
  <c r="AU993" i="4"/>
  <c r="AU989" i="4"/>
  <c r="AU985" i="4"/>
  <c r="AU981" i="4"/>
  <c r="AU977" i="4"/>
  <c r="AU973" i="4"/>
  <c r="AU969" i="4"/>
  <c r="AU965" i="4"/>
  <c r="AU961" i="4"/>
  <c r="AU957" i="4"/>
  <c r="AU953" i="4"/>
  <c r="AU949" i="4"/>
  <c r="AU945" i="4"/>
  <c r="AU941" i="4"/>
  <c r="AU937" i="4"/>
  <c r="AU933" i="4"/>
  <c r="AU929" i="4"/>
  <c r="AU925" i="4"/>
  <c r="AU921" i="4"/>
  <c r="AU917" i="4"/>
  <c r="AU913" i="4"/>
  <c r="AU909" i="4"/>
  <c r="AU905" i="4"/>
  <c r="AU901" i="4"/>
  <c r="AU897" i="4"/>
  <c r="AU893" i="4"/>
  <c r="AU889" i="4"/>
  <c r="AU885" i="4"/>
  <c r="AU881" i="4"/>
  <c r="AU877" i="4"/>
  <c r="AU873" i="4"/>
  <c r="AU869" i="4"/>
  <c r="AU865" i="4"/>
  <c r="AU861" i="4"/>
  <c r="AU857" i="4"/>
  <c r="AU853" i="4"/>
  <c r="AU849" i="4"/>
  <c r="AU845" i="4"/>
  <c r="AU841" i="4"/>
  <c r="AU837" i="4"/>
  <c r="AU833" i="4"/>
  <c r="AU829" i="4"/>
  <c r="AU825" i="4"/>
  <c r="AU821" i="4"/>
  <c r="AU817" i="4"/>
  <c r="AU813" i="4"/>
  <c r="AU809" i="4"/>
  <c r="AU805" i="4"/>
  <c r="AU801" i="4"/>
  <c r="AU797" i="4"/>
  <c r="AU793" i="4"/>
  <c r="AU789" i="4"/>
  <c r="AU785" i="4"/>
  <c r="AU781" i="4"/>
  <c r="AU777" i="4"/>
  <c r="AU773" i="4"/>
  <c r="AU769" i="4"/>
  <c r="AU765" i="4"/>
  <c r="AU761" i="4"/>
  <c r="AU757" i="4"/>
  <c r="AU753" i="4"/>
  <c r="AU749" i="4"/>
  <c r="AU745" i="4"/>
  <c r="AU741" i="4"/>
  <c r="AU737" i="4"/>
  <c r="AU733" i="4"/>
  <c r="AU729" i="4"/>
  <c r="AU725" i="4"/>
  <c r="AU721" i="4"/>
  <c r="AU717" i="4"/>
  <c r="AU713" i="4"/>
  <c r="AU709" i="4"/>
  <c r="AU705" i="4"/>
  <c r="AU701" i="4"/>
  <c r="AU697" i="4"/>
  <c r="AU693" i="4"/>
  <c r="AU689" i="4"/>
  <c r="AU685" i="4"/>
  <c r="AU681" i="4"/>
  <c r="AU677" i="4"/>
  <c r="AU673" i="4"/>
  <c r="AU669" i="4"/>
  <c r="AU665" i="4"/>
  <c r="AU661" i="4"/>
  <c r="AU657" i="4"/>
  <c r="AU653" i="4"/>
  <c r="AU649" i="4"/>
  <c r="AU645" i="4"/>
  <c r="AU641" i="4"/>
  <c r="AU637" i="4"/>
  <c r="AU633" i="4"/>
  <c r="AU629" i="4"/>
  <c r="AU625" i="4"/>
  <c r="AU621" i="4"/>
  <c r="AU617" i="4"/>
  <c r="AU613" i="4"/>
  <c r="AU609" i="4"/>
  <c r="AU605" i="4"/>
  <c r="AU601" i="4"/>
  <c r="AU597" i="4"/>
  <c r="AU593" i="4"/>
  <c r="AU589" i="4"/>
  <c r="AU585" i="4"/>
  <c r="AU581" i="4"/>
  <c r="AU577" i="4"/>
  <c r="AU573" i="4"/>
  <c r="AU569" i="4"/>
  <c r="AU565" i="4"/>
  <c r="AU561" i="4"/>
  <c r="AU557" i="4"/>
  <c r="AU553" i="4"/>
  <c r="AU549" i="4"/>
  <c r="AU545" i="4"/>
  <c r="AU541" i="4"/>
  <c r="AU537" i="4"/>
  <c r="AU533" i="4"/>
  <c r="AU529" i="4"/>
  <c r="AU525" i="4"/>
  <c r="AU521" i="4"/>
  <c r="AU517" i="4"/>
  <c r="AU513" i="4"/>
  <c r="AU509" i="4"/>
  <c r="AU505" i="4"/>
  <c r="AU501" i="4"/>
  <c r="AU497" i="4"/>
  <c r="AU493" i="4"/>
  <c r="AU486" i="4"/>
  <c r="AU1034" i="4"/>
  <c r="AU1030" i="4"/>
  <c r="AU998" i="4"/>
  <c r="AU994" i="4"/>
  <c r="AU990" i="4"/>
  <c r="AU986" i="4"/>
  <c r="AU982" i="4"/>
  <c r="AU978" i="4"/>
  <c r="AU974" i="4"/>
  <c r="AU970" i="4"/>
  <c r="AU966" i="4"/>
  <c r="AU962" i="4"/>
  <c r="AU958" i="4"/>
  <c r="AU954" i="4"/>
  <c r="AU950" i="4"/>
  <c r="AU946" i="4"/>
  <c r="AU942" i="4"/>
  <c r="AU938" i="4"/>
  <c r="AU934" i="4"/>
  <c r="AU930" i="4"/>
  <c r="AU926" i="4"/>
  <c r="AU922" i="4"/>
  <c r="AU918" i="4"/>
  <c r="AU914" i="4"/>
  <c r="AU910" i="4"/>
  <c r="AU906" i="4"/>
  <c r="AU902" i="4"/>
  <c r="AU898" i="4"/>
  <c r="AU894" i="4"/>
  <c r="AU890" i="4"/>
  <c r="AU886" i="4"/>
  <c r="AU882" i="4"/>
  <c r="AU878" i="4"/>
  <c r="AU874" i="4"/>
  <c r="AU870" i="4"/>
  <c r="AU866" i="4"/>
  <c r="AU862" i="4"/>
  <c r="AU858" i="4"/>
  <c r="AU854" i="4"/>
  <c r="AU850" i="4"/>
  <c r="AU846" i="4"/>
  <c r="AU842" i="4"/>
  <c r="AU838" i="4"/>
  <c r="AU834" i="4"/>
  <c r="AU830" i="4"/>
  <c r="AU826" i="4"/>
  <c r="AU822" i="4"/>
  <c r="AU818" i="4"/>
  <c r="AU814" i="4"/>
  <c r="AU810" i="4"/>
  <c r="AU806" i="4"/>
  <c r="AU802" i="4"/>
  <c r="AU798" i="4"/>
  <c r="AU794" i="4"/>
  <c r="AU790" i="4"/>
  <c r="AU786" i="4"/>
  <c r="AU782" i="4"/>
  <c r="AU778" i="4"/>
  <c r="AU774" i="4"/>
  <c r="AU770" i="4"/>
  <c r="AU766" i="4"/>
  <c r="AU762" i="4"/>
  <c r="AU758" i="4"/>
  <c r="AU754" i="4"/>
  <c r="AU750" i="4"/>
  <c r="AU746" i="4"/>
  <c r="AU742" i="4"/>
  <c r="AU738" i="4"/>
  <c r="AU734" i="4"/>
  <c r="AU730" i="4"/>
  <c r="AU726" i="4"/>
  <c r="AU722" i="4"/>
  <c r="AU718" i="4"/>
  <c r="AU714" i="4"/>
  <c r="AU710" i="4"/>
  <c r="AU706" i="4"/>
  <c r="AU702" i="4"/>
  <c r="AU698" i="4"/>
  <c r="AU694" i="4"/>
  <c r="AU690" i="4"/>
  <c r="AU686" i="4"/>
  <c r="AU682" i="4"/>
  <c r="AU678" i="4"/>
  <c r="AU674" i="4"/>
  <c r="AU670" i="4"/>
  <c r="AU666" i="4"/>
  <c r="AU662" i="4"/>
  <c r="AU658" i="4"/>
  <c r="AU654" i="4"/>
  <c r="AU650" i="4"/>
  <c r="AU646" i="4"/>
  <c r="AU642" i="4"/>
  <c r="AU638" i="4"/>
  <c r="AU634" i="4"/>
  <c r="AU630" i="4"/>
  <c r="AU626" i="4"/>
  <c r="AU622" i="4"/>
  <c r="AU618" i="4"/>
  <c r="AU614" i="4"/>
  <c r="AU610" i="4"/>
  <c r="AU606" i="4"/>
  <c r="AU602" i="4"/>
  <c r="AU598" i="4"/>
  <c r="AU594" i="4"/>
  <c r="AU590" i="4"/>
  <c r="AU586" i="4"/>
  <c r="AU582" i="4"/>
  <c r="AU578" i="4"/>
  <c r="AU574" i="4"/>
  <c r="AU570" i="4"/>
  <c r="AU566" i="4"/>
  <c r="AU562" i="4"/>
  <c r="AU558" i="4"/>
  <c r="AU554" i="4"/>
  <c r="AU550" i="4"/>
  <c r="AU546" i="4"/>
  <c r="AU542" i="4"/>
  <c r="AU538" i="4"/>
  <c r="AU534" i="4"/>
  <c r="AU530" i="4"/>
  <c r="AU526" i="4"/>
  <c r="AU522" i="4"/>
  <c r="AU518" i="4"/>
  <c r="AU1027" i="4"/>
  <c r="AU1023" i="4"/>
  <c r="AU1019" i="4"/>
  <c r="AU1015" i="4"/>
  <c r="AU1011" i="4"/>
  <c r="AU1007" i="4"/>
  <c r="AU1003" i="4"/>
  <c r="AU999" i="4"/>
  <c r="AU995" i="4"/>
  <c r="AU991" i="4"/>
  <c r="AU987" i="4"/>
  <c r="AU983" i="4"/>
  <c r="AU979" i="4"/>
  <c r="AU975" i="4"/>
  <c r="AU971" i="4"/>
  <c r="AU967" i="4"/>
  <c r="AU963" i="4"/>
  <c r="AU959" i="4"/>
  <c r="AU955" i="4"/>
  <c r="AU951" i="4"/>
  <c r="AU947" i="4"/>
  <c r="AU943" i="4"/>
  <c r="AU939" i="4"/>
  <c r="AU935" i="4"/>
  <c r="AU931" i="4"/>
  <c r="AU927" i="4"/>
  <c r="AU923" i="4"/>
  <c r="AU919" i="4"/>
  <c r="AU915" i="4"/>
  <c r="AU911" i="4"/>
  <c r="AU907" i="4"/>
  <c r="AU903" i="4"/>
  <c r="AU899" i="4"/>
  <c r="AU895" i="4"/>
  <c r="AU891" i="4"/>
  <c r="AU887" i="4"/>
  <c r="AU883" i="4"/>
  <c r="AU879" i="4"/>
  <c r="AU875" i="4"/>
  <c r="AU871" i="4"/>
  <c r="AU867" i="4"/>
  <c r="AU863" i="4"/>
  <c r="AU859" i="4"/>
  <c r="AU855" i="4"/>
  <c r="AU851" i="4"/>
  <c r="AU847" i="4"/>
  <c r="AU843" i="4"/>
  <c r="AU839" i="4"/>
  <c r="AU835" i="4"/>
  <c r="AU831" i="4"/>
  <c r="AU827" i="4"/>
  <c r="AU823" i="4"/>
  <c r="AU819" i="4"/>
  <c r="AU480" i="4"/>
  <c r="AU476" i="4"/>
  <c r="AU472" i="4"/>
  <c r="AU468" i="4"/>
  <c r="AU464" i="4"/>
  <c r="AU460" i="4"/>
  <c r="AU452" i="4"/>
  <c r="AU448" i="4"/>
  <c r="AU444" i="4"/>
  <c r="AU436" i="4"/>
  <c r="AU432" i="4"/>
  <c r="AU428" i="4"/>
  <c r="AU424" i="4"/>
  <c r="AU420" i="4"/>
  <c r="AU416" i="4"/>
  <c r="AU412" i="4"/>
  <c r="AU408" i="4"/>
  <c r="AU404" i="4"/>
  <c r="AU396" i="4"/>
  <c r="AU392" i="4"/>
  <c r="AU388" i="4"/>
  <c r="AU384" i="4"/>
  <c r="AU380" i="4"/>
  <c r="AU376" i="4"/>
  <c r="AU372" i="4"/>
  <c r="AU368" i="4"/>
  <c r="AU364" i="4"/>
  <c r="AU360" i="4"/>
  <c r="AU356" i="4"/>
  <c r="AU352" i="4"/>
  <c r="AU348" i="4"/>
  <c r="AU344" i="4"/>
  <c r="AU340" i="4"/>
  <c r="AU336" i="4"/>
  <c r="AU332" i="4"/>
  <c r="AU328" i="4"/>
  <c r="AU324" i="4"/>
  <c r="AU320" i="4"/>
  <c r="AU316" i="4"/>
  <c r="AU312" i="4"/>
  <c r="AU308" i="4"/>
  <c r="AU304" i="4"/>
  <c r="AU300" i="4"/>
  <c r="AU296" i="4"/>
  <c r="AU292" i="4"/>
  <c r="AU288" i="4"/>
  <c r="AU284" i="4"/>
  <c r="AU280" i="4"/>
  <c r="AU276" i="4"/>
  <c r="AU272" i="4"/>
  <c r="AU268" i="4"/>
  <c r="AU264" i="4"/>
  <c r="AU260" i="4"/>
  <c r="AU256" i="4"/>
  <c r="AU252" i="4"/>
  <c r="AU248" i="4"/>
  <c r="AU244" i="4"/>
  <c r="AU240" i="4"/>
  <c r="AU236" i="4"/>
  <c r="AU232" i="4"/>
  <c r="AU228" i="4"/>
  <c r="AU224" i="4"/>
  <c r="AU220" i="4"/>
  <c r="AU216" i="4"/>
  <c r="AU212" i="4"/>
  <c r="AU208" i="4"/>
  <c r="AU204" i="4"/>
  <c r="AU200" i="4"/>
  <c r="AU196" i="4"/>
  <c r="AU192" i="4"/>
  <c r="AU188" i="4"/>
  <c r="AU184" i="4"/>
  <c r="AU180" i="4"/>
  <c r="AU176" i="4"/>
  <c r="AU172" i="4"/>
  <c r="AU168" i="4"/>
  <c r="AU164" i="4"/>
  <c r="AU160" i="4"/>
  <c r="AU156" i="4"/>
  <c r="AU152" i="4"/>
  <c r="AU151" i="4"/>
  <c r="AU147" i="4"/>
  <c r="AU143" i="4"/>
  <c r="AU139" i="4"/>
  <c r="AU135" i="4"/>
  <c r="AU131" i="4"/>
  <c r="AU127" i="4"/>
  <c r="AU123" i="4"/>
  <c r="AU119" i="4"/>
  <c r="AU115" i="4"/>
  <c r="AU111" i="4"/>
  <c r="AU107" i="4"/>
  <c r="AU103" i="4"/>
  <c r="AU99" i="4"/>
  <c r="BL19" i="4"/>
  <c r="BL11" i="4"/>
  <c r="BL10" i="4"/>
  <c r="BL6" i="4"/>
  <c r="BL2" i="4"/>
  <c r="AU511" i="4"/>
  <c r="AU507" i="4"/>
  <c r="AU503" i="4"/>
  <c r="AU499" i="4"/>
  <c r="AU495" i="4"/>
  <c r="AU491" i="4"/>
  <c r="AU489" i="4"/>
  <c r="AU481" i="4"/>
  <c r="AU477" i="4"/>
  <c r="AU473" i="4"/>
  <c r="AU469" i="4"/>
  <c r="AU465" i="4"/>
  <c r="AU461" i="4"/>
  <c r="AU457" i="4"/>
  <c r="AU453" i="4"/>
  <c r="AU449" i="4"/>
  <c r="AU445" i="4"/>
  <c r="AU441" i="4"/>
  <c r="AU437" i="4"/>
  <c r="AU433" i="4"/>
  <c r="AU429" i="4"/>
  <c r="AU425" i="4"/>
  <c r="AU421" i="4"/>
  <c r="AU417" i="4"/>
  <c r="AU413" i="4"/>
  <c r="AU409" i="4"/>
  <c r="AU405" i="4"/>
  <c r="AU401" i="4"/>
  <c r="AU397" i="4"/>
  <c r="AU393" i="4"/>
  <c r="AU389" i="4"/>
  <c r="AU385" i="4"/>
  <c r="AU381" i="4"/>
  <c r="AU377" i="4"/>
  <c r="AU373" i="4"/>
  <c r="AU369" i="4"/>
  <c r="AU365" i="4"/>
  <c r="AU361" i="4"/>
  <c r="AU353" i="4"/>
  <c r="AU349" i="4"/>
  <c r="AU345" i="4"/>
  <c r="AU341" i="4"/>
  <c r="AU337" i="4"/>
  <c r="AU329" i="4"/>
  <c r="AU325" i="4"/>
  <c r="AU321" i="4"/>
  <c r="AU317" i="4"/>
  <c r="AU313" i="4"/>
  <c r="AU309" i="4"/>
  <c r="AU305" i="4"/>
  <c r="AU301" i="4"/>
  <c r="AU297" i="4"/>
  <c r="AU293" i="4"/>
  <c r="AU289" i="4"/>
  <c r="AU285" i="4"/>
  <c r="AU281" i="4"/>
  <c r="AU277" i="4"/>
  <c r="AU273" i="4"/>
  <c r="AU269" i="4"/>
  <c r="AU265" i="4"/>
  <c r="AU261" i="4"/>
  <c r="AU257" i="4"/>
  <c r="AU253" i="4"/>
  <c r="AU249" i="4"/>
  <c r="AU245" i="4"/>
  <c r="AU241" i="4"/>
  <c r="AU237" i="4"/>
  <c r="AU233" i="4"/>
  <c r="AU229" i="4"/>
  <c r="AU225" i="4"/>
  <c r="AU221" i="4"/>
  <c r="AU217" i="4"/>
  <c r="AU213" i="4"/>
  <c r="AU209" i="4"/>
  <c r="AU205" i="4"/>
  <c r="AU201" i="4"/>
  <c r="AU197" i="4"/>
  <c r="AU193" i="4"/>
  <c r="AU189" i="4"/>
  <c r="AU185" i="4"/>
  <c r="AU181" i="4"/>
  <c r="AU177" i="4"/>
  <c r="AU173" i="4"/>
  <c r="AU169" i="4"/>
  <c r="AU165" i="4"/>
  <c r="AU161" i="4"/>
  <c r="AU157" i="4"/>
  <c r="AU153" i="4"/>
  <c r="AU148" i="4"/>
  <c r="AU144" i="4"/>
  <c r="AU140" i="4"/>
  <c r="AU136" i="4"/>
  <c r="AU132" i="4"/>
  <c r="AU128" i="4"/>
  <c r="AU124" i="4"/>
  <c r="AU120" i="4"/>
  <c r="AU116" i="4"/>
  <c r="AU112" i="4"/>
  <c r="AU108" i="4"/>
  <c r="AU104" i="4"/>
  <c r="AU100" i="4"/>
  <c r="BL18" i="4"/>
  <c r="BL16" i="4"/>
  <c r="BL15" i="4"/>
  <c r="BL9" i="4"/>
  <c r="BL5" i="4"/>
  <c r="AU488" i="4"/>
  <c r="AU485" i="4"/>
  <c r="AU484" i="4"/>
  <c r="AU482" i="4"/>
  <c r="AU478" i="4"/>
  <c r="AU474" i="4"/>
  <c r="AU470" i="4"/>
  <c r="AU466" i="4"/>
  <c r="AU462" i="4"/>
  <c r="AU458" i="4"/>
  <c r="AU454" i="4"/>
  <c r="AU450" i="4"/>
  <c r="AU446" i="4"/>
  <c r="AU442" i="4"/>
  <c r="AU438" i="4"/>
  <c r="AU434" i="4"/>
  <c r="AU430" i="4"/>
  <c r="AU426" i="4"/>
  <c r="AU422" i="4"/>
  <c r="AU418" i="4"/>
  <c r="AU414" i="4"/>
  <c r="AU410" i="4"/>
  <c r="AU406" i="4"/>
  <c r="AU402" i="4"/>
  <c r="AU398" i="4"/>
  <c r="AU394" i="4"/>
  <c r="AU390" i="4"/>
  <c r="AU386" i="4"/>
  <c r="AU382" i="4"/>
  <c r="AU378" i="4"/>
  <c r="AU374" i="4"/>
  <c r="AU370" i="4"/>
  <c r="AU366" i="4"/>
  <c r="AU362" i="4"/>
  <c r="AU358" i="4"/>
  <c r="AU354" i="4"/>
  <c r="AU350" i="4"/>
  <c r="AU346" i="4"/>
  <c r="AU342" i="4"/>
  <c r="AU338" i="4"/>
  <c r="AU334" i="4"/>
  <c r="AU330" i="4"/>
  <c r="AU326" i="4"/>
  <c r="AU322" i="4"/>
  <c r="AU318" i="4"/>
  <c r="AU314" i="4"/>
  <c r="AU310" i="4"/>
  <c r="AU306" i="4"/>
  <c r="AU302" i="4"/>
  <c r="AU298" i="4"/>
  <c r="AU294" i="4"/>
  <c r="AU290" i="4"/>
  <c r="AU286" i="4"/>
  <c r="AU282" i="4"/>
  <c r="AU278" i="4"/>
  <c r="AU274" i="4"/>
  <c r="AU270" i="4"/>
  <c r="AU266" i="4"/>
  <c r="AU262" i="4"/>
  <c r="AU258" i="4"/>
  <c r="AU254" i="4"/>
  <c r="AU250" i="4"/>
  <c r="AU246" i="4"/>
  <c r="AU242" i="4"/>
  <c r="AU238" i="4"/>
  <c r="AU234" i="4"/>
  <c r="AU230" i="4"/>
  <c r="AU226" i="4"/>
  <c r="AU222" i="4"/>
  <c r="AU218" i="4"/>
  <c r="AU214" i="4"/>
  <c r="AU210" i="4"/>
  <c r="AU206" i="4"/>
  <c r="AU202" i="4"/>
  <c r="AU198" i="4"/>
  <c r="AU194" i="4"/>
  <c r="AU190" i="4"/>
  <c r="AU186" i="4"/>
  <c r="AU182" i="4"/>
  <c r="AU178" i="4"/>
  <c r="AU174" i="4"/>
  <c r="AU170" i="4"/>
  <c r="AU166" i="4"/>
  <c r="AU162" i="4"/>
  <c r="AU158" i="4"/>
  <c r="AU154" i="4"/>
  <c r="AU149" i="4"/>
  <c r="AU145" i="4"/>
  <c r="AU141" i="4"/>
  <c r="AU137" i="4"/>
  <c r="AU133" i="4"/>
  <c r="AU129" i="4"/>
  <c r="AU125" i="4"/>
  <c r="AU121" i="4"/>
  <c r="AU117" i="4"/>
  <c r="AU113" i="4"/>
  <c r="AU109" i="4"/>
  <c r="AU105" i="4"/>
  <c r="AU101" i="4"/>
  <c r="AU97" i="4"/>
  <c r="AU96" i="4"/>
  <c r="AU95" i="4"/>
  <c r="AU94" i="4"/>
  <c r="AU93" i="4"/>
  <c r="AU92" i="4"/>
  <c r="AU91" i="4"/>
  <c r="AU90" i="4"/>
  <c r="AU89" i="4"/>
  <c r="AU88" i="4"/>
  <c r="AU87" i="4"/>
  <c r="AU86" i="4"/>
  <c r="AU85" i="4"/>
  <c r="AU84" i="4"/>
  <c r="AU83" i="4"/>
  <c r="AU82" i="4"/>
  <c r="AU81" i="4"/>
  <c r="AU80" i="4"/>
  <c r="AU79" i="4"/>
  <c r="AU78" i="4"/>
  <c r="AU77" i="4"/>
  <c r="AU76" i="4"/>
  <c r="AU75" i="4"/>
  <c r="AU74" i="4"/>
  <c r="AU73" i="4"/>
  <c r="AU72" i="4"/>
  <c r="AU71" i="4"/>
  <c r="AU70" i="4"/>
  <c r="AU69" i="4"/>
  <c r="AU68" i="4"/>
  <c r="AU67" i="4"/>
  <c r="AU66" i="4"/>
  <c r="AU65" i="4"/>
  <c r="AU64" i="4"/>
  <c r="AU63" i="4"/>
  <c r="AU62" i="4"/>
  <c r="AU61" i="4"/>
  <c r="AU60" i="4"/>
  <c r="AU59" i="4"/>
  <c r="AU58" i="4"/>
  <c r="AU57" i="4"/>
  <c r="AU56" i="4"/>
  <c r="AU55" i="4"/>
  <c r="AU54" i="4"/>
  <c r="AU53" i="4"/>
  <c r="AU52" i="4"/>
  <c r="AU51" i="4"/>
  <c r="AU50" i="4"/>
  <c r="AU49" i="4"/>
  <c r="AU48" i="4"/>
  <c r="AU47" i="4"/>
  <c r="AU46" i="4"/>
  <c r="AU45" i="4"/>
  <c r="AT45" i="4"/>
  <c r="AU44" i="4"/>
  <c r="AU43" i="4"/>
  <c r="AU42" i="4"/>
  <c r="AU41" i="4"/>
  <c r="AS41" i="4"/>
  <c r="AU40" i="4"/>
  <c r="AU39" i="4"/>
  <c r="AU38" i="4"/>
  <c r="AU37" i="4"/>
  <c r="AU36" i="4"/>
  <c r="AU35" i="4"/>
  <c r="AU34" i="4"/>
  <c r="AU33" i="4"/>
  <c r="AU32" i="4"/>
  <c r="AU31" i="4"/>
  <c r="AU30" i="4"/>
  <c r="AU29" i="4"/>
  <c r="AU28" i="4"/>
  <c r="AU27" i="4"/>
  <c r="AU26" i="4"/>
  <c r="AU25" i="4"/>
  <c r="AU24" i="4"/>
  <c r="AU23" i="4"/>
  <c r="AU22" i="4"/>
  <c r="AU21" i="4"/>
  <c r="BL17" i="4"/>
  <c r="BL14" i="4"/>
  <c r="BL13" i="4"/>
  <c r="BL8" i="4"/>
  <c r="BL4" i="4"/>
  <c r="AU815" i="4"/>
  <c r="AU811" i="4"/>
  <c r="AU807" i="4"/>
  <c r="AU803" i="4"/>
  <c r="AU799" i="4"/>
  <c r="AU795" i="4"/>
  <c r="AU791" i="4"/>
  <c r="AS791" i="4"/>
  <c r="AR791" i="4"/>
  <c r="AQ791" i="4"/>
  <c r="AU787" i="4"/>
  <c r="AU783" i="4"/>
  <c r="AU779" i="4"/>
  <c r="AU775" i="4"/>
  <c r="AU771" i="4"/>
  <c r="AU767" i="4"/>
  <c r="AU763" i="4"/>
  <c r="AU759" i="4"/>
  <c r="AU755" i="4"/>
  <c r="AU751" i="4"/>
  <c r="AU747" i="4"/>
  <c r="AU743" i="4"/>
  <c r="AU739" i="4"/>
  <c r="AU735" i="4"/>
  <c r="AU731" i="4"/>
  <c r="AU727" i="4"/>
  <c r="AU723" i="4"/>
  <c r="AU719" i="4"/>
  <c r="AU715" i="4"/>
  <c r="AU711" i="4"/>
  <c r="AU707" i="4"/>
  <c r="AU703" i="4"/>
  <c r="AU699" i="4"/>
  <c r="AU695" i="4"/>
  <c r="AU691" i="4"/>
  <c r="AU687" i="4"/>
  <c r="AU683" i="4"/>
  <c r="AU679" i="4"/>
  <c r="AU675" i="4"/>
  <c r="AU671" i="4"/>
  <c r="AU667" i="4"/>
  <c r="AU663" i="4"/>
  <c r="AU659" i="4"/>
  <c r="AU655" i="4"/>
  <c r="AU651" i="4"/>
  <c r="AU647" i="4"/>
  <c r="AS647" i="4"/>
  <c r="AU643" i="4"/>
  <c r="AU639" i="4"/>
  <c r="AU635" i="4"/>
  <c r="AU631" i="4"/>
  <c r="AU627" i="4"/>
  <c r="AU623" i="4"/>
  <c r="AU619" i="4"/>
  <c r="AU615" i="4"/>
  <c r="AU611" i="4"/>
  <c r="AU607" i="4"/>
  <c r="AU603" i="4"/>
  <c r="AU599" i="4"/>
  <c r="AU595" i="4"/>
  <c r="AU591" i="4"/>
  <c r="AU587" i="4"/>
  <c r="AU583" i="4"/>
  <c r="AU579" i="4"/>
  <c r="AU575" i="4"/>
  <c r="AU571" i="4"/>
  <c r="AU567" i="4"/>
  <c r="AU563" i="4"/>
  <c r="AU559" i="4"/>
  <c r="AU555" i="4"/>
  <c r="AU551" i="4"/>
  <c r="AU547" i="4"/>
  <c r="AU543" i="4"/>
  <c r="AU539" i="4"/>
  <c r="AU535" i="4"/>
  <c r="AU531" i="4"/>
  <c r="AU527" i="4"/>
  <c r="AU523" i="4"/>
  <c r="AU519" i="4"/>
  <c r="AS519" i="4"/>
  <c r="AU515" i="4"/>
  <c r="AU514" i="4"/>
  <c r="AU512" i="4"/>
  <c r="AU510" i="4"/>
  <c r="AU508" i="4"/>
  <c r="AU506" i="4"/>
  <c r="AU504" i="4"/>
  <c r="AU502" i="4"/>
  <c r="AU500" i="4"/>
  <c r="AU498" i="4"/>
  <c r="AU496" i="4"/>
  <c r="AU494" i="4"/>
  <c r="AU492" i="4"/>
  <c r="AU490" i="4"/>
  <c r="AU487" i="4"/>
  <c r="AU483" i="4"/>
  <c r="AU479" i="4"/>
  <c r="AU475" i="4"/>
  <c r="AU471" i="4"/>
  <c r="AU467" i="4"/>
  <c r="AU463" i="4"/>
  <c r="AU459" i="4"/>
  <c r="AU455" i="4"/>
  <c r="AU447" i="4"/>
  <c r="AU443" i="4"/>
  <c r="AU439" i="4"/>
  <c r="AU435" i="4"/>
  <c r="AU431" i="4"/>
  <c r="AU427" i="4"/>
  <c r="AU423" i="4"/>
  <c r="AU419" i="4"/>
  <c r="AU415" i="4"/>
  <c r="AU411" i="4"/>
  <c r="AU407" i="4"/>
  <c r="AU403" i="4"/>
  <c r="AU399" i="4"/>
  <c r="AU395" i="4"/>
  <c r="AU391" i="4"/>
  <c r="AU387" i="4"/>
  <c r="AU383" i="4"/>
  <c r="AU379" i="4"/>
  <c r="AU375" i="4"/>
  <c r="AU371" i="4"/>
  <c r="AU367" i="4"/>
  <c r="AU363" i="4"/>
  <c r="AU359" i="4"/>
  <c r="AU355" i="4"/>
  <c r="AT355" i="4"/>
  <c r="AU351" i="4"/>
  <c r="AU347" i="4"/>
  <c r="AU343" i="4"/>
  <c r="AU339" i="4"/>
  <c r="AU335" i="4"/>
  <c r="AU331" i="4"/>
  <c r="AU327" i="4"/>
  <c r="AU323" i="4"/>
  <c r="AU319" i="4"/>
  <c r="AU315" i="4"/>
  <c r="AU311" i="4"/>
  <c r="AU307" i="4"/>
  <c r="AU303" i="4"/>
  <c r="AU299" i="4"/>
  <c r="AU295" i="4"/>
  <c r="AU291" i="4"/>
  <c r="AU287" i="4"/>
  <c r="AU283" i="4"/>
  <c r="AU279" i="4"/>
  <c r="AU275" i="4"/>
  <c r="AU271" i="4"/>
  <c r="AU267" i="4"/>
  <c r="AU263" i="4"/>
  <c r="AU259" i="4"/>
  <c r="AU255" i="4"/>
  <c r="AU251" i="4"/>
  <c r="AU247" i="4"/>
  <c r="AU243" i="4"/>
  <c r="AU239" i="4"/>
  <c r="AU235" i="4"/>
  <c r="AU231" i="4"/>
  <c r="AU227" i="4"/>
  <c r="AT227" i="4"/>
  <c r="AU223" i="4"/>
  <c r="AU219" i="4"/>
  <c r="AU215" i="4"/>
  <c r="AU211" i="4"/>
  <c r="AU207" i="4"/>
  <c r="AU203" i="4"/>
  <c r="AU199" i="4"/>
  <c r="AU195" i="4"/>
  <c r="AU191" i="4"/>
  <c r="AU187" i="4"/>
  <c r="AU183" i="4"/>
  <c r="AU179" i="4"/>
  <c r="AU175" i="4"/>
  <c r="AU171" i="4"/>
  <c r="AU167" i="4"/>
  <c r="AU163" i="4"/>
  <c r="AS163" i="4"/>
  <c r="AU159" i="4"/>
  <c r="AU155" i="4"/>
  <c r="AU150" i="4"/>
  <c r="AU146" i="4"/>
  <c r="AU142" i="4"/>
  <c r="AU138" i="4"/>
  <c r="AU134" i="4"/>
  <c r="AU130" i="4"/>
  <c r="AU126" i="4"/>
  <c r="AU122" i="4"/>
  <c r="AU118" i="4"/>
  <c r="AU114" i="4"/>
  <c r="AU110" i="4"/>
  <c r="AU106" i="4"/>
  <c r="AU102" i="4"/>
  <c r="AU98" i="4"/>
  <c r="BL96" i="4"/>
  <c r="BL95" i="4"/>
  <c r="BL94" i="4"/>
  <c r="BL93" i="4"/>
  <c r="BL92" i="4"/>
  <c r="BL91" i="4"/>
  <c r="BL90" i="4"/>
  <c r="BL89" i="4"/>
  <c r="BL88" i="4"/>
  <c r="BL87" i="4"/>
  <c r="BL86" i="4"/>
  <c r="BL85" i="4"/>
  <c r="BL84" i="4"/>
  <c r="BL83" i="4"/>
  <c r="BL82" i="4"/>
  <c r="BL81" i="4"/>
  <c r="BL80" i="4"/>
  <c r="BL79" i="4"/>
  <c r="BL78" i="4"/>
  <c r="BL77" i="4"/>
  <c r="BL76" i="4"/>
  <c r="BL75" i="4"/>
  <c r="BL74" i="4"/>
  <c r="BL73" i="4"/>
  <c r="BL72" i="4"/>
  <c r="BL71" i="4"/>
  <c r="BL70" i="4"/>
  <c r="BL69" i="4"/>
  <c r="BL68" i="4"/>
  <c r="BL67" i="4"/>
  <c r="BL66" i="4"/>
  <c r="BL65" i="4"/>
  <c r="BK65" i="4"/>
  <c r="BL64" i="4"/>
  <c r="BL63" i="4"/>
  <c r="BL62" i="4"/>
  <c r="BL61" i="4"/>
  <c r="BL60" i="4"/>
  <c r="BL59" i="4"/>
  <c r="BL58" i="4"/>
  <c r="BL57" i="4"/>
  <c r="BL56" i="4"/>
  <c r="BL55" i="4"/>
  <c r="BL54" i="4"/>
  <c r="BL53" i="4"/>
  <c r="BL52" i="4"/>
  <c r="BL51" i="4"/>
  <c r="BL50" i="4"/>
  <c r="BL49" i="4"/>
  <c r="BL48" i="4"/>
  <c r="BL47" i="4"/>
  <c r="BL46" i="4"/>
  <c r="BL45" i="4"/>
  <c r="BL44" i="4"/>
  <c r="BL43" i="4"/>
  <c r="BL42" i="4"/>
  <c r="BL41" i="4"/>
  <c r="BL40" i="4"/>
  <c r="BL39" i="4"/>
  <c r="BL38" i="4"/>
  <c r="BL37" i="4"/>
  <c r="BL36" i="4"/>
  <c r="BL35" i="4"/>
  <c r="BL34" i="4"/>
  <c r="BL33" i="4"/>
  <c r="BL32" i="4"/>
  <c r="BL31" i="4"/>
  <c r="BL30" i="4"/>
  <c r="BL29" i="4"/>
  <c r="BL28" i="4"/>
  <c r="BL27" i="4"/>
  <c r="BL26" i="4"/>
  <c r="BL25" i="4"/>
  <c r="BL24" i="4"/>
  <c r="BL23" i="4"/>
  <c r="BL22" i="4"/>
  <c r="BL21" i="4"/>
  <c r="BL20" i="4"/>
  <c r="BL12" i="4"/>
  <c r="BL7" i="4"/>
  <c r="BL3" i="4"/>
  <c r="I146" i="4"/>
  <c r="H89" i="4"/>
  <c r="I79" i="4"/>
  <c r="I71" i="4"/>
  <c r="I63" i="4"/>
  <c r="H55" i="4"/>
  <c r="H47" i="4"/>
  <c r="H39" i="4"/>
  <c r="I31" i="4"/>
  <c r="I23" i="4"/>
  <c r="I434" i="4"/>
  <c r="I418" i="4"/>
  <c r="I402" i="4"/>
  <c r="I386" i="4"/>
  <c r="I370" i="4"/>
  <c r="I354" i="4"/>
  <c r="I338" i="4"/>
  <c r="I306" i="4"/>
  <c r="I290" i="4"/>
  <c r="I274" i="4"/>
  <c r="I258" i="4"/>
  <c r="I242" i="4"/>
  <c r="I202" i="4"/>
  <c r="I186" i="4"/>
  <c r="I170" i="4"/>
  <c r="I129" i="4"/>
  <c r="I113" i="4"/>
  <c r="K479" i="4"/>
  <c r="K447" i="4"/>
  <c r="I415" i="4"/>
  <c r="I399" i="4"/>
  <c r="I383" i="4"/>
  <c r="I367" i="4"/>
  <c r="I351" i="4"/>
  <c r="I335" i="4"/>
  <c r="I319" i="4"/>
  <c r="I303" i="4"/>
  <c r="I287" i="4"/>
  <c r="I271" i="4"/>
  <c r="I255" i="4"/>
  <c r="I239" i="4"/>
  <c r="I199" i="4"/>
  <c r="I183" i="4"/>
  <c r="I167" i="4"/>
  <c r="I134" i="4"/>
  <c r="I118" i="4"/>
  <c r="I96" i="4"/>
  <c r="J88" i="4"/>
  <c r="I80" i="4"/>
  <c r="I72" i="4"/>
  <c r="I64" i="4"/>
  <c r="J56" i="4"/>
  <c r="H48" i="4"/>
  <c r="I40" i="4"/>
  <c r="I24" i="4"/>
  <c r="I222" i="4"/>
  <c r="BK66" i="4"/>
  <c r="BJ66" i="4"/>
  <c r="BK3" i="4"/>
  <c r="BK49" i="4"/>
  <c r="BK81" i="4"/>
  <c r="BK93" i="4"/>
  <c r="AT146" i="4"/>
  <c r="AT163" i="4"/>
  <c r="AS227" i="4"/>
  <c r="AT419" i="4"/>
  <c r="AT519" i="4"/>
  <c r="AT647" i="4"/>
  <c r="AT679" i="4"/>
  <c r="AT695" i="4"/>
  <c r="AS695" i="4"/>
  <c r="AR695" i="4"/>
  <c r="AT711" i="4"/>
  <c r="AS711" i="4"/>
  <c r="AT727" i="4"/>
  <c r="AT743" i="4"/>
  <c r="AS743" i="4"/>
  <c r="AT759" i="4"/>
  <c r="AS759" i="4"/>
  <c r="AR759" i="4"/>
  <c r="AT775" i="4"/>
  <c r="AS775" i="4"/>
  <c r="AT791" i="4"/>
  <c r="AP791" i="4"/>
  <c r="AT807" i="4"/>
  <c r="BK8" i="4"/>
  <c r="BJ8" i="4"/>
  <c r="BI8" i="4"/>
  <c r="AT21" i="4"/>
  <c r="AS21" i="4"/>
  <c r="AT25" i="4"/>
  <c r="AT33" i="4"/>
  <c r="AS33" i="4"/>
  <c r="AR33" i="4"/>
  <c r="AT37" i="4"/>
  <c r="AS37" i="4"/>
  <c r="AT41" i="4"/>
  <c r="AR41" i="4"/>
  <c r="AQ41" i="4"/>
  <c r="AP41" i="4"/>
  <c r="AS45" i="4"/>
  <c r="AR45" i="4"/>
  <c r="AQ45" i="4"/>
  <c r="AT49" i="4"/>
  <c r="AS49" i="4"/>
  <c r="AR49" i="4"/>
  <c r="AT53" i="4"/>
  <c r="AS53" i="4"/>
  <c r="AT57" i="4"/>
  <c r="AT65" i="4"/>
  <c r="AS65" i="4"/>
  <c r="AR65" i="4"/>
  <c r="AQ65" i="4"/>
  <c r="AP65" i="4"/>
  <c r="AO65" i="4"/>
  <c r="AN65" i="4"/>
  <c r="AM65" i="4"/>
  <c r="AL65" i="4"/>
  <c r="AT69" i="4"/>
  <c r="AS69" i="4"/>
  <c r="AR69" i="4"/>
  <c r="AQ69" i="4"/>
  <c r="AP69" i="4"/>
  <c r="AO69" i="4"/>
  <c r="AN69" i="4"/>
  <c r="AM69" i="4"/>
  <c r="AL69" i="4"/>
  <c r="AT73" i="4"/>
  <c r="AS73" i="4"/>
  <c r="AR73" i="4"/>
  <c r="AQ73" i="4"/>
  <c r="AP73" i="4"/>
  <c r="AO73" i="4"/>
  <c r="AN73" i="4"/>
  <c r="AM73" i="4"/>
  <c r="AL73" i="4"/>
  <c r="AT77" i="4"/>
  <c r="AS77" i="4"/>
  <c r="AR77" i="4"/>
  <c r="AQ77" i="4"/>
  <c r="AP77" i="4"/>
  <c r="AO77" i="4"/>
  <c r="AN77" i="4"/>
  <c r="AM77" i="4"/>
  <c r="AL77" i="4"/>
  <c r="AT81" i="4"/>
  <c r="AS81" i="4"/>
  <c r="AR81" i="4"/>
  <c r="AQ81" i="4"/>
  <c r="AP81" i="4"/>
  <c r="AO81" i="4"/>
  <c r="AN81" i="4"/>
  <c r="AM81" i="4"/>
  <c r="AL81" i="4"/>
  <c r="AT85" i="4"/>
  <c r="AS85" i="4"/>
  <c r="AR85" i="4"/>
  <c r="AQ85" i="4"/>
  <c r="AP85" i="4"/>
  <c r="AO85" i="4"/>
  <c r="AN85" i="4"/>
  <c r="AM85" i="4"/>
  <c r="AL85" i="4"/>
  <c r="AT89" i="4"/>
  <c r="AS89" i="4"/>
  <c r="AR89" i="4"/>
  <c r="AQ89" i="4"/>
  <c r="AP89" i="4"/>
  <c r="AO89" i="4"/>
  <c r="AN89" i="4"/>
  <c r="AM89" i="4"/>
  <c r="AL89" i="4"/>
  <c r="AT93" i="4"/>
  <c r="AS93" i="4"/>
  <c r="AR93" i="4"/>
  <c r="AQ93" i="4"/>
  <c r="AP93" i="4"/>
  <c r="AO93" i="4"/>
  <c r="AN93" i="4"/>
  <c r="AM93" i="4"/>
  <c r="AL93" i="4"/>
  <c r="AT97" i="4"/>
  <c r="AS97" i="4"/>
  <c r="AR97" i="4"/>
  <c r="AQ97" i="4"/>
  <c r="AP97" i="4"/>
  <c r="AO97" i="4"/>
  <c r="AN97" i="4"/>
  <c r="AM97" i="4"/>
  <c r="AL97" i="4"/>
  <c r="AT113" i="4"/>
  <c r="AS113" i="4"/>
  <c r="AR113" i="4"/>
  <c r="AQ113" i="4"/>
  <c r="AP113" i="4"/>
  <c r="AO113" i="4"/>
  <c r="AN113" i="4"/>
  <c r="AM113" i="4"/>
  <c r="AL113" i="4"/>
  <c r="AT129" i="4"/>
  <c r="AS129" i="4"/>
  <c r="AR129" i="4"/>
  <c r="AQ129" i="4"/>
  <c r="AP129" i="4"/>
  <c r="AO129" i="4"/>
  <c r="AN129" i="4"/>
  <c r="AM129" i="4"/>
  <c r="AL129" i="4"/>
  <c r="AT145" i="4"/>
  <c r="AS145" i="4"/>
  <c r="AR145" i="4"/>
  <c r="AQ145" i="4"/>
  <c r="AP145" i="4"/>
  <c r="AO145" i="4"/>
  <c r="AN145" i="4"/>
  <c r="AM145" i="4"/>
  <c r="AL145" i="4"/>
  <c r="AT162" i="4"/>
  <c r="AS162" i="4"/>
  <c r="AR162" i="4"/>
  <c r="AQ162" i="4"/>
  <c r="AP162" i="4"/>
  <c r="AO162" i="4"/>
  <c r="AN162" i="4"/>
  <c r="AM162" i="4"/>
  <c r="AL162" i="4"/>
  <c r="AL178" i="4"/>
  <c r="AT178" i="4"/>
  <c r="AS178" i="4"/>
  <c r="AR178" i="4"/>
  <c r="AQ178" i="4"/>
  <c r="AP178" i="4"/>
  <c r="AO178" i="4"/>
  <c r="AN178" i="4"/>
  <c r="AM178" i="4"/>
  <c r="AT194" i="4"/>
  <c r="AS194" i="4"/>
  <c r="AR194" i="4"/>
  <c r="AQ194" i="4"/>
  <c r="AP194" i="4"/>
  <c r="AO194" i="4"/>
  <c r="AN194" i="4"/>
  <c r="AM194" i="4"/>
  <c r="AL194" i="4"/>
  <c r="AT210" i="4"/>
  <c r="AS210" i="4"/>
  <c r="AR210" i="4"/>
  <c r="AQ210" i="4"/>
  <c r="AP210" i="4"/>
  <c r="AO210" i="4"/>
  <c r="AN210" i="4"/>
  <c r="AM210" i="4"/>
  <c r="AL210" i="4"/>
  <c r="AT226" i="4"/>
  <c r="AS226" i="4"/>
  <c r="AR226" i="4"/>
  <c r="AQ226" i="4"/>
  <c r="AP226" i="4"/>
  <c r="AO226" i="4"/>
  <c r="AN226" i="4"/>
  <c r="AM226" i="4"/>
  <c r="AL226" i="4"/>
  <c r="AT242" i="4"/>
  <c r="AS242" i="4"/>
  <c r="AR242" i="4"/>
  <c r="AQ242" i="4"/>
  <c r="AP242" i="4"/>
  <c r="AO242" i="4"/>
  <c r="AN242" i="4"/>
  <c r="AM242" i="4"/>
  <c r="AL242" i="4"/>
  <c r="AT258" i="4"/>
  <c r="AS258" i="4"/>
  <c r="AR258" i="4"/>
  <c r="AQ258" i="4"/>
  <c r="AP258" i="4"/>
  <c r="AO258" i="4"/>
  <c r="AN258" i="4"/>
  <c r="AM258" i="4"/>
  <c r="AL258" i="4"/>
  <c r="AT274" i="4"/>
  <c r="AS274" i="4"/>
  <c r="AR274" i="4"/>
  <c r="AQ274" i="4"/>
  <c r="AP274" i="4"/>
  <c r="AO274" i="4"/>
  <c r="AN274" i="4"/>
  <c r="AM274" i="4"/>
  <c r="AL274" i="4"/>
  <c r="AT290" i="4"/>
  <c r="AS290" i="4"/>
  <c r="AR290" i="4"/>
  <c r="AQ290" i="4"/>
  <c r="AP290" i="4"/>
  <c r="AO290" i="4"/>
  <c r="AN290" i="4"/>
  <c r="AM290" i="4"/>
  <c r="AL290" i="4"/>
  <c r="AT306" i="4"/>
  <c r="AS306" i="4"/>
  <c r="AR306" i="4"/>
  <c r="AQ306" i="4"/>
  <c r="AP306" i="4"/>
  <c r="AO306" i="4"/>
  <c r="AN306" i="4"/>
  <c r="AM306" i="4"/>
  <c r="AL306" i="4"/>
  <c r="AT322" i="4"/>
  <c r="AS322" i="4"/>
  <c r="AR322" i="4"/>
  <c r="AQ322" i="4"/>
  <c r="AP322" i="4"/>
  <c r="AO322" i="4"/>
  <c r="AN322" i="4"/>
  <c r="AM322" i="4"/>
  <c r="AL322" i="4"/>
  <c r="AT338" i="4"/>
  <c r="AS338" i="4"/>
  <c r="AR338" i="4"/>
  <c r="AQ338" i="4"/>
  <c r="AP338" i="4"/>
  <c r="AO338" i="4"/>
  <c r="AN338" i="4"/>
  <c r="AM338" i="4"/>
  <c r="AL338" i="4"/>
  <c r="AT354" i="4"/>
  <c r="AS354" i="4"/>
  <c r="AR354" i="4"/>
  <c r="AQ354" i="4"/>
  <c r="AP354" i="4"/>
  <c r="AO354" i="4"/>
  <c r="AN354" i="4"/>
  <c r="AM354" i="4"/>
  <c r="AL354" i="4"/>
  <c r="AT370" i="4"/>
  <c r="AS370" i="4"/>
  <c r="AR370" i="4"/>
  <c r="AQ370" i="4"/>
  <c r="AP370" i="4"/>
  <c r="AO370" i="4"/>
  <c r="AN370" i="4"/>
  <c r="AM370" i="4"/>
  <c r="AL370" i="4"/>
  <c r="AT386" i="4"/>
  <c r="AS386" i="4"/>
  <c r="AR386" i="4"/>
  <c r="AQ386" i="4"/>
  <c r="AP386" i="4"/>
  <c r="AO386" i="4"/>
  <c r="AN386" i="4"/>
  <c r="AM386" i="4"/>
  <c r="AL386" i="4"/>
  <c r="AT402" i="4"/>
  <c r="AS402" i="4"/>
  <c r="AR402" i="4"/>
  <c r="AQ402" i="4"/>
  <c r="AP402" i="4"/>
  <c r="AO402" i="4"/>
  <c r="AN402" i="4"/>
  <c r="AM402" i="4"/>
  <c r="AL402" i="4"/>
  <c r="AT418" i="4"/>
  <c r="AS418" i="4"/>
  <c r="AR418" i="4"/>
  <c r="AQ418" i="4"/>
  <c r="AP418" i="4"/>
  <c r="AO418" i="4"/>
  <c r="AN418" i="4"/>
  <c r="AM418" i="4"/>
  <c r="AL418" i="4"/>
  <c r="AT434" i="4"/>
  <c r="AS434" i="4"/>
  <c r="AR434" i="4"/>
  <c r="AQ434" i="4"/>
  <c r="AP434" i="4"/>
  <c r="AO434" i="4"/>
  <c r="AN434" i="4"/>
  <c r="AM434" i="4"/>
  <c r="AL434" i="4"/>
  <c r="AT450" i="4"/>
  <c r="AS450" i="4"/>
  <c r="AR450" i="4"/>
  <c r="AQ450" i="4"/>
  <c r="AP450" i="4"/>
  <c r="AO450" i="4"/>
  <c r="AN450" i="4"/>
  <c r="AM450" i="4"/>
  <c r="AL450" i="4"/>
  <c r="AT466" i="4"/>
  <c r="AS466" i="4"/>
  <c r="AR466" i="4"/>
  <c r="AQ466" i="4"/>
  <c r="AP466" i="4"/>
  <c r="AO466" i="4"/>
  <c r="AN466" i="4"/>
  <c r="AM466" i="4"/>
  <c r="AL466" i="4"/>
  <c r="AT482" i="4"/>
  <c r="AS482" i="4"/>
  <c r="AR482" i="4"/>
  <c r="AQ482" i="4"/>
  <c r="AP482" i="4"/>
  <c r="AO482" i="4"/>
  <c r="AN482" i="4"/>
  <c r="AM482" i="4"/>
  <c r="AL482" i="4"/>
  <c r="BK5" i="4"/>
  <c r="BJ5" i="4"/>
  <c r="BI5" i="4"/>
  <c r="BH5" i="4"/>
  <c r="BG5" i="4"/>
  <c r="BF5" i="4"/>
  <c r="BE5" i="4"/>
  <c r="BD5" i="4"/>
  <c r="BC5" i="4"/>
  <c r="BK18" i="4"/>
  <c r="BJ18" i="4"/>
  <c r="BI18" i="4"/>
  <c r="BH18" i="4"/>
  <c r="BG18" i="4"/>
  <c r="BF18" i="4"/>
  <c r="BE18" i="4"/>
  <c r="BD18" i="4"/>
  <c r="BC18" i="4"/>
  <c r="AT112" i="4"/>
  <c r="AS112" i="4"/>
  <c r="AR112" i="4"/>
  <c r="AQ112" i="4"/>
  <c r="AP112" i="4"/>
  <c r="AO112" i="4"/>
  <c r="AN112" i="4"/>
  <c r="AM112" i="4"/>
  <c r="AL112" i="4"/>
  <c r="AT128" i="4"/>
  <c r="AS128" i="4"/>
  <c r="AR128" i="4"/>
  <c r="AQ128" i="4"/>
  <c r="AP128" i="4"/>
  <c r="AO128" i="4"/>
  <c r="AN128" i="4"/>
  <c r="AM128" i="4"/>
  <c r="AL128" i="4"/>
  <c r="AT144" i="4"/>
  <c r="AS144" i="4"/>
  <c r="AR144" i="4"/>
  <c r="AQ144" i="4"/>
  <c r="AP144" i="4"/>
  <c r="AO144" i="4"/>
  <c r="AN144" i="4"/>
  <c r="AM144" i="4"/>
  <c r="AL144" i="4"/>
  <c r="AT161" i="4"/>
  <c r="AS161" i="4"/>
  <c r="AR161" i="4"/>
  <c r="AQ161" i="4"/>
  <c r="AP161" i="4"/>
  <c r="AO161" i="4"/>
  <c r="AN161" i="4"/>
  <c r="AM161" i="4"/>
  <c r="AL161" i="4"/>
  <c r="AT177" i="4"/>
  <c r="AS177" i="4"/>
  <c r="AR177" i="4"/>
  <c r="AQ177" i="4"/>
  <c r="AP177" i="4"/>
  <c r="AO177" i="4"/>
  <c r="AN177" i="4"/>
  <c r="AM177" i="4"/>
  <c r="AL177" i="4"/>
  <c r="AT193" i="4"/>
  <c r="AR193" i="4"/>
  <c r="AQ193" i="4"/>
  <c r="AP193" i="4"/>
  <c r="AO193" i="4"/>
  <c r="AN193" i="4"/>
  <c r="AM193" i="4"/>
  <c r="AL193" i="4"/>
  <c r="AS193" i="4"/>
  <c r="AT209" i="4"/>
  <c r="AS209" i="4"/>
  <c r="AR209" i="4"/>
  <c r="AQ209" i="4"/>
  <c r="AP209" i="4"/>
  <c r="AO209" i="4"/>
  <c r="AN209" i="4"/>
  <c r="AM209" i="4"/>
  <c r="AL209" i="4"/>
  <c r="AT225" i="4"/>
  <c r="AS225" i="4"/>
  <c r="AR225" i="4"/>
  <c r="AQ225" i="4"/>
  <c r="AP225" i="4"/>
  <c r="AO225" i="4"/>
  <c r="AN225" i="4"/>
  <c r="AM225" i="4"/>
  <c r="AL225" i="4"/>
  <c r="AT241" i="4"/>
  <c r="AS241" i="4"/>
  <c r="AR241" i="4"/>
  <c r="AQ241" i="4"/>
  <c r="AP241" i="4"/>
  <c r="AO241" i="4"/>
  <c r="AN241" i="4"/>
  <c r="AM241" i="4"/>
  <c r="AL241" i="4"/>
  <c r="AT257" i="4"/>
  <c r="AS257" i="4"/>
  <c r="AR257" i="4"/>
  <c r="AQ257" i="4"/>
  <c r="AP257" i="4"/>
  <c r="AO257" i="4"/>
  <c r="AN257" i="4"/>
  <c r="AM257" i="4"/>
  <c r="AL257" i="4"/>
  <c r="AT273" i="4"/>
  <c r="AS273" i="4"/>
  <c r="AR273" i="4"/>
  <c r="AQ273" i="4"/>
  <c r="AP273" i="4"/>
  <c r="AO273" i="4"/>
  <c r="AN273" i="4"/>
  <c r="AM273" i="4"/>
  <c r="AL273" i="4"/>
  <c r="AT289" i="4"/>
  <c r="AS289" i="4"/>
  <c r="AR289" i="4"/>
  <c r="AQ289" i="4"/>
  <c r="AP289" i="4"/>
  <c r="AO289" i="4"/>
  <c r="AN289" i="4"/>
  <c r="AM289" i="4"/>
  <c r="AL289" i="4"/>
  <c r="AT305" i="4"/>
  <c r="AS305" i="4"/>
  <c r="AR305" i="4"/>
  <c r="AQ305" i="4"/>
  <c r="AP305" i="4"/>
  <c r="AO305" i="4"/>
  <c r="AN305" i="4"/>
  <c r="AM305" i="4"/>
  <c r="AL305" i="4"/>
  <c r="AT321" i="4"/>
  <c r="AR321" i="4"/>
  <c r="AQ321" i="4"/>
  <c r="AP321" i="4"/>
  <c r="AO321" i="4"/>
  <c r="AN321" i="4"/>
  <c r="AM321" i="4"/>
  <c r="AL321" i="4"/>
  <c r="AS321" i="4"/>
  <c r="AT337" i="4"/>
  <c r="AS337" i="4"/>
  <c r="AR337" i="4"/>
  <c r="AQ337" i="4"/>
  <c r="AP337" i="4"/>
  <c r="AO337" i="4"/>
  <c r="AN337" i="4"/>
  <c r="AM337" i="4"/>
  <c r="AL337" i="4"/>
  <c r="AT353" i="4"/>
  <c r="AS353" i="4"/>
  <c r="AR353" i="4"/>
  <c r="AQ353" i="4"/>
  <c r="AP353" i="4"/>
  <c r="AO353" i="4"/>
  <c r="AN353" i="4"/>
  <c r="AM353" i="4"/>
  <c r="AL353" i="4"/>
  <c r="AT369" i="4"/>
  <c r="AS369" i="4"/>
  <c r="AR369" i="4"/>
  <c r="AQ369" i="4"/>
  <c r="AP369" i="4"/>
  <c r="AO369" i="4"/>
  <c r="AN369" i="4"/>
  <c r="AM369" i="4"/>
  <c r="AL369" i="4"/>
  <c r="AT385" i="4"/>
  <c r="AS385" i="4"/>
  <c r="AR385" i="4"/>
  <c r="AQ385" i="4"/>
  <c r="AP385" i="4"/>
  <c r="AO385" i="4"/>
  <c r="AN385" i="4"/>
  <c r="AM385" i="4"/>
  <c r="AL385" i="4"/>
  <c r="AT401" i="4"/>
  <c r="AS401" i="4"/>
  <c r="AR401" i="4"/>
  <c r="AQ401" i="4"/>
  <c r="AP401" i="4"/>
  <c r="AO401" i="4"/>
  <c r="AN401" i="4"/>
  <c r="AM401" i="4"/>
  <c r="AL401" i="4"/>
  <c r="AT417" i="4"/>
  <c r="AS417" i="4"/>
  <c r="AR417" i="4"/>
  <c r="AQ417" i="4"/>
  <c r="AP417" i="4"/>
  <c r="AO417" i="4"/>
  <c r="AN417" i="4"/>
  <c r="AM417" i="4"/>
  <c r="AL417" i="4"/>
  <c r="AT433" i="4"/>
  <c r="AS433" i="4"/>
  <c r="AR433" i="4"/>
  <c r="AQ433" i="4"/>
  <c r="AP433" i="4"/>
  <c r="AO433" i="4"/>
  <c r="AN433" i="4"/>
  <c r="AM433" i="4"/>
  <c r="AL433" i="4"/>
  <c r="AT449" i="4"/>
  <c r="AR449" i="4"/>
  <c r="AQ449" i="4"/>
  <c r="AP449" i="4"/>
  <c r="AO449" i="4"/>
  <c r="AN449" i="4"/>
  <c r="AM449" i="4"/>
  <c r="AL449" i="4"/>
  <c r="AS449" i="4"/>
  <c r="AT465" i="4"/>
  <c r="AS465" i="4"/>
  <c r="AR465" i="4"/>
  <c r="AQ465" i="4"/>
  <c r="AP465" i="4"/>
  <c r="AO465" i="4"/>
  <c r="AN465" i="4"/>
  <c r="AM465" i="4"/>
  <c r="AL465" i="4"/>
  <c r="AT481" i="4"/>
  <c r="AS481" i="4"/>
  <c r="AR481" i="4"/>
  <c r="AQ481" i="4"/>
  <c r="AP481" i="4"/>
  <c r="AO481" i="4"/>
  <c r="AN481" i="4"/>
  <c r="AM481" i="4"/>
  <c r="AL481" i="4"/>
  <c r="AT499" i="4"/>
  <c r="AS499" i="4"/>
  <c r="AR499" i="4"/>
  <c r="AQ499" i="4"/>
  <c r="AP499" i="4"/>
  <c r="AO499" i="4"/>
  <c r="AN499" i="4"/>
  <c r="AM499" i="4"/>
  <c r="AL499" i="4"/>
  <c r="BK2" i="4"/>
  <c r="BJ2" i="4"/>
  <c r="BI2" i="4"/>
  <c r="BH2" i="4"/>
  <c r="BG2" i="4"/>
  <c r="BF2" i="4"/>
  <c r="BE2" i="4"/>
  <c r="BD2" i="4"/>
  <c r="BC2" i="4"/>
  <c r="BK20" i="4"/>
  <c r="BJ20" i="4"/>
  <c r="BI20" i="4"/>
  <c r="BH20" i="4"/>
  <c r="BG20" i="4"/>
  <c r="BF20" i="4"/>
  <c r="BE20" i="4"/>
  <c r="BD20" i="4"/>
  <c r="BC20" i="4"/>
  <c r="BK24" i="4"/>
  <c r="BJ24" i="4"/>
  <c r="BI24" i="4"/>
  <c r="BH24" i="4"/>
  <c r="BG24" i="4"/>
  <c r="BF24" i="4"/>
  <c r="BE24" i="4"/>
  <c r="BD24" i="4"/>
  <c r="BC24" i="4"/>
  <c r="BK28" i="4"/>
  <c r="BJ28" i="4"/>
  <c r="BI28" i="4"/>
  <c r="BH28" i="4"/>
  <c r="BG28" i="4"/>
  <c r="BF28" i="4"/>
  <c r="BE28" i="4"/>
  <c r="BD28" i="4"/>
  <c r="BC28" i="4"/>
  <c r="BK32" i="4"/>
  <c r="BJ32" i="4"/>
  <c r="BI32" i="4"/>
  <c r="BH32" i="4"/>
  <c r="BG32" i="4"/>
  <c r="BF32" i="4"/>
  <c r="BE32" i="4"/>
  <c r="BD32" i="4"/>
  <c r="BC32" i="4"/>
  <c r="BK36" i="4"/>
  <c r="BJ36" i="4"/>
  <c r="BI36" i="4"/>
  <c r="BH36" i="4"/>
  <c r="BG36" i="4"/>
  <c r="BF36" i="4"/>
  <c r="BE36" i="4"/>
  <c r="BD36" i="4"/>
  <c r="BC36" i="4"/>
  <c r="BK40" i="4"/>
  <c r="BJ40" i="4"/>
  <c r="BI40" i="4"/>
  <c r="BH40" i="4"/>
  <c r="BG40" i="4"/>
  <c r="BF40" i="4"/>
  <c r="BE40" i="4"/>
  <c r="BD40" i="4"/>
  <c r="BC40" i="4"/>
  <c r="BI44" i="4"/>
  <c r="BH44" i="4"/>
  <c r="BG44" i="4"/>
  <c r="BF44" i="4"/>
  <c r="BE44" i="4"/>
  <c r="BD44" i="4"/>
  <c r="BC44" i="4"/>
  <c r="BK44" i="4"/>
  <c r="BJ44" i="4"/>
  <c r="BK48" i="4"/>
  <c r="BJ48" i="4"/>
  <c r="BI48" i="4"/>
  <c r="BH48" i="4"/>
  <c r="BG48" i="4"/>
  <c r="BF48" i="4"/>
  <c r="BE48" i="4"/>
  <c r="BD48" i="4"/>
  <c r="BC48" i="4"/>
  <c r="BK52" i="4"/>
  <c r="BJ52" i="4"/>
  <c r="BI52" i="4"/>
  <c r="BH52" i="4"/>
  <c r="BG52" i="4"/>
  <c r="BF52" i="4"/>
  <c r="BE52" i="4"/>
  <c r="BD52" i="4"/>
  <c r="BC52" i="4"/>
  <c r="BK56" i="4"/>
  <c r="BJ56" i="4"/>
  <c r="BI56" i="4"/>
  <c r="BH56" i="4"/>
  <c r="BG56" i="4"/>
  <c r="BF56" i="4"/>
  <c r="BE56" i="4"/>
  <c r="BD56" i="4"/>
  <c r="BC56" i="4"/>
  <c r="BK60" i="4"/>
  <c r="BJ60" i="4"/>
  <c r="BI60" i="4"/>
  <c r="BH60" i="4"/>
  <c r="BG60" i="4"/>
  <c r="BF60" i="4"/>
  <c r="BE60" i="4"/>
  <c r="BD60" i="4"/>
  <c r="BC60" i="4"/>
  <c r="BK64" i="4"/>
  <c r="BJ64" i="4"/>
  <c r="BI64" i="4"/>
  <c r="BH64" i="4"/>
  <c r="BG64" i="4"/>
  <c r="BF64" i="4"/>
  <c r="BE64" i="4"/>
  <c r="BD64" i="4"/>
  <c r="BC64" i="4"/>
  <c r="BK68" i="4"/>
  <c r="BJ68" i="4"/>
  <c r="BI68" i="4"/>
  <c r="BH68" i="4"/>
  <c r="BG68" i="4"/>
  <c r="BF68" i="4"/>
  <c r="BE68" i="4"/>
  <c r="BD68" i="4"/>
  <c r="BC68" i="4"/>
  <c r="BK72" i="4"/>
  <c r="BJ72" i="4"/>
  <c r="BI72" i="4"/>
  <c r="BH72" i="4"/>
  <c r="BG72" i="4"/>
  <c r="BF72" i="4"/>
  <c r="BE72" i="4"/>
  <c r="BD72" i="4"/>
  <c r="BC72" i="4"/>
  <c r="BK76" i="4"/>
  <c r="BJ76" i="4"/>
  <c r="BI76" i="4"/>
  <c r="BH76" i="4"/>
  <c r="BG76" i="4"/>
  <c r="BF76" i="4"/>
  <c r="BE76" i="4"/>
  <c r="BD76" i="4"/>
  <c r="BC76" i="4"/>
  <c r="BK80" i="4"/>
  <c r="BJ80" i="4"/>
  <c r="BI80" i="4"/>
  <c r="BH80" i="4"/>
  <c r="BG80" i="4"/>
  <c r="BF80" i="4"/>
  <c r="BE80" i="4"/>
  <c r="BD80" i="4"/>
  <c r="BC80" i="4"/>
  <c r="BK84" i="4"/>
  <c r="BJ84" i="4"/>
  <c r="BI84" i="4"/>
  <c r="BH84" i="4"/>
  <c r="BG84" i="4"/>
  <c r="BF84" i="4"/>
  <c r="BE84" i="4"/>
  <c r="BD84" i="4"/>
  <c r="BC84" i="4"/>
  <c r="BK88" i="4"/>
  <c r="BJ88" i="4"/>
  <c r="BI88" i="4"/>
  <c r="BH88" i="4"/>
  <c r="BG88" i="4"/>
  <c r="BF88" i="4"/>
  <c r="BE88" i="4"/>
  <c r="BD88" i="4"/>
  <c r="BC88" i="4"/>
  <c r="BK92" i="4"/>
  <c r="BJ92" i="4"/>
  <c r="BI92" i="4"/>
  <c r="BH92" i="4"/>
  <c r="BG92" i="4"/>
  <c r="BF92" i="4"/>
  <c r="BE92" i="4"/>
  <c r="BD92" i="4"/>
  <c r="BC92" i="4"/>
  <c r="BK96" i="4"/>
  <c r="BJ96" i="4"/>
  <c r="BI96" i="4"/>
  <c r="BH96" i="4"/>
  <c r="BG96" i="4"/>
  <c r="BF96" i="4"/>
  <c r="BE96" i="4"/>
  <c r="BD96" i="4"/>
  <c r="BC96" i="4"/>
  <c r="AT110" i="4"/>
  <c r="AS110" i="4"/>
  <c r="AR110" i="4"/>
  <c r="AQ110" i="4"/>
  <c r="AP110" i="4"/>
  <c r="AO110" i="4"/>
  <c r="AN110" i="4"/>
  <c r="AM110" i="4"/>
  <c r="AL110" i="4"/>
  <c r="AT126" i="4"/>
  <c r="AS126" i="4"/>
  <c r="AR126" i="4"/>
  <c r="AQ126" i="4"/>
  <c r="AP126" i="4"/>
  <c r="AO126" i="4"/>
  <c r="AN126" i="4"/>
  <c r="AM126" i="4"/>
  <c r="AL126" i="4"/>
  <c r="AT142" i="4"/>
  <c r="AS142" i="4"/>
  <c r="AR142" i="4"/>
  <c r="AQ142" i="4"/>
  <c r="AP142" i="4"/>
  <c r="AO142" i="4"/>
  <c r="AN142" i="4"/>
  <c r="AM142" i="4"/>
  <c r="AL142" i="4"/>
  <c r="AT159" i="4"/>
  <c r="AS159" i="4"/>
  <c r="AR159" i="4"/>
  <c r="AQ159" i="4"/>
  <c r="AP159" i="4"/>
  <c r="AO159" i="4"/>
  <c r="AN159" i="4"/>
  <c r="AM159" i="4"/>
  <c r="AL159" i="4"/>
  <c r="AT175" i="4"/>
  <c r="AS175" i="4"/>
  <c r="AR175" i="4"/>
  <c r="AQ175" i="4"/>
  <c r="AP175" i="4"/>
  <c r="AO175" i="4"/>
  <c r="AN175" i="4"/>
  <c r="AM175" i="4"/>
  <c r="AL175" i="4"/>
  <c r="AT191" i="4"/>
  <c r="AS191" i="4"/>
  <c r="AR191" i="4"/>
  <c r="AQ191" i="4"/>
  <c r="AP191" i="4"/>
  <c r="AO191" i="4"/>
  <c r="AN191" i="4"/>
  <c r="AM191" i="4"/>
  <c r="AL191" i="4"/>
  <c r="AT207" i="4"/>
  <c r="AS207" i="4"/>
  <c r="AR207" i="4"/>
  <c r="AQ207" i="4"/>
  <c r="AP207" i="4"/>
  <c r="AO207" i="4"/>
  <c r="AN207" i="4"/>
  <c r="AM207" i="4"/>
  <c r="AL207" i="4"/>
  <c r="AT223" i="4"/>
  <c r="AS223" i="4"/>
  <c r="AR223" i="4"/>
  <c r="AQ223" i="4"/>
  <c r="AP223" i="4"/>
  <c r="AO223" i="4"/>
  <c r="AN223" i="4"/>
  <c r="AM223" i="4"/>
  <c r="AL223" i="4"/>
  <c r="AT239" i="4"/>
  <c r="AS239" i="4"/>
  <c r="AR239" i="4"/>
  <c r="AQ239" i="4"/>
  <c r="AP239" i="4"/>
  <c r="AO239" i="4"/>
  <c r="AN239" i="4"/>
  <c r="AM239" i="4"/>
  <c r="AL239" i="4"/>
  <c r="AT255" i="4"/>
  <c r="AS255" i="4"/>
  <c r="AR255" i="4"/>
  <c r="AQ255" i="4"/>
  <c r="AP255" i="4"/>
  <c r="AO255" i="4"/>
  <c r="AN255" i="4"/>
  <c r="AM255" i="4"/>
  <c r="AL255" i="4"/>
  <c r="AT271" i="4"/>
  <c r="AS271" i="4"/>
  <c r="AR271" i="4"/>
  <c r="AQ271" i="4"/>
  <c r="AP271" i="4"/>
  <c r="AO271" i="4"/>
  <c r="AN271" i="4"/>
  <c r="AM271" i="4"/>
  <c r="AL271" i="4"/>
  <c r="AT287" i="4"/>
  <c r="AS287" i="4"/>
  <c r="AR287" i="4"/>
  <c r="AQ287" i="4"/>
  <c r="AP287" i="4"/>
  <c r="AO287" i="4"/>
  <c r="AN287" i="4"/>
  <c r="AM287" i="4"/>
  <c r="AL287" i="4"/>
  <c r="AT303" i="4"/>
  <c r="AS303" i="4"/>
  <c r="AR303" i="4"/>
  <c r="AQ303" i="4"/>
  <c r="AP303" i="4"/>
  <c r="AO303" i="4"/>
  <c r="AN303" i="4"/>
  <c r="AM303" i="4"/>
  <c r="AL303" i="4"/>
  <c r="AT319" i="4"/>
  <c r="AS319" i="4"/>
  <c r="AR319" i="4"/>
  <c r="AQ319" i="4"/>
  <c r="AP319" i="4"/>
  <c r="AO319" i="4"/>
  <c r="AN319" i="4"/>
  <c r="AM319" i="4"/>
  <c r="AL319" i="4"/>
  <c r="AT335" i="4"/>
  <c r="AS335" i="4"/>
  <c r="AR335" i="4"/>
  <c r="AQ335" i="4"/>
  <c r="AP335" i="4"/>
  <c r="AO335" i="4"/>
  <c r="AN335" i="4"/>
  <c r="AM335" i="4"/>
  <c r="AL335" i="4"/>
  <c r="AT351" i="4"/>
  <c r="AS351" i="4"/>
  <c r="AR351" i="4"/>
  <c r="AQ351" i="4"/>
  <c r="AP351" i="4"/>
  <c r="AO351" i="4"/>
  <c r="AN351" i="4"/>
  <c r="AM351" i="4"/>
  <c r="AL351" i="4"/>
  <c r="AT367" i="4"/>
  <c r="AS367" i="4"/>
  <c r="AR367" i="4"/>
  <c r="AQ367" i="4"/>
  <c r="AP367" i="4"/>
  <c r="AO367" i="4"/>
  <c r="AN367" i="4"/>
  <c r="AM367" i="4"/>
  <c r="AL367" i="4"/>
  <c r="AT383" i="4"/>
  <c r="AS383" i="4"/>
  <c r="AR383" i="4"/>
  <c r="AQ383" i="4"/>
  <c r="AP383" i="4"/>
  <c r="AO383" i="4"/>
  <c r="AN383" i="4"/>
  <c r="AM383" i="4"/>
  <c r="AL383" i="4"/>
  <c r="AT399" i="4"/>
  <c r="AS399" i="4"/>
  <c r="AR399" i="4"/>
  <c r="AQ399" i="4"/>
  <c r="AP399" i="4"/>
  <c r="AO399" i="4"/>
  <c r="AN399" i="4"/>
  <c r="AM399" i="4"/>
  <c r="AL399" i="4"/>
  <c r="AT415" i="4"/>
  <c r="AS415" i="4"/>
  <c r="AR415" i="4"/>
  <c r="AQ415" i="4"/>
  <c r="AP415" i="4"/>
  <c r="AO415" i="4"/>
  <c r="AN415" i="4"/>
  <c r="AM415" i="4"/>
  <c r="AL415" i="4"/>
  <c r="AT431" i="4"/>
  <c r="AS431" i="4"/>
  <c r="AR431" i="4"/>
  <c r="AQ431" i="4"/>
  <c r="AP431" i="4"/>
  <c r="AO431" i="4"/>
  <c r="AN431" i="4"/>
  <c r="AM431" i="4"/>
  <c r="AL431" i="4"/>
  <c r="AT447" i="4"/>
  <c r="AS447" i="4"/>
  <c r="AR447" i="4"/>
  <c r="AQ447" i="4"/>
  <c r="AP447" i="4"/>
  <c r="AO447" i="4"/>
  <c r="AN447" i="4"/>
  <c r="AM447" i="4"/>
  <c r="AL447" i="4"/>
  <c r="AT463" i="4"/>
  <c r="AS463" i="4"/>
  <c r="AR463" i="4"/>
  <c r="AQ463" i="4"/>
  <c r="AP463" i="4"/>
  <c r="AO463" i="4"/>
  <c r="AN463" i="4"/>
  <c r="AM463" i="4"/>
  <c r="AL463" i="4"/>
  <c r="AT479" i="4"/>
  <c r="AS479" i="4"/>
  <c r="AR479" i="4"/>
  <c r="AQ479" i="4"/>
  <c r="AP479" i="4"/>
  <c r="AO479" i="4"/>
  <c r="AN479" i="4"/>
  <c r="AM479" i="4"/>
  <c r="AL479" i="4"/>
  <c r="AT492" i="4"/>
  <c r="AS492" i="4"/>
  <c r="AR492" i="4"/>
  <c r="AQ492" i="4"/>
  <c r="AP492" i="4"/>
  <c r="AO492" i="4"/>
  <c r="AN492" i="4"/>
  <c r="AM492" i="4"/>
  <c r="AL492" i="4"/>
  <c r="AT500" i="4"/>
  <c r="AS500" i="4"/>
  <c r="AR500" i="4"/>
  <c r="AQ500" i="4"/>
  <c r="AP500" i="4"/>
  <c r="AO500" i="4"/>
  <c r="AN500" i="4"/>
  <c r="AM500" i="4"/>
  <c r="AL500" i="4"/>
  <c r="AT508" i="4"/>
  <c r="AS508" i="4"/>
  <c r="AR508" i="4"/>
  <c r="AQ508" i="4"/>
  <c r="AP508" i="4"/>
  <c r="AO508" i="4"/>
  <c r="AN508" i="4"/>
  <c r="AM508" i="4"/>
  <c r="AL508" i="4"/>
  <c r="AT515" i="4"/>
  <c r="AS515" i="4"/>
  <c r="AR515" i="4"/>
  <c r="AQ515" i="4"/>
  <c r="AP515" i="4"/>
  <c r="AO515" i="4"/>
  <c r="AN515" i="4"/>
  <c r="AM515" i="4"/>
  <c r="AL515" i="4"/>
  <c r="AT531" i="4"/>
  <c r="AS531" i="4"/>
  <c r="AR531" i="4"/>
  <c r="AQ531" i="4"/>
  <c r="AP531" i="4"/>
  <c r="AO531" i="4"/>
  <c r="AN531" i="4"/>
  <c r="AM531" i="4"/>
  <c r="AL531" i="4"/>
  <c r="AT547" i="4"/>
  <c r="AS547" i="4"/>
  <c r="AR547" i="4"/>
  <c r="AQ547" i="4"/>
  <c r="AP547" i="4"/>
  <c r="AO547" i="4"/>
  <c r="AN547" i="4"/>
  <c r="AM547" i="4"/>
  <c r="AL547" i="4"/>
  <c r="AT563" i="4"/>
  <c r="AS563" i="4"/>
  <c r="AR563" i="4"/>
  <c r="AQ563" i="4"/>
  <c r="AP563" i="4"/>
  <c r="AO563" i="4"/>
  <c r="AN563" i="4"/>
  <c r="AM563" i="4"/>
  <c r="AL563" i="4"/>
  <c r="AT579" i="4"/>
  <c r="AS579" i="4"/>
  <c r="AR579" i="4"/>
  <c r="AQ579" i="4"/>
  <c r="AP579" i="4"/>
  <c r="AO579" i="4"/>
  <c r="AN579" i="4"/>
  <c r="AM579" i="4"/>
  <c r="AL579" i="4"/>
  <c r="AT595" i="4"/>
  <c r="AS595" i="4"/>
  <c r="AR595" i="4"/>
  <c r="AQ595" i="4"/>
  <c r="AP595" i="4"/>
  <c r="AO595" i="4"/>
  <c r="AN595" i="4"/>
  <c r="AM595" i="4"/>
  <c r="AL595" i="4"/>
  <c r="AT611" i="4"/>
  <c r="AS611" i="4"/>
  <c r="AR611" i="4"/>
  <c r="AQ611" i="4"/>
  <c r="AP611" i="4"/>
  <c r="AO611" i="4"/>
  <c r="AN611" i="4"/>
  <c r="AM611" i="4"/>
  <c r="AL611" i="4"/>
  <c r="AT627" i="4"/>
  <c r="AS627" i="4"/>
  <c r="AR627" i="4"/>
  <c r="AQ627" i="4"/>
  <c r="AP627" i="4"/>
  <c r="AO627" i="4"/>
  <c r="AN627" i="4"/>
  <c r="AM627" i="4"/>
  <c r="AL627" i="4"/>
  <c r="AT643" i="4"/>
  <c r="AS643" i="4"/>
  <c r="AR643" i="4"/>
  <c r="AQ643" i="4"/>
  <c r="AP643" i="4"/>
  <c r="AO643" i="4"/>
  <c r="AN643" i="4"/>
  <c r="AM643" i="4"/>
  <c r="AL643" i="4"/>
  <c r="AT659" i="4"/>
  <c r="AS659" i="4"/>
  <c r="AR659" i="4"/>
  <c r="AQ659" i="4"/>
  <c r="AP659" i="4"/>
  <c r="AO659" i="4"/>
  <c r="AN659" i="4"/>
  <c r="AM659" i="4"/>
  <c r="AL659" i="4"/>
  <c r="AT675" i="4"/>
  <c r="AS675" i="4"/>
  <c r="AR675" i="4"/>
  <c r="AQ675" i="4"/>
  <c r="AP675" i="4"/>
  <c r="AO675" i="4"/>
  <c r="AN675" i="4"/>
  <c r="AM675" i="4"/>
  <c r="AL675" i="4"/>
  <c r="AT691" i="4"/>
  <c r="AS691" i="4"/>
  <c r="AR691" i="4"/>
  <c r="AQ691" i="4"/>
  <c r="AP691" i="4"/>
  <c r="AO691" i="4"/>
  <c r="AN691" i="4"/>
  <c r="AM691" i="4"/>
  <c r="AL691" i="4"/>
  <c r="AT707" i="4"/>
  <c r="AS707" i="4"/>
  <c r="AR707" i="4"/>
  <c r="AQ707" i="4"/>
  <c r="AP707" i="4"/>
  <c r="AO707" i="4"/>
  <c r="AN707" i="4"/>
  <c r="AM707" i="4"/>
  <c r="AL707" i="4"/>
  <c r="AT723" i="4"/>
  <c r="AS723" i="4"/>
  <c r="AR723" i="4"/>
  <c r="AQ723" i="4"/>
  <c r="AP723" i="4"/>
  <c r="AO723" i="4"/>
  <c r="AN723" i="4"/>
  <c r="AM723" i="4"/>
  <c r="AL723" i="4"/>
  <c r="AT739" i="4"/>
  <c r="AS739" i="4"/>
  <c r="AR739" i="4"/>
  <c r="AQ739" i="4"/>
  <c r="AP739" i="4"/>
  <c r="AO739" i="4"/>
  <c r="AN739" i="4"/>
  <c r="AM739" i="4"/>
  <c r="AL739" i="4"/>
  <c r="AT755" i="4"/>
  <c r="AS755" i="4"/>
  <c r="AR755" i="4"/>
  <c r="AQ755" i="4"/>
  <c r="AP755" i="4"/>
  <c r="AO755" i="4"/>
  <c r="AN755" i="4"/>
  <c r="AM755" i="4"/>
  <c r="AL755" i="4"/>
  <c r="AT771" i="4"/>
  <c r="AS771" i="4"/>
  <c r="AR771" i="4"/>
  <c r="AQ771" i="4"/>
  <c r="AP771" i="4"/>
  <c r="AO771" i="4"/>
  <c r="AN771" i="4"/>
  <c r="AM771" i="4"/>
  <c r="AL771" i="4"/>
  <c r="AT787" i="4"/>
  <c r="AS787" i="4"/>
  <c r="AR787" i="4"/>
  <c r="AQ787" i="4"/>
  <c r="AP787" i="4"/>
  <c r="AO787" i="4"/>
  <c r="AN787" i="4"/>
  <c r="AM787" i="4"/>
  <c r="AL787" i="4"/>
  <c r="AT803" i="4"/>
  <c r="AS803" i="4"/>
  <c r="AR803" i="4"/>
  <c r="AQ803" i="4"/>
  <c r="AP803" i="4"/>
  <c r="AO803" i="4"/>
  <c r="AN803" i="4"/>
  <c r="AM803" i="4"/>
  <c r="AL803" i="4"/>
  <c r="BK4" i="4"/>
  <c r="BJ4" i="4"/>
  <c r="BI4" i="4"/>
  <c r="BH4" i="4"/>
  <c r="BG4" i="4"/>
  <c r="BF4" i="4"/>
  <c r="BE4" i="4"/>
  <c r="BD4" i="4"/>
  <c r="BC4" i="4"/>
  <c r="BK17" i="4"/>
  <c r="BJ17" i="4"/>
  <c r="BI17" i="4"/>
  <c r="BH17" i="4"/>
  <c r="BG17" i="4"/>
  <c r="BF17" i="4"/>
  <c r="BE17" i="4"/>
  <c r="BD17" i="4"/>
  <c r="BC17" i="4"/>
  <c r="AT24" i="4"/>
  <c r="AS24" i="4"/>
  <c r="AR24" i="4"/>
  <c r="AQ24" i="4"/>
  <c r="AP24" i="4"/>
  <c r="AO24" i="4"/>
  <c r="AN24" i="4"/>
  <c r="AM24" i="4"/>
  <c r="AL24" i="4"/>
  <c r="AT28" i="4"/>
  <c r="AS28" i="4"/>
  <c r="AR28" i="4"/>
  <c r="AQ28" i="4"/>
  <c r="AP28" i="4"/>
  <c r="AO28" i="4"/>
  <c r="AN28" i="4"/>
  <c r="AM28" i="4"/>
  <c r="AL28" i="4"/>
  <c r="AT32" i="4"/>
  <c r="AS32" i="4"/>
  <c r="AR32" i="4"/>
  <c r="AQ32" i="4"/>
  <c r="AP32" i="4"/>
  <c r="AO32" i="4"/>
  <c r="AN32" i="4"/>
  <c r="AM32" i="4"/>
  <c r="AL32" i="4"/>
  <c r="AT36" i="4"/>
  <c r="AS36" i="4"/>
  <c r="AR36" i="4"/>
  <c r="AQ36" i="4"/>
  <c r="AP36" i="4"/>
  <c r="AO36" i="4"/>
  <c r="AN36" i="4"/>
  <c r="AM36" i="4"/>
  <c r="AL36" i="4"/>
  <c r="AT40" i="4"/>
  <c r="AS40" i="4"/>
  <c r="AR40" i="4"/>
  <c r="AQ40" i="4"/>
  <c r="AP40" i="4"/>
  <c r="AO40" i="4"/>
  <c r="AN40" i="4"/>
  <c r="AM40" i="4"/>
  <c r="AL40" i="4"/>
  <c r="AT44" i="4"/>
  <c r="AS44" i="4"/>
  <c r="AR44" i="4"/>
  <c r="AQ44" i="4"/>
  <c r="AP44" i="4"/>
  <c r="AO44" i="4"/>
  <c r="AN44" i="4"/>
  <c r="AM44" i="4"/>
  <c r="AL44" i="4"/>
  <c r="AT48" i="4"/>
  <c r="AS48" i="4"/>
  <c r="AR48" i="4"/>
  <c r="AQ48" i="4"/>
  <c r="AP48" i="4"/>
  <c r="AO48" i="4"/>
  <c r="AN48" i="4"/>
  <c r="AM48" i="4"/>
  <c r="AL48" i="4"/>
  <c r="AT52" i="4"/>
  <c r="AS52" i="4"/>
  <c r="AR52" i="4"/>
  <c r="AQ52" i="4"/>
  <c r="AP52" i="4"/>
  <c r="AO52" i="4"/>
  <c r="AN52" i="4"/>
  <c r="AM52" i="4"/>
  <c r="AL52" i="4"/>
  <c r="AT56" i="4"/>
  <c r="AS56" i="4"/>
  <c r="AR56" i="4"/>
  <c r="AQ56" i="4"/>
  <c r="AP56" i="4"/>
  <c r="AO56" i="4"/>
  <c r="AN56" i="4"/>
  <c r="AM56" i="4"/>
  <c r="AL56" i="4"/>
  <c r="AT60" i="4"/>
  <c r="AS60" i="4"/>
  <c r="AR60" i="4"/>
  <c r="AQ60" i="4"/>
  <c r="AP60" i="4"/>
  <c r="AO60" i="4"/>
  <c r="AN60" i="4"/>
  <c r="AM60" i="4"/>
  <c r="AL60" i="4"/>
  <c r="AT64" i="4"/>
  <c r="AS64" i="4"/>
  <c r="AR64" i="4"/>
  <c r="AQ64" i="4"/>
  <c r="AP64" i="4"/>
  <c r="AO64" i="4"/>
  <c r="AN64" i="4"/>
  <c r="AM64" i="4"/>
  <c r="AL64" i="4"/>
  <c r="AT68" i="4"/>
  <c r="AS68" i="4"/>
  <c r="AR68" i="4"/>
  <c r="AQ68" i="4"/>
  <c r="AP68" i="4"/>
  <c r="AO68" i="4"/>
  <c r="AN68" i="4"/>
  <c r="AM68" i="4"/>
  <c r="AL68" i="4"/>
  <c r="AT72" i="4"/>
  <c r="AS72" i="4"/>
  <c r="AR72" i="4"/>
  <c r="AQ72" i="4"/>
  <c r="AP72" i="4"/>
  <c r="AO72" i="4"/>
  <c r="AN72" i="4"/>
  <c r="AM72" i="4"/>
  <c r="AL72" i="4"/>
  <c r="AT76" i="4"/>
  <c r="AS76" i="4"/>
  <c r="AR76" i="4"/>
  <c r="AQ76" i="4"/>
  <c r="AP76" i="4"/>
  <c r="AO76" i="4"/>
  <c r="AN76" i="4"/>
  <c r="AM76" i="4"/>
  <c r="AL76" i="4"/>
  <c r="AT80" i="4"/>
  <c r="AS80" i="4"/>
  <c r="AR80" i="4"/>
  <c r="AQ80" i="4"/>
  <c r="AP80" i="4"/>
  <c r="AO80" i="4"/>
  <c r="AN80" i="4"/>
  <c r="AM80" i="4"/>
  <c r="AL80" i="4"/>
  <c r="AT84" i="4"/>
  <c r="AS84" i="4"/>
  <c r="AR84" i="4"/>
  <c r="AQ84" i="4"/>
  <c r="AP84" i="4"/>
  <c r="AO84" i="4"/>
  <c r="AN84" i="4"/>
  <c r="AM84" i="4"/>
  <c r="AL84" i="4"/>
  <c r="AT88" i="4"/>
  <c r="AS88" i="4"/>
  <c r="AR88" i="4"/>
  <c r="AQ88" i="4"/>
  <c r="AP88" i="4"/>
  <c r="AO88" i="4"/>
  <c r="AN88" i="4"/>
  <c r="AM88" i="4"/>
  <c r="AL88" i="4"/>
  <c r="AT92" i="4"/>
  <c r="AS92" i="4"/>
  <c r="AR92" i="4"/>
  <c r="AQ92" i="4"/>
  <c r="AP92" i="4"/>
  <c r="AO92" i="4"/>
  <c r="AN92" i="4"/>
  <c r="AM92" i="4"/>
  <c r="AL92" i="4"/>
  <c r="AT96" i="4"/>
  <c r="AS96" i="4"/>
  <c r="AR96" i="4"/>
  <c r="AQ96" i="4"/>
  <c r="AP96" i="4"/>
  <c r="AO96" i="4"/>
  <c r="AN96" i="4"/>
  <c r="AM96" i="4"/>
  <c r="AL96" i="4"/>
  <c r="AT109" i="4"/>
  <c r="AS109" i="4"/>
  <c r="AR109" i="4"/>
  <c r="AQ109" i="4"/>
  <c r="AP109" i="4"/>
  <c r="AO109" i="4"/>
  <c r="AN109" i="4"/>
  <c r="AM109" i="4"/>
  <c r="AL109" i="4"/>
  <c r="AT125" i="4"/>
  <c r="AS125" i="4"/>
  <c r="AR125" i="4"/>
  <c r="AQ125" i="4"/>
  <c r="AP125" i="4"/>
  <c r="AO125" i="4"/>
  <c r="AN125" i="4"/>
  <c r="AM125" i="4"/>
  <c r="AL125" i="4"/>
  <c r="AT141" i="4"/>
  <c r="AS141" i="4"/>
  <c r="AR141" i="4"/>
  <c r="AQ141" i="4"/>
  <c r="AP141" i="4"/>
  <c r="AO141" i="4"/>
  <c r="AN141" i="4"/>
  <c r="AM141" i="4"/>
  <c r="AL141" i="4"/>
  <c r="AT158" i="4"/>
  <c r="AS158" i="4"/>
  <c r="AR158" i="4"/>
  <c r="AQ158" i="4"/>
  <c r="AP158" i="4"/>
  <c r="AO158" i="4"/>
  <c r="AN158" i="4"/>
  <c r="AM158" i="4"/>
  <c r="AL158" i="4"/>
  <c r="AT174" i="4"/>
  <c r="AS174" i="4"/>
  <c r="AR174" i="4"/>
  <c r="AQ174" i="4"/>
  <c r="AP174" i="4"/>
  <c r="AO174" i="4"/>
  <c r="AN174" i="4"/>
  <c r="AM174" i="4"/>
  <c r="AL174" i="4"/>
  <c r="AT190" i="4"/>
  <c r="AS190" i="4"/>
  <c r="AR190" i="4"/>
  <c r="AQ190" i="4"/>
  <c r="AP190" i="4"/>
  <c r="AO190" i="4"/>
  <c r="AN190" i="4"/>
  <c r="AM190" i="4"/>
  <c r="AL190" i="4"/>
  <c r="AT206" i="4"/>
  <c r="AS206" i="4"/>
  <c r="AR206" i="4"/>
  <c r="AQ206" i="4"/>
  <c r="AP206" i="4"/>
  <c r="AO206" i="4"/>
  <c r="AN206" i="4"/>
  <c r="AM206" i="4"/>
  <c r="AL206" i="4"/>
  <c r="AT222" i="4"/>
  <c r="AS222" i="4"/>
  <c r="AR222" i="4"/>
  <c r="AQ222" i="4"/>
  <c r="AP222" i="4"/>
  <c r="AO222" i="4"/>
  <c r="AN222" i="4"/>
  <c r="AM222" i="4"/>
  <c r="AL222" i="4"/>
  <c r="AT238" i="4"/>
  <c r="AS238" i="4"/>
  <c r="AR238" i="4"/>
  <c r="AQ238" i="4"/>
  <c r="AP238" i="4"/>
  <c r="AO238" i="4"/>
  <c r="AN238" i="4"/>
  <c r="AM238" i="4"/>
  <c r="AL238" i="4"/>
  <c r="AT254" i="4"/>
  <c r="AS254" i="4"/>
  <c r="AR254" i="4"/>
  <c r="AQ254" i="4"/>
  <c r="AP254" i="4"/>
  <c r="AO254" i="4"/>
  <c r="AN254" i="4"/>
  <c r="AM254" i="4"/>
  <c r="AL254" i="4"/>
  <c r="AT270" i="4"/>
  <c r="AS270" i="4"/>
  <c r="AR270" i="4"/>
  <c r="AQ270" i="4"/>
  <c r="AP270" i="4"/>
  <c r="AO270" i="4"/>
  <c r="AN270" i="4"/>
  <c r="AM270" i="4"/>
  <c r="AL270" i="4"/>
  <c r="AT286" i="4"/>
  <c r="AS286" i="4"/>
  <c r="AR286" i="4"/>
  <c r="AQ286" i="4"/>
  <c r="AP286" i="4"/>
  <c r="AO286" i="4"/>
  <c r="AN286" i="4"/>
  <c r="AM286" i="4"/>
  <c r="AL286" i="4"/>
  <c r="AT302" i="4"/>
  <c r="AS302" i="4"/>
  <c r="AR302" i="4"/>
  <c r="AQ302" i="4"/>
  <c r="AP302" i="4"/>
  <c r="AO302" i="4"/>
  <c r="AN302" i="4"/>
  <c r="AM302" i="4"/>
  <c r="AL302" i="4"/>
  <c r="AT318" i="4"/>
  <c r="AS318" i="4"/>
  <c r="AR318" i="4"/>
  <c r="AQ318" i="4"/>
  <c r="AP318" i="4"/>
  <c r="AO318" i="4"/>
  <c r="AN318" i="4"/>
  <c r="AM318" i="4"/>
  <c r="AL318" i="4"/>
  <c r="AT334" i="4"/>
  <c r="AS334" i="4"/>
  <c r="AR334" i="4"/>
  <c r="AQ334" i="4"/>
  <c r="AP334" i="4"/>
  <c r="AO334" i="4"/>
  <c r="AN334" i="4"/>
  <c r="AM334" i="4"/>
  <c r="AL334" i="4"/>
  <c r="AT350" i="4"/>
  <c r="AS350" i="4"/>
  <c r="AR350" i="4"/>
  <c r="AQ350" i="4"/>
  <c r="AP350" i="4"/>
  <c r="AO350" i="4"/>
  <c r="AN350" i="4"/>
  <c r="AM350" i="4"/>
  <c r="AL350" i="4"/>
  <c r="AT366" i="4"/>
  <c r="AS366" i="4"/>
  <c r="AR366" i="4"/>
  <c r="AQ366" i="4"/>
  <c r="AP366" i="4"/>
  <c r="AO366" i="4"/>
  <c r="AN366" i="4"/>
  <c r="AM366" i="4"/>
  <c r="AL366" i="4"/>
  <c r="AT382" i="4"/>
  <c r="AS382" i="4"/>
  <c r="AR382" i="4"/>
  <c r="AQ382" i="4"/>
  <c r="AP382" i="4"/>
  <c r="AO382" i="4"/>
  <c r="AN382" i="4"/>
  <c r="AM382" i="4"/>
  <c r="AL382" i="4"/>
  <c r="AT398" i="4"/>
  <c r="AS398" i="4"/>
  <c r="AR398" i="4"/>
  <c r="AQ398" i="4"/>
  <c r="AP398" i="4"/>
  <c r="AO398" i="4"/>
  <c r="AN398" i="4"/>
  <c r="AM398" i="4"/>
  <c r="AL398" i="4"/>
  <c r="AT414" i="4"/>
  <c r="AS414" i="4"/>
  <c r="AR414" i="4"/>
  <c r="AQ414" i="4"/>
  <c r="AP414" i="4"/>
  <c r="AO414" i="4"/>
  <c r="AN414" i="4"/>
  <c r="AM414" i="4"/>
  <c r="AL414" i="4"/>
  <c r="AT430" i="4"/>
  <c r="AS430" i="4"/>
  <c r="AR430" i="4"/>
  <c r="AQ430" i="4"/>
  <c r="AP430" i="4"/>
  <c r="AO430" i="4"/>
  <c r="AN430" i="4"/>
  <c r="AM430" i="4"/>
  <c r="AL430" i="4"/>
  <c r="AT446" i="4"/>
  <c r="AS446" i="4"/>
  <c r="AR446" i="4"/>
  <c r="AQ446" i="4"/>
  <c r="AP446" i="4"/>
  <c r="AO446" i="4"/>
  <c r="AN446" i="4"/>
  <c r="AM446" i="4"/>
  <c r="AL446" i="4"/>
  <c r="AT462" i="4"/>
  <c r="AS462" i="4"/>
  <c r="AR462" i="4"/>
  <c r="AQ462" i="4"/>
  <c r="AP462" i="4"/>
  <c r="AO462" i="4"/>
  <c r="AN462" i="4"/>
  <c r="AM462" i="4"/>
  <c r="AL462" i="4"/>
  <c r="AT478" i="4"/>
  <c r="AS478" i="4"/>
  <c r="AR478" i="4"/>
  <c r="AQ478" i="4"/>
  <c r="AP478" i="4"/>
  <c r="AO478" i="4"/>
  <c r="AN478" i="4"/>
  <c r="AM478" i="4"/>
  <c r="AL478" i="4"/>
  <c r="AT488" i="4"/>
  <c r="AS488" i="4"/>
  <c r="AR488" i="4"/>
  <c r="AQ488" i="4"/>
  <c r="AP488" i="4"/>
  <c r="AO488" i="4"/>
  <c r="AN488" i="4"/>
  <c r="AM488" i="4"/>
  <c r="AL488" i="4"/>
  <c r="BK16" i="4"/>
  <c r="BJ16" i="4"/>
  <c r="BI16" i="4"/>
  <c r="BH16" i="4"/>
  <c r="BG16" i="4"/>
  <c r="BF16" i="4"/>
  <c r="BE16" i="4"/>
  <c r="BD16" i="4"/>
  <c r="BC16" i="4"/>
  <c r="AT108" i="4"/>
  <c r="AS108" i="4"/>
  <c r="AR108" i="4"/>
  <c r="AQ108" i="4"/>
  <c r="AP108" i="4"/>
  <c r="AO108" i="4"/>
  <c r="AN108" i="4"/>
  <c r="AM108" i="4"/>
  <c r="AL108" i="4"/>
  <c r="AT124" i="4"/>
  <c r="AS124" i="4"/>
  <c r="AR124" i="4"/>
  <c r="AQ124" i="4"/>
  <c r="AP124" i="4"/>
  <c r="AO124" i="4"/>
  <c r="AN124" i="4"/>
  <c r="AM124" i="4"/>
  <c r="AL124" i="4"/>
  <c r="AT140" i="4"/>
  <c r="AS140" i="4"/>
  <c r="AR140" i="4"/>
  <c r="AQ140" i="4"/>
  <c r="AP140" i="4"/>
  <c r="AO140" i="4"/>
  <c r="AN140" i="4"/>
  <c r="AM140" i="4"/>
  <c r="AL140" i="4"/>
  <c r="AT157" i="4"/>
  <c r="AS157" i="4"/>
  <c r="AR157" i="4"/>
  <c r="AQ157" i="4"/>
  <c r="AP157" i="4"/>
  <c r="AO157" i="4"/>
  <c r="AN157" i="4"/>
  <c r="AM157" i="4"/>
  <c r="AL157" i="4"/>
  <c r="AT173" i="4"/>
  <c r="AS173" i="4"/>
  <c r="AR173" i="4"/>
  <c r="AQ173" i="4"/>
  <c r="AP173" i="4"/>
  <c r="AO173" i="4"/>
  <c r="AN173" i="4"/>
  <c r="AM173" i="4"/>
  <c r="AL173" i="4"/>
  <c r="AT189" i="4"/>
  <c r="AS189" i="4"/>
  <c r="AR189" i="4"/>
  <c r="AQ189" i="4"/>
  <c r="AP189" i="4"/>
  <c r="AO189" i="4"/>
  <c r="AN189" i="4"/>
  <c r="AM189" i="4"/>
  <c r="AL189" i="4"/>
  <c r="AT205" i="4"/>
  <c r="AS205" i="4"/>
  <c r="AR205" i="4"/>
  <c r="AQ205" i="4"/>
  <c r="AP205" i="4"/>
  <c r="AO205" i="4"/>
  <c r="AN205" i="4"/>
  <c r="AM205" i="4"/>
  <c r="AL205" i="4"/>
  <c r="AT221" i="4"/>
  <c r="AS221" i="4"/>
  <c r="AR221" i="4"/>
  <c r="AQ221" i="4"/>
  <c r="AP221" i="4"/>
  <c r="AO221" i="4"/>
  <c r="AN221" i="4"/>
  <c r="AM221" i="4"/>
  <c r="AL221" i="4"/>
  <c r="AT237" i="4"/>
  <c r="AS237" i="4"/>
  <c r="AR237" i="4"/>
  <c r="AQ237" i="4"/>
  <c r="AP237" i="4"/>
  <c r="AO237" i="4"/>
  <c r="AN237" i="4"/>
  <c r="AM237" i="4"/>
  <c r="AL237" i="4"/>
  <c r="AT253" i="4"/>
  <c r="AS253" i="4"/>
  <c r="AR253" i="4"/>
  <c r="AQ253" i="4"/>
  <c r="AP253" i="4"/>
  <c r="AO253" i="4"/>
  <c r="AN253" i="4"/>
  <c r="AM253" i="4"/>
  <c r="AL253" i="4"/>
  <c r="AT269" i="4"/>
  <c r="AS269" i="4"/>
  <c r="AR269" i="4"/>
  <c r="AQ269" i="4"/>
  <c r="AP269" i="4"/>
  <c r="AO269" i="4"/>
  <c r="AN269" i="4"/>
  <c r="AM269" i="4"/>
  <c r="AL269" i="4"/>
  <c r="AT285" i="4"/>
  <c r="AS285" i="4"/>
  <c r="AR285" i="4"/>
  <c r="AQ285" i="4"/>
  <c r="AP285" i="4"/>
  <c r="AO285" i="4"/>
  <c r="AN285" i="4"/>
  <c r="AM285" i="4"/>
  <c r="AL285" i="4"/>
  <c r="AT301" i="4"/>
  <c r="AS301" i="4"/>
  <c r="AR301" i="4"/>
  <c r="AQ301" i="4"/>
  <c r="AP301" i="4"/>
  <c r="AO301" i="4"/>
  <c r="AN301" i="4"/>
  <c r="AM301" i="4"/>
  <c r="AL301" i="4"/>
  <c r="AT317" i="4"/>
  <c r="AS317" i="4"/>
  <c r="AR317" i="4"/>
  <c r="AQ317" i="4"/>
  <c r="AP317" i="4"/>
  <c r="AO317" i="4"/>
  <c r="AN317" i="4"/>
  <c r="AM317" i="4"/>
  <c r="AL317" i="4"/>
  <c r="AT349" i="4"/>
  <c r="AS349" i="4"/>
  <c r="AR349" i="4"/>
  <c r="AQ349" i="4"/>
  <c r="AP349" i="4"/>
  <c r="AO349" i="4"/>
  <c r="AN349" i="4"/>
  <c r="AM349" i="4"/>
  <c r="AL349" i="4"/>
  <c r="AT365" i="4"/>
  <c r="AS365" i="4"/>
  <c r="AR365" i="4"/>
  <c r="AQ365" i="4"/>
  <c r="AP365" i="4"/>
  <c r="AO365" i="4"/>
  <c r="AN365" i="4"/>
  <c r="AM365" i="4"/>
  <c r="AL365" i="4"/>
  <c r="AT381" i="4"/>
  <c r="AS381" i="4"/>
  <c r="AR381" i="4"/>
  <c r="AQ381" i="4"/>
  <c r="AP381" i="4"/>
  <c r="AO381" i="4"/>
  <c r="AN381" i="4"/>
  <c r="AM381" i="4"/>
  <c r="AL381" i="4"/>
  <c r="AT397" i="4"/>
  <c r="AS397" i="4"/>
  <c r="AR397" i="4"/>
  <c r="AQ397" i="4"/>
  <c r="AP397" i="4"/>
  <c r="AO397" i="4"/>
  <c r="AN397" i="4"/>
  <c r="AM397" i="4"/>
  <c r="AL397" i="4"/>
  <c r="AT413" i="4"/>
  <c r="AS413" i="4"/>
  <c r="AR413" i="4"/>
  <c r="AQ413" i="4"/>
  <c r="AP413" i="4"/>
  <c r="AO413" i="4"/>
  <c r="AN413" i="4"/>
  <c r="AM413" i="4"/>
  <c r="AL413" i="4"/>
  <c r="AT429" i="4"/>
  <c r="AS429" i="4"/>
  <c r="AR429" i="4"/>
  <c r="AQ429" i="4"/>
  <c r="AP429" i="4"/>
  <c r="AO429" i="4"/>
  <c r="AN429" i="4"/>
  <c r="AM429" i="4"/>
  <c r="AL429" i="4"/>
  <c r="AT445" i="4"/>
  <c r="AS445" i="4"/>
  <c r="AR445" i="4"/>
  <c r="AQ445" i="4"/>
  <c r="AP445" i="4"/>
  <c r="AO445" i="4"/>
  <c r="AN445" i="4"/>
  <c r="AM445" i="4"/>
  <c r="AL445" i="4"/>
  <c r="AT461" i="4"/>
  <c r="AS461" i="4"/>
  <c r="AR461" i="4"/>
  <c r="AQ461" i="4"/>
  <c r="AP461" i="4"/>
  <c r="AO461" i="4"/>
  <c r="AN461" i="4"/>
  <c r="AM461" i="4"/>
  <c r="AL461" i="4"/>
  <c r="AT477" i="4"/>
  <c r="AS477" i="4"/>
  <c r="AR477" i="4"/>
  <c r="AQ477" i="4"/>
  <c r="AP477" i="4"/>
  <c r="AO477" i="4"/>
  <c r="AN477" i="4"/>
  <c r="AM477" i="4"/>
  <c r="AL477" i="4"/>
  <c r="AT495" i="4"/>
  <c r="AS495" i="4"/>
  <c r="AR495" i="4"/>
  <c r="AQ495" i="4"/>
  <c r="AP495" i="4"/>
  <c r="AO495" i="4"/>
  <c r="AN495" i="4"/>
  <c r="AM495" i="4"/>
  <c r="AL495" i="4"/>
  <c r="AT511" i="4"/>
  <c r="AS511" i="4"/>
  <c r="AR511" i="4"/>
  <c r="AQ511" i="4"/>
  <c r="AP511" i="4"/>
  <c r="AO511" i="4"/>
  <c r="AN511" i="4"/>
  <c r="AM511" i="4"/>
  <c r="AL511" i="4"/>
  <c r="BK11" i="4"/>
  <c r="BJ11" i="4"/>
  <c r="BI11" i="4"/>
  <c r="BH11" i="4"/>
  <c r="BG11" i="4"/>
  <c r="BF11" i="4"/>
  <c r="BE11" i="4"/>
  <c r="BD11" i="4"/>
  <c r="BC11" i="4"/>
  <c r="AT107" i="4"/>
  <c r="AS107" i="4"/>
  <c r="AR107" i="4"/>
  <c r="AQ107" i="4"/>
  <c r="AP107" i="4"/>
  <c r="AO107" i="4"/>
  <c r="AN107" i="4"/>
  <c r="AM107" i="4"/>
  <c r="AL107" i="4"/>
  <c r="AT123" i="4"/>
  <c r="AS123" i="4"/>
  <c r="AR123" i="4"/>
  <c r="AQ123" i="4"/>
  <c r="AP123" i="4"/>
  <c r="AO123" i="4"/>
  <c r="AN123" i="4"/>
  <c r="AM123" i="4"/>
  <c r="AL123" i="4"/>
  <c r="AT139" i="4"/>
  <c r="AS139" i="4"/>
  <c r="AR139" i="4"/>
  <c r="AQ139" i="4"/>
  <c r="AP139" i="4"/>
  <c r="AO139" i="4"/>
  <c r="AN139" i="4"/>
  <c r="AM139" i="4"/>
  <c r="AL139" i="4"/>
  <c r="AT152" i="4"/>
  <c r="AS152" i="4"/>
  <c r="AR152" i="4"/>
  <c r="AQ152" i="4"/>
  <c r="AP152" i="4"/>
  <c r="AO152" i="4"/>
  <c r="AN152" i="4"/>
  <c r="AM152" i="4"/>
  <c r="AL152" i="4"/>
  <c r="AT168" i="4"/>
  <c r="AS168" i="4"/>
  <c r="AR168" i="4"/>
  <c r="AQ168" i="4"/>
  <c r="AP168" i="4"/>
  <c r="AO168" i="4"/>
  <c r="AN168" i="4"/>
  <c r="AM168" i="4"/>
  <c r="AL168" i="4"/>
  <c r="AT184" i="4"/>
  <c r="AS184" i="4"/>
  <c r="AR184" i="4"/>
  <c r="AQ184" i="4"/>
  <c r="AP184" i="4"/>
  <c r="AO184" i="4"/>
  <c r="AN184" i="4"/>
  <c r="AM184" i="4"/>
  <c r="AL184" i="4"/>
  <c r="AT200" i="4"/>
  <c r="AS200" i="4"/>
  <c r="AR200" i="4"/>
  <c r="AQ200" i="4"/>
  <c r="AP200" i="4"/>
  <c r="AO200" i="4"/>
  <c r="AN200" i="4"/>
  <c r="AM200" i="4"/>
  <c r="AL200" i="4"/>
  <c r="AT216" i="4"/>
  <c r="AS216" i="4"/>
  <c r="AR216" i="4"/>
  <c r="AQ216" i="4"/>
  <c r="AP216" i="4"/>
  <c r="AO216" i="4"/>
  <c r="AN216" i="4"/>
  <c r="AM216" i="4"/>
  <c r="AL216" i="4"/>
  <c r="AT232" i="4"/>
  <c r="AS232" i="4"/>
  <c r="AR232" i="4"/>
  <c r="AQ232" i="4"/>
  <c r="AP232" i="4"/>
  <c r="AO232" i="4"/>
  <c r="AN232" i="4"/>
  <c r="AM232" i="4"/>
  <c r="AL232" i="4"/>
  <c r="AT248" i="4"/>
  <c r="AS248" i="4"/>
  <c r="AR248" i="4"/>
  <c r="AQ248" i="4"/>
  <c r="AP248" i="4"/>
  <c r="AO248" i="4"/>
  <c r="AN248" i="4"/>
  <c r="AM248" i="4"/>
  <c r="AL248" i="4"/>
  <c r="AT264" i="4"/>
  <c r="AS264" i="4"/>
  <c r="AR264" i="4"/>
  <c r="AQ264" i="4"/>
  <c r="AP264" i="4"/>
  <c r="AO264" i="4"/>
  <c r="AN264" i="4"/>
  <c r="AM264" i="4"/>
  <c r="AL264" i="4"/>
  <c r="AT280" i="4"/>
  <c r="AS280" i="4"/>
  <c r="AR280" i="4"/>
  <c r="AQ280" i="4"/>
  <c r="AP280" i="4"/>
  <c r="AO280" i="4"/>
  <c r="AN280" i="4"/>
  <c r="AM280" i="4"/>
  <c r="AL280" i="4"/>
  <c r="AT296" i="4"/>
  <c r="AS296" i="4"/>
  <c r="AR296" i="4"/>
  <c r="AQ296" i="4"/>
  <c r="AP296" i="4"/>
  <c r="AO296" i="4"/>
  <c r="AN296" i="4"/>
  <c r="AM296" i="4"/>
  <c r="AL296" i="4"/>
  <c r="AT312" i="4"/>
  <c r="AS312" i="4"/>
  <c r="AR312" i="4"/>
  <c r="AQ312" i="4"/>
  <c r="AP312" i="4"/>
  <c r="AO312" i="4"/>
  <c r="AN312" i="4"/>
  <c r="AM312" i="4"/>
  <c r="AL312" i="4"/>
  <c r="AT328" i="4"/>
  <c r="AS328" i="4"/>
  <c r="AR328" i="4"/>
  <c r="AQ328" i="4"/>
  <c r="AP328" i="4"/>
  <c r="AO328" i="4"/>
  <c r="AN328" i="4"/>
  <c r="AM328" i="4"/>
  <c r="AL328" i="4"/>
  <c r="AT344" i="4"/>
  <c r="AS344" i="4"/>
  <c r="AR344" i="4"/>
  <c r="AQ344" i="4"/>
  <c r="AP344" i="4"/>
  <c r="AO344" i="4"/>
  <c r="AN344" i="4"/>
  <c r="AM344" i="4"/>
  <c r="AL344" i="4"/>
  <c r="AT360" i="4"/>
  <c r="AS360" i="4"/>
  <c r="AR360" i="4"/>
  <c r="AQ360" i="4"/>
  <c r="AP360" i="4"/>
  <c r="AO360" i="4"/>
  <c r="AN360" i="4"/>
  <c r="AM360" i="4"/>
  <c r="AL360" i="4"/>
  <c r="AT376" i="4"/>
  <c r="AS376" i="4"/>
  <c r="AR376" i="4"/>
  <c r="AQ376" i="4"/>
  <c r="AP376" i="4"/>
  <c r="AO376" i="4"/>
  <c r="AN376" i="4"/>
  <c r="AM376" i="4"/>
  <c r="AL376" i="4"/>
  <c r="AT392" i="4"/>
  <c r="AS392" i="4"/>
  <c r="AR392" i="4"/>
  <c r="AQ392" i="4"/>
  <c r="AP392" i="4"/>
  <c r="AO392" i="4"/>
  <c r="AN392" i="4"/>
  <c r="AM392" i="4"/>
  <c r="AL392" i="4"/>
  <c r="AT408" i="4"/>
  <c r="AS408" i="4"/>
  <c r="AR408" i="4"/>
  <c r="AQ408" i="4"/>
  <c r="AP408" i="4"/>
  <c r="AO408" i="4"/>
  <c r="AN408" i="4"/>
  <c r="AM408" i="4"/>
  <c r="AL408" i="4"/>
  <c r="AT424" i="4"/>
  <c r="AS424" i="4"/>
  <c r="AR424" i="4"/>
  <c r="AQ424" i="4"/>
  <c r="AP424" i="4"/>
  <c r="AO424" i="4"/>
  <c r="AN424" i="4"/>
  <c r="AM424" i="4"/>
  <c r="AL424" i="4"/>
  <c r="AT472" i="4"/>
  <c r="AS472" i="4"/>
  <c r="AR472" i="4"/>
  <c r="AQ472" i="4"/>
  <c r="AP472" i="4"/>
  <c r="AO472" i="4"/>
  <c r="AN472" i="4"/>
  <c r="AM472" i="4"/>
  <c r="AL472" i="4"/>
  <c r="AT823" i="4"/>
  <c r="AS823" i="4"/>
  <c r="AR823" i="4"/>
  <c r="AQ823" i="4"/>
  <c r="AP823" i="4"/>
  <c r="AO823" i="4"/>
  <c r="AN823" i="4"/>
  <c r="AM823" i="4"/>
  <c r="AL823" i="4"/>
  <c r="AT839" i="4"/>
  <c r="AS839" i="4"/>
  <c r="AR839" i="4"/>
  <c r="AQ839" i="4"/>
  <c r="AP839" i="4"/>
  <c r="AO839" i="4"/>
  <c r="AN839" i="4"/>
  <c r="AM839" i="4"/>
  <c r="AL839" i="4"/>
  <c r="AT855" i="4"/>
  <c r="AS855" i="4"/>
  <c r="AR855" i="4"/>
  <c r="AQ855" i="4"/>
  <c r="AP855" i="4"/>
  <c r="AO855" i="4"/>
  <c r="AN855" i="4"/>
  <c r="AM855" i="4"/>
  <c r="AL855" i="4"/>
  <c r="AT871" i="4"/>
  <c r="AS871" i="4"/>
  <c r="AR871" i="4"/>
  <c r="AQ871" i="4"/>
  <c r="AP871" i="4"/>
  <c r="AO871" i="4"/>
  <c r="AN871" i="4"/>
  <c r="AM871" i="4"/>
  <c r="AL871" i="4"/>
  <c r="AT887" i="4"/>
  <c r="AS887" i="4"/>
  <c r="AR887" i="4"/>
  <c r="AQ887" i="4"/>
  <c r="AP887" i="4"/>
  <c r="AO887" i="4"/>
  <c r="AN887" i="4"/>
  <c r="AM887" i="4"/>
  <c r="AL887" i="4"/>
  <c r="AT903" i="4"/>
  <c r="AS903" i="4"/>
  <c r="AR903" i="4"/>
  <c r="AQ903" i="4"/>
  <c r="AP903" i="4"/>
  <c r="AO903" i="4"/>
  <c r="AN903" i="4"/>
  <c r="AM903" i="4"/>
  <c r="AL903" i="4"/>
  <c r="AT919" i="4"/>
  <c r="AS919" i="4"/>
  <c r="AR919" i="4"/>
  <c r="AQ919" i="4"/>
  <c r="AP919" i="4"/>
  <c r="AO919" i="4"/>
  <c r="AN919" i="4"/>
  <c r="AM919" i="4"/>
  <c r="AL919" i="4"/>
  <c r="AT935" i="4"/>
  <c r="AS935" i="4"/>
  <c r="AR935" i="4"/>
  <c r="AQ935" i="4"/>
  <c r="AP935" i="4"/>
  <c r="AO935" i="4"/>
  <c r="AN935" i="4"/>
  <c r="AM935" i="4"/>
  <c r="AL935" i="4"/>
  <c r="AT951" i="4"/>
  <c r="AS951" i="4"/>
  <c r="AR951" i="4"/>
  <c r="AQ951" i="4"/>
  <c r="AP951" i="4"/>
  <c r="AO951" i="4"/>
  <c r="AN951" i="4"/>
  <c r="AM951" i="4"/>
  <c r="AL951" i="4"/>
  <c r="AT967" i="4"/>
  <c r="AS967" i="4"/>
  <c r="AR967" i="4"/>
  <c r="AQ967" i="4"/>
  <c r="AP967" i="4"/>
  <c r="AO967" i="4"/>
  <c r="AN967" i="4"/>
  <c r="AM967" i="4"/>
  <c r="AL967" i="4"/>
  <c r="AT983" i="4"/>
  <c r="AS983" i="4"/>
  <c r="AR983" i="4"/>
  <c r="AQ983" i="4"/>
  <c r="AP983" i="4"/>
  <c r="AO983" i="4"/>
  <c r="AN983" i="4"/>
  <c r="AM983" i="4"/>
  <c r="AL983" i="4"/>
  <c r="AT999" i="4"/>
  <c r="AS999" i="4"/>
  <c r="AR999" i="4"/>
  <c r="AQ999" i="4"/>
  <c r="AP999" i="4"/>
  <c r="AO999" i="4"/>
  <c r="AN999" i="4"/>
  <c r="AM999" i="4"/>
  <c r="AL999" i="4"/>
  <c r="AT1015" i="4"/>
  <c r="AS1015" i="4"/>
  <c r="AR1015" i="4"/>
  <c r="AQ1015" i="4"/>
  <c r="AP1015" i="4"/>
  <c r="AO1015" i="4"/>
  <c r="AN1015" i="4"/>
  <c r="AM1015" i="4"/>
  <c r="AL1015" i="4"/>
  <c r="AT518" i="4"/>
  <c r="AS518" i="4"/>
  <c r="AR518" i="4"/>
  <c r="AQ518" i="4"/>
  <c r="AP518" i="4"/>
  <c r="AO518" i="4"/>
  <c r="AN518" i="4"/>
  <c r="AM518" i="4"/>
  <c r="AL518" i="4"/>
  <c r="AT534" i="4"/>
  <c r="AS534" i="4"/>
  <c r="AR534" i="4"/>
  <c r="AQ534" i="4"/>
  <c r="AP534" i="4"/>
  <c r="AO534" i="4"/>
  <c r="AN534" i="4"/>
  <c r="AM534" i="4"/>
  <c r="AL534" i="4"/>
  <c r="AT550" i="4"/>
  <c r="AS550" i="4"/>
  <c r="AR550" i="4"/>
  <c r="AQ550" i="4"/>
  <c r="AP550" i="4"/>
  <c r="AO550" i="4"/>
  <c r="AN550" i="4"/>
  <c r="AM550" i="4"/>
  <c r="AL550" i="4"/>
  <c r="AT566" i="4"/>
  <c r="AS566" i="4"/>
  <c r="AR566" i="4"/>
  <c r="AQ566" i="4"/>
  <c r="AP566" i="4"/>
  <c r="AO566" i="4"/>
  <c r="AN566" i="4"/>
  <c r="AM566" i="4"/>
  <c r="AL566" i="4"/>
  <c r="AT582" i="4"/>
  <c r="AS582" i="4"/>
  <c r="AR582" i="4"/>
  <c r="AQ582" i="4"/>
  <c r="AP582" i="4"/>
  <c r="AO582" i="4"/>
  <c r="AN582" i="4"/>
  <c r="AM582" i="4"/>
  <c r="AL582" i="4"/>
  <c r="AT598" i="4"/>
  <c r="AS598" i="4"/>
  <c r="AR598" i="4"/>
  <c r="AQ598" i="4"/>
  <c r="AP598" i="4"/>
  <c r="AO598" i="4"/>
  <c r="AN598" i="4"/>
  <c r="AM598" i="4"/>
  <c r="AL598" i="4"/>
  <c r="AT614" i="4"/>
  <c r="AS614" i="4"/>
  <c r="AR614" i="4"/>
  <c r="AQ614" i="4"/>
  <c r="AP614" i="4"/>
  <c r="AO614" i="4"/>
  <c r="AN614" i="4"/>
  <c r="AM614" i="4"/>
  <c r="AL614" i="4"/>
  <c r="AT630" i="4"/>
  <c r="AS630" i="4"/>
  <c r="AR630" i="4"/>
  <c r="AQ630" i="4"/>
  <c r="AP630" i="4"/>
  <c r="AO630" i="4"/>
  <c r="AN630" i="4"/>
  <c r="AM630" i="4"/>
  <c r="AL630" i="4"/>
  <c r="AT646" i="4"/>
  <c r="AS646" i="4"/>
  <c r="AR646" i="4"/>
  <c r="AQ646" i="4"/>
  <c r="AP646" i="4"/>
  <c r="AO646" i="4"/>
  <c r="AN646" i="4"/>
  <c r="AM646" i="4"/>
  <c r="AL646" i="4"/>
  <c r="AT662" i="4"/>
  <c r="AS662" i="4"/>
  <c r="AR662" i="4"/>
  <c r="AQ662" i="4"/>
  <c r="AP662" i="4"/>
  <c r="AO662" i="4"/>
  <c r="AN662" i="4"/>
  <c r="AM662" i="4"/>
  <c r="AL662" i="4"/>
  <c r="AT678" i="4"/>
  <c r="AS678" i="4"/>
  <c r="AR678" i="4"/>
  <c r="AQ678" i="4"/>
  <c r="AP678" i="4"/>
  <c r="AO678" i="4"/>
  <c r="AN678" i="4"/>
  <c r="AM678" i="4"/>
  <c r="AL678" i="4"/>
  <c r="AT694" i="4"/>
  <c r="AS694" i="4"/>
  <c r="AR694" i="4"/>
  <c r="AQ694" i="4"/>
  <c r="AP694" i="4"/>
  <c r="AO694" i="4"/>
  <c r="AN694" i="4"/>
  <c r="AM694" i="4"/>
  <c r="AL694" i="4"/>
  <c r="AT710" i="4"/>
  <c r="AS710" i="4"/>
  <c r="AR710" i="4"/>
  <c r="AQ710" i="4"/>
  <c r="AP710" i="4"/>
  <c r="AO710" i="4"/>
  <c r="AN710" i="4"/>
  <c r="AM710" i="4"/>
  <c r="AL710" i="4"/>
  <c r="AT726" i="4"/>
  <c r="AS726" i="4"/>
  <c r="AR726" i="4"/>
  <c r="AQ726" i="4"/>
  <c r="AP726" i="4"/>
  <c r="AO726" i="4"/>
  <c r="AN726" i="4"/>
  <c r="AM726" i="4"/>
  <c r="AL726" i="4"/>
  <c r="AT742" i="4"/>
  <c r="AS742" i="4"/>
  <c r="AR742" i="4"/>
  <c r="AQ742" i="4"/>
  <c r="AP742" i="4"/>
  <c r="AO742" i="4"/>
  <c r="AN742" i="4"/>
  <c r="AM742" i="4"/>
  <c r="AL742" i="4"/>
  <c r="AT758" i="4"/>
  <c r="AS758" i="4"/>
  <c r="AR758" i="4"/>
  <c r="AQ758" i="4"/>
  <c r="AP758" i="4"/>
  <c r="AO758" i="4"/>
  <c r="AN758" i="4"/>
  <c r="AM758" i="4"/>
  <c r="AL758" i="4"/>
  <c r="AT774" i="4"/>
  <c r="AS774" i="4"/>
  <c r="AR774" i="4"/>
  <c r="AQ774" i="4"/>
  <c r="AP774" i="4"/>
  <c r="AO774" i="4"/>
  <c r="AN774" i="4"/>
  <c r="AM774" i="4"/>
  <c r="AL774" i="4"/>
  <c r="AT790" i="4"/>
  <c r="AS790" i="4"/>
  <c r="AR790" i="4"/>
  <c r="AQ790" i="4"/>
  <c r="AP790" i="4"/>
  <c r="AO790" i="4"/>
  <c r="AN790" i="4"/>
  <c r="AM790" i="4"/>
  <c r="AL790" i="4"/>
  <c r="AT806" i="4"/>
  <c r="AS806" i="4"/>
  <c r="AR806" i="4"/>
  <c r="AQ806" i="4"/>
  <c r="AP806" i="4"/>
  <c r="AO806" i="4"/>
  <c r="AN806" i="4"/>
  <c r="AM806" i="4"/>
  <c r="AL806" i="4"/>
  <c r="AT822" i="4"/>
  <c r="AS822" i="4"/>
  <c r="AR822" i="4"/>
  <c r="AQ822" i="4"/>
  <c r="AP822" i="4"/>
  <c r="AO822" i="4"/>
  <c r="AN822" i="4"/>
  <c r="AM822" i="4"/>
  <c r="AL822" i="4"/>
  <c r="AT838" i="4"/>
  <c r="AS838" i="4"/>
  <c r="AR838" i="4"/>
  <c r="AQ838" i="4"/>
  <c r="AP838" i="4"/>
  <c r="AO838" i="4"/>
  <c r="AN838" i="4"/>
  <c r="AM838" i="4"/>
  <c r="AL838" i="4"/>
  <c r="AT854" i="4"/>
  <c r="AS854" i="4"/>
  <c r="AR854" i="4"/>
  <c r="AQ854" i="4"/>
  <c r="AP854" i="4"/>
  <c r="AO854" i="4"/>
  <c r="AN854" i="4"/>
  <c r="AM854" i="4"/>
  <c r="AL854" i="4"/>
  <c r="AT870" i="4"/>
  <c r="AS870" i="4"/>
  <c r="AR870" i="4"/>
  <c r="AQ870" i="4"/>
  <c r="AP870" i="4"/>
  <c r="AO870" i="4"/>
  <c r="AN870" i="4"/>
  <c r="AM870" i="4"/>
  <c r="AL870" i="4"/>
  <c r="AT886" i="4"/>
  <c r="AS886" i="4"/>
  <c r="AR886" i="4"/>
  <c r="AQ886" i="4"/>
  <c r="AP886" i="4"/>
  <c r="AO886" i="4"/>
  <c r="AN886" i="4"/>
  <c r="AM886" i="4"/>
  <c r="AL886" i="4"/>
  <c r="AT902" i="4"/>
  <c r="AS902" i="4"/>
  <c r="AR902" i="4"/>
  <c r="AQ902" i="4"/>
  <c r="AP902" i="4"/>
  <c r="AO902" i="4"/>
  <c r="AN902" i="4"/>
  <c r="AM902" i="4"/>
  <c r="AL902" i="4"/>
  <c r="AT918" i="4"/>
  <c r="AS918" i="4"/>
  <c r="AR918" i="4"/>
  <c r="AQ918" i="4"/>
  <c r="AP918" i="4"/>
  <c r="AO918" i="4"/>
  <c r="AN918" i="4"/>
  <c r="AM918" i="4"/>
  <c r="AL918" i="4"/>
  <c r="AT934" i="4"/>
  <c r="AS934" i="4"/>
  <c r="AR934" i="4"/>
  <c r="AQ934" i="4"/>
  <c r="AP934" i="4"/>
  <c r="AO934" i="4"/>
  <c r="AN934" i="4"/>
  <c r="AM934" i="4"/>
  <c r="AL934" i="4"/>
  <c r="AT950" i="4"/>
  <c r="AS950" i="4"/>
  <c r="AR950" i="4"/>
  <c r="AQ950" i="4"/>
  <c r="AP950" i="4"/>
  <c r="AO950" i="4"/>
  <c r="AN950" i="4"/>
  <c r="AM950" i="4"/>
  <c r="AL950" i="4"/>
  <c r="AT966" i="4"/>
  <c r="AS966" i="4"/>
  <c r="AR966" i="4"/>
  <c r="AQ966" i="4"/>
  <c r="AP966" i="4"/>
  <c r="AO966" i="4"/>
  <c r="AN966" i="4"/>
  <c r="AM966" i="4"/>
  <c r="AL966" i="4"/>
  <c r="AT982" i="4"/>
  <c r="AS982" i="4"/>
  <c r="AR982" i="4"/>
  <c r="AQ982" i="4"/>
  <c r="AP982" i="4"/>
  <c r="AO982" i="4"/>
  <c r="AN982" i="4"/>
  <c r="AM982" i="4"/>
  <c r="AL982" i="4"/>
  <c r="AT998" i="4"/>
  <c r="AS998" i="4"/>
  <c r="AR998" i="4"/>
  <c r="AQ998" i="4"/>
  <c r="AP998" i="4"/>
  <c r="AO998" i="4"/>
  <c r="AN998" i="4"/>
  <c r="AM998" i="4"/>
  <c r="AL998" i="4"/>
  <c r="AT493" i="4"/>
  <c r="AS493" i="4"/>
  <c r="AR493" i="4"/>
  <c r="AQ493" i="4"/>
  <c r="AP493" i="4"/>
  <c r="AO493" i="4"/>
  <c r="AN493" i="4"/>
  <c r="AM493" i="4"/>
  <c r="AL493" i="4"/>
  <c r="AT509" i="4"/>
  <c r="AS509" i="4"/>
  <c r="AR509" i="4"/>
  <c r="AQ509" i="4"/>
  <c r="AP509" i="4"/>
  <c r="AO509" i="4"/>
  <c r="AN509" i="4"/>
  <c r="AM509" i="4"/>
  <c r="AL509" i="4"/>
  <c r="AT525" i="4"/>
  <c r="AS525" i="4"/>
  <c r="AR525" i="4"/>
  <c r="AQ525" i="4"/>
  <c r="AP525" i="4"/>
  <c r="AO525" i="4"/>
  <c r="AN525" i="4"/>
  <c r="AM525" i="4"/>
  <c r="AL525" i="4"/>
  <c r="AT541" i="4"/>
  <c r="AS541" i="4"/>
  <c r="AR541" i="4"/>
  <c r="AQ541" i="4"/>
  <c r="AP541" i="4"/>
  <c r="AO541" i="4"/>
  <c r="AN541" i="4"/>
  <c r="AM541" i="4"/>
  <c r="AL541" i="4"/>
  <c r="AT557" i="4"/>
  <c r="AS557" i="4"/>
  <c r="AR557" i="4"/>
  <c r="AQ557" i="4"/>
  <c r="AP557" i="4"/>
  <c r="AO557" i="4"/>
  <c r="AN557" i="4"/>
  <c r="AM557" i="4"/>
  <c r="AL557" i="4"/>
  <c r="AT573" i="4"/>
  <c r="AS573" i="4"/>
  <c r="AR573" i="4"/>
  <c r="AQ573" i="4"/>
  <c r="AP573" i="4"/>
  <c r="AO573" i="4"/>
  <c r="AN573" i="4"/>
  <c r="AM573" i="4"/>
  <c r="AL573" i="4"/>
  <c r="AT589" i="4"/>
  <c r="AS589" i="4"/>
  <c r="AR589" i="4"/>
  <c r="AQ589" i="4"/>
  <c r="AP589" i="4"/>
  <c r="AO589" i="4"/>
  <c r="AN589" i="4"/>
  <c r="AM589" i="4"/>
  <c r="AL589" i="4"/>
  <c r="AT605" i="4"/>
  <c r="AS605" i="4"/>
  <c r="AR605" i="4"/>
  <c r="AQ605" i="4"/>
  <c r="AP605" i="4"/>
  <c r="AO605" i="4"/>
  <c r="AN605" i="4"/>
  <c r="AM605" i="4"/>
  <c r="AL605" i="4"/>
  <c r="AT621" i="4"/>
  <c r="AS621" i="4"/>
  <c r="AR621" i="4"/>
  <c r="AQ621" i="4"/>
  <c r="AP621" i="4"/>
  <c r="AO621" i="4"/>
  <c r="AN621" i="4"/>
  <c r="AM621" i="4"/>
  <c r="AL621" i="4"/>
  <c r="AT637" i="4"/>
  <c r="AS637" i="4"/>
  <c r="AR637" i="4"/>
  <c r="AQ637" i="4"/>
  <c r="AP637" i="4"/>
  <c r="AO637" i="4"/>
  <c r="AN637" i="4"/>
  <c r="AM637" i="4"/>
  <c r="AL637" i="4"/>
  <c r="AT653" i="4"/>
  <c r="AS653" i="4"/>
  <c r="AR653" i="4"/>
  <c r="AQ653" i="4"/>
  <c r="AP653" i="4"/>
  <c r="AO653" i="4"/>
  <c r="AN653" i="4"/>
  <c r="AM653" i="4"/>
  <c r="AL653" i="4"/>
  <c r="AT669" i="4"/>
  <c r="AS669" i="4"/>
  <c r="AR669" i="4"/>
  <c r="AQ669" i="4"/>
  <c r="AP669" i="4"/>
  <c r="AO669" i="4"/>
  <c r="AN669" i="4"/>
  <c r="AM669" i="4"/>
  <c r="AL669" i="4"/>
  <c r="AT685" i="4"/>
  <c r="AS685" i="4"/>
  <c r="AR685" i="4"/>
  <c r="AQ685" i="4"/>
  <c r="AP685" i="4"/>
  <c r="AO685" i="4"/>
  <c r="AN685" i="4"/>
  <c r="AM685" i="4"/>
  <c r="AL685" i="4"/>
  <c r="AT701" i="4"/>
  <c r="AS701" i="4"/>
  <c r="AR701" i="4"/>
  <c r="AQ701" i="4"/>
  <c r="AP701" i="4"/>
  <c r="AO701" i="4"/>
  <c r="AN701" i="4"/>
  <c r="AM701" i="4"/>
  <c r="AL701" i="4"/>
  <c r="AT717" i="4"/>
  <c r="AS717" i="4"/>
  <c r="AR717" i="4"/>
  <c r="AQ717" i="4"/>
  <c r="AP717" i="4"/>
  <c r="AO717" i="4"/>
  <c r="AN717" i="4"/>
  <c r="AM717" i="4"/>
  <c r="AL717" i="4"/>
  <c r="AT733" i="4"/>
  <c r="AS733" i="4"/>
  <c r="AR733" i="4"/>
  <c r="AQ733" i="4"/>
  <c r="AP733" i="4"/>
  <c r="AO733" i="4"/>
  <c r="AN733" i="4"/>
  <c r="AM733" i="4"/>
  <c r="AL733" i="4"/>
  <c r="AT749" i="4"/>
  <c r="AS749" i="4"/>
  <c r="AR749" i="4"/>
  <c r="AQ749" i="4"/>
  <c r="AP749" i="4"/>
  <c r="AO749" i="4"/>
  <c r="AN749" i="4"/>
  <c r="AM749" i="4"/>
  <c r="AL749" i="4"/>
  <c r="AT765" i="4"/>
  <c r="AS765" i="4"/>
  <c r="AR765" i="4"/>
  <c r="AQ765" i="4"/>
  <c r="AP765" i="4"/>
  <c r="AO765" i="4"/>
  <c r="AN765" i="4"/>
  <c r="AM765" i="4"/>
  <c r="AL765" i="4"/>
  <c r="AT781" i="4"/>
  <c r="AS781" i="4"/>
  <c r="AR781" i="4"/>
  <c r="AQ781" i="4"/>
  <c r="AP781" i="4"/>
  <c r="AO781" i="4"/>
  <c r="AN781" i="4"/>
  <c r="AM781" i="4"/>
  <c r="AL781" i="4"/>
  <c r="AT797" i="4"/>
  <c r="AS797" i="4"/>
  <c r="AR797" i="4"/>
  <c r="AQ797" i="4"/>
  <c r="AP797" i="4"/>
  <c r="AO797" i="4"/>
  <c r="AN797" i="4"/>
  <c r="AM797" i="4"/>
  <c r="AL797" i="4"/>
  <c r="AT813" i="4"/>
  <c r="AS813" i="4"/>
  <c r="AR813" i="4"/>
  <c r="AQ813" i="4"/>
  <c r="AP813" i="4"/>
  <c r="AO813" i="4"/>
  <c r="AN813" i="4"/>
  <c r="AM813" i="4"/>
  <c r="AL813" i="4"/>
  <c r="BK12" i="4"/>
  <c r="BJ12" i="4"/>
  <c r="BI12" i="4"/>
  <c r="BH12" i="4"/>
  <c r="BG12" i="4"/>
  <c r="BF12" i="4"/>
  <c r="BE12" i="4"/>
  <c r="BD12" i="4"/>
  <c r="BC12" i="4"/>
  <c r="BK23" i="4"/>
  <c r="BJ23" i="4"/>
  <c r="BI23" i="4"/>
  <c r="BH23" i="4"/>
  <c r="BG23" i="4"/>
  <c r="BF23" i="4"/>
  <c r="BE23" i="4"/>
  <c r="BD23" i="4"/>
  <c r="BC23" i="4"/>
  <c r="BK27" i="4"/>
  <c r="BJ27" i="4"/>
  <c r="BI27" i="4"/>
  <c r="BH27" i="4"/>
  <c r="BG27" i="4"/>
  <c r="BF27" i="4"/>
  <c r="BE27" i="4"/>
  <c r="BD27" i="4"/>
  <c r="BC27" i="4"/>
  <c r="BK31" i="4"/>
  <c r="BJ31" i="4"/>
  <c r="BI31" i="4"/>
  <c r="BH31" i="4"/>
  <c r="BG31" i="4"/>
  <c r="BF31" i="4"/>
  <c r="BE31" i="4"/>
  <c r="BD31" i="4"/>
  <c r="BC31" i="4"/>
  <c r="BK35" i="4"/>
  <c r="BJ35" i="4"/>
  <c r="BI35" i="4"/>
  <c r="BH35" i="4"/>
  <c r="BG35" i="4"/>
  <c r="BF35" i="4"/>
  <c r="BE35" i="4"/>
  <c r="BD35" i="4"/>
  <c r="BC35" i="4"/>
  <c r="BK39" i="4"/>
  <c r="BJ39" i="4"/>
  <c r="BI39" i="4"/>
  <c r="BH39" i="4"/>
  <c r="BG39" i="4"/>
  <c r="BF39" i="4"/>
  <c r="BE39" i="4"/>
  <c r="BD39" i="4"/>
  <c r="BC39" i="4"/>
  <c r="BK43" i="4"/>
  <c r="BJ43" i="4"/>
  <c r="BI43" i="4"/>
  <c r="BH43" i="4"/>
  <c r="BG43" i="4"/>
  <c r="BF43" i="4"/>
  <c r="BE43" i="4"/>
  <c r="BD43" i="4"/>
  <c r="BC43" i="4"/>
  <c r="BK47" i="4"/>
  <c r="BJ47" i="4"/>
  <c r="BI47" i="4"/>
  <c r="BH47" i="4"/>
  <c r="BG47" i="4"/>
  <c r="BF47" i="4"/>
  <c r="BE47" i="4"/>
  <c r="BD47" i="4"/>
  <c r="BC47" i="4"/>
  <c r="BK51" i="4"/>
  <c r="BJ51" i="4"/>
  <c r="BI51" i="4"/>
  <c r="BH51" i="4"/>
  <c r="BG51" i="4"/>
  <c r="BF51" i="4"/>
  <c r="BE51" i="4"/>
  <c r="BD51" i="4"/>
  <c r="BC51" i="4"/>
  <c r="BK55" i="4"/>
  <c r="BJ55" i="4"/>
  <c r="BI55" i="4"/>
  <c r="BH55" i="4"/>
  <c r="BG55" i="4"/>
  <c r="BF55" i="4"/>
  <c r="BE55" i="4"/>
  <c r="BD55" i="4"/>
  <c r="BC55" i="4"/>
  <c r="BK59" i="4"/>
  <c r="BJ59" i="4"/>
  <c r="BI59" i="4"/>
  <c r="BH59" i="4"/>
  <c r="BG59" i="4"/>
  <c r="BF59" i="4"/>
  <c r="BE59" i="4"/>
  <c r="BD59" i="4"/>
  <c r="BC59" i="4"/>
  <c r="BK63" i="4"/>
  <c r="BJ63" i="4"/>
  <c r="BI63" i="4"/>
  <c r="BH63" i="4"/>
  <c r="BG63" i="4"/>
  <c r="BF63" i="4"/>
  <c r="BE63" i="4"/>
  <c r="BD63" i="4"/>
  <c r="BC63" i="4"/>
  <c r="BK67" i="4"/>
  <c r="BJ67" i="4"/>
  <c r="BI67" i="4"/>
  <c r="BH67" i="4"/>
  <c r="BG67" i="4"/>
  <c r="BF67" i="4"/>
  <c r="BE67" i="4"/>
  <c r="BD67" i="4"/>
  <c r="BC67" i="4"/>
  <c r="BK71" i="4"/>
  <c r="BJ71" i="4"/>
  <c r="BI71" i="4"/>
  <c r="BH71" i="4"/>
  <c r="BG71" i="4"/>
  <c r="BF71" i="4"/>
  <c r="BE71" i="4"/>
  <c r="BD71" i="4"/>
  <c r="BC71" i="4"/>
  <c r="BK75" i="4"/>
  <c r="BJ75" i="4"/>
  <c r="BI75" i="4"/>
  <c r="BH75" i="4"/>
  <c r="BG75" i="4"/>
  <c r="BF75" i="4"/>
  <c r="BE75" i="4"/>
  <c r="BD75" i="4"/>
  <c r="BC75" i="4"/>
  <c r="BK79" i="4"/>
  <c r="BJ79" i="4"/>
  <c r="BI79" i="4"/>
  <c r="BH79" i="4"/>
  <c r="BG79" i="4"/>
  <c r="BF79" i="4"/>
  <c r="BE79" i="4"/>
  <c r="BD79" i="4"/>
  <c r="BC79" i="4"/>
  <c r="BK83" i="4"/>
  <c r="BJ83" i="4"/>
  <c r="BI83" i="4"/>
  <c r="BH83" i="4"/>
  <c r="BG83" i="4"/>
  <c r="BF83" i="4"/>
  <c r="BE83" i="4"/>
  <c r="BD83" i="4"/>
  <c r="BC83" i="4"/>
  <c r="BK87" i="4"/>
  <c r="BJ87" i="4"/>
  <c r="BI87" i="4"/>
  <c r="BH87" i="4"/>
  <c r="BG87" i="4"/>
  <c r="BF87" i="4"/>
  <c r="BE87" i="4"/>
  <c r="BD87" i="4"/>
  <c r="BC87" i="4"/>
  <c r="BK91" i="4"/>
  <c r="BJ91" i="4"/>
  <c r="BI91" i="4"/>
  <c r="BH91" i="4"/>
  <c r="BG91" i="4"/>
  <c r="BF91" i="4"/>
  <c r="BE91" i="4"/>
  <c r="BD91" i="4"/>
  <c r="BC91" i="4"/>
  <c r="BK95" i="4"/>
  <c r="BJ95" i="4"/>
  <c r="BI95" i="4"/>
  <c r="BH95" i="4"/>
  <c r="BG95" i="4"/>
  <c r="BF95" i="4"/>
  <c r="BE95" i="4"/>
  <c r="BD95" i="4"/>
  <c r="BC95" i="4"/>
  <c r="AT106" i="4"/>
  <c r="AS106" i="4"/>
  <c r="AR106" i="4"/>
  <c r="AQ106" i="4"/>
  <c r="AP106" i="4"/>
  <c r="AO106" i="4"/>
  <c r="AN106" i="4"/>
  <c r="AM106" i="4"/>
  <c r="AL106" i="4"/>
  <c r="AT122" i="4"/>
  <c r="AS122" i="4"/>
  <c r="AR122" i="4"/>
  <c r="AQ122" i="4"/>
  <c r="AP122" i="4"/>
  <c r="AO122" i="4"/>
  <c r="AN122" i="4"/>
  <c r="AM122" i="4"/>
  <c r="AL122" i="4"/>
  <c r="AT138" i="4"/>
  <c r="AS138" i="4"/>
  <c r="AR138" i="4"/>
  <c r="AQ138" i="4"/>
  <c r="AP138" i="4"/>
  <c r="AO138" i="4"/>
  <c r="AN138" i="4"/>
  <c r="AM138" i="4"/>
  <c r="AL138" i="4"/>
  <c r="AT155" i="4"/>
  <c r="AS155" i="4"/>
  <c r="AR155" i="4"/>
  <c r="AQ155" i="4"/>
  <c r="AP155" i="4"/>
  <c r="AO155" i="4"/>
  <c r="AN155" i="4"/>
  <c r="AM155" i="4"/>
  <c r="AL155" i="4"/>
  <c r="AT171" i="4"/>
  <c r="AS171" i="4"/>
  <c r="AR171" i="4"/>
  <c r="AQ171" i="4"/>
  <c r="AP171" i="4"/>
  <c r="AO171" i="4"/>
  <c r="AN171" i="4"/>
  <c r="AM171" i="4"/>
  <c r="AL171" i="4"/>
  <c r="AT187" i="4"/>
  <c r="AS187" i="4"/>
  <c r="AR187" i="4"/>
  <c r="AQ187" i="4"/>
  <c r="AP187" i="4"/>
  <c r="AO187" i="4"/>
  <c r="AN187" i="4"/>
  <c r="AM187" i="4"/>
  <c r="AL187" i="4"/>
  <c r="AT203" i="4"/>
  <c r="AS203" i="4"/>
  <c r="AR203" i="4"/>
  <c r="AQ203" i="4"/>
  <c r="AP203" i="4"/>
  <c r="AO203" i="4"/>
  <c r="AN203" i="4"/>
  <c r="AM203" i="4"/>
  <c r="AL203" i="4"/>
  <c r="AT219" i="4"/>
  <c r="AS219" i="4"/>
  <c r="AR219" i="4"/>
  <c r="AQ219" i="4"/>
  <c r="AP219" i="4"/>
  <c r="AO219" i="4"/>
  <c r="AN219" i="4"/>
  <c r="AM219" i="4"/>
  <c r="AL219" i="4"/>
  <c r="AT235" i="4"/>
  <c r="AS235" i="4"/>
  <c r="AR235" i="4"/>
  <c r="AQ235" i="4"/>
  <c r="AP235" i="4"/>
  <c r="AO235" i="4"/>
  <c r="AN235" i="4"/>
  <c r="AM235" i="4"/>
  <c r="AL235" i="4"/>
  <c r="AT251" i="4"/>
  <c r="AS251" i="4"/>
  <c r="AR251" i="4"/>
  <c r="AQ251" i="4"/>
  <c r="AP251" i="4"/>
  <c r="AO251" i="4"/>
  <c r="AN251" i="4"/>
  <c r="AM251" i="4"/>
  <c r="AL251" i="4"/>
  <c r="AT267" i="4"/>
  <c r="AS267" i="4"/>
  <c r="AR267" i="4"/>
  <c r="AQ267" i="4"/>
  <c r="AP267" i="4"/>
  <c r="AO267" i="4"/>
  <c r="AN267" i="4"/>
  <c r="AM267" i="4"/>
  <c r="AL267" i="4"/>
  <c r="AT283" i="4"/>
  <c r="AS283" i="4"/>
  <c r="AR283" i="4"/>
  <c r="AQ283" i="4"/>
  <c r="AP283" i="4"/>
  <c r="AO283" i="4"/>
  <c r="AN283" i="4"/>
  <c r="AM283" i="4"/>
  <c r="AL283" i="4"/>
  <c r="AT299" i="4"/>
  <c r="AS299" i="4"/>
  <c r="AR299" i="4"/>
  <c r="AQ299" i="4"/>
  <c r="AP299" i="4"/>
  <c r="AO299" i="4"/>
  <c r="AN299" i="4"/>
  <c r="AM299" i="4"/>
  <c r="AL299" i="4"/>
  <c r="AT315" i="4"/>
  <c r="AS315" i="4"/>
  <c r="AR315" i="4"/>
  <c r="AQ315" i="4"/>
  <c r="AP315" i="4"/>
  <c r="AO315" i="4"/>
  <c r="AN315" i="4"/>
  <c r="AM315" i="4"/>
  <c r="AL315" i="4"/>
  <c r="AT331" i="4"/>
  <c r="AS331" i="4"/>
  <c r="AR331" i="4"/>
  <c r="AQ331" i="4"/>
  <c r="AP331" i="4"/>
  <c r="AO331" i="4"/>
  <c r="AN331" i="4"/>
  <c r="AM331" i="4"/>
  <c r="AL331" i="4"/>
  <c r="AT347" i="4"/>
  <c r="AS347" i="4"/>
  <c r="AR347" i="4"/>
  <c r="AQ347" i="4"/>
  <c r="AP347" i="4"/>
  <c r="AO347" i="4"/>
  <c r="AN347" i="4"/>
  <c r="AM347" i="4"/>
  <c r="AL347" i="4"/>
  <c r="AT363" i="4"/>
  <c r="AS363" i="4"/>
  <c r="AR363" i="4"/>
  <c r="AQ363" i="4"/>
  <c r="AP363" i="4"/>
  <c r="AO363" i="4"/>
  <c r="AN363" i="4"/>
  <c r="AM363" i="4"/>
  <c r="AL363" i="4"/>
  <c r="AT379" i="4"/>
  <c r="AS379" i="4"/>
  <c r="AR379" i="4"/>
  <c r="AQ379" i="4"/>
  <c r="AP379" i="4"/>
  <c r="AO379" i="4"/>
  <c r="AN379" i="4"/>
  <c r="AM379" i="4"/>
  <c r="AL379" i="4"/>
  <c r="AT395" i="4"/>
  <c r="AS395" i="4"/>
  <c r="AR395" i="4"/>
  <c r="AQ395" i="4"/>
  <c r="AP395" i="4"/>
  <c r="AO395" i="4"/>
  <c r="AN395" i="4"/>
  <c r="AM395" i="4"/>
  <c r="AL395" i="4"/>
  <c r="AT411" i="4"/>
  <c r="AS411" i="4"/>
  <c r="AR411" i="4"/>
  <c r="AQ411" i="4"/>
  <c r="AP411" i="4"/>
  <c r="AO411" i="4"/>
  <c r="AN411" i="4"/>
  <c r="AM411" i="4"/>
  <c r="AL411" i="4"/>
  <c r="AT427" i="4"/>
  <c r="AS427" i="4"/>
  <c r="AR427" i="4"/>
  <c r="AQ427" i="4"/>
  <c r="AP427" i="4"/>
  <c r="AO427" i="4"/>
  <c r="AN427" i="4"/>
  <c r="AM427" i="4"/>
  <c r="AL427" i="4"/>
  <c r="AT443" i="4"/>
  <c r="AS443" i="4"/>
  <c r="AR443" i="4"/>
  <c r="AQ443" i="4"/>
  <c r="AP443" i="4"/>
  <c r="AO443" i="4"/>
  <c r="AN443" i="4"/>
  <c r="AM443" i="4"/>
  <c r="AL443" i="4"/>
  <c r="AT459" i="4"/>
  <c r="AS459" i="4"/>
  <c r="AR459" i="4"/>
  <c r="AQ459" i="4"/>
  <c r="AP459" i="4"/>
  <c r="AO459" i="4"/>
  <c r="AN459" i="4"/>
  <c r="AM459" i="4"/>
  <c r="AL459" i="4"/>
  <c r="AT475" i="4"/>
  <c r="AS475" i="4"/>
  <c r="AR475" i="4"/>
  <c r="AQ475" i="4"/>
  <c r="AP475" i="4"/>
  <c r="AO475" i="4"/>
  <c r="AN475" i="4"/>
  <c r="AM475" i="4"/>
  <c r="AL475" i="4"/>
  <c r="AT490" i="4"/>
  <c r="AS490" i="4"/>
  <c r="AR490" i="4"/>
  <c r="AQ490" i="4"/>
  <c r="AP490" i="4"/>
  <c r="AO490" i="4"/>
  <c r="AN490" i="4"/>
  <c r="AM490" i="4"/>
  <c r="AL490" i="4"/>
  <c r="AT498" i="4"/>
  <c r="AS498" i="4"/>
  <c r="AR498" i="4"/>
  <c r="AQ498" i="4"/>
  <c r="AP498" i="4"/>
  <c r="AO498" i="4"/>
  <c r="AN498" i="4"/>
  <c r="AM498" i="4"/>
  <c r="AL498" i="4"/>
  <c r="AT506" i="4"/>
  <c r="AS506" i="4"/>
  <c r="AR506" i="4"/>
  <c r="AQ506" i="4"/>
  <c r="AP506" i="4"/>
  <c r="AO506" i="4"/>
  <c r="AN506" i="4"/>
  <c r="AM506" i="4"/>
  <c r="AL506" i="4"/>
  <c r="AT514" i="4"/>
  <c r="AS514" i="4"/>
  <c r="AR514" i="4"/>
  <c r="AQ514" i="4"/>
  <c r="AP514" i="4"/>
  <c r="AO514" i="4"/>
  <c r="AN514" i="4"/>
  <c r="AM514" i="4"/>
  <c r="AL514" i="4"/>
  <c r="AT527" i="4"/>
  <c r="AS527" i="4"/>
  <c r="AR527" i="4"/>
  <c r="AQ527" i="4"/>
  <c r="AP527" i="4"/>
  <c r="AO527" i="4"/>
  <c r="AN527" i="4"/>
  <c r="AM527" i="4"/>
  <c r="AL527" i="4"/>
  <c r="AT543" i="4"/>
  <c r="AS543" i="4"/>
  <c r="AR543" i="4"/>
  <c r="AQ543" i="4"/>
  <c r="AP543" i="4"/>
  <c r="AO543" i="4"/>
  <c r="AN543" i="4"/>
  <c r="AM543" i="4"/>
  <c r="AL543" i="4"/>
  <c r="AT559" i="4"/>
  <c r="AS559" i="4"/>
  <c r="AR559" i="4"/>
  <c r="AQ559" i="4"/>
  <c r="AP559" i="4"/>
  <c r="AO559" i="4"/>
  <c r="AN559" i="4"/>
  <c r="AM559" i="4"/>
  <c r="AL559" i="4"/>
  <c r="AT575" i="4"/>
  <c r="AS575" i="4"/>
  <c r="AR575" i="4"/>
  <c r="AQ575" i="4"/>
  <c r="AP575" i="4"/>
  <c r="AO575" i="4"/>
  <c r="AN575" i="4"/>
  <c r="AM575" i="4"/>
  <c r="AL575" i="4"/>
  <c r="AT591" i="4"/>
  <c r="AS591" i="4"/>
  <c r="AR591" i="4"/>
  <c r="AQ591" i="4"/>
  <c r="AP591" i="4"/>
  <c r="AO591" i="4"/>
  <c r="AN591" i="4"/>
  <c r="AM591" i="4"/>
  <c r="AL591" i="4"/>
  <c r="AT607" i="4"/>
  <c r="AS607" i="4"/>
  <c r="AR607" i="4"/>
  <c r="AQ607" i="4"/>
  <c r="AP607" i="4"/>
  <c r="AO607" i="4"/>
  <c r="AN607" i="4"/>
  <c r="AM607" i="4"/>
  <c r="AL607" i="4"/>
  <c r="AT623" i="4"/>
  <c r="AS623" i="4"/>
  <c r="AR623" i="4"/>
  <c r="AQ623" i="4"/>
  <c r="AP623" i="4"/>
  <c r="AO623" i="4"/>
  <c r="AN623" i="4"/>
  <c r="AM623" i="4"/>
  <c r="AL623" i="4"/>
  <c r="AT639" i="4"/>
  <c r="AS639" i="4"/>
  <c r="AR639" i="4"/>
  <c r="AQ639" i="4"/>
  <c r="AP639" i="4"/>
  <c r="AO639" i="4"/>
  <c r="AN639" i="4"/>
  <c r="AM639" i="4"/>
  <c r="AL639" i="4"/>
  <c r="AT655" i="4"/>
  <c r="AS655" i="4"/>
  <c r="AR655" i="4"/>
  <c r="AQ655" i="4"/>
  <c r="AP655" i="4"/>
  <c r="AO655" i="4"/>
  <c r="AN655" i="4"/>
  <c r="AM655" i="4"/>
  <c r="AL655" i="4"/>
  <c r="AT671" i="4"/>
  <c r="AS671" i="4"/>
  <c r="AR671" i="4"/>
  <c r="AQ671" i="4"/>
  <c r="AP671" i="4"/>
  <c r="AO671" i="4"/>
  <c r="AN671" i="4"/>
  <c r="AM671" i="4"/>
  <c r="AL671" i="4"/>
  <c r="AT687" i="4"/>
  <c r="AS687" i="4"/>
  <c r="AR687" i="4"/>
  <c r="AQ687" i="4"/>
  <c r="AP687" i="4"/>
  <c r="AO687" i="4"/>
  <c r="AN687" i="4"/>
  <c r="AM687" i="4"/>
  <c r="AL687" i="4"/>
  <c r="AT703" i="4"/>
  <c r="AS703" i="4"/>
  <c r="AR703" i="4"/>
  <c r="AQ703" i="4"/>
  <c r="AP703" i="4"/>
  <c r="AO703" i="4"/>
  <c r="AN703" i="4"/>
  <c r="AM703" i="4"/>
  <c r="AL703" i="4"/>
  <c r="AT719" i="4"/>
  <c r="AS719" i="4"/>
  <c r="AR719" i="4"/>
  <c r="AQ719" i="4"/>
  <c r="AP719" i="4"/>
  <c r="AO719" i="4"/>
  <c r="AN719" i="4"/>
  <c r="AM719" i="4"/>
  <c r="AL719" i="4"/>
  <c r="AT735" i="4"/>
  <c r="AS735" i="4"/>
  <c r="AR735" i="4"/>
  <c r="AQ735" i="4"/>
  <c r="AP735" i="4"/>
  <c r="AO735" i="4"/>
  <c r="AN735" i="4"/>
  <c r="AM735" i="4"/>
  <c r="AL735" i="4"/>
  <c r="AT751" i="4"/>
  <c r="AS751" i="4"/>
  <c r="AR751" i="4"/>
  <c r="AQ751" i="4"/>
  <c r="AP751" i="4"/>
  <c r="AO751" i="4"/>
  <c r="AN751" i="4"/>
  <c r="AM751" i="4"/>
  <c r="AL751" i="4"/>
  <c r="AT767" i="4"/>
  <c r="AS767" i="4"/>
  <c r="AR767" i="4"/>
  <c r="AQ767" i="4"/>
  <c r="AP767" i="4"/>
  <c r="AO767" i="4"/>
  <c r="AN767" i="4"/>
  <c r="AM767" i="4"/>
  <c r="AL767" i="4"/>
  <c r="AT783" i="4"/>
  <c r="AS783" i="4"/>
  <c r="AR783" i="4"/>
  <c r="AQ783" i="4"/>
  <c r="AP783" i="4"/>
  <c r="AO783" i="4"/>
  <c r="AN783" i="4"/>
  <c r="AM783" i="4"/>
  <c r="AL783" i="4"/>
  <c r="AT799" i="4"/>
  <c r="AS799" i="4"/>
  <c r="AR799" i="4"/>
  <c r="AQ799" i="4"/>
  <c r="AP799" i="4"/>
  <c r="AO799" i="4"/>
  <c r="AN799" i="4"/>
  <c r="AM799" i="4"/>
  <c r="AL799" i="4"/>
  <c r="AT815" i="4"/>
  <c r="AS815" i="4"/>
  <c r="AR815" i="4"/>
  <c r="AQ815" i="4"/>
  <c r="AP815" i="4"/>
  <c r="AO815" i="4"/>
  <c r="AN815" i="4"/>
  <c r="AM815" i="4"/>
  <c r="AL815" i="4"/>
  <c r="BK14" i="4"/>
  <c r="BJ14" i="4"/>
  <c r="BI14" i="4"/>
  <c r="BH14" i="4"/>
  <c r="BG14" i="4"/>
  <c r="BF14" i="4"/>
  <c r="BE14" i="4"/>
  <c r="BD14" i="4"/>
  <c r="BC14" i="4"/>
  <c r="AT23" i="4"/>
  <c r="AS23" i="4"/>
  <c r="AR23" i="4"/>
  <c r="AQ23" i="4"/>
  <c r="AP23" i="4"/>
  <c r="AO23" i="4"/>
  <c r="AN23" i="4"/>
  <c r="AM23" i="4"/>
  <c r="AL23" i="4"/>
  <c r="AT27" i="4"/>
  <c r="AS27" i="4"/>
  <c r="AR27" i="4"/>
  <c r="AQ27" i="4"/>
  <c r="AP27" i="4"/>
  <c r="AO27" i="4"/>
  <c r="AN27" i="4"/>
  <c r="AM27" i="4"/>
  <c r="AL27" i="4"/>
  <c r="AT31" i="4"/>
  <c r="AS31" i="4"/>
  <c r="AR31" i="4"/>
  <c r="AQ31" i="4"/>
  <c r="AP31" i="4"/>
  <c r="AO31" i="4"/>
  <c r="AN31" i="4"/>
  <c r="AM31" i="4"/>
  <c r="AL31" i="4"/>
  <c r="AT35" i="4"/>
  <c r="AS35" i="4"/>
  <c r="AR35" i="4"/>
  <c r="AQ35" i="4"/>
  <c r="AP35" i="4"/>
  <c r="AO35" i="4"/>
  <c r="AN35" i="4"/>
  <c r="AM35" i="4"/>
  <c r="AL35" i="4"/>
  <c r="AT39" i="4"/>
  <c r="AS39" i="4"/>
  <c r="AR39" i="4"/>
  <c r="AQ39" i="4"/>
  <c r="AP39" i="4"/>
  <c r="AO39" i="4"/>
  <c r="AN39" i="4"/>
  <c r="AM39" i="4"/>
  <c r="AL39" i="4"/>
  <c r="AT43" i="4"/>
  <c r="AS43" i="4"/>
  <c r="AR43" i="4"/>
  <c r="AQ43" i="4"/>
  <c r="AP43" i="4"/>
  <c r="AO43" i="4"/>
  <c r="AN43" i="4"/>
  <c r="AM43" i="4"/>
  <c r="AL43" i="4"/>
  <c r="AT47" i="4"/>
  <c r="AS47" i="4"/>
  <c r="AR47" i="4"/>
  <c r="AQ47" i="4"/>
  <c r="AP47" i="4"/>
  <c r="AO47" i="4"/>
  <c r="AN47" i="4"/>
  <c r="AM47" i="4"/>
  <c r="AL47" i="4"/>
  <c r="AT51" i="4"/>
  <c r="AS51" i="4"/>
  <c r="AR51" i="4"/>
  <c r="AQ51" i="4"/>
  <c r="AP51" i="4"/>
  <c r="AO51" i="4"/>
  <c r="AN51" i="4"/>
  <c r="AM51" i="4"/>
  <c r="AL51" i="4"/>
  <c r="AT55" i="4"/>
  <c r="AS55" i="4"/>
  <c r="AR55" i="4"/>
  <c r="AQ55" i="4"/>
  <c r="AP55" i="4"/>
  <c r="AO55" i="4"/>
  <c r="AN55" i="4"/>
  <c r="AM55" i="4"/>
  <c r="AL55" i="4"/>
  <c r="AT59" i="4"/>
  <c r="AS59" i="4"/>
  <c r="AR59" i="4"/>
  <c r="AQ59" i="4"/>
  <c r="AP59" i="4"/>
  <c r="AO59" i="4"/>
  <c r="AN59" i="4"/>
  <c r="AM59" i="4"/>
  <c r="AL59" i="4"/>
  <c r="AT63" i="4"/>
  <c r="AS63" i="4"/>
  <c r="AR63" i="4"/>
  <c r="AQ63" i="4"/>
  <c r="AP63" i="4"/>
  <c r="AO63" i="4"/>
  <c r="AN63" i="4"/>
  <c r="AM63" i="4"/>
  <c r="AL63" i="4"/>
  <c r="AT67" i="4"/>
  <c r="AS67" i="4"/>
  <c r="AR67" i="4"/>
  <c r="AQ67" i="4"/>
  <c r="AP67" i="4"/>
  <c r="AO67" i="4"/>
  <c r="AN67" i="4"/>
  <c r="AM67" i="4"/>
  <c r="AL67" i="4"/>
  <c r="AT71" i="4"/>
  <c r="AS71" i="4"/>
  <c r="AR71" i="4"/>
  <c r="AQ71" i="4"/>
  <c r="AP71" i="4"/>
  <c r="AO71" i="4"/>
  <c r="AN71" i="4"/>
  <c r="AM71" i="4"/>
  <c r="AL71" i="4"/>
  <c r="AT75" i="4"/>
  <c r="AS75" i="4"/>
  <c r="AR75" i="4"/>
  <c r="AQ75" i="4"/>
  <c r="AP75" i="4"/>
  <c r="AO75" i="4"/>
  <c r="AN75" i="4"/>
  <c r="AM75" i="4"/>
  <c r="AL75" i="4"/>
  <c r="AT79" i="4"/>
  <c r="AS79" i="4"/>
  <c r="AR79" i="4"/>
  <c r="AQ79" i="4"/>
  <c r="AP79" i="4"/>
  <c r="AO79" i="4"/>
  <c r="AN79" i="4"/>
  <c r="AM79" i="4"/>
  <c r="AL79" i="4"/>
  <c r="AT83" i="4"/>
  <c r="AS83" i="4"/>
  <c r="AR83" i="4"/>
  <c r="AQ83" i="4"/>
  <c r="AP83" i="4"/>
  <c r="AO83" i="4"/>
  <c r="AN83" i="4"/>
  <c r="AM83" i="4"/>
  <c r="AL83" i="4"/>
  <c r="AT87" i="4"/>
  <c r="AS87" i="4"/>
  <c r="AR87" i="4"/>
  <c r="AQ87" i="4"/>
  <c r="AP87" i="4"/>
  <c r="AO87" i="4"/>
  <c r="AN87" i="4"/>
  <c r="AM87" i="4"/>
  <c r="AL87" i="4"/>
  <c r="AT91" i="4"/>
  <c r="AS91" i="4"/>
  <c r="AR91" i="4"/>
  <c r="AQ91" i="4"/>
  <c r="AP91" i="4"/>
  <c r="AO91" i="4"/>
  <c r="AN91" i="4"/>
  <c r="AM91" i="4"/>
  <c r="AL91" i="4"/>
  <c r="AT95" i="4"/>
  <c r="AS95" i="4"/>
  <c r="AR95" i="4"/>
  <c r="AQ95" i="4"/>
  <c r="AP95" i="4"/>
  <c r="AO95" i="4"/>
  <c r="AN95" i="4"/>
  <c r="AM95" i="4"/>
  <c r="AL95" i="4"/>
  <c r="AT105" i="4"/>
  <c r="AS105" i="4"/>
  <c r="AR105" i="4"/>
  <c r="AQ105" i="4"/>
  <c r="AP105" i="4"/>
  <c r="AO105" i="4"/>
  <c r="AN105" i="4"/>
  <c r="AM105" i="4"/>
  <c r="AL105" i="4"/>
  <c r="AT121" i="4"/>
  <c r="AS121" i="4"/>
  <c r="AR121" i="4"/>
  <c r="AQ121" i="4"/>
  <c r="AP121" i="4"/>
  <c r="AO121" i="4"/>
  <c r="AN121" i="4"/>
  <c r="AM121" i="4"/>
  <c r="AL121" i="4"/>
  <c r="AT137" i="4"/>
  <c r="AS137" i="4"/>
  <c r="AR137" i="4"/>
  <c r="AQ137" i="4"/>
  <c r="AP137" i="4"/>
  <c r="AO137" i="4"/>
  <c r="AN137" i="4"/>
  <c r="AM137" i="4"/>
  <c r="AL137" i="4"/>
  <c r="AT154" i="4"/>
  <c r="AS154" i="4"/>
  <c r="AR154" i="4"/>
  <c r="AQ154" i="4"/>
  <c r="AP154" i="4"/>
  <c r="AO154" i="4"/>
  <c r="AN154" i="4"/>
  <c r="AM154" i="4"/>
  <c r="AL154" i="4"/>
  <c r="AT170" i="4"/>
  <c r="AS170" i="4"/>
  <c r="AR170" i="4"/>
  <c r="AQ170" i="4"/>
  <c r="AP170" i="4"/>
  <c r="AO170" i="4"/>
  <c r="AN170" i="4"/>
  <c r="AM170" i="4"/>
  <c r="AL170" i="4"/>
  <c r="AT186" i="4"/>
  <c r="AS186" i="4"/>
  <c r="AR186" i="4"/>
  <c r="AQ186" i="4"/>
  <c r="AP186" i="4"/>
  <c r="AO186" i="4"/>
  <c r="AN186" i="4"/>
  <c r="AM186" i="4"/>
  <c r="AL186" i="4"/>
  <c r="AT202" i="4"/>
  <c r="AS202" i="4"/>
  <c r="AR202" i="4"/>
  <c r="AQ202" i="4"/>
  <c r="AP202" i="4"/>
  <c r="AO202" i="4"/>
  <c r="AN202" i="4"/>
  <c r="AM202" i="4"/>
  <c r="AL202" i="4"/>
  <c r="AT218" i="4"/>
  <c r="AS218" i="4"/>
  <c r="AR218" i="4"/>
  <c r="AQ218" i="4"/>
  <c r="AP218" i="4"/>
  <c r="AO218" i="4"/>
  <c r="AN218" i="4"/>
  <c r="AM218" i="4"/>
  <c r="AL218" i="4"/>
  <c r="AT234" i="4"/>
  <c r="AS234" i="4"/>
  <c r="AR234" i="4"/>
  <c r="AQ234" i="4"/>
  <c r="AP234" i="4"/>
  <c r="AO234" i="4"/>
  <c r="AN234" i="4"/>
  <c r="AM234" i="4"/>
  <c r="AL234" i="4"/>
  <c r="AT250" i="4"/>
  <c r="AS250" i="4"/>
  <c r="AR250" i="4"/>
  <c r="AQ250" i="4"/>
  <c r="AP250" i="4"/>
  <c r="AO250" i="4"/>
  <c r="AN250" i="4"/>
  <c r="AM250" i="4"/>
  <c r="AL250" i="4"/>
  <c r="AT266" i="4"/>
  <c r="AS266" i="4"/>
  <c r="AR266" i="4"/>
  <c r="AQ266" i="4"/>
  <c r="AP266" i="4"/>
  <c r="AO266" i="4"/>
  <c r="AN266" i="4"/>
  <c r="AM266" i="4"/>
  <c r="AL266" i="4"/>
  <c r="AT282" i="4"/>
  <c r="AS282" i="4"/>
  <c r="AR282" i="4"/>
  <c r="AQ282" i="4"/>
  <c r="AP282" i="4"/>
  <c r="AO282" i="4"/>
  <c r="AN282" i="4"/>
  <c r="AM282" i="4"/>
  <c r="AL282" i="4"/>
  <c r="AT298" i="4"/>
  <c r="AS298" i="4"/>
  <c r="AR298" i="4"/>
  <c r="AQ298" i="4"/>
  <c r="AP298" i="4"/>
  <c r="AO298" i="4"/>
  <c r="AN298" i="4"/>
  <c r="AM298" i="4"/>
  <c r="AL298" i="4"/>
  <c r="AT314" i="4"/>
  <c r="AS314" i="4"/>
  <c r="AR314" i="4"/>
  <c r="AQ314" i="4"/>
  <c r="AP314" i="4"/>
  <c r="AO314" i="4"/>
  <c r="AN314" i="4"/>
  <c r="AM314" i="4"/>
  <c r="AL314" i="4"/>
  <c r="AT330" i="4"/>
  <c r="AS330" i="4"/>
  <c r="AR330" i="4"/>
  <c r="AQ330" i="4"/>
  <c r="AP330" i="4"/>
  <c r="AO330" i="4"/>
  <c r="AN330" i="4"/>
  <c r="AM330" i="4"/>
  <c r="AL330" i="4"/>
  <c r="AT346" i="4"/>
  <c r="AS346" i="4"/>
  <c r="AR346" i="4"/>
  <c r="AQ346" i="4"/>
  <c r="AP346" i="4"/>
  <c r="AO346" i="4"/>
  <c r="AN346" i="4"/>
  <c r="AM346" i="4"/>
  <c r="AL346" i="4"/>
  <c r="AT362" i="4"/>
  <c r="AS362" i="4"/>
  <c r="AR362" i="4"/>
  <c r="AQ362" i="4"/>
  <c r="AP362" i="4"/>
  <c r="AO362" i="4"/>
  <c r="AN362" i="4"/>
  <c r="AM362" i="4"/>
  <c r="AL362" i="4"/>
  <c r="AT378" i="4"/>
  <c r="AS378" i="4"/>
  <c r="AR378" i="4"/>
  <c r="AQ378" i="4"/>
  <c r="AP378" i="4"/>
  <c r="AO378" i="4"/>
  <c r="AN378" i="4"/>
  <c r="AM378" i="4"/>
  <c r="AL378" i="4"/>
  <c r="AT394" i="4"/>
  <c r="AS394" i="4"/>
  <c r="AR394" i="4"/>
  <c r="AQ394" i="4"/>
  <c r="AP394" i="4"/>
  <c r="AO394" i="4"/>
  <c r="AN394" i="4"/>
  <c r="AM394" i="4"/>
  <c r="AL394" i="4"/>
  <c r="AT410" i="4"/>
  <c r="AS410" i="4"/>
  <c r="AR410" i="4"/>
  <c r="AQ410" i="4"/>
  <c r="AP410" i="4"/>
  <c r="AO410" i="4"/>
  <c r="AN410" i="4"/>
  <c r="AM410" i="4"/>
  <c r="AL410" i="4"/>
  <c r="AT426" i="4"/>
  <c r="AS426" i="4"/>
  <c r="AR426" i="4"/>
  <c r="AQ426" i="4"/>
  <c r="AP426" i="4"/>
  <c r="AO426" i="4"/>
  <c r="AN426" i="4"/>
  <c r="AM426" i="4"/>
  <c r="AL426" i="4"/>
  <c r="AT442" i="4"/>
  <c r="AS442" i="4"/>
  <c r="AR442" i="4"/>
  <c r="AQ442" i="4"/>
  <c r="AP442" i="4"/>
  <c r="AO442" i="4"/>
  <c r="AN442" i="4"/>
  <c r="AM442" i="4"/>
  <c r="AL442" i="4"/>
  <c r="AT458" i="4"/>
  <c r="AS458" i="4"/>
  <c r="AR458" i="4"/>
  <c r="AQ458" i="4"/>
  <c r="AP458" i="4"/>
  <c r="AO458" i="4"/>
  <c r="AN458" i="4"/>
  <c r="AM458" i="4"/>
  <c r="AL458" i="4"/>
  <c r="AT474" i="4"/>
  <c r="AS474" i="4"/>
  <c r="AR474" i="4"/>
  <c r="AQ474" i="4"/>
  <c r="AP474" i="4"/>
  <c r="AO474" i="4"/>
  <c r="AN474" i="4"/>
  <c r="AM474" i="4"/>
  <c r="AL474" i="4"/>
  <c r="AT485" i="4"/>
  <c r="AS485" i="4"/>
  <c r="AR485" i="4"/>
  <c r="AQ485" i="4"/>
  <c r="AP485" i="4"/>
  <c r="AO485" i="4"/>
  <c r="AN485" i="4"/>
  <c r="AM485" i="4"/>
  <c r="AL485" i="4"/>
  <c r="BK15" i="4"/>
  <c r="BJ15" i="4"/>
  <c r="BI15" i="4"/>
  <c r="BH15" i="4"/>
  <c r="BG15" i="4"/>
  <c r="BF15" i="4"/>
  <c r="BE15" i="4"/>
  <c r="BD15" i="4"/>
  <c r="BC15" i="4"/>
  <c r="AT104" i="4"/>
  <c r="AS104" i="4"/>
  <c r="AR104" i="4"/>
  <c r="AQ104" i="4"/>
  <c r="AP104" i="4"/>
  <c r="AO104" i="4"/>
  <c r="AN104" i="4"/>
  <c r="AM104" i="4"/>
  <c r="AL104" i="4"/>
  <c r="AT120" i="4"/>
  <c r="AS120" i="4"/>
  <c r="AR120" i="4"/>
  <c r="AQ120" i="4"/>
  <c r="AP120" i="4"/>
  <c r="AO120" i="4"/>
  <c r="AN120" i="4"/>
  <c r="AM120" i="4"/>
  <c r="AL120" i="4"/>
  <c r="AT136" i="4"/>
  <c r="AS136" i="4"/>
  <c r="AR136" i="4"/>
  <c r="AQ136" i="4"/>
  <c r="AP136" i="4"/>
  <c r="AO136" i="4"/>
  <c r="AN136" i="4"/>
  <c r="AM136" i="4"/>
  <c r="AL136" i="4"/>
  <c r="AT153" i="4"/>
  <c r="AS153" i="4"/>
  <c r="AR153" i="4"/>
  <c r="AQ153" i="4"/>
  <c r="AP153" i="4"/>
  <c r="AO153" i="4"/>
  <c r="AN153" i="4"/>
  <c r="AM153" i="4"/>
  <c r="AL153" i="4"/>
  <c r="AT169" i="4"/>
  <c r="AS169" i="4"/>
  <c r="AR169" i="4"/>
  <c r="AQ169" i="4"/>
  <c r="AP169" i="4"/>
  <c r="AO169" i="4"/>
  <c r="AN169" i="4"/>
  <c r="AM169" i="4"/>
  <c r="AL169" i="4"/>
  <c r="AT185" i="4"/>
  <c r="AS185" i="4"/>
  <c r="AR185" i="4"/>
  <c r="AQ185" i="4"/>
  <c r="AP185" i="4"/>
  <c r="AO185" i="4"/>
  <c r="AN185" i="4"/>
  <c r="AM185" i="4"/>
  <c r="AL185" i="4"/>
  <c r="AT201" i="4"/>
  <c r="AS201" i="4"/>
  <c r="AR201" i="4"/>
  <c r="AQ201" i="4"/>
  <c r="AP201" i="4"/>
  <c r="AO201" i="4"/>
  <c r="AN201" i="4"/>
  <c r="AM201" i="4"/>
  <c r="AL201" i="4"/>
  <c r="AT217" i="4"/>
  <c r="AS217" i="4"/>
  <c r="AR217" i="4"/>
  <c r="AQ217" i="4"/>
  <c r="AP217" i="4"/>
  <c r="AO217" i="4"/>
  <c r="AN217" i="4"/>
  <c r="AM217" i="4"/>
  <c r="AL217" i="4"/>
  <c r="AT233" i="4"/>
  <c r="AS233" i="4"/>
  <c r="AR233" i="4"/>
  <c r="AQ233" i="4"/>
  <c r="AP233" i="4"/>
  <c r="AO233" i="4"/>
  <c r="AN233" i="4"/>
  <c r="AM233" i="4"/>
  <c r="AL233" i="4"/>
  <c r="AT249" i="4"/>
  <c r="AS249" i="4"/>
  <c r="AR249" i="4"/>
  <c r="AQ249" i="4"/>
  <c r="AP249" i="4"/>
  <c r="AO249" i="4"/>
  <c r="AN249" i="4"/>
  <c r="AM249" i="4"/>
  <c r="AL249" i="4"/>
  <c r="AT265" i="4"/>
  <c r="AS265" i="4"/>
  <c r="AR265" i="4"/>
  <c r="AQ265" i="4"/>
  <c r="AP265" i="4"/>
  <c r="AO265" i="4"/>
  <c r="AN265" i="4"/>
  <c r="AM265" i="4"/>
  <c r="AL265" i="4"/>
  <c r="AT281" i="4"/>
  <c r="AS281" i="4"/>
  <c r="AR281" i="4"/>
  <c r="AQ281" i="4"/>
  <c r="AP281" i="4"/>
  <c r="AO281" i="4"/>
  <c r="AN281" i="4"/>
  <c r="AM281" i="4"/>
  <c r="AL281" i="4"/>
  <c r="AT297" i="4"/>
  <c r="AS297" i="4"/>
  <c r="AR297" i="4"/>
  <c r="AQ297" i="4"/>
  <c r="AP297" i="4"/>
  <c r="AO297" i="4"/>
  <c r="AN297" i="4"/>
  <c r="AM297" i="4"/>
  <c r="AL297" i="4"/>
  <c r="AT313" i="4"/>
  <c r="AS313" i="4"/>
  <c r="AR313" i="4"/>
  <c r="AQ313" i="4"/>
  <c r="AP313" i="4"/>
  <c r="AO313" i="4"/>
  <c r="AN313" i="4"/>
  <c r="AM313" i="4"/>
  <c r="AL313" i="4"/>
  <c r="AT329" i="4"/>
  <c r="AS329" i="4"/>
  <c r="AR329" i="4"/>
  <c r="AQ329" i="4"/>
  <c r="AP329" i="4"/>
  <c r="AO329" i="4"/>
  <c r="AN329" i="4"/>
  <c r="AM329" i="4"/>
  <c r="AL329" i="4"/>
  <c r="AT345" i="4"/>
  <c r="AS345" i="4"/>
  <c r="AR345" i="4"/>
  <c r="AQ345" i="4"/>
  <c r="AP345" i="4"/>
  <c r="AO345" i="4"/>
  <c r="AN345" i="4"/>
  <c r="AM345" i="4"/>
  <c r="AL345" i="4"/>
  <c r="AT361" i="4"/>
  <c r="AS361" i="4"/>
  <c r="AR361" i="4"/>
  <c r="AQ361" i="4"/>
  <c r="AP361" i="4"/>
  <c r="AO361" i="4"/>
  <c r="AN361" i="4"/>
  <c r="AM361" i="4"/>
  <c r="AL361" i="4"/>
  <c r="AT377" i="4"/>
  <c r="AS377" i="4"/>
  <c r="AR377" i="4"/>
  <c r="AQ377" i="4"/>
  <c r="AP377" i="4"/>
  <c r="AO377" i="4"/>
  <c r="AN377" i="4"/>
  <c r="AM377" i="4"/>
  <c r="AL377" i="4"/>
  <c r="AT393" i="4"/>
  <c r="AS393" i="4"/>
  <c r="AR393" i="4"/>
  <c r="AQ393" i="4"/>
  <c r="AP393" i="4"/>
  <c r="AO393" i="4"/>
  <c r="AN393" i="4"/>
  <c r="AM393" i="4"/>
  <c r="AL393" i="4"/>
  <c r="AT409" i="4"/>
  <c r="AS409" i="4"/>
  <c r="AR409" i="4"/>
  <c r="AQ409" i="4"/>
  <c r="AP409" i="4"/>
  <c r="AO409" i="4"/>
  <c r="AN409" i="4"/>
  <c r="AM409" i="4"/>
  <c r="AL409" i="4"/>
  <c r="AT425" i="4"/>
  <c r="AS425" i="4"/>
  <c r="AR425" i="4"/>
  <c r="AQ425" i="4"/>
  <c r="AP425" i="4"/>
  <c r="AO425" i="4"/>
  <c r="AN425" i="4"/>
  <c r="AM425" i="4"/>
  <c r="AL425" i="4"/>
  <c r="AT441" i="4"/>
  <c r="AS441" i="4"/>
  <c r="AR441" i="4"/>
  <c r="AQ441" i="4"/>
  <c r="AP441" i="4"/>
  <c r="AO441" i="4"/>
  <c r="AN441" i="4"/>
  <c r="AM441" i="4"/>
  <c r="AL441" i="4"/>
  <c r="AT457" i="4"/>
  <c r="AS457" i="4"/>
  <c r="AR457" i="4"/>
  <c r="AQ457" i="4"/>
  <c r="AP457" i="4"/>
  <c r="AO457" i="4"/>
  <c r="AN457" i="4"/>
  <c r="AM457" i="4"/>
  <c r="AL457" i="4"/>
  <c r="AT473" i="4"/>
  <c r="AS473" i="4"/>
  <c r="AR473" i="4"/>
  <c r="AQ473" i="4"/>
  <c r="AP473" i="4"/>
  <c r="AO473" i="4"/>
  <c r="AN473" i="4"/>
  <c r="AM473" i="4"/>
  <c r="AL473" i="4"/>
  <c r="AT491" i="4"/>
  <c r="AS491" i="4"/>
  <c r="AR491" i="4"/>
  <c r="AQ491" i="4"/>
  <c r="AP491" i="4"/>
  <c r="AO491" i="4"/>
  <c r="AN491" i="4"/>
  <c r="AM491" i="4"/>
  <c r="AL491" i="4"/>
  <c r="AT507" i="4"/>
  <c r="AS507" i="4"/>
  <c r="AR507" i="4"/>
  <c r="AQ507" i="4"/>
  <c r="AP507" i="4"/>
  <c r="AO507" i="4"/>
  <c r="AN507" i="4"/>
  <c r="AM507" i="4"/>
  <c r="AL507" i="4"/>
  <c r="BK10" i="4"/>
  <c r="BJ10" i="4"/>
  <c r="BI10" i="4"/>
  <c r="BH10" i="4"/>
  <c r="BG10" i="4"/>
  <c r="BF10" i="4"/>
  <c r="BE10" i="4"/>
  <c r="BD10" i="4"/>
  <c r="BC10" i="4"/>
  <c r="AT103" i="4"/>
  <c r="AS103" i="4"/>
  <c r="AR103" i="4"/>
  <c r="AQ103" i="4"/>
  <c r="AP103" i="4"/>
  <c r="AO103" i="4"/>
  <c r="AN103" i="4"/>
  <c r="AM103" i="4"/>
  <c r="AL103" i="4"/>
  <c r="AT119" i="4"/>
  <c r="AS119" i="4"/>
  <c r="AR119" i="4"/>
  <c r="AQ119" i="4"/>
  <c r="AP119" i="4"/>
  <c r="AO119" i="4"/>
  <c r="AN119" i="4"/>
  <c r="AM119" i="4"/>
  <c r="AL119" i="4"/>
  <c r="AT135" i="4"/>
  <c r="AS135" i="4"/>
  <c r="AR135" i="4"/>
  <c r="AQ135" i="4"/>
  <c r="AP135" i="4"/>
  <c r="AO135" i="4"/>
  <c r="AN135" i="4"/>
  <c r="AM135" i="4"/>
  <c r="AL135" i="4"/>
  <c r="AT151" i="4"/>
  <c r="AS151" i="4"/>
  <c r="AR151" i="4"/>
  <c r="AQ151" i="4"/>
  <c r="AP151" i="4"/>
  <c r="AO151" i="4"/>
  <c r="AN151" i="4"/>
  <c r="AM151" i="4"/>
  <c r="AL151" i="4"/>
  <c r="AT164" i="4"/>
  <c r="AS164" i="4"/>
  <c r="AR164" i="4"/>
  <c r="AQ164" i="4"/>
  <c r="AP164" i="4"/>
  <c r="AO164" i="4"/>
  <c r="AN164" i="4"/>
  <c r="AM164" i="4"/>
  <c r="AL164" i="4"/>
  <c r="AT180" i="4"/>
  <c r="AS180" i="4"/>
  <c r="AR180" i="4"/>
  <c r="AQ180" i="4"/>
  <c r="AP180" i="4"/>
  <c r="AO180" i="4"/>
  <c r="AN180" i="4"/>
  <c r="AM180" i="4"/>
  <c r="AL180" i="4"/>
  <c r="AT196" i="4"/>
  <c r="AS196" i="4"/>
  <c r="AR196" i="4"/>
  <c r="AQ196" i="4"/>
  <c r="AP196" i="4"/>
  <c r="AO196" i="4"/>
  <c r="AN196" i="4"/>
  <c r="AM196" i="4"/>
  <c r="AL196" i="4"/>
  <c r="AT212" i="4"/>
  <c r="AS212" i="4"/>
  <c r="AR212" i="4"/>
  <c r="AQ212" i="4"/>
  <c r="AP212" i="4"/>
  <c r="AO212" i="4"/>
  <c r="AN212" i="4"/>
  <c r="AM212" i="4"/>
  <c r="AL212" i="4"/>
  <c r="AT228" i="4"/>
  <c r="AS228" i="4"/>
  <c r="AR228" i="4"/>
  <c r="AQ228" i="4"/>
  <c r="AP228" i="4"/>
  <c r="AO228" i="4"/>
  <c r="AN228" i="4"/>
  <c r="AM228" i="4"/>
  <c r="AL228" i="4"/>
  <c r="AT244" i="4"/>
  <c r="AS244" i="4"/>
  <c r="AR244" i="4"/>
  <c r="AQ244" i="4"/>
  <c r="AP244" i="4"/>
  <c r="AO244" i="4"/>
  <c r="AN244" i="4"/>
  <c r="AM244" i="4"/>
  <c r="AL244" i="4"/>
  <c r="AT260" i="4"/>
  <c r="AS260" i="4"/>
  <c r="AR260" i="4"/>
  <c r="AQ260" i="4"/>
  <c r="AP260" i="4"/>
  <c r="AO260" i="4"/>
  <c r="AN260" i="4"/>
  <c r="AM260" i="4"/>
  <c r="AL260" i="4"/>
  <c r="AT276" i="4"/>
  <c r="AS276" i="4"/>
  <c r="AR276" i="4"/>
  <c r="AQ276" i="4"/>
  <c r="AP276" i="4"/>
  <c r="AO276" i="4"/>
  <c r="AN276" i="4"/>
  <c r="AM276" i="4"/>
  <c r="AL276" i="4"/>
  <c r="AT292" i="4"/>
  <c r="AS292" i="4"/>
  <c r="AR292" i="4"/>
  <c r="AQ292" i="4"/>
  <c r="AP292" i="4"/>
  <c r="AO292" i="4"/>
  <c r="AN292" i="4"/>
  <c r="AM292" i="4"/>
  <c r="AL292" i="4"/>
  <c r="AT308" i="4"/>
  <c r="AS308" i="4"/>
  <c r="AR308" i="4"/>
  <c r="AQ308" i="4"/>
  <c r="AP308" i="4"/>
  <c r="AO308" i="4"/>
  <c r="AN308" i="4"/>
  <c r="AM308" i="4"/>
  <c r="AL308" i="4"/>
  <c r="AT324" i="4"/>
  <c r="AS324" i="4"/>
  <c r="AR324" i="4"/>
  <c r="AQ324" i="4"/>
  <c r="AP324" i="4"/>
  <c r="AO324" i="4"/>
  <c r="AN324" i="4"/>
  <c r="AM324" i="4"/>
  <c r="AL324" i="4"/>
  <c r="AT340" i="4"/>
  <c r="AS340" i="4"/>
  <c r="AR340" i="4"/>
  <c r="AQ340" i="4"/>
  <c r="AP340" i="4"/>
  <c r="AO340" i="4"/>
  <c r="AN340" i="4"/>
  <c r="AM340" i="4"/>
  <c r="AL340" i="4"/>
  <c r="AT356" i="4"/>
  <c r="AS356" i="4"/>
  <c r="AR356" i="4"/>
  <c r="AQ356" i="4"/>
  <c r="AP356" i="4"/>
  <c r="AO356" i="4"/>
  <c r="AN356" i="4"/>
  <c r="AM356" i="4"/>
  <c r="AL356" i="4"/>
  <c r="AK356" i="4"/>
  <c r="AT372" i="4"/>
  <c r="AS372" i="4"/>
  <c r="AR372" i="4"/>
  <c r="AQ372" i="4"/>
  <c r="AP372" i="4"/>
  <c r="AO372" i="4"/>
  <c r="AN372" i="4"/>
  <c r="AM372" i="4"/>
  <c r="AL372" i="4"/>
  <c r="AT388" i="4"/>
  <c r="AS388" i="4"/>
  <c r="AR388" i="4"/>
  <c r="AQ388" i="4"/>
  <c r="AP388" i="4"/>
  <c r="AO388" i="4"/>
  <c r="AN388" i="4"/>
  <c r="AM388" i="4"/>
  <c r="AL388" i="4"/>
  <c r="AT404" i="4"/>
  <c r="AS404" i="4"/>
  <c r="AR404" i="4"/>
  <c r="AQ404" i="4"/>
  <c r="AP404" i="4"/>
  <c r="AO404" i="4"/>
  <c r="AN404" i="4"/>
  <c r="AM404" i="4"/>
  <c r="AL404" i="4"/>
  <c r="AT420" i="4"/>
  <c r="AS420" i="4"/>
  <c r="AR420" i="4"/>
  <c r="AQ420" i="4"/>
  <c r="AP420" i="4"/>
  <c r="AO420" i="4"/>
  <c r="AN420" i="4"/>
  <c r="AM420" i="4"/>
  <c r="AL420" i="4"/>
  <c r="AT436" i="4"/>
  <c r="AS436" i="4"/>
  <c r="AR436" i="4"/>
  <c r="AQ436" i="4"/>
  <c r="AP436" i="4"/>
  <c r="AO436" i="4"/>
  <c r="AN436" i="4"/>
  <c r="AM436" i="4"/>
  <c r="AL436" i="4"/>
  <c r="AT452" i="4"/>
  <c r="AS452" i="4"/>
  <c r="AR452" i="4"/>
  <c r="AQ452" i="4"/>
  <c r="AP452" i="4"/>
  <c r="AO452" i="4"/>
  <c r="AN452" i="4"/>
  <c r="AM452" i="4"/>
  <c r="AL452" i="4"/>
  <c r="AT468" i="4"/>
  <c r="AS468" i="4"/>
  <c r="AR468" i="4"/>
  <c r="AQ468" i="4"/>
  <c r="AP468" i="4"/>
  <c r="AO468" i="4"/>
  <c r="AN468" i="4"/>
  <c r="AM468" i="4"/>
  <c r="AL468" i="4"/>
  <c r="AT819" i="4"/>
  <c r="AS819" i="4"/>
  <c r="AR819" i="4"/>
  <c r="AQ819" i="4"/>
  <c r="AP819" i="4"/>
  <c r="AO819" i="4"/>
  <c r="AN819" i="4"/>
  <c r="AM819" i="4"/>
  <c r="AL819" i="4"/>
  <c r="AI819" i="4"/>
  <c r="AT835" i="4"/>
  <c r="AS835" i="4"/>
  <c r="AR835" i="4"/>
  <c r="AQ835" i="4"/>
  <c r="AP835" i="4"/>
  <c r="AO835" i="4"/>
  <c r="AN835" i="4"/>
  <c r="AM835" i="4"/>
  <c r="AL835" i="4"/>
  <c r="AT851" i="4"/>
  <c r="AS851" i="4"/>
  <c r="AR851" i="4"/>
  <c r="AQ851" i="4"/>
  <c r="AP851" i="4"/>
  <c r="AO851" i="4"/>
  <c r="AN851" i="4"/>
  <c r="AM851" i="4"/>
  <c r="AL851" i="4"/>
  <c r="AT867" i="4"/>
  <c r="AS867" i="4"/>
  <c r="AR867" i="4"/>
  <c r="AQ867" i="4"/>
  <c r="AP867" i="4"/>
  <c r="AO867" i="4"/>
  <c r="AN867" i="4"/>
  <c r="AM867" i="4"/>
  <c r="AL867" i="4"/>
  <c r="AT883" i="4"/>
  <c r="AS883" i="4"/>
  <c r="AR883" i="4"/>
  <c r="AQ883" i="4"/>
  <c r="AP883" i="4"/>
  <c r="AO883" i="4"/>
  <c r="AN883" i="4"/>
  <c r="AM883" i="4"/>
  <c r="AL883" i="4"/>
  <c r="AT899" i="4"/>
  <c r="AS899" i="4"/>
  <c r="AR899" i="4"/>
  <c r="AQ899" i="4"/>
  <c r="AP899" i="4"/>
  <c r="AO899" i="4"/>
  <c r="AN899" i="4"/>
  <c r="AM899" i="4"/>
  <c r="AL899" i="4"/>
  <c r="AT915" i="4"/>
  <c r="AS915" i="4"/>
  <c r="AR915" i="4"/>
  <c r="AQ915" i="4"/>
  <c r="AP915" i="4"/>
  <c r="AO915" i="4"/>
  <c r="AN915" i="4"/>
  <c r="AM915" i="4"/>
  <c r="AL915" i="4"/>
  <c r="AT931" i="4"/>
  <c r="AS931" i="4"/>
  <c r="AR931" i="4"/>
  <c r="AQ931" i="4"/>
  <c r="AP931" i="4"/>
  <c r="AO931" i="4"/>
  <c r="AN931" i="4"/>
  <c r="AM931" i="4"/>
  <c r="AL931" i="4"/>
  <c r="AT947" i="4"/>
  <c r="AS947" i="4"/>
  <c r="AR947" i="4"/>
  <c r="AQ947" i="4"/>
  <c r="AP947" i="4"/>
  <c r="AO947" i="4"/>
  <c r="AN947" i="4"/>
  <c r="AM947" i="4"/>
  <c r="AL947" i="4"/>
  <c r="AT963" i="4"/>
  <c r="AS963" i="4"/>
  <c r="AR963" i="4"/>
  <c r="AQ963" i="4"/>
  <c r="AP963" i="4"/>
  <c r="AO963" i="4"/>
  <c r="AN963" i="4"/>
  <c r="AM963" i="4"/>
  <c r="AL963" i="4"/>
  <c r="AT979" i="4"/>
  <c r="AS979" i="4"/>
  <c r="AR979" i="4"/>
  <c r="AQ979" i="4"/>
  <c r="AP979" i="4"/>
  <c r="AO979" i="4"/>
  <c r="AN979" i="4"/>
  <c r="AM979" i="4"/>
  <c r="AL979" i="4"/>
  <c r="AT995" i="4"/>
  <c r="AS995" i="4"/>
  <c r="AR995" i="4"/>
  <c r="AQ995" i="4"/>
  <c r="AP995" i="4"/>
  <c r="AO995" i="4"/>
  <c r="AN995" i="4"/>
  <c r="AM995" i="4"/>
  <c r="AL995" i="4"/>
  <c r="AT1011" i="4"/>
  <c r="AS1011" i="4"/>
  <c r="AR1011" i="4"/>
  <c r="AQ1011" i="4"/>
  <c r="AP1011" i="4"/>
  <c r="AO1011" i="4"/>
  <c r="AN1011" i="4"/>
  <c r="AM1011" i="4"/>
  <c r="AL1011" i="4"/>
  <c r="AT1027" i="4"/>
  <c r="AS1027" i="4"/>
  <c r="AR1027" i="4"/>
  <c r="AQ1027" i="4"/>
  <c r="AP1027" i="4"/>
  <c r="AO1027" i="4"/>
  <c r="AN1027" i="4"/>
  <c r="AM1027" i="4"/>
  <c r="AL1027" i="4"/>
  <c r="AT530" i="4"/>
  <c r="AS530" i="4"/>
  <c r="AR530" i="4"/>
  <c r="AQ530" i="4"/>
  <c r="AP530" i="4"/>
  <c r="AO530" i="4"/>
  <c r="AN530" i="4"/>
  <c r="AM530" i="4"/>
  <c r="AL530" i="4"/>
  <c r="AT546" i="4"/>
  <c r="AS546" i="4"/>
  <c r="AR546" i="4"/>
  <c r="AQ546" i="4"/>
  <c r="AP546" i="4"/>
  <c r="AO546" i="4"/>
  <c r="AN546" i="4"/>
  <c r="AM546" i="4"/>
  <c r="AL546" i="4"/>
  <c r="AT562" i="4"/>
  <c r="AS562" i="4"/>
  <c r="AR562" i="4"/>
  <c r="AQ562" i="4"/>
  <c r="AP562" i="4"/>
  <c r="AO562" i="4"/>
  <c r="AN562" i="4"/>
  <c r="AM562" i="4"/>
  <c r="AL562" i="4"/>
  <c r="AT578" i="4"/>
  <c r="AS578" i="4"/>
  <c r="AR578" i="4"/>
  <c r="AQ578" i="4"/>
  <c r="AP578" i="4"/>
  <c r="AO578" i="4"/>
  <c r="AN578" i="4"/>
  <c r="AM578" i="4"/>
  <c r="AL578" i="4"/>
  <c r="AT594" i="4"/>
  <c r="AS594" i="4"/>
  <c r="AR594" i="4"/>
  <c r="AQ594" i="4"/>
  <c r="AP594" i="4"/>
  <c r="AO594" i="4"/>
  <c r="AN594" i="4"/>
  <c r="AM594" i="4"/>
  <c r="AL594" i="4"/>
  <c r="AT610" i="4"/>
  <c r="AS610" i="4"/>
  <c r="AR610" i="4"/>
  <c r="AQ610" i="4"/>
  <c r="AP610" i="4"/>
  <c r="AO610" i="4"/>
  <c r="AN610" i="4"/>
  <c r="AM610" i="4"/>
  <c r="AL610" i="4"/>
  <c r="AT626" i="4"/>
  <c r="AS626" i="4"/>
  <c r="AR626" i="4"/>
  <c r="AQ626" i="4"/>
  <c r="AP626" i="4"/>
  <c r="AO626" i="4"/>
  <c r="AN626" i="4"/>
  <c r="AM626" i="4"/>
  <c r="AL626" i="4"/>
  <c r="AT642" i="4"/>
  <c r="AS642" i="4"/>
  <c r="AR642" i="4"/>
  <c r="AQ642" i="4"/>
  <c r="AP642" i="4"/>
  <c r="AO642" i="4"/>
  <c r="AN642" i="4"/>
  <c r="AM642" i="4"/>
  <c r="AL642" i="4"/>
  <c r="AT658" i="4"/>
  <c r="AS658" i="4"/>
  <c r="AR658" i="4"/>
  <c r="AQ658" i="4"/>
  <c r="AP658" i="4"/>
  <c r="AO658" i="4"/>
  <c r="AN658" i="4"/>
  <c r="AM658" i="4"/>
  <c r="AL658" i="4"/>
  <c r="AT674" i="4"/>
  <c r="AS674" i="4"/>
  <c r="AR674" i="4"/>
  <c r="AQ674" i="4"/>
  <c r="AP674" i="4"/>
  <c r="AO674" i="4"/>
  <c r="AN674" i="4"/>
  <c r="AM674" i="4"/>
  <c r="AL674" i="4"/>
  <c r="AT690" i="4"/>
  <c r="AS690" i="4"/>
  <c r="AR690" i="4"/>
  <c r="AQ690" i="4"/>
  <c r="AP690" i="4"/>
  <c r="AO690" i="4"/>
  <c r="AN690" i="4"/>
  <c r="AM690" i="4"/>
  <c r="AL690" i="4"/>
  <c r="AT706" i="4"/>
  <c r="AS706" i="4"/>
  <c r="AR706" i="4"/>
  <c r="AQ706" i="4"/>
  <c r="AP706" i="4"/>
  <c r="AO706" i="4"/>
  <c r="AN706" i="4"/>
  <c r="AM706" i="4"/>
  <c r="AL706" i="4"/>
  <c r="AT722" i="4"/>
  <c r="AS722" i="4"/>
  <c r="AR722" i="4"/>
  <c r="AQ722" i="4"/>
  <c r="AP722" i="4"/>
  <c r="AO722" i="4"/>
  <c r="AN722" i="4"/>
  <c r="AM722" i="4"/>
  <c r="AL722" i="4"/>
  <c r="AT738" i="4"/>
  <c r="AS738" i="4"/>
  <c r="AR738" i="4"/>
  <c r="AQ738" i="4"/>
  <c r="AP738" i="4"/>
  <c r="AO738" i="4"/>
  <c r="AN738" i="4"/>
  <c r="AM738" i="4"/>
  <c r="AL738" i="4"/>
  <c r="AT754" i="4"/>
  <c r="AS754" i="4"/>
  <c r="AR754" i="4"/>
  <c r="AQ754" i="4"/>
  <c r="AP754" i="4"/>
  <c r="AO754" i="4"/>
  <c r="AN754" i="4"/>
  <c r="AM754" i="4"/>
  <c r="AL754" i="4"/>
  <c r="AT770" i="4"/>
  <c r="AS770" i="4"/>
  <c r="AR770" i="4"/>
  <c r="AQ770" i="4"/>
  <c r="AP770" i="4"/>
  <c r="AO770" i="4"/>
  <c r="AN770" i="4"/>
  <c r="AM770" i="4"/>
  <c r="AL770" i="4"/>
  <c r="AT786" i="4"/>
  <c r="AS786" i="4"/>
  <c r="AR786" i="4"/>
  <c r="AQ786" i="4"/>
  <c r="AP786" i="4"/>
  <c r="AO786" i="4"/>
  <c r="AN786" i="4"/>
  <c r="AM786" i="4"/>
  <c r="AL786" i="4"/>
  <c r="AT802" i="4"/>
  <c r="AS802" i="4"/>
  <c r="AR802" i="4"/>
  <c r="AQ802" i="4"/>
  <c r="AP802" i="4"/>
  <c r="AO802" i="4"/>
  <c r="AN802" i="4"/>
  <c r="AM802" i="4"/>
  <c r="AL802" i="4"/>
  <c r="AT818" i="4"/>
  <c r="AS818" i="4"/>
  <c r="AR818" i="4"/>
  <c r="AQ818" i="4"/>
  <c r="AP818" i="4"/>
  <c r="AO818" i="4"/>
  <c r="AN818" i="4"/>
  <c r="AM818" i="4"/>
  <c r="AL818" i="4"/>
  <c r="AT834" i="4"/>
  <c r="AS834" i="4"/>
  <c r="AR834" i="4"/>
  <c r="AQ834" i="4"/>
  <c r="AP834" i="4"/>
  <c r="AO834" i="4"/>
  <c r="AN834" i="4"/>
  <c r="AM834" i="4"/>
  <c r="AL834" i="4"/>
  <c r="AT850" i="4"/>
  <c r="AS850" i="4"/>
  <c r="AR850" i="4"/>
  <c r="AQ850" i="4"/>
  <c r="AP850" i="4"/>
  <c r="AO850" i="4"/>
  <c r="AN850" i="4"/>
  <c r="AM850" i="4"/>
  <c r="AL850" i="4"/>
  <c r="AT866" i="4"/>
  <c r="AS866" i="4"/>
  <c r="AR866" i="4"/>
  <c r="AQ866" i="4"/>
  <c r="AP866" i="4"/>
  <c r="AO866" i="4"/>
  <c r="AN866" i="4"/>
  <c r="AM866" i="4"/>
  <c r="AL866" i="4"/>
  <c r="AT882" i="4"/>
  <c r="AS882" i="4"/>
  <c r="AR882" i="4"/>
  <c r="AQ882" i="4"/>
  <c r="AP882" i="4"/>
  <c r="AO882" i="4"/>
  <c r="AN882" i="4"/>
  <c r="AM882" i="4"/>
  <c r="AL882" i="4"/>
  <c r="AT898" i="4"/>
  <c r="AS898" i="4"/>
  <c r="AR898" i="4"/>
  <c r="AQ898" i="4"/>
  <c r="AP898" i="4"/>
  <c r="AO898" i="4"/>
  <c r="AN898" i="4"/>
  <c r="AM898" i="4"/>
  <c r="AL898" i="4"/>
  <c r="AT914" i="4"/>
  <c r="AS914" i="4"/>
  <c r="AR914" i="4"/>
  <c r="AQ914" i="4"/>
  <c r="AP914" i="4"/>
  <c r="AO914" i="4"/>
  <c r="AN914" i="4"/>
  <c r="AM914" i="4"/>
  <c r="AL914" i="4"/>
  <c r="AT930" i="4"/>
  <c r="AS930" i="4"/>
  <c r="AR930" i="4"/>
  <c r="AQ930" i="4"/>
  <c r="AP930" i="4"/>
  <c r="AO930" i="4"/>
  <c r="AN930" i="4"/>
  <c r="AM930" i="4"/>
  <c r="AL930" i="4"/>
  <c r="AT946" i="4"/>
  <c r="AS946" i="4"/>
  <c r="AR946" i="4"/>
  <c r="AQ946" i="4"/>
  <c r="AP946" i="4"/>
  <c r="AO946" i="4"/>
  <c r="AN946" i="4"/>
  <c r="AM946" i="4"/>
  <c r="AL946" i="4"/>
  <c r="AT962" i="4"/>
  <c r="AS962" i="4"/>
  <c r="AR962" i="4"/>
  <c r="AQ962" i="4"/>
  <c r="AP962" i="4"/>
  <c r="AO962" i="4"/>
  <c r="AN962" i="4"/>
  <c r="AM962" i="4"/>
  <c r="AL962" i="4"/>
  <c r="AT978" i="4"/>
  <c r="AS978" i="4"/>
  <c r="AR978" i="4"/>
  <c r="AQ978" i="4"/>
  <c r="AP978" i="4"/>
  <c r="AO978" i="4"/>
  <c r="AN978" i="4"/>
  <c r="AM978" i="4"/>
  <c r="AL978" i="4"/>
  <c r="AT994" i="4"/>
  <c r="AS994" i="4"/>
  <c r="AR994" i="4"/>
  <c r="AQ994" i="4"/>
  <c r="AP994" i="4"/>
  <c r="AO994" i="4"/>
  <c r="AN994" i="4"/>
  <c r="AM994" i="4"/>
  <c r="AL994" i="4"/>
  <c r="AT486" i="4"/>
  <c r="AS486" i="4"/>
  <c r="AR486" i="4"/>
  <c r="AQ486" i="4"/>
  <c r="AP486" i="4"/>
  <c r="AO486" i="4"/>
  <c r="AN486" i="4"/>
  <c r="AM486" i="4"/>
  <c r="AL486" i="4"/>
  <c r="AT505" i="4"/>
  <c r="AS505" i="4"/>
  <c r="AR505" i="4"/>
  <c r="AQ505" i="4"/>
  <c r="AP505" i="4"/>
  <c r="AO505" i="4"/>
  <c r="AN505" i="4"/>
  <c r="AM505" i="4"/>
  <c r="AL505" i="4"/>
  <c r="AT521" i="4"/>
  <c r="AS521" i="4"/>
  <c r="AR521" i="4"/>
  <c r="AQ521" i="4"/>
  <c r="AP521" i="4"/>
  <c r="AO521" i="4"/>
  <c r="AN521" i="4"/>
  <c r="AM521" i="4"/>
  <c r="AL521" i="4"/>
  <c r="AT537" i="4"/>
  <c r="AS537" i="4"/>
  <c r="AR537" i="4"/>
  <c r="AQ537" i="4"/>
  <c r="AP537" i="4"/>
  <c r="AO537" i="4"/>
  <c r="AN537" i="4"/>
  <c r="AM537" i="4"/>
  <c r="AL537" i="4"/>
  <c r="AT553" i="4"/>
  <c r="AS553" i="4"/>
  <c r="AR553" i="4"/>
  <c r="AQ553" i="4"/>
  <c r="AP553" i="4"/>
  <c r="AO553" i="4"/>
  <c r="AN553" i="4"/>
  <c r="AM553" i="4"/>
  <c r="AL553" i="4"/>
  <c r="AJ553" i="4"/>
  <c r="AT569" i="4"/>
  <c r="AS569" i="4"/>
  <c r="AR569" i="4"/>
  <c r="AQ569" i="4"/>
  <c r="AP569" i="4"/>
  <c r="AO569" i="4"/>
  <c r="AN569" i="4"/>
  <c r="AM569" i="4"/>
  <c r="AL569" i="4"/>
  <c r="AT585" i="4"/>
  <c r="AS585" i="4"/>
  <c r="AR585" i="4"/>
  <c r="AQ585" i="4"/>
  <c r="AP585" i="4"/>
  <c r="AO585" i="4"/>
  <c r="AN585" i="4"/>
  <c r="AM585" i="4"/>
  <c r="AL585" i="4"/>
  <c r="AT601" i="4"/>
  <c r="AS601" i="4"/>
  <c r="AR601" i="4"/>
  <c r="AQ601" i="4"/>
  <c r="AP601" i="4"/>
  <c r="AO601" i="4"/>
  <c r="AN601" i="4"/>
  <c r="AM601" i="4"/>
  <c r="AL601" i="4"/>
  <c r="AT617" i="4"/>
  <c r="AS617" i="4"/>
  <c r="AR617" i="4"/>
  <c r="AQ617" i="4"/>
  <c r="AP617" i="4"/>
  <c r="AO617" i="4"/>
  <c r="AN617" i="4"/>
  <c r="AM617" i="4"/>
  <c r="AL617" i="4"/>
  <c r="AT633" i="4"/>
  <c r="AS633" i="4"/>
  <c r="AR633" i="4"/>
  <c r="AQ633" i="4"/>
  <c r="AP633" i="4"/>
  <c r="AO633" i="4"/>
  <c r="AN633" i="4"/>
  <c r="AM633" i="4"/>
  <c r="AL633" i="4"/>
  <c r="AT649" i="4"/>
  <c r="AS649" i="4"/>
  <c r="AR649" i="4"/>
  <c r="AQ649" i="4"/>
  <c r="AP649" i="4"/>
  <c r="AO649" i="4"/>
  <c r="AN649" i="4"/>
  <c r="AM649" i="4"/>
  <c r="AL649" i="4"/>
  <c r="AT665" i="4"/>
  <c r="AS665" i="4"/>
  <c r="AR665" i="4"/>
  <c r="AQ665" i="4"/>
  <c r="AP665" i="4"/>
  <c r="AO665" i="4"/>
  <c r="AN665" i="4"/>
  <c r="AM665" i="4"/>
  <c r="AL665" i="4"/>
  <c r="AT681" i="4"/>
  <c r="AS681" i="4"/>
  <c r="AR681" i="4"/>
  <c r="AQ681" i="4"/>
  <c r="AP681" i="4"/>
  <c r="AO681" i="4"/>
  <c r="AN681" i="4"/>
  <c r="AM681" i="4"/>
  <c r="AL681" i="4"/>
  <c r="AT697" i="4"/>
  <c r="AS697" i="4"/>
  <c r="AR697" i="4"/>
  <c r="AQ697" i="4"/>
  <c r="AP697" i="4"/>
  <c r="AO697" i="4"/>
  <c r="AN697" i="4"/>
  <c r="AM697" i="4"/>
  <c r="AL697" i="4"/>
  <c r="AT713" i="4"/>
  <c r="AS713" i="4"/>
  <c r="AR713" i="4"/>
  <c r="AQ713" i="4"/>
  <c r="AP713" i="4"/>
  <c r="AO713" i="4"/>
  <c r="AN713" i="4"/>
  <c r="AM713" i="4"/>
  <c r="AL713" i="4"/>
  <c r="AT729" i="4"/>
  <c r="AS729" i="4"/>
  <c r="AR729" i="4"/>
  <c r="AQ729" i="4"/>
  <c r="AP729" i="4"/>
  <c r="AO729" i="4"/>
  <c r="AN729" i="4"/>
  <c r="AM729" i="4"/>
  <c r="AL729" i="4"/>
  <c r="AT745" i="4"/>
  <c r="AS745" i="4"/>
  <c r="AR745" i="4"/>
  <c r="AQ745" i="4"/>
  <c r="AP745" i="4"/>
  <c r="AO745" i="4"/>
  <c r="AN745" i="4"/>
  <c r="AM745" i="4"/>
  <c r="AL745" i="4"/>
  <c r="AT761" i="4"/>
  <c r="AS761" i="4"/>
  <c r="AR761" i="4"/>
  <c r="AQ761" i="4"/>
  <c r="AP761" i="4"/>
  <c r="AO761" i="4"/>
  <c r="AN761" i="4"/>
  <c r="AM761" i="4"/>
  <c r="AL761" i="4"/>
  <c r="AT777" i="4"/>
  <c r="AS777" i="4"/>
  <c r="AR777" i="4"/>
  <c r="AQ777" i="4"/>
  <c r="AP777" i="4"/>
  <c r="AO777" i="4"/>
  <c r="AN777" i="4"/>
  <c r="AM777" i="4"/>
  <c r="AL777" i="4"/>
  <c r="AT793" i="4"/>
  <c r="AS793" i="4"/>
  <c r="AR793" i="4"/>
  <c r="AQ793" i="4"/>
  <c r="AP793" i="4"/>
  <c r="AO793" i="4"/>
  <c r="AN793" i="4"/>
  <c r="AM793" i="4"/>
  <c r="AL793" i="4"/>
  <c r="BK7" i="4"/>
  <c r="BJ7" i="4"/>
  <c r="BI7" i="4"/>
  <c r="BH7" i="4"/>
  <c r="BG7" i="4"/>
  <c r="BF7" i="4"/>
  <c r="BE7" i="4"/>
  <c r="BD7" i="4"/>
  <c r="BC7" i="4"/>
  <c r="BK22" i="4"/>
  <c r="BJ22" i="4"/>
  <c r="BK26" i="4"/>
  <c r="BJ26" i="4"/>
  <c r="BI26" i="4"/>
  <c r="BH26" i="4"/>
  <c r="BG26" i="4"/>
  <c r="BF26" i="4"/>
  <c r="BE26" i="4"/>
  <c r="BD26" i="4"/>
  <c r="BC26" i="4"/>
  <c r="BK34" i="4"/>
  <c r="BJ34" i="4"/>
  <c r="BI34" i="4"/>
  <c r="BH34" i="4"/>
  <c r="BG34" i="4"/>
  <c r="BF34" i="4"/>
  <c r="BE34" i="4"/>
  <c r="BD34" i="4"/>
  <c r="BC34" i="4"/>
  <c r="BK38" i="4"/>
  <c r="BK42" i="4"/>
  <c r="BJ42" i="4"/>
  <c r="BI42" i="4"/>
  <c r="BH42" i="4"/>
  <c r="BG42" i="4"/>
  <c r="BF42" i="4"/>
  <c r="BE42" i="4"/>
  <c r="BD42" i="4"/>
  <c r="BC42" i="4"/>
  <c r="BK46" i="4"/>
  <c r="BJ46" i="4"/>
  <c r="BI46" i="4"/>
  <c r="BH46" i="4"/>
  <c r="BK50" i="4"/>
  <c r="BJ50" i="4"/>
  <c r="BI50" i="4"/>
  <c r="BH50" i="4"/>
  <c r="BG50" i="4"/>
  <c r="BF50" i="4"/>
  <c r="BE50" i="4"/>
  <c r="BD50" i="4"/>
  <c r="BC50" i="4"/>
  <c r="BK54" i="4"/>
  <c r="BJ54" i="4"/>
  <c r="BK58" i="4"/>
  <c r="BJ58" i="4"/>
  <c r="BI58" i="4"/>
  <c r="BH58" i="4"/>
  <c r="BG58" i="4"/>
  <c r="BF58" i="4"/>
  <c r="BE58" i="4"/>
  <c r="BD58" i="4"/>
  <c r="BC58" i="4"/>
  <c r="BK70" i="4"/>
  <c r="BJ70" i="4"/>
  <c r="BK74" i="4"/>
  <c r="BJ74" i="4"/>
  <c r="BI74" i="4"/>
  <c r="BH74" i="4"/>
  <c r="BG74" i="4"/>
  <c r="BF74" i="4"/>
  <c r="BE74" i="4"/>
  <c r="BD74" i="4"/>
  <c r="BC74" i="4"/>
  <c r="BK82" i="4"/>
  <c r="BJ82" i="4"/>
  <c r="BI82" i="4"/>
  <c r="BH82" i="4"/>
  <c r="BG82" i="4"/>
  <c r="BF82" i="4"/>
  <c r="BE82" i="4"/>
  <c r="BD82" i="4"/>
  <c r="BC82" i="4"/>
  <c r="BK86" i="4"/>
  <c r="BJ86" i="4"/>
  <c r="BI86" i="4"/>
  <c r="BK90" i="4"/>
  <c r="BJ90" i="4"/>
  <c r="BI90" i="4"/>
  <c r="BH90" i="4"/>
  <c r="BG90" i="4"/>
  <c r="BF90" i="4"/>
  <c r="BE90" i="4"/>
  <c r="BD90" i="4"/>
  <c r="BC90" i="4"/>
  <c r="BK94" i="4"/>
  <c r="AT102" i="4"/>
  <c r="AS102" i="4"/>
  <c r="AR102" i="4"/>
  <c r="AQ102" i="4"/>
  <c r="AP102" i="4"/>
  <c r="AO102" i="4"/>
  <c r="AN102" i="4"/>
  <c r="AM102" i="4"/>
  <c r="AL102" i="4"/>
  <c r="AT118" i="4"/>
  <c r="AS118" i="4"/>
  <c r="AT134" i="4"/>
  <c r="AS134" i="4"/>
  <c r="AR134" i="4"/>
  <c r="AQ134" i="4"/>
  <c r="AP134" i="4"/>
  <c r="AO134" i="4"/>
  <c r="AN134" i="4"/>
  <c r="AM134" i="4"/>
  <c r="AL134" i="4"/>
  <c r="AT167" i="4"/>
  <c r="AS167" i="4"/>
  <c r="AR167" i="4"/>
  <c r="AQ167" i="4"/>
  <c r="AP167" i="4"/>
  <c r="AO167" i="4"/>
  <c r="AN167" i="4"/>
  <c r="AM167" i="4"/>
  <c r="AL167" i="4"/>
  <c r="AT183" i="4"/>
  <c r="AS183" i="4"/>
  <c r="AR183" i="4"/>
  <c r="AT199" i="4"/>
  <c r="AS199" i="4"/>
  <c r="AR199" i="4"/>
  <c r="AQ199" i="4"/>
  <c r="AP199" i="4"/>
  <c r="AO199" i="4"/>
  <c r="AN199" i="4"/>
  <c r="AM199" i="4"/>
  <c r="AL199" i="4"/>
  <c r="AT215" i="4"/>
  <c r="AT231" i="4"/>
  <c r="AS231" i="4"/>
  <c r="AR231" i="4"/>
  <c r="AQ231" i="4"/>
  <c r="AP231" i="4"/>
  <c r="AO231" i="4"/>
  <c r="AN231" i="4"/>
  <c r="AM231" i="4"/>
  <c r="AL231" i="4"/>
  <c r="AT247" i="4"/>
  <c r="AS247" i="4"/>
  <c r="AT263" i="4"/>
  <c r="AS263" i="4"/>
  <c r="AR263" i="4"/>
  <c r="AQ263" i="4"/>
  <c r="AP263" i="4"/>
  <c r="AO263" i="4"/>
  <c r="AN263" i="4"/>
  <c r="AM263" i="4"/>
  <c r="AL263" i="4"/>
  <c r="AT295" i="4"/>
  <c r="AS295" i="4"/>
  <c r="AR295" i="4"/>
  <c r="AQ295" i="4"/>
  <c r="AP295" i="4"/>
  <c r="AO295" i="4"/>
  <c r="AN295" i="4"/>
  <c r="AM295" i="4"/>
  <c r="AL295" i="4"/>
  <c r="AT311" i="4"/>
  <c r="AS311" i="4"/>
  <c r="AR311" i="4"/>
  <c r="AT327" i="4"/>
  <c r="AS327" i="4"/>
  <c r="AR327" i="4"/>
  <c r="AQ327" i="4"/>
  <c r="AP327" i="4"/>
  <c r="AO327" i="4"/>
  <c r="AN327" i="4"/>
  <c r="AM327" i="4"/>
  <c r="AL327" i="4"/>
  <c r="AT343" i="4"/>
  <c r="AT359" i="4"/>
  <c r="AS359" i="4"/>
  <c r="AR359" i="4"/>
  <c r="AQ359" i="4"/>
  <c r="AP359" i="4"/>
  <c r="AO359" i="4"/>
  <c r="AN359" i="4"/>
  <c r="AM359" i="4"/>
  <c r="AL359" i="4"/>
  <c r="AT375" i="4"/>
  <c r="AS375" i="4"/>
  <c r="AT391" i="4"/>
  <c r="AS391" i="4"/>
  <c r="AR391" i="4"/>
  <c r="AQ391" i="4"/>
  <c r="AP391" i="4"/>
  <c r="AO391" i="4"/>
  <c r="AN391" i="4"/>
  <c r="AM391" i="4"/>
  <c r="AL391" i="4"/>
  <c r="AT423" i="4"/>
  <c r="AS423" i="4"/>
  <c r="AR423" i="4"/>
  <c r="AQ423" i="4"/>
  <c r="AP423" i="4"/>
  <c r="AO423" i="4"/>
  <c r="AN423" i="4"/>
  <c r="AM423" i="4"/>
  <c r="AL423" i="4"/>
  <c r="AT439" i="4"/>
  <c r="AS439" i="4"/>
  <c r="AR439" i="4"/>
  <c r="AT455" i="4"/>
  <c r="AS455" i="4"/>
  <c r="AR455" i="4"/>
  <c r="AQ455" i="4"/>
  <c r="AP455" i="4"/>
  <c r="AO455" i="4"/>
  <c r="AN455" i="4"/>
  <c r="AM455" i="4"/>
  <c r="AL455" i="4"/>
  <c r="AT471" i="4"/>
  <c r="AT487" i="4"/>
  <c r="AS487" i="4"/>
  <c r="AR487" i="4"/>
  <c r="AQ487" i="4"/>
  <c r="AP487" i="4"/>
  <c r="AO487" i="4"/>
  <c r="AN487" i="4"/>
  <c r="AM487" i="4"/>
  <c r="AL487" i="4"/>
  <c r="AT496" i="4"/>
  <c r="AS496" i="4"/>
  <c r="AT504" i="4"/>
  <c r="AS504" i="4"/>
  <c r="AR504" i="4"/>
  <c r="AQ504" i="4"/>
  <c r="AP504" i="4"/>
  <c r="AO504" i="4"/>
  <c r="AN504" i="4"/>
  <c r="AM504" i="4"/>
  <c r="AL504" i="4"/>
  <c r="AT523" i="4"/>
  <c r="AS523" i="4"/>
  <c r="AR523" i="4"/>
  <c r="AQ523" i="4"/>
  <c r="AP523" i="4"/>
  <c r="AO523" i="4"/>
  <c r="AN523" i="4"/>
  <c r="AM523" i="4"/>
  <c r="AL523" i="4"/>
  <c r="AT539" i="4"/>
  <c r="AS539" i="4"/>
  <c r="AR539" i="4"/>
  <c r="AT555" i="4"/>
  <c r="AS555" i="4"/>
  <c r="AR555" i="4"/>
  <c r="AQ555" i="4"/>
  <c r="AP555" i="4"/>
  <c r="AO555" i="4"/>
  <c r="AN555" i="4"/>
  <c r="AM555" i="4"/>
  <c r="AL555" i="4"/>
  <c r="AT571" i="4"/>
  <c r="AT587" i="4"/>
  <c r="AS587" i="4"/>
  <c r="AR587" i="4"/>
  <c r="AQ587" i="4"/>
  <c r="AP587" i="4"/>
  <c r="AO587" i="4"/>
  <c r="AN587" i="4"/>
  <c r="AM587" i="4"/>
  <c r="AL587" i="4"/>
  <c r="AT603" i="4"/>
  <c r="AS603" i="4"/>
  <c r="AT619" i="4"/>
  <c r="AS619" i="4"/>
  <c r="AR619" i="4"/>
  <c r="AQ619" i="4"/>
  <c r="AP619" i="4"/>
  <c r="AO619" i="4"/>
  <c r="AN619" i="4"/>
  <c r="AM619" i="4"/>
  <c r="AL619" i="4"/>
  <c r="AT651" i="4"/>
  <c r="AS651" i="4"/>
  <c r="AR651" i="4"/>
  <c r="AQ651" i="4"/>
  <c r="AP651" i="4"/>
  <c r="AO651" i="4"/>
  <c r="AN651" i="4"/>
  <c r="AM651" i="4"/>
  <c r="AL651" i="4"/>
  <c r="AT667" i="4"/>
  <c r="AS667" i="4"/>
  <c r="AR667" i="4"/>
  <c r="AT683" i="4"/>
  <c r="AS683" i="4"/>
  <c r="AR683" i="4"/>
  <c r="AQ683" i="4"/>
  <c r="AP683" i="4"/>
  <c r="AO683" i="4"/>
  <c r="AN683" i="4"/>
  <c r="AM683" i="4"/>
  <c r="AL683" i="4"/>
  <c r="AT699" i="4"/>
  <c r="AT715" i="4"/>
  <c r="AS715" i="4"/>
  <c r="AR715" i="4"/>
  <c r="AQ715" i="4"/>
  <c r="AP715" i="4"/>
  <c r="AO715" i="4"/>
  <c r="AN715" i="4"/>
  <c r="AM715" i="4"/>
  <c r="AL715" i="4"/>
  <c r="AT731" i="4"/>
  <c r="AS731" i="4"/>
  <c r="AT747" i="4"/>
  <c r="AS747" i="4"/>
  <c r="AR747" i="4"/>
  <c r="AQ747" i="4"/>
  <c r="AP747" i="4"/>
  <c r="AO747" i="4"/>
  <c r="AN747" i="4"/>
  <c r="AM747" i="4"/>
  <c r="AL747" i="4"/>
  <c r="AT779" i="4"/>
  <c r="AS779" i="4"/>
  <c r="AR779" i="4"/>
  <c r="AQ779" i="4"/>
  <c r="AP779" i="4"/>
  <c r="AO779" i="4"/>
  <c r="AN779" i="4"/>
  <c r="AM779" i="4"/>
  <c r="AL779" i="4"/>
  <c r="AT795" i="4"/>
  <c r="AS795" i="4"/>
  <c r="AR795" i="4"/>
  <c r="AT811" i="4"/>
  <c r="AS811" i="4"/>
  <c r="AR811" i="4"/>
  <c r="AQ811" i="4"/>
  <c r="AP811" i="4"/>
  <c r="AO811" i="4"/>
  <c r="AN811" i="4"/>
  <c r="AM811" i="4"/>
  <c r="AL811" i="4"/>
  <c r="BK13" i="4"/>
  <c r="AT22" i="4"/>
  <c r="AS22" i="4"/>
  <c r="AR22" i="4"/>
  <c r="AQ22" i="4"/>
  <c r="AP22" i="4"/>
  <c r="AO22" i="4"/>
  <c r="AN22" i="4"/>
  <c r="AM22" i="4"/>
  <c r="AL22" i="4"/>
  <c r="AT26" i="4"/>
  <c r="AS26" i="4"/>
  <c r="AT30" i="4"/>
  <c r="AS30" i="4"/>
  <c r="AR30" i="4"/>
  <c r="AQ30" i="4"/>
  <c r="AP30" i="4"/>
  <c r="AO30" i="4"/>
  <c r="AN30" i="4"/>
  <c r="AM30" i="4"/>
  <c r="AL30" i="4"/>
  <c r="AT38" i="4"/>
  <c r="AS38" i="4"/>
  <c r="AR38" i="4"/>
  <c r="AQ38" i="4"/>
  <c r="AP38" i="4"/>
  <c r="AO38" i="4"/>
  <c r="AN38" i="4"/>
  <c r="AM38" i="4"/>
  <c r="AL38" i="4"/>
  <c r="AT42" i="4"/>
  <c r="AS42" i="4"/>
  <c r="AR42" i="4"/>
  <c r="AT46" i="4"/>
  <c r="AS46" i="4"/>
  <c r="AR46" i="4"/>
  <c r="AQ46" i="4"/>
  <c r="AP46" i="4"/>
  <c r="AO46" i="4"/>
  <c r="AN46" i="4"/>
  <c r="AM46" i="4"/>
  <c r="AL46" i="4"/>
  <c r="AT50" i="4"/>
  <c r="AT54" i="4"/>
  <c r="AS54" i="4"/>
  <c r="AR54" i="4"/>
  <c r="AQ54" i="4"/>
  <c r="AP54" i="4"/>
  <c r="AO54" i="4"/>
  <c r="AN54" i="4"/>
  <c r="AM54" i="4"/>
  <c r="AL54" i="4"/>
  <c r="AT58" i="4"/>
  <c r="AS58" i="4"/>
  <c r="AT62" i="4"/>
  <c r="AS62" i="4"/>
  <c r="AR62" i="4"/>
  <c r="AQ62" i="4"/>
  <c r="AP62" i="4"/>
  <c r="AO62" i="4"/>
  <c r="AN62" i="4"/>
  <c r="AM62" i="4"/>
  <c r="AL62" i="4"/>
  <c r="AT70" i="4"/>
  <c r="AS70" i="4"/>
  <c r="AR70" i="4"/>
  <c r="AQ70" i="4"/>
  <c r="AP70" i="4"/>
  <c r="AO70" i="4"/>
  <c r="AN70" i="4"/>
  <c r="AM70" i="4"/>
  <c r="AL70" i="4"/>
  <c r="AT74" i="4"/>
  <c r="AS74" i="4"/>
  <c r="AR74" i="4"/>
  <c r="AT78" i="4"/>
  <c r="AS78" i="4"/>
  <c r="AR78" i="4"/>
  <c r="AQ78" i="4"/>
  <c r="AP78" i="4"/>
  <c r="AO78" i="4"/>
  <c r="AN78" i="4"/>
  <c r="AM78" i="4"/>
  <c r="AL78" i="4"/>
  <c r="AT82" i="4"/>
  <c r="AT86" i="4"/>
  <c r="AS86" i="4"/>
  <c r="AR86" i="4"/>
  <c r="AQ86" i="4"/>
  <c r="AP86" i="4"/>
  <c r="AO86" i="4"/>
  <c r="AN86" i="4"/>
  <c r="AM86" i="4"/>
  <c r="AL86" i="4"/>
  <c r="AT90" i="4"/>
  <c r="AS90" i="4"/>
  <c r="AT94" i="4"/>
  <c r="AS94" i="4"/>
  <c r="AR94" i="4"/>
  <c r="AQ94" i="4"/>
  <c r="AP94" i="4"/>
  <c r="AO94" i="4"/>
  <c r="AN94" i="4"/>
  <c r="AM94" i="4"/>
  <c r="AL94" i="4"/>
  <c r="AT117" i="4"/>
  <c r="AS117" i="4"/>
  <c r="AR117" i="4"/>
  <c r="AQ117" i="4"/>
  <c r="AP117" i="4"/>
  <c r="AO117" i="4"/>
  <c r="AN117" i="4"/>
  <c r="AM117" i="4"/>
  <c r="AL117" i="4"/>
  <c r="AT133" i="4"/>
  <c r="AS133" i="4"/>
  <c r="AR133" i="4"/>
  <c r="AT149" i="4"/>
  <c r="AS149" i="4"/>
  <c r="AR149" i="4"/>
  <c r="AQ149" i="4"/>
  <c r="AP149" i="4"/>
  <c r="AO149" i="4"/>
  <c r="AN149" i="4"/>
  <c r="AM149" i="4"/>
  <c r="AL149" i="4"/>
  <c r="AT166" i="4"/>
  <c r="AT182" i="4"/>
  <c r="AS182" i="4"/>
  <c r="AR182" i="4"/>
  <c r="AQ182" i="4"/>
  <c r="AP182" i="4"/>
  <c r="AO182" i="4"/>
  <c r="AN182" i="4"/>
  <c r="AM182" i="4"/>
  <c r="AL182" i="4"/>
  <c r="AT198" i="4"/>
  <c r="AS198" i="4"/>
  <c r="AT214" i="4"/>
  <c r="AS214" i="4"/>
  <c r="AR214" i="4"/>
  <c r="AQ214" i="4"/>
  <c r="AP214" i="4"/>
  <c r="AO214" i="4"/>
  <c r="AN214" i="4"/>
  <c r="AM214" i="4"/>
  <c r="AL214" i="4"/>
  <c r="AT246" i="4"/>
  <c r="AS246" i="4"/>
  <c r="AR246" i="4"/>
  <c r="AQ246" i="4"/>
  <c r="AP246" i="4"/>
  <c r="AO246" i="4"/>
  <c r="AN246" i="4"/>
  <c r="AM246" i="4"/>
  <c r="AL246" i="4"/>
  <c r="AT262" i="4"/>
  <c r="AS262" i="4"/>
  <c r="AR262" i="4"/>
  <c r="AT278" i="4"/>
  <c r="AS278" i="4"/>
  <c r="AR278" i="4"/>
  <c r="AQ278" i="4"/>
  <c r="AP278" i="4"/>
  <c r="AO278" i="4"/>
  <c r="AN278" i="4"/>
  <c r="AM278" i="4"/>
  <c r="AL278" i="4"/>
  <c r="AT294" i="4"/>
  <c r="AS294" i="4"/>
  <c r="AR294" i="4"/>
  <c r="AQ294" i="4"/>
  <c r="AP294" i="4"/>
  <c r="AO294" i="4"/>
  <c r="AN294" i="4"/>
  <c r="AM294" i="4"/>
  <c r="AL294" i="4"/>
  <c r="AT310" i="4"/>
  <c r="AS310" i="4"/>
  <c r="AR310" i="4"/>
  <c r="AQ310" i="4"/>
  <c r="AP310" i="4"/>
  <c r="AO310" i="4"/>
  <c r="AN310" i="4"/>
  <c r="AM310" i="4"/>
  <c r="AL310" i="4"/>
  <c r="AT326" i="4"/>
  <c r="AS326" i="4"/>
  <c r="AR326" i="4"/>
  <c r="AQ326" i="4"/>
  <c r="AP326" i="4"/>
  <c r="AO326" i="4"/>
  <c r="AN326" i="4"/>
  <c r="AM326" i="4"/>
  <c r="AL326" i="4"/>
  <c r="AT342" i="4"/>
  <c r="AS342" i="4"/>
  <c r="AR342" i="4"/>
  <c r="AQ342" i="4"/>
  <c r="AP342" i="4"/>
  <c r="AO342" i="4"/>
  <c r="AN342" i="4"/>
  <c r="AM342" i="4"/>
  <c r="AL342" i="4"/>
  <c r="AT358" i="4"/>
  <c r="AS358" i="4"/>
  <c r="AR358" i="4"/>
  <c r="AQ358" i="4"/>
  <c r="AP358" i="4"/>
  <c r="AO358" i="4"/>
  <c r="AN358" i="4"/>
  <c r="AM358" i="4"/>
  <c r="AL358" i="4"/>
  <c r="AT374" i="4"/>
  <c r="AS374" i="4"/>
  <c r="AR374" i="4"/>
  <c r="AQ374" i="4"/>
  <c r="AP374" i="4"/>
  <c r="AO374" i="4"/>
  <c r="AN374" i="4"/>
  <c r="AM374" i="4"/>
  <c r="AL374" i="4"/>
  <c r="AT390" i="4"/>
  <c r="AS390" i="4"/>
  <c r="AR390" i="4"/>
  <c r="AQ390" i="4"/>
  <c r="AP390" i="4"/>
  <c r="AO390" i="4"/>
  <c r="AN390" i="4"/>
  <c r="AM390" i="4"/>
  <c r="AL390" i="4"/>
  <c r="AT406" i="4"/>
  <c r="AS406" i="4"/>
  <c r="AR406" i="4"/>
  <c r="AQ406" i="4"/>
  <c r="AP406" i="4"/>
  <c r="AO406" i="4"/>
  <c r="AN406" i="4"/>
  <c r="AM406" i="4"/>
  <c r="AL406" i="4"/>
  <c r="AT422" i="4"/>
  <c r="AS422" i="4"/>
  <c r="AR422" i="4"/>
  <c r="AQ422" i="4"/>
  <c r="AP422" i="4"/>
  <c r="AO422" i="4"/>
  <c r="AN422" i="4"/>
  <c r="AM422" i="4"/>
  <c r="AL422" i="4"/>
  <c r="AT438" i="4"/>
  <c r="AS438" i="4"/>
  <c r="AR438" i="4"/>
  <c r="AQ438" i="4"/>
  <c r="AP438" i="4"/>
  <c r="AO438" i="4"/>
  <c r="AN438" i="4"/>
  <c r="AM438" i="4"/>
  <c r="AL438" i="4"/>
  <c r="AT454" i="4"/>
  <c r="AS454" i="4"/>
  <c r="AR454" i="4"/>
  <c r="AQ454" i="4"/>
  <c r="AP454" i="4"/>
  <c r="AO454" i="4"/>
  <c r="AN454" i="4"/>
  <c r="AM454" i="4"/>
  <c r="AL454" i="4"/>
  <c r="AT470" i="4"/>
  <c r="AS470" i="4"/>
  <c r="AR470" i="4"/>
  <c r="AQ470" i="4"/>
  <c r="AP470" i="4"/>
  <c r="AO470" i="4"/>
  <c r="AN470" i="4"/>
  <c r="AM470" i="4"/>
  <c r="AL470" i="4"/>
  <c r="AT484" i="4"/>
  <c r="AS484" i="4"/>
  <c r="AR484" i="4"/>
  <c r="AQ484" i="4"/>
  <c r="AP484" i="4"/>
  <c r="AO484" i="4"/>
  <c r="AN484" i="4"/>
  <c r="AM484" i="4"/>
  <c r="AL484" i="4"/>
  <c r="BK9" i="4"/>
  <c r="BJ9" i="4"/>
  <c r="BI9" i="4"/>
  <c r="BH9" i="4"/>
  <c r="BG9" i="4"/>
  <c r="BF9" i="4"/>
  <c r="BE9" i="4"/>
  <c r="BD9" i="4"/>
  <c r="BC9" i="4"/>
  <c r="AT100" i="4"/>
  <c r="AS100" i="4"/>
  <c r="AR100" i="4"/>
  <c r="AQ100" i="4"/>
  <c r="AP100" i="4"/>
  <c r="AO100" i="4"/>
  <c r="AN100" i="4"/>
  <c r="AM100" i="4"/>
  <c r="AL100" i="4"/>
  <c r="AT116" i="4"/>
  <c r="AS116" i="4"/>
  <c r="AR116" i="4"/>
  <c r="AQ116" i="4"/>
  <c r="AP116" i="4"/>
  <c r="AO116" i="4"/>
  <c r="AN116" i="4"/>
  <c r="AM116" i="4"/>
  <c r="AL116" i="4"/>
  <c r="AT132" i="4"/>
  <c r="AS132" i="4"/>
  <c r="AR132" i="4"/>
  <c r="AQ132" i="4"/>
  <c r="AP132" i="4"/>
  <c r="AO132" i="4"/>
  <c r="AN132" i="4"/>
  <c r="AM132" i="4"/>
  <c r="AL132" i="4"/>
  <c r="AT148" i="4"/>
  <c r="AS148" i="4"/>
  <c r="AR148" i="4"/>
  <c r="AQ148" i="4"/>
  <c r="AP148" i="4"/>
  <c r="AO148" i="4"/>
  <c r="AN148" i="4"/>
  <c r="AM148" i="4"/>
  <c r="AL148" i="4"/>
  <c r="AT165" i="4"/>
  <c r="AS165" i="4"/>
  <c r="AR165" i="4"/>
  <c r="AQ165" i="4"/>
  <c r="AP165" i="4"/>
  <c r="AO165" i="4"/>
  <c r="AN165" i="4"/>
  <c r="AM165" i="4"/>
  <c r="AL165" i="4"/>
  <c r="AT181" i="4"/>
  <c r="AS181" i="4"/>
  <c r="AR181" i="4"/>
  <c r="AQ181" i="4"/>
  <c r="AP181" i="4"/>
  <c r="AO181" i="4"/>
  <c r="AN181" i="4"/>
  <c r="AM181" i="4"/>
  <c r="AL181" i="4"/>
  <c r="AT197" i="4"/>
  <c r="AS197" i="4"/>
  <c r="AR197" i="4"/>
  <c r="AQ197" i="4"/>
  <c r="AP197" i="4"/>
  <c r="AO197" i="4"/>
  <c r="AN197" i="4"/>
  <c r="AM197" i="4"/>
  <c r="AL197" i="4"/>
  <c r="AT213" i="4"/>
  <c r="AS213" i="4"/>
  <c r="AR213" i="4"/>
  <c r="AQ213" i="4"/>
  <c r="AP213" i="4"/>
  <c r="AO213" i="4"/>
  <c r="AN213" i="4"/>
  <c r="AM213" i="4"/>
  <c r="AL213" i="4"/>
  <c r="AT229" i="4"/>
  <c r="AS229" i="4"/>
  <c r="AR229" i="4"/>
  <c r="AQ229" i="4"/>
  <c r="AP229" i="4"/>
  <c r="AO229" i="4"/>
  <c r="AN229" i="4"/>
  <c r="AM229" i="4"/>
  <c r="AL229" i="4"/>
  <c r="AT245" i="4"/>
  <c r="AS245" i="4"/>
  <c r="AR245" i="4"/>
  <c r="AQ245" i="4"/>
  <c r="AP245" i="4"/>
  <c r="AO245" i="4"/>
  <c r="AN245" i="4"/>
  <c r="AM245" i="4"/>
  <c r="AL245" i="4"/>
  <c r="AT261" i="4"/>
  <c r="AS261" i="4"/>
  <c r="AR261" i="4"/>
  <c r="AQ261" i="4"/>
  <c r="AP261" i="4"/>
  <c r="AO261" i="4"/>
  <c r="AN261" i="4"/>
  <c r="AM261" i="4"/>
  <c r="AL261" i="4"/>
  <c r="AT277" i="4"/>
  <c r="AS277" i="4"/>
  <c r="AR277" i="4"/>
  <c r="AQ277" i="4"/>
  <c r="AP277" i="4"/>
  <c r="AO277" i="4"/>
  <c r="AN277" i="4"/>
  <c r="AM277" i="4"/>
  <c r="AL277" i="4"/>
  <c r="AT293" i="4"/>
  <c r="AS293" i="4"/>
  <c r="AR293" i="4"/>
  <c r="AQ293" i="4"/>
  <c r="AP293" i="4"/>
  <c r="AO293" i="4"/>
  <c r="AN293" i="4"/>
  <c r="AM293" i="4"/>
  <c r="AL293" i="4"/>
  <c r="AT309" i="4"/>
  <c r="AS309" i="4"/>
  <c r="AR309" i="4"/>
  <c r="AQ309" i="4"/>
  <c r="AP309" i="4"/>
  <c r="AO309" i="4"/>
  <c r="AN309" i="4"/>
  <c r="AM309" i="4"/>
  <c r="AL309" i="4"/>
  <c r="AT325" i="4"/>
  <c r="AS325" i="4"/>
  <c r="AR325" i="4"/>
  <c r="AQ325" i="4"/>
  <c r="AP325" i="4"/>
  <c r="AO325" i="4"/>
  <c r="AN325" i="4"/>
  <c r="AM325" i="4"/>
  <c r="AL325" i="4"/>
  <c r="AT341" i="4"/>
  <c r="AS341" i="4"/>
  <c r="AR341" i="4"/>
  <c r="AQ341" i="4"/>
  <c r="AP341" i="4"/>
  <c r="AO341" i="4"/>
  <c r="AN341" i="4"/>
  <c r="AM341" i="4"/>
  <c r="AL341" i="4"/>
  <c r="AT373" i="4"/>
  <c r="AS373" i="4"/>
  <c r="AR373" i="4"/>
  <c r="AQ373" i="4"/>
  <c r="AP373" i="4"/>
  <c r="AO373" i="4"/>
  <c r="AN373" i="4"/>
  <c r="AM373" i="4"/>
  <c r="AL373" i="4"/>
  <c r="AT389" i="4"/>
  <c r="AS389" i="4"/>
  <c r="AR389" i="4"/>
  <c r="AQ389" i="4"/>
  <c r="AP389" i="4"/>
  <c r="AO389" i="4"/>
  <c r="AN389" i="4"/>
  <c r="AM389" i="4"/>
  <c r="AL389" i="4"/>
  <c r="AT405" i="4"/>
  <c r="AS405" i="4"/>
  <c r="AR405" i="4"/>
  <c r="AQ405" i="4"/>
  <c r="AP405" i="4"/>
  <c r="AO405" i="4"/>
  <c r="AN405" i="4"/>
  <c r="AM405" i="4"/>
  <c r="AL405" i="4"/>
  <c r="AT421" i="4"/>
  <c r="AS421" i="4"/>
  <c r="AR421" i="4"/>
  <c r="AQ421" i="4"/>
  <c r="AP421" i="4"/>
  <c r="AO421" i="4"/>
  <c r="AN421" i="4"/>
  <c r="AM421" i="4"/>
  <c r="AL421" i="4"/>
  <c r="AT437" i="4"/>
  <c r="AS437" i="4"/>
  <c r="AR437" i="4"/>
  <c r="AQ437" i="4"/>
  <c r="AP437" i="4"/>
  <c r="AO437" i="4"/>
  <c r="AN437" i="4"/>
  <c r="AM437" i="4"/>
  <c r="AL437" i="4"/>
  <c r="AT453" i="4"/>
  <c r="AS453" i="4"/>
  <c r="AR453" i="4"/>
  <c r="AQ453" i="4"/>
  <c r="AP453" i="4"/>
  <c r="AO453" i="4"/>
  <c r="AN453" i="4"/>
  <c r="AM453" i="4"/>
  <c r="AL453" i="4"/>
  <c r="AT469" i="4"/>
  <c r="AS469" i="4"/>
  <c r="AR469" i="4"/>
  <c r="AQ469" i="4"/>
  <c r="AP469" i="4"/>
  <c r="AO469" i="4"/>
  <c r="AN469" i="4"/>
  <c r="AM469" i="4"/>
  <c r="AL469" i="4"/>
  <c r="AT489" i="4"/>
  <c r="AS489" i="4"/>
  <c r="AR489" i="4"/>
  <c r="AQ489" i="4"/>
  <c r="AP489" i="4"/>
  <c r="AO489" i="4"/>
  <c r="AN489" i="4"/>
  <c r="AM489" i="4"/>
  <c r="AL489" i="4"/>
  <c r="AT503" i="4"/>
  <c r="AS503" i="4"/>
  <c r="AR503" i="4"/>
  <c r="AQ503" i="4"/>
  <c r="AP503" i="4"/>
  <c r="AO503" i="4"/>
  <c r="AN503" i="4"/>
  <c r="AM503" i="4"/>
  <c r="AL503" i="4"/>
  <c r="BK6" i="4"/>
  <c r="BJ6" i="4"/>
  <c r="BI6" i="4"/>
  <c r="BH6" i="4"/>
  <c r="BG6" i="4"/>
  <c r="BF6" i="4"/>
  <c r="BE6" i="4"/>
  <c r="BD6" i="4"/>
  <c r="BC6" i="4"/>
  <c r="AT99" i="4"/>
  <c r="AS99" i="4"/>
  <c r="AR99" i="4"/>
  <c r="AQ99" i="4"/>
  <c r="AP99" i="4"/>
  <c r="AO99" i="4"/>
  <c r="AN99" i="4"/>
  <c r="AM99" i="4"/>
  <c r="AL99" i="4"/>
  <c r="AT115" i="4"/>
  <c r="AS115" i="4"/>
  <c r="AR115" i="4"/>
  <c r="AQ115" i="4"/>
  <c r="AP115" i="4"/>
  <c r="AO115" i="4"/>
  <c r="AN115" i="4"/>
  <c r="AM115" i="4"/>
  <c r="AL115" i="4"/>
  <c r="AT131" i="4"/>
  <c r="AS131" i="4"/>
  <c r="AR131" i="4"/>
  <c r="AQ131" i="4"/>
  <c r="AP131" i="4"/>
  <c r="AO131" i="4"/>
  <c r="AN131" i="4"/>
  <c r="AM131" i="4"/>
  <c r="AL131" i="4"/>
  <c r="AT147" i="4"/>
  <c r="AS147" i="4"/>
  <c r="AR147" i="4"/>
  <c r="AQ147" i="4"/>
  <c r="AP147" i="4"/>
  <c r="AO147" i="4"/>
  <c r="AN147" i="4"/>
  <c r="AM147" i="4"/>
  <c r="AL147" i="4"/>
  <c r="AT160" i="4"/>
  <c r="AS160" i="4"/>
  <c r="AR160" i="4"/>
  <c r="AQ160" i="4"/>
  <c r="AP160" i="4"/>
  <c r="AO160" i="4"/>
  <c r="AN160" i="4"/>
  <c r="AM160" i="4"/>
  <c r="AL160" i="4"/>
  <c r="AT176" i="4"/>
  <c r="AS176" i="4"/>
  <c r="AR176" i="4"/>
  <c r="AQ176" i="4"/>
  <c r="AP176" i="4"/>
  <c r="AO176" i="4"/>
  <c r="AN176" i="4"/>
  <c r="AM176" i="4"/>
  <c r="AL176" i="4"/>
  <c r="AT192" i="4"/>
  <c r="AS192" i="4"/>
  <c r="AR192" i="4"/>
  <c r="AQ192" i="4"/>
  <c r="AP192" i="4"/>
  <c r="AO192" i="4"/>
  <c r="AN192" i="4"/>
  <c r="AM192" i="4"/>
  <c r="AL192" i="4"/>
  <c r="AT208" i="4"/>
  <c r="AS208" i="4"/>
  <c r="AR208" i="4"/>
  <c r="AQ208" i="4"/>
  <c r="AP208" i="4"/>
  <c r="AO208" i="4"/>
  <c r="AN208" i="4"/>
  <c r="AM208" i="4"/>
  <c r="AL208" i="4"/>
  <c r="AT224" i="4"/>
  <c r="AS224" i="4"/>
  <c r="AR224" i="4"/>
  <c r="AQ224" i="4"/>
  <c r="AP224" i="4"/>
  <c r="AO224" i="4"/>
  <c r="AN224" i="4"/>
  <c r="AM224" i="4"/>
  <c r="AL224" i="4"/>
  <c r="AI224" i="4"/>
  <c r="AT240" i="4"/>
  <c r="AS240" i="4"/>
  <c r="AR240" i="4"/>
  <c r="AQ240" i="4"/>
  <c r="AP240" i="4"/>
  <c r="AO240" i="4"/>
  <c r="AN240" i="4"/>
  <c r="AM240" i="4"/>
  <c r="AL240" i="4"/>
  <c r="AT256" i="4"/>
  <c r="AS256" i="4"/>
  <c r="AR256" i="4"/>
  <c r="AQ256" i="4"/>
  <c r="AP256" i="4"/>
  <c r="AO256" i="4"/>
  <c r="AN256" i="4"/>
  <c r="AM256" i="4"/>
  <c r="AL256" i="4"/>
  <c r="AT272" i="4"/>
  <c r="AS272" i="4"/>
  <c r="AR272" i="4"/>
  <c r="AQ272" i="4"/>
  <c r="AP272" i="4"/>
  <c r="AO272" i="4"/>
  <c r="AN272" i="4"/>
  <c r="AM272" i="4"/>
  <c r="AL272" i="4"/>
  <c r="AT288" i="4"/>
  <c r="AS288" i="4"/>
  <c r="AR288" i="4"/>
  <c r="AQ288" i="4"/>
  <c r="AP288" i="4"/>
  <c r="AO288" i="4"/>
  <c r="AN288" i="4"/>
  <c r="AM288" i="4"/>
  <c r="AL288" i="4"/>
  <c r="AT304" i="4"/>
  <c r="AS304" i="4"/>
  <c r="AR304" i="4"/>
  <c r="AQ304" i="4"/>
  <c r="AP304" i="4"/>
  <c r="AO304" i="4"/>
  <c r="AN304" i="4"/>
  <c r="AM304" i="4"/>
  <c r="AL304" i="4"/>
  <c r="AT320" i="4"/>
  <c r="AS320" i="4"/>
  <c r="AR320" i="4"/>
  <c r="AQ320" i="4"/>
  <c r="AP320" i="4"/>
  <c r="AO320" i="4"/>
  <c r="AN320" i="4"/>
  <c r="AM320" i="4"/>
  <c r="AL320" i="4"/>
  <c r="AT336" i="4"/>
  <c r="AS336" i="4"/>
  <c r="AR336" i="4"/>
  <c r="AQ336" i="4"/>
  <c r="AP336" i="4"/>
  <c r="AO336" i="4"/>
  <c r="AN336" i="4"/>
  <c r="AM336" i="4"/>
  <c r="AL336" i="4"/>
  <c r="AT352" i="4"/>
  <c r="AS352" i="4"/>
  <c r="AR352" i="4"/>
  <c r="AQ352" i="4"/>
  <c r="AP352" i="4"/>
  <c r="AO352" i="4"/>
  <c r="AN352" i="4"/>
  <c r="AM352" i="4"/>
  <c r="AL352" i="4"/>
  <c r="AT368" i="4"/>
  <c r="AS368" i="4"/>
  <c r="AR368" i="4"/>
  <c r="AQ368" i="4"/>
  <c r="AP368" i="4"/>
  <c r="AO368" i="4"/>
  <c r="AN368" i="4"/>
  <c r="AM368" i="4"/>
  <c r="AL368" i="4"/>
  <c r="AT384" i="4"/>
  <c r="AS384" i="4"/>
  <c r="AR384" i="4"/>
  <c r="AQ384" i="4"/>
  <c r="AP384" i="4"/>
  <c r="AO384" i="4"/>
  <c r="AN384" i="4"/>
  <c r="AM384" i="4"/>
  <c r="AL384" i="4"/>
  <c r="AT416" i="4"/>
  <c r="AS416" i="4"/>
  <c r="AR416" i="4"/>
  <c r="AQ416" i="4"/>
  <c r="AP416" i="4"/>
  <c r="AO416" i="4"/>
  <c r="AN416" i="4"/>
  <c r="AM416" i="4"/>
  <c r="AL416" i="4"/>
  <c r="AT432" i="4"/>
  <c r="AS432" i="4"/>
  <c r="AR432" i="4"/>
  <c r="AQ432" i="4"/>
  <c r="AP432" i="4"/>
  <c r="AO432" i="4"/>
  <c r="AN432" i="4"/>
  <c r="AM432" i="4"/>
  <c r="AL432" i="4"/>
  <c r="AT448" i="4"/>
  <c r="AS448" i="4"/>
  <c r="AR448" i="4"/>
  <c r="AQ448" i="4"/>
  <c r="AP448" i="4"/>
  <c r="AO448" i="4"/>
  <c r="AN448" i="4"/>
  <c r="AM448" i="4"/>
  <c r="AL448" i="4"/>
  <c r="AT464" i="4"/>
  <c r="AS464" i="4"/>
  <c r="AR464" i="4"/>
  <c r="AQ464" i="4"/>
  <c r="AP464" i="4"/>
  <c r="AO464" i="4"/>
  <c r="AN464" i="4"/>
  <c r="AM464" i="4"/>
  <c r="AL464" i="4"/>
  <c r="AT480" i="4"/>
  <c r="AS480" i="4"/>
  <c r="AR480" i="4"/>
  <c r="AQ480" i="4"/>
  <c r="AP480" i="4"/>
  <c r="AO480" i="4"/>
  <c r="AN480" i="4"/>
  <c r="AM480" i="4"/>
  <c r="AL480" i="4"/>
  <c r="AT831" i="4"/>
  <c r="AS831" i="4"/>
  <c r="AR831" i="4"/>
  <c r="AQ831" i="4"/>
  <c r="AP831" i="4"/>
  <c r="AO831" i="4"/>
  <c r="AN831" i="4"/>
  <c r="AM831" i="4"/>
  <c r="AL831" i="4"/>
  <c r="AT847" i="4"/>
  <c r="AS847" i="4"/>
  <c r="AR847" i="4"/>
  <c r="AQ847" i="4"/>
  <c r="AP847" i="4"/>
  <c r="AO847" i="4"/>
  <c r="AN847" i="4"/>
  <c r="AM847" i="4"/>
  <c r="AL847" i="4"/>
  <c r="AT863" i="4"/>
  <c r="AS863" i="4"/>
  <c r="AR863" i="4"/>
  <c r="AQ863" i="4"/>
  <c r="AP863" i="4"/>
  <c r="AO863" i="4"/>
  <c r="AN863" i="4"/>
  <c r="AM863" i="4"/>
  <c r="AL863" i="4"/>
  <c r="AT879" i="4"/>
  <c r="AS879" i="4"/>
  <c r="AR879" i="4"/>
  <c r="AQ879" i="4"/>
  <c r="AP879" i="4"/>
  <c r="AO879" i="4"/>
  <c r="AN879" i="4"/>
  <c r="AM879" i="4"/>
  <c r="AL879" i="4"/>
  <c r="AT895" i="4"/>
  <c r="AS895" i="4"/>
  <c r="AR895" i="4"/>
  <c r="AQ895" i="4"/>
  <c r="AP895" i="4"/>
  <c r="AO895" i="4"/>
  <c r="AN895" i="4"/>
  <c r="AM895" i="4"/>
  <c r="AL895" i="4"/>
  <c r="AT911" i="4"/>
  <c r="AS911" i="4"/>
  <c r="AR911" i="4"/>
  <c r="AQ911" i="4"/>
  <c r="AP911" i="4"/>
  <c r="AO911" i="4"/>
  <c r="AN911" i="4"/>
  <c r="AM911" i="4"/>
  <c r="AL911" i="4"/>
  <c r="AT927" i="4"/>
  <c r="AS927" i="4"/>
  <c r="AR927" i="4"/>
  <c r="AQ927" i="4"/>
  <c r="AP927" i="4"/>
  <c r="AO927" i="4"/>
  <c r="AN927" i="4"/>
  <c r="AM927" i="4"/>
  <c r="AL927" i="4"/>
  <c r="AT943" i="4"/>
  <c r="AS943" i="4"/>
  <c r="AR943" i="4"/>
  <c r="AQ943" i="4"/>
  <c r="AP943" i="4"/>
  <c r="AO943" i="4"/>
  <c r="AN943" i="4"/>
  <c r="AM943" i="4"/>
  <c r="AL943" i="4"/>
  <c r="AT959" i="4"/>
  <c r="AS959" i="4"/>
  <c r="AR959" i="4"/>
  <c r="AQ959" i="4"/>
  <c r="AP959" i="4"/>
  <c r="AO959" i="4"/>
  <c r="AN959" i="4"/>
  <c r="AM959" i="4"/>
  <c r="AL959" i="4"/>
  <c r="AT975" i="4"/>
  <c r="AS975" i="4"/>
  <c r="AR975" i="4"/>
  <c r="AQ975" i="4"/>
  <c r="AP975" i="4"/>
  <c r="AO975" i="4"/>
  <c r="AN975" i="4"/>
  <c r="AM975" i="4"/>
  <c r="AL975" i="4"/>
  <c r="AT991" i="4"/>
  <c r="AS991" i="4"/>
  <c r="AR991" i="4"/>
  <c r="AQ991" i="4"/>
  <c r="AP991" i="4"/>
  <c r="AO991" i="4"/>
  <c r="AN991" i="4"/>
  <c r="AM991" i="4"/>
  <c r="AL991" i="4"/>
  <c r="AT1007" i="4"/>
  <c r="AS1007" i="4"/>
  <c r="AR1007" i="4"/>
  <c r="AQ1007" i="4"/>
  <c r="AP1007" i="4"/>
  <c r="AO1007" i="4"/>
  <c r="AN1007" i="4"/>
  <c r="AM1007" i="4"/>
  <c r="AL1007" i="4"/>
  <c r="AT1023" i="4"/>
  <c r="AS1023" i="4"/>
  <c r="AR1023" i="4"/>
  <c r="AQ1023" i="4"/>
  <c r="AP1023" i="4"/>
  <c r="AO1023" i="4"/>
  <c r="AN1023" i="4"/>
  <c r="AM1023" i="4"/>
  <c r="AL1023" i="4"/>
  <c r="AT526" i="4"/>
  <c r="AS526" i="4"/>
  <c r="AR526" i="4"/>
  <c r="AQ526" i="4"/>
  <c r="AP526" i="4"/>
  <c r="AO526" i="4"/>
  <c r="AN526" i="4"/>
  <c r="AM526" i="4"/>
  <c r="AL526" i="4"/>
  <c r="AT542" i="4"/>
  <c r="AS542" i="4"/>
  <c r="AR542" i="4"/>
  <c r="AQ542" i="4"/>
  <c r="AP542" i="4"/>
  <c r="AO542" i="4"/>
  <c r="AN542" i="4"/>
  <c r="AM542" i="4"/>
  <c r="AL542" i="4"/>
  <c r="AT558" i="4"/>
  <c r="AS558" i="4"/>
  <c r="AR558" i="4"/>
  <c r="AQ558" i="4"/>
  <c r="AP558" i="4"/>
  <c r="AO558" i="4"/>
  <c r="AN558" i="4"/>
  <c r="AM558" i="4"/>
  <c r="AL558" i="4"/>
  <c r="AT574" i="4"/>
  <c r="AS574" i="4"/>
  <c r="AR574" i="4"/>
  <c r="AQ574" i="4"/>
  <c r="AP574" i="4"/>
  <c r="AO574" i="4"/>
  <c r="AN574" i="4"/>
  <c r="AM574" i="4"/>
  <c r="AL574" i="4"/>
  <c r="AT590" i="4"/>
  <c r="AS590" i="4"/>
  <c r="AR590" i="4"/>
  <c r="AQ590" i="4"/>
  <c r="AP590" i="4"/>
  <c r="AO590" i="4"/>
  <c r="AN590" i="4"/>
  <c r="AM590" i="4"/>
  <c r="AL590" i="4"/>
  <c r="AT606" i="4"/>
  <c r="AS606" i="4"/>
  <c r="AR606" i="4"/>
  <c r="AQ606" i="4"/>
  <c r="AP606" i="4"/>
  <c r="AO606" i="4"/>
  <c r="AN606" i="4"/>
  <c r="AM606" i="4"/>
  <c r="AL606" i="4"/>
  <c r="AT622" i="4"/>
  <c r="AS622" i="4"/>
  <c r="AR622" i="4"/>
  <c r="AQ622" i="4"/>
  <c r="AP622" i="4"/>
  <c r="AO622" i="4"/>
  <c r="AN622" i="4"/>
  <c r="AM622" i="4"/>
  <c r="AL622" i="4"/>
  <c r="AT638" i="4"/>
  <c r="AS638" i="4"/>
  <c r="AR638" i="4"/>
  <c r="AQ638" i="4"/>
  <c r="AP638" i="4"/>
  <c r="AO638" i="4"/>
  <c r="AN638" i="4"/>
  <c r="AM638" i="4"/>
  <c r="AL638" i="4"/>
  <c r="AT654" i="4"/>
  <c r="AS654" i="4"/>
  <c r="AR654" i="4"/>
  <c r="AQ654" i="4"/>
  <c r="AP654" i="4"/>
  <c r="AO654" i="4"/>
  <c r="AN654" i="4"/>
  <c r="AM654" i="4"/>
  <c r="AL654" i="4"/>
  <c r="AT670" i="4"/>
  <c r="AS670" i="4"/>
  <c r="AR670" i="4"/>
  <c r="AQ670" i="4"/>
  <c r="AP670" i="4"/>
  <c r="AO670" i="4"/>
  <c r="AN670" i="4"/>
  <c r="AM670" i="4"/>
  <c r="AL670" i="4"/>
  <c r="AT686" i="4"/>
  <c r="AS686" i="4"/>
  <c r="AR686" i="4"/>
  <c r="AQ686" i="4"/>
  <c r="AP686" i="4"/>
  <c r="AO686" i="4"/>
  <c r="AN686" i="4"/>
  <c r="AM686" i="4"/>
  <c r="AL686" i="4"/>
  <c r="AT702" i="4"/>
  <c r="AS702" i="4"/>
  <c r="AR702" i="4"/>
  <c r="AQ702" i="4"/>
  <c r="AP702" i="4"/>
  <c r="AO702" i="4"/>
  <c r="AN702" i="4"/>
  <c r="AM702" i="4"/>
  <c r="AL702" i="4"/>
  <c r="AT718" i="4"/>
  <c r="AS718" i="4"/>
  <c r="AR718" i="4"/>
  <c r="AQ718" i="4"/>
  <c r="AP718" i="4"/>
  <c r="AO718" i="4"/>
  <c r="AN718" i="4"/>
  <c r="AM718" i="4"/>
  <c r="AL718" i="4"/>
  <c r="AT734" i="4"/>
  <c r="AS734" i="4"/>
  <c r="AR734" i="4"/>
  <c r="AQ734" i="4"/>
  <c r="AP734" i="4"/>
  <c r="AO734" i="4"/>
  <c r="AN734" i="4"/>
  <c r="AM734" i="4"/>
  <c r="AL734" i="4"/>
  <c r="AT750" i="4"/>
  <c r="AS750" i="4"/>
  <c r="AR750" i="4"/>
  <c r="AQ750" i="4"/>
  <c r="AP750" i="4"/>
  <c r="AO750" i="4"/>
  <c r="AN750" i="4"/>
  <c r="AM750" i="4"/>
  <c r="AL750" i="4"/>
  <c r="AT766" i="4"/>
  <c r="AS766" i="4"/>
  <c r="AR766" i="4"/>
  <c r="AQ766" i="4"/>
  <c r="AP766" i="4"/>
  <c r="AO766" i="4"/>
  <c r="AN766" i="4"/>
  <c r="AM766" i="4"/>
  <c r="AL766" i="4"/>
  <c r="AT782" i="4"/>
  <c r="AS782" i="4"/>
  <c r="AR782" i="4"/>
  <c r="AQ782" i="4"/>
  <c r="AP782" i="4"/>
  <c r="AO782" i="4"/>
  <c r="AN782" i="4"/>
  <c r="AM782" i="4"/>
  <c r="AL782" i="4"/>
  <c r="AT798" i="4"/>
  <c r="AS798" i="4"/>
  <c r="AR798" i="4"/>
  <c r="AQ798" i="4"/>
  <c r="AP798" i="4"/>
  <c r="AO798" i="4"/>
  <c r="AN798" i="4"/>
  <c r="AM798" i="4"/>
  <c r="AL798" i="4"/>
  <c r="AT814" i="4"/>
  <c r="AS814" i="4"/>
  <c r="AR814" i="4"/>
  <c r="AQ814" i="4"/>
  <c r="AP814" i="4"/>
  <c r="AO814" i="4"/>
  <c r="AN814" i="4"/>
  <c r="AM814" i="4"/>
  <c r="AL814" i="4"/>
  <c r="AT830" i="4"/>
  <c r="AS830" i="4"/>
  <c r="AR830" i="4"/>
  <c r="AQ830" i="4"/>
  <c r="AP830" i="4"/>
  <c r="AO830" i="4"/>
  <c r="AN830" i="4"/>
  <c r="AM830" i="4"/>
  <c r="AL830" i="4"/>
  <c r="AT846" i="4"/>
  <c r="AS846" i="4"/>
  <c r="AR846" i="4"/>
  <c r="AQ846" i="4"/>
  <c r="AP846" i="4"/>
  <c r="AO846" i="4"/>
  <c r="AN846" i="4"/>
  <c r="AM846" i="4"/>
  <c r="AL846" i="4"/>
  <c r="AT862" i="4"/>
  <c r="AS862" i="4"/>
  <c r="AR862" i="4"/>
  <c r="AQ862" i="4"/>
  <c r="AP862" i="4"/>
  <c r="AO862" i="4"/>
  <c r="AN862" i="4"/>
  <c r="AM862" i="4"/>
  <c r="AL862" i="4"/>
  <c r="AT878" i="4"/>
  <c r="AS878" i="4"/>
  <c r="AR878" i="4"/>
  <c r="AQ878" i="4"/>
  <c r="AP878" i="4"/>
  <c r="AO878" i="4"/>
  <c r="AN878" i="4"/>
  <c r="AM878" i="4"/>
  <c r="AL878" i="4"/>
  <c r="AT894" i="4"/>
  <c r="AS894" i="4"/>
  <c r="AR894" i="4"/>
  <c r="AQ894" i="4"/>
  <c r="AP894" i="4"/>
  <c r="AO894" i="4"/>
  <c r="AN894" i="4"/>
  <c r="AM894" i="4"/>
  <c r="AL894" i="4"/>
  <c r="AT910" i="4"/>
  <c r="AS910" i="4"/>
  <c r="AR910" i="4"/>
  <c r="AQ910" i="4"/>
  <c r="AP910" i="4"/>
  <c r="AO910" i="4"/>
  <c r="AN910" i="4"/>
  <c r="AM910" i="4"/>
  <c r="AL910" i="4"/>
  <c r="AT926" i="4"/>
  <c r="AS926" i="4"/>
  <c r="AR926" i="4"/>
  <c r="AQ926" i="4"/>
  <c r="AP926" i="4"/>
  <c r="AO926" i="4"/>
  <c r="AN926" i="4"/>
  <c r="AM926" i="4"/>
  <c r="AL926" i="4"/>
  <c r="AT942" i="4"/>
  <c r="AS942" i="4"/>
  <c r="AR942" i="4"/>
  <c r="AQ942" i="4"/>
  <c r="AP942" i="4"/>
  <c r="AO942" i="4"/>
  <c r="AN942" i="4"/>
  <c r="AM942" i="4"/>
  <c r="AL942" i="4"/>
  <c r="AT958" i="4"/>
  <c r="AS958" i="4"/>
  <c r="AR958" i="4"/>
  <c r="AQ958" i="4"/>
  <c r="AP958" i="4"/>
  <c r="AO958" i="4"/>
  <c r="AN958" i="4"/>
  <c r="AM958" i="4"/>
  <c r="AL958" i="4"/>
  <c r="AT974" i="4"/>
  <c r="AS974" i="4"/>
  <c r="AR974" i="4"/>
  <c r="AQ974" i="4"/>
  <c r="AP974" i="4"/>
  <c r="AO974" i="4"/>
  <c r="AN974" i="4"/>
  <c r="AM974" i="4"/>
  <c r="AL974" i="4"/>
  <c r="AT990" i="4"/>
  <c r="AS990" i="4"/>
  <c r="AR990" i="4"/>
  <c r="AQ990" i="4"/>
  <c r="AP990" i="4"/>
  <c r="AO990" i="4"/>
  <c r="AN990" i="4"/>
  <c r="AM990" i="4"/>
  <c r="AL990" i="4"/>
  <c r="AT1034" i="4"/>
  <c r="AS1034" i="4"/>
  <c r="AR1034" i="4"/>
  <c r="AQ1034" i="4"/>
  <c r="AP1034" i="4"/>
  <c r="AO1034" i="4"/>
  <c r="AN1034" i="4"/>
  <c r="AM1034" i="4"/>
  <c r="AL1034" i="4"/>
  <c r="AT501" i="4"/>
  <c r="AS501" i="4"/>
  <c r="AR501" i="4"/>
  <c r="AQ501" i="4"/>
  <c r="AP501" i="4"/>
  <c r="AO501" i="4"/>
  <c r="AN501" i="4"/>
  <c r="AM501" i="4"/>
  <c r="AL501" i="4"/>
  <c r="AT517" i="4"/>
  <c r="AS517" i="4"/>
  <c r="AR517" i="4"/>
  <c r="AQ517" i="4"/>
  <c r="AP517" i="4"/>
  <c r="AO517" i="4"/>
  <c r="AN517" i="4"/>
  <c r="AM517" i="4"/>
  <c r="AL517" i="4"/>
  <c r="AT533" i="4"/>
  <c r="AS533" i="4"/>
  <c r="AR533" i="4"/>
  <c r="AQ533" i="4"/>
  <c r="AP533" i="4"/>
  <c r="AO533" i="4"/>
  <c r="AN533" i="4"/>
  <c r="AM533" i="4"/>
  <c r="AL533" i="4"/>
  <c r="AT549" i="4"/>
  <c r="AS549" i="4"/>
  <c r="AR549" i="4"/>
  <c r="AQ549" i="4"/>
  <c r="AP549" i="4"/>
  <c r="AO549" i="4"/>
  <c r="AN549" i="4"/>
  <c r="AM549" i="4"/>
  <c r="AL549" i="4"/>
  <c r="AT565" i="4"/>
  <c r="AS565" i="4"/>
  <c r="AR565" i="4"/>
  <c r="AQ565" i="4"/>
  <c r="AP565" i="4"/>
  <c r="AO565" i="4"/>
  <c r="AN565" i="4"/>
  <c r="AM565" i="4"/>
  <c r="AL565" i="4"/>
  <c r="AT581" i="4"/>
  <c r="AS581" i="4"/>
  <c r="AR581" i="4"/>
  <c r="AQ581" i="4"/>
  <c r="AP581" i="4"/>
  <c r="AO581" i="4"/>
  <c r="AN581" i="4"/>
  <c r="AM581" i="4"/>
  <c r="AL581" i="4"/>
  <c r="AT597" i="4"/>
  <c r="AS597" i="4"/>
  <c r="AR597" i="4"/>
  <c r="AQ597" i="4"/>
  <c r="AP597" i="4"/>
  <c r="AO597" i="4"/>
  <c r="AN597" i="4"/>
  <c r="AM597" i="4"/>
  <c r="AL597" i="4"/>
  <c r="AT613" i="4"/>
  <c r="AS613" i="4"/>
  <c r="AR613" i="4"/>
  <c r="AQ613" i="4"/>
  <c r="AP613" i="4"/>
  <c r="AO613" i="4"/>
  <c r="AN613" i="4"/>
  <c r="AM613" i="4"/>
  <c r="AL613" i="4"/>
  <c r="AT629" i="4"/>
  <c r="AS629" i="4"/>
  <c r="AR629" i="4"/>
  <c r="AQ629" i="4"/>
  <c r="AP629" i="4"/>
  <c r="AO629" i="4"/>
  <c r="AN629" i="4"/>
  <c r="AM629" i="4"/>
  <c r="AL629" i="4"/>
  <c r="AT645" i="4"/>
  <c r="AS645" i="4"/>
  <c r="AR645" i="4"/>
  <c r="AQ645" i="4"/>
  <c r="AP645" i="4"/>
  <c r="AO645" i="4"/>
  <c r="AN645" i="4"/>
  <c r="AM645" i="4"/>
  <c r="AL645" i="4"/>
  <c r="AT661" i="4"/>
  <c r="AS661" i="4"/>
  <c r="AR661" i="4"/>
  <c r="AQ661" i="4"/>
  <c r="AP661" i="4"/>
  <c r="AO661" i="4"/>
  <c r="AN661" i="4"/>
  <c r="AM661" i="4"/>
  <c r="AL661" i="4"/>
  <c r="AT677" i="4"/>
  <c r="AS677" i="4"/>
  <c r="AR677" i="4"/>
  <c r="AQ677" i="4"/>
  <c r="AP677" i="4"/>
  <c r="AO677" i="4"/>
  <c r="AN677" i="4"/>
  <c r="AM677" i="4"/>
  <c r="AL677" i="4"/>
  <c r="AT693" i="4"/>
  <c r="AS693" i="4"/>
  <c r="AR693" i="4"/>
  <c r="AQ693" i="4"/>
  <c r="AP693" i="4"/>
  <c r="AO693" i="4"/>
  <c r="AN693" i="4"/>
  <c r="AM693" i="4"/>
  <c r="AL693" i="4"/>
  <c r="AT709" i="4"/>
  <c r="AS709" i="4"/>
  <c r="AR709" i="4"/>
  <c r="AQ709" i="4"/>
  <c r="AP709" i="4"/>
  <c r="AO709" i="4"/>
  <c r="AN709" i="4"/>
  <c r="AM709" i="4"/>
  <c r="AL709" i="4"/>
  <c r="AT725" i="4"/>
  <c r="AS725" i="4"/>
  <c r="AR725" i="4"/>
  <c r="AQ725" i="4"/>
  <c r="AP725" i="4"/>
  <c r="AO725" i="4"/>
  <c r="AN725" i="4"/>
  <c r="AM725" i="4"/>
  <c r="AL725" i="4"/>
  <c r="AJ725" i="4"/>
  <c r="AT741" i="4"/>
  <c r="AS741" i="4"/>
  <c r="AR741" i="4"/>
  <c r="AQ741" i="4"/>
  <c r="AP741" i="4"/>
  <c r="AO741" i="4"/>
  <c r="AN741" i="4"/>
  <c r="AM741" i="4"/>
  <c r="AL741" i="4"/>
  <c r="AT757" i="4"/>
  <c r="AS757" i="4"/>
  <c r="AR757" i="4"/>
  <c r="AQ757" i="4"/>
  <c r="AP757" i="4"/>
  <c r="AO757" i="4"/>
  <c r="AN757" i="4"/>
  <c r="AM757" i="4"/>
  <c r="AL757" i="4"/>
  <c r="AT773" i="4"/>
  <c r="AS773" i="4"/>
  <c r="AR773" i="4"/>
  <c r="AQ773" i="4"/>
  <c r="AP773" i="4"/>
  <c r="AO773" i="4"/>
  <c r="AN773" i="4"/>
  <c r="AM773" i="4"/>
  <c r="AL773" i="4"/>
  <c r="AT789" i="4"/>
  <c r="AS789" i="4"/>
  <c r="AR789" i="4"/>
  <c r="AQ789" i="4"/>
  <c r="AP789" i="4"/>
  <c r="AO789" i="4"/>
  <c r="AN789" i="4"/>
  <c r="AM789" i="4"/>
  <c r="AL789" i="4"/>
  <c r="AT805" i="4"/>
  <c r="AS805" i="4"/>
  <c r="AR805" i="4"/>
  <c r="AQ805" i="4"/>
  <c r="AP805" i="4"/>
  <c r="AO805" i="4"/>
  <c r="AN805" i="4"/>
  <c r="AM805" i="4"/>
  <c r="AL805" i="4"/>
  <c r="AT821" i="4"/>
  <c r="AS821" i="4"/>
  <c r="AR821" i="4"/>
  <c r="AQ821" i="4"/>
  <c r="AP821" i="4"/>
  <c r="AO821" i="4"/>
  <c r="AN821" i="4"/>
  <c r="AM821" i="4"/>
  <c r="AL821" i="4"/>
  <c r="AT837" i="4"/>
  <c r="AS837" i="4"/>
  <c r="AR837" i="4"/>
  <c r="AQ837" i="4"/>
  <c r="AP837" i="4"/>
  <c r="AO837" i="4"/>
  <c r="AN837" i="4"/>
  <c r="AM837" i="4"/>
  <c r="AL837" i="4"/>
  <c r="AT853" i="4"/>
  <c r="AS853" i="4"/>
  <c r="AR853" i="4"/>
  <c r="AQ853" i="4"/>
  <c r="AP853" i="4"/>
  <c r="AO853" i="4"/>
  <c r="AN853" i="4"/>
  <c r="AM853" i="4"/>
  <c r="AL853" i="4"/>
  <c r="AJ853" i="4"/>
  <c r="AT869" i="4"/>
  <c r="AS869" i="4"/>
  <c r="AR869" i="4"/>
  <c r="AQ869" i="4"/>
  <c r="AP869" i="4"/>
  <c r="AO869" i="4"/>
  <c r="AN869" i="4"/>
  <c r="AM869" i="4"/>
  <c r="AL869" i="4"/>
  <c r="AT885" i="4"/>
  <c r="AS885" i="4"/>
  <c r="AR885" i="4"/>
  <c r="AQ885" i="4"/>
  <c r="AP885" i="4"/>
  <c r="AO885" i="4"/>
  <c r="AN885" i="4"/>
  <c r="AM885" i="4"/>
  <c r="AL885" i="4"/>
  <c r="AT901" i="4"/>
  <c r="AS901" i="4"/>
  <c r="AR901" i="4"/>
  <c r="AQ901" i="4"/>
  <c r="AP901" i="4"/>
  <c r="AO901" i="4"/>
  <c r="AN901" i="4"/>
  <c r="AM901" i="4"/>
  <c r="AL901" i="4"/>
  <c r="AT917" i="4"/>
  <c r="AS917" i="4"/>
  <c r="AR917" i="4"/>
  <c r="AQ917" i="4"/>
  <c r="AP917" i="4"/>
  <c r="AO917" i="4"/>
  <c r="AN917" i="4"/>
  <c r="AM917" i="4"/>
  <c r="AL917" i="4"/>
  <c r="AJ917" i="4"/>
  <c r="AT933" i="4"/>
  <c r="AS933" i="4"/>
  <c r="AR933" i="4"/>
  <c r="AQ933" i="4"/>
  <c r="AP933" i="4"/>
  <c r="AO933" i="4"/>
  <c r="AN933" i="4"/>
  <c r="AM933" i="4"/>
  <c r="AL933" i="4"/>
  <c r="AT949" i="4"/>
  <c r="AS949" i="4"/>
  <c r="AR949" i="4"/>
  <c r="AQ949" i="4"/>
  <c r="AP949" i="4"/>
  <c r="AO949" i="4"/>
  <c r="AN949" i="4"/>
  <c r="AM949" i="4"/>
  <c r="AL949" i="4"/>
  <c r="AT965" i="4"/>
  <c r="AS965" i="4"/>
  <c r="AR965" i="4"/>
  <c r="AQ965" i="4"/>
  <c r="AP965" i="4"/>
  <c r="AO965" i="4"/>
  <c r="AN965" i="4"/>
  <c r="AM965" i="4"/>
  <c r="AL965" i="4"/>
  <c r="AT981" i="4"/>
  <c r="AS981" i="4"/>
  <c r="AR981" i="4"/>
  <c r="AQ981" i="4"/>
  <c r="AP981" i="4"/>
  <c r="AO981" i="4"/>
  <c r="AN981" i="4"/>
  <c r="AM981" i="4"/>
  <c r="AL981" i="4"/>
  <c r="AT997" i="4"/>
  <c r="AS997" i="4"/>
  <c r="AR997" i="4"/>
  <c r="AQ997" i="4"/>
  <c r="AP997" i="4"/>
  <c r="AO997" i="4"/>
  <c r="AN997" i="4"/>
  <c r="AM997" i="4"/>
  <c r="AL997" i="4"/>
  <c r="AT1008" i="4"/>
  <c r="AS1008" i="4"/>
  <c r="AR1008" i="4"/>
  <c r="AQ1008" i="4"/>
  <c r="AP1008" i="4"/>
  <c r="AO1008" i="4"/>
  <c r="AN1008" i="4"/>
  <c r="AM1008" i="4"/>
  <c r="AL1008" i="4"/>
  <c r="AT1016" i="4"/>
  <c r="AS1016" i="4"/>
  <c r="AR1016" i="4"/>
  <c r="AQ1016" i="4"/>
  <c r="AP1016" i="4"/>
  <c r="AO1016" i="4"/>
  <c r="AN1016" i="4"/>
  <c r="AM1016" i="4"/>
  <c r="AL1016" i="4"/>
  <c r="AT1024" i="4"/>
  <c r="AS1024" i="4"/>
  <c r="AR1024" i="4"/>
  <c r="AQ1024" i="4"/>
  <c r="AP1024" i="4"/>
  <c r="AO1024" i="4"/>
  <c r="AN1024" i="4"/>
  <c r="AM1024" i="4"/>
  <c r="AL1024" i="4"/>
  <c r="AT516" i="4"/>
  <c r="AS516" i="4"/>
  <c r="AR516" i="4"/>
  <c r="AQ516" i="4"/>
  <c r="AP516" i="4"/>
  <c r="AO516" i="4"/>
  <c r="AN516" i="4"/>
  <c r="AM516" i="4"/>
  <c r="AL516" i="4"/>
  <c r="AT532" i="4"/>
  <c r="AS532" i="4"/>
  <c r="AR532" i="4"/>
  <c r="AQ532" i="4"/>
  <c r="AP532" i="4"/>
  <c r="AO532" i="4"/>
  <c r="AN532" i="4"/>
  <c r="AM532" i="4"/>
  <c r="AL532" i="4"/>
  <c r="AT548" i="4"/>
  <c r="AS548" i="4"/>
  <c r="AR548" i="4"/>
  <c r="AQ548" i="4"/>
  <c r="AP548" i="4"/>
  <c r="AO548" i="4"/>
  <c r="AN548" i="4"/>
  <c r="AM548" i="4"/>
  <c r="AL548" i="4"/>
  <c r="AT564" i="4"/>
  <c r="AS564" i="4"/>
  <c r="AR564" i="4"/>
  <c r="AQ564" i="4"/>
  <c r="AP564" i="4"/>
  <c r="AO564" i="4"/>
  <c r="AN564" i="4"/>
  <c r="AM564" i="4"/>
  <c r="AL564" i="4"/>
  <c r="AT580" i="4"/>
  <c r="AS580" i="4"/>
  <c r="AR580" i="4"/>
  <c r="AQ580" i="4"/>
  <c r="AP580" i="4"/>
  <c r="AO580" i="4"/>
  <c r="AN580" i="4"/>
  <c r="AM580" i="4"/>
  <c r="AL580" i="4"/>
  <c r="AT596" i="4"/>
  <c r="AS596" i="4"/>
  <c r="AR596" i="4"/>
  <c r="AQ596" i="4"/>
  <c r="AP596" i="4"/>
  <c r="AO596" i="4"/>
  <c r="AN596" i="4"/>
  <c r="AM596" i="4"/>
  <c r="AL596" i="4"/>
  <c r="AT612" i="4"/>
  <c r="AS612" i="4"/>
  <c r="AR612" i="4"/>
  <c r="AQ612" i="4"/>
  <c r="AP612" i="4"/>
  <c r="AO612" i="4"/>
  <c r="AN612" i="4"/>
  <c r="AM612" i="4"/>
  <c r="AL612" i="4"/>
  <c r="AT628" i="4"/>
  <c r="AS628" i="4"/>
  <c r="AR628" i="4"/>
  <c r="AQ628" i="4"/>
  <c r="AP628" i="4"/>
  <c r="AO628" i="4"/>
  <c r="AN628" i="4"/>
  <c r="AM628" i="4"/>
  <c r="AL628" i="4"/>
  <c r="AT644" i="4"/>
  <c r="AS644" i="4"/>
  <c r="AR644" i="4"/>
  <c r="AQ644" i="4"/>
  <c r="AP644" i="4"/>
  <c r="AO644" i="4"/>
  <c r="AN644" i="4"/>
  <c r="AM644" i="4"/>
  <c r="AL644" i="4"/>
  <c r="AT660" i="4"/>
  <c r="AS660" i="4"/>
  <c r="AR660" i="4"/>
  <c r="AQ660" i="4"/>
  <c r="AP660" i="4"/>
  <c r="AO660" i="4"/>
  <c r="AN660" i="4"/>
  <c r="AM660" i="4"/>
  <c r="AL660" i="4"/>
  <c r="AT676" i="4"/>
  <c r="AS676" i="4"/>
  <c r="AR676" i="4"/>
  <c r="AQ676" i="4"/>
  <c r="AP676" i="4"/>
  <c r="AO676" i="4"/>
  <c r="AN676" i="4"/>
  <c r="AM676" i="4"/>
  <c r="AL676" i="4"/>
  <c r="AT692" i="4"/>
  <c r="AS692" i="4"/>
  <c r="AR692" i="4"/>
  <c r="AQ692" i="4"/>
  <c r="AP692" i="4"/>
  <c r="AO692" i="4"/>
  <c r="AN692" i="4"/>
  <c r="AM692" i="4"/>
  <c r="AL692" i="4"/>
  <c r="AT708" i="4"/>
  <c r="AS708" i="4"/>
  <c r="AR708" i="4"/>
  <c r="AQ708" i="4"/>
  <c r="AP708" i="4"/>
  <c r="AO708" i="4"/>
  <c r="AN708" i="4"/>
  <c r="AM708" i="4"/>
  <c r="AL708" i="4"/>
  <c r="AT724" i="4"/>
  <c r="AS724" i="4"/>
  <c r="AR724" i="4"/>
  <c r="AQ724" i="4"/>
  <c r="AP724" i="4"/>
  <c r="AO724" i="4"/>
  <c r="AN724" i="4"/>
  <c r="AM724" i="4"/>
  <c r="AL724" i="4"/>
  <c r="AT740" i="4"/>
  <c r="AS740" i="4"/>
  <c r="AR740" i="4"/>
  <c r="AQ740" i="4"/>
  <c r="AP740" i="4"/>
  <c r="AO740" i="4"/>
  <c r="AN740" i="4"/>
  <c r="AM740" i="4"/>
  <c r="AL740" i="4"/>
  <c r="AT756" i="4"/>
  <c r="AS756" i="4"/>
  <c r="AR756" i="4"/>
  <c r="AQ756" i="4"/>
  <c r="AP756" i="4"/>
  <c r="AO756" i="4"/>
  <c r="AN756" i="4"/>
  <c r="AM756" i="4"/>
  <c r="AL756" i="4"/>
  <c r="AT772" i="4"/>
  <c r="AS772" i="4"/>
  <c r="AR772" i="4"/>
  <c r="AQ772" i="4"/>
  <c r="AP772" i="4"/>
  <c r="AO772" i="4"/>
  <c r="AN772" i="4"/>
  <c r="AM772" i="4"/>
  <c r="AL772" i="4"/>
  <c r="AT788" i="4"/>
  <c r="AS788" i="4"/>
  <c r="AR788" i="4"/>
  <c r="AQ788" i="4"/>
  <c r="AP788" i="4"/>
  <c r="AO788" i="4"/>
  <c r="AN788" i="4"/>
  <c r="AM788" i="4"/>
  <c r="AL788" i="4"/>
  <c r="AT804" i="4"/>
  <c r="AS804" i="4"/>
  <c r="AR804" i="4"/>
  <c r="AQ804" i="4"/>
  <c r="AP804" i="4"/>
  <c r="AO804" i="4"/>
  <c r="AN804" i="4"/>
  <c r="AM804" i="4"/>
  <c r="AL804" i="4"/>
  <c r="AT820" i="4"/>
  <c r="AS820" i="4"/>
  <c r="AR820" i="4"/>
  <c r="AQ820" i="4"/>
  <c r="AP820" i="4"/>
  <c r="AO820" i="4"/>
  <c r="AN820" i="4"/>
  <c r="AM820" i="4"/>
  <c r="AL820" i="4"/>
  <c r="AT836" i="4"/>
  <c r="AS836" i="4"/>
  <c r="AR836" i="4"/>
  <c r="AQ836" i="4"/>
  <c r="AP836" i="4"/>
  <c r="AO836" i="4"/>
  <c r="AN836" i="4"/>
  <c r="AM836" i="4"/>
  <c r="AL836" i="4"/>
  <c r="AT852" i="4"/>
  <c r="AS852" i="4"/>
  <c r="AR852" i="4"/>
  <c r="AQ852" i="4"/>
  <c r="AP852" i="4"/>
  <c r="AO852" i="4"/>
  <c r="AN852" i="4"/>
  <c r="AM852" i="4"/>
  <c r="AL852" i="4"/>
  <c r="AT868" i="4"/>
  <c r="AS868" i="4"/>
  <c r="AR868" i="4"/>
  <c r="AQ868" i="4"/>
  <c r="AP868" i="4"/>
  <c r="AO868" i="4"/>
  <c r="AN868" i="4"/>
  <c r="AM868" i="4"/>
  <c r="AL868" i="4"/>
  <c r="AT884" i="4"/>
  <c r="AS884" i="4"/>
  <c r="AR884" i="4"/>
  <c r="AQ884" i="4"/>
  <c r="AP884" i="4"/>
  <c r="AO884" i="4"/>
  <c r="AN884" i="4"/>
  <c r="AM884" i="4"/>
  <c r="AL884" i="4"/>
  <c r="AT900" i="4"/>
  <c r="AS900" i="4"/>
  <c r="AR900" i="4"/>
  <c r="AQ900" i="4"/>
  <c r="AP900" i="4"/>
  <c r="AO900" i="4"/>
  <c r="AN900" i="4"/>
  <c r="AM900" i="4"/>
  <c r="AL900" i="4"/>
  <c r="BK19" i="4"/>
  <c r="BJ19" i="4"/>
  <c r="BI19" i="4"/>
  <c r="BH19" i="4"/>
  <c r="BG19" i="4"/>
  <c r="BF19" i="4"/>
  <c r="BE19" i="4"/>
  <c r="BD19" i="4"/>
  <c r="BC19" i="4"/>
  <c r="AT111" i="4"/>
  <c r="AS111" i="4"/>
  <c r="AR111" i="4"/>
  <c r="AQ111" i="4"/>
  <c r="AP111" i="4"/>
  <c r="AO111" i="4"/>
  <c r="AN111" i="4"/>
  <c r="AM111" i="4"/>
  <c r="AL111" i="4"/>
  <c r="AT127" i="4"/>
  <c r="AS127" i="4"/>
  <c r="AR127" i="4"/>
  <c r="AQ127" i="4"/>
  <c r="AP127" i="4"/>
  <c r="AO127" i="4"/>
  <c r="AN127" i="4"/>
  <c r="AM127" i="4"/>
  <c r="AL127" i="4"/>
  <c r="AT143" i="4"/>
  <c r="AS143" i="4"/>
  <c r="AR143" i="4"/>
  <c r="AQ143" i="4"/>
  <c r="AP143" i="4"/>
  <c r="AO143" i="4"/>
  <c r="AN143" i="4"/>
  <c r="AM143" i="4"/>
  <c r="AL143" i="4"/>
  <c r="AT156" i="4"/>
  <c r="AS156" i="4"/>
  <c r="AR156" i="4"/>
  <c r="AQ156" i="4"/>
  <c r="AP156" i="4"/>
  <c r="AO156" i="4"/>
  <c r="AN156" i="4"/>
  <c r="AM156" i="4"/>
  <c r="AL156" i="4"/>
  <c r="AT172" i="4"/>
  <c r="AS172" i="4"/>
  <c r="AR172" i="4"/>
  <c r="AQ172" i="4"/>
  <c r="AP172" i="4"/>
  <c r="AO172" i="4"/>
  <c r="AN172" i="4"/>
  <c r="AM172" i="4"/>
  <c r="AL172" i="4"/>
  <c r="AT188" i="4"/>
  <c r="AS188" i="4"/>
  <c r="AR188" i="4"/>
  <c r="AQ188" i="4"/>
  <c r="AP188" i="4"/>
  <c r="AO188" i="4"/>
  <c r="AN188" i="4"/>
  <c r="AM188" i="4"/>
  <c r="AL188" i="4"/>
  <c r="AT204" i="4"/>
  <c r="AS204" i="4"/>
  <c r="AR204" i="4"/>
  <c r="AQ204" i="4"/>
  <c r="AP204" i="4"/>
  <c r="AO204" i="4"/>
  <c r="AN204" i="4"/>
  <c r="AM204" i="4"/>
  <c r="AL204" i="4"/>
  <c r="AT220" i="4"/>
  <c r="AS220" i="4"/>
  <c r="AR220" i="4"/>
  <c r="AQ220" i="4"/>
  <c r="AP220" i="4"/>
  <c r="AO220" i="4"/>
  <c r="AN220" i="4"/>
  <c r="AM220" i="4"/>
  <c r="AL220" i="4"/>
  <c r="AT236" i="4"/>
  <c r="AS236" i="4"/>
  <c r="AR236" i="4"/>
  <c r="AQ236" i="4"/>
  <c r="AP236" i="4"/>
  <c r="AO236" i="4"/>
  <c r="AN236" i="4"/>
  <c r="AM236" i="4"/>
  <c r="AL236" i="4"/>
  <c r="AT252" i="4"/>
  <c r="AS252" i="4"/>
  <c r="AR252" i="4"/>
  <c r="AQ252" i="4"/>
  <c r="AP252" i="4"/>
  <c r="AO252" i="4"/>
  <c r="AN252" i="4"/>
  <c r="AM252" i="4"/>
  <c r="AL252" i="4"/>
  <c r="AT268" i="4"/>
  <c r="AS268" i="4"/>
  <c r="AR268" i="4"/>
  <c r="AQ268" i="4"/>
  <c r="AP268" i="4"/>
  <c r="AO268" i="4"/>
  <c r="AN268" i="4"/>
  <c r="AM268" i="4"/>
  <c r="AL268" i="4"/>
  <c r="AT284" i="4"/>
  <c r="AS284" i="4"/>
  <c r="AR284" i="4"/>
  <c r="AQ284" i="4"/>
  <c r="AP284" i="4"/>
  <c r="AO284" i="4"/>
  <c r="AN284" i="4"/>
  <c r="AM284" i="4"/>
  <c r="AL284" i="4"/>
  <c r="AT300" i="4"/>
  <c r="AS300" i="4"/>
  <c r="AR300" i="4"/>
  <c r="AQ300" i="4"/>
  <c r="AP300" i="4"/>
  <c r="AO300" i="4"/>
  <c r="AN300" i="4"/>
  <c r="AM300" i="4"/>
  <c r="AL300" i="4"/>
  <c r="AT316" i="4"/>
  <c r="AS316" i="4"/>
  <c r="AR316" i="4"/>
  <c r="AQ316" i="4"/>
  <c r="AP316" i="4"/>
  <c r="AO316" i="4"/>
  <c r="AN316" i="4"/>
  <c r="AM316" i="4"/>
  <c r="AL316" i="4"/>
  <c r="AT332" i="4"/>
  <c r="AS332" i="4"/>
  <c r="AR332" i="4"/>
  <c r="AQ332" i="4"/>
  <c r="AP332" i="4"/>
  <c r="AO332" i="4"/>
  <c r="AN332" i="4"/>
  <c r="AM332" i="4"/>
  <c r="AL332" i="4"/>
  <c r="AT348" i="4"/>
  <c r="AS348" i="4"/>
  <c r="AR348" i="4"/>
  <c r="AQ348" i="4"/>
  <c r="AP348" i="4"/>
  <c r="AO348" i="4"/>
  <c r="AN348" i="4"/>
  <c r="AM348" i="4"/>
  <c r="AL348" i="4"/>
  <c r="AT364" i="4"/>
  <c r="AS364" i="4"/>
  <c r="AR364" i="4"/>
  <c r="AQ364" i="4"/>
  <c r="AP364" i="4"/>
  <c r="AO364" i="4"/>
  <c r="AN364" i="4"/>
  <c r="AM364" i="4"/>
  <c r="AL364" i="4"/>
  <c r="AT380" i="4"/>
  <c r="AS380" i="4"/>
  <c r="AR380" i="4"/>
  <c r="AQ380" i="4"/>
  <c r="AP380" i="4"/>
  <c r="AO380" i="4"/>
  <c r="AN380" i="4"/>
  <c r="AM380" i="4"/>
  <c r="AL380" i="4"/>
  <c r="AT396" i="4"/>
  <c r="AS396" i="4"/>
  <c r="AR396" i="4"/>
  <c r="AQ396" i="4"/>
  <c r="AP396" i="4"/>
  <c r="AO396" i="4"/>
  <c r="AN396" i="4"/>
  <c r="AM396" i="4"/>
  <c r="AL396" i="4"/>
  <c r="AT412" i="4"/>
  <c r="AS412" i="4"/>
  <c r="AR412" i="4"/>
  <c r="AQ412" i="4"/>
  <c r="AP412" i="4"/>
  <c r="AO412" i="4"/>
  <c r="AN412" i="4"/>
  <c r="AM412" i="4"/>
  <c r="AL412" i="4"/>
  <c r="AT428" i="4"/>
  <c r="AS428" i="4"/>
  <c r="AR428" i="4"/>
  <c r="AQ428" i="4"/>
  <c r="AP428" i="4"/>
  <c r="AO428" i="4"/>
  <c r="AN428" i="4"/>
  <c r="AM428" i="4"/>
  <c r="AL428" i="4"/>
  <c r="AT444" i="4"/>
  <c r="AS444" i="4"/>
  <c r="AR444" i="4"/>
  <c r="AQ444" i="4"/>
  <c r="AP444" i="4"/>
  <c r="AO444" i="4"/>
  <c r="AN444" i="4"/>
  <c r="AM444" i="4"/>
  <c r="AL444" i="4"/>
  <c r="AT460" i="4"/>
  <c r="AS460" i="4"/>
  <c r="AR460" i="4"/>
  <c r="AQ460" i="4"/>
  <c r="AP460" i="4"/>
  <c r="AO460" i="4"/>
  <c r="AN460" i="4"/>
  <c r="AM460" i="4"/>
  <c r="AL460" i="4"/>
  <c r="AT476" i="4"/>
  <c r="AS476" i="4"/>
  <c r="AR476" i="4"/>
  <c r="AQ476" i="4"/>
  <c r="AP476" i="4"/>
  <c r="AO476" i="4"/>
  <c r="AN476" i="4"/>
  <c r="AM476" i="4"/>
  <c r="AL476" i="4"/>
  <c r="AT827" i="4"/>
  <c r="AS827" i="4"/>
  <c r="AR827" i="4"/>
  <c r="AQ827" i="4"/>
  <c r="AP827" i="4"/>
  <c r="AO827" i="4"/>
  <c r="AN827" i="4"/>
  <c r="AM827" i="4"/>
  <c r="AL827" i="4"/>
  <c r="AT843" i="4"/>
  <c r="AS843" i="4"/>
  <c r="AR843" i="4"/>
  <c r="AQ843" i="4"/>
  <c r="AP843" i="4"/>
  <c r="AO843" i="4"/>
  <c r="AN843" i="4"/>
  <c r="AM843" i="4"/>
  <c r="AL843" i="4"/>
  <c r="AT859" i="4"/>
  <c r="AS859" i="4"/>
  <c r="AR859" i="4"/>
  <c r="AQ859" i="4"/>
  <c r="AP859" i="4"/>
  <c r="AO859" i="4"/>
  <c r="AN859" i="4"/>
  <c r="AM859" i="4"/>
  <c r="AL859" i="4"/>
  <c r="AT875" i="4"/>
  <c r="AS875" i="4"/>
  <c r="AR875" i="4"/>
  <c r="AQ875" i="4"/>
  <c r="AP875" i="4"/>
  <c r="AO875" i="4"/>
  <c r="AN875" i="4"/>
  <c r="AM875" i="4"/>
  <c r="AL875" i="4"/>
  <c r="AI875" i="4"/>
  <c r="AT891" i="4"/>
  <c r="AS891" i="4"/>
  <c r="AR891" i="4"/>
  <c r="AQ891" i="4"/>
  <c r="AP891" i="4"/>
  <c r="AO891" i="4"/>
  <c r="AN891" i="4"/>
  <c r="AM891" i="4"/>
  <c r="AL891" i="4"/>
  <c r="AT907" i="4"/>
  <c r="AS907" i="4"/>
  <c r="AR907" i="4"/>
  <c r="AQ907" i="4"/>
  <c r="AP907" i="4"/>
  <c r="AO907" i="4"/>
  <c r="AN907" i="4"/>
  <c r="AM907" i="4"/>
  <c r="AL907" i="4"/>
  <c r="AT923" i="4"/>
  <c r="AS923" i="4"/>
  <c r="AR923" i="4"/>
  <c r="AQ923" i="4"/>
  <c r="AP923" i="4"/>
  <c r="AO923" i="4"/>
  <c r="AN923" i="4"/>
  <c r="AM923" i="4"/>
  <c r="AL923" i="4"/>
  <c r="AT939" i="4"/>
  <c r="AS939" i="4"/>
  <c r="AR939" i="4"/>
  <c r="AQ939" i="4"/>
  <c r="AP939" i="4"/>
  <c r="AO939" i="4"/>
  <c r="AN939" i="4"/>
  <c r="AM939" i="4"/>
  <c r="AL939" i="4"/>
  <c r="AT955" i="4"/>
  <c r="AS955" i="4"/>
  <c r="AR955" i="4"/>
  <c r="AQ955" i="4"/>
  <c r="AP955" i="4"/>
  <c r="AO955" i="4"/>
  <c r="AN955" i="4"/>
  <c r="AM955" i="4"/>
  <c r="AL955" i="4"/>
  <c r="AT971" i="4"/>
  <c r="AS971" i="4"/>
  <c r="AR971" i="4"/>
  <c r="AQ971" i="4"/>
  <c r="AP971" i="4"/>
  <c r="AO971" i="4"/>
  <c r="AN971" i="4"/>
  <c r="AM971" i="4"/>
  <c r="AL971" i="4"/>
  <c r="AT987" i="4"/>
  <c r="AS987" i="4"/>
  <c r="AR987" i="4"/>
  <c r="AQ987" i="4"/>
  <c r="AP987" i="4"/>
  <c r="AO987" i="4"/>
  <c r="AN987" i="4"/>
  <c r="AM987" i="4"/>
  <c r="AL987" i="4"/>
  <c r="AT1003" i="4"/>
  <c r="AS1003" i="4"/>
  <c r="AR1003" i="4"/>
  <c r="AQ1003" i="4"/>
  <c r="AP1003" i="4"/>
  <c r="AO1003" i="4"/>
  <c r="AN1003" i="4"/>
  <c r="AM1003" i="4"/>
  <c r="AL1003" i="4"/>
  <c r="AT1019" i="4"/>
  <c r="AS1019" i="4"/>
  <c r="AR1019" i="4"/>
  <c r="AQ1019" i="4"/>
  <c r="AP1019" i="4"/>
  <c r="AO1019" i="4"/>
  <c r="AN1019" i="4"/>
  <c r="AM1019" i="4"/>
  <c r="AL1019" i="4"/>
  <c r="AT522" i="4"/>
  <c r="AS522" i="4"/>
  <c r="AR522" i="4"/>
  <c r="AQ522" i="4"/>
  <c r="AP522" i="4"/>
  <c r="AO522" i="4"/>
  <c r="AN522" i="4"/>
  <c r="AM522" i="4"/>
  <c r="AL522" i="4"/>
  <c r="AT538" i="4"/>
  <c r="AS538" i="4"/>
  <c r="AR538" i="4"/>
  <c r="AQ538" i="4"/>
  <c r="AP538" i="4"/>
  <c r="AO538" i="4"/>
  <c r="AN538" i="4"/>
  <c r="AM538" i="4"/>
  <c r="AL538" i="4"/>
  <c r="AT554" i="4"/>
  <c r="AS554" i="4"/>
  <c r="AR554" i="4"/>
  <c r="AQ554" i="4"/>
  <c r="AP554" i="4"/>
  <c r="AO554" i="4"/>
  <c r="AN554" i="4"/>
  <c r="AM554" i="4"/>
  <c r="AL554" i="4"/>
  <c r="AT570" i="4"/>
  <c r="AS570" i="4"/>
  <c r="AR570" i="4"/>
  <c r="AQ570" i="4"/>
  <c r="AP570" i="4"/>
  <c r="AO570" i="4"/>
  <c r="AN570" i="4"/>
  <c r="AM570" i="4"/>
  <c r="AL570" i="4"/>
  <c r="AT586" i="4"/>
  <c r="AS586" i="4"/>
  <c r="AR586" i="4"/>
  <c r="AQ586" i="4"/>
  <c r="AP586" i="4"/>
  <c r="AO586" i="4"/>
  <c r="AN586" i="4"/>
  <c r="AM586" i="4"/>
  <c r="AL586" i="4"/>
  <c r="AT602" i="4"/>
  <c r="AS602" i="4"/>
  <c r="AR602" i="4"/>
  <c r="AQ602" i="4"/>
  <c r="AP602" i="4"/>
  <c r="AO602" i="4"/>
  <c r="AN602" i="4"/>
  <c r="AM602" i="4"/>
  <c r="AL602" i="4"/>
  <c r="AT618" i="4"/>
  <c r="AS618" i="4"/>
  <c r="AR618" i="4"/>
  <c r="AQ618" i="4"/>
  <c r="AP618" i="4"/>
  <c r="AO618" i="4"/>
  <c r="AN618" i="4"/>
  <c r="AM618" i="4"/>
  <c r="AL618" i="4"/>
  <c r="AT634" i="4"/>
  <c r="AS634" i="4"/>
  <c r="AR634" i="4"/>
  <c r="AQ634" i="4"/>
  <c r="AP634" i="4"/>
  <c r="AO634" i="4"/>
  <c r="AN634" i="4"/>
  <c r="AM634" i="4"/>
  <c r="AL634" i="4"/>
  <c r="AT650" i="4"/>
  <c r="AS650" i="4"/>
  <c r="AR650" i="4"/>
  <c r="AQ650" i="4"/>
  <c r="AP650" i="4"/>
  <c r="AO650" i="4"/>
  <c r="AN650" i="4"/>
  <c r="AM650" i="4"/>
  <c r="AL650" i="4"/>
  <c r="AT666" i="4"/>
  <c r="AS666" i="4"/>
  <c r="AR666" i="4"/>
  <c r="AQ666" i="4"/>
  <c r="AP666" i="4"/>
  <c r="AO666" i="4"/>
  <c r="AN666" i="4"/>
  <c r="AM666" i="4"/>
  <c r="AL666" i="4"/>
  <c r="AT682" i="4"/>
  <c r="AS682" i="4"/>
  <c r="AR682" i="4"/>
  <c r="AQ682" i="4"/>
  <c r="AP682" i="4"/>
  <c r="AO682" i="4"/>
  <c r="AN682" i="4"/>
  <c r="AM682" i="4"/>
  <c r="AL682" i="4"/>
  <c r="AT698" i="4"/>
  <c r="AS698" i="4"/>
  <c r="AR698" i="4"/>
  <c r="AQ698" i="4"/>
  <c r="AP698" i="4"/>
  <c r="AO698" i="4"/>
  <c r="AN698" i="4"/>
  <c r="AM698" i="4"/>
  <c r="AL698" i="4"/>
  <c r="AT714" i="4"/>
  <c r="AS714" i="4"/>
  <c r="AR714" i="4"/>
  <c r="AQ714" i="4"/>
  <c r="AP714" i="4"/>
  <c r="AO714" i="4"/>
  <c r="AN714" i="4"/>
  <c r="AM714" i="4"/>
  <c r="AL714" i="4"/>
  <c r="AT730" i="4"/>
  <c r="AS730" i="4"/>
  <c r="AR730" i="4"/>
  <c r="AQ730" i="4"/>
  <c r="AP730" i="4"/>
  <c r="AO730" i="4"/>
  <c r="AN730" i="4"/>
  <c r="AM730" i="4"/>
  <c r="AL730" i="4"/>
  <c r="AT746" i="4"/>
  <c r="AS746" i="4"/>
  <c r="AR746" i="4"/>
  <c r="AQ746" i="4"/>
  <c r="AP746" i="4"/>
  <c r="AO746" i="4"/>
  <c r="AN746" i="4"/>
  <c r="AM746" i="4"/>
  <c r="AL746" i="4"/>
  <c r="AT762" i="4"/>
  <c r="AS762" i="4"/>
  <c r="AR762" i="4"/>
  <c r="AQ762" i="4"/>
  <c r="AP762" i="4"/>
  <c r="AO762" i="4"/>
  <c r="AN762" i="4"/>
  <c r="AM762" i="4"/>
  <c r="AL762" i="4"/>
  <c r="AT778" i="4"/>
  <c r="AS778" i="4"/>
  <c r="AR778" i="4"/>
  <c r="AQ778" i="4"/>
  <c r="AP778" i="4"/>
  <c r="AO778" i="4"/>
  <c r="AN778" i="4"/>
  <c r="AM778" i="4"/>
  <c r="AL778" i="4"/>
  <c r="AT794" i="4"/>
  <c r="AS794" i="4"/>
  <c r="AR794" i="4"/>
  <c r="AQ794" i="4"/>
  <c r="AP794" i="4"/>
  <c r="AO794" i="4"/>
  <c r="AN794" i="4"/>
  <c r="AM794" i="4"/>
  <c r="AL794" i="4"/>
  <c r="AT810" i="4"/>
  <c r="AS810" i="4"/>
  <c r="AR810" i="4"/>
  <c r="AQ810" i="4"/>
  <c r="AP810" i="4"/>
  <c r="AO810" i="4"/>
  <c r="AN810" i="4"/>
  <c r="AM810" i="4"/>
  <c r="AL810" i="4"/>
  <c r="AT826" i="4"/>
  <c r="AS826" i="4"/>
  <c r="AR826" i="4"/>
  <c r="AQ826" i="4"/>
  <c r="AP826" i="4"/>
  <c r="AO826" i="4"/>
  <c r="AN826" i="4"/>
  <c r="AM826" i="4"/>
  <c r="AL826" i="4"/>
  <c r="AT842" i="4"/>
  <c r="AS842" i="4"/>
  <c r="AR842" i="4"/>
  <c r="AQ842" i="4"/>
  <c r="AP842" i="4"/>
  <c r="AO842" i="4"/>
  <c r="AN842" i="4"/>
  <c r="AM842" i="4"/>
  <c r="AL842" i="4"/>
  <c r="AT858" i="4"/>
  <c r="AS858" i="4"/>
  <c r="AR858" i="4"/>
  <c r="AQ858" i="4"/>
  <c r="AP858" i="4"/>
  <c r="AO858" i="4"/>
  <c r="AN858" i="4"/>
  <c r="AM858" i="4"/>
  <c r="AL858" i="4"/>
  <c r="AT874" i="4"/>
  <c r="AS874" i="4"/>
  <c r="AR874" i="4"/>
  <c r="AQ874" i="4"/>
  <c r="AP874" i="4"/>
  <c r="AO874" i="4"/>
  <c r="AN874" i="4"/>
  <c r="AM874" i="4"/>
  <c r="AL874" i="4"/>
  <c r="AT890" i="4"/>
  <c r="AS890" i="4"/>
  <c r="AR890" i="4"/>
  <c r="AQ890" i="4"/>
  <c r="AP890" i="4"/>
  <c r="AO890" i="4"/>
  <c r="AN890" i="4"/>
  <c r="AM890" i="4"/>
  <c r="AL890" i="4"/>
  <c r="AT906" i="4"/>
  <c r="AS906" i="4"/>
  <c r="AR906" i="4"/>
  <c r="AQ906" i="4"/>
  <c r="AP906" i="4"/>
  <c r="AO906" i="4"/>
  <c r="AN906" i="4"/>
  <c r="AM906" i="4"/>
  <c r="AL906" i="4"/>
  <c r="AT922" i="4"/>
  <c r="AS922" i="4"/>
  <c r="AR922" i="4"/>
  <c r="AQ922" i="4"/>
  <c r="AP922" i="4"/>
  <c r="AO922" i="4"/>
  <c r="AN922" i="4"/>
  <c r="AM922" i="4"/>
  <c r="AL922" i="4"/>
  <c r="AT938" i="4"/>
  <c r="AS938" i="4"/>
  <c r="AR938" i="4"/>
  <c r="AQ938" i="4"/>
  <c r="AP938" i="4"/>
  <c r="AO938" i="4"/>
  <c r="AN938" i="4"/>
  <c r="AM938" i="4"/>
  <c r="AL938" i="4"/>
  <c r="AT954" i="4"/>
  <c r="AS954" i="4"/>
  <c r="AR954" i="4"/>
  <c r="AQ954" i="4"/>
  <c r="AP954" i="4"/>
  <c r="AO954" i="4"/>
  <c r="AN954" i="4"/>
  <c r="AM954" i="4"/>
  <c r="AL954" i="4"/>
  <c r="AT970" i="4"/>
  <c r="AS970" i="4"/>
  <c r="AR970" i="4"/>
  <c r="AQ970" i="4"/>
  <c r="AP970" i="4"/>
  <c r="AO970" i="4"/>
  <c r="AN970" i="4"/>
  <c r="AM970" i="4"/>
  <c r="AL970" i="4"/>
  <c r="AT986" i="4"/>
  <c r="AS986" i="4"/>
  <c r="AR986" i="4"/>
  <c r="AQ986" i="4"/>
  <c r="AP986" i="4"/>
  <c r="AO986" i="4"/>
  <c r="AN986" i="4"/>
  <c r="AM986" i="4"/>
  <c r="AL986" i="4"/>
  <c r="AJ986" i="4"/>
  <c r="AT1030" i="4"/>
  <c r="AS1030" i="4"/>
  <c r="AR1030" i="4"/>
  <c r="AQ1030" i="4"/>
  <c r="AP1030" i="4"/>
  <c r="AO1030" i="4"/>
  <c r="AN1030" i="4"/>
  <c r="AM1030" i="4"/>
  <c r="AL1030" i="4"/>
  <c r="AT497" i="4"/>
  <c r="AS497" i="4"/>
  <c r="AR497" i="4"/>
  <c r="AQ497" i="4"/>
  <c r="AP497" i="4"/>
  <c r="AO497" i="4"/>
  <c r="AN497" i="4"/>
  <c r="AM497" i="4"/>
  <c r="AL497" i="4"/>
  <c r="AT513" i="4"/>
  <c r="AS513" i="4"/>
  <c r="AR513" i="4"/>
  <c r="AQ513" i="4"/>
  <c r="AP513" i="4"/>
  <c r="AO513" i="4"/>
  <c r="AN513" i="4"/>
  <c r="AM513" i="4"/>
  <c r="AL513" i="4"/>
  <c r="AT529" i="4"/>
  <c r="AS529" i="4"/>
  <c r="AR529" i="4"/>
  <c r="AQ529" i="4"/>
  <c r="AP529" i="4"/>
  <c r="AO529" i="4"/>
  <c r="AN529" i="4"/>
  <c r="AM529" i="4"/>
  <c r="AL529" i="4"/>
  <c r="AT545" i="4"/>
  <c r="AS545" i="4"/>
  <c r="AR545" i="4"/>
  <c r="AQ545" i="4"/>
  <c r="AP545" i="4"/>
  <c r="AO545" i="4"/>
  <c r="AN545" i="4"/>
  <c r="AM545" i="4"/>
  <c r="AL545" i="4"/>
  <c r="AT561" i="4"/>
  <c r="AS561" i="4"/>
  <c r="AR561" i="4"/>
  <c r="AQ561" i="4"/>
  <c r="AP561" i="4"/>
  <c r="AO561" i="4"/>
  <c r="AN561" i="4"/>
  <c r="AM561" i="4"/>
  <c r="AL561" i="4"/>
  <c r="AT577" i="4"/>
  <c r="AS577" i="4"/>
  <c r="AR577" i="4"/>
  <c r="AQ577" i="4"/>
  <c r="AP577" i="4"/>
  <c r="AO577" i="4"/>
  <c r="AN577" i="4"/>
  <c r="AM577" i="4"/>
  <c r="AL577" i="4"/>
  <c r="AT593" i="4"/>
  <c r="AS593" i="4"/>
  <c r="AR593" i="4"/>
  <c r="AQ593" i="4"/>
  <c r="AP593" i="4"/>
  <c r="AO593" i="4"/>
  <c r="AN593" i="4"/>
  <c r="AM593" i="4"/>
  <c r="AL593" i="4"/>
  <c r="AT609" i="4"/>
  <c r="AS609" i="4"/>
  <c r="AR609" i="4"/>
  <c r="AQ609" i="4"/>
  <c r="AP609" i="4"/>
  <c r="AO609" i="4"/>
  <c r="AN609" i="4"/>
  <c r="AM609" i="4"/>
  <c r="AL609" i="4"/>
  <c r="AT625" i="4"/>
  <c r="AS625" i="4"/>
  <c r="AR625" i="4"/>
  <c r="AQ625" i="4"/>
  <c r="AP625" i="4"/>
  <c r="AO625" i="4"/>
  <c r="AN625" i="4"/>
  <c r="AM625" i="4"/>
  <c r="AL625" i="4"/>
  <c r="AT641" i="4"/>
  <c r="AS641" i="4"/>
  <c r="AR641" i="4"/>
  <c r="AQ641" i="4"/>
  <c r="AP641" i="4"/>
  <c r="AO641" i="4"/>
  <c r="AN641" i="4"/>
  <c r="AM641" i="4"/>
  <c r="AL641" i="4"/>
  <c r="AT657" i="4"/>
  <c r="AS657" i="4"/>
  <c r="AR657" i="4"/>
  <c r="AQ657" i="4"/>
  <c r="AP657" i="4"/>
  <c r="AO657" i="4"/>
  <c r="AN657" i="4"/>
  <c r="AM657" i="4"/>
  <c r="AL657" i="4"/>
  <c r="AT673" i="4"/>
  <c r="AS673" i="4"/>
  <c r="AR673" i="4"/>
  <c r="AQ673" i="4"/>
  <c r="AP673" i="4"/>
  <c r="AO673" i="4"/>
  <c r="AN673" i="4"/>
  <c r="AM673" i="4"/>
  <c r="AL673" i="4"/>
  <c r="AT689" i="4"/>
  <c r="AS689" i="4"/>
  <c r="AR689" i="4"/>
  <c r="AQ689" i="4"/>
  <c r="AP689" i="4"/>
  <c r="AO689" i="4"/>
  <c r="AN689" i="4"/>
  <c r="AM689" i="4"/>
  <c r="AL689" i="4"/>
  <c r="AT705" i="4"/>
  <c r="AS705" i="4"/>
  <c r="AR705" i="4"/>
  <c r="AQ705" i="4"/>
  <c r="AP705" i="4"/>
  <c r="AO705" i="4"/>
  <c r="AN705" i="4"/>
  <c r="AM705" i="4"/>
  <c r="AL705" i="4"/>
  <c r="AT721" i="4"/>
  <c r="AS721" i="4"/>
  <c r="AR721" i="4"/>
  <c r="AQ721" i="4"/>
  <c r="AP721" i="4"/>
  <c r="AO721" i="4"/>
  <c r="AN721" i="4"/>
  <c r="AM721" i="4"/>
  <c r="AL721" i="4"/>
  <c r="AT737" i="4"/>
  <c r="AS737" i="4"/>
  <c r="AR737" i="4"/>
  <c r="AQ737" i="4"/>
  <c r="AP737" i="4"/>
  <c r="AO737" i="4"/>
  <c r="AN737" i="4"/>
  <c r="AM737" i="4"/>
  <c r="AL737" i="4"/>
  <c r="AT753" i="4"/>
  <c r="AS753" i="4"/>
  <c r="AR753" i="4"/>
  <c r="AQ753" i="4"/>
  <c r="AP753" i="4"/>
  <c r="AO753" i="4"/>
  <c r="AN753" i="4"/>
  <c r="AM753" i="4"/>
  <c r="AL753" i="4"/>
  <c r="AT769" i="4"/>
  <c r="AS769" i="4"/>
  <c r="AR769" i="4"/>
  <c r="AQ769" i="4"/>
  <c r="AP769" i="4"/>
  <c r="AO769" i="4"/>
  <c r="AN769" i="4"/>
  <c r="AM769" i="4"/>
  <c r="AL769" i="4"/>
  <c r="AT785" i="4"/>
  <c r="AS785" i="4"/>
  <c r="AR785" i="4"/>
  <c r="AQ785" i="4"/>
  <c r="AP785" i="4"/>
  <c r="AO785" i="4"/>
  <c r="AN785" i="4"/>
  <c r="AM785" i="4"/>
  <c r="AL785" i="4"/>
  <c r="AT801" i="4"/>
  <c r="AS801" i="4"/>
  <c r="AR801" i="4"/>
  <c r="AQ801" i="4"/>
  <c r="AP801" i="4"/>
  <c r="AO801" i="4"/>
  <c r="AN801" i="4"/>
  <c r="AM801" i="4"/>
  <c r="AL801" i="4"/>
  <c r="AT817" i="4"/>
  <c r="AS817" i="4"/>
  <c r="AR817" i="4"/>
  <c r="AQ817" i="4"/>
  <c r="AP817" i="4"/>
  <c r="AO817" i="4"/>
  <c r="AN817" i="4"/>
  <c r="AM817" i="4"/>
  <c r="AL817" i="4"/>
  <c r="AT833" i="4"/>
  <c r="AS833" i="4"/>
  <c r="AR833" i="4"/>
  <c r="AQ833" i="4"/>
  <c r="AP833" i="4"/>
  <c r="AO833" i="4"/>
  <c r="AN833" i="4"/>
  <c r="AM833" i="4"/>
  <c r="AL833" i="4"/>
  <c r="AT849" i="4"/>
  <c r="AS849" i="4"/>
  <c r="AR849" i="4"/>
  <c r="AQ849" i="4"/>
  <c r="AP849" i="4"/>
  <c r="AO849" i="4"/>
  <c r="AN849" i="4"/>
  <c r="AM849" i="4"/>
  <c r="AL849" i="4"/>
  <c r="AT865" i="4"/>
  <c r="AS865" i="4"/>
  <c r="AR865" i="4"/>
  <c r="AQ865" i="4"/>
  <c r="AP865" i="4"/>
  <c r="AO865" i="4"/>
  <c r="AN865" i="4"/>
  <c r="AM865" i="4"/>
  <c r="AL865" i="4"/>
  <c r="AT881" i="4"/>
  <c r="AS881" i="4"/>
  <c r="AR881" i="4"/>
  <c r="AQ881" i="4"/>
  <c r="AP881" i="4"/>
  <c r="AO881" i="4"/>
  <c r="AN881" i="4"/>
  <c r="AM881" i="4"/>
  <c r="AL881" i="4"/>
  <c r="AT897" i="4"/>
  <c r="AS897" i="4"/>
  <c r="AR897" i="4"/>
  <c r="AQ897" i="4"/>
  <c r="AP897" i="4"/>
  <c r="AO897" i="4"/>
  <c r="AN897" i="4"/>
  <c r="AM897" i="4"/>
  <c r="AL897" i="4"/>
  <c r="AT913" i="4"/>
  <c r="AS913" i="4"/>
  <c r="AR913" i="4"/>
  <c r="AQ913" i="4"/>
  <c r="AP913" i="4"/>
  <c r="AO913" i="4"/>
  <c r="AN913" i="4"/>
  <c r="AM913" i="4"/>
  <c r="AL913" i="4"/>
  <c r="AT929" i="4"/>
  <c r="AS929" i="4"/>
  <c r="AR929" i="4"/>
  <c r="AQ929" i="4"/>
  <c r="AP929" i="4"/>
  <c r="AO929" i="4"/>
  <c r="AN929" i="4"/>
  <c r="AM929" i="4"/>
  <c r="AL929" i="4"/>
  <c r="AT945" i="4"/>
  <c r="AS945" i="4"/>
  <c r="AR945" i="4"/>
  <c r="AQ945" i="4"/>
  <c r="AP945" i="4"/>
  <c r="AO945" i="4"/>
  <c r="AN945" i="4"/>
  <c r="AM945" i="4"/>
  <c r="AL945" i="4"/>
  <c r="AT961" i="4"/>
  <c r="AS961" i="4"/>
  <c r="AR961" i="4"/>
  <c r="AQ961" i="4"/>
  <c r="AP961" i="4"/>
  <c r="AO961" i="4"/>
  <c r="AN961" i="4"/>
  <c r="AM961" i="4"/>
  <c r="AL961" i="4"/>
  <c r="AT977" i="4"/>
  <c r="AS977" i="4"/>
  <c r="AR977" i="4"/>
  <c r="AQ977" i="4"/>
  <c r="AP977" i="4"/>
  <c r="AO977" i="4"/>
  <c r="AN977" i="4"/>
  <c r="AM977" i="4"/>
  <c r="AL977" i="4"/>
  <c r="AT993" i="4"/>
  <c r="AS993" i="4"/>
  <c r="AR993" i="4"/>
  <c r="AQ993" i="4"/>
  <c r="AP993" i="4"/>
  <c r="AO993" i="4"/>
  <c r="AN993" i="4"/>
  <c r="AM993" i="4"/>
  <c r="AL993" i="4"/>
  <c r="AT1006" i="4"/>
  <c r="AS1006" i="4"/>
  <c r="AR1006" i="4"/>
  <c r="AQ1006" i="4"/>
  <c r="AP1006" i="4"/>
  <c r="AO1006" i="4"/>
  <c r="AN1006" i="4"/>
  <c r="AM1006" i="4"/>
  <c r="AL1006" i="4"/>
  <c r="AT1014" i="4"/>
  <c r="AS1014" i="4"/>
  <c r="AR1014" i="4"/>
  <c r="AQ1014" i="4"/>
  <c r="AP1014" i="4"/>
  <c r="AO1014" i="4"/>
  <c r="AN1014" i="4"/>
  <c r="AM1014" i="4"/>
  <c r="AL1014" i="4"/>
  <c r="AT1022" i="4"/>
  <c r="AS1022" i="4"/>
  <c r="AR1022" i="4"/>
  <c r="AQ1022" i="4"/>
  <c r="AP1022" i="4"/>
  <c r="AO1022" i="4"/>
  <c r="AN1022" i="4"/>
  <c r="AM1022" i="4"/>
  <c r="AL1022" i="4"/>
  <c r="AT1031" i="4"/>
  <c r="AS1031" i="4"/>
  <c r="AR1031" i="4"/>
  <c r="AQ1031" i="4"/>
  <c r="AP1031" i="4"/>
  <c r="AO1031" i="4"/>
  <c r="AN1031" i="4"/>
  <c r="AM1031" i="4"/>
  <c r="AL1031" i="4"/>
  <c r="AT528" i="4"/>
  <c r="AS528" i="4"/>
  <c r="AR528" i="4"/>
  <c r="AQ528" i="4"/>
  <c r="AP528" i="4"/>
  <c r="AO528" i="4"/>
  <c r="AN528" i="4"/>
  <c r="AM528" i="4"/>
  <c r="AL528" i="4"/>
  <c r="AT544" i="4"/>
  <c r="AS544" i="4"/>
  <c r="AR544" i="4"/>
  <c r="AQ544" i="4"/>
  <c r="AP544" i="4"/>
  <c r="AO544" i="4"/>
  <c r="AN544" i="4"/>
  <c r="AM544" i="4"/>
  <c r="AL544" i="4"/>
  <c r="AT560" i="4"/>
  <c r="AS560" i="4"/>
  <c r="AR560" i="4"/>
  <c r="AQ560" i="4"/>
  <c r="AP560" i="4"/>
  <c r="AO560" i="4"/>
  <c r="AN560" i="4"/>
  <c r="AM560" i="4"/>
  <c r="AL560" i="4"/>
  <c r="AT576" i="4"/>
  <c r="AS576" i="4"/>
  <c r="AR576" i="4"/>
  <c r="AQ576" i="4"/>
  <c r="AP576" i="4"/>
  <c r="AO576" i="4"/>
  <c r="AN576" i="4"/>
  <c r="AM576" i="4"/>
  <c r="AL576" i="4"/>
  <c r="AT592" i="4"/>
  <c r="AS592" i="4"/>
  <c r="AR592" i="4"/>
  <c r="AQ592" i="4"/>
  <c r="AP592" i="4"/>
  <c r="AO592" i="4"/>
  <c r="AN592" i="4"/>
  <c r="AM592" i="4"/>
  <c r="AL592" i="4"/>
  <c r="AT608" i="4"/>
  <c r="AS608" i="4"/>
  <c r="AR608" i="4"/>
  <c r="AQ608" i="4"/>
  <c r="AP608" i="4"/>
  <c r="AO608" i="4"/>
  <c r="AN608" i="4"/>
  <c r="AM608" i="4"/>
  <c r="AL608" i="4"/>
  <c r="AT624" i="4"/>
  <c r="AS624" i="4"/>
  <c r="AR624" i="4"/>
  <c r="AQ624" i="4"/>
  <c r="AP624" i="4"/>
  <c r="AO624" i="4"/>
  <c r="AN624" i="4"/>
  <c r="AM624" i="4"/>
  <c r="AL624" i="4"/>
  <c r="AT640" i="4"/>
  <c r="AS640" i="4"/>
  <c r="AR640" i="4"/>
  <c r="AQ640" i="4"/>
  <c r="AP640" i="4"/>
  <c r="AO640" i="4"/>
  <c r="AN640" i="4"/>
  <c r="AM640" i="4"/>
  <c r="AL640" i="4"/>
  <c r="AT656" i="4"/>
  <c r="AS656" i="4"/>
  <c r="AR656" i="4"/>
  <c r="AQ656" i="4"/>
  <c r="AP656" i="4"/>
  <c r="AO656" i="4"/>
  <c r="AN656" i="4"/>
  <c r="AM656" i="4"/>
  <c r="AL656" i="4"/>
  <c r="AT672" i="4"/>
  <c r="AS672" i="4"/>
  <c r="AR672" i="4"/>
  <c r="AQ672" i="4"/>
  <c r="AP672" i="4"/>
  <c r="AO672" i="4"/>
  <c r="AN672" i="4"/>
  <c r="AM672" i="4"/>
  <c r="AL672" i="4"/>
  <c r="AT688" i="4"/>
  <c r="AS688" i="4"/>
  <c r="AR688" i="4"/>
  <c r="AQ688" i="4"/>
  <c r="AP688" i="4"/>
  <c r="AO688" i="4"/>
  <c r="AN688" i="4"/>
  <c r="AM688" i="4"/>
  <c r="AL688" i="4"/>
  <c r="AT704" i="4"/>
  <c r="AS704" i="4"/>
  <c r="AR704" i="4"/>
  <c r="AQ704" i="4"/>
  <c r="AP704" i="4"/>
  <c r="AO704" i="4"/>
  <c r="AN704" i="4"/>
  <c r="AM704" i="4"/>
  <c r="AL704" i="4"/>
  <c r="AT720" i="4"/>
  <c r="AS720" i="4"/>
  <c r="AR720" i="4"/>
  <c r="AQ720" i="4"/>
  <c r="AP720" i="4"/>
  <c r="AO720" i="4"/>
  <c r="AN720" i="4"/>
  <c r="AM720" i="4"/>
  <c r="AL720" i="4"/>
  <c r="AT736" i="4"/>
  <c r="AS736" i="4"/>
  <c r="AR736" i="4"/>
  <c r="AQ736" i="4"/>
  <c r="AP736" i="4"/>
  <c r="AO736" i="4"/>
  <c r="AN736" i="4"/>
  <c r="AM736" i="4"/>
  <c r="AL736" i="4"/>
  <c r="AT752" i="4"/>
  <c r="AS752" i="4"/>
  <c r="AR752" i="4"/>
  <c r="AQ752" i="4"/>
  <c r="AP752" i="4"/>
  <c r="AO752" i="4"/>
  <c r="AN752" i="4"/>
  <c r="AM752" i="4"/>
  <c r="AL752" i="4"/>
  <c r="AT768" i="4"/>
  <c r="AS768" i="4"/>
  <c r="AR768" i="4"/>
  <c r="AQ768" i="4"/>
  <c r="AP768" i="4"/>
  <c r="AO768" i="4"/>
  <c r="AN768" i="4"/>
  <c r="AM768" i="4"/>
  <c r="AL768" i="4"/>
  <c r="AT784" i="4"/>
  <c r="AS784" i="4"/>
  <c r="AR784" i="4"/>
  <c r="AQ784" i="4"/>
  <c r="AP784" i="4"/>
  <c r="AO784" i="4"/>
  <c r="AN784" i="4"/>
  <c r="AM784" i="4"/>
  <c r="AL784" i="4"/>
  <c r="AT800" i="4"/>
  <c r="AS800" i="4"/>
  <c r="AR800" i="4"/>
  <c r="AQ800" i="4"/>
  <c r="AP800" i="4"/>
  <c r="AO800" i="4"/>
  <c r="AN800" i="4"/>
  <c r="AM800" i="4"/>
  <c r="AL800" i="4"/>
  <c r="AT816" i="4"/>
  <c r="AS816" i="4"/>
  <c r="AR816" i="4"/>
  <c r="AQ816" i="4"/>
  <c r="AP816" i="4"/>
  <c r="AO816" i="4"/>
  <c r="AN816" i="4"/>
  <c r="AM816" i="4"/>
  <c r="AL816" i="4"/>
  <c r="AT832" i="4"/>
  <c r="AS832" i="4"/>
  <c r="AR832" i="4"/>
  <c r="AQ832" i="4"/>
  <c r="AP832" i="4"/>
  <c r="AO832" i="4"/>
  <c r="AN832" i="4"/>
  <c r="AM832" i="4"/>
  <c r="AL832" i="4"/>
  <c r="AT848" i="4"/>
  <c r="AS848" i="4"/>
  <c r="AR848" i="4"/>
  <c r="AQ848" i="4"/>
  <c r="AP848" i="4"/>
  <c r="AO848" i="4"/>
  <c r="AN848" i="4"/>
  <c r="AM848" i="4"/>
  <c r="AL848" i="4"/>
  <c r="AT864" i="4"/>
  <c r="AS864" i="4"/>
  <c r="AR864" i="4"/>
  <c r="AQ864" i="4"/>
  <c r="AP864" i="4"/>
  <c r="AO864" i="4"/>
  <c r="AN864" i="4"/>
  <c r="AM864" i="4"/>
  <c r="AL864" i="4"/>
  <c r="AT880" i="4"/>
  <c r="AS880" i="4"/>
  <c r="AR880" i="4"/>
  <c r="AQ880" i="4"/>
  <c r="AP880" i="4"/>
  <c r="AO880" i="4"/>
  <c r="AN880" i="4"/>
  <c r="AM880" i="4"/>
  <c r="AL880" i="4"/>
  <c r="AT896" i="4"/>
  <c r="AS896" i="4"/>
  <c r="AR896" i="4"/>
  <c r="AQ896" i="4"/>
  <c r="AP896" i="4"/>
  <c r="AO896" i="4"/>
  <c r="AN896" i="4"/>
  <c r="AM896" i="4"/>
  <c r="AL896" i="4"/>
  <c r="AT912" i="4"/>
  <c r="AS912" i="4"/>
  <c r="AR912" i="4"/>
  <c r="AQ912" i="4"/>
  <c r="AP912" i="4"/>
  <c r="AO912" i="4"/>
  <c r="AN912" i="4"/>
  <c r="AM912" i="4"/>
  <c r="AL912" i="4"/>
  <c r="AT928" i="4"/>
  <c r="AS928" i="4"/>
  <c r="AR928" i="4"/>
  <c r="AQ928" i="4"/>
  <c r="AP928" i="4"/>
  <c r="AO928" i="4"/>
  <c r="AN928" i="4"/>
  <c r="AM928" i="4"/>
  <c r="AL928" i="4"/>
  <c r="AT944" i="4"/>
  <c r="AS944" i="4"/>
  <c r="AR944" i="4"/>
  <c r="AQ944" i="4"/>
  <c r="AP944" i="4"/>
  <c r="AO944" i="4"/>
  <c r="AN944" i="4"/>
  <c r="AM944" i="4"/>
  <c r="AL944" i="4"/>
  <c r="AT960" i="4"/>
  <c r="AS960" i="4"/>
  <c r="AR960" i="4"/>
  <c r="AQ960" i="4"/>
  <c r="AP960" i="4"/>
  <c r="AO960" i="4"/>
  <c r="AN960" i="4"/>
  <c r="AM960" i="4"/>
  <c r="AL960" i="4"/>
  <c r="AT976" i="4"/>
  <c r="AS976" i="4"/>
  <c r="AR976" i="4"/>
  <c r="AQ976" i="4"/>
  <c r="AP976" i="4"/>
  <c r="AO976" i="4"/>
  <c r="AN976" i="4"/>
  <c r="AM976" i="4"/>
  <c r="AL976" i="4"/>
  <c r="AT992" i="4"/>
  <c r="AS992" i="4"/>
  <c r="AR992" i="4"/>
  <c r="AQ992" i="4"/>
  <c r="AP992" i="4"/>
  <c r="AO992" i="4"/>
  <c r="AN992" i="4"/>
  <c r="AM992" i="4"/>
  <c r="AL992" i="4"/>
  <c r="AT1036" i="4"/>
  <c r="AS1036" i="4"/>
  <c r="AR1036" i="4"/>
  <c r="AQ1036" i="4"/>
  <c r="AP1036" i="4"/>
  <c r="AO1036" i="4"/>
  <c r="AN1036" i="4"/>
  <c r="AM1036" i="4"/>
  <c r="AL1036" i="4"/>
  <c r="AT1052" i="4"/>
  <c r="AS1052" i="4"/>
  <c r="AR1052" i="4"/>
  <c r="AQ1052" i="4"/>
  <c r="AP1052" i="4"/>
  <c r="AO1052" i="4"/>
  <c r="AN1052" i="4"/>
  <c r="AM1052" i="4"/>
  <c r="AL1052" i="4"/>
  <c r="AT1068" i="4"/>
  <c r="AS1068" i="4"/>
  <c r="AR1068" i="4"/>
  <c r="AQ1068" i="4"/>
  <c r="AP1068" i="4"/>
  <c r="AO1068" i="4"/>
  <c r="AN1068" i="4"/>
  <c r="AM1068" i="4"/>
  <c r="AL1068" i="4"/>
  <c r="AT1084" i="4"/>
  <c r="AS1084" i="4"/>
  <c r="AR1084" i="4"/>
  <c r="AQ1084" i="4"/>
  <c r="AP1084" i="4"/>
  <c r="AO1084" i="4"/>
  <c r="AN1084" i="4"/>
  <c r="AM1084" i="4"/>
  <c r="AL1084" i="4"/>
  <c r="AT1100" i="4"/>
  <c r="AS1100" i="4"/>
  <c r="AR1100" i="4"/>
  <c r="AQ1100" i="4"/>
  <c r="AP1100" i="4"/>
  <c r="AO1100" i="4"/>
  <c r="AN1100" i="4"/>
  <c r="AM1100" i="4"/>
  <c r="AL1100" i="4"/>
  <c r="AT1116" i="4"/>
  <c r="AS1116" i="4"/>
  <c r="AR1116" i="4"/>
  <c r="AQ1116" i="4"/>
  <c r="AP1116" i="4"/>
  <c r="AO1116" i="4"/>
  <c r="AN1116" i="4"/>
  <c r="AM1116" i="4"/>
  <c r="AL1116" i="4"/>
  <c r="AT1132" i="4"/>
  <c r="AS1132" i="4"/>
  <c r="AR1132" i="4"/>
  <c r="AQ1132" i="4"/>
  <c r="AP1132" i="4"/>
  <c r="AO1132" i="4"/>
  <c r="AN1132" i="4"/>
  <c r="AM1132" i="4"/>
  <c r="AL1132" i="4"/>
  <c r="AT1148" i="4"/>
  <c r="AS1148" i="4"/>
  <c r="AR1148" i="4"/>
  <c r="AQ1148" i="4"/>
  <c r="AP1148" i="4"/>
  <c r="AO1148" i="4"/>
  <c r="AN1148" i="4"/>
  <c r="AM1148" i="4"/>
  <c r="AL1148" i="4"/>
  <c r="AT1164" i="4"/>
  <c r="AS1164" i="4"/>
  <c r="AR1164" i="4"/>
  <c r="AQ1164" i="4"/>
  <c r="AP1164" i="4"/>
  <c r="AO1164" i="4"/>
  <c r="AN1164" i="4"/>
  <c r="AM1164" i="4"/>
  <c r="AL1164" i="4"/>
  <c r="AT1180" i="4"/>
  <c r="AS1180" i="4"/>
  <c r="AR1180" i="4"/>
  <c r="AQ1180" i="4"/>
  <c r="AP1180" i="4"/>
  <c r="AO1180" i="4"/>
  <c r="AN1180" i="4"/>
  <c r="AM1180" i="4"/>
  <c r="AL1180" i="4"/>
  <c r="AT1196" i="4"/>
  <c r="AS1196" i="4"/>
  <c r="AR1196" i="4"/>
  <c r="AQ1196" i="4"/>
  <c r="AP1196" i="4"/>
  <c r="AO1196" i="4"/>
  <c r="AN1196" i="4"/>
  <c r="AM1196" i="4"/>
  <c r="AL1196" i="4"/>
  <c r="AT1212" i="4"/>
  <c r="AS1212" i="4"/>
  <c r="AR1212" i="4"/>
  <c r="AQ1212" i="4"/>
  <c r="AP1212" i="4"/>
  <c r="AO1212" i="4"/>
  <c r="AN1212" i="4"/>
  <c r="AM1212" i="4"/>
  <c r="AL1212" i="4"/>
  <c r="AT1228" i="4"/>
  <c r="AS1228" i="4"/>
  <c r="AR1228" i="4"/>
  <c r="AQ1228" i="4"/>
  <c r="AP1228" i="4"/>
  <c r="AO1228" i="4"/>
  <c r="AN1228" i="4"/>
  <c r="AM1228" i="4"/>
  <c r="AL1228" i="4"/>
  <c r="AT1244" i="4"/>
  <c r="AS1244" i="4"/>
  <c r="AR1244" i="4"/>
  <c r="AQ1244" i="4"/>
  <c r="AP1244" i="4"/>
  <c r="AO1244" i="4"/>
  <c r="AN1244" i="4"/>
  <c r="AM1244" i="4"/>
  <c r="AL1244" i="4"/>
  <c r="AT1260" i="4"/>
  <c r="AS1260" i="4"/>
  <c r="AR1260" i="4"/>
  <c r="AQ1260" i="4"/>
  <c r="AP1260" i="4"/>
  <c r="AO1260" i="4"/>
  <c r="AN1260" i="4"/>
  <c r="AM1260" i="4"/>
  <c r="AL1260" i="4"/>
  <c r="AT1276" i="4"/>
  <c r="AS1276" i="4"/>
  <c r="AR1276" i="4"/>
  <c r="AQ1276" i="4"/>
  <c r="AP1276" i="4"/>
  <c r="AO1276" i="4"/>
  <c r="AN1276" i="4"/>
  <c r="AM1276" i="4"/>
  <c r="AL1276" i="4"/>
  <c r="AT1292" i="4"/>
  <c r="AS1292" i="4"/>
  <c r="AR1292" i="4"/>
  <c r="AQ1292" i="4"/>
  <c r="AP1292" i="4"/>
  <c r="AO1292" i="4"/>
  <c r="AN1292" i="4"/>
  <c r="AM1292" i="4"/>
  <c r="AL1292" i="4"/>
  <c r="AT1308" i="4"/>
  <c r="AS1308" i="4"/>
  <c r="AR1308" i="4"/>
  <c r="AQ1308" i="4"/>
  <c r="AP1308" i="4"/>
  <c r="AO1308" i="4"/>
  <c r="AN1308" i="4"/>
  <c r="AM1308" i="4"/>
  <c r="AL1308" i="4"/>
  <c r="AT1324" i="4"/>
  <c r="AS1324" i="4"/>
  <c r="AR1324" i="4"/>
  <c r="AQ1324" i="4"/>
  <c r="AP1324" i="4"/>
  <c r="AO1324" i="4"/>
  <c r="AN1324" i="4"/>
  <c r="AM1324" i="4"/>
  <c r="AL1324" i="4"/>
  <c r="AT1340" i="4"/>
  <c r="AS1340" i="4"/>
  <c r="AR1340" i="4"/>
  <c r="AQ1340" i="4"/>
  <c r="AP1340" i="4"/>
  <c r="AO1340" i="4"/>
  <c r="AN1340" i="4"/>
  <c r="AM1340" i="4"/>
  <c r="AL1340" i="4"/>
  <c r="AT1357" i="4"/>
  <c r="AS1357" i="4"/>
  <c r="AR1357" i="4"/>
  <c r="AQ1357" i="4"/>
  <c r="AP1357" i="4"/>
  <c r="AO1357" i="4"/>
  <c r="AN1357" i="4"/>
  <c r="AM1357" i="4"/>
  <c r="AL1357" i="4"/>
  <c r="AT1587" i="4"/>
  <c r="AS1587" i="4"/>
  <c r="AR1587" i="4"/>
  <c r="AQ1587" i="4"/>
  <c r="AP1587" i="4"/>
  <c r="AO1587" i="4"/>
  <c r="AN1587" i="4"/>
  <c r="AM1587" i="4"/>
  <c r="AL1587" i="4"/>
  <c r="AT1601" i="4"/>
  <c r="AS1601" i="4"/>
  <c r="AR1601" i="4"/>
  <c r="AQ1601" i="4"/>
  <c r="AP1601" i="4"/>
  <c r="AO1601" i="4"/>
  <c r="AN1601" i="4"/>
  <c r="AM1601" i="4"/>
  <c r="AL1601" i="4"/>
  <c r="AT1634" i="4"/>
  <c r="AS1634" i="4"/>
  <c r="AR1634" i="4"/>
  <c r="AQ1634" i="4"/>
  <c r="AP1634" i="4"/>
  <c r="AO1634" i="4"/>
  <c r="AN1634" i="4"/>
  <c r="AM1634" i="4"/>
  <c r="AL1634" i="4"/>
  <c r="AT1698" i="4"/>
  <c r="AS1698" i="4"/>
  <c r="AR1698" i="4"/>
  <c r="AQ1698" i="4"/>
  <c r="AP1698" i="4"/>
  <c r="AO1698" i="4"/>
  <c r="AN1698" i="4"/>
  <c r="AM1698" i="4"/>
  <c r="AL1698" i="4"/>
  <c r="AT1762" i="4"/>
  <c r="AS1762" i="4"/>
  <c r="AR1762" i="4"/>
  <c r="AQ1762" i="4"/>
  <c r="AP1762" i="4"/>
  <c r="AO1762" i="4"/>
  <c r="AN1762" i="4"/>
  <c r="AM1762" i="4"/>
  <c r="AL1762" i="4"/>
  <c r="AT1826" i="4"/>
  <c r="AS1826" i="4"/>
  <c r="AR1826" i="4"/>
  <c r="AQ1826" i="4"/>
  <c r="AP1826" i="4"/>
  <c r="AO1826" i="4"/>
  <c r="AN1826" i="4"/>
  <c r="AM1826" i="4"/>
  <c r="AL1826" i="4"/>
  <c r="AT1890" i="4"/>
  <c r="AS1890" i="4"/>
  <c r="AR1890" i="4"/>
  <c r="AQ1890" i="4"/>
  <c r="AP1890" i="4"/>
  <c r="AO1890" i="4"/>
  <c r="AN1890" i="4"/>
  <c r="AM1890" i="4"/>
  <c r="AL1890" i="4"/>
  <c r="AT1035" i="4"/>
  <c r="AS1035" i="4"/>
  <c r="AR1035" i="4"/>
  <c r="AQ1035" i="4"/>
  <c r="AP1035" i="4"/>
  <c r="AO1035" i="4"/>
  <c r="AN1035" i="4"/>
  <c r="AM1035" i="4"/>
  <c r="AL1035" i="4"/>
  <c r="AT1051" i="4"/>
  <c r="AS1051" i="4"/>
  <c r="AR1051" i="4"/>
  <c r="AQ1051" i="4"/>
  <c r="AP1051" i="4"/>
  <c r="AO1051" i="4"/>
  <c r="AN1051" i="4"/>
  <c r="AM1051" i="4"/>
  <c r="AL1051" i="4"/>
  <c r="AT1067" i="4"/>
  <c r="AS1067" i="4"/>
  <c r="AR1067" i="4"/>
  <c r="AQ1067" i="4"/>
  <c r="AP1067" i="4"/>
  <c r="AO1067" i="4"/>
  <c r="AN1067" i="4"/>
  <c r="AM1067" i="4"/>
  <c r="AL1067" i="4"/>
  <c r="AT1083" i="4"/>
  <c r="AS1083" i="4"/>
  <c r="AR1083" i="4"/>
  <c r="AQ1083" i="4"/>
  <c r="AP1083" i="4"/>
  <c r="AO1083" i="4"/>
  <c r="AN1083" i="4"/>
  <c r="AM1083" i="4"/>
  <c r="AL1083" i="4"/>
  <c r="AT1099" i="4"/>
  <c r="AS1099" i="4"/>
  <c r="AR1099" i="4"/>
  <c r="AQ1099" i="4"/>
  <c r="AP1099" i="4"/>
  <c r="AO1099" i="4"/>
  <c r="AN1099" i="4"/>
  <c r="AM1099" i="4"/>
  <c r="AL1099" i="4"/>
  <c r="AT1115" i="4"/>
  <c r="AS1115" i="4"/>
  <c r="AR1115" i="4"/>
  <c r="AQ1115" i="4"/>
  <c r="AP1115" i="4"/>
  <c r="AO1115" i="4"/>
  <c r="AN1115" i="4"/>
  <c r="AM1115" i="4"/>
  <c r="AL1115" i="4"/>
  <c r="AT1131" i="4"/>
  <c r="AS1131" i="4"/>
  <c r="AR1131" i="4"/>
  <c r="AQ1131" i="4"/>
  <c r="AP1131" i="4"/>
  <c r="AO1131" i="4"/>
  <c r="AN1131" i="4"/>
  <c r="AM1131" i="4"/>
  <c r="AL1131" i="4"/>
  <c r="AT1147" i="4"/>
  <c r="AS1147" i="4"/>
  <c r="AR1147" i="4"/>
  <c r="AQ1147" i="4"/>
  <c r="AP1147" i="4"/>
  <c r="AO1147" i="4"/>
  <c r="AN1147" i="4"/>
  <c r="AM1147" i="4"/>
  <c r="AL1147" i="4"/>
  <c r="AT1163" i="4"/>
  <c r="AS1163" i="4"/>
  <c r="AR1163" i="4"/>
  <c r="AQ1163" i="4"/>
  <c r="AP1163" i="4"/>
  <c r="AO1163" i="4"/>
  <c r="AN1163" i="4"/>
  <c r="AM1163" i="4"/>
  <c r="AL1163" i="4"/>
  <c r="AT1179" i="4"/>
  <c r="AS1179" i="4"/>
  <c r="AR1179" i="4"/>
  <c r="AQ1179" i="4"/>
  <c r="AP1179" i="4"/>
  <c r="AO1179" i="4"/>
  <c r="AN1179" i="4"/>
  <c r="AM1179" i="4"/>
  <c r="AL1179" i="4"/>
  <c r="AT1195" i="4"/>
  <c r="AS1195" i="4"/>
  <c r="AR1195" i="4"/>
  <c r="AQ1195" i="4"/>
  <c r="AP1195" i="4"/>
  <c r="AO1195" i="4"/>
  <c r="AN1195" i="4"/>
  <c r="AM1195" i="4"/>
  <c r="AL1195" i="4"/>
  <c r="AT1211" i="4"/>
  <c r="AS1211" i="4"/>
  <c r="AR1211" i="4"/>
  <c r="AQ1211" i="4"/>
  <c r="AP1211" i="4"/>
  <c r="AO1211" i="4"/>
  <c r="AN1211" i="4"/>
  <c r="AM1211" i="4"/>
  <c r="AL1211" i="4"/>
  <c r="AT1227" i="4"/>
  <c r="AS1227" i="4"/>
  <c r="AR1227" i="4"/>
  <c r="AQ1227" i="4"/>
  <c r="AP1227" i="4"/>
  <c r="AO1227" i="4"/>
  <c r="AN1227" i="4"/>
  <c r="AM1227" i="4"/>
  <c r="AL1227" i="4"/>
  <c r="AT1243" i="4"/>
  <c r="AS1243" i="4"/>
  <c r="AR1243" i="4"/>
  <c r="AQ1243" i="4"/>
  <c r="AP1243" i="4"/>
  <c r="AO1243" i="4"/>
  <c r="AN1243" i="4"/>
  <c r="AM1243" i="4"/>
  <c r="AL1243" i="4"/>
  <c r="AT1259" i="4"/>
  <c r="AS1259" i="4"/>
  <c r="AR1259" i="4"/>
  <c r="AQ1259" i="4"/>
  <c r="AP1259" i="4"/>
  <c r="AO1259" i="4"/>
  <c r="AN1259" i="4"/>
  <c r="AM1259" i="4"/>
  <c r="AL1259" i="4"/>
  <c r="AT1275" i="4"/>
  <c r="AS1275" i="4"/>
  <c r="AR1275" i="4"/>
  <c r="AQ1275" i="4"/>
  <c r="AP1275" i="4"/>
  <c r="AO1275" i="4"/>
  <c r="AN1275" i="4"/>
  <c r="AM1275" i="4"/>
  <c r="AL1275" i="4"/>
  <c r="AT1291" i="4"/>
  <c r="AS1291" i="4"/>
  <c r="AR1291" i="4"/>
  <c r="AQ1291" i="4"/>
  <c r="AP1291" i="4"/>
  <c r="AO1291" i="4"/>
  <c r="AN1291" i="4"/>
  <c r="AM1291" i="4"/>
  <c r="AL1291" i="4"/>
  <c r="AT1307" i="4"/>
  <c r="AS1307" i="4"/>
  <c r="AR1307" i="4"/>
  <c r="AQ1307" i="4"/>
  <c r="AP1307" i="4"/>
  <c r="AO1307" i="4"/>
  <c r="AN1307" i="4"/>
  <c r="AM1307" i="4"/>
  <c r="AL1307" i="4"/>
  <c r="AT1323" i="4"/>
  <c r="AS1323" i="4"/>
  <c r="AR1323" i="4"/>
  <c r="AQ1323" i="4"/>
  <c r="AP1323" i="4"/>
  <c r="AO1323" i="4"/>
  <c r="AN1323" i="4"/>
  <c r="AM1323" i="4"/>
  <c r="AL1323" i="4"/>
  <c r="AT1372" i="4"/>
  <c r="AS1372" i="4"/>
  <c r="AR1372" i="4"/>
  <c r="AQ1372" i="4"/>
  <c r="AP1372" i="4"/>
  <c r="AO1372" i="4"/>
  <c r="AN1372" i="4"/>
  <c r="AM1372" i="4"/>
  <c r="AL1372" i="4"/>
  <c r="AT1388" i="4"/>
  <c r="AS1388" i="4"/>
  <c r="AR1388" i="4"/>
  <c r="AQ1388" i="4"/>
  <c r="AP1388" i="4"/>
  <c r="AO1388" i="4"/>
  <c r="AN1388" i="4"/>
  <c r="AM1388" i="4"/>
  <c r="AL1388" i="4"/>
  <c r="AT1402" i="4"/>
  <c r="AS1402" i="4"/>
  <c r="AR1402" i="4"/>
  <c r="AQ1402" i="4"/>
  <c r="AP1402" i="4"/>
  <c r="AO1402" i="4"/>
  <c r="AN1402" i="4"/>
  <c r="AM1402" i="4"/>
  <c r="AL1402" i="4"/>
  <c r="AT1412" i="4"/>
  <c r="AS1412" i="4"/>
  <c r="AR1412" i="4"/>
  <c r="AQ1412" i="4"/>
  <c r="AP1412" i="4"/>
  <c r="AO1412" i="4"/>
  <c r="AN1412" i="4"/>
  <c r="AM1412" i="4"/>
  <c r="AL1412" i="4"/>
  <c r="AT1435" i="4"/>
  <c r="AS1435" i="4"/>
  <c r="AR1435" i="4"/>
  <c r="AQ1435" i="4"/>
  <c r="AP1435" i="4"/>
  <c r="AO1435" i="4"/>
  <c r="AN1435" i="4"/>
  <c r="AM1435" i="4"/>
  <c r="AL1435" i="4"/>
  <c r="AT1451" i="4"/>
  <c r="AS1451" i="4"/>
  <c r="AR1451" i="4"/>
  <c r="AQ1451" i="4"/>
  <c r="AP1451" i="4"/>
  <c r="AO1451" i="4"/>
  <c r="AN1451" i="4"/>
  <c r="AM1451" i="4"/>
  <c r="AL1451" i="4"/>
  <c r="AT1467" i="4"/>
  <c r="AS1467" i="4"/>
  <c r="AR1467" i="4"/>
  <c r="AQ1467" i="4"/>
  <c r="AP1467" i="4"/>
  <c r="AO1467" i="4"/>
  <c r="AN1467" i="4"/>
  <c r="AM1467" i="4"/>
  <c r="AL1467" i="4"/>
  <c r="AT1483" i="4"/>
  <c r="AS1483" i="4"/>
  <c r="AR1483" i="4"/>
  <c r="AQ1483" i="4"/>
  <c r="AP1483" i="4"/>
  <c r="AO1483" i="4"/>
  <c r="AN1483" i="4"/>
  <c r="AM1483" i="4"/>
  <c r="AL1483" i="4"/>
  <c r="AT1499" i="4"/>
  <c r="AS1499" i="4"/>
  <c r="AR1499" i="4"/>
  <c r="AQ1499" i="4"/>
  <c r="AP1499" i="4"/>
  <c r="AO1499" i="4"/>
  <c r="AN1499" i="4"/>
  <c r="AM1499" i="4"/>
  <c r="AL1499" i="4"/>
  <c r="AT1515" i="4"/>
  <c r="AS1515" i="4"/>
  <c r="AR1515" i="4"/>
  <c r="AQ1515" i="4"/>
  <c r="AP1515" i="4"/>
  <c r="AO1515" i="4"/>
  <c r="AN1515" i="4"/>
  <c r="AM1515" i="4"/>
  <c r="AL1515" i="4"/>
  <c r="AT1531" i="4"/>
  <c r="AS1531" i="4"/>
  <c r="AR1531" i="4"/>
  <c r="AQ1531" i="4"/>
  <c r="AP1531" i="4"/>
  <c r="AO1531" i="4"/>
  <c r="AN1531" i="4"/>
  <c r="AM1531" i="4"/>
  <c r="AL1531" i="4"/>
  <c r="AT1547" i="4"/>
  <c r="AS1547" i="4"/>
  <c r="AR1547" i="4"/>
  <c r="AQ1547" i="4"/>
  <c r="AP1547" i="4"/>
  <c r="AO1547" i="4"/>
  <c r="AN1547" i="4"/>
  <c r="AM1547" i="4"/>
  <c r="AL1547" i="4"/>
  <c r="AT1563" i="4"/>
  <c r="AS1563" i="4"/>
  <c r="AR1563" i="4"/>
  <c r="AQ1563" i="4"/>
  <c r="AP1563" i="4"/>
  <c r="AO1563" i="4"/>
  <c r="AN1563" i="4"/>
  <c r="AM1563" i="4"/>
  <c r="AL1563" i="4"/>
  <c r="AT1579" i="4"/>
  <c r="AS1579" i="4"/>
  <c r="AR1579" i="4"/>
  <c r="AQ1579" i="4"/>
  <c r="AP1579" i="4"/>
  <c r="AO1579" i="4"/>
  <c r="AN1579" i="4"/>
  <c r="AM1579" i="4"/>
  <c r="AL1579" i="4"/>
  <c r="AT1654" i="4"/>
  <c r="AS1654" i="4"/>
  <c r="AR1654" i="4"/>
  <c r="AQ1654" i="4"/>
  <c r="AP1654" i="4"/>
  <c r="AO1654" i="4"/>
  <c r="AN1654" i="4"/>
  <c r="AM1654" i="4"/>
  <c r="AL1654" i="4"/>
  <c r="AT1718" i="4"/>
  <c r="AS1718" i="4"/>
  <c r="AR1718" i="4"/>
  <c r="AQ1718" i="4"/>
  <c r="AP1718" i="4"/>
  <c r="AO1718" i="4"/>
  <c r="AN1718" i="4"/>
  <c r="AM1718" i="4"/>
  <c r="AL1718" i="4"/>
  <c r="AT1782" i="4"/>
  <c r="AS1782" i="4"/>
  <c r="AR1782" i="4"/>
  <c r="AQ1782" i="4"/>
  <c r="AP1782" i="4"/>
  <c r="AO1782" i="4"/>
  <c r="AN1782" i="4"/>
  <c r="AM1782" i="4"/>
  <c r="AL1782" i="4"/>
  <c r="AT1846" i="4"/>
  <c r="AS1846" i="4"/>
  <c r="AR1846" i="4"/>
  <c r="AQ1846" i="4"/>
  <c r="AP1846" i="4"/>
  <c r="AO1846" i="4"/>
  <c r="AN1846" i="4"/>
  <c r="AM1846" i="4"/>
  <c r="AL1846" i="4"/>
  <c r="AT1910" i="4"/>
  <c r="AS1910" i="4"/>
  <c r="AR1910" i="4"/>
  <c r="AQ1910" i="4"/>
  <c r="AP1910" i="4"/>
  <c r="AO1910" i="4"/>
  <c r="AN1910" i="4"/>
  <c r="AM1910" i="4"/>
  <c r="AL1910" i="4"/>
  <c r="AT1046" i="4"/>
  <c r="AS1046" i="4"/>
  <c r="AR1046" i="4"/>
  <c r="AQ1046" i="4"/>
  <c r="AP1046" i="4"/>
  <c r="AO1046" i="4"/>
  <c r="AN1046" i="4"/>
  <c r="AM1046" i="4"/>
  <c r="AL1046" i="4"/>
  <c r="AT1062" i="4"/>
  <c r="AS1062" i="4"/>
  <c r="AR1062" i="4"/>
  <c r="AQ1062" i="4"/>
  <c r="AP1062" i="4"/>
  <c r="AO1062" i="4"/>
  <c r="AN1062" i="4"/>
  <c r="AM1062" i="4"/>
  <c r="AL1062" i="4"/>
  <c r="AT1078" i="4"/>
  <c r="AS1078" i="4"/>
  <c r="AR1078" i="4"/>
  <c r="AQ1078" i="4"/>
  <c r="AP1078" i="4"/>
  <c r="AO1078" i="4"/>
  <c r="AN1078" i="4"/>
  <c r="AM1078" i="4"/>
  <c r="AL1078" i="4"/>
  <c r="AT1094" i="4"/>
  <c r="AS1094" i="4"/>
  <c r="AR1094" i="4"/>
  <c r="AQ1094" i="4"/>
  <c r="AP1094" i="4"/>
  <c r="AO1094" i="4"/>
  <c r="AN1094" i="4"/>
  <c r="AM1094" i="4"/>
  <c r="AL1094" i="4"/>
  <c r="AT1110" i="4"/>
  <c r="AS1110" i="4"/>
  <c r="AR1110" i="4"/>
  <c r="AQ1110" i="4"/>
  <c r="AP1110" i="4"/>
  <c r="AO1110" i="4"/>
  <c r="AN1110" i="4"/>
  <c r="AM1110" i="4"/>
  <c r="AL1110" i="4"/>
  <c r="AT1126" i="4"/>
  <c r="AS1126" i="4"/>
  <c r="AR1126" i="4"/>
  <c r="AQ1126" i="4"/>
  <c r="AP1126" i="4"/>
  <c r="AO1126" i="4"/>
  <c r="AN1126" i="4"/>
  <c r="AM1126" i="4"/>
  <c r="AL1126" i="4"/>
  <c r="AT1142" i="4"/>
  <c r="AS1142" i="4"/>
  <c r="AR1142" i="4"/>
  <c r="AQ1142" i="4"/>
  <c r="AP1142" i="4"/>
  <c r="AO1142" i="4"/>
  <c r="AN1142" i="4"/>
  <c r="AM1142" i="4"/>
  <c r="AL1142" i="4"/>
  <c r="AJ1142" i="4"/>
  <c r="AT1158" i="4"/>
  <c r="AS1158" i="4"/>
  <c r="AR1158" i="4"/>
  <c r="AQ1158" i="4"/>
  <c r="AP1158" i="4"/>
  <c r="AO1158" i="4"/>
  <c r="AN1158" i="4"/>
  <c r="AM1158" i="4"/>
  <c r="AL1158" i="4"/>
  <c r="AT1174" i="4"/>
  <c r="AS1174" i="4"/>
  <c r="AR1174" i="4"/>
  <c r="AQ1174" i="4"/>
  <c r="AP1174" i="4"/>
  <c r="AO1174" i="4"/>
  <c r="AN1174" i="4"/>
  <c r="AM1174" i="4"/>
  <c r="AL1174" i="4"/>
  <c r="AT1190" i="4"/>
  <c r="AS1190" i="4"/>
  <c r="AR1190" i="4"/>
  <c r="AQ1190" i="4"/>
  <c r="AP1190" i="4"/>
  <c r="AO1190" i="4"/>
  <c r="AN1190" i="4"/>
  <c r="AM1190" i="4"/>
  <c r="AL1190" i="4"/>
  <c r="AT1206" i="4"/>
  <c r="AS1206" i="4"/>
  <c r="AR1206" i="4"/>
  <c r="AQ1206" i="4"/>
  <c r="AP1206" i="4"/>
  <c r="AO1206" i="4"/>
  <c r="AN1206" i="4"/>
  <c r="AM1206" i="4"/>
  <c r="AL1206" i="4"/>
  <c r="AT1222" i="4"/>
  <c r="AS1222" i="4"/>
  <c r="AR1222" i="4"/>
  <c r="AQ1222" i="4"/>
  <c r="AP1222" i="4"/>
  <c r="AO1222" i="4"/>
  <c r="AN1222" i="4"/>
  <c r="AM1222" i="4"/>
  <c r="AL1222" i="4"/>
  <c r="AT1238" i="4"/>
  <c r="AS1238" i="4"/>
  <c r="AR1238" i="4"/>
  <c r="AQ1238" i="4"/>
  <c r="AP1238" i="4"/>
  <c r="AO1238" i="4"/>
  <c r="AN1238" i="4"/>
  <c r="AM1238" i="4"/>
  <c r="AL1238" i="4"/>
  <c r="AT1254" i="4"/>
  <c r="AS1254" i="4"/>
  <c r="AR1254" i="4"/>
  <c r="AQ1254" i="4"/>
  <c r="AP1254" i="4"/>
  <c r="AO1254" i="4"/>
  <c r="AN1254" i="4"/>
  <c r="AM1254" i="4"/>
  <c r="AL1254" i="4"/>
  <c r="AT1270" i="4"/>
  <c r="AS1270" i="4"/>
  <c r="AR1270" i="4"/>
  <c r="AQ1270" i="4"/>
  <c r="AP1270" i="4"/>
  <c r="AO1270" i="4"/>
  <c r="AN1270" i="4"/>
  <c r="AM1270" i="4"/>
  <c r="AL1270" i="4"/>
  <c r="AT1286" i="4"/>
  <c r="AS1286" i="4"/>
  <c r="AR1286" i="4"/>
  <c r="AQ1286" i="4"/>
  <c r="AP1286" i="4"/>
  <c r="AO1286" i="4"/>
  <c r="AN1286" i="4"/>
  <c r="AM1286" i="4"/>
  <c r="AL1286" i="4"/>
  <c r="AT1302" i="4"/>
  <c r="AS1302" i="4"/>
  <c r="AR1302" i="4"/>
  <c r="AQ1302" i="4"/>
  <c r="AP1302" i="4"/>
  <c r="AO1302" i="4"/>
  <c r="AN1302" i="4"/>
  <c r="AM1302" i="4"/>
  <c r="AL1302" i="4"/>
  <c r="AT1318" i="4"/>
  <c r="AS1318" i="4"/>
  <c r="AR1318" i="4"/>
  <c r="AQ1318" i="4"/>
  <c r="AP1318" i="4"/>
  <c r="AO1318" i="4"/>
  <c r="AN1318" i="4"/>
  <c r="AM1318" i="4"/>
  <c r="AL1318" i="4"/>
  <c r="AT1334" i="4"/>
  <c r="AS1334" i="4"/>
  <c r="AR1334" i="4"/>
  <c r="AQ1334" i="4"/>
  <c r="AP1334" i="4"/>
  <c r="AO1334" i="4"/>
  <c r="AN1334" i="4"/>
  <c r="AM1334" i="4"/>
  <c r="AL1334" i="4"/>
  <c r="AT1341" i="4"/>
  <c r="AS1341" i="4"/>
  <c r="AR1341" i="4"/>
  <c r="AQ1341" i="4"/>
  <c r="AP1341" i="4"/>
  <c r="AO1341" i="4"/>
  <c r="AN1341" i="4"/>
  <c r="AM1341" i="4"/>
  <c r="AL1341" i="4"/>
  <c r="AT1351" i="4"/>
  <c r="AS1351" i="4"/>
  <c r="AR1351" i="4"/>
  <c r="AQ1351" i="4"/>
  <c r="AP1351" i="4"/>
  <c r="AO1351" i="4"/>
  <c r="AN1351" i="4"/>
  <c r="AM1351" i="4"/>
  <c r="AL1351" i="4"/>
  <c r="AT1582" i="4"/>
  <c r="AS1582" i="4"/>
  <c r="AR1582" i="4"/>
  <c r="AQ1582" i="4"/>
  <c r="AP1582" i="4"/>
  <c r="AO1582" i="4"/>
  <c r="AN1582" i="4"/>
  <c r="AM1582" i="4"/>
  <c r="AL1582" i="4"/>
  <c r="AT1591" i="4"/>
  <c r="AS1591" i="4"/>
  <c r="AR1591" i="4"/>
  <c r="AQ1591" i="4"/>
  <c r="AP1591" i="4"/>
  <c r="AO1591" i="4"/>
  <c r="AN1591" i="4"/>
  <c r="AM1591" i="4"/>
  <c r="AL1591" i="4"/>
  <c r="AT1610" i="4"/>
  <c r="AS1610" i="4"/>
  <c r="AR1610" i="4"/>
  <c r="AQ1610" i="4"/>
  <c r="AP1610" i="4"/>
  <c r="AO1610" i="4"/>
  <c r="AN1610" i="4"/>
  <c r="AM1610" i="4"/>
  <c r="AL1610" i="4"/>
  <c r="AT1674" i="4"/>
  <c r="AS1674" i="4"/>
  <c r="AR1674" i="4"/>
  <c r="AQ1674" i="4"/>
  <c r="AP1674" i="4"/>
  <c r="AO1674" i="4"/>
  <c r="AN1674" i="4"/>
  <c r="AM1674" i="4"/>
  <c r="AL1674" i="4"/>
  <c r="AT1738" i="4"/>
  <c r="AS1738" i="4"/>
  <c r="AR1738" i="4"/>
  <c r="AQ1738" i="4"/>
  <c r="AP1738" i="4"/>
  <c r="AO1738" i="4"/>
  <c r="AN1738" i="4"/>
  <c r="AM1738" i="4"/>
  <c r="AL1738" i="4"/>
  <c r="AT1802" i="4"/>
  <c r="AS1802" i="4"/>
  <c r="AR1802" i="4"/>
  <c r="AQ1802" i="4"/>
  <c r="AP1802" i="4"/>
  <c r="AO1802" i="4"/>
  <c r="AN1802" i="4"/>
  <c r="AM1802" i="4"/>
  <c r="AL1802" i="4"/>
  <c r="AT1866" i="4"/>
  <c r="AS1866" i="4"/>
  <c r="AR1866" i="4"/>
  <c r="AQ1866" i="4"/>
  <c r="AP1866" i="4"/>
  <c r="AO1866" i="4"/>
  <c r="AN1866" i="4"/>
  <c r="AM1866" i="4"/>
  <c r="AL1866" i="4"/>
  <c r="AT1930" i="4"/>
  <c r="AS1930" i="4"/>
  <c r="AR1930" i="4"/>
  <c r="AQ1930" i="4"/>
  <c r="AP1930" i="4"/>
  <c r="AO1930" i="4"/>
  <c r="AN1930" i="4"/>
  <c r="AM1930" i="4"/>
  <c r="AL1930" i="4"/>
  <c r="AT1013" i="4"/>
  <c r="AS1013" i="4"/>
  <c r="AR1013" i="4"/>
  <c r="AQ1013" i="4"/>
  <c r="AP1013" i="4"/>
  <c r="AO1013" i="4"/>
  <c r="AN1013" i="4"/>
  <c r="AM1013" i="4"/>
  <c r="AL1013" i="4"/>
  <c r="AT1029" i="4"/>
  <c r="AS1029" i="4"/>
  <c r="AR1029" i="4"/>
  <c r="AQ1029" i="4"/>
  <c r="AP1029" i="4"/>
  <c r="AO1029" i="4"/>
  <c r="AN1029" i="4"/>
  <c r="AM1029" i="4"/>
  <c r="AL1029" i="4"/>
  <c r="AT1045" i="4"/>
  <c r="AS1045" i="4"/>
  <c r="AR1045" i="4"/>
  <c r="AQ1045" i="4"/>
  <c r="AP1045" i="4"/>
  <c r="AO1045" i="4"/>
  <c r="AN1045" i="4"/>
  <c r="AM1045" i="4"/>
  <c r="AL1045" i="4"/>
  <c r="AT1061" i="4"/>
  <c r="AS1061" i="4"/>
  <c r="AR1061" i="4"/>
  <c r="AQ1061" i="4"/>
  <c r="AP1061" i="4"/>
  <c r="AO1061" i="4"/>
  <c r="AN1061" i="4"/>
  <c r="AM1061" i="4"/>
  <c r="AL1061" i="4"/>
  <c r="AT1077" i="4"/>
  <c r="AS1077" i="4"/>
  <c r="AR1077" i="4"/>
  <c r="AQ1077" i="4"/>
  <c r="AP1077" i="4"/>
  <c r="AO1077" i="4"/>
  <c r="AN1077" i="4"/>
  <c r="AM1077" i="4"/>
  <c r="AL1077" i="4"/>
  <c r="AT1093" i="4"/>
  <c r="AS1093" i="4"/>
  <c r="AR1093" i="4"/>
  <c r="AQ1093" i="4"/>
  <c r="AP1093" i="4"/>
  <c r="AO1093" i="4"/>
  <c r="AN1093" i="4"/>
  <c r="AM1093" i="4"/>
  <c r="AL1093" i="4"/>
  <c r="AT1109" i="4"/>
  <c r="AS1109" i="4"/>
  <c r="AR1109" i="4"/>
  <c r="AQ1109" i="4"/>
  <c r="AP1109" i="4"/>
  <c r="AO1109" i="4"/>
  <c r="AN1109" i="4"/>
  <c r="AM1109" i="4"/>
  <c r="AL1109" i="4"/>
  <c r="AT1125" i="4"/>
  <c r="AS1125" i="4"/>
  <c r="AR1125" i="4"/>
  <c r="AQ1125" i="4"/>
  <c r="AP1125" i="4"/>
  <c r="AO1125" i="4"/>
  <c r="AN1125" i="4"/>
  <c r="AM1125" i="4"/>
  <c r="AL1125" i="4"/>
  <c r="AT1141" i="4"/>
  <c r="AS1141" i="4"/>
  <c r="AR1141" i="4"/>
  <c r="AQ1141" i="4"/>
  <c r="AP1141" i="4"/>
  <c r="AO1141" i="4"/>
  <c r="AN1141" i="4"/>
  <c r="AM1141" i="4"/>
  <c r="AL1141" i="4"/>
  <c r="AT1157" i="4"/>
  <c r="AS1157" i="4"/>
  <c r="AR1157" i="4"/>
  <c r="AQ1157" i="4"/>
  <c r="AP1157" i="4"/>
  <c r="AO1157" i="4"/>
  <c r="AN1157" i="4"/>
  <c r="AM1157" i="4"/>
  <c r="AL1157" i="4"/>
  <c r="AT1173" i="4"/>
  <c r="AS1173" i="4"/>
  <c r="AR1173" i="4"/>
  <c r="AQ1173" i="4"/>
  <c r="AP1173" i="4"/>
  <c r="AO1173" i="4"/>
  <c r="AN1173" i="4"/>
  <c r="AM1173" i="4"/>
  <c r="AL1173" i="4"/>
  <c r="AT1189" i="4"/>
  <c r="AS1189" i="4"/>
  <c r="AR1189" i="4"/>
  <c r="AQ1189" i="4"/>
  <c r="AP1189" i="4"/>
  <c r="AO1189" i="4"/>
  <c r="AN1189" i="4"/>
  <c r="AM1189" i="4"/>
  <c r="AL1189" i="4"/>
  <c r="AT1205" i="4"/>
  <c r="AS1205" i="4"/>
  <c r="AR1205" i="4"/>
  <c r="AQ1205" i="4"/>
  <c r="AP1205" i="4"/>
  <c r="AO1205" i="4"/>
  <c r="AN1205" i="4"/>
  <c r="AM1205" i="4"/>
  <c r="AL1205" i="4"/>
  <c r="AT1221" i="4"/>
  <c r="AS1221" i="4"/>
  <c r="AR1221" i="4"/>
  <c r="AQ1221" i="4"/>
  <c r="AP1221" i="4"/>
  <c r="AO1221" i="4"/>
  <c r="AN1221" i="4"/>
  <c r="AM1221" i="4"/>
  <c r="AL1221" i="4"/>
  <c r="AT1237" i="4"/>
  <c r="AS1237" i="4"/>
  <c r="AR1237" i="4"/>
  <c r="AQ1237" i="4"/>
  <c r="AP1237" i="4"/>
  <c r="AO1237" i="4"/>
  <c r="AN1237" i="4"/>
  <c r="AM1237" i="4"/>
  <c r="AL1237" i="4"/>
  <c r="AT1253" i="4"/>
  <c r="AS1253" i="4"/>
  <c r="AR1253" i="4"/>
  <c r="AQ1253" i="4"/>
  <c r="AP1253" i="4"/>
  <c r="AO1253" i="4"/>
  <c r="AN1253" i="4"/>
  <c r="AM1253" i="4"/>
  <c r="AL1253" i="4"/>
  <c r="AT1269" i="4"/>
  <c r="AS1269" i="4"/>
  <c r="AR1269" i="4"/>
  <c r="AQ1269" i="4"/>
  <c r="AP1269" i="4"/>
  <c r="AO1269" i="4"/>
  <c r="AN1269" i="4"/>
  <c r="AM1269" i="4"/>
  <c r="AL1269" i="4"/>
  <c r="AT1285" i="4"/>
  <c r="AS1285" i="4"/>
  <c r="AR1285" i="4"/>
  <c r="AQ1285" i="4"/>
  <c r="AP1285" i="4"/>
  <c r="AO1285" i="4"/>
  <c r="AN1285" i="4"/>
  <c r="AM1285" i="4"/>
  <c r="AL1285" i="4"/>
  <c r="AT1301" i="4"/>
  <c r="AS1301" i="4"/>
  <c r="AR1301" i="4"/>
  <c r="AQ1301" i="4"/>
  <c r="AP1301" i="4"/>
  <c r="AO1301" i="4"/>
  <c r="AN1301" i="4"/>
  <c r="AM1301" i="4"/>
  <c r="AL1301" i="4"/>
  <c r="AT1317" i="4"/>
  <c r="AS1317" i="4"/>
  <c r="AR1317" i="4"/>
  <c r="AQ1317" i="4"/>
  <c r="AP1317" i="4"/>
  <c r="AO1317" i="4"/>
  <c r="AN1317" i="4"/>
  <c r="AM1317" i="4"/>
  <c r="AL1317" i="4"/>
  <c r="AT1333" i="4"/>
  <c r="AS1333" i="4"/>
  <c r="AR1333" i="4"/>
  <c r="AQ1333" i="4"/>
  <c r="AP1333" i="4"/>
  <c r="AO1333" i="4"/>
  <c r="AN1333" i="4"/>
  <c r="AM1333" i="4"/>
  <c r="AL1333" i="4"/>
  <c r="AT1378" i="4"/>
  <c r="AS1378" i="4"/>
  <c r="AR1378" i="4"/>
  <c r="AQ1378" i="4"/>
  <c r="AP1378" i="4"/>
  <c r="AO1378" i="4"/>
  <c r="AN1378" i="4"/>
  <c r="AM1378" i="4"/>
  <c r="AL1378" i="4"/>
  <c r="AT1394" i="4"/>
  <c r="AS1394" i="4"/>
  <c r="AR1394" i="4"/>
  <c r="AQ1394" i="4"/>
  <c r="AP1394" i="4"/>
  <c r="AO1394" i="4"/>
  <c r="AN1394" i="4"/>
  <c r="AM1394" i="4"/>
  <c r="AL1394" i="4"/>
  <c r="AT1418" i="4"/>
  <c r="AS1418" i="4"/>
  <c r="AR1418" i="4"/>
  <c r="AQ1418" i="4"/>
  <c r="AP1418" i="4"/>
  <c r="AO1418" i="4"/>
  <c r="AN1418" i="4"/>
  <c r="AM1418" i="4"/>
  <c r="AL1418" i="4"/>
  <c r="AJ1418" i="4"/>
  <c r="AT1437" i="4"/>
  <c r="AS1437" i="4"/>
  <c r="AR1437" i="4"/>
  <c r="AQ1437" i="4"/>
  <c r="AP1437" i="4"/>
  <c r="AO1437" i="4"/>
  <c r="AN1437" i="4"/>
  <c r="AM1437" i="4"/>
  <c r="AL1437" i="4"/>
  <c r="AT1453" i="4"/>
  <c r="AS1453" i="4"/>
  <c r="AR1453" i="4"/>
  <c r="AQ1453" i="4"/>
  <c r="AP1453" i="4"/>
  <c r="AO1453" i="4"/>
  <c r="AN1453" i="4"/>
  <c r="AM1453" i="4"/>
  <c r="AL1453" i="4"/>
  <c r="AT1469" i="4"/>
  <c r="AS1469" i="4"/>
  <c r="AR1469" i="4"/>
  <c r="AQ1469" i="4"/>
  <c r="AP1469" i="4"/>
  <c r="AO1469" i="4"/>
  <c r="AN1469" i="4"/>
  <c r="AM1469" i="4"/>
  <c r="AL1469" i="4"/>
  <c r="AT1485" i="4"/>
  <c r="AS1485" i="4"/>
  <c r="AR1485" i="4"/>
  <c r="AQ1485" i="4"/>
  <c r="AP1485" i="4"/>
  <c r="AO1485" i="4"/>
  <c r="AN1485" i="4"/>
  <c r="AM1485" i="4"/>
  <c r="AL1485" i="4"/>
  <c r="AJ1485" i="4"/>
  <c r="AT1501" i="4"/>
  <c r="AS1501" i="4"/>
  <c r="AR1501" i="4"/>
  <c r="AQ1501" i="4"/>
  <c r="AP1501" i="4"/>
  <c r="AO1501" i="4"/>
  <c r="AN1501" i="4"/>
  <c r="AM1501" i="4"/>
  <c r="AL1501" i="4"/>
  <c r="AT1517" i="4"/>
  <c r="AS1517" i="4"/>
  <c r="AR1517" i="4"/>
  <c r="AQ1517" i="4"/>
  <c r="AP1517" i="4"/>
  <c r="AO1517" i="4"/>
  <c r="AN1517" i="4"/>
  <c r="AM1517" i="4"/>
  <c r="AL1517" i="4"/>
  <c r="AT1533" i="4"/>
  <c r="AS1533" i="4"/>
  <c r="AR1533" i="4"/>
  <c r="AQ1533" i="4"/>
  <c r="AP1533" i="4"/>
  <c r="AO1533" i="4"/>
  <c r="AN1533" i="4"/>
  <c r="AM1533" i="4"/>
  <c r="AL1533" i="4"/>
  <c r="AT1549" i="4"/>
  <c r="AS1549" i="4"/>
  <c r="AR1549" i="4"/>
  <c r="AQ1549" i="4"/>
  <c r="AP1549" i="4"/>
  <c r="AO1549" i="4"/>
  <c r="AN1549" i="4"/>
  <c r="AM1549" i="4"/>
  <c r="AL1549" i="4"/>
  <c r="AT1565" i="4"/>
  <c r="AS1565" i="4"/>
  <c r="AR1565" i="4"/>
  <c r="AQ1565" i="4"/>
  <c r="AP1565" i="4"/>
  <c r="AO1565" i="4"/>
  <c r="AN1565" i="4"/>
  <c r="AM1565" i="4"/>
  <c r="AL1565" i="4"/>
  <c r="AT1581" i="4"/>
  <c r="AS1581" i="4"/>
  <c r="AR1581" i="4"/>
  <c r="AQ1581" i="4"/>
  <c r="AP1581" i="4"/>
  <c r="AO1581" i="4"/>
  <c r="AN1581" i="4"/>
  <c r="AM1581" i="4"/>
  <c r="AL1581" i="4"/>
  <c r="AK1581" i="4"/>
  <c r="AT1662" i="4"/>
  <c r="AS1662" i="4"/>
  <c r="AR1662" i="4"/>
  <c r="AQ1662" i="4"/>
  <c r="AP1662" i="4"/>
  <c r="AO1662" i="4"/>
  <c r="AN1662" i="4"/>
  <c r="AM1662" i="4"/>
  <c r="AL1662" i="4"/>
  <c r="AT1726" i="4"/>
  <c r="AS1726" i="4"/>
  <c r="AR1726" i="4"/>
  <c r="AQ1726" i="4"/>
  <c r="AP1726" i="4"/>
  <c r="AO1726" i="4"/>
  <c r="AN1726" i="4"/>
  <c r="AM1726" i="4"/>
  <c r="AL1726" i="4"/>
  <c r="AT1790" i="4"/>
  <c r="AS1790" i="4"/>
  <c r="AR1790" i="4"/>
  <c r="AQ1790" i="4"/>
  <c r="AP1790" i="4"/>
  <c r="AO1790" i="4"/>
  <c r="AN1790" i="4"/>
  <c r="AM1790" i="4"/>
  <c r="AL1790" i="4"/>
  <c r="AT1854" i="4"/>
  <c r="AS1854" i="4"/>
  <c r="AR1854" i="4"/>
  <c r="AQ1854" i="4"/>
  <c r="AP1854" i="4"/>
  <c r="AO1854" i="4"/>
  <c r="AN1854" i="4"/>
  <c r="AM1854" i="4"/>
  <c r="AL1854" i="4"/>
  <c r="AI1854" i="4"/>
  <c r="AT1918" i="4"/>
  <c r="AS1918" i="4"/>
  <c r="AR1918" i="4"/>
  <c r="AQ1918" i="4"/>
  <c r="AP1918" i="4"/>
  <c r="AO1918" i="4"/>
  <c r="AN1918" i="4"/>
  <c r="AM1918" i="4"/>
  <c r="AL1918" i="4"/>
  <c r="AT1356" i="4"/>
  <c r="AS1356" i="4"/>
  <c r="AR1356" i="4"/>
  <c r="AQ1356" i="4"/>
  <c r="AP1356" i="4"/>
  <c r="AO1356" i="4"/>
  <c r="AN1356" i="4"/>
  <c r="AM1356" i="4"/>
  <c r="AL1356" i="4"/>
  <c r="AT1366" i="4"/>
  <c r="AS1366" i="4"/>
  <c r="AR1366" i="4"/>
  <c r="AQ1366" i="4"/>
  <c r="AP1366" i="4"/>
  <c r="AO1366" i="4"/>
  <c r="AN1366" i="4"/>
  <c r="AM1366" i="4"/>
  <c r="AL1366" i="4"/>
  <c r="AT1383" i="4"/>
  <c r="AS1383" i="4"/>
  <c r="AR1383" i="4"/>
  <c r="AQ1383" i="4"/>
  <c r="AP1383" i="4"/>
  <c r="AO1383" i="4"/>
  <c r="AN1383" i="4"/>
  <c r="AM1383" i="4"/>
  <c r="AL1383" i="4"/>
  <c r="AT1399" i="4"/>
  <c r="AS1399" i="4"/>
  <c r="AR1399" i="4"/>
  <c r="AQ1399" i="4"/>
  <c r="AP1399" i="4"/>
  <c r="AO1399" i="4"/>
  <c r="AN1399" i="4"/>
  <c r="AM1399" i="4"/>
  <c r="AL1399" i="4"/>
  <c r="AT1419" i="4"/>
  <c r="AS1419" i="4"/>
  <c r="AR1419" i="4"/>
  <c r="AQ1419" i="4"/>
  <c r="AP1419" i="4"/>
  <c r="AO1419" i="4"/>
  <c r="AN1419" i="4"/>
  <c r="AM1419" i="4"/>
  <c r="AL1419" i="4"/>
  <c r="AT1438" i="4"/>
  <c r="AS1438" i="4"/>
  <c r="AR1438" i="4"/>
  <c r="AQ1438" i="4"/>
  <c r="AP1438" i="4"/>
  <c r="AO1438" i="4"/>
  <c r="AN1438" i="4"/>
  <c r="AM1438" i="4"/>
  <c r="AL1438" i="4"/>
  <c r="AT1454" i="4"/>
  <c r="AS1454" i="4"/>
  <c r="AR1454" i="4"/>
  <c r="AQ1454" i="4"/>
  <c r="AP1454" i="4"/>
  <c r="AO1454" i="4"/>
  <c r="AN1454" i="4"/>
  <c r="AM1454" i="4"/>
  <c r="AL1454" i="4"/>
  <c r="AK1454" i="4"/>
  <c r="AT1470" i="4"/>
  <c r="AS1470" i="4"/>
  <c r="AR1470" i="4"/>
  <c r="AQ1470" i="4"/>
  <c r="AP1470" i="4"/>
  <c r="AO1470" i="4"/>
  <c r="AN1470" i="4"/>
  <c r="AM1470" i="4"/>
  <c r="AL1470" i="4"/>
  <c r="AT1486" i="4"/>
  <c r="AS1486" i="4"/>
  <c r="AR1486" i="4"/>
  <c r="AQ1486" i="4"/>
  <c r="AP1486" i="4"/>
  <c r="AO1486" i="4"/>
  <c r="AN1486" i="4"/>
  <c r="AM1486" i="4"/>
  <c r="AL1486" i="4"/>
  <c r="AT1502" i="4"/>
  <c r="AS1502" i="4"/>
  <c r="AR1502" i="4"/>
  <c r="AQ1502" i="4"/>
  <c r="AP1502" i="4"/>
  <c r="AO1502" i="4"/>
  <c r="AN1502" i="4"/>
  <c r="AM1502" i="4"/>
  <c r="AL1502" i="4"/>
  <c r="AT1518" i="4"/>
  <c r="AS1518" i="4"/>
  <c r="AR1518" i="4"/>
  <c r="AQ1518" i="4"/>
  <c r="AP1518" i="4"/>
  <c r="AO1518" i="4"/>
  <c r="AN1518" i="4"/>
  <c r="AM1518" i="4"/>
  <c r="AL1518" i="4"/>
  <c r="AI1518" i="4"/>
  <c r="AT1534" i="4"/>
  <c r="AS1534" i="4"/>
  <c r="AR1534" i="4"/>
  <c r="AQ1534" i="4"/>
  <c r="AP1534" i="4"/>
  <c r="AO1534" i="4"/>
  <c r="AN1534" i="4"/>
  <c r="AM1534" i="4"/>
  <c r="AL1534" i="4"/>
  <c r="AT1550" i="4"/>
  <c r="AS1550" i="4"/>
  <c r="AR1550" i="4"/>
  <c r="AQ1550" i="4"/>
  <c r="AP1550" i="4"/>
  <c r="AO1550" i="4"/>
  <c r="AN1550" i="4"/>
  <c r="AM1550" i="4"/>
  <c r="AL1550" i="4"/>
  <c r="AT1566" i="4"/>
  <c r="AS1566" i="4"/>
  <c r="AR1566" i="4"/>
  <c r="AQ1566" i="4"/>
  <c r="AP1566" i="4"/>
  <c r="AO1566" i="4"/>
  <c r="AN1566" i="4"/>
  <c r="AM1566" i="4"/>
  <c r="AL1566" i="4"/>
  <c r="AT1338" i="4"/>
  <c r="AS1338" i="4"/>
  <c r="AR1338" i="4"/>
  <c r="AQ1338" i="4"/>
  <c r="AP1338" i="4"/>
  <c r="AO1338" i="4"/>
  <c r="AN1338" i="4"/>
  <c r="AM1338" i="4"/>
  <c r="AL1338" i="4"/>
  <c r="AT1354" i="4"/>
  <c r="AS1354" i="4"/>
  <c r="AR1354" i="4"/>
  <c r="AQ1354" i="4"/>
  <c r="AP1354" i="4"/>
  <c r="AO1354" i="4"/>
  <c r="AN1354" i="4"/>
  <c r="AM1354" i="4"/>
  <c r="AL1354" i="4"/>
  <c r="AT1373" i="4"/>
  <c r="AS1373" i="4"/>
  <c r="AR1373" i="4"/>
  <c r="AQ1373" i="4"/>
  <c r="AP1373" i="4"/>
  <c r="AO1373" i="4"/>
  <c r="AN1373" i="4"/>
  <c r="AM1373" i="4"/>
  <c r="AL1373" i="4"/>
  <c r="AT1389" i="4"/>
  <c r="AS1389" i="4"/>
  <c r="AR1389" i="4"/>
  <c r="AQ1389" i="4"/>
  <c r="AP1389" i="4"/>
  <c r="AO1389" i="4"/>
  <c r="AN1389" i="4"/>
  <c r="AM1389" i="4"/>
  <c r="AL1389" i="4"/>
  <c r="AT1409" i="4"/>
  <c r="AS1409" i="4"/>
  <c r="AR1409" i="4"/>
  <c r="AQ1409" i="4"/>
  <c r="AP1409" i="4"/>
  <c r="AO1409" i="4"/>
  <c r="AN1409" i="4"/>
  <c r="AM1409" i="4"/>
  <c r="AL1409" i="4"/>
  <c r="AI1409" i="4"/>
  <c r="AH1409" i="4"/>
  <c r="AA1409" i="4"/>
  <c r="AE1409" i="4"/>
  <c r="AT1416" i="4"/>
  <c r="AS1416" i="4"/>
  <c r="AR1416" i="4"/>
  <c r="AQ1416" i="4"/>
  <c r="AP1416" i="4"/>
  <c r="AO1416" i="4"/>
  <c r="AN1416" i="4"/>
  <c r="AM1416" i="4"/>
  <c r="AL1416" i="4"/>
  <c r="AT1429" i="4"/>
  <c r="AS1429" i="4"/>
  <c r="AR1429" i="4"/>
  <c r="AQ1429" i="4"/>
  <c r="AP1429" i="4"/>
  <c r="AO1429" i="4"/>
  <c r="AN1429" i="4"/>
  <c r="AM1429" i="4"/>
  <c r="AL1429" i="4"/>
  <c r="AT1436" i="4"/>
  <c r="AS1436" i="4"/>
  <c r="AR1436" i="4"/>
  <c r="AQ1436" i="4"/>
  <c r="AP1436" i="4"/>
  <c r="AO1436" i="4"/>
  <c r="AN1436" i="4"/>
  <c r="AM1436" i="4"/>
  <c r="AL1436" i="4"/>
  <c r="AT1452" i="4"/>
  <c r="AS1452" i="4"/>
  <c r="AR1452" i="4"/>
  <c r="AQ1452" i="4"/>
  <c r="AP1452" i="4"/>
  <c r="AO1452" i="4"/>
  <c r="AN1452" i="4"/>
  <c r="AM1452" i="4"/>
  <c r="AL1452" i="4"/>
  <c r="AJ1452" i="4"/>
  <c r="AT1468" i="4"/>
  <c r="AS1468" i="4"/>
  <c r="AR1468" i="4"/>
  <c r="AQ1468" i="4"/>
  <c r="AP1468" i="4"/>
  <c r="AO1468" i="4"/>
  <c r="AN1468" i="4"/>
  <c r="AM1468" i="4"/>
  <c r="AL1468" i="4"/>
  <c r="AT1484" i="4"/>
  <c r="AS1484" i="4"/>
  <c r="AR1484" i="4"/>
  <c r="AQ1484" i="4"/>
  <c r="AP1484" i="4"/>
  <c r="AO1484" i="4"/>
  <c r="AN1484" i="4"/>
  <c r="AM1484" i="4"/>
  <c r="AL1484" i="4"/>
  <c r="AT1500" i="4"/>
  <c r="AS1500" i="4"/>
  <c r="AR1500" i="4"/>
  <c r="AQ1500" i="4"/>
  <c r="AP1500" i="4"/>
  <c r="AO1500" i="4"/>
  <c r="AN1500" i="4"/>
  <c r="AM1500" i="4"/>
  <c r="AL1500" i="4"/>
  <c r="AT1516" i="4"/>
  <c r="AS1516" i="4"/>
  <c r="AR1516" i="4"/>
  <c r="AQ1516" i="4"/>
  <c r="AP1516" i="4"/>
  <c r="AO1516" i="4"/>
  <c r="AN1516" i="4"/>
  <c r="AM1516" i="4"/>
  <c r="AL1516" i="4"/>
  <c r="AJ1516" i="4"/>
  <c r="AT1532" i="4"/>
  <c r="AS1532" i="4"/>
  <c r="AR1532" i="4"/>
  <c r="AQ1532" i="4"/>
  <c r="AP1532" i="4"/>
  <c r="AO1532" i="4"/>
  <c r="AN1532" i="4"/>
  <c r="AM1532" i="4"/>
  <c r="AL1532" i="4"/>
  <c r="AT1548" i="4"/>
  <c r="AS1548" i="4"/>
  <c r="AR1548" i="4"/>
  <c r="AQ1548" i="4"/>
  <c r="AP1548" i="4"/>
  <c r="AO1548" i="4"/>
  <c r="AN1548" i="4"/>
  <c r="AM1548" i="4"/>
  <c r="AL1548" i="4"/>
  <c r="AT1611" i="4"/>
  <c r="AS1611" i="4"/>
  <c r="AR1611" i="4"/>
  <c r="AQ1611" i="4"/>
  <c r="AP1611" i="4"/>
  <c r="AO1611" i="4"/>
  <c r="AN1611" i="4"/>
  <c r="AM1611" i="4"/>
  <c r="AL1611" i="4"/>
  <c r="AT1619" i="4"/>
  <c r="AS1619" i="4"/>
  <c r="AR1619" i="4"/>
  <c r="AQ1619" i="4"/>
  <c r="AP1619" i="4"/>
  <c r="AO1619" i="4"/>
  <c r="AN1619" i="4"/>
  <c r="AM1619" i="4"/>
  <c r="AL1619" i="4"/>
  <c r="AK1619" i="4"/>
  <c r="AT1627" i="4"/>
  <c r="AS1627" i="4"/>
  <c r="AR1627" i="4"/>
  <c r="AQ1627" i="4"/>
  <c r="AP1627" i="4"/>
  <c r="AO1627" i="4"/>
  <c r="AN1627" i="4"/>
  <c r="AM1627" i="4"/>
  <c r="AL1627" i="4"/>
  <c r="AT1635" i="4"/>
  <c r="AS1635" i="4"/>
  <c r="AR1635" i="4"/>
  <c r="AQ1635" i="4"/>
  <c r="AP1635" i="4"/>
  <c r="AO1635" i="4"/>
  <c r="AN1635" i="4"/>
  <c r="AM1635" i="4"/>
  <c r="AL1635" i="4"/>
  <c r="AT1643" i="4"/>
  <c r="AS1643" i="4"/>
  <c r="AR1643" i="4"/>
  <c r="AQ1643" i="4"/>
  <c r="AP1643" i="4"/>
  <c r="AO1643" i="4"/>
  <c r="AN1643" i="4"/>
  <c r="AM1643" i="4"/>
  <c r="AL1643" i="4"/>
  <c r="AT1651" i="4"/>
  <c r="AS1651" i="4"/>
  <c r="AR1651" i="4"/>
  <c r="AQ1651" i="4"/>
  <c r="AP1651" i="4"/>
  <c r="AO1651" i="4"/>
  <c r="AN1651" i="4"/>
  <c r="AM1651" i="4"/>
  <c r="AL1651" i="4"/>
  <c r="AJ1651" i="4"/>
  <c r="AT1659" i="4"/>
  <c r="AS1659" i="4"/>
  <c r="AR1659" i="4"/>
  <c r="AQ1659" i="4"/>
  <c r="AP1659" i="4"/>
  <c r="AO1659" i="4"/>
  <c r="AN1659" i="4"/>
  <c r="AM1659" i="4"/>
  <c r="AL1659" i="4"/>
  <c r="AT1667" i="4"/>
  <c r="AS1667" i="4"/>
  <c r="AR1667" i="4"/>
  <c r="AQ1667" i="4"/>
  <c r="AP1667" i="4"/>
  <c r="AO1667" i="4"/>
  <c r="AN1667" i="4"/>
  <c r="AM1667" i="4"/>
  <c r="AL1667" i="4"/>
  <c r="AT1675" i="4"/>
  <c r="AS1675" i="4"/>
  <c r="AR1675" i="4"/>
  <c r="AQ1675" i="4"/>
  <c r="AP1675" i="4"/>
  <c r="AO1675" i="4"/>
  <c r="AN1675" i="4"/>
  <c r="AM1675" i="4"/>
  <c r="AL1675" i="4"/>
  <c r="AT1683" i="4"/>
  <c r="AS1683" i="4"/>
  <c r="AR1683" i="4"/>
  <c r="AQ1683" i="4"/>
  <c r="AP1683" i="4"/>
  <c r="AO1683" i="4"/>
  <c r="AN1683" i="4"/>
  <c r="AM1683" i="4"/>
  <c r="AL1683" i="4"/>
  <c r="AJ1683" i="4"/>
  <c r="AT1691" i="4"/>
  <c r="AS1691" i="4"/>
  <c r="AR1691" i="4"/>
  <c r="AQ1691" i="4"/>
  <c r="AP1691" i="4"/>
  <c r="AO1691" i="4"/>
  <c r="AN1691" i="4"/>
  <c r="AM1691" i="4"/>
  <c r="AL1691" i="4"/>
  <c r="AT1699" i="4"/>
  <c r="AS1699" i="4"/>
  <c r="AR1699" i="4"/>
  <c r="AQ1699" i="4"/>
  <c r="AP1699" i="4"/>
  <c r="AO1699" i="4"/>
  <c r="AN1699" i="4"/>
  <c r="AM1699" i="4"/>
  <c r="AL1699" i="4"/>
  <c r="AT1707" i="4"/>
  <c r="AS1707" i="4"/>
  <c r="AR1707" i="4"/>
  <c r="AQ1707" i="4"/>
  <c r="AP1707" i="4"/>
  <c r="AO1707" i="4"/>
  <c r="AN1707" i="4"/>
  <c r="AM1707" i="4"/>
  <c r="AL1707" i="4"/>
  <c r="AT1715" i="4"/>
  <c r="AS1715" i="4"/>
  <c r="AR1715" i="4"/>
  <c r="AQ1715" i="4"/>
  <c r="AP1715" i="4"/>
  <c r="AO1715" i="4"/>
  <c r="AN1715" i="4"/>
  <c r="AM1715" i="4"/>
  <c r="AL1715" i="4"/>
  <c r="AK1715" i="4"/>
  <c r="AT1723" i="4"/>
  <c r="AS1723" i="4"/>
  <c r="AR1723" i="4"/>
  <c r="AQ1723" i="4"/>
  <c r="AP1723" i="4"/>
  <c r="AO1723" i="4"/>
  <c r="AN1723" i="4"/>
  <c r="AM1723" i="4"/>
  <c r="AL1723" i="4"/>
  <c r="AT1731" i="4"/>
  <c r="AS1731" i="4"/>
  <c r="AR1731" i="4"/>
  <c r="AQ1731" i="4"/>
  <c r="AP1731" i="4"/>
  <c r="AO1731" i="4"/>
  <c r="AN1731" i="4"/>
  <c r="AM1731" i="4"/>
  <c r="AL1731" i="4"/>
  <c r="AT1739" i="4"/>
  <c r="AS1739" i="4"/>
  <c r="AR1739" i="4"/>
  <c r="AQ1739" i="4"/>
  <c r="AP1739" i="4"/>
  <c r="AO1739" i="4"/>
  <c r="AN1739" i="4"/>
  <c r="AM1739" i="4"/>
  <c r="AL1739" i="4"/>
  <c r="AT1747" i="4"/>
  <c r="AS1747" i="4"/>
  <c r="AR1747" i="4"/>
  <c r="AQ1747" i="4"/>
  <c r="AP1747" i="4"/>
  <c r="AO1747" i="4"/>
  <c r="AN1747" i="4"/>
  <c r="AM1747" i="4"/>
  <c r="AL1747" i="4"/>
  <c r="AJ1552" i="4"/>
  <c r="AI1552" i="4"/>
  <c r="AH1552" i="4"/>
  <c r="AA1552" i="4"/>
  <c r="AE1552" i="4"/>
  <c r="AK1552" i="4"/>
  <c r="AT829" i="4"/>
  <c r="AR829" i="4"/>
  <c r="AQ829" i="4"/>
  <c r="AP829" i="4"/>
  <c r="AO829" i="4"/>
  <c r="AN829" i="4"/>
  <c r="AM829" i="4"/>
  <c r="AL829" i="4"/>
  <c r="AS829" i="4"/>
  <c r="AT845" i="4"/>
  <c r="AS845" i="4"/>
  <c r="AR845" i="4"/>
  <c r="AQ845" i="4"/>
  <c r="AP845" i="4"/>
  <c r="AO845" i="4"/>
  <c r="AN845" i="4"/>
  <c r="AM845" i="4"/>
  <c r="AL845" i="4"/>
  <c r="AT861" i="4"/>
  <c r="AS861" i="4"/>
  <c r="AR861" i="4"/>
  <c r="AQ861" i="4"/>
  <c r="AP861" i="4"/>
  <c r="AO861" i="4"/>
  <c r="AN861" i="4"/>
  <c r="AM861" i="4"/>
  <c r="AL861" i="4"/>
  <c r="AT877" i="4"/>
  <c r="AS877" i="4"/>
  <c r="AR877" i="4"/>
  <c r="AQ877" i="4"/>
  <c r="AP877" i="4"/>
  <c r="AO877" i="4"/>
  <c r="AN877" i="4"/>
  <c r="AM877" i="4"/>
  <c r="AL877" i="4"/>
  <c r="AT893" i="4"/>
  <c r="AQ893" i="4"/>
  <c r="AP893" i="4"/>
  <c r="AO893" i="4"/>
  <c r="AN893" i="4"/>
  <c r="AM893" i="4"/>
  <c r="AL893" i="4"/>
  <c r="AS893" i="4"/>
  <c r="AR893" i="4"/>
  <c r="AT909" i="4"/>
  <c r="AS909" i="4"/>
  <c r="AR909" i="4"/>
  <c r="AQ909" i="4"/>
  <c r="AP909" i="4"/>
  <c r="AO909" i="4"/>
  <c r="AN909" i="4"/>
  <c r="AM909" i="4"/>
  <c r="AL909" i="4"/>
  <c r="AT925" i="4"/>
  <c r="AS925" i="4"/>
  <c r="AR925" i="4"/>
  <c r="AQ925" i="4"/>
  <c r="AP925" i="4"/>
  <c r="AO925" i="4"/>
  <c r="AN925" i="4"/>
  <c r="AM925" i="4"/>
  <c r="AL925" i="4"/>
  <c r="AT941" i="4"/>
  <c r="AS941" i="4"/>
  <c r="AR941" i="4"/>
  <c r="AQ941" i="4"/>
  <c r="AP941" i="4"/>
  <c r="AO941" i="4"/>
  <c r="AN941" i="4"/>
  <c r="AM941" i="4"/>
  <c r="AL941" i="4"/>
  <c r="AT957" i="4"/>
  <c r="AR957" i="4"/>
  <c r="AQ957" i="4"/>
  <c r="AP957" i="4"/>
  <c r="AO957" i="4"/>
  <c r="AN957" i="4"/>
  <c r="AM957" i="4"/>
  <c r="AL957" i="4"/>
  <c r="AS957" i="4"/>
  <c r="AT973" i="4"/>
  <c r="AS973" i="4"/>
  <c r="AR973" i="4"/>
  <c r="AQ973" i="4"/>
  <c r="AP973" i="4"/>
  <c r="AO973" i="4"/>
  <c r="AN973" i="4"/>
  <c r="AM973" i="4"/>
  <c r="AL973" i="4"/>
  <c r="AT989" i="4"/>
  <c r="AS989" i="4"/>
  <c r="AR989" i="4"/>
  <c r="AQ989" i="4"/>
  <c r="AP989" i="4"/>
  <c r="AO989" i="4"/>
  <c r="AN989" i="4"/>
  <c r="AM989" i="4"/>
  <c r="AL989" i="4"/>
  <c r="AT1004" i="4"/>
  <c r="AS1004" i="4"/>
  <c r="AR1004" i="4"/>
  <c r="AQ1004" i="4"/>
  <c r="AP1004" i="4"/>
  <c r="AO1004" i="4"/>
  <c r="AN1004" i="4"/>
  <c r="AM1004" i="4"/>
  <c r="AL1004" i="4"/>
  <c r="AT1012" i="4"/>
  <c r="AS1012" i="4"/>
  <c r="AR1012" i="4"/>
  <c r="AQ1012" i="4"/>
  <c r="AP1012" i="4"/>
  <c r="AO1012" i="4"/>
  <c r="AN1012" i="4"/>
  <c r="AM1012" i="4"/>
  <c r="AL1012" i="4"/>
  <c r="AT1020" i="4"/>
  <c r="AS1020" i="4"/>
  <c r="AR1020" i="4"/>
  <c r="AQ1020" i="4"/>
  <c r="AP1020" i="4"/>
  <c r="AO1020" i="4"/>
  <c r="AN1020" i="4"/>
  <c r="AM1020" i="4"/>
  <c r="AL1020" i="4"/>
  <c r="AQ1028" i="4"/>
  <c r="AP1028" i="4"/>
  <c r="AO1028" i="4"/>
  <c r="AN1028" i="4"/>
  <c r="AM1028" i="4"/>
  <c r="AL1028" i="4"/>
  <c r="AT1028" i="4"/>
  <c r="AS1028" i="4"/>
  <c r="AR1028" i="4"/>
  <c r="AT524" i="4"/>
  <c r="AS524" i="4"/>
  <c r="AR524" i="4"/>
  <c r="AQ524" i="4"/>
  <c r="AP524" i="4"/>
  <c r="AO524" i="4"/>
  <c r="AN524" i="4"/>
  <c r="AM524" i="4"/>
  <c r="AL524" i="4"/>
  <c r="AT540" i="4"/>
  <c r="AS540" i="4"/>
  <c r="AR540" i="4"/>
  <c r="AQ540" i="4"/>
  <c r="AP540" i="4"/>
  <c r="AO540" i="4"/>
  <c r="AN540" i="4"/>
  <c r="AM540" i="4"/>
  <c r="AL540" i="4"/>
  <c r="AT556" i="4"/>
  <c r="AS556" i="4"/>
  <c r="AR556" i="4"/>
  <c r="AQ556" i="4"/>
  <c r="AP556" i="4"/>
  <c r="AO556" i="4"/>
  <c r="AN556" i="4"/>
  <c r="AM556" i="4"/>
  <c r="AL556" i="4"/>
  <c r="AT572" i="4"/>
  <c r="AS572" i="4"/>
  <c r="AR572" i="4"/>
  <c r="AQ572" i="4"/>
  <c r="AP572" i="4"/>
  <c r="AO572" i="4"/>
  <c r="AN572" i="4"/>
  <c r="AM572" i="4"/>
  <c r="AL572" i="4"/>
  <c r="AT588" i="4"/>
  <c r="AS588" i="4"/>
  <c r="AR588" i="4"/>
  <c r="AQ588" i="4"/>
  <c r="AP588" i="4"/>
  <c r="AO588" i="4"/>
  <c r="AN588" i="4"/>
  <c r="AM588" i="4"/>
  <c r="AL588" i="4"/>
  <c r="AT604" i="4"/>
  <c r="AS604" i="4"/>
  <c r="AR604" i="4"/>
  <c r="AQ604" i="4"/>
  <c r="AP604" i="4"/>
  <c r="AO604" i="4"/>
  <c r="AN604" i="4"/>
  <c r="AM604" i="4"/>
  <c r="AL604" i="4"/>
  <c r="AT620" i="4"/>
  <c r="AS620" i="4"/>
  <c r="AR620" i="4"/>
  <c r="AQ620" i="4"/>
  <c r="AP620" i="4"/>
  <c r="AO620" i="4"/>
  <c r="AN620" i="4"/>
  <c r="AM620" i="4"/>
  <c r="AL620" i="4"/>
  <c r="AT636" i="4"/>
  <c r="AS636" i="4"/>
  <c r="AR636" i="4"/>
  <c r="AQ636" i="4"/>
  <c r="AP636" i="4"/>
  <c r="AO636" i="4"/>
  <c r="AN636" i="4"/>
  <c r="AM636" i="4"/>
  <c r="AL636" i="4"/>
  <c r="AT652" i="4"/>
  <c r="AS652" i="4"/>
  <c r="AR652" i="4"/>
  <c r="AQ652" i="4"/>
  <c r="AP652" i="4"/>
  <c r="AO652" i="4"/>
  <c r="AN652" i="4"/>
  <c r="AM652" i="4"/>
  <c r="AL652" i="4"/>
  <c r="AT668" i="4"/>
  <c r="AS668" i="4"/>
  <c r="AR668" i="4"/>
  <c r="AQ668" i="4"/>
  <c r="AP668" i="4"/>
  <c r="AO668" i="4"/>
  <c r="AN668" i="4"/>
  <c r="AM668" i="4"/>
  <c r="AL668" i="4"/>
  <c r="AS684" i="4"/>
  <c r="AR684" i="4"/>
  <c r="AQ684" i="4"/>
  <c r="AP684" i="4"/>
  <c r="AO684" i="4"/>
  <c r="AN684" i="4"/>
  <c r="AM684" i="4"/>
  <c r="AL684" i="4"/>
  <c r="AT684" i="4"/>
  <c r="AS700" i="4"/>
  <c r="AR700" i="4"/>
  <c r="AQ700" i="4"/>
  <c r="AP700" i="4"/>
  <c r="AO700" i="4"/>
  <c r="AN700" i="4"/>
  <c r="AM700" i="4"/>
  <c r="AL700" i="4"/>
  <c r="AT700" i="4"/>
  <c r="AT716" i="4"/>
  <c r="AS716" i="4"/>
  <c r="AR716" i="4"/>
  <c r="AQ716" i="4"/>
  <c r="AP716" i="4"/>
  <c r="AO716" i="4"/>
  <c r="AN716" i="4"/>
  <c r="AM716" i="4"/>
  <c r="AL716" i="4"/>
  <c r="AT732" i="4"/>
  <c r="AS732" i="4"/>
  <c r="AR732" i="4"/>
  <c r="AQ732" i="4"/>
  <c r="AP732" i="4"/>
  <c r="AO732" i="4"/>
  <c r="AN732" i="4"/>
  <c r="AM732" i="4"/>
  <c r="AL732" i="4"/>
  <c r="AT748" i="4"/>
  <c r="AS748" i="4"/>
  <c r="AR748" i="4"/>
  <c r="AQ748" i="4"/>
  <c r="AP748" i="4"/>
  <c r="AO748" i="4"/>
  <c r="AN748" i="4"/>
  <c r="AM748" i="4"/>
  <c r="AL748" i="4"/>
  <c r="AT764" i="4"/>
  <c r="AS764" i="4"/>
  <c r="AR764" i="4"/>
  <c r="AQ764" i="4"/>
  <c r="AP764" i="4"/>
  <c r="AO764" i="4"/>
  <c r="AN764" i="4"/>
  <c r="AM764" i="4"/>
  <c r="AL764" i="4"/>
  <c r="AT780" i="4"/>
  <c r="AS780" i="4"/>
  <c r="AR780" i="4"/>
  <c r="AQ780" i="4"/>
  <c r="AP780" i="4"/>
  <c r="AO780" i="4"/>
  <c r="AN780" i="4"/>
  <c r="AM780" i="4"/>
  <c r="AL780" i="4"/>
  <c r="AT796" i="4"/>
  <c r="AS796" i="4"/>
  <c r="AR796" i="4"/>
  <c r="AQ796" i="4"/>
  <c r="AP796" i="4"/>
  <c r="AO796" i="4"/>
  <c r="AN796" i="4"/>
  <c r="AM796" i="4"/>
  <c r="AL796" i="4"/>
  <c r="AT812" i="4"/>
  <c r="AS812" i="4"/>
  <c r="AR812" i="4"/>
  <c r="AQ812" i="4"/>
  <c r="AP812" i="4"/>
  <c r="AO812" i="4"/>
  <c r="AN812" i="4"/>
  <c r="AM812" i="4"/>
  <c r="AL812" i="4"/>
  <c r="AT828" i="4"/>
  <c r="AS828" i="4"/>
  <c r="AR828" i="4"/>
  <c r="AQ828" i="4"/>
  <c r="AP828" i="4"/>
  <c r="AO828" i="4"/>
  <c r="AN828" i="4"/>
  <c r="AM828" i="4"/>
  <c r="AL828" i="4"/>
  <c r="AT844" i="4"/>
  <c r="AS844" i="4"/>
  <c r="AR844" i="4"/>
  <c r="AQ844" i="4"/>
  <c r="AP844" i="4"/>
  <c r="AO844" i="4"/>
  <c r="AN844" i="4"/>
  <c r="AM844" i="4"/>
  <c r="AL844" i="4"/>
  <c r="AR860" i="4"/>
  <c r="AQ860" i="4"/>
  <c r="AP860" i="4"/>
  <c r="AO860" i="4"/>
  <c r="AN860" i="4"/>
  <c r="AM860" i="4"/>
  <c r="AL860" i="4"/>
  <c r="AT860" i="4"/>
  <c r="AS860" i="4"/>
  <c r="AR876" i="4"/>
  <c r="AQ876" i="4"/>
  <c r="AP876" i="4"/>
  <c r="AO876" i="4"/>
  <c r="AN876" i="4"/>
  <c r="AM876" i="4"/>
  <c r="AL876" i="4"/>
  <c r="AT876" i="4"/>
  <c r="AS876" i="4"/>
  <c r="AT892" i="4"/>
  <c r="AS892" i="4"/>
  <c r="AR892" i="4"/>
  <c r="AQ892" i="4"/>
  <c r="AP892" i="4"/>
  <c r="AO892" i="4"/>
  <c r="AN892" i="4"/>
  <c r="AM892" i="4"/>
  <c r="AL892" i="4"/>
  <c r="AT908" i="4"/>
  <c r="AS908" i="4"/>
  <c r="AR908" i="4"/>
  <c r="AQ908" i="4"/>
  <c r="AP908" i="4"/>
  <c r="AO908" i="4"/>
  <c r="AN908" i="4"/>
  <c r="AM908" i="4"/>
  <c r="AL908" i="4"/>
  <c r="AT924" i="4"/>
  <c r="AS924" i="4"/>
  <c r="AR924" i="4"/>
  <c r="AQ924" i="4"/>
  <c r="AP924" i="4"/>
  <c r="AO924" i="4"/>
  <c r="AN924" i="4"/>
  <c r="AM924" i="4"/>
  <c r="AL924" i="4"/>
  <c r="AT940" i="4"/>
  <c r="AS940" i="4"/>
  <c r="AR940" i="4"/>
  <c r="AQ940" i="4"/>
  <c r="AP940" i="4"/>
  <c r="AO940" i="4"/>
  <c r="AN940" i="4"/>
  <c r="AM940" i="4"/>
  <c r="AL940" i="4"/>
  <c r="AT956" i="4"/>
  <c r="AS956" i="4"/>
  <c r="AR956" i="4"/>
  <c r="AQ956" i="4"/>
  <c r="AP956" i="4"/>
  <c r="AO956" i="4"/>
  <c r="AN956" i="4"/>
  <c r="AM956" i="4"/>
  <c r="AL956" i="4"/>
  <c r="AT972" i="4"/>
  <c r="AS972" i="4"/>
  <c r="AR972" i="4"/>
  <c r="AQ972" i="4"/>
  <c r="AP972" i="4"/>
  <c r="AO972" i="4"/>
  <c r="AN972" i="4"/>
  <c r="AM972" i="4"/>
  <c r="AL972" i="4"/>
  <c r="AR988" i="4"/>
  <c r="AQ988" i="4"/>
  <c r="AP988" i="4"/>
  <c r="AO988" i="4"/>
  <c r="AN988" i="4"/>
  <c r="AM988" i="4"/>
  <c r="AL988" i="4"/>
  <c r="AT988" i="4"/>
  <c r="AS988" i="4"/>
  <c r="AR1032" i="4"/>
  <c r="AQ1032" i="4"/>
  <c r="AP1032" i="4"/>
  <c r="AO1032" i="4"/>
  <c r="AN1032" i="4"/>
  <c r="AM1032" i="4"/>
  <c r="AL1032" i="4"/>
  <c r="AT1032" i="4"/>
  <c r="AS1032" i="4"/>
  <c r="AT1048" i="4"/>
  <c r="AS1048" i="4"/>
  <c r="AR1048" i="4"/>
  <c r="AQ1048" i="4"/>
  <c r="AP1048" i="4"/>
  <c r="AO1048" i="4"/>
  <c r="AN1048" i="4"/>
  <c r="AM1048" i="4"/>
  <c r="AL1048" i="4"/>
  <c r="AS1064" i="4"/>
  <c r="AR1064" i="4"/>
  <c r="AQ1064" i="4"/>
  <c r="AP1064" i="4"/>
  <c r="AO1064" i="4"/>
  <c r="AN1064" i="4"/>
  <c r="AM1064" i="4"/>
  <c r="AL1064" i="4"/>
  <c r="AT1064" i="4"/>
  <c r="AT1080" i="4"/>
  <c r="AS1080" i="4"/>
  <c r="AR1080" i="4"/>
  <c r="AQ1080" i="4"/>
  <c r="AP1080" i="4"/>
  <c r="AO1080" i="4"/>
  <c r="AN1080" i="4"/>
  <c r="AM1080" i="4"/>
  <c r="AL1080" i="4"/>
  <c r="AT1096" i="4"/>
  <c r="AS1096" i="4"/>
  <c r="AR1096" i="4"/>
  <c r="AQ1096" i="4"/>
  <c r="AP1096" i="4"/>
  <c r="AO1096" i="4"/>
  <c r="AN1096" i="4"/>
  <c r="AM1096" i="4"/>
  <c r="AL1096" i="4"/>
  <c r="AT1112" i="4"/>
  <c r="AS1112" i="4"/>
  <c r="AR1112" i="4"/>
  <c r="AQ1112" i="4"/>
  <c r="AP1112" i="4"/>
  <c r="AO1112" i="4"/>
  <c r="AN1112" i="4"/>
  <c r="AM1112" i="4"/>
  <c r="AL1112" i="4"/>
  <c r="AT1128" i="4"/>
  <c r="AS1128" i="4"/>
  <c r="AR1128" i="4"/>
  <c r="AQ1128" i="4"/>
  <c r="AP1128" i="4"/>
  <c r="AO1128" i="4"/>
  <c r="AN1128" i="4"/>
  <c r="AM1128" i="4"/>
  <c r="AL1128" i="4"/>
  <c r="AR1144" i="4"/>
  <c r="AQ1144" i="4"/>
  <c r="AP1144" i="4"/>
  <c r="AO1144" i="4"/>
  <c r="AN1144" i="4"/>
  <c r="AM1144" i="4"/>
  <c r="AL1144" i="4"/>
  <c r="AT1144" i="4"/>
  <c r="AS1144" i="4"/>
  <c r="AT1160" i="4"/>
  <c r="AS1160" i="4"/>
  <c r="AR1160" i="4"/>
  <c r="AQ1160" i="4"/>
  <c r="AP1160" i="4"/>
  <c r="AO1160" i="4"/>
  <c r="AN1160" i="4"/>
  <c r="AM1160" i="4"/>
  <c r="AL1160" i="4"/>
  <c r="AT1176" i="4"/>
  <c r="AS1176" i="4"/>
  <c r="AR1176" i="4"/>
  <c r="AQ1176" i="4"/>
  <c r="AP1176" i="4"/>
  <c r="AO1176" i="4"/>
  <c r="AN1176" i="4"/>
  <c r="AM1176" i="4"/>
  <c r="AL1176" i="4"/>
  <c r="AS1192" i="4"/>
  <c r="AR1192" i="4"/>
  <c r="AQ1192" i="4"/>
  <c r="AP1192" i="4"/>
  <c r="AO1192" i="4"/>
  <c r="AN1192" i="4"/>
  <c r="AM1192" i="4"/>
  <c r="AL1192" i="4"/>
  <c r="AT1192" i="4"/>
  <c r="AT1208" i="4"/>
  <c r="AS1208" i="4"/>
  <c r="AR1208" i="4"/>
  <c r="AQ1208" i="4"/>
  <c r="AP1208" i="4"/>
  <c r="AO1208" i="4"/>
  <c r="AN1208" i="4"/>
  <c r="AM1208" i="4"/>
  <c r="AL1208" i="4"/>
  <c r="AT1224" i="4"/>
  <c r="AS1224" i="4"/>
  <c r="AR1224" i="4"/>
  <c r="AQ1224" i="4"/>
  <c r="AP1224" i="4"/>
  <c r="AO1224" i="4"/>
  <c r="AN1224" i="4"/>
  <c r="AM1224" i="4"/>
  <c r="AL1224" i="4"/>
  <c r="AT1240" i="4"/>
  <c r="AS1240" i="4"/>
  <c r="AR1240" i="4"/>
  <c r="AQ1240" i="4"/>
  <c r="AP1240" i="4"/>
  <c r="AO1240" i="4"/>
  <c r="AN1240" i="4"/>
  <c r="AM1240" i="4"/>
  <c r="AL1240" i="4"/>
  <c r="AR1256" i="4"/>
  <c r="AQ1256" i="4"/>
  <c r="AP1256" i="4"/>
  <c r="AO1256" i="4"/>
  <c r="AN1256" i="4"/>
  <c r="AM1256" i="4"/>
  <c r="AL1256" i="4"/>
  <c r="AT1256" i="4"/>
  <c r="AS1256" i="4"/>
  <c r="AT1272" i="4"/>
  <c r="AS1272" i="4"/>
  <c r="AR1272" i="4"/>
  <c r="AQ1272" i="4"/>
  <c r="AP1272" i="4"/>
  <c r="AO1272" i="4"/>
  <c r="AN1272" i="4"/>
  <c r="AM1272" i="4"/>
  <c r="AL1272" i="4"/>
  <c r="AT1288" i="4"/>
  <c r="AS1288" i="4"/>
  <c r="AR1288" i="4"/>
  <c r="AQ1288" i="4"/>
  <c r="AP1288" i="4"/>
  <c r="AO1288" i="4"/>
  <c r="AN1288" i="4"/>
  <c r="AM1288" i="4"/>
  <c r="AL1288" i="4"/>
  <c r="AT1304" i="4"/>
  <c r="AS1304" i="4"/>
  <c r="AR1304" i="4"/>
  <c r="AQ1304" i="4"/>
  <c r="AP1304" i="4"/>
  <c r="AO1304" i="4"/>
  <c r="AN1304" i="4"/>
  <c r="AM1304" i="4"/>
  <c r="AL1304" i="4"/>
  <c r="AS1320" i="4"/>
  <c r="AR1320" i="4"/>
  <c r="AQ1320" i="4"/>
  <c r="AP1320" i="4"/>
  <c r="AO1320" i="4"/>
  <c r="AN1320" i="4"/>
  <c r="AM1320" i="4"/>
  <c r="AL1320" i="4"/>
  <c r="AT1320" i="4"/>
  <c r="AT1336" i="4"/>
  <c r="AS1336" i="4"/>
  <c r="AR1336" i="4"/>
  <c r="AQ1336" i="4"/>
  <c r="AP1336" i="4"/>
  <c r="AO1336" i="4"/>
  <c r="AN1336" i="4"/>
  <c r="AM1336" i="4"/>
  <c r="AL1336" i="4"/>
  <c r="AT1353" i="4"/>
  <c r="AS1353" i="4"/>
  <c r="AR1353" i="4"/>
  <c r="AQ1353" i="4"/>
  <c r="AP1353" i="4"/>
  <c r="AO1353" i="4"/>
  <c r="AN1353" i="4"/>
  <c r="AM1353" i="4"/>
  <c r="AL1353" i="4"/>
  <c r="AR1586" i="4"/>
  <c r="AQ1586" i="4"/>
  <c r="AP1586" i="4"/>
  <c r="AO1586" i="4"/>
  <c r="AN1586" i="4"/>
  <c r="AM1586" i="4"/>
  <c r="AL1586" i="4"/>
  <c r="AT1586" i="4"/>
  <c r="AS1586" i="4"/>
  <c r="AT1595" i="4"/>
  <c r="AS1595" i="4"/>
  <c r="AR1595" i="4"/>
  <c r="AQ1595" i="4"/>
  <c r="AP1595" i="4"/>
  <c r="AO1595" i="4"/>
  <c r="AN1595" i="4"/>
  <c r="AM1595" i="4"/>
  <c r="AL1595" i="4"/>
  <c r="AT1618" i="4"/>
  <c r="AS1618" i="4"/>
  <c r="AR1618" i="4"/>
  <c r="AQ1618" i="4"/>
  <c r="AP1618" i="4"/>
  <c r="AO1618" i="4"/>
  <c r="AN1618" i="4"/>
  <c r="AM1618" i="4"/>
  <c r="AL1618" i="4"/>
  <c r="AR1682" i="4"/>
  <c r="AQ1682" i="4"/>
  <c r="AP1682" i="4"/>
  <c r="AO1682" i="4"/>
  <c r="AN1682" i="4"/>
  <c r="AM1682" i="4"/>
  <c r="AL1682" i="4"/>
  <c r="AT1682" i="4"/>
  <c r="AS1682" i="4"/>
  <c r="AT1746" i="4"/>
  <c r="AS1746" i="4"/>
  <c r="AR1746" i="4"/>
  <c r="AQ1746" i="4"/>
  <c r="AP1746" i="4"/>
  <c r="AO1746" i="4"/>
  <c r="AN1746" i="4"/>
  <c r="AM1746" i="4"/>
  <c r="AL1746" i="4"/>
  <c r="AT1810" i="4"/>
  <c r="AS1810" i="4"/>
  <c r="AR1810" i="4"/>
  <c r="AQ1810" i="4"/>
  <c r="AP1810" i="4"/>
  <c r="AO1810" i="4"/>
  <c r="AN1810" i="4"/>
  <c r="AM1810" i="4"/>
  <c r="AL1810" i="4"/>
  <c r="AT1874" i="4"/>
  <c r="AS1874" i="4"/>
  <c r="AR1874" i="4"/>
  <c r="AQ1874" i="4"/>
  <c r="AP1874" i="4"/>
  <c r="AO1874" i="4"/>
  <c r="AN1874" i="4"/>
  <c r="AM1874" i="4"/>
  <c r="AL1874" i="4"/>
  <c r="AT1938" i="4"/>
  <c r="AS1938" i="4"/>
  <c r="AR1938" i="4"/>
  <c r="AQ1938" i="4"/>
  <c r="AP1938" i="4"/>
  <c r="AO1938" i="4"/>
  <c r="AN1938" i="4"/>
  <c r="AM1938" i="4"/>
  <c r="AL1938" i="4"/>
  <c r="AT1047" i="4"/>
  <c r="AS1047" i="4"/>
  <c r="AR1047" i="4"/>
  <c r="AQ1047" i="4"/>
  <c r="AP1047" i="4"/>
  <c r="AO1047" i="4"/>
  <c r="AN1047" i="4"/>
  <c r="AM1047" i="4"/>
  <c r="AL1047" i="4"/>
  <c r="AT1063" i="4"/>
  <c r="AS1063" i="4"/>
  <c r="AR1063" i="4"/>
  <c r="AQ1063" i="4"/>
  <c r="AP1063" i="4"/>
  <c r="AO1063" i="4"/>
  <c r="AN1063" i="4"/>
  <c r="AM1063" i="4"/>
  <c r="AL1063" i="4"/>
  <c r="AT1079" i="4"/>
  <c r="AS1079" i="4"/>
  <c r="AR1079" i="4"/>
  <c r="AQ1079" i="4"/>
  <c r="AP1079" i="4"/>
  <c r="AO1079" i="4"/>
  <c r="AN1079" i="4"/>
  <c r="AM1079" i="4"/>
  <c r="AL1079" i="4"/>
  <c r="AT1095" i="4"/>
  <c r="AS1095" i="4"/>
  <c r="AR1095" i="4"/>
  <c r="AQ1095" i="4"/>
  <c r="AP1095" i="4"/>
  <c r="AO1095" i="4"/>
  <c r="AN1095" i="4"/>
  <c r="AM1095" i="4"/>
  <c r="AL1095" i="4"/>
  <c r="AT1111" i="4"/>
  <c r="AS1111" i="4"/>
  <c r="AR1111" i="4"/>
  <c r="AQ1111" i="4"/>
  <c r="AP1111" i="4"/>
  <c r="AO1111" i="4"/>
  <c r="AN1111" i="4"/>
  <c r="AM1111" i="4"/>
  <c r="AL1111" i="4"/>
  <c r="AT1127" i="4"/>
  <c r="AS1127" i="4"/>
  <c r="AR1127" i="4"/>
  <c r="AQ1127" i="4"/>
  <c r="AP1127" i="4"/>
  <c r="AO1127" i="4"/>
  <c r="AN1127" i="4"/>
  <c r="AM1127" i="4"/>
  <c r="AL1127" i="4"/>
  <c r="AT1143" i="4"/>
  <c r="AS1143" i="4"/>
  <c r="AR1143" i="4"/>
  <c r="AQ1143" i="4"/>
  <c r="AP1143" i="4"/>
  <c r="AO1143" i="4"/>
  <c r="AN1143" i="4"/>
  <c r="AM1143" i="4"/>
  <c r="AL1143" i="4"/>
  <c r="AO1159" i="4"/>
  <c r="AN1159" i="4"/>
  <c r="AM1159" i="4"/>
  <c r="AL1159" i="4"/>
  <c r="AT1159" i="4"/>
  <c r="AS1159" i="4"/>
  <c r="AR1159" i="4"/>
  <c r="AQ1159" i="4"/>
  <c r="AP1159" i="4"/>
  <c r="AT1175" i="4"/>
  <c r="AS1175" i="4"/>
  <c r="AR1175" i="4"/>
  <c r="AQ1175" i="4"/>
  <c r="AP1175" i="4"/>
  <c r="AO1175" i="4"/>
  <c r="AN1175" i="4"/>
  <c r="AM1175" i="4"/>
  <c r="AL1175" i="4"/>
  <c r="AT1191" i="4"/>
  <c r="AS1191" i="4"/>
  <c r="AR1191" i="4"/>
  <c r="AQ1191" i="4"/>
  <c r="AP1191" i="4"/>
  <c r="AO1191" i="4"/>
  <c r="AN1191" i="4"/>
  <c r="AM1191" i="4"/>
  <c r="AL1191" i="4"/>
  <c r="AT1207" i="4"/>
  <c r="AS1207" i="4"/>
  <c r="AR1207" i="4"/>
  <c r="AQ1207" i="4"/>
  <c r="AP1207" i="4"/>
  <c r="AO1207" i="4"/>
  <c r="AN1207" i="4"/>
  <c r="AM1207" i="4"/>
  <c r="AL1207" i="4"/>
  <c r="AT1223" i="4"/>
  <c r="AS1223" i="4"/>
  <c r="AR1223" i="4"/>
  <c r="AQ1223" i="4"/>
  <c r="AP1223" i="4"/>
  <c r="AO1223" i="4"/>
  <c r="AN1223" i="4"/>
  <c r="AM1223" i="4"/>
  <c r="AL1223" i="4"/>
  <c r="AT1239" i="4"/>
  <c r="AS1239" i="4"/>
  <c r="AR1239" i="4"/>
  <c r="AQ1239" i="4"/>
  <c r="AP1239" i="4"/>
  <c r="AO1239" i="4"/>
  <c r="AN1239" i="4"/>
  <c r="AM1239" i="4"/>
  <c r="AL1239" i="4"/>
  <c r="AT1255" i="4"/>
  <c r="AS1255" i="4"/>
  <c r="AR1255" i="4"/>
  <c r="AQ1255" i="4"/>
  <c r="AP1255" i="4"/>
  <c r="AO1255" i="4"/>
  <c r="AN1255" i="4"/>
  <c r="AM1255" i="4"/>
  <c r="AL1255" i="4"/>
  <c r="AT1271" i="4"/>
  <c r="AS1271" i="4"/>
  <c r="AR1271" i="4"/>
  <c r="AQ1271" i="4"/>
  <c r="AP1271" i="4"/>
  <c r="AO1271" i="4"/>
  <c r="AN1271" i="4"/>
  <c r="AM1271" i="4"/>
  <c r="AL1271" i="4"/>
  <c r="AT1287" i="4"/>
  <c r="AS1287" i="4"/>
  <c r="AR1287" i="4"/>
  <c r="AQ1287" i="4"/>
  <c r="AP1287" i="4"/>
  <c r="AO1287" i="4"/>
  <c r="AN1287" i="4"/>
  <c r="AM1287" i="4"/>
  <c r="AL1287" i="4"/>
  <c r="AT1303" i="4"/>
  <c r="AS1303" i="4"/>
  <c r="AR1303" i="4"/>
  <c r="AQ1303" i="4"/>
  <c r="AP1303" i="4"/>
  <c r="AO1303" i="4"/>
  <c r="AN1303" i="4"/>
  <c r="AM1303" i="4"/>
  <c r="AL1303" i="4"/>
  <c r="AT1319" i="4"/>
  <c r="AS1319" i="4"/>
  <c r="AR1319" i="4"/>
  <c r="AQ1319" i="4"/>
  <c r="AP1319" i="4"/>
  <c r="AO1319" i="4"/>
  <c r="AN1319" i="4"/>
  <c r="AM1319" i="4"/>
  <c r="AL1319" i="4"/>
  <c r="AT1367" i="4"/>
  <c r="AS1367" i="4"/>
  <c r="AR1367" i="4"/>
  <c r="AQ1367" i="4"/>
  <c r="AP1367" i="4"/>
  <c r="AO1367" i="4"/>
  <c r="AN1367" i="4"/>
  <c r="AM1367" i="4"/>
  <c r="AL1367" i="4"/>
  <c r="AT1384" i="4"/>
  <c r="AS1384" i="4"/>
  <c r="AR1384" i="4"/>
  <c r="AQ1384" i="4"/>
  <c r="AP1384" i="4"/>
  <c r="AO1384" i="4"/>
  <c r="AN1384" i="4"/>
  <c r="AM1384" i="4"/>
  <c r="AL1384" i="4"/>
  <c r="AT1401" i="4"/>
  <c r="AS1401" i="4"/>
  <c r="AR1401" i="4"/>
  <c r="AQ1401" i="4"/>
  <c r="AP1401" i="4"/>
  <c r="AO1401" i="4"/>
  <c r="AN1401" i="4"/>
  <c r="AM1401" i="4"/>
  <c r="AL1401" i="4"/>
  <c r="AT1408" i="4"/>
  <c r="AS1408" i="4"/>
  <c r="AR1408" i="4"/>
  <c r="AQ1408" i="4"/>
  <c r="AP1408" i="4"/>
  <c r="AO1408" i="4"/>
  <c r="AN1408" i="4"/>
  <c r="AM1408" i="4"/>
  <c r="AL1408" i="4"/>
  <c r="AT1428" i="4"/>
  <c r="AS1428" i="4"/>
  <c r="AR1428" i="4"/>
  <c r="AQ1428" i="4"/>
  <c r="AP1428" i="4"/>
  <c r="AO1428" i="4"/>
  <c r="AN1428" i="4"/>
  <c r="AM1428" i="4"/>
  <c r="AL1428" i="4"/>
  <c r="AT1447" i="4"/>
  <c r="AS1447" i="4"/>
  <c r="AR1447" i="4"/>
  <c r="AQ1447" i="4"/>
  <c r="AP1447" i="4"/>
  <c r="AO1447" i="4"/>
  <c r="AN1447" i="4"/>
  <c r="AM1447" i="4"/>
  <c r="AL1447" i="4"/>
  <c r="AT1463" i="4"/>
  <c r="AS1463" i="4"/>
  <c r="AR1463" i="4"/>
  <c r="AQ1463" i="4"/>
  <c r="AP1463" i="4"/>
  <c r="AO1463" i="4"/>
  <c r="AN1463" i="4"/>
  <c r="AM1463" i="4"/>
  <c r="AL1463" i="4"/>
  <c r="AT1479" i="4"/>
  <c r="AS1479" i="4"/>
  <c r="AR1479" i="4"/>
  <c r="AQ1479" i="4"/>
  <c r="AP1479" i="4"/>
  <c r="AO1479" i="4"/>
  <c r="AN1479" i="4"/>
  <c r="AM1479" i="4"/>
  <c r="AL1479" i="4"/>
  <c r="AT1495" i="4"/>
  <c r="AS1495" i="4"/>
  <c r="AR1495" i="4"/>
  <c r="AQ1495" i="4"/>
  <c r="AP1495" i="4"/>
  <c r="AO1495" i="4"/>
  <c r="AN1495" i="4"/>
  <c r="AM1495" i="4"/>
  <c r="AL1495" i="4"/>
  <c r="AT1511" i="4"/>
  <c r="AS1511" i="4"/>
  <c r="AR1511" i="4"/>
  <c r="AQ1511" i="4"/>
  <c r="AP1511" i="4"/>
  <c r="AO1511" i="4"/>
  <c r="AN1511" i="4"/>
  <c r="AM1511" i="4"/>
  <c r="AL1511" i="4"/>
  <c r="AT1527" i="4"/>
  <c r="AS1527" i="4"/>
  <c r="AR1527" i="4"/>
  <c r="AQ1527" i="4"/>
  <c r="AP1527" i="4"/>
  <c r="AO1527" i="4"/>
  <c r="AN1527" i="4"/>
  <c r="AM1527" i="4"/>
  <c r="AL1527" i="4"/>
  <c r="AT1543" i="4"/>
  <c r="AS1543" i="4"/>
  <c r="AR1543" i="4"/>
  <c r="AQ1543" i="4"/>
  <c r="AP1543" i="4"/>
  <c r="AO1543" i="4"/>
  <c r="AN1543" i="4"/>
  <c r="AM1543" i="4"/>
  <c r="AL1543" i="4"/>
  <c r="AT1559" i="4"/>
  <c r="AS1559" i="4"/>
  <c r="AR1559" i="4"/>
  <c r="AQ1559" i="4"/>
  <c r="AP1559" i="4"/>
  <c r="AO1559" i="4"/>
  <c r="AN1559" i="4"/>
  <c r="AM1559" i="4"/>
  <c r="AL1559" i="4"/>
  <c r="AT1575" i="4"/>
  <c r="AS1575" i="4"/>
  <c r="AR1575" i="4"/>
  <c r="AQ1575" i="4"/>
  <c r="AP1575" i="4"/>
  <c r="AO1575" i="4"/>
  <c r="AN1575" i="4"/>
  <c r="AM1575" i="4"/>
  <c r="AL1575" i="4"/>
  <c r="AT1638" i="4"/>
  <c r="AS1638" i="4"/>
  <c r="AR1638" i="4"/>
  <c r="AQ1638" i="4"/>
  <c r="AP1638" i="4"/>
  <c r="AO1638" i="4"/>
  <c r="AN1638" i="4"/>
  <c r="AM1638" i="4"/>
  <c r="AL1638" i="4"/>
  <c r="AT1702" i="4"/>
  <c r="AS1702" i="4"/>
  <c r="AR1702" i="4"/>
  <c r="AQ1702" i="4"/>
  <c r="AP1702" i="4"/>
  <c r="AO1702" i="4"/>
  <c r="AN1702" i="4"/>
  <c r="AM1702" i="4"/>
  <c r="AL1702" i="4"/>
  <c r="AT1766" i="4"/>
  <c r="AS1766" i="4"/>
  <c r="AR1766" i="4"/>
  <c r="AQ1766" i="4"/>
  <c r="AP1766" i="4"/>
  <c r="AO1766" i="4"/>
  <c r="AN1766" i="4"/>
  <c r="AM1766" i="4"/>
  <c r="AL1766" i="4"/>
  <c r="AT1830" i="4"/>
  <c r="AS1830" i="4"/>
  <c r="AR1830" i="4"/>
  <c r="AQ1830" i="4"/>
  <c r="AP1830" i="4"/>
  <c r="AO1830" i="4"/>
  <c r="AN1830" i="4"/>
  <c r="AM1830" i="4"/>
  <c r="AL1830" i="4"/>
  <c r="AT1894" i="4"/>
  <c r="AS1894" i="4"/>
  <c r="AR1894" i="4"/>
  <c r="AQ1894" i="4"/>
  <c r="AP1894" i="4"/>
  <c r="AO1894" i="4"/>
  <c r="AN1894" i="4"/>
  <c r="AM1894" i="4"/>
  <c r="AL1894" i="4"/>
  <c r="AT1042" i="4"/>
  <c r="AS1042" i="4"/>
  <c r="AR1042" i="4"/>
  <c r="AQ1042" i="4"/>
  <c r="AP1042" i="4"/>
  <c r="AO1042" i="4"/>
  <c r="AN1042" i="4"/>
  <c r="AM1042" i="4"/>
  <c r="AL1042" i="4"/>
  <c r="AT1058" i="4"/>
  <c r="AS1058" i="4"/>
  <c r="AR1058" i="4"/>
  <c r="AQ1058" i="4"/>
  <c r="AP1058" i="4"/>
  <c r="AO1058" i="4"/>
  <c r="AN1058" i="4"/>
  <c r="AM1058" i="4"/>
  <c r="AL1058" i="4"/>
  <c r="AT1074" i="4"/>
  <c r="AS1074" i="4"/>
  <c r="AR1074" i="4"/>
  <c r="AQ1074" i="4"/>
  <c r="AP1074" i="4"/>
  <c r="AO1074" i="4"/>
  <c r="AN1074" i="4"/>
  <c r="AM1074" i="4"/>
  <c r="AL1074" i="4"/>
  <c r="AT1090" i="4"/>
  <c r="AS1090" i="4"/>
  <c r="AR1090" i="4"/>
  <c r="AQ1090" i="4"/>
  <c r="AP1090" i="4"/>
  <c r="AO1090" i="4"/>
  <c r="AN1090" i="4"/>
  <c r="AM1090" i="4"/>
  <c r="AL1090" i="4"/>
  <c r="AT1106" i="4"/>
  <c r="AS1106" i="4"/>
  <c r="AR1106" i="4"/>
  <c r="AQ1106" i="4"/>
  <c r="AP1106" i="4"/>
  <c r="AO1106" i="4"/>
  <c r="AN1106" i="4"/>
  <c r="AM1106" i="4"/>
  <c r="AL1106" i="4"/>
  <c r="AT1122" i="4"/>
  <c r="AS1122" i="4"/>
  <c r="AR1122" i="4"/>
  <c r="AQ1122" i="4"/>
  <c r="AP1122" i="4"/>
  <c r="AO1122" i="4"/>
  <c r="AN1122" i="4"/>
  <c r="AM1122" i="4"/>
  <c r="AL1122" i="4"/>
  <c r="AT1138" i="4"/>
  <c r="AS1138" i="4"/>
  <c r="AR1138" i="4"/>
  <c r="AQ1138" i="4"/>
  <c r="AP1138" i="4"/>
  <c r="AO1138" i="4"/>
  <c r="AN1138" i="4"/>
  <c r="AM1138" i="4"/>
  <c r="AL1138" i="4"/>
  <c r="AT1154" i="4"/>
  <c r="AS1154" i="4"/>
  <c r="AR1154" i="4"/>
  <c r="AQ1154" i="4"/>
  <c r="AP1154" i="4"/>
  <c r="AO1154" i="4"/>
  <c r="AN1154" i="4"/>
  <c r="AM1154" i="4"/>
  <c r="AL1154" i="4"/>
  <c r="AT1170" i="4"/>
  <c r="AS1170" i="4"/>
  <c r="AR1170" i="4"/>
  <c r="AQ1170" i="4"/>
  <c r="AP1170" i="4"/>
  <c r="AO1170" i="4"/>
  <c r="AN1170" i="4"/>
  <c r="AM1170" i="4"/>
  <c r="AL1170" i="4"/>
  <c r="AT1186" i="4"/>
  <c r="AS1186" i="4"/>
  <c r="AR1186" i="4"/>
  <c r="AQ1186" i="4"/>
  <c r="AP1186" i="4"/>
  <c r="AO1186" i="4"/>
  <c r="AN1186" i="4"/>
  <c r="AM1186" i="4"/>
  <c r="AL1186" i="4"/>
  <c r="AT1202" i="4"/>
  <c r="AS1202" i="4"/>
  <c r="AR1202" i="4"/>
  <c r="AQ1202" i="4"/>
  <c r="AP1202" i="4"/>
  <c r="AO1202" i="4"/>
  <c r="AN1202" i="4"/>
  <c r="AM1202" i="4"/>
  <c r="AL1202" i="4"/>
  <c r="AT1218" i="4"/>
  <c r="AS1218" i="4"/>
  <c r="AR1218" i="4"/>
  <c r="AQ1218" i="4"/>
  <c r="AP1218" i="4"/>
  <c r="AO1218" i="4"/>
  <c r="AN1218" i="4"/>
  <c r="AM1218" i="4"/>
  <c r="AL1218" i="4"/>
  <c r="AT1234" i="4"/>
  <c r="AS1234" i="4"/>
  <c r="AR1234" i="4"/>
  <c r="AQ1234" i="4"/>
  <c r="AP1234" i="4"/>
  <c r="AO1234" i="4"/>
  <c r="AN1234" i="4"/>
  <c r="AM1234" i="4"/>
  <c r="AL1234" i="4"/>
  <c r="AT1250" i="4"/>
  <c r="AS1250" i="4"/>
  <c r="AR1250" i="4"/>
  <c r="AQ1250" i="4"/>
  <c r="AP1250" i="4"/>
  <c r="AO1250" i="4"/>
  <c r="AN1250" i="4"/>
  <c r="AM1250" i="4"/>
  <c r="AL1250" i="4"/>
  <c r="AT1266" i="4"/>
  <c r="AS1266" i="4"/>
  <c r="AR1266" i="4"/>
  <c r="AQ1266" i="4"/>
  <c r="AP1266" i="4"/>
  <c r="AO1266" i="4"/>
  <c r="AN1266" i="4"/>
  <c r="AM1266" i="4"/>
  <c r="AL1266" i="4"/>
  <c r="AT1282" i="4"/>
  <c r="AS1282" i="4"/>
  <c r="AR1282" i="4"/>
  <c r="AQ1282" i="4"/>
  <c r="AP1282" i="4"/>
  <c r="AO1282" i="4"/>
  <c r="AN1282" i="4"/>
  <c r="AM1282" i="4"/>
  <c r="AL1282" i="4"/>
  <c r="AT1298" i="4"/>
  <c r="AS1298" i="4"/>
  <c r="AR1298" i="4"/>
  <c r="AQ1298" i="4"/>
  <c r="AP1298" i="4"/>
  <c r="AO1298" i="4"/>
  <c r="AN1298" i="4"/>
  <c r="AM1298" i="4"/>
  <c r="AL1298" i="4"/>
  <c r="AT1314" i="4"/>
  <c r="AS1314" i="4"/>
  <c r="AR1314" i="4"/>
  <c r="AQ1314" i="4"/>
  <c r="AP1314" i="4"/>
  <c r="AO1314" i="4"/>
  <c r="AN1314" i="4"/>
  <c r="AM1314" i="4"/>
  <c r="AL1314" i="4"/>
  <c r="AT1330" i="4"/>
  <c r="AS1330" i="4"/>
  <c r="AR1330" i="4"/>
  <c r="AQ1330" i="4"/>
  <c r="AP1330" i="4"/>
  <c r="AO1330" i="4"/>
  <c r="AN1330" i="4"/>
  <c r="AM1330" i="4"/>
  <c r="AL1330" i="4"/>
  <c r="AT1339" i="4"/>
  <c r="AS1339" i="4"/>
  <c r="AR1339" i="4"/>
  <c r="AQ1339" i="4"/>
  <c r="AP1339" i="4"/>
  <c r="AO1339" i="4"/>
  <c r="AN1339" i="4"/>
  <c r="AM1339" i="4"/>
  <c r="AL1339" i="4"/>
  <c r="AT1347" i="4"/>
  <c r="AS1347" i="4"/>
  <c r="AR1347" i="4"/>
  <c r="AQ1347" i="4"/>
  <c r="AP1347" i="4"/>
  <c r="AO1347" i="4"/>
  <c r="AN1347" i="4"/>
  <c r="AM1347" i="4"/>
  <c r="AL1347" i="4"/>
  <c r="AT1363" i="4"/>
  <c r="AS1363" i="4"/>
  <c r="AR1363" i="4"/>
  <c r="AQ1363" i="4"/>
  <c r="AP1363" i="4"/>
  <c r="AO1363" i="4"/>
  <c r="AN1363" i="4"/>
  <c r="AM1363" i="4"/>
  <c r="AL1363" i="4"/>
  <c r="AT1590" i="4"/>
  <c r="AS1590" i="4"/>
  <c r="AR1590" i="4"/>
  <c r="AQ1590" i="4"/>
  <c r="AP1590" i="4"/>
  <c r="AO1590" i="4"/>
  <c r="AN1590" i="4"/>
  <c r="AM1590" i="4"/>
  <c r="AL1590" i="4"/>
  <c r="AT1599" i="4"/>
  <c r="AS1599" i="4"/>
  <c r="AR1599" i="4"/>
  <c r="AQ1599" i="4"/>
  <c r="AP1599" i="4"/>
  <c r="AO1599" i="4"/>
  <c r="AN1599" i="4"/>
  <c r="AM1599" i="4"/>
  <c r="AL1599" i="4"/>
  <c r="AT1658" i="4"/>
  <c r="AS1658" i="4"/>
  <c r="AR1658" i="4"/>
  <c r="AQ1658" i="4"/>
  <c r="AP1658" i="4"/>
  <c r="AO1658" i="4"/>
  <c r="AN1658" i="4"/>
  <c r="AM1658" i="4"/>
  <c r="AL1658" i="4"/>
  <c r="AT1722" i="4"/>
  <c r="AS1722" i="4"/>
  <c r="AR1722" i="4"/>
  <c r="AQ1722" i="4"/>
  <c r="AP1722" i="4"/>
  <c r="AO1722" i="4"/>
  <c r="AN1722" i="4"/>
  <c r="AM1722" i="4"/>
  <c r="AL1722" i="4"/>
  <c r="AT1786" i="4"/>
  <c r="AS1786" i="4"/>
  <c r="AR1786" i="4"/>
  <c r="AQ1786" i="4"/>
  <c r="AP1786" i="4"/>
  <c r="AO1786" i="4"/>
  <c r="AN1786" i="4"/>
  <c r="AM1786" i="4"/>
  <c r="AL1786" i="4"/>
  <c r="AT1850" i="4"/>
  <c r="AS1850" i="4"/>
  <c r="AR1850" i="4"/>
  <c r="AQ1850" i="4"/>
  <c r="AP1850" i="4"/>
  <c r="AO1850" i="4"/>
  <c r="AN1850" i="4"/>
  <c r="AM1850" i="4"/>
  <c r="AL1850" i="4"/>
  <c r="AT1914" i="4"/>
  <c r="AS1914" i="4"/>
  <c r="AR1914" i="4"/>
  <c r="AQ1914" i="4"/>
  <c r="AP1914" i="4"/>
  <c r="AO1914" i="4"/>
  <c r="AN1914" i="4"/>
  <c r="AM1914" i="4"/>
  <c r="AL1914" i="4"/>
  <c r="AT1009" i="4"/>
  <c r="AS1009" i="4"/>
  <c r="AR1009" i="4"/>
  <c r="AQ1009" i="4"/>
  <c r="AP1009" i="4"/>
  <c r="AO1009" i="4"/>
  <c r="AN1009" i="4"/>
  <c r="AM1009" i="4"/>
  <c r="AL1009" i="4"/>
  <c r="AT1025" i="4"/>
  <c r="AS1025" i="4"/>
  <c r="AR1025" i="4"/>
  <c r="AQ1025" i="4"/>
  <c r="AP1025" i="4"/>
  <c r="AO1025" i="4"/>
  <c r="AN1025" i="4"/>
  <c r="AM1025" i="4"/>
  <c r="AL1025" i="4"/>
  <c r="AT1041" i="4"/>
  <c r="AS1041" i="4"/>
  <c r="AR1041" i="4"/>
  <c r="AQ1041" i="4"/>
  <c r="AP1041" i="4"/>
  <c r="AO1041" i="4"/>
  <c r="AN1041" i="4"/>
  <c r="AM1041" i="4"/>
  <c r="AL1041" i="4"/>
  <c r="AT1057" i="4"/>
  <c r="AS1057" i="4"/>
  <c r="AR1057" i="4"/>
  <c r="AQ1057" i="4"/>
  <c r="AP1057" i="4"/>
  <c r="AO1057" i="4"/>
  <c r="AN1057" i="4"/>
  <c r="AM1057" i="4"/>
  <c r="AL1057" i="4"/>
  <c r="AT1073" i="4"/>
  <c r="AS1073" i="4"/>
  <c r="AR1073" i="4"/>
  <c r="AQ1073" i="4"/>
  <c r="AP1073" i="4"/>
  <c r="AO1073" i="4"/>
  <c r="AN1073" i="4"/>
  <c r="AM1073" i="4"/>
  <c r="AL1073" i="4"/>
  <c r="AT1089" i="4"/>
  <c r="AS1089" i="4"/>
  <c r="AR1089" i="4"/>
  <c r="AQ1089" i="4"/>
  <c r="AP1089" i="4"/>
  <c r="AO1089" i="4"/>
  <c r="AN1089" i="4"/>
  <c r="AM1089" i="4"/>
  <c r="AL1089" i="4"/>
  <c r="AT1105" i="4"/>
  <c r="AS1105" i="4"/>
  <c r="AR1105" i="4"/>
  <c r="AQ1105" i="4"/>
  <c r="AP1105" i="4"/>
  <c r="AO1105" i="4"/>
  <c r="AN1105" i="4"/>
  <c r="AM1105" i="4"/>
  <c r="AL1105" i="4"/>
  <c r="AT1121" i="4"/>
  <c r="AS1121" i="4"/>
  <c r="AR1121" i="4"/>
  <c r="AQ1121" i="4"/>
  <c r="AP1121" i="4"/>
  <c r="AO1121" i="4"/>
  <c r="AN1121" i="4"/>
  <c r="AM1121" i="4"/>
  <c r="AL1121" i="4"/>
  <c r="AT1137" i="4"/>
  <c r="AS1137" i="4"/>
  <c r="AR1137" i="4"/>
  <c r="AQ1137" i="4"/>
  <c r="AP1137" i="4"/>
  <c r="AO1137" i="4"/>
  <c r="AN1137" i="4"/>
  <c r="AM1137" i="4"/>
  <c r="AL1137" i="4"/>
  <c r="AT1153" i="4"/>
  <c r="AS1153" i="4"/>
  <c r="AR1153" i="4"/>
  <c r="AQ1153" i="4"/>
  <c r="AP1153" i="4"/>
  <c r="AO1153" i="4"/>
  <c r="AN1153" i="4"/>
  <c r="AM1153" i="4"/>
  <c r="AL1153" i="4"/>
  <c r="AT1169" i="4"/>
  <c r="AS1169" i="4"/>
  <c r="AR1169" i="4"/>
  <c r="AQ1169" i="4"/>
  <c r="AP1169" i="4"/>
  <c r="AO1169" i="4"/>
  <c r="AN1169" i="4"/>
  <c r="AM1169" i="4"/>
  <c r="AL1169" i="4"/>
  <c r="AT1185" i="4"/>
  <c r="AS1185" i="4"/>
  <c r="AR1185" i="4"/>
  <c r="AQ1185" i="4"/>
  <c r="AP1185" i="4"/>
  <c r="AO1185" i="4"/>
  <c r="AN1185" i="4"/>
  <c r="AM1185" i="4"/>
  <c r="AL1185" i="4"/>
  <c r="AT1201" i="4"/>
  <c r="AS1201" i="4"/>
  <c r="AR1201" i="4"/>
  <c r="AQ1201" i="4"/>
  <c r="AP1201" i="4"/>
  <c r="AO1201" i="4"/>
  <c r="AN1201" i="4"/>
  <c r="AM1201" i="4"/>
  <c r="AL1201" i="4"/>
  <c r="AT1217" i="4"/>
  <c r="AS1217" i="4"/>
  <c r="AR1217" i="4"/>
  <c r="AQ1217" i="4"/>
  <c r="AP1217" i="4"/>
  <c r="AO1217" i="4"/>
  <c r="AN1217" i="4"/>
  <c r="AM1217" i="4"/>
  <c r="AL1217" i="4"/>
  <c r="AT1233" i="4"/>
  <c r="AS1233" i="4"/>
  <c r="AR1233" i="4"/>
  <c r="AQ1233" i="4"/>
  <c r="AP1233" i="4"/>
  <c r="AO1233" i="4"/>
  <c r="AN1233" i="4"/>
  <c r="AM1233" i="4"/>
  <c r="AL1233" i="4"/>
  <c r="AT1249" i="4"/>
  <c r="AS1249" i="4"/>
  <c r="AR1249" i="4"/>
  <c r="AQ1249" i="4"/>
  <c r="AP1249" i="4"/>
  <c r="AO1249" i="4"/>
  <c r="AN1249" i="4"/>
  <c r="AM1249" i="4"/>
  <c r="AL1249" i="4"/>
  <c r="AT1265" i="4"/>
  <c r="AS1265" i="4"/>
  <c r="AR1265" i="4"/>
  <c r="AQ1265" i="4"/>
  <c r="AP1265" i="4"/>
  <c r="AO1265" i="4"/>
  <c r="AN1265" i="4"/>
  <c r="AM1265" i="4"/>
  <c r="AL1265" i="4"/>
  <c r="AT1281" i="4"/>
  <c r="AS1281" i="4"/>
  <c r="AR1281" i="4"/>
  <c r="AQ1281" i="4"/>
  <c r="AP1281" i="4"/>
  <c r="AO1281" i="4"/>
  <c r="AN1281" i="4"/>
  <c r="AM1281" i="4"/>
  <c r="AL1281" i="4"/>
  <c r="AT1297" i="4"/>
  <c r="AS1297" i="4"/>
  <c r="AR1297" i="4"/>
  <c r="AQ1297" i="4"/>
  <c r="AP1297" i="4"/>
  <c r="AO1297" i="4"/>
  <c r="AN1297" i="4"/>
  <c r="AM1297" i="4"/>
  <c r="AL1297" i="4"/>
  <c r="AT1313" i="4"/>
  <c r="AS1313" i="4"/>
  <c r="AR1313" i="4"/>
  <c r="AQ1313" i="4"/>
  <c r="AP1313" i="4"/>
  <c r="AO1313" i="4"/>
  <c r="AN1313" i="4"/>
  <c r="AM1313" i="4"/>
  <c r="AL1313" i="4"/>
  <c r="AT1329" i="4"/>
  <c r="AS1329" i="4"/>
  <c r="AR1329" i="4"/>
  <c r="AQ1329" i="4"/>
  <c r="AP1329" i="4"/>
  <c r="AO1329" i="4"/>
  <c r="AN1329" i="4"/>
  <c r="AM1329" i="4"/>
  <c r="AL1329" i="4"/>
  <c r="AT1374" i="4"/>
  <c r="AS1374" i="4"/>
  <c r="AR1374" i="4"/>
  <c r="AQ1374" i="4"/>
  <c r="AP1374" i="4"/>
  <c r="AO1374" i="4"/>
  <c r="AN1374" i="4"/>
  <c r="AM1374" i="4"/>
  <c r="AL1374" i="4"/>
  <c r="AT1390" i="4"/>
  <c r="AS1390" i="4"/>
  <c r="AR1390" i="4"/>
  <c r="AQ1390" i="4"/>
  <c r="AP1390" i="4"/>
  <c r="AO1390" i="4"/>
  <c r="AN1390" i="4"/>
  <c r="AM1390" i="4"/>
  <c r="AL1390" i="4"/>
  <c r="AT1410" i="4"/>
  <c r="AS1410" i="4"/>
  <c r="AR1410" i="4"/>
  <c r="AQ1410" i="4"/>
  <c r="AP1410" i="4"/>
  <c r="AO1410" i="4"/>
  <c r="AN1410" i="4"/>
  <c r="AM1410" i="4"/>
  <c r="AL1410" i="4"/>
  <c r="AT1433" i="4"/>
  <c r="AS1433" i="4"/>
  <c r="AR1433" i="4"/>
  <c r="AQ1433" i="4"/>
  <c r="AP1433" i="4"/>
  <c r="AO1433" i="4"/>
  <c r="AN1433" i="4"/>
  <c r="AM1433" i="4"/>
  <c r="AL1433" i="4"/>
  <c r="AT1449" i="4"/>
  <c r="AS1449" i="4"/>
  <c r="AR1449" i="4"/>
  <c r="AQ1449" i="4"/>
  <c r="AP1449" i="4"/>
  <c r="AO1449" i="4"/>
  <c r="AN1449" i="4"/>
  <c r="AM1449" i="4"/>
  <c r="AL1449" i="4"/>
  <c r="AT1465" i="4"/>
  <c r="AS1465" i="4"/>
  <c r="AR1465" i="4"/>
  <c r="AQ1465" i="4"/>
  <c r="AP1465" i="4"/>
  <c r="AO1465" i="4"/>
  <c r="AN1465" i="4"/>
  <c r="AM1465" i="4"/>
  <c r="AL1465" i="4"/>
  <c r="AT1481" i="4"/>
  <c r="AS1481" i="4"/>
  <c r="AR1481" i="4"/>
  <c r="AQ1481" i="4"/>
  <c r="AP1481" i="4"/>
  <c r="AO1481" i="4"/>
  <c r="AN1481" i="4"/>
  <c r="AM1481" i="4"/>
  <c r="AL1481" i="4"/>
  <c r="AT1497" i="4"/>
  <c r="AS1497" i="4"/>
  <c r="AR1497" i="4"/>
  <c r="AQ1497" i="4"/>
  <c r="AP1497" i="4"/>
  <c r="AO1497" i="4"/>
  <c r="AN1497" i="4"/>
  <c r="AM1497" i="4"/>
  <c r="AL1497" i="4"/>
  <c r="AT1513" i="4"/>
  <c r="AS1513" i="4"/>
  <c r="AR1513" i="4"/>
  <c r="AQ1513" i="4"/>
  <c r="AP1513" i="4"/>
  <c r="AO1513" i="4"/>
  <c r="AN1513" i="4"/>
  <c r="AM1513" i="4"/>
  <c r="AL1513" i="4"/>
  <c r="AT1529" i="4"/>
  <c r="AS1529" i="4"/>
  <c r="AR1529" i="4"/>
  <c r="AQ1529" i="4"/>
  <c r="AP1529" i="4"/>
  <c r="AO1529" i="4"/>
  <c r="AN1529" i="4"/>
  <c r="AM1529" i="4"/>
  <c r="AL1529" i="4"/>
  <c r="AT1545" i="4"/>
  <c r="AS1545" i="4"/>
  <c r="AR1545" i="4"/>
  <c r="AQ1545" i="4"/>
  <c r="AP1545" i="4"/>
  <c r="AO1545" i="4"/>
  <c r="AN1545" i="4"/>
  <c r="AM1545" i="4"/>
  <c r="AL1545" i="4"/>
  <c r="AT1561" i="4"/>
  <c r="AS1561" i="4"/>
  <c r="AR1561" i="4"/>
  <c r="AQ1561" i="4"/>
  <c r="AP1561" i="4"/>
  <c r="AO1561" i="4"/>
  <c r="AN1561" i="4"/>
  <c r="AM1561" i="4"/>
  <c r="AL1561" i="4"/>
  <c r="AT1577" i="4"/>
  <c r="AS1577" i="4"/>
  <c r="AR1577" i="4"/>
  <c r="AQ1577" i="4"/>
  <c r="AP1577" i="4"/>
  <c r="AO1577" i="4"/>
  <c r="AN1577" i="4"/>
  <c r="AM1577" i="4"/>
  <c r="AL1577" i="4"/>
  <c r="AT1646" i="4"/>
  <c r="AS1646" i="4"/>
  <c r="AR1646" i="4"/>
  <c r="AQ1646" i="4"/>
  <c r="AP1646" i="4"/>
  <c r="AO1646" i="4"/>
  <c r="AN1646" i="4"/>
  <c r="AM1646" i="4"/>
  <c r="AL1646" i="4"/>
  <c r="AT1710" i="4"/>
  <c r="AS1710" i="4"/>
  <c r="AR1710" i="4"/>
  <c r="AQ1710" i="4"/>
  <c r="AP1710" i="4"/>
  <c r="AO1710" i="4"/>
  <c r="AN1710" i="4"/>
  <c r="AM1710" i="4"/>
  <c r="AL1710" i="4"/>
  <c r="AT1774" i="4"/>
  <c r="AS1774" i="4"/>
  <c r="AR1774" i="4"/>
  <c r="AQ1774" i="4"/>
  <c r="AP1774" i="4"/>
  <c r="AO1774" i="4"/>
  <c r="AN1774" i="4"/>
  <c r="AM1774" i="4"/>
  <c r="AL1774" i="4"/>
  <c r="AT1838" i="4"/>
  <c r="AS1838" i="4"/>
  <c r="AR1838" i="4"/>
  <c r="AQ1838" i="4"/>
  <c r="AP1838" i="4"/>
  <c r="AO1838" i="4"/>
  <c r="AN1838" i="4"/>
  <c r="AM1838" i="4"/>
  <c r="AL1838" i="4"/>
  <c r="AT1902" i="4"/>
  <c r="AS1902" i="4"/>
  <c r="AR1902" i="4"/>
  <c r="AQ1902" i="4"/>
  <c r="AP1902" i="4"/>
  <c r="AO1902" i="4"/>
  <c r="AN1902" i="4"/>
  <c r="AM1902" i="4"/>
  <c r="AL1902" i="4"/>
  <c r="AT1352" i="4"/>
  <c r="AS1352" i="4"/>
  <c r="AR1352" i="4"/>
  <c r="AQ1352" i="4"/>
  <c r="AP1352" i="4"/>
  <c r="AO1352" i="4"/>
  <c r="AN1352" i="4"/>
  <c r="AM1352" i="4"/>
  <c r="AL1352" i="4"/>
  <c r="AT1365" i="4"/>
  <c r="AS1365" i="4"/>
  <c r="AR1365" i="4"/>
  <c r="AQ1365" i="4"/>
  <c r="AP1365" i="4"/>
  <c r="AO1365" i="4"/>
  <c r="AN1365" i="4"/>
  <c r="AM1365" i="4"/>
  <c r="AL1365" i="4"/>
  <c r="AT1379" i="4"/>
  <c r="AS1379" i="4"/>
  <c r="AR1379" i="4"/>
  <c r="AQ1379" i="4"/>
  <c r="AP1379" i="4"/>
  <c r="AO1379" i="4"/>
  <c r="AN1379" i="4"/>
  <c r="AM1379" i="4"/>
  <c r="AL1379" i="4"/>
  <c r="AT1395" i="4"/>
  <c r="AS1395" i="4"/>
  <c r="AR1395" i="4"/>
  <c r="AQ1395" i="4"/>
  <c r="AP1395" i="4"/>
  <c r="AO1395" i="4"/>
  <c r="AN1395" i="4"/>
  <c r="AM1395" i="4"/>
  <c r="AL1395" i="4"/>
  <c r="AT1411" i="4"/>
  <c r="AS1411" i="4"/>
  <c r="AR1411" i="4"/>
  <c r="AQ1411" i="4"/>
  <c r="AP1411" i="4"/>
  <c r="AO1411" i="4"/>
  <c r="AN1411" i="4"/>
  <c r="AM1411" i="4"/>
  <c r="AL1411" i="4"/>
  <c r="AT1434" i="4"/>
  <c r="AS1434" i="4"/>
  <c r="AR1434" i="4"/>
  <c r="AQ1434" i="4"/>
  <c r="AP1434" i="4"/>
  <c r="AO1434" i="4"/>
  <c r="AN1434" i="4"/>
  <c r="AM1434" i="4"/>
  <c r="AL1434" i="4"/>
  <c r="AT1450" i="4"/>
  <c r="AS1450" i="4"/>
  <c r="AR1450" i="4"/>
  <c r="AQ1450" i="4"/>
  <c r="AP1450" i="4"/>
  <c r="AO1450" i="4"/>
  <c r="AN1450" i="4"/>
  <c r="AM1450" i="4"/>
  <c r="AL1450" i="4"/>
  <c r="AT1466" i="4"/>
  <c r="AS1466" i="4"/>
  <c r="AR1466" i="4"/>
  <c r="AQ1466" i="4"/>
  <c r="AP1466" i="4"/>
  <c r="AO1466" i="4"/>
  <c r="AN1466" i="4"/>
  <c r="AM1466" i="4"/>
  <c r="AL1466" i="4"/>
  <c r="AT1482" i="4"/>
  <c r="AS1482" i="4"/>
  <c r="AR1482" i="4"/>
  <c r="AQ1482" i="4"/>
  <c r="AP1482" i="4"/>
  <c r="AO1482" i="4"/>
  <c r="AN1482" i="4"/>
  <c r="AM1482" i="4"/>
  <c r="AL1482" i="4"/>
  <c r="AT1498" i="4"/>
  <c r="AS1498" i="4"/>
  <c r="AR1498" i="4"/>
  <c r="AQ1498" i="4"/>
  <c r="AP1498" i="4"/>
  <c r="AO1498" i="4"/>
  <c r="AN1498" i="4"/>
  <c r="AM1498" i="4"/>
  <c r="AL1498" i="4"/>
  <c r="AT1514" i="4"/>
  <c r="AS1514" i="4"/>
  <c r="AR1514" i="4"/>
  <c r="AQ1514" i="4"/>
  <c r="AP1514" i="4"/>
  <c r="AO1514" i="4"/>
  <c r="AN1514" i="4"/>
  <c r="AM1514" i="4"/>
  <c r="AL1514" i="4"/>
  <c r="AT1530" i="4"/>
  <c r="AS1530" i="4"/>
  <c r="AR1530" i="4"/>
  <c r="AQ1530" i="4"/>
  <c r="AP1530" i="4"/>
  <c r="AO1530" i="4"/>
  <c r="AN1530" i="4"/>
  <c r="AM1530" i="4"/>
  <c r="AL1530" i="4"/>
  <c r="AT1546" i="4"/>
  <c r="AS1546" i="4"/>
  <c r="AR1546" i="4"/>
  <c r="AQ1546" i="4"/>
  <c r="AP1546" i="4"/>
  <c r="AO1546" i="4"/>
  <c r="AN1546" i="4"/>
  <c r="AM1546" i="4"/>
  <c r="AL1546" i="4"/>
  <c r="AT1562" i="4"/>
  <c r="AS1562" i="4"/>
  <c r="AR1562" i="4"/>
  <c r="AQ1562" i="4"/>
  <c r="AP1562" i="4"/>
  <c r="AO1562" i="4"/>
  <c r="AN1562" i="4"/>
  <c r="AM1562" i="4"/>
  <c r="AL1562" i="4"/>
  <c r="AT1578" i="4"/>
  <c r="AS1578" i="4"/>
  <c r="AR1578" i="4"/>
  <c r="AQ1578" i="4"/>
  <c r="AP1578" i="4"/>
  <c r="AO1578" i="4"/>
  <c r="AN1578" i="4"/>
  <c r="AM1578" i="4"/>
  <c r="AL1578" i="4"/>
  <c r="AT1350" i="4"/>
  <c r="AS1350" i="4"/>
  <c r="AR1350" i="4"/>
  <c r="AQ1350" i="4"/>
  <c r="AP1350" i="4"/>
  <c r="AO1350" i="4"/>
  <c r="AN1350" i="4"/>
  <c r="AM1350" i="4"/>
  <c r="AL1350" i="4"/>
  <c r="AT1368" i="4"/>
  <c r="AS1368" i="4"/>
  <c r="AR1368" i="4"/>
  <c r="AQ1368" i="4"/>
  <c r="AP1368" i="4"/>
  <c r="AO1368" i="4"/>
  <c r="AN1368" i="4"/>
  <c r="AM1368" i="4"/>
  <c r="AL1368" i="4"/>
  <c r="AT1385" i="4"/>
  <c r="AS1385" i="4"/>
  <c r="AR1385" i="4"/>
  <c r="AQ1385" i="4"/>
  <c r="AP1385" i="4"/>
  <c r="AO1385" i="4"/>
  <c r="AN1385" i="4"/>
  <c r="AM1385" i="4"/>
  <c r="AL1385" i="4"/>
  <c r="AT1405" i="4"/>
  <c r="AS1405" i="4"/>
  <c r="AR1405" i="4"/>
  <c r="AQ1405" i="4"/>
  <c r="AP1405" i="4"/>
  <c r="AO1405" i="4"/>
  <c r="AN1405" i="4"/>
  <c r="AM1405" i="4"/>
  <c r="AL1405" i="4"/>
  <c r="AT1415" i="4"/>
  <c r="AS1415" i="4"/>
  <c r="AR1415" i="4"/>
  <c r="AQ1415" i="4"/>
  <c r="AP1415" i="4"/>
  <c r="AO1415" i="4"/>
  <c r="AN1415" i="4"/>
  <c r="AM1415" i="4"/>
  <c r="AL1415" i="4"/>
  <c r="AT1425" i="4"/>
  <c r="AS1425" i="4"/>
  <c r="AR1425" i="4"/>
  <c r="AQ1425" i="4"/>
  <c r="AP1425" i="4"/>
  <c r="AO1425" i="4"/>
  <c r="AN1425" i="4"/>
  <c r="AM1425" i="4"/>
  <c r="AL1425" i="4"/>
  <c r="AT1432" i="4"/>
  <c r="AS1432" i="4"/>
  <c r="AR1432" i="4"/>
  <c r="AQ1432" i="4"/>
  <c r="AP1432" i="4"/>
  <c r="AO1432" i="4"/>
  <c r="AN1432" i="4"/>
  <c r="AM1432" i="4"/>
  <c r="AL1432" i="4"/>
  <c r="AT1448" i="4"/>
  <c r="AS1448" i="4"/>
  <c r="AR1448" i="4"/>
  <c r="AQ1448" i="4"/>
  <c r="AP1448" i="4"/>
  <c r="AO1448" i="4"/>
  <c r="AN1448" i="4"/>
  <c r="AM1448" i="4"/>
  <c r="AL1448" i="4"/>
  <c r="AT1464" i="4"/>
  <c r="AS1464" i="4"/>
  <c r="AR1464" i="4"/>
  <c r="AQ1464" i="4"/>
  <c r="AP1464" i="4"/>
  <c r="AO1464" i="4"/>
  <c r="AN1464" i="4"/>
  <c r="AM1464" i="4"/>
  <c r="AL1464" i="4"/>
  <c r="AT1480" i="4"/>
  <c r="AS1480" i="4"/>
  <c r="AR1480" i="4"/>
  <c r="AQ1480" i="4"/>
  <c r="AP1480" i="4"/>
  <c r="AO1480" i="4"/>
  <c r="AN1480" i="4"/>
  <c r="AM1480" i="4"/>
  <c r="AL1480" i="4"/>
  <c r="AT1496" i="4"/>
  <c r="AS1496" i="4"/>
  <c r="AR1496" i="4"/>
  <c r="AQ1496" i="4"/>
  <c r="AP1496" i="4"/>
  <c r="AO1496" i="4"/>
  <c r="AN1496" i="4"/>
  <c r="AM1496" i="4"/>
  <c r="AL1496" i="4"/>
  <c r="AT1512" i="4"/>
  <c r="AS1512" i="4"/>
  <c r="AR1512" i="4"/>
  <c r="AQ1512" i="4"/>
  <c r="AP1512" i="4"/>
  <c r="AO1512" i="4"/>
  <c r="AN1512" i="4"/>
  <c r="AM1512" i="4"/>
  <c r="AL1512" i="4"/>
  <c r="AT1528" i="4"/>
  <c r="AS1528" i="4"/>
  <c r="AR1528" i="4"/>
  <c r="AQ1528" i="4"/>
  <c r="AP1528" i="4"/>
  <c r="AO1528" i="4"/>
  <c r="AN1528" i="4"/>
  <c r="AM1528" i="4"/>
  <c r="AL1528" i="4"/>
  <c r="AT1544" i="4"/>
  <c r="AS1544" i="4"/>
  <c r="AR1544" i="4"/>
  <c r="AQ1544" i="4"/>
  <c r="AP1544" i="4"/>
  <c r="AO1544" i="4"/>
  <c r="AN1544" i="4"/>
  <c r="AM1544" i="4"/>
  <c r="AL1544" i="4"/>
  <c r="AT1609" i="4"/>
  <c r="AS1609" i="4"/>
  <c r="AR1609" i="4"/>
  <c r="AQ1609" i="4"/>
  <c r="AP1609" i="4"/>
  <c r="AO1609" i="4"/>
  <c r="AN1609" i="4"/>
  <c r="AM1609" i="4"/>
  <c r="AL1609" i="4"/>
  <c r="AT1617" i="4"/>
  <c r="AS1617" i="4"/>
  <c r="AR1617" i="4"/>
  <c r="AQ1617" i="4"/>
  <c r="AP1617" i="4"/>
  <c r="AO1617" i="4"/>
  <c r="AN1617" i="4"/>
  <c r="AM1617" i="4"/>
  <c r="AL1617" i="4"/>
  <c r="AT1625" i="4"/>
  <c r="AS1625" i="4"/>
  <c r="AR1625" i="4"/>
  <c r="AQ1625" i="4"/>
  <c r="AP1625" i="4"/>
  <c r="AO1625" i="4"/>
  <c r="AN1625" i="4"/>
  <c r="AM1625" i="4"/>
  <c r="AL1625" i="4"/>
  <c r="AT1633" i="4"/>
  <c r="AS1633" i="4"/>
  <c r="AR1633" i="4"/>
  <c r="AQ1633" i="4"/>
  <c r="AP1633" i="4"/>
  <c r="AO1633" i="4"/>
  <c r="AN1633" i="4"/>
  <c r="AM1633" i="4"/>
  <c r="AL1633" i="4"/>
  <c r="AT1641" i="4"/>
  <c r="AS1641" i="4"/>
  <c r="AR1641" i="4"/>
  <c r="AQ1641" i="4"/>
  <c r="AP1641" i="4"/>
  <c r="AO1641" i="4"/>
  <c r="AN1641" i="4"/>
  <c r="AM1641" i="4"/>
  <c r="AL1641" i="4"/>
  <c r="AT1649" i="4"/>
  <c r="AS1649" i="4"/>
  <c r="AR1649" i="4"/>
  <c r="AQ1649" i="4"/>
  <c r="AP1649" i="4"/>
  <c r="AO1649" i="4"/>
  <c r="AN1649" i="4"/>
  <c r="AM1649" i="4"/>
  <c r="AL1649" i="4"/>
  <c r="AT1657" i="4"/>
  <c r="AS1657" i="4"/>
  <c r="AR1657" i="4"/>
  <c r="AQ1657" i="4"/>
  <c r="AP1657" i="4"/>
  <c r="AO1657" i="4"/>
  <c r="AN1657" i="4"/>
  <c r="AM1657" i="4"/>
  <c r="AL1657" i="4"/>
  <c r="AT1665" i="4"/>
  <c r="AS1665" i="4"/>
  <c r="AR1665" i="4"/>
  <c r="AQ1665" i="4"/>
  <c r="AP1665" i="4"/>
  <c r="AO1665" i="4"/>
  <c r="AN1665" i="4"/>
  <c r="AM1665" i="4"/>
  <c r="AL1665" i="4"/>
  <c r="AT1673" i="4"/>
  <c r="AS1673" i="4"/>
  <c r="AR1673" i="4"/>
  <c r="AQ1673" i="4"/>
  <c r="AP1673" i="4"/>
  <c r="AO1673" i="4"/>
  <c r="AN1673" i="4"/>
  <c r="AM1673" i="4"/>
  <c r="AL1673" i="4"/>
  <c r="AT1681" i="4"/>
  <c r="AS1681" i="4"/>
  <c r="AR1681" i="4"/>
  <c r="AQ1681" i="4"/>
  <c r="AP1681" i="4"/>
  <c r="AO1681" i="4"/>
  <c r="AN1681" i="4"/>
  <c r="AM1681" i="4"/>
  <c r="AL1681" i="4"/>
  <c r="AT1689" i="4"/>
  <c r="AS1689" i="4"/>
  <c r="AR1689" i="4"/>
  <c r="AQ1689" i="4"/>
  <c r="AP1689" i="4"/>
  <c r="AO1689" i="4"/>
  <c r="AN1689" i="4"/>
  <c r="AM1689" i="4"/>
  <c r="AL1689" i="4"/>
  <c r="AT1697" i="4"/>
  <c r="AS1697" i="4"/>
  <c r="AR1697" i="4"/>
  <c r="AQ1697" i="4"/>
  <c r="AP1697" i="4"/>
  <c r="AO1697" i="4"/>
  <c r="AN1697" i="4"/>
  <c r="AM1697" i="4"/>
  <c r="AL1697" i="4"/>
  <c r="AT1705" i="4"/>
  <c r="AS1705" i="4"/>
  <c r="AR1705" i="4"/>
  <c r="AQ1705" i="4"/>
  <c r="AP1705" i="4"/>
  <c r="AO1705" i="4"/>
  <c r="AN1705" i="4"/>
  <c r="AM1705" i="4"/>
  <c r="AL1705" i="4"/>
  <c r="AT1713" i="4"/>
  <c r="AS1713" i="4"/>
  <c r="AR1713" i="4"/>
  <c r="AQ1713" i="4"/>
  <c r="AP1713" i="4"/>
  <c r="AO1713" i="4"/>
  <c r="AN1713" i="4"/>
  <c r="AM1713" i="4"/>
  <c r="AL1713" i="4"/>
  <c r="AT1721" i="4"/>
  <c r="AS1721" i="4"/>
  <c r="AR1721" i="4"/>
  <c r="AQ1721" i="4"/>
  <c r="AP1721" i="4"/>
  <c r="AO1721" i="4"/>
  <c r="AN1721" i="4"/>
  <c r="AM1721" i="4"/>
  <c r="AL1721" i="4"/>
  <c r="AT1729" i="4"/>
  <c r="AS1729" i="4"/>
  <c r="AR1729" i="4"/>
  <c r="AQ1729" i="4"/>
  <c r="AP1729" i="4"/>
  <c r="AO1729" i="4"/>
  <c r="AN1729" i="4"/>
  <c r="AM1729" i="4"/>
  <c r="AL1729" i="4"/>
  <c r="AT1737" i="4"/>
  <c r="AS1737" i="4"/>
  <c r="AR1737" i="4"/>
  <c r="AQ1737" i="4"/>
  <c r="AP1737" i="4"/>
  <c r="AO1737" i="4"/>
  <c r="AN1737" i="4"/>
  <c r="AM1737" i="4"/>
  <c r="AL1737" i="4"/>
  <c r="AT1745" i="4"/>
  <c r="AS1745" i="4"/>
  <c r="AR1745" i="4"/>
  <c r="AQ1745" i="4"/>
  <c r="AP1745" i="4"/>
  <c r="AO1745" i="4"/>
  <c r="AN1745" i="4"/>
  <c r="AM1745" i="4"/>
  <c r="AL1745" i="4"/>
  <c r="AT1753" i="4"/>
  <c r="AS1753" i="4"/>
  <c r="AR1753" i="4"/>
  <c r="AQ1753" i="4"/>
  <c r="AP1753" i="4"/>
  <c r="AO1753" i="4"/>
  <c r="AN1753" i="4"/>
  <c r="AM1753" i="4"/>
  <c r="AL1753" i="4"/>
  <c r="AT809" i="4"/>
  <c r="AS809" i="4"/>
  <c r="AR809" i="4"/>
  <c r="AQ809" i="4"/>
  <c r="AP809" i="4"/>
  <c r="AO809" i="4"/>
  <c r="AN809" i="4"/>
  <c r="AM809" i="4"/>
  <c r="AL809" i="4"/>
  <c r="AT825" i="4"/>
  <c r="AS825" i="4"/>
  <c r="AR825" i="4"/>
  <c r="AQ825" i="4"/>
  <c r="AP825" i="4"/>
  <c r="AO825" i="4"/>
  <c r="AN825" i="4"/>
  <c r="AM825" i="4"/>
  <c r="AL825" i="4"/>
  <c r="AT841" i="4"/>
  <c r="AS841" i="4"/>
  <c r="AR841" i="4"/>
  <c r="AQ841" i="4"/>
  <c r="AP841" i="4"/>
  <c r="AO841" i="4"/>
  <c r="AN841" i="4"/>
  <c r="AM841" i="4"/>
  <c r="AL841" i="4"/>
  <c r="AT857" i="4"/>
  <c r="AR857" i="4"/>
  <c r="AQ857" i="4"/>
  <c r="AP857" i="4"/>
  <c r="AO857" i="4"/>
  <c r="AN857" i="4"/>
  <c r="AM857" i="4"/>
  <c r="AL857" i="4"/>
  <c r="AS857" i="4"/>
  <c r="AT873" i="4"/>
  <c r="AS873" i="4"/>
  <c r="AR873" i="4"/>
  <c r="AQ873" i="4"/>
  <c r="AP873" i="4"/>
  <c r="AO873" i="4"/>
  <c r="AN873" i="4"/>
  <c r="AM873" i="4"/>
  <c r="AL873" i="4"/>
  <c r="AT889" i="4"/>
  <c r="AS889" i="4"/>
  <c r="AR889" i="4"/>
  <c r="AQ889" i="4"/>
  <c r="AP889" i="4"/>
  <c r="AO889" i="4"/>
  <c r="AN889" i="4"/>
  <c r="AM889" i="4"/>
  <c r="AL889" i="4"/>
  <c r="AT905" i="4"/>
  <c r="AS905" i="4"/>
  <c r="AR905" i="4"/>
  <c r="AQ905" i="4"/>
  <c r="AP905" i="4"/>
  <c r="AO905" i="4"/>
  <c r="AN905" i="4"/>
  <c r="AM905" i="4"/>
  <c r="AL905" i="4"/>
  <c r="AT921" i="4"/>
  <c r="AS921" i="4"/>
  <c r="AR921" i="4"/>
  <c r="AQ921" i="4"/>
  <c r="AP921" i="4"/>
  <c r="AO921" i="4"/>
  <c r="AN921" i="4"/>
  <c r="AM921" i="4"/>
  <c r="AL921" i="4"/>
  <c r="AT937" i="4"/>
  <c r="AS937" i="4"/>
  <c r="AR937" i="4"/>
  <c r="AQ937" i="4"/>
  <c r="AP937" i="4"/>
  <c r="AO937" i="4"/>
  <c r="AN937" i="4"/>
  <c r="AM937" i="4"/>
  <c r="AL937" i="4"/>
  <c r="AT953" i="4"/>
  <c r="AS953" i="4"/>
  <c r="AR953" i="4"/>
  <c r="AQ953" i="4"/>
  <c r="AP953" i="4"/>
  <c r="AO953" i="4"/>
  <c r="AN953" i="4"/>
  <c r="AM953" i="4"/>
  <c r="AL953" i="4"/>
  <c r="AT969" i="4"/>
  <c r="AS969" i="4"/>
  <c r="AR969" i="4"/>
  <c r="AQ969" i="4"/>
  <c r="AP969" i="4"/>
  <c r="AO969" i="4"/>
  <c r="AN969" i="4"/>
  <c r="AM969" i="4"/>
  <c r="AL969" i="4"/>
  <c r="AT985" i="4"/>
  <c r="AR985" i="4"/>
  <c r="AQ985" i="4"/>
  <c r="AP985" i="4"/>
  <c r="AO985" i="4"/>
  <c r="AN985" i="4"/>
  <c r="AM985" i="4"/>
  <c r="AL985" i="4"/>
  <c r="AS985" i="4"/>
  <c r="AT1002" i="4"/>
  <c r="AS1002" i="4"/>
  <c r="AR1002" i="4"/>
  <c r="AQ1002" i="4"/>
  <c r="AP1002" i="4"/>
  <c r="AO1002" i="4"/>
  <c r="AN1002" i="4"/>
  <c r="AM1002" i="4"/>
  <c r="AL1002" i="4"/>
  <c r="AT1010" i="4"/>
  <c r="AS1010" i="4"/>
  <c r="AR1010" i="4"/>
  <c r="AQ1010" i="4"/>
  <c r="AP1010" i="4"/>
  <c r="AO1010" i="4"/>
  <c r="AN1010" i="4"/>
  <c r="AM1010" i="4"/>
  <c r="AL1010" i="4"/>
  <c r="AT1018" i="4"/>
  <c r="AS1018" i="4"/>
  <c r="AR1018" i="4"/>
  <c r="AQ1018" i="4"/>
  <c r="AP1018" i="4"/>
  <c r="AO1018" i="4"/>
  <c r="AN1018" i="4"/>
  <c r="AM1018" i="4"/>
  <c r="AL1018" i="4"/>
  <c r="AT1026" i="4"/>
  <c r="AS1026" i="4"/>
  <c r="AR1026" i="4"/>
  <c r="AQ1026" i="4"/>
  <c r="AP1026" i="4"/>
  <c r="AO1026" i="4"/>
  <c r="AN1026" i="4"/>
  <c r="AM1026" i="4"/>
  <c r="AL1026" i="4"/>
  <c r="AT520" i="4"/>
  <c r="AS520" i="4"/>
  <c r="AR520" i="4"/>
  <c r="AQ520" i="4"/>
  <c r="AP520" i="4"/>
  <c r="AO520" i="4"/>
  <c r="AN520" i="4"/>
  <c r="AM520" i="4"/>
  <c r="AL520" i="4"/>
  <c r="AP536" i="4"/>
  <c r="AO536" i="4"/>
  <c r="AN536" i="4"/>
  <c r="AM536" i="4"/>
  <c r="AL536" i="4"/>
  <c r="AT536" i="4"/>
  <c r="AS536" i="4"/>
  <c r="AR536" i="4"/>
  <c r="AQ536" i="4"/>
  <c r="AT552" i="4"/>
  <c r="AS552" i="4"/>
  <c r="AR552" i="4"/>
  <c r="AQ552" i="4"/>
  <c r="AP552" i="4"/>
  <c r="AO552" i="4"/>
  <c r="AN552" i="4"/>
  <c r="AM552" i="4"/>
  <c r="AL552" i="4"/>
  <c r="AT568" i="4"/>
  <c r="AS568" i="4"/>
  <c r="AR568" i="4"/>
  <c r="AQ568" i="4"/>
  <c r="AP568" i="4"/>
  <c r="AO568" i="4"/>
  <c r="AN568" i="4"/>
  <c r="AM568" i="4"/>
  <c r="AL568" i="4"/>
  <c r="AT584" i="4"/>
  <c r="AS584" i="4"/>
  <c r="AR584" i="4"/>
  <c r="AQ584" i="4"/>
  <c r="AP584" i="4"/>
  <c r="AO584" i="4"/>
  <c r="AN584" i="4"/>
  <c r="AM584" i="4"/>
  <c r="AL584" i="4"/>
  <c r="AS600" i="4"/>
  <c r="AR600" i="4"/>
  <c r="AQ600" i="4"/>
  <c r="AP600" i="4"/>
  <c r="AO600" i="4"/>
  <c r="AN600" i="4"/>
  <c r="AM600" i="4"/>
  <c r="AL600" i="4"/>
  <c r="AT600" i="4"/>
  <c r="AT616" i="4"/>
  <c r="AS616" i="4"/>
  <c r="AR616" i="4"/>
  <c r="AQ616" i="4"/>
  <c r="AP616" i="4"/>
  <c r="AO616" i="4"/>
  <c r="AN616" i="4"/>
  <c r="AM616" i="4"/>
  <c r="AL616" i="4"/>
  <c r="AT632" i="4"/>
  <c r="AS632" i="4"/>
  <c r="AR632" i="4"/>
  <c r="AQ632" i="4"/>
  <c r="AP632" i="4"/>
  <c r="AO632" i="4"/>
  <c r="AN632" i="4"/>
  <c r="AM632" i="4"/>
  <c r="AL632" i="4"/>
  <c r="AT648" i="4"/>
  <c r="AS648" i="4"/>
  <c r="AR648" i="4"/>
  <c r="AQ648" i="4"/>
  <c r="AP648" i="4"/>
  <c r="AO648" i="4"/>
  <c r="AN648" i="4"/>
  <c r="AM648" i="4"/>
  <c r="AL648" i="4"/>
  <c r="AT664" i="4"/>
  <c r="AS664" i="4"/>
  <c r="AR664" i="4"/>
  <c r="AQ664" i="4"/>
  <c r="AP664" i="4"/>
  <c r="AO664" i="4"/>
  <c r="AN664" i="4"/>
  <c r="AM664" i="4"/>
  <c r="AL664" i="4"/>
  <c r="AT680" i="4"/>
  <c r="AS680" i="4"/>
  <c r="AR680" i="4"/>
  <c r="AQ680" i="4"/>
  <c r="AP680" i="4"/>
  <c r="AO680" i="4"/>
  <c r="AN680" i="4"/>
  <c r="AM680" i="4"/>
  <c r="AL680" i="4"/>
  <c r="AT696" i="4"/>
  <c r="AS696" i="4"/>
  <c r="AR696" i="4"/>
  <c r="AQ696" i="4"/>
  <c r="AP696" i="4"/>
  <c r="AO696" i="4"/>
  <c r="AN696" i="4"/>
  <c r="AM696" i="4"/>
  <c r="AL696" i="4"/>
  <c r="AT712" i="4"/>
  <c r="AS712" i="4"/>
  <c r="AR712" i="4"/>
  <c r="AQ712" i="4"/>
  <c r="AP712" i="4"/>
  <c r="AO712" i="4"/>
  <c r="AN712" i="4"/>
  <c r="AM712" i="4"/>
  <c r="AL712" i="4"/>
  <c r="AP728" i="4"/>
  <c r="AO728" i="4"/>
  <c r="AN728" i="4"/>
  <c r="AM728" i="4"/>
  <c r="AL728" i="4"/>
  <c r="AT728" i="4"/>
  <c r="AS728" i="4"/>
  <c r="AR728" i="4"/>
  <c r="AQ728" i="4"/>
  <c r="AT744" i="4"/>
  <c r="AS744" i="4"/>
  <c r="AR744" i="4"/>
  <c r="AQ744" i="4"/>
  <c r="AP744" i="4"/>
  <c r="AO744" i="4"/>
  <c r="AN744" i="4"/>
  <c r="AM744" i="4"/>
  <c r="AL744" i="4"/>
  <c r="AT760" i="4"/>
  <c r="AS760" i="4"/>
  <c r="AR760" i="4"/>
  <c r="AQ760" i="4"/>
  <c r="AP760" i="4"/>
  <c r="AO760" i="4"/>
  <c r="AN760" i="4"/>
  <c r="AM760" i="4"/>
  <c r="AL760" i="4"/>
  <c r="AT776" i="4"/>
  <c r="AS776" i="4"/>
  <c r="AR776" i="4"/>
  <c r="AQ776" i="4"/>
  <c r="AP776" i="4"/>
  <c r="AO776" i="4"/>
  <c r="AN776" i="4"/>
  <c r="AM776" i="4"/>
  <c r="AL776" i="4"/>
  <c r="AP792" i="4"/>
  <c r="AO792" i="4"/>
  <c r="AN792" i="4"/>
  <c r="AM792" i="4"/>
  <c r="AL792" i="4"/>
  <c r="AT792" i="4"/>
  <c r="AS792" i="4"/>
  <c r="AR792" i="4"/>
  <c r="AQ792" i="4"/>
  <c r="AT808" i="4"/>
  <c r="AS808" i="4"/>
  <c r="AR808" i="4"/>
  <c r="AQ808" i="4"/>
  <c r="AP808" i="4"/>
  <c r="AO808" i="4"/>
  <c r="AN808" i="4"/>
  <c r="AM808" i="4"/>
  <c r="AL808" i="4"/>
  <c r="AT824" i="4"/>
  <c r="AS824" i="4"/>
  <c r="AR824" i="4"/>
  <c r="AQ824" i="4"/>
  <c r="AP824" i="4"/>
  <c r="AO824" i="4"/>
  <c r="AN824" i="4"/>
  <c r="AM824" i="4"/>
  <c r="AL824" i="4"/>
  <c r="AT840" i="4"/>
  <c r="AS840" i="4"/>
  <c r="AR840" i="4"/>
  <c r="AQ840" i="4"/>
  <c r="AP840" i="4"/>
  <c r="AO840" i="4"/>
  <c r="AN840" i="4"/>
  <c r="AM840" i="4"/>
  <c r="AL840" i="4"/>
  <c r="AT856" i="4"/>
  <c r="AS856" i="4"/>
  <c r="AR856" i="4"/>
  <c r="AQ856" i="4"/>
  <c r="AP856" i="4"/>
  <c r="AO856" i="4"/>
  <c r="AN856" i="4"/>
  <c r="AM856" i="4"/>
  <c r="AL856" i="4"/>
  <c r="AT872" i="4"/>
  <c r="AS872" i="4"/>
  <c r="AR872" i="4"/>
  <c r="AQ872" i="4"/>
  <c r="AP872" i="4"/>
  <c r="AO872" i="4"/>
  <c r="AN872" i="4"/>
  <c r="AM872" i="4"/>
  <c r="AL872" i="4"/>
  <c r="AT888" i="4"/>
  <c r="AS888" i="4"/>
  <c r="AR888" i="4"/>
  <c r="AQ888" i="4"/>
  <c r="AP888" i="4"/>
  <c r="AO888" i="4"/>
  <c r="AN888" i="4"/>
  <c r="AM888" i="4"/>
  <c r="AL888" i="4"/>
  <c r="AT904" i="4"/>
  <c r="AS904" i="4"/>
  <c r="AR904" i="4"/>
  <c r="AQ904" i="4"/>
  <c r="AP904" i="4"/>
  <c r="AO904" i="4"/>
  <c r="AN904" i="4"/>
  <c r="AM904" i="4"/>
  <c r="AL904" i="4"/>
  <c r="AT920" i="4"/>
  <c r="AS920" i="4"/>
  <c r="AR920" i="4"/>
  <c r="AQ920" i="4"/>
  <c r="AP920" i="4"/>
  <c r="AO920" i="4"/>
  <c r="AN920" i="4"/>
  <c r="AM920" i="4"/>
  <c r="AL920" i="4"/>
  <c r="AT936" i="4"/>
  <c r="AS936" i="4"/>
  <c r="AR936" i="4"/>
  <c r="AQ936" i="4"/>
  <c r="AP936" i="4"/>
  <c r="AO936" i="4"/>
  <c r="AN936" i="4"/>
  <c r="AM936" i="4"/>
  <c r="AL936" i="4"/>
  <c r="AT952" i="4"/>
  <c r="AS952" i="4"/>
  <c r="AR952" i="4"/>
  <c r="AQ952" i="4"/>
  <c r="AP952" i="4"/>
  <c r="AO952" i="4"/>
  <c r="AN952" i="4"/>
  <c r="AM952" i="4"/>
  <c r="AL952" i="4"/>
  <c r="AT968" i="4"/>
  <c r="AS968" i="4"/>
  <c r="AR968" i="4"/>
  <c r="AQ968" i="4"/>
  <c r="AP968" i="4"/>
  <c r="AO968" i="4"/>
  <c r="AN968" i="4"/>
  <c r="AM968" i="4"/>
  <c r="AL968" i="4"/>
  <c r="AT984" i="4"/>
  <c r="AS984" i="4"/>
  <c r="AR984" i="4"/>
  <c r="AQ984" i="4"/>
  <c r="AP984" i="4"/>
  <c r="AO984" i="4"/>
  <c r="AN984" i="4"/>
  <c r="AM984" i="4"/>
  <c r="AL984" i="4"/>
  <c r="AT1000" i="4"/>
  <c r="AS1000" i="4"/>
  <c r="AR1000" i="4"/>
  <c r="AQ1000" i="4"/>
  <c r="AP1000" i="4"/>
  <c r="AO1000" i="4"/>
  <c r="AN1000" i="4"/>
  <c r="AM1000" i="4"/>
  <c r="AL1000" i="4"/>
  <c r="AT1044" i="4"/>
  <c r="AS1044" i="4"/>
  <c r="AR1044" i="4"/>
  <c r="AQ1044" i="4"/>
  <c r="AP1044" i="4"/>
  <c r="AO1044" i="4"/>
  <c r="AN1044" i="4"/>
  <c r="AM1044" i="4"/>
  <c r="AL1044" i="4"/>
  <c r="AT1060" i="4"/>
  <c r="AS1060" i="4"/>
  <c r="AR1060" i="4"/>
  <c r="AQ1060" i="4"/>
  <c r="AP1060" i="4"/>
  <c r="AO1060" i="4"/>
  <c r="AN1060" i="4"/>
  <c r="AM1060" i="4"/>
  <c r="AL1060" i="4"/>
  <c r="AT1076" i="4"/>
  <c r="AS1076" i="4"/>
  <c r="AR1076" i="4"/>
  <c r="AQ1076" i="4"/>
  <c r="AP1076" i="4"/>
  <c r="AO1076" i="4"/>
  <c r="AN1076" i="4"/>
  <c r="AM1076" i="4"/>
  <c r="AL1076" i="4"/>
  <c r="AT1092" i="4"/>
  <c r="AS1092" i="4"/>
  <c r="AR1092" i="4"/>
  <c r="AQ1092" i="4"/>
  <c r="AP1092" i="4"/>
  <c r="AO1092" i="4"/>
  <c r="AN1092" i="4"/>
  <c r="AM1092" i="4"/>
  <c r="AL1092" i="4"/>
  <c r="AT1108" i="4"/>
  <c r="AS1108" i="4"/>
  <c r="AR1108" i="4"/>
  <c r="AQ1108" i="4"/>
  <c r="AP1108" i="4"/>
  <c r="AO1108" i="4"/>
  <c r="AN1108" i="4"/>
  <c r="AM1108" i="4"/>
  <c r="AL1108" i="4"/>
  <c r="AT1124" i="4"/>
  <c r="AS1124" i="4"/>
  <c r="AR1124" i="4"/>
  <c r="AQ1124" i="4"/>
  <c r="AP1124" i="4"/>
  <c r="AO1124" i="4"/>
  <c r="AN1124" i="4"/>
  <c r="AM1124" i="4"/>
  <c r="AL1124" i="4"/>
  <c r="AT1140" i="4"/>
  <c r="AS1140" i="4"/>
  <c r="AR1140" i="4"/>
  <c r="AQ1140" i="4"/>
  <c r="AP1140" i="4"/>
  <c r="AO1140" i="4"/>
  <c r="AN1140" i="4"/>
  <c r="AM1140" i="4"/>
  <c r="AL1140" i="4"/>
  <c r="AP1156" i="4"/>
  <c r="AO1156" i="4"/>
  <c r="AN1156" i="4"/>
  <c r="AM1156" i="4"/>
  <c r="AL1156" i="4"/>
  <c r="AT1156" i="4"/>
  <c r="AS1156" i="4"/>
  <c r="AR1156" i="4"/>
  <c r="AQ1156" i="4"/>
  <c r="AT1172" i="4"/>
  <c r="AS1172" i="4"/>
  <c r="AR1172" i="4"/>
  <c r="AQ1172" i="4"/>
  <c r="AP1172" i="4"/>
  <c r="AO1172" i="4"/>
  <c r="AN1172" i="4"/>
  <c r="AM1172" i="4"/>
  <c r="AL1172" i="4"/>
  <c r="AT1188" i="4"/>
  <c r="AS1188" i="4"/>
  <c r="AR1188" i="4"/>
  <c r="AQ1188" i="4"/>
  <c r="AP1188" i="4"/>
  <c r="AO1188" i="4"/>
  <c r="AN1188" i="4"/>
  <c r="AM1188" i="4"/>
  <c r="AL1188" i="4"/>
  <c r="AT1204" i="4"/>
  <c r="AS1204" i="4"/>
  <c r="AR1204" i="4"/>
  <c r="AQ1204" i="4"/>
  <c r="AP1204" i="4"/>
  <c r="AO1204" i="4"/>
  <c r="AN1204" i="4"/>
  <c r="AM1204" i="4"/>
  <c r="AL1204" i="4"/>
  <c r="AT1220" i="4"/>
  <c r="AS1220" i="4"/>
  <c r="AR1220" i="4"/>
  <c r="AQ1220" i="4"/>
  <c r="AP1220" i="4"/>
  <c r="AO1220" i="4"/>
  <c r="AN1220" i="4"/>
  <c r="AM1220" i="4"/>
  <c r="AL1220" i="4"/>
  <c r="AT1236" i="4"/>
  <c r="AS1236" i="4"/>
  <c r="AR1236" i="4"/>
  <c r="AQ1236" i="4"/>
  <c r="AP1236" i="4"/>
  <c r="AO1236" i="4"/>
  <c r="AN1236" i="4"/>
  <c r="AM1236" i="4"/>
  <c r="AL1236" i="4"/>
  <c r="AT1252" i="4"/>
  <c r="AS1252" i="4"/>
  <c r="AR1252" i="4"/>
  <c r="AQ1252" i="4"/>
  <c r="AP1252" i="4"/>
  <c r="AO1252" i="4"/>
  <c r="AN1252" i="4"/>
  <c r="AM1252" i="4"/>
  <c r="AL1252" i="4"/>
  <c r="AT1268" i="4"/>
  <c r="AS1268" i="4"/>
  <c r="AR1268" i="4"/>
  <c r="AQ1268" i="4"/>
  <c r="AP1268" i="4"/>
  <c r="AO1268" i="4"/>
  <c r="AN1268" i="4"/>
  <c r="AM1268" i="4"/>
  <c r="AL1268" i="4"/>
  <c r="AT1284" i="4"/>
  <c r="AS1284" i="4"/>
  <c r="AR1284" i="4"/>
  <c r="AQ1284" i="4"/>
  <c r="AP1284" i="4"/>
  <c r="AO1284" i="4"/>
  <c r="AN1284" i="4"/>
  <c r="AM1284" i="4"/>
  <c r="AL1284" i="4"/>
  <c r="AT1300" i="4"/>
  <c r="AS1300" i="4"/>
  <c r="AR1300" i="4"/>
  <c r="AQ1300" i="4"/>
  <c r="AP1300" i="4"/>
  <c r="AO1300" i="4"/>
  <c r="AN1300" i="4"/>
  <c r="AM1300" i="4"/>
  <c r="AL1300" i="4"/>
  <c r="AT1316" i="4"/>
  <c r="AS1316" i="4"/>
  <c r="AR1316" i="4"/>
  <c r="AQ1316" i="4"/>
  <c r="AP1316" i="4"/>
  <c r="AO1316" i="4"/>
  <c r="AN1316" i="4"/>
  <c r="AM1316" i="4"/>
  <c r="AL1316" i="4"/>
  <c r="AT1332" i="4"/>
  <c r="AS1332" i="4"/>
  <c r="AR1332" i="4"/>
  <c r="AQ1332" i="4"/>
  <c r="AP1332" i="4"/>
  <c r="AO1332" i="4"/>
  <c r="AN1332" i="4"/>
  <c r="AM1332" i="4"/>
  <c r="AL1332" i="4"/>
  <c r="AT1349" i="4"/>
  <c r="AS1349" i="4"/>
  <c r="AR1349" i="4"/>
  <c r="AQ1349" i="4"/>
  <c r="AP1349" i="4"/>
  <c r="AO1349" i="4"/>
  <c r="AN1349" i="4"/>
  <c r="AM1349" i="4"/>
  <c r="AL1349" i="4"/>
  <c r="AT1585" i="4"/>
  <c r="AS1585" i="4"/>
  <c r="AR1585" i="4"/>
  <c r="AQ1585" i="4"/>
  <c r="AP1585" i="4"/>
  <c r="AO1585" i="4"/>
  <c r="AN1585" i="4"/>
  <c r="AM1585" i="4"/>
  <c r="AL1585" i="4"/>
  <c r="AT1594" i="4"/>
  <c r="AS1594" i="4"/>
  <c r="AR1594" i="4"/>
  <c r="AQ1594" i="4"/>
  <c r="AP1594" i="4"/>
  <c r="AO1594" i="4"/>
  <c r="AN1594" i="4"/>
  <c r="AM1594" i="4"/>
  <c r="AL1594" i="4"/>
  <c r="AT1603" i="4"/>
  <c r="AS1603" i="4"/>
  <c r="AR1603" i="4"/>
  <c r="AQ1603" i="4"/>
  <c r="AP1603" i="4"/>
  <c r="AO1603" i="4"/>
  <c r="AN1603" i="4"/>
  <c r="AM1603" i="4"/>
  <c r="AL1603" i="4"/>
  <c r="AT1666" i="4"/>
  <c r="AS1666" i="4"/>
  <c r="AR1666" i="4"/>
  <c r="AQ1666" i="4"/>
  <c r="AP1666" i="4"/>
  <c r="AO1666" i="4"/>
  <c r="AN1666" i="4"/>
  <c r="AM1666" i="4"/>
  <c r="AL1666" i="4"/>
  <c r="AT1730" i="4"/>
  <c r="AS1730" i="4"/>
  <c r="AR1730" i="4"/>
  <c r="AQ1730" i="4"/>
  <c r="AP1730" i="4"/>
  <c r="AO1730" i="4"/>
  <c r="AN1730" i="4"/>
  <c r="AM1730" i="4"/>
  <c r="AL1730" i="4"/>
  <c r="AT1794" i="4"/>
  <c r="AS1794" i="4"/>
  <c r="AR1794" i="4"/>
  <c r="AQ1794" i="4"/>
  <c r="AP1794" i="4"/>
  <c r="AO1794" i="4"/>
  <c r="AN1794" i="4"/>
  <c r="AM1794" i="4"/>
  <c r="AL1794" i="4"/>
  <c r="AT1858" i="4"/>
  <c r="AS1858" i="4"/>
  <c r="AR1858" i="4"/>
  <c r="AQ1858" i="4"/>
  <c r="AP1858" i="4"/>
  <c r="AO1858" i="4"/>
  <c r="AN1858" i="4"/>
  <c r="AM1858" i="4"/>
  <c r="AL1858" i="4"/>
  <c r="AT1922" i="4"/>
  <c r="AS1922" i="4"/>
  <c r="AR1922" i="4"/>
  <c r="AQ1922" i="4"/>
  <c r="AP1922" i="4"/>
  <c r="AO1922" i="4"/>
  <c r="AN1922" i="4"/>
  <c r="AM1922" i="4"/>
  <c r="AL1922" i="4"/>
  <c r="AT1043" i="4"/>
  <c r="AS1043" i="4"/>
  <c r="AR1043" i="4"/>
  <c r="AQ1043" i="4"/>
  <c r="AP1043" i="4"/>
  <c r="AO1043" i="4"/>
  <c r="AN1043" i="4"/>
  <c r="AM1043" i="4"/>
  <c r="AL1043" i="4"/>
  <c r="AT1059" i="4"/>
  <c r="AS1059" i="4"/>
  <c r="AR1059" i="4"/>
  <c r="AQ1059" i="4"/>
  <c r="AP1059" i="4"/>
  <c r="AO1059" i="4"/>
  <c r="AN1059" i="4"/>
  <c r="AM1059" i="4"/>
  <c r="AL1059" i="4"/>
  <c r="AT1075" i="4"/>
  <c r="AS1075" i="4"/>
  <c r="AR1075" i="4"/>
  <c r="AQ1075" i="4"/>
  <c r="AP1075" i="4"/>
  <c r="AO1075" i="4"/>
  <c r="AN1075" i="4"/>
  <c r="AM1075" i="4"/>
  <c r="AL1075" i="4"/>
  <c r="AT1091" i="4"/>
  <c r="AS1091" i="4"/>
  <c r="AR1091" i="4"/>
  <c r="AQ1091" i="4"/>
  <c r="AP1091" i="4"/>
  <c r="AO1091" i="4"/>
  <c r="AN1091" i="4"/>
  <c r="AM1091" i="4"/>
  <c r="AL1091" i="4"/>
  <c r="AT1107" i="4"/>
  <c r="AS1107" i="4"/>
  <c r="AR1107" i="4"/>
  <c r="AQ1107" i="4"/>
  <c r="AP1107" i="4"/>
  <c r="AO1107" i="4"/>
  <c r="AN1107" i="4"/>
  <c r="AM1107" i="4"/>
  <c r="AL1107" i="4"/>
  <c r="AT1123" i="4"/>
  <c r="AS1123" i="4"/>
  <c r="AR1123" i="4"/>
  <c r="AQ1123" i="4"/>
  <c r="AP1123" i="4"/>
  <c r="AO1123" i="4"/>
  <c r="AN1123" i="4"/>
  <c r="AM1123" i="4"/>
  <c r="AL1123" i="4"/>
  <c r="AT1139" i="4"/>
  <c r="AS1139" i="4"/>
  <c r="AR1139" i="4"/>
  <c r="AQ1139" i="4"/>
  <c r="AP1139" i="4"/>
  <c r="AO1139" i="4"/>
  <c r="AN1139" i="4"/>
  <c r="AM1139" i="4"/>
  <c r="AL1139" i="4"/>
  <c r="AT1155" i="4"/>
  <c r="AS1155" i="4"/>
  <c r="AR1155" i="4"/>
  <c r="AQ1155" i="4"/>
  <c r="AP1155" i="4"/>
  <c r="AO1155" i="4"/>
  <c r="AN1155" i="4"/>
  <c r="AM1155" i="4"/>
  <c r="AL1155" i="4"/>
  <c r="AT1171" i="4"/>
  <c r="AS1171" i="4"/>
  <c r="AR1171" i="4"/>
  <c r="AQ1171" i="4"/>
  <c r="AP1171" i="4"/>
  <c r="AO1171" i="4"/>
  <c r="AN1171" i="4"/>
  <c r="AM1171" i="4"/>
  <c r="AL1171" i="4"/>
  <c r="AT1187" i="4"/>
  <c r="AS1187" i="4"/>
  <c r="AR1187" i="4"/>
  <c r="AQ1187" i="4"/>
  <c r="AP1187" i="4"/>
  <c r="AO1187" i="4"/>
  <c r="AN1187" i="4"/>
  <c r="AM1187" i="4"/>
  <c r="AL1187" i="4"/>
  <c r="AT1203" i="4"/>
  <c r="AS1203" i="4"/>
  <c r="AR1203" i="4"/>
  <c r="AQ1203" i="4"/>
  <c r="AP1203" i="4"/>
  <c r="AO1203" i="4"/>
  <c r="AN1203" i="4"/>
  <c r="AM1203" i="4"/>
  <c r="AL1203" i="4"/>
  <c r="AT1219" i="4"/>
  <c r="AS1219" i="4"/>
  <c r="AR1219" i="4"/>
  <c r="AQ1219" i="4"/>
  <c r="AP1219" i="4"/>
  <c r="AO1219" i="4"/>
  <c r="AN1219" i="4"/>
  <c r="AM1219" i="4"/>
  <c r="AL1219" i="4"/>
  <c r="AT1235" i="4"/>
  <c r="AS1235" i="4"/>
  <c r="AR1235" i="4"/>
  <c r="AQ1235" i="4"/>
  <c r="AP1235" i="4"/>
  <c r="AO1235" i="4"/>
  <c r="AN1235" i="4"/>
  <c r="AM1235" i="4"/>
  <c r="AL1235" i="4"/>
  <c r="AT1251" i="4"/>
  <c r="AS1251" i="4"/>
  <c r="AR1251" i="4"/>
  <c r="AQ1251" i="4"/>
  <c r="AP1251" i="4"/>
  <c r="AO1251" i="4"/>
  <c r="AN1251" i="4"/>
  <c r="AM1251" i="4"/>
  <c r="AL1251" i="4"/>
  <c r="AT1267" i="4"/>
  <c r="AS1267" i="4"/>
  <c r="AR1267" i="4"/>
  <c r="AQ1267" i="4"/>
  <c r="AP1267" i="4"/>
  <c r="AO1267" i="4"/>
  <c r="AN1267" i="4"/>
  <c r="AM1267" i="4"/>
  <c r="AL1267" i="4"/>
  <c r="AT1283" i="4"/>
  <c r="AS1283" i="4"/>
  <c r="AR1283" i="4"/>
  <c r="AQ1283" i="4"/>
  <c r="AP1283" i="4"/>
  <c r="AO1283" i="4"/>
  <c r="AN1283" i="4"/>
  <c r="AM1283" i="4"/>
  <c r="AL1283" i="4"/>
  <c r="AT1299" i="4"/>
  <c r="AS1299" i="4"/>
  <c r="AR1299" i="4"/>
  <c r="AQ1299" i="4"/>
  <c r="AP1299" i="4"/>
  <c r="AO1299" i="4"/>
  <c r="AN1299" i="4"/>
  <c r="AM1299" i="4"/>
  <c r="AL1299" i="4"/>
  <c r="AT1315" i="4"/>
  <c r="AS1315" i="4"/>
  <c r="AR1315" i="4"/>
  <c r="AQ1315" i="4"/>
  <c r="AP1315" i="4"/>
  <c r="AO1315" i="4"/>
  <c r="AN1315" i="4"/>
  <c r="AM1315" i="4"/>
  <c r="AL1315" i="4"/>
  <c r="AT1331" i="4"/>
  <c r="AS1331" i="4"/>
  <c r="AR1331" i="4"/>
  <c r="AQ1331" i="4"/>
  <c r="AP1331" i="4"/>
  <c r="AO1331" i="4"/>
  <c r="AN1331" i="4"/>
  <c r="AM1331" i="4"/>
  <c r="AL1331" i="4"/>
  <c r="AT1380" i="4"/>
  <c r="AS1380" i="4"/>
  <c r="AR1380" i="4"/>
  <c r="AQ1380" i="4"/>
  <c r="AP1380" i="4"/>
  <c r="AO1380" i="4"/>
  <c r="AN1380" i="4"/>
  <c r="AM1380" i="4"/>
  <c r="AL1380" i="4"/>
  <c r="AT1396" i="4"/>
  <c r="AS1396" i="4"/>
  <c r="AR1396" i="4"/>
  <c r="AQ1396" i="4"/>
  <c r="AP1396" i="4"/>
  <c r="AO1396" i="4"/>
  <c r="AN1396" i="4"/>
  <c r="AM1396" i="4"/>
  <c r="AL1396" i="4"/>
  <c r="AT1404" i="4"/>
  <c r="AS1404" i="4"/>
  <c r="AR1404" i="4"/>
  <c r="AQ1404" i="4"/>
  <c r="AP1404" i="4"/>
  <c r="AO1404" i="4"/>
  <c r="AN1404" i="4"/>
  <c r="AM1404" i="4"/>
  <c r="AL1404" i="4"/>
  <c r="AT1424" i="4"/>
  <c r="AS1424" i="4"/>
  <c r="AR1424" i="4"/>
  <c r="AQ1424" i="4"/>
  <c r="AP1424" i="4"/>
  <c r="AO1424" i="4"/>
  <c r="AN1424" i="4"/>
  <c r="AM1424" i="4"/>
  <c r="AL1424" i="4"/>
  <c r="AT1443" i="4"/>
  <c r="AS1443" i="4"/>
  <c r="AR1443" i="4"/>
  <c r="AQ1443" i="4"/>
  <c r="AP1443" i="4"/>
  <c r="AO1443" i="4"/>
  <c r="AN1443" i="4"/>
  <c r="AM1443" i="4"/>
  <c r="AL1443" i="4"/>
  <c r="AT1459" i="4"/>
  <c r="AS1459" i="4"/>
  <c r="AR1459" i="4"/>
  <c r="AQ1459" i="4"/>
  <c r="AP1459" i="4"/>
  <c r="AO1459" i="4"/>
  <c r="AN1459" i="4"/>
  <c r="AM1459" i="4"/>
  <c r="AL1459" i="4"/>
  <c r="AT1475" i="4"/>
  <c r="AS1475" i="4"/>
  <c r="AR1475" i="4"/>
  <c r="AQ1475" i="4"/>
  <c r="AP1475" i="4"/>
  <c r="AO1475" i="4"/>
  <c r="AN1475" i="4"/>
  <c r="AM1475" i="4"/>
  <c r="AL1475" i="4"/>
  <c r="AT1491" i="4"/>
  <c r="AS1491" i="4"/>
  <c r="AR1491" i="4"/>
  <c r="AQ1491" i="4"/>
  <c r="AP1491" i="4"/>
  <c r="AO1491" i="4"/>
  <c r="AN1491" i="4"/>
  <c r="AM1491" i="4"/>
  <c r="AL1491" i="4"/>
  <c r="AT1507" i="4"/>
  <c r="AS1507" i="4"/>
  <c r="AR1507" i="4"/>
  <c r="AQ1507" i="4"/>
  <c r="AP1507" i="4"/>
  <c r="AO1507" i="4"/>
  <c r="AN1507" i="4"/>
  <c r="AM1507" i="4"/>
  <c r="AL1507" i="4"/>
  <c r="AT1523" i="4"/>
  <c r="AS1523" i="4"/>
  <c r="AR1523" i="4"/>
  <c r="AQ1523" i="4"/>
  <c r="AP1523" i="4"/>
  <c r="AO1523" i="4"/>
  <c r="AN1523" i="4"/>
  <c r="AM1523" i="4"/>
  <c r="AL1523" i="4"/>
  <c r="AT1539" i="4"/>
  <c r="AS1539" i="4"/>
  <c r="AR1539" i="4"/>
  <c r="AQ1539" i="4"/>
  <c r="AP1539" i="4"/>
  <c r="AO1539" i="4"/>
  <c r="AN1539" i="4"/>
  <c r="AM1539" i="4"/>
  <c r="AL1539" i="4"/>
  <c r="AT1555" i="4"/>
  <c r="AS1555" i="4"/>
  <c r="AR1555" i="4"/>
  <c r="AQ1555" i="4"/>
  <c r="AP1555" i="4"/>
  <c r="AO1555" i="4"/>
  <c r="AN1555" i="4"/>
  <c r="AM1555" i="4"/>
  <c r="AL1555" i="4"/>
  <c r="AT1571" i="4"/>
  <c r="AS1571" i="4"/>
  <c r="AR1571" i="4"/>
  <c r="AQ1571" i="4"/>
  <c r="AP1571" i="4"/>
  <c r="AO1571" i="4"/>
  <c r="AN1571" i="4"/>
  <c r="AM1571" i="4"/>
  <c r="AL1571" i="4"/>
  <c r="AT1622" i="4"/>
  <c r="AS1622" i="4"/>
  <c r="AR1622" i="4"/>
  <c r="AQ1622" i="4"/>
  <c r="AP1622" i="4"/>
  <c r="AO1622" i="4"/>
  <c r="AN1622" i="4"/>
  <c r="AM1622" i="4"/>
  <c r="AL1622" i="4"/>
  <c r="AT1686" i="4"/>
  <c r="AS1686" i="4"/>
  <c r="AR1686" i="4"/>
  <c r="AQ1686" i="4"/>
  <c r="AP1686" i="4"/>
  <c r="AO1686" i="4"/>
  <c r="AN1686" i="4"/>
  <c r="AM1686" i="4"/>
  <c r="AL1686" i="4"/>
  <c r="AT1750" i="4"/>
  <c r="AS1750" i="4"/>
  <c r="AR1750" i="4"/>
  <c r="AQ1750" i="4"/>
  <c r="AP1750" i="4"/>
  <c r="AO1750" i="4"/>
  <c r="AN1750" i="4"/>
  <c r="AM1750" i="4"/>
  <c r="AL1750" i="4"/>
  <c r="AT1814" i="4"/>
  <c r="AS1814" i="4"/>
  <c r="AR1814" i="4"/>
  <c r="AQ1814" i="4"/>
  <c r="AP1814" i="4"/>
  <c r="AO1814" i="4"/>
  <c r="AN1814" i="4"/>
  <c r="AM1814" i="4"/>
  <c r="AL1814" i="4"/>
  <c r="AT1878" i="4"/>
  <c r="AS1878" i="4"/>
  <c r="AR1878" i="4"/>
  <c r="AQ1878" i="4"/>
  <c r="AP1878" i="4"/>
  <c r="AO1878" i="4"/>
  <c r="AN1878" i="4"/>
  <c r="AM1878" i="4"/>
  <c r="AL1878" i="4"/>
  <c r="AT1038" i="4"/>
  <c r="AS1038" i="4"/>
  <c r="AR1038" i="4"/>
  <c r="AQ1038" i="4"/>
  <c r="AP1038" i="4"/>
  <c r="AO1038" i="4"/>
  <c r="AN1038" i="4"/>
  <c r="AM1038" i="4"/>
  <c r="AL1038" i="4"/>
  <c r="AT1054" i="4"/>
  <c r="AS1054" i="4"/>
  <c r="AR1054" i="4"/>
  <c r="AQ1054" i="4"/>
  <c r="AP1054" i="4"/>
  <c r="AO1054" i="4"/>
  <c r="AN1054" i="4"/>
  <c r="AM1054" i="4"/>
  <c r="AL1054" i="4"/>
  <c r="AT1070" i="4"/>
  <c r="AS1070" i="4"/>
  <c r="AR1070" i="4"/>
  <c r="AQ1070" i="4"/>
  <c r="AP1070" i="4"/>
  <c r="AO1070" i="4"/>
  <c r="AN1070" i="4"/>
  <c r="AM1070" i="4"/>
  <c r="AL1070" i="4"/>
  <c r="AT1086" i="4"/>
  <c r="AS1086" i="4"/>
  <c r="AR1086" i="4"/>
  <c r="AQ1086" i="4"/>
  <c r="AP1086" i="4"/>
  <c r="AO1086" i="4"/>
  <c r="AN1086" i="4"/>
  <c r="AM1086" i="4"/>
  <c r="AL1086" i="4"/>
  <c r="AT1102" i="4"/>
  <c r="AS1102" i="4"/>
  <c r="AR1102" i="4"/>
  <c r="AQ1102" i="4"/>
  <c r="AP1102" i="4"/>
  <c r="AO1102" i="4"/>
  <c r="AN1102" i="4"/>
  <c r="AM1102" i="4"/>
  <c r="AL1102" i="4"/>
  <c r="AT1118" i="4"/>
  <c r="AS1118" i="4"/>
  <c r="AR1118" i="4"/>
  <c r="AQ1118" i="4"/>
  <c r="AP1118" i="4"/>
  <c r="AO1118" i="4"/>
  <c r="AN1118" i="4"/>
  <c r="AM1118" i="4"/>
  <c r="AL1118" i="4"/>
  <c r="AT1134" i="4"/>
  <c r="AS1134" i="4"/>
  <c r="AR1134" i="4"/>
  <c r="AQ1134" i="4"/>
  <c r="AP1134" i="4"/>
  <c r="AO1134" i="4"/>
  <c r="AN1134" i="4"/>
  <c r="AM1134" i="4"/>
  <c r="AL1134" i="4"/>
  <c r="AT1150" i="4"/>
  <c r="AS1150" i="4"/>
  <c r="AR1150" i="4"/>
  <c r="AQ1150" i="4"/>
  <c r="AP1150" i="4"/>
  <c r="AO1150" i="4"/>
  <c r="AN1150" i="4"/>
  <c r="AM1150" i="4"/>
  <c r="AL1150" i="4"/>
  <c r="AT1166" i="4"/>
  <c r="AS1166" i="4"/>
  <c r="AR1166" i="4"/>
  <c r="AQ1166" i="4"/>
  <c r="AP1166" i="4"/>
  <c r="AO1166" i="4"/>
  <c r="AN1166" i="4"/>
  <c r="AM1166" i="4"/>
  <c r="AL1166" i="4"/>
  <c r="AT1182" i="4"/>
  <c r="AS1182" i="4"/>
  <c r="AR1182" i="4"/>
  <c r="AQ1182" i="4"/>
  <c r="AP1182" i="4"/>
  <c r="AO1182" i="4"/>
  <c r="AN1182" i="4"/>
  <c r="AM1182" i="4"/>
  <c r="AL1182" i="4"/>
  <c r="AT1198" i="4"/>
  <c r="AS1198" i="4"/>
  <c r="AR1198" i="4"/>
  <c r="AQ1198" i="4"/>
  <c r="AP1198" i="4"/>
  <c r="AO1198" i="4"/>
  <c r="AN1198" i="4"/>
  <c r="AM1198" i="4"/>
  <c r="AL1198" i="4"/>
  <c r="AT1214" i="4"/>
  <c r="AS1214" i="4"/>
  <c r="AR1214" i="4"/>
  <c r="AQ1214" i="4"/>
  <c r="AP1214" i="4"/>
  <c r="AO1214" i="4"/>
  <c r="AN1214" i="4"/>
  <c r="AM1214" i="4"/>
  <c r="AL1214" i="4"/>
  <c r="AT1230" i="4"/>
  <c r="AS1230" i="4"/>
  <c r="AR1230" i="4"/>
  <c r="AQ1230" i="4"/>
  <c r="AP1230" i="4"/>
  <c r="AO1230" i="4"/>
  <c r="AN1230" i="4"/>
  <c r="AM1230" i="4"/>
  <c r="AL1230" i="4"/>
  <c r="AT1246" i="4"/>
  <c r="AS1246" i="4"/>
  <c r="AR1246" i="4"/>
  <c r="AQ1246" i="4"/>
  <c r="AP1246" i="4"/>
  <c r="AO1246" i="4"/>
  <c r="AN1246" i="4"/>
  <c r="AM1246" i="4"/>
  <c r="AL1246" i="4"/>
  <c r="AT1262" i="4"/>
  <c r="AS1262" i="4"/>
  <c r="AR1262" i="4"/>
  <c r="AQ1262" i="4"/>
  <c r="AP1262" i="4"/>
  <c r="AO1262" i="4"/>
  <c r="AN1262" i="4"/>
  <c r="AM1262" i="4"/>
  <c r="AL1262" i="4"/>
  <c r="AT1278" i="4"/>
  <c r="AS1278" i="4"/>
  <c r="AR1278" i="4"/>
  <c r="AQ1278" i="4"/>
  <c r="AP1278" i="4"/>
  <c r="AO1278" i="4"/>
  <c r="AN1278" i="4"/>
  <c r="AM1278" i="4"/>
  <c r="AL1278" i="4"/>
  <c r="AT1294" i="4"/>
  <c r="AS1294" i="4"/>
  <c r="AR1294" i="4"/>
  <c r="AQ1294" i="4"/>
  <c r="AP1294" i="4"/>
  <c r="AO1294" i="4"/>
  <c r="AN1294" i="4"/>
  <c r="AM1294" i="4"/>
  <c r="AL1294" i="4"/>
  <c r="AT1310" i="4"/>
  <c r="AS1310" i="4"/>
  <c r="AR1310" i="4"/>
  <c r="AQ1310" i="4"/>
  <c r="AP1310" i="4"/>
  <c r="AO1310" i="4"/>
  <c r="AN1310" i="4"/>
  <c r="AM1310" i="4"/>
  <c r="AL1310" i="4"/>
  <c r="AT1326" i="4"/>
  <c r="AS1326" i="4"/>
  <c r="AR1326" i="4"/>
  <c r="AQ1326" i="4"/>
  <c r="AP1326" i="4"/>
  <c r="AO1326" i="4"/>
  <c r="AN1326" i="4"/>
  <c r="AM1326" i="4"/>
  <c r="AL1326" i="4"/>
  <c r="AT1337" i="4"/>
  <c r="AS1337" i="4"/>
  <c r="AR1337" i="4"/>
  <c r="AQ1337" i="4"/>
  <c r="AP1337" i="4"/>
  <c r="AO1337" i="4"/>
  <c r="AN1337" i="4"/>
  <c r="AM1337" i="4"/>
  <c r="AL1337" i="4"/>
  <c r="AT1345" i="4"/>
  <c r="AS1345" i="4"/>
  <c r="AR1345" i="4"/>
  <c r="AQ1345" i="4"/>
  <c r="AP1345" i="4"/>
  <c r="AO1345" i="4"/>
  <c r="AN1345" i="4"/>
  <c r="AM1345" i="4"/>
  <c r="AL1345" i="4"/>
  <c r="AT1359" i="4"/>
  <c r="AS1359" i="4"/>
  <c r="AR1359" i="4"/>
  <c r="AQ1359" i="4"/>
  <c r="AP1359" i="4"/>
  <c r="AO1359" i="4"/>
  <c r="AN1359" i="4"/>
  <c r="AM1359" i="4"/>
  <c r="AL1359" i="4"/>
  <c r="AT1589" i="4"/>
  <c r="AS1589" i="4"/>
  <c r="AR1589" i="4"/>
  <c r="AQ1589" i="4"/>
  <c r="AP1589" i="4"/>
  <c r="AO1589" i="4"/>
  <c r="AN1589" i="4"/>
  <c r="AM1589" i="4"/>
  <c r="AL1589" i="4"/>
  <c r="AT1598" i="4"/>
  <c r="AS1598" i="4"/>
  <c r="AR1598" i="4"/>
  <c r="AQ1598" i="4"/>
  <c r="AP1598" i="4"/>
  <c r="AO1598" i="4"/>
  <c r="AN1598" i="4"/>
  <c r="AM1598" i="4"/>
  <c r="AL1598" i="4"/>
  <c r="AT1642" i="4"/>
  <c r="AS1642" i="4"/>
  <c r="AR1642" i="4"/>
  <c r="AQ1642" i="4"/>
  <c r="AP1642" i="4"/>
  <c r="AO1642" i="4"/>
  <c r="AN1642" i="4"/>
  <c r="AM1642" i="4"/>
  <c r="AL1642" i="4"/>
  <c r="AT1706" i="4"/>
  <c r="AS1706" i="4"/>
  <c r="AR1706" i="4"/>
  <c r="AQ1706" i="4"/>
  <c r="AP1706" i="4"/>
  <c r="AO1706" i="4"/>
  <c r="AN1706" i="4"/>
  <c r="AM1706" i="4"/>
  <c r="AL1706" i="4"/>
  <c r="AT1770" i="4"/>
  <c r="AS1770" i="4"/>
  <c r="AR1770" i="4"/>
  <c r="AQ1770" i="4"/>
  <c r="AP1770" i="4"/>
  <c r="AO1770" i="4"/>
  <c r="AN1770" i="4"/>
  <c r="AM1770" i="4"/>
  <c r="AL1770" i="4"/>
  <c r="AT1834" i="4"/>
  <c r="AS1834" i="4"/>
  <c r="AR1834" i="4"/>
  <c r="AQ1834" i="4"/>
  <c r="AP1834" i="4"/>
  <c r="AO1834" i="4"/>
  <c r="AN1834" i="4"/>
  <c r="AM1834" i="4"/>
  <c r="AL1834" i="4"/>
  <c r="AT1898" i="4"/>
  <c r="AS1898" i="4"/>
  <c r="AR1898" i="4"/>
  <c r="AQ1898" i="4"/>
  <c r="AP1898" i="4"/>
  <c r="AO1898" i="4"/>
  <c r="AN1898" i="4"/>
  <c r="AM1898" i="4"/>
  <c r="AL1898" i="4"/>
  <c r="AT1005" i="4"/>
  <c r="AS1005" i="4"/>
  <c r="AR1005" i="4"/>
  <c r="AQ1005" i="4"/>
  <c r="AP1005" i="4"/>
  <c r="AO1005" i="4"/>
  <c r="AN1005" i="4"/>
  <c r="AM1005" i="4"/>
  <c r="AL1005" i="4"/>
  <c r="AT1021" i="4"/>
  <c r="AS1021" i="4"/>
  <c r="AR1021" i="4"/>
  <c r="AQ1021" i="4"/>
  <c r="AP1021" i="4"/>
  <c r="AO1021" i="4"/>
  <c r="AN1021" i="4"/>
  <c r="AM1021" i="4"/>
  <c r="AL1021" i="4"/>
  <c r="AT1037" i="4"/>
  <c r="AS1037" i="4"/>
  <c r="AR1037" i="4"/>
  <c r="AQ1037" i="4"/>
  <c r="AP1037" i="4"/>
  <c r="AO1037" i="4"/>
  <c r="AN1037" i="4"/>
  <c r="AM1037" i="4"/>
  <c r="AL1037" i="4"/>
  <c r="AT1053" i="4"/>
  <c r="AS1053" i="4"/>
  <c r="AR1053" i="4"/>
  <c r="AQ1053" i="4"/>
  <c r="AP1053" i="4"/>
  <c r="AO1053" i="4"/>
  <c r="AN1053" i="4"/>
  <c r="AM1053" i="4"/>
  <c r="AL1053" i="4"/>
  <c r="AT1069" i="4"/>
  <c r="AS1069" i="4"/>
  <c r="AR1069" i="4"/>
  <c r="AQ1069" i="4"/>
  <c r="AP1069" i="4"/>
  <c r="AO1069" i="4"/>
  <c r="AN1069" i="4"/>
  <c r="AM1069" i="4"/>
  <c r="AL1069" i="4"/>
  <c r="AT1085" i="4"/>
  <c r="AS1085" i="4"/>
  <c r="AR1085" i="4"/>
  <c r="AQ1085" i="4"/>
  <c r="AP1085" i="4"/>
  <c r="AO1085" i="4"/>
  <c r="AN1085" i="4"/>
  <c r="AM1085" i="4"/>
  <c r="AL1085" i="4"/>
  <c r="AT1101" i="4"/>
  <c r="AS1101" i="4"/>
  <c r="AR1101" i="4"/>
  <c r="AQ1101" i="4"/>
  <c r="AP1101" i="4"/>
  <c r="AO1101" i="4"/>
  <c r="AN1101" i="4"/>
  <c r="AM1101" i="4"/>
  <c r="AL1101" i="4"/>
  <c r="AT1117" i="4"/>
  <c r="AS1117" i="4"/>
  <c r="AR1117" i="4"/>
  <c r="AQ1117" i="4"/>
  <c r="AP1117" i="4"/>
  <c r="AO1117" i="4"/>
  <c r="AN1117" i="4"/>
  <c r="AM1117" i="4"/>
  <c r="AL1117" i="4"/>
  <c r="AT1133" i="4"/>
  <c r="AS1133" i="4"/>
  <c r="AR1133" i="4"/>
  <c r="AQ1133" i="4"/>
  <c r="AP1133" i="4"/>
  <c r="AO1133" i="4"/>
  <c r="AN1133" i="4"/>
  <c r="AM1133" i="4"/>
  <c r="AL1133" i="4"/>
  <c r="AT1149" i="4"/>
  <c r="AS1149" i="4"/>
  <c r="AR1149" i="4"/>
  <c r="AQ1149" i="4"/>
  <c r="AP1149" i="4"/>
  <c r="AO1149" i="4"/>
  <c r="AN1149" i="4"/>
  <c r="AM1149" i="4"/>
  <c r="AL1149" i="4"/>
  <c r="AT1165" i="4"/>
  <c r="AS1165" i="4"/>
  <c r="AR1165" i="4"/>
  <c r="AQ1165" i="4"/>
  <c r="AP1165" i="4"/>
  <c r="AO1165" i="4"/>
  <c r="AN1165" i="4"/>
  <c r="AM1165" i="4"/>
  <c r="AL1165" i="4"/>
  <c r="AT1181" i="4"/>
  <c r="AS1181" i="4"/>
  <c r="AR1181" i="4"/>
  <c r="AQ1181" i="4"/>
  <c r="AP1181" i="4"/>
  <c r="AO1181" i="4"/>
  <c r="AN1181" i="4"/>
  <c r="AM1181" i="4"/>
  <c r="AL1181" i="4"/>
  <c r="AT1197" i="4"/>
  <c r="AS1197" i="4"/>
  <c r="AR1197" i="4"/>
  <c r="AQ1197" i="4"/>
  <c r="AP1197" i="4"/>
  <c r="AO1197" i="4"/>
  <c r="AN1197" i="4"/>
  <c r="AM1197" i="4"/>
  <c r="AL1197" i="4"/>
  <c r="AT1213" i="4"/>
  <c r="AS1213" i="4"/>
  <c r="AR1213" i="4"/>
  <c r="AQ1213" i="4"/>
  <c r="AP1213" i="4"/>
  <c r="AO1213" i="4"/>
  <c r="AN1213" i="4"/>
  <c r="AM1213" i="4"/>
  <c r="AL1213" i="4"/>
  <c r="AT1229" i="4"/>
  <c r="AS1229" i="4"/>
  <c r="AR1229" i="4"/>
  <c r="AQ1229" i="4"/>
  <c r="AP1229" i="4"/>
  <c r="AO1229" i="4"/>
  <c r="AN1229" i="4"/>
  <c r="AM1229" i="4"/>
  <c r="AL1229" i="4"/>
  <c r="AT1245" i="4"/>
  <c r="AS1245" i="4"/>
  <c r="AR1245" i="4"/>
  <c r="AQ1245" i="4"/>
  <c r="AP1245" i="4"/>
  <c r="AO1245" i="4"/>
  <c r="AN1245" i="4"/>
  <c r="AM1245" i="4"/>
  <c r="AL1245" i="4"/>
  <c r="AT1261" i="4"/>
  <c r="AS1261" i="4"/>
  <c r="AR1261" i="4"/>
  <c r="AQ1261" i="4"/>
  <c r="AP1261" i="4"/>
  <c r="AO1261" i="4"/>
  <c r="AN1261" i="4"/>
  <c r="AM1261" i="4"/>
  <c r="AL1261" i="4"/>
  <c r="AT1277" i="4"/>
  <c r="AS1277" i="4"/>
  <c r="AR1277" i="4"/>
  <c r="AQ1277" i="4"/>
  <c r="AP1277" i="4"/>
  <c r="AO1277" i="4"/>
  <c r="AN1277" i="4"/>
  <c r="AM1277" i="4"/>
  <c r="AL1277" i="4"/>
  <c r="AT1293" i="4"/>
  <c r="AS1293" i="4"/>
  <c r="AR1293" i="4"/>
  <c r="AQ1293" i="4"/>
  <c r="AP1293" i="4"/>
  <c r="AO1293" i="4"/>
  <c r="AN1293" i="4"/>
  <c r="AM1293" i="4"/>
  <c r="AL1293" i="4"/>
  <c r="AT1309" i="4"/>
  <c r="AS1309" i="4"/>
  <c r="AR1309" i="4"/>
  <c r="AQ1309" i="4"/>
  <c r="AP1309" i="4"/>
  <c r="AO1309" i="4"/>
  <c r="AN1309" i="4"/>
  <c r="AM1309" i="4"/>
  <c r="AL1309" i="4"/>
  <c r="AT1325" i="4"/>
  <c r="AS1325" i="4"/>
  <c r="AR1325" i="4"/>
  <c r="AQ1325" i="4"/>
  <c r="AP1325" i="4"/>
  <c r="AO1325" i="4"/>
  <c r="AN1325" i="4"/>
  <c r="AM1325" i="4"/>
  <c r="AL1325" i="4"/>
  <c r="AT1370" i="4"/>
  <c r="AS1370" i="4"/>
  <c r="AR1370" i="4"/>
  <c r="AQ1370" i="4"/>
  <c r="AP1370" i="4"/>
  <c r="AO1370" i="4"/>
  <c r="AN1370" i="4"/>
  <c r="AM1370" i="4"/>
  <c r="AL1370" i="4"/>
  <c r="AT1386" i="4"/>
  <c r="AS1386" i="4"/>
  <c r="AR1386" i="4"/>
  <c r="AQ1386" i="4"/>
  <c r="AP1386" i="4"/>
  <c r="AO1386" i="4"/>
  <c r="AN1386" i="4"/>
  <c r="AM1386" i="4"/>
  <c r="AL1386" i="4"/>
  <c r="AT1406" i="4"/>
  <c r="AS1406" i="4"/>
  <c r="AR1406" i="4"/>
  <c r="AQ1406" i="4"/>
  <c r="AP1406" i="4"/>
  <c r="AO1406" i="4"/>
  <c r="AN1406" i="4"/>
  <c r="AM1406" i="4"/>
  <c r="AL1406" i="4"/>
  <c r="AT1426" i="4"/>
  <c r="AS1426" i="4"/>
  <c r="AR1426" i="4"/>
  <c r="AQ1426" i="4"/>
  <c r="AP1426" i="4"/>
  <c r="AO1426" i="4"/>
  <c r="AN1426" i="4"/>
  <c r="AM1426" i="4"/>
  <c r="AL1426" i="4"/>
  <c r="AT1445" i="4"/>
  <c r="AS1445" i="4"/>
  <c r="AR1445" i="4"/>
  <c r="AQ1445" i="4"/>
  <c r="AP1445" i="4"/>
  <c r="AO1445" i="4"/>
  <c r="AN1445" i="4"/>
  <c r="AM1445" i="4"/>
  <c r="AL1445" i="4"/>
  <c r="AT1461" i="4"/>
  <c r="AS1461" i="4"/>
  <c r="AR1461" i="4"/>
  <c r="AQ1461" i="4"/>
  <c r="AP1461" i="4"/>
  <c r="AO1461" i="4"/>
  <c r="AN1461" i="4"/>
  <c r="AM1461" i="4"/>
  <c r="AL1461" i="4"/>
  <c r="AT1477" i="4"/>
  <c r="AS1477" i="4"/>
  <c r="AR1477" i="4"/>
  <c r="AQ1477" i="4"/>
  <c r="AP1477" i="4"/>
  <c r="AO1477" i="4"/>
  <c r="AN1477" i="4"/>
  <c r="AM1477" i="4"/>
  <c r="AL1477" i="4"/>
  <c r="AT1493" i="4"/>
  <c r="AS1493" i="4"/>
  <c r="AR1493" i="4"/>
  <c r="AQ1493" i="4"/>
  <c r="AP1493" i="4"/>
  <c r="AO1493" i="4"/>
  <c r="AN1493" i="4"/>
  <c r="AM1493" i="4"/>
  <c r="AL1493" i="4"/>
  <c r="AT1509" i="4"/>
  <c r="AS1509" i="4"/>
  <c r="AR1509" i="4"/>
  <c r="AQ1509" i="4"/>
  <c r="AP1509" i="4"/>
  <c r="AO1509" i="4"/>
  <c r="AN1509" i="4"/>
  <c r="AM1509" i="4"/>
  <c r="AL1509" i="4"/>
  <c r="AT1525" i="4"/>
  <c r="AS1525" i="4"/>
  <c r="AR1525" i="4"/>
  <c r="AQ1525" i="4"/>
  <c r="AP1525" i="4"/>
  <c r="AO1525" i="4"/>
  <c r="AN1525" i="4"/>
  <c r="AM1525" i="4"/>
  <c r="AL1525" i="4"/>
  <c r="AT1541" i="4"/>
  <c r="AS1541" i="4"/>
  <c r="AR1541" i="4"/>
  <c r="AQ1541" i="4"/>
  <c r="AP1541" i="4"/>
  <c r="AO1541" i="4"/>
  <c r="AN1541" i="4"/>
  <c r="AM1541" i="4"/>
  <c r="AL1541" i="4"/>
  <c r="AT1557" i="4"/>
  <c r="AS1557" i="4"/>
  <c r="AR1557" i="4"/>
  <c r="AQ1557" i="4"/>
  <c r="AP1557" i="4"/>
  <c r="AO1557" i="4"/>
  <c r="AN1557" i="4"/>
  <c r="AM1557" i="4"/>
  <c r="AL1557" i="4"/>
  <c r="AT1573" i="4"/>
  <c r="AS1573" i="4"/>
  <c r="AR1573" i="4"/>
  <c r="AQ1573" i="4"/>
  <c r="AP1573" i="4"/>
  <c r="AO1573" i="4"/>
  <c r="AN1573" i="4"/>
  <c r="AM1573" i="4"/>
  <c r="AL1573" i="4"/>
  <c r="AT1630" i="4"/>
  <c r="AS1630" i="4"/>
  <c r="AR1630" i="4"/>
  <c r="AQ1630" i="4"/>
  <c r="AP1630" i="4"/>
  <c r="AO1630" i="4"/>
  <c r="AN1630" i="4"/>
  <c r="AM1630" i="4"/>
  <c r="AL1630" i="4"/>
  <c r="AT1694" i="4"/>
  <c r="AS1694" i="4"/>
  <c r="AR1694" i="4"/>
  <c r="AQ1694" i="4"/>
  <c r="AP1694" i="4"/>
  <c r="AO1694" i="4"/>
  <c r="AN1694" i="4"/>
  <c r="AM1694" i="4"/>
  <c r="AL1694" i="4"/>
  <c r="AT1758" i="4"/>
  <c r="AS1758" i="4"/>
  <c r="AR1758" i="4"/>
  <c r="AQ1758" i="4"/>
  <c r="AP1758" i="4"/>
  <c r="AO1758" i="4"/>
  <c r="AN1758" i="4"/>
  <c r="AM1758" i="4"/>
  <c r="AL1758" i="4"/>
  <c r="AT1822" i="4"/>
  <c r="AS1822" i="4"/>
  <c r="AR1822" i="4"/>
  <c r="AQ1822" i="4"/>
  <c r="AP1822" i="4"/>
  <c r="AO1822" i="4"/>
  <c r="AN1822" i="4"/>
  <c r="AM1822" i="4"/>
  <c r="AL1822" i="4"/>
  <c r="AT1886" i="4"/>
  <c r="AS1886" i="4"/>
  <c r="AR1886" i="4"/>
  <c r="AQ1886" i="4"/>
  <c r="AP1886" i="4"/>
  <c r="AO1886" i="4"/>
  <c r="AN1886" i="4"/>
  <c r="AM1886" i="4"/>
  <c r="AL1886" i="4"/>
  <c r="AT1348" i="4"/>
  <c r="AS1348" i="4"/>
  <c r="AR1348" i="4"/>
  <c r="AQ1348" i="4"/>
  <c r="AP1348" i="4"/>
  <c r="AO1348" i="4"/>
  <c r="AN1348" i="4"/>
  <c r="AM1348" i="4"/>
  <c r="AL1348" i="4"/>
  <c r="AT1364" i="4"/>
  <c r="AS1364" i="4"/>
  <c r="AR1364" i="4"/>
  <c r="AQ1364" i="4"/>
  <c r="AP1364" i="4"/>
  <c r="AO1364" i="4"/>
  <c r="AN1364" i="4"/>
  <c r="AM1364" i="4"/>
  <c r="AL1364" i="4"/>
  <c r="AT1375" i="4"/>
  <c r="AS1375" i="4"/>
  <c r="AR1375" i="4"/>
  <c r="AQ1375" i="4"/>
  <c r="AP1375" i="4"/>
  <c r="AO1375" i="4"/>
  <c r="AN1375" i="4"/>
  <c r="AM1375" i="4"/>
  <c r="AL1375" i="4"/>
  <c r="AT1391" i="4"/>
  <c r="AS1391" i="4"/>
  <c r="AR1391" i="4"/>
  <c r="AQ1391" i="4"/>
  <c r="AP1391" i="4"/>
  <c r="AO1391" i="4"/>
  <c r="AN1391" i="4"/>
  <c r="AM1391" i="4"/>
  <c r="AL1391" i="4"/>
  <c r="AT1407" i="4"/>
  <c r="AS1407" i="4"/>
  <c r="AR1407" i="4"/>
  <c r="AQ1407" i="4"/>
  <c r="AP1407" i="4"/>
  <c r="AO1407" i="4"/>
  <c r="AN1407" i="4"/>
  <c r="AM1407" i="4"/>
  <c r="AL1407" i="4"/>
  <c r="AT1427" i="4"/>
  <c r="AS1427" i="4"/>
  <c r="AR1427" i="4"/>
  <c r="AQ1427" i="4"/>
  <c r="AP1427" i="4"/>
  <c r="AO1427" i="4"/>
  <c r="AN1427" i="4"/>
  <c r="AM1427" i="4"/>
  <c r="AL1427" i="4"/>
  <c r="AT1446" i="4"/>
  <c r="AS1446" i="4"/>
  <c r="AR1446" i="4"/>
  <c r="AQ1446" i="4"/>
  <c r="AP1446" i="4"/>
  <c r="AO1446" i="4"/>
  <c r="AN1446" i="4"/>
  <c r="AM1446" i="4"/>
  <c r="AL1446" i="4"/>
  <c r="AT1462" i="4"/>
  <c r="AS1462" i="4"/>
  <c r="AR1462" i="4"/>
  <c r="AQ1462" i="4"/>
  <c r="AP1462" i="4"/>
  <c r="AO1462" i="4"/>
  <c r="AN1462" i="4"/>
  <c r="AM1462" i="4"/>
  <c r="AL1462" i="4"/>
  <c r="AT1478" i="4"/>
  <c r="AS1478" i="4"/>
  <c r="AR1478" i="4"/>
  <c r="AQ1478" i="4"/>
  <c r="AP1478" i="4"/>
  <c r="AO1478" i="4"/>
  <c r="AN1478" i="4"/>
  <c r="AM1478" i="4"/>
  <c r="AL1478" i="4"/>
  <c r="AT1494" i="4"/>
  <c r="AS1494" i="4"/>
  <c r="AR1494" i="4"/>
  <c r="AQ1494" i="4"/>
  <c r="AP1494" i="4"/>
  <c r="AO1494" i="4"/>
  <c r="AN1494" i="4"/>
  <c r="AM1494" i="4"/>
  <c r="AL1494" i="4"/>
  <c r="AT1510" i="4"/>
  <c r="AS1510" i="4"/>
  <c r="AR1510" i="4"/>
  <c r="AQ1510" i="4"/>
  <c r="AP1510" i="4"/>
  <c r="AO1510" i="4"/>
  <c r="AN1510" i="4"/>
  <c r="AM1510" i="4"/>
  <c r="AL1510" i="4"/>
  <c r="AT1526" i="4"/>
  <c r="AS1526" i="4"/>
  <c r="AR1526" i="4"/>
  <c r="AQ1526" i="4"/>
  <c r="AP1526" i="4"/>
  <c r="AO1526" i="4"/>
  <c r="AN1526" i="4"/>
  <c r="AM1526" i="4"/>
  <c r="AL1526" i="4"/>
  <c r="AT1542" i="4"/>
  <c r="AS1542" i="4"/>
  <c r="AR1542" i="4"/>
  <c r="AQ1542" i="4"/>
  <c r="AP1542" i="4"/>
  <c r="AO1542" i="4"/>
  <c r="AN1542" i="4"/>
  <c r="AM1542" i="4"/>
  <c r="AL1542" i="4"/>
  <c r="AT1558" i="4"/>
  <c r="AS1558" i="4"/>
  <c r="AR1558" i="4"/>
  <c r="AQ1558" i="4"/>
  <c r="AP1558" i="4"/>
  <c r="AO1558" i="4"/>
  <c r="AN1558" i="4"/>
  <c r="AM1558" i="4"/>
  <c r="AL1558" i="4"/>
  <c r="AT1574" i="4"/>
  <c r="AS1574" i="4"/>
  <c r="AR1574" i="4"/>
  <c r="AQ1574" i="4"/>
  <c r="AP1574" i="4"/>
  <c r="AO1574" i="4"/>
  <c r="AN1574" i="4"/>
  <c r="AM1574" i="4"/>
  <c r="AL1574" i="4"/>
  <c r="AT1346" i="4"/>
  <c r="AS1346" i="4"/>
  <c r="AR1346" i="4"/>
  <c r="AQ1346" i="4"/>
  <c r="AP1346" i="4"/>
  <c r="AO1346" i="4"/>
  <c r="AN1346" i="4"/>
  <c r="AM1346" i="4"/>
  <c r="AL1346" i="4"/>
  <c r="AT1362" i="4"/>
  <c r="AS1362" i="4"/>
  <c r="AR1362" i="4"/>
  <c r="AQ1362" i="4"/>
  <c r="AP1362" i="4"/>
  <c r="AO1362" i="4"/>
  <c r="AN1362" i="4"/>
  <c r="AM1362" i="4"/>
  <c r="AL1362" i="4"/>
  <c r="AT1381" i="4"/>
  <c r="AS1381" i="4"/>
  <c r="AR1381" i="4"/>
  <c r="AQ1381" i="4"/>
  <c r="AP1381" i="4"/>
  <c r="AO1381" i="4"/>
  <c r="AN1381" i="4"/>
  <c r="AM1381" i="4"/>
  <c r="AL1381" i="4"/>
  <c r="AT1397" i="4"/>
  <c r="AS1397" i="4"/>
  <c r="AR1397" i="4"/>
  <c r="AQ1397" i="4"/>
  <c r="AP1397" i="4"/>
  <c r="AO1397" i="4"/>
  <c r="AN1397" i="4"/>
  <c r="AM1397" i="4"/>
  <c r="AL1397" i="4"/>
  <c r="AT1414" i="4"/>
  <c r="AS1414" i="4"/>
  <c r="AR1414" i="4"/>
  <c r="AQ1414" i="4"/>
  <c r="AP1414" i="4"/>
  <c r="AO1414" i="4"/>
  <c r="AN1414" i="4"/>
  <c r="AM1414" i="4"/>
  <c r="AL1414" i="4"/>
  <c r="AT1421" i="4"/>
  <c r="AS1421" i="4"/>
  <c r="AR1421" i="4"/>
  <c r="AQ1421" i="4"/>
  <c r="AP1421" i="4"/>
  <c r="AO1421" i="4"/>
  <c r="AN1421" i="4"/>
  <c r="AM1421" i="4"/>
  <c r="AL1421" i="4"/>
  <c r="AT1431" i="4"/>
  <c r="AS1431" i="4"/>
  <c r="AR1431" i="4"/>
  <c r="AQ1431" i="4"/>
  <c r="AP1431" i="4"/>
  <c r="AO1431" i="4"/>
  <c r="AN1431" i="4"/>
  <c r="AM1431" i="4"/>
  <c r="AL1431" i="4"/>
  <c r="AT1444" i="4"/>
  <c r="AS1444" i="4"/>
  <c r="AR1444" i="4"/>
  <c r="AQ1444" i="4"/>
  <c r="AP1444" i="4"/>
  <c r="AO1444" i="4"/>
  <c r="AN1444" i="4"/>
  <c r="AM1444" i="4"/>
  <c r="AL1444" i="4"/>
  <c r="AT1460" i="4"/>
  <c r="AS1460" i="4"/>
  <c r="AR1460" i="4"/>
  <c r="AQ1460" i="4"/>
  <c r="AP1460" i="4"/>
  <c r="AO1460" i="4"/>
  <c r="AN1460" i="4"/>
  <c r="AM1460" i="4"/>
  <c r="AL1460" i="4"/>
  <c r="AT1476" i="4"/>
  <c r="AS1476" i="4"/>
  <c r="AR1476" i="4"/>
  <c r="AQ1476" i="4"/>
  <c r="AP1476" i="4"/>
  <c r="AO1476" i="4"/>
  <c r="AN1476" i="4"/>
  <c r="AM1476" i="4"/>
  <c r="AL1476" i="4"/>
  <c r="AT1492" i="4"/>
  <c r="AS1492" i="4"/>
  <c r="AR1492" i="4"/>
  <c r="AQ1492" i="4"/>
  <c r="AP1492" i="4"/>
  <c r="AO1492" i="4"/>
  <c r="AN1492" i="4"/>
  <c r="AM1492" i="4"/>
  <c r="AL1492" i="4"/>
  <c r="AT1508" i="4"/>
  <c r="AS1508" i="4"/>
  <c r="AR1508" i="4"/>
  <c r="AQ1508" i="4"/>
  <c r="AP1508" i="4"/>
  <c r="AO1508" i="4"/>
  <c r="AN1508" i="4"/>
  <c r="AM1508" i="4"/>
  <c r="AL1508" i="4"/>
  <c r="AT1524" i="4"/>
  <c r="AS1524" i="4"/>
  <c r="AR1524" i="4"/>
  <c r="AQ1524" i="4"/>
  <c r="AP1524" i="4"/>
  <c r="AO1524" i="4"/>
  <c r="AN1524" i="4"/>
  <c r="AM1524" i="4"/>
  <c r="AL1524" i="4"/>
  <c r="AT1540" i="4"/>
  <c r="AS1540" i="4"/>
  <c r="AR1540" i="4"/>
  <c r="AQ1540" i="4"/>
  <c r="AP1540" i="4"/>
  <c r="AO1540" i="4"/>
  <c r="AN1540" i="4"/>
  <c r="AM1540" i="4"/>
  <c r="AL1540" i="4"/>
  <c r="AT1607" i="4"/>
  <c r="AS1607" i="4"/>
  <c r="AR1607" i="4"/>
  <c r="AQ1607" i="4"/>
  <c r="AP1607" i="4"/>
  <c r="AO1607" i="4"/>
  <c r="AN1607" i="4"/>
  <c r="AM1607" i="4"/>
  <c r="AL1607" i="4"/>
  <c r="AT1615" i="4"/>
  <c r="AS1615" i="4"/>
  <c r="AR1615" i="4"/>
  <c r="AQ1615" i="4"/>
  <c r="AP1615" i="4"/>
  <c r="AO1615" i="4"/>
  <c r="AN1615" i="4"/>
  <c r="AM1615" i="4"/>
  <c r="AL1615" i="4"/>
  <c r="AT1623" i="4"/>
  <c r="AS1623" i="4"/>
  <c r="AR1623" i="4"/>
  <c r="AQ1623" i="4"/>
  <c r="AP1623" i="4"/>
  <c r="AO1623" i="4"/>
  <c r="AN1623" i="4"/>
  <c r="AM1623" i="4"/>
  <c r="AL1623" i="4"/>
  <c r="AT1631" i="4"/>
  <c r="AS1631" i="4"/>
  <c r="AR1631" i="4"/>
  <c r="AQ1631" i="4"/>
  <c r="AP1631" i="4"/>
  <c r="AO1631" i="4"/>
  <c r="AN1631" i="4"/>
  <c r="AM1631" i="4"/>
  <c r="AL1631" i="4"/>
  <c r="AT1639" i="4"/>
  <c r="AS1639" i="4"/>
  <c r="AR1639" i="4"/>
  <c r="AQ1639" i="4"/>
  <c r="AP1639" i="4"/>
  <c r="AO1639" i="4"/>
  <c r="AN1639" i="4"/>
  <c r="AM1639" i="4"/>
  <c r="AL1639" i="4"/>
  <c r="AT1647" i="4"/>
  <c r="AS1647" i="4"/>
  <c r="AR1647" i="4"/>
  <c r="AQ1647" i="4"/>
  <c r="AP1647" i="4"/>
  <c r="AO1647" i="4"/>
  <c r="AN1647" i="4"/>
  <c r="AM1647" i="4"/>
  <c r="AL1647" i="4"/>
  <c r="AT1655" i="4"/>
  <c r="AS1655" i="4"/>
  <c r="AR1655" i="4"/>
  <c r="AQ1655" i="4"/>
  <c r="AP1655" i="4"/>
  <c r="AO1655" i="4"/>
  <c r="AN1655" i="4"/>
  <c r="AM1655" i="4"/>
  <c r="AL1655" i="4"/>
  <c r="AT1663" i="4"/>
  <c r="AS1663" i="4"/>
  <c r="AR1663" i="4"/>
  <c r="AQ1663" i="4"/>
  <c r="AP1663" i="4"/>
  <c r="AO1663" i="4"/>
  <c r="AN1663" i="4"/>
  <c r="AM1663" i="4"/>
  <c r="AL1663" i="4"/>
  <c r="AT1671" i="4"/>
  <c r="AS1671" i="4"/>
  <c r="AR1671" i="4"/>
  <c r="AQ1671" i="4"/>
  <c r="AP1671" i="4"/>
  <c r="AO1671" i="4"/>
  <c r="AN1671" i="4"/>
  <c r="AM1671" i="4"/>
  <c r="AL1671" i="4"/>
  <c r="AT1679" i="4"/>
  <c r="AS1679" i="4"/>
  <c r="AR1679" i="4"/>
  <c r="AQ1679" i="4"/>
  <c r="AP1679" i="4"/>
  <c r="AO1679" i="4"/>
  <c r="AN1679" i="4"/>
  <c r="AM1679" i="4"/>
  <c r="AL1679" i="4"/>
  <c r="AT1687" i="4"/>
  <c r="AS1687" i="4"/>
  <c r="AR1687" i="4"/>
  <c r="AQ1687" i="4"/>
  <c r="AP1687" i="4"/>
  <c r="AO1687" i="4"/>
  <c r="AN1687" i="4"/>
  <c r="AM1687" i="4"/>
  <c r="AL1687" i="4"/>
  <c r="AT1695" i="4"/>
  <c r="AS1695" i="4"/>
  <c r="AR1695" i="4"/>
  <c r="AQ1695" i="4"/>
  <c r="AP1695" i="4"/>
  <c r="AO1695" i="4"/>
  <c r="AN1695" i="4"/>
  <c r="AM1695" i="4"/>
  <c r="AL1695" i="4"/>
  <c r="AT1703" i="4"/>
  <c r="AS1703" i="4"/>
  <c r="AR1703" i="4"/>
  <c r="AQ1703" i="4"/>
  <c r="AP1703" i="4"/>
  <c r="AO1703" i="4"/>
  <c r="AN1703" i="4"/>
  <c r="AM1703" i="4"/>
  <c r="AL1703" i="4"/>
  <c r="AT1711" i="4"/>
  <c r="AS1711" i="4"/>
  <c r="AR1711" i="4"/>
  <c r="AQ1711" i="4"/>
  <c r="AP1711" i="4"/>
  <c r="AO1711" i="4"/>
  <c r="AN1711" i="4"/>
  <c r="AM1711" i="4"/>
  <c r="AL1711" i="4"/>
  <c r="AT1719" i="4"/>
  <c r="AS1719" i="4"/>
  <c r="AR1719" i="4"/>
  <c r="AQ1719" i="4"/>
  <c r="AP1719" i="4"/>
  <c r="AO1719" i="4"/>
  <c r="AN1719" i="4"/>
  <c r="AM1719" i="4"/>
  <c r="AL1719" i="4"/>
  <c r="AT1727" i="4"/>
  <c r="AS1727" i="4"/>
  <c r="AR1727" i="4"/>
  <c r="AQ1727" i="4"/>
  <c r="AP1727" i="4"/>
  <c r="AO1727" i="4"/>
  <c r="AN1727" i="4"/>
  <c r="AM1727" i="4"/>
  <c r="AL1727" i="4"/>
  <c r="AT1735" i="4"/>
  <c r="AS1735" i="4"/>
  <c r="AR1735" i="4"/>
  <c r="AQ1735" i="4"/>
  <c r="AP1735" i="4"/>
  <c r="AO1735" i="4"/>
  <c r="AN1735" i="4"/>
  <c r="AM1735" i="4"/>
  <c r="AL1735" i="4"/>
  <c r="AT1743" i="4"/>
  <c r="AS1743" i="4"/>
  <c r="AR1743" i="4"/>
  <c r="AQ1743" i="4"/>
  <c r="AP1743" i="4"/>
  <c r="AO1743" i="4"/>
  <c r="AN1743" i="4"/>
  <c r="AM1743" i="4"/>
  <c r="AL1743" i="4"/>
  <c r="AJ1936" i="4"/>
  <c r="AI1936" i="4"/>
  <c r="AH1936" i="4"/>
  <c r="AA1936" i="4"/>
  <c r="AE1936" i="4"/>
  <c r="AK1936" i="4"/>
  <c r="AT916" i="4"/>
  <c r="AS916" i="4"/>
  <c r="AR916" i="4"/>
  <c r="AQ916" i="4"/>
  <c r="AP916" i="4"/>
  <c r="AO916" i="4"/>
  <c r="AN916" i="4"/>
  <c r="AM916" i="4"/>
  <c r="AL916" i="4"/>
  <c r="AT932" i="4"/>
  <c r="AS932" i="4"/>
  <c r="AR932" i="4"/>
  <c r="AQ932" i="4"/>
  <c r="AP932" i="4"/>
  <c r="AO932" i="4"/>
  <c r="AN932" i="4"/>
  <c r="AM932" i="4"/>
  <c r="AL932" i="4"/>
  <c r="AT948" i="4"/>
  <c r="AS948" i="4"/>
  <c r="AR948" i="4"/>
  <c r="AQ948" i="4"/>
  <c r="AP948" i="4"/>
  <c r="AO948" i="4"/>
  <c r="AN948" i="4"/>
  <c r="AM948" i="4"/>
  <c r="AL948" i="4"/>
  <c r="AT964" i="4"/>
  <c r="AS964" i="4"/>
  <c r="AR964" i="4"/>
  <c r="AQ964" i="4"/>
  <c r="AP964" i="4"/>
  <c r="AO964" i="4"/>
  <c r="AN964" i="4"/>
  <c r="AM964" i="4"/>
  <c r="AL964" i="4"/>
  <c r="AJ964" i="4"/>
  <c r="AT980" i="4"/>
  <c r="AS980" i="4"/>
  <c r="AR980" i="4"/>
  <c r="AQ980" i="4"/>
  <c r="AP980" i="4"/>
  <c r="AO980" i="4"/>
  <c r="AN980" i="4"/>
  <c r="AM980" i="4"/>
  <c r="AL980" i="4"/>
  <c r="AT996" i="4"/>
  <c r="AS996" i="4"/>
  <c r="AR996" i="4"/>
  <c r="AQ996" i="4"/>
  <c r="AP996" i="4"/>
  <c r="AO996" i="4"/>
  <c r="AN996" i="4"/>
  <c r="AM996" i="4"/>
  <c r="AL996" i="4"/>
  <c r="AT1040" i="4"/>
  <c r="AS1040" i="4"/>
  <c r="AR1040" i="4"/>
  <c r="AQ1040" i="4"/>
  <c r="AP1040" i="4"/>
  <c r="AO1040" i="4"/>
  <c r="AN1040" i="4"/>
  <c r="AM1040" i="4"/>
  <c r="AL1040" i="4"/>
  <c r="AR1056" i="4"/>
  <c r="AQ1056" i="4"/>
  <c r="AP1056" i="4"/>
  <c r="AO1056" i="4"/>
  <c r="AN1056" i="4"/>
  <c r="AM1056" i="4"/>
  <c r="AL1056" i="4"/>
  <c r="AT1056" i="4"/>
  <c r="AS1056" i="4"/>
  <c r="AT1072" i="4"/>
  <c r="AS1072" i="4"/>
  <c r="AR1072" i="4"/>
  <c r="AQ1072" i="4"/>
  <c r="AP1072" i="4"/>
  <c r="AO1072" i="4"/>
  <c r="AN1072" i="4"/>
  <c r="AM1072" i="4"/>
  <c r="AL1072" i="4"/>
  <c r="AT1088" i="4"/>
  <c r="AS1088" i="4"/>
  <c r="AR1088" i="4"/>
  <c r="AQ1088" i="4"/>
  <c r="AP1088" i="4"/>
  <c r="AO1088" i="4"/>
  <c r="AN1088" i="4"/>
  <c r="AM1088" i="4"/>
  <c r="AL1088" i="4"/>
  <c r="AT1104" i="4"/>
  <c r="AS1104" i="4"/>
  <c r="AR1104" i="4"/>
  <c r="AQ1104" i="4"/>
  <c r="AP1104" i="4"/>
  <c r="AO1104" i="4"/>
  <c r="AN1104" i="4"/>
  <c r="AM1104" i="4"/>
  <c r="AL1104" i="4"/>
  <c r="AT1120" i="4"/>
  <c r="AS1120" i="4"/>
  <c r="AR1120" i="4"/>
  <c r="AQ1120" i="4"/>
  <c r="AP1120" i="4"/>
  <c r="AO1120" i="4"/>
  <c r="AN1120" i="4"/>
  <c r="AM1120" i="4"/>
  <c r="AL1120" i="4"/>
  <c r="AT1136" i="4"/>
  <c r="AS1136" i="4"/>
  <c r="AR1136" i="4"/>
  <c r="AQ1136" i="4"/>
  <c r="AP1136" i="4"/>
  <c r="AO1136" i="4"/>
  <c r="AN1136" i="4"/>
  <c r="AM1136" i="4"/>
  <c r="AL1136" i="4"/>
  <c r="AT1152" i="4"/>
  <c r="AS1152" i="4"/>
  <c r="AR1152" i="4"/>
  <c r="AQ1152" i="4"/>
  <c r="AP1152" i="4"/>
  <c r="AO1152" i="4"/>
  <c r="AN1152" i="4"/>
  <c r="AM1152" i="4"/>
  <c r="AL1152" i="4"/>
  <c r="AR1168" i="4"/>
  <c r="AQ1168" i="4"/>
  <c r="AP1168" i="4"/>
  <c r="AO1168" i="4"/>
  <c r="AN1168" i="4"/>
  <c r="AM1168" i="4"/>
  <c r="AL1168" i="4"/>
  <c r="AT1168" i="4"/>
  <c r="AS1168" i="4"/>
  <c r="AR1184" i="4"/>
  <c r="AQ1184" i="4"/>
  <c r="AP1184" i="4"/>
  <c r="AO1184" i="4"/>
  <c r="AN1184" i="4"/>
  <c r="AM1184" i="4"/>
  <c r="AL1184" i="4"/>
  <c r="AT1184" i="4"/>
  <c r="AS1184" i="4"/>
  <c r="AT1200" i="4"/>
  <c r="AS1200" i="4"/>
  <c r="AR1200" i="4"/>
  <c r="AQ1200" i="4"/>
  <c r="AP1200" i="4"/>
  <c r="AO1200" i="4"/>
  <c r="AN1200" i="4"/>
  <c r="AM1200" i="4"/>
  <c r="AL1200" i="4"/>
  <c r="AT1216" i="4"/>
  <c r="AS1216" i="4"/>
  <c r="AR1216" i="4"/>
  <c r="AQ1216" i="4"/>
  <c r="AP1216" i="4"/>
  <c r="AO1216" i="4"/>
  <c r="AN1216" i="4"/>
  <c r="AM1216" i="4"/>
  <c r="AL1216" i="4"/>
  <c r="AT1232" i="4"/>
  <c r="AS1232" i="4"/>
  <c r="AR1232" i="4"/>
  <c r="AQ1232" i="4"/>
  <c r="AP1232" i="4"/>
  <c r="AO1232" i="4"/>
  <c r="AN1232" i="4"/>
  <c r="AM1232" i="4"/>
  <c r="AL1232" i="4"/>
  <c r="AT1248" i="4"/>
  <c r="AS1248" i="4"/>
  <c r="AR1248" i="4"/>
  <c r="AQ1248" i="4"/>
  <c r="AP1248" i="4"/>
  <c r="AO1248" i="4"/>
  <c r="AN1248" i="4"/>
  <c r="AM1248" i="4"/>
  <c r="AL1248" i="4"/>
  <c r="AT1264" i="4"/>
  <c r="AS1264" i="4"/>
  <c r="AR1264" i="4"/>
  <c r="AQ1264" i="4"/>
  <c r="AP1264" i="4"/>
  <c r="AO1264" i="4"/>
  <c r="AN1264" i="4"/>
  <c r="AM1264" i="4"/>
  <c r="AL1264" i="4"/>
  <c r="AT1280" i="4"/>
  <c r="AS1280" i="4"/>
  <c r="AR1280" i="4"/>
  <c r="AQ1280" i="4"/>
  <c r="AP1280" i="4"/>
  <c r="AO1280" i="4"/>
  <c r="AN1280" i="4"/>
  <c r="AM1280" i="4"/>
  <c r="AL1280" i="4"/>
  <c r="AT1296" i="4"/>
  <c r="AS1296" i="4"/>
  <c r="AR1296" i="4"/>
  <c r="AQ1296" i="4"/>
  <c r="AP1296" i="4"/>
  <c r="AO1296" i="4"/>
  <c r="AN1296" i="4"/>
  <c r="AM1296" i="4"/>
  <c r="AL1296" i="4"/>
  <c r="AT1312" i="4"/>
  <c r="AS1312" i="4"/>
  <c r="AR1312" i="4"/>
  <c r="AQ1312" i="4"/>
  <c r="AP1312" i="4"/>
  <c r="AO1312" i="4"/>
  <c r="AN1312" i="4"/>
  <c r="AM1312" i="4"/>
  <c r="AL1312" i="4"/>
  <c r="AT1328" i="4"/>
  <c r="AS1328" i="4"/>
  <c r="AR1328" i="4"/>
  <c r="AQ1328" i="4"/>
  <c r="AP1328" i="4"/>
  <c r="AO1328" i="4"/>
  <c r="AN1328" i="4"/>
  <c r="AM1328" i="4"/>
  <c r="AL1328" i="4"/>
  <c r="AT1344" i="4"/>
  <c r="AS1344" i="4"/>
  <c r="AR1344" i="4"/>
  <c r="AQ1344" i="4"/>
  <c r="AP1344" i="4"/>
  <c r="AO1344" i="4"/>
  <c r="AN1344" i="4"/>
  <c r="AM1344" i="4"/>
  <c r="AL1344" i="4"/>
  <c r="AT1361" i="4"/>
  <c r="AS1361" i="4"/>
  <c r="AR1361" i="4"/>
  <c r="AQ1361" i="4"/>
  <c r="AP1361" i="4"/>
  <c r="AO1361" i="4"/>
  <c r="AN1361" i="4"/>
  <c r="AM1361" i="4"/>
  <c r="AL1361" i="4"/>
  <c r="AT1593" i="4"/>
  <c r="AS1593" i="4"/>
  <c r="AR1593" i="4"/>
  <c r="AQ1593" i="4"/>
  <c r="AP1593" i="4"/>
  <c r="AO1593" i="4"/>
  <c r="AN1593" i="4"/>
  <c r="AM1593" i="4"/>
  <c r="AL1593" i="4"/>
  <c r="AT1602" i="4"/>
  <c r="AS1602" i="4"/>
  <c r="AR1602" i="4"/>
  <c r="AQ1602" i="4"/>
  <c r="AP1602" i="4"/>
  <c r="AO1602" i="4"/>
  <c r="AN1602" i="4"/>
  <c r="AM1602" i="4"/>
  <c r="AL1602" i="4"/>
  <c r="AT1650" i="4"/>
  <c r="AS1650" i="4"/>
  <c r="AR1650" i="4"/>
  <c r="AQ1650" i="4"/>
  <c r="AP1650" i="4"/>
  <c r="AO1650" i="4"/>
  <c r="AN1650" i="4"/>
  <c r="AM1650" i="4"/>
  <c r="AL1650" i="4"/>
  <c r="AT1714" i="4"/>
  <c r="AS1714" i="4"/>
  <c r="AR1714" i="4"/>
  <c r="AQ1714" i="4"/>
  <c r="AP1714" i="4"/>
  <c r="AO1714" i="4"/>
  <c r="AN1714" i="4"/>
  <c r="AM1714" i="4"/>
  <c r="AL1714" i="4"/>
  <c r="AT1778" i="4"/>
  <c r="AS1778" i="4"/>
  <c r="AR1778" i="4"/>
  <c r="AQ1778" i="4"/>
  <c r="AP1778" i="4"/>
  <c r="AO1778" i="4"/>
  <c r="AN1778" i="4"/>
  <c r="AM1778" i="4"/>
  <c r="AL1778" i="4"/>
  <c r="AT1842" i="4"/>
  <c r="AS1842" i="4"/>
  <c r="AR1842" i="4"/>
  <c r="AQ1842" i="4"/>
  <c r="AP1842" i="4"/>
  <c r="AO1842" i="4"/>
  <c r="AN1842" i="4"/>
  <c r="AM1842" i="4"/>
  <c r="AL1842" i="4"/>
  <c r="AL1906" i="4"/>
  <c r="AT1906" i="4"/>
  <c r="AS1906" i="4"/>
  <c r="AR1906" i="4"/>
  <c r="AQ1906" i="4"/>
  <c r="AP1906" i="4"/>
  <c r="AO1906" i="4"/>
  <c r="AN1906" i="4"/>
  <c r="AM1906" i="4"/>
  <c r="AT1039" i="4"/>
  <c r="AS1039" i="4"/>
  <c r="AR1039" i="4"/>
  <c r="AQ1039" i="4"/>
  <c r="AP1039" i="4"/>
  <c r="AO1039" i="4"/>
  <c r="AN1039" i="4"/>
  <c r="AM1039" i="4"/>
  <c r="AL1039" i="4"/>
  <c r="AT1055" i="4"/>
  <c r="AS1055" i="4"/>
  <c r="AR1055" i="4"/>
  <c r="AQ1055" i="4"/>
  <c r="AP1055" i="4"/>
  <c r="AO1055" i="4"/>
  <c r="AN1055" i="4"/>
  <c r="AM1055" i="4"/>
  <c r="AL1055" i="4"/>
  <c r="AT1071" i="4"/>
  <c r="AS1071" i="4"/>
  <c r="AR1071" i="4"/>
  <c r="AQ1071" i="4"/>
  <c r="AP1071" i="4"/>
  <c r="AO1071" i="4"/>
  <c r="AN1071" i="4"/>
  <c r="AM1071" i="4"/>
  <c r="AL1071" i="4"/>
  <c r="AT1087" i="4"/>
  <c r="AS1087" i="4"/>
  <c r="AR1087" i="4"/>
  <c r="AQ1087" i="4"/>
  <c r="AP1087" i="4"/>
  <c r="AO1087" i="4"/>
  <c r="AN1087" i="4"/>
  <c r="AM1087" i="4"/>
  <c r="AL1087" i="4"/>
  <c r="AT1103" i="4"/>
  <c r="AS1103" i="4"/>
  <c r="AR1103" i="4"/>
  <c r="AQ1103" i="4"/>
  <c r="AP1103" i="4"/>
  <c r="AO1103" i="4"/>
  <c r="AN1103" i="4"/>
  <c r="AM1103" i="4"/>
  <c r="AL1103" i="4"/>
  <c r="AT1119" i="4"/>
  <c r="AS1119" i="4"/>
  <c r="AR1119" i="4"/>
  <c r="AQ1119" i="4"/>
  <c r="AP1119" i="4"/>
  <c r="AO1119" i="4"/>
  <c r="AN1119" i="4"/>
  <c r="AM1119" i="4"/>
  <c r="AL1119" i="4"/>
  <c r="AT1135" i="4"/>
  <c r="AS1135" i="4"/>
  <c r="AR1135" i="4"/>
  <c r="AQ1135" i="4"/>
  <c r="AP1135" i="4"/>
  <c r="AO1135" i="4"/>
  <c r="AN1135" i="4"/>
  <c r="AM1135" i="4"/>
  <c r="AL1135" i="4"/>
  <c r="AT1151" i="4"/>
  <c r="AS1151" i="4"/>
  <c r="AR1151" i="4"/>
  <c r="AQ1151" i="4"/>
  <c r="AP1151" i="4"/>
  <c r="AO1151" i="4"/>
  <c r="AN1151" i="4"/>
  <c r="AM1151" i="4"/>
  <c r="AL1151" i="4"/>
  <c r="AT1167" i="4"/>
  <c r="AS1167" i="4"/>
  <c r="AR1167" i="4"/>
  <c r="AQ1167" i="4"/>
  <c r="AP1167" i="4"/>
  <c r="AO1167" i="4"/>
  <c r="AN1167" i="4"/>
  <c r="AM1167" i="4"/>
  <c r="AL1167" i="4"/>
  <c r="AT1183" i="4"/>
  <c r="AS1183" i="4"/>
  <c r="AR1183" i="4"/>
  <c r="AQ1183" i="4"/>
  <c r="AP1183" i="4"/>
  <c r="AO1183" i="4"/>
  <c r="AN1183" i="4"/>
  <c r="AM1183" i="4"/>
  <c r="AL1183" i="4"/>
  <c r="AT1199" i="4"/>
  <c r="AS1199" i="4"/>
  <c r="AR1199" i="4"/>
  <c r="AQ1199" i="4"/>
  <c r="AP1199" i="4"/>
  <c r="AO1199" i="4"/>
  <c r="AN1199" i="4"/>
  <c r="AM1199" i="4"/>
  <c r="AL1199" i="4"/>
  <c r="AQ1215" i="4"/>
  <c r="AP1215" i="4"/>
  <c r="AO1215" i="4"/>
  <c r="AN1215" i="4"/>
  <c r="AM1215" i="4"/>
  <c r="AL1215" i="4"/>
  <c r="AT1215" i="4"/>
  <c r="AS1215" i="4"/>
  <c r="AR1215" i="4"/>
  <c r="AT1231" i="4"/>
  <c r="AS1231" i="4"/>
  <c r="AR1231" i="4"/>
  <c r="AQ1231" i="4"/>
  <c r="AP1231" i="4"/>
  <c r="AO1231" i="4"/>
  <c r="AN1231" i="4"/>
  <c r="AM1231" i="4"/>
  <c r="AL1231" i="4"/>
  <c r="AT1247" i="4"/>
  <c r="AS1247" i="4"/>
  <c r="AR1247" i="4"/>
  <c r="AQ1247" i="4"/>
  <c r="AP1247" i="4"/>
  <c r="AO1247" i="4"/>
  <c r="AN1247" i="4"/>
  <c r="AM1247" i="4"/>
  <c r="AL1247" i="4"/>
  <c r="AT1263" i="4"/>
  <c r="AS1263" i="4"/>
  <c r="AR1263" i="4"/>
  <c r="AQ1263" i="4"/>
  <c r="AP1263" i="4"/>
  <c r="AO1263" i="4"/>
  <c r="AN1263" i="4"/>
  <c r="AM1263" i="4"/>
  <c r="AL1263" i="4"/>
  <c r="AP1279" i="4"/>
  <c r="AO1279" i="4"/>
  <c r="AN1279" i="4"/>
  <c r="AM1279" i="4"/>
  <c r="AL1279" i="4"/>
  <c r="AT1279" i="4"/>
  <c r="AS1279" i="4"/>
  <c r="AR1279" i="4"/>
  <c r="AQ1279" i="4"/>
  <c r="AT1295" i="4"/>
  <c r="AS1295" i="4"/>
  <c r="AR1295" i="4"/>
  <c r="AQ1295" i="4"/>
  <c r="AP1295" i="4"/>
  <c r="AO1295" i="4"/>
  <c r="AN1295" i="4"/>
  <c r="AM1295" i="4"/>
  <c r="AL1295" i="4"/>
  <c r="AT1311" i="4"/>
  <c r="AS1311" i="4"/>
  <c r="AR1311" i="4"/>
  <c r="AQ1311" i="4"/>
  <c r="AP1311" i="4"/>
  <c r="AO1311" i="4"/>
  <c r="AN1311" i="4"/>
  <c r="AM1311" i="4"/>
  <c r="AL1311" i="4"/>
  <c r="AT1327" i="4"/>
  <c r="AS1327" i="4"/>
  <c r="AR1327" i="4"/>
  <c r="AQ1327" i="4"/>
  <c r="AP1327" i="4"/>
  <c r="AO1327" i="4"/>
  <c r="AN1327" i="4"/>
  <c r="AM1327" i="4"/>
  <c r="AL1327" i="4"/>
  <c r="AT1376" i="4"/>
  <c r="AS1376" i="4"/>
  <c r="AR1376" i="4"/>
  <c r="AQ1376" i="4"/>
  <c r="AP1376" i="4"/>
  <c r="AO1376" i="4"/>
  <c r="AN1376" i="4"/>
  <c r="AM1376" i="4"/>
  <c r="AL1376" i="4"/>
  <c r="AT1392" i="4"/>
  <c r="AS1392" i="4"/>
  <c r="AR1392" i="4"/>
  <c r="AQ1392" i="4"/>
  <c r="AP1392" i="4"/>
  <c r="AO1392" i="4"/>
  <c r="AN1392" i="4"/>
  <c r="AM1392" i="4"/>
  <c r="AL1392" i="4"/>
  <c r="AT1403" i="4"/>
  <c r="AS1403" i="4"/>
  <c r="AR1403" i="4"/>
  <c r="AQ1403" i="4"/>
  <c r="AP1403" i="4"/>
  <c r="AO1403" i="4"/>
  <c r="AN1403" i="4"/>
  <c r="AM1403" i="4"/>
  <c r="AL1403" i="4"/>
  <c r="AT1420" i="4"/>
  <c r="AS1420" i="4"/>
  <c r="AR1420" i="4"/>
  <c r="AQ1420" i="4"/>
  <c r="AP1420" i="4"/>
  <c r="AO1420" i="4"/>
  <c r="AN1420" i="4"/>
  <c r="AM1420" i="4"/>
  <c r="AL1420" i="4"/>
  <c r="AT1439" i="4"/>
  <c r="AS1439" i="4"/>
  <c r="AR1439" i="4"/>
  <c r="AQ1439" i="4"/>
  <c r="AP1439" i="4"/>
  <c r="AO1439" i="4"/>
  <c r="AN1439" i="4"/>
  <c r="AM1439" i="4"/>
  <c r="AL1439" i="4"/>
  <c r="AT1455" i="4"/>
  <c r="AS1455" i="4"/>
  <c r="AR1455" i="4"/>
  <c r="AQ1455" i="4"/>
  <c r="AP1455" i="4"/>
  <c r="AO1455" i="4"/>
  <c r="AN1455" i="4"/>
  <c r="AM1455" i="4"/>
  <c r="AL1455" i="4"/>
  <c r="AT1471" i="4"/>
  <c r="AS1471" i="4"/>
  <c r="AR1471" i="4"/>
  <c r="AQ1471" i="4"/>
  <c r="AP1471" i="4"/>
  <c r="AO1471" i="4"/>
  <c r="AN1471" i="4"/>
  <c r="AM1471" i="4"/>
  <c r="AL1471" i="4"/>
  <c r="AT1487" i="4"/>
  <c r="AS1487" i="4"/>
  <c r="AR1487" i="4"/>
  <c r="AQ1487" i="4"/>
  <c r="AP1487" i="4"/>
  <c r="AO1487" i="4"/>
  <c r="AN1487" i="4"/>
  <c r="AM1487" i="4"/>
  <c r="AL1487" i="4"/>
  <c r="AT1503" i="4"/>
  <c r="AS1503" i="4"/>
  <c r="AR1503" i="4"/>
  <c r="AQ1503" i="4"/>
  <c r="AP1503" i="4"/>
  <c r="AO1503" i="4"/>
  <c r="AN1503" i="4"/>
  <c r="AM1503" i="4"/>
  <c r="AL1503" i="4"/>
  <c r="AT1519" i="4"/>
  <c r="AS1519" i="4"/>
  <c r="AR1519" i="4"/>
  <c r="AQ1519" i="4"/>
  <c r="AP1519" i="4"/>
  <c r="AO1519" i="4"/>
  <c r="AN1519" i="4"/>
  <c r="AM1519" i="4"/>
  <c r="AL1519" i="4"/>
  <c r="AT1535" i="4"/>
  <c r="AS1535" i="4"/>
  <c r="AR1535" i="4"/>
  <c r="AQ1535" i="4"/>
  <c r="AP1535" i="4"/>
  <c r="AO1535" i="4"/>
  <c r="AN1535" i="4"/>
  <c r="AM1535" i="4"/>
  <c r="AL1535" i="4"/>
  <c r="AT1551" i="4"/>
  <c r="AS1551" i="4"/>
  <c r="AR1551" i="4"/>
  <c r="AQ1551" i="4"/>
  <c r="AP1551" i="4"/>
  <c r="AO1551" i="4"/>
  <c r="AN1551" i="4"/>
  <c r="AM1551" i="4"/>
  <c r="AL1551" i="4"/>
  <c r="AT1567" i="4"/>
  <c r="AS1567" i="4"/>
  <c r="AR1567" i="4"/>
  <c r="AQ1567" i="4"/>
  <c r="AP1567" i="4"/>
  <c r="AO1567" i="4"/>
  <c r="AN1567" i="4"/>
  <c r="AM1567" i="4"/>
  <c r="AL1567" i="4"/>
  <c r="AT1606" i="4"/>
  <c r="AS1606" i="4"/>
  <c r="AR1606" i="4"/>
  <c r="AQ1606" i="4"/>
  <c r="AP1606" i="4"/>
  <c r="AO1606" i="4"/>
  <c r="AN1606" i="4"/>
  <c r="AM1606" i="4"/>
  <c r="AL1606" i="4"/>
  <c r="AT1670" i="4"/>
  <c r="AS1670" i="4"/>
  <c r="AR1670" i="4"/>
  <c r="AQ1670" i="4"/>
  <c r="AP1670" i="4"/>
  <c r="AO1670" i="4"/>
  <c r="AN1670" i="4"/>
  <c r="AM1670" i="4"/>
  <c r="AL1670" i="4"/>
  <c r="AT1734" i="4"/>
  <c r="AS1734" i="4"/>
  <c r="AR1734" i="4"/>
  <c r="AQ1734" i="4"/>
  <c r="AP1734" i="4"/>
  <c r="AO1734" i="4"/>
  <c r="AN1734" i="4"/>
  <c r="AM1734" i="4"/>
  <c r="AL1734" i="4"/>
  <c r="AT1798" i="4"/>
  <c r="AS1798" i="4"/>
  <c r="AR1798" i="4"/>
  <c r="AQ1798" i="4"/>
  <c r="AP1798" i="4"/>
  <c r="AO1798" i="4"/>
  <c r="AN1798" i="4"/>
  <c r="AM1798" i="4"/>
  <c r="AL1798" i="4"/>
  <c r="AT1862" i="4"/>
  <c r="AS1862" i="4"/>
  <c r="AR1862" i="4"/>
  <c r="AQ1862" i="4"/>
  <c r="AP1862" i="4"/>
  <c r="AO1862" i="4"/>
  <c r="AN1862" i="4"/>
  <c r="AM1862" i="4"/>
  <c r="AL1862" i="4"/>
  <c r="AT1926" i="4"/>
  <c r="AS1926" i="4"/>
  <c r="AR1926" i="4"/>
  <c r="AQ1926" i="4"/>
  <c r="AP1926" i="4"/>
  <c r="AO1926" i="4"/>
  <c r="AN1926" i="4"/>
  <c r="AM1926" i="4"/>
  <c r="AL1926" i="4"/>
  <c r="AT1050" i="4"/>
  <c r="AR1050" i="4"/>
  <c r="AQ1050" i="4"/>
  <c r="AP1050" i="4"/>
  <c r="AO1050" i="4"/>
  <c r="AN1050" i="4"/>
  <c r="AM1050" i="4"/>
  <c r="AL1050" i="4"/>
  <c r="AS1050" i="4"/>
  <c r="AT1066" i="4"/>
  <c r="AS1066" i="4"/>
  <c r="AR1066" i="4"/>
  <c r="AQ1066" i="4"/>
  <c r="AP1066" i="4"/>
  <c r="AO1066" i="4"/>
  <c r="AN1066" i="4"/>
  <c r="AM1066" i="4"/>
  <c r="AL1066" i="4"/>
  <c r="AT1082" i="4"/>
  <c r="AS1082" i="4"/>
  <c r="AR1082" i="4"/>
  <c r="AQ1082" i="4"/>
  <c r="AP1082" i="4"/>
  <c r="AO1082" i="4"/>
  <c r="AN1082" i="4"/>
  <c r="AM1082" i="4"/>
  <c r="AL1082" i="4"/>
  <c r="AT1098" i="4"/>
  <c r="AS1098" i="4"/>
  <c r="AR1098" i="4"/>
  <c r="AQ1098" i="4"/>
  <c r="AP1098" i="4"/>
  <c r="AO1098" i="4"/>
  <c r="AN1098" i="4"/>
  <c r="AM1098" i="4"/>
  <c r="AL1098" i="4"/>
  <c r="AT1114" i="4"/>
  <c r="AR1114" i="4"/>
  <c r="AQ1114" i="4"/>
  <c r="AP1114" i="4"/>
  <c r="AO1114" i="4"/>
  <c r="AN1114" i="4"/>
  <c r="AM1114" i="4"/>
  <c r="AL1114" i="4"/>
  <c r="AS1114" i="4"/>
  <c r="AT1130" i="4"/>
  <c r="AS1130" i="4"/>
  <c r="AR1130" i="4"/>
  <c r="AQ1130" i="4"/>
  <c r="AP1130" i="4"/>
  <c r="AO1130" i="4"/>
  <c r="AN1130" i="4"/>
  <c r="AM1130" i="4"/>
  <c r="AL1130" i="4"/>
  <c r="AT1146" i="4"/>
  <c r="AS1146" i="4"/>
  <c r="AR1146" i="4"/>
  <c r="AQ1146" i="4"/>
  <c r="AP1146" i="4"/>
  <c r="AO1146" i="4"/>
  <c r="AN1146" i="4"/>
  <c r="AM1146" i="4"/>
  <c r="AL1146" i="4"/>
  <c r="AT1162" i="4"/>
  <c r="AS1162" i="4"/>
  <c r="AR1162" i="4"/>
  <c r="AQ1162" i="4"/>
  <c r="AP1162" i="4"/>
  <c r="AO1162" i="4"/>
  <c r="AN1162" i="4"/>
  <c r="AM1162" i="4"/>
  <c r="AL1162" i="4"/>
  <c r="AT1178" i="4"/>
  <c r="AS1178" i="4"/>
  <c r="AR1178" i="4"/>
  <c r="AQ1178" i="4"/>
  <c r="AP1178" i="4"/>
  <c r="AO1178" i="4"/>
  <c r="AN1178" i="4"/>
  <c r="AM1178" i="4"/>
  <c r="AL1178" i="4"/>
  <c r="AT1194" i="4"/>
  <c r="AS1194" i="4"/>
  <c r="AR1194" i="4"/>
  <c r="AQ1194" i="4"/>
  <c r="AP1194" i="4"/>
  <c r="AO1194" i="4"/>
  <c r="AN1194" i="4"/>
  <c r="AM1194" i="4"/>
  <c r="AL1194" i="4"/>
  <c r="AT1210" i="4"/>
  <c r="AS1210" i="4"/>
  <c r="AR1210" i="4"/>
  <c r="AQ1210" i="4"/>
  <c r="AP1210" i="4"/>
  <c r="AO1210" i="4"/>
  <c r="AN1210" i="4"/>
  <c r="AM1210" i="4"/>
  <c r="AL1210" i="4"/>
  <c r="AT1226" i="4"/>
  <c r="AS1226" i="4"/>
  <c r="AR1226" i="4"/>
  <c r="AQ1226" i="4"/>
  <c r="AP1226" i="4"/>
  <c r="AO1226" i="4"/>
  <c r="AN1226" i="4"/>
  <c r="AM1226" i="4"/>
  <c r="AL1226" i="4"/>
  <c r="AT1242" i="4"/>
  <c r="AR1242" i="4"/>
  <c r="AQ1242" i="4"/>
  <c r="AP1242" i="4"/>
  <c r="AO1242" i="4"/>
  <c r="AN1242" i="4"/>
  <c r="AM1242" i="4"/>
  <c r="AL1242" i="4"/>
  <c r="AS1242" i="4"/>
  <c r="AT1258" i="4"/>
  <c r="AS1258" i="4"/>
  <c r="AR1258" i="4"/>
  <c r="AQ1258" i="4"/>
  <c r="AP1258" i="4"/>
  <c r="AO1258" i="4"/>
  <c r="AN1258" i="4"/>
  <c r="AM1258" i="4"/>
  <c r="AL1258" i="4"/>
  <c r="AJ1258" i="4"/>
  <c r="AT1274" i="4"/>
  <c r="AS1274" i="4"/>
  <c r="AR1274" i="4"/>
  <c r="AQ1274" i="4"/>
  <c r="AP1274" i="4"/>
  <c r="AO1274" i="4"/>
  <c r="AN1274" i="4"/>
  <c r="AM1274" i="4"/>
  <c r="AL1274" i="4"/>
  <c r="AT1290" i="4"/>
  <c r="AS1290" i="4"/>
  <c r="AR1290" i="4"/>
  <c r="AQ1290" i="4"/>
  <c r="AP1290" i="4"/>
  <c r="AO1290" i="4"/>
  <c r="AN1290" i="4"/>
  <c r="AM1290" i="4"/>
  <c r="AL1290" i="4"/>
  <c r="AT1306" i="4"/>
  <c r="AQ1306" i="4"/>
  <c r="AP1306" i="4"/>
  <c r="AO1306" i="4"/>
  <c r="AN1306" i="4"/>
  <c r="AM1306" i="4"/>
  <c r="AL1306" i="4"/>
  <c r="AS1306" i="4"/>
  <c r="AR1306" i="4"/>
  <c r="AT1322" i="4"/>
  <c r="AS1322" i="4"/>
  <c r="AR1322" i="4"/>
  <c r="AQ1322" i="4"/>
  <c r="AP1322" i="4"/>
  <c r="AO1322" i="4"/>
  <c r="AN1322" i="4"/>
  <c r="AM1322" i="4"/>
  <c r="AL1322" i="4"/>
  <c r="AT1335" i="4"/>
  <c r="AS1335" i="4"/>
  <c r="AR1335" i="4"/>
  <c r="AQ1335" i="4"/>
  <c r="AP1335" i="4"/>
  <c r="AO1335" i="4"/>
  <c r="AN1335" i="4"/>
  <c r="AM1335" i="4"/>
  <c r="AL1335" i="4"/>
  <c r="AT1343" i="4"/>
  <c r="AS1343" i="4"/>
  <c r="AR1343" i="4"/>
  <c r="AQ1343" i="4"/>
  <c r="AP1343" i="4"/>
  <c r="AO1343" i="4"/>
  <c r="AN1343" i="4"/>
  <c r="AM1343" i="4"/>
  <c r="AL1343" i="4"/>
  <c r="AT1355" i="4"/>
  <c r="AS1355" i="4"/>
  <c r="AR1355" i="4"/>
  <c r="AQ1355" i="4"/>
  <c r="AP1355" i="4"/>
  <c r="AO1355" i="4"/>
  <c r="AN1355" i="4"/>
  <c r="AM1355" i="4"/>
  <c r="AL1355" i="4"/>
  <c r="AT1583" i="4"/>
  <c r="AS1583" i="4"/>
  <c r="AR1583" i="4"/>
  <c r="AQ1583" i="4"/>
  <c r="AP1583" i="4"/>
  <c r="AO1583" i="4"/>
  <c r="AN1583" i="4"/>
  <c r="AM1583" i="4"/>
  <c r="AL1583" i="4"/>
  <c r="AT1597" i="4"/>
  <c r="AS1597" i="4"/>
  <c r="AR1597" i="4"/>
  <c r="AQ1597" i="4"/>
  <c r="AP1597" i="4"/>
  <c r="AO1597" i="4"/>
  <c r="AN1597" i="4"/>
  <c r="AM1597" i="4"/>
  <c r="AL1597" i="4"/>
  <c r="AT1626" i="4"/>
  <c r="AS1626" i="4"/>
  <c r="AR1626" i="4"/>
  <c r="AQ1626" i="4"/>
  <c r="AP1626" i="4"/>
  <c r="AO1626" i="4"/>
  <c r="AN1626" i="4"/>
  <c r="AM1626" i="4"/>
  <c r="AL1626" i="4"/>
  <c r="AT1690" i="4"/>
  <c r="AS1690" i="4"/>
  <c r="AR1690" i="4"/>
  <c r="AQ1690" i="4"/>
  <c r="AP1690" i="4"/>
  <c r="AO1690" i="4"/>
  <c r="AN1690" i="4"/>
  <c r="AM1690" i="4"/>
  <c r="AL1690" i="4"/>
  <c r="AT1754" i="4"/>
  <c r="AS1754" i="4"/>
  <c r="AR1754" i="4"/>
  <c r="AQ1754" i="4"/>
  <c r="AP1754" i="4"/>
  <c r="AO1754" i="4"/>
  <c r="AN1754" i="4"/>
  <c r="AM1754" i="4"/>
  <c r="AL1754" i="4"/>
  <c r="AT1818" i="4"/>
  <c r="AS1818" i="4"/>
  <c r="AR1818" i="4"/>
  <c r="AQ1818" i="4"/>
  <c r="AP1818" i="4"/>
  <c r="AO1818" i="4"/>
  <c r="AN1818" i="4"/>
  <c r="AM1818" i="4"/>
  <c r="AL1818" i="4"/>
  <c r="AT1882" i="4"/>
  <c r="AS1882" i="4"/>
  <c r="AR1882" i="4"/>
  <c r="AQ1882" i="4"/>
  <c r="AP1882" i="4"/>
  <c r="AO1882" i="4"/>
  <c r="AN1882" i="4"/>
  <c r="AM1882" i="4"/>
  <c r="AL1882" i="4"/>
  <c r="AT1001" i="4"/>
  <c r="AS1001" i="4"/>
  <c r="AR1001" i="4"/>
  <c r="AQ1001" i="4"/>
  <c r="AP1001" i="4"/>
  <c r="AO1001" i="4"/>
  <c r="AN1001" i="4"/>
  <c r="AM1001" i="4"/>
  <c r="AL1001" i="4"/>
  <c r="AT1017" i="4"/>
  <c r="AS1017" i="4"/>
  <c r="AR1017" i="4"/>
  <c r="AQ1017" i="4"/>
  <c r="AP1017" i="4"/>
  <c r="AO1017" i="4"/>
  <c r="AN1017" i="4"/>
  <c r="AM1017" i="4"/>
  <c r="AL1017" i="4"/>
  <c r="AT1033" i="4"/>
  <c r="AS1033" i="4"/>
  <c r="AR1033" i="4"/>
  <c r="AQ1033" i="4"/>
  <c r="AP1033" i="4"/>
  <c r="AO1033" i="4"/>
  <c r="AN1033" i="4"/>
  <c r="AM1033" i="4"/>
  <c r="AL1033" i="4"/>
  <c r="AT1049" i="4"/>
  <c r="AS1049" i="4"/>
  <c r="AR1049" i="4"/>
  <c r="AQ1049" i="4"/>
  <c r="AP1049" i="4"/>
  <c r="AO1049" i="4"/>
  <c r="AN1049" i="4"/>
  <c r="AM1049" i="4"/>
  <c r="AL1049" i="4"/>
  <c r="AT1065" i="4"/>
  <c r="AS1065" i="4"/>
  <c r="AR1065" i="4"/>
  <c r="AQ1065" i="4"/>
  <c r="AP1065" i="4"/>
  <c r="AO1065" i="4"/>
  <c r="AN1065" i="4"/>
  <c r="AM1065" i="4"/>
  <c r="AL1065" i="4"/>
  <c r="AT1081" i="4"/>
  <c r="AS1081" i="4"/>
  <c r="AR1081" i="4"/>
  <c r="AQ1081" i="4"/>
  <c r="AP1081" i="4"/>
  <c r="AO1081" i="4"/>
  <c r="AN1081" i="4"/>
  <c r="AM1081" i="4"/>
  <c r="AL1081" i="4"/>
  <c r="AT1097" i="4"/>
  <c r="AS1097" i="4"/>
  <c r="AR1097" i="4"/>
  <c r="AQ1097" i="4"/>
  <c r="AP1097" i="4"/>
  <c r="AO1097" i="4"/>
  <c r="AN1097" i="4"/>
  <c r="AM1097" i="4"/>
  <c r="AL1097" i="4"/>
  <c r="AT1113" i="4"/>
  <c r="AS1113" i="4"/>
  <c r="AR1113" i="4"/>
  <c r="AQ1113" i="4"/>
  <c r="AP1113" i="4"/>
  <c r="AO1113" i="4"/>
  <c r="AN1113" i="4"/>
  <c r="AM1113" i="4"/>
  <c r="AL1113" i="4"/>
  <c r="AJ1113" i="4"/>
  <c r="AT1129" i="4"/>
  <c r="AS1129" i="4"/>
  <c r="AR1129" i="4"/>
  <c r="AQ1129" i="4"/>
  <c r="AP1129" i="4"/>
  <c r="AO1129" i="4"/>
  <c r="AN1129" i="4"/>
  <c r="AM1129" i="4"/>
  <c r="AL1129" i="4"/>
  <c r="AT1145" i="4"/>
  <c r="AS1145" i="4"/>
  <c r="AR1145" i="4"/>
  <c r="AQ1145" i="4"/>
  <c r="AP1145" i="4"/>
  <c r="AO1145" i="4"/>
  <c r="AN1145" i="4"/>
  <c r="AM1145" i="4"/>
  <c r="AL1145" i="4"/>
  <c r="AT1161" i="4"/>
  <c r="AS1161" i="4"/>
  <c r="AR1161" i="4"/>
  <c r="AQ1161" i="4"/>
  <c r="AP1161" i="4"/>
  <c r="AO1161" i="4"/>
  <c r="AN1161" i="4"/>
  <c r="AM1161" i="4"/>
  <c r="AL1161" i="4"/>
  <c r="AT1177" i="4"/>
  <c r="AS1177" i="4"/>
  <c r="AR1177" i="4"/>
  <c r="AQ1177" i="4"/>
  <c r="AP1177" i="4"/>
  <c r="AO1177" i="4"/>
  <c r="AN1177" i="4"/>
  <c r="AM1177" i="4"/>
  <c r="AL1177" i="4"/>
  <c r="AT1193" i="4"/>
  <c r="AS1193" i="4"/>
  <c r="AR1193" i="4"/>
  <c r="AQ1193" i="4"/>
  <c r="AP1193" i="4"/>
  <c r="AO1193" i="4"/>
  <c r="AN1193" i="4"/>
  <c r="AM1193" i="4"/>
  <c r="AL1193" i="4"/>
  <c r="AK1193" i="4"/>
  <c r="AT1209" i="4"/>
  <c r="AS1209" i="4"/>
  <c r="AR1209" i="4"/>
  <c r="AQ1209" i="4"/>
  <c r="AP1209" i="4"/>
  <c r="AO1209" i="4"/>
  <c r="AN1209" i="4"/>
  <c r="AM1209" i="4"/>
  <c r="AL1209" i="4"/>
  <c r="AT1225" i="4"/>
  <c r="AS1225" i="4"/>
  <c r="AR1225" i="4"/>
  <c r="AQ1225" i="4"/>
  <c r="AP1225" i="4"/>
  <c r="AO1225" i="4"/>
  <c r="AN1225" i="4"/>
  <c r="AM1225" i="4"/>
  <c r="AL1225" i="4"/>
  <c r="AT1241" i="4"/>
  <c r="AS1241" i="4"/>
  <c r="AR1241" i="4"/>
  <c r="AQ1241" i="4"/>
  <c r="AP1241" i="4"/>
  <c r="AO1241" i="4"/>
  <c r="AN1241" i="4"/>
  <c r="AM1241" i="4"/>
  <c r="AL1241" i="4"/>
  <c r="AT1257" i="4"/>
  <c r="AS1257" i="4"/>
  <c r="AR1257" i="4"/>
  <c r="AQ1257" i="4"/>
  <c r="AP1257" i="4"/>
  <c r="AO1257" i="4"/>
  <c r="AN1257" i="4"/>
  <c r="AM1257" i="4"/>
  <c r="AL1257" i="4"/>
  <c r="AK1257" i="4"/>
  <c r="AT1273" i="4"/>
  <c r="AS1273" i="4"/>
  <c r="AR1273" i="4"/>
  <c r="AQ1273" i="4"/>
  <c r="AP1273" i="4"/>
  <c r="AO1273" i="4"/>
  <c r="AN1273" i="4"/>
  <c r="AM1273" i="4"/>
  <c r="AL1273" i="4"/>
  <c r="AT1289" i="4"/>
  <c r="AS1289" i="4"/>
  <c r="AR1289" i="4"/>
  <c r="AQ1289" i="4"/>
  <c r="AP1289" i="4"/>
  <c r="AO1289" i="4"/>
  <c r="AN1289" i="4"/>
  <c r="AM1289" i="4"/>
  <c r="AL1289" i="4"/>
  <c r="AT1305" i="4"/>
  <c r="AS1305" i="4"/>
  <c r="AR1305" i="4"/>
  <c r="AQ1305" i="4"/>
  <c r="AP1305" i="4"/>
  <c r="AO1305" i="4"/>
  <c r="AN1305" i="4"/>
  <c r="AM1305" i="4"/>
  <c r="AL1305" i="4"/>
  <c r="AP1321" i="4"/>
  <c r="AO1321" i="4"/>
  <c r="AN1321" i="4"/>
  <c r="AM1321" i="4"/>
  <c r="AL1321" i="4"/>
  <c r="AT1321" i="4"/>
  <c r="AS1321" i="4"/>
  <c r="AR1321" i="4"/>
  <c r="AQ1321" i="4"/>
  <c r="AT1369" i="4"/>
  <c r="AS1369" i="4"/>
  <c r="AR1369" i="4"/>
  <c r="AQ1369" i="4"/>
  <c r="AP1369" i="4"/>
  <c r="AO1369" i="4"/>
  <c r="AN1369" i="4"/>
  <c r="AM1369" i="4"/>
  <c r="AL1369" i="4"/>
  <c r="AT1382" i="4"/>
  <c r="AS1382" i="4"/>
  <c r="AR1382" i="4"/>
  <c r="AQ1382" i="4"/>
  <c r="AP1382" i="4"/>
  <c r="AO1382" i="4"/>
  <c r="AN1382" i="4"/>
  <c r="AM1382" i="4"/>
  <c r="AL1382" i="4"/>
  <c r="AT1398" i="4"/>
  <c r="AS1398" i="4"/>
  <c r="AR1398" i="4"/>
  <c r="AQ1398" i="4"/>
  <c r="AP1398" i="4"/>
  <c r="AO1398" i="4"/>
  <c r="AN1398" i="4"/>
  <c r="AM1398" i="4"/>
  <c r="AL1398" i="4"/>
  <c r="AT1422" i="4"/>
  <c r="AS1422" i="4"/>
  <c r="AR1422" i="4"/>
  <c r="AQ1422" i="4"/>
  <c r="AP1422" i="4"/>
  <c r="AO1422" i="4"/>
  <c r="AN1422" i="4"/>
  <c r="AM1422" i="4"/>
  <c r="AL1422" i="4"/>
  <c r="AT1441" i="4"/>
  <c r="AS1441" i="4"/>
  <c r="AR1441" i="4"/>
  <c r="AQ1441" i="4"/>
  <c r="AP1441" i="4"/>
  <c r="AO1441" i="4"/>
  <c r="AN1441" i="4"/>
  <c r="AM1441" i="4"/>
  <c r="AL1441" i="4"/>
  <c r="AT1457" i="4"/>
  <c r="AS1457" i="4"/>
  <c r="AR1457" i="4"/>
  <c r="AQ1457" i="4"/>
  <c r="AP1457" i="4"/>
  <c r="AO1457" i="4"/>
  <c r="AN1457" i="4"/>
  <c r="AM1457" i="4"/>
  <c r="AL1457" i="4"/>
  <c r="AT1473" i="4"/>
  <c r="AS1473" i="4"/>
  <c r="AR1473" i="4"/>
  <c r="AQ1473" i="4"/>
  <c r="AP1473" i="4"/>
  <c r="AO1473" i="4"/>
  <c r="AN1473" i="4"/>
  <c r="AM1473" i="4"/>
  <c r="AL1473" i="4"/>
  <c r="AT1489" i="4"/>
  <c r="AS1489" i="4"/>
  <c r="AR1489" i="4"/>
  <c r="AQ1489" i="4"/>
  <c r="AP1489" i="4"/>
  <c r="AO1489" i="4"/>
  <c r="AN1489" i="4"/>
  <c r="AM1489" i="4"/>
  <c r="AL1489" i="4"/>
  <c r="AT1505" i="4"/>
  <c r="AS1505" i="4"/>
  <c r="AR1505" i="4"/>
  <c r="AQ1505" i="4"/>
  <c r="AP1505" i="4"/>
  <c r="AO1505" i="4"/>
  <c r="AN1505" i="4"/>
  <c r="AM1505" i="4"/>
  <c r="AL1505" i="4"/>
  <c r="AT1521" i="4"/>
  <c r="AS1521" i="4"/>
  <c r="AR1521" i="4"/>
  <c r="AQ1521" i="4"/>
  <c r="AP1521" i="4"/>
  <c r="AO1521" i="4"/>
  <c r="AN1521" i="4"/>
  <c r="AM1521" i="4"/>
  <c r="AL1521" i="4"/>
  <c r="AT1537" i="4"/>
  <c r="AS1537" i="4"/>
  <c r="AR1537" i="4"/>
  <c r="AQ1537" i="4"/>
  <c r="AP1537" i="4"/>
  <c r="AO1537" i="4"/>
  <c r="AN1537" i="4"/>
  <c r="AM1537" i="4"/>
  <c r="AL1537" i="4"/>
  <c r="AT1553" i="4"/>
  <c r="AS1553" i="4"/>
  <c r="AR1553" i="4"/>
  <c r="AQ1553" i="4"/>
  <c r="AP1553" i="4"/>
  <c r="AO1553" i="4"/>
  <c r="AN1553" i="4"/>
  <c r="AM1553" i="4"/>
  <c r="AL1553" i="4"/>
  <c r="AJ1553" i="4"/>
  <c r="AT1569" i="4"/>
  <c r="AS1569" i="4"/>
  <c r="AR1569" i="4"/>
  <c r="AQ1569" i="4"/>
  <c r="AP1569" i="4"/>
  <c r="AO1569" i="4"/>
  <c r="AN1569" i="4"/>
  <c r="AM1569" i="4"/>
  <c r="AL1569" i="4"/>
  <c r="AT1614" i="4"/>
  <c r="AS1614" i="4"/>
  <c r="AR1614" i="4"/>
  <c r="AQ1614" i="4"/>
  <c r="AP1614" i="4"/>
  <c r="AO1614" i="4"/>
  <c r="AN1614" i="4"/>
  <c r="AM1614" i="4"/>
  <c r="AL1614" i="4"/>
  <c r="AT1678" i="4"/>
  <c r="AS1678" i="4"/>
  <c r="AR1678" i="4"/>
  <c r="AQ1678" i="4"/>
  <c r="AP1678" i="4"/>
  <c r="AO1678" i="4"/>
  <c r="AN1678" i="4"/>
  <c r="AM1678" i="4"/>
  <c r="AL1678" i="4"/>
  <c r="AT1742" i="4"/>
  <c r="AS1742" i="4"/>
  <c r="AR1742" i="4"/>
  <c r="AQ1742" i="4"/>
  <c r="AP1742" i="4"/>
  <c r="AO1742" i="4"/>
  <c r="AN1742" i="4"/>
  <c r="AM1742" i="4"/>
  <c r="AL1742" i="4"/>
  <c r="AT1806" i="4"/>
  <c r="AS1806" i="4"/>
  <c r="AR1806" i="4"/>
  <c r="AQ1806" i="4"/>
  <c r="AP1806" i="4"/>
  <c r="AO1806" i="4"/>
  <c r="AN1806" i="4"/>
  <c r="AM1806" i="4"/>
  <c r="AL1806" i="4"/>
  <c r="AT1870" i="4"/>
  <c r="AS1870" i="4"/>
  <c r="AR1870" i="4"/>
  <c r="AQ1870" i="4"/>
  <c r="AP1870" i="4"/>
  <c r="AO1870" i="4"/>
  <c r="AN1870" i="4"/>
  <c r="AM1870" i="4"/>
  <c r="AL1870" i="4"/>
  <c r="AT1934" i="4"/>
  <c r="AS1934" i="4"/>
  <c r="AR1934" i="4"/>
  <c r="AQ1934" i="4"/>
  <c r="AP1934" i="4"/>
  <c r="AO1934" i="4"/>
  <c r="AN1934" i="4"/>
  <c r="AM1934" i="4"/>
  <c r="AL1934" i="4"/>
  <c r="AT1360" i="4"/>
  <c r="AS1360" i="4"/>
  <c r="AR1360" i="4"/>
  <c r="AQ1360" i="4"/>
  <c r="AP1360" i="4"/>
  <c r="AO1360" i="4"/>
  <c r="AN1360" i="4"/>
  <c r="AM1360" i="4"/>
  <c r="AL1360" i="4"/>
  <c r="AT1371" i="4"/>
  <c r="AS1371" i="4"/>
  <c r="AR1371" i="4"/>
  <c r="AQ1371" i="4"/>
  <c r="AP1371" i="4"/>
  <c r="AO1371" i="4"/>
  <c r="AN1371" i="4"/>
  <c r="AM1371" i="4"/>
  <c r="AL1371" i="4"/>
  <c r="AT1387" i="4"/>
  <c r="AS1387" i="4"/>
  <c r="AR1387" i="4"/>
  <c r="AQ1387" i="4"/>
  <c r="AP1387" i="4"/>
  <c r="AO1387" i="4"/>
  <c r="AN1387" i="4"/>
  <c r="AM1387" i="4"/>
  <c r="AL1387" i="4"/>
  <c r="AJ1387" i="4"/>
  <c r="AT1400" i="4"/>
  <c r="AS1400" i="4"/>
  <c r="AR1400" i="4"/>
  <c r="AQ1400" i="4"/>
  <c r="AP1400" i="4"/>
  <c r="AO1400" i="4"/>
  <c r="AN1400" i="4"/>
  <c r="AM1400" i="4"/>
  <c r="AL1400" i="4"/>
  <c r="AT1423" i="4"/>
  <c r="AS1423" i="4"/>
  <c r="AR1423" i="4"/>
  <c r="AQ1423" i="4"/>
  <c r="AP1423" i="4"/>
  <c r="AO1423" i="4"/>
  <c r="AN1423" i="4"/>
  <c r="AM1423" i="4"/>
  <c r="AL1423" i="4"/>
  <c r="AT1442" i="4"/>
  <c r="AS1442" i="4"/>
  <c r="AR1442" i="4"/>
  <c r="AQ1442" i="4"/>
  <c r="AP1442" i="4"/>
  <c r="AO1442" i="4"/>
  <c r="AN1442" i="4"/>
  <c r="AM1442" i="4"/>
  <c r="AL1442" i="4"/>
  <c r="AT1458" i="4"/>
  <c r="AS1458" i="4"/>
  <c r="AR1458" i="4"/>
  <c r="AQ1458" i="4"/>
  <c r="AP1458" i="4"/>
  <c r="AO1458" i="4"/>
  <c r="AN1458" i="4"/>
  <c r="AM1458" i="4"/>
  <c r="AL1458" i="4"/>
  <c r="AT1474" i="4"/>
  <c r="AS1474" i="4"/>
  <c r="AR1474" i="4"/>
  <c r="AQ1474" i="4"/>
  <c r="AP1474" i="4"/>
  <c r="AO1474" i="4"/>
  <c r="AN1474" i="4"/>
  <c r="AM1474" i="4"/>
  <c r="AL1474" i="4"/>
  <c r="AT1490" i="4"/>
  <c r="AS1490" i="4"/>
  <c r="AR1490" i="4"/>
  <c r="AQ1490" i="4"/>
  <c r="AP1490" i="4"/>
  <c r="AO1490" i="4"/>
  <c r="AN1490" i="4"/>
  <c r="AM1490" i="4"/>
  <c r="AL1490" i="4"/>
  <c r="AT1506" i="4"/>
  <c r="AS1506" i="4"/>
  <c r="AR1506" i="4"/>
  <c r="AQ1506" i="4"/>
  <c r="AP1506" i="4"/>
  <c r="AO1506" i="4"/>
  <c r="AN1506" i="4"/>
  <c r="AM1506" i="4"/>
  <c r="AL1506" i="4"/>
  <c r="AT1522" i="4"/>
  <c r="AS1522" i="4"/>
  <c r="AR1522" i="4"/>
  <c r="AQ1522" i="4"/>
  <c r="AP1522" i="4"/>
  <c r="AO1522" i="4"/>
  <c r="AN1522" i="4"/>
  <c r="AM1522" i="4"/>
  <c r="AL1522" i="4"/>
  <c r="AT1538" i="4"/>
  <c r="AS1538" i="4"/>
  <c r="AR1538" i="4"/>
  <c r="AQ1538" i="4"/>
  <c r="AP1538" i="4"/>
  <c r="AO1538" i="4"/>
  <c r="AN1538" i="4"/>
  <c r="AM1538" i="4"/>
  <c r="AL1538" i="4"/>
  <c r="AT1554" i="4"/>
  <c r="AS1554" i="4"/>
  <c r="AR1554" i="4"/>
  <c r="AQ1554" i="4"/>
  <c r="AP1554" i="4"/>
  <c r="AO1554" i="4"/>
  <c r="AN1554" i="4"/>
  <c r="AM1554" i="4"/>
  <c r="AL1554" i="4"/>
  <c r="AT1570" i="4"/>
  <c r="AS1570" i="4"/>
  <c r="AR1570" i="4"/>
  <c r="AQ1570" i="4"/>
  <c r="AP1570" i="4"/>
  <c r="AO1570" i="4"/>
  <c r="AN1570" i="4"/>
  <c r="AM1570" i="4"/>
  <c r="AL1570" i="4"/>
  <c r="AT1342" i="4"/>
  <c r="AS1342" i="4"/>
  <c r="AR1342" i="4"/>
  <c r="AQ1342" i="4"/>
  <c r="AP1342" i="4"/>
  <c r="AO1342" i="4"/>
  <c r="AN1342" i="4"/>
  <c r="AM1342" i="4"/>
  <c r="AL1342" i="4"/>
  <c r="AT1358" i="4"/>
  <c r="AS1358" i="4"/>
  <c r="AR1358" i="4"/>
  <c r="AQ1358" i="4"/>
  <c r="AP1358" i="4"/>
  <c r="AO1358" i="4"/>
  <c r="AN1358" i="4"/>
  <c r="AM1358" i="4"/>
  <c r="AL1358" i="4"/>
  <c r="AT1377" i="4"/>
  <c r="AS1377" i="4"/>
  <c r="AR1377" i="4"/>
  <c r="AQ1377" i="4"/>
  <c r="AP1377" i="4"/>
  <c r="AO1377" i="4"/>
  <c r="AN1377" i="4"/>
  <c r="AM1377" i="4"/>
  <c r="AL1377" i="4"/>
  <c r="AT1393" i="4"/>
  <c r="AS1393" i="4"/>
  <c r="AR1393" i="4"/>
  <c r="AQ1393" i="4"/>
  <c r="AP1393" i="4"/>
  <c r="AO1393" i="4"/>
  <c r="AN1393" i="4"/>
  <c r="AM1393" i="4"/>
  <c r="AL1393" i="4"/>
  <c r="AJ1393" i="4"/>
  <c r="AT1413" i="4"/>
  <c r="AS1413" i="4"/>
  <c r="AR1413" i="4"/>
  <c r="AQ1413" i="4"/>
  <c r="AP1413" i="4"/>
  <c r="AO1413" i="4"/>
  <c r="AN1413" i="4"/>
  <c r="AM1413" i="4"/>
  <c r="AL1413" i="4"/>
  <c r="AT1417" i="4"/>
  <c r="AS1417" i="4"/>
  <c r="AR1417" i="4"/>
  <c r="AQ1417" i="4"/>
  <c r="AP1417" i="4"/>
  <c r="AO1417" i="4"/>
  <c r="AN1417" i="4"/>
  <c r="AM1417" i="4"/>
  <c r="AL1417" i="4"/>
  <c r="AT1430" i="4"/>
  <c r="AS1430" i="4"/>
  <c r="AR1430" i="4"/>
  <c r="AQ1430" i="4"/>
  <c r="AP1430" i="4"/>
  <c r="AO1430" i="4"/>
  <c r="AN1430" i="4"/>
  <c r="AM1430" i="4"/>
  <c r="AL1430" i="4"/>
  <c r="AJ1430" i="4"/>
  <c r="AT1440" i="4"/>
  <c r="AS1440" i="4"/>
  <c r="AR1440" i="4"/>
  <c r="AQ1440" i="4"/>
  <c r="AP1440" i="4"/>
  <c r="AO1440" i="4"/>
  <c r="AN1440" i="4"/>
  <c r="AM1440" i="4"/>
  <c r="AL1440" i="4"/>
  <c r="AT1456" i="4"/>
  <c r="AS1456" i="4"/>
  <c r="AR1456" i="4"/>
  <c r="AQ1456" i="4"/>
  <c r="AP1456" i="4"/>
  <c r="AO1456" i="4"/>
  <c r="AN1456" i="4"/>
  <c r="AM1456" i="4"/>
  <c r="AL1456" i="4"/>
  <c r="AT1472" i="4"/>
  <c r="AS1472" i="4"/>
  <c r="AR1472" i="4"/>
  <c r="AQ1472" i="4"/>
  <c r="AP1472" i="4"/>
  <c r="AO1472" i="4"/>
  <c r="AN1472" i="4"/>
  <c r="AM1472" i="4"/>
  <c r="AL1472" i="4"/>
  <c r="AT1488" i="4"/>
  <c r="AS1488" i="4"/>
  <c r="AR1488" i="4"/>
  <c r="AQ1488" i="4"/>
  <c r="AP1488" i="4"/>
  <c r="AO1488" i="4"/>
  <c r="AN1488" i="4"/>
  <c r="AM1488" i="4"/>
  <c r="AL1488" i="4"/>
  <c r="AT1504" i="4"/>
  <c r="AS1504" i="4"/>
  <c r="AR1504" i="4"/>
  <c r="AQ1504" i="4"/>
  <c r="AP1504" i="4"/>
  <c r="AO1504" i="4"/>
  <c r="AN1504" i="4"/>
  <c r="AM1504" i="4"/>
  <c r="AL1504" i="4"/>
  <c r="AT1520" i="4"/>
  <c r="AS1520" i="4"/>
  <c r="AR1520" i="4"/>
  <c r="AQ1520" i="4"/>
  <c r="AP1520" i="4"/>
  <c r="AO1520" i="4"/>
  <c r="AN1520" i="4"/>
  <c r="AM1520" i="4"/>
  <c r="AL1520" i="4"/>
  <c r="AT1536" i="4"/>
  <c r="AS1536" i="4"/>
  <c r="AR1536" i="4"/>
  <c r="AQ1536" i="4"/>
  <c r="AP1536" i="4"/>
  <c r="AO1536" i="4"/>
  <c r="AN1536" i="4"/>
  <c r="AM1536" i="4"/>
  <c r="AL1536" i="4"/>
  <c r="AT1605" i="4"/>
  <c r="AS1605" i="4"/>
  <c r="AR1605" i="4"/>
  <c r="AQ1605" i="4"/>
  <c r="AP1605" i="4"/>
  <c r="AO1605" i="4"/>
  <c r="AN1605" i="4"/>
  <c r="AM1605" i="4"/>
  <c r="AL1605" i="4"/>
  <c r="AT1613" i="4"/>
  <c r="AS1613" i="4"/>
  <c r="AR1613" i="4"/>
  <c r="AQ1613" i="4"/>
  <c r="AP1613" i="4"/>
  <c r="AO1613" i="4"/>
  <c r="AN1613" i="4"/>
  <c r="AM1613" i="4"/>
  <c r="AL1613" i="4"/>
  <c r="AJ1613" i="4"/>
  <c r="AT1621" i="4"/>
  <c r="AS1621" i="4"/>
  <c r="AR1621" i="4"/>
  <c r="AQ1621" i="4"/>
  <c r="AP1621" i="4"/>
  <c r="AO1621" i="4"/>
  <c r="AN1621" i="4"/>
  <c r="AM1621" i="4"/>
  <c r="AL1621" i="4"/>
  <c r="AT1629" i="4"/>
  <c r="AS1629" i="4"/>
  <c r="AR1629" i="4"/>
  <c r="AQ1629" i="4"/>
  <c r="AP1629" i="4"/>
  <c r="AO1629" i="4"/>
  <c r="AN1629" i="4"/>
  <c r="AM1629" i="4"/>
  <c r="AL1629" i="4"/>
  <c r="AT1637" i="4"/>
  <c r="AS1637" i="4"/>
  <c r="AR1637" i="4"/>
  <c r="AQ1637" i="4"/>
  <c r="AP1637" i="4"/>
  <c r="AO1637" i="4"/>
  <c r="AN1637" i="4"/>
  <c r="AM1637" i="4"/>
  <c r="AL1637" i="4"/>
  <c r="AT1645" i="4"/>
  <c r="AS1645" i="4"/>
  <c r="AR1645" i="4"/>
  <c r="AQ1645" i="4"/>
  <c r="AP1645" i="4"/>
  <c r="AO1645" i="4"/>
  <c r="AN1645" i="4"/>
  <c r="AM1645" i="4"/>
  <c r="AL1645" i="4"/>
  <c r="AT1653" i="4"/>
  <c r="AS1653" i="4"/>
  <c r="AR1653" i="4"/>
  <c r="AQ1653" i="4"/>
  <c r="AP1653" i="4"/>
  <c r="AO1653" i="4"/>
  <c r="AN1653" i="4"/>
  <c r="AM1653" i="4"/>
  <c r="AL1653" i="4"/>
  <c r="AI1653" i="4"/>
  <c r="AT1661" i="4"/>
  <c r="AS1661" i="4"/>
  <c r="AR1661" i="4"/>
  <c r="AQ1661" i="4"/>
  <c r="AP1661" i="4"/>
  <c r="AO1661" i="4"/>
  <c r="AN1661" i="4"/>
  <c r="AM1661" i="4"/>
  <c r="AL1661" i="4"/>
  <c r="AT1669" i="4"/>
  <c r="AS1669" i="4"/>
  <c r="AR1669" i="4"/>
  <c r="AQ1669" i="4"/>
  <c r="AP1669" i="4"/>
  <c r="AO1669" i="4"/>
  <c r="AN1669" i="4"/>
  <c r="AM1669" i="4"/>
  <c r="AL1669" i="4"/>
  <c r="AJ1669" i="4"/>
  <c r="AT1677" i="4"/>
  <c r="AS1677" i="4"/>
  <c r="AR1677" i="4"/>
  <c r="AQ1677" i="4"/>
  <c r="AP1677" i="4"/>
  <c r="AO1677" i="4"/>
  <c r="AN1677" i="4"/>
  <c r="AM1677" i="4"/>
  <c r="AL1677" i="4"/>
  <c r="AT1685" i="4"/>
  <c r="AS1685" i="4"/>
  <c r="AR1685" i="4"/>
  <c r="AQ1685" i="4"/>
  <c r="AP1685" i="4"/>
  <c r="AO1685" i="4"/>
  <c r="AN1685" i="4"/>
  <c r="AM1685" i="4"/>
  <c r="AL1685" i="4"/>
  <c r="AT1693" i="4"/>
  <c r="AS1693" i="4"/>
  <c r="AR1693" i="4"/>
  <c r="AQ1693" i="4"/>
  <c r="AP1693" i="4"/>
  <c r="AO1693" i="4"/>
  <c r="AN1693" i="4"/>
  <c r="AM1693" i="4"/>
  <c r="AL1693" i="4"/>
  <c r="AT1701" i="4"/>
  <c r="AS1701" i="4"/>
  <c r="AR1701" i="4"/>
  <c r="AQ1701" i="4"/>
  <c r="AP1701" i="4"/>
  <c r="AO1701" i="4"/>
  <c r="AN1701" i="4"/>
  <c r="AM1701" i="4"/>
  <c r="AL1701" i="4"/>
  <c r="AT1709" i="4"/>
  <c r="AS1709" i="4"/>
  <c r="AR1709" i="4"/>
  <c r="AQ1709" i="4"/>
  <c r="AP1709" i="4"/>
  <c r="AO1709" i="4"/>
  <c r="AN1709" i="4"/>
  <c r="AM1709" i="4"/>
  <c r="AL1709" i="4"/>
  <c r="AT1717" i="4"/>
  <c r="AS1717" i="4"/>
  <c r="AR1717" i="4"/>
  <c r="AQ1717" i="4"/>
  <c r="AP1717" i="4"/>
  <c r="AO1717" i="4"/>
  <c r="AN1717" i="4"/>
  <c r="AM1717" i="4"/>
  <c r="AL1717" i="4"/>
  <c r="AT1725" i="4"/>
  <c r="AS1725" i="4"/>
  <c r="AR1725" i="4"/>
  <c r="AQ1725" i="4"/>
  <c r="AP1725" i="4"/>
  <c r="AO1725" i="4"/>
  <c r="AN1725" i="4"/>
  <c r="AM1725" i="4"/>
  <c r="AL1725" i="4"/>
  <c r="AT1733" i="4"/>
  <c r="AS1733" i="4"/>
  <c r="AR1733" i="4"/>
  <c r="AQ1733" i="4"/>
  <c r="AP1733" i="4"/>
  <c r="AO1733" i="4"/>
  <c r="AN1733" i="4"/>
  <c r="AM1733" i="4"/>
  <c r="AL1733" i="4"/>
  <c r="AT1741" i="4"/>
  <c r="AS1741" i="4"/>
  <c r="AR1741" i="4"/>
  <c r="AQ1741" i="4"/>
  <c r="AP1741" i="4"/>
  <c r="AO1741" i="4"/>
  <c r="AN1741" i="4"/>
  <c r="AM1741" i="4"/>
  <c r="AL1741" i="4"/>
  <c r="AT1749" i="4"/>
  <c r="AS1749" i="4"/>
  <c r="AR1749" i="4"/>
  <c r="AQ1749" i="4"/>
  <c r="AP1749" i="4"/>
  <c r="AO1749" i="4"/>
  <c r="AN1749" i="4"/>
  <c r="AM1749" i="4"/>
  <c r="AL1749" i="4"/>
  <c r="AT1757" i="4"/>
  <c r="AS1757" i="4"/>
  <c r="AR1757" i="4"/>
  <c r="AQ1757" i="4"/>
  <c r="AP1757" i="4"/>
  <c r="AO1757" i="4"/>
  <c r="AN1757" i="4"/>
  <c r="AM1757" i="4"/>
  <c r="AL1757" i="4"/>
  <c r="AJ1780" i="4"/>
  <c r="AK1780" i="4"/>
  <c r="AI1780" i="4"/>
  <c r="AT1755" i="4"/>
  <c r="AS1755" i="4"/>
  <c r="AR1755" i="4"/>
  <c r="AQ1755" i="4"/>
  <c r="AP1755" i="4"/>
  <c r="AO1755" i="4"/>
  <c r="AN1755" i="4"/>
  <c r="AM1755" i="4"/>
  <c r="AL1755" i="4"/>
  <c r="AT1763" i="4"/>
  <c r="AS1763" i="4"/>
  <c r="AR1763" i="4"/>
  <c r="AQ1763" i="4"/>
  <c r="AP1763" i="4"/>
  <c r="AO1763" i="4"/>
  <c r="AN1763" i="4"/>
  <c r="AM1763" i="4"/>
  <c r="AL1763" i="4"/>
  <c r="AT1771" i="4"/>
  <c r="AS1771" i="4"/>
  <c r="AR1771" i="4"/>
  <c r="AQ1771" i="4"/>
  <c r="AP1771" i="4"/>
  <c r="AO1771" i="4"/>
  <c r="AN1771" i="4"/>
  <c r="AM1771" i="4"/>
  <c r="AL1771" i="4"/>
  <c r="AT1779" i="4"/>
  <c r="AS1779" i="4"/>
  <c r="AR1779" i="4"/>
  <c r="AQ1779" i="4"/>
  <c r="AP1779" i="4"/>
  <c r="AO1779" i="4"/>
  <c r="AN1779" i="4"/>
  <c r="AM1779" i="4"/>
  <c r="AL1779" i="4"/>
  <c r="AT1787" i="4"/>
  <c r="AS1787" i="4"/>
  <c r="AR1787" i="4"/>
  <c r="AQ1787" i="4"/>
  <c r="AP1787" i="4"/>
  <c r="AO1787" i="4"/>
  <c r="AN1787" i="4"/>
  <c r="AM1787" i="4"/>
  <c r="AL1787" i="4"/>
  <c r="AT1795" i="4"/>
  <c r="AS1795" i="4"/>
  <c r="AR1795" i="4"/>
  <c r="AQ1795" i="4"/>
  <c r="AP1795" i="4"/>
  <c r="AO1795" i="4"/>
  <c r="AN1795" i="4"/>
  <c r="AM1795" i="4"/>
  <c r="AL1795" i="4"/>
  <c r="AT1803" i="4"/>
  <c r="AS1803" i="4"/>
  <c r="AR1803" i="4"/>
  <c r="AQ1803" i="4"/>
  <c r="AP1803" i="4"/>
  <c r="AO1803" i="4"/>
  <c r="AN1803" i="4"/>
  <c r="AM1803" i="4"/>
  <c r="AL1803" i="4"/>
  <c r="AI1803" i="4"/>
  <c r="AT1811" i="4"/>
  <c r="AS1811" i="4"/>
  <c r="AR1811" i="4"/>
  <c r="AQ1811" i="4"/>
  <c r="AP1811" i="4"/>
  <c r="AO1811" i="4"/>
  <c r="AN1811" i="4"/>
  <c r="AM1811" i="4"/>
  <c r="AL1811" i="4"/>
  <c r="AT1819" i="4"/>
  <c r="AS1819" i="4"/>
  <c r="AR1819" i="4"/>
  <c r="AQ1819" i="4"/>
  <c r="AP1819" i="4"/>
  <c r="AO1819" i="4"/>
  <c r="AN1819" i="4"/>
  <c r="AM1819" i="4"/>
  <c r="AL1819" i="4"/>
  <c r="AT1827" i="4"/>
  <c r="AS1827" i="4"/>
  <c r="AR1827" i="4"/>
  <c r="AQ1827" i="4"/>
  <c r="AP1827" i="4"/>
  <c r="AO1827" i="4"/>
  <c r="AN1827" i="4"/>
  <c r="AM1827" i="4"/>
  <c r="AL1827" i="4"/>
  <c r="AT1835" i="4"/>
  <c r="AS1835" i="4"/>
  <c r="AR1835" i="4"/>
  <c r="AQ1835" i="4"/>
  <c r="AP1835" i="4"/>
  <c r="AO1835" i="4"/>
  <c r="AN1835" i="4"/>
  <c r="AM1835" i="4"/>
  <c r="AL1835" i="4"/>
  <c r="AT1843" i="4"/>
  <c r="AS1843" i="4"/>
  <c r="AR1843" i="4"/>
  <c r="AQ1843" i="4"/>
  <c r="AP1843" i="4"/>
  <c r="AO1843" i="4"/>
  <c r="AN1843" i="4"/>
  <c r="AM1843" i="4"/>
  <c r="AL1843" i="4"/>
  <c r="AT1851" i="4"/>
  <c r="AS1851" i="4"/>
  <c r="AR1851" i="4"/>
  <c r="AQ1851" i="4"/>
  <c r="AP1851" i="4"/>
  <c r="AO1851" i="4"/>
  <c r="AN1851" i="4"/>
  <c r="AM1851" i="4"/>
  <c r="AL1851" i="4"/>
  <c r="AT1859" i="4"/>
  <c r="AS1859" i="4"/>
  <c r="AR1859" i="4"/>
  <c r="AQ1859" i="4"/>
  <c r="AP1859" i="4"/>
  <c r="AO1859" i="4"/>
  <c r="AN1859" i="4"/>
  <c r="AM1859" i="4"/>
  <c r="AL1859" i="4"/>
  <c r="AT1867" i="4"/>
  <c r="AS1867" i="4"/>
  <c r="AR1867" i="4"/>
  <c r="AQ1867" i="4"/>
  <c r="AP1867" i="4"/>
  <c r="AO1867" i="4"/>
  <c r="AN1867" i="4"/>
  <c r="AM1867" i="4"/>
  <c r="AL1867" i="4"/>
  <c r="AT1875" i="4"/>
  <c r="AS1875" i="4"/>
  <c r="AR1875" i="4"/>
  <c r="AQ1875" i="4"/>
  <c r="AP1875" i="4"/>
  <c r="AO1875" i="4"/>
  <c r="AN1875" i="4"/>
  <c r="AM1875" i="4"/>
  <c r="AL1875" i="4"/>
  <c r="AT1883" i="4"/>
  <c r="AS1883" i="4"/>
  <c r="AR1883" i="4"/>
  <c r="AQ1883" i="4"/>
  <c r="AP1883" i="4"/>
  <c r="AO1883" i="4"/>
  <c r="AN1883" i="4"/>
  <c r="AM1883" i="4"/>
  <c r="AL1883" i="4"/>
  <c r="AT1891" i="4"/>
  <c r="AS1891" i="4"/>
  <c r="AR1891" i="4"/>
  <c r="AQ1891" i="4"/>
  <c r="AP1891" i="4"/>
  <c r="AO1891" i="4"/>
  <c r="AN1891" i="4"/>
  <c r="AM1891" i="4"/>
  <c r="AL1891" i="4"/>
  <c r="AT1899" i="4"/>
  <c r="AS1899" i="4"/>
  <c r="AR1899" i="4"/>
  <c r="AQ1899" i="4"/>
  <c r="AP1899" i="4"/>
  <c r="AO1899" i="4"/>
  <c r="AN1899" i="4"/>
  <c r="AM1899" i="4"/>
  <c r="AL1899" i="4"/>
  <c r="AT1907" i="4"/>
  <c r="AS1907" i="4"/>
  <c r="AR1907" i="4"/>
  <c r="AQ1907" i="4"/>
  <c r="AP1907" i="4"/>
  <c r="AO1907" i="4"/>
  <c r="AN1907" i="4"/>
  <c r="AM1907" i="4"/>
  <c r="AL1907" i="4"/>
  <c r="AT1915" i="4"/>
  <c r="AS1915" i="4"/>
  <c r="AR1915" i="4"/>
  <c r="AQ1915" i="4"/>
  <c r="AP1915" i="4"/>
  <c r="AO1915" i="4"/>
  <c r="AN1915" i="4"/>
  <c r="AM1915" i="4"/>
  <c r="AL1915" i="4"/>
  <c r="AT1923" i="4"/>
  <c r="AS1923" i="4"/>
  <c r="AR1923" i="4"/>
  <c r="AQ1923" i="4"/>
  <c r="AP1923" i="4"/>
  <c r="AO1923" i="4"/>
  <c r="AN1923" i="4"/>
  <c r="AM1923" i="4"/>
  <c r="AL1923" i="4"/>
  <c r="AT1931" i="4"/>
  <c r="AS1931" i="4"/>
  <c r="AR1931" i="4"/>
  <c r="AQ1931" i="4"/>
  <c r="AP1931" i="4"/>
  <c r="AO1931" i="4"/>
  <c r="AN1931" i="4"/>
  <c r="AM1931" i="4"/>
  <c r="AL1931" i="4"/>
  <c r="AT1939" i="4"/>
  <c r="AS1939" i="4"/>
  <c r="AR1939" i="4"/>
  <c r="AQ1939" i="4"/>
  <c r="AP1939" i="4"/>
  <c r="AO1939" i="4"/>
  <c r="AN1939" i="4"/>
  <c r="AM1939" i="4"/>
  <c r="AL1939" i="4"/>
  <c r="AT1761" i="4"/>
  <c r="AS1761" i="4"/>
  <c r="AR1761" i="4"/>
  <c r="AQ1761" i="4"/>
  <c r="AP1761" i="4"/>
  <c r="AO1761" i="4"/>
  <c r="AN1761" i="4"/>
  <c r="AM1761" i="4"/>
  <c r="AL1761" i="4"/>
  <c r="AT1769" i="4"/>
  <c r="AS1769" i="4"/>
  <c r="AR1769" i="4"/>
  <c r="AQ1769" i="4"/>
  <c r="AP1769" i="4"/>
  <c r="AO1769" i="4"/>
  <c r="AN1769" i="4"/>
  <c r="AM1769" i="4"/>
  <c r="AL1769" i="4"/>
  <c r="AT1777" i="4"/>
  <c r="AS1777" i="4"/>
  <c r="AR1777" i="4"/>
  <c r="AQ1777" i="4"/>
  <c r="AP1777" i="4"/>
  <c r="AO1777" i="4"/>
  <c r="AN1777" i="4"/>
  <c r="AM1777" i="4"/>
  <c r="AL1777" i="4"/>
  <c r="AT1785" i="4"/>
  <c r="AS1785" i="4"/>
  <c r="AR1785" i="4"/>
  <c r="AQ1785" i="4"/>
  <c r="AP1785" i="4"/>
  <c r="AO1785" i="4"/>
  <c r="AN1785" i="4"/>
  <c r="AM1785" i="4"/>
  <c r="AL1785" i="4"/>
  <c r="AT1793" i="4"/>
  <c r="AS1793" i="4"/>
  <c r="AR1793" i="4"/>
  <c r="AQ1793" i="4"/>
  <c r="AP1793" i="4"/>
  <c r="AO1793" i="4"/>
  <c r="AN1793" i="4"/>
  <c r="AM1793" i="4"/>
  <c r="AL1793" i="4"/>
  <c r="AT1801" i="4"/>
  <c r="AS1801" i="4"/>
  <c r="AR1801" i="4"/>
  <c r="AQ1801" i="4"/>
  <c r="AP1801" i="4"/>
  <c r="AO1801" i="4"/>
  <c r="AN1801" i="4"/>
  <c r="AM1801" i="4"/>
  <c r="AL1801" i="4"/>
  <c r="AT1809" i="4"/>
  <c r="AS1809" i="4"/>
  <c r="AR1809" i="4"/>
  <c r="AQ1809" i="4"/>
  <c r="AP1809" i="4"/>
  <c r="AO1809" i="4"/>
  <c r="AN1809" i="4"/>
  <c r="AM1809" i="4"/>
  <c r="AL1809" i="4"/>
  <c r="AT1817" i="4"/>
  <c r="AS1817" i="4"/>
  <c r="AR1817" i="4"/>
  <c r="AQ1817" i="4"/>
  <c r="AP1817" i="4"/>
  <c r="AO1817" i="4"/>
  <c r="AN1817" i="4"/>
  <c r="AM1817" i="4"/>
  <c r="AL1817" i="4"/>
  <c r="AT1825" i="4"/>
  <c r="AS1825" i="4"/>
  <c r="AR1825" i="4"/>
  <c r="AQ1825" i="4"/>
  <c r="AP1825" i="4"/>
  <c r="AO1825" i="4"/>
  <c r="AN1825" i="4"/>
  <c r="AM1825" i="4"/>
  <c r="AL1825" i="4"/>
  <c r="AT1833" i="4"/>
  <c r="AS1833" i="4"/>
  <c r="AR1833" i="4"/>
  <c r="AQ1833" i="4"/>
  <c r="AP1833" i="4"/>
  <c r="AO1833" i="4"/>
  <c r="AN1833" i="4"/>
  <c r="AM1833" i="4"/>
  <c r="AL1833" i="4"/>
  <c r="AT1841" i="4"/>
  <c r="AS1841" i="4"/>
  <c r="AR1841" i="4"/>
  <c r="AQ1841" i="4"/>
  <c r="AP1841" i="4"/>
  <c r="AO1841" i="4"/>
  <c r="AN1841" i="4"/>
  <c r="AM1841" i="4"/>
  <c r="AL1841" i="4"/>
  <c r="AK1841" i="4"/>
  <c r="AT1849" i="4"/>
  <c r="AS1849" i="4"/>
  <c r="AR1849" i="4"/>
  <c r="AQ1849" i="4"/>
  <c r="AP1849" i="4"/>
  <c r="AO1849" i="4"/>
  <c r="AN1849" i="4"/>
  <c r="AM1849" i="4"/>
  <c r="AL1849" i="4"/>
  <c r="AT1857" i="4"/>
  <c r="AS1857" i="4"/>
  <c r="AR1857" i="4"/>
  <c r="AQ1857" i="4"/>
  <c r="AP1857" i="4"/>
  <c r="AO1857" i="4"/>
  <c r="AN1857" i="4"/>
  <c r="AM1857" i="4"/>
  <c r="AL1857" i="4"/>
  <c r="AT1865" i="4"/>
  <c r="AS1865" i="4"/>
  <c r="AR1865" i="4"/>
  <c r="AQ1865" i="4"/>
  <c r="AP1865" i="4"/>
  <c r="AO1865" i="4"/>
  <c r="AN1865" i="4"/>
  <c r="AM1865" i="4"/>
  <c r="AL1865" i="4"/>
  <c r="AT1873" i="4"/>
  <c r="AS1873" i="4"/>
  <c r="AR1873" i="4"/>
  <c r="AQ1873" i="4"/>
  <c r="AP1873" i="4"/>
  <c r="AO1873" i="4"/>
  <c r="AN1873" i="4"/>
  <c r="AM1873" i="4"/>
  <c r="AL1873" i="4"/>
  <c r="AT1881" i="4"/>
  <c r="AS1881" i="4"/>
  <c r="AR1881" i="4"/>
  <c r="AQ1881" i="4"/>
  <c r="AP1881" i="4"/>
  <c r="AO1881" i="4"/>
  <c r="AN1881" i="4"/>
  <c r="AM1881" i="4"/>
  <c r="AL1881" i="4"/>
  <c r="AT1889" i="4"/>
  <c r="AS1889" i="4"/>
  <c r="AR1889" i="4"/>
  <c r="AQ1889" i="4"/>
  <c r="AP1889" i="4"/>
  <c r="AO1889" i="4"/>
  <c r="AN1889" i="4"/>
  <c r="AM1889" i="4"/>
  <c r="AL1889" i="4"/>
  <c r="AT1897" i="4"/>
  <c r="AS1897" i="4"/>
  <c r="AR1897" i="4"/>
  <c r="AQ1897" i="4"/>
  <c r="AP1897" i="4"/>
  <c r="AO1897" i="4"/>
  <c r="AN1897" i="4"/>
  <c r="AM1897" i="4"/>
  <c r="AL1897" i="4"/>
  <c r="AT1905" i="4"/>
  <c r="AS1905" i="4"/>
  <c r="AR1905" i="4"/>
  <c r="AQ1905" i="4"/>
  <c r="AP1905" i="4"/>
  <c r="AO1905" i="4"/>
  <c r="AN1905" i="4"/>
  <c r="AM1905" i="4"/>
  <c r="AL1905" i="4"/>
  <c r="AT1913" i="4"/>
  <c r="AS1913" i="4"/>
  <c r="AR1913" i="4"/>
  <c r="AQ1913" i="4"/>
  <c r="AP1913" i="4"/>
  <c r="AO1913" i="4"/>
  <c r="AN1913" i="4"/>
  <c r="AM1913" i="4"/>
  <c r="AL1913" i="4"/>
  <c r="AT1921" i="4"/>
  <c r="AS1921" i="4"/>
  <c r="AR1921" i="4"/>
  <c r="AQ1921" i="4"/>
  <c r="AP1921" i="4"/>
  <c r="AO1921" i="4"/>
  <c r="AN1921" i="4"/>
  <c r="AM1921" i="4"/>
  <c r="AL1921" i="4"/>
  <c r="AT1929" i="4"/>
  <c r="AS1929" i="4"/>
  <c r="AR1929" i="4"/>
  <c r="AQ1929" i="4"/>
  <c r="AP1929" i="4"/>
  <c r="AO1929" i="4"/>
  <c r="AN1929" i="4"/>
  <c r="AM1929" i="4"/>
  <c r="AL1929" i="4"/>
  <c r="AT1937" i="4"/>
  <c r="AS1937" i="4"/>
  <c r="AR1937" i="4"/>
  <c r="AQ1937" i="4"/>
  <c r="AP1937" i="4"/>
  <c r="AO1937" i="4"/>
  <c r="AN1937" i="4"/>
  <c r="AM1937" i="4"/>
  <c r="AL1937" i="4"/>
  <c r="AT1751" i="4"/>
  <c r="AS1751" i="4"/>
  <c r="AR1751" i="4"/>
  <c r="AQ1751" i="4"/>
  <c r="AP1751" i="4"/>
  <c r="AO1751" i="4"/>
  <c r="AN1751" i="4"/>
  <c r="AM1751" i="4"/>
  <c r="AL1751" i="4"/>
  <c r="AT1759" i="4"/>
  <c r="AS1759" i="4"/>
  <c r="AR1759" i="4"/>
  <c r="AQ1759" i="4"/>
  <c r="AP1759" i="4"/>
  <c r="AO1759" i="4"/>
  <c r="AN1759" i="4"/>
  <c r="AM1759" i="4"/>
  <c r="AL1759" i="4"/>
  <c r="AK1759" i="4"/>
  <c r="AT1767" i="4"/>
  <c r="AS1767" i="4"/>
  <c r="AR1767" i="4"/>
  <c r="AQ1767" i="4"/>
  <c r="AP1767" i="4"/>
  <c r="AO1767" i="4"/>
  <c r="AN1767" i="4"/>
  <c r="AM1767" i="4"/>
  <c r="AL1767" i="4"/>
  <c r="AT1775" i="4"/>
  <c r="AS1775" i="4"/>
  <c r="AR1775" i="4"/>
  <c r="AQ1775" i="4"/>
  <c r="AP1775" i="4"/>
  <c r="AO1775" i="4"/>
  <c r="AN1775" i="4"/>
  <c r="AM1775" i="4"/>
  <c r="AL1775" i="4"/>
  <c r="AJ1775" i="4"/>
  <c r="AT1783" i="4"/>
  <c r="AS1783" i="4"/>
  <c r="AR1783" i="4"/>
  <c r="AQ1783" i="4"/>
  <c r="AP1783" i="4"/>
  <c r="AO1783" i="4"/>
  <c r="AN1783" i="4"/>
  <c r="AM1783" i="4"/>
  <c r="AL1783" i="4"/>
  <c r="AT1791" i="4"/>
  <c r="AS1791" i="4"/>
  <c r="AR1791" i="4"/>
  <c r="AQ1791" i="4"/>
  <c r="AP1791" i="4"/>
  <c r="AO1791" i="4"/>
  <c r="AN1791" i="4"/>
  <c r="AM1791" i="4"/>
  <c r="AL1791" i="4"/>
  <c r="AK1791" i="4"/>
  <c r="AT1799" i="4"/>
  <c r="AS1799" i="4"/>
  <c r="AR1799" i="4"/>
  <c r="AQ1799" i="4"/>
  <c r="AP1799" i="4"/>
  <c r="AO1799" i="4"/>
  <c r="AN1799" i="4"/>
  <c r="AM1799" i="4"/>
  <c r="AL1799" i="4"/>
  <c r="AT1807" i="4"/>
  <c r="AS1807" i="4"/>
  <c r="AR1807" i="4"/>
  <c r="AQ1807" i="4"/>
  <c r="AP1807" i="4"/>
  <c r="AO1807" i="4"/>
  <c r="AN1807" i="4"/>
  <c r="AM1807" i="4"/>
  <c r="AL1807" i="4"/>
  <c r="AK1807" i="4"/>
  <c r="AT1815" i="4"/>
  <c r="AS1815" i="4"/>
  <c r="AR1815" i="4"/>
  <c r="AQ1815" i="4"/>
  <c r="AP1815" i="4"/>
  <c r="AO1815" i="4"/>
  <c r="AN1815" i="4"/>
  <c r="AM1815" i="4"/>
  <c r="AL1815" i="4"/>
  <c r="AT1823" i="4"/>
  <c r="AS1823" i="4"/>
  <c r="AR1823" i="4"/>
  <c r="AQ1823" i="4"/>
  <c r="AP1823" i="4"/>
  <c r="AO1823" i="4"/>
  <c r="AN1823" i="4"/>
  <c r="AM1823" i="4"/>
  <c r="AL1823" i="4"/>
  <c r="AT1831" i="4"/>
  <c r="AS1831" i="4"/>
  <c r="AR1831" i="4"/>
  <c r="AQ1831" i="4"/>
  <c r="AP1831" i="4"/>
  <c r="AO1831" i="4"/>
  <c r="AN1831" i="4"/>
  <c r="AM1831" i="4"/>
  <c r="AL1831" i="4"/>
  <c r="AK1831" i="4"/>
  <c r="AT1839" i="4"/>
  <c r="AS1839" i="4"/>
  <c r="AR1839" i="4"/>
  <c r="AQ1839" i="4"/>
  <c r="AP1839" i="4"/>
  <c r="AO1839" i="4"/>
  <c r="AN1839" i="4"/>
  <c r="AM1839" i="4"/>
  <c r="AL1839" i="4"/>
  <c r="AK1839" i="4"/>
  <c r="AT1847" i="4"/>
  <c r="AS1847" i="4"/>
  <c r="AR1847" i="4"/>
  <c r="AQ1847" i="4"/>
  <c r="AP1847" i="4"/>
  <c r="AO1847" i="4"/>
  <c r="AN1847" i="4"/>
  <c r="AM1847" i="4"/>
  <c r="AL1847" i="4"/>
  <c r="AT1855" i="4"/>
  <c r="AS1855" i="4"/>
  <c r="AR1855" i="4"/>
  <c r="AQ1855" i="4"/>
  <c r="AP1855" i="4"/>
  <c r="AO1855" i="4"/>
  <c r="AN1855" i="4"/>
  <c r="AM1855" i="4"/>
  <c r="AL1855" i="4"/>
  <c r="AI1855" i="4"/>
  <c r="AT1863" i="4"/>
  <c r="AS1863" i="4"/>
  <c r="AR1863" i="4"/>
  <c r="AQ1863" i="4"/>
  <c r="AP1863" i="4"/>
  <c r="AO1863" i="4"/>
  <c r="AN1863" i="4"/>
  <c r="AM1863" i="4"/>
  <c r="AL1863" i="4"/>
  <c r="AJ1863" i="4"/>
  <c r="AT1871" i="4"/>
  <c r="AS1871" i="4"/>
  <c r="AR1871" i="4"/>
  <c r="AQ1871" i="4"/>
  <c r="AP1871" i="4"/>
  <c r="AO1871" i="4"/>
  <c r="AN1871" i="4"/>
  <c r="AM1871" i="4"/>
  <c r="AL1871" i="4"/>
  <c r="AT1879" i="4"/>
  <c r="AS1879" i="4"/>
  <c r="AR1879" i="4"/>
  <c r="AQ1879" i="4"/>
  <c r="AP1879" i="4"/>
  <c r="AO1879" i="4"/>
  <c r="AN1879" i="4"/>
  <c r="AM1879" i="4"/>
  <c r="AL1879" i="4"/>
  <c r="AT1887" i="4"/>
  <c r="AS1887" i="4"/>
  <c r="AR1887" i="4"/>
  <c r="AQ1887" i="4"/>
  <c r="AP1887" i="4"/>
  <c r="AO1887" i="4"/>
  <c r="AN1887" i="4"/>
  <c r="AM1887" i="4"/>
  <c r="AL1887" i="4"/>
  <c r="AI1887" i="4"/>
  <c r="AT1895" i="4"/>
  <c r="AS1895" i="4"/>
  <c r="AR1895" i="4"/>
  <c r="AQ1895" i="4"/>
  <c r="AP1895" i="4"/>
  <c r="AO1895" i="4"/>
  <c r="AN1895" i="4"/>
  <c r="AM1895" i="4"/>
  <c r="AL1895" i="4"/>
  <c r="AT1903" i="4"/>
  <c r="AS1903" i="4"/>
  <c r="AR1903" i="4"/>
  <c r="AQ1903" i="4"/>
  <c r="AP1903" i="4"/>
  <c r="AO1903" i="4"/>
  <c r="AN1903" i="4"/>
  <c r="AM1903" i="4"/>
  <c r="AL1903" i="4"/>
  <c r="AT1911" i="4"/>
  <c r="AS1911" i="4"/>
  <c r="AR1911" i="4"/>
  <c r="AQ1911" i="4"/>
  <c r="AP1911" i="4"/>
  <c r="AO1911" i="4"/>
  <c r="AN1911" i="4"/>
  <c r="AM1911" i="4"/>
  <c r="AL1911" i="4"/>
  <c r="AT1919" i="4"/>
  <c r="AS1919" i="4"/>
  <c r="AR1919" i="4"/>
  <c r="AQ1919" i="4"/>
  <c r="AP1919" i="4"/>
  <c r="AO1919" i="4"/>
  <c r="AN1919" i="4"/>
  <c r="AM1919" i="4"/>
  <c r="AL1919" i="4"/>
  <c r="AT1927" i="4"/>
  <c r="AS1927" i="4"/>
  <c r="AR1927" i="4"/>
  <c r="AQ1927" i="4"/>
  <c r="AP1927" i="4"/>
  <c r="AO1927" i="4"/>
  <c r="AN1927" i="4"/>
  <c r="AM1927" i="4"/>
  <c r="AL1927" i="4"/>
  <c r="AT1935" i="4"/>
  <c r="AS1935" i="4"/>
  <c r="AR1935" i="4"/>
  <c r="AQ1935" i="4"/>
  <c r="AP1935" i="4"/>
  <c r="AO1935" i="4"/>
  <c r="AN1935" i="4"/>
  <c r="AM1935" i="4"/>
  <c r="AL1935" i="4"/>
  <c r="AK1935" i="4"/>
  <c r="AT1765" i="4"/>
  <c r="AS1765" i="4"/>
  <c r="AR1765" i="4"/>
  <c r="AQ1765" i="4"/>
  <c r="AP1765" i="4"/>
  <c r="AO1765" i="4"/>
  <c r="AN1765" i="4"/>
  <c r="AM1765" i="4"/>
  <c r="AL1765" i="4"/>
  <c r="AT1773" i="4"/>
  <c r="AS1773" i="4"/>
  <c r="AR1773" i="4"/>
  <c r="AQ1773" i="4"/>
  <c r="AP1773" i="4"/>
  <c r="AO1773" i="4"/>
  <c r="AN1773" i="4"/>
  <c r="AM1773" i="4"/>
  <c r="AL1773" i="4"/>
  <c r="AI1773" i="4"/>
  <c r="AT1781" i="4"/>
  <c r="AS1781" i="4"/>
  <c r="AR1781" i="4"/>
  <c r="AQ1781" i="4"/>
  <c r="AP1781" i="4"/>
  <c r="AO1781" i="4"/>
  <c r="AN1781" i="4"/>
  <c r="AM1781" i="4"/>
  <c r="AL1781" i="4"/>
  <c r="AT1789" i="4"/>
  <c r="AS1789" i="4"/>
  <c r="AR1789" i="4"/>
  <c r="AQ1789" i="4"/>
  <c r="AP1789" i="4"/>
  <c r="AO1789" i="4"/>
  <c r="AN1789" i="4"/>
  <c r="AM1789" i="4"/>
  <c r="AL1789" i="4"/>
  <c r="AJ1789" i="4"/>
  <c r="AT1797" i="4"/>
  <c r="AS1797" i="4"/>
  <c r="AR1797" i="4"/>
  <c r="AQ1797" i="4"/>
  <c r="AP1797" i="4"/>
  <c r="AO1797" i="4"/>
  <c r="AN1797" i="4"/>
  <c r="AM1797" i="4"/>
  <c r="AL1797" i="4"/>
  <c r="AT1805" i="4"/>
  <c r="AS1805" i="4"/>
  <c r="AR1805" i="4"/>
  <c r="AQ1805" i="4"/>
  <c r="AP1805" i="4"/>
  <c r="AO1805" i="4"/>
  <c r="AN1805" i="4"/>
  <c r="AM1805" i="4"/>
  <c r="AL1805" i="4"/>
  <c r="AI1805" i="4"/>
  <c r="AT1813" i="4"/>
  <c r="AS1813" i="4"/>
  <c r="AR1813" i="4"/>
  <c r="AQ1813" i="4"/>
  <c r="AP1813" i="4"/>
  <c r="AO1813" i="4"/>
  <c r="AN1813" i="4"/>
  <c r="AM1813" i="4"/>
  <c r="AL1813" i="4"/>
  <c r="AT1821" i="4"/>
  <c r="AS1821" i="4"/>
  <c r="AR1821" i="4"/>
  <c r="AQ1821" i="4"/>
  <c r="AP1821" i="4"/>
  <c r="AO1821" i="4"/>
  <c r="AN1821" i="4"/>
  <c r="AM1821" i="4"/>
  <c r="AL1821" i="4"/>
  <c r="AT1829" i="4"/>
  <c r="AS1829" i="4"/>
  <c r="AR1829" i="4"/>
  <c r="AQ1829" i="4"/>
  <c r="AP1829" i="4"/>
  <c r="AO1829" i="4"/>
  <c r="AN1829" i="4"/>
  <c r="AM1829" i="4"/>
  <c r="AL1829" i="4"/>
  <c r="AT1837" i="4"/>
  <c r="AS1837" i="4"/>
  <c r="AR1837" i="4"/>
  <c r="AQ1837" i="4"/>
  <c r="AP1837" i="4"/>
  <c r="AO1837" i="4"/>
  <c r="AN1837" i="4"/>
  <c r="AM1837" i="4"/>
  <c r="AL1837" i="4"/>
  <c r="AK1837" i="4"/>
  <c r="AT1845" i="4"/>
  <c r="AS1845" i="4"/>
  <c r="AR1845" i="4"/>
  <c r="AQ1845" i="4"/>
  <c r="AP1845" i="4"/>
  <c r="AO1845" i="4"/>
  <c r="AN1845" i="4"/>
  <c r="AM1845" i="4"/>
  <c r="AL1845" i="4"/>
  <c r="AT1853" i="4"/>
  <c r="AS1853" i="4"/>
  <c r="AR1853" i="4"/>
  <c r="AQ1853" i="4"/>
  <c r="AP1853" i="4"/>
  <c r="AO1853" i="4"/>
  <c r="AN1853" i="4"/>
  <c r="AM1853" i="4"/>
  <c r="AL1853" i="4"/>
  <c r="AT1861" i="4"/>
  <c r="AS1861" i="4"/>
  <c r="AR1861" i="4"/>
  <c r="AQ1861" i="4"/>
  <c r="AP1861" i="4"/>
  <c r="AO1861" i="4"/>
  <c r="AN1861" i="4"/>
  <c r="AM1861" i="4"/>
  <c r="AL1861" i="4"/>
  <c r="AT1869" i="4"/>
  <c r="AS1869" i="4"/>
  <c r="AR1869" i="4"/>
  <c r="AQ1869" i="4"/>
  <c r="AP1869" i="4"/>
  <c r="AO1869" i="4"/>
  <c r="AN1869" i="4"/>
  <c r="AM1869" i="4"/>
  <c r="AL1869" i="4"/>
  <c r="AT1877" i="4"/>
  <c r="AS1877" i="4"/>
  <c r="AR1877" i="4"/>
  <c r="AQ1877" i="4"/>
  <c r="AP1877" i="4"/>
  <c r="AO1877" i="4"/>
  <c r="AN1877" i="4"/>
  <c r="AM1877" i="4"/>
  <c r="AL1877" i="4"/>
  <c r="AT1885" i="4"/>
  <c r="AS1885" i="4"/>
  <c r="AR1885" i="4"/>
  <c r="AQ1885" i="4"/>
  <c r="AP1885" i="4"/>
  <c r="AO1885" i="4"/>
  <c r="AN1885" i="4"/>
  <c r="AM1885" i="4"/>
  <c r="AL1885" i="4"/>
  <c r="AT1893" i="4"/>
  <c r="AS1893" i="4"/>
  <c r="AR1893" i="4"/>
  <c r="AQ1893" i="4"/>
  <c r="AP1893" i="4"/>
  <c r="AO1893" i="4"/>
  <c r="AN1893" i="4"/>
  <c r="AM1893" i="4"/>
  <c r="AL1893" i="4"/>
  <c r="AT1901" i="4"/>
  <c r="AS1901" i="4"/>
  <c r="AR1901" i="4"/>
  <c r="AQ1901" i="4"/>
  <c r="AP1901" i="4"/>
  <c r="AO1901" i="4"/>
  <c r="AN1901" i="4"/>
  <c r="AM1901" i="4"/>
  <c r="AL1901" i="4"/>
  <c r="AJ1901" i="4"/>
  <c r="AT1909" i="4"/>
  <c r="AS1909" i="4"/>
  <c r="AR1909" i="4"/>
  <c r="AQ1909" i="4"/>
  <c r="AP1909" i="4"/>
  <c r="AO1909" i="4"/>
  <c r="AN1909" i="4"/>
  <c r="AM1909" i="4"/>
  <c r="AL1909" i="4"/>
  <c r="AK1909" i="4"/>
  <c r="AT1917" i="4"/>
  <c r="AS1917" i="4"/>
  <c r="AR1917" i="4"/>
  <c r="AQ1917" i="4"/>
  <c r="AP1917" i="4"/>
  <c r="AO1917" i="4"/>
  <c r="AN1917" i="4"/>
  <c r="AM1917" i="4"/>
  <c r="AL1917" i="4"/>
  <c r="AI1917" i="4"/>
  <c r="AT1925" i="4"/>
  <c r="AS1925" i="4"/>
  <c r="AR1925" i="4"/>
  <c r="AQ1925" i="4"/>
  <c r="AP1925" i="4"/>
  <c r="AO1925" i="4"/>
  <c r="AN1925" i="4"/>
  <c r="AM1925" i="4"/>
  <c r="AL1925" i="4"/>
  <c r="AT1933" i="4"/>
  <c r="AS1933" i="4"/>
  <c r="AR1933" i="4"/>
  <c r="AQ1933" i="4"/>
  <c r="AP1933" i="4"/>
  <c r="AO1933" i="4"/>
  <c r="AN1933" i="4"/>
  <c r="AM1933" i="4"/>
  <c r="AL1933" i="4"/>
  <c r="AJ1879" i="4"/>
  <c r="AK1879" i="4"/>
  <c r="AI1879" i="4"/>
  <c r="AH1879" i="4"/>
  <c r="AA1879" i="4"/>
  <c r="AE1879" i="4"/>
  <c r="AJ1815" i="4"/>
  <c r="AK1815" i="4"/>
  <c r="AI1815" i="4"/>
  <c r="AJ1751" i="4"/>
  <c r="AK1751" i="4"/>
  <c r="AI1751" i="4"/>
  <c r="AJ1921" i="4"/>
  <c r="AK1921" i="4"/>
  <c r="AI1921" i="4"/>
  <c r="AH1921" i="4"/>
  <c r="AA1921" i="4"/>
  <c r="AE1921" i="4"/>
  <c r="AJ1865" i="4"/>
  <c r="AK1865" i="4"/>
  <c r="AI1865" i="4"/>
  <c r="AJ1849" i="4"/>
  <c r="AK1849" i="4"/>
  <c r="AI1849" i="4"/>
  <c r="AJ1793" i="4"/>
  <c r="AK1793" i="4"/>
  <c r="AI1793" i="4"/>
  <c r="AH1793" i="4"/>
  <c r="AA1793" i="4"/>
  <c r="AE1793" i="4"/>
  <c r="AK1777" i="4"/>
  <c r="AJ1761" i="4"/>
  <c r="AK1761" i="4"/>
  <c r="AI1761" i="4"/>
  <c r="AK1927" i="4"/>
  <c r="AK1903" i="4"/>
  <c r="AJ1887" i="4"/>
  <c r="AH1887" i="4"/>
  <c r="AA1887" i="4"/>
  <c r="AE1887" i="4"/>
  <c r="AK1887" i="4"/>
  <c r="AK1863" i="4"/>
  <c r="AI1863" i="4"/>
  <c r="AK1799" i="4"/>
  <c r="AJ1759" i="4"/>
  <c r="AI1759" i="4"/>
  <c r="AJ1937" i="4"/>
  <c r="AK1937" i="4"/>
  <c r="AI1937" i="4"/>
  <c r="AJ1897" i="4"/>
  <c r="AK1897" i="4"/>
  <c r="AI1897" i="4"/>
  <c r="AH1897" i="4"/>
  <c r="AA1897" i="4"/>
  <c r="AE1897" i="4"/>
  <c r="AJ1881" i="4"/>
  <c r="AK1881" i="4"/>
  <c r="AI1881" i="4"/>
  <c r="AJ1825" i="4"/>
  <c r="AK1825" i="4"/>
  <c r="AI1825" i="4"/>
  <c r="AJ1809" i="4"/>
  <c r="AH1809" i="4"/>
  <c r="AK1809" i="4"/>
  <c r="AI1809" i="4"/>
  <c r="AA1809" i="4"/>
  <c r="AE1809" i="4"/>
  <c r="AJ1933" i="4"/>
  <c r="AJ1911" i="4"/>
  <c r="AJ1913" i="4"/>
  <c r="AK1913" i="4"/>
  <c r="AI1913" i="4"/>
  <c r="AH1913" i="4"/>
  <c r="AA1913" i="4"/>
  <c r="AE1913" i="4"/>
  <c r="AJ1857" i="4"/>
  <c r="AK1857" i="4"/>
  <c r="AI1857" i="4"/>
  <c r="AH1857" i="4"/>
  <c r="AA1857" i="4"/>
  <c r="AE1857" i="4"/>
  <c r="AJ1841" i="4"/>
  <c r="AI1841" i="4"/>
  <c r="AJ1801" i="4"/>
  <c r="AK1801" i="4"/>
  <c r="AI1801" i="4"/>
  <c r="AJ1785" i="4"/>
  <c r="AK1785" i="4"/>
  <c r="AI1785" i="4"/>
  <c r="AJ1853" i="4"/>
  <c r="AJ1935" i="4"/>
  <c r="AI1935" i="4"/>
  <c r="AK1895" i="4"/>
  <c r="AK1871" i="4"/>
  <c r="AK1855" i="4"/>
  <c r="AJ1831" i="4"/>
  <c r="AI1831" i="4"/>
  <c r="AH1831" i="4"/>
  <c r="AA1831" i="4"/>
  <c r="AE1831" i="4"/>
  <c r="AJ1807" i="4"/>
  <c r="AI1807" i="4"/>
  <c r="AK1767" i="4"/>
  <c r="AJ1889" i="4"/>
  <c r="AK1889" i="4"/>
  <c r="AI1889" i="4"/>
  <c r="AJ1873" i="4"/>
  <c r="AH1873" i="4"/>
  <c r="AK1873" i="4"/>
  <c r="AI1873" i="4"/>
  <c r="AA1873" i="4"/>
  <c r="AE1873" i="4"/>
  <c r="AJ1833" i="4"/>
  <c r="AK1833" i="4"/>
  <c r="AI1833" i="4"/>
  <c r="AJ1817" i="4"/>
  <c r="AK1817" i="4"/>
  <c r="AI1817" i="4"/>
  <c r="AJ1931" i="4"/>
  <c r="AI1931" i="4"/>
  <c r="AK1931" i="4"/>
  <c r="AJ1915" i="4"/>
  <c r="AI1915" i="4"/>
  <c r="AH1915" i="4"/>
  <c r="AA1915" i="4"/>
  <c r="AE1915" i="4"/>
  <c r="AK1915" i="4"/>
  <c r="AJ1891" i="4"/>
  <c r="AI1891" i="4"/>
  <c r="AK1891" i="4"/>
  <c r="AJ1867" i="4"/>
  <c r="AI1867" i="4"/>
  <c r="AK1867" i="4"/>
  <c r="AJ1851" i="4"/>
  <c r="AI1851" i="4"/>
  <c r="AH1851" i="4"/>
  <c r="AA1851" i="4"/>
  <c r="AE1851" i="4"/>
  <c r="AK1851" i="4"/>
  <c r="AJ1827" i="4"/>
  <c r="AI1827" i="4"/>
  <c r="AH1827" i="4"/>
  <c r="AA1827" i="4"/>
  <c r="AE1827" i="4"/>
  <c r="AK1827" i="4"/>
  <c r="AJ1787" i="4"/>
  <c r="AI1787" i="4"/>
  <c r="AK1787" i="4"/>
  <c r="AJ1763" i="4"/>
  <c r="AI1763" i="4"/>
  <c r="AH1763" i="4"/>
  <c r="AA1763" i="4"/>
  <c r="AE1763" i="4"/>
  <c r="AK1763" i="4"/>
  <c r="AJ1709" i="4"/>
  <c r="AK1709" i="4"/>
  <c r="AI1709" i="4"/>
  <c r="AH1709" i="4"/>
  <c r="AA1709" i="4"/>
  <c r="AE1709" i="4"/>
  <c r="AJ1693" i="4"/>
  <c r="AH1693" i="4"/>
  <c r="AA1693" i="4"/>
  <c r="AE1693" i="4"/>
  <c r="AK1693" i="4"/>
  <c r="AI1693" i="4"/>
  <c r="AJ1637" i="4"/>
  <c r="AI1637" i="4"/>
  <c r="AH1637" i="4"/>
  <c r="AA1637" i="4"/>
  <c r="AE1637" i="4"/>
  <c r="AK1637" i="4"/>
  <c r="AJ1488" i="4"/>
  <c r="AI1488" i="4"/>
  <c r="AH1488" i="4"/>
  <c r="AA1488" i="4"/>
  <c r="AE1488" i="4"/>
  <c r="AK1488" i="4"/>
  <c r="AJ1377" i="4"/>
  <c r="AI1377" i="4"/>
  <c r="AK1377" i="4"/>
  <c r="AJ1570" i="4"/>
  <c r="AK1570" i="4"/>
  <c r="AI1570" i="4"/>
  <c r="AJ1506" i="4"/>
  <c r="AK1506" i="4"/>
  <c r="AI1506" i="4"/>
  <c r="AJ1442" i="4"/>
  <c r="AK1442" i="4"/>
  <c r="AI1442" i="4"/>
  <c r="AH1442" i="4"/>
  <c r="AA1442" i="4"/>
  <c r="AE1442" i="4"/>
  <c r="AJ1371" i="4"/>
  <c r="AK1371" i="4"/>
  <c r="AI1371" i="4"/>
  <c r="AH1371" i="4"/>
  <c r="AA1371" i="4"/>
  <c r="AE1371" i="4"/>
  <c r="AJ1614" i="4"/>
  <c r="AI1614" i="4"/>
  <c r="AK1614" i="4"/>
  <c r="AJ1537" i="4"/>
  <c r="AI1537" i="4"/>
  <c r="AH1537" i="4"/>
  <c r="AA1537" i="4"/>
  <c r="AE1537" i="4"/>
  <c r="AK1537" i="4"/>
  <c r="AJ1505" i="4"/>
  <c r="AI1505" i="4"/>
  <c r="AK1505" i="4"/>
  <c r="AJ1422" i="4"/>
  <c r="AI1422" i="4"/>
  <c r="AK1422" i="4"/>
  <c r="AJ1382" i="4"/>
  <c r="AI1382" i="4"/>
  <c r="AK1382" i="4"/>
  <c r="AI1321" i="4"/>
  <c r="AJ1321" i="4"/>
  <c r="AK1321" i="4"/>
  <c r="AI1209" i="4"/>
  <c r="AJ1209" i="4"/>
  <c r="AK1209" i="4"/>
  <c r="AI1161" i="4"/>
  <c r="AH1161" i="4"/>
  <c r="AA1161" i="4"/>
  <c r="AE1161" i="4"/>
  <c r="AJ1161" i="4"/>
  <c r="AK1161" i="4"/>
  <c r="AI1113" i="4"/>
  <c r="AH1113" i="4"/>
  <c r="AA1113" i="4"/>
  <c r="AE1113" i="4"/>
  <c r="AI1065" i="4"/>
  <c r="AJ1065" i="4"/>
  <c r="AK1065" i="4"/>
  <c r="AI1001" i="4"/>
  <c r="AJ1001" i="4"/>
  <c r="AK1001" i="4"/>
  <c r="AJ1754" i="4"/>
  <c r="AK1754" i="4"/>
  <c r="AI1754" i="4"/>
  <c r="AH1754" i="4"/>
  <c r="AA1754" i="4"/>
  <c r="AE1754" i="4"/>
  <c r="AK1335" i="4"/>
  <c r="AI1335" i="4"/>
  <c r="AH1335" i="4"/>
  <c r="AA1335" i="4"/>
  <c r="AE1335" i="4"/>
  <c r="AJ1335" i="4"/>
  <c r="AI1178" i="4"/>
  <c r="AJ1178" i="4"/>
  <c r="AK1178" i="4"/>
  <c r="AI1066" i="4"/>
  <c r="AJ1066" i="4"/>
  <c r="AK1066" i="4"/>
  <c r="AJ1926" i="4"/>
  <c r="AH1926" i="4"/>
  <c r="AK1926" i="4"/>
  <c r="AI1926" i="4"/>
  <c r="AA1926" i="4"/>
  <c r="AE1926" i="4"/>
  <c r="AJ1551" i="4"/>
  <c r="AI1551" i="4"/>
  <c r="AK1551" i="4"/>
  <c r="AJ1487" i="4"/>
  <c r="AH1487" i="4"/>
  <c r="AA1487" i="4"/>
  <c r="AE1487" i="4"/>
  <c r="AI1487" i="4"/>
  <c r="AK1487" i="4"/>
  <c r="AK1295" i="4"/>
  <c r="AI1295" i="4"/>
  <c r="AJ1295" i="4"/>
  <c r="AH1295" i="4"/>
  <c r="AA1295" i="4"/>
  <c r="AE1295" i="4"/>
  <c r="AK1247" i="4"/>
  <c r="AI1247" i="4"/>
  <c r="AH1247" i="4"/>
  <c r="AA1247" i="4"/>
  <c r="AE1247" i="4"/>
  <c r="AJ1247" i="4"/>
  <c r="AK1199" i="4"/>
  <c r="AI1199" i="4"/>
  <c r="AH1199" i="4"/>
  <c r="AA1199" i="4"/>
  <c r="AE1199" i="4"/>
  <c r="AJ1199" i="4"/>
  <c r="AK1151" i="4"/>
  <c r="AI1151" i="4"/>
  <c r="AJ1151" i="4"/>
  <c r="AK1039" i="4"/>
  <c r="AI1039" i="4"/>
  <c r="AJ1039" i="4"/>
  <c r="AH1039" i="4"/>
  <c r="AA1039" i="4"/>
  <c r="AE1039" i="4"/>
  <c r="AJ1778" i="4"/>
  <c r="AI1778" i="4"/>
  <c r="AK1778" i="4"/>
  <c r="AJ1328" i="4"/>
  <c r="AK1328" i="4"/>
  <c r="AI1328" i="4"/>
  <c r="AH1328" i="4"/>
  <c r="AA1328" i="4"/>
  <c r="AE1328" i="4"/>
  <c r="AJ1280" i="4"/>
  <c r="AK1280" i="4"/>
  <c r="AI1280" i="4"/>
  <c r="AH1280" i="4"/>
  <c r="AA1280" i="4"/>
  <c r="AE1280" i="4"/>
  <c r="AJ1184" i="4"/>
  <c r="AK1184" i="4"/>
  <c r="AI1184" i="4"/>
  <c r="AJ1136" i="4"/>
  <c r="AK1136" i="4"/>
  <c r="AI1136" i="4"/>
  <c r="AJ1104" i="4"/>
  <c r="AK1104" i="4"/>
  <c r="AI1104" i="4"/>
  <c r="AH1104" i="4"/>
  <c r="AA1104" i="4"/>
  <c r="AE1104" i="4"/>
  <c r="AJ1056" i="4"/>
  <c r="AK1056" i="4"/>
  <c r="AI1056" i="4"/>
  <c r="AI948" i="4"/>
  <c r="AJ948" i="4"/>
  <c r="AH948" i="4"/>
  <c r="AA948" i="4"/>
  <c r="AE948" i="4"/>
  <c r="AK948" i="4"/>
  <c r="AJ1719" i="4"/>
  <c r="AK1719" i="4"/>
  <c r="AI1719" i="4"/>
  <c r="AH1719" i="4"/>
  <c r="AA1719" i="4"/>
  <c r="AE1719" i="4"/>
  <c r="AJ1663" i="4"/>
  <c r="AH1663" i="4"/>
  <c r="AA1663" i="4"/>
  <c r="AE1663" i="4"/>
  <c r="AK1663" i="4"/>
  <c r="AI1663" i="4"/>
  <c r="AJ1631" i="4"/>
  <c r="AK1631" i="4"/>
  <c r="AI1631" i="4"/>
  <c r="AJ1540" i="4"/>
  <c r="AI1540" i="4"/>
  <c r="AK1540" i="4"/>
  <c r="AJ1476" i="4"/>
  <c r="AI1476" i="4"/>
  <c r="AH1476" i="4"/>
  <c r="AA1476" i="4"/>
  <c r="AE1476" i="4"/>
  <c r="AK1476" i="4"/>
  <c r="AJ1421" i="4"/>
  <c r="AI1421" i="4"/>
  <c r="AK1421" i="4"/>
  <c r="AJ1362" i="4"/>
  <c r="AI1362" i="4"/>
  <c r="AK1362" i="4"/>
  <c r="AJ1542" i="4"/>
  <c r="AH1542" i="4"/>
  <c r="AA1542" i="4"/>
  <c r="AI1542" i="4"/>
  <c r="AK1542" i="4"/>
  <c r="AJ1478" i="4"/>
  <c r="AI1478" i="4"/>
  <c r="AH1478" i="4"/>
  <c r="AA1478" i="4"/>
  <c r="AE1478" i="4"/>
  <c r="AK1478" i="4"/>
  <c r="AJ1407" i="4"/>
  <c r="AK1407" i="4"/>
  <c r="AI1407" i="4"/>
  <c r="AH1407" i="4"/>
  <c r="AA1407" i="4"/>
  <c r="AE1407" i="4"/>
  <c r="AJ1348" i="4"/>
  <c r="AI1348" i="4"/>
  <c r="AK1348" i="4"/>
  <c r="AJ1694" i="4"/>
  <c r="AI1694" i="4"/>
  <c r="AK1694" i="4"/>
  <c r="AJ1557" i="4"/>
  <c r="AH1557" i="4"/>
  <c r="AI1557" i="4"/>
  <c r="AA1557" i="4"/>
  <c r="AE1557" i="4"/>
  <c r="AK1557" i="4"/>
  <c r="AJ1509" i="4"/>
  <c r="AI1509" i="4"/>
  <c r="AK1509" i="4"/>
  <c r="AJ1477" i="4"/>
  <c r="AI1477" i="4"/>
  <c r="AK1477" i="4"/>
  <c r="AJ1445" i="4"/>
  <c r="AI1445" i="4"/>
  <c r="AK1445" i="4"/>
  <c r="AJ1406" i="4"/>
  <c r="AI1406" i="4"/>
  <c r="AH1406" i="4"/>
  <c r="AA1406" i="4"/>
  <c r="AE1406" i="4"/>
  <c r="AK1406" i="4"/>
  <c r="AI1277" i="4"/>
  <c r="AH1277" i="4"/>
  <c r="AA1277" i="4"/>
  <c r="AE1277" i="4"/>
  <c r="AJ1277" i="4"/>
  <c r="AK1277" i="4"/>
  <c r="AI1213" i="4"/>
  <c r="AH1213" i="4"/>
  <c r="AA1213" i="4"/>
  <c r="AE1213" i="4"/>
  <c r="AJ1213" i="4"/>
  <c r="AK1213" i="4"/>
  <c r="AI1149" i="4"/>
  <c r="AH1149" i="4"/>
  <c r="AA1149" i="4"/>
  <c r="AE1149" i="4"/>
  <c r="AJ1149" i="4"/>
  <c r="AK1149" i="4"/>
  <c r="AI1085" i="4"/>
  <c r="AJ1085" i="4"/>
  <c r="AK1085" i="4"/>
  <c r="AI1021" i="4"/>
  <c r="AH1021" i="4"/>
  <c r="AA1021" i="4"/>
  <c r="AE1021" i="4"/>
  <c r="AJ1021" i="4"/>
  <c r="AK1021" i="4"/>
  <c r="AJ1770" i="4"/>
  <c r="AK1770" i="4"/>
  <c r="AI1770" i="4"/>
  <c r="AH1770" i="4"/>
  <c r="AJ1589" i="4"/>
  <c r="AI1589" i="4"/>
  <c r="AK1589" i="4"/>
  <c r="AI1310" i="4"/>
  <c r="AJ1310" i="4"/>
  <c r="AK1310" i="4"/>
  <c r="AI1278" i="4"/>
  <c r="AJ1278" i="4"/>
  <c r="AH1278" i="4"/>
  <c r="AA1278" i="4"/>
  <c r="AE1278" i="4"/>
  <c r="AK1278" i="4"/>
  <c r="AI1246" i="4"/>
  <c r="AH1246" i="4"/>
  <c r="AA1246" i="4"/>
  <c r="AE1246" i="4"/>
  <c r="AJ1246" i="4"/>
  <c r="AK1246" i="4"/>
  <c r="AI1214" i="4"/>
  <c r="AH1214" i="4"/>
  <c r="AA1214" i="4"/>
  <c r="AE1214" i="4"/>
  <c r="AJ1214" i="4"/>
  <c r="AK1214" i="4"/>
  <c r="AI1182" i="4"/>
  <c r="AJ1182" i="4"/>
  <c r="AK1182" i="4"/>
  <c r="AI1070" i="4"/>
  <c r="AH1070" i="4"/>
  <c r="AA1070" i="4"/>
  <c r="AE1070" i="4"/>
  <c r="AJ1070" i="4"/>
  <c r="AK1070" i="4"/>
  <c r="AI1038" i="4"/>
  <c r="AH1038" i="4"/>
  <c r="AA1038" i="4"/>
  <c r="AE1038" i="4"/>
  <c r="AJ1038" i="4"/>
  <c r="AK1038" i="4"/>
  <c r="AJ1750" i="4"/>
  <c r="AK1750" i="4"/>
  <c r="AI1750" i="4"/>
  <c r="AJ1555" i="4"/>
  <c r="AI1555" i="4"/>
  <c r="AH1555" i="4"/>
  <c r="AA1555" i="4"/>
  <c r="AE1555" i="4"/>
  <c r="AK1555" i="4"/>
  <c r="AJ1491" i="4"/>
  <c r="AI1491" i="4"/>
  <c r="AK1491" i="4"/>
  <c r="AJ1380" i="4"/>
  <c r="AI1380" i="4"/>
  <c r="AK1380" i="4"/>
  <c r="AK1299" i="4"/>
  <c r="AI1299" i="4"/>
  <c r="AH1299" i="4"/>
  <c r="AA1299" i="4"/>
  <c r="AE1299" i="4"/>
  <c r="AJ1299" i="4"/>
  <c r="AK1235" i="4"/>
  <c r="AI1235" i="4"/>
  <c r="AH1235" i="4"/>
  <c r="AA1235" i="4"/>
  <c r="AE1235" i="4"/>
  <c r="AJ1235" i="4"/>
  <c r="AK1171" i="4"/>
  <c r="AI1171" i="4"/>
  <c r="AJ1171" i="4"/>
  <c r="AK1107" i="4"/>
  <c r="AI1107" i="4"/>
  <c r="AH1107" i="4"/>
  <c r="AA1107" i="4"/>
  <c r="AE1107" i="4"/>
  <c r="AJ1107" i="4"/>
  <c r="AK1043" i="4"/>
  <c r="AI1043" i="4"/>
  <c r="AH1043" i="4"/>
  <c r="AA1043" i="4"/>
  <c r="AE1043" i="4"/>
  <c r="AJ1043" i="4"/>
  <c r="AJ1794" i="4"/>
  <c r="AI1794" i="4"/>
  <c r="AH1794" i="4"/>
  <c r="AA1794" i="4"/>
  <c r="AE1794" i="4"/>
  <c r="AK1794" i="4"/>
  <c r="AJ1349" i="4"/>
  <c r="AI1349" i="4"/>
  <c r="AK1349" i="4"/>
  <c r="AJ1300" i="4"/>
  <c r="AK1300" i="4"/>
  <c r="AI1300" i="4"/>
  <c r="AJ1252" i="4"/>
  <c r="AK1252" i="4"/>
  <c r="AI1252" i="4"/>
  <c r="AJ1204" i="4"/>
  <c r="AK1204" i="4"/>
  <c r="AI1204" i="4"/>
  <c r="AH1204" i="4"/>
  <c r="AA1204" i="4"/>
  <c r="AE1204" i="4"/>
  <c r="AJ1156" i="4"/>
  <c r="AK1156" i="4"/>
  <c r="AI1156" i="4"/>
  <c r="AH1156" i="4"/>
  <c r="AA1156" i="4"/>
  <c r="AE1156" i="4"/>
  <c r="AJ1044" i="4"/>
  <c r="AK1044" i="4"/>
  <c r="AI1044" i="4"/>
  <c r="AI904" i="4"/>
  <c r="AH904" i="4"/>
  <c r="AA904" i="4"/>
  <c r="AE904" i="4"/>
  <c r="AJ904" i="4"/>
  <c r="AK904" i="4"/>
  <c r="AI856" i="4"/>
  <c r="AJ856" i="4"/>
  <c r="AK856" i="4"/>
  <c r="AI824" i="4"/>
  <c r="AH824" i="4"/>
  <c r="AA824" i="4"/>
  <c r="AE824" i="4"/>
  <c r="AJ824" i="4"/>
  <c r="AK824" i="4"/>
  <c r="AI792" i="4"/>
  <c r="AH792" i="4"/>
  <c r="AA792" i="4"/>
  <c r="AE792" i="4"/>
  <c r="AJ792" i="4"/>
  <c r="AK792" i="4"/>
  <c r="AI744" i="4"/>
  <c r="AH744" i="4"/>
  <c r="AA744" i="4"/>
  <c r="AE744" i="4"/>
  <c r="AJ744" i="4"/>
  <c r="AK744" i="4"/>
  <c r="AI712" i="4"/>
  <c r="AJ712" i="4"/>
  <c r="AK712" i="4"/>
  <c r="AI568" i="4"/>
  <c r="AH568" i="4"/>
  <c r="AA568" i="4"/>
  <c r="AE568" i="4"/>
  <c r="AJ568" i="4"/>
  <c r="AK568" i="4"/>
  <c r="AI536" i="4"/>
  <c r="AJ536" i="4"/>
  <c r="AH536" i="4"/>
  <c r="AA536" i="4"/>
  <c r="AE536" i="4"/>
  <c r="AK536" i="4"/>
  <c r="AI1010" i="4"/>
  <c r="AJ1010" i="4"/>
  <c r="AH1010" i="4"/>
  <c r="AA1010" i="4"/>
  <c r="AE1010" i="4"/>
  <c r="AK1010" i="4"/>
  <c r="AJ1713" i="4"/>
  <c r="AH1713" i="4"/>
  <c r="AA1713" i="4"/>
  <c r="AE1713" i="4"/>
  <c r="AK1713" i="4"/>
  <c r="AI1713" i="4"/>
  <c r="AJ1697" i="4"/>
  <c r="AK1697" i="4"/>
  <c r="AI1697" i="4"/>
  <c r="AH1697" i="4"/>
  <c r="AA1697" i="4"/>
  <c r="AE1697" i="4"/>
  <c r="AJ1681" i="4"/>
  <c r="AK1681" i="4"/>
  <c r="AI1681" i="4"/>
  <c r="AJ1665" i="4"/>
  <c r="AK1665" i="4"/>
  <c r="AI1665" i="4"/>
  <c r="AJ1649" i="4"/>
  <c r="AK1649" i="4"/>
  <c r="AI1649" i="4"/>
  <c r="AH1649" i="4"/>
  <c r="AA1649" i="4"/>
  <c r="AE1649" i="4"/>
  <c r="AJ1633" i="4"/>
  <c r="AK1633" i="4"/>
  <c r="AI1633" i="4"/>
  <c r="AJ1617" i="4"/>
  <c r="AK1617" i="4"/>
  <c r="AI1617" i="4"/>
  <c r="AJ1544" i="4"/>
  <c r="AI1544" i="4"/>
  <c r="AK1544" i="4"/>
  <c r="AJ1480" i="4"/>
  <c r="AI1480" i="4"/>
  <c r="AH1480" i="4"/>
  <c r="AA1480" i="4"/>
  <c r="AE1480" i="4"/>
  <c r="AK1480" i="4"/>
  <c r="AJ1425" i="4"/>
  <c r="AK1425" i="4"/>
  <c r="AI1425" i="4"/>
  <c r="AH1425" i="4"/>
  <c r="AA1425" i="4"/>
  <c r="AE1425" i="4"/>
  <c r="AJ1368" i="4"/>
  <c r="AK1368" i="4"/>
  <c r="AI1368" i="4"/>
  <c r="AJ1546" i="4"/>
  <c r="AI1546" i="4"/>
  <c r="AK1546" i="4"/>
  <c r="AJ1482" i="4"/>
  <c r="AH1482" i="4"/>
  <c r="AA1482" i="4"/>
  <c r="AE1482" i="4"/>
  <c r="AI1482" i="4"/>
  <c r="AK1482" i="4"/>
  <c r="AJ1411" i="4"/>
  <c r="AH1411" i="4"/>
  <c r="AA1411" i="4"/>
  <c r="AE1411" i="4"/>
  <c r="AK1411" i="4"/>
  <c r="AI1411" i="4"/>
  <c r="AJ1352" i="4"/>
  <c r="AI1352" i="4"/>
  <c r="AK1352" i="4"/>
  <c r="AJ1710" i="4"/>
  <c r="AI1710" i="4"/>
  <c r="AK1710" i="4"/>
  <c r="AJ1513" i="4"/>
  <c r="AI1513" i="4"/>
  <c r="AK1513" i="4"/>
  <c r="AJ1481" i="4"/>
  <c r="AI1481" i="4"/>
  <c r="AK1481" i="4"/>
  <c r="AJ1390" i="4"/>
  <c r="AI1390" i="4"/>
  <c r="AK1390" i="4"/>
  <c r="AI1313" i="4"/>
  <c r="AH1313" i="4"/>
  <c r="AA1313" i="4"/>
  <c r="AE1313" i="4"/>
  <c r="AJ1313" i="4"/>
  <c r="AK1313" i="4"/>
  <c r="AI1249" i="4"/>
  <c r="AJ1249" i="4"/>
  <c r="AK1249" i="4"/>
  <c r="AI1185" i="4"/>
  <c r="AH1185" i="4"/>
  <c r="AA1185" i="4"/>
  <c r="AE1185" i="4"/>
  <c r="AJ1185" i="4"/>
  <c r="AK1185" i="4"/>
  <c r="AI1121" i="4"/>
  <c r="AH1121" i="4"/>
  <c r="AA1121" i="4"/>
  <c r="AE1121" i="4"/>
  <c r="AJ1121" i="4"/>
  <c r="AK1121" i="4"/>
  <c r="AI1057" i="4"/>
  <c r="AJ1057" i="4"/>
  <c r="AK1057" i="4"/>
  <c r="AJ1914" i="4"/>
  <c r="AK1914" i="4"/>
  <c r="AI1914" i="4"/>
  <c r="AH1914" i="4"/>
  <c r="AA1914" i="4"/>
  <c r="AE1914" i="4"/>
  <c r="AJ1658" i="4"/>
  <c r="AK1658" i="4"/>
  <c r="AI1658" i="4"/>
  <c r="AH1658" i="4"/>
  <c r="AA1658" i="4"/>
  <c r="AE1658" i="4"/>
  <c r="AJ1363" i="4"/>
  <c r="AK1363" i="4"/>
  <c r="AI1363" i="4"/>
  <c r="AI1266" i="4"/>
  <c r="AH1266" i="4"/>
  <c r="AA1266" i="4"/>
  <c r="AE1266" i="4"/>
  <c r="AJ1266" i="4"/>
  <c r="AK1266" i="4"/>
  <c r="AI1154" i="4"/>
  <c r="AJ1154" i="4"/>
  <c r="AK1154" i="4"/>
  <c r="AI1122" i="4"/>
  <c r="AH1122" i="4"/>
  <c r="AA1122" i="4"/>
  <c r="AE1122" i="4"/>
  <c r="AJ1122" i="4"/>
  <c r="AK1122" i="4"/>
  <c r="AI1090" i="4"/>
  <c r="AH1090" i="4"/>
  <c r="AA1090" i="4"/>
  <c r="AE1090" i="4"/>
  <c r="AJ1090" i="4"/>
  <c r="AK1090" i="4"/>
  <c r="AI1058" i="4"/>
  <c r="AJ1058" i="4"/>
  <c r="AK1058" i="4"/>
  <c r="AJ1830" i="4"/>
  <c r="AH1830" i="4"/>
  <c r="AA1830" i="4"/>
  <c r="AE1830" i="4"/>
  <c r="AK1830" i="4"/>
  <c r="AI1830" i="4"/>
  <c r="AJ1575" i="4"/>
  <c r="AI1575" i="4"/>
  <c r="AK1575" i="4"/>
  <c r="AJ1511" i="4"/>
  <c r="AI1511" i="4"/>
  <c r="AK1511" i="4"/>
  <c r="AJ1367" i="4"/>
  <c r="AI1367" i="4"/>
  <c r="AK1367" i="4"/>
  <c r="AK1271" i="4"/>
  <c r="AI1271" i="4"/>
  <c r="AJ1271" i="4"/>
  <c r="AK1207" i="4"/>
  <c r="AI1207" i="4"/>
  <c r="AJ1207" i="4"/>
  <c r="AK1159" i="4"/>
  <c r="AI1159" i="4"/>
  <c r="AJ1159" i="4"/>
  <c r="AH1159" i="4"/>
  <c r="AA1159" i="4"/>
  <c r="AE1159" i="4"/>
  <c r="AK1047" i="4"/>
  <c r="AI1047" i="4"/>
  <c r="AJ1047" i="4"/>
  <c r="AH1047" i="4"/>
  <c r="AA1047" i="4"/>
  <c r="AE1047" i="4"/>
  <c r="AJ1320" i="4"/>
  <c r="AH1320" i="4"/>
  <c r="AA1320" i="4"/>
  <c r="AE1320" i="4"/>
  <c r="AK1320" i="4"/>
  <c r="AI1320" i="4"/>
  <c r="AJ1272" i="4"/>
  <c r="AK1272" i="4"/>
  <c r="AI1272" i="4"/>
  <c r="AH1272" i="4"/>
  <c r="AA1272" i="4"/>
  <c r="AE1272" i="4"/>
  <c r="AJ1224" i="4"/>
  <c r="AK1224" i="4"/>
  <c r="AI1224" i="4"/>
  <c r="AJ1192" i="4"/>
  <c r="AK1192" i="4"/>
  <c r="AI1192" i="4"/>
  <c r="AJ1144" i="4"/>
  <c r="AK1144" i="4"/>
  <c r="AI1144" i="4"/>
  <c r="AJ1096" i="4"/>
  <c r="AK1096" i="4"/>
  <c r="AI1096" i="4"/>
  <c r="AH1096" i="4"/>
  <c r="AA1096" i="4"/>
  <c r="AE1096" i="4"/>
  <c r="AJ1064" i="4"/>
  <c r="AK1064" i="4"/>
  <c r="AI1064" i="4"/>
  <c r="AI908" i="4"/>
  <c r="AH908" i="4"/>
  <c r="AA908" i="4"/>
  <c r="AE908" i="4"/>
  <c r="AJ908" i="4"/>
  <c r="AK908" i="4"/>
  <c r="AI812" i="4"/>
  <c r="AJ812" i="4"/>
  <c r="AK812" i="4"/>
  <c r="AJ1028" i="4"/>
  <c r="AI1028" i="4"/>
  <c r="AK1028" i="4"/>
  <c r="AJ1004" i="4"/>
  <c r="AI1004" i="4"/>
  <c r="AK1004" i="4"/>
  <c r="AI973" i="4"/>
  <c r="AH973" i="4"/>
  <c r="AA973" i="4"/>
  <c r="AE973" i="4"/>
  <c r="AJ973" i="4"/>
  <c r="AK973" i="4"/>
  <c r="AI941" i="4"/>
  <c r="AJ941" i="4"/>
  <c r="AK941" i="4"/>
  <c r="AI909" i="4"/>
  <c r="AH909" i="4"/>
  <c r="AA909" i="4"/>
  <c r="AE909" i="4"/>
  <c r="AJ909" i="4"/>
  <c r="AK909" i="4"/>
  <c r="AI877" i="4"/>
  <c r="AH877" i="4"/>
  <c r="AA877" i="4"/>
  <c r="AE877" i="4"/>
  <c r="AJ877" i="4"/>
  <c r="AK877" i="4"/>
  <c r="AI845" i="4"/>
  <c r="AJ845" i="4"/>
  <c r="AH845" i="4"/>
  <c r="AA845" i="4"/>
  <c r="AE845" i="4"/>
  <c r="AK845" i="4"/>
  <c r="AJ1731" i="4"/>
  <c r="AH1731" i="4"/>
  <c r="AA1731" i="4"/>
  <c r="AE1731" i="4"/>
  <c r="AI1731" i="4"/>
  <c r="AK1731" i="4"/>
  <c r="AJ1699" i="4"/>
  <c r="AI1699" i="4"/>
  <c r="AK1699" i="4"/>
  <c r="AJ1667" i="4"/>
  <c r="AI1667" i="4"/>
  <c r="AK1667" i="4"/>
  <c r="AJ1635" i="4"/>
  <c r="AI1635" i="4"/>
  <c r="AK1635" i="4"/>
  <c r="AJ1548" i="4"/>
  <c r="AI1548" i="4"/>
  <c r="AH1548" i="4"/>
  <c r="AA1548" i="4"/>
  <c r="AE1548" i="4"/>
  <c r="AK1548" i="4"/>
  <c r="AJ1484" i="4"/>
  <c r="AI1484" i="4"/>
  <c r="AK1484" i="4"/>
  <c r="AJ1429" i="4"/>
  <c r="AK1429" i="4"/>
  <c r="AI1429" i="4"/>
  <c r="AJ1373" i="4"/>
  <c r="AI1373" i="4"/>
  <c r="AK1373" i="4"/>
  <c r="AJ1550" i="4"/>
  <c r="AI1550" i="4"/>
  <c r="AH1550" i="4"/>
  <c r="AA1550" i="4"/>
  <c r="AE1550" i="4"/>
  <c r="AK1550" i="4"/>
  <c r="AJ1486" i="4"/>
  <c r="AI1486" i="4"/>
  <c r="AK1486" i="4"/>
  <c r="AJ1419" i="4"/>
  <c r="AI1419" i="4"/>
  <c r="AK1419" i="4"/>
  <c r="AJ1356" i="4"/>
  <c r="AI1356" i="4"/>
  <c r="AK1356" i="4"/>
  <c r="AJ1726" i="4"/>
  <c r="AI1726" i="4"/>
  <c r="AH1726" i="4"/>
  <c r="AA1726" i="4"/>
  <c r="AE1726" i="4"/>
  <c r="AK1726" i="4"/>
  <c r="AJ1565" i="4"/>
  <c r="AI1565" i="4"/>
  <c r="AK1565" i="4"/>
  <c r="AJ1517" i="4"/>
  <c r="AI1517" i="4"/>
  <c r="AK1517" i="4"/>
  <c r="AJ1453" i="4"/>
  <c r="AH1453" i="4"/>
  <c r="AA1453" i="4"/>
  <c r="AE1453" i="4"/>
  <c r="AI1453" i="4"/>
  <c r="AK1453" i="4"/>
  <c r="AI1333" i="4"/>
  <c r="AH1333" i="4"/>
  <c r="AA1333" i="4"/>
  <c r="AE1333" i="4"/>
  <c r="AJ1333" i="4"/>
  <c r="AK1333" i="4"/>
  <c r="AI1269" i="4"/>
  <c r="AJ1269" i="4"/>
  <c r="AH1269" i="4"/>
  <c r="AA1269" i="4"/>
  <c r="AE1269" i="4"/>
  <c r="AK1269" i="4"/>
  <c r="AI1205" i="4"/>
  <c r="AJ1205" i="4"/>
  <c r="AK1205" i="4"/>
  <c r="AI1141" i="4"/>
  <c r="AH1141" i="4"/>
  <c r="AA1141" i="4"/>
  <c r="AE1141" i="4"/>
  <c r="AJ1141" i="4"/>
  <c r="AK1141" i="4"/>
  <c r="AI1077" i="4"/>
  <c r="AJ1077" i="4"/>
  <c r="AH1077" i="4"/>
  <c r="AA1077" i="4"/>
  <c r="AE1077" i="4"/>
  <c r="AK1077" i="4"/>
  <c r="AI1013" i="4"/>
  <c r="AH1013" i="4"/>
  <c r="AA1013" i="4"/>
  <c r="AE1013" i="4"/>
  <c r="AJ1013" i="4"/>
  <c r="AK1013" i="4"/>
  <c r="AJ1738" i="4"/>
  <c r="AK1738" i="4"/>
  <c r="AI1738" i="4"/>
  <c r="AH1738" i="4"/>
  <c r="AA1738" i="4"/>
  <c r="AE1738" i="4"/>
  <c r="AJ1341" i="4"/>
  <c r="AI1341" i="4"/>
  <c r="AK1341" i="4"/>
  <c r="AI1318" i="4"/>
  <c r="AH1318" i="4"/>
  <c r="AA1318" i="4"/>
  <c r="AE1318" i="4"/>
  <c r="AJ1318" i="4"/>
  <c r="AK1318" i="4"/>
  <c r="AI1110" i="4"/>
  <c r="AJ1110" i="4"/>
  <c r="AK1110" i="4"/>
  <c r="AI1078" i="4"/>
  <c r="AH1078" i="4"/>
  <c r="AA1078" i="4"/>
  <c r="AE1078" i="4"/>
  <c r="AJ1078" i="4"/>
  <c r="AK1078" i="4"/>
  <c r="AI1046" i="4"/>
  <c r="AJ1046" i="4"/>
  <c r="AK1046" i="4"/>
  <c r="AJ1782" i="4"/>
  <c r="AK1782" i="4"/>
  <c r="AI1782" i="4"/>
  <c r="AJ1563" i="4"/>
  <c r="AI1563" i="4"/>
  <c r="AH1563" i="4"/>
  <c r="AA1563" i="4"/>
  <c r="AE1563" i="4"/>
  <c r="AK1563" i="4"/>
  <c r="AJ1515" i="4"/>
  <c r="AI1515" i="4"/>
  <c r="AK1515" i="4"/>
  <c r="AJ1402" i="4"/>
  <c r="AI1402" i="4"/>
  <c r="AK1402" i="4"/>
  <c r="AK1323" i="4"/>
  <c r="AI1323" i="4"/>
  <c r="AJ1323" i="4"/>
  <c r="AH1323" i="4"/>
  <c r="AA1323" i="4"/>
  <c r="AE1323" i="4"/>
  <c r="AK1259" i="4"/>
  <c r="AI1259" i="4"/>
  <c r="AH1259" i="4"/>
  <c r="AA1259" i="4"/>
  <c r="AE1259" i="4"/>
  <c r="AJ1259" i="4"/>
  <c r="AK1195" i="4"/>
  <c r="AI1195" i="4"/>
  <c r="AJ1195" i="4"/>
  <c r="AH1195" i="4"/>
  <c r="AA1195" i="4"/>
  <c r="AK1131" i="4"/>
  <c r="AI1131" i="4"/>
  <c r="AH1131" i="4"/>
  <c r="AA1131" i="4"/>
  <c r="AE1131" i="4"/>
  <c r="AJ1131" i="4"/>
  <c r="AK1067" i="4"/>
  <c r="AI1067" i="4"/>
  <c r="AH1067" i="4"/>
  <c r="AA1067" i="4"/>
  <c r="AE1067" i="4"/>
  <c r="AJ1067" i="4"/>
  <c r="AJ1826" i="4"/>
  <c r="AH1826" i="4"/>
  <c r="AI1826" i="4"/>
  <c r="AA1826" i="4"/>
  <c r="AE1826" i="4"/>
  <c r="AK1826" i="4"/>
  <c r="AJ1601" i="4"/>
  <c r="AK1601" i="4"/>
  <c r="AI1601" i="4"/>
  <c r="AH1601" i="4"/>
  <c r="AA1601" i="4"/>
  <c r="AE1601" i="4"/>
  <c r="AI1340" i="4"/>
  <c r="AH1340" i="4"/>
  <c r="AA1340" i="4"/>
  <c r="AE1340" i="4"/>
  <c r="AJ1340" i="4"/>
  <c r="AK1340" i="4"/>
  <c r="AJ1276" i="4"/>
  <c r="AK1276" i="4"/>
  <c r="AI1276" i="4"/>
  <c r="AJ1212" i="4"/>
  <c r="AK1212" i="4"/>
  <c r="AI1212" i="4"/>
  <c r="AH1212" i="4"/>
  <c r="AA1212" i="4"/>
  <c r="AE1212" i="4"/>
  <c r="AJ1148" i="4"/>
  <c r="AH1148" i="4"/>
  <c r="AA1148" i="4"/>
  <c r="AE1148" i="4"/>
  <c r="AK1148" i="4"/>
  <c r="AI1148" i="4"/>
  <c r="AJ1084" i="4"/>
  <c r="AK1084" i="4"/>
  <c r="AI1084" i="4"/>
  <c r="AI992" i="4"/>
  <c r="AH992" i="4"/>
  <c r="AA992" i="4"/>
  <c r="AE992" i="4"/>
  <c r="AJ992" i="4"/>
  <c r="AK992" i="4"/>
  <c r="AI928" i="4"/>
  <c r="AJ928" i="4"/>
  <c r="AK928" i="4"/>
  <c r="AI864" i="4"/>
  <c r="AJ864" i="4"/>
  <c r="AK864" i="4"/>
  <c r="AI800" i="4"/>
  <c r="AH800" i="4"/>
  <c r="AA800" i="4"/>
  <c r="AE800" i="4"/>
  <c r="AJ800" i="4"/>
  <c r="AK800" i="4"/>
  <c r="AI736" i="4"/>
  <c r="AH736" i="4"/>
  <c r="AA736" i="4"/>
  <c r="AE736" i="4"/>
  <c r="AJ736" i="4"/>
  <c r="AK736" i="4"/>
  <c r="AI672" i="4"/>
  <c r="AJ672" i="4"/>
  <c r="AK672" i="4"/>
  <c r="AI608" i="4"/>
  <c r="AJ608" i="4"/>
  <c r="AH608" i="4"/>
  <c r="AA608" i="4"/>
  <c r="AE608" i="4"/>
  <c r="AK608" i="4"/>
  <c r="AI544" i="4"/>
  <c r="AH544" i="4"/>
  <c r="AA544" i="4"/>
  <c r="AE544" i="4"/>
  <c r="AJ544" i="4"/>
  <c r="AK544" i="4"/>
  <c r="AI1014" i="4"/>
  <c r="AH1014" i="4"/>
  <c r="AA1014" i="4"/>
  <c r="AE1014" i="4"/>
  <c r="AJ1014" i="4"/>
  <c r="AK1014" i="4"/>
  <c r="AI977" i="4"/>
  <c r="AJ977" i="4"/>
  <c r="AH977" i="4"/>
  <c r="AK977" i="4"/>
  <c r="AI945" i="4"/>
  <c r="AH945" i="4"/>
  <c r="AA945" i="4"/>
  <c r="AE945" i="4"/>
  <c r="AJ945" i="4"/>
  <c r="AK945" i="4"/>
  <c r="AI769" i="4"/>
  <c r="AH769" i="4"/>
  <c r="AA769" i="4"/>
  <c r="AE769" i="4"/>
  <c r="AJ769" i="4"/>
  <c r="AK769" i="4"/>
  <c r="AI721" i="4"/>
  <c r="AH721" i="4"/>
  <c r="AA721" i="4"/>
  <c r="AE721" i="4"/>
  <c r="AJ721" i="4"/>
  <c r="AK721" i="4"/>
  <c r="AI689" i="4"/>
  <c r="AJ689" i="4"/>
  <c r="AK689" i="4"/>
  <c r="AI641" i="4"/>
  <c r="AH641" i="4"/>
  <c r="AA641" i="4"/>
  <c r="AE641" i="4"/>
  <c r="AJ641" i="4"/>
  <c r="AK641" i="4"/>
  <c r="AK922" i="4"/>
  <c r="AI922" i="4"/>
  <c r="AJ922" i="4"/>
  <c r="AH922" i="4"/>
  <c r="AA922" i="4"/>
  <c r="AE922" i="4"/>
  <c r="AK858" i="4"/>
  <c r="AI858" i="4"/>
  <c r="AH858" i="4"/>
  <c r="AA858" i="4"/>
  <c r="AE858" i="4"/>
  <c r="AJ858" i="4"/>
  <c r="AK794" i="4"/>
  <c r="AI794" i="4"/>
  <c r="AJ794" i="4"/>
  <c r="AK730" i="4"/>
  <c r="AI730" i="4"/>
  <c r="AH730" i="4"/>
  <c r="AA730" i="4"/>
  <c r="AE730" i="4"/>
  <c r="AJ730" i="4"/>
  <c r="AK666" i="4"/>
  <c r="AI666" i="4"/>
  <c r="AH666" i="4"/>
  <c r="AA666" i="4"/>
  <c r="AE666" i="4"/>
  <c r="AJ666" i="4"/>
  <c r="AK602" i="4"/>
  <c r="AI602" i="4"/>
  <c r="AH602" i="4"/>
  <c r="AA602" i="4"/>
  <c r="AE602" i="4"/>
  <c r="AJ602" i="4"/>
  <c r="AK538" i="4"/>
  <c r="AI538" i="4"/>
  <c r="AJ538" i="4"/>
  <c r="AJ987" i="4"/>
  <c r="AK987" i="4"/>
  <c r="AI987" i="4"/>
  <c r="AH987" i="4"/>
  <c r="AJ923" i="4"/>
  <c r="AK923" i="4"/>
  <c r="AI923" i="4"/>
  <c r="AJ859" i="4"/>
  <c r="AK859" i="4"/>
  <c r="AI859" i="4"/>
  <c r="AH859" i="4"/>
  <c r="AA859" i="4"/>
  <c r="AE859" i="4"/>
  <c r="AI460" i="4"/>
  <c r="AH460" i="4"/>
  <c r="AJ460" i="4"/>
  <c r="AK460" i="4"/>
  <c r="AI396" i="4"/>
  <c r="AH396" i="4"/>
  <c r="AJ396" i="4"/>
  <c r="AK396" i="4"/>
  <c r="AI332" i="4"/>
  <c r="AH332" i="4"/>
  <c r="AJ332" i="4"/>
  <c r="AK332" i="4"/>
  <c r="AI268" i="4"/>
  <c r="AJ268" i="4"/>
  <c r="AK268" i="4"/>
  <c r="AI204" i="4"/>
  <c r="AJ204" i="4"/>
  <c r="AH204" i="4"/>
  <c r="AK204" i="4"/>
  <c r="AI143" i="4"/>
  <c r="AH143" i="4"/>
  <c r="AJ143" i="4"/>
  <c r="AK143" i="4"/>
  <c r="AI900" i="4"/>
  <c r="AH900" i="4"/>
  <c r="AA900" i="4"/>
  <c r="AE900" i="4"/>
  <c r="AJ900" i="4"/>
  <c r="AK900" i="4"/>
  <c r="AI836" i="4"/>
  <c r="AH836" i="4"/>
  <c r="AJ836" i="4"/>
  <c r="AK836" i="4"/>
  <c r="AI772" i="4"/>
  <c r="AH772" i="4"/>
  <c r="AA772" i="4"/>
  <c r="AE772" i="4"/>
  <c r="AJ772" i="4"/>
  <c r="AK772" i="4"/>
  <c r="AI708" i="4"/>
  <c r="AH708" i="4"/>
  <c r="AA708" i="4"/>
  <c r="AE708" i="4"/>
  <c r="AJ708" i="4"/>
  <c r="AK708" i="4"/>
  <c r="AI644" i="4"/>
  <c r="AH644" i="4"/>
  <c r="AA644" i="4"/>
  <c r="AE644" i="4"/>
  <c r="AJ644" i="4"/>
  <c r="AK644" i="4"/>
  <c r="AI580" i="4"/>
  <c r="AJ580" i="4"/>
  <c r="AK580" i="4"/>
  <c r="AI516" i="4"/>
  <c r="AH516" i="4"/>
  <c r="AA516" i="4"/>
  <c r="AE516" i="4"/>
  <c r="AJ516" i="4"/>
  <c r="AK516" i="4"/>
  <c r="AI949" i="4"/>
  <c r="AH949" i="4"/>
  <c r="AA949" i="4"/>
  <c r="AE949" i="4"/>
  <c r="AJ949" i="4"/>
  <c r="AK949" i="4"/>
  <c r="AI885" i="4"/>
  <c r="AJ885" i="4"/>
  <c r="AK885" i="4"/>
  <c r="AI693" i="4"/>
  <c r="AH693" i="4"/>
  <c r="AA693" i="4"/>
  <c r="AE693" i="4"/>
  <c r="AJ693" i="4"/>
  <c r="AK693" i="4"/>
  <c r="AI613" i="4"/>
  <c r="AJ613" i="4"/>
  <c r="AK613" i="4"/>
  <c r="AK1034" i="4"/>
  <c r="AI1034" i="4"/>
  <c r="AJ1034" i="4"/>
  <c r="AK942" i="4"/>
  <c r="AI942" i="4"/>
  <c r="AH942" i="4"/>
  <c r="AA942" i="4"/>
  <c r="AE942" i="4"/>
  <c r="AJ942" i="4"/>
  <c r="AK878" i="4"/>
  <c r="AI878" i="4"/>
  <c r="AH878" i="4"/>
  <c r="AA878" i="4"/>
  <c r="AE878" i="4"/>
  <c r="AJ878" i="4"/>
  <c r="AK814" i="4"/>
  <c r="AI814" i="4"/>
  <c r="AJ814" i="4"/>
  <c r="AH814" i="4"/>
  <c r="AA814" i="4"/>
  <c r="AE814" i="4"/>
  <c r="AK750" i="4"/>
  <c r="AI750" i="4"/>
  <c r="AJ750" i="4"/>
  <c r="AK686" i="4"/>
  <c r="AI686" i="4"/>
  <c r="AH686" i="4"/>
  <c r="AA686" i="4"/>
  <c r="AE686" i="4"/>
  <c r="AJ686" i="4"/>
  <c r="AK622" i="4"/>
  <c r="AI622" i="4"/>
  <c r="AH622" i="4"/>
  <c r="AA622" i="4"/>
  <c r="AE622" i="4"/>
  <c r="AJ622" i="4"/>
  <c r="AK558" i="4"/>
  <c r="AI558" i="4"/>
  <c r="AH558" i="4"/>
  <c r="AA558" i="4"/>
  <c r="AE558" i="4"/>
  <c r="AJ558" i="4"/>
  <c r="AK1007" i="4"/>
  <c r="AI1007" i="4"/>
  <c r="AJ1007" i="4"/>
  <c r="AJ943" i="4"/>
  <c r="AK943" i="4"/>
  <c r="AI943" i="4"/>
  <c r="AJ879" i="4"/>
  <c r="AK879" i="4"/>
  <c r="AI879" i="4"/>
  <c r="AI480" i="4"/>
  <c r="AJ480" i="4"/>
  <c r="AK480" i="4"/>
  <c r="AI416" i="4"/>
  <c r="AJ416" i="4"/>
  <c r="AH416" i="4"/>
  <c r="AK416" i="4"/>
  <c r="AI352" i="4"/>
  <c r="AJ352" i="4"/>
  <c r="AH352" i="4"/>
  <c r="AK352" i="4"/>
  <c r="AI288" i="4"/>
  <c r="AJ288" i="4"/>
  <c r="AH288" i="4"/>
  <c r="AK288" i="4"/>
  <c r="AK224" i="4"/>
  <c r="AI160" i="4"/>
  <c r="AJ160" i="4"/>
  <c r="AK160" i="4"/>
  <c r="AI99" i="4"/>
  <c r="AH99" i="4"/>
  <c r="AJ99" i="4"/>
  <c r="AK99" i="4"/>
  <c r="AI469" i="4"/>
  <c r="AJ469" i="4"/>
  <c r="AK469" i="4"/>
  <c r="AI437" i="4"/>
  <c r="AJ437" i="4"/>
  <c r="AK437" i="4"/>
  <c r="AI405" i="4"/>
  <c r="AJ405" i="4"/>
  <c r="AH405" i="4"/>
  <c r="AK405" i="4"/>
  <c r="AI373" i="4"/>
  <c r="AJ373" i="4"/>
  <c r="AH373" i="4"/>
  <c r="AK373" i="4"/>
  <c r="AI341" i="4"/>
  <c r="AJ341" i="4"/>
  <c r="AH341" i="4"/>
  <c r="AK341" i="4"/>
  <c r="AI309" i="4"/>
  <c r="AJ309" i="4"/>
  <c r="AK309" i="4"/>
  <c r="AI277" i="4"/>
  <c r="AH277" i="4"/>
  <c r="AJ277" i="4"/>
  <c r="AK277" i="4"/>
  <c r="AI245" i="4"/>
  <c r="AH245" i="4"/>
  <c r="AJ245" i="4"/>
  <c r="AK245" i="4"/>
  <c r="AI213" i="4"/>
  <c r="AJ213" i="4"/>
  <c r="AK213" i="4"/>
  <c r="AI132" i="4"/>
  <c r="AJ132" i="4"/>
  <c r="AK132" i="4"/>
  <c r="AI100" i="4"/>
  <c r="AH100" i="4"/>
  <c r="AJ100" i="4"/>
  <c r="AK100" i="4"/>
  <c r="AK470" i="4"/>
  <c r="AI470" i="4"/>
  <c r="AJ470" i="4"/>
  <c r="AH470" i="4"/>
  <c r="AK406" i="4"/>
  <c r="AI406" i="4"/>
  <c r="AJ406" i="4"/>
  <c r="AH406" i="4"/>
  <c r="AK342" i="4"/>
  <c r="AI342" i="4"/>
  <c r="AJ342" i="4"/>
  <c r="AH342" i="4"/>
  <c r="AB342" i="4"/>
  <c r="AK278" i="4"/>
  <c r="AI278" i="4"/>
  <c r="AJ278" i="4"/>
  <c r="AK214" i="4"/>
  <c r="AI214" i="4"/>
  <c r="AH214" i="4"/>
  <c r="AJ214" i="4"/>
  <c r="AK149" i="4"/>
  <c r="AI149" i="4"/>
  <c r="AH149" i="4"/>
  <c r="AJ149" i="4"/>
  <c r="AK94" i="4"/>
  <c r="AI94" i="4"/>
  <c r="AH94" i="4"/>
  <c r="AJ94" i="4"/>
  <c r="AK78" i="4"/>
  <c r="AI78" i="4"/>
  <c r="AJ78" i="4"/>
  <c r="AK62" i="4"/>
  <c r="AI62" i="4"/>
  <c r="AH62" i="4"/>
  <c r="AJ62" i="4"/>
  <c r="AK46" i="4"/>
  <c r="AI46" i="4"/>
  <c r="AH46" i="4"/>
  <c r="AJ46" i="4"/>
  <c r="AK30" i="4"/>
  <c r="AI30" i="4"/>
  <c r="AJ30" i="4"/>
  <c r="AJ811" i="4"/>
  <c r="AK811" i="4"/>
  <c r="AI811" i="4"/>
  <c r="AH811" i="4"/>
  <c r="AA811" i="4"/>
  <c r="AE811" i="4"/>
  <c r="AJ747" i="4"/>
  <c r="AK747" i="4"/>
  <c r="AI747" i="4"/>
  <c r="AJ683" i="4"/>
  <c r="AK683" i="4"/>
  <c r="AI683" i="4"/>
  <c r="AJ619" i="4"/>
  <c r="AK619" i="4"/>
  <c r="AI619" i="4"/>
  <c r="AH619" i="4"/>
  <c r="AA619" i="4"/>
  <c r="AE619" i="4"/>
  <c r="AJ555" i="4"/>
  <c r="AK555" i="4"/>
  <c r="AI555" i="4"/>
  <c r="AH555" i="4"/>
  <c r="AA555" i="4"/>
  <c r="AE555" i="4"/>
  <c r="AJ504" i="4"/>
  <c r="AI504" i="4"/>
  <c r="AK504" i="4"/>
  <c r="BA58" i="4"/>
  <c r="AX58" i="4"/>
  <c r="BB58" i="4"/>
  <c r="AZ58" i="4"/>
  <c r="BA42" i="4"/>
  <c r="BB42" i="4"/>
  <c r="AZ42" i="4"/>
  <c r="AX42" i="4"/>
  <c r="BA26" i="4"/>
  <c r="BB26" i="4"/>
  <c r="AZ26" i="4"/>
  <c r="AX26" i="4"/>
  <c r="AI697" i="4"/>
  <c r="AH697" i="4"/>
  <c r="AA697" i="4"/>
  <c r="AE697" i="4"/>
  <c r="AJ697" i="4"/>
  <c r="AK697" i="4"/>
  <c r="AI617" i="4"/>
  <c r="AJ617" i="4"/>
  <c r="AK617" i="4"/>
  <c r="AI585" i="4"/>
  <c r="AH585" i="4"/>
  <c r="AA585" i="4"/>
  <c r="AE585" i="4"/>
  <c r="AJ585" i="4"/>
  <c r="AK585" i="4"/>
  <c r="AI553" i="4"/>
  <c r="AK553" i="4"/>
  <c r="AI521" i="4"/>
  <c r="AJ521" i="4"/>
  <c r="AH521" i="4"/>
  <c r="AA521" i="4"/>
  <c r="AE521" i="4"/>
  <c r="AK521" i="4"/>
  <c r="AK946" i="4"/>
  <c r="AI946" i="4"/>
  <c r="AH946" i="4"/>
  <c r="AA946" i="4"/>
  <c r="AE946" i="4"/>
  <c r="AJ946" i="4"/>
  <c r="AK882" i="4"/>
  <c r="AI882" i="4"/>
  <c r="AJ882" i="4"/>
  <c r="AK818" i="4"/>
  <c r="AI818" i="4"/>
  <c r="AJ818" i="4"/>
  <c r="AH818" i="4"/>
  <c r="AA818" i="4"/>
  <c r="AE818" i="4"/>
  <c r="AK754" i="4"/>
  <c r="AI754" i="4"/>
  <c r="AH754" i="4"/>
  <c r="AA754" i="4"/>
  <c r="AE754" i="4"/>
  <c r="AJ754" i="4"/>
  <c r="AK690" i="4"/>
  <c r="AI690" i="4"/>
  <c r="AH690" i="4"/>
  <c r="AA690" i="4"/>
  <c r="AE690" i="4"/>
  <c r="AJ690" i="4"/>
  <c r="AK626" i="4"/>
  <c r="AI626" i="4"/>
  <c r="AJ626" i="4"/>
  <c r="AK562" i="4"/>
  <c r="AI562" i="4"/>
  <c r="AH562" i="4"/>
  <c r="AA562" i="4"/>
  <c r="AE562" i="4"/>
  <c r="AJ562" i="4"/>
  <c r="AK1011" i="4"/>
  <c r="AI1011" i="4"/>
  <c r="AH1011" i="4"/>
  <c r="AA1011" i="4"/>
  <c r="AE1011" i="4"/>
  <c r="AJ1011" i="4"/>
  <c r="AJ947" i="4"/>
  <c r="AH947" i="4"/>
  <c r="AA947" i="4"/>
  <c r="AE947" i="4"/>
  <c r="AK947" i="4"/>
  <c r="AI947" i="4"/>
  <c r="AJ883" i="4"/>
  <c r="AK883" i="4"/>
  <c r="AI883" i="4"/>
  <c r="AH883" i="4"/>
  <c r="AA883" i="4"/>
  <c r="AE883" i="4"/>
  <c r="AJ819" i="4"/>
  <c r="AK819" i="4"/>
  <c r="AI420" i="4"/>
  <c r="AH420" i="4"/>
  <c r="AJ420" i="4"/>
  <c r="AK420" i="4"/>
  <c r="AI356" i="4"/>
  <c r="AJ356" i="4"/>
  <c r="AI292" i="4"/>
  <c r="AJ292" i="4"/>
  <c r="AH292" i="4"/>
  <c r="AK292" i="4"/>
  <c r="AI228" i="4"/>
  <c r="AH228" i="4"/>
  <c r="AJ228" i="4"/>
  <c r="AK228" i="4"/>
  <c r="AI164" i="4"/>
  <c r="AH164" i="4"/>
  <c r="AA164" i="4"/>
  <c r="AJ164" i="4"/>
  <c r="AK164" i="4"/>
  <c r="AI103" i="4"/>
  <c r="AJ103" i="4"/>
  <c r="AK103" i="4"/>
  <c r="AI473" i="4"/>
  <c r="AJ473" i="4"/>
  <c r="AH473" i="4"/>
  <c r="AK473" i="4"/>
  <c r="AI329" i="4"/>
  <c r="AH329" i="4"/>
  <c r="AJ329" i="4"/>
  <c r="AK329" i="4"/>
  <c r="AI297" i="4"/>
  <c r="AJ297" i="4"/>
  <c r="AH297" i="4"/>
  <c r="AK297" i="4"/>
  <c r="AI217" i="4"/>
  <c r="AJ217" i="4"/>
  <c r="AK217" i="4"/>
  <c r="AI185" i="4"/>
  <c r="AJ185" i="4"/>
  <c r="AH185" i="4"/>
  <c r="AK185" i="4"/>
  <c r="AI153" i="4"/>
  <c r="AJ153" i="4"/>
  <c r="AH153" i="4"/>
  <c r="AK153" i="4"/>
  <c r="AI120" i="4"/>
  <c r="AJ120" i="4"/>
  <c r="AH120" i="4"/>
  <c r="AB120" i="4"/>
  <c r="AK120" i="4"/>
  <c r="BA15" i="4"/>
  <c r="BB15" i="4"/>
  <c r="AK442" i="4"/>
  <c r="AI442" i="4"/>
  <c r="AJ442" i="4"/>
  <c r="AH442" i="4"/>
  <c r="AK378" i="4"/>
  <c r="AI378" i="4"/>
  <c r="AJ378" i="4"/>
  <c r="AH378" i="4"/>
  <c r="AK314" i="4"/>
  <c r="AI314" i="4"/>
  <c r="AJ314" i="4"/>
  <c r="AH314" i="4"/>
  <c r="AK250" i="4"/>
  <c r="AI250" i="4"/>
  <c r="AJ250" i="4"/>
  <c r="AK186" i="4"/>
  <c r="AI186" i="4"/>
  <c r="AH186" i="4"/>
  <c r="AJ186" i="4"/>
  <c r="AK121" i="4"/>
  <c r="AI121" i="4"/>
  <c r="AH121" i="4"/>
  <c r="AJ121" i="4"/>
  <c r="AK87" i="4"/>
  <c r="AI87" i="4"/>
  <c r="AH87" i="4"/>
  <c r="AJ87" i="4"/>
  <c r="AK71" i="4"/>
  <c r="AI71" i="4"/>
  <c r="AJ71" i="4"/>
  <c r="AK55" i="4"/>
  <c r="AI55" i="4"/>
  <c r="AH55" i="4"/>
  <c r="AJ55" i="4"/>
  <c r="AK39" i="4"/>
  <c r="AI39" i="4"/>
  <c r="AH39" i="4"/>
  <c r="AJ39" i="4"/>
  <c r="AK23" i="4"/>
  <c r="AI23" i="4"/>
  <c r="AH23" i="4"/>
  <c r="AJ23" i="4"/>
  <c r="AJ783" i="4"/>
  <c r="AK783" i="4"/>
  <c r="AI783" i="4"/>
  <c r="AH783" i="4"/>
  <c r="AA783" i="4"/>
  <c r="AE783" i="4"/>
  <c r="AJ719" i="4"/>
  <c r="AK719" i="4"/>
  <c r="AI719" i="4"/>
  <c r="AJ655" i="4"/>
  <c r="AK655" i="4"/>
  <c r="AI655" i="4"/>
  <c r="AJ591" i="4"/>
  <c r="AK591" i="4"/>
  <c r="AI591" i="4"/>
  <c r="AH591" i="4"/>
  <c r="AA591" i="4"/>
  <c r="AE591" i="4"/>
  <c r="AJ527" i="4"/>
  <c r="AH527" i="4"/>
  <c r="AA527" i="4"/>
  <c r="AE527" i="4"/>
  <c r="AK527" i="4"/>
  <c r="AI527" i="4"/>
  <c r="AJ427" i="4"/>
  <c r="AK427" i="4"/>
  <c r="AI427" i="4"/>
  <c r="AJ363" i="4"/>
  <c r="AK363" i="4"/>
  <c r="AI363" i="4"/>
  <c r="AJ299" i="4"/>
  <c r="AK299" i="4"/>
  <c r="AI299" i="4"/>
  <c r="AH299" i="4"/>
  <c r="AJ235" i="4"/>
  <c r="AK235" i="4"/>
  <c r="AI235" i="4"/>
  <c r="AH235" i="4"/>
  <c r="AA235" i="4"/>
  <c r="AJ171" i="4"/>
  <c r="AK171" i="4"/>
  <c r="AI171" i="4"/>
  <c r="AJ106" i="4"/>
  <c r="AK106" i="4"/>
  <c r="AI106" i="4"/>
  <c r="BA83" i="4"/>
  <c r="BB83" i="4"/>
  <c r="BA67" i="4"/>
  <c r="BB67" i="4"/>
  <c r="AZ67" i="4"/>
  <c r="AX67" i="4"/>
  <c r="BA51" i="4"/>
  <c r="BB51" i="4"/>
  <c r="AZ51" i="4"/>
  <c r="BA35" i="4"/>
  <c r="AZ35" i="4"/>
  <c r="AX35" i="4"/>
  <c r="BB35" i="4"/>
  <c r="BA12" i="4"/>
  <c r="BB12" i="4"/>
  <c r="AI749" i="4"/>
  <c r="AH749" i="4"/>
  <c r="AA749" i="4"/>
  <c r="AE749" i="4"/>
  <c r="AJ749" i="4"/>
  <c r="AK749" i="4"/>
  <c r="AI717" i="4"/>
  <c r="AH717" i="4"/>
  <c r="AA717" i="4"/>
  <c r="AE717" i="4"/>
  <c r="AJ717" i="4"/>
  <c r="AK717" i="4"/>
  <c r="AI637" i="4"/>
  <c r="AJ637" i="4"/>
  <c r="AK637" i="4"/>
  <c r="AI589" i="4"/>
  <c r="AH589" i="4"/>
  <c r="AA589" i="4"/>
  <c r="AE589" i="4"/>
  <c r="AJ589" i="4"/>
  <c r="AK589" i="4"/>
  <c r="AI557" i="4"/>
  <c r="AJ557" i="4"/>
  <c r="AH557" i="4"/>
  <c r="AA557" i="4"/>
  <c r="AE557" i="4"/>
  <c r="AK557" i="4"/>
  <c r="AI509" i="4"/>
  <c r="AK509" i="4"/>
  <c r="AJ509" i="4"/>
  <c r="AH509" i="4"/>
  <c r="AA509" i="4"/>
  <c r="AE509" i="4"/>
  <c r="AK966" i="4"/>
  <c r="AI966" i="4"/>
  <c r="AH966" i="4"/>
  <c r="AA966" i="4"/>
  <c r="AE966" i="4"/>
  <c r="AJ966" i="4"/>
  <c r="AK902" i="4"/>
  <c r="AI902" i="4"/>
  <c r="AH902" i="4"/>
  <c r="AJ902" i="4"/>
  <c r="AK838" i="4"/>
  <c r="AI838" i="4"/>
  <c r="AH838" i="4"/>
  <c r="AA838" i="4"/>
  <c r="AE838" i="4"/>
  <c r="AJ838" i="4"/>
  <c r="AK774" i="4"/>
  <c r="AI774" i="4"/>
  <c r="AH774" i="4"/>
  <c r="AA774" i="4"/>
  <c r="AE774" i="4"/>
  <c r="AJ774" i="4"/>
  <c r="AK710" i="4"/>
  <c r="AI710" i="4"/>
  <c r="AH710" i="4"/>
  <c r="AA710" i="4"/>
  <c r="AE710" i="4"/>
  <c r="AJ710" i="4"/>
  <c r="AK646" i="4"/>
  <c r="AI646" i="4"/>
  <c r="AJ646" i="4"/>
  <c r="AK582" i="4"/>
  <c r="AI582" i="4"/>
  <c r="AH582" i="4"/>
  <c r="AA582" i="4"/>
  <c r="AE582" i="4"/>
  <c r="AJ582" i="4"/>
  <c r="AK518" i="4"/>
  <c r="AI518" i="4"/>
  <c r="AH518" i="4"/>
  <c r="AA518" i="4"/>
  <c r="AE518" i="4"/>
  <c r="AJ518" i="4"/>
  <c r="AJ967" i="4"/>
  <c r="AK967" i="4"/>
  <c r="AI967" i="4"/>
  <c r="AH967" i="4"/>
  <c r="AA967" i="4"/>
  <c r="AE967" i="4"/>
  <c r="AJ903" i="4"/>
  <c r="AK903" i="4"/>
  <c r="AI903" i="4"/>
  <c r="AH903" i="4"/>
  <c r="AA903" i="4"/>
  <c r="AE903" i="4"/>
  <c r="AJ839" i="4"/>
  <c r="AK839" i="4"/>
  <c r="AI839" i="4"/>
  <c r="AI376" i="4"/>
  <c r="AJ376" i="4"/>
  <c r="AK376" i="4"/>
  <c r="AI312" i="4"/>
  <c r="AH312" i="4"/>
  <c r="AJ312" i="4"/>
  <c r="AK312" i="4"/>
  <c r="AI248" i="4"/>
  <c r="AH248" i="4"/>
  <c r="AJ248" i="4"/>
  <c r="AK248" i="4"/>
  <c r="AI184" i="4"/>
  <c r="AH184" i="4"/>
  <c r="AJ184" i="4"/>
  <c r="AK184" i="4"/>
  <c r="AI123" i="4"/>
  <c r="AJ123" i="4"/>
  <c r="AK123" i="4"/>
  <c r="AK495" i="4"/>
  <c r="AI495" i="4"/>
  <c r="AJ495" i="4"/>
  <c r="AI445" i="4"/>
  <c r="AJ445" i="4"/>
  <c r="AH445" i="4"/>
  <c r="AB445" i="4"/>
  <c r="AK445" i="4"/>
  <c r="AI413" i="4"/>
  <c r="AH413" i="4"/>
  <c r="AJ413" i="4"/>
  <c r="AK413" i="4"/>
  <c r="AI381" i="4"/>
  <c r="AJ381" i="4"/>
  <c r="AK381" i="4"/>
  <c r="AI349" i="4"/>
  <c r="AJ349" i="4"/>
  <c r="AH349" i="4"/>
  <c r="AK349" i="4"/>
  <c r="AI317" i="4"/>
  <c r="AJ317" i="4"/>
  <c r="AH317" i="4"/>
  <c r="AK317" i="4"/>
  <c r="AI237" i="4"/>
  <c r="AJ237" i="4"/>
  <c r="AH237" i="4"/>
  <c r="AK237" i="4"/>
  <c r="AI205" i="4"/>
  <c r="AJ205" i="4"/>
  <c r="AK205" i="4"/>
  <c r="AI124" i="4"/>
  <c r="AH124" i="4"/>
  <c r="AJ124" i="4"/>
  <c r="AK124" i="4"/>
  <c r="BA16" i="4"/>
  <c r="AZ16" i="4"/>
  <c r="AX16" i="4"/>
  <c r="BB16" i="4"/>
  <c r="AK446" i="4"/>
  <c r="AI446" i="4"/>
  <c r="AJ446" i="4"/>
  <c r="AK382" i="4"/>
  <c r="AI382" i="4"/>
  <c r="AJ382" i="4"/>
  <c r="AK318" i="4"/>
  <c r="AI318" i="4"/>
  <c r="AH318" i="4"/>
  <c r="AJ318" i="4"/>
  <c r="AK254" i="4"/>
  <c r="AI254" i="4"/>
  <c r="AH254" i="4"/>
  <c r="AJ254" i="4"/>
  <c r="AK190" i="4"/>
  <c r="AI190" i="4"/>
  <c r="AH190" i="4"/>
  <c r="AJ190" i="4"/>
  <c r="AK125" i="4"/>
  <c r="AI125" i="4"/>
  <c r="AJ125" i="4"/>
  <c r="AK88" i="4"/>
  <c r="AI88" i="4"/>
  <c r="AH88" i="4"/>
  <c r="AJ88" i="4"/>
  <c r="AK72" i="4"/>
  <c r="AI72" i="4"/>
  <c r="AH72" i="4"/>
  <c r="AJ72" i="4"/>
  <c r="AK56" i="4"/>
  <c r="AI56" i="4"/>
  <c r="AH56" i="4"/>
  <c r="AJ56" i="4"/>
  <c r="AK40" i="4"/>
  <c r="AI40" i="4"/>
  <c r="AH40" i="4"/>
  <c r="AJ40" i="4"/>
  <c r="AK24" i="4"/>
  <c r="AI24" i="4"/>
  <c r="AH24" i="4"/>
  <c r="AJ24" i="4"/>
  <c r="AJ787" i="4"/>
  <c r="AK787" i="4"/>
  <c r="AI787" i="4"/>
  <c r="AJ723" i="4"/>
  <c r="AK723" i="4"/>
  <c r="AI723" i="4"/>
  <c r="AH723" i="4"/>
  <c r="AA723" i="4"/>
  <c r="AE723" i="4"/>
  <c r="AJ659" i="4"/>
  <c r="AH659" i="4"/>
  <c r="AA659" i="4"/>
  <c r="AE659" i="4"/>
  <c r="AK659" i="4"/>
  <c r="AI659" i="4"/>
  <c r="AJ595" i="4"/>
  <c r="AK595" i="4"/>
  <c r="AI595" i="4"/>
  <c r="AJ531" i="4"/>
  <c r="AK531" i="4"/>
  <c r="AI531" i="4"/>
  <c r="AJ492" i="4"/>
  <c r="AI492" i="4"/>
  <c r="AH492" i="4"/>
  <c r="AA492" i="4"/>
  <c r="AE492" i="4"/>
  <c r="AK492" i="4"/>
  <c r="AJ431" i="4"/>
  <c r="AK431" i="4"/>
  <c r="AI431" i="4"/>
  <c r="AH431" i="4"/>
  <c r="AJ367" i="4"/>
  <c r="AK367" i="4"/>
  <c r="AI367" i="4"/>
  <c r="AJ303" i="4"/>
  <c r="AK303" i="4"/>
  <c r="AI303" i="4"/>
  <c r="AJ239" i="4"/>
  <c r="AK239" i="4"/>
  <c r="AI239" i="4"/>
  <c r="AH239" i="4"/>
  <c r="AJ175" i="4"/>
  <c r="AK175" i="4"/>
  <c r="AI175" i="4"/>
  <c r="AH175" i="4"/>
  <c r="AJ110" i="4"/>
  <c r="AK110" i="4"/>
  <c r="AI110" i="4"/>
  <c r="BA88" i="4"/>
  <c r="AZ88" i="4"/>
  <c r="AX88" i="4"/>
  <c r="BB88" i="4"/>
  <c r="BA76" i="4"/>
  <c r="AZ76" i="4"/>
  <c r="AX76" i="4"/>
  <c r="BB76" i="4"/>
  <c r="BA48" i="4"/>
  <c r="AZ48" i="4"/>
  <c r="AX48" i="4"/>
  <c r="BB48" i="4"/>
  <c r="BA36" i="4"/>
  <c r="AZ36" i="4"/>
  <c r="AX36" i="4"/>
  <c r="BB36" i="4"/>
  <c r="BA24" i="4"/>
  <c r="AZ24" i="4"/>
  <c r="AX24" i="4"/>
  <c r="BB24" i="4"/>
  <c r="AK499" i="4"/>
  <c r="AI499" i="4"/>
  <c r="AJ499" i="4"/>
  <c r="AI225" i="4"/>
  <c r="AJ225" i="4"/>
  <c r="AH225" i="4"/>
  <c r="AK225" i="4"/>
  <c r="AI193" i="4"/>
  <c r="AJ193" i="4"/>
  <c r="AH193" i="4"/>
  <c r="AB193" i="4"/>
  <c r="AK193" i="4"/>
  <c r="AI161" i="4"/>
  <c r="AJ161" i="4"/>
  <c r="AK161" i="4"/>
  <c r="AI128" i="4"/>
  <c r="AJ128" i="4"/>
  <c r="AH128" i="4"/>
  <c r="AK128" i="4"/>
  <c r="AK450" i="4"/>
  <c r="AI450" i="4"/>
  <c r="AH450" i="4"/>
  <c r="AJ450" i="4"/>
  <c r="AK402" i="4"/>
  <c r="AI402" i="4"/>
  <c r="AH402" i="4"/>
  <c r="AJ402" i="4"/>
  <c r="AK354" i="4"/>
  <c r="AI354" i="4"/>
  <c r="AH354" i="4"/>
  <c r="AJ354" i="4"/>
  <c r="AK306" i="4"/>
  <c r="AI306" i="4"/>
  <c r="AJ306" i="4"/>
  <c r="AK194" i="4"/>
  <c r="AI194" i="4"/>
  <c r="AH194" i="4"/>
  <c r="AJ194" i="4"/>
  <c r="AK145" i="4"/>
  <c r="AI145" i="4"/>
  <c r="AJ145" i="4"/>
  <c r="AH145" i="4"/>
  <c r="AK97" i="4"/>
  <c r="AI97" i="4"/>
  <c r="AH97" i="4"/>
  <c r="AJ97" i="4"/>
  <c r="AK85" i="4"/>
  <c r="AI85" i="4"/>
  <c r="AH85" i="4"/>
  <c r="AJ85" i="4"/>
  <c r="AJ1939" i="4"/>
  <c r="AI1939" i="4"/>
  <c r="AK1939" i="4"/>
  <c r="AJ1875" i="4"/>
  <c r="AH1875" i="4"/>
  <c r="AI1875" i="4"/>
  <c r="AA1875" i="4"/>
  <c r="AE1875" i="4"/>
  <c r="AK1875" i="4"/>
  <c r="AJ1811" i="4"/>
  <c r="AI1811" i="4"/>
  <c r="AK1811" i="4"/>
  <c r="AJ1741" i="4"/>
  <c r="AK1741" i="4"/>
  <c r="AI1741" i="4"/>
  <c r="AJ1725" i="4"/>
  <c r="AK1725" i="4"/>
  <c r="AI1725" i="4"/>
  <c r="AJ1685" i="4"/>
  <c r="AI1685" i="4"/>
  <c r="AH1685" i="4"/>
  <c r="AA1685" i="4"/>
  <c r="AE1685" i="4"/>
  <c r="AK1685" i="4"/>
  <c r="AK1669" i="4"/>
  <c r="AJ1536" i="4"/>
  <c r="AI1536" i="4"/>
  <c r="AK1536" i="4"/>
  <c r="AJ1504" i="4"/>
  <c r="AH1504" i="4"/>
  <c r="AA1504" i="4"/>
  <c r="AE1504" i="4"/>
  <c r="AI1504" i="4"/>
  <c r="AK1504" i="4"/>
  <c r="AJ1456" i="4"/>
  <c r="AI1456" i="4"/>
  <c r="AK1456" i="4"/>
  <c r="AJ1417" i="4"/>
  <c r="AK1417" i="4"/>
  <c r="AI1417" i="4"/>
  <c r="AH1417" i="4"/>
  <c r="AJ1342" i="4"/>
  <c r="AK1342" i="4"/>
  <c r="AI1342" i="4"/>
  <c r="AH1342" i="4"/>
  <c r="AA1342" i="4"/>
  <c r="AE1342" i="4"/>
  <c r="AJ1522" i="4"/>
  <c r="AH1522" i="4"/>
  <c r="AK1522" i="4"/>
  <c r="AI1522" i="4"/>
  <c r="AA1522" i="4"/>
  <c r="AE1522" i="4"/>
  <c r="AJ1458" i="4"/>
  <c r="AK1458" i="4"/>
  <c r="AI1458" i="4"/>
  <c r="AJ1870" i="4"/>
  <c r="AE1870" i="4"/>
  <c r="AI1870" i="4"/>
  <c r="AH1870" i="4"/>
  <c r="AA1870" i="4"/>
  <c r="AK1870" i="4"/>
  <c r="AJ1678" i="4"/>
  <c r="AI1678" i="4"/>
  <c r="AK1678" i="4"/>
  <c r="AJ1473" i="4"/>
  <c r="AI1473" i="4"/>
  <c r="AK1473" i="4"/>
  <c r="AJ1441" i="4"/>
  <c r="AI1441" i="4"/>
  <c r="AK1441" i="4"/>
  <c r="AI1273" i="4"/>
  <c r="AJ1273" i="4"/>
  <c r="AK1273" i="4"/>
  <c r="AI1225" i="4"/>
  <c r="AH1225" i="4"/>
  <c r="AA1225" i="4"/>
  <c r="AE1225" i="4"/>
  <c r="AJ1225" i="4"/>
  <c r="AK1225" i="4"/>
  <c r="AI1177" i="4"/>
  <c r="AH1177" i="4"/>
  <c r="AA1177" i="4"/>
  <c r="AE1177" i="4"/>
  <c r="AJ1177" i="4"/>
  <c r="AK1177" i="4"/>
  <c r="AI1129" i="4"/>
  <c r="AH1129" i="4"/>
  <c r="AA1129" i="4"/>
  <c r="AE1129" i="4"/>
  <c r="AJ1129" i="4"/>
  <c r="AK1129" i="4"/>
  <c r="AI1017" i="4"/>
  <c r="AJ1017" i="4"/>
  <c r="AK1017" i="4"/>
  <c r="AJ1597" i="4"/>
  <c r="AH1597" i="4"/>
  <c r="AK1597" i="4"/>
  <c r="AI1597" i="4"/>
  <c r="AA1597" i="4"/>
  <c r="AE1597" i="4"/>
  <c r="AJ1355" i="4"/>
  <c r="AK1355" i="4"/>
  <c r="AI1355" i="4"/>
  <c r="AI1322" i="4"/>
  <c r="AH1322" i="4"/>
  <c r="AA1322" i="4"/>
  <c r="AE1322" i="4"/>
  <c r="AJ1322" i="4"/>
  <c r="AK1322" i="4"/>
  <c r="AI1290" i="4"/>
  <c r="AJ1290" i="4"/>
  <c r="AK1290" i="4"/>
  <c r="AI1226" i="4"/>
  <c r="AH1226" i="4"/>
  <c r="AA1226" i="4"/>
  <c r="AE1226" i="4"/>
  <c r="AJ1226" i="4"/>
  <c r="AK1226" i="4"/>
  <c r="AI1194" i="4"/>
  <c r="AJ1194" i="4"/>
  <c r="AH1194" i="4"/>
  <c r="AA1194" i="4"/>
  <c r="AE1194" i="4"/>
  <c r="AK1194" i="4"/>
  <c r="AI1146" i="4"/>
  <c r="AJ1146" i="4"/>
  <c r="AK1146" i="4"/>
  <c r="AI1114" i="4"/>
  <c r="AH1114" i="4"/>
  <c r="AA1114" i="4"/>
  <c r="AE1114" i="4"/>
  <c r="AJ1114" i="4"/>
  <c r="AK1114" i="4"/>
  <c r="AJ1798" i="4"/>
  <c r="AK1798" i="4"/>
  <c r="AI1798" i="4"/>
  <c r="AJ1567" i="4"/>
  <c r="AI1567" i="4"/>
  <c r="AK1567" i="4"/>
  <c r="AJ1392" i="4"/>
  <c r="AH1392" i="4"/>
  <c r="AA1392" i="4"/>
  <c r="AE1392" i="4"/>
  <c r="AI1392" i="4"/>
  <c r="AK1392" i="4"/>
  <c r="AK1311" i="4"/>
  <c r="AI1311" i="4"/>
  <c r="AH1311" i="4"/>
  <c r="AA1311" i="4"/>
  <c r="AE1311" i="4"/>
  <c r="AJ1311" i="4"/>
  <c r="AK1263" i="4"/>
  <c r="AI1263" i="4"/>
  <c r="AJ1263" i="4"/>
  <c r="AK1215" i="4"/>
  <c r="AI1215" i="4"/>
  <c r="AH1215" i="4"/>
  <c r="AA1215" i="4"/>
  <c r="AE1215" i="4"/>
  <c r="AJ1215" i="4"/>
  <c r="AK1103" i="4"/>
  <c r="AI1103" i="4"/>
  <c r="AJ1103" i="4"/>
  <c r="AH1103" i="4"/>
  <c r="AA1103" i="4"/>
  <c r="AE1103" i="4"/>
  <c r="AK1055" i="4"/>
  <c r="AI1055" i="4"/>
  <c r="AJ1055" i="4"/>
  <c r="AJ1842" i="4"/>
  <c r="AI1842" i="4"/>
  <c r="AK1842" i="4"/>
  <c r="AJ1650" i="4"/>
  <c r="AI1650" i="4"/>
  <c r="AK1650" i="4"/>
  <c r="AI1344" i="4"/>
  <c r="AJ1344" i="4"/>
  <c r="AK1344" i="4"/>
  <c r="AJ1296" i="4"/>
  <c r="AK1296" i="4"/>
  <c r="AI1296" i="4"/>
  <c r="AH1296" i="4"/>
  <c r="AA1296" i="4"/>
  <c r="AE1296" i="4"/>
  <c r="AJ1248" i="4"/>
  <c r="AK1248" i="4"/>
  <c r="AI1248" i="4"/>
  <c r="AJ1152" i="4"/>
  <c r="AK1152" i="4"/>
  <c r="AI1152" i="4"/>
  <c r="AI996" i="4"/>
  <c r="AJ996" i="4"/>
  <c r="AK996" i="4"/>
  <c r="AI964" i="4"/>
  <c r="AH964" i="4"/>
  <c r="AA964" i="4"/>
  <c r="AE964" i="4"/>
  <c r="AI916" i="4"/>
  <c r="AH916" i="4"/>
  <c r="AA916" i="4"/>
  <c r="AE916" i="4"/>
  <c r="AJ916" i="4"/>
  <c r="AK916" i="4"/>
  <c r="AJ1727" i="4"/>
  <c r="AK1727" i="4"/>
  <c r="AI1727" i="4"/>
  <c r="AJ1695" i="4"/>
  <c r="AK1695" i="4"/>
  <c r="AI1695" i="4"/>
  <c r="AH1695" i="4"/>
  <c r="AA1695" i="4"/>
  <c r="AE1695" i="4"/>
  <c r="AJ1671" i="4"/>
  <c r="AK1671" i="4"/>
  <c r="AI1671" i="4"/>
  <c r="AH1671" i="4"/>
  <c r="AA1671" i="4"/>
  <c r="AE1671" i="4"/>
  <c r="AJ1639" i="4"/>
  <c r="AK1639" i="4"/>
  <c r="AI1639" i="4"/>
  <c r="AJ1607" i="4"/>
  <c r="AK1607" i="4"/>
  <c r="AI1607" i="4"/>
  <c r="AJ1492" i="4"/>
  <c r="AI1492" i="4"/>
  <c r="AH1492" i="4"/>
  <c r="AA1492" i="4"/>
  <c r="AE1492" i="4"/>
  <c r="AK1492" i="4"/>
  <c r="AJ1431" i="4"/>
  <c r="AI1431" i="4"/>
  <c r="AK1431" i="4"/>
  <c r="AJ1381" i="4"/>
  <c r="AK1381" i="4"/>
  <c r="AI1381" i="4"/>
  <c r="AJ1558" i="4"/>
  <c r="AI1558" i="4"/>
  <c r="AK1558" i="4"/>
  <c r="AJ1494" i="4"/>
  <c r="AH1494" i="4"/>
  <c r="AA1494" i="4"/>
  <c r="AE1494" i="4"/>
  <c r="AI1494" i="4"/>
  <c r="AK1494" i="4"/>
  <c r="AJ1427" i="4"/>
  <c r="AH1427" i="4"/>
  <c r="AA1427" i="4"/>
  <c r="AE1427" i="4"/>
  <c r="AK1427" i="4"/>
  <c r="AI1427" i="4"/>
  <c r="AJ1364" i="4"/>
  <c r="AI1364" i="4"/>
  <c r="AK1364" i="4"/>
  <c r="AJ1758" i="4"/>
  <c r="AI1758" i="4"/>
  <c r="AK1758" i="4"/>
  <c r="AJ1525" i="4"/>
  <c r="AI1525" i="4"/>
  <c r="AH1525" i="4"/>
  <c r="AA1525" i="4"/>
  <c r="AE1525" i="4"/>
  <c r="AK1525" i="4"/>
  <c r="AJ1370" i="4"/>
  <c r="AI1370" i="4"/>
  <c r="AH1370" i="4"/>
  <c r="AA1370" i="4"/>
  <c r="AK1370" i="4"/>
  <c r="AI1293" i="4"/>
  <c r="AH1293" i="4"/>
  <c r="AA1293" i="4"/>
  <c r="AE1293" i="4"/>
  <c r="AJ1293" i="4"/>
  <c r="AK1293" i="4"/>
  <c r="AI1229" i="4"/>
  <c r="AH1229" i="4"/>
  <c r="AA1229" i="4"/>
  <c r="AE1229" i="4"/>
  <c r="AJ1229" i="4"/>
  <c r="AK1229" i="4"/>
  <c r="AI1165" i="4"/>
  <c r="AJ1165" i="4"/>
  <c r="AK1165" i="4"/>
  <c r="AI1101" i="4"/>
  <c r="AH1101" i="4"/>
  <c r="AA1101" i="4"/>
  <c r="AE1101" i="4"/>
  <c r="AJ1101" i="4"/>
  <c r="AK1101" i="4"/>
  <c r="AI1037" i="4"/>
  <c r="AJ1037" i="4"/>
  <c r="AH1037" i="4"/>
  <c r="AA1037" i="4"/>
  <c r="AE1037" i="4"/>
  <c r="AK1037" i="4"/>
  <c r="AJ1834" i="4"/>
  <c r="AK1834" i="4"/>
  <c r="AI1834" i="4"/>
  <c r="AJ1598" i="4"/>
  <c r="AH1598" i="4"/>
  <c r="AA1598" i="4"/>
  <c r="AE1598" i="4"/>
  <c r="AI1598" i="4"/>
  <c r="AK1598" i="4"/>
  <c r="AJ1345" i="4"/>
  <c r="AI1345" i="4"/>
  <c r="AK1345" i="4"/>
  <c r="AI1326" i="4"/>
  <c r="AH1326" i="4"/>
  <c r="AA1326" i="4"/>
  <c r="AE1326" i="4"/>
  <c r="AJ1326" i="4"/>
  <c r="AK1326" i="4"/>
  <c r="AI1150" i="4"/>
  <c r="AJ1150" i="4"/>
  <c r="AH1150" i="4"/>
  <c r="AA1150" i="4"/>
  <c r="AE1150" i="4"/>
  <c r="AK1150" i="4"/>
  <c r="AI1118" i="4"/>
  <c r="AJ1118" i="4"/>
  <c r="AK1118" i="4"/>
  <c r="AI1086" i="4"/>
  <c r="AH1086" i="4"/>
  <c r="AA1086" i="4"/>
  <c r="AE1086" i="4"/>
  <c r="AJ1086" i="4"/>
  <c r="AK1086" i="4"/>
  <c r="AJ1814" i="4"/>
  <c r="AK1814" i="4"/>
  <c r="AI1814" i="4"/>
  <c r="AJ1571" i="4"/>
  <c r="AI1571" i="4"/>
  <c r="AK1571" i="4"/>
  <c r="AJ1507" i="4"/>
  <c r="AH1507" i="4"/>
  <c r="AA1507" i="4"/>
  <c r="AE1507" i="4"/>
  <c r="AI1507" i="4"/>
  <c r="AK1507" i="4"/>
  <c r="AJ1443" i="4"/>
  <c r="AI1443" i="4"/>
  <c r="AK1443" i="4"/>
  <c r="AJ1396" i="4"/>
  <c r="AI1396" i="4"/>
  <c r="AK1396" i="4"/>
  <c r="AK1315" i="4"/>
  <c r="AI1315" i="4"/>
  <c r="AH1315" i="4"/>
  <c r="AA1315" i="4"/>
  <c r="AE1315" i="4"/>
  <c r="AJ1315" i="4"/>
  <c r="AK1251" i="4"/>
  <c r="AI1251" i="4"/>
  <c r="AJ1251" i="4"/>
  <c r="AH1251" i="4"/>
  <c r="AA1251" i="4"/>
  <c r="AE1251" i="4"/>
  <c r="AK1187" i="4"/>
  <c r="AI1187" i="4"/>
  <c r="AJ1187" i="4"/>
  <c r="AK1123" i="4"/>
  <c r="AI1123" i="4"/>
  <c r="AH1123" i="4"/>
  <c r="AA1123" i="4"/>
  <c r="AE1123" i="4"/>
  <c r="AJ1123" i="4"/>
  <c r="AK1059" i="4"/>
  <c r="AI1059" i="4"/>
  <c r="AH1059" i="4"/>
  <c r="AA1059" i="4"/>
  <c r="AE1059" i="4"/>
  <c r="AJ1059" i="4"/>
  <c r="AJ1603" i="4"/>
  <c r="AH1603" i="4"/>
  <c r="AA1603" i="4"/>
  <c r="AE1603" i="4"/>
  <c r="AK1603" i="4"/>
  <c r="AI1603" i="4"/>
  <c r="AJ1316" i="4"/>
  <c r="AK1316" i="4"/>
  <c r="AI1316" i="4"/>
  <c r="AH1316" i="4"/>
  <c r="AA1316" i="4"/>
  <c r="AE1316" i="4"/>
  <c r="AJ1268" i="4"/>
  <c r="AH1268" i="4"/>
  <c r="AK1268" i="4"/>
  <c r="AI1268" i="4"/>
  <c r="AJ1220" i="4"/>
  <c r="AH1220" i="4"/>
  <c r="AA1220" i="4"/>
  <c r="AE1220" i="4"/>
  <c r="AK1220" i="4"/>
  <c r="AI1220" i="4"/>
  <c r="AJ1108" i="4"/>
  <c r="AK1108" i="4"/>
  <c r="AI1108" i="4"/>
  <c r="AH1108" i="4"/>
  <c r="AA1108" i="4"/>
  <c r="AE1108" i="4"/>
  <c r="AJ1060" i="4"/>
  <c r="AK1060" i="4"/>
  <c r="AI1060" i="4"/>
  <c r="AH1060" i="4"/>
  <c r="AA1060" i="4"/>
  <c r="AE1060" i="4"/>
  <c r="AI968" i="4"/>
  <c r="AH968" i="4"/>
  <c r="AA968" i="4"/>
  <c r="AE968" i="4"/>
  <c r="AJ968" i="4"/>
  <c r="AK968" i="4"/>
  <c r="AI920" i="4"/>
  <c r="AH920" i="4"/>
  <c r="AA920" i="4"/>
  <c r="AE920" i="4"/>
  <c r="AJ920" i="4"/>
  <c r="AK920" i="4"/>
  <c r="AI872" i="4"/>
  <c r="AJ872" i="4"/>
  <c r="AK872" i="4"/>
  <c r="AI760" i="4"/>
  <c r="AH760" i="4"/>
  <c r="AA760" i="4"/>
  <c r="AE760" i="4"/>
  <c r="AJ760" i="4"/>
  <c r="AK760" i="4"/>
  <c r="AI728" i="4"/>
  <c r="AJ728" i="4"/>
  <c r="AH728" i="4"/>
  <c r="AA728" i="4"/>
  <c r="AE728" i="4"/>
  <c r="AK728" i="4"/>
  <c r="AI680" i="4"/>
  <c r="AH680" i="4"/>
  <c r="AA680" i="4"/>
  <c r="AE680" i="4"/>
  <c r="AJ680" i="4"/>
  <c r="AK680" i="4"/>
  <c r="AI648" i="4"/>
  <c r="AJ648" i="4"/>
  <c r="AK648" i="4"/>
  <c r="AI985" i="4"/>
  <c r="AH985" i="4"/>
  <c r="AA985" i="4"/>
  <c r="AE985" i="4"/>
  <c r="AJ985" i="4"/>
  <c r="AK985" i="4"/>
  <c r="AI953" i="4"/>
  <c r="AJ953" i="4"/>
  <c r="AK953" i="4"/>
  <c r="AI921" i="4"/>
  <c r="AJ921" i="4"/>
  <c r="AH921" i="4"/>
  <c r="AA921" i="4"/>
  <c r="AE921" i="4"/>
  <c r="AK921" i="4"/>
  <c r="AI889" i="4"/>
  <c r="AJ889" i="4"/>
  <c r="AK889" i="4"/>
  <c r="AI857" i="4"/>
  <c r="AH857" i="4"/>
  <c r="AA857" i="4"/>
  <c r="AE857" i="4"/>
  <c r="AJ857" i="4"/>
  <c r="AK857" i="4"/>
  <c r="AI825" i="4"/>
  <c r="AH825" i="4"/>
  <c r="AA825" i="4"/>
  <c r="AE825" i="4"/>
  <c r="AJ825" i="4"/>
  <c r="AK825" i="4"/>
  <c r="AJ1745" i="4"/>
  <c r="AK1745" i="4"/>
  <c r="AI1745" i="4"/>
  <c r="AJ1729" i="4"/>
  <c r="AH1729" i="4"/>
  <c r="AK1729" i="4"/>
  <c r="AI1729" i="4"/>
  <c r="AA1729" i="4"/>
  <c r="AE1729" i="4"/>
  <c r="AJ1496" i="4"/>
  <c r="AH1496" i="4"/>
  <c r="AA1496" i="4"/>
  <c r="AE1496" i="4"/>
  <c r="AI1496" i="4"/>
  <c r="AK1496" i="4"/>
  <c r="AJ1432" i="4"/>
  <c r="AI1432" i="4"/>
  <c r="AK1432" i="4"/>
  <c r="AJ1385" i="4"/>
  <c r="AK1385" i="4"/>
  <c r="AI1385" i="4"/>
  <c r="AJ1562" i="4"/>
  <c r="AI1562" i="4"/>
  <c r="AH1562" i="4"/>
  <c r="AA1562" i="4"/>
  <c r="AE1562" i="4"/>
  <c r="AK1562" i="4"/>
  <c r="AJ1498" i="4"/>
  <c r="AI1498" i="4"/>
  <c r="AK1498" i="4"/>
  <c r="AJ1434" i="4"/>
  <c r="AI1434" i="4"/>
  <c r="AK1434" i="4"/>
  <c r="AJ1365" i="4"/>
  <c r="AK1365" i="4"/>
  <c r="AI1365" i="4"/>
  <c r="AJ1774" i="4"/>
  <c r="AE1774" i="4"/>
  <c r="AI1774" i="4"/>
  <c r="AH1774" i="4"/>
  <c r="AA1774" i="4"/>
  <c r="AK1774" i="4"/>
  <c r="AJ1561" i="4"/>
  <c r="AI1561" i="4"/>
  <c r="AK1561" i="4"/>
  <c r="AJ1529" i="4"/>
  <c r="AI1529" i="4"/>
  <c r="AK1529" i="4"/>
  <c r="AJ1449" i="4"/>
  <c r="AI1449" i="4"/>
  <c r="AK1449" i="4"/>
  <c r="AJ1410" i="4"/>
  <c r="AI1410" i="4"/>
  <c r="AH1410" i="4"/>
  <c r="AA1410" i="4"/>
  <c r="AE1410" i="4"/>
  <c r="AK1410" i="4"/>
  <c r="AI1329" i="4"/>
  <c r="AH1329" i="4"/>
  <c r="AA1329" i="4"/>
  <c r="AE1329" i="4"/>
  <c r="AJ1329" i="4"/>
  <c r="AK1329" i="4"/>
  <c r="AI1265" i="4"/>
  <c r="AH1265" i="4"/>
  <c r="AA1265" i="4"/>
  <c r="AE1265" i="4"/>
  <c r="AJ1265" i="4"/>
  <c r="AK1265" i="4"/>
  <c r="AI1201" i="4"/>
  <c r="AH1201" i="4"/>
  <c r="AA1201" i="4"/>
  <c r="AE1201" i="4"/>
  <c r="AJ1201" i="4"/>
  <c r="AK1201" i="4"/>
  <c r="AI1137" i="4"/>
  <c r="AJ1137" i="4"/>
  <c r="AK1137" i="4"/>
  <c r="AI1073" i="4"/>
  <c r="AH1073" i="4"/>
  <c r="AA1073" i="4"/>
  <c r="AE1073" i="4"/>
  <c r="AJ1073" i="4"/>
  <c r="AK1073" i="4"/>
  <c r="AI1009" i="4"/>
  <c r="AH1009" i="4"/>
  <c r="AA1009" i="4"/>
  <c r="AE1009" i="4"/>
  <c r="AJ1009" i="4"/>
  <c r="AK1009" i="4"/>
  <c r="AJ1722" i="4"/>
  <c r="AK1722" i="4"/>
  <c r="AI1722" i="4"/>
  <c r="AJ1590" i="4"/>
  <c r="AK1590" i="4"/>
  <c r="AI1590" i="4"/>
  <c r="AH1590" i="4"/>
  <c r="AA1590" i="4"/>
  <c r="AE1590" i="4"/>
  <c r="AI1314" i="4"/>
  <c r="AJ1314" i="4"/>
  <c r="AH1314" i="4"/>
  <c r="AA1314" i="4"/>
  <c r="AE1314" i="4"/>
  <c r="AK1314" i="4"/>
  <c r="AI1234" i="4"/>
  <c r="AH1234" i="4"/>
  <c r="AA1234" i="4"/>
  <c r="AE1234" i="4"/>
  <c r="AJ1234" i="4"/>
  <c r="AK1234" i="4"/>
  <c r="AI1202" i="4"/>
  <c r="AH1202" i="4"/>
  <c r="AA1202" i="4"/>
  <c r="AE1202" i="4"/>
  <c r="AJ1202" i="4"/>
  <c r="AK1202" i="4"/>
  <c r="AI1170" i="4"/>
  <c r="AJ1170" i="4"/>
  <c r="AK1170" i="4"/>
  <c r="AJ1894" i="4"/>
  <c r="AK1894" i="4"/>
  <c r="AI1894" i="4"/>
  <c r="AH1894" i="4"/>
  <c r="AA1894" i="4"/>
  <c r="AE1894" i="4"/>
  <c r="AJ1638" i="4"/>
  <c r="AK1638" i="4"/>
  <c r="AI1638" i="4"/>
  <c r="AJ1527" i="4"/>
  <c r="AI1527" i="4"/>
  <c r="AK1527" i="4"/>
  <c r="AJ1463" i="4"/>
  <c r="AE1463" i="4"/>
  <c r="AI1463" i="4"/>
  <c r="AH1463" i="4"/>
  <c r="AA1463" i="4"/>
  <c r="AK1463" i="4"/>
  <c r="AJ1408" i="4"/>
  <c r="AI1408" i="4"/>
  <c r="AK1408" i="4"/>
  <c r="AK1287" i="4"/>
  <c r="AI1287" i="4"/>
  <c r="AH1287" i="4"/>
  <c r="AA1287" i="4"/>
  <c r="AE1287" i="4"/>
  <c r="AJ1287" i="4"/>
  <c r="AK1223" i="4"/>
  <c r="AI1223" i="4"/>
  <c r="AH1223" i="4"/>
  <c r="AA1223" i="4"/>
  <c r="AE1223" i="4"/>
  <c r="AJ1223" i="4"/>
  <c r="AK1111" i="4"/>
  <c r="AI1111" i="4"/>
  <c r="AH1111" i="4"/>
  <c r="AA1111" i="4"/>
  <c r="AE1111" i="4"/>
  <c r="AJ1111" i="4"/>
  <c r="AK1063" i="4"/>
  <c r="AI1063" i="4"/>
  <c r="AJ1063" i="4"/>
  <c r="AJ1874" i="4"/>
  <c r="AI1874" i="4"/>
  <c r="AK1874" i="4"/>
  <c r="AJ1746" i="4"/>
  <c r="AI1746" i="4"/>
  <c r="AK1746" i="4"/>
  <c r="AJ1595" i="4"/>
  <c r="AK1595" i="4"/>
  <c r="AI1595" i="4"/>
  <c r="AH1595" i="4"/>
  <c r="AA1595" i="4"/>
  <c r="AE1595" i="4"/>
  <c r="AJ1240" i="4"/>
  <c r="AK1240" i="4"/>
  <c r="AI1240" i="4"/>
  <c r="AH1240" i="4"/>
  <c r="AA1240" i="4"/>
  <c r="AE1240" i="4"/>
  <c r="AJ1112" i="4"/>
  <c r="AK1112" i="4"/>
  <c r="AI1112" i="4"/>
  <c r="AH1112" i="4"/>
  <c r="AA1112" i="4"/>
  <c r="AE1112" i="4"/>
  <c r="AJ1032" i="4"/>
  <c r="AI1032" i="4"/>
  <c r="AK1032" i="4"/>
  <c r="AI956" i="4"/>
  <c r="AJ956" i="4"/>
  <c r="AK956" i="4"/>
  <c r="AI924" i="4"/>
  <c r="AH924" i="4"/>
  <c r="AA924" i="4"/>
  <c r="AE924" i="4"/>
  <c r="AJ924" i="4"/>
  <c r="AK924" i="4"/>
  <c r="AI876" i="4"/>
  <c r="AH876" i="4"/>
  <c r="AA876" i="4"/>
  <c r="AE876" i="4"/>
  <c r="AJ876" i="4"/>
  <c r="AK876" i="4"/>
  <c r="AI828" i="4"/>
  <c r="AH828" i="4"/>
  <c r="AA828" i="4"/>
  <c r="AE828" i="4"/>
  <c r="AJ828" i="4"/>
  <c r="AK828" i="4"/>
  <c r="AI780" i="4"/>
  <c r="AJ780" i="4"/>
  <c r="AK780" i="4"/>
  <c r="AI748" i="4"/>
  <c r="AH748" i="4"/>
  <c r="AA748" i="4"/>
  <c r="AE748" i="4"/>
  <c r="AJ748" i="4"/>
  <c r="AK748" i="4"/>
  <c r="AI684" i="4"/>
  <c r="AJ684" i="4"/>
  <c r="AK684" i="4"/>
  <c r="AI620" i="4"/>
  <c r="AH620" i="4"/>
  <c r="AA620" i="4"/>
  <c r="AE620" i="4"/>
  <c r="AJ620" i="4"/>
  <c r="AK620" i="4"/>
  <c r="AI556" i="4"/>
  <c r="AJ556" i="4"/>
  <c r="AK556" i="4"/>
  <c r="AJ1739" i="4"/>
  <c r="AI1739" i="4"/>
  <c r="AK1739" i="4"/>
  <c r="AJ1707" i="4"/>
  <c r="AI1707" i="4"/>
  <c r="AK1707" i="4"/>
  <c r="AJ1675" i="4"/>
  <c r="AI1675" i="4"/>
  <c r="AK1675" i="4"/>
  <c r="AJ1643" i="4"/>
  <c r="AH1643" i="4"/>
  <c r="AA1643" i="4"/>
  <c r="AE1643" i="4"/>
  <c r="AI1643" i="4"/>
  <c r="AK1643" i="4"/>
  <c r="AJ1611" i="4"/>
  <c r="AI1611" i="4"/>
  <c r="AK1611" i="4"/>
  <c r="AJ1500" i="4"/>
  <c r="AI1500" i="4"/>
  <c r="AK1500" i="4"/>
  <c r="AJ1436" i="4"/>
  <c r="AI1436" i="4"/>
  <c r="AK1436" i="4"/>
  <c r="AJ1389" i="4"/>
  <c r="AI1389" i="4"/>
  <c r="AK1389" i="4"/>
  <c r="AJ1566" i="4"/>
  <c r="AI1566" i="4"/>
  <c r="AK1566" i="4"/>
  <c r="AJ1502" i="4"/>
  <c r="AI1502" i="4"/>
  <c r="AK1502" i="4"/>
  <c r="AJ1438" i="4"/>
  <c r="AI1438" i="4"/>
  <c r="AK1438" i="4"/>
  <c r="AJ1366" i="4"/>
  <c r="AK1366" i="4"/>
  <c r="AI1366" i="4"/>
  <c r="AH1366" i="4"/>
  <c r="AA1366" i="4"/>
  <c r="AE1366" i="4"/>
  <c r="AJ1790" i="4"/>
  <c r="AI1790" i="4"/>
  <c r="AK1790" i="4"/>
  <c r="AJ1533" i="4"/>
  <c r="AI1533" i="4"/>
  <c r="AK1533" i="4"/>
  <c r="AI1285" i="4"/>
  <c r="AH1285" i="4"/>
  <c r="AA1285" i="4"/>
  <c r="AE1285" i="4"/>
  <c r="AJ1285" i="4"/>
  <c r="AK1285" i="4"/>
  <c r="AI1221" i="4"/>
  <c r="AJ1221" i="4"/>
  <c r="AK1221" i="4"/>
  <c r="AI1157" i="4"/>
  <c r="AJ1157" i="4"/>
  <c r="AH1157" i="4"/>
  <c r="AA1157" i="4"/>
  <c r="AE1157" i="4"/>
  <c r="AK1157" i="4"/>
  <c r="AI1093" i="4"/>
  <c r="AH1093" i="4"/>
  <c r="AA1093" i="4"/>
  <c r="AE1093" i="4"/>
  <c r="AJ1093" i="4"/>
  <c r="AK1093" i="4"/>
  <c r="AI1029" i="4"/>
  <c r="AH1029" i="4"/>
  <c r="AA1029" i="4"/>
  <c r="AE1029" i="4"/>
  <c r="AJ1029" i="4"/>
  <c r="AK1029" i="4"/>
  <c r="AJ1802" i="4"/>
  <c r="AK1802" i="4"/>
  <c r="AI1802" i="4"/>
  <c r="AH1802" i="4"/>
  <c r="AA1802" i="4"/>
  <c r="AE1802" i="4"/>
  <c r="AJ1591" i="4"/>
  <c r="AH1591" i="4"/>
  <c r="AK1591" i="4"/>
  <c r="AI1591" i="4"/>
  <c r="AA1591" i="4"/>
  <c r="AE1591" i="4"/>
  <c r="AI1286" i="4"/>
  <c r="AH1286" i="4"/>
  <c r="AA1286" i="4"/>
  <c r="AE1286" i="4"/>
  <c r="AJ1286" i="4"/>
  <c r="AK1286" i="4"/>
  <c r="AI1254" i="4"/>
  <c r="AH1254" i="4"/>
  <c r="AA1254" i="4"/>
  <c r="AE1254" i="4"/>
  <c r="AJ1254" i="4"/>
  <c r="AK1254" i="4"/>
  <c r="AI1222" i="4"/>
  <c r="AJ1222" i="4"/>
  <c r="AK1222" i="4"/>
  <c r="AI1190" i="4"/>
  <c r="AJ1190" i="4"/>
  <c r="AK1190" i="4"/>
  <c r="AJ1846" i="4"/>
  <c r="AK1846" i="4"/>
  <c r="AI1846" i="4"/>
  <c r="AJ1579" i="4"/>
  <c r="AI1579" i="4"/>
  <c r="AK1579" i="4"/>
  <c r="AJ1467" i="4"/>
  <c r="AH1467" i="4"/>
  <c r="AA1467" i="4"/>
  <c r="AE1467" i="4"/>
  <c r="AI1467" i="4"/>
  <c r="AK1467" i="4"/>
  <c r="AJ1412" i="4"/>
  <c r="AI1412" i="4"/>
  <c r="AK1412" i="4"/>
  <c r="AK1275" i="4"/>
  <c r="AI1275" i="4"/>
  <c r="AJ1275" i="4"/>
  <c r="AH1275" i="4"/>
  <c r="AA1275" i="4"/>
  <c r="AE1275" i="4"/>
  <c r="AK1211" i="4"/>
  <c r="AI1211" i="4"/>
  <c r="AH1211" i="4"/>
  <c r="AA1211" i="4"/>
  <c r="AE1211" i="4"/>
  <c r="AJ1211" i="4"/>
  <c r="AK1147" i="4"/>
  <c r="AI1147" i="4"/>
  <c r="AH1147" i="4"/>
  <c r="AA1147" i="4"/>
  <c r="AE1147" i="4"/>
  <c r="AJ1147" i="4"/>
  <c r="AK1083" i="4"/>
  <c r="AI1083" i="4"/>
  <c r="AJ1083" i="4"/>
  <c r="AJ1890" i="4"/>
  <c r="AI1890" i="4"/>
  <c r="AK1890" i="4"/>
  <c r="AJ1634" i="4"/>
  <c r="AI1634" i="4"/>
  <c r="AK1634" i="4"/>
  <c r="AJ1292" i="4"/>
  <c r="AK1292" i="4"/>
  <c r="AI1292" i="4"/>
  <c r="AH1292" i="4"/>
  <c r="AA1292" i="4"/>
  <c r="AE1292" i="4"/>
  <c r="AJ1228" i="4"/>
  <c r="AH1228" i="4"/>
  <c r="AA1228" i="4"/>
  <c r="AE1228" i="4"/>
  <c r="AK1228" i="4"/>
  <c r="AI1228" i="4"/>
  <c r="AJ1164" i="4"/>
  <c r="AH1164" i="4"/>
  <c r="AA1164" i="4"/>
  <c r="AK1164" i="4"/>
  <c r="AI1164" i="4"/>
  <c r="AJ1100" i="4"/>
  <c r="AK1100" i="4"/>
  <c r="AI1100" i="4"/>
  <c r="AJ1036" i="4"/>
  <c r="AK1036" i="4"/>
  <c r="AI1036" i="4"/>
  <c r="AH1036" i="4"/>
  <c r="AA1036" i="4"/>
  <c r="AE1036" i="4"/>
  <c r="AI944" i="4"/>
  <c r="AH944" i="4"/>
  <c r="AJ944" i="4"/>
  <c r="AK944" i="4"/>
  <c r="AI880" i="4"/>
  <c r="AH880" i="4"/>
  <c r="AA880" i="4"/>
  <c r="AE880" i="4"/>
  <c r="AJ880" i="4"/>
  <c r="AK880" i="4"/>
  <c r="AI816" i="4"/>
  <c r="AH816" i="4"/>
  <c r="AA816" i="4"/>
  <c r="AE816" i="4"/>
  <c r="AJ816" i="4"/>
  <c r="AK816" i="4"/>
  <c r="AI752" i="4"/>
  <c r="AJ752" i="4"/>
  <c r="AK752" i="4"/>
  <c r="AI688" i="4"/>
  <c r="AH688" i="4"/>
  <c r="AA688" i="4"/>
  <c r="AE688" i="4"/>
  <c r="AJ688" i="4"/>
  <c r="AK688" i="4"/>
  <c r="AI624" i="4"/>
  <c r="AH624" i="4"/>
  <c r="AA624" i="4"/>
  <c r="AE624" i="4"/>
  <c r="AJ624" i="4"/>
  <c r="AK624" i="4"/>
  <c r="AI560" i="4"/>
  <c r="AH560" i="4"/>
  <c r="AA560" i="4"/>
  <c r="AE560" i="4"/>
  <c r="AJ560" i="4"/>
  <c r="AK560" i="4"/>
  <c r="AI1022" i="4"/>
  <c r="AJ1022" i="4"/>
  <c r="AK1022" i="4"/>
  <c r="AI913" i="4"/>
  <c r="AH913" i="4"/>
  <c r="AA913" i="4"/>
  <c r="AE913" i="4"/>
  <c r="AJ913" i="4"/>
  <c r="AK913" i="4"/>
  <c r="AI881" i="4"/>
  <c r="AH881" i="4"/>
  <c r="AA881" i="4"/>
  <c r="AE881" i="4"/>
  <c r="AJ881" i="4"/>
  <c r="AK881" i="4"/>
  <c r="AI849" i="4"/>
  <c r="AH849" i="4"/>
  <c r="AA849" i="4"/>
  <c r="AE849" i="4"/>
  <c r="AJ849" i="4"/>
  <c r="AK849" i="4"/>
  <c r="AI817" i="4"/>
  <c r="AH817" i="4"/>
  <c r="AA817" i="4"/>
  <c r="AE817" i="4"/>
  <c r="AJ817" i="4"/>
  <c r="AK817" i="4"/>
  <c r="AI737" i="4"/>
  <c r="AH737" i="4"/>
  <c r="AA737" i="4"/>
  <c r="AE737" i="4"/>
  <c r="AJ737" i="4"/>
  <c r="AK737" i="4"/>
  <c r="AI609" i="4"/>
  <c r="AH609" i="4"/>
  <c r="AA609" i="4"/>
  <c r="AE609" i="4"/>
  <c r="AJ609" i="4"/>
  <c r="AK609" i="4"/>
  <c r="AI577" i="4"/>
  <c r="AH577" i="4"/>
  <c r="AA577" i="4"/>
  <c r="AE577" i="4"/>
  <c r="AJ577" i="4"/>
  <c r="AK577" i="4"/>
  <c r="AI529" i="4"/>
  <c r="AJ529" i="4"/>
  <c r="AK529" i="4"/>
  <c r="AK1030" i="4"/>
  <c r="AI1030" i="4"/>
  <c r="AJ1030" i="4"/>
  <c r="AK938" i="4"/>
  <c r="AI938" i="4"/>
  <c r="AH938" i="4"/>
  <c r="AA938" i="4"/>
  <c r="AE938" i="4"/>
  <c r="AJ938" i="4"/>
  <c r="AK874" i="4"/>
  <c r="AI874" i="4"/>
  <c r="AH874" i="4"/>
  <c r="AA874" i="4"/>
  <c r="AE874" i="4"/>
  <c r="AJ874" i="4"/>
  <c r="AK810" i="4"/>
  <c r="AI810" i="4"/>
  <c r="AJ810" i="4"/>
  <c r="AH810" i="4"/>
  <c r="AA810" i="4"/>
  <c r="AE810" i="4"/>
  <c r="AK746" i="4"/>
  <c r="AI746" i="4"/>
  <c r="AJ746" i="4"/>
  <c r="AK682" i="4"/>
  <c r="AI682" i="4"/>
  <c r="AH682" i="4"/>
  <c r="AA682" i="4"/>
  <c r="AE682" i="4"/>
  <c r="AJ682" i="4"/>
  <c r="AK618" i="4"/>
  <c r="AI618" i="4"/>
  <c r="AH618" i="4"/>
  <c r="AA618" i="4"/>
  <c r="AE618" i="4"/>
  <c r="AJ618" i="4"/>
  <c r="AK554" i="4"/>
  <c r="AI554" i="4"/>
  <c r="AH554" i="4"/>
  <c r="AA554" i="4"/>
  <c r="AE554" i="4"/>
  <c r="AJ554" i="4"/>
  <c r="AK1003" i="4"/>
  <c r="AI1003" i="4"/>
  <c r="AJ1003" i="4"/>
  <c r="AJ939" i="4"/>
  <c r="AK939" i="4"/>
  <c r="AI939" i="4"/>
  <c r="AJ875" i="4"/>
  <c r="AK875" i="4"/>
  <c r="AI476" i="4"/>
  <c r="AJ476" i="4"/>
  <c r="AK476" i="4"/>
  <c r="AI412" i="4"/>
  <c r="AJ412" i="4"/>
  <c r="AK412" i="4"/>
  <c r="AI348" i="4"/>
  <c r="AH348" i="4"/>
  <c r="AJ348" i="4"/>
  <c r="AK348" i="4"/>
  <c r="AI284" i="4"/>
  <c r="AH284" i="4"/>
  <c r="AJ284" i="4"/>
  <c r="AK284" i="4"/>
  <c r="AI220" i="4"/>
  <c r="AJ220" i="4"/>
  <c r="AK220" i="4"/>
  <c r="AI156" i="4"/>
  <c r="AH156" i="4"/>
  <c r="AJ156" i="4"/>
  <c r="AK156" i="4"/>
  <c r="BA19" i="4"/>
  <c r="AZ19" i="4"/>
  <c r="AX19" i="4"/>
  <c r="BB19" i="4"/>
  <c r="AI852" i="4"/>
  <c r="AJ852" i="4"/>
  <c r="AK852" i="4"/>
  <c r="AI788" i="4"/>
  <c r="AH788" i="4"/>
  <c r="AA788" i="4"/>
  <c r="AE788" i="4"/>
  <c r="AJ788" i="4"/>
  <c r="AK788" i="4"/>
  <c r="AI724" i="4"/>
  <c r="AH724" i="4"/>
  <c r="AA724" i="4"/>
  <c r="AE724" i="4"/>
  <c r="AJ724" i="4"/>
  <c r="AK724" i="4"/>
  <c r="AI660" i="4"/>
  <c r="AH660" i="4"/>
  <c r="AA660" i="4"/>
  <c r="AE660" i="4"/>
  <c r="AJ660" i="4"/>
  <c r="AK660" i="4"/>
  <c r="AI596" i="4"/>
  <c r="AJ596" i="4"/>
  <c r="AK596" i="4"/>
  <c r="AI532" i="4"/>
  <c r="AH532" i="4"/>
  <c r="AA532" i="4"/>
  <c r="AE532" i="4"/>
  <c r="AJ532" i="4"/>
  <c r="AK532" i="4"/>
  <c r="AJ1016" i="4"/>
  <c r="AI1016" i="4"/>
  <c r="AK1016" i="4"/>
  <c r="AI997" i="4"/>
  <c r="AH997" i="4"/>
  <c r="AA997" i="4"/>
  <c r="AE997" i="4"/>
  <c r="AJ997" i="4"/>
  <c r="AK997" i="4"/>
  <c r="AI965" i="4"/>
  <c r="AJ965" i="4"/>
  <c r="AK965" i="4"/>
  <c r="AI821" i="4"/>
  <c r="AH821" i="4"/>
  <c r="AA821" i="4"/>
  <c r="AE821" i="4"/>
  <c r="AJ821" i="4"/>
  <c r="AK821" i="4"/>
  <c r="AI773" i="4"/>
  <c r="AH773" i="4"/>
  <c r="AA773" i="4"/>
  <c r="AE773" i="4"/>
  <c r="AJ773" i="4"/>
  <c r="AK773" i="4"/>
  <c r="AI741" i="4"/>
  <c r="AH741" i="4"/>
  <c r="AA741" i="4"/>
  <c r="AE741" i="4"/>
  <c r="AJ741" i="4"/>
  <c r="AK741" i="4"/>
  <c r="AI661" i="4"/>
  <c r="AJ661" i="4"/>
  <c r="AK661" i="4"/>
  <c r="AI629" i="4"/>
  <c r="AJ629" i="4"/>
  <c r="AK629" i="4"/>
  <c r="AI581" i="4"/>
  <c r="AH581" i="4"/>
  <c r="AA581" i="4"/>
  <c r="AE581" i="4"/>
  <c r="AJ581" i="4"/>
  <c r="AK581" i="4"/>
  <c r="AI533" i="4"/>
  <c r="AH533" i="4"/>
  <c r="AA533" i="4"/>
  <c r="AE533" i="4"/>
  <c r="AJ533" i="4"/>
  <c r="AK533" i="4"/>
  <c r="AI501" i="4"/>
  <c r="AK501" i="4"/>
  <c r="AJ501" i="4"/>
  <c r="AH501" i="4"/>
  <c r="AA501" i="4"/>
  <c r="AE501" i="4"/>
  <c r="AK958" i="4"/>
  <c r="AI958" i="4"/>
  <c r="AJ958" i="4"/>
  <c r="AK894" i="4"/>
  <c r="AI894" i="4"/>
  <c r="AH894" i="4"/>
  <c r="AA894" i="4"/>
  <c r="AE894" i="4"/>
  <c r="AJ894" i="4"/>
  <c r="AK830" i="4"/>
  <c r="AI830" i="4"/>
  <c r="AH830" i="4"/>
  <c r="AA830" i="4"/>
  <c r="AE830" i="4"/>
  <c r="AJ830" i="4"/>
  <c r="AK766" i="4"/>
  <c r="AI766" i="4"/>
  <c r="AJ766" i="4"/>
  <c r="AH766" i="4"/>
  <c r="AA766" i="4"/>
  <c r="AE766" i="4"/>
  <c r="AK702" i="4"/>
  <c r="AI702" i="4"/>
  <c r="AJ702" i="4"/>
  <c r="AH702" i="4"/>
  <c r="AK638" i="4"/>
  <c r="AI638" i="4"/>
  <c r="AH638" i="4"/>
  <c r="AA638" i="4"/>
  <c r="AE638" i="4"/>
  <c r="AJ638" i="4"/>
  <c r="AK574" i="4"/>
  <c r="AI574" i="4"/>
  <c r="AJ574" i="4"/>
  <c r="AH574" i="4"/>
  <c r="AA574" i="4"/>
  <c r="AE574" i="4"/>
  <c r="AK1023" i="4"/>
  <c r="AI1023" i="4"/>
  <c r="AH1023" i="4"/>
  <c r="AA1023" i="4"/>
  <c r="AE1023" i="4"/>
  <c r="AJ1023" i="4"/>
  <c r="AJ959" i="4"/>
  <c r="AH959" i="4"/>
  <c r="AA959" i="4"/>
  <c r="AE959" i="4"/>
  <c r="AK959" i="4"/>
  <c r="AI959" i="4"/>
  <c r="AJ895" i="4"/>
  <c r="AK895" i="4"/>
  <c r="AI895" i="4"/>
  <c r="AJ831" i="4"/>
  <c r="AK831" i="4"/>
  <c r="AI831" i="4"/>
  <c r="AI432" i="4"/>
  <c r="AJ432" i="4"/>
  <c r="AK432" i="4"/>
  <c r="AI368" i="4"/>
  <c r="AJ368" i="4"/>
  <c r="AH368" i="4"/>
  <c r="AK368" i="4"/>
  <c r="AI304" i="4"/>
  <c r="AJ304" i="4"/>
  <c r="AH304" i="4"/>
  <c r="AK304" i="4"/>
  <c r="AI240" i="4"/>
  <c r="AJ240" i="4"/>
  <c r="AH240" i="4"/>
  <c r="AK240" i="4"/>
  <c r="AI176" i="4"/>
  <c r="AJ176" i="4"/>
  <c r="AK176" i="4"/>
  <c r="AI115" i="4"/>
  <c r="AH115" i="4"/>
  <c r="AJ115" i="4"/>
  <c r="AK115" i="4"/>
  <c r="AK489" i="4"/>
  <c r="AI489" i="4"/>
  <c r="AJ489" i="4"/>
  <c r="AH489" i="4"/>
  <c r="AI181" i="4"/>
  <c r="AH181" i="4"/>
  <c r="AJ181" i="4"/>
  <c r="AK181" i="4"/>
  <c r="AI148" i="4"/>
  <c r="AJ148" i="4"/>
  <c r="AK148" i="4"/>
  <c r="AI484" i="4"/>
  <c r="AH484" i="4"/>
  <c r="AJ484" i="4"/>
  <c r="AK484" i="4"/>
  <c r="AK422" i="4"/>
  <c r="AI422" i="4"/>
  <c r="AH422" i="4"/>
  <c r="AJ422" i="4"/>
  <c r="AK358" i="4"/>
  <c r="AI358" i="4"/>
  <c r="AH358" i="4"/>
  <c r="AJ358" i="4"/>
  <c r="AK294" i="4"/>
  <c r="AI294" i="4"/>
  <c r="AH294" i="4"/>
  <c r="AB294" i="4"/>
  <c r="AJ294" i="4"/>
  <c r="AJ423" i="4"/>
  <c r="AK423" i="4"/>
  <c r="AI423" i="4"/>
  <c r="AJ359" i="4"/>
  <c r="AH359" i="4"/>
  <c r="AK359" i="4"/>
  <c r="AI359" i="4"/>
  <c r="AJ295" i="4"/>
  <c r="AH295" i="4"/>
  <c r="AK295" i="4"/>
  <c r="AI295" i="4"/>
  <c r="AA295" i="4"/>
  <c r="AJ231" i="4"/>
  <c r="AK231" i="4"/>
  <c r="AI231" i="4"/>
  <c r="AJ167" i="4"/>
  <c r="AK167" i="4"/>
  <c r="AI167" i="4"/>
  <c r="AJ102" i="4"/>
  <c r="AK102" i="4"/>
  <c r="AI102" i="4"/>
  <c r="AH102" i="4"/>
  <c r="BA82" i="4"/>
  <c r="AZ82" i="4"/>
  <c r="AX82" i="4"/>
  <c r="BB82" i="4"/>
  <c r="AI793" i="4"/>
  <c r="AH793" i="4"/>
  <c r="AA793" i="4"/>
  <c r="AE793" i="4"/>
  <c r="AJ793" i="4"/>
  <c r="AK793" i="4"/>
  <c r="AI745" i="4"/>
  <c r="AH745" i="4"/>
  <c r="AA745" i="4"/>
  <c r="AE745" i="4"/>
  <c r="AJ745" i="4"/>
  <c r="AK745" i="4"/>
  <c r="AI713" i="4"/>
  <c r="AH713" i="4"/>
  <c r="AA713" i="4"/>
  <c r="AE713" i="4"/>
  <c r="AJ713" i="4"/>
  <c r="AK713" i="4"/>
  <c r="AI665" i="4"/>
  <c r="AJ665" i="4"/>
  <c r="AK665" i="4"/>
  <c r="AI486" i="4"/>
  <c r="AH486" i="4"/>
  <c r="AB486" i="4"/>
  <c r="AJ486" i="4"/>
  <c r="AK486" i="4"/>
  <c r="AK962" i="4"/>
  <c r="AI962" i="4"/>
  <c r="AH962" i="4"/>
  <c r="AA962" i="4"/>
  <c r="AE962" i="4"/>
  <c r="AJ962" i="4"/>
  <c r="AK898" i="4"/>
  <c r="AI898" i="4"/>
  <c r="AH898" i="4"/>
  <c r="AA898" i="4"/>
  <c r="AE898" i="4"/>
  <c r="AJ898" i="4"/>
  <c r="AK834" i="4"/>
  <c r="AI834" i="4"/>
  <c r="AH834" i="4"/>
  <c r="AA834" i="4"/>
  <c r="AE834" i="4"/>
  <c r="AJ834" i="4"/>
  <c r="AK770" i="4"/>
  <c r="AI770" i="4"/>
  <c r="AJ770" i="4"/>
  <c r="AK706" i="4"/>
  <c r="AI706" i="4"/>
  <c r="AH706" i="4"/>
  <c r="AA706" i="4"/>
  <c r="AE706" i="4"/>
  <c r="AJ706" i="4"/>
  <c r="AK642" i="4"/>
  <c r="AI642" i="4"/>
  <c r="AJ642" i="4"/>
  <c r="AH642" i="4"/>
  <c r="AA642" i="4"/>
  <c r="AE642" i="4"/>
  <c r="AK578" i="4"/>
  <c r="AI578" i="4"/>
  <c r="AH578" i="4"/>
  <c r="AA578" i="4"/>
  <c r="AE578" i="4"/>
  <c r="AJ578" i="4"/>
  <c r="AK1027" i="4"/>
  <c r="AI1027" i="4"/>
  <c r="AH1027" i="4"/>
  <c r="AA1027" i="4"/>
  <c r="AJ1027" i="4"/>
  <c r="AJ963" i="4"/>
  <c r="AK963" i="4"/>
  <c r="AI963" i="4"/>
  <c r="AJ899" i="4"/>
  <c r="AK899" i="4"/>
  <c r="AI899" i="4"/>
  <c r="AJ835" i="4"/>
  <c r="AH835" i="4"/>
  <c r="AA835" i="4"/>
  <c r="AE835" i="4"/>
  <c r="AK835" i="4"/>
  <c r="AI835" i="4"/>
  <c r="AI436" i="4"/>
  <c r="AJ436" i="4"/>
  <c r="AH436" i="4"/>
  <c r="AK436" i="4"/>
  <c r="AI372" i="4"/>
  <c r="AJ372" i="4"/>
  <c r="AH372" i="4"/>
  <c r="AK372" i="4"/>
  <c r="AI308" i="4"/>
  <c r="AJ308" i="4"/>
  <c r="AH308" i="4"/>
  <c r="AK308" i="4"/>
  <c r="AI244" i="4"/>
  <c r="AJ244" i="4"/>
  <c r="AK244" i="4"/>
  <c r="AI180" i="4"/>
  <c r="AJ180" i="4"/>
  <c r="AK180" i="4"/>
  <c r="AI119" i="4"/>
  <c r="AH119" i="4"/>
  <c r="AJ119" i="4"/>
  <c r="AK119" i="4"/>
  <c r="AK491" i="4"/>
  <c r="AI491" i="4"/>
  <c r="AH491" i="4"/>
  <c r="AA491" i="4"/>
  <c r="AE491" i="4"/>
  <c r="AJ491" i="4"/>
  <c r="AI441" i="4"/>
  <c r="AJ441" i="4"/>
  <c r="AK441" i="4"/>
  <c r="AI409" i="4"/>
  <c r="AH409" i="4"/>
  <c r="AJ409" i="4"/>
  <c r="AK409" i="4"/>
  <c r="AI377" i="4"/>
  <c r="AH377" i="4"/>
  <c r="AJ377" i="4"/>
  <c r="AK377" i="4"/>
  <c r="AI265" i="4"/>
  <c r="AH265" i="4"/>
  <c r="AJ265" i="4"/>
  <c r="AK265" i="4"/>
  <c r="AI233" i="4"/>
  <c r="AJ233" i="4"/>
  <c r="AK233" i="4"/>
  <c r="AK458" i="4"/>
  <c r="AI458" i="4"/>
  <c r="AJ458" i="4"/>
  <c r="AK394" i="4"/>
  <c r="AI394" i="4"/>
  <c r="AH394" i="4"/>
  <c r="AJ394" i="4"/>
  <c r="AK330" i="4"/>
  <c r="AI330" i="4"/>
  <c r="AH330" i="4"/>
  <c r="AJ330" i="4"/>
  <c r="AK266" i="4"/>
  <c r="AI266" i="4"/>
  <c r="AH266" i="4"/>
  <c r="AJ266" i="4"/>
  <c r="AK202" i="4"/>
  <c r="AI202" i="4"/>
  <c r="AJ202" i="4"/>
  <c r="AK137" i="4"/>
  <c r="AI137" i="4"/>
  <c r="AH137" i="4"/>
  <c r="AJ137" i="4"/>
  <c r="AK91" i="4"/>
  <c r="AI91" i="4"/>
  <c r="AH91" i="4"/>
  <c r="AJ91" i="4"/>
  <c r="AK75" i="4"/>
  <c r="AI75" i="4"/>
  <c r="AH75" i="4"/>
  <c r="AA75" i="4"/>
  <c r="AJ75" i="4"/>
  <c r="AK59" i="4"/>
  <c r="AI59" i="4"/>
  <c r="AJ59" i="4"/>
  <c r="AK43" i="4"/>
  <c r="AI43" i="4"/>
  <c r="AH43" i="4"/>
  <c r="AJ43" i="4"/>
  <c r="AK27" i="4"/>
  <c r="AI27" i="4"/>
  <c r="AH27" i="4"/>
  <c r="AJ27" i="4"/>
  <c r="AJ799" i="4"/>
  <c r="AK799" i="4"/>
  <c r="AI799" i="4"/>
  <c r="AH799" i="4"/>
  <c r="AA799" i="4"/>
  <c r="AE799" i="4"/>
  <c r="AJ735" i="4"/>
  <c r="AK735" i="4"/>
  <c r="AI735" i="4"/>
  <c r="AH735" i="4"/>
  <c r="AA735" i="4"/>
  <c r="AE735" i="4"/>
  <c r="AJ671" i="4"/>
  <c r="AK671" i="4"/>
  <c r="AI671" i="4"/>
  <c r="AJ607" i="4"/>
  <c r="AK607" i="4"/>
  <c r="AI607" i="4"/>
  <c r="AJ543" i="4"/>
  <c r="AK543" i="4"/>
  <c r="AI543" i="4"/>
  <c r="AH543" i="4"/>
  <c r="AA543" i="4"/>
  <c r="AE543" i="4"/>
  <c r="AK506" i="4"/>
  <c r="AI506" i="4"/>
  <c r="AJ506" i="4"/>
  <c r="AK490" i="4"/>
  <c r="AI490" i="4"/>
  <c r="AH490" i="4"/>
  <c r="AA490" i="4"/>
  <c r="AE490" i="4"/>
  <c r="AJ490" i="4"/>
  <c r="AJ443" i="4"/>
  <c r="AK443" i="4"/>
  <c r="AI443" i="4"/>
  <c r="AJ379" i="4"/>
  <c r="AH379" i="4"/>
  <c r="AK379" i="4"/>
  <c r="AI379" i="4"/>
  <c r="AJ315" i="4"/>
  <c r="AK315" i="4"/>
  <c r="AI315" i="4"/>
  <c r="AH315" i="4"/>
  <c r="AJ251" i="4"/>
  <c r="AK251" i="4"/>
  <c r="AI251" i="4"/>
  <c r="AJ187" i="4"/>
  <c r="AK187" i="4"/>
  <c r="AI187" i="4"/>
  <c r="AJ122" i="4"/>
  <c r="AK122" i="4"/>
  <c r="AI122" i="4"/>
  <c r="AH122" i="4"/>
  <c r="BA87" i="4"/>
  <c r="AZ87" i="4"/>
  <c r="AX87" i="4"/>
  <c r="BB87" i="4"/>
  <c r="BA71" i="4"/>
  <c r="AZ71" i="4"/>
  <c r="AX71" i="4"/>
  <c r="BB71" i="4"/>
  <c r="BA55" i="4"/>
  <c r="AZ55" i="4"/>
  <c r="AX55" i="4"/>
  <c r="BB55" i="4"/>
  <c r="BA39" i="4"/>
  <c r="AZ39" i="4"/>
  <c r="AX39" i="4"/>
  <c r="BB39" i="4"/>
  <c r="BA23" i="4"/>
  <c r="AZ23" i="4"/>
  <c r="BB23" i="4"/>
  <c r="AX23" i="4"/>
  <c r="AI797" i="4"/>
  <c r="AH797" i="4"/>
  <c r="AA797" i="4"/>
  <c r="AE797" i="4"/>
  <c r="AJ797" i="4"/>
  <c r="AK797" i="4"/>
  <c r="AI765" i="4"/>
  <c r="AJ765" i="4"/>
  <c r="AH765" i="4"/>
  <c r="AK765" i="4"/>
  <c r="AI685" i="4"/>
  <c r="AH685" i="4"/>
  <c r="AA685" i="4"/>
  <c r="AE685" i="4"/>
  <c r="AJ685" i="4"/>
  <c r="AK685" i="4"/>
  <c r="AI605" i="4"/>
  <c r="AH605" i="4"/>
  <c r="AA605" i="4"/>
  <c r="AE605" i="4"/>
  <c r="AJ605" i="4"/>
  <c r="AK605" i="4"/>
  <c r="AK982" i="4"/>
  <c r="AI982" i="4"/>
  <c r="AH982" i="4"/>
  <c r="AA982" i="4"/>
  <c r="AE982" i="4"/>
  <c r="AJ982" i="4"/>
  <c r="AK918" i="4"/>
  <c r="AI918" i="4"/>
  <c r="AH918" i="4"/>
  <c r="AA918" i="4"/>
  <c r="AE918" i="4"/>
  <c r="AJ918" i="4"/>
  <c r="AK854" i="4"/>
  <c r="AI854" i="4"/>
  <c r="AJ854" i="4"/>
  <c r="AK790" i="4"/>
  <c r="AI790" i="4"/>
  <c r="AH790" i="4"/>
  <c r="AA790" i="4"/>
  <c r="AE790" i="4"/>
  <c r="AJ790" i="4"/>
  <c r="AK726" i="4"/>
  <c r="AI726" i="4"/>
  <c r="AJ726" i="4"/>
  <c r="AK662" i="4"/>
  <c r="AI662" i="4"/>
  <c r="AH662" i="4"/>
  <c r="AA662" i="4"/>
  <c r="AE662" i="4"/>
  <c r="AJ662" i="4"/>
  <c r="AK598" i="4"/>
  <c r="AI598" i="4"/>
  <c r="AJ598" i="4"/>
  <c r="AH598" i="4"/>
  <c r="AK534" i="4"/>
  <c r="AI534" i="4"/>
  <c r="AH534" i="4"/>
  <c r="AA534" i="4"/>
  <c r="AE534" i="4"/>
  <c r="AJ534" i="4"/>
  <c r="AJ983" i="4"/>
  <c r="AK983" i="4"/>
  <c r="AI983" i="4"/>
  <c r="AJ919" i="4"/>
  <c r="AH919" i="4"/>
  <c r="AA919" i="4"/>
  <c r="AE919" i="4"/>
  <c r="AK919" i="4"/>
  <c r="AI919" i="4"/>
  <c r="AJ855" i="4"/>
  <c r="AH855" i="4"/>
  <c r="AA855" i="4"/>
  <c r="AE855" i="4"/>
  <c r="AK855" i="4"/>
  <c r="AI855" i="4"/>
  <c r="AI392" i="4"/>
  <c r="AJ392" i="4"/>
  <c r="AH392" i="4"/>
  <c r="AK392" i="4"/>
  <c r="AI328" i="4"/>
  <c r="AJ328" i="4"/>
  <c r="AK328" i="4"/>
  <c r="AI264" i="4"/>
  <c r="AJ264" i="4"/>
  <c r="AH264" i="4"/>
  <c r="AK264" i="4"/>
  <c r="AI200" i="4"/>
  <c r="AJ200" i="4"/>
  <c r="AH200" i="4"/>
  <c r="AK200" i="4"/>
  <c r="AI139" i="4"/>
  <c r="AJ139" i="4"/>
  <c r="AH139" i="4"/>
  <c r="AK139" i="4"/>
  <c r="AK511" i="4"/>
  <c r="AI511" i="4"/>
  <c r="AH511" i="4"/>
  <c r="AA511" i="4"/>
  <c r="AE511" i="4"/>
  <c r="AJ511" i="4"/>
  <c r="AI461" i="4"/>
  <c r="AH461" i="4"/>
  <c r="AJ461" i="4"/>
  <c r="AK461" i="4"/>
  <c r="AI285" i="4"/>
  <c r="AH285" i="4"/>
  <c r="AJ285" i="4"/>
  <c r="AK285" i="4"/>
  <c r="AI173" i="4"/>
  <c r="AH173" i="4"/>
  <c r="AB173" i="4"/>
  <c r="AJ173" i="4"/>
  <c r="AK173" i="4"/>
  <c r="AK462" i="4"/>
  <c r="AI462" i="4"/>
  <c r="AJ462" i="4"/>
  <c r="AH462" i="4"/>
  <c r="AK398" i="4"/>
  <c r="AI398" i="4"/>
  <c r="AJ398" i="4"/>
  <c r="AK334" i="4"/>
  <c r="AI334" i="4"/>
  <c r="AH334" i="4"/>
  <c r="AJ334" i="4"/>
  <c r="AK270" i="4"/>
  <c r="AI270" i="4"/>
  <c r="AH270" i="4"/>
  <c r="AJ270" i="4"/>
  <c r="AK206" i="4"/>
  <c r="AI206" i="4"/>
  <c r="AH206" i="4"/>
  <c r="AA206" i="4"/>
  <c r="AJ206" i="4"/>
  <c r="AK141" i="4"/>
  <c r="AI141" i="4"/>
  <c r="AJ141" i="4"/>
  <c r="AK92" i="4"/>
  <c r="AI92" i="4"/>
  <c r="AH92" i="4"/>
  <c r="AJ92" i="4"/>
  <c r="AK76" i="4"/>
  <c r="AI76" i="4"/>
  <c r="AH76" i="4"/>
  <c r="AJ76" i="4"/>
  <c r="AK60" i="4"/>
  <c r="AI60" i="4"/>
  <c r="AH60" i="4"/>
  <c r="AJ60" i="4"/>
  <c r="AK44" i="4"/>
  <c r="AI44" i="4"/>
  <c r="AJ44" i="4"/>
  <c r="AK28" i="4"/>
  <c r="AI28" i="4"/>
  <c r="AH28" i="4"/>
  <c r="AJ28" i="4"/>
  <c r="AJ803" i="4"/>
  <c r="AK803" i="4"/>
  <c r="AI803" i="4"/>
  <c r="AJ739" i="4"/>
  <c r="AK739" i="4"/>
  <c r="AI739" i="4"/>
  <c r="AH739" i="4"/>
  <c r="AA739" i="4"/>
  <c r="AE739" i="4"/>
  <c r="AJ675" i="4"/>
  <c r="AH675" i="4"/>
  <c r="AK675" i="4"/>
  <c r="AI675" i="4"/>
  <c r="AA675" i="4"/>
  <c r="AE675" i="4"/>
  <c r="AJ611" i="4"/>
  <c r="AK611" i="4"/>
  <c r="AI611" i="4"/>
  <c r="AJ547" i="4"/>
  <c r="AK547" i="4"/>
  <c r="AI547" i="4"/>
  <c r="AJ500" i="4"/>
  <c r="AI500" i="4"/>
  <c r="AK500" i="4"/>
  <c r="AJ447" i="4"/>
  <c r="AK447" i="4"/>
  <c r="AI447" i="4"/>
  <c r="AH447" i="4"/>
  <c r="AB447" i="4"/>
  <c r="AJ383" i="4"/>
  <c r="AH383" i="4"/>
  <c r="AK383" i="4"/>
  <c r="AI383" i="4"/>
  <c r="AJ319" i="4"/>
  <c r="AK319" i="4"/>
  <c r="AI319" i="4"/>
  <c r="AJ255" i="4"/>
  <c r="AK255" i="4"/>
  <c r="AI255" i="4"/>
  <c r="AH255" i="4"/>
  <c r="AJ191" i="4"/>
  <c r="AK191" i="4"/>
  <c r="AI191" i="4"/>
  <c r="AH191" i="4"/>
  <c r="AJ126" i="4"/>
  <c r="AK126" i="4"/>
  <c r="AI126" i="4"/>
  <c r="BA92" i="4"/>
  <c r="AZ92" i="4"/>
  <c r="AX92" i="4"/>
  <c r="BB92" i="4"/>
  <c r="BA64" i="4"/>
  <c r="AZ64" i="4"/>
  <c r="AX64" i="4"/>
  <c r="BB64" i="4"/>
  <c r="BA52" i="4"/>
  <c r="AZ52" i="4"/>
  <c r="AX52" i="4"/>
  <c r="BB52" i="4"/>
  <c r="BA40" i="4"/>
  <c r="AZ40" i="4"/>
  <c r="AX40" i="4"/>
  <c r="BB40" i="4"/>
  <c r="BA28" i="4"/>
  <c r="AZ28" i="4"/>
  <c r="AX28" i="4"/>
  <c r="BB28" i="4"/>
  <c r="BA2" i="4"/>
  <c r="AZ2" i="4"/>
  <c r="AX2" i="4"/>
  <c r="BB2" i="4"/>
  <c r="AI465" i="4"/>
  <c r="AH465" i="4"/>
  <c r="AB465" i="4"/>
  <c r="AJ465" i="4"/>
  <c r="AK465" i="4"/>
  <c r="AI433" i="4"/>
  <c r="AJ433" i="4"/>
  <c r="AK433" i="4"/>
  <c r="AI401" i="4"/>
  <c r="AH401" i="4"/>
  <c r="AJ401" i="4"/>
  <c r="AK401" i="4"/>
  <c r="AI369" i="4"/>
  <c r="AH369" i="4"/>
  <c r="AJ369" i="4"/>
  <c r="AK369" i="4"/>
  <c r="AI337" i="4"/>
  <c r="AH337" i="4"/>
  <c r="AJ337" i="4"/>
  <c r="AK337" i="4"/>
  <c r="AI305" i="4"/>
  <c r="AJ305" i="4"/>
  <c r="AK305" i="4"/>
  <c r="AI273" i="4"/>
  <c r="AH273" i="4"/>
  <c r="AJ273" i="4"/>
  <c r="AK273" i="4"/>
  <c r="AI241" i="4"/>
  <c r="AH241" i="4"/>
  <c r="AJ241" i="4"/>
  <c r="AK241" i="4"/>
  <c r="BA18" i="4"/>
  <c r="AZ18" i="4"/>
  <c r="AX18" i="4"/>
  <c r="BB18" i="4"/>
  <c r="AK466" i="4"/>
  <c r="AI466" i="4"/>
  <c r="AJ466" i="4"/>
  <c r="AK418" i="4"/>
  <c r="AI418" i="4"/>
  <c r="AH418" i="4"/>
  <c r="AJ418" i="4"/>
  <c r="AK370" i="4"/>
  <c r="AI370" i="4"/>
  <c r="AH370" i="4"/>
  <c r="AJ370" i="4"/>
  <c r="AK258" i="4"/>
  <c r="AI258" i="4"/>
  <c r="AH258" i="4"/>
  <c r="AB258" i="4"/>
  <c r="AJ258" i="4"/>
  <c r="AK210" i="4"/>
  <c r="AI210" i="4"/>
  <c r="AJ210" i="4"/>
  <c r="AK162" i="4"/>
  <c r="AI162" i="4"/>
  <c r="AH162" i="4"/>
  <c r="AJ162" i="4"/>
  <c r="AK113" i="4"/>
  <c r="AI113" i="4"/>
  <c r="AH113" i="4"/>
  <c r="AJ113" i="4"/>
  <c r="AK73" i="4"/>
  <c r="AI73" i="4"/>
  <c r="AJ73" i="4"/>
  <c r="AJ1923" i="4"/>
  <c r="AI1923" i="4"/>
  <c r="AK1923" i="4"/>
  <c r="AJ1899" i="4"/>
  <c r="AI1899" i="4"/>
  <c r="AK1899" i="4"/>
  <c r="AJ1883" i="4"/>
  <c r="AI1883" i="4"/>
  <c r="AH1883" i="4"/>
  <c r="AA1883" i="4"/>
  <c r="AE1883" i="4"/>
  <c r="AK1883" i="4"/>
  <c r="AJ1859" i="4"/>
  <c r="AI1859" i="4"/>
  <c r="AK1859" i="4"/>
  <c r="AJ1835" i="4"/>
  <c r="AI1835" i="4"/>
  <c r="AK1835" i="4"/>
  <c r="AJ1819" i="4"/>
  <c r="AI1819" i="4"/>
  <c r="AK1819" i="4"/>
  <c r="AJ1795" i="4"/>
  <c r="AI1795" i="4"/>
  <c r="AH1795" i="4"/>
  <c r="AA1795" i="4"/>
  <c r="AE1795" i="4"/>
  <c r="AK1795" i="4"/>
  <c r="AJ1771" i="4"/>
  <c r="AI1771" i="4"/>
  <c r="AK1771" i="4"/>
  <c r="AJ1755" i="4"/>
  <c r="AI1755" i="4"/>
  <c r="AK1755" i="4"/>
  <c r="AJ1757" i="4"/>
  <c r="AK1757" i="4"/>
  <c r="AI1757" i="4"/>
  <c r="AJ1717" i="4"/>
  <c r="AH1717" i="4"/>
  <c r="AA1717" i="4"/>
  <c r="AE1717" i="4"/>
  <c r="AI1717" i="4"/>
  <c r="AK1717" i="4"/>
  <c r="AJ1701" i="4"/>
  <c r="AI1701" i="4"/>
  <c r="AK1701" i="4"/>
  <c r="AJ1645" i="4"/>
  <c r="AK1645" i="4"/>
  <c r="AI1645" i="4"/>
  <c r="AJ1629" i="4"/>
  <c r="AK1629" i="4"/>
  <c r="AI1629" i="4"/>
  <c r="AI1430" i="4"/>
  <c r="AH1430" i="4"/>
  <c r="AA1430" i="4"/>
  <c r="AE1430" i="4"/>
  <c r="AJ1538" i="4"/>
  <c r="AK1538" i="4"/>
  <c r="AI1538" i="4"/>
  <c r="AH1538" i="4"/>
  <c r="AA1538" i="4"/>
  <c r="AE1538" i="4"/>
  <c r="AJ1474" i="4"/>
  <c r="AK1474" i="4"/>
  <c r="AI1474" i="4"/>
  <c r="AH1474" i="4"/>
  <c r="AA1474" i="4"/>
  <c r="AE1474" i="4"/>
  <c r="AJ1400" i="4"/>
  <c r="AI1400" i="4"/>
  <c r="AK1400" i="4"/>
  <c r="AJ1934" i="4"/>
  <c r="AI1934" i="4"/>
  <c r="AH1934" i="4"/>
  <c r="AA1934" i="4"/>
  <c r="AE1934" i="4"/>
  <c r="AK1934" i="4"/>
  <c r="AJ1742" i="4"/>
  <c r="AI1742" i="4"/>
  <c r="AK1742" i="4"/>
  <c r="AJ1521" i="4"/>
  <c r="AI1521" i="4"/>
  <c r="AK1521" i="4"/>
  <c r="AJ1398" i="4"/>
  <c r="AI1398" i="4"/>
  <c r="AH1398" i="4"/>
  <c r="AA1398" i="4"/>
  <c r="AE1398" i="4"/>
  <c r="AK1398" i="4"/>
  <c r="AJ1369" i="4"/>
  <c r="AI1369" i="4"/>
  <c r="AK1369" i="4"/>
  <c r="AI1289" i="4"/>
  <c r="AJ1289" i="4"/>
  <c r="AK1289" i="4"/>
  <c r="AI1241" i="4"/>
  <c r="AH1241" i="4"/>
  <c r="AA1241" i="4"/>
  <c r="AE1241" i="4"/>
  <c r="AJ1241" i="4"/>
  <c r="AK1241" i="4"/>
  <c r="AI1193" i="4"/>
  <c r="AI1081" i="4"/>
  <c r="AH1081" i="4"/>
  <c r="AA1081" i="4"/>
  <c r="AE1081" i="4"/>
  <c r="AJ1081" i="4"/>
  <c r="AK1081" i="4"/>
  <c r="AI1033" i="4"/>
  <c r="AJ1033" i="4"/>
  <c r="AH1033" i="4"/>
  <c r="AA1033" i="4"/>
  <c r="AE1033" i="4"/>
  <c r="AK1033" i="4"/>
  <c r="AJ1818" i="4"/>
  <c r="AK1818" i="4"/>
  <c r="AI1818" i="4"/>
  <c r="AJ1626" i="4"/>
  <c r="AK1626" i="4"/>
  <c r="AI1626" i="4"/>
  <c r="AH1626" i="4"/>
  <c r="AA1626" i="4"/>
  <c r="AE1626" i="4"/>
  <c r="AJ1583" i="4"/>
  <c r="AK1583" i="4"/>
  <c r="AI1583" i="4"/>
  <c r="AH1583" i="4"/>
  <c r="AA1583" i="4"/>
  <c r="AE1583" i="4"/>
  <c r="AI1082" i="4"/>
  <c r="AH1082" i="4"/>
  <c r="AA1082" i="4"/>
  <c r="AE1082" i="4"/>
  <c r="AJ1082" i="4"/>
  <c r="AK1082" i="4"/>
  <c r="AI1050" i="4"/>
  <c r="AJ1050" i="4"/>
  <c r="AK1050" i="4"/>
  <c r="AJ1606" i="4"/>
  <c r="AK1606" i="4"/>
  <c r="AI1606" i="4"/>
  <c r="AH1606" i="4"/>
  <c r="AA1606" i="4"/>
  <c r="AE1606" i="4"/>
  <c r="AJ1519" i="4"/>
  <c r="AH1519" i="4"/>
  <c r="AI1519" i="4"/>
  <c r="AK1519" i="4"/>
  <c r="AJ1455" i="4"/>
  <c r="AI1455" i="4"/>
  <c r="AK1455" i="4"/>
  <c r="AJ1403" i="4"/>
  <c r="AI1403" i="4"/>
  <c r="AK1403" i="4"/>
  <c r="AK1327" i="4"/>
  <c r="AI1327" i="4"/>
  <c r="AH1327" i="4"/>
  <c r="AA1327" i="4"/>
  <c r="AE1327" i="4"/>
  <c r="AJ1327" i="4"/>
  <c r="AK1279" i="4"/>
  <c r="AI1279" i="4"/>
  <c r="AH1279" i="4"/>
  <c r="AA1279" i="4"/>
  <c r="AJ1279" i="4"/>
  <c r="AK1167" i="4"/>
  <c r="AI1167" i="4"/>
  <c r="AH1167" i="4"/>
  <c r="AA1167" i="4"/>
  <c r="AE1167" i="4"/>
  <c r="AJ1167" i="4"/>
  <c r="AK1119" i="4"/>
  <c r="AI1119" i="4"/>
  <c r="AJ1119" i="4"/>
  <c r="AH1119" i="4"/>
  <c r="AA1119" i="4"/>
  <c r="AE1119" i="4"/>
  <c r="AK1071" i="4"/>
  <c r="AI1071" i="4"/>
  <c r="AH1071" i="4"/>
  <c r="AA1071" i="4"/>
  <c r="AE1071" i="4"/>
  <c r="AJ1071" i="4"/>
  <c r="AJ1906" i="4"/>
  <c r="AI1906" i="4"/>
  <c r="AK1906" i="4"/>
  <c r="AJ1593" i="4"/>
  <c r="AK1593" i="4"/>
  <c r="AI1593" i="4"/>
  <c r="AJ1312" i="4"/>
  <c r="AK1312" i="4"/>
  <c r="AI1312" i="4"/>
  <c r="AJ1200" i="4"/>
  <c r="AH1200" i="4"/>
  <c r="AA1200" i="4"/>
  <c r="AE1200" i="4"/>
  <c r="AK1200" i="4"/>
  <c r="AI1200" i="4"/>
  <c r="AJ1168" i="4"/>
  <c r="AH1168" i="4"/>
  <c r="AA1168" i="4"/>
  <c r="AE1168" i="4"/>
  <c r="AK1168" i="4"/>
  <c r="AI1168" i="4"/>
  <c r="AJ1120" i="4"/>
  <c r="AK1120" i="4"/>
  <c r="AI1120" i="4"/>
  <c r="AJ1072" i="4"/>
  <c r="AK1072" i="4"/>
  <c r="AI1072" i="4"/>
  <c r="AJ1040" i="4"/>
  <c r="AK1040" i="4"/>
  <c r="AI1040" i="4"/>
  <c r="AH1040" i="4"/>
  <c r="AA1040" i="4"/>
  <c r="AE1040" i="4"/>
  <c r="AJ1735" i="4"/>
  <c r="AH1735" i="4"/>
  <c r="AA1735" i="4"/>
  <c r="AE1735" i="4"/>
  <c r="AK1735" i="4"/>
  <c r="AI1735" i="4"/>
  <c r="AJ1703" i="4"/>
  <c r="AK1703" i="4"/>
  <c r="AI1703" i="4"/>
  <c r="AJ1679" i="4"/>
  <c r="AK1679" i="4"/>
  <c r="AI1679" i="4"/>
  <c r="AJ1647" i="4"/>
  <c r="AH1647" i="4"/>
  <c r="AK1647" i="4"/>
  <c r="AI1647" i="4"/>
  <c r="AA1647" i="4"/>
  <c r="AE1647" i="4"/>
  <c r="AJ1615" i="4"/>
  <c r="AK1615" i="4"/>
  <c r="AI1615" i="4"/>
  <c r="AH1615" i="4"/>
  <c r="AA1615" i="4"/>
  <c r="AE1615" i="4"/>
  <c r="AJ1508" i="4"/>
  <c r="AI1508" i="4"/>
  <c r="AK1508" i="4"/>
  <c r="AJ1444" i="4"/>
  <c r="AI1444" i="4"/>
  <c r="AK1444" i="4"/>
  <c r="AJ1397" i="4"/>
  <c r="AK1397" i="4"/>
  <c r="AI1397" i="4"/>
  <c r="AH1397" i="4"/>
  <c r="AA1397" i="4"/>
  <c r="AE1397" i="4"/>
  <c r="AJ1574" i="4"/>
  <c r="AI1574" i="4"/>
  <c r="AK1574" i="4"/>
  <c r="AJ1510" i="4"/>
  <c r="AI1510" i="4"/>
  <c r="AK1510" i="4"/>
  <c r="AJ1446" i="4"/>
  <c r="AI1446" i="4"/>
  <c r="AK1446" i="4"/>
  <c r="AJ1375" i="4"/>
  <c r="AH1375" i="4"/>
  <c r="AI1375" i="4"/>
  <c r="AA1375" i="4"/>
  <c r="AE1375" i="4"/>
  <c r="AK1375" i="4"/>
  <c r="AJ1822" i="4"/>
  <c r="AI1822" i="4"/>
  <c r="AK1822" i="4"/>
  <c r="AJ1573" i="4"/>
  <c r="AI1573" i="4"/>
  <c r="AK1573" i="4"/>
  <c r="AJ1541" i="4"/>
  <c r="AI1541" i="4"/>
  <c r="AK1541" i="4"/>
  <c r="AJ1493" i="4"/>
  <c r="AI1493" i="4"/>
  <c r="AH1493" i="4"/>
  <c r="AA1493" i="4"/>
  <c r="AE1493" i="4"/>
  <c r="AK1493" i="4"/>
  <c r="AJ1461" i="4"/>
  <c r="AI1461" i="4"/>
  <c r="AH1461" i="4"/>
  <c r="AK1461" i="4"/>
  <c r="AJ1426" i="4"/>
  <c r="AI1426" i="4"/>
  <c r="AK1426" i="4"/>
  <c r="AJ1386" i="4"/>
  <c r="AI1386" i="4"/>
  <c r="AK1386" i="4"/>
  <c r="AI1309" i="4"/>
  <c r="AH1309" i="4"/>
  <c r="AA1309" i="4"/>
  <c r="AJ1309" i="4"/>
  <c r="AK1309" i="4"/>
  <c r="AI1245" i="4"/>
  <c r="AH1245" i="4"/>
  <c r="AA1245" i="4"/>
  <c r="AE1245" i="4"/>
  <c r="AJ1245" i="4"/>
  <c r="AK1245" i="4"/>
  <c r="AI1181" i="4"/>
  <c r="AH1181" i="4"/>
  <c r="AA1181" i="4"/>
  <c r="AE1181" i="4"/>
  <c r="AJ1181" i="4"/>
  <c r="AK1181" i="4"/>
  <c r="AI1117" i="4"/>
  <c r="AH1117" i="4"/>
  <c r="AA1117" i="4"/>
  <c r="AE1117" i="4"/>
  <c r="AJ1117" i="4"/>
  <c r="AK1117" i="4"/>
  <c r="AI1053" i="4"/>
  <c r="AJ1053" i="4"/>
  <c r="AK1053" i="4"/>
  <c r="AJ1898" i="4"/>
  <c r="AA1898" i="4"/>
  <c r="AE1898" i="4"/>
  <c r="AK1898" i="4"/>
  <c r="AI1898" i="4"/>
  <c r="AH1898" i="4"/>
  <c r="AJ1642" i="4"/>
  <c r="AK1642" i="4"/>
  <c r="AI1642" i="4"/>
  <c r="AI1294" i="4"/>
  <c r="AH1294" i="4"/>
  <c r="AA1294" i="4"/>
  <c r="AE1294" i="4"/>
  <c r="AJ1294" i="4"/>
  <c r="AK1294" i="4"/>
  <c r="AI1262" i="4"/>
  <c r="AH1262" i="4"/>
  <c r="AJ1262" i="4"/>
  <c r="AA1262" i="4"/>
  <c r="AE1262" i="4"/>
  <c r="AK1262" i="4"/>
  <c r="AI1230" i="4"/>
  <c r="AH1230" i="4"/>
  <c r="AA1230" i="4"/>
  <c r="AE1230" i="4"/>
  <c r="AJ1230" i="4"/>
  <c r="AK1230" i="4"/>
  <c r="AI1198" i="4"/>
  <c r="AH1198" i="4"/>
  <c r="AA1198" i="4"/>
  <c r="AE1198" i="4"/>
  <c r="AJ1198" i="4"/>
  <c r="AK1198" i="4"/>
  <c r="AI1054" i="4"/>
  <c r="AH1054" i="4"/>
  <c r="AA1054" i="4"/>
  <c r="AE1054" i="4"/>
  <c r="AJ1054" i="4"/>
  <c r="AK1054" i="4"/>
  <c r="AJ1878" i="4"/>
  <c r="AK1878" i="4"/>
  <c r="AI1878" i="4"/>
  <c r="AH1878" i="4"/>
  <c r="AA1878" i="4"/>
  <c r="AE1878" i="4"/>
  <c r="AJ1622" i="4"/>
  <c r="AK1622" i="4"/>
  <c r="AI1622" i="4"/>
  <c r="AH1622" i="4"/>
  <c r="AA1622" i="4"/>
  <c r="AE1622" i="4"/>
  <c r="AJ1523" i="4"/>
  <c r="AI1523" i="4"/>
  <c r="AK1523" i="4"/>
  <c r="AJ1459" i="4"/>
  <c r="AI1459" i="4"/>
  <c r="AK1459" i="4"/>
  <c r="AJ1404" i="4"/>
  <c r="AI1404" i="4"/>
  <c r="AH1404" i="4"/>
  <c r="AA1404" i="4"/>
  <c r="AE1404" i="4"/>
  <c r="AK1404" i="4"/>
  <c r="AK1331" i="4"/>
  <c r="AI1331" i="4"/>
  <c r="AJ1331" i="4"/>
  <c r="AK1267" i="4"/>
  <c r="AI1267" i="4"/>
  <c r="AH1267" i="4"/>
  <c r="AA1267" i="4"/>
  <c r="AE1267" i="4"/>
  <c r="AJ1267" i="4"/>
  <c r="AK1203" i="4"/>
  <c r="AI1203" i="4"/>
  <c r="AH1203" i="4"/>
  <c r="AA1203" i="4"/>
  <c r="AE1203" i="4"/>
  <c r="AJ1203" i="4"/>
  <c r="AK1139" i="4"/>
  <c r="AI1139" i="4"/>
  <c r="AJ1139" i="4"/>
  <c r="AK1075" i="4"/>
  <c r="AI1075" i="4"/>
  <c r="AJ1075" i="4"/>
  <c r="AJ1858" i="4"/>
  <c r="AI1858" i="4"/>
  <c r="AK1858" i="4"/>
  <c r="AJ1666" i="4"/>
  <c r="AI1666" i="4"/>
  <c r="AK1666" i="4"/>
  <c r="AJ1585" i="4"/>
  <c r="AH1585" i="4"/>
  <c r="AA1585" i="4"/>
  <c r="AE1585" i="4"/>
  <c r="AK1585" i="4"/>
  <c r="AI1585" i="4"/>
  <c r="AJ1332" i="4"/>
  <c r="AA1332" i="4"/>
  <c r="AE1332" i="4"/>
  <c r="AK1332" i="4"/>
  <c r="AI1332" i="4"/>
  <c r="AH1332" i="4"/>
  <c r="AJ1284" i="4"/>
  <c r="AK1284" i="4"/>
  <c r="AI1284" i="4"/>
  <c r="AJ1172" i="4"/>
  <c r="AK1172" i="4"/>
  <c r="AI1172" i="4"/>
  <c r="AJ1124" i="4"/>
  <c r="AK1124" i="4"/>
  <c r="AI1124" i="4"/>
  <c r="AH1124" i="4"/>
  <c r="AA1124" i="4"/>
  <c r="AE1124" i="4"/>
  <c r="AJ1076" i="4"/>
  <c r="AH1076" i="4"/>
  <c r="AA1076" i="4"/>
  <c r="AE1076" i="4"/>
  <c r="AK1076" i="4"/>
  <c r="AI1076" i="4"/>
  <c r="AI984" i="4"/>
  <c r="AH984" i="4"/>
  <c r="AA984" i="4"/>
  <c r="AE984" i="4"/>
  <c r="AJ984" i="4"/>
  <c r="AK984" i="4"/>
  <c r="AI936" i="4"/>
  <c r="AJ936" i="4"/>
  <c r="AH936" i="4"/>
  <c r="AA936" i="4"/>
  <c r="AE936" i="4"/>
  <c r="AK936" i="4"/>
  <c r="AI888" i="4"/>
  <c r="AJ888" i="4"/>
  <c r="AK888" i="4"/>
  <c r="AI840" i="4"/>
  <c r="AH840" i="4"/>
  <c r="AA840" i="4"/>
  <c r="AE840" i="4"/>
  <c r="AJ840" i="4"/>
  <c r="AK840" i="4"/>
  <c r="AI696" i="4"/>
  <c r="AH696" i="4"/>
  <c r="AA696" i="4"/>
  <c r="AE696" i="4"/>
  <c r="AJ696" i="4"/>
  <c r="AK696" i="4"/>
  <c r="AI664" i="4"/>
  <c r="AH664" i="4"/>
  <c r="AA664" i="4"/>
  <c r="AE664" i="4"/>
  <c r="AJ664" i="4"/>
  <c r="AK664" i="4"/>
  <c r="AI616" i="4"/>
  <c r="AJ616" i="4"/>
  <c r="AK616" i="4"/>
  <c r="AI584" i="4"/>
  <c r="AH584" i="4"/>
  <c r="AA584" i="4"/>
  <c r="AE584" i="4"/>
  <c r="AJ584" i="4"/>
  <c r="AK584" i="4"/>
  <c r="AI1026" i="4"/>
  <c r="AH1026" i="4"/>
  <c r="AA1026" i="4"/>
  <c r="AE1026" i="4"/>
  <c r="AJ1026" i="4"/>
  <c r="AK1026" i="4"/>
  <c r="AJ1721" i="4"/>
  <c r="AK1721" i="4"/>
  <c r="AI1721" i="4"/>
  <c r="AJ1705" i="4"/>
  <c r="AK1705" i="4"/>
  <c r="AI1705" i="4"/>
  <c r="AH1705" i="4"/>
  <c r="AA1705" i="4"/>
  <c r="AE1705" i="4"/>
  <c r="AJ1689" i="4"/>
  <c r="AK1689" i="4"/>
  <c r="AI1689" i="4"/>
  <c r="AH1689" i="4"/>
  <c r="AA1689" i="4"/>
  <c r="AE1689" i="4"/>
  <c r="AJ1673" i="4"/>
  <c r="AK1673" i="4"/>
  <c r="AI1673" i="4"/>
  <c r="AJ1657" i="4"/>
  <c r="AK1657" i="4"/>
  <c r="AI1657" i="4"/>
  <c r="AJ1641" i="4"/>
  <c r="AK1641" i="4"/>
  <c r="AI1641" i="4"/>
  <c r="AH1641" i="4"/>
  <c r="AA1641" i="4"/>
  <c r="AE1641" i="4"/>
  <c r="AJ1625" i="4"/>
  <c r="AK1625" i="4"/>
  <c r="AI1625" i="4"/>
  <c r="AH1625" i="4"/>
  <c r="AA1625" i="4"/>
  <c r="AE1625" i="4"/>
  <c r="AJ1609" i="4"/>
  <c r="AK1609" i="4"/>
  <c r="AI1609" i="4"/>
  <c r="AJ1512" i="4"/>
  <c r="AI1512" i="4"/>
  <c r="AK1512" i="4"/>
  <c r="AJ1448" i="4"/>
  <c r="AH1448" i="4"/>
  <c r="AA1448" i="4"/>
  <c r="AE1448" i="4"/>
  <c r="AI1448" i="4"/>
  <c r="AK1448" i="4"/>
  <c r="AJ1405" i="4"/>
  <c r="AK1405" i="4"/>
  <c r="AI1405" i="4"/>
  <c r="AH1405" i="4"/>
  <c r="AA1405" i="4"/>
  <c r="AE1405" i="4"/>
  <c r="AJ1578" i="4"/>
  <c r="AI1578" i="4"/>
  <c r="AK1578" i="4"/>
  <c r="AJ1514" i="4"/>
  <c r="AI1514" i="4"/>
  <c r="AK1514" i="4"/>
  <c r="AJ1450" i="4"/>
  <c r="AI1450" i="4"/>
  <c r="AH1450" i="4"/>
  <c r="AA1450" i="4"/>
  <c r="AE1450" i="4"/>
  <c r="AK1450" i="4"/>
  <c r="AJ1379" i="4"/>
  <c r="AK1379" i="4"/>
  <c r="AI1379" i="4"/>
  <c r="AH1379" i="4"/>
  <c r="AA1379" i="4"/>
  <c r="AE1379" i="4"/>
  <c r="AJ1838" i="4"/>
  <c r="AI1838" i="4"/>
  <c r="AK1838" i="4"/>
  <c r="AJ1577" i="4"/>
  <c r="AI1577" i="4"/>
  <c r="AK1577" i="4"/>
  <c r="AJ1497" i="4"/>
  <c r="AH1497" i="4"/>
  <c r="AA1497" i="4"/>
  <c r="AE1497" i="4"/>
  <c r="AI1497" i="4"/>
  <c r="AK1497" i="4"/>
  <c r="AI1281" i="4"/>
  <c r="AH1281" i="4"/>
  <c r="AA1281" i="4"/>
  <c r="AE1281" i="4"/>
  <c r="AJ1281" i="4"/>
  <c r="AK1281" i="4"/>
  <c r="AI1217" i="4"/>
  <c r="AH1217" i="4"/>
  <c r="AA1217" i="4"/>
  <c r="AE1217" i="4"/>
  <c r="AJ1217" i="4"/>
  <c r="AK1217" i="4"/>
  <c r="AI1153" i="4"/>
  <c r="AH1153" i="4"/>
  <c r="AA1153" i="4"/>
  <c r="AE1153" i="4"/>
  <c r="AJ1153" i="4"/>
  <c r="AK1153" i="4"/>
  <c r="AI1089" i="4"/>
  <c r="AJ1089" i="4"/>
  <c r="AK1089" i="4"/>
  <c r="AI1025" i="4"/>
  <c r="AJ1025" i="4"/>
  <c r="AH1025" i="4"/>
  <c r="AA1025" i="4"/>
  <c r="AE1025" i="4"/>
  <c r="AK1025" i="4"/>
  <c r="AJ1786" i="4"/>
  <c r="AK1786" i="4"/>
  <c r="AI1786" i="4"/>
  <c r="AI1347" i="4"/>
  <c r="AH1347" i="4"/>
  <c r="AA1347" i="4"/>
  <c r="AE1347" i="4"/>
  <c r="AJ1347" i="4"/>
  <c r="AK1347" i="4"/>
  <c r="AI1330" i="4"/>
  <c r="AJ1330" i="4"/>
  <c r="AK1330" i="4"/>
  <c r="AI1282" i="4"/>
  <c r="AH1282" i="4"/>
  <c r="AA1282" i="4"/>
  <c r="AE1282" i="4"/>
  <c r="AJ1282" i="4"/>
  <c r="AK1282" i="4"/>
  <c r="AI1138" i="4"/>
  <c r="AJ1138" i="4"/>
  <c r="AH1138" i="4"/>
  <c r="AA1138" i="4"/>
  <c r="AE1138" i="4"/>
  <c r="AK1138" i="4"/>
  <c r="AI1106" i="4"/>
  <c r="AH1106" i="4"/>
  <c r="AA1106" i="4"/>
  <c r="AE1106" i="4"/>
  <c r="AJ1106" i="4"/>
  <c r="AK1106" i="4"/>
  <c r="AI1074" i="4"/>
  <c r="AJ1074" i="4"/>
  <c r="AK1074" i="4"/>
  <c r="AI1042" i="4"/>
  <c r="AH1042" i="4"/>
  <c r="AA1042" i="4"/>
  <c r="AE1042" i="4"/>
  <c r="AJ1042" i="4"/>
  <c r="AK1042" i="4"/>
  <c r="AJ1702" i="4"/>
  <c r="AK1702" i="4"/>
  <c r="AI1702" i="4"/>
  <c r="AJ1543" i="4"/>
  <c r="AI1543" i="4"/>
  <c r="AK1543" i="4"/>
  <c r="AJ1479" i="4"/>
  <c r="AI1479" i="4"/>
  <c r="AH1479" i="4"/>
  <c r="AA1479" i="4"/>
  <c r="AE1479" i="4"/>
  <c r="AK1479" i="4"/>
  <c r="AJ1428" i="4"/>
  <c r="AH1428" i="4"/>
  <c r="AI1428" i="4"/>
  <c r="AA1428" i="4"/>
  <c r="AE1428" i="4"/>
  <c r="AK1428" i="4"/>
  <c r="AJ1384" i="4"/>
  <c r="AI1384" i="4"/>
  <c r="AK1384" i="4"/>
  <c r="AK1303" i="4"/>
  <c r="AI1303" i="4"/>
  <c r="AH1303" i="4"/>
  <c r="AA1303" i="4"/>
  <c r="AE1303" i="4"/>
  <c r="AJ1303" i="4"/>
  <c r="AK1239" i="4"/>
  <c r="AI1239" i="4"/>
  <c r="AJ1239" i="4"/>
  <c r="AH1239" i="4"/>
  <c r="AA1239" i="4"/>
  <c r="AE1239" i="4"/>
  <c r="AK1175" i="4"/>
  <c r="AI1175" i="4"/>
  <c r="AJ1175" i="4"/>
  <c r="AK1127" i="4"/>
  <c r="AI1127" i="4"/>
  <c r="AH1127" i="4"/>
  <c r="AA1127" i="4"/>
  <c r="AE1127" i="4"/>
  <c r="AJ1127" i="4"/>
  <c r="AK1079" i="4"/>
  <c r="AI1079" i="4"/>
  <c r="AH1079" i="4"/>
  <c r="AA1079" i="4"/>
  <c r="AE1079" i="4"/>
  <c r="AJ1079" i="4"/>
  <c r="AJ1938" i="4"/>
  <c r="AI1938" i="4"/>
  <c r="AK1938" i="4"/>
  <c r="AJ1618" i="4"/>
  <c r="AI1618" i="4"/>
  <c r="AK1618" i="4"/>
  <c r="AJ1586" i="4"/>
  <c r="AI1586" i="4"/>
  <c r="AK1586" i="4"/>
  <c r="AI1336" i="4"/>
  <c r="AJ1336" i="4"/>
  <c r="AH1336" i="4"/>
  <c r="AA1336" i="4"/>
  <c r="AE1336" i="4"/>
  <c r="AK1336" i="4"/>
  <c r="AJ1288" i="4"/>
  <c r="AK1288" i="4"/>
  <c r="AI1288" i="4"/>
  <c r="AH1288" i="4"/>
  <c r="AA1288" i="4"/>
  <c r="AE1288" i="4"/>
  <c r="AJ1256" i="4"/>
  <c r="AK1256" i="4"/>
  <c r="AI1256" i="4"/>
  <c r="AJ1208" i="4"/>
  <c r="AK1208" i="4"/>
  <c r="AI1208" i="4"/>
  <c r="AH1208" i="4"/>
  <c r="AA1208" i="4"/>
  <c r="AE1208" i="4"/>
  <c r="AJ1160" i="4"/>
  <c r="AK1160" i="4"/>
  <c r="AI1160" i="4"/>
  <c r="AJ1128" i="4"/>
  <c r="AK1128" i="4"/>
  <c r="AI1128" i="4"/>
  <c r="AH1128" i="4"/>
  <c r="AA1128" i="4"/>
  <c r="AE1128" i="4"/>
  <c r="AJ1080" i="4"/>
  <c r="AK1080" i="4"/>
  <c r="AI1080" i="4"/>
  <c r="AH1080" i="4"/>
  <c r="AA1080" i="4"/>
  <c r="AE1080" i="4"/>
  <c r="AI972" i="4"/>
  <c r="AH972" i="4"/>
  <c r="AA972" i="4"/>
  <c r="AE972" i="4"/>
  <c r="AJ972" i="4"/>
  <c r="AK972" i="4"/>
  <c r="AI844" i="4"/>
  <c r="AH844" i="4"/>
  <c r="AA844" i="4"/>
  <c r="AE844" i="4"/>
  <c r="AJ844" i="4"/>
  <c r="AK844" i="4"/>
  <c r="AI796" i="4"/>
  <c r="AJ796" i="4"/>
  <c r="AK796" i="4"/>
  <c r="AI764" i="4"/>
  <c r="AH764" i="4"/>
  <c r="AA764" i="4"/>
  <c r="AE764" i="4"/>
  <c r="AJ764" i="4"/>
  <c r="AK764" i="4"/>
  <c r="AI716" i="4"/>
  <c r="AH716" i="4"/>
  <c r="AA716" i="4"/>
  <c r="AE716" i="4"/>
  <c r="AJ716" i="4"/>
  <c r="AK716" i="4"/>
  <c r="AI652" i="4"/>
  <c r="AH652" i="4"/>
  <c r="AA652" i="4"/>
  <c r="AE652" i="4"/>
  <c r="AJ652" i="4"/>
  <c r="AK652" i="4"/>
  <c r="AI588" i="4"/>
  <c r="AJ588" i="4"/>
  <c r="AK588" i="4"/>
  <c r="AI524" i="4"/>
  <c r="AJ524" i="4"/>
  <c r="AK524" i="4"/>
  <c r="AJ1012" i="4"/>
  <c r="AI1012" i="4"/>
  <c r="AK1012" i="4"/>
  <c r="AI989" i="4"/>
  <c r="AH989" i="4"/>
  <c r="AA989" i="4"/>
  <c r="AE989" i="4"/>
  <c r="AJ989" i="4"/>
  <c r="AK989" i="4"/>
  <c r="AI957" i="4"/>
  <c r="AJ957" i="4"/>
  <c r="AK957" i="4"/>
  <c r="AI925" i="4"/>
  <c r="AH925" i="4"/>
  <c r="AA925" i="4"/>
  <c r="AE925" i="4"/>
  <c r="AJ925" i="4"/>
  <c r="AK925" i="4"/>
  <c r="AI893" i="4"/>
  <c r="AJ893" i="4"/>
  <c r="AK893" i="4"/>
  <c r="AI861" i="4"/>
  <c r="AH861" i="4"/>
  <c r="AA861" i="4"/>
  <c r="AE861" i="4"/>
  <c r="AJ861" i="4"/>
  <c r="AK861" i="4"/>
  <c r="AI829" i="4"/>
  <c r="AH829" i="4"/>
  <c r="AJ829" i="4"/>
  <c r="AK829" i="4"/>
  <c r="AJ1747" i="4"/>
  <c r="AI1747" i="4"/>
  <c r="AK1747" i="4"/>
  <c r="AJ1715" i="4"/>
  <c r="AI1715" i="4"/>
  <c r="AI1683" i="4"/>
  <c r="AK1683" i="4"/>
  <c r="AI1651" i="4"/>
  <c r="AH1651" i="4"/>
  <c r="AA1651" i="4"/>
  <c r="AE1651" i="4"/>
  <c r="AJ1619" i="4"/>
  <c r="AI1619" i="4"/>
  <c r="AI1516" i="4"/>
  <c r="AK1516" i="4"/>
  <c r="AI1452" i="4"/>
  <c r="AK1452" i="4"/>
  <c r="AJ1409" i="4"/>
  <c r="AK1409" i="4"/>
  <c r="AJ1338" i="4"/>
  <c r="AK1338" i="4"/>
  <c r="AI1338" i="4"/>
  <c r="AH1338" i="4"/>
  <c r="AA1338" i="4"/>
  <c r="AE1338" i="4"/>
  <c r="AJ1518" i="4"/>
  <c r="AK1518" i="4"/>
  <c r="AJ1454" i="4"/>
  <c r="AI1454" i="4"/>
  <c r="AJ1383" i="4"/>
  <c r="AK1383" i="4"/>
  <c r="AI1383" i="4"/>
  <c r="AH1383" i="4"/>
  <c r="AA1383" i="4"/>
  <c r="AE1383" i="4"/>
  <c r="AJ1854" i="4"/>
  <c r="AK1854" i="4"/>
  <c r="AJ1581" i="4"/>
  <c r="AI1581" i="4"/>
  <c r="AJ1549" i="4"/>
  <c r="AI1549" i="4"/>
  <c r="AK1549" i="4"/>
  <c r="AJ1501" i="4"/>
  <c r="AI1501" i="4"/>
  <c r="AH1501" i="4"/>
  <c r="AA1501" i="4"/>
  <c r="AE1501" i="4"/>
  <c r="AK1501" i="4"/>
  <c r="AJ1469" i="4"/>
  <c r="AI1469" i="4"/>
  <c r="AK1469" i="4"/>
  <c r="AJ1437" i="4"/>
  <c r="AI1437" i="4"/>
  <c r="AK1437" i="4"/>
  <c r="AJ1378" i="4"/>
  <c r="AI1378" i="4"/>
  <c r="AK1378" i="4"/>
  <c r="AI1301" i="4"/>
  <c r="AJ1301" i="4"/>
  <c r="AK1301" i="4"/>
  <c r="AI1237" i="4"/>
  <c r="AJ1237" i="4"/>
  <c r="AH1237" i="4"/>
  <c r="AA1237" i="4"/>
  <c r="AE1237" i="4"/>
  <c r="AK1237" i="4"/>
  <c r="AI1173" i="4"/>
  <c r="AJ1173" i="4"/>
  <c r="AK1173" i="4"/>
  <c r="AI1109" i="4"/>
  <c r="AH1109" i="4"/>
  <c r="AA1109" i="4"/>
  <c r="AE1109" i="4"/>
  <c r="AJ1109" i="4"/>
  <c r="AK1109" i="4"/>
  <c r="AI1045" i="4"/>
  <c r="AJ1045" i="4"/>
  <c r="AH1045" i="4"/>
  <c r="AK1045" i="4"/>
  <c r="AJ1866" i="4"/>
  <c r="AH1866" i="4"/>
  <c r="AA1866" i="4"/>
  <c r="AE1866" i="4"/>
  <c r="AK1866" i="4"/>
  <c r="AI1866" i="4"/>
  <c r="AJ1610" i="4"/>
  <c r="AK1610" i="4"/>
  <c r="AI1610" i="4"/>
  <c r="AJ1351" i="4"/>
  <c r="AK1351" i="4"/>
  <c r="AI1351" i="4"/>
  <c r="AI1334" i="4"/>
  <c r="AJ1334" i="4"/>
  <c r="AH1334" i="4"/>
  <c r="AK1334" i="4"/>
  <c r="AI1302" i="4"/>
  <c r="AH1302" i="4"/>
  <c r="AA1302" i="4"/>
  <c r="AE1302" i="4"/>
  <c r="AJ1302" i="4"/>
  <c r="AK1302" i="4"/>
  <c r="AI1158" i="4"/>
  <c r="AH1158" i="4"/>
  <c r="AA1158" i="4"/>
  <c r="AE1158" i="4"/>
  <c r="AJ1158" i="4"/>
  <c r="AK1158" i="4"/>
  <c r="AI1126" i="4"/>
  <c r="AH1126" i="4"/>
  <c r="AA1126" i="4"/>
  <c r="AE1126" i="4"/>
  <c r="AJ1126" i="4"/>
  <c r="AK1126" i="4"/>
  <c r="AI1094" i="4"/>
  <c r="AJ1094" i="4"/>
  <c r="AK1094" i="4"/>
  <c r="AI1062" i="4"/>
  <c r="AJ1062" i="4"/>
  <c r="AH1062" i="4"/>
  <c r="AA1062" i="4"/>
  <c r="AE1062" i="4"/>
  <c r="AK1062" i="4"/>
  <c r="AJ1910" i="4"/>
  <c r="AK1910" i="4"/>
  <c r="AI1910" i="4"/>
  <c r="AJ1654" i="4"/>
  <c r="AK1654" i="4"/>
  <c r="AI1654" i="4"/>
  <c r="AJ1531" i="4"/>
  <c r="AI1531" i="4"/>
  <c r="AK1531" i="4"/>
  <c r="AJ1483" i="4"/>
  <c r="AI1483" i="4"/>
  <c r="AK1483" i="4"/>
  <c r="AJ1435" i="4"/>
  <c r="AI1435" i="4"/>
  <c r="AK1435" i="4"/>
  <c r="AJ1372" i="4"/>
  <c r="AI1372" i="4"/>
  <c r="AK1372" i="4"/>
  <c r="AK1291" i="4"/>
  <c r="AI1291" i="4"/>
  <c r="AH1291" i="4"/>
  <c r="AA1291" i="4"/>
  <c r="AE1291" i="4"/>
  <c r="AJ1291" i="4"/>
  <c r="AK1227" i="4"/>
  <c r="AI1227" i="4"/>
  <c r="AJ1227" i="4"/>
  <c r="AK1163" i="4"/>
  <c r="AI1163" i="4"/>
  <c r="AJ1163" i="4"/>
  <c r="AK1099" i="4"/>
  <c r="AI1099" i="4"/>
  <c r="AJ1099" i="4"/>
  <c r="AH1099" i="4"/>
  <c r="AA1099" i="4"/>
  <c r="AE1099" i="4"/>
  <c r="AK1035" i="4"/>
  <c r="AJ1035" i="4"/>
  <c r="AI1035" i="4"/>
  <c r="AJ1698" i="4"/>
  <c r="AI1698" i="4"/>
  <c r="AK1698" i="4"/>
  <c r="AJ1357" i="4"/>
  <c r="AI1357" i="4"/>
  <c r="AK1357" i="4"/>
  <c r="AJ1308" i="4"/>
  <c r="AK1308" i="4"/>
  <c r="AI1308" i="4"/>
  <c r="AJ1244" i="4"/>
  <c r="AK1244" i="4"/>
  <c r="AI1244" i="4"/>
  <c r="AH1244" i="4"/>
  <c r="AA1244" i="4"/>
  <c r="AE1244" i="4"/>
  <c r="AJ1180" i="4"/>
  <c r="AK1180" i="4"/>
  <c r="AI1180" i="4"/>
  <c r="AH1180" i="4"/>
  <c r="AA1180" i="4"/>
  <c r="AE1180" i="4"/>
  <c r="AJ1116" i="4"/>
  <c r="AK1116" i="4"/>
  <c r="AI1116" i="4"/>
  <c r="AJ1052" i="4"/>
  <c r="AK1052" i="4"/>
  <c r="AI1052" i="4"/>
  <c r="AI960" i="4"/>
  <c r="AJ960" i="4"/>
  <c r="AK960" i="4"/>
  <c r="AI896" i="4"/>
  <c r="AH896" i="4"/>
  <c r="AA896" i="4"/>
  <c r="AE896" i="4"/>
  <c r="AJ896" i="4"/>
  <c r="AK896" i="4"/>
  <c r="AI832" i="4"/>
  <c r="AH832" i="4"/>
  <c r="AA832" i="4"/>
  <c r="AE832" i="4"/>
  <c r="AJ832" i="4"/>
  <c r="AK832" i="4"/>
  <c r="AI768" i="4"/>
  <c r="AH768" i="4"/>
  <c r="AA768" i="4"/>
  <c r="AE768" i="4"/>
  <c r="AJ768" i="4"/>
  <c r="AK768" i="4"/>
  <c r="AI704" i="4"/>
  <c r="AJ704" i="4"/>
  <c r="AK704" i="4"/>
  <c r="AI640" i="4"/>
  <c r="AH640" i="4"/>
  <c r="AA640" i="4"/>
  <c r="AE640" i="4"/>
  <c r="AJ640" i="4"/>
  <c r="AK640" i="4"/>
  <c r="AI576" i="4"/>
  <c r="AH576" i="4"/>
  <c r="AA576" i="4"/>
  <c r="AE576" i="4"/>
  <c r="AJ576" i="4"/>
  <c r="AK576" i="4"/>
  <c r="AK1031" i="4"/>
  <c r="AJ1031" i="4"/>
  <c r="AI1031" i="4"/>
  <c r="AI993" i="4"/>
  <c r="AJ993" i="4"/>
  <c r="AK993" i="4"/>
  <c r="AI961" i="4"/>
  <c r="AH961" i="4"/>
  <c r="AA961" i="4"/>
  <c r="AE961" i="4"/>
  <c r="AJ961" i="4"/>
  <c r="AK961" i="4"/>
  <c r="AI785" i="4"/>
  <c r="AH785" i="4"/>
  <c r="AA785" i="4"/>
  <c r="AE785" i="4"/>
  <c r="AJ785" i="4"/>
  <c r="AK785" i="4"/>
  <c r="AI753" i="4"/>
  <c r="AH753" i="4"/>
  <c r="AA753" i="4"/>
  <c r="AE753" i="4"/>
  <c r="AJ753" i="4"/>
  <c r="AK753" i="4"/>
  <c r="AI705" i="4"/>
  <c r="AJ705" i="4"/>
  <c r="AK705" i="4"/>
  <c r="AI657" i="4"/>
  <c r="AH657" i="4"/>
  <c r="AA657" i="4"/>
  <c r="AE657" i="4"/>
  <c r="AJ657" i="4"/>
  <c r="AK657" i="4"/>
  <c r="AI625" i="4"/>
  <c r="AJ625" i="4"/>
  <c r="AH625" i="4"/>
  <c r="AA625" i="4"/>
  <c r="AE625" i="4"/>
  <c r="AK625" i="4"/>
  <c r="AI545" i="4"/>
  <c r="AH545" i="4"/>
  <c r="AA545" i="4"/>
  <c r="AE545" i="4"/>
  <c r="AJ545" i="4"/>
  <c r="AK545" i="4"/>
  <c r="AI497" i="4"/>
  <c r="AK497" i="4"/>
  <c r="AJ497" i="4"/>
  <c r="AK954" i="4"/>
  <c r="AI954" i="4"/>
  <c r="AJ954" i="4"/>
  <c r="AK890" i="4"/>
  <c r="AI890" i="4"/>
  <c r="AH890" i="4"/>
  <c r="AA890" i="4"/>
  <c r="AE890" i="4"/>
  <c r="AJ890" i="4"/>
  <c r="AK826" i="4"/>
  <c r="AI826" i="4"/>
  <c r="AH826" i="4"/>
  <c r="AA826" i="4"/>
  <c r="AE826" i="4"/>
  <c r="AJ826" i="4"/>
  <c r="AK762" i="4"/>
  <c r="AI762" i="4"/>
  <c r="AH762" i="4"/>
  <c r="AA762" i="4"/>
  <c r="AE762" i="4"/>
  <c r="AJ762" i="4"/>
  <c r="AK698" i="4"/>
  <c r="AI698" i="4"/>
  <c r="AJ698" i="4"/>
  <c r="AK634" i="4"/>
  <c r="AI634" i="4"/>
  <c r="AJ634" i="4"/>
  <c r="AH634" i="4"/>
  <c r="AA634" i="4"/>
  <c r="AE634" i="4"/>
  <c r="AK570" i="4"/>
  <c r="AI570" i="4"/>
  <c r="AH570" i="4"/>
  <c r="AA570" i="4"/>
  <c r="AE570" i="4"/>
  <c r="AJ570" i="4"/>
  <c r="AK1019" i="4"/>
  <c r="AI1019" i="4"/>
  <c r="AH1019" i="4"/>
  <c r="AA1019" i="4"/>
  <c r="AE1019" i="4"/>
  <c r="AJ1019" i="4"/>
  <c r="AJ955" i="4"/>
  <c r="AE955" i="4"/>
  <c r="AK955" i="4"/>
  <c r="AI955" i="4"/>
  <c r="AH955" i="4"/>
  <c r="AA955" i="4"/>
  <c r="AJ891" i="4"/>
  <c r="AK891" i="4"/>
  <c r="AI891" i="4"/>
  <c r="AJ827" i="4"/>
  <c r="AK827" i="4"/>
  <c r="AI827" i="4"/>
  <c r="AI428" i="4"/>
  <c r="AH428" i="4"/>
  <c r="AJ428" i="4"/>
  <c r="AK428" i="4"/>
  <c r="AI364" i="4"/>
  <c r="AH364" i="4"/>
  <c r="AJ364" i="4"/>
  <c r="AK364" i="4"/>
  <c r="AI300" i="4"/>
  <c r="AJ300" i="4"/>
  <c r="AK300" i="4"/>
  <c r="AI236" i="4"/>
  <c r="AH236" i="4"/>
  <c r="AJ236" i="4"/>
  <c r="AK236" i="4"/>
  <c r="AI172" i="4"/>
  <c r="AJ172" i="4"/>
  <c r="AK172" i="4"/>
  <c r="AI111" i="4"/>
  <c r="AJ111" i="4"/>
  <c r="AH111" i="4"/>
  <c r="AK111" i="4"/>
  <c r="AI868" i="4"/>
  <c r="AH868" i="4"/>
  <c r="AA868" i="4"/>
  <c r="AE868" i="4"/>
  <c r="AJ868" i="4"/>
  <c r="AK868" i="4"/>
  <c r="AI804" i="4"/>
  <c r="AH804" i="4"/>
  <c r="AA804" i="4"/>
  <c r="AE804" i="4"/>
  <c r="AJ804" i="4"/>
  <c r="AK804" i="4"/>
  <c r="AI740" i="4"/>
  <c r="AJ740" i="4"/>
  <c r="AK740" i="4"/>
  <c r="AI676" i="4"/>
  <c r="AJ676" i="4"/>
  <c r="AK676" i="4"/>
  <c r="AI612" i="4"/>
  <c r="AH612" i="4"/>
  <c r="AA612" i="4"/>
  <c r="AE612" i="4"/>
  <c r="AJ612" i="4"/>
  <c r="AK612" i="4"/>
  <c r="AI548" i="4"/>
  <c r="AH548" i="4"/>
  <c r="AA548" i="4"/>
  <c r="AE548" i="4"/>
  <c r="AJ548" i="4"/>
  <c r="AK548" i="4"/>
  <c r="AI933" i="4"/>
  <c r="AJ933" i="4"/>
  <c r="AK933" i="4"/>
  <c r="AI901" i="4"/>
  <c r="AH901" i="4"/>
  <c r="AA901" i="4"/>
  <c r="AE901" i="4"/>
  <c r="AJ901" i="4"/>
  <c r="AK901" i="4"/>
  <c r="AI869" i="4"/>
  <c r="AH869" i="4"/>
  <c r="AA869" i="4"/>
  <c r="AE869" i="4"/>
  <c r="AJ869" i="4"/>
  <c r="AK869" i="4"/>
  <c r="AI789" i="4"/>
  <c r="AJ789" i="4"/>
  <c r="AH789" i="4"/>
  <c r="AA789" i="4"/>
  <c r="AE789" i="4"/>
  <c r="AK789" i="4"/>
  <c r="AI709" i="4"/>
  <c r="AJ709" i="4"/>
  <c r="AK709" i="4"/>
  <c r="AI677" i="4"/>
  <c r="AH677" i="4"/>
  <c r="AA677" i="4"/>
  <c r="AE677" i="4"/>
  <c r="AJ677" i="4"/>
  <c r="AK677" i="4"/>
  <c r="AI549" i="4"/>
  <c r="AH549" i="4"/>
  <c r="AA549" i="4"/>
  <c r="AE549" i="4"/>
  <c r="AJ549" i="4"/>
  <c r="AK549" i="4"/>
  <c r="AK974" i="4"/>
  <c r="AI974" i="4"/>
  <c r="AH974" i="4"/>
  <c r="AA974" i="4"/>
  <c r="AE974" i="4"/>
  <c r="AJ974" i="4"/>
  <c r="AK910" i="4"/>
  <c r="AI910" i="4"/>
  <c r="AH910" i="4"/>
  <c r="AA910" i="4"/>
  <c r="AE910" i="4"/>
  <c r="AJ910" i="4"/>
  <c r="AK846" i="4"/>
  <c r="AI846" i="4"/>
  <c r="AJ846" i="4"/>
  <c r="AH846" i="4"/>
  <c r="AK782" i="4"/>
  <c r="AI782" i="4"/>
  <c r="AH782" i="4"/>
  <c r="AA782" i="4"/>
  <c r="AE782" i="4"/>
  <c r="AJ782" i="4"/>
  <c r="AK718" i="4"/>
  <c r="AI718" i="4"/>
  <c r="AH718" i="4"/>
  <c r="AA718" i="4"/>
  <c r="AE718" i="4"/>
  <c r="AJ718" i="4"/>
  <c r="AK654" i="4"/>
  <c r="AI654" i="4"/>
  <c r="AH654" i="4"/>
  <c r="AA654" i="4"/>
  <c r="AE654" i="4"/>
  <c r="AJ654" i="4"/>
  <c r="AK590" i="4"/>
  <c r="AI590" i="4"/>
  <c r="AJ590" i="4"/>
  <c r="AK526" i="4"/>
  <c r="AI526" i="4"/>
  <c r="AH526" i="4"/>
  <c r="AA526" i="4"/>
  <c r="AE526" i="4"/>
  <c r="AJ526" i="4"/>
  <c r="AJ975" i="4"/>
  <c r="AK975" i="4"/>
  <c r="AI975" i="4"/>
  <c r="AJ911" i="4"/>
  <c r="AK911" i="4"/>
  <c r="AI911" i="4"/>
  <c r="AH911" i="4"/>
  <c r="AA911" i="4"/>
  <c r="AE911" i="4"/>
  <c r="AJ847" i="4"/>
  <c r="AK847" i="4"/>
  <c r="AI847" i="4"/>
  <c r="AH847" i="4"/>
  <c r="AA847" i="4"/>
  <c r="AE847" i="4"/>
  <c r="AI448" i="4"/>
  <c r="AJ448" i="4"/>
  <c r="AH448" i="4"/>
  <c r="AK448" i="4"/>
  <c r="AI384" i="4"/>
  <c r="AH384" i="4"/>
  <c r="AJ384" i="4"/>
  <c r="AK384" i="4"/>
  <c r="AI320" i="4"/>
  <c r="AJ320" i="4"/>
  <c r="AH320" i="4"/>
  <c r="AK320" i="4"/>
  <c r="AI256" i="4"/>
  <c r="AJ256" i="4"/>
  <c r="AK256" i="4"/>
  <c r="AI192" i="4"/>
  <c r="AJ192" i="4"/>
  <c r="AH192" i="4"/>
  <c r="AK192" i="4"/>
  <c r="AI131" i="4"/>
  <c r="AA131" i="4"/>
  <c r="AJ131" i="4"/>
  <c r="AH131" i="4"/>
  <c r="AK131" i="4"/>
  <c r="AK503" i="4"/>
  <c r="AI503" i="4"/>
  <c r="AJ503" i="4"/>
  <c r="AH503" i="4"/>
  <c r="AA503" i="4"/>
  <c r="AE503" i="4"/>
  <c r="AI453" i="4"/>
  <c r="AH453" i="4"/>
  <c r="AJ453" i="4"/>
  <c r="AK453" i="4"/>
  <c r="AI421" i="4"/>
  <c r="AH421" i="4"/>
  <c r="AJ421" i="4"/>
  <c r="AK421" i="4"/>
  <c r="AI389" i="4"/>
  <c r="AH389" i="4"/>
  <c r="AJ389" i="4"/>
  <c r="AK389" i="4"/>
  <c r="AI325" i="4"/>
  <c r="AH325" i="4"/>
  <c r="AJ325" i="4"/>
  <c r="AK325" i="4"/>
  <c r="AI293" i="4"/>
  <c r="AH293" i="4"/>
  <c r="AJ293" i="4"/>
  <c r="AK293" i="4"/>
  <c r="AI261" i="4"/>
  <c r="AH261" i="4"/>
  <c r="AA261" i="4"/>
  <c r="AJ261" i="4"/>
  <c r="AK261" i="4"/>
  <c r="AI229" i="4"/>
  <c r="AJ229" i="4"/>
  <c r="AK229" i="4"/>
  <c r="AI116" i="4"/>
  <c r="AH116" i="4"/>
  <c r="AJ116" i="4"/>
  <c r="AK116" i="4"/>
  <c r="BA9" i="4"/>
  <c r="AZ9" i="4"/>
  <c r="AX9" i="4"/>
  <c r="BB9" i="4"/>
  <c r="AK438" i="4"/>
  <c r="AI438" i="4"/>
  <c r="AH438" i="4"/>
  <c r="AJ438" i="4"/>
  <c r="AK374" i="4"/>
  <c r="AI374" i="4"/>
  <c r="AJ374" i="4"/>
  <c r="AK310" i="4"/>
  <c r="AI310" i="4"/>
  <c r="AJ310" i="4"/>
  <c r="AK246" i="4"/>
  <c r="AI246" i="4"/>
  <c r="AJ246" i="4"/>
  <c r="AH246" i="4"/>
  <c r="AK182" i="4"/>
  <c r="AI182" i="4"/>
  <c r="AH182" i="4"/>
  <c r="AB182" i="4"/>
  <c r="AJ182" i="4"/>
  <c r="AK117" i="4"/>
  <c r="AI117" i="4"/>
  <c r="AJ117" i="4"/>
  <c r="AK86" i="4"/>
  <c r="AI86" i="4"/>
  <c r="AH86" i="4"/>
  <c r="AJ86" i="4"/>
  <c r="AK70" i="4"/>
  <c r="AI70" i="4"/>
  <c r="AJ70" i="4"/>
  <c r="AK54" i="4"/>
  <c r="AI54" i="4"/>
  <c r="AH54" i="4"/>
  <c r="AB54" i="4"/>
  <c r="AJ54" i="4"/>
  <c r="AK38" i="4"/>
  <c r="AI38" i="4"/>
  <c r="AJ38" i="4"/>
  <c r="AK22" i="4"/>
  <c r="AI22" i="4"/>
  <c r="AH22" i="4"/>
  <c r="AJ22" i="4"/>
  <c r="AJ779" i="4"/>
  <c r="AK779" i="4"/>
  <c r="AI779" i="4"/>
  <c r="AJ715" i="4"/>
  <c r="AH715" i="4"/>
  <c r="AA715" i="4"/>
  <c r="AE715" i="4"/>
  <c r="AK715" i="4"/>
  <c r="AI715" i="4"/>
  <c r="AJ651" i="4"/>
  <c r="AA651" i="4"/>
  <c r="AE651" i="4"/>
  <c r="AK651" i="4"/>
  <c r="AI651" i="4"/>
  <c r="AH651" i="4"/>
  <c r="AJ587" i="4"/>
  <c r="AK587" i="4"/>
  <c r="AI587" i="4"/>
  <c r="AH587" i="4"/>
  <c r="AA587" i="4"/>
  <c r="AE587" i="4"/>
  <c r="AJ523" i="4"/>
  <c r="AK523" i="4"/>
  <c r="AI523" i="4"/>
  <c r="AK487" i="4"/>
  <c r="AI487" i="4"/>
  <c r="AJ487" i="4"/>
  <c r="AH487" i="4"/>
  <c r="AA487" i="4"/>
  <c r="BA50" i="4"/>
  <c r="BB50" i="4"/>
  <c r="AZ50" i="4"/>
  <c r="AX50" i="4"/>
  <c r="BA34" i="4"/>
  <c r="AZ34" i="4"/>
  <c r="AX34" i="4"/>
  <c r="BB34" i="4"/>
  <c r="BA7" i="4"/>
  <c r="BB7" i="4"/>
  <c r="AZ7" i="4"/>
  <c r="AX7" i="4"/>
  <c r="AI761" i="4"/>
  <c r="AH761" i="4"/>
  <c r="AA761" i="4"/>
  <c r="AE761" i="4"/>
  <c r="AJ761" i="4"/>
  <c r="AK761" i="4"/>
  <c r="AI633" i="4"/>
  <c r="AJ633" i="4"/>
  <c r="AK633" i="4"/>
  <c r="AI601" i="4"/>
  <c r="AH601" i="4"/>
  <c r="AA601" i="4"/>
  <c r="AE601" i="4"/>
  <c r="AJ601" i="4"/>
  <c r="AK601" i="4"/>
  <c r="AI569" i="4"/>
  <c r="AJ569" i="4"/>
  <c r="AK569" i="4"/>
  <c r="AI537" i="4"/>
  <c r="AH537" i="4"/>
  <c r="AA537" i="4"/>
  <c r="AE537" i="4"/>
  <c r="AJ537" i="4"/>
  <c r="AK537" i="4"/>
  <c r="AI505" i="4"/>
  <c r="AK505" i="4"/>
  <c r="AJ505" i="4"/>
  <c r="AH505" i="4"/>
  <c r="AA505" i="4"/>
  <c r="AE505" i="4"/>
  <c r="AK978" i="4"/>
  <c r="AI978" i="4"/>
  <c r="AH978" i="4"/>
  <c r="AA978" i="4"/>
  <c r="AE978" i="4"/>
  <c r="AJ978" i="4"/>
  <c r="AK914" i="4"/>
  <c r="AI914" i="4"/>
  <c r="AH914" i="4"/>
  <c r="AA914" i="4"/>
  <c r="AE914" i="4"/>
  <c r="AJ914" i="4"/>
  <c r="AK850" i="4"/>
  <c r="AI850" i="4"/>
  <c r="AH850" i="4"/>
  <c r="AA850" i="4"/>
  <c r="AE850" i="4"/>
  <c r="AJ850" i="4"/>
  <c r="AK786" i="4"/>
  <c r="AI786" i="4"/>
  <c r="AH786" i="4"/>
  <c r="AA786" i="4"/>
  <c r="AE786" i="4"/>
  <c r="AJ786" i="4"/>
  <c r="AK722" i="4"/>
  <c r="AI722" i="4"/>
  <c r="AH722" i="4"/>
  <c r="AA722" i="4"/>
  <c r="AE722" i="4"/>
  <c r="AJ722" i="4"/>
  <c r="AK658" i="4"/>
  <c r="AI658" i="4"/>
  <c r="AH658" i="4"/>
  <c r="AA658" i="4"/>
  <c r="AE658" i="4"/>
  <c r="AJ658" i="4"/>
  <c r="AK594" i="4"/>
  <c r="AI594" i="4"/>
  <c r="AJ594" i="4"/>
  <c r="AK530" i="4"/>
  <c r="AI530" i="4"/>
  <c r="AJ530" i="4"/>
  <c r="AH530" i="4"/>
  <c r="AA530" i="4"/>
  <c r="AE530" i="4"/>
  <c r="AJ979" i="4"/>
  <c r="AK979" i="4"/>
  <c r="AI979" i="4"/>
  <c r="AJ915" i="4"/>
  <c r="AH915" i="4"/>
  <c r="AK915" i="4"/>
  <c r="AI915" i="4"/>
  <c r="AA915" i="4"/>
  <c r="AE915" i="4"/>
  <c r="AJ851" i="4"/>
  <c r="AK851" i="4"/>
  <c r="AI851" i="4"/>
  <c r="AH851" i="4"/>
  <c r="AA851" i="4"/>
  <c r="AE851" i="4"/>
  <c r="AI452" i="4"/>
  <c r="AH452" i="4"/>
  <c r="AJ452" i="4"/>
  <c r="AK452" i="4"/>
  <c r="AI388" i="4"/>
  <c r="AH388" i="4"/>
  <c r="AJ388" i="4"/>
  <c r="AK388" i="4"/>
  <c r="AI324" i="4"/>
  <c r="AH324" i="4"/>
  <c r="AJ324" i="4"/>
  <c r="AK324" i="4"/>
  <c r="AI260" i="4"/>
  <c r="AH260" i="4"/>
  <c r="AJ260" i="4"/>
  <c r="AK260" i="4"/>
  <c r="AI196" i="4"/>
  <c r="AH196" i="4"/>
  <c r="AB196" i="4"/>
  <c r="AJ196" i="4"/>
  <c r="AK196" i="4"/>
  <c r="AI135" i="4"/>
  <c r="AJ135" i="4"/>
  <c r="AK135" i="4"/>
  <c r="AK507" i="4"/>
  <c r="AI507" i="4"/>
  <c r="AH507" i="4"/>
  <c r="AA507" i="4"/>
  <c r="AE507" i="4"/>
  <c r="AJ507" i="4"/>
  <c r="AI457" i="4"/>
  <c r="AH457" i="4"/>
  <c r="AJ457" i="4"/>
  <c r="AK457" i="4"/>
  <c r="AI345" i="4"/>
  <c r="AH345" i="4"/>
  <c r="AJ345" i="4"/>
  <c r="AK345" i="4"/>
  <c r="AI313" i="4"/>
  <c r="AH313" i="4"/>
  <c r="AJ313" i="4"/>
  <c r="AK313" i="4"/>
  <c r="AI201" i="4"/>
  <c r="AJ201" i="4"/>
  <c r="AK201" i="4"/>
  <c r="AI169" i="4"/>
  <c r="AH169" i="4"/>
  <c r="AJ169" i="4"/>
  <c r="AK169" i="4"/>
  <c r="AI136" i="4"/>
  <c r="AH136" i="4"/>
  <c r="AJ136" i="4"/>
  <c r="AK136" i="4"/>
  <c r="AI104" i="4"/>
  <c r="AH104" i="4"/>
  <c r="AB104" i="4"/>
  <c r="AJ104" i="4"/>
  <c r="AK104" i="4"/>
  <c r="AK474" i="4"/>
  <c r="AI474" i="4"/>
  <c r="AJ474" i="4"/>
  <c r="AH474" i="4"/>
  <c r="AK410" i="4"/>
  <c r="AI410" i="4"/>
  <c r="AJ410" i="4"/>
  <c r="AH410" i="4"/>
  <c r="AK346" i="4"/>
  <c r="AI346" i="4"/>
  <c r="AJ346" i="4"/>
  <c r="AH346" i="4"/>
  <c r="AK282" i="4"/>
  <c r="AI282" i="4"/>
  <c r="AJ282" i="4"/>
  <c r="AH282" i="4"/>
  <c r="AK218" i="4"/>
  <c r="AI218" i="4"/>
  <c r="AJ218" i="4"/>
  <c r="AH218" i="4"/>
  <c r="AK154" i="4"/>
  <c r="AI154" i="4"/>
  <c r="AJ154" i="4"/>
  <c r="AH154" i="4"/>
  <c r="AK95" i="4"/>
  <c r="AI95" i="4"/>
  <c r="AJ95" i="4"/>
  <c r="AH95" i="4"/>
  <c r="AK79" i="4"/>
  <c r="AI79" i="4"/>
  <c r="AJ79" i="4"/>
  <c r="AK63" i="4"/>
  <c r="AI63" i="4"/>
  <c r="AH63" i="4"/>
  <c r="AJ63" i="4"/>
  <c r="AK47" i="4"/>
  <c r="AI47" i="4"/>
  <c r="AJ47" i="4"/>
  <c r="AK31" i="4"/>
  <c r="AI31" i="4"/>
  <c r="AH31" i="4"/>
  <c r="AA31" i="4"/>
  <c r="AJ31" i="4"/>
  <c r="AJ815" i="4"/>
  <c r="AK815" i="4"/>
  <c r="AI815" i="4"/>
  <c r="AJ751" i="4"/>
  <c r="AK751" i="4"/>
  <c r="AI751" i="4"/>
  <c r="AH751" i="4"/>
  <c r="AA751" i="4"/>
  <c r="AE751" i="4"/>
  <c r="AJ687" i="4"/>
  <c r="AH687" i="4"/>
  <c r="AA687" i="4"/>
  <c r="AE687" i="4"/>
  <c r="AK687" i="4"/>
  <c r="AI687" i="4"/>
  <c r="AJ623" i="4"/>
  <c r="AK623" i="4"/>
  <c r="AI623" i="4"/>
  <c r="AJ559" i="4"/>
  <c r="AK559" i="4"/>
  <c r="AI559" i="4"/>
  <c r="AJ459" i="4"/>
  <c r="AH459" i="4"/>
  <c r="AK459" i="4"/>
  <c r="AI459" i="4"/>
  <c r="AJ395" i="4"/>
  <c r="AH395" i="4"/>
  <c r="AK395" i="4"/>
  <c r="AI395" i="4"/>
  <c r="AA395" i="4"/>
  <c r="AJ331" i="4"/>
  <c r="AK331" i="4"/>
  <c r="AI331" i="4"/>
  <c r="AH331" i="4"/>
  <c r="AJ267" i="4"/>
  <c r="AK267" i="4"/>
  <c r="AI267" i="4"/>
  <c r="AJ203" i="4"/>
  <c r="AH203" i="4"/>
  <c r="AK203" i="4"/>
  <c r="AI203" i="4"/>
  <c r="AJ138" i="4"/>
  <c r="AH138" i="4"/>
  <c r="AA138" i="4"/>
  <c r="AK138" i="4"/>
  <c r="AI138" i="4"/>
  <c r="BA91" i="4"/>
  <c r="AZ91" i="4"/>
  <c r="AX91" i="4"/>
  <c r="BB91" i="4"/>
  <c r="BA75" i="4"/>
  <c r="BB75" i="4"/>
  <c r="BA59" i="4"/>
  <c r="BB59" i="4"/>
  <c r="AZ59" i="4"/>
  <c r="AX59" i="4"/>
  <c r="BA43" i="4"/>
  <c r="BB43" i="4"/>
  <c r="BA27" i="4"/>
  <c r="AZ27" i="4"/>
  <c r="AX27" i="4"/>
  <c r="BB27" i="4"/>
  <c r="AI733" i="4"/>
  <c r="AH733" i="4"/>
  <c r="AJ733" i="4"/>
  <c r="AK733" i="4"/>
  <c r="AI653" i="4"/>
  <c r="AH653" i="4"/>
  <c r="AA653" i="4"/>
  <c r="AE653" i="4"/>
  <c r="AJ653" i="4"/>
  <c r="AK653" i="4"/>
  <c r="AI621" i="4"/>
  <c r="AJ621" i="4"/>
  <c r="AK621" i="4"/>
  <c r="AI573" i="4"/>
  <c r="AH573" i="4"/>
  <c r="AA573" i="4"/>
  <c r="AE573" i="4"/>
  <c r="AJ573" i="4"/>
  <c r="AK573" i="4"/>
  <c r="AI525" i="4"/>
  <c r="AJ525" i="4"/>
  <c r="AK525" i="4"/>
  <c r="AK998" i="4"/>
  <c r="AI998" i="4"/>
  <c r="AJ998" i="4"/>
  <c r="AK934" i="4"/>
  <c r="AI934" i="4"/>
  <c r="AH934" i="4"/>
  <c r="AA934" i="4"/>
  <c r="AE934" i="4"/>
  <c r="AJ934" i="4"/>
  <c r="AK870" i="4"/>
  <c r="AI870" i="4"/>
  <c r="AH870" i="4"/>
  <c r="AA870" i="4"/>
  <c r="AE870" i="4"/>
  <c r="AJ870" i="4"/>
  <c r="AK806" i="4"/>
  <c r="AI806" i="4"/>
  <c r="AH806" i="4"/>
  <c r="AA806" i="4"/>
  <c r="AE806" i="4"/>
  <c r="AJ806" i="4"/>
  <c r="AK742" i="4"/>
  <c r="AI742" i="4"/>
  <c r="AJ742" i="4"/>
  <c r="AK678" i="4"/>
  <c r="AI678" i="4"/>
  <c r="AJ678" i="4"/>
  <c r="AK614" i="4"/>
  <c r="AI614" i="4"/>
  <c r="AH614" i="4"/>
  <c r="AA614" i="4"/>
  <c r="AE614" i="4"/>
  <c r="AJ614" i="4"/>
  <c r="AK550" i="4"/>
  <c r="AI550" i="4"/>
  <c r="AJ550" i="4"/>
  <c r="AJ999" i="4"/>
  <c r="AK999" i="4"/>
  <c r="AI999" i="4"/>
  <c r="AH999" i="4"/>
  <c r="AA999" i="4"/>
  <c r="AE999" i="4"/>
  <c r="AJ935" i="4"/>
  <c r="AH935" i="4"/>
  <c r="AA935" i="4"/>
  <c r="AE935" i="4"/>
  <c r="AK935" i="4"/>
  <c r="AI935" i="4"/>
  <c r="AJ871" i="4"/>
  <c r="AK871" i="4"/>
  <c r="AI871" i="4"/>
  <c r="AI472" i="4"/>
  <c r="AJ472" i="4"/>
  <c r="AK472" i="4"/>
  <c r="AI408" i="4"/>
  <c r="AJ408" i="4"/>
  <c r="AH408" i="4"/>
  <c r="AK408" i="4"/>
  <c r="AI344" i="4"/>
  <c r="AJ344" i="4"/>
  <c r="AH344" i="4"/>
  <c r="AK344" i="4"/>
  <c r="AI280" i="4"/>
  <c r="AA280" i="4"/>
  <c r="AE280" i="4"/>
  <c r="AJ280" i="4"/>
  <c r="AH280" i="4"/>
  <c r="AK280" i="4"/>
  <c r="AI216" i="4"/>
  <c r="AJ216" i="4"/>
  <c r="AH216" i="4"/>
  <c r="AK216" i="4"/>
  <c r="AI152" i="4"/>
  <c r="AJ152" i="4"/>
  <c r="AH152" i="4"/>
  <c r="AK152" i="4"/>
  <c r="BA11" i="4"/>
  <c r="AX11" i="4"/>
  <c r="BB11" i="4"/>
  <c r="AZ11" i="4"/>
  <c r="AI429" i="4"/>
  <c r="AJ429" i="4"/>
  <c r="AK429" i="4"/>
  <c r="AI397" i="4"/>
  <c r="AH397" i="4"/>
  <c r="AJ397" i="4"/>
  <c r="AK397" i="4"/>
  <c r="AI365" i="4"/>
  <c r="AH365" i="4"/>
  <c r="AJ365" i="4"/>
  <c r="AK365" i="4"/>
  <c r="AI253" i="4"/>
  <c r="AH253" i="4"/>
  <c r="AJ253" i="4"/>
  <c r="AK253" i="4"/>
  <c r="AI221" i="4"/>
  <c r="AH221" i="4"/>
  <c r="AJ221" i="4"/>
  <c r="AK221" i="4"/>
  <c r="AI140" i="4"/>
  <c r="AH140" i="4"/>
  <c r="AJ140" i="4"/>
  <c r="AK140" i="4"/>
  <c r="AI108" i="4"/>
  <c r="AH108" i="4"/>
  <c r="AB108" i="4"/>
  <c r="AJ108" i="4"/>
  <c r="AK108" i="4"/>
  <c r="AK478" i="4"/>
  <c r="AI478" i="4"/>
  <c r="AJ478" i="4"/>
  <c r="AK414" i="4"/>
  <c r="AI414" i="4"/>
  <c r="AH414" i="4"/>
  <c r="AJ414" i="4"/>
  <c r="AK350" i="4"/>
  <c r="AI350" i="4"/>
  <c r="AH350" i="4"/>
  <c r="AJ350" i="4"/>
  <c r="AK286" i="4"/>
  <c r="AI286" i="4"/>
  <c r="AH286" i="4"/>
  <c r="AA286" i="4"/>
  <c r="AJ286" i="4"/>
  <c r="AK222" i="4"/>
  <c r="AI222" i="4"/>
  <c r="AH222" i="4"/>
  <c r="AJ222" i="4"/>
  <c r="AB222" i="4"/>
  <c r="AK158" i="4"/>
  <c r="AI158" i="4"/>
  <c r="AJ158" i="4"/>
  <c r="AK96" i="4"/>
  <c r="AI96" i="4"/>
  <c r="AH96" i="4"/>
  <c r="AJ96" i="4"/>
  <c r="AK80" i="4"/>
  <c r="AI80" i="4"/>
  <c r="AH80" i="4"/>
  <c r="AJ80" i="4"/>
  <c r="AK64" i="4"/>
  <c r="AI64" i="4"/>
  <c r="AH64" i="4"/>
  <c r="AB64" i="4"/>
  <c r="AJ64" i="4"/>
  <c r="AK48" i="4"/>
  <c r="AI48" i="4"/>
  <c r="AH48" i="4"/>
  <c r="AJ48" i="4"/>
  <c r="AK32" i="4"/>
  <c r="AI32" i="4"/>
  <c r="AH32" i="4"/>
  <c r="AJ32" i="4"/>
  <c r="BB4" i="4"/>
  <c r="BA4" i="4"/>
  <c r="AJ755" i="4"/>
  <c r="AK755" i="4"/>
  <c r="AI755" i="4"/>
  <c r="AH755" i="4"/>
  <c r="AA755" i="4"/>
  <c r="AE755" i="4"/>
  <c r="AJ691" i="4"/>
  <c r="AH691" i="4"/>
  <c r="AK691" i="4"/>
  <c r="AI691" i="4"/>
  <c r="AJ627" i="4"/>
  <c r="AK627" i="4"/>
  <c r="AI627" i="4"/>
  <c r="AH627" i="4"/>
  <c r="AA627" i="4"/>
  <c r="AJ563" i="4"/>
  <c r="AK563" i="4"/>
  <c r="AI563" i="4"/>
  <c r="AH563" i="4"/>
  <c r="AA563" i="4"/>
  <c r="AE563" i="4"/>
  <c r="AJ508" i="4"/>
  <c r="AI508" i="4"/>
  <c r="AK508" i="4"/>
  <c r="AJ463" i="4"/>
  <c r="AK463" i="4"/>
  <c r="AI463" i="4"/>
  <c r="AJ399" i="4"/>
  <c r="AK399" i="4"/>
  <c r="AI399" i="4"/>
  <c r="AJ335" i="4"/>
  <c r="AK335" i="4"/>
  <c r="AI335" i="4"/>
  <c r="AH335" i="4"/>
  <c r="AJ271" i="4"/>
  <c r="AK271" i="4"/>
  <c r="AI271" i="4"/>
  <c r="AH271" i="4"/>
  <c r="AJ207" i="4"/>
  <c r="AK207" i="4"/>
  <c r="AI207" i="4"/>
  <c r="AH207" i="4"/>
  <c r="AJ142" i="4"/>
  <c r="AK142" i="4"/>
  <c r="AI142" i="4"/>
  <c r="BA80" i="4"/>
  <c r="BB80" i="4"/>
  <c r="BA68" i="4"/>
  <c r="AZ68" i="4"/>
  <c r="AX68" i="4"/>
  <c r="BB68" i="4"/>
  <c r="BA56" i="4"/>
  <c r="BB56" i="4"/>
  <c r="AZ56" i="4"/>
  <c r="AX56" i="4"/>
  <c r="BA44" i="4"/>
  <c r="AZ44" i="4"/>
  <c r="AX44" i="4"/>
  <c r="BB44" i="4"/>
  <c r="AI209" i="4"/>
  <c r="AJ209" i="4"/>
  <c r="AK209" i="4"/>
  <c r="AI177" i="4"/>
  <c r="AH177" i="4"/>
  <c r="AJ177" i="4"/>
  <c r="AK177" i="4"/>
  <c r="AI144" i="4"/>
  <c r="AH144" i="4"/>
  <c r="AJ144" i="4"/>
  <c r="AK144" i="4"/>
  <c r="AI112" i="4"/>
  <c r="AH112" i="4"/>
  <c r="AJ112" i="4"/>
  <c r="AK112" i="4"/>
  <c r="AK482" i="4"/>
  <c r="AI482" i="4"/>
  <c r="AH482" i="4"/>
  <c r="AJ482" i="4"/>
  <c r="AB482" i="4"/>
  <c r="AK434" i="4"/>
  <c r="AI434" i="4"/>
  <c r="AJ434" i="4"/>
  <c r="AK322" i="4"/>
  <c r="AI322" i="4"/>
  <c r="AH322" i="4"/>
  <c r="AJ322" i="4"/>
  <c r="AK274" i="4"/>
  <c r="AI274" i="4"/>
  <c r="AJ274" i="4"/>
  <c r="AH274" i="4"/>
  <c r="AK226" i="4"/>
  <c r="AI226" i="4"/>
  <c r="AJ226" i="4"/>
  <c r="AH226" i="4"/>
  <c r="AK178" i="4"/>
  <c r="AI178" i="4"/>
  <c r="AJ178" i="4"/>
  <c r="AK89" i="4"/>
  <c r="AI89" i="4"/>
  <c r="AH89" i="4"/>
  <c r="AJ89" i="4"/>
  <c r="AK77" i="4"/>
  <c r="AI77" i="4"/>
  <c r="AH77" i="4"/>
  <c r="AJ77" i="4"/>
  <c r="AK65" i="4"/>
  <c r="AI65" i="4"/>
  <c r="AJ65" i="4"/>
  <c r="AJ1907" i="4"/>
  <c r="AI1907" i="4"/>
  <c r="AK1907" i="4"/>
  <c r="AJ1843" i="4"/>
  <c r="AI1843" i="4"/>
  <c r="AK1843" i="4"/>
  <c r="AJ1779" i="4"/>
  <c r="AH1779" i="4"/>
  <c r="AA1779" i="4"/>
  <c r="AE1779" i="4"/>
  <c r="AI1779" i="4"/>
  <c r="AK1779" i="4"/>
  <c r="AJ1749" i="4"/>
  <c r="AI1749" i="4"/>
  <c r="AK1749" i="4"/>
  <c r="AJ1733" i="4"/>
  <c r="AI1733" i="4"/>
  <c r="AH1733" i="4"/>
  <c r="AA1733" i="4"/>
  <c r="AE1733" i="4"/>
  <c r="AK1733" i="4"/>
  <c r="AJ1677" i="4"/>
  <c r="AH1677" i="4"/>
  <c r="AK1677" i="4"/>
  <c r="AI1677" i="4"/>
  <c r="AA1677" i="4"/>
  <c r="AE1677" i="4"/>
  <c r="AJ1661" i="4"/>
  <c r="AK1661" i="4"/>
  <c r="AI1661" i="4"/>
  <c r="AH1661" i="4"/>
  <c r="AA1661" i="4"/>
  <c r="AE1661" i="4"/>
  <c r="AJ1621" i="4"/>
  <c r="AI1621" i="4"/>
  <c r="AK1621" i="4"/>
  <c r="AJ1605" i="4"/>
  <c r="AI1605" i="4"/>
  <c r="AK1605" i="4"/>
  <c r="AJ1520" i="4"/>
  <c r="AI1520" i="4"/>
  <c r="AK1520" i="4"/>
  <c r="AJ1472" i="4"/>
  <c r="AI1472" i="4"/>
  <c r="AK1472" i="4"/>
  <c r="AJ1440" i="4"/>
  <c r="AI1440" i="4"/>
  <c r="AK1440" i="4"/>
  <c r="AJ1413" i="4"/>
  <c r="AK1413" i="4"/>
  <c r="AI1413" i="4"/>
  <c r="AH1413" i="4"/>
  <c r="AA1413" i="4"/>
  <c r="AE1413" i="4"/>
  <c r="AJ1358" i="4"/>
  <c r="AI1358" i="4"/>
  <c r="AK1358" i="4"/>
  <c r="AJ1554" i="4"/>
  <c r="AK1554" i="4"/>
  <c r="AI1554" i="4"/>
  <c r="AJ1490" i="4"/>
  <c r="AK1490" i="4"/>
  <c r="AI1490" i="4"/>
  <c r="AJ1423" i="4"/>
  <c r="AI1423" i="4"/>
  <c r="AH1423" i="4"/>
  <c r="AA1423" i="4"/>
  <c r="AE1423" i="4"/>
  <c r="AK1423" i="4"/>
  <c r="AJ1360" i="4"/>
  <c r="AH1360" i="4"/>
  <c r="AA1360" i="4"/>
  <c r="AE1360" i="4"/>
  <c r="AK1360" i="4"/>
  <c r="AI1360" i="4"/>
  <c r="AJ1806" i="4"/>
  <c r="AH1806" i="4"/>
  <c r="AA1806" i="4"/>
  <c r="AE1806" i="4"/>
  <c r="AI1806" i="4"/>
  <c r="AK1806" i="4"/>
  <c r="AJ1569" i="4"/>
  <c r="AI1569" i="4"/>
  <c r="AK1569" i="4"/>
  <c r="AJ1489" i="4"/>
  <c r="AI1489" i="4"/>
  <c r="AH1489" i="4"/>
  <c r="AA1489" i="4"/>
  <c r="AE1489" i="4"/>
  <c r="AK1489" i="4"/>
  <c r="AJ1457" i="4"/>
  <c r="AH1457" i="4"/>
  <c r="AA1457" i="4"/>
  <c r="AE1457" i="4"/>
  <c r="AI1457" i="4"/>
  <c r="AK1457" i="4"/>
  <c r="AI1305" i="4"/>
  <c r="AJ1305" i="4"/>
  <c r="AK1305" i="4"/>
  <c r="AI1257" i="4"/>
  <c r="AH1257" i="4"/>
  <c r="AA1257" i="4"/>
  <c r="AE1257" i="4"/>
  <c r="AJ1257" i="4"/>
  <c r="AI1145" i="4"/>
  <c r="AJ1145" i="4"/>
  <c r="AH1145" i="4"/>
  <c r="AA1145" i="4"/>
  <c r="AK1145" i="4"/>
  <c r="AI1097" i="4"/>
  <c r="AH1097" i="4"/>
  <c r="AA1097" i="4"/>
  <c r="AE1097" i="4"/>
  <c r="AJ1097" i="4"/>
  <c r="AK1097" i="4"/>
  <c r="AI1049" i="4"/>
  <c r="AJ1049" i="4"/>
  <c r="AK1049" i="4"/>
  <c r="AJ1882" i="4"/>
  <c r="AK1882" i="4"/>
  <c r="AI1882" i="4"/>
  <c r="AJ1690" i="4"/>
  <c r="AK1690" i="4"/>
  <c r="AI1690" i="4"/>
  <c r="AH1690" i="4"/>
  <c r="AA1690" i="4"/>
  <c r="AE1690" i="4"/>
  <c r="AI1343" i="4"/>
  <c r="AH1343" i="4"/>
  <c r="AA1343" i="4"/>
  <c r="AE1343" i="4"/>
  <c r="AJ1343" i="4"/>
  <c r="AK1343" i="4"/>
  <c r="AI1306" i="4"/>
  <c r="AJ1306" i="4"/>
  <c r="AK1306" i="4"/>
  <c r="AI1274" i="4"/>
  <c r="AH1274" i="4"/>
  <c r="AA1274" i="4"/>
  <c r="AE1274" i="4"/>
  <c r="AJ1274" i="4"/>
  <c r="AK1274" i="4"/>
  <c r="AI1242" i="4"/>
  <c r="AH1242" i="4"/>
  <c r="AJ1242" i="4"/>
  <c r="AK1242" i="4"/>
  <c r="AI1210" i="4"/>
  <c r="AH1210" i="4"/>
  <c r="AA1210" i="4"/>
  <c r="AE1210" i="4"/>
  <c r="AJ1210" i="4"/>
  <c r="AK1210" i="4"/>
  <c r="AI1162" i="4"/>
  <c r="AJ1162" i="4"/>
  <c r="AK1162" i="4"/>
  <c r="AI1130" i="4"/>
  <c r="AJ1130" i="4"/>
  <c r="AH1130" i="4"/>
  <c r="AA1130" i="4"/>
  <c r="AE1130" i="4"/>
  <c r="AK1130" i="4"/>
  <c r="AI1098" i="4"/>
  <c r="AH1098" i="4"/>
  <c r="AJ1098" i="4"/>
  <c r="AK1098" i="4"/>
  <c r="AJ1862" i="4"/>
  <c r="AH1862" i="4"/>
  <c r="AK1862" i="4"/>
  <c r="AI1862" i="4"/>
  <c r="AA1862" i="4"/>
  <c r="AE1862" i="4"/>
  <c r="AJ1670" i="4"/>
  <c r="AK1670" i="4"/>
  <c r="AI1670" i="4"/>
  <c r="AJ1535" i="4"/>
  <c r="AI1535" i="4"/>
  <c r="AK1535" i="4"/>
  <c r="AJ1503" i="4"/>
  <c r="AH1503" i="4"/>
  <c r="AA1503" i="4"/>
  <c r="AE1503" i="4"/>
  <c r="AI1503" i="4"/>
  <c r="AK1503" i="4"/>
  <c r="AJ1471" i="4"/>
  <c r="AI1471" i="4"/>
  <c r="AK1471" i="4"/>
  <c r="AJ1420" i="4"/>
  <c r="AI1420" i="4"/>
  <c r="AK1420" i="4"/>
  <c r="AJ1376" i="4"/>
  <c r="AI1376" i="4"/>
  <c r="AK1376" i="4"/>
  <c r="AK1231" i="4"/>
  <c r="AI1231" i="4"/>
  <c r="AJ1231" i="4"/>
  <c r="AK1183" i="4"/>
  <c r="AI1183" i="4"/>
  <c r="AH1183" i="4"/>
  <c r="AA1183" i="4"/>
  <c r="AE1183" i="4"/>
  <c r="AJ1183" i="4"/>
  <c r="AK1135" i="4"/>
  <c r="AI1135" i="4"/>
  <c r="AJ1135" i="4"/>
  <c r="AK1087" i="4"/>
  <c r="AI1087" i="4"/>
  <c r="AH1087" i="4"/>
  <c r="AA1087" i="4"/>
  <c r="AE1087" i="4"/>
  <c r="AJ1087" i="4"/>
  <c r="AJ1714" i="4"/>
  <c r="AI1714" i="4"/>
  <c r="AH1714" i="4"/>
  <c r="AA1714" i="4"/>
  <c r="AE1714" i="4"/>
  <c r="AK1714" i="4"/>
  <c r="AJ1602" i="4"/>
  <c r="AI1602" i="4"/>
  <c r="AK1602" i="4"/>
  <c r="AJ1361" i="4"/>
  <c r="AH1361" i="4"/>
  <c r="AI1361" i="4"/>
  <c r="AK1361" i="4"/>
  <c r="AJ1264" i="4"/>
  <c r="AH1264" i="4"/>
  <c r="AA1264" i="4"/>
  <c r="AE1264" i="4"/>
  <c r="AK1264" i="4"/>
  <c r="AI1264" i="4"/>
  <c r="AJ1216" i="4"/>
  <c r="AH1216" i="4"/>
  <c r="AK1216" i="4"/>
  <c r="AI1216" i="4"/>
  <c r="AA1216" i="4"/>
  <c r="AE1216" i="4"/>
  <c r="AJ1088" i="4"/>
  <c r="AK1088" i="4"/>
  <c r="AI1088" i="4"/>
  <c r="AH1088" i="4"/>
  <c r="AA1088" i="4"/>
  <c r="AE1088" i="4"/>
  <c r="AI980" i="4"/>
  <c r="AH980" i="4"/>
  <c r="AA980" i="4"/>
  <c r="AE980" i="4"/>
  <c r="AJ980" i="4"/>
  <c r="AK980" i="4"/>
  <c r="AI932" i="4"/>
  <c r="AH932" i="4"/>
  <c r="AA932" i="4"/>
  <c r="AE932" i="4"/>
  <c r="AJ932" i="4"/>
  <c r="AK932" i="4"/>
  <c r="AJ1743" i="4"/>
  <c r="AH1743" i="4"/>
  <c r="AK1743" i="4"/>
  <c r="AI1743" i="4"/>
  <c r="AA1743" i="4"/>
  <c r="AE1743" i="4"/>
  <c r="AJ1711" i="4"/>
  <c r="AK1711" i="4"/>
  <c r="AI1711" i="4"/>
  <c r="AH1711" i="4"/>
  <c r="AA1711" i="4"/>
  <c r="AE1711" i="4"/>
  <c r="AJ1687" i="4"/>
  <c r="AH1687" i="4"/>
  <c r="AA1687" i="4"/>
  <c r="AE1687" i="4"/>
  <c r="AK1687" i="4"/>
  <c r="AI1687" i="4"/>
  <c r="AJ1655" i="4"/>
  <c r="AK1655" i="4"/>
  <c r="AI1655" i="4"/>
  <c r="AJ1623" i="4"/>
  <c r="AK1623" i="4"/>
  <c r="AI1623" i="4"/>
  <c r="AH1623" i="4"/>
  <c r="AA1623" i="4"/>
  <c r="AE1623" i="4"/>
  <c r="AJ1524" i="4"/>
  <c r="AH1524" i="4"/>
  <c r="AI1524" i="4"/>
  <c r="AA1524" i="4"/>
  <c r="AE1524" i="4"/>
  <c r="AK1524" i="4"/>
  <c r="AJ1460" i="4"/>
  <c r="AI1460" i="4"/>
  <c r="AH1460" i="4"/>
  <c r="AA1460" i="4"/>
  <c r="AE1460" i="4"/>
  <c r="AK1460" i="4"/>
  <c r="AJ1414" i="4"/>
  <c r="AK1414" i="4"/>
  <c r="AI1414" i="4"/>
  <c r="AJ1346" i="4"/>
  <c r="AK1346" i="4"/>
  <c r="AI1346" i="4"/>
  <c r="AH1346" i="4"/>
  <c r="AA1346" i="4"/>
  <c r="AE1346" i="4"/>
  <c r="AJ1526" i="4"/>
  <c r="AI1526" i="4"/>
  <c r="AK1526" i="4"/>
  <c r="AJ1462" i="4"/>
  <c r="AI1462" i="4"/>
  <c r="AK1462" i="4"/>
  <c r="AJ1391" i="4"/>
  <c r="AI1391" i="4"/>
  <c r="AK1391" i="4"/>
  <c r="AJ1886" i="4"/>
  <c r="AI1886" i="4"/>
  <c r="AH1886" i="4"/>
  <c r="AA1886" i="4"/>
  <c r="AE1886" i="4"/>
  <c r="AK1886" i="4"/>
  <c r="AJ1630" i="4"/>
  <c r="AH1630" i="4"/>
  <c r="AA1630" i="4"/>
  <c r="AE1630" i="4"/>
  <c r="AI1630" i="4"/>
  <c r="AK1630" i="4"/>
  <c r="AI1325" i="4"/>
  <c r="AH1325" i="4"/>
  <c r="AA1325" i="4"/>
  <c r="AE1325" i="4"/>
  <c r="AJ1325" i="4"/>
  <c r="AK1325" i="4"/>
  <c r="AI1261" i="4"/>
  <c r="AH1261" i="4"/>
  <c r="AA1261" i="4"/>
  <c r="AE1261" i="4"/>
  <c r="AJ1261" i="4"/>
  <c r="AK1261" i="4"/>
  <c r="AI1197" i="4"/>
  <c r="AJ1197" i="4"/>
  <c r="AH1197" i="4"/>
  <c r="AK1197" i="4"/>
  <c r="AI1133" i="4"/>
  <c r="AH1133" i="4"/>
  <c r="AA1133" i="4"/>
  <c r="AE1133" i="4"/>
  <c r="AJ1133" i="4"/>
  <c r="AK1133" i="4"/>
  <c r="AI1069" i="4"/>
  <c r="AH1069" i="4"/>
  <c r="AA1069" i="4"/>
  <c r="AE1069" i="4"/>
  <c r="AJ1069" i="4"/>
  <c r="AK1069" i="4"/>
  <c r="AI1005" i="4"/>
  <c r="AH1005" i="4"/>
  <c r="AA1005" i="4"/>
  <c r="AE1005" i="4"/>
  <c r="AJ1005" i="4"/>
  <c r="AK1005" i="4"/>
  <c r="AJ1706" i="4"/>
  <c r="AH1706" i="4"/>
  <c r="AK1706" i="4"/>
  <c r="AI1706" i="4"/>
  <c r="AA1706" i="4"/>
  <c r="AE1706" i="4"/>
  <c r="AJ1359" i="4"/>
  <c r="AK1359" i="4"/>
  <c r="AI1359" i="4"/>
  <c r="AH1359" i="4"/>
  <c r="AA1359" i="4"/>
  <c r="AE1359" i="4"/>
  <c r="AJ1337" i="4"/>
  <c r="AH1337" i="4"/>
  <c r="AA1337" i="4"/>
  <c r="AE1337" i="4"/>
  <c r="AI1337" i="4"/>
  <c r="AK1337" i="4"/>
  <c r="AI1166" i="4"/>
  <c r="AH1166" i="4"/>
  <c r="AA1166" i="4"/>
  <c r="AE1166" i="4"/>
  <c r="AJ1166" i="4"/>
  <c r="AK1166" i="4"/>
  <c r="AI1134" i="4"/>
  <c r="AH1134" i="4"/>
  <c r="AA1134" i="4"/>
  <c r="AE1134" i="4"/>
  <c r="AJ1134" i="4"/>
  <c r="AK1134" i="4"/>
  <c r="AI1102" i="4"/>
  <c r="AH1102" i="4"/>
  <c r="AA1102" i="4"/>
  <c r="AE1102" i="4"/>
  <c r="AJ1102" i="4"/>
  <c r="AK1102" i="4"/>
  <c r="AJ1686" i="4"/>
  <c r="AK1686" i="4"/>
  <c r="AI1686" i="4"/>
  <c r="AJ1539" i="4"/>
  <c r="AI1539" i="4"/>
  <c r="AK1539" i="4"/>
  <c r="AJ1475" i="4"/>
  <c r="AI1475" i="4"/>
  <c r="AK1475" i="4"/>
  <c r="AJ1424" i="4"/>
  <c r="AI1424" i="4"/>
  <c r="AK1424" i="4"/>
  <c r="AK1283" i="4"/>
  <c r="AI1283" i="4"/>
  <c r="AJ1283" i="4"/>
  <c r="AH1283" i="4"/>
  <c r="AA1283" i="4"/>
  <c r="AE1283" i="4"/>
  <c r="AK1219" i="4"/>
  <c r="AI1219" i="4"/>
  <c r="AH1219" i="4"/>
  <c r="AA1219" i="4"/>
  <c r="AE1219" i="4"/>
  <c r="AJ1219" i="4"/>
  <c r="AK1155" i="4"/>
  <c r="AI1155" i="4"/>
  <c r="AH1155" i="4"/>
  <c r="AA1155" i="4"/>
  <c r="AE1155" i="4"/>
  <c r="AJ1155" i="4"/>
  <c r="AK1091" i="4"/>
  <c r="AI1091" i="4"/>
  <c r="AH1091" i="4"/>
  <c r="AA1091" i="4"/>
  <c r="AE1091" i="4"/>
  <c r="AJ1091" i="4"/>
  <c r="AJ1922" i="4"/>
  <c r="AI1922" i="4"/>
  <c r="AK1922" i="4"/>
  <c r="AJ1730" i="4"/>
  <c r="AI1730" i="4"/>
  <c r="AK1730" i="4"/>
  <c r="AJ1594" i="4"/>
  <c r="AH1594" i="4"/>
  <c r="AA1594" i="4"/>
  <c r="AK1594" i="4"/>
  <c r="AI1594" i="4"/>
  <c r="AE1594" i="4"/>
  <c r="AJ1236" i="4"/>
  <c r="AK1236" i="4"/>
  <c r="AI1236" i="4"/>
  <c r="AH1236" i="4"/>
  <c r="AA1236" i="4"/>
  <c r="AE1236" i="4"/>
  <c r="AJ1188" i="4"/>
  <c r="AK1188" i="4"/>
  <c r="AI1188" i="4"/>
  <c r="AJ1140" i="4"/>
  <c r="AK1140" i="4"/>
  <c r="AI1140" i="4"/>
  <c r="AJ1092" i="4"/>
  <c r="AH1092" i="4"/>
  <c r="AA1092" i="4"/>
  <c r="AE1092" i="4"/>
  <c r="AK1092" i="4"/>
  <c r="AI1092" i="4"/>
  <c r="AI1000" i="4"/>
  <c r="AH1000" i="4"/>
  <c r="AA1000" i="4"/>
  <c r="AE1000" i="4"/>
  <c r="AJ1000" i="4"/>
  <c r="AK1000" i="4"/>
  <c r="AI952" i="4"/>
  <c r="AJ952" i="4"/>
  <c r="AH952" i="4"/>
  <c r="AA952" i="4"/>
  <c r="AE952" i="4"/>
  <c r="AK952" i="4"/>
  <c r="AI808" i="4"/>
  <c r="AH808" i="4"/>
  <c r="AA808" i="4"/>
  <c r="AE808" i="4"/>
  <c r="AJ808" i="4"/>
  <c r="AK808" i="4"/>
  <c r="AI776" i="4"/>
  <c r="AJ776" i="4"/>
  <c r="AH776" i="4"/>
  <c r="AK776" i="4"/>
  <c r="AI632" i="4"/>
  <c r="AH632" i="4"/>
  <c r="AA632" i="4"/>
  <c r="AE632" i="4"/>
  <c r="AJ632" i="4"/>
  <c r="AK632" i="4"/>
  <c r="AI600" i="4"/>
  <c r="AH600" i="4"/>
  <c r="AA600" i="4"/>
  <c r="AE600" i="4"/>
  <c r="AJ600" i="4"/>
  <c r="AK600" i="4"/>
  <c r="AI552" i="4"/>
  <c r="AH552" i="4"/>
  <c r="AA552" i="4"/>
  <c r="AE552" i="4"/>
  <c r="AJ552" i="4"/>
  <c r="AK552" i="4"/>
  <c r="AI520" i="4"/>
  <c r="AH520" i="4"/>
  <c r="AA520" i="4"/>
  <c r="AE520" i="4"/>
  <c r="AJ520" i="4"/>
  <c r="AK520" i="4"/>
  <c r="AI1018" i="4"/>
  <c r="AH1018" i="4"/>
  <c r="AA1018" i="4"/>
  <c r="AE1018" i="4"/>
  <c r="AJ1018" i="4"/>
  <c r="AK1018" i="4"/>
  <c r="AI1002" i="4"/>
  <c r="AH1002" i="4"/>
  <c r="AA1002" i="4"/>
  <c r="AE1002" i="4"/>
  <c r="AJ1002" i="4"/>
  <c r="AK1002" i="4"/>
  <c r="AI969" i="4"/>
  <c r="AH969" i="4"/>
  <c r="AA969" i="4"/>
  <c r="AE969" i="4"/>
  <c r="AJ969" i="4"/>
  <c r="AK969" i="4"/>
  <c r="AI937" i="4"/>
  <c r="AJ937" i="4"/>
  <c r="AK937" i="4"/>
  <c r="AI905" i="4"/>
  <c r="AH905" i="4"/>
  <c r="AA905" i="4"/>
  <c r="AE905" i="4"/>
  <c r="AJ905" i="4"/>
  <c r="AK905" i="4"/>
  <c r="AI873" i="4"/>
  <c r="AH873" i="4"/>
  <c r="AA873" i="4"/>
  <c r="AE873" i="4"/>
  <c r="AJ873" i="4"/>
  <c r="AK873" i="4"/>
  <c r="AI841" i="4"/>
  <c r="AJ841" i="4"/>
  <c r="AK841" i="4"/>
  <c r="AI809" i="4"/>
  <c r="AH809" i="4"/>
  <c r="AJ809" i="4"/>
  <c r="AK809" i="4"/>
  <c r="AJ1753" i="4"/>
  <c r="AH1753" i="4"/>
  <c r="AK1753" i="4"/>
  <c r="AI1753" i="4"/>
  <c r="AA1753" i="4"/>
  <c r="AE1753" i="4"/>
  <c r="AJ1737" i="4"/>
  <c r="AK1737" i="4"/>
  <c r="AI1737" i="4"/>
  <c r="AH1737" i="4"/>
  <c r="AA1737" i="4"/>
  <c r="AE1737" i="4"/>
  <c r="AJ1528" i="4"/>
  <c r="AI1528" i="4"/>
  <c r="AK1528" i="4"/>
  <c r="AJ1464" i="4"/>
  <c r="AI1464" i="4"/>
  <c r="AH1464" i="4"/>
  <c r="AA1464" i="4"/>
  <c r="AE1464" i="4"/>
  <c r="AK1464" i="4"/>
  <c r="AJ1415" i="4"/>
  <c r="AI1415" i="4"/>
  <c r="AK1415" i="4"/>
  <c r="AJ1350" i="4"/>
  <c r="AI1350" i="4"/>
  <c r="AK1350" i="4"/>
  <c r="AJ1530" i="4"/>
  <c r="AI1530" i="4"/>
  <c r="AK1530" i="4"/>
  <c r="AJ1466" i="4"/>
  <c r="AI1466" i="4"/>
  <c r="AK1466" i="4"/>
  <c r="AJ1395" i="4"/>
  <c r="AK1395" i="4"/>
  <c r="AI1395" i="4"/>
  <c r="AH1395" i="4"/>
  <c r="AA1395" i="4"/>
  <c r="AE1395" i="4"/>
  <c r="AJ1902" i="4"/>
  <c r="AI1902" i="4"/>
  <c r="AK1902" i="4"/>
  <c r="AJ1646" i="4"/>
  <c r="AH1646" i="4"/>
  <c r="AA1646" i="4"/>
  <c r="AE1646" i="4"/>
  <c r="AI1646" i="4"/>
  <c r="AK1646" i="4"/>
  <c r="AJ1545" i="4"/>
  <c r="AI1545" i="4"/>
  <c r="AH1545" i="4"/>
  <c r="AA1545" i="4"/>
  <c r="AE1545" i="4"/>
  <c r="AK1545" i="4"/>
  <c r="AJ1465" i="4"/>
  <c r="AI1465" i="4"/>
  <c r="AH1465" i="4"/>
  <c r="AA1465" i="4"/>
  <c r="AE1465" i="4"/>
  <c r="AK1465" i="4"/>
  <c r="AJ1433" i="4"/>
  <c r="AI1433" i="4"/>
  <c r="AK1433" i="4"/>
  <c r="AJ1374" i="4"/>
  <c r="AI1374" i="4"/>
  <c r="AK1374" i="4"/>
  <c r="AI1297" i="4"/>
  <c r="AJ1297" i="4"/>
  <c r="AH1297" i="4"/>
  <c r="AK1297" i="4"/>
  <c r="AI1233" i="4"/>
  <c r="AH1233" i="4"/>
  <c r="AA1233" i="4"/>
  <c r="AE1233" i="4"/>
  <c r="AJ1233" i="4"/>
  <c r="AK1233" i="4"/>
  <c r="AI1169" i="4"/>
  <c r="AH1169" i="4"/>
  <c r="AA1169" i="4"/>
  <c r="AE1169" i="4"/>
  <c r="AJ1169" i="4"/>
  <c r="AK1169" i="4"/>
  <c r="AI1105" i="4"/>
  <c r="AH1105" i="4"/>
  <c r="AA1105" i="4"/>
  <c r="AE1105" i="4"/>
  <c r="AJ1105" i="4"/>
  <c r="AK1105" i="4"/>
  <c r="AI1041" i="4"/>
  <c r="AJ1041" i="4"/>
  <c r="AH1041" i="4"/>
  <c r="AA1041" i="4"/>
  <c r="AE1041" i="4"/>
  <c r="AK1041" i="4"/>
  <c r="AJ1850" i="4"/>
  <c r="AK1850" i="4"/>
  <c r="AI1850" i="4"/>
  <c r="AH1850" i="4"/>
  <c r="AA1850" i="4"/>
  <c r="AE1850" i="4"/>
  <c r="AJ1599" i="4"/>
  <c r="AK1599" i="4"/>
  <c r="AI1599" i="4"/>
  <c r="AI1339" i="4"/>
  <c r="AH1339" i="4"/>
  <c r="AA1339" i="4"/>
  <c r="AE1339" i="4"/>
  <c r="AJ1339" i="4"/>
  <c r="AK1339" i="4"/>
  <c r="AI1298" i="4"/>
  <c r="AJ1298" i="4"/>
  <c r="AK1298" i="4"/>
  <c r="AI1250" i="4"/>
  <c r="AH1250" i="4"/>
  <c r="AA1250" i="4"/>
  <c r="AE1250" i="4"/>
  <c r="AJ1250" i="4"/>
  <c r="AK1250" i="4"/>
  <c r="AI1218" i="4"/>
  <c r="AH1218" i="4"/>
  <c r="AA1218" i="4"/>
  <c r="AE1218" i="4"/>
  <c r="AJ1218" i="4"/>
  <c r="AK1218" i="4"/>
  <c r="AI1186" i="4"/>
  <c r="AH1186" i="4"/>
  <c r="AA1186" i="4"/>
  <c r="AE1186" i="4"/>
  <c r="AJ1186" i="4"/>
  <c r="AK1186" i="4"/>
  <c r="AJ1766" i="4"/>
  <c r="AK1766" i="4"/>
  <c r="AI1766" i="4"/>
  <c r="AH1766" i="4"/>
  <c r="AA1766" i="4"/>
  <c r="AE1766" i="4"/>
  <c r="AJ1559" i="4"/>
  <c r="AH1559" i="4"/>
  <c r="AI1559" i="4"/>
  <c r="AK1559" i="4"/>
  <c r="AJ1495" i="4"/>
  <c r="AI1495" i="4"/>
  <c r="AK1495" i="4"/>
  <c r="AJ1447" i="4"/>
  <c r="AI1447" i="4"/>
  <c r="AK1447" i="4"/>
  <c r="AJ1401" i="4"/>
  <c r="AA1401" i="4"/>
  <c r="AE1401" i="4"/>
  <c r="AI1401" i="4"/>
  <c r="AH1401" i="4"/>
  <c r="AK1401" i="4"/>
  <c r="AK1319" i="4"/>
  <c r="AI1319" i="4"/>
  <c r="AH1319" i="4"/>
  <c r="AA1319" i="4"/>
  <c r="AE1319" i="4"/>
  <c r="AJ1319" i="4"/>
  <c r="AK1255" i="4"/>
  <c r="AI1255" i="4"/>
  <c r="AH1255" i="4"/>
  <c r="AA1255" i="4"/>
  <c r="AE1255" i="4"/>
  <c r="AJ1255" i="4"/>
  <c r="AK1191" i="4"/>
  <c r="AI1191" i="4"/>
  <c r="AH1191" i="4"/>
  <c r="AA1191" i="4"/>
  <c r="AE1191" i="4"/>
  <c r="AJ1191" i="4"/>
  <c r="AK1143" i="4"/>
  <c r="AI1143" i="4"/>
  <c r="AH1143" i="4"/>
  <c r="AA1143" i="4"/>
  <c r="AE1143" i="4"/>
  <c r="AJ1143" i="4"/>
  <c r="AK1095" i="4"/>
  <c r="AI1095" i="4"/>
  <c r="AJ1095" i="4"/>
  <c r="AJ1810" i="4"/>
  <c r="AI1810" i="4"/>
  <c r="AK1810" i="4"/>
  <c r="AJ1682" i="4"/>
  <c r="AI1682" i="4"/>
  <c r="AK1682" i="4"/>
  <c r="AJ1353" i="4"/>
  <c r="AI1353" i="4"/>
  <c r="AH1353" i="4"/>
  <c r="AA1353" i="4"/>
  <c r="AE1353" i="4"/>
  <c r="AK1353" i="4"/>
  <c r="AJ1304" i="4"/>
  <c r="AK1304" i="4"/>
  <c r="AI1304" i="4"/>
  <c r="AH1304" i="4"/>
  <c r="AA1304" i="4"/>
  <c r="AE1304" i="4"/>
  <c r="AJ1176" i="4"/>
  <c r="AK1176" i="4"/>
  <c r="AI1176" i="4"/>
  <c r="AJ1048" i="4"/>
  <c r="AH1048" i="4"/>
  <c r="AK1048" i="4"/>
  <c r="AI1048" i="4"/>
  <c r="AI988" i="4"/>
  <c r="AJ988" i="4"/>
  <c r="AH988" i="4"/>
  <c r="AA988" i="4"/>
  <c r="AE988" i="4"/>
  <c r="AK988" i="4"/>
  <c r="AI940" i="4"/>
  <c r="AH940" i="4"/>
  <c r="AA940" i="4"/>
  <c r="AE940" i="4"/>
  <c r="AJ940" i="4"/>
  <c r="AK940" i="4"/>
  <c r="AI892" i="4"/>
  <c r="AH892" i="4"/>
  <c r="AA892" i="4"/>
  <c r="AE892" i="4"/>
  <c r="AJ892" i="4"/>
  <c r="AK892" i="4"/>
  <c r="AI860" i="4"/>
  <c r="AH860" i="4"/>
  <c r="AA860" i="4"/>
  <c r="AE860" i="4"/>
  <c r="AJ860" i="4"/>
  <c r="AK860" i="4"/>
  <c r="AI732" i="4"/>
  <c r="AJ732" i="4"/>
  <c r="AH732" i="4"/>
  <c r="AA732" i="4"/>
  <c r="AE732" i="4"/>
  <c r="AK732" i="4"/>
  <c r="AI700" i="4"/>
  <c r="AH700" i="4"/>
  <c r="AA700" i="4"/>
  <c r="AE700" i="4"/>
  <c r="AJ700" i="4"/>
  <c r="AK700" i="4"/>
  <c r="AI668" i="4"/>
  <c r="AJ668" i="4"/>
  <c r="AK668" i="4"/>
  <c r="AI636" i="4"/>
  <c r="AH636" i="4"/>
  <c r="AA636" i="4"/>
  <c r="AE636" i="4"/>
  <c r="AJ636" i="4"/>
  <c r="AK636" i="4"/>
  <c r="AI604" i="4"/>
  <c r="AJ604" i="4"/>
  <c r="AK604" i="4"/>
  <c r="AI572" i="4"/>
  <c r="AJ572" i="4"/>
  <c r="AK572" i="4"/>
  <c r="AI540" i="4"/>
  <c r="AH540" i="4"/>
  <c r="AA540" i="4"/>
  <c r="AE540" i="4"/>
  <c r="AJ540" i="4"/>
  <c r="AK540" i="4"/>
  <c r="AJ1020" i="4"/>
  <c r="AH1020" i="4"/>
  <c r="AA1020" i="4"/>
  <c r="AI1020" i="4"/>
  <c r="AK1020" i="4"/>
  <c r="AJ1723" i="4"/>
  <c r="AI1723" i="4"/>
  <c r="AH1723" i="4"/>
  <c r="AA1723" i="4"/>
  <c r="AE1723" i="4"/>
  <c r="AK1723" i="4"/>
  <c r="AJ1691" i="4"/>
  <c r="AI1691" i="4"/>
  <c r="AK1691" i="4"/>
  <c r="AJ1659" i="4"/>
  <c r="AI1659" i="4"/>
  <c r="AK1659" i="4"/>
  <c r="AJ1627" i="4"/>
  <c r="AI1627" i="4"/>
  <c r="AK1627" i="4"/>
  <c r="AJ1532" i="4"/>
  <c r="AH1532" i="4"/>
  <c r="AA1532" i="4"/>
  <c r="AE1532" i="4"/>
  <c r="AI1532" i="4"/>
  <c r="AK1532" i="4"/>
  <c r="AJ1468" i="4"/>
  <c r="AI1468" i="4"/>
  <c r="AK1468" i="4"/>
  <c r="AJ1416" i="4"/>
  <c r="AI1416" i="4"/>
  <c r="AK1416" i="4"/>
  <c r="AJ1354" i="4"/>
  <c r="AI1354" i="4"/>
  <c r="AK1354" i="4"/>
  <c r="AJ1534" i="4"/>
  <c r="AH1534" i="4"/>
  <c r="AA1534" i="4"/>
  <c r="AE1534" i="4"/>
  <c r="AI1534" i="4"/>
  <c r="AK1534" i="4"/>
  <c r="AJ1470" i="4"/>
  <c r="AI1470" i="4"/>
  <c r="AH1470" i="4"/>
  <c r="AA1470" i="4"/>
  <c r="AE1470" i="4"/>
  <c r="AK1470" i="4"/>
  <c r="AJ1399" i="4"/>
  <c r="AH1399" i="4"/>
  <c r="AK1399" i="4"/>
  <c r="AI1399" i="4"/>
  <c r="AJ1918" i="4"/>
  <c r="AI1918" i="4"/>
  <c r="AK1918" i="4"/>
  <c r="AJ1662" i="4"/>
  <c r="AI1662" i="4"/>
  <c r="AK1662" i="4"/>
  <c r="AJ1394" i="4"/>
  <c r="AH1394" i="4"/>
  <c r="AI1394" i="4"/>
  <c r="AK1394" i="4"/>
  <c r="AI1317" i="4"/>
  <c r="AH1317" i="4"/>
  <c r="AA1317" i="4"/>
  <c r="AE1317" i="4"/>
  <c r="AJ1317" i="4"/>
  <c r="AK1317" i="4"/>
  <c r="AI1253" i="4"/>
  <c r="AH1253" i="4"/>
  <c r="AA1253" i="4"/>
  <c r="AE1253" i="4"/>
  <c r="AJ1253" i="4"/>
  <c r="AK1253" i="4"/>
  <c r="AI1189" i="4"/>
  <c r="AJ1189" i="4"/>
  <c r="AK1189" i="4"/>
  <c r="AI1125" i="4"/>
  <c r="AH1125" i="4"/>
  <c r="AA1125" i="4"/>
  <c r="AE1125" i="4"/>
  <c r="AJ1125" i="4"/>
  <c r="AK1125" i="4"/>
  <c r="AI1061" i="4"/>
  <c r="AJ1061" i="4"/>
  <c r="AK1061" i="4"/>
  <c r="AJ1930" i="4"/>
  <c r="AK1930" i="4"/>
  <c r="AI1930" i="4"/>
  <c r="AJ1674" i="4"/>
  <c r="AK1674" i="4"/>
  <c r="AI1674" i="4"/>
  <c r="AH1674" i="4"/>
  <c r="AA1674" i="4"/>
  <c r="AE1674" i="4"/>
  <c r="AJ1582" i="4"/>
  <c r="AH1582" i="4"/>
  <c r="AA1582" i="4"/>
  <c r="AE1582" i="4"/>
  <c r="AI1582" i="4"/>
  <c r="AK1582" i="4"/>
  <c r="AI1270" i="4"/>
  <c r="AH1270" i="4"/>
  <c r="AA1270" i="4"/>
  <c r="AE1270" i="4"/>
  <c r="AJ1270" i="4"/>
  <c r="AK1270" i="4"/>
  <c r="AI1238" i="4"/>
  <c r="AH1238" i="4"/>
  <c r="AA1238" i="4"/>
  <c r="AE1238" i="4"/>
  <c r="AJ1238" i="4"/>
  <c r="AK1238" i="4"/>
  <c r="AI1206" i="4"/>
  <c r="AH1206" i="4"/>
  <c r="AA1206" i="4"/>
  <c r="AJ1206" i="4"/>
  <c r="AK1206" i="4"/>
  <c r="AI1174" i="4"/>
  <c r="AJ1174" i="4"/>
  <c r="AK1174" i="4"/>
  <c r="AJ1718" i="4"/>
  <c r="AK1718" i="4"/>
  <c r="AI1718" i="4"/>
  <c r="AH1718" i="4"/>
  <c r="AJ1547" i="4"/>
  <c r="AI1547" i="4"/>
  <c r="AK1547" i="4"/>
  <c r="AJ1499" i="4"/>
  <c r="AH1499" i="4"/>
  <c r="AA1499" i="4"/>
  <c r="AI1499" i="4"/>
  <c r="AE1499" i="4"/>
  <c r="AK1499" i="4"/>
  <c r="AJ1451" i="4"/>
  <c r="AI1451" i="4"/>
  <c r="AK1451" i="4"/>
  <c r="AJ1388" i="4"/>
  <c r="AI1388" i="4"/>
  <c r="AK1388" i="4"/>
  <c r="AK1307" i="4"/>
  <c r="AI1307" i="4"/>
  <c r="AH1307" i="4"/>
  <c r="AA1307" i="4"/>
  <c r="AE1307" i="4"/>
  <c r="AJ1307" i="4"/>
  <c r="AK1243" i="4"/>
  <c r="AI1243" i="4"/>
  <c r="AH1243" i="4"/>
  <c r="AA1243" i="4"/>
  <c r="AE1243" i="4"/>
  <c r="AJ1243" i="4"/>
  <c r="AK1179" i="4"/>
  <c r="AI1179" i="4"/>
  <c r="AJ1179" i="4"/>
  <c r="AH1179" i="4"/>
  <c r="AA1179" i="4"/>
  <c r="AE1179" i="4"/>
  <c r="AK1115" i="4"/>
  <c r="AI1115" i="4"/>
  <c r="AH1115" i="4"/>
  <c r="AA1115" i="4"/>
  <c r="AE1115" i="4"/>
  <c r="AJ1115" i="4"/>
  <c r="AK1051" i="4"/>
  <c r="AI1051" i="4"/>
  <c r="AH1051" i="4"/>
  <c r="AA1051" i="4"/>
  <c r="AE1051" i="4"/>
  <c r="AJ1051" i="4"/>
  <c r="AJ1762" i="4"/>
  <c r="AI1762" i="4"/>
  <c r="AH1762" i="4"/>
  <c r="AA1762" i="4"/>
  <c r="AE1762" i="4"/>
  <c r="AK1762" i="4"/>
  <c r="AJ1587" i="4"/>
  <c r="AK1587" i="4"/>
  <c r="AI1587" i="4"/>
  <c r="AJ1324" i="4"/>
  <c r="AK1324" i="4"/>
  <c r="AI1324" i="4"/>
  <c r="AH1324" i="4"/>
  <c r="AA1324" i="4"/>
  <c r="AE1324" i="4"/>
  <c r="AJ1260" i="4"/>
  <c r="AK1260" i="4"/>
  <c r="AI1260" i="4"/>
  <c r="AJ1196" i="4"/>
  <c r="AH1196" i="4"/>
  <c r="AK1196" i="4"/>
  <c r="AI1196" i="4"/>
  <c r="AA1196" i="4"/>
  <c r="AE1196" i="4"/>
  <c r="AJ1132" i="4"/>
  <c r="AK1132" i="4"/>
  <c r="AI1132" i="4"/>
  <c r="AH1132" i="4"/>
  <c r="AA1132" i="4"/>
  <c r="AE1132" i="4"/>
  <c r="AJ1068" i="4"/>
  <c r="AH1068" i="4"/>
  <c r="AA1068" i="4"/>
  <c r="AE1068" i="4"/>
  <c r="AK1068" i="4"/>
  <c r="AI1068" i="4"/>
  <c r="AI976" i="4"/>
  <c r="AH976" i="4"/>
  <c r="AA976" i="4"/>
  <c r="AE976" i="4"/>
  <c r="AJ976" i="4"/>
  <c r="AK976" i="4"/>
  <c r="AI912" i="4"/>
  <c r="AJ912" i="4"/>
  <c r="AK912" i="4"/>
  <c r="AI848" i="4"/>
  <c r="AJ848" i="4"/>
  <c r="AK848" i="4"/>
  <c r="AI784" i="4"/>
  <c r="AH784" i="4"/>
  <c r="AA784" i="4"/>
  <c r="AE784" i="4"/>
  <c r="AJ784" i="4"/>
  <c r="AK784" i="4"/>
  <c r="AI720" i="4"/>
  <c r="AH720" i="4"/>
  <c r="AA720" i="4"/>
  <c r="AE720" i="4"/>
  <c r="AJ720" i="4"/>
  <c r="AK720" i="4"/>
  <c r="AI656" i="4"/>
  <c r="AJ656" i="4"/>
  <c r="AH656" i="4"/>
  <c r="AA656" i="4"/>
  <c r="AE656" i="4"/>
  <c r="AK656" i="4"/>
  <c r="AI592" i="4"/>
  <c r="AH592" i="4"/>
  <c r="AA592" i="4"/>
  <c r="AE592" i="4"/>
  <c r="AJ592" i="4"/>
  <c r="AK592" i="4"/>
  <c r="AI528" i="4"/>
  <c r="AH528" i="4"/>
  <c r="AA528" i="4"/>
  <c r="AE528" i="4"/>
  <c r="AJ528" i="4"/>
  <c r="AK528" i="4"/>
  <c r="AI1006" i="4"/>
  <c r="AH1006" i="4"/>
  <c r="AA1006" i="4"/>
  <c r="AE1006" i="4"/>
  <c r="AJ1006" i="4"/>
  <c r="AK1006" i="4"/>
  <c r="AI929" i="4"/>
  <c r="AJ929" i="4"/>
  <c r="AK929" i="4"/>
  <c r="AI897" i="4"/>
  <c r="AH897" i="4"/>
  <c r="AA897" i="4"/>
  <c r="AE897" i="4"/>
  <c r="AJ897" i="4"/>
  <c r="AK897" i="4"/>
  <c r="AI865" i="4"/>
  <c r="AJ865" i="4"/>
  <c r="AH865" i="4"/>
  <c r="AA865" i="4"/>
  <c r="AE865" i="4"/>
  <c r="AK865" i="4"/>
  <c r="AI833" i="4"/>
  <c r="AH833" i="4"/>
  <c r="AA833" i="4"/>
  <c r="AE833" i="4"/>
  <c r="AJ833" i="4"/>
  <c r="AK833" i="4"/>
  <c r="AI801" i="4"/>
  <c r="AJ801" i="4"/>
  <c r="AK801" i="4"/>
  <c r="AI673" i="4"/>
  <c r="AH673" i="4"/>
  <c r="AA673" i="4"/>
  <c r="AE673" i="4"/>
  <c r="AJ673" i="4"/>
  <c r="AK673" i="4"/>
  <c r="AI593" i="4"/>
  <c r="AH593" i="4"/>
  <c r="AA593" i="4"/>
  <c r="AE593" i="4"/>
  <c r="AJ593" i="4"/>
  <c r="AK593" i="4"/>
  <c r="AI561" i="4"/>
  <c r="AJ561" i="4"/>
  <c r="AK561" i="4"/>
  <c r="AI513" i="4"/>
  <c r="AK513" i="4"/>
  <c r="AJ513" i="4"/>
  <c r="AH513" i="4"/>
  <c r="AA513" i="4"/>
  <c r="AE513" i="4"/>
  <c r="AK970" i="4"/>
  <c r="AI970" i="4"/>
  <c r="AJ970" i="4"/>
  <c r="AK906" i="4"/>
  <c r="AI906" i="4"/>
  <c r="AJ906" i="4"/>
  <c r="AK842" i="4"/>
  <c r="AI842" i="4"/>
  <c r="AH842" i="4"/>
  <c r="AA842" i="4"/>
  <c r="AE842" i="4"/>
  <c r="AJ842" i="4"/>
  <c r="AK778" i="4"/>
  <c r="AI778" i="4"/>
  <c r="AH778" i="4"/>
  <c r="AA778" i="4"/>
  <c r="AE778" i="4"/>
  <c r="AJ778" i="4"/>
  <c r="AK714" i="4"/>
  <c r="AI714" i="4"/>
  <c r="AJ714" i="4"/>
  <c r="AH714" i="4"/>
  <c r="AA714" i="4"/>
  <c r="AE714" i="4"/>
  <c r="AK650" i="4"/>
  <c r="AI650" i="4"/>
  <c r="AH650" i="4"/>
  <c r="AA650" i="4"/>
  <c r="AE650" i="4"/>
  <c r="AJ650" i="4"/>
  <c r="AK586" i="4"/>
  <c r="AI586" i="4"/>
  <c r="AH586" i="4"/>
  <c r="AA586" i="4"/>
  <c r="AE586" i="4"/>
  <c r="AJ586" i="4"/>
  <c r="AK522" i="4"/>
  <c r="AI522" i="4"/>
  <c r="AH522" i="4"/>
  <c r="AA522" i="4"/>
  <c r="AE522" i="4"/>
  <c r="AJ522" i="4"/>
  <c r="AJ971" i="4"/>
  <c r="AK971" i="4"/>
  <c r="AI971" i="4"/>
  <c r="AH971" i="4"/>
  <c r="AA971" i="4"/>
  <c r="AE971" i="4"/>
  <c r="AJ907" i="4"/>
  <c r="AK907" i="4"/>
  <c r="AI907" i="4"/>
  <c r="AH907" i="4"/>
  <c r="AA907" i="4"/>
  <c r="AE907" i="4"/>
  <c r="AJ843" i="4"/>
  <c r="AK843" i="4"/>
  <c r="AI843" i="4"/>
  <c r="AH843" i="4"/>
  <c r="AA843" i="4"/>
  <c r="AE843" i="4"/>
  <c r="AI444" i="4"/>
  <c r="AJ444" i="4"/>
  <c r="AH444" i="4"/>
  <c r="AK444" i="4"/>
  <c r="AI380" i="4"/>
  <c r="AJ380" i="4"/>
  <c r="AH380" i="4"/>
  <c r="AK380" i="4"/>
  <c r="AI316" i="4"/>
  <c r="AJ316" i="4"/>
  <c r="AH316" i="4"/>
  <c r="AK316" i="4"/>
  <c r="AI252" i="4"/>
  <c r="AJ252" i="4"/>
  <c r="AH252" i="4"/>
  <c r="AK252" i="4"/>
  <c r="AI188" i="4"/>
  <c r="AJ188" i="4"/>
  <c r="AH188" i="4"/>
  <c r="AA188" i="4"/>
  <c r="AK188" i="4"/>
  <c r="AI127" i="4"/>
  <c r="AJ127" i="4"/>
  <c r="AH127" i="4"/>
  <c r="AK127" i="4"/>
  <c r="AI884" i="4"/>
  <c r="AJ884" i="4"/>
  <c r="AH884" i="4"/>
  <c r="AA884" i="4"/>
  <c r="AE884" i="4"/>
  <c r="AK884" i="4"/>
  <c r="AI820" i="4"/>
  <c r="AH820" i="4"/>
  <c r="AA820" i="4"/>
  <c r="AE820" i="4"/>
  <c r="AJ820" i="4"/>
  <c r="AK820" i="4"/>
  <c r="AI756" i="4"/>
  <c r="AJ756" i="4"/>
  <c r="AK756" i="4"/>
  <c r="AI692" i="4"/>
  <c r="AH692" i="4"/>
  <c r="AA692" i="4"/>
  <c r="AE692" i="4"/>
  <c r="AJ692" i="4"/>
  <c r="AK692" i="4"/>
  <c r="AI628" i="4"/>
  <c r="AJ628" i="4"/>
  <c r="AK628" i="4"/>
  <c r="AI564" i="4"/>
  <c r="AH564" i="4"/>
  <c r="AA564" i="4"/>
  <c r="AE564" i="4"/>
  <c r="AJ564" i="4"/>
  <c r="AK564" i="4"/>
  <c r="AJ1024" i="4"/>
  <c r="AI1024" i="4"/>
  <c r="AH1024" i="4"/>
  <c r="AA1024" i="4"/>
  <c r="AE1024" i="4"/>
  <c r="AK1024" i="4"/>
  <c r="AJ1008" i="4"/>
  <c r="AI1008" i="4"/>
  <c r="AK1008" i="4"/>
  <c r="AI981" i="4"/>
  <c r="AH981" i="4"/>
  <c r="AA981" i="4"/>
  <c r="AE981" i="4"/>
  <c r="AJ981" i="4"/>
  <c r="AK981" i="4"/>
  <c r="AI837" i="4"/>
  <c r="AH837" i="4"/>
  <c r="AA837" i="4"/>
  <c r="AE837" i="4"/>
  <c r="AJ837" i="4"/>
  <c r="AK837" i="4"/>
  <c r="AI805" i="4"/>
  <c r="AH805" i="4"/>
  <c r="AA805" i="4"/>
  <c r="AE805" i="4"/>
  <c r="AJ805" i="4"/>
  <c r="AK805" i="4"/>
  <c r="AI757" i="4"/>
  <c r="AH757" i="4"/>
  <c r="AA757" i="4"/>
  <c r="AE757" i="4"/>
  <c r="AJ757" i="4"/>
  <c r="AK757" i="4"/>
  <c r="AI645" i="4"/>
  <c r="AH645" i="4"/>
  <c r="AA645" i="4"/>
  <c r="AE645" i="4"/>
  <c r="AJ645" i="4"/>
  <c r="AK645" i="4"/>
  <c r="AI597" i="4"/>
  <c r="AH597" i="4"/>
  <c r="AA597" i="4"/>
  <c r="AE597" i="4"/>
  <c r="AJ597" i="4"/>
  <c r="AK597" i="4"/>
  <c r="AI565" i="4"/>
  <c r="AJ565" i="4"/>
  <c r="AH565" i="4"/>
  <c r="AA565" i="4"/>
  <c r="AE565" i="4"/>
  <c r="AK565" i="4"/>
  <c r="AI517" i="4"/>
  <c r="AH517" i="4"/>
  <c r="AA517" i="4"/>
  <c r="AE517" i="4"/>
  <c r="AJ517" i="4"/>
  <c r="AK517" i="4"/>
  <c r="AK990" i="4"/>
  <c r="AI990" i="4"/>
  <c r="AJ990" i="4"/>
  <c r="AK926" i="4"/>
  <c r="AI926" i="4"/>
  <c r="AH926" i="4"/>
  <c r="AA926" i="4"/>
  <c r="AE926" i="4"/>
  <c r="AJ926" i="4"/>
  <c r="AK862" i="4"/>
  <c r="AI862" i="4"/>
  <c r="AH862" i="4"/>
  <c r="AA862" i="4"/>
  <c r="AE862" i="4"/>
  <c r="AJ862" i="4"/>
  <c r="AK798" i="4"/>
  <c r="AI798" i="4"/>
  <c r="AH798" i="4"/>
  <c r="AA798" i="4"/>
  <c r="AE798" i="4"/>
  <c r="AJ798" i="4"/>
  <c r="AK734" i="4"/>
  <c r="AI734" i="4"/>
  <c r="AH734" i="4"/>
  <c r="AA734" i="4"/>
  <c r="AE734" i="4"/>
  <c r="AJ734" i="4"/>
  <c r="AK670" i="4"/>
  <c r="AI670" i="4"/>
  <c r="AJ670" i="4"/>
  <c r="AK606" i="4"/>
  <c r="AI606" i="4"/>
  <c r="AH606" i="4"/>
  <c r="AA606" i="4"/>
  <c r="AE606" i="4"/>
  <c r="AJ606" i="4"/>
  <c r="AK542" i="4"/>
  <c r="AI542" i="4"/>
  <c r="AJ542" i="4"/>
  <c r="AJ991" i="4"/>
  <c r="AK991" i="4"/>
  <c r="AI991" i="4"/>
  <c r="AH991" i="4"/>
  <c r="AJ927" i="4"/>
  <c r="AK927" i="4"/>
  <c r="AI927" i="4"/>
  <c r="AJ863" i="4"/>
  <c r="AE863" i="4"/>
  <c r="AK863" i="4"/>
  <c r="AI863" i="4"/>
  <c r="AH863" i="4"/>
  <c r="AA863" i="4"/>
  <c r="AI464" i="4"/>
  <c r="AJ464" i="4"/>
  <c r="AH464" i="4"/>
  <c r="AK464" i="4"/>
  <c r="AI336" i="4"/>
  <c r="AJ336" i="4"/>
  <c r="AH336" i="4"/>
  <c r="AK336" i="4"/>
  <c r="AI272" i="4"/>
  <c r="AJ272" i="4"/>
  <c r="AK272" i="4"/>
  <c r="AI208" i="4"/>
  <c r="AH208" i="4"/>
  <c r="AJ208" i="4"/>
  <c r="AK208" i="4"/>
  <c r="AI147" i="4"/>
  <c r="AH147" i="4"/>
  <c r="AJ147" i="4"/>
  <c r="AK147" i="4"/>
  <c r="BA6" i="4"/>
  <c r="BB6" i="4"/>
  <c r="AI197" i="4"/>
  <c r="AH197" i="4"/>
  <c r="AB197" i="4"/>
  <c r="AJ197" i="4"/>
  <c r="AK197" i="4"/>
  <c r="AI165" i="4"/>
  <c r="AJ165" i="4"/>
  <c r="AH165" i="4"/>
  <c r="AK165" i="4"/>
  <c r="AK454" i="4"/>
  <c r="AI454" i="4"/>
  <c r="AJ454" i="4"/>
  <c r="AH454" i="4"/>
  <c r="AK390" i="4"/>
  <c r="AI390" i="4"/>
  <c r="AJ390" i="4"/>
  <c r="AH390" i="4"/>
  <c r="AK326" i="4"/>
  <c r="AI326" i="4"/>
  <c r="AJ326" i="4"/>
  <c r="AJ455" i="4"/>
  <c r="AK455" i="4"/>
  <c r="AI455" i="4"/>
  <c r="AH455" i="4"/>
  <c r="AJ391" i="4"/>
  <c r="AK391" i="4"/>
  <c r="AI391" i="4"/>
  <c r="AH391" i="4"/>
  <c r="AJ327" i="4"/>
  <c r="AK327" i="4"/>
  <c r="AI327" i="4"/>
  <c r="AJ263" i="4"/>
  <c r="AK263" i="4"/>
  <c r="AI263" i="4"/>
  <c r="AJ199" i="4"/>
  <c r="AH199" i="4"/>
  <c r="AK199" i="4"/>
  <c r="AI199" i="4"/>
  <c r="AJ134" i="4"/>
  <c r="AK134" i="4"/>
  <c r="AI134" i="4"/>
  <c r="AH134" i="4"/>
  <c r="AA134" i="4"/>
  <c r="BA90" i="4"/>
  <c r="AZ90" i="4"/>
  <c r="AX90" i="4"/>
  <c r="BB90" i="4"/>
  <c r="BA74" i="4"/>
  <c r="BB74" i="4"/>
  <c r="AZ74" i="4"/>
  <c r="AX74" i="4"/>
  <c r="AI777" i="4"/>
  <c r="AA777" i="4"/>
  <c r="AJ777" i="4"/>
  <c r="AH777" i="4"/>
  <c r="AK777" i="4"/>
  <c r="AI729" i="4"/>
  <c r="AH729" i="4"/>
  <c r="AA729" i="4"/>
  <c r="AE729" i="4"/>
  <c r="AJ729" i="4"/>
  <c r="AK729" i="4"/>
  <c r="AI681" i="4"/>
  <c r="AJ681" i="4"/>
  <c r="AK681" i="4"/>
  <c r="AI649" i="4"/>
  <c r="AH649" i="4"/>
  <c r="AA649" i="4"/>
  <c r="AE649" i="4"/>
  <c r="AJ649" i="4"/>
  <c r="AK649" i="4"/>
  <c r="AK994" i="4"/>
  <c r="AI994" i="4"/>
  <c r="AH994" i="4"/>
  <c r="AA994" i="4"/>
  <c r="AE994" i="4"/>
  <c r="AJ994" i="4"/>
  <c r="AK930" i="4"/>
  <c r="AI930" i="4"/>
  <c r="AJ930" i="4"/>
  <c r="AK866" i="4"/>
  <c r="AI866" i="4"/>
  <c r="AH866" i="4"/>
  <c r="AA866" i="4"/>
  <c r="AE866" i="4"/>
  <c r="AJ866" i="4"/>
  <c r="AK802" i="4"/>
  <c r="AI802" i="4"/>
  <c r="AH802" i="4"/>
  <c r="AA802" i="4"/>
  <c r="AE802" i="4"/>
  <c r="AJ802" i="4"/>
  <c r="AK738" i="4"/>
  <c r="AI738" i="4"/>
  <c r="AH738" i="4"/>
  <c r="AA738" i="4"/>
  <c r="AE738" i="4"/>
  <c r="AJ738" i="4"/>
  <c r="AK674" i="4"/>
  <c r="AI674" i="4"/>
  <c r="AJ674" i="4"/>
  <c r="AK610" i="4"/>
  <c r="AI610" i="4"/>
  <c r="AJ610" i="4"/>
  <c r="AK546" i="4"/>
  <c r="AI546" i="4"/>
  <c r="AH546" i="4"/>
  <c r="AA546" i="4"/>
  <c r="AE546" i="4"/>
  <c r="AJ546" i="4"/>
  <c r="AJ995" i="4"/>
  <c r="AK995" i="4"/>
  <c r="AI995" i="4"/>
  <c r="AJ931" i="4"/>
  <c r="AA931" i="4"/>
  <c r="AE931" i="4"/>
  <c r="AK931" i="4"/>
  <c r="AI931" i="4"/>
  <c r="AH931" i="4"/>
  <c r="AJ867" i="4"/>
  <c r="AK867" i="4"/>
  <c r="AI867" i="4"/>
  <c r="AH867" i="4"/>
  <c r="AA867" i="4"/>
  <c r="AE867" i="4"/>
  <c r="AI468" i="4"/>
  <c r="AH468" i="4"/>
  <c r="AJ468" i="4"/>
  <c r="AK468" i="4"/>
  <c r="AI404" i="4"/>
  <c r="AJ404" i="4"/>
  <c r="AK404" i="4"/>
  <c r="AI340" i="4"/>
  <c r="AJ340" i="4"/>
  <c r="AH340" i="4"/>
  <c r="AA340" i="4"/>
  <c r="AK340" i="4"/>
  <c r="AI276" i="4"/>
  <c r="AJ276" i="4"/>
  <c r="AH276" i="4"/>
  <c r="AK276" i="4"/>
  <c r="AI212" i="4"/>
  <c r="AJ212" i="4"/>
  <c r="AK212" i="4"/>
  <c r="AI151" i="4"/>
  <c r="AH151" i="4"/>
  <c r="AA151" i="4"/>
  <c r="AJ151" i="4"/>
  <c r="AK151" i="4"/>
  <c r="BA10" i="4"/>
  <c r="AZ10" i="4"/>
  <c r="AX10" i="4"/>
  <c r="BB10" i="4"/>
  <c r="AI425" i="4"/>
  <c r="AH425" i="4"/>
  <c r="AJ425" i="4"/>
  <c r="AK425" i="4"/>
  <c r="AI393" i="4"/>
  <c r="AJ393" i="4"/>
  <c r="AK393" i="4"/>
  <c r="AI361" i="4"/>
  <c r="AH361" i="4"/>
  <c r="AJ361" i="4"/>
  <c r="AK361" i="4"/>
  <c r="AI281" i="4"/>
  <c r="AJ281" i="4"/>
  <c r="AK281" i="4"/>
  <c r="AI249" i="4"/>
  <c r="AJ249" i="4"/>
  <c r="AH249" i="4"/>
  <c r="AK249" i="4"/>
  <c r="AJ485" i="4"/>
  <c r="AI485" i="4"/>
  <c r="AH485" i="4"/>
  <c r="AK485" i="4"/>
  <c r="AK426" i="4"/>
  <c r="AI426" i="4"/>
  <c r="AH426" i="4"/>
  <c r="AJ426" i="4"/>
  <c r="AK362" i="4"/>
  <c r="AI362" i="4"/>
  <c r="AH362" i="4"/>
  <c r="AJ362" i="4"/>
  <c r="AK298" i="4"/>
  <c r="AI298" i="4"/>
  <c r="AH298" i="4"/>
  <c r="AJ298" i="4"/>
  <c r="AK234" i="4"/>
  <c r="AI234" i="4"/>
  <c r="AJ234" i="4"/>
  <c r="AK170" i="4"/>
  <c r="AI170" i="4"/>
  <c r="AH170" i="4"/>
  <c r="AA170" i="4"/>
  <c r="AD170" i="4"/>
  <c r="AJ170" i="4"/>
  <c r="AK105" i="4"/>
  <c r="AI105" i="4"/>
  <c r="AH105" i="4"/>
  <c r="AJ105" i="4"/>
  <c r="AK83" i="4"/>
  <c r="AI83" i="4"/>
  <c r="AH83" i="4"/>
  <c r="AB83" i="4"/>
  <c r="AJ83" i="4"/>
  <c r="AK67" i="4"/>
  <c r="AI67" i="4"/>
  <c r="AH67" i="4"/>
  <c r="AJ67" i="4"/>
  <c r="AK51" i="4"/>
  <c r="AI51" i="4"/>
  <c r="AH51" i="4"/>
  <c r="AJ51" i="4"/>
  <c r="AK35" i="4"/>
  <c r="AI35" i="4"/>
  <c r="AH35" i="4"/>
  <c r="AJ35" i="4"/>
  <c r="BB14" i="4"/>
  <c r="BA14" i="4"/>
  <c r="AJ767" i="4"/>
  <c r="AH767" i="4"/>
  <c r="AK767" i="4"/>
  <c r="AI767" i="4"/>
  <c r="AA767" i="4"/>
  <c r="AE767" i="4"/>
  <c r="AJ703" i="4"/>
  <c r="AK703" i="4"/>
  <c r="AI703" i="4"/>
  <c r="AJ639" i="4"/>
  <c r="AK639" i="4"/>
  <c r="AI639" i="4"/>
  <c r="AJ575" i="4"/>
  <c r="AH575" i="4"/>
  <c r="AK575" i="4"/>
  <c r="AI575" i="4"/>
  <c r="AA575" i="4"/>
  <c r="AE575" i="4"/>
  <c r="AK514" i="4"/>
  <c r="AI514" i="4"/>
  <c r="AH514" i="4"/>
  <c r="AA514" i="4"/>
  <c r="AE514" i="4"/>
  <c r="AJ514" i="4"/>
  <c r="AK498" i="4"/>
  <c r="AI498" i="4"/>
  <c r="AH498" i="4"/>
  <c r="AA498" i="4"/>
  <c r="AE498" i="4"/>
  <c r="AJ498" i="4"/>
  <c r="AJ475" i="4"/>
  <c r="AH475" i="4"/>
  <c r="AK475" i="4"/>
  <c r="AI475" i="4"/>
  <c r="AJ411" i="4"/>
  <c r="AK411" i="4"/>
  <c r="AI411" i="4"/>
  <c r="AH411" i="4"/>
  <c r="AJ347" i="4"/>
  <c r="AH347" i="4"/>
  <c r="AK347" i="4"/>
  <c r="AI347" i="4"/>
  <c r="AJ283" i="4"/>
  <c r="AK283" i="4"/>
  <c r="AI283" i="4"/>
  <c r="AH283" i="4"/>
  <c r="AJ219" i="4"/>
  <c r="AK219" i="4"/>
  <c r="AI219" i="4"/>
  <c r="AH219" i="4"/>
  <c r="AJ155" i="4"/>
  <c r="AK155" i="4"/>
  <c r="AI155" i="4"/>
  <c r="AH155" i="4"/>
  <c r="BA95" i="4"/>
  <c r="AZ95" i="4"/>
  <c r="AX95" i="4"/>
  <c r="BB95" i="4"/>
  <c r="BA79" i="4"/>
  <c r="BB79" i="4"/>
  <c r="BA63" i="4"/>
  <c r="AZ63" i="4"/>
  <c r="AX63" i="4"/>
  <c r="BB63" i="4"/>
  <c r="BA47" i="4"/>
  <c r="AZ47" i="4"/>
  <c r="AX47" i="4"/>
  <c r="BB47" i="4"/>
  <c r="BA31" i="4"/>
  <c r="AZ31" i="4"/>
  <c r="AX31" i="4"/>
  <c r="BB31" i="4"/>
  <c r="AI813" i="4"/>
  <c r="AH813" i="4"/>
  <c r="AA813" i="4"/>
  <c r="AE813" i="4"/>
  <c r="AJ813" i="4"/>
  <c r="AK813" i="4"/>
  <c r="AI781" i="4"/>
  <c r="AH781" i="4"/>
  <c r="AA781" i="4"/>
  <c r="AE781" i="4"/>
  <c r="AJ781" i="4"/>
  <c r="AK781" i="4"/>
  <c r="AI701" i="4"/>
  <c r="AJ701" i="4"/>
  <c r="AH701" i="4"/>
  <c r="AA701" i="4"/>
  <c r="AK701" i="4"/>
  <c r="AI669" i="4"/>
  <c r="AH669" i="4"/>
  <c r="AA669" i="4"/>
  <c r="AE669" i="4"/>
  <c r="AJ669" i="4"/>
  <c r="AK669" i="4"/>
  <c r="AI541" i="4"/>
  <c r="AJ541" i="4"/>
  <c r="AK541" i="4"/>
  <c r="AI493" i="4"/>
  <c r="AK493" i="4"/>
  <c r="AJ493" i="4"/>
  <c r="AK950" i="4"/>
  <c r="AI950" i="4"/>
  <c r="AJ950" i="4"/>
  <c r="AH950" i="4"/>
  <c r="AA950" i="4"/>
  <c r="AE950" i="4"/>
  <c r="AK886" i="4"/>
  <c r="AI886" i="4"/>
  <c r="AH886" i="4"/>
  <c r="AA886" i="4"/>
  <c r="AE886" i="4"/>
  <c r="AJ886" i="4"/>
  <c r="AK822" i="4"/>
  <c r="AI822" i="4"/>
  <c r="AH822" i="4"/>
  <c r="AA822" i="4"/>
  <c r="AE822" i="4"/>
  <c r="AJ822" i="4"/>
  <c r="AK758" i="4"/>
  <c r="AI758" i="4"/>
  <c r="AH758" i="4"/>
  <c r="AA758" i="4"/>
  <c r="AE758" i="4"/>
  <c r="AJ758" i="4"/>
  <c r="AK694" i="4"/>
  <c r="AI694" i="4"/>
  <c r="AJ694" i="4"/>
  <c r="AK630" i="4"/>
  <c r="AI630" i="4"/>
  <c r="AH630" i="4"/>
  <c r="AA630" i="4"/>
  <c r="AE630" i="4"/>
  <c r="AJ630" i="4"/>
  <c r="AK566" i="4"/>
  <c r="AI566" i="4"/>
  <c r="AH566" i="4"/>
  <c r="AA566" i="4"/>
  <c r="AE566" i="4"/>
  <c r="AJ566" i="4"/>
  <c r="AK1015" i="4"/>
  <c r="AI1015" i="4"/>
  <c r="AH1015" i="4"/>
  <c r="AA1015" i="4"/>
  <c r="AE1015" i="4"/>
  <c r="AJ1015" i="4"/>
  <c r="AJ951" i="4"/>
  <c r="AK951" i="4"/>
  <c r="AI951" i="4"/>
  <c r="AJ887" i="4"/>
  <c r="AK887" i="4"/>
  <c r="AI887" i="4"/>
  <c r="AJ823" i="4"/>
  <c r="AK823" i="4"/>
  <c r="AI823" i="4"/>
  <c r="AH823" i="4"/>
  <c r="AA823" i="4"/>
  <c r="AE823" i="4"/>
  <c r="AI424" i="4"/>
  <c r="AH424" i="4"/>
  <c r="AJ424" i="4"/>
  <c r="AK424" i="4"/>
  <c r="AI360" i="4"/>
  <c r="AH360" i="4"/>
  <c r="AA360" i="4"/>
  <c r="AE360" i="4"/>
  <c r="AJ360" i="4"/>
  <c r="AK360" i="4"/>
  <c r="AI296" i="4"/>
  <c r="AJ296" i="4"/>
  <c r="AK296" i="4"/>
  <c r="AI232" i="4"/>
  <c r="AJ232" i="4"/>
  <c r="AK232" i="4"/>
  <c r="AI168" i="4"/>
  <c r="AH168" i="4"/>
  <c r="AJ168" i="4"/>
  <c r="AK168" i="4"/>
  <c r="AI107" i="4"/>
  <c r="AH107" i="4"/>
  <c r="AJ107" i="4"/>
  <c r="AK107" i="4"/>
  <c r="AI477" i="4"/>
  <c r="AH477" i="4"/>
  <c r="AJ477" i="4"/>
  <c r="AK477" i="4"/>
  <c r="AI301" i="4"/>
  <c r="AJ301" i="4"/>
  <c r="AK301" i="4"/>
  <c r="AI269" i="4"/>
  <c r="AJ269" i="4"/>
  <c r="AH269" i="4"/>
  <c r="AB269" i="4"/>
  <c r="AK269" i="4"/>
  <c r="AI189" i="4"/>
  <c r="AH189" i="4"/>
  <c r="AJ189" i="4"/>
  <c r="AK189" i="4"/>
  <c r="AI157" i="4"/>
  <c r="AJ157" i="4"/>
  <c r="AK157" i="4"/>
  <c r="AK488" i="4"/>
  <c r="AI488" i="4"/>
  <c r="AH488" i="4"/>
  <c r="AJ488" i="4"/>
  <c r="AK430" i="4"/>
  <c r="AI430" i="4"/>
  <c r="AH430" i="4"/>
  <c r="AJ430" i="4"/>
  <c r="AK366" i="4"/>
  <c r="AI366" i="4"/>
  <c r="AH366" i="4"/>
  <c r="AJ366" i="4"/>
  <c r="AK302" i="4"/>
  <c r="AI302" i="4"/>
  <c r="AJ302" i="4"/>
  <c r="AK238" i="4"/>
  <c r="AI238" i="4"/>
  <c r="AH238" i="4"/>
  <c r="AB238" i="4"/>
  <c r="AJ238" i="4"/>
  <c r="AK174" i="4"/>
  <c r="AI174" i="4"/>
  <c r="AJ174" i="4"/>
  <c r="AK109" i="4"/>
  <c r="AI109" i="4"/>
  <c r="AJ109" i="4"/>
  <c r="AK84" i="4"/>
  <c r="AI84" i="4"/>
  <c r="AH84" i="4"/>
  <c r="AJ84" i="4"/>
  <c r="AK68" i="4"/>
  <c r="AI68" i="4"/>
  <c r="AH68" i="4"/>
  <c r="AJ68" i="4"/>
  <c r="AK52" i="4"/>
  <c r="AI52" i="4"/>
  <c r="AH52" i="4"/>
  <c r="AJ52" i="4"/>
  <c r="AK36" i="4"/>
  <c r="AI36" i="4"/>
  <c r="AH36" i="4"/>
  <c r="AJ36" i="4"/>
  <c r="BB17" i="4"/>
  <c r="BA17" i="4"/>
  <c r="AJ771" i="4"/>
  <c r="AH771" i="4"/>
  <c r="AA771" i="4"/>
  <c r="AE771" i="4"/>
  <c r="AK771" i="4"/>
  <c r="AI771" i="4"/>
  <c r="AJ707" i="4"/>
  <c r="AH707" i="4"/>
  <c r="AA707" i="4"/>
  <c r="AE707" i="4"/>
  <c r="AK707" i="4"/>
  <c r="AI707" i="4"/>
  <c r="AJ643" i="4"/>
  <c r="AH643" i="4"/>
  <c r="AK643" i="4"/>
  <c r="AI643" i="4"/>
  <c r="AA643" i="4"/>
  <c r="AE643" i="4"/>
  <c r="AJ579" i="4"/>
  <c r="AK579" i="4"/>
  <c r="AI579" i="4"/>
  <c r="AH579" i="4"/>
  <c r="AA579" i="4"/>
  <c r="AE579" i="4"/>
  <c r="AK515" i="4"/>
  <c r="AI515" i="4"/>
  <c r="AH515" i="4"/>
  <c r="AA515" i="4"/>
  <c r="AE515" i="4"/>
  <c r="AJ515" i="4"/>
  <c r="AJ479" i="4"/>
  <c r="AK479" i="4"/>
  <c r="AI479" i="4"/>
  <c r="AH479" i="4"/>
  <c r="AJ415" i="4"/>
  <c r="AK415" i="4"/>
  <c r="AI415" i="4"/>
  <c r="AH415" i="4"/>
  <c r="AJ351" i="4"/>
  <c r="AK351" i="4"/>
  <c r="AI351" i="4"/>
  <c r="AJ287" i="4"/>
  <c r="AK287" i="4"/>
  <c r="AI287" i="4"/>
  <c r="AH287" i="4"/>
  <c r="AJ223" i="4"/>
  <c r="AH223" i="4"/>
  <c r="AK223" i="4"/>
  <c r="AI223" i="4"/>
  <c r="AJ159" i="4"/>
  <c r="AK159" i="4"/>
  <c r="AI159" i="4"/>
  <c r="BA96" i="4"/>
  <c r="BB96" i="4"/>
  <c r="BA84" i="4"/>
  <c r="BB84" i="4"/>
  <c r="BA72" i="4"/>
  <c r="AZ72" i="4"/>
  <c r="AX72" i="4"/>
  <c r="BB72" i="4"/>
  <c r="BA60" i="4"/>
  <c r="AZ60" i="4"/>
  <c r="AX60" i="4"/>
  <c r="BB60" i="4"/>
  <c r="BA32" i="4"/>
  <c r="BB32" i="4"/>
  <c r="BA20" i="4"/>
  <c r="BB20" i="4"/>
  <c r="AI481" i="4"/>
  <c r="AH481" i="4"/>
  <c r="AJ481" i="4"/>
  <c r="AK481" i="4"/>
  <c r="AI449" i="4"/>
  <c r="AH449" i="4"/>
  <c r="AB449" i="4"/>
  <c r="AJ449" i="4"/>
  <c r="AK449" i="4"/>
  <c r="AI417" i="4"/>
  <c r="AJ417" i="4"/>
  <c r="AH417" i="4"/>
  <c r="AK417" i="4"/>
  <c r="AI385" i="4"/>
  <c r="AJ385" i="4"/>
  <c r="AH385" i="4"/>
  <c r="AK385" i="4"/>
  <c r="AI353" i="4"/>
  <c r="AJ353" i="4"/>
  <c r="AK353" i="4"/>
  <c r="AI321" i="4"/>
  <c r="AH321" i="4"/>
  <c r="AJ321" i="4"/>
  <c r="AK321" i="4"/>
  <c r="AI289" i="4"/>
  <c r="AJ289" i="4"/>
  <c r="AK289" i="4"/>
  <c r="AI257" i="4"/>
  <c r="AH257" i="4"/>
  <c r="AJ257" i="4"/>
  <c r="AK257" i="4"/>
  <c r="BA5" i="4"/>
  <c r="AZ5" i="4"/>
  <c r="AX5" i="4"/>
  <c r="BB5" i="4"/>
  <c r="AK386" i="4"/>
  <c r="AI386" i="4"/>
  <c r="AJ386" i="4"/>
  <c r="AK338" i="4"/>
  <c r="AI338" i="4"/>
  <c r="AJ338" i="4"/>
  <c r="AK290" i="4"/>
  <c r="AI290" i="4"/>
  <c r="AH290" i="4"/>
  <c r="AJ290" i="4"/>
  <c r="AK242" i="4"/>
  <c r="AI242" i="4"/>
  <c r="AJ242" i="4"/>
  <c r="AK129" i="4"/>
  <c r="AI129" i="4"/>
  <c r="AJ129" i="4"/>
  <c r="AK93" i="4"/>
  <c r="AI93" i="4"/>
  <c r="AJ93" i="4"/>
  <c r="AH93" i="4"/>
  <c r="AK81" i="4"/>
  <c r="AI81" i="4"/>
  <c r="AJ81" i="4"/>
  <c r="AH81" i="4"/>
  <c r="AK69" i="4"/>
  <c r="AI69" i="4"/>
  <c r="AJ69" i="4"/>
  <c r="AH69" i="4"/>
  <c r="AA347" i="4"/>
  <c r="AE347" i="4"/>
  <c r="AB347" i="4"/>
  <c r="AH927" i="4"/>
  <c r="AA927" i="4"/>
  <c r="AE927" i="4"/>
  <c r="AH1416" i="4"/>
  <c r="AA1416" i="4"/>
  <c r="AE1416" i="4"/>
  <c r="AA1048" i="4"/>
  <c r="AE1048" i="4"/>
  <c r="AH1495" i="4"/>
  <c r="AA1495" i="4"/>
  <c r="AE1495" i="4"/>
  <c r="AH1922" i="4"/>
  <c r="AA1922" i="4"/>
  <c r="AE1922" i="4"/>
  <c r="AH1462" i="4"/>
  <c r="AA1462" i="4"/>
  <c r="AE1462" i="4"/>
  <c r="AA1361" i="4"/>
  <c r="AE1361" i="4"/>
  <c r="AH1490" i="4"/>
  <c r="AA1490" i="4"/>
  <c r="AE1490" i="4"/>
  <c r="AH1472" i="4"/>
  <c r="AA1472" i="4"/>
  <c r="AE1472" i="4"/>
  <c r="AH129" i="4"/>
  <c r="AH386" i="4"/>
  <c r="AH159" i="4"/>
  <c r="AH703" i="4"/>
  <c r="AA703" i="4"/>
  <c r="AE703" i="4"/>
  <c r="AH393" i="4"/>
  <c r="AH404" i="4"/>
  <c r="AH674" i="4"/>
  <c r="AA674" i="4"/>
  <c r="AE674" i="4"/>
  <c r="AH930" i="4"/>
  <c r="AA930" i="4"/>
  <c r="AE930" i="4"/>
  <c r="AE777" i="4"/>
  <c r="AH327" i="4"/>
  <c r="AH326" i="4"/>
  <c r="AH272" i="4"/>
  <c r="AA991" i="4"/>
  <c r="AE991" i="4"/>
  <c r="AH542" i="4"/>
  <c r="AA542" i="4"/>
  <c r="AE542" i="4"/>
  <c r="AH1008" i="4"/>
  <c r="AA1008" i="4"/>
  <c r="AE1008" i="4"/>
  <c r="AH756" i="4"/>
  <c r="AA756" i="4"/>
  <c r="AE756" i="4"/>
  <c r="AH970" i="4"/>
  <c r="AA970" i="4"/>
  <c r="AE970" i="4"/>
  <c r="AH801" i="4"/>
  <c r="AA801" i="4"/>
  <c r="AE801" i="4"/>
  <c r="AH929" i="4"/>
  <c r="AA929" i="4"/>
  <c r="AE929" i="4"/>
  <c r="AH912" i="4"/>
  <c r="AA912" i="4"/>
  <c r="AE912" i="4"/>
  <c r="AH1451" i="4"/>
  <c r="AA1451" i="4"/>
  <c r="AE1451" i="4"/>
  <c r="AA1718" i="4"/>
  <c r="AE1718" i="4"/>
  <c r="AE1206" i="4"/>
  <c r="AA1394" i="4"/>
  <c r="AE1394" i="4"/>
  <c r="AA1399" i="4"/>
  <c r="AE1399" i="4"/>
  <c r="AH1468" i="4"/>
  <c r="AA1468" i="4"/>
  <c r="AE1468" i="4"/>
  <c r="AH1691" i="4"/>
  <c r="AA1691" i="4"/>
  <c r="AE1691" i="4"/>
  <c r="AH604" i="4"/>
  <c r="AA604" i="4"/>
  <c r="AE604" i="4"/>
  <c r="AH1176" i="4"/>
  <c r="AA1176" i="4"/>
  <c r="AE1176" i="4"/>
  <c r="AH1095" i="4"/>
  <c r="AA1095" i="4"/>
  <c r="AE1095" i="4"/>
  <c r="AA1559" i="4"/>
  <c r="AE1559" i="4"/>
  <c r="AH1298" i="4"/>
  <c r="AA1298" i="4"/>
  <c r="AE1298" i="4"/>
  <c r="AH1599" i="4"/>
  <c r="AA1599" i="4"/>
  <c r="AE1599" i="4"/>
  <c r="AA1297" i="4"/>
  <c r="AE1297" i="4"/>
  <c r="AH1415" i="4"/>
  <c r="AA1415" i="4"/>
  <c r="AE1415" i="4"/>
  <c r="AA809" i="4"/>
  <c r="AE809" i="4"/>
  <c r="AH937" i="4"/>
  <c r="AA937" i="4"/>
  <c r="AE937" i="4"/>
  <c r="AA776" i="4"/>
  <c r="AE776" i="4"/>
  <c r="AH1188" i="4"/>
  <c r="AA1188" i="4"/>
  <c r="AE1188" i="4"/>
  <c r="AH1424" i="4"/>
  <c r="AA1424" i="4"/>
  <c r="AE1424" i="4"/>
  <c r="AH1686" i="4"/>
  <c r="AA1686" i="4"/>
  <c r="AE1686" i="4"/>
  <c r="AA1197" i="4"/>
  <c r="AE1197" i="4"/>
  <c r="AH1526" i="4"/>
  <c r="AA1526" i="4"/>
  <c r="AE1526" i="4"/>
  <c r="AH1602" i="4"/>
  <c r="AA1602" i="4"/>
  <c r="AE1602" i="4"/>
  <c r="AH1471" i="4"/>
  <c r="AA1471" i="4"/>
  <c r="AE1471" i="4"/>
  <c r="AH1670" i="4"/>
  <c r="AA1670" i="4"/>
  <c r="AE1670" i="4"/>
  <c r="AA1098" i="4"/>
  <c r="AE1098" i="4"/>
  <c r="AA1242" i="4"/>
  <c r="AE1242" i="4"/>
  <c r="AE1145" i="4"/>
  <c r="AH1554" i="4"/>
  <c r="AA1554" i="4"/>
  <c r="AE1554" i="4"/>
  <c r="AH1358" i="4"/>
  <c r="AA1358" i="4"/>
  <c r="AE1358" i="4"/>
  <c r="AH1520" i="4"/>
  <c r="AA1520" i="4"/>
  <c r="AE1520" i="4"/>
  <c r="AH1843" i="4"/>
  <c r="AA1843" i="4"/>
  <c r="AE1843" i="4"/>
  <c r="AH178" i="4"/>
  <c r="AH434" i="4"/>
  <c r="AH209" i="4"/>
  <c r="AZ80" i="4"/>
  <c r="AX80" i="4"/>
  <c r="AH463" i="4"/>
  <c r="AA691" i="4"/>
  <c r="AE691" i="4"/>
  <c r="AH158" i="4"/>
  <c r="AH429" i="4"/>
  <c r="AH472" i="4"/>
  <c r="AH742" i="4"/>
  <c r="AA742" i="4"/>
  <c r="AE742" i="4"/>
  <c r="AH998" i="4"/>
  <c r="AA998" i="4"/>
  <c r="AE998" i="4"/>
  <c r="AH525" i="4"/>
  <c r="AA525" i="4"/>
  <c r="AE525" i="4"/>
  <c r="AA733" i="4"/>
  <c r="AE733" i="4"/>
  <c r="AZ43" i="4"/>
  <c r="AX43" i="4"/>
  <c r="AZ75" i="4"/>
  <c r="AX75" i="4"/>
  <c r="AH623" i="4"/>
  <c r="AA623" i="4"/>
  <c r="AE623" i="4"/>
  <c r="AH47" i="4"/>
  <c r="AH201" i="4"/>
  <c r="AH594" i="4"/>
  <c r="AA594" i="4"/>
  <c r="AE594" i="4"/>
  <c r="AH569" i="4"/>
  <c r="AA569" i="4"/>
  <c r="AE569" i="4"/>
  <c r="AH38" i="4"/>
  <c r="AH374" i="4"/>
  <c r="AH229" i="4"/>
  <c r="AH590" i="4"/>
  <c r="AA590" i="4"/>
  <c r="AE590" i="4"/>
  <c r="AA846" i="4"/>
  <c r="AE846" i="4"/>
  <c r="AH709" i="4"/>
  <c r="AA709" i="4"/>
  <c r="AE709" i="4"/>
  <c r="AH933" i="4"/>
  <c r="AA933" i="4"/>
  <c r="AE933" i="4"/>
  <c r="AH740" i="4"/>
  <c r="AA740" i="4"/>
  <c r="AE740" i="4"/>
  <c r="AH172" i="4"/>
  <c r="AH891" i="4"/>
  <c r="AA891" i="4"/>
  <c r="AE891" i="4"/>
  <c r="AH698" i="4"/>
  <c r="AA698" i="4"/>
  <c r="AE698" i="4"/>
  <c r="AH954" i="4"/>
  <c r="AA954" i="4"/>
  <c r="AE954" i="4"/>
  <c r="AH497" i="4"/>
  <c r="AA497" i="4"/>
  <c r="AE497" i="4"/>
  <c r="AH705" i="4"/>
  <c r="AA705" i="4"/>
  <c r="AE705" i="4"/>
  <c r="AH993" i="4"/>
  <c r="AA993" i="4"/>
  <c r="AE993" i="4"/>
  <c r="AH704" i="4"/>
  <c r="AA704" i="4"/>
  <c r="AE704" i="4"/>
  <c r="AH960" i="4"/>
  <c r="AA960" i="4"/>
  <c r="AE960" i="4"/>
  <c r="AH1116" i="4"/>
  <c r="AA1116" i="4"/>
  <c r="AE1116" i="4"/>
  <c r="AH1698" i="4"/>
  <c r="AA1698" i="4"/>
  <c r="AE1698" i="4"/>
  <c r="AH1227" i="4"/>
  <c r="AA1227" i="4"/>
  <c r="AE1227" i="4"/>
  <c r="AH1483" i="4"/>
  <c r="AA1483" i="4"/>
  <c r="AE1483" i="4"/>
  <c r="AH1910" i="4"/>
  <c r="AA1910" i="4"/>
  <c r="AE1910" i="4"/>
  <c r="AH1094" i="4"/>
  <c r="AA1094" i="4"/>
  <c r="AE1094" i="4"/>
  <c r="AA1334" i="4"/>
  <c r="AE1334" i="4"/>
  <c r="AH1610" i="4"/>
  <c r="AA1610" i="4"/>
  <c r="AE1610" i="4"/>
  <c r="AA1045" i="4"/>
  <c r="AE1045" i="4"/>
  <c r="AH1301" i="4"/>
  <c r="AA1301" i="4"/>
  <c r="AE1301" i="4"/>
  <c r="AH1469" i="4"/>
  <c r="AA1469" i="4"/>
  <c r="AE1469" i="4"/>
  <c r="AH1854" i="4"/>
  <c r="AA1854" i="4"/>
  <c r="AE1854" i="4"/>
  <c r="AH1619" i="4"/>
  <c r="AA1619" i="4"/>
  <c r="AE1619" i="4"/>
  <c r="AH1747" i="4"/>
  <c r="AA1747" i="4"/>
  <c r="AE1747" i="4"/>
  <c r="AA829" i="4"/>
  <c r="AE829" i="4"/>
  <c r="AH957" i="4"/>
  <c r="AA957" i="4"/>
  <c r="AE957" i="4"/>
  <c r="AH588" i="4"/>
  <c r="AA588" i="4"/>
  <c r="AE588" i="4"/>
  <c r="AH796" i="4"/>
  <c r="AA796" i="4"/>
  <c r="AE796" i="4"/>
  <c r="AH1618" i="4"/>
  <c r="AA1618" i="4"/>
  <c r="AE1618" i="4"/>
  <c r="AH1175" i="4"/>
  <c r="AA1175" i="4"/>
  <c r="AE1175" i="4"/>
  <c r="AH1702" i="4"/>
  <c r="AA1702" i="4"/>
  <c r="AE1702" i="4"/>
  <c r="AH1074" i="4"/>
  <c r="AA1074" i="4"/>
  <c r="AE1074" i="4"/>
  <c r="AH1330" i="4"/>
  <c r="AA1330" i="4"/>
  <c r="AE1330" i="4"/>
  <c r="AH1786" i="4"/>
  <c r="AA1786" i="4"/>
  <c r="AE1786" i="4"/>
  <c r="AH1089" i="4"/>
  <c r="AA1089" i="4"/>
  <c r="AE1089" i="4"/>
  <c r="AH1609" i="4"/>
  <c r="AA1609" i="4"/>
  <c r="AE1609" i="4"/>
  <c r="AH1673" i="4"/>
  <c r="AA1673" i="4"/>
  <c r="AE1673" i="4"/>
  <c r="AH616" i="4"/>
  <c r="AA616" i="4"/>
  <c r="AE616" i="4"/>
  <c r="AH888" i="4"/>
  <c r="AA888" i="4"/>
  <c r="AE888" i="4"/>
  <c r="AH1284" i="4"/>
  <c r="AA1284" i="4"/>
  <c r="AE1284" i="4"/>
  <c r="AH1075" i="4"/>
  <c r="AA1075" i="4"/>
  <c r="AE1075" i="4"/>
  <c r="AH1331" i="4"/>
  <c r="AA1331" i="4"/>
  <c r="AE1331" i="4"/>
  <c r="AH1642" i="4"/>
  <c r="AA1642" i="4"/>
  <c r="AE1642" i="4"/>
  <c r="AH1053" i="4"/>
  <c r="AA1053" i="4"/>
  <c r="AE1053" i="4"/>
  <c r="AE1309" i="4"/>
  <c r="AA1461" i="4"/>
  <c r="AE1461" i="4"/>
  <c r="AH1822" i="4"/>
  <c r="AA1822" i="4"/>
  <c r="AE1822" i="4"/>
  <c r="AH1574" i="4"/>
  <c r="AA1574" i="4"/>
  <c r="AE1574" i="4"/>
  <c r="AH1703" i="4"/>
  <c r="AA1703" i="4"/>
  <c r="AE1703" i="4"/>
  <c r="AH1120" i="4"/>
  <c r="AA1120" i="4"/>
  <c r="AE1120" i="4"/>
  <c r="AH1593" i="4"/>
  <c r="AA1593" i="4"/>
  <c r="AE1593" i="4"/>
  <c r="AH1906" i="4"/>
  <c r="AA1906" i="4"/>
  <c r="AE1906" i="4"/>
  <c r="AE1279" i="4"/>
  <c r="AA1519" i="4"/>
  <c r="AE1519" i="4"/>
  <c r="AH1369" i="4"/>
  <c r="AA1369" i="4"/>
  <c r="AE1369" i="4"/>
  <c r="AH1742" i="4"/>
  <c r="AA1742" i="4"/>
  <c r="AE1742" i="4"/>
  <c r="AH1645" i="4"/>
  <c r="AA1645" i="4"/>
  <c r="AE1645" i="4"/>
  <c r="AH1701" i="4"/>
  <c r="AA1701" i="4"/>
  <c r="AE1701" i="4"/>
  <c r="AH1771" i="4"/>
  <c r="AA1771" i="4"/>
  <c r="AE1771" i="4"/>
  <c r="AH1859" i="4"/>
  <c r="AA1859" i="4"/>
  <c r="AE1859" i="4"/>
  <c r="AH210" i="4"/>
  <c r="AH466" i="4"/>
  <c r="AH305" i="4"/>
  <c r="AH433" i="4"/>
  <c r="AH126" i="4"/>
  <c r="AH611" i="4"/>
  <c r="AA611" i="4"/>
  <c r="AE611" i="4"/>
  <c r="AH44" i="4"/>
  <c r="AH141" i="4"/>
  <c r="AA141" i="4"/>
  <c r="AH398" i="4"/>
  <c r="AH328" i="4"/>
  <c r="AA598" i="4"/>
  <c r="AE598" i="4"/>
  <c r="AH854" i="4"/>
  <c r="AA854" i="4"/>
  <c r="AE854" i="4"/>
  <c r="AA765" i="4"/>
  <c r="AE765" i="4"/>
  <c r="AH251" i="4"/>
  <c r="AH506" i="4"/>
  <c r="AA506" i="4"/>
  <c r="AE506" i="4"/>
  <c r="AH671" i="4"/>
  <c r="AA671" i="4"/>
  <c r="AE671" i="4"/>
  <c r="AH59" i="4"/>
  <c r="AH202" i="4"/>
  <c r="AH458" i="4"/>
  <c r="AH233" i="4"/>
  <c r="AH441" i="4"/>
  <c r="AH244" i="4"/>
  <c r="AH963" i="4"/>
  <c r="AA963" i="4"/>
  <c r="AE963" i="4"/>
  <c r="AE1027" i="4"/>
  <c r="AH770" i="4"/>
  <c r="AA770" i="4"/>
  <c r="AE770" i="4"/>
  <c r="AH665" i="4"/>
  <c r="AA665" i="4"/>
  <c r="AE665" i="4"/>
  <c r="AH231" i="4"/>
  <c r="AH148" i="4"/>
  <c r="AB148" i="4"/>
  <c r="AH176" i="4"/>
  <c r="AH432" i="4"/>
  <c r="AH895" i="4"/>
  <c r="AA895" i="4"/>
  <c r="AE895" i="4"/>
  <c r="AA702" i="4"/>
  <c r="AE702" i="4"/>
  <c r="AH958" i="4"/>
  <c r="AA958" i="4"/>
  <c r="AE958" i="4"/>
  <c r="AH661" i="4"/>
  <c r="AA661" i="4"/>
  <c r="AE661" i="4"/>
  <c r="AH965" i="4"/>
  <c r="AA965" i="4"/>
  <c r="AE965" i="4"/>
  <c r="AH596" i="4"/>
  <c r="AA596" i="4"/>
  <c r="AE596" i="4"/>
  <c r="AH852" i="4"/>
  <c r="AA852" i="4"/>
  <c r="AE852" i="4"/>
  <c r="AH220" i="4"/>
  <c r="AH476" i="4"/>
  <c r="AH939" i="4"/>
  <c r="AA939" i="4"/>
  <c r="AE939" i="4"/>
  <c r="AH1003" i="4"/>
  <c r="AA1003" i="4"/>
  <c r="AE1003" i="4"/>
  <c r="AH746" i="4"/>
  <c r="AA746" i="4"/>
  <c r="AE746" i="4"/>
  <c r="AH1030" i="4"/>
  <c r="AA1030" i="4"/>
  <c r="AE1030" i="4"/>
  <c r="AH529" i="4"/>
  <c r="AA529" i="4"/>
  <c r="AE529" i="4"/>
  <c r="AH1022" i="4"/>
  <c r="AA1022" i="4"/>
  <c r="AE1022" i="4"/>
  <c r="AH752" i="4"/>
  <c r="AA752" i="4"/>
  <c r="AE752" i="4"/>
  <c r="AE1164" i="4"/>
  <c r="AH1083" i="4"/>
  <c r="AA1083" i="4"/>
  <c r="AE1083" i="4"/>
  <c r="AH1412" i="4"/>
  <c r="AA1412" i="4"/>
  <c r="AE1412" i="4"/>
  <c r="AH1846" i="4"/>
  <c r="AA1846" i="4"/>
  <c r="AE1846" i="4"/>
  <c r="AH1222" i="4"/>
  <c r="AA1222" i="4"/>
  <c r="AE1222" i="4"/>
  <c r="AH1221" i="4"/>
  <c r="AA1221" i="4"/>
  <c r="AE1221" i="4"/>
  <c r="AH1790" i="4"/>
  <c r="AA1790" i="4"/>
  <c r="AE1790" i="4"/>
  <c r="AH1566" i="4"/>
  <c r="AA1566" i="4"/>
  <c r="AE1566" i="4"/>
  <c r="AH1611" i="4"/>
  <c r="AA1611" i="4"/>
  <c r="AE1611" i="4"/>
  <c r="AH1739" i="4"/>
  <c r="AA1739" i="4"/>
  <c r="AE1739" i="4"/>
  <c r="AH556" i="4"/>
  <c r="AA556" i="4"/>
  <c r="AE556" i="4"/>
  <c r="AH780" i="4"/>
  <c r="AA780" i="4"/>
  <c r="AE780" i="4"/>
  <c r="AH956" i="4"/>
  <c r="AA956" i="4"/>
  <c r="AE956" i="4"/>
  <c r="AH1063" i="4"/>
  <c r="AA1063" i="4"/>
  <c r="AE1063" i="4"/>
  <c r="AH1408" i="4"/>
  <c r="AA1408" i="4"/>
  <c r="AE1408" i="4"/>
  <c r="AH1638" i="4"/>
  <c r="AA1638" i="4"/>
  <c r="AE1638" i="4"/>
  <c r="AH1170" i="4"/>
  <c r="AA1170" i="4"/>
  <c r="AE1170" i="4"/>
  <c r="AH1137" i="4"/>
  <c r="AA1137" i="4"/>
  <c r="AE1137" i="4"/>
  <c r="AH1561" i="4"/>
  <c r="AA1561" i="4"/>
  <c r="AE1561" i="4"/>
  <c r="AH1498" i="4"/>
  <c r="AA1498" i="4"/>
  <c r="AE1498" i="4"/>
  <c r="AH889" i="4"/>
  <c r="AA889" i="4"/>
  <c r="AE889" i="4"/>
  <c r="AH648" i="4"/>
  <c r="AA648" i="4"/>
  <c r="AE648" i="4"/>
  <c r="AH872" i="4"/>
  <c r="AA872" i="4"/>
  <c r="AE872" i="4"/>
  <c r="AA1268" i="4"/>
  <c r="AE1268" i="4"/>
  <c r="AH1187" i="4"/>
  <c r="AA1187" i="4"/>
  <c r="AE1187" i="4"/>
  <c r="AH1443" i="4"/>
  <c r="AA1443" i="4"/>
  <c r="AE1443" i="4"/>
  <c r="AH1814" i="4"/>
  <c r="AA1814" i="4"/>
  <c r="AE1814" i="4"/>
  <c r="AH1118" i="4"/>
  <c r="AA1118" i="4"/>
  <c r="AE1118" i="4"/>
  <c r="AH1345" i="4"/>
  <c r="AA1345" i="4"/>
  <c r="AE1345" i="4"/>
  <c r="AH1165" i="4"/>
  <c r="AA1165" i="4"/>
  <c r="AE1165" i="4"/>
  <c r="AE1370" i="4"/>
  <c r="AH1381" i="4"/>
  <c r="AA1381" i="4"/>
  <c r="AE1381" i="4"/>
  <c r="AH1431" i="4"/>
  <c r="AA1431" i="4"/>
  <c r="AE1431" i="4"/>
  <c r="AH1639" i="4"/>
  <c r="AA1639" i="4"/>
  <c r="AE1639" i="4"/>
  <c r="AH996" i="4"/>
  <c r="AA996" i="4"/>
  <c r="AE996" i="4"/>
  <c r="AH1248" i="4"/>
  <c r="AA1248" i="4"/>
  <c r="AE1248" i="4"/>
  <c r="AH1344" i="4"/>
  <c r="AA1344" i="4"/>
  <c r="AE1344" i="4"/>
  <c r="AH1055" i="4"/>
  <c r="AA1055" i="4"/>
  <c r="AE1055" i="4"/>
  <c r="AH1798" i="4"/>
  <c r="AA1798" i="4"/>
  <c r="AE1798" i="4"/>
  <c r="AH1146" i="4"/>
  <c r="AA1146" i="4"/>
  <c r="AE1146" i="4"/>
  <c r="AH1290" i="4"/>
  <c r="AA1290" i="4"/>
  <c r="AE1290" i="4"/>
  <c r="AH1355" i="4"/>
  <c r="AA1355" i="4"/>
  <c r="AE1355" i="4"/>
  <c r="AH1017" i="4"/>
  <c r="AA1017" i="4"/>
  <c r="AE1017" i="4"/>
  <c r="AH1273" i="4"/>
  <c r="AA1273" i="4"/>
  <c r="AE1273" i="4"/>
  <c r="AH1678" i="4"/>
  <c r="AA1678" i="4"/>
  <c r="AE1678" i="4"/>
  <c r="AH1458" i="4"/>
  <c r="AA1458" i="4"/>
  <c r="AE1458" i="4"/>
  <c r="AA1417" i="4"/>
  <c r="AE1417" i="4"/>
  <c r="AH1456" i="4"/>
  <c r="AA1456" i="4"/>
  <c r="AE1456" i="4"/>
  <c r="AH1741" i="4"/>
  <c r="AA1741" i="4"/>
  <c r="AE1741" i="4"/>
  <c r="AH1811" i="4"/>
  <c r="AA1811" i="4"/>
  <c r="AE1811" i="4"/>
  <c r="AH306" i="4"/>
  <c r="AA306" i="4"/>
  <c r="AD306" i="4"/>
  <c r="AH161" i="4"/>
  <c r="AH499" i="4"/>
  <c r="AA499" i="4"/>
  <c r="AE499" i="4"/>
  <c r="AH110" i="4"/>
  <c r="AH367" i="4"/>
  <c r="AH595" i="4"/>
  <c r="AA595" i="4"/>
  <c r="AE595" i="4"/>
  <c r="AH125" i="4"/>
  <c r="AH382" i="4"/>
  <c r="AH205" i="4"/>
  <c r="AB205" i="4"/>
  <c r="AH381" i="4"/>
  <c r="AH495" i="4"/>
  <c r="AA495" i="4"/>
  <c r="AE495" i="4"/>
  <c r="AH123" i="4"/>
  <c r="AH376" i="4"/>
  <c r="AH839" i="4"/>
  <c r="AA839" i="4"/>
  <c r="AE839" i="4"/>
  <c r="AH646" i="4"/>
  <c r="AA646" i="4"/>
  <c r="AE646" i="4"/>
  <c r="AA902" i="4"/>
  <c r="AE902" i="4"/>
  <c r="AH637" i="4"/>
  <c r="AA637" i="4"/>
  <c r="AE637" i="4"/>
  <c r="AZ12" i="4"/>
  <c r="AX12" i="4"/>
  <c r="AX51" i="4"/>
  <c r="AZ83" i="4"/>
  <c r="AX83" i="4"/>
  <c r="AH171" i="4"/>
  <c r="AH427" i="4"/>
  <c r="AH719" i="4"/>
  <c r="AA719" i="4"/>
  <c r="AE719" i="4"/>
  <c r="AH71" i="4"/>
  <c r="AA71" i="4"/>
  <c r="AH250" i="4"/>
  <c r="AZ15" i="4"/>
  <c r="AX15" i="4"/>
  <c r="AH217" i="4"/>
  <c r="AB217" i="4"/>
  <c r="AH103" i="4"/>
  <c r="AH356" i="4"/>
  <c r="AH626" i="4"/>
  <c r="AA626" i="4"/>
  <c r="AE626" i="4"/>
  <c r="AH882" i="4"/>
  <c r="AA882" i="4"/>
  <c r="AE882" i="4"/>
  <c r="AH617" i="4"/>
  <c r="AA617" i="4"/>
  <c r="AE617" i="4"/>
  <c r="AH747" i="4"/>
  <c r="AA747" i="4"/>
  <c r="AE747" i="4"/>
  <c r="AH78" i="4"/>
  <c r="AH278" i="4"/>
  <c r="AH132" i="4"/>
  <c r="AH309" i="4"/>
  <c r="AB309" i="4"/>
  <c r="AH437" i="4"/>
  <c r="AH480" i="4"/>
  <c r="AH943" i="4"/>
  <c r="AA943" i="4"/>
  <c r="AE943" i="4"/>
  <c r="AH1007" i="4"/>
  <c r="AA1007" i="4"/>
  <c r="AE1007" i="4"/>
  <c r="AH750" i="4"/>
  <c r="AA750" i="4"/>
  <c r="AE750" i="4"/>
  <c r="AH1034" i="4"/>
  <c r="AA1034" i="4"/>
  <c r="AE1034" i="4"/>
  <c r="AH613" i="4"/>
  <c r="AA613" i="4"/>
  <c r="AE613" i="4"/>
  <c r="AH885" i="4"/>
  <c r="AA885" i="4"/>
  <c r="AE885" i="4"/>
  <c r="AH580" i="4"/>
  <c r="AA580" i="4"/>
  <c r="AE580" i="4"/>
  <c r="AA836" i="4"/>
  <c r="AE836" i="4"/>
  <c r="AH268" i="4"/>
  <c r="AA987" i="4"/>
  <c r="AE987" i="4"/>
  <c r="AH538" i="4"/>
  <c r="AA538" i="4"/>
  <c r="AE538" i="4"/>
  <c r="AH794" i="4"/>
  <c r="AA794" i="4"/>
  <c r="AE794" i="4"/>
  <c r="AH689" i="4"/>
  <c r="AA689" i="4"/>
  <c r="AE689" i="4"/>
  <c r="AA977" i="4"/>
  <c r="AE977" i="4"/>
  <c r="AH672" i="4"/>
  <c r="AA672" i="4"/>
  <c r="AE672" i="4"/>
  <c r="AH928" i="4"/>
  <c r="AA928" i="4"/>
  <c r="AE928" i="4"/>
  <c r="AH1084" i="4"/>
  <c r="AA1084" i="4"/>
  <c r="AE1084" i="4"/>
  <c r="AE1195" i="4"/>
  <c r="AH1515" i="4"/>
  <c r="AA1515" i="4"/>
  <c r="AE1515" i="4"/>
  <c r="AH1110" i="4"/>
  <c r="AA1110" i="4"/>
  <c r="AE1110" i="4"/>
  <c r="AH1341" i="4"/>
  <c r="AA1341" i="4"/>
  <c r="AE1341" i="4"/>
  <c r="AH1205" i="4"/>
  <c r="AA1205" i="4"/>
  <c r="AE1205" i="4"/>
  <c r="AH1565" i="4"/>
  <c r="AA1565" i="4"/>
  <c r="AE1565" i="4"/>
  <c r="AH1486" i="4"/>
  <c r="AA1486" i="4"/>
  <c r="AE1486" i="4"/>
  <c r="AH1429" i="4"/>
  <c r="AA1429" i="4"/>
  <c r="AE1429" i="4"/>
  <c r="AH1484" i="4"/>
  <c r="AA1484" i="4"/>
  <c r="AE1484" i="4"/>
  <c r="AH1699" i="4"/>
  <c r="AA1699" i="4"/>
  <c r="AE1699" i="4"/>
  <c r="AH941" i="4"/>
  <c r="AA941" i="4"/>
  <c r="AE941" i="4"/>
  <c r="AH1028" i="4"/>
  <c r="AA1028" i="4"/>
  <c r="AE1028" i="4"/>
  <c r="AH812" i="4"/>
  <c r="AA812" i="4"/>
  <c r="AE812" i="4"/>
  <c r="AH1064" i="4"/>
  <c r="AA1064" i="4"/>
  <c r="AE1064" i="4"/>
  <c r="AH1224" i="4"/>
  <c r="AA1224" i="4"/>
  <c r="AE1224" i="4"/>
  <c r="AH1207" i="4"/>
  <c r="AA1207" i="4"/>
  <c r="AE1207" i="4"/>
  <c r="AH1575" i="4"/>
  <c r="AA1575" i="4"/>
  <c r="AE1575" i="4"/>
  <c r="AH1154" i="4"/>
  <c r="AA1154" i="4"/>
  <c r="AE1154" i="4"/>
  <c r="AH1363" i="4"/>
  <c r="AH1249" i="4"/>
  <c r="AA1249" i="4"/>
  <c r="AE1249" i="4"/>
  <c r="AH1481" i="4"/>
  <c r="AA1481" i="4"/>
  <c r="AE1481" i="4"/>
  <c r="AH1368" i="4"/>
  <c r="AA1368" i="4"/>
  <c r="AE1368" i="4"/>
  <c r="AH1617" i="4"/>
  <c r="AA1617" i="4"/>
  <c r="AE1617" i="4"/>
  <c r="AH1681" i="4"/>
  <c r="AA1681" i="4"/>
  <c r="AE1681" i="4"/>
  <c r="AH712" i="4"/>
  <c r="AA712" i="4"/>
  <c r="AE712" i="4"/>
  <c r="AH856" i="4"/>
  <c r="AA856" i="4"/>
  <c r="AE856" i="4"/>
  <c r="AH1044" i="4"/>
  <c r="AA1044" i="4"/>
  <c r="AE1044" i="4"/>
  <c r="AH1300" i="4"/>
  <c r="AA1300" i="4"/>
  <c r="AE1300" i="4"/>
  <c r="AH1349" i="4"/>
  <c r="AA1349" i="4"/>
  <c r="AE1349" i="4"/>
  <c r="AH1171" i="4"/>
  <c r="AA1171" i="4"/>
  <c r="AE1171" i="4"/>
  <c r="AH1491" i="4"/>
  <c r="AA1491" i="4"/>
  <c r="AE1491" i="4"/>
  <c r="AH1182" i="4"/>
  <c r="AA1182" i="4"/>
  <c r="AE1182" i="4"/>
  <c r="AH1310" i="4"/>
  <c r="AA1310" i="4"/>
  <c r="AE1310" i="4"/>
  <c r="AA1770" i="4"/>
  <c r="AE1770" i="4"/>
  <c r="AH1085" i="4"/>
  <c r="AA1085" i="4"/>
  <c r="AE1085" i="4"/>
  <c r="AH1509" i="4"/>
  <c r="AA1509" i="4"/>
  <c r="AE1509" i="4"/>
  <c r="AH1421" i="4"/>
  <c r="AA1421" i="4"/>
  <c r="AE1421" i="4"/>
  <c r="AH1631" i="4"/>
  <c r="AA1631" i="4"/>
  <c r="AE1631" i="4"/>
  <c r="AH1056" i="4"/>
  <c r="AA1056" i="4"/>
  <c r="AE1056" i="4"/>
  <c r="AH1151" i="4"/>
  <c r="AA1151" i="4"/>
  <c r="AE1151" i="4"/>
  <c r="AH1066" i="4"/>
  <c r="AA1066" i="4"/>
  <c r="AE1066" i="4"/>
  <c r="AH1001" i="4"/>
  <c r="AA1001" i="4"/>
  <c r="AE1001" i="4"/>
  <c r="AH1209" i="4"/>
  <c r="AA1209" i="4"/>
  <c r="AE1209" i="4"/>
  <c r="AH1422" i="4"/>
  <c r="AA1422" i="4"/>
  <c r="AE1422" i="4"/>
  <c r="AH1570" i="4"/>
  <c r="AA1570" i="4"/>
  <c r="AE1570" i="4"/>
  <c r="AH1377" i="4"/>
  <c r="AA1377" i="4"/>
  <c r="AE1377" i="4"/>
  <c r="AH1891" i="4"/>
  <c r="AA1891" i="4"/>
  <c r="AE1891" i="4"/>
  <c r="AH1833" i="4"/>
  <c r="AA1833" i="4"/>
  <c r="AE1833" i="4"/>
  <c r="AH1807" i="4"/>
  <c r="AA1807" i="4"/>
  <c r="AE1807" i="4"/>
  <c r="AH1841" i="4"/>
  <c r="AA1841" i="4"/>
  <c r="AE1841" i="4"/>
  <c r="AH1881" i="4"/>
  <c r="AA1881" i="4"/>
  <c r="AE1881" i="4"/>
  <c r="AH1863" i="4"/>
  <c r="AA1863" i="4"/>
  <c r="AE1863" i="4"/>
  <c r="AH1761" i="4"/>
  <c r="AA1761" i="4"/>
  <c r="AE1761" i="4"/>
  <c r="AH1865" i="4"/>
  <c r="AA1865" i="4"/>
  <c r="AE1865" i="4"/>
  <c r="AH1815" i="4"/>
  <c r="AA1815" i="4"/>
  <c r="AE1815" i="4"/>
  <c r="AB391" i="4"/>
  <c r="AA391" i="4"/>
  <c r="AE391" i="4"/>
  <c r="AA482" i="4"/>
  <c r="AA64" i="4"/>
  <c r="AB280" i="4"/>
  <c r="AB138" i="4"/>
  <c r="AB395" i="4"/>
  <c r="AA63" i="4"/>
  <c r="AB63" i="4"/>
  <c r="AB218" i="4"/>
  <c r="AA474" i="4"/>
  <c r="AE474" i="4"/>
  <c r="AB474" i="4"/>
  <c r="AB388" i="4"/>
  <c r="AA388" i="4"/>
  <c r="AB487" i="4"/>
  <c r="AA54" i="4"/>
  <c r="AD54" i="4"/>
  <c r="AA182" i="4"/>
  <c r="AA438" i="4"/>
  <c r="AB438" i="4"/>
  <c r="AB261" i="4"/>
  <c r="AB389" i="4"/>
  <c r="AA389" i="4"/>
  <c r="AB131" i="4"/>
  <c r="AB384" i="4"/>
  <c r="AA384" i="4"/>
  <c r="AB236" i="4"/>
  <c r="AA236" i="4"/>
  <c r="AA258" i="4"/>
  <c r="AA337" i="4"/>
  <c r="AB337" i="4"/>
  <c r="AA465" i="4"/>
  <c r="AA447" i="4"/>
  <c r="AB60" i="4"/>
  <c r="AA60" i="4"/>
  <c r="AB206" i="4"/>
  <c r="AB462" i="4"/>
  <c r="AA462" i="4"/>
  <c r="AD462" i="4"/>
  <c r="AA173" i="4"/>
  <c r="AB139" i="4"/>
  <c r="AA139" i="4"/>
  <c r="AA315" i="4"/>
  <c r="AB315" i="4"/>
  <c r="AB75" i="4"/>
  <c r="AB308" i="4"/>
  <c r="AA308" i="4"/>
  <c r="AB295" i="4"/>
  <c r="AA294" i="4"/>
  <c r="AD294" i="4"/>
  <c r="AB181" i="4"/>
  <c r="AA240" i="4"/>
  <c r="AB284" i="4"/>
  <c r="AA284" i="4"/>
  <c r="AA354" i="4"/>
  <c r="AB354" i="4"/>
  <c r="AB175" i="4"/>
  <c r="AA175" i="4"/>
  <c r="AE175" i="4"/>
  <c r="AA56" i="4"/>
  <c r="AB56" i="4"/>
  <c r="AB235" i="4"/>
  <c r="AA23" i="4"/>
  <c r="AB23" i="4"/>
  <c r="AA314" i="4"/>
  <c r="AB314" i="4"/>
  <c r="AB164" i="4"/>
  <c r="AA420" i="4"/>
  <c r="AA342" i="4"/>
  <c r="AA288" i="4"/>
  <c r="AA332" i="4"/>
  <c r="AH1178" i="4"/>
  <c r="AA1178" i="4"/>
  <c r="AE1178" i="4"/>
  <c r="AH1065" i="4"/>
  <c r="AA1065" i="4"/>
  <c r="AE1065" i="4"/>
  <c r="AH1321" i="4"/>
  <c r="AA1321" i="4"/>
  <c r="AE1321" i="4"/>
  <c r="AA479" i="4"/>
  <c r="AB479" i="4"/>
  <c r="AB430" i="4"/>
  <c r="AA430" i="4"/>
  <c r="AA67" i="4"/>
  <c r="AB67" i="4"/>
  <c r="AB249" i="4"/>
  <c r="AA276" i="4"/>
  <c r="AB147" i="4"/>
  <c r="AA147" i="4"/>
  <c r="AE147" i="4"/>
  <c r="AA274" i="4"/>
  <c r="AB274" i="4"/>
  <c r="AB144" i="4"/>
  <c r="AA335" i="4"/>
  <c r="AB335" i="4"/>
  <c r="AA80" i="4"/>
  <c r="AB80" i="4"/>
  <c r="AB286" i="4"/>
  <c r="AA140" i="4"/>
  <c r="AE140" i="4"/>
  <c r="AB140" i="4"/>
  <c r="AB344" i="4"/>
  <c r="AA344" i="4"/>
  <c r="AB459" i="4"/>
  <c r="AA459" i="4"/>
  <c r="AA282" i="4"/>
  <c r="AB282" i="4"/>
  <c r="AA136" i="4"/>
  <c r="AB136" i="4"/>
  <c r="AA196" i="4"/>
  <c r="AB452" i="4"/>
  <c r="AA452" i="4"/>
  <c r="AA246" i="4"/>
  <c r="AB246" i="4"/>
  <c r="AB192" i="4"/>
  <c r="AA192" i="4"/>
  <c r="AB448" i="4"/>
  <c r="AA448" i="4"/>
  <c r="AE448" i="4"/>
  <c r="AA113" i="4"/>
  <c r="AB113" i="4"/>
  <c r="AA370" i="4"/>
  <c r="AB370" i="4"/>
  <c r="AB369" i="4"/>
  <c r="AA255" i="4"/>
  <c r="AB255" i="4"/>
  <c r="AB76" i="4"/>
  <c r="AB270" i="4"/>
  <c r="AA270" i="4"/>
  <c r="AA122" i="4"/>
  <c r="AA379" i="4"/>
  <c r="AB379" i="4"/>
  <c r="AB27" i="4"/>
  <c r="AA27" i="4"/>
  <c r="AB330" i="4"/>
  <c r="AA330" i="4"/>
  <c r="AB119" i="4"/>
  <c r="AA119" i="4"/>
  <c r="AB372" i="4"/>
  <c r="AA372" i="4"/>
  <c r="AB359" i="4"/>
  <c r="AA359" i="4"/>
  <c r="AA304" i="4"/>
  <c r="AA348" i="4"/>
  <c r="AA402" i="4"/>
  <c r="AB402" i="4"/>
  <c r="AA225" i="4"/>
  <c r="AA239" i="4"/>
  <c r="AB239" i="4"/>
  <c r="AA72" i="4"/>
  <c r="AB72" i="4"/>
  <c r="AB254" i="4"/>
  <c r="AA254" i="4"/>
  <c r="AB317" i="4"/>
  <c r="AB248" i="4"/>
  <c r="AA248" i="4"/>
  <c r="AA39" i="4"/>
  <c r="AB39" i="4"/>
  <c r="AB121" i="4"/>
  <c r="AA121" i="4"/>
  <c r="AD121" i="4"/>
  <c r="AA378" i="4"/>
  <c r="AB378" i="4"/>
  <c r="AA153" i="4"/>
  <c r="AB153" i="4"/>
  <c r="AB228" i="4"/>
  <c r="AA228" i="4"/>
  <c r="AB46" i="4"/>
  <c r="AA46" i="4"/>
  <c r="AB406" i="4"/>
  <c r="AA406" i="4"/>
  <c r="AB245" i="4"/>
  <c r="AA245" i="4"/>
  <c r="AB373" i="4"/>
  <c r="AA373" i="4"/>
  <c r="AB99" i="4"/>
  <c r="AA99" i="4"/>
  <c r="AE99" i="4"/>
  <c r="AB352" i="4"/>
  <c r="AA352" i="4"/>
  <c r="AB143" i="4"/>
  <c r="AA143" i="4"/>
  <c r="AA396" i="4"/>
  <c r="AH1547" i="4"/>
  <c r="AA1547" i="4"/>
  <c r="AE1547" i="4"/>
  <c r="AH1918" i="4"/>
  <c r="AA1918" i="4"/>
  <c r="AE1918" i="4"/>
  <c r="AH1354" i="4"/>
  <c r="AA1354" i="4"/>
  <c r="AE1354" i="4"/>
  <c r="AH1627" i="4"/>
  <c r="AA1627" i="4"/>
  <c r="AE1627" i="4"/>
  <c r="AE1020" i="4"/>
  <c r="AH1682" i="4"/>
  <c r="AA1682" i="4"/>
  <c r="AE1682" i="4"/>
  <c r="AH1447" i="4"/>
  <c r="AA1447" i="4"/>
  <c r="AE1447" i="4"/>
  <c r="AH1374" i="4"/>
  <c r="AA1374" i="4"/>
  <c r="AE1374" i="4"/>
  <c r="AH1530" i="4"/>
  <c r="AA1530" i="4"/>
  <c r="AE1530" i="4"/>
  <c r="AH1528" i="4"/>
  <c r="AA1528" i="4"/>
  <c r="AE1528" i="4"/>
  <c r="AH1730" i="4"/>
  <c r="AA1730" i="4"/>
  <c r="AE1730" i="4"/>
  <c r="AH1539" i="4"/>
  <c r="AA1539" i="4"/>
  <c r="AE1539" i="4"/>
  <c r="AH1391" i="4"/>
  <c r="AA1391" i="4"/>
  <c r="AE1391" i="4"/>
  <c r="AH1376" i="4"/>
  <c r="AA1376" i="4"/>
  <c r="AE1376" i="4"/>
  <c r="AH1535" i="4"/>
  <c r="AA1535" i="4"/>
  <c r="AE1535" i="4"/>
  <c r="AH1569" i="4"/>
  <c r="AA1569" i="4"/>
  <c r="AE1569" i="4"/>
  <c r="AH1440" i="4"/>
  <c r="AA1440" i="4"/>
  <c r="AE1440" i="4"/>
  <c r="AH1621" i="4"/>
  <c r="AA1621" i="4"/>
  <c r="AE1621" i="4"/>
  <c r="AH1749" i="4"/>
  <c r="AA1749" i="4"/>
  <c r="AE1749" i="4"/>
  <c r="AZ4" i="4"/>
  <c r="AX4" i="4"/>
  <c r="AH1035" i="4"/>
  <c r="AA1035" i="4"/>
  <c r="AE1035" i="4"/>
  <c r="AH1372" i="4"/>
  <c r="AA1372" i="4"/>
  <c r="AE1372" i="4"/>
  <c r="AH1378" i="4"/>
  <c r="AA1378" i="4"/>
  <c r="AE1378" i="4"/>
  <c r="AH1549" i="4"/>
  <c r="AA1549" i="4"/>
  <c r="AE1549" i="4"/>
  <c r="AH1454" i="4"/>
  <c r="AA1454" i="4"/>
  <c r="AE1454" i="4"/>
  <c r="AH1452" i="4"/>
  <c r="AA1452" i="4"/>
  <c r="AE1452" i="4"/>
  <c r="AH1683" i="4"/>
  <c r="AA1683" i="4"/>
  <c r="AE1683" i="4"/>
  <c r="AH1543" i="4"/>
  <c r="AA1543" i="4"/>
  <c r="AE1543" i="4"/>
  <c r="AH1577" i="4"/>
  <c r="AA1577" i="4"/>
  <c r="AE1577" i="4"/>
  <c r="AH1514" i="4"/>
  <c r="AA1514" i="4"/>
  <c r="AE1514" i="4"/>
  <c r="AH1512" i="4"/>
  <c r="AA1512" i="4"/>
  <c r="AE1512" i="4"/>
  <c r="AH1666" i="4"/>
  <c r="AA1666" i="4"/>
  <c r="AE1666" i="4"/>
  <c r="AH1459" i="4"/>
  <c r="AA1459" i="4"/>
  <c r="AE1459" i="4"/>
  <c r="AH1386" i="4"/>
  <c r="AA1386" i="4"/>
  <c r="AE1386" i="4"/>
  <c r="AH1541" i="4"/>
  <c r="AA1541" i="4"/>
  <c r="AE1541" i="4"/>
  <c r="AH1446" i="4"/>
  <c r="AA1446" i="4"/>
  <c r="AE1446" i="4"/>
  <c r="AH1444" i="4"/>
  <c r="AA1444" i="4"/>
  <c r="AE1444" i="4"/>
  <c r="AH1403" i="4"/>
  <c r="AA1403" i="4"/>
  <c r="AE1403" i="4"/>
  <c r="AH1521" i="4"/>
  <c r="AA1521" i="4"/>
  <c r="AE1521" i="4"/>
  <c r="AH1400" i="4"/>
  <c r="AA1400" i="4"/>
  <c r="AE1400" i="4"/>
  <c r="AH1819" i="4"/>
  <c r="AA1819" i="4"/>
  <c r="AE1819" i="4"/>
  <c r="AH1899" i="4"/>
  <c r="AA1899" i="4"/>
  <c r="AE1899" i="4"/>
  <c r="AH1634" i="4"/>
  <c r="AA1634" i="4"/>
  <c r="AE1634" i="4"/>
  <c r="AH1579" i="4"/>
  <c r="AA1579" i="4"/>
  <c r="AE1579" i="4"/>
  <c r="AH1438" i="4"/>
  <c r="AA1438" i="4"/>
  <c r="AE1438" i="4"/>
  <c r="AH1436" i="4"/>
  <c r="AA1436" i="4"/>
  <c r="AE1436" i="4"/>
  <c r="AH1675" i="4"/>
  <c r="AA1675" i="4"/>
  <c r="AE1675" i="4"/>
  <c r="AH1032" i="4"/>
  <c r="AA1032" i="4"/>
  <c r="AE1032" i="4"/>
  <c r="AH1746" i="4"/>
  <c r="AA1746" i="4"/>
  <c r="AE1746" i="4"/>
  <c r="AH1527" i="4"/>
  <c r="AA1527" i="4"/>
  <c r="AE1527" i="4"/>
  <c r="AH1449" i="4"/>
  <c r="AA1449" i="4"/>
  <c r="AE1449" i="4"/>
  <c r="AH1571" i="4"/>
  <c r="AA1571" i="4"/>
  <c r="AE1571" i="4"/>
  <c r="AH1758" i="4"/>
  <c r="AA1758" i="4"/>
  <c r="AE1758" i="4"/>
  <c r="AH1558" i="4"/>
  <c r="AA1558" i="4"/>
  <c r="AE1558" i="4"/>
  <c r="AH1650" i="4"/>
  <c r="AA1650" i="4"/>
  <c r="AE1650" i="4"/>
  <c r="AH1567" i="4"/>
  <c r="AA1567" i="4"/>
  <c r="AE1567" i="4"/>
  <c r="AH1441" i="4"/>
  <c r="AA1441" i="4"/>
  <c r="AE1441" i="4"/>
  <c r="AH1536" i="4"/>
  <c r="AA1536" i="4"/>
  <c r="AE1536" i="4"/>
  <c r="AH1939" i="4"/>
  <c r="AA1939" i="4"/>
  <c r="AE1939" i="4"/>
  <c r="AH1356" i="4"/>
  <c r="AA1356" i="4"/>
  <c r="AE1356" i="4"/>
  <c r="AH1373" i="4"/>
  <c r="AA1373" i="4"/>
  <c r="AE1373" i="4"/>
  <c r="AH1635" i="4"/>
  <c r="AA1635" i="4"/>
  <c r="AE1635" i="4"/>
  <c r="AH1367" i="4"/>
  <c r="AA1367" i="4"/>
  <c r="AE1367" i="4"/>
  <c r="AH1710" i="4"/>
  <c r="AA1710" i="4"/>
  <c r="AE1710" i="4"/>
  <c r="AH1546" i="4"/>
  <c r="AA1546" i="4"/>
  <c r="AE1546" i="4"/>
  <c r="AH1544" i="4"/>
  <c r="AA1544" i="4"/>
  <c r="AE1544" i="4"/>
  <c r="AH1589" i="4"/>
  <c r="AA1589" i="4"/>
  <c r="AE1589" i="4"/>
  <c r="AH1445" i="4"/>
  <c r="AA1445" i="4"/>
  <c r="AE1445" i="4"/>
  <c r="AH1694" i="4"/>
  <c r="AA1694" i="4"/>
  <c r="AE1694" i="4"/>
  <c r="AE1542" i="4"/>
  <c r="AH1540" i="4"/>
  <c r="AA1540" i="4"/>
  <c r="AE1540" i="4"/>
  <c r="AH1778" i="4"/>
  <c r="AA1778" i="4"/>
  <c r="AE1778" i="4"/>
  <c r="AH1551" i="4"/>
  <c r="AA1551" i="4"/>
  <c r="AE1551" i="4"/>
  <c r="AA223" i="4"/>
  <c r="AD223" i="4"/>
  <c r="AB223" i="4"/>
  <c r="AB485" i="4"/>
  <c r="AA485" i="4"/>
  <c r="AB252" i="4"/>
  <c r="AA252" i="4"/>
  <c r="AE252" i="4"/>
  <c r="AA411" i="4"/>
  <c r="AB411" i="4"/>
  <c r="AA199" i="4"/>
  <c r="AE199" i="4"/>
  <c r="AB199" i="4"/>
  <c r="AB455" i="4"/>
  <c r="AA455" i="4"/>
  <c r="AA107" i="4"/>
  <c r="AB360" i="4"/>
  <c r="AA35" i="4"/>
  <c r="AE35" i="4"/>
  <c r="AB35" i="4"/>
  <c r="AB208" i="4"/>
  <c r="AA208" i="4"/>
  <c r="AB380" i="4"/>
  <c r="AA380" i="4"/>
  <c r="AE380" i="4"/>
  <c r="AA89" i="4"/>
  <c r="AD89" i="4"/>
  <c r="AB89" i="4"/>
  <c r="AA32" i="4"/>
  <c r="AA96" i="4"/>
  <c r="AD96" i="4"/>
  <c r="AB96" i="4"/>
  <c r="AB350" i="4"/>
  <c r="AA350" i="4"/>
  <c r="AB152" i="4"/>
  <c r="AA152" i="4"/>
  <c r="AA408" i="4"/>
  <c r="AB31" i="4"/>
  <c r="AB95" i="4"/>
  <c r="AA95" i="4"/>
  <c r="AA169" i="4"/>
  <c r="AE169" i="4"/>
  <c r="AB169" i="4"/>
  <c r="AB260" i="4"/>
  <c r="AA260" i="4"/>
  <c r="AB22" i="4"/>
  <c r="AA22" i="4"/>
  <c r="AB111" i="4"/>
  <c r="AA111" i="4"/>
  <c r="AA364" i="4"/>
  <c r="AB162" i="4"/>
  <c r="AA162" i="4"/>
  <c r="AD162" i="4"/>
  <c r="AA418" i="4"/>
  <c r="AE418" i="4"/>
  <c r="AB418" i="4"/>
  <c r="AA273" i="4"/>
  <c r="AD273" i="4"/>
  <c r="AB273" i="4"/>
  <c r="AA401" i="4"/>
  <c r="AB401" i="4"/>
  <c r="AB28" i="4"/>
  <c r="AA28" i="4"/>
  <c r="AB92" i="4"/>
  <c r="AA92" i="4"/>
  <c r="AB334" i="4"/>
  <c r="AA334" i="4"/>
  <c r="AE334" i="4"/>
  <c r="AB264" i="4"/>
  <c r="AA264" i="4"/>
  <c r="AB43" i="4"/>
  <c r="AA43" i="4"/>
  <c r="AD43" i="4"/>
  <c r="AB394" i="4"/>
  <c r="AA394" i="4"/>
  <c r="AA409" i="4"/>
  <c r="AB436" i="4"/>
  <c r="AA436" i="4"/>
  <c r="AA422" i="4"/>
  <c r="AB422" i="4"/>
  <c r="AB368" i="4"/>
  <c r="AA368" i="4"/>
  <c r="AE368" i="4"/>
  <c r="AB156" i="4"/>
  <c r="AA156" i="4"/>
  <c r="AA450" i="4"/>
  <c r="AE450" i="4"/>
  <c r="AB450" i="4"/>
  <c r="AB128" i="4"/>
  <c r="AA24" i="4"/>
  <c r="AB24" i="4"/>
  <c r="AA88" i="4"/>
  <c r="AE88" i="4"/>
  <c r="AB88" i="4"/>
  <c r="AB318" i="4"/>
  <c r="AA318" i="4"/>
  <c r="AA124" i="4"/>
  <c r="AB124" i="4"/>
  <c r="AA55" i="4"/>
  <c r="AE55" i="4"/>
  <c r="AB55" i="4"/>
  <c r="AA186" i="4"/>
  <c r="AB186" i="4"/>
  <c r="AA442" i="4"/>
  <c r="AE442" i="4"/>
  <c r="AB442" i="4"/>
  <c r="AA185" i="4"/>
  <c r="AB185" i="4"/>
  <c r="AA292" i="4"/>
  <c r="AA62" i="4"/>
  <c r="AB62" i="4"/>
  <c r="AB214" i="4"/>
  <c r="AB470" i="4"/>
  <c r="AA470" i="4"/>
  <c r="AA100" i="4"/>
  <c r="AB100" i="4"/>
  <c r="AB277" i="4"/>
  <c r="AA277" i="4"/>
  <c r="AA416" i="4"/>
  <c r="AA204" i="4"/>
  <c r="AH351" i="4"/>
  <c r="AA351" i="4"/>
  <c r="AZ17" i="4"/>
  <c r="AX17" i="4"/>
  <c r="AH263" i="4"/>
  <c r="AH1260" i="4"/>
  <c r="AA1260" i="4"/>
  <c r="AE1260" i="4"/>
  <c r="AH1388" i="4"/>
  <c r="AA1388" i="4"/>
  <c r="AE1388" i="4"/>
  <c r="AH1930" i="4"/>
  <c r="AA1930" i="4"/>
  <c r="AE1930" i="4"/>
  <c r="AH1810" i="4"/>
  <c r="AA1810" i="4"/>
  <c r="AE1810" i="4"/>
  <c r="AH1433" i="4"/>
  <c r="AA1433" i="4"/>
  <c r="AE1433" i="4"/>
  <c r="AH1902" i="4"/>
  <c r="AA1902" i="4"/>
  <c r="AE1902" i="4"/>
  <c r="AH1140" i="4"/>
  <c r="AA1140" i="4"/>
  <c r="AE1140" i="4"/>
  <c r="AH1414" i="4"/>
  <c r="AA1414" i="4"/>
  <c r="AE1414" i="4"/>
  <c r="AH1655" i="4"/>
  <c r="AA1655" i="4"/>
  <c r="AE1655" i="4"/>
  <c r="AH1420" i="4"/>
  <c r="AA1420" i="4"/>
  <c r="AE1420" i="4"/>
  <c r="AH1882" i="4"/>
  <c r="AA1882" i="4"/>
  <c r="AE1882" i="4"/>
  <c r="AH142" i="4"/>
  <c r="AA142" i="4"/>
  <c r="AH399" i="4"/>
  <c r="AA399" i="4"/>
  <c r="AE627" i="4"/>
  <c r="AH871" i="4"/>
  <c r="AA871" i="4"/>
  <c r="AE871" i="4"/>
  <c r="AH267" i="4"/>
  <c r="AB267" i="4"/>
  <c r="AH559" i="4"/>
  <c r="AA559" i="4"/>
  <c r="AE559" i="4"/>
  <c r="AH815" i="4"/>
  <c r="AA815" i="4"/>
  <c r="AE815" i="4"/>
  <c r="AH979" i="4"/>
  <c r="AA979" i="4"/>
  <c r="AE979" i="4"/>
  <c r="AH523" i="4"/>
  <c r="AA523" i="4"/>
  <c r="AE523" i="4"/>
  <c r="AH779" i="4"/>
  <c r="AA779" i="4"/>
  <c r="AE779" i="4"/>
  <c r="AH975" i="4"/>
  <c r="AA975" i="4"/>
  <c r="AE975" i="4"/>
  <c r="AH827" i="4"/>
  <c r="AA827" i="4"/>
  <c r="AE827" i="4"/>
  <c r="AH1031" i="4"/>
  <c r="AA1031" i="4"/>
  <c r="AE1031" i="4"/>
  <c r="AH1052" i="4"/>
  <c r="AA1052" i="4"/>
  <c r="AE1052" i="4"/>
  <c r="AH1308" i="4"/>
  <c r="AA1308" i="4"/>
  <c r="AE1308" i="4"/>
  <c r="AH1357" i="4"/>
  <c r="AA1357" i="4"/>
  <c r="AE1357" i="4"/>
  <c r="AH1435" i="4"/>
  <c r="AA1435" i="4"/>
  <c r="AE1435" i="4"/>
  <c r="AH1654" i="4"/>
  <c r="AA1654" i="4"/>
  <c r="AE1654" i="4"/>
  <c r="AH1351" i="4"/>
  <c r="AA1351" i="4"/>
  <c r="AE1351" i="4"/>
  <c r="AH1437" i="4"/>
  <c r="AA1437" i="4"/>
  <c r="AE1437" i="4"/>
  <c r="AH1581" i="4"/>
  <c r="AA1581" i="4"/>
  <c r="AE1581" i="4"/>
  <c r="AH1518" i="4"/>
  <c r="AA1518" i="4"/>
  <c r="AE1518" i="4"/>
  <c r="AH1516" i="4"/>
  <c r="AA1516" i="4"/>
  <c r="AE1516" i="4"/>
  <c r="AH1715" i="4"/>
  <c r="AA1715" i="4"/>
  <c r="AE1715" i="4"/>
  <c r="AH1012" i="4"/>
  <c r="AA1012" i="4"/>
  <c r="AE1012" i="4"/>
  <c r="AH1160" i="4"/>
  <c r="AA1160" i="4"/>
  <c r="AE1160" i="4"/>
  <c r="AH1586" i="4"/>
  <c r="AA1586" i="4"/>
  <c r="AE1586" i="4"/>
  <c r="AH1384" i="4"/>
  <c r="AA1384" i="4"/>
  <c r="AE1384" i="4"/>
  <c r="AH1838" i="4"/>
  <c r="AA1838" i="4"/>
  <c r="AE1838" i="4"/>
  <c r="AH1578" i="4"/>
  <c r="AA1578" i="4"/>
  <c r="AE1578" i="4"/>
  <c r="AH1657" i="4"/>
  <c r="AA1657" i="4"/>
  <c r="AE1657" i="4"/>
  <c r="AH1721" i="4"/>
  <c r="AA1721" i="4"/>
  <c r="AE1721" i="4"/>
  <c r="AH1172" i="4"/>
  <c r="AA1172" i="4"/>
  <c r="AE1172" i="4"/>
  <c r="AH1858" i="4"/>
  <c r="AA1858" i="4"/>
  <c r="AE1858" i="4"/>
  <c r="AH1523" i="4"/>
  <c r="AA1523" i="4"/>
  <c r="AE1523" i="4"/>
  <c r="AH1426" i="4"/>
  <c r="AA1426" i="4"/>
  <c r="AE1426" i="4"/>
  <c r="AH1573" i="4"/>
  <c r="AA1573" i="4"/>
  <c r="AE1573" i="4"/>
  <c r="AH1510" i="4"/>
  <c r="AA1510" i="4"/>
  <c r="AE1510" i="4"/>
  <c r="AH1508" i="4"/>
  <c r="AA1508" i="4"/>
  <c r="AE1508" i="4"/>
  <c r="AH1679" i="4"/>
  <c r="AA1679" i="4"/>
  <c r="AE1679" i="4"/>
  <c r="AH1072" i="4"/>
  <c r="AA1072" i="4"/>
  <c r="AE1072" i="4"/>
  <c r="AH1312" i="4"/>
  <c r="AA1312" i="4"/>
  <c r="AE1312" i="4"/>
  <c r="AH1455" i="4"/>
  <c r="AA1455" i="4"/>
  <c r="AE1455" i="4"/>
  <c r="AH1818" i="4"/>
  <c r="AA1818" i="4"/>
  <c r="AE1818" i="4"/>
  <c r="AH1629" i="4"/>
  <c r="AA1629" i="4"/>
  <c r="AE1629" i="4"/>
  <c r="AH1757" i="4"/>
  <c r="AA1757" i="4"/>
  <c r="AE1757" i="4"/>
  <c r="AH1755" i="4"/>
  <c r="AA1755" i="4"/>
  <c r="AE1755" i="4"/>
  <c r="AH1835" i="4"/>
  <c r="AA1835" i="4"/>
  <c r="AE1835" i="4"/>
  <c r="AH1923" i="4"/>
  <c r="AA1923" i="4"/>
  <c r="AE1923" i="4"/>
  <c r="AH319" i="4"/>
  <c r="AA319" i="4"/>
  <c r="AE319" i="4"/>
  <c r="AH547" i="4"/>
  <c r="AA547" i="4"/>
  <c r="AE547" i="4"/>
  <c r="AH803" i="4"/>
  <c r="AA803" i="4"/>
  <c r="AE803" i="4"/>
  <c r="AH983" i="4"/>
  <c r="AA983" i="4"/>
  <c r="AE983" i="4"/>
  <c r="AH187" i="4"/>
  <c r="AB187" i="4"/>
  <c r="AH443" i="4"/>
  <c r="AA443" i="4"/>
  <c r="AE443" i="4"/>
  <c r="AH607" i="4"/>
  <c r="AA607" i="4"/>
  <c r="AE607" i="4"/>
  <c r="AH899" i="4"/>
  <c r="AA899" i="4"/>
  <c r="AE899" i="4"/>
  <c r="AH167" i="4"/>
  <c r="AB167" i="4"/>
  <c r="AH423" i="4"/>
  <c r="AA423" i="4"/>
  <c r="AH831" i="4"/>
  <c r="AA831" i="4"/>
  <c r="AE831" i="4"/>
  <c r="AH1016" i="4"/>
  <c r="AA1016" i="4"/>
  <c r="AE1016" i="4"/>
  <c r="AH875" i="4"/>
  <c r="AA875" i="4"/>
  <c r="AE875" i="4"/>
  <c r="AH1100" i="4"/>
  <c r="AA1100" i="4"/>
  <c r="AE1100" i="4"/>
  <c r="AH1890" i="4"/>
  <c r="AA1890" i="4"/>
  <c r="AE1890" i="4"/>
  <c r="AH1533" i="4"/>
  <c r="AA1533" i="4"/>
  <c r="AE1533" i="4"/>
  <c r="AH1502" i="4"/>
  <c r="AA1502" i="4"/>
  <c r="AE1502" i="4"/>
  <c r="AH1500" i="4"/>
  <c r="AA1500" i="4"/>
  <c r="AE1500" i="4"/>
  <c r="AH1707" i="4"/>
  <c r="AA1707" i="4"/>
  <c r="AE1707" i="4"/>
  <c r="AH1874" i="4"/>
  <c r="AA1874" i="4"/>
  <c r="AE1874" i="4"/>
  <c r="AH1722" i="4"/>
  <c r="AA1722" i="4"/>
  <c r="AE1722" i="4"/>
  <c r="AH1529" i="4"/>
  <c r="AA1529" i="4"/>
  <c r="AE1529" i="4"/>
  <c r="AH1365" i="4"/>
  <c r="AA1365" i="4"/>
  <c r="AE1365" i="4"/>
  <c r="AH1434" i="4"/>
  <c r="AA1434" i="4"/>
  <c r="AE1434" i="4"/>
  <c r="AH1385" i="4"/>
  <c r="AA1385" i="4"/>
  <c r="AE1385" i="4"/>
  <c r="AH1432" i="4"/>
  <c r="AA1432" i="4"/>
  <c r="AE1432" i="4"/>
  <c r="AH1745" i="4"/>
  <c r="AA1745" i="4"/>
  <c r="AE1745" i="4"/>
  <c r="AH1396" i="4"/>
  <c r="AA1396" i="4"/>
  <c r="AE1396" i="4"/>
  <c r="AH1834" i="4"/>
  <c r="AA1834" i="4"/>
  <c r="AE1834" i="4"/>
  <c r="AH1364" i="4"/>
  <c r="AB1364" i="4"/>
  <c r="AH1607" i="4"/>
  <c r="AA1607" i="4"/>
  <c r="AE1607" i="4"/>
  <c r="AH1727" i="4"/>
  <c r="AA1727" i="4"/>
  <c r="AE1727" i="4"/>
  <c r="AH1152" i="4"/>
  <c r="AA1152" i="4"/>
  <c r="AE1152" i="4"/>
  <c r="AH1842" i="4"/>
  <c r="AA1842" i="4"/>
  <c r="AE1842" i="4"/>
  <c r="AH1473" i="4"/>
  <c r="AA1473" i="4"/>
  <c r="AE1473" i="4"/>
  <c r="AH1725" i="4"/>
  <c r="AA1725" i="4"/>
  <c r="AE1725" i="4"/>
  <c r="AH303" i="4"/>
  <c r="AA303" i="4"/>
  <c r="AD303" i="4"/>
  <c r="AH531" i="4"/>
  <c r="AA531" i="4"/>
  <c r="AE531" i="4"/>
  <c r="AH787" i="4"/>
  <c r="AA787" i="4"/>
  <c r="AE787" i="4"/>
  <c r="AH106" i="4"/>
  <c r="AB106" i="4"/>
  <c r="AH363" i="4"/>
  <c r="AB363" i="4"/>
  <c r="AH655" i="4"/>
  <c r="AA655" i="4"/>
  <c r="AE655" i="4"/>
  <c r="AH504" i="4"/>
  <c r="AA504" i="4"/>
  <c r="AE504" i="4"/>
  <c r="AH683" i="4"/>
  <c r="AA683" i="4"/>
  <c r="AE683" i="4"/>
  <c r="AH879" i="4"/>
  <c r="AA879" i="4"/>
  <c r="AE879" i="4"/>
  <c r="AH923" i="4"/>
  <c r="AA923" i="4"/>
  <c r="AE923" i="4"/>
  <c r="AH1276" i="4"/>
  <c r="AA1276" i="4"/>
  <c r="AE1276" i="4"/>
  <c r="AH1402" i="4"/>
  <c r="AA1402" i="4"/>
  <c r="AE1402" i="4"/>
  <c r="AH1782" i="4"/>
  <c r="AA1782" i="4"/>
  <c r="AE1782" i="4"/>
  <c r="AH1517" i="4"/>
  <c r="AA1517" i="4"/>
  <c r="AE1517" i="4"/>
  <c r="AH1419" i="4"/>
  <c r="AA1419" i="4"/>
  <c r="AE1419" i="4"/>
  <c r="AH1667" i="4"/>
  <c r="AA1667" i="4"/>
  <c r="AE1667" i="4"/>
  <c r="AH1004" i="4"/>
  <c r="AA1004" i="4"/>
  <c r="AE1004" i="4"/>
  <c r="AH1192" i="4"/>
  <c r="AA1192" i="4"/>
  <c r="AE1192" i="4"/>
  <c r="AH1511" i="4"/>
  <c r="AA1511" i="4"/>
  <c r="AE1511" i="4"/>
  <c r="AH1390" i="4"/>
  <c r="AA1390" i="4"/>
  <c r="AE1390" i="4"/>
  <c r="AH1352" i="4"/>
  <c r="AA1352" i="4"/>
  <c r="AE1352" i="4"/>
  <c r="AH1665" i="4"/>
  <c r="AA1665" i="4"/>
  <c r="AE1665" i="4"/>
  <c r="AH1252" i="4"/>
  <c r="AA1252" i="4"/>
  <c r="AE1252" i="4"/>
  <c r="AH1380" i="4"/>
  <c r="AA1380" i="4"/>
  <c r="AE1380" i="4"/>
  <c r="AH1750" i="4"/>
  <c r="AA1750" i="4"/>
  <c r="AE1750" i="4"/>
  <c r="AH1477" i="4"/>
  <c r="AA1477" i="4"/>
  <c r="AE1477" i="4"/>
  <c r="AH1348" i="4"/>
  <c r="AA1348" i="4"/>
  <c r="AE1348" i="4"/>
  <c r="AH1362" i="4"/>
  <c r="AA1362" i="4"/>
  <c r="AE1362" i="4"/>
  <c r="AH1184" i="4"/>
  <c r="AA1184" i="4"/>
  <c r="AE1184" i="4"/>
  <c r="AH1382" i="4"/>
  <c r="AA1382" i="4"/>
  <c r="AE1382" i="4"/>
  <c r="AH1614" i="4"/>
  <c r="AA1614" i="4"/>
  <c r="AE1614" i="4"/>
  <c r="AH1506" i="4"/>
  <c r="AA1506" i="4"/>
  <c r="AE1506" i="4"/>
  <c r="AH1787" i="4"/>
  <c r="AA1787" i="4"/>
  <c r="AE1787" i="4"/>
  <c r="AH1867" i="4"/>
  <c r="AA1867" i="4"/>
  <c r="AE1867" i="4"/>
  <c r="AH1817" i="4"/>
  <c r="AA1817" i="4"/>
  <c r="AE1817" i="4"/>
  <c r="AH1801" i="4"/>
  <c r="AA1801" i="4"/>
  <c r="AE1801" i="4"/>
  <c r="AH1825" i="4"/>
  <c r="AA1825" i="4"/>
  <c r="AE1825" i="4"/>
  <c r="AH1759" i="4"/>
  <c r="AA1759" i="4"/>
  <c r="AE1759" i="4"/>
  <c r="AH1849" i="4"/>
  <c r="AA1849" i="4"/>
  <c r="AE1849" i="4"/>
  <c r="AH1751" i="4"/>
  <c r="AA1751" i="4"/>
  <c r="AE1751" i="4"/>
  <c r="AA167" i="4"/>
  <c r="AB319" i="4"/>
  <c r="AA106" i="4"/>
  <c r="AB423" i="4"/>
  <c r="AD185" i="4"/>
  <c r="AE185" i="4"/>
  <c r="AD186" i="4"/>
  <c r="AE186" i="4"/>
  <c r="AE96" i="4"/>
  <c r="AB303" i="4"/>
  <c r="AB399" i="4"/>
  <c r="AD368" i="4"/>
  <c r="AE264" i="4"/>
  <c r="AD264" i="4"/>
  <c r="AD334" i="4"/>
  <c r="AE28" i="4"/>
  <c r="AD28" i="4"/>
  <c r="AD22" i="4"/>
  <c r="AE22" i="4"/>
  <c r="AD152" i="4"/>
  <c r="AE152" i="4"/>
  <c r="AD360" i="4"/>
  <c r="AD485" i="4"/>
  <c r="AE485" i="4"/>
  <c r="AD153" i="4"/>
  <c r="AE153" i="4"/>
  <c r="AE239" i="4"/>
  <c r="AD239" i="4"/>
  <c r="AE402" i="4"/>
  <c r="AD402" i="4"/>
  <c r="AD370" i="4"/>
  <c r="AE370" i="4"/>
  <c r="AE246" i="4"/>
  <c r="AD246" i="4"/>
  <c r="AE136" i="4"/>
  <c r="AD136" i="4"/>
  <c r="AD335" i="4"/>
  <c r="AE335" i="4"/>
  <c r="AD274" i="4"/>
  <c r="AE274" i="4"/>
  <c r="AE67" i="4"/>
  <c r="AD67" i="4"/>
  <c r="AD479" i="4"/>
  <c r="AE479" i="4"/>
  <c r="AE173" i="4"/>
  <c r="AD173" i="4"/>
  <c r="AD447" i="4"/>
  <c r="AE447" i="4"/>
  <c r="AE258" i="4"/>
  <c r="AD258" i="4"/>
  <c r="AE182" i="4"/>
  <c r="AD182" i="4"/>
  <c r="AD482" i="4"/>
  <c r="AE482" i="4"/>
  <c r="AB437" i="4"/>
  <c r="AA437" i="4"/>
  <c r="AD437" i="4"/>
  <c r="AA103" i="4"/>
  <c r="AB123" i="4"/>
  <c r="AA123" i="4"/>
  <c r="AB382" i="4"/>
  <c r="AA382" i="4"/>
  <c r="AA367" i="4"/>
  <c r="AD367" i="4"/>
  <c r="AB367" i="4"/>
  <c r="AB220" i="4"/>
  <c r="AA220" i="4"/>
  <c r="AB244" i="4"/>
  <c r="AA244" i="4"/>
  <c r="AA202" i="4"/>
  <c r="AE202" i="4"/>
  <c r="AB202" i="4"/>
  <c r="AA251" i="4"/>
  <c r="AB251" i="4"/>
  <c r="AB328" i="4"/>
  <c r="AA328" i="4"/>
  <c r="AE328" i="4"/>
  <c r="AA305" i="4"/>
  <c r="AB320" i="4"/>
  <c r="AA320" i="4"/>
  <c r="AB324" i="4"/>
  <c r="AA324" i="4"/>
  <c r="AA47" i="4"/>
  <c r="AB47" i="4"/>
  <c r="AA48" i="4"/>
  <c r="AE48" i="4"/>
  <c r="AB48" i="4"/>
  <c r="AA207" i="4"/>
  <c r="AE207" i="4"/>
  <c r="AB207" i="4"/>
  <c r="AA434" i="4"/>
  <c r="AB434" i="4"/>
  <c r="AB188" i="4"/>
  <c r="AB272" i="4"/>
  <c r="AA272" i="4"/>
  <c r="AB426" i="4"/>
  <c r="AA426" i="4"/>
  <c r="AB168" i="4"/>
  <c r="AA168" i="4"/>
  <c r="AE168" i="4"/>
  <c r="AA449" i="4"/>
  <c r="AD449" i="4"/>
  <c r="AE134" i="4"/>
  <c r="AD134" i="4"/>
  <c r="AE62" i="4"/>
  <c r="AD62" i="4"/>
  <c r="AD442" i="4"/>
  <c r="AE24" i="4"/>
  <c r="AD24" i="4"/>
  <c r="AD401" i="4"/>
  <c r="AE401" i="4"/>
  <c r="AD169" i="4"/>
  <c r="AE89" i="4"/>
  <c r="AD35" i="4"/>
  <c r="AD199" i="4"/>
  <c r="AE223" i="4"/>
  <c r="AD99" i="4"/>
  <c r="AE121" i="4"/>
  <c r="AD254" i="4"/>
  <c r="AE254" i="4"/>
  <c r="AD359" i="4"/>
  <c r="AE359" i="4"/>
  <c r="AE372" i="4"/>
  <c r="AD372" i="4"/>
  <c r="AD448" i="4"/>
  <c r="AD164" i="4"/>
  <c r="AE164" i="4"/>
  <c r="AD235" i="4"/>
  <c r="AE235" i="4"/>
  <c r="AD295" i="4"/>
  <c r="AE295" i="4"/>
  <c r="AD75" i="4"/>
  <c r="AE75" i="4"/>
  <c r="AE206" i="4"/>
  <c r="AD206" i="4"/>
  <c r="AE236" i="4"/>
  <c r="AD236" i="4"/>
  <c r="AD131" i="4"/>
  <c r="AE131" i="4"/>
  <c r="AD261" i="4"/>
  <c r="AE261" i="4"/>
  <c r="AE487" i="4"/>
  <c r="AD487" i="4"/>
  <c r="AD280" i="4"/>
  <c r="AB278" i="4"/>
  <c r="AA278" i="4"/>
  <c r="AA356" i="4"/>
  <c r="AA250" i="4"/>
  <c r="AE250" i="4"/>
  <c r="AB250" i="4"/>
  <c r="AB171" i="4"/>
  <c r="AA171" i="4"/>
  <c r="AE171" i="4"/>
  <c r="AB376" i="4"/>
  <c r="AA376" i="4"/>
  <c r="AA205" i="4"/>
  <c r="AA161" i="4"/>
  <c r="AB161" i="4"/>
  <c r="AB231" i="4"/>
  <c r="AA231" i="4"/>
  <c r="AB458" i="4"/>
  <c r="AA458" i="4"/>
  <c r="AA44" i="4"/>
  <c r="AB44" i="4"/>
  <c r="AA374" i="4"/>
  <c r="AD374" i="4"/>
  <c r="AB374" i="4"/>
  <c r="AA216" i="4"/>
  <c r="AA209" i="4"/>
  <c r="AB209" i="4"/>
  <c r="AA393" i="4"/>
  <c r="AB393" i="4"/>
  <c r="AB159" i="4"/>
  <c r="AA159" i="4"/>
  <c r="AE159" i="4"/>
  <c r="AB219" i="4"/>
  <c r="AA219" i="4"/>
  <c r="AD219" i="4"/>
  <c r="AB263" i="4"/>
  <c r="AA263" i="4"/>
  <c r="AD263" i="4"/>
  <c r="AB351" i="4"/>
  <c r="AD277" i="4"/>
  <c r="AE277" i="4"/>
  <c r="AE470" i="4"/>
  <c r="AD470" i="4"/>
  <c r="AE318" i="4"/>
  <c r="AD318" i="4"/>
  <c r="AE156" i="4"/>
  <c r="AD156" i="4"/>
  <c r="AD394" i="4"/>
  <c r="AE394" i="4"/>
  <c r="AE43" i="4"/>
  <c r="AE92" i="4"/>
  <c r="AD92" i="4"/>
  <c r="AE111" i="4"/>
  <c r="AD111" i="4"/>
  <c r="AE260" i="4"/>
  <c r="AD260" i="4"/>
  <c r="AE95" i="4"/>
  <c r="AD95" i="4"/>
  <c r="AD350" i="4"/>
  <c r="AE350" i="4"/>
  <c r="AD380" i="4"/>
  <c r="AE208" i="4"/>
  <c r="AD208" i="4"/>
  <c r="AE378" i="4"/>
  <c r="AD378" i="4"/>
  <c r="AD39" i="4"/>
  <c r="AE39" i="4"/>
  <c r="AE72" i="4"/>
  <c r="AD72" i="4"/>
  <c r="AD255" i="4"/>
  <c r="AE255" i="4"/>
  <c r="AD113" i="4"/>
  <c r="AE113" i="4"/>
  <c r="AE282" i="4"/>
  <c r="AD282" i="4"/>
  <c r="AE314" i="4"/>
  <c r="AD314" i="4"/>
  <c r="AE56" i="4"/>
  <c r="AD56" i="4"/>
  <c r="AE354" i="4"/>
  <c r="AD354" i="4"/>
  <c r="AE315" i="4"/>
  <c r="AD315" i="4"/>
  <c r="AD337" i="4"/>
  <c r="AE337" i="4"/>
  <c r="AE438" i="4"/>
  <c r="AD438" i="4"/>
  <c r="AD474" i="4"/>
  <c r="AE63" i="4"/>
  <c r="AD63" i="4"/>
  <c r="AE64" i="4"/>
  <c r="AD64" i="4"/>
  <c r="AA132" i="4"/>
  <c r="AE132" i="4"/>
  <c r="AB132" i="4"/>
  <c r="AA381" i="4"/>
  <c r="AD381" i="4"/>
  <c r="AB381" i="4"/>
  <c r="AA40" i="4"/>
  <c r="AB40" i="4"/>
  <c r="AA176" i="4"/>
  <c r="AB141" i="4"/>
  <c r="AB126" i="4"/>
  <c r="AA126" i="4"/>
  <c r="AA210" i="4"/>
  <c r="AB172" i="4"/>
  <c r="AA172" i="4"/>
  <c r="AD172" i="4"/>
  <c r="AA410" i="4"/>
  <c r="AB410" i="4"/>
  <c r="AB331" i="4"/>
  <c r="AA331" i="4"/>
  <c r="AB414" i="4"/>
  <c r="AA414" i="4"/>
  <c r="AE414" i="4"/>
  <c r="AA51" i="4"/>
  <c r="AE51" i="4"/>
  <c r="AB51" i="4"/>
  <c r="AB366" i="4"/>
  <c r="AA366" i="4"/>
  <c r="AA386" i="4"/>
  <c r="AB386" i="4"/>
  <c r="AA187" i="4"/>
  <c r="AD187" i="4"/>
  <c r="AB443" i="4"/>
  <c r="AB142" i="4"/>
  <c r="AE100" i="4"/>
  <c r="AD100" i="4"/>
  <c r="AD422" i="4"/>
  <c r="AE422" i="4"/>
  <c r="AE411" i="4"/>
  <c r="AD411" i="4"/>
  <c r="AE352" i="4"/>
  <c r="AD352" i="4"/>
  <c r="AD373" i="4"/>
  <c r="AE373" i="4"/>
  <c r="AE406" i="4"/>
  <c r="AD406" i="4"/>
  <c r="AE46" i="4"/>
  <c r="AD46" i="4"/>
  <c r="AE248" i="4"/>
  <c r="AD248" i="4"/>
  <c r="AE119" i="4"/>
  <c r="AD119" i="4"/>
  <c r="AD330" i="4"/>
  <c r="AE330" i="4"/>
  <c r="AD27" i="4"/>
  <c r="AE27" i="4"/>
  <c r="AE270" i="4"/>
  <c r="AD270" i="4"/>
  <c r="AE192" i="4"/>
  <c r="AD192" i="4"/>
  <c r="AE452" i="4"/>
  <c r="AD452" i="4"/>
  <c r="AD459" i="4"/>
  <c r="AE459" i="4"/>
  <c r="AE344" i="4"/>
  <c r="AD344" i="4"/>
  <c r="AD147" i="4"/>
  <c r="AE430" i="4"/>
  <c r="AD430" i="4"/>
  <c r="AD175" i="4"/>
  <c r="AE308" i="4"/>
  <c r="AD308" i="4"/>
  <c r="AE139" i="4"/>
  <c r="AD139" i="4"/>
  <c r="AE462" i="4"/>
  <c r="AE60" i="4"/>
  <c r="AD60" i="4"/>
  <c r="AE384" i="4"/>
  <c r="AD384" i="4"/>
  <c r="AD389" i="4"/>
  <c r="AE389" i="4"/>
  <c r="AE54" i="4"/>
  <c r="AE388" i="4"/>
  <c r="AD388" i="4"/>
  <c r="AA1363" i="4"/>
  <c r="AE1363" i="4"/>
  <c r="AB1363" i="4"/>
  <c r="AA268" i="4"/>
  <c r="AA309" i="4"/>
  <c r="AD309" i="4"/>
  <c r="AB125" i="4"/>
  <c r="AA125" i="4"/>
  <c r="AA110" i="4"/>
  <c r="AB110" i="4"/>
  <c r="AB85" i="4"/>
  <c r="AA85" i="4"/>
  <c r="AE85" i="4"/>
  <c r="AB432" i="4"/>
  <c r="AA432" i="4"/>
  <c r="AB59" i="4"/>
  <c r="AA59" i="4"/>
  <c r="AE59" i="4"/>
  <c r="AA383" i="4"/>
  <c r="AE383" i="4"/>
  <c r="AB383" i="4"/>
  <c r="AB428" i="4"/>
  <c r="AA428" i="4"/>
  <c r="AA201" i="4"/>
  <c r="AD201" i="4"/>
  <c r="AB201" i="4"/>
  <c r="AA178" i="4"/>
  <c r="AE178" i="4"/>
  <c r="AB178" i="4"/>
  <c r="AA326" i="4"/>
  <c r="AB326" i="4"/>
  <c r="AB170" i="4"/>
  <c r="AE170" i="4"/>
  <c r="AD85" i="4"/>
  <c r="AD126" i="4"/>
  <c r="AE126" i="4"/>
  <c r="AE201" i="4"/>
  <c r="AE110" i="4"/>
  <c r="AD110" i="4"/>
  <c r="AD51" i="4"/>
  <c r="AE381" i="4"/>
  <c r="AE44" i="4"/>
  <c r="AD44" i="4"/>
  <c r="AE161" i="4"/>
  <c r="AD161" i="4"/>
  <c r="AD250" i="4"/>
  <c r="AD434" i="4"/>
  <c r="AE434" i="4"/>
  <c r="AD48" i="4"/>
  <c r="AE251" i="4"/>
  <c r="AD251" i="4"/>
  <c r="AE306" i="4"/>
  <c r="AD331" i="4"/>
  <c r="AE331" i="4"/>
  <c r="AD159" i="4"/>
  <c r="AD231" i="4"/>
  <c r="AE231" i="4"/>
  <c r="AE376" i="4"/>
  <c r="AD376" i="4"/>
  <c r="AE426" i="4"/>
  <c r="AD426" i="4"/>
  <c r="AE320" i="4"/>
  <c r="AD320" i="4"/>
  <c r="AE244" i="4"/>
  <c r="AD244" i="4"/>
  <c r="AE220" i="4"/>
  <c r="AD220" i="4"/>
  <c r="AE382" i="4"/>
  <c r="AD382" i="4"/>
  <c r="AE386" i="4"/>
  <c r="AD386" i="4"/>
  <c r="AE410" i="4"/>
  <c r="AD410" i="4"/>
  <c r="AE40" i="4"/>
  <c r="AD40" i="4"/>
  <c r="AD132" i="4"/>
  <c r="AD393" i="4"/>
  <c r="AE393" i="4"/>
  <c r="AD209" i="4"/>
  <c r="AE209" i="4"/>
  <c r="AE449" i="4"/>
  <c r="AD202" i="4"/>
  <c r="AE303" i="4"/>
  <c r="AE432" i="4"/>
  <c r="AD432" i="4"/>
  <c r="AE326" i="4"/>
  <c r="AD326" i="4"/>
  <c r="AD383" i="4"/>
  <c r="AE309" i="4"/>
  <c r="AE219" i="4"/>
  <c r="AE458" i="4"/>
  <c r="AD458" i="4"/>
  <c r="AD171" i="4"/>
  <c r="AD168" i="4"/>
  <c r="AE272" i="4"/>
  <c r="AD272" i="4"/>
  <c r="AE324" i="4"/>
  <c r="AD324" i="4"/>
  <c r="AD328" i="4"/>
  <c r="AE123" i="4"/>
  <c r="AD123" i="4"/>
  <c r="AE437" i="4"/>
  <c r="AD106" i="4"/>
  <c r="AE106" i="4"/>
  <c r="G877" i="6"/>
  <c r="Z888" i="6"/>
  <c r="G882" i="6"/>
  <c r="Z881" i="6"/>
  <c r="G878" i="6"/>
  <c r="K878" i="6" s="1"/>
  <c r="Z889" i="6"/>
  <c r="G887" i="6"/>
  <c r="Z885" i="6"/>
  <c r="G883" i="6"/>
  <c r="Z882" i="6"/>
  <c r="G881" i="6"/>
  <c r="Z880" i="6"/>
  <c r="Z883" i="6"/>
  <c r="G884" i="6"/>
  <c r="K884" i="6" s="1"/>
  <c r="Z886" i="6"/>
  <c r="G888" i="6"/>
  <c r="AD59" i="4"/>
  <c r="AA189" i="4"/>
  <c r="AB189" i="4"/>
  <c r="AB298" i="4"/>
  <c r="AA298" i="4"/>
  <c r="AD125" i="4"/>
  <c r="AE125" i="4"/>
  <c r="AD443" i="4"/>
  <c r="AD178" i="4"/>
  <c r="AE374" i="4"/>
  <c r="AJ1925" i="4"/>
  <c r="AI1925" i="4"/>
  <c r="AH1925" i="4"/>
  <c r="AA1925" i="4"/>
  <c r="AE1925" i="4"/>
  <c r="AK1925" i="4"/>
  <c r="AJ1893" i="4"/>
  <c r="AK1893" i="4"/>
  <c r="AI1893" i="4"/>
  <c r="AI1765" i="4"/>
  <c r="AH1765" i="4"/>
  <c r="AA1765" i="4"/>
  <c r="AE1765" i="4"/>
  <c r="AK1765" i="4"/>
  <c r="AJ1765" i="4"/>
  <c r="AB316" i="4"/>
  <c r="AA316" i="4"/>
  <c r="AI1861" i="4"/>
  <c r="AK1861" i="4"/>
  <c r="AJ1861" i="4"/>
  <c r="AI1829" i="4"/>
  <c r="AK1829" i="4"/>
  <c r="AJ1829" i="4"/>
  <c r="AK1797" i="4"/>
  <c r="AI1797" i="4"/>
  <c r="AJ1797" i="4"/>
  <c r="AJ1847" i="4"/>
  <c r="AK1847" i="4"/>
  <c r="AI1847" i="4"/>
  <c r="AH1847" i="4"/>
  <c r="AA1847" i="4"/>
  <c r="AE1847" i="4"/>
  <c r="AH289" i="4"/>
  <c r="AH109" i="4"/>
  <c r="AH157" i="4"/>
  <c r="AB157" i="4"/>
  <c r="AE701" i="4"/>
  <c r="AH281" i="4"/>
  <c r="AH995" i="4"/>
  <c r="AA995" i="4"/>
  <c r="AE995" i="4"/>
  <c r="AH841" i="4"/>
  <c r="AA841" i="4"/>
  <c r="AE841" i="4"/>
  <c r="AH478" i="4"/>
  <c r="AH135" i="4"/>
  <c r="AH256" i="4"/>
  <c r="AA256" i="4"/>
  <c r="AH676" i="4"/>
  <c r="AA676" i="4"/>
  <c r="AE676" i="4"/>
  <c r="AH300" i="4"/>
  <c r="AH1163" i="4"/>
  <c r="AA1163" i="4"/>
  <c r="AE1163" i="4"/>
  <c r="AH893" i="4"/>
  <c r="AA893" i="4"/>
  <c r="AE893" i="4"/>
  <c r="AH1139" i="4"/>
  <c r="AA1139" i="4"/>
  <c r="AE1139" i="4"/>
  <c r="AH1289" i="4"/>
  <c r="AA1289" i="4"/>
  <c r="AE1289" i="4"/>
  <c r="AH629" i="4"/>
  <c r="AA629" i="4"/>
  <c r="AE629" i="4"/>
  <c r="AA944" i="4"/>
  <c r="AE944" i="4"/>
  <c r="AH684" i="4"/>
  <c r="AA684" i="4"/>
  <c r="AE684" i="4"/>
  <c r="AH446" i="4"/>
  <c r="AB362" i="4"/>
  <c r="AA362" i="4"/>
  <c r="AH160" i="4"/>
  <c r="AJ1885" i="4"/>
  <c r="AK1885" i="4"/>
  <c r="AI1885" i="4"/>
  <c r="AJ1821" i="4"/>
  <c r="AH302" i="4"/>
  <c r="AH296" i="4"/>
  <c r="AA296" i="4"/>
  <c r="AH639" i="4"/>
  <c r="AA639" i="4"/>
  <c r="AE639" i="4"/>
  <c r="AH234" i="4"/>
  <c r="AH1231" i="4"/>
  <c r="AA1231" i="4"/>
  <c r="AE1231" i="4"/>
  <c r="AH1173" i="4"/>
  <c r="AA1173" i="4"/>
  <c r="AE1173" i="4"/>
  <c r="AH524" i="4"/>
  <c r="AA524" i="4"/>
  <c r="AE524" i="4"/>
  <c r="AH73" i="4"/>
  <c r="AH726" i="4"/>
  <c r="AA726" i="4"/>
  <c r="AE726" i="4"/>
  <c r="AH180" i="4"/>
  <c r="AH953" i="4"/>
  <c r="AA953" i="4"/>
  <c r="AE953" i="4"/>
  <c r="AH1263" i="4"/>
  <c r="AA1263" i="4"/>
  <c r="AE1263" i="4"/>
  <c r="AH469" i="4"/>
  <c r="AI1781" i="4"/>
  <c r="AK1781" i="4"/>
  <c r="AJ1781" i="4"/>
  <c r="AH338" i="4"/>
  <c r="AH174" i="4"/>
  <c r="AH212" i="4"/>
  <c r="AH681" i="4"/>
  <c r="AA681" i="4"/>
  <c r="AE681" i="4"/>
  <c r="AZ6" i="4"/>
  <c r="AX6" i="4"/>
  <c r="AH628" i="4"/>
  <c r="AA628" i="4"/>
  <c r="AE628" i="4"/>
  <c r="AH1662" i="4"/>
  <c r="AA1662" i="4"/>
  <c r="AE1662" i="4"/>
  <c r="AH1306" i="4"/>
  <c r="AA1306" i="4"/>
  <c r="AE1306" i="4"/>
  <c r="AH550" i="4"/>
  <c r="AA550" i="4"/>
  <c r="AE550" i="4"/>
  <c r="AH79" i="4"/>
  <c r="AH310" i="4"/>
  <c r="AH1050" i="4"/>
  <c r="AA1050" i="4"/>
  <c r="AE1050" i="4"/>
  <c r="AH412" i="4"/>
  <c r="AH1190" i="4"/>
  <c r="AA1190" i="4"/>
  <c r="AE1190" i="4"/>
  <c r="AJ1845" i="4"/>
  <c r="AI1845" i="4"/>
  <c r="AH1845" i="4"/>
  <c r="AA1845" i="4"/>
  <c r="AE1845" i="4"/>
  <c r="AK1845" i="4"/>
  <c r="AD418" i="4"/>
  <c r="AD450" i="4"/>
  <c r="AJ1877" i="4"/>
  <c r="AI1877" i="4"/>
  <c r="AK1877" i="4"/>
  <c r="AK1813" i="4"/>
  <c r="AJ1813" i="4"/>
  <c r="AI1813" i="4"/>
  <c r="AH242" i="4"/>
  <c r="AB52" i="4"/>
  <c r="AA52" i="4"/>
  <c r="AH990" i="4"/>
  <c r="AA990" i="4"/>
  <c r="AE990" i="4"/>
  <c r="AH553" i="4"/>
  <c r="AA553" i="4"/>
  <c r="AE553" i="4"/>
  <c r="AH30" i="4"/>
  <c r="AJ1193" i="4"/>
  <c r="AH1193" i="4"/>
  <c r="AA1193" i="4"/>
  <c r="AE1193" i="4"/>
  <c r="AI1258" i="4"/>
  <c r="AH1258" i="4"/>
  <c r="AA1258" i="4"/>
  <c r="AE1258" i="4"/>
  <c r="AH1271" i="4"/>
  <c r="AA1271" i="4"/>
  <c r="AE1271" i="4"/>
  <c r="AH1513" i="4"/>
  <c r="AA1513" i="4"/>
  <c r="AE1513" i="4"/>
  <c r="AJ1653" i="4"/>
  <c r="AH1653" i="4"/>
  <c r="AA1653" i="4"/>
  <c r="AE1653" i="4"/>
  <c r="AH1931" i="4"/>
  <c r="AA1931" i="4"/>
  <c r="AE1931" i="4"/>
  <c r="AI1911" i="4"/>
  <c r="AH1911" i="4"/>
  <c r="AA1911" i="4"/>
  <c r="AE1911" i="4"/>
  <c r="AK1911" i="4"/>
  <c r="AK1823" i="4"/>
  <c r="AI1823" i="4"/>
  <c r="AJ1823" i="4"/>
  <c r="AI1929" i="4"/>
  <c r="AK1929" i="4"/>
  <c r="AJ1905" i="4"/>
  <c r="AK1905" i="4"/>
  <c r="AI1905" i="4"/>
  <c r="AJ1769" i="4"/>
  <c r="AK1769" i="4"/>
  <c r="AJ1734" i="4"/>
  <c r="AI1734" i="4"/>
  <c r="AH1734" i="4"/>
  <c r="AA1734" i="4"/>
  <c r="AE1734" i="4"/>
  <c r="AK1439" i="4"/>
  <c r="AI1439" i="4"/>
  <c r="AK1232" i="4"/>
  <c r="AI1232" i="4"/>
  <c r="AK1553" i="4"/>
  <c r="AK1430" i="4"/>
  <c r="AI1387" i="4"/>
  <c r="AH1387" i="4"/>
  <c r="AA1387" i="4"/>
  <c r="AE1387" i="4"/>
  <c r="AI1669" i="4"/>
  <c r="AH1669" i="4"/>
  <c r="AA1669" i="4"/>
  <c r="AE1669" i="4"/>
  <c r="AK1803" i="4"/>
  <c r="AJ1929" i="4"/>
  <c r="AJ1917" i="4"/>
  <c r="AH1917" i="4"/>
  <c r="AA1917" i="4"/>
  <c r="AE1917" i="4"/>
  <c r="AK1917" i="4"/>
  <c r="AJ1869" i="4"/>
  <c r="AK1869" i="4"/>
  <c r="AI1869" i="4"/>
  <c r="AK1789" i="4"/>
  <c r="AI1789" i="4"/>
  <c r="AH1789" i="4"/>
  <c r="AA1789" i="4"/>
  <c r="AE1789" i="4"/>
  <c r="AJ1903" i="4"/>
  <c r="AI1903" i="4"/>
  <c r="AH1903" i="4"/>
  <c r="AA1903" i="4"/>
  <c r="AE1903" i="4"/>
  <c r="AJ1791" i="4"/>
  <c r="AI1791" i="4"/>
  <c r="AH1791" i="4"/>
  <c r="AA1791" i="4"/>
  <c r="AE1791" i="4"/>
  <c r="AI1553" i="4"/>
  <c r="AH1553" i="4"/>
  <c r="AA1553" i="4"/>
  <c r="AE1553" i="4"/>
  <c r="AK1258" i="4"/>
  <c r="AK1387" i="4"/>
  <c r="AJ1803" i="4"/>
  <c r="AH1803" i="4"/>
  <c r="AA1803" i="4"/>
  <c r="AE1803" i="4"/>
  <c r="AJ1837" i="4"/>
  <c r="AI1837" i="4"/>
  <c r="AH1837" i="4"/>
  <c r="AA1837" i="4"/>
  <c r="AE1837" i="4"/>
  <c r="AJ1895" i="4"/>
  <c r="AI1895" i="4"/>
  <c r="AK1783" i="4"/>
  <c r="AI1783" i="4"/>
  <c r="AJ1783" i="4"/>
  <c r="AB134" i="4"/>
  <c r="AK964" i="4"/>
  <c r="AK1393" i="4"/>
  <c r="AH864" i="4"/>
  <c r="AA864" i="4"/>
  <c r="AE864" i="4"/>
  <c r="AH1058" i="4"/>
  <c r="AA1058" i="4"/>
  <c r="AE1058" i="4"/>
  <c r="AI1393" i="4"/>
  <c r="AH1393" i="4"/>
  <c r="AA1393" i="4"/>
  <c r="AE1393" i="4"/>
  <c r="AH1057" i="4"/>
  <c r="AA1057" i="4"/>
  <c r="AE1057" i="4"/>
  <c r="AJ1232" i="4"/>
  <c r="AJ1909" i="4"/>
  <c r="AI1909" i="4"/>
  <c r="AK1775" i="4"/>
  <c r="AI1775" i="4"/>
  <c r="AH1775" i="4"/>
  <c r="AA1775" i="4"/>
  <c r="AE1775" i="4"/>
  <c r="AJ1439" i="4"/>
  <c r="AH1439" i="4"/>
  <c r="AA1439" i="4"/>
  <c r="AE1439" i="4"/>
  <c r="AK1734" i="4"/>
  <c r="AK1933" i="4"/>
  <c r="AI1933" i="4"/>
  <c r="AH1933" i="4"/>
  <c r="AA1933" i="4"/>
  <c r="AE1933" i="4"/>
  <c r="AI1853" i="4"/>
  <c r="AH1853" i="4"/>
  <c r="AA1853" i="4"/>
  <c r="AE1853" i="4"/>
  <c r="AK1853" i="4"/>
  <c r="AJ1805" i="4"/>
  <c r="AH1805" i="4"/>
  <c r="AA1805" i="4"/>
  <c r="AE1805" i="4"/>
  <c r="AK1805" i="4"/>
  <c r="AJ1767" i="4"/>
  <c r="AI1767" i="4"/>
  <c r="AH1767" i="4"/>
  <c r="AA1767" i="4"/>
  <c r="AE1767" i="4"/>
  <c r="AH1144" i="4"/>
  <c r="AA1144" i="4"/>
  <c r="AE1144" i="4"/>
  <c r="AH1136" i="4"/>
  <c r="AA1136" i="4"/>
  <c r="AE1136" i="4"/>
  <c r="AK1113" i="4"/>
  <c r="AK1653" i="4"/>
  <c r="AI1769" i="4"/>
  <c r="AH1769" i="4"/>
  <c r="AA1769" i="4"/>
  <c r="AE1769" i="4"/>
  <c r="AK1901" i="4"/>
  <c r="AI1901" i="4"/>
  <c r="AH1901" i="4"/>
  <c r="AA1901" i="4"/>
  <c r="AE1901" i="4"/>
  <c r="AJ1773" i="4"/>
  <c r="AH1773" i="4"/>
  <c r="AA1773" i="4"/>
  <c r="AE1773" i="4"/>
  <c r="AK1773" i="4"/>
  <c r="AK1919" i="4"/>
  <c r="AI1919" i="4"/>
  <c r="AH1919" i="4"/>
  <c r="AA1919" i="4"/>
  <c r="AE1919" i="4"/>
  <c r="AJ1919" i="4"/>
  <c r="BI22" i="4"/>
  <c r="BH22" i="4"/>
  <c r="BG22" i="4"/>
  <c r="BF22" i="4"/>
  <c r="BE22" i="4"/>
  <c r="BD22" i="4"/>
  <c r="BC22" i="4"/>
  <c r="BB22" i="4"/>
  <c r="BK30" i="4"/>
  <c r="BJ30" i="4"/>
  <c r="BI30" i="4"/>
  <c r="BH30" i="4"/>
  <c r="BG30" i="4"/>
  <c r="BF30" i="4"/>
  <c r="BE30" i="4"/>
  <c r="BD30" i="4"/>
  <c r="BC30" i="4"/>
  <c r="BJ38" i="4"/>
  <c r="BI38" i="4"/>
  <c r="BH38" i="4"/>
  <c r="BG38" i="4"/>
  <c r="BF38" i="4"/>
  <c r="BE38" i="4"/>
  <c r="BD38" i="4"/>
  <c r="BC38" i="4"/>
  <c r="BG46" i="4"/>
  <c r="BF46" i="4"/>
  <c r="BE46" i="4"/>
  <c r="BD46" i="4"/>
  <c r="BC46" i="4"/>
  <c r="BI54" i="4"/>
  <c r="BH54" i="4"/>
  <c r="BG54" i="4"/>
  <c r="BF54" i="4"/>
  <c r="BE54" i="4"/>
  <c r="BD54" i="4"/>
  <c r="BC54" i="4"/>
  <c r="BB54" i="4"/>
  <c r="BK62" i="4"/>
  <c r="BJ62" i="4"/>
  <c r="BI62" i="4"/>
  <c r="BH62" i="4"/>
  <c r="BG62" i="4"/>
  <c r="BF62" i="4"/>
  <c r="BE62" i="4"/>
  <c r="BD62" i="4"/>
  <c r="BC62" i="4"/>
  <c r="BI70" i="4"/>
  <c r="BH70" i="4"/>
  <c r="BG70" i="4"/>
  <c r="BF70" i="4"/>
  <c r="BE70" i="4"/>
  <c r="BD70" i="4"/>
  <c r="BC70" i="4"/>
  <c r="BK78" i="4"/>
  <c r="BJ78" i="4"/>
  <c r="BI78" i="4"/>
  <c r="BH78" i="4"/>
  <c r="BG78" i="4"/>
  <c r="BF78" i="4"/>
  <c r="BE78" i="4"/>
  <c r="BD78" i="4"/>
  <c r="BC78" i="4"/>
  <c r="BH86" i="4"/>
  <c r="BG86" i="4"/>
  <c r="BF86" i="4"/>
  <c r="BE86" i="4"/>
  <c r="BD86" i="4"/>
  <c r="BC86" i="4"/>
  <c r="BJ94" i="4"/>
  <c r="BI94" i="4"/>
  <c r="BH94" i="4"/>
  <c r="BG94" i="4"/>
  <c r="BF94" i="4"/>
  <c r="BE94" i="4"/>
  <c r="BD94" i="4"/>
  <c r="BC94" i="4"/>
  <c r="BB94" i="4"/>
  <c r="AR118" i="4"/>
  <c r="AQ118" i="4"/>
  <c r="AP118" i="4"/>
  <c r="AO118" i="4"/>
  <c r="AN118" i="4"/>
  <c r="AM118" i="4"/>
  <c r="AL118" i="4"/>
  <c r="AL150" i="4"/>
  <c r="AT150" i="4"/>
  <c r="AS150" i="4"/>
  <c r="AR150" i="4"/>
  <c r="AQ150" i="4"/>
  <c r="AP150" i="4"/>
  <c r="AO150" i="4"/>
  <c r="AN150" i="4"/>
  <c r="AM150" i="4"/>
  <c r="AQ183" i="4"/>
  <c r="AP183" i="4"/>
  <c r="AO183" i="4"/>
  <c r="AN183" i="4"/>
  <c r="AM183" i="4"/>
  <c r="AL183" i="4"/>
  <c r="AS215" i="4"/>
  <c r="AR215" i="4"/>
  <c r="AQ215" i="4"/>
  <c r="AP215" i="4"/>
  <c r="AO215" i="4"/>
  <c r="AN215" i="4"/>
  <c r="AM215" i="4"/>
  <c r="AL215" i="4"/>
  <c r="AJ215" i="4"/>
  <c r="AR247" i="4"/>
  <c r="AQ247" i="4"/>
  <c r="AP247" i="4"/>
  <c r="AO247" i="4"/>
  <c r="AN247" i="4"/>
  <c r="AM247" i="4"/>
  <c r="AL247" i="4"/>
  <c r="AT279" i="4"/>
  <c r="AS279" i="4"/>
  <c r="AR279" i="4"/>
  <c r="AQ279" i="4"/>
  <c r="AP279" i="4"/>
  <c r="AO279" i="4"/>
  <c r="AN279" i="4"/>
  <c r="AM279" i="4"/>
  <c r="AL279" i="4"/>
  <c r="AQ311" i="4"/>
  <c r="AP311" i="4"/>
  <c r="AO311" i="4"/>
  <c r="AN311" i="4"/>
  <c r="AM311" i="4"/>
  <c r="AL311" i="4"/>
  <c r="AS343" i="4"/>
  <c r="AR343" i="4"/>
  <c r="AQ343" i="4"/>
  <c r="AP343" i="4"/>
  <c r="AO343" i="4"/>
  <c r="AN343" i="4"/>
  <c r="AM343" i="4"/>
  <c r="AL343" i="4"/>
  <c r="AJ343" i="4"/>
  <c r="AR375" i="4"/>
  <c r="AQ375" i="4"/>
  <c r="AP375" i="4"/>
  <c r="AO375" i="4"/>
  <c r="AN375" i="4"/>
  <c r="AM375" i="4"/>
  <c r="AL375" i="4"/>
  <c r="AL407" i="4"/>
  <c r="AT407" i="4"/>
  <c r="AS407" i="4"/>
  <c r="AR407" i="4"/>
  <c r="AQ407" i="4"/>
  <c r="AP407" i="4"/>
  <c r="AO407" i="4"/>
  <c r="AN407" i="4"/>
  <c r="AM407" i="4"/>
  <c r="AQ439" i="4"/>
  <c r="AP439" i="4"/>
  <c r="AO439" i="4"/>
  <c r="AN439" i="4"/>
  <c r="AM439" i="4"/>
  <c r="AL439" i="4"/>
  <c r="AJ439" i="4"/>
  <c r="AS471" i="4"/>
  <c r="AR471" i="4"/>
  <c r="AQ471" i="4"/>
  <c r="AP471" i="4"/>
  <c r="AO471" i="4"/>
  <c r="AN471" i="4"/>
  <c r="AM471" i="4"/>
  <c r="AL471" i="4"/>
  <c r="AJ471" i="4"/>
  <c r="AR496" i="4"/>
  <c r="AQ496" i="4"/>
  <c r="AP496" i="4"/>
  <c r="AO496" i="4"/>
  <c r="AN496" i="4"/>
  <c r="AM496" i="4"/>
  <c r="AL496" i="4"/>
  <c r="AT512" i="4"/>
  <c r="AS512" i="4"/>
  <c r="AR512" i="4"/>
  <c r="AQ512" i="4"/>
  <c r="AP512" i="4"/>
  <c r="AO512" i="4"/>
  <c r="AN512" i="4"/>
  <c r="AM512" i="4"/>
  <c r="AL512" i="4"/>
  <c r="AQ539" i="4"/>
  <c r="AP539" i="4"/>
  <c r="AO539" i="4"/>
  <c r="AN539" i="4"/>
  <c r="AM539" i="4"/>
  <c r="AL539" i="4"/>
  <c r="AS571" i="4"/>
  <c r="AR571" i="4"/>
  <c r="AQ571" i="4"/>
  <c r="AP571" i="4"/>
  <c r="AO571" i="4"/>
  <c r="AN571" i="4"/>
  <c r="AM571" i="4"/>
  <c r="AL571" i="4"/>
  <c r="AR603" i="4"/>
  <c r="AQ603" i="4"/>
  <c r="AP603" i="4"/>
  <c r="AO603" i="4"/>
  <c r="AN603" i="4"/>
  <c r="AM603" i="4"/>
  <c r="AL603" i="4"/>
  <c r="AT635" i="4"/>
  <c r="AS635" i="4"/>
  <c r="AR635" i="4"/>
  <c r="AQ635" i="4"/>
  <c r="AP635" i="4"/>
  <c r="AO635" i="4"/>
  <c r="AN635" i="4"/>
  <c r="AM635" i="4"/>
  <c r="AL635" i="4"/>
  <c r="AQ667" i="4"/>
  <c r="AP667" i="4"/>
  <c r="AO667" i="4"/>
  <c r="AN667" i="4"/>
  <c r="AM667" i="4"/>
  <c r="AL667" i="4"/>
  <c r="AS699" i="4"/>
  <c r="AR699" i="4"/>
  <c r="AQ699" i="4"/>
  <c r="AP699" i="4"/>
  <c r="AO699" i="4"/>
  <c r="AN699" i="4"/>
  <c r="AM699" i="4"/>
  <c r="AL699" i="4"/>
  <c r="AK699" i="4"/>
  <c r="AR731" i="4"/>
  <c r="AQ731" i="4"/>
  <c r="AP731" i="4"/>
  <c r="AO731" i="4"/>
  <c r="AN731" i="4"/>
  <c r="AM731" i="4"/>
  <c r="AL731" i="4"/>
  <c r="AT763" i="4"/>
  <c r="AS763" i="4"/>
  <c r="AR763" i="4"/>
  <c r="AQ763" i="4"/>
  <c r="AP763" i="4"/>
  <c r="AO763" i="4"/>
  <c r="AN763" i="4"/>
  <c r="AM763" i="4"/>
  <c r="AL763" i="4"/>
  <c r="AQ795" i="4"/>
  <c r="AP795" i="4"/>
  <c r="AO795" i="4"/>
  <c r="AN795" i="4"/>
  <c r="AM795" i="4"/>
  <c r="AL795" i="4"/>
  <c r="BJ13" i="4"/>
  <c r="BI13" i="4"/>
  <c r="BH13" i="4"/>
  <c r="BG13" i="4"/>
  <c r="BF13" i="4"/>
  <c r="BE13" i="4"/>
  <c r="BD13" i="4"/>
  <c r="BC13" i="4"/>
  <c r="AR26" i="4"/>
  <c r="AQ26" i="4"/>
  <c r="AP26" i="4"/>
  <c r="AO26" i="4"/>
  <c r="AN26" i="4"/>
  <c r="AM26" i="4"/>
  <c r="AL26" i="4"/>
  <c r="AL34" i="4"/>
  <c r="AT34" i="4"/>
  <c r="AS34" i="4"/>
  <c r="AR34" i="4"/>
  <c r="AQ34" i="4"/>
  <c r="AP34" i="4"/>
  <c r="AO34" i="4"/>
  <c r="AN34" i="4"/>
  <c r="AM34" i="4"/>
  <c r="AQ42" i="4"/>
  <c r="AP42" i="4"/>
  <c r="AO42" i="4"/>
  <c r="AN42" i="4"/>
  <c r="AM42" i="4"/>
  <c r="AL42" i="4"/>
  <c r="AJ42" i="4"/>
  <c r="AS50" i="4"/>
  <c r="AR50" i="4"/>
  <c r="AQ50" i="4"/>
  <c r="AP50" i="4"/>
  <c r="AO50" i="4"/>
  <c r="AN50" i="4"/>
  <c r="AM50" i="4"/>
  <c r="AL50" i="4"/>
  <c r="AR58" i="4"/>
  <c r="AQ58" i="4"/>
  <c r="AP58" i="4"/>
  <c r="AO58" i="4"/>
  <c r="AN58" i="4"/>
  <c r="AM58" i="4"/>
  <c r="AL58" i="4"/>
  <c r="AT66" i="4"/>
  <c r="AS66" i="4"/>
  <c r="AR66" i="4"/>
  <c r="AQ66" i="4"/>
  <c r="AP66" i="4"/>
  <c r="AO66" i="4"/>
  <c r="AN66" i="4"/>
  <c r="AM66" i="4"/>
  <c r="AL66" i="4"/>
  <c r="AQ74" i="4"/>
  <c r="AP74" i="4"/>
  <c r="AO74" i="4"/>
  <c r="AN74" i="4"/>
  <c r="AM74" i="4"/>
  <c r="AL74" i="4"/>
  <c r="AS82" i="4"/>
  <c r="AR82" i="4"/>
  <c r="AQ82" i="4"/>
  <c r="AP82" i="4"/>
  <c r="AO82" i="4"/>
  <c r="AN82" i="4"/>
  <c r="AM82" i="4"/>
  <c r="AL82" i="4"/>
  <c r="AR90" i="4"/>
  <c r="AQ90" i="4"/>
  <c r="AP90" i="4"/>
  <c r="AO90" i="4"/>
  <c r="AN90" i="4"/>
  <c r="AM90" i="4"/>
  <c r="AL90" i="4"/>
  <c r="AL101" i="4"/>
  <c r="AT101" i="4"/>
  <c r="AS101" i="4"/>
  <c r="AR101" i="4"/>
  <c r="AQ101" i="4"/>
  <c r="AP101" i="4"/>
  <c r="AO101" i="4"/>
  <c r="AN101" i="4"/>
  <c r="AM101" i="4"/>
  <c r="AQ133" i="4"/>
  <c r="AP133" i="4"/>
  <c r="AO133" i="4"/>
  <c r="AN133" i="4"/>
  <c r="AM133" i="4"/>
  <c r="AL133" i="4"/>
  <c r="AS166" i="4"/>
  <c r="AR166" i="4"/>
  <c r="AQ166" i="4"/>
  <c r="AP166" i="4"/>
  <c r="AO166" i="4"/>
  <c r="AN166" i="4"/>
  <c r="AM166" i="4"/>
  <c r="AL166" i="4"/>
  <c r="AR198" i="4"/>
  <c r="AQ198" i="4"/>
  <c r="AP198" i="4"/>
  <c r="AO198" i="4"/>
  <c r="AN198" i="4"/>
  <c r="AM198" i="4"/>
  <c r="AL198" i="4"/>
  <c r="AT230" i="4"/>
  <c r="AS230" i="4"/>
  <c r="AR230" i="4"/>
  <c r="AQ230" i="4"/>
  <c r="AP230" i="4"/>
  <c r="AO230" i="4"/>
  <c r="AN230" i="4"/>
  <c r="AM230" i="4"/>
  <c r="AL230" i="4"/>
  <c r="AQ262" i="4"/>
  <c r="AP262" i="4"/>
  <c r="AO262" i="4"/>
  <c r="AN262" i="4"/>
  <c r="AM262" i="4"/>
  <c r="AL262" i="4"/>
  <c r="J801" i="6"/>
  <c r="I713" i="6"/>
  <c r="I649" i="6"/>
  <c r="I585" i="6"/>
  <c r="I553" i="6"/>
  <c r="I488" i="6"/>
  <c r="I456" i="6"/>
  <c r="I326" i="6"/>
  <c r="I293" i="6"/>
  <c r="H260" i="6"/>
  <c r="I478" i="6"/>
  <c r="H257" i="6"/>
  <c r="H161" i="6"/>
  <c r="K798" i="6"/>
  <c r="I680" i="6"/>
  <c r="I552" i="6"/>
  <c r="H225" i="6"/>
  <c r="K835" i="6"/>
  <c r="H81" i="6"/>
  <c r="H145" i="6"/>
  <c r="K836" i="6"/>
  <c r="H256" i="6"/>
  <c r="I289" i="6"/>
  <c r="J322" i="6"/>
  <c r="AU1588" i="4"/>
  <c r="AU1716" i="4"/>
  <c r="AU1844" i="4"/>
  <c r="P87" i="4"/>
  <c r="R87" i="4" s="1"/>
  <c r="G162" i="1"/>
  <c r="J162" i="1"/>
  <c r="P162" i="1"/>
  <c r="R162" i="1"/>
  <c r="G65" i="1"/>
  <c r="L65" i="1"/>
  <c r="P65" i="1"/>
  <c r="L51" i="1"/>
  <c r="G27" i="1"/>
  <c r="L27" i="1"/>
  <c r="P27" i="1"/>
  <c r="R27" i="1"/>
  <c r="P108" i="4"/>
  <c r="R108" i="4" s="1"/>
  <c r="Z108" i="4"/>
  <c r="AA108" i="4"/>
  <c r="G281" i="1"/>
  <c r="J281" i="1"/>
  <c r="P281" i="1"/>
  <c r="R281" i="1"/>
  <c r="G275" i="1"/>
  <c r="K275" i="1"/>
  <c r="P275" i="1"/>
  <c r="R275" i="1"/>
  <c r="G358" i="1"/>
  <c r="K358" i="1"/>
  <c r="P358" i="1"/>
  <c r="R358" i="1"/>
  <c r="G75" i="1"/>
  <c r="L75" i="1"/>
  <c r="P75" i="1"/>
  <c r="R75" i="1"/>
  <c r="G174" i="4"/>
  <c r="Z174" i="4"/>
  <c r="AA174" i="4"/>
  <c r="P174" i="4"/>
  <c r="R174" i="4" s="1"/>
  <c r="G184" i="4"/>
  <c r="P184" i="4"/>
  <c r="R184" i="4" s="1"/>
  <c r="Z184" i="4"/>
  <c r="AA184" i="4"/>
  <c r="I436" i="4"/>
  <c r="P463" i="4"/>
  <c r="AF463" i="4" s="1"/>
  <c r="Z463" i="4"/>
  <c r="AA463" i="4"/>
  <c r="G463" i="4"/>
  <c r="Z466" i="4"/>
  <c r="AA466" i="4"/>
  <c r="G466" i="4"/>
  <c r="P466" i="4"/>
  <c r="R466" i="4" s="1"/>
  <c r="F346" i="3"/>
  <c r="E66" i="5"/>
  <c r="I156" i="3"/>
  <c r="I390" i="3"/>
  <c r="K296" i="1"/>
  <c r="G370" i="1"/>
  <c r="J370" i="1"/>
  <c r="P370" i="1"/>
  <c r="R370" i="1"/>
  <c r="G352" i="1"/>
  <c r="J352" i="1"/>
  <c r="P352" i="1"/>
  <c r="R352" i="1"/>
  <c r="G320" i="1"/>
  <c r="K320" i="1"/>
  <c r="P320" i="1"/>
  <c r="R320" i="1"/>
  <c r="J316" i="1"/>
  <c r="Z148" i="4"/>
  <c r="AA148" i="4"/>
  <c r="AD148" i="4"/>
  <c r="P148" i="4"/>
  <c r="G148" i="4"/>
  <c r="Z165" i="4"/>
  <c r="AA165" i="4"/>
  <c r="P165" i="4"/>
  <c r="AC165" i="4" s="1"/>
  <c r="G165" i="4"/>
  <c r="P200" i="4"/>
  <c r="R200" i="4" s="1"/>
  <c r="G200" i="4"/>
  <c r="Z200" i="4"/>
  <c r="AA200" i="4"/>
  <c r="I344" i="4"/>
  <c r="Z398" i="4"/>
  <c r="AA398" i="4"/>
  <c r="G398" i="4"/>
  <c r="P398" i="4"/>
  <c r="R398" i="4" s="1"/>
  <c r="K464" i="4"/>
  <c r="P392" i="4"/>
  <c r="AF392" i="4" s="1"/>
  <c r="P452" i="4"/>
  <c r="AC452" i="4" s="1"/>
  <c r="P444" i="4"/>
  <c r="AF444" i="4" s="1"/>
  <c r="P384" i="4"/>
  <c r="AF384" i="4" s="1"/>
  <c r="P376" i="4"/>
  <c r="AF376" i="4" s="1"/>
  <c r="P324" i="4"/>
  <c r="AF324" i="4" s="1"/>
  <c r="P316" i="4"/>
  <c r="AF316" i="4" s="1"/>
  <c r="P488" i="4"/>
  <c r="AF488" i="4" s="1"/>
  <c r="P260" i="4"/>
  <c r="P208" i="4"/>
  <c r="R208" i="4" s="1"/>
  <c r="P185" i="4"/>
  <c r="R185" i="4" s="1"/>
  <c r="P300" i="4"/>
  <c r="AF300" i="4" s="1"/>
  <c r="P196" i="4"/>
  <c r="AF196" i="4" s="1"/>
  <c r="P380" i="4"/>
  <c r="AF380" i="4" s="1"/>
  <c r="P236" i="4"/>
  <c r="AC236" i="4" s="1"/>
  <c r="P172" i="4"/>
  <c r="R172" i="4" s="1"/>
  <c r="P161" i="4"/>
  <c r="AC161" i="4" s="1"/>
  <c r="P440" i="4"/>
  <c r="AF440" i="4" s="1"/>
  <c r="P264" i="4"/>
  <c r="AC264" i="4" s="1"/>
  <c r="P252" i="4"/>
  <c r="AF252" i="4" s="1"/>
  <c r="P209" i="4"/>
  <c r="AF209" i="4" s="1"/>
  <c r="P143" i="4"/>
  <c r="AC143" i="4" s="1"/>
  <c r="P136" i="4"/>
  <c r="P123" i="4"/>
  <c r="AF123" i="4" s="1"/>
  <c r="P116" i="4"/>
  <c r="AF116" i="4" s="1"/>
  <c r="P436" i="4"/>
  <c r="AC436" i="4" s="1"/>
  <c r="P214" i="4"/>
  <c r="R214" i="4" s="1"/>
  <c r="P212" i="4"/>
  <c r="AF212" i="4" s="1"/>
  <c r="P210" i="4"/>
  <c r="R210" i="4" s="1"/>
  <c r="P173" i="4"/>
  <c r="AC173" i="4" s="1"/>
  <c r="P44" i="4"/>
  <c r="AC44" i="4" s="1"/>
  <c r="P114" i="4"/>
  <c r="R114" i="4" s="1"/>
  <c r="P159" i="4"/>
  <c r="AC159" i="4" s="1"/>
  <c r="P195" i="4"/>
  <c r="AC195" i="4" s="1"/>
  <c r="P251" i="4"/>
  <c r="R251" i="4" s="1"/>
  <c r="P259" i="4"/>
  <c r="R259" i="4" s="1"/>
  <c r="P319" i="4"/>
  <c r="R319" i="4" s="1"/>
  <c r="P327" i="4"/>
  <c r="AC327" i="4" s="1"/>
  <c r="P379" i="4"/>
  <c r="R379" i="4" s="1"/>
  <c r="P387" i="4"/>
  <c r="AC387" i="4" s="1"/>
  <c r="P447" i="4"/>
  <c r="AC447" i="4" s="1"/>
  <c r="P455" i="4"/>
  <c r="AC455" i="4" s="1"/>
  <c r="P137" i="4"/>
  <c r="AC137" i="4" s="1"/>
  <c r="P198" i="4"/>
  <c r="AC198" i="4" s="1"/>
  <c r="P206" i="4"/>
  <c r="AF206" i="4" s="1"/>
  <c r="P234" i="4"/>
  <c r="AC234" i="4" s="1"/>
  <c r="P282" i="4"/>
  <c r="AC282" i="4" s="1"/>
  <c r="P358" i="4"/>
  <c r="R358" i="4" s="1"/>
  <c r="P386" i="4"/>
  <c r="R386" i="4" s="1"/>
  <c r="P77" i="4"/>
  <c r="AF77" i="4" s="1"/>
  <c r="P215" i="4"/>
  <c r="R215" i="4" s="1"/>
  <c r="P223" i="4"/>
  <c r="AF223" i="4" s="1"/>
  <c r="P232" i="4"/>
  <c r="AC232" i="4" s="1"/>
  <c r="P224" i="4"/>
  <c r="AC224" i="4" s="1"/>
  <c r="P164" i="4"/>
  <c r="R164" i="4" s="1"/>
  <c r="P124" i="4"/>
  <c r="AF124" i="4" s="1"/>
  <c r="P111" i="4"/>
  <c r="R111" i="4" s="1"/>
  <c r="P22" i="4"/>
  <c r="R22" i="4" s="1"/>
  <c r="P26" i="4"/>
  <c r="AC26" i="4" s="1"/>
  <c r="P40" i="4"/>
  <c r="AC40" i="4" s="1"/>
  <c r="P54" i="4"/>
  <c r="AC54" i="4" s="1"/>
  <c r="P72" i="4"/>
  <c r="R72" i="4" s="1"/>
  <c r="P86" i="4"/>
  <c r="AF86" i="4" s="1"/>
  <c r="P106" i="4"/>
  <c r="R106" i="4" s="1"/>
  <c r="P142" i="4"/>
  <c r="AC142" i="4" s="1"/>
  <c r="P179" i="4"/>
  <c r="AC179" i="4" s="1"/>
  <c r="P187" i="4"/>
  <c r="AF187" i="4" s="1"/>
  <c r="P235" i="4"/>
  <c r="R235" i="4" s="1"/>
  <c r="P243" i="4"/>
  <c r="AF243" i="4" s="1"/>
  <c r="P303" i="4"/>
  <c r="R303" i="4" s="1"/>
  <c r="P153" i="4"/>
  <c r="AC153" i="4" s="1"/>
  <c r="P132" i="4"/>
  <c r="AF132" i="4" s="1"/>
  <c r="P46" i="4"/>
  <c r="R46" i="4" s="1"/>
  <c r="P64" i="4"/>
  <c r="R64" i="4" s="1"/>
  <c r="P78" i="4"/>
  <c r="R78" i="4" s="1"/>
  <c r="P82" i="4"/>
  <c r="AF82" i="4" s="1"/>
  <c r="P96" i="4"/>
  <c r="P126" i="4"/>
  <c r="AF126" i="4" s="1"/>
  <c r="P163" i="4"/>
  <c r="AF163" i="4" s="1"/>
  <c r="P199" i="4"/>
  <c r="R199" i="4" s="1"/>
  <c r="P207" i="4"/>
  <c r="R207" i="4" s="1"/>
  <c r="P271" i="4"/>
  <c r="R271" i="4" s="1"/>
  <c r="P279" i="4"/>
  <c r="AC279" i="4" s="1"/>
  <c r="P331" i="4"/>
  <c r="AF331" i="4" s="1"/>
  <c r="P339" i="4"/>
  <c r="AC339" i="4" s="1"/>
  <c r="P399" i="4"/>
  <c r="R399" i="4" s="1"/>
  <c r="P407" i="4"/>
  <c r="AC407" i="4" s="1"/>
  <c r="P467" i="4"/>
  <c r="R467" i="4" s="1"/>
  <c r="P141" i="4"/>
  <c r="R141" i="4" s="1"/>
  <c r="P158" i="4"/>
  <c r="AC158" i="4" s="1"/>
  <c r="P211" i="4"/>
  <c r="R211" i="4" s="1"/>
  <c r="P258" i="4"/>
  <c r="R258" i="4" s="1"/>
  <c r="P286" i="4"/>
  <c r="AC286" i="4" s="1"/>
  <c r="P294" i="4"/>
  <c r="AC294" i="4" s="1"/>
  <c r="P342" i="4"/>
  <c r="R342" i="4" s="1"/>
  <c r="P362" i="4"/>
  <c r="R362" i="4" s="1"/>
  <c r="P438" i="4"/>
  <c r="D15" i="4"/>
  <c r="C19" i="4" s="1"/>
  <c r="P65" i="4"/>
  <c r="AC65" i="4" s="1"/>
  <c r="P79" i="4"/>
  <c r="AC79" i="4" s="1"/>
  <c r="P308" i="4"/>
  <c r="AF308" i="4" s="1"/>
  <c r="P149" i="4"/>
  <c r="R149" i="4" s="1"/>
  <c r="P28" i="4"/>
  <c r="AC28" i="4" s="1"/>
  <c r="P60" i="4"/>
  <c r="R60" i="4" s="1"/>
  <c r="P92" i="4"/>
  <c r="AC92" i="4" s="1"/>
  <c r="P118" i="4"/>
  <c r="R118" i="4" s="1"/>
  <c r="P155" i="4"/>
  <c r="R155" i="4" s="1"/>
  <c r="P255" i="4"/>
  <c r="R255" i="4" s="1"/>
  <c r="P263" i="4"/>
  <c r="R263" i="4" s="1"/>
  <c r="P315" i="4"/>
  <c r="R315" i="4" s="1"/>
  <c r="P323" i="4"/>
  <c r="R323" i="4" s="1"/>
  <c r="P383" i="4"/>
  <c r="R383" i="4" s="1"/>
  <c r="P391" i="4"/>
  <c r="P443" i="4"/>
  <c r="R443" i="4" s="1"/>
  <c r="P451" i="4"/>
  <c r="AF451" i="4" s="1"/>
  <c r="P125" i="4"/>
  <c r="AF125" i="4" s="1"/>
  <c r="P133" i="4"/>
  <c r="AC133" i="4" s="1"/>
  <c r="P202" i="4"/>
  <c r="AF202" i="4" s="1"/>
  <c r="P334" i="4"/>
  <c r="AF334" i="4" s="1"/>
  <c r="P354" i="4"/>
  <c r="P382" i="4"/>
  <c r="R382" i="4" s="1"/>
  <c r="P390" i="4"/>
  <c r="R390" i="4" s="1"/>
  <c r="P410" i="4"/>
  <c r="R410" i="4" s="1"/>
  <c r="P430" i="4"/>
  <c r="R430" i="4" s="1"/>
  <c r="P61" i="4"/>
  <c r="AC61" i="4" s="1"/>
  <c r="P219" i="4"/>
  <c r="R219" i="4" s="1"/>
  <c r="P487" i="4"/>
  <c r="AF487" i="4" s="1"/>
  <c r="P249" i="4"/>
  <c r="R249" i="4" s="1"/>
  <c r="P257" i="4"/>
  <c r="R257" i="4" s="1"/>
  <c r="P285" i="4"/>
  <c r="R285" i="4" s="1"/>
  <c r="P313" i="4"/>
  <c r="R313" i="4" s="1"/>
  <c r="P428" i="4"/>
  <c r="AF428" i="4" s="1"/>
  <c r="P372" i="4"/>
  <c r="AF372" i="4" s="1"/>
  <c r="P368" i="4"/>
  <c r="P188" i="4"/>
  <c r="AF188" i="4" s="1"/>
  <c r="P147" i="4"/>
  <c r="AF147" i="4" s="1"/>
  <c r="P112" i="4"/>
  <c r="R112" i="4" s="1"/>
  <c r="P30" i="4"/>
  <c r="AF30" i="4" s="1"/>
  <c r="P34" i="4"/>
  <c r="AF34" i="4" s="1"/>
  <c r="P48" i="4"/>
  <c r="AF48" i="4" s="1"/>
  <c r="P62" i="4"/>
  <c r="R62" i="4" s="1"/>
  <c r="P66" i="4"/>
  <c r="R66" i="4" s="1"/>
  <c r="P80" i="4"/>
  <c r="AC80" i="4" s="1"/>
  <c r="P167" i="4"/>
  <c r="R167" i="4" s="1"/>
  <c r="P267" i="4"/>
  <c r="R267" i="4" s="1"/>
  <c r="P275" i="4"/>
  <c r="R275" i="4" s="1"/>
  <c r="P335" i="4"/>
  <c r="R335" i="4" s="1"/>
  <c r="P343" i="4"/>
  <c r="AC343" i="4" s="1"/>
  <c r="P395" i="4"/>
  <c r="R395" i="4" s="1"/>
  <c r="P403" i="4"/>
  <c r="AF403" i="4" s="1"/>
  <c r="P471" i="4"/>
  <c r="AC471" i="4" s="1"/>
  <c r="P312" i="4"/>
  <c r="R312" i="4" s="1"/>
  <c r="P38" i="4"/>
  <c r="P130" i="4"/>
  <c r="P171" i="4"/>
  <c r="AC171" i="4" s="1"/>
  <c r="P191" i="4"/>
  <c r="R191" i="4" s="1"/>
  <c r="P283" i="4"/>
  <c r="AF283" i="4" s="1"/>
  <c r="P431" i="4"/>
  <c r="R431" i="4" s="1"/>
  <c r="P439" i="4"/>
  <c r="AC439" i="4" s="1"/>
  <c r="P230" i="4"/>
  <c r="R230" i="4" s="1"/>
  <c r="P270" i="4"/>
  <c r="AF270" i="4" s="1"/>
  <c r="P278" i="4"/>
  <c r="AC278" i="4" s="1"/>
  <c r="P366" i="4"/>
  <c r="AC366" i="4" s="1"/>
  <c r="P43" i="4"/>
  <c r="AC43" i="4" s="1"/>
  <c r="P89" i="4"/>
  <c r="AF89" i="4" s="1"/>
  <c r="P225" i="4"/>
  <c r="AF225" i="4" s="1"/>
  <c r="P277" i="4"/>
  <c r="AC277" i="4" s="1"/>
  <c r="P373" i="4"/>
  <c r="AC373" i="4" s="1"/>
  <c r="P437" i="4"/>
  <c r="R437" i="4" s="1"/>
  <c r="P469" i="4"/>
  <c r="R469" i="4" s="1"/>
  <c r="P484" i="4"/>
  <c r="R484" i="4" s="1"/>
  <c r="P458" i="4"/>
  <c r="R458" i="4" s="1"/>
  <c r="P474" i="4"/>
  <c r="R474" i="4" s="1"/>
  <c r="P320" i="4"/>
  <c r="AC320" i="4" s="1"/>
  <c r="P119" i="4"/>
  <c r="R119" i="4" s="1"/>
  <c r="P52" i="4"/>
  <c r="R52" i="4" s="1"/>
  <c r="P68" i="4"/>
  <c r="AC68" i="4" s="1"/>
  <c r="P74" i="4"/>
  <c r="R74" i="4" s="1"/>
  <c r="P88" i="4"/>
  <c r="R88" i="4" s="1"/>
  <c r="P102" i="4"/>
  <c r="R102" i="4" s="1"/>
  <c r="P183" i="4"/>
  <c r="R183" i="4" s="1"/>
  <c r="P295" i="4"/>
  <c r="AC295" i="4" s="1"/>
  <c r="P355" i="4"/>
  <c r="R355" i="4" s="1"/>
  <c r="P411" i="4"/>
  <c r="AC411" i="4" s="1"/>
  <c r="P423" i="4"/>
  <c r="AC423" i="4" s="1"/>
  <c r="P479" i="4"/>
  <c r="P113" i="4"/>
  <c r="AF113" i="4" s="1"/>
  <c r="P170" i="4"/>
  <c r="P306" i="4"/>
  <c r="AC306" i="4" s="1"/>
  <c r="P402" i="4"/>
  <c r="R402" i="4" s="1"/>
  <c r="P39" i="4"/>
  <c r="R39" i="4" s="1"/>
  <c r="P67" i="4"/>
  <c r="AC67" i="4" s="1"/>
  <c r="P85" i="4"/>
  <c r="P95" i="4"/>
  <c r="AF95" i="4" s="1"/>
  <c r="P146" i="4"/>
  <c r="AC146" i="4" s="1"/>
  <c r="P213" i="4"/>
  <c r="P237" i="4"/>
  <c r="AC237" i="4" s="1"/>
  <c r="P269" i="4"/>
  <c r="R269" i="4" s="1"/>
  <c r="P309" i="4"/>
  <c r="AF309" i="4" s="1"/>
  <c r="P329" i="4"/>
  <c r="AC329" i="4" s="1"/>
  <c r="P337" i="4"/>
  <c r="AC337" i="4" s="1"/>
  <c r="P365" i="4"/>
  <c r="R365" i="4" s="1"/>
  <c r="P393" i="4"/>
  <c r="AC393" i="4" s="1"/>
  <c r="P401" i="4"/>
  <c r="P429" i="4"/>
  <c r="R429" i="4" s="1"/>
  <c r="P461" i="4"/>
  <c r="AF461" i="4" s="1"/>
  <c r="P473" i="4"/>
  <c r="AF473" i="4" s="1"/>
  <c r="P486" i="4"/>
  <c r="P24" i="4"/>
  <c r="R24" i="4" s="1"/>
  <c r="P70" i="4"/>
  <c r="R70" i="4" s="1"/>
  <c r="P307" i="4"/>
  <c r="R307" i="4" s="1"/>
  <c r="P105" i="4"/>
  <c r="AF105" i="4" s="1"/>
  <c r="P182" i="4"/>
  <c r="AF182" i="4" s="1"/>
  <c r="P190" i="4"/>
  <c r="R190" i="4" s="1"/>
  <c r="P246" i="4"/>
  <c r="R246" i="4" s="1"/>
  <c r="P318" i="4"/>
  <c r="P330" i="4"/>
  <c r="AC330" i="4" s="1"/>
  <c r="P378" i="4"/>
  <c r="AF378" i="4" s="1"/>
  <c r="P414" i="4"/>
  <c r="AF414" i="4" s="1"/>
  <c r="P426" i="4"/>
  <c r="AC426" i="4" s="1"/>
  <c r="P27" i="4"/>
  <c r="AF27" i="4" s="1"/>
  <c r="P73" i="4"/>
  <c r="AF73" i="4" s="1"/>
  <c r="P357" i="4"/>
  <c r="R357" i="4" s="1"/>
  <c r="P421" i="4"/>
  <c r="R421" i="4" s="1"/>
  <c r="P464" i="4"/>
  <c r="R464" i="4" s="1"/>
  <c r="P485" i="4"/>
  <c r="R485" i="4" s="1"/>
  <c r="P462" i="4"/>
  <c r="AC462" i="4" s="1"/>
  <c r="P478" i="4"/>
  <c r="AC478" i="4" s="1"/>
  <c r="P248" i="4"/>
  <c r="R248" i="4" s="1"/>
  <c r="P156" i="4"/>
  <c r="AC156" i="4" s="1"/>
  <c r="P84" i="4"/>
  <c r="R84" i="4" s="1"/>
  <c r="P134" i="4"/>
  <c r="R134" i="4" s="1"/>
  <c r="P175" i="4"/>
  <c r="P287" i="4"/>
  <c r="P347" i="4"/>
  <c r="P367" i="4"/>
  <c r="AC367" i="4" s="1"/>
  <c r="P375" i="4"/>
  <c r="R375" i="4" s="1"/>
  <c r="P117" i="4"/>
  <c r="AF117" i="4" s="1"/>
  <c r="P162" i="4"/>
  <c r="AC162" i="4" s="1"/>
  <c r="P35" i="4"/>
  <c r="AC35" i="4" s="1"/>
  <c r="P57" i="4"/>
  <c r="R57" i="4" s="1"/>
  <c r="D16" i="4"/>
  <c r="D19" i="4" s="1"/>
  <c r="P91" i="4"/>
  <c r="R91" i="4" s="1"/>
  <c r="P229" i="4"/>
  <c r="R229" i="4" s="1"/>
  <c r="P261" i="4"/>
  <c r="AC261" i="4" s="1"/>
  <c r="P281" i="4"/>
  <c r="AC281" i="4" s="1"/>
  <c r="P301" i="4"/>
  <c r="AC301" i="4" s="1"/>
  <c r="P321" i="4"/>
  <c r="AC321" i="4" s="1"/>
  <c r="P349" i="4"/>
  <c r="AC349" i="4" s="1"/>
  <c r="P377" i="4"/>
  <c r="AF377" i="4" s="1"/>
  <c r="P385" i="4"/>
  <c r="AC385" i="4" s="1"/>
  <c r="P413" i="4"/>
  <c r="AC413" i="4" s="1"/>
  <c r="P441" i="4"/>
  <c r="R441" i="4" s="1"/>
  <c r="P449" i="4"/>
  <c r="R449" i="4" s="1"/>
  <c r="P477" i="4"/>
  <c r="AF477" i="4" s="1"/>
  <c r="P489" i="4"/>
  <c r="R489" i="4" s="1"/>
  <c r="P472" i="4"/>
  <c r="AF472" i="4" s="1"/>
  <c r="P424" i="4"/>
  <c r="AF424" i="4" s="1"/>
  <c r="P227" i="4"/>
  <c r="R227" i="4" s="1"/>
  <c r="P247" i="4"/>
  <c r="AC247" i="4" s="1"/>
  <c r="P299" i="4"/>
  <c r="AF299" i="4" s="1"/>
  <c r="P359" i="4"/>
  <c r="P415" i="4"/>
  <c r="AF415" i="4" s="1"/>
  <c r="P427" i="4"/>
  <c r="AC427" i="4" s="1"/>
  <c r="P435" i="4"/>
  <c r="R435" i="4" s="1"/>
  <c r="P483" i="4"/>
  <c r="R483" i="4" s="1"/>
  <c r="P194" i="4"/>
  <c r="AF194" i="4" s="1"/>
  <c r="P262" i="4"/>
  <c r="AF262" i="4" s="1"/>
  <c r="P274" i="4"/>
  <c r="AC274" i="4" s="1"/>
  <c r="P298" i="4"/>
  <c r="AC298" i="4" s="1"/>
  <c r="P322" i="4"/>
  <c r="R322" i="4" s="1"/>
  <c r="P346" i="4"/>
  <c r="R346" i="4" s="1"/>
  <c r="P370" i="4"/>
  <c r="P418" i="4"/>
  <c r="R418" i="4" s="1"/>
  <c r="P442" i="4"/>
  <c r="R442" i="4" s="1"/>
  <c r="P23" i="4"/>
  <c r="P41" i="4"/>
  <c r="P53" i="4"/>
  <c r="AF53" i="4" s="1"/>
  <c r="P63" i="4"/>
  <c r="R63" i="4" s="1"/>
  <c r="P69" i="4"/>
  <c r="AC69" i="4" s="1"/>
  <c r="P97" i="4"/>
  <c r="AF97" i="4" s="1"/>
  <c r="P150" i="4"/>
  <c r="R150" i="4" s="1"/>
  <c r="P241" i="4"/>
  <c r="AC241" i="4" s="1"/>
  <c r="P341" i="4"/>
  <c r="R341" i="4" s="1"/>
  <c r="P405" i="4"/>
  <c r="P465" i="4"/>
  <c r="R465" i="4" s="1"/>
  <c r="P480" i="4"/>
  <c r="R480" i="4" s="1"/>
  <c r="P152" i="4"/>
  <c r="AF152" i="4" s="1"/>
  <c r="P450" i="4"/>
  <c r="R450" i="4" s="1"/>
  <c r="P482" i="4"/>
  <c r="AF482" i="4" s="1"/>
  <c r="P139" i="4"/>
  <c r="AF139" i="4" s="1"/>
  <c r="P36" i="4"/>
  <c r="R36" i="4" s="1"/>
  <c r="P42" i="4"/>
  <c r="P56" i="4"/>
  <c r="R56" i="4" s="1"/>
  <c r="P231" i="4"/>
  <c r="P363" i="4"/>
  <c r="AF363" i="4" s="1"/>
  <c r="P371" i="4"/>
  <c r="R371" i="4" s="1"/>
  <c r="P419" i="4"/>
  <c r="R419" i="4" s="1"/>
  <c r="P178" i="4"/>
  <c r="R178" i="4" s="1"/>
  <c r="P290" i="4"/>
  <c r="R290" i="4" s="1"/>
  <c r="P302" i="4"/>
  <c r="P326" i="4"/>
  <c r="AF326" i="4" s="1"/>
  <c r="P338" i="4"/>
  <c r="AC338" i="4" s="1"/>
  <c r="P374" i="4"/>
  <c r="R374" i="4" s="1"/>
  <c r="P422" i="4"/>
  <c r="R422" i="4" s="1"/>
  <c r="P434" i="4"/>
  <c r="R434" i="4" s="1"/>
  <c r="P446" i="4"/>
  <c r="AF446" i="4" s="1"/>
  <c r="P49" i="4"/>
  <c r="AC49" i="4" s="1"/>
  <c r="P55" i="4"/>
  <c r="P59" i="4"/>
  <c r="AC59" i="4" s="1"/>
  <c r="P71" i="4"/>
  <c r="AC71" i="4" s="1"/>
  <c r="P221" i="4"/>
  <c r="AC221" i="4" s="1"/>
  <c r="P245" i="4"/>
  <c r="AC245" i="4" s="1"/>
  <c r="P297" i="4"/>
  <c r="R297" i="4" s="1"/>
  <c r="P317" i="4"/>
  <c r="R317" i="4" s="1"/>
  <c r="P345" i="4"/>
  <c r="AF345" i="4" s="1"/>
  <c r="P353" i="4"/>
  <c r="P381" i="4"/>
  <c r="AF381" i="4" s="1"/>
  <c r="P409" i="4"/>
  <c r="R409" i="4" s="1"/>
  <c r="P417" i="4"/>
  <c r="R417" i="4" s="1"/>
  <c r="P445" i="4"/>
  <c r="AF445" i="4" s="1"/>
  <c r="P457" i="4"/>
  <c r="R457" i="4" s="1"/>
  <c r="P460" i="4"/>
  <c r="AC460" i="4" s="1"/>
  <c r="K828" i="6"/>
  <c r="H116" i="6"/>
  <c r="I403" i="6"/>
  <c r="I565" i="6"/>
  <c r="I597" i="6"/>
  <c r="I629" i="6"/>
  <c r="I693" i="6"/>
  <c r="K813" i="6"/>
  <c r="I241" i="3"/>
  <c r="P303" i="1"/>
  <c r="R303" i="1"/>
  <c r="G21" i="1"/>
  <c r="I21" i="1"/>
  <c r="P21" i="1"/>
  <c r="G298" i="1"/>
  <c r="N298" i="1"/>
  <c r="P298" i="1"/>
  <c r="R298" i="1"/>
  <c r="G384" i="1"/>
  <c r="K384" i="1"/>
  <c r="P384" i="1"/>
  <c r="P131" i="4"/>
  <c r="AF131" i="4" s="1"/>
  <c r="P135" i="4"/>
  <c r="AC135" i="4" s="1"/>
  <c r="G135" i="4"/>
  <c r="Z135" i="4"/>
  <c r="AA135" i="4"/>
  <c r="AE135" i="4"/>
  <c r="K815" i="6"/>
  <c r="H49" i="6"/>
  <c r="J339" i="6"/>
  <c r="AU1564" i="4"/>
  <c r="AU1928" i="4"/>
  <c r="AU1896" i="4"/>
  <c r="AU1864" i="4"/>
  <c r="AU1832" i="4"/>
  <c r="AU1800" i="4"/>
  <c r="AU1768" i="4"/>
  <c r="AU1736" i="4"/>
  <c r="AU1704" i="4"/>
  <c r="AU1672" i="4"/>
  <c r="AU1640" i="4"/>
  <c r="AU1608" i="4"/>
  <c r="AU1568" i="4"/>
  <c r="AU1924" i="4"/>
  <c r="AU1892" i="4"/>
  <c r="AU1860" i="4"/>
  <c r="AU1828" i="4"/>
  <c r="AU1796" i="4"/>
  <c r="AU1764" i="4"/>
  <c r="AU1732" i="4"/>
  <c r="AU1700" i="4"/>
  <c r="AU1668" i="4"/>
  <c r="AU1636" i="4"/>
  <c r="AU1604" i="4"/>
  <c r="AU1572" i="4"/>
  <c r="AU1920" i="4"/>
  <c r="AU1888" i="4"/>
  <c r="AU1856" i="4"/>
  <c r="AU1824" i="4"/>
  <c r="AU1792" i="4"/>
  <c r="AU1760" i="4"/>
  <c r="AU1728" i="4"/>
  <c r="AU1696" i="4"/>
  <c r="AU1664" i="4"/>
  <c r="AU1632" i="4"/>
  <c r="AU1600" i="4"/>
  <c r="AU1576" i="4"/>
  <c r="AU1916" i="4"/>
  <c r="AU1884" i="4"/>
  <c r="AU1852" i="4"/>
  <c r="AU1820" i="4"/>
  <c r="AU1788" i="4"/>
  <c r="AU1756" i="4"/>
  <c r="AU1724" i="4"/>
  <c r="AU1692" i="4"/>
  <c r="AU1660" i="4"/>
  <c r="AU1628" i="4"/>
  <c r="AU1596" i="4"/>
  <c r="AU1941" i="4"/>
  <c r="AU1912" i="4"/>
  <c r="AU1880" i="4"/>
  <c r="AU1848" i="4"/>
  <c r="AU1816" i="4"/>
  <c r="AU1784" i="4"/>
  <c r="AU1752" i="4"/>
  <c r="AU1720" i="4"/>
  <c r="AU1688" i="4"/>
  <c r="AU1656" i="4"/>
  <c r="AU1624" i="4"/>
  <c r="AU1592" i="4"/>
  <c r="AU1580" i="4"/>
  <c r="AU1560" i="4"/>
  <c r="AU1932" i="4"/>
  <c r="AU1900" i="4"/>
  <c r="AU1868" i="4"/>
  <c r="AU1836" i="4"/>
  <c r="AU1804" i="4"/>
  <c r="AU1772" i="4"/>
  <c r="AU1740" i="4"/>
  <c r="AU1708" i="4"/>
  <c r="AU1676" i="4"/>
  <c r="AU1644" i="4"/>
  <c r="AU1612" i="4"/>
  <c r="K210" i="1"/>
  <c r="G218" i="1"/>
  <c r="K218" i="1"/>
  <c r="P218" i="1"/>
  <c r="R218" i="1"/>
  <c r="G127" i="4"/>
  <c r="P127" i="4"/>
  <c r="AF127" i="4" s="1"/>
  <c r="Z127" i="4"/>
  <c r="AA127" i="4"/>
  <c r="K112" i="1"/>
  <c r="K168" i="1"/>
  <c r="G151" i="1"/>
  <c r="K151" i="1"/>
  <c r="P151" i="1"/>
  <c r="G128" i="1"/>
  <c r="J128" i="1"/>
  <c r="P128" i="1"/>
  <c r="G426" i="1"/>
  <c r="L426" i="1"/>
  <c r="P426" i="1"/>
  <c r="R426" i="1"/>
  <c r="G25" i="4"/>
  <c r="Z25" i="4"/>
  <c r="P33" i="4"/>
  <c r="R33" i="4" s="1"/>
  <c r="Z33" i="4"/>
  <c r="G33" i="4"/>
  <c r="P45" i="4"/>
  <c r="R45" i="4" s="1"/>
  <c r="G45" i="4"/>
  <c r="Z45" i="4"/>
  <c r="G50" i="4"/>
  <c r="P50" i="4"/>
  <c r="I284" i="4"/>
  <c r="Z289" i="4"/>
  <c r="AA289" i="4"/>
  <c r="G289" i="4"/>
  <c r="P289" i="4"/>
  <c r="AF289" i="4" s="1"/>
  <c r="H192" i="6"/>
  <c r="I111" i="3"/>
  <c r="G244" i="1"/>
  <c r="K244" i="1"/>
  <c r="P244" i="1"/>
  <c r="G211" i="1"/>
  <c r="K211" i="1"/>
  <c r="P211" i="1"/>
  <c r="R211" i="1"/>
  <c r="G178" i="1"/>
  <c r="K178" i="1"/>
  <c r="P178" i="1"/>
  <c r="R178" i="1"/>
  <c r="G219" i="1"/>
  <c r="K219" i="1"/>
  <c r="P219" i="1"/>
  <c r="R219" i="1"/>
  <c r="P122" i="1"/>
  <c r="R122" i="1"/>
  <c r="G122" i="1"/>
  <c r="K122" i="1"/>
  <c r="G144" i="1"/>
  <c r="K144" i="1"/>
  <c r="P144" i="1"/>
  <c r="R144" i="1"/>
  <c r="G139" i="1"/>
  <c r="I139" i="1"/>
  <c r="P139" i="1"/>
  <c r="L58" i="1"/>
  <c r="G21" i="4"/>
  <c r="Z21" i="4"/>
  <c r="P21" i="4"/>
  <c r="R21" i="4" s="1"/>
  <c r="Z29" i="4"/>
  <c r="P29" i="4"/>
  <c r="R29" i="4" s="1"/>
  <c r="G29" i="4"/>
  <c r="P83" i="4"/>
  <c r="R83" i="4" s="1"/>
  <c r="Z83" i="4"/>
  <c r="AA83" i="4"/>
  <c r="Z87" i="4"/>
  <c r="AA87" i="4"/>
  <c r="AE87" i="4"/>
  <c r="G87" i="4"/>
  <c r="Z266" i="4"/>
  <c r="AA266" i="4"/>
  <c r="AD266" i="4"/>
  <c r="G266" i="4"/>
  <c r="P266" i="4"/>
  <c r="R266" i="4" s="1"/>
  <c r="AU1584" i="4"/>
  <c r="AU1712" i="4"/>
  <c r="AU1840" i="4"/>
  <c r="AU1556" i="4"/>
  <c r="P121" i="4"/>
  <c r="R121" i="4" s="1"/>
  <c r="P311" i="4"/>
  <c r="AF311" i="4" s="1"/>
  <c r="P110" i="4"/>
  <c r="R110" i="4" s="1"/>
  <c r="G256" i="1"/>
  <c r="K256" i="1"/>
  <c r="P256" i="1"/>
  <c r="R256" i="1"/>
  <c r="G238" i="1"/>
  <c r="K238" i="1"/>
  <c r="P238" i="1"/>
  <c r="G34" i="1"/>
  <c r="L34" i="1"/>
  <c r="P34" i="1"/>
  <c r="G23" i="1"/>
  <c r="L23" i="1"/>
  <c r="P23" i="1"/>
  <c r="R23" i="1"/>
  <c r="J412" i="1"/>
  <c r="P238" i="4"/>
  <c r="AF238" i="4" s="1"/>
  <c r="Z238" i="4"/>
  <c r="AA238" i="4"/>
  <c r="P290" i="1"/>
  <c r="R290" i="1"/>
  <c r="G290" i="1"/>
  <c r="N290" i="1"/>
  <c r="P260" i="1"/>
  <c r="G260" i="1"/>
  <c r="G115" i="1"/>
  <c r="K115" i="1"/>
  <c r="P115" i="1"/>
  <c r="R115" i="1"/>
  <c r="R101" i="1"/>
  <c r="G119" i="1"/>
  <c r="K119" i="1"/>
  <c r="P119" i="1"/>
  <c r="G145" i="1"/>
  <c r="J145" i="1"/>
  <c r="P145" i="1"/>
  <c r="R145" i="1"/>
  <c r="P143" i="1"/>
  <c r="G143" i="1"/>
  <c r="J143" i="1"/>
  <c r="G195" i="1"/>
  <c r="N195" i="1"/>
  <c r="P195" i="1"/>
  <c r="R195" i="1"/>
  <c r="P408" i="1"/>
  <c r="R408" i="1"/>
  <c r="G408" i="1"/>
  <c r="K408" i="1"/>
  <c r="P403" i="1"/>
  <c r="G403" i="1"/>
  <c r="J403" i="1"/>
  <c r="G385" i="1"/>
  <c r="K385" i="1"/>
  <c r="P385" i="1"/>
  <c r="R385" i="1"/>
  <c r="G353" i="1"/>
  <c r="K353" i="1"/>
  <c r="P353" i="1"/>
  <c r="R353" i="1"/>
  <c r="G344" i="1"/>
  <c r="J344" i="1"/>
  <c r="P344" i="1"/>
  <c r="G339" i="1"/>
  <c r="J339" i="1"/>
  <c r="P339" i="1"/>
  <c r="R339" i="1"/>
  <c r="G330" i="1"/>
  <c r="J330" i="1"/>
  <c r="P330" i="1"/>
  <c r="R330" i="1"/>
  <c r="P326" i="1"/>
  <c r="G326" i="1"/>
  <c r="K326" i="1"/>
  <c r="G321" i="1"/>
  <c r="J321" i="1"/>
  <c r="P321" i="1"/>
  <c r="G91" i="1"/>
  <c r="L91" i="1"/>
  <c r="P91" i="1"/>
  <c r="R91" i="1"/>
  <c r="G80" i="1"/>
  <c r="L80" i="1"/>
  <c r="P80" i="1"/>
  <c r="R80" i="1"/>
  <c r="G427" i="1"/>
  <c r="L427" i="1"/>
  <c r="P427" i="1"/>
  <c r="R427" i="1"/>
  <c r="G32" i="4"/>
  <c r="P32" i="4"/>
  <c r="G194" i="4"/>
  <c r="Z194" i="4"/>
  <c r="AA194" i="4"/>
  <c r="P218" i="4"/>
  <c r="R218" i="4" s="1"/>
  <c r="Z218" i="4"/>
  <c r="AA218" i="4"/>
  <c r="AE218" i="4"/>
  <c r="P254" i="4"/>
  <c r="AC254" i="4" s="1"/>
  <c r="G293" i="4"/>
  <c r="Z293" i="4"/>
  <c r="AA293" i="4"/>
  <c r="G364" i="4"/>
  <c r="P364" i="4"/>
  <c r="AF364" i="4" s="1"/>
  <c r="P103" i="1"/>
  <c r="R103" i="1"/>
  <c r="G103" i="1"/>
  <c r="K103" i="1"/>
  <c r="P207" i="1"/>
  <c r="R207" i="1"/>
  <c r="G116" i="1"/>
  <c r="K116" i="1"/>
  <c r="P116" i="1"/>
  <c r="G166" i="1"/>
  <c r="K166" i="1"/>
  <c r="P166" i="1"/>
  <c r="R166" i="1"/>
  <c r="G288" i="1"/>
  <c r="N288" i="1"/>
  <c r="P288" i="1"/>
  <c r="R288" i="1"/>
  <c r="G73" i="1"/>
  <c r="L73" i="1"/>
  <c r="P73" i="1"/>
  <c r="R73" i="1"/>
  <c r="G70" i="4"/>
  <c r="Z70" i="4"/>
  <c r="G117" i="4"/>
  <c r="Z117" i="4"/>
  <c r="G122" i="4"/>
  <c r="P122" i="4"/>
  <c r="R122" i="4" s="1"/>
  <c r="G145" i="4"/>
  <c r="P145" i="4"/>
  <c r="R145" i="4" s="1"/>
  <c r="Z145" i="4"/>
  <c r="AA145" i="4"/>
  <c r="G256" i="4"/>
  <c r="P256" i="4"/>
  <c r="AC256" i="4" s="1"/>
  <c r="P410" i="1"/>
  <c r="R410" i="1"/>
  <c r="P300" i="1"/>
  <c r="R300" i="1"/>
  <c r="G300" i="1"/>
  <c r="K300" i="1"/>
  <c r="G182" i="1"/>
  <c r="K182" i="1"/>
  <c r="P182" i="1"/>
  <c r="R182" i="1"/>
  <c r="G156" i="1"/>
  <c r="K156" i="1"/>
  <c r="P156" i="1"/>
  <c r="R156" i="1"/>
  <c r="P134" i="1"/>
  <c r="R134" i="1"/>
  <c r="G134" i="1"/>
  <c r="K134" i="1"/>
  <c r="P406" i="1"/>
  <c r="R406" i="1"/>
  <c r="G406" i="1"/>
  <c r="J406" i="1"/>
  <c r="G400" i="1"/>
  <c r="J400" i="1"/>
  <c r="P400" i="1"/>
  <c r="R400" i="1"/>
  <c r="G342" i="1"/>
  <c r="K342" i="1"/>
  <c r="P342" i="1"/>
  <c r="R342" i="1"/>
  <c r="P336" i="1"/>
  <c r="R336" i="1"/>
  <c r="G336" i="1"/>
  <c r="J336" i="1"/>
  <c r="P332" i="1"/>
  <c r="R332" i="1"/>
  <c r="G332" i="1"/>
  <c r="K332" i="1"/>
  <c r="G99" i="1"/>
  <c r="L99" i="1"/>
  <c r="P99" i="1"/>
  <c r="R99" i="1"/>
  <c r="G78" i="1"/>
  <c r="G31" i="1"/>
  <c r="L31" i="1"/>
  <c r="P31" i="1"/>
  <c r="R31" i="1"/>
  <c r="G429" i="1"/>
  <c r="L429" i="1"/>
  <c r="P429" i="1"/>
  <c r="R429" i="1"/>
  <c r="G38" i="4"/>
  <c r="Z38" i="4"/>
  <c r="AA38" i="4"/>
  <c r="P47" i="4"/>
  <c r="R47" i="4" s="1"/>
  <c r="P51" i="4"/>
  <c r="AC51" i="4" s="1"/>
  <c r="P140" i="4"/>
  <c r="AF140" i="4" s="1"/>
  <c r="G225" i="4"/>
  <c r="Z229" i="4"/>
  <c r="AA229" i="4"/>
  <c r="G229" i="4"/>
  <c r="Z302" i="4"/>
  <c r="AA302" i="4"/>
  <c r="G302" i="4"/>
  <c r="P314" i="4"/>
  <c r="R314" i="4" s="1"/>
  <c r="G429" i="4"/>
  <c r="Z429" i="4"/>
  <c r="AA429" i="4"/>
  <c r="P262" i="1"/>
  <c r="G262" i="1"/>
  <c r="K262" i="1"/>
  <c r="G180" i="1"/>
  <c r="K180" i="1"/>
  <c r="P180" i="1"/>
  <c r="R180" i="1"/>
  <c r="P216" i="1"/>
  <c r="G216" i="1"/>
  <c r="G206" i="1"/>
  <c r="J206" i="1"/>
  <c r="P206" i="1"/>
  <c r="R206" i="1"/>
  <c r="K395" i="1"/>
  <c r="P378" i="1"/>
  <c r="R378" i="1"/>
  <c r="G378" i="1"/>
  <c r="J378" i="1"/>
  <c r="P346" i="1"/>
  <c r="G346" i="1"/>
  <c r="J346" i="1"/>
  <c r="G341" i="1"/>
  <c r="K341" i="1"/>
  <c r="P341" i="1"/>
  <c r="R341" i="1"/>
  <c r="G323" i="1"/>
  <c r="K323" i="1"/>
  <c r="P323" i="1"/>
  <c r="R323" i="1"/>
  <c r="G314" i="1"/>
  <c r="K314" i="1"/>
  <c r="P314" i="1"/>
  <c r="R314" i="1"/>
  <c r="G82" i="1"/>
  <c r="L82" i="1"/>
  <c r="P82" i="1"/>
  <c r="R82" i="1"/>
  <c r="G71" i="1"/>
  <c r="L71" i="1"/>
  <c r="P71" i="1"/>
  <c r="Z102" i="4"/>
  <c r="AA102" i="4"/>
  <c r="G102" i="4"/>
  <c r="P129" i="4"/>
  <c r="AC129" i="4" s="1"/>
  <c r="Z181" i="4"/>
  <c r="AA181" i="4"/>
  <c r="P181" i="4"/>
  <c r="AC181" i="4" s="1"/>
  <c r="G240" i="4"/>
  <c r="P240" i="4"/>
  <c r="R240" i="4" s="1"/>
  <c r="G307" i="4"/>
  <c r="Z307" i="4"/>
  <c r="I336" i="4"/>
  <c r="P396" i="4"/>
  <c r="R396" i="4" s="1"/>
  <c r="G396" i="4"/>
  <c r="P459" i="4"/>
  <c r="R459" i="4" s="1"/>
  <c r="P117" i="1"/>
  <c r="R117" i="1"/>
  <c r="G306" i="1"/>
  <c r="J306" i="1"/>
  <c r="P306" i="1"/>
  <c r="R306" i="1"/>
  <c r="G267" i="1"/>
  <c r="J267" i="1"/>
  <c r="P267" i="1"/>
  <c r="P247" i="1"/>
  <c r="G247" i="1"/>
  <c r="J247" i="1"/>
  <c r="G231" i="1"/>
  <c r="K231" i="1"/>
  <c r="P231" i="1"/>
  <c r="R231" i="1"/>
  <c r="K146" i="1"/>
  <c r="G152" i="1"/>
  <c r="K152" i="1"/>
  <c r="P152" i="1"/>
  <c r="R152" i="1"/>
  <c r="P84" i="1"/>
  <c r="G84" i="1"/>
  <c r="I84" i="1"/>
  <c r="P382" i="1"/>
  <c r="R382" i="1"/>
  <c r="G382" i="1"/>
  <c r="K382" i="1"/>
  <c r="P350" i="1"/>
  <c r="R350" i="1"/>
  <c r="G350" i="1"/>
  <c r="K350" i="1"/>
  <c r="P318" i="1"/>
  <c r="G318" i="1"/>
  <c r="G25" i="1"/>
  <c r="L25" i="1"/>
  <c r="P25" i="1"/>
  <c r="R25" i="1"/>
  <c r="P76" i="4"/>
  <c r="AF76" i="4" s="1"/>
  <c r="Z76" i="4"/>
  <c r="AA76" i="4"/>
  <c r="AE76" i="4"/>
  <c r="Z90" i="4"/>
  <c r="P90" i="4"/>
  <c r="R90" i="4" s="1"/>
  <c r="G90" i="4"/>
  <c r="P98" i="4"/>
  <c r="R98" i="4" s="1"/>
  <c r="Z98" i="4"/>
  <c r="G103" i="4"/>
  <c r="P103" i="4"/>
  <c r="AF103" i="4" s="1"/>
  <c r="G151" i="4"/>
  <c r="P151" i="4"/>
  <c r="AC151" i="4" s="1"/>
  <c r="P222" i="4"/>
  <c r="AF222" i="4" s="1"/>
  <c r="Z222" i="4"/>
  <c r="AA222" i="4"/>
  <c r="I404" i="4"/>
  <c r="G294" i="1"/>
  <c r="K294" i="1"/>
  <c r="P294" i="1"/>
  <c r="R294" i="1"/>
  <c r="G264" i="1"/>
  <c r="J264" i="1"/>
  <c r="P264" i="1"/>
  <c r="R264" i="1"/>
  <c r="P263" i="1"/>
  <c r="R263" i="1"/>
  <c r="P106" i="1"/>
  <c r="R106" i="1"/>
  <c r="G106" i="1"/>
  <c r="K106" i="1"/>
  <c r="P192" i="1"/>
  <c r="R192" i="1"/>
  <c r="G192" i="1"/>
  <c r="J192" i="1"/>
  <c r="J213" i="1"/>
  <c r="G170" i="1"/>
  <c r="J170" i="1"/>
  <c r="P170" i="1"/>
  <c r="R170" i="1"/>
  <c r="G190" i="1"/>
  <c r="N190" i="1"/>
  <c r="P190" i="1"/>
  <c r="R190" i="1"/>
  <c r="G285" i="1"/>
  <c r="N285" i="1"/>
  <c r="G92" i="1"/>
  <c r="L92" i="1"/>
  <c r="P92" i="1"/>
  <c r="R92" i="1"/>
  <c r="G48" i="1"/>
  <c r="L48" i="1"/>
  <c r="P48" i="1"/>
  <c r="G39" i="1"/>
  <c r="L39" i="1"/>
  <c r="P39" i="1"/>
  <c r="G423" i="1"/>
  <c r="L423" i="1"/>
  <c r="P423" i="1"/>
  <c r="L431" i="1"/>
  <c r="Z58" i="4"/>
  <c r="P58" i="4"/>
  <c r="R58" i="4" s="1"/>
  <c r="G58" i="4"/>
  <c r="G68" i="4"/>
  <c r="Z68" i="4"/>
  <c r="AA68" i="4"/>
  <c r="P94" i="4"/>
  <c r="R94" i="4" s="1"/>
  <c r="P99" i="4"/>
  <c r="AF99" i="4" s="1"/>
  <c r="J99" i="4"/>
  <c r="Z193" i="4"/>
  <c r="AA193" i="4"/>
  <c r="P193" i="4"/>
  <c r="AC193" i="4" s="1"/>
  <c r="G203" i="4"/>
  <c r="P203" i="4"/>
  <c r="R203" i="4" s="1"/>
  <c r="G253" i="4"/>
  <c r="Z253" i="4"/>
  <c r="AA253" i="4"/>
  <c r="I368" i="4"/>
  <c r="G377" i="4"/>
  <c r="Z377" i="4"/>
  <c r="AA377" i="4"/>
  <c r="G286" i="1"/>
  <c r="N286" i="1"/>
  <c r="P286" i="1"/>
  <c r="R286" i="1"/>
  <c r="G354" i="1"/>
  <c r="J354" i="1"/>
  <c r="P354" i="1"/>
  <c r="R354" i="1"/>
  <c r="J328" i="1"/>
  <c r="G101" i="4"/>
  <c r="P101" i="4"/>
  <c r="R101" i="4" s="1"/>
  <c r="G107" i="4"/>
  <c r="P107" i="4"/>
  <c r="AC107" i="4" s="1"/>
  <c r="Z120" i="4"/>
  <c r="AA120" i="4"/>
  <c r="P120" i="4"/>
  <c r="AF120" i="4" s="1"/>
  <c r="P197" i="4"/>
  <c r="AC197" i="4" s="1"/>
  <c r="P216" i="4"/>
  <c r="AC216" i="4" s="1"/>
  <c r="G216" i="4"/>
  <c r="Z233" i="4"/>
  <c r="AA233" i="4"/>
  <c r="G233" i="4"/>
  <c r="G237" i="4"/>
  <c r="Z237" i="4"/>
  <c r="AA237" i="4"/>
  <c r="P268" i="4"/>
  <c r="R268" i="4" s="1"/>
  <c r="G268" i="4"/>
  <c r="P276" i="4"/>
  <c r="AF276" i="4" s="1"/>
  <c r="G296" i="4"/>
  <c r="P296" i="4"/>
  <c r="R296" i="4" s="1"/>
  <c r="G301" i="4"/>
  <c r="Z301" i="4"/>
  <c r="G348" i="4"/>
  <c r="P348" i="4"/>
  <c r="R348" i="4" s="1"/>
  <c r="G353" i="4"/>
  <c r="Z353" i="4"/>
  <c r="P388" i="4"/>
  <c r="AC388" i="4" s="1"/>
  <c r="G305" i="1"/>
  <c r="K305" i="1"/>
  <c r="P305" i="1"/>
  <c r="R305" i="1"/>
  <c r="P255" i="1"/>
  <c r="R255" i="1"/>
  <c r="G255" i="1"/>
  <c r="J255" i="1"/>
  <c r="G239" i="1"/>
  <c r="K239" i="1"/>
  <c r="P239" i="1"/>
  <c r="R189" i="1"/>
  <c r="P187" i="1"/>
  <c r="G187" i="1"/>
  <c r="N187" i="1"/>
  <c r="G176" i="1"/>
  <c r="N176" i="1"/>
  <c r="P176" i="1"/>
  <c r="R176" i="1"/>
  <c r="G365" i="1"/>
  <c r="K365" i="1"/>
  <c r="P365" i="1"/>
  <c r="R365" i="1"/>
  <c r="G361" i="1"/>
  <c r="J361" i="1"/>
  <c r="P361" i="1"/>
  <c r="R361" i="1"/>
  <c r="G345" i="1"/>
  <c r="K345" i="1"/>
  <c r="P345" i="1"/>
  <c r="G327" i="1"/>
  <c r="K327" i="1"/>
  <c r="P327" i="1"/>
  <c r="G415" i="1"/>
  <c r="J415" i="1"/>
  <c r="P144" i="4"/>
  <c r="AF144" i="4" s="1"/>
  <c r="Z144" i="4"/>
  <c r="AA144" i="4"/>
  <c r="P189" i="4"/>
  <c r="AC189" i="4" s="1"/>
  <c r="G226" i="4"/>
  <c r="P226" i="4"/>
  <c r="R226" i="4" s="1"/>
  <c r="Z226" i="4"/>
  <c r="AA226" i="4"/>
  <c r="I360" i="4"/>
  <c r="Z405" i="4"/>
  <c r="AA405" i="4"/>
  <c r="G405" i="4"/>
  <c r="G453" i="4"/>
  <c r="Z453" i="4"/>
  <c r="AA453" i="4"/>
  <c r="G477" i="4"/>
  <c r="Z477" i="4"/>
  <c r="AA477" i="4"/>
  <c r="G355" i="3"/>
  <c r="P355" i="3"/>
  <c r="R114" i="1"/>
  <c r="P56" i="1"/>
  <c r="R56" i="1"/>
  <c r="P386" i="1"/>
  <c r="G386" i="1"/>
  <c r="K386" i="1"/>
  <c r="P322" i="1"/>
  <c r="G322" i="1"/>
  <c r="K322" i="1"/>
  <c r="Z128" i="4"/>
  <c r="AA128" i="4"/>
  <c r="P128" i="4"/>
  <c r="AF128" i="4" s="1"/>
  <c r="P157" i="4"/>
  <c r="R157" i="4" s="1"/>
  <c r="Z157" i="4"/>
  <c r="G176" i="4"/>
  <c r="P176" i="4"/>
  <c r="R176" i="4" s="1"/>
  <c r="G204" i="4"/>
  <c r="P204" i="4"/>
  <c r="I260" i="4"/>
  <c r="G288" i="4"/>
  <c r="P288" i="4"/>
  <c r="R288" i="4" s="1"/>
  <c r="G304" i="4"/>
  <c r="P304" i="4"/>
  <c r="R304" i="4" s="1"/>
  <c r="G356" i="4"/>
  <c r="P356" i="4"/>
  <c r="R356" i="4" s="1"/>
  <c r="G445" i="4"/>
  <c r="Z445" i="4"/>
  <c r="AA445" i="4"/>
  <c r="AE445" i="4"/>
  <c r="G468" i="4"/>
  <c r="Z468" i="4"/>
  <c r="AA468" i="4"/>
  <c r="G416" i="4"/>
  <c r="P416" i="4"/>
  <c r="R416" i="4" s="1"/>
  <c r="G421" i="4"/>
  <c r="Z421" i="4"/>
  <c r="AA421" i="4"/>
  <c r="Z469" i="4"/>
  <c r="AA469" i="4"/>
  <c r="G469" i="4"/>
  <c r="G489" i="4"/>
  <c r="Z489" i="4"/>
  <c r="AA489" i="4"/>
  <c r="P194" i="1"/>
  <c r="G194" i="1"/>
  <c r="G227" i="1"/>
  <c r="K227" i="1"/>
  <c r="P227" i="1"/>
  <c r="G197" i="1"/>
  <c r="N197" i="1"/>
  <c r="P197" i="1"/>
  <c r="G402" i="1"/>
  <c r="J402" i="1"/>
  <c r="P402" i="1"/>
  <c r="G373" i="1"/>
  <c r="K373" i="1"/>
  <c r="P373" i="1"/>
  <c r="R363" i="1"/>
  <c r="J363" i="1"/>
  <c r="G338" i="1"/>
  <c r="K338" i="1"/>
  <c r="P338" i="1"/>
  <c r="I248" i="4"/>
  <c r="I280" i="4"/>
  <c r="P284" i="4"/>
  <c r="R284" i="4" s="1"/>
  <c r="I300" i="4"/>
  <c r="P332" i="4"/>
  <c r="AF332" i="4" s="1"/>
  <c r="G332" i="4"/>
  <c r="Z341" i="4"/>
  <c r="AA341" i="4"/>
  <c r="G341" i="4"/>
  <c r="G460" i="4"/>
  <c r="Z460" i="4"/>
  <c r="AA460" i="4"/>
  <c r="P268" i="1"/>
  <c r="R268" i="1"/>
  <c r="G236" i="1"/>
  <c r="K236" i="1"/>
  <c r="P236" i="1"/>
  <c r="P241" i="1"/>
  <c r="R241" i="1"/>
  <c r="P147" i="1"/>
  <c r="R147" i="1"/>
  <c r="P96" i="1"/>
  <c r="R96" i="1"/>
  <c r="G377" i="1"/>
  <c r="J377" i="1"/>
  <c r="P377" i="1"/>
  <c r="G359" i="1"/>
  <c r="J359" i="1"/>
  <c r="P359" i="1"/>
  <c r="G337" i="1"/>
  <c r="J337" i="1"/>
  <c r="P337" i="1"/>
  <c r="R337" i="1"/>
  <c r="G333" i="1"/>
  <c r="K333" i="1"/>
  <c r="P333" i="1"/>
  <c r="I264" i="4"/>
  <c r="Z101" i="4"/>
  <c r="P115" i="4"/>
  <c r="AC115" i="4" s="1"/>
  <c r="P160" i="4"/>
  <c r="AF160" i="4" s="1"/>
  <c r="P177" i="4"/>
  <c r="R177" i="4" s="1"/>
  <c r="P192" i="4"/>
  <c r="R192" i="4" s="1"/>
  <c r="Z197" i="4"/>
  <c r="AA197" i="4"/>
  <c r="AE197" i="4"/>
  <c r="G241" i="4"/>
  <c r="Z241" i="4"/>
  <c r="AA241" i="4"/>
  <c r="I272" i="4"/>
  <c r="G276" i="4"/>
  <c r="P280" i="4"/>
  <c r="AF280" i="4" s="1"/>
  <c r="I384" i="4"/>
  <c r="I388" i="4"/>
  <c r="G456" i="4"/>
  <c r="Z456" i="4"/>
  <c r="P104" i="4"/>
  <c r="R104" i="4" s="1"/>
  <c r="Z217" i="4"/>
  <c r="AA217" i="4"/>
  <c r="AD217" i="4"/>
  <c r="G217" i="4"/>
  <c r="P272" i="4"/>
  <c r="AF272" i="4" s="1"/>
  <c r="Z345" i="4"/>
  <c r="AA345" i="4"/>
  <c r="AE345" i="4"/>
  <c r="G345" i="4"/>
  <c r="P420" i="4"/>
  <c r="AF420" i="4" s="1"/>
  <c r="G420" i="4"/>
  <c r="Z425" i="4"/>
  <c r="G425" i="4"/>
  <c r="G457" i="4"/>
  <c r="Z457" i="4"/>
  <c r="AA457" i="4"/>
  <c r="AY13" i="4"/>
  <c r="AY19" i="4"/>
  <c r="AY23" i="4"/>
  <c r="AY29" i="4"/>
  <c r="AY35" i="4"/>
  <c r="AY58" i="4"/>
  <c r="AY70" i="4"/>
  <c r="AY76" i="4"/>
  <c r="P201" i="4"/>
  <c r="R201" i="4" s="1"/>
  <c r="P228" i="4"/>
  <c r="AF228" i="4" s="1"/>
  <c r="P328" i="4"/>
  <c r="R328" i="4" s="1"/>
  <c r="G361" i="4"/>
  <c r="Z361" i="4"/>
  <c r="AA361" i="4"/>
  <c r="G365" i="4"/>
  <c r="Z365" i="4"/>
  <c r="AA365" i="4"/>
  <c r="P400" i="4"/>
  <c r="R400" i="4" s="1"/>
  <c r="G408" i="4"/>
  <c r="P408" i="4"/>
  <c r="P412" i="4"/>
  <c r="R412" i="4" s="1"/>
  <c r="Z417" i="4"/>
  <c r="AA417" i="4"/>
  <c r="G417" i="4"/>
  <c r="G480" i="4"/>
  <c r="Z480" i="4"/>
  <c r="AA480" i="4"/>
  <c r="AY42" i="4"/>
  <c r="AY55" i="4"/>
  <c r="AY61" i="4"/>
  <c r="AY67" i="4"/>
  <c r="AY90" i="4"/>
  <c r="P168" i="4"/>
  <c r="AF168" i="4" s="1"/>
  <c r="G285" i="4"/>
  <c r="Z285" i="4"/>
  <c r="AA285" i="4"/>
  <c r="P352" i="4"/>
  <c r="Z357" i="4"/>
  <c r="G357" i="4"/>
  <c r="Z369" i="4"/>
  <c r="AA369" i="4"/>
  <c r="G409" i="4"/>
  <c r="AD409" i="4"/>
  <c r="P448" i="4"/>
  <c r="K452" i="4"/>
  <c r="P367" i="1"/>
  <c r="R367" i="1"/>
  <c r="P297" i="1"/>
  <c r="R297" i="1"/>
  <c r="P129" i="1"/>
  <c r="R129" i="1"/>
  <c r="P240" i="1"/>
  <c r="R240" i="1"/>
  <c r="P188" i="1"/>
  <c r="R188" i="1"/>
  <c r="P149" i="1"/>
  <c r="R149" i="1"/>
  <c r="P102" i="1"/>
  <c r="R102" i="1"/>
  <c r="P186" i="1"/>
  <c r="R186" i="1"/>
  <c r="P362" i="1"/>
  <c r="R362" i="1"/>
  <c r="P368" i="1"/>
  <c r="R368" i="1"/>
  <c r="P371" i="1"/>
  <c r="R371" i="1"/>
  <c r="P374" i="1"/>
  <c r="R374" i="1"/>
  <c r="P380" i="1"/>
  <c r="R380" i="1"/>
  <c r="P383" i="1"/>
  <c r="R383" i="1"/>
  <c r="P387" i="1"/>
  <c r="R387" i="1"/>
  <c r="P394" i="1"/>
  <c r="R394" i="1"/>
  <c r="P393" i="1"/>
  <c r="R393" i="1"/>
  <c r="P397" i="1"/>
  <c r="R397" i="1"/>
  <c r="P404" i="1"/>
  <c r="R404" i="1"/>
  <c r="P399" i="1"/>
  <c r="R399" i="1"/>
  <c r="P225" i="1"/>
  <c r="R225" i="1"/>
  <c r="P412" i="1"/>
  <c r="R412" i="1"/>
  <c r="P419" i="1"/>
  <c r="R419" i="1"/>
  <c r="P420" i="1"/>
  <c r="R420" i="1"/>
  <c r="AY5" i="4"/>
  <c r="AY14" i="4"/>
  <c r="AY27" i="4"/>
  <c r="AY30" i="4"/>
  <c r="AY33" i="4"/>
  <c r="AY39" i="4"/>
  <c r="AY49" i="4"/>
  <c r="AY52" i="4"/>
  <c r="AY74" i="4"/>
  <c r="AY87" i="4"/>
  <c r="P220" i="4"/>
  <c r="P404" i="4"/>
  <c r="R404" i="4" s="1"/>
  <c r="G413" i="4"/>
  <c r="Z413" i="4"/>
  <c r="AA413" i="4"/>
  <c r="G481" i="4"/>
  <c r="Z481" i="4"/>
  <c r="AA481" i="4"/>
  <c r="G273" i="3"/>
  <c r="J273" i="3" s="1"/>
  <c r="P273" i="3"/>
  <c r="AY96" i="4"/>
  <c r="AY88" i="4"/>
  <c r="AY80" i="4"/>
  <c r="AY72" i="4"/>
  <c r="AY64" i="4"/>
  <c r="AY56" i="4"/>
  <c r="AY48" i="4"/>
  <c r="AY40" i="4"/>
  <c r="AY32" i="4"/>
  <c r="AY24" i="4"/>
  <c r="AY12" i="4"/>
  <c r="AY4" i="4"/>
  <c r="AY89" i="4"/>
  <c r="AY86" i="4"/>
  <c r="AY83" i="4"/>
  <c r="AY77" i="4"/>
  <c r="AY57" i="4"/>
  <c r="AY54" i="4"/>
  <c r="AY51" i="4"/>
  <c r="AY45" i="4"/>
  <c r="AY25" i="4"/>
  <c r="AY22" i="4"/>
  <c r="AY17" i="4"/>
  <c r="AY11" i="4"/>
  <c r="AY2" i="4"/>
  <c r="Z104" i="4"/>
  <c r="AA104" i="4"/>
  <c r="AD104" i="4"/>
  <c r="P169" i="4"/>
  <c r="R169" i="4" s="1"/>
  <c r="P180" i="4"/>
  <c r="AF180" i="4" s="1"/>
  <c r="P244" i="4"/>
  <c r="R244" i="4" s="1"/>
  <c r="Z269" i="4"/>
  <c r="AA269" i="4"/>
  <c r="P292" i="4"/>
  <c r="R292" i="4" s="1"/>
  <c r="G292" i="4"/>
  <c r="Z297" i="4"/>
  <c r="AA297" i="4"/>
  <c r="G297" i="4"/>
  <c r="Z333" i="4"/>
  <c r="P336" i="4"/>
  <c r="AF336" i="4" s="1"/>
  <c r="P340" i="4"/>
  <c r="AF340" i="4" s="1"/>
  <c r="G340" i="4"/>
  <c r="P344" i="4"/>
  <c r="AF344" i="4" s="1"/>
  <c r="G349" i="4"/>
  <c r="Z349" i="4"/>
  <c r="AA349" i="4"/>
  <c r="AD349" i="4"/>
  <c r="P432" i="4"/>
  <c r="AC432" i="4" s="1"/>
  <c r="Z461" i="4"/>
  <c r="AA461" i="4"/>
  <c r="G461" i="4"/>
  <c r="Z486" i="4"/>
  <c r="AA486" i="4"/>
  <c r="F82" i="3"/>
  <c r="G82" i="3" s="1"/>
  <c r="I82" i="3" s="1"/>
  <c r="E520" i="5"/>
  <c r="G125" i="3"/>
  <c r="I125" i="3" s="1"/>
  <c r="P125" i="3"/>
  <c r="E59" i="5"/>
  <c r="E142" i="5"/>
  <c r="G112" i="3"/>
  <c r="I112" i="3" s="1"/>
  <c r="P112" i="3"/>
  <c r="E306" i="5"/>
  <c r="E417" i="5"/>
  <c r="F704" i="3"/>
  <c r="G704" i="3" s="1"/>
  <c r="I704" i="3" s="1"/>
  <c r="E766" i="5"/>
  <c r="G57" i="3"/>
  <c r="I57" i="3" s="1"/>
  <c r="P57" i="3"/>
  <c r="E405" i="5"/>
  <c r="E410" i="5"/>
  <c r="E415" i="5"/>
  <c r="G701" i="3"/>
  <c r="I701" i="3" s="1"/>
  <c r="P701" i="3"/>
  <c r="R701" i="3" s="1"/>
  <c r="E416" i="5"/>
  <c r="P316" i="3"/>
  <c r="G316" i="3"/>
  <c r="I316" i="3" s="1"/>
  <c r="P223" i="3"/>
  <c r="G223" i="3"/>
  <c r="I223" i="3" s="1"/>
  <c r="Z268" i="6"/>
  <c r="Z537" i="6"/>
  <c r="G274" i="3"/>
  <c r="I274" i="3" s="1"/>
  <c r="G779" i="3"/>
  <c r="G236" i="3"/>
  <c r="I236" i="3" s="1"/>
  <c r="P196" i="3"/>
  <c r="R196" i="3" s="1"/>
  <c r="P34" i="3"/>
  <c r="G133" i="3"/>
  <c r="I133" i="3" s="1"/>
  <c r="P133" i="3"/>
  <c r="P875" i="3"/>
  <c r="R875" i="3" s="1"/>
  <c r="Z41" i="6"/>
  <c r="G722" i="6"/>
  <c r="Z722" i="6"/>
  <c r="G738" i="6"/>
  <c r="Z738" i="6"/>
  <c r="G759" i="6"/>
  <c r="K759" i="6" s="1"/>
  <c r="G807" i="6"/>
  <c r="Z807" i="6"/>
  <c r="Z504" i="6"/>
  <c r="Z200" i="6"/>
  <c r="Z168" i="6"/>
  <c r="Z212" i="6"/>
  <c r="Z399" i="6"/>
  <c r="Z443" i="6"/>
  <c r="Z460" i="6"/>
  <c r="Z25" i="6"/>
  <c r="Z334" i="6"/>
  <c r="Z383" i="6"/>
  <c r="G721" i="6"/>
  <c r="J721" i="6" s="1"/>
  <c r="Z721" i="6"/>
  <c r="G737" i="6"/>
  <c r="Z737" i="6"/>
  <c r="Z770" i="6"/>
  <c r="G770" i="6"/>
  <c r="G775" i="6"/>
  <c r="K775" i="6" s="1"/>
  <c r="Z775" i="6"/>
  <c r="G734" i="6"/>
  <c r="K734" i="6" s="1"/>
  <c r="Z734" i="6"/>
  <c r="G787" i="6"/>
  <c r="K787" i="6" s="1"/>
  <c r="Z787" i="6"/>
  <c r="G799" i="6"/>
  <c r="J799" i="6" s="1"/>
  <c r="Z799" i="6"/>
  <c r="Z878" i="6"/>
  <c r="G880" i="6"/>
  <c r="K880" i="6" s="1"/>
  <c r="G729" i="6"/>
  <c r="Z729" i="6"/>
  <c r="G767" i="6"/>
  <c r="K767" i="6" s="1"/>
  <c r="Z767" i="6"/>
  <c r="G725" i="6"/>
  <c r="Z725" i="6"/>
  <c r="G730" i="6"/>
  <c r="I730" i="6" s="1"/>
  <c r="Z730" i="6"/>
  <c r="G741" i="6"/>
  <c r="Z741" i="6"/>
  <c r="G746" i="6"/>
  <c r="Z746" i="6"/>
  <c r="G726" i="6"/>
  <c r="K726" i="6" s="1"/>
  <c r="Z726" i="6"/>
  <c r="G742" i="6"/>
  <c r="I742" i="6" s="1"/>
  <c r="Z742" i="6"/>
  <c r="G837" i="6"/>
  <c r="Z837" i="6"/>
  <c r="G885" i="6"/>
  <c r="K885" i="6" s="1"/>
  <c r="Z879" i="6"/>
  <c r="Z783" i="6"/>
  <c r="Z745" i="6"/>
  <c r="AB12" i="6"/>
  <c r="AB11" i="6"/>
  <c r="K888" i="6"/>
  <c r="K882" i="6"/>
  <c r="K887" i="6"/>
  <c r="K881" i="6"/>
  <c r="K877" i="6"/>
  <c r="AK763" i="4"/>
  <c r="AI343" i="4"/>
  <c r="AH343" i="4"/>
  <c r="AI699" i="4"/>
  <c r="AH699" i="4"/>
  <c r="AA699" i="4"/>
  <c r="AE699" i="4"/>
  <c r="AJ699" i="4"/>
  <c r="AK512" i="4"/>
  <c r="AJ667" i="4"/>
  <c r="AK66" i="4"/>
  <c r="AK471" i="4"/>
  <c r="AI471" i="4"/>
  <c r="AH471" i="4"/>
  <c r="AK50" i="4"/>
  <c r="I340" i="4"/>
  <c r="AE340" i="4"/>
  <c r="AD340" i="4"/>
  <c r="K409" i="4"/>
  <c r="AE409" i="4"/>
  <c r="AB409" i="4"/>
  <c r="K445" i="4"/>
  <c r="AS1752" i="4"/>
  <c r="AR1752" i="4"/>
  <c r="AQ1752" i="4"/>
  <c r="AT1752" i="4"/>
  <c r="AP1752" i="4"/>
  <c r="AO1752" i="4"/>
  <c r="AN1752" i="4"/>
  <c r="AM1752" i="4"/>
  <c r="AL1752" i="4"/>
  <c r="AE269" i="4"/>
  <c r="AD269" i="4"/>
  <c r="I217" i="4"/>
  <c r="AE217" i="4"/>
  <c r="R187" i="1"/>
  <c r="I348" i="4"/>
  <c r="AB348" i="4"/>
  <c r="AE348" i="4"/>
  <c r="AD348" i="4"/>
  <c r="AE120" i="4"/>
  <c r="AD120" i="4"/>
  <c r="I90" i="4"/>
  <c r="I240" i="4"/>
  <c r="AB240" i="4"/>
  <c r="AE240" i="4"/>
  <c r="AD240" i="4"/>
  <c r="I122" i="4"/>
  <c r="AD122" i="4"/>
  <c r="AB122" i="4"/>
  <c r="AE122" i="4"/>
  <c r="AC218" i="4"/>
  <c r="AT1840" i="4"/>
  <c r="AS1840" i="4"/>
  <c r="AR1840" i="4"/>
  <c r="AQ1840" i="4"/>
  <c r="AP1840" i="4"/>
  <c r="AO1840" i="4"/>
  <c r="AN1840" i="4"/>
  <c r="AM1840" i="4"/>
  <c r="AL1840" i="4"/>
  <c r="I266" i="4"/>
  <c r="AB266" i="4"/>
  <c r="AE266" i="4"/>
  <c r="I127" i="4"/>
  <c r="AE127" i="4"/>
  <c r="AD127" i="4"/>
  <c r="AB127" i="4"/>
  <c r="AT1560" i="4"/>
  <c r="AS1560" i="4"/>
  <c r="AT1784" i="4"/>
  <c r="AT1792" i="4"/>
  <c r="AS1792" i="4"/>
  <c r="AT1668" i="4"/>
  <c r="I135" i="4"/>
  <c r="AD135" i="4"/>
  <c r="AB135" i="4"/>
  <c r="AF337" i="4"/>
  <c r="AF112" i="4"/>
  <c r="AC207" i="4"/>
  <c r="AF142" i="4"/>
  <c r="AC116" i="4"/>
  <c r="AF161" i="4"/>
  <c r="AC148" i="4"/>
  <c r="I148" i="4"/>
  <c r="AF148" i="4"/>
  <c r="AE148" i="4"/>
  <c r="AE466" i="4"/>
  <c r="AB466" i="4"/>
  <c r="AK166" i="4"/>
  <c r="AK42" i="4"/>
  <c r="AI42" i="4"/>
  <c r="AH42" i="4"/>
  <c r="AK215" i="4"/>
  <c r="AI215" i="4"/>
  <c r="AH215" i="4"/>
  <c r="BA54" i="4"/>
  <c r="AB242" i="4"/>
  <c r="AA242" i="4"/>
  <c r="AB180" i="4"/>
  <c r="AA180" i="4"/>
  <c r="AB109" i="4"/>
  <c r="AA109" i="4"/>
  <c r="AD144" i="4"/>
  <c r="AE144" i="4"/>
  <c r="AD218" i="4"/>
  <c r="AT1676" i="4"/>
  <c r="AS1676" i="4"/>
  <c r="AR1676" i="4"/>
  <c r="AQ1676" i="4"/>
  <c r="AP1676" i="4"/>
  <c r="AO1676" i="4"/>
  <c r="AN1676" i="4"/>
  <c r="AM1676" i="4"/>
  <c r="AL1676" i="4"/>
  <c r="AT1760" i="4"/>
  <c r="AS1760" i="4"/>
  <c r="AR1760" i="4"/>
  <c r="AQ1760" i="4"/>
  <c r="AP1760" i="4"/>
  <c r="AO1760" i="4"/>
  <c r="AN1760" i="4"/>
  <c r="AM1760" i="4"/>
  <c r="AL1760" i="4"/>
  <c r="AT1716" i="4"/>
  <c r="AS1716" i="4"/>
  <c r="AR1716" i="4"/>
  <c r="AQ1716" i="4"/>
  <c r="AP1716" i="4"/>
  <c r="AO1716" i="4"/>
  <c r="AN1716" i="4"/>
  <c r="AM1716" i="4"/>
  <c r="AL1716" i="4"/>
  <c r="AI407" i="4"/>
  <c r="I725" i="6"/>
  <c r="AD369" i="4"/>
  <c r="AE369" i="4"/>
  <c r="K480" i="4"/>
  <c r="AF480" i="4"/>
  <c r="AB480" i="4"/>
  <c r="AE480" i="4"/>
  <c r="AD480" i="4"/>
  <c r="I420" i="4"/>
  <c r="AD420" i="4"/>
  <c r="AB420" i="4"/>
  <c r="AE420" i="4"/>
  <c r="I332" i="4"/>
  <c r="AB332" i="4"/>
  <c r="AE332" i="4"/>
  <c r="AD332" i="4"/>
  <c r="I421" i="4"/>
  <c r="AD421" i="4"/>
  <c r="AB421" i="4"/>
  <c r="AE421" i="4"/>
  <c r="I356" i="4"/>
  <c r="AB356" i="4"/>
  <c r="AD356" i="4"/>
  <c r="AE356" i="4"/>
  <c r="I237" i="4"/>
  <c r="AB237" i="4"/>
  <c r="AD237" i="4"/>
  <c r="AE237" i="4"/>
  <c r="I396" i="4"/>
  <c r="AB396" i="4"/>
  <c r="AE396" i="4"/>
  <c r="AD396" i="4"/>
  <c r="R143" i="1"/>
  <c r="AT1712" i="4"/>
  <c r="AS1712" i="4"/>
  <c r="AR1712" i="4"/>
  <c r="AQ1712" i="4"/>
  <c r="AP1712" i="4"/>
  <c r="AO1712" i="4"/>
  <c r="AN1712" i="4"/>
  <c r="AM1712" i="4"/>
  <c r="AL1712" i="4"/>
  <c r="I50" i="4"/>
  <c r="I25" i="4"/>
  <c r="AT1740" i="4"/>
  <c r="AS1740" i="4"/>
  <c r="AR1740" i="4"/>
  <c r="AQ1740" i="4"/>
  <c r="AP1740" i="4"/>
  <c r="AO1740" i="4"/>
  <c r="AN1740" i="4"/>
  <c r="AM1740" i="4"/>
  <c r="AL1740" i="4"/>
  <c r="AT1580" i="4"/>
  <c r="AS1580" i="4"/>
  <c r="AR1580" i="4"/>
  <c r="AQ1580" i="4"/>
  <c r="AP1580" i="4"/>
  <c r="AO1580" i="4"/>
  <c r="AN1580" i="4"/>
  <c r="AM1580" i="4"/>
  <c r="AL1580" i="4"/>
  <c r="AT1816" i="4"/>
  <c r="AS1816" i="4"/>
  <c r="AR1816" i="4"/>
  <c r="AQ1816" i="4"/>
  <c r="AP1816" i="4"/>
  <c r="AO1816" i="4"/>
  <c r="AN1816" i="4"/>
  <c r="AM1816" i="4"/>
  <c r="AL1816" i="4"/>
  <c r="AT1692" i="4"/>
  <c r="AS1692" i="4"/>
  <c r="AR1692" i="4"/>
  <c r="AQ1692" i="4"/>
  <c r="AP1692" i="4"/>
  <c r="AO1692" i="4"/>
  <c r="AN1692" i="4"/>
  <c r="AM1692" i="4"/>
  <c r="AL1692" i="4"/>
  <c r="AT1576" i="4"/>
  <c r="AS1576" i="4"/>
  <c r="AR1576" i="4"/>
  <c r="AQ1576" i="4"/>
  <c r="AP1576" i="4"/>
  <c r="AO1576" i="4"/>
  <c r="AN1576" i="4"/>
  <c r="AM1576" i="4"/>
  <c r="AL1576" i="4"/>
  <c r="AT1824" i="4"/>
  <c r="AS1824" i="4"/>
  <c r="AR1824" i="4"/>
  <c r="AQ1824" i="4"/>
  <c r="AP1824" i="4"/>
  <c r="AO1824" i="4"/>
  <c r="AN1824" i="4"/>
  <c r="AM1824" i="4"/>
  <c r="AL1824" i="4"/>
  <c r="AT1700" i="4"/>
  <c r="AS1700" i="4"/>
  <c r="AR1700" i="4"/>
  <c r="AQ1700" i="4"/>
  <c r="AP1700" i="4"/>
  <c r="AO1700" i="4"/>
  <c r="AN1700" i="4"/>
  <c r="AM1700" i="4"/>
  <c r="AL1700" i="4"/>
  <c r="AT1568" i="4"/>
  <c r="AS1568" i="4"/>
  <c r="AR1568" i="4"/>
  <c r="AQ1568" i="4"/>
  <c r="AP1568" i="4"/>
  <c r="AO1568" i="4"/>
  <c r="AN1568" i="4"/>
  <c r="AM1568" i="4"/>
  <c r="AL1568" i="4"/>
  <c r="AT1832" i="4"/>
  <c r="AS1832" i="4"/>
  <c r="AR1832" i="4"/>
  <c r="AQ1832" i="4"/>
  <c r="AP1832" i="4"/>
  <c r="AO1832" i="4"/>
  <c r="AN1832" i="4"/>
  <c r="AM1832" i="4"/>
  <c r="AL1832" i="4"/>
  <c r="R35" i="4"/>
  <c r="R148" i="4"/>
  <c r="I184" i="4"/>
  <c r="AD184" i="4"/>
  <c r="AE184" i="4"/>
  <c r="AB184" i="4"/>
  <c r="AH1232" i="4"/>
  <c r="AA1232" i="4"/>
  <c r="AE1232" i="4"/>
  <c r="AH1929" i="4"/>
  <c r="AA1929" i="4"/>
  <c r="AE1929" i="4"/>
  <c r="AH1781" i="4"/>
  <c r="AA1781" i="4"/>
  <c r="AE1781" i="4"/>
  <c r="AH1861" i="4"/>
  <c r="AA1861" i="4"/>
  <c r="AE1861" i="4"/>
  <c r="AD189" i="4"/>
  <c r="AE189" i="4"/>
  <c r="AT1636" i="4"/>
  <c r="AS1636" i="4"/>
  <c r="AR1636" i="4"/>
  <c r="AQ1636" i="4"/>
  <c r="AP1636" i="4"/>
  <c r="AO1636" i="4"/>
  <c r="AN1636" i="4"/>
  <c r="AM1636" i="4"/>
  <c r="AL1636" i="4"/>
  <c r="K461" i="4"/>
  <c r="AE461" i="4"/>
  <c r="AB461" i="4"/>
  <c r="AD461" i="4"/>
  <c r="I746" i="6"/>
  <c r="K807" i="6"/>
  <c r="K481" i="4"/>
  <c r="AE481" i="4"/>
  <c r="AB481" i="4"/>
  <c r="AD481" i="4"/>
  <c r="I357" i="4"/>
  <c r="I276" i="4"/>
  <c r="AE276" i="4"/>
  <c r="AD276" i="4"/>
  <c r="AB276" i="4"/>
  <c r="R359" i="1"/>
  <c r="R236" i="1"/>
  <c r="R402" i="1"/>
  <c r="I204" i="4"/>
  <c r="AB204" i="4"/>
  <c r="AE204" i="4"/>
  <c r="AD204" i="4"/>
  <c r="R322" i="1"/>
  <c r="I301" i="4"/>
  <c r="I233" i="4"/>
  <c r="AB233" i="4"/>
  <c r="AE233" i="4"/>
  <c r="AD233" i="4"/>
  <c r="I107" i="4"/>
  <c r="AB107" i="4"/>
  <c r="AE107" i="4"/>
  <c r="AD107" i="4"/>
  <c r="I253" i="4"/>
  <c r="AB253" i="4"/>
  <c r="AE253" i="4"/>
  <c r="AD253" i="4"/>
  <c r="R423" i="1"/>
  <c r="AE181" i="4"/>
  <c r="AD181" i="4"/>
  <c r="R346" i="1"/>
  <c r="I117" i="4"/>
  <c r="I194" i="4"/>
  <c r="R403" i="1"/>
  <c r="AT1584" i="4"/>
  <c r="AS1584" i="4"/>
  <c r="AR1584" i="4"/>
  <c r="AQ1584" i="4"/>
  <c r="AP1584" i="4"/>
  <c r="AO1584" i="4"/>
  <c r="AN1584" i="4"/>
  <c r="AM1584" i="4"/>
  <c r="AL1584" i="4"/>
  <c r="AF87" i="4"/>
  <c r="H87" i="4"/>
  <c r="AB87" i="4"/>
  <c r="AD87" i="4"/>
  <c r="AT1772" i="4"/>
  <c r="AS1772" i="4"/>
  <c r="AR1772" i="4"/>
  <c r="AQ1772" i="4"/>
  <c r="AP1772" i="4"/>
  <c r="AO1772" i="4"/>
  <c r="AN1772" i="4"/>
  <c r="AM1772" i="4"/>
  <c r="AL1772" i="4"/>
  <c r="AP1592" i="4"/>
  <c r="AO1592" i="4"/>
  <c r="AN1592" i="4"/>
  <c r="AM1592" i="4"/>
  <c r="AL1592" i="4"/>
  <c r="AT1592" i="4"/>
  <c r="AS1592" i="4"/>
  <c r="AR1592" i="4"/>
  <c r="AQ1592" i="4"/>
  <c r="AT1848" i="4"/>
  <c r="AS1848" i="4"/>
  <c r="AR1848" i="4"/>
  <c r="AQ1848" i="4"/>
  <c r="AP1848" i="4"/>
  <c r="AO1848" i="4"/>
  <c r="AN1848" i="4"/>
  <c r="AM1848" i="4"/>
  <c r="AL1848" i="4"/>
  <c r="AT1724" i="4"/>
  <c r="AS1724" i="4"/>
  <c r="AR1724" i="4"/>
  <c r="AQ1724" i="4"/>
  <c r="AP1724" i="4"/>
  <c r="AO1724" i="4"/>
  <c r="AN1724" i="4"/>
  <c r="AM1724" i="4"/>
  <c r="AL1724" i="4"/>
  <c r="AS1600" i="4"/>
  <c r="AR1600" i="4"/>
  <c r="AQ1600" i="4"/>
  <c r="AP1600" i="4"/>
  <c r="AO1600" i="4"/>
  <c r="AN1600" i="4"/>
  <c r="AM1600" i="4"/>
  <c r="AL1600" i="4"/>
  <c r="AT1600" i="4"/>
  <c r="AT1856" i="4"/>
  <c r="AS1856" i="4"/>
  <c r="AR1856" i="4"/>
  <c r="AQ1856" i="4"/>
  <c r="AP1856" i="4"/>
  <c r="AO1856" i="4"/>
  <c r="AN1856" i="4"/>
  <c r="AM1856" i="4"/>
  <c r="AL1856" i="4"/>
  <c r="AT1732" i="4"/>
  <c r="AS1732" i="4"/>
  <c r="AR1732" i="4"/>
  <c r="AQ1732" i="4"/>
  <c r="AP1732" i="4"/>
  <c r="AO1732" i="4"/>
  <c r="AN1732" i="4"/>
  <c r="AM1732" i="4"/>
  <c r="AL1732" i="4"/>
  <c r="AT1608" i="4"/>
  <c r="AS1608" i="4"/>
  <c r="AR1608" i="4"/>
  <c r="AQ1608" i="4"/>
  <c r="AP1608" i="4"/>
  <c r="AO1608" i="4"/>
  <c r="AN1608" i="4"/>
  <c r="AM1608" i="4"/>
  <c r="AL1608" i="4"/>
  <c r="AT1864" i="4"/>
  <c r="AS1864" i="4"/>
  <c r="AR1864" i="4"/>
  <c r="AQ1864" i="4"/>
  <c r="AP1864" i="4"/>
  <c r="AO1864" i="4"/>
  <c r="AN1864" i="4"/>
  <c r="AM1864" i="4"/>
  <c r="AL1864" i="4"/>
  <c r="R71" i="4"/>
  <c r="AC415" i="4"/>
  <c r="AC334" i="4"/>
  <c r="R28" i="4"/>
  <c r="AC163" i="4"/>
  <c r="K463" i="4"/>
  <c r="AB463" i="4"/>
  <c r="AK603" i="4"/>
  <c r="AJ603" i="4"/>
  <c r="AI603" i="4"/>
  <c r="AH603" i="4"/>
  <c r="AA603" i="4"/>
  <c r="AE603" i="4"/>
  <c r="BB46" i="4"/>
  <c r="BA46" i="4"/>
  <c r="AZ46" i="4"/>
  <c r="AX46" i="4"/>
  <c r="AH1783" i="4"/>
  <c r="AA1783" i="4"/>
  <c r="AE1783" i="4"/>
  <c r="AH1869" i="4"/>
  <c r="AA1869" i="4"/>
  <c r="AE1869" i="4"/>
  <c r="AH1823" i="4"/>
  <c r="AA1823" i="4"/>
  <c r="AE1823" i="4"/>
  <c r="AH1813" i="4"/>
  <c r="AA1813" i="4"/>
  <c r="AE1813" i="4"/>
  <c r="AB412" i="4"/>
  <c r="AA412" i="4"/>
  <c r="AD412" i="4"/>
  <c r="AB73" i="4"/>
  <c r="AA73" i="4"/>
  <c r="AH1885" i="4"/>
  <c r="AA1885" i="4"/>
  <c r="AE1885" i="4"/>
  <c r="AB478" i="4"/>
  <c r="AA478" i="4"/>
  <c r="AH1797" i="4"/>
  <c r="AA1797" i="4"/>
  <c r="AE1797" i="4"/>
  <c r="AE486" i="4"/>
  <c r="AD486" i="4"/>
  <c r="J408" i="4"/>
  <c r="AD408" i="4"/>
  <c r="AB408" i="4"/>
  <c r="AE408" i="4"/>
  <c r="AC120" i="4"/>
  <c r="I225" i="4"/>
  <c r="AC225" i="4"/>
  <c r="AB225" i="4"/>
  <c r="AD225" i="4"/>
  <c r="AE225" i="4"/>
  <c r="AT1628" i="4"/>
  <c r="AS1628" i="4"/>
  <c r="AR1628" i="4"/>
  <c r="AQ1628" i="4"/>
  <c r="AP1628" i="4"/>
  <c r="AO1628" i="4"/>
  <c r="AN1628" i="4"/>
  <c r="AM1628" i="4"/>
  <c r="AL1628" i="4"/>
  <c r="AT1768" i="4"/>
  <c r="AS1768" i="4"/>
  <c r="AR1768" i="4"/>
  <c r="AQ1768" i="4"/>
  <c r="AP1768" i="4"/>
  <c r="AO1768" i="4"/>
  <c r="AN1768" i="4"/>
  <c r="AM1768" i="4"/>
  <c r="AL1768" i="4"/>
  <c r="AI198" i="4"/>
  <c r="AH198" i="4"/>
  <c r="AJ198" i="4"/>
  <c r="AK198" i="4"/>
  <c r="J770" i="6"/>
  <c r="AC169" i="4"/>
  <c r="I417" i="4"/>
  <c r="AB417" i="4"/>
  <c r="AD417" i="4"/>
  <c r="AE417" i="4"/>
  <c r="I365" i="4"/>
  <c r="AB365" i="4"/>
  <c r="I416" i="4"/>
  <c r="AB416" i="4"/>
  <c r="AE416" i="4"/>
  <c r="AD416" i="4"/>
  <c r="I151" i="4"/>
  <c r="AB151" i="4"/>
  <c r="AE151" i="4"/>
  <c r="AD151" i="4"/>
  <c r="AC302" i="4"/>
  <c r="AF302" i="4"/>
  <c r="I302" i="4"/>
  <c r="AB302" i="4"/>
  <c r="AD302" i="4"/>
  <c r="AE302" i="4"/>
  <c r="I256" i="4"/>
  <c r="AB256" i="4"/>
  <c r="AE256" i="4"/>
  <c r="AD256" i="4"/>
  <c r="R116" i="1"/>
  <c r="I364" i="4"/>
  <c r="AB364" i="4"/>
  <c r="AE364" i="4"/>
  <c r="AD364" i="4"/>
  <c r="R32" i="4"/>
  <c r="R321" i="1"/>
  <c r="R344" i="1"/>
  <c r="H21" i="4"/>
  <c r="R244" i="1"/>
  <c r="R289" i="4"/>
  <c r="I45" i="4"/>
  <c r="AT1804" i="4"/>
  <c r="AS1804" i="4"/>
  <c r="AR1804" i="4"/>
  <c r="AQ1804" i="4"/>
  <c r="AP1804" i="4"/>
  <c r="AO1804" i="4"/>
  <c r="AN1804" i="4"/>
  <c r="AM1804" i="4"/>
  <c r="AL1804" i="4"/>
  <c r="AJ1804" i="4"/>
  <c r="AT1624" i="4"/>
  <c r="AS1624" i="4"/>
  <c r="AR1624" i="4"/>
  <c r="AQ1624" i="4"/>
  <c r="AP1624" i="4"/>
  <c r="AO1624" i="4"/>
  <c r="AN1624" i="4"/>
  <c r="AM1624" i="4"/>
  <c r="AL1624" i="4"/>
  <c r="AT1880" i="4"/>
  <c r="AS1880" i="4"/>
  <c r="AR1880" i="4"/>
  <c r="AQ1880" i="4"/>
  <c r="AP1880" i="4"/>
  <c r="AO1880" i="4"/>
  <c r="AN1880" i="4"/>
  <c r="AM1880" i="4"/>
  <c r="AL1880" i="4"/>
  <c r="AT1756" i="4"/>
  <c r="AS1756" i="4"/>
  <c r="AR1756" i="4"/>
  <c r="AQ1756" i="4"/>
  <c r="AP1756" i="4"/>
  <c r="AO1756" i="4"/>
  <c r="AN1756" i="4"/>
  <c r="AM1756" i="4"/>
  <c r="AL1756" i="4"/>
  <c r="AJ1756" i="4"/>
  <c r="AT1632" i="4"/>
  <c r="AS1632" i="4"/>
  <c r="AR1632" i="4"/>
  <c r="AQ1632" i="4"/>
  <c r="AP1632" i="4"/>
  <c r="AO1632" i="4"/>
  <c r="AN1632" i="4"/>
  <c r="AM1632" i="4"/>
  <c r="AL1632" i="4"/>
  <c r="AT1888" i="4"/>
  <c r="AS1888" i="4"/>
  <c r="AR1888" i="4"/>
  <c r="AQ1888" i="4"/>
  <c r="AP1888" i="4"/>
  <c r="AO1888" i="4"/>
  <c r="AN1888" i="4"/>
  <c r="AM1888" i="4"/>
  <c r="AL1888" i="4"/>
  <c r="AT1764" i="4"/>
  <c r="AS1764" i="4"/>
  <c r="AR1764" i="4"/>
  <c r="AQ1764" i="4"/>
  <c r="AP1764" i="4"/>
  <c r="AO1764" i="4"/>
  <c r="AN1764" i="4"/>
  <c r="AM1764" i="4"/>
  <c r="AL1764" i="4"/>
  <c r="AT1640" i="4"/>
  <c r="AS1640" i="4"/>
  <c r="AR1640" i="4"/>
  <c r="AQ1640" i="4"/>
  <c r="AP1640" i="4"/>
  <c r="AO1640" i="4"/>
  <c r="AN1640" i="4"/>
  <c r="AM1640" i="4"/>
  <c r="AL1640" i="4"/>
  <c r="AT1896" i="4"/>
  <c r="AS1896" i="4"/>
  <c r="AR1896" i="4"/>
  <c r="AQ1896" i="4"/>
  <c r="AP1896" i="4"/>
  <c r="AO1896" i="4"/>
  <c r="AN1896" i="4"/>
  <c r="AM1896" i="4"/>
  <c r="AL1896" i="4"/>
  <c r="R384" i="1"/>
  <c r="AC403" i="4"/>
  <c r="R202" i="4"/>
  <c r="AF143" i="4"/>
  <c r="I200" i="4"/>
  <c r="AF200" i="4"/>
  <c r="AB200" i="4"/>
  <c r="AE200" i="4"/>
  <c r="AD200" i="4"/>
  <c r="AE108" i="4"/>
  <c r="AD108" i="4"/>
  <c r="AI731" i="4"/>
  <c r="AK731" i="4"/>
  <c r="AJ731" i="4"/>
  <c r="AH731" i="4"/>
  <c r="AA731" i="4"/>
  <c r="AE731" i="4"/>
  <c r="AI311" i="4"/>
  <c r="AE316" i="4"/>
  <c r="AD316" i="4"/>
  <c r="I405" i="4"/>
  <c r="AF405" i="4"/>
  <c r="AC405" i="4"/>
  <c r="AB405" i="4"/>
  <c r="AD405" i="4"/>
  <c r="AE405" i="4"/>
  <c r="AT1556" i="4"/>
  <c r="AS1556" i="4"/>
  <c r="AR1556" i="4"/>
  <c r="AQ1556" i="4"/>
  <c r="AP1556" i="4"/>
  <c r="AO1556" i="4"/>
  <c r="AN1556" i="4"/>
  <c r="AM1556" i="4"/>
  <c r="AL1556" i="4"/>
  <c r="AT1884" i="4"/>
  <c r="AS1884" i="4"/>
  <c r="AR1884" i="4"/>
  <c r="AQ1884" i="4"/>
  <c r="AP1884" i="4"/>
  <c r="AO1884" i="4"/>
  <c r="AN1884" i="4"/>
  <c r="AM1884" i="4"/>
  <c r="AL1884" i="4"/>
  <c r="AC418" i="4"/>
  <c r="R26" i="4"/>
  <c r="R40" i="4"/>
  <c r="R41" i="4"/>
  <c r="R42" i="4"/>
  <c r="R77" i="4"/>
  <c r="R89" i="4"/>
  <c r="R137" i="4"/>
  <c r="R146" i="4"/>
  <c r="R170" i="4"/>
  <c r="R187" i="4"/>
  <c r="R212" i="4"/>
  <c r="R213" i="4"/>
  <c r="R243" i="4"/>
  <c r="R293" i="4"/>
  <c r="R302" i="4"/>
  <c r="R306" i="4"/>
  <c r="R331" i="4"/>
  <c r="R347" i="4"/>
  <c r="R353" i="4"/>
  <c r="R376" i="4"/>
  <c r="R384" i="4"/>
  <c r="R393" i="4"/>
  <c r="R401" i="4"/>
  <c r="R405" i="4"/>
  <c r="R414" i="4"/>
  <c r="R426" i="4"/>
  <c r="BA94" i="4"/>
  <c r="AZ94" i="4"/>
  <c r="AX94" i="4"/>
  <c r="K741" i="6"/>
  <c r="I297" i="4"/>
  <c r="AB297" i="4"/>
  <c r="AD297" i="4"/>
  <c r="AE297" i="4"/>
  <c r="K456" i="4"/>
  <c r="R377" i="1"/>
  <c r="R338" i="1"/>
  <c r="R197" i="1"/>
  <c r="I304" i="4"/>
  <c r="AE304" i="4"/>
  <c r="AD304" i="4"/>
  <c r="AB304" i="4"/>
  <c r="I176" i="4"/>
  <c r="AB176" i="4"/>
  <c r="AE176" i="4"/>
  <c r="AD176" i="4"/>
  <c r="R386" i="1"/>
  <c r="K477" i="4"/>
  <c r="AD477" i="4"/>
  <c r="AB477" i="4"/>
  <c r="AE477" i="4"/>
  <c r="R327" i="1"/>
  <c r="R239" i="1"/>
  <c r="AF296" i="4"/>
  <c r="I296" i="4"/>
  <c r="AE296" i="4"/>
  <c r="AD296" i="4"/>
  <c r="AB296" i="4"/>
  <c r="I216" i="4"/>
  <c r="AB216" i="4"/>
  <c r="AE216" i="4"/>
  <c r="AD216" i="4"/>
  <c r="I101" i="4"/>
  <c r="I203" i="4"/>
  <c r="I68" i="4"/>
  <c r="AB68" i="4"/>
  <c r="AE68" i="4"/>
  <c r="AD68" i="4"/>
  <c r="R39" i="1"/>
  <c r="AF102" i="4"/>
  <c r="AD102" i="4"/>
  <c r="AE102" i="4"/>
  <c r="AB102" i="4"/>
  <c r="H38" i="4"/>
  <c r="AC38" i="4"/>
  <c r="AB38" i="4"/>
  <c r="AE38" i="4"/>
  <c r="AD38" i="4"/>
  <c r="I70" i="4"/>
  <c r="AC32" i="4"/>
  <c r="AF32" i="4"/>
  <c r="I32" i="4"/>
  <c r="AE32" i="4"/>
  <c r="AB32" i="4"/>
  <c r="AD32" i="4"/>
  <c r="R119" i="1"/>
  <c r="AD83" i="4"/>
  <c r="AE83" i="4"/>
  <c r="I289" i="4"/>
  <c r="AC289" i="4"/>
  <c r="AB289" i="4"/>
  <c r="AD289" i="4"/>
  <c r="AE289" i="4"/>
  <c r="R128" i="1"/>
  <c r="AT1836" i="4"/>
  <c r="AS1836" i="4"/>
  <c r="AR1836" i="4"/>
  <c r="AQ1836" i="4"/>
  <c r="AP1836" i="4"/>
  <c r="AO1836" i="4"/>
  <c r="AN1836" i="4"/>
  <c r="AM1836" i="4"/>
  <c r="AL1836" i="4"/>
  <c r="AT1656" i="4"/>
  <c r="AS1656" i="4"/>
  <c r="AR1656" i="4"/>
  <c r="AQ1656" i="4"/>
  <c r="AP1656" i="4"/>
  <c r="AO1656" i="4"/>
  <c r="AN1656" i="4"/>
  <c r="AM1656" i="4"/>
  <c r="AL1656" i="4"/>
  <c r="AR1912" i="4"/>
  <c r="AQ1912" i="4"/>
  <c r="AP1912" i="4"/>
  <c r="AO1912" i="4"/>
  <c r="AN1912" i="4"/>
  <c r="AM1912" i="4"/>
  <c r="AL1912" i="4"/>
  <c r="AT1912" i="4"/>
  <c r="AS1912" i="4"/>
  <c r="AT1788" i="4"/>
  <c r="AS1788" i="4"/>
  <c r="AR1788" i="4"/>
  <c r="AQ1788" i="4"/>
  <c r="AP1788" i="4"/>
  <c r="AO1788" i="4"/>
  <c r="AN1788" i="4"/>
  <c r="AM1788" i="4"/>
  <c r="AL1788" i="4"/>
  <c r="AT1664" i="4"/>
  <c r="AS1664" i="4"/>
  <c r="AR1664" i="4"/>
  <c r="AQ1664" i="4"/>
  <c r="AP1664" i="4"/>
  <c r="AO1664" i="4"/>
  <c r="AN1664" i="4"/>
  <c r="AM1664" i="4"/>
  <c r="AL1664" i="4"/>
  <c r="AT1920" i="4"/>
  <c r="AS1920" i="4"/>
  <c r="AR1920" i="4"/>
  <c r="AQ1920" i="4"/>
  <c r="AP1920" i="4"/>
  <c r="AO1920" i="4"/>
  <c r="AN1920" i="4"/>
  <c r="AM1920" i="4"/>
  <c r="AL1920" i="4"/>
  <c r="AT1796" i="4"/>
  <c r="AS1796" i="4"/>
  <c r="AR1796" i="4"/>
  <c r="AQ1796" i="4"/>
  <c r="AP1796" i="4"/>
  <c r="AO1796" i="4"/>
  <c r="AN1796" i="4"/>
  <c r="AM1796" i="4"/>
  <c r="AL1796" i="4"/>
  <c r="AT1672" i="4"/>
  <c r="AS1672" i="4"/>
  <c r="AR1672" i="4"/>
  <c r="AQ1672" i="4"/>
  <c r="AP1672" i="4"/>
  <c r="AO1672" i="4"/>
  <c r="AN1672" i="4"/>
  <c r="AM1672" i="4"/>
  <c r="AL1672" i="4"/>
  <c r="AT1928" i="4"/>
  <c r="AS1928" i="4"/>
  <c r="AR1928" i="4"/>
  <c r="AQ1928" i="4"/>
  <c r="AP1928" i="4"/>
  <c r="AO1928" i="4"/>
  <c r="AN1928" i="4"/>
  <c r="AM1928" i="4"/>
  <c r="AL1928" i="4"/>
  <c r="AC42" i="4"/>
  <c r="AF42" i="4"/>
  <c r="AC41" i="4"/>
  <c r="AF41" i="4"/>
  <c r="AC89" i="4"/>
  <c r="AF61" i="4"/>
  <c r="AC243" i="4"/>
  <c r="AC209" i="4"/>
  <c r="I398" i="4"/>
  <c r="AC398" i="4"/>
  <c r="AB398" i="4"/>
  <c r="AE398" i="4"/>
  <c r="AD398" i="4"/>
  <c r="I174" i="4"/>
  <c r="AD174" i="4"/>
  <c r="AB174" i="4"/>
  <c r="AE174" i="4"/>
  <c r="AK26" i="4"/>
  <c r="AH1895" i="4"/>
  <c r="AA1895" i="4"/>
  <c r="AE1895" i="4"/>
  <c r="AA310" i="4"/>
  <c r="AB310" i="4"/>
  <c r="AB212" i="4"/>
  <c r="AA212" i="4"/>
  <c r="I425" i="4"/>
  <c r="I341" i="4"/>
  <c r="AD341" i="4"/>
  <c r="AE341" i="4"/>
  <c r="AB341" i="4"/>
  <c r="AL1932" i="4"/>
  <c r="AT1932" i="4"/>
  <c r="AS1932" i="4"/>
  <c r="AR1932" i="4"/>
  <c r="AQ1932" i="4"/>
  <c r="AP1932" i="4"/>
  <c r="AO1932" i="4"/>
  <c r="AN1932" i="4"/>
  <c r="AM1932" i="4"/>
  <c r="AR1892" i="4"/>
  <c r="AQ1892" i="4"/>
  <c r="AP1892" i="4"/>
  <c r="AT1892" i="4"/>
  <c r="AS1892" i="4"/>
  <c r="AO1892" i="4"/>
  <c r="AN1892" i="4"/>
  <c r="AM1892" i="4"/>
  <c r="AL1892" i="4"/>
  <c r="AJ247" i="4"/>
  <c r="AK247" i="4"/>
  <c r="AI247" i="4"/>
  <c r="AH247" i="4"/>
  <c r="I349" i="4"/>
  <c r="AB349" i="4"/>
  <c r="AE349" i="4"/>
  <c r="I361" i="4"/>
  <c r="AB361" i="4"/>
  <c r="AE361" i="4"/>
  <c r="AD361" i="4"/>
  <c r="K457" i="4"/>
  <c r="AE457" i="4"/>
  <c r="AB457" i="4"/>
  <c r="AD457" i="4"/>
  <c r="I345" i="4"/>
  <c r="AD345" i="4"/>
  <c r="AB345" i="4"/>
  <c r="K489" i="4"/>
  <c r="AB489" i="4"/>
  <c r="AD489" i="4"/>
  <c r="AE489" i="4"/>
  <c r="K468" i="4"/>
  <c r="AB468" i="4"/>
  <c r="AE468" i="4"/>
  <c r="AD468" i="4"/>
  <c r="AA157" i="4"/>
  <c r="I226" i="4"/>
  <c r="AC226" i="4"/>
  <c r="AE226" i="4"/>
  <c r="AB226" i="4"/>
  <c r="AD226" i="4"/>
  <c r="I58" i="4"/>
  <c r="J103" i="4"/>
  <c r="AB103" i="4"/>
  <c r="AE103" i="4"/>
  <c r="AD103" i="4"/>
  <c r="I229" i="4"/>
  <c r="AD229" i="4"/>
  <c r="AB229" i="4"/>
  <c r="AE229" i="4"/>
  <c r="I293" i="4"/>
  <c r="AF293" i="4"/>
  <c r="AC293" i="4"/>
  <c r="AB293" i="4"/>
  <c r="AD293" i="4"/>
  <c r="AE293" i="4"/>
  <c r="AE238" i="4"/>
  <c r="AD238" i="4"/>
  <c r="I33" i="4"/>
  <c r="AT1612" i="4"/>
  <c r="AS1612" i="4"/>
  <c r="AR1612" i="4"/>
  <c r="AQ1612" i="4"/>
  <c r="AP1612" i="4"/>
  <c r="AO1612" i="4"/>
  <c r="AN1612" i="4"/>
  <c r="AM1612" i="4"/>
  <c r="AL1612" i="4"/>
  <c r="AT1868" i="4"/>
  <c r="AS1868" i="4"/>
  <c r="AR1868" i="4"/>
  <c r="AQ1868" i="4"/>
  <c r="AP1868" i="4"/>
  <c r="AO1868" i="4"/>
  <c r="AN1868" i="4"/>
  <c r="AM1868" i="4"/>
  <c r="AL1868" i="4"/>
  <c r="AT1688" i="4"/>
  <c r="AS1688" i="4"/>
  <c r="AR1688" i="4"/>
  <c r="AQ1688" i="4"/>
  <c r="AP1688" i="4"/>
  <c r="AO1688" i="4"/>
  <c r="AN1688" i="4"/>
  <c r="AM1688" i="4"/>
  <c r="AL1688" i="4"/>
  <c r="AT1941" i="4"/>
  <c r="AS1941" i="4"/>
  <c r="AR1941" i="4"/>
  <c r="AQ1941" i="4"/>
  <c r="AP1941" i="4"/>
  <c r="AO1941" i="4"/>
  <c r="AN1941" i="4"/>
  <c r="AM1941" i="4"/>
  <c r="AL1941" i="4"/>
  <c r="AQ1820" i="4"/>
  <c r="AP1820" i="4"/>
  <c r="AO1820" i="4"/>
  <c r="AN1820" i="4"/>
  <c r="AM1820" i="4"/>
  <c r="AL1820" i="4"/>
  <c r="AT1820" i="4"/>
  <c r="AS1820" i="4"/>
  <c r="AR1820" i="4"/>
  <c r="AT1696" i="4"/>
  <c r="AS1696" i="4"/>
  <c r="AR1696" i="4"/>
  <c r="AQ1696" i="4"/>
  <c r="AP1696" i="4"/>
  <c r="AO1696" i="4"/>
  <c r="AN1696" i="4"/>
  <c r="AM1696" i="4"/>
  <c r="AL1696" i="4"/>
  <c r="AT1572" i="4"/>
  <c r="AS1572" i="4"/>
  <c r="AR1572" i="4"/>
  <c r="AQ1572" i="4"/>
  <c r="AP1572" i="4"/>
  <c r="AO1572" i="4"/>
  <c r="AN1572" i="4"/>
  <c r="AM1572" i="4"/>
  <c r="AL1572" i="4"/>
  <c r="AT1828" i="4"/>
  <c r="AS1828" i="4"/>
  <c r="AR1828" i="4"/>
  <c r="AQ1828" i="4"/>
  <c r="AP1828" i="4"/>
  <c r="AO1828" i="4"/>
  <c r="AN1828" i="4"/>
  <c r="AM1828" i="4"/>
  <c r="AL1828" i="4"/>
  <c r="AT1704" i="4"/>
  <c r="AS1704" i="4"/>
  <c r="AR1704" i="4"/>
  <c r="AQ1704" i="4"/>
  <c r="AP1704" i="4"/>
  <c r="AO1704" i="4"/>
  <c r="AN1704" i="4"/>
  <c r="AM1704" i="4"/>
  <c r="AL1704" i="4"/>
  <c r="AT1564" i="4"/>
  <c r="AS1564" i="4"/>
  <c r="AR1564" i="4"/>
  <c r="AQ1564" i="4"/>
  <c r="AP1564" i="4"/>
  <c r="AO1564" i="4"/>
  <c r="AN1564" i="4"/>
  <c r="AM1564" i="4"/>
  <c r="AL1564" i="4"/>
  <c r="R478" i="4"/>
  <c r="AC401" i="4"/>
  <c r="AF401" i="4"/>
  <c r="AC213" i="4"/>
  <c r="AF213" i="4"/>
  <c r="AC170" i="4"/>
  <c r="AF170" i="4"/>
  <c r="AF458" i="4"/>
  <c r="AF43" i="4"/>
  <c r="AC430" i="4"/>
  <c r="AF258" i="4"/>
  <c r="AF235" i="4"/>
  <c r="AF40" i="4"/>
  <c r="AF259" i="4"/>
  <c r="I165" i="4"/>
  <c r="AB165" i="4"/>
  <c r="AD165" i="4"/>
  <c r="AE165" i="4"/>
  <c r="AJ101" i="4"/>
  <c r="AK101" i="4"/>
  <c r="AI101" i="4"/>
  <c r="AH101" i="4"/>
  <c r="AA101" i="4"/>
  <c r="AD101" i="4"/>
  <c r="AB101" i="4"/>
  <c r="BB13" i="4"/>
  <c r="BA13" i="4"/>
  <c r="AZ13" i="4"/>
  <c r="AX13" i="4"/>
  <c r="AJ150" i="4"/>
  <c r="AK150" i="4"/>
  <c r="AI150" i="4"/>
  <c r="AH150" i="4"/>
  <c r="AA150" i="4"/>
  <c r="AD150" i="4"/>
  <c r="BA30" i="4"/>
  <c r="BB30" i="4"/>
  <c r="AZ30" i="4"/>
  <c r="AX30" i="4"/>
  <c r="AH1905" i="4"/>
  <c r="AA1905" i="4"/>
  <c r="AE1905" i="4"/>
  <c r="AB79" i="4"/>
  <c r="AA79" i="4"/>
  <c r="AB160" i="4"/>
  <c r="AA160" i="4"/>
  <c r="AA281" i="4"/>
  <c r="AB281" i="4"/>
  <c r="BA22" i="4"/>
  <c r="AZ22" i="4"/>
  <c r="AX22" i="4"/>
  <c r="I292" i="4"/>
  <c r="AB292" i="4"/>
  <c r="AE292" i="4"/>
  <c r="AD292" i="4"/>
  <c r="I413" i="4"/>
  <c r="AD413" i="4"/>
  <c r="AE413" i="4"/>
  <c r="AB413" i="4"/>
  <c r="I285" i="4"/>
  <c r="AB285" i="4"/>
  <c r="AD285" i="4"/>
  <c r="AE285" i="4"/>
  <c r="I241" i="4"/>
  <c r="AE241" i="4"/>
  <c r="AB241" i="4"/>
  <c r="AD241" i="4"/>
  <c r="R333" i="1"/>
  <c r="K460" i="4"/>
  <c r="AE460" i="4"/>
  <c r="AD460" i="4"/>
  <c r="AB460" i="4"/>
  <c r="R227" i="1"/>
  <c r="K469" i="4"/>
  <c r="AD469" i="4"/>
  <c r="AE469" i="4"/>
  <c r="AB469" i="4"/>
  <c r="I288" i="4"/>
  <c r="AB288" i="4"/>
  <c r="AE288" i="4"/>
  <c r="AD288" i="4"/>
  <c r="AC157" i="4"/>
  <c r="K453" i="4"/>
  <c r="R345" i="1"/>
  <c r="I353" i="4"/>
  <c r="AF353" i="4"/>
  <c r="AC353" i="4"/>
  <c r="I268" i="4"/>
  <c r="AB268" i="4"/>
  <c r="AE268" i="4"/>
  <c r="AD268" i="4"/>
  <c r="I377" i="4"/>
  <c r="AB377" i="4"/>
  <c r="AD377" i="4"/>
  <c r="AE377" i="4"/>
  <c r="AD193" i="4"/>
  <c r="AE193" i="4"/>
  <c r="R48" i="1"/>
  <c r="R84" i="1"/>
  <c r="R247" i="1"/>
  <c r="I307" i="4"/>
  <c r="AC307" i="4"/>
  <c r="R71" i="1"/>
  <c r="R262" i="1"/>
  <c r="I145" i="4"/>
  <c r="AD145" i="4"/>
  <c r="AE145" i="4"/>
  <c r="AB145" i="4"/>
  <c r="R326" i="1"/>
  <c r="R238" i="1"/>
  <c r="H29" i="4"/>
  <c r="R139" i="1"/>
  <c r="R151" i="1"/>
  <c r="AT1644" i="4"/>
  <c r="AS1644" i="4"/>
  <c r="AR1644" i="4"/>
  <c r="AQ1644" i="4"/>
  <c r="AP1644" i="4"/>
  <c r="AO1644" i="4"/>
  <c r="AN1644" i="4"/>
  <c r="AM1644" i="4"/>
  <c r="AL1644" i="4"/>
  <c r="AT1900" i="4"/>
  <c r="AS1900" i="4"/>
  <c r="AR1900" i="4"/>
  <c r="AQ1900" i="4"/>
  <c r="AP1900" i="4"/>
  <c r="AO1900" i="4"/>
  <c r="AN1900" i="4"/>
  <c r="AM1900" i="4"/>
  <c r="AL1900" i="4"/>
  <c r="AT1720" i="4"/>
  <c r="AS1720" i="4"/>
  <c r="AR1720" i="4"/>
  <c r="AQ1720" i="4"/>
  <c r="AP1720" i="4"/>
  <c r="AO1720" i="4"/>
  <c r="AN1720" i="4"/>
  <c r="AM1720" i="4"/>
  <c r="AL1720" i="4"/>
  <c r="AT1596" i="4"/>
  <c r="AS1596" i="4"/>
  <c r="AR1596" i="4"/>
  <c r="AQ1596" i="4"/>
  <c r="AP1596" i="4"/>
  <c r="AO1596" i="4"/>
  <c r="AN1596" i="4"/>
  <c r="AM1596" i="4"/>
  <c r="AL1596" i="4"/>
  <c r="AT1852" i="4"/>
  <c r="AS1852" i="4"/>
  <c r="AR1852" i="4"/>
  <c r="AQ1852" i="4"/>
  <c r="AP1852" i="4"/>
  <c r="AO1852" i="4"/>
  <c r="AN1852" i="4"/>
  <c r="AM1852" i="4"/>
  <c r="AL1852" i="4"/>
  <c r="AT1728" i="4"/>
  <c r="AS1728" i="4"/>
  <c r="AR1728" i="4"/>
  <c r="AQ1728" i="4"/>
  <c r="AP1728" i="4"/>
  <c r="AO1728" i="4"/>
  <c r="AN1728" i="4"/>
  <c r="AM1728" i="4"/>
  <c r="AL1728" i="4"/>
  <c r="AT1604" i="4"/>
  <c r="AS1604" i="4"/>
  <c r="AR1604" i="4"/>
  <c r="AQ1604" i="4"/>
  <c r="AP1604" i="4"/>
  <c r="AO1604" i="4"/>
  <c r="AN1604" i="4"/>
  <c r="AM1604" i="4"/>
  <c r="AL1604" i="4"/>
  <c r="AT1860" i="4"/>
  <c r="AS1860" i="4"/>
  <c r="AR1860" i="4"/>
  <c r="AQ1860" i="4"/>
  <c r="AP1860" i="4"/>
  <c r="AO1860" i="4"/>
  <c r="AN1860" i="4"/>
  <c r="AM1860" i="4"/>
  <c r="AL1860" i="4"/>
  <c r="AT1736" i="4"/>
  <c r="AS1736" i="4"/>
  <c r="AR1736" i="4"/>
  <c r="AQ1736" i="4"/>
  <c r="AP1736" i="4"/>
  <c r="AO1736" i="4"/>
  <c r="AN1736" i="4"/>
  <c r="AM1736" i="4"/>
  <c r="AL1736" i="4"/>
  <c r="AF347" i="4"/>
  <c r="AC347" i="4"/>
  <c r="AC414" i="4"/>
  <c r="AF146" i="4"/>
  <c r="AC113" i="4"/>
  <c r="AF410" i="4"/>
  <c r="AC211" i="4"/>
  <c r="AF211" i="4"/>
  <c r="AC187" i="4"/>
  <c r="AF215" i="4"/>
  <c r="AC215" i="4"/>
  <c r="AF251" i="4"/>
  <c r="G346" i="3"/>
  <c r="J346" i="3" s="1"/>
  <c r="P346" i="3"/>
  <c r="AT1844" i="4"/>
  <c r="AS1844" i="4"/>
  <c r="AR1844" i="4"/>
  <c r="AQ1844" i="4"/>
  <c r="AP1844" i="4"/>
  <c r="AO1844" i="4"/>
  <c r="AN1844" i="4"/>
  <c r="AM1844" i="4"/>
  <c r="AL1844" i="4"/>
  <c r="AI90" i="4"/>
  <c r="AH90" i="4"/>
  <c r="AJ90" i="4"/>
  <c r="AK90" i="4"/>
  <c r="AJ118" i="4"/>
  <c r="AK118" i="4"/>
  <c r="AI118" i="4"/>
  <c r="AH118" i="4"/>
  <c r="AH1909" i="4"/>
  <c r="AA1909" i="4"/>
  <c r="AE1909" i="4"/>
  <c r="AE52" i="4"/>
  <c r="AD52" i="4"/>
  <c r="AH1877" i="4"/>
  <c r="AA1877" i="4"/>
  <c r="AE1877" i="4"/>
  <c r="AB338" i="4"/>
  <c r="AA338" i="4"/>
  <c r="AE338" i="4"/>
  <c r="AB234" i="4"/>
  <c r="AA234" i="4"/>
  <c r="AD362" i="4"/>
  <c r="AE362" i="4"/>
  <c r="AB446" i="4"/>
  <c r="AA446" i="4"/>
  <c r="AB300" i="4"/>
  <c r="AA300" i="4"/>
  <c r="AH1829" i="4"/>
  <c r="AA1829" i="4"/>
  <c r="AE1829" i="4"/>
  <c r="AH1893" i="4"/>
  <c r="AA1893" i="4"/>
  <c r="AE1893" i="4"/>
  <c r="AE298" i="4"/>
  <c r="AD298" i="4"/>
  <c r="AI1941" i="4"/>
  <c r="AJ1836" i="4"/>
  <c r="AJ1628" i="4"/>
  <c r="AJ1724" i="4"/>
  <c r="AK1824" i="4"/>
  <c r="AK1840" i="4"/>
  <c r="AI1556" i="4"/>
  <c r="AI1768" i="4"/>
  <c r="AI1820" i="4"/>
  <c r="AK1592" i="4"/>
  <c r="AK1716" i="4"/>
  <c r="AJ1752" i="4"/>
  <c r="AA215" i="4"/>
  <c r="AB215" i="4"/>
  <c r="AE79" i="4"/>
  <c r="AD79" i="4"/>
  <c r="AE212" i="4"/>
  <c r="AD212" i="4"/>
  <c r="AE73" i="4"/>
  <c r="AD73" i="4"/>
  <c r="AD180" i="4"/>
  <c r="AE180" i="4"/>
  <c r="AE446" i="4"/>
  <c r="AD446" i="4"/>
  <c r="AE412" i="4"/>
  <c r="AD234" i="4"/>
  <c r="AE234" i="4"/>
  <c r="AE310" i="4"/>
  <c r="AD310" i="4"/>
  <c r="AE242" i="4"/>
  <c r="AD242" i="4"/>
  <c r="AB471" i="4"/>
  <c r="AA471" i="4"/>
  <c r="AD300" i="4"/>
  <c r="AE300" i="4"/>
  <c r="AD338" i="4"/>
  <c r="AD281" i="4"/>
  <c r="AE281" i="4"/>
  <c r="AE478" i="4"/>
  <c r="AD478" i="4"/>
  <c r="AZ54" i="4"/>
  <c r="AX54" i="4"/>
  <c r="AD160" i="4"/>
  <c r="AE160" i="4"/>
  <c r="AD109" i="4"/>
  <c r="AE109" i="4"/>
  <c r="AB42" i="4"/>
  <c r="AA42" i="4"/>
  <c r="AE42" i="4"/>
  <c r="AE101" i="4"/>
  <c r="AB150" i="4"/>
  <c r="AD42" i="4"/>
  <c r="AE215" i="4"/>
  <c r="AD215" i="4"/>
  <c r="AD471" i="4"/>
  <c r="AE471" i="4"/>
  <c r="AE150" i="4"/>
  <c r="G891" i="6"/>
  <c r="Z891" i="6"/>
  <c r="AJ1564" i="4"/>
  <c r="AK1564" i="4"/>
  <c r="AI1564" i="4"/>
  <c r="AH1564" i="4"/>
  <c r="AA1564" i="4"/>
  <c r="AE1564" i="4"/>
  <c r="AJ1864" i="4"/>
  <c r="AI1864" i="4"/>
  <c r="AH1864" i="4"/>
  <c r="AA1864" i="4"/>
  <c r="AE1864" i="4"/>
  <c r="AK1864" i="4"/>
  <c r="AK1636" i="4"/>
  <c r="AI1636" i="4"/>
  <c r="AH1636" i="4"/>
  <c r="AA1636" i="4"/>
  <c r="AE1636" i="4"/>
  <c r="AJ1636" i="4"/>
  <c r="AJ82" i="4"/>
  <c r="AK82" i="4"/>
  <c r="AI82" i="4"/>
  <c r="AH82" i="4"/>
  <c r="AI1788" i="4"/>
  <c r="AK1788" i="4"/>
  <c r="AJ1788" i="4"/>
  <c r="AK1632" i="4"/>
  <c r="AJ1632" i="4"/>
  <c r="AI1632" i="4"/>
  <c r="AI1608" i="4"/>
  <c r="AH1608" i="4"/>
  <c r="AA1608" i="4"/>
  <c r="AE1608" i="4"/>
  <c r="AJ1608" i="4"/>
  <c r="AK1608" i="4"/>
  <c r="AK1900" i="4"/>
  <c r="AJ1900" i="4"/>
  <c r="AI1900" i="4"/>
  <c r="AH1900" i="4"/>
  <c r="AA1900" i="4"/>
  <c r="AE1900" i="4"/>
  <c r="AK1736" i="4"/>
  <c r="AI1736" i="4"/>
  <c r="AH1736" i="4"/>
  <c r="AA1736" i="4"/>
  <c r="AE1736" i="4"/>
  <c r="AJ1736" i="4"/>
  <c r="AI1704" i="4"/>
  <c r="AH1704" i="4"/>
  <c r="AA1704" i="4"/>
  <c r="AE1704" i="4"/>
  <c r="AK1704" i="4"/>
  <c r="AJ1704" i="4"/>
  <c r="AK1884" i="4"/>
  <c r="AJ1884" i="4"/>
  <c r="AI1884" i="4"/>
  <c r="AK1732" i="4"/>
  <c r="AI1732" i="4"/>
  <c r="AJ1732" i="4"/>
  <c r="AJ1832" i="4"/>
  <c r="AK1832" i="4"/>
  <c r="AI1832" i="4"/>
  <c r="AK1700" i="4"/>
  <c r="AI1700" i="4"/>
  <c r="AJ1700" i="4"/>
  <c r="AK1760" i="4"/>
  <c r="AJ1760" i="4"/>
  <c r="AI1760" i="4"/>
  <c r="AH1760" i="4"/>
  <c r="AA1760" i="4"/>
  <c r="AE1760" i="4"/>
  <c r="AJ1860" i="4"/>
  <c r="AK1860" i="4"/>
  <c r="AI1860" i="4"/>
  <c r="AH1860" i="4"/>
  <c r="AA1860" i="4"/>
  <c r="AE1860" i="4"/>
  <c r="AI1796" i="4"/>
  <c r="AK1796" i="4"/>
  <c r="AJ1796" i="4"/>
  <c r="AI1664" i="4"/>
  <c r="AK1664" i="4"/>
  <c r="AJ1664" i="4"/>
  <c r="AI1852" i="4"/>
  <c r="AK1852" i="4"/>
  <c r="AJ1852" i="4"/>
  <c r="AJ1720" i="4"/>
  <c r="AK1720" i="4"/>
  <c r="AI1720" i="4"/>
  <c r="AK1772" i="4"/>
  <c r="AJ1772" i="4"/>
  <c r="AI1772" i="4"/>
  <c r="AH1772" i="4"/>
  <c r="AA1772" i="4"/>
  <c r="AE1772" i="4"/>
  <c r="AJ1928" i="4"/>
  <c r="AK1928" i="4"/>
  <c r="AI1928" i="4"/>
  <c r="AH1928" i="4"/>
  <c r="AA1928" i="4"/>
  <c r="AE1928" i="4"/>
  <c r="AJ1688" i="4"/>
  <c r="AK1688" i="4"/>
  <c r="AI1688" i="4"/>
  <c r="AH1688" i="4"/>
  <c r="AA1688" i="4"/>
  <c r="AE1688" i="4"/>
  <c r="AJ1676" i="4"/>
  <c r="AI1676" i="4"/>
  <c r="AH1676" i="4"/>
  <c r="AA1676" i="4"/>
  <c r="AE1676" i="4"/>
  <c r="AK1676" i="4"/>
  <c r="AK1604" i="4"/>
  <c r="AI1604" i="4"/>
  <c r="AH1604" i="4"/>
  <c r="AA1604" i="4"/>
  <c r="AE1604" i="4"/>
  <c r="AJ1604" i="4"/>
  <c r="AJ1896" i="4"/>
  <c r="AK1896" i="4"/>
  <c r="AI1896" i="4"/>
  <c r="AH1896" i="4"/>
  <c r="AA1896" i="4"/>
  <c r="AE1896" i="4"/>
  <c r="AI1880" i="4"/>
  <c r="AH1880" i="4"/>
  <c r="AA1880" i="4"/>
  <c r="AE1880" i="4"/>
  <c r="AJ1880" i="4"/>
  <c r="AK1880" i="4"/>
  <c r="AJ1644" i="4"/>
  <c r="AI1644" i="4"/>
  <c r="AK1644" i="4"/>
  <c r="AJ1600" i="4"/>
  <c r="AK1600" i="4"/>
  <c r="AI1600" i="4"/>
  <c r="AH1600" i="4"/>
  <c r="AA1600" i="4"/>
  <c r="AE1600" i="4"/>
  <c r="AI1568" i="4"/>
  <c r="AK1568" i="4"/>
  <c r="AJ1568" i="4"/>
  <c r="AF236" i="4"/>
  <c r="AI34" i="4"/>
  <c r="AH34" i="4"/>
  <c r="AJ34" i="4"/>
  <c r="AK1821" i="4"/>
  <c r="AI1821" i="4"/>
  <c r="AH1821" i="4"/>
  <c r="AA1821" i="4"/>
  <c r="AE1821" i="4"/>
  <c r="AB90" i="4"/>
  <c r="AA90" i="4"/>
  <c r="AK1596" i="4"/>
  <c r="AJ1596" i="4"/>
  <c r="AI1596" i="4"/>
  <c r="AJ1828" i="4"/>
  <c r="AI1828" i="4"/>
  <c r="AH1828" i="4"/>
  <c r="AA1828" i="4"/>
  <c r="AE1828" i="4"/>
  <c r="AJ1868" i="4"/>
  <c r="AI1868" i="4"/>
  <c r="AH1868" i="4"/>
  <c r="AA1868" i="4"/>
  <c r="AE1868" i="4"/>
  <c r="AK1868" i="4"/>
  <c r="AK1920" i="4"/>
  <c r="AJ1920" i="4"/>
  <c r="AI1920" i="4"/>
  <c r="AK1836" i="4"/>
  <c r="AI1836" i="4"/>
  <c r="AH1836" i="4"/>
  <c r="AA1836" i="4"/>
  <c r="AE1836" i="4"/>
  <c r="AI1724" i="4"/>
  <c r="AH1724" i="4"/>
  <c r="AA1724" i="4"/>
  <c r="AE1724" i="4"/>
  <c r="AK1724" i="4"/>
  <c r="AK1576" i="4"/>
  <c r="AJ1576" i="4"/>
  <c r="AI1576" i="4"/>
  <c r="AH1576" i="4"/>
  <c r="AA1576" i="4"/>
  <c r="AE1576" i="4"/>
  <c r="AJ26" i="4"/>
  <c r="AI26" i="4"/>
  <c r="AH26" i="4"/>
  <c r="AJ496" i="4"/>
  <c r="AK496" i="4"/>
  <c r="AI496" i="4"/>
  <c r="AH496" i="4"/>
  <c r="AA496" i="4"/>
  <c r="AE496" i="4"/>
  <c r="AJ407" i="4"/>
  <c r="AH407" i="4"/>
  <c r="AK407" i="4"/>
  <c r="AD351" i="4"/>
  <c r="AE351" i="4"/>
  <c r="AB427" i="4"/>
  <c r="AA427" i="4"/>
  <c r="AI1892" i="4"/>
  <c r="AJ1892" i="4"/>
  <c r="AJ1764" i="4"/>
  <c r="AK1764" i="4"/>
  <c r="AI1764" i="4"/>
  <c r="AH1764" i="4"/>
  <c r="AA1764" i="4"/>
  <c r="AE1764" i="4"/>
  <c r="AF72" i="4"/>
  <c r="AJ279" i="4"/>
  <c r="AI279" i="4"/>
  <c r="AI1844" i="4"/>
  <c r="AJ1844" i="4"/>
  <c r="AK1844" i="4"/>
  <c r="AJ1728" i="4"/>
  <c r="AI1728" i="4"/>
  <c r="AH1728" i="4"/>
  <c r="AA1728" i="4"/>
  <c r="AE1728" i="4"/>
  <c r="AK1728" i="4"/>
  <c r="AK34" i="4"/>
  <c r="AJ1888" i="4"/>
  <c r="AI1888" i="4"/>
  <c r="AH1888" i="4"/>
  <c r="AA1888" i="4"/>
  <c r="AE1888" i="4"/>
  <c r="AK1888" i="4"/>
  <c r="AJ133" i="4"/>
  <c r="AK133" i="4"/>
  <c r="AI133" i="4"/>
  <c r="AH133" i="4"/>
  <c r="AJ375" i="4"/>
  <c r="AK375" i="4"/>
  <c r="AI375" i="4"/>
  <c r="AH375" i="4"/>
  <c r="AK1828" i="4"/>
  <c r="AJ1820" i="4"/>
  <c r="AH1820" i="4"/>
  <c r="AA1820" i="4"/>
  <c r="AE1820" i="4"/>
  <c r="AK1820" i="4"/>
  <c r="AD157" i="4"/>
  <c r="AE157" i="4"/>
  <c r="AJ1640" i="4"/>
  <c r="AK1640" i="4"/>
  <c r="AI1640" i="4"/>
  <c r="AJ1624" i="4"/>
  <c r="AK1624" i="4"/>
  <c r="AI1624" i="4"/>
  <c r="AH1624" i="4"/>
  <c r="AA1624" i="4"/>
  <c r="AE1624" i="4"/>
  <c r="AJ1768" i="4"/>
  <c r="AH1768" i="4"/>
  <c r="AA1768" i="4"/>
  <c r="AE1768" i="4"/>
  <c r="AK1768" i="4"/>
  <c r="AJ1848" i="4"/>
  <c r="AI1848" i="4"/>
  <c r="AK1848" i="4"/>
  <c r="AJ1692" i="4"/>
  <c r="AI1692" i="4"/>
  <c r="AH1692" i="4"/>
  <c r="AA1692" i="4"/>
  <c r="AE1692" i="4"/>
  <c r="AK1692" i="4"/>
  <c r="AI1740" i="4"/>
  <c r="AK1740" i="4"/>
  <c r="AJ1740" i="4"/>
  <c r="AI1716" i="4"/>
  <c r="AH1716" i="4"/>
  <c r="AA1716" i="4"/>
  <c r="AE1716" i="4"/>
  <c r="AJ1716" i="4"/>
  <c r="AJ1840" i="4"/>
  <c r="AI1840" i="4"/>
  <c r="AH1840" i="4"/>
  <c r="AA1840" i="4"/>
  <c r="AE1840" i="4"/>
  <c r="AK1752" i="4"/>
  <c r="AI1752" i="4"/>
  <c r="AH1752" i="4"/>
  <c r="AA1752" i="4"/>
  <c r="AE1752" i="4"/>
  <c r="K194" i="1"/>
  <c r="R194" i="1"/>
  <c r="AD128" i="4"/>
  <c r="AE128" i="4"/>
  <c r="AE453" i="4"/>
  <c r="AB453" i="4"/>
  <c r="AD453" i="4"/>
  <c r="K260" i="1"/>
  <c r="R260" i="1"/>
  <c r="AJ262" i="4"/>
  <c r="AK262" i="4"/>
  <c r="AI262" i="4"/>
  <c r="AH262" i="4"/>
  <c r="AJ571" i="4"/>
  <c r="AK571" i="4"/>
  <c r="AI571" i="4"/>
  <c r="AJ1696" i="4"/>
  <c r="AI1696" i="4"/>
  <c r="AK1696" i="4"/>
  <c r="AK1580" i="4"/>
  <c r="AJ1580" i="4"/>
  <c r="AC316" i="4"/>
  <c r="BB86" i="4"/>
  <c r="BA86" i="4"/>
  <c r="AZ86" i="4"/>
  <c r="AX86" i="4"/>
  <c r="AA118" i="4"/>
  <c r="AB118" i="4"/>
  <c r="AK1941" i="4"/>
  <c r="AJ1941" i="4"/>
  <c r="AH1941" i="4"/>
  <c r="AA1941" i="4"/>
  <c r="AE1941" i="4"/>
  <c r="AK1612" i="4"/>
  <c r="AJ1612" i="4"/>
  <c r="AI1612" i="4"/>
  <c r="AK1672" i="4"/>
  <c r="AJ1672" i="4"/>
  <c r="AI1672" i="4"/>
  <c r="AB198" i="4"/>
  <c r="AA198" i="4"/>
  <c r="AJ230" i="4"/>
  <c r="AK230" i="4"/>
  <c r="AI230" i="4"/>
  <c r="AH230" i="4"/>
  <c r="AJ74" i="4"/>
  <c r="AK74" i="4"/>
  <c r="AI74" i="4"/>
  <c r="AH74" i="4"/>
  <c r="BB70" i="4"/>
  <c r="BA70" i="4"/>
  <c r="AZ70" i="4"/>
  <c r="AX70" i="4"/>
  <c r="AA425" i="4"/>
  <c r="AB425" i="4"/>
  <c r="AK58" i="4"/>
  <c r="AJ58" i="4"/>
  <c r="AI58" i="4"/>
  <c r="AF115" i="4"/>
  <c r="J216" i="1"/>
  <c r="R216" i="1"/>
  <c r="AB429" i="4"/>
  <c r="AE429" i="4"/>
  <c r="AD429" i="4"/>
  <c r="K429" i="4"/>
  <c r="AK667" i="4"/>
  <c r="AI667" i="4"/>
  <c r="AH667" i="4"/>
  <c r="AA667" i="4"/>
  <c r="AE667" i="4"/>
  <c r="AJ539" i="4"/>
  <c r="AI539" i="4"/>
  <c r="AH539" i="4"/>
  <c r="AA539" i="4"/>
  <c r="AE539" i="4"/>
  <c r="AK539" i="4"/>
  <c r="BA38" i="4"/>
  <c r="BB38" i="4"/>
  <c r="AB203" i="4"/>
  <c r="AA203" i="4"/>
  <c r="AD395" i="4"/>
  <c r="AE395" i="4"/>
  <c r="AK1892" i="4"/>
  <c r="AK1572" i="4"/>
  <c r="AJ1572" i="4"/>
  <c r="AI1572" i="4"/>
  <c r="AH1572" i="4"/>
  <c r="AA1572" i="4"/>
  <c r="AE1572" i="4"/>
  <c r="AK1912" i="4"/>
  <c r="AI1912" i="4"/>
  <c r="AI1804" i="4"/>
  <c r="AH1804" i="4"/>
  <c r="AA1804" i="4"/>
  <c r="AE1804" i="4"/>
  <c r="AK1804" i="4"/>
  <c r="AI1628" i="4"/>
  <c r="AH1628" i="4"/>
  <c r="AA1628" i="4"/>
  <c r="AE1628" i="4"/>
  <c r="AK1628" i="4"/>
  <c r="AJ1856" i="4"/>
  <c r="AK1856" i="4"/>
  <c r="AI1856" i="4"/>
  <c r="AI1592" i="4"/>
  <c r="AH1592" i="4"/>
  <c r="AA1592" i="4"/>
  <c r="AE1592" i="4"/>
  <c r="AJ1592" i="4"/>
  <c r="AI1584" i="4"/>
  <c r="AK1584" i="4"/>
  <c r="AJ1584" i="4"/>
  <c r="AJ1816" i="4"/>
  <c r="AK1816" i="4"/>
  <c r="AI1816" i="4"/>
  <c r="AJ1712" i="4"/>
  <c r="AI1712" i="4"/>
  <c r="AK1712" i="4"/>
  <c r="AK279" i="4"/>
  <c r="AJ795" i="4"/>
  <c r="AK795" i="4"/>
  <c r="AI795" i="4"/>
  <c r="AK183" i="4"/>
  <c r="AI183" i="4"/>
  <c r="AJ183" i="4"/>
  <c r="AI1756" i="4"/>
  <c r="AH1756" i="4"/>
  <c r="AA1756" i="4"/>
  <c r="AE1756" i="4"/>
  <c r="AK1756" i="4"/>
  <c r="AJ1912" i="4"/>
  <c r="AI1580" i="4"/>
  <c r="AB247" i="4"/>
  <c r="AA247" i="4"/>
  <c r="AK1932" i="4"/>
  <c r="AJ1932" i="4"/>
  <c r="AI1932" i="4"/>
  <c r="AH1932" i="4"/>
  <c r="AA1932" i="4"/>
  <c r="AE1932" i="4"/>
  <c r="AK1656" i="4"/>
  <c r="AI1656" i="4"/>
  <c r="AH1656" i="4"/>
  <c r="AA1656" i="4"/>
  <c r="AE1656" i="4"/>
  <c r="AJ1656" i="4"/>
  <c r="AK1556" i="4"/>
  <c r="AJ1556" i="4"/>
  <c r="AH1556" i="4"/>
  <c r="AA1556" i="4"/>
  <c r="AE1556" i="4"/>
  <c r="AI1824" i="4"/>
  <c r="AJ1824" i="4"/>
  <c r="AE365" i="4"/>
  <c r="AD365" i="4"/>
  <c r="AD463" i="4"/>
  <c r="AE463" i="4"/>
  <c r="AI763" i="4"/>
  <c r="AJ763" i="4"/>
  <c r="AI635" i="4"/>
  <c r="AJ635" i="4"/>
  <c r="AK635" i="4"/>
  <c r="AK311" i="4"/>
  <c r="AJ311" i="4"/>
  <c r="AH311" i="4"/>
  <c r="AC102" i="4"/>
  <c r="AD76" i="4"/>
  <c r="AE194" i="4"/>
  <c r="AF464" i="4"/>
  <c r="AE222" i="4"/>
  <c r="AD222" i="4"/>
  <c r="J318" i="1"/>
  <c r="R318" i="1"/>
  <c r="L78" i="1"/>
  <c r="R78" i="1"/>
  <c r="AT1708" i="4"/>
  <c r="AS1708" i="4"/>
  <c r="AR1708" i="4"/>
  <c r="AQ1708" i="4"/>
  <c r="AP1708" i="4"/>
  <c r="AO1708" i="4"/>
  <c r="AN1708" i="4"/>
  <c r="AM1708" i="4"/>
  <c r="AL1708" i="4"/>
  <c r="AR1560" i="4"/>
  <c r="AQ1560" i="4"/>
  <c r="AP1560" i="4"/>
  <c r="AO1560" i="4"/>
  <c r="AN1560" i="4"/>
  <c r="AM1560" i="4"/>
  <c r="AL1560" i="4"/>
  <c r="AS1784" i="4"/>
  <c r="AR1784" i="4"/>
  <c r="AQ1784" i="4"/>
  <c r="AP1784" i="4"/>
  <c r="AO1784" i="4"/>
  <c r="AN1784" i="4"/>
  <c r="AM1784" i="4"/>
  <c r="AL1784" i="4"/>
  <c r="AT1660" i="4"/>
  <c r="AS1660" i="4"/>
  <c r="AR1660" i="4"/>
  <c r="AQ1660" i="4"/>
  <c r="AP1660" i="4"/>
  <c r="AO1660" i="4"/>
  <c r="AN1660" i="4"/>
  <c r="AM1660" i="4"/>
  <c r="AL1660" i="4"/>
  <c r="AT1916" i="4"/>
  <c r="AS1916" i="4"/>
  <c r="AR1916" i="4"/>
  <c r="AQ1916" i="4"/>
  <c r="AP1916" i="4"/>
  <c r="AO1916" i="4"/>
  <c r="AN1916" i="4"/>
  <c r="AM1916" i="4"/>
  <c r="AL1916" i="4"/>
  <c r="AR1792" i="4"/>
  <c r="AQ1792" i="4"/>
  <c r="AP1792" i="4"/>
  <c r="AO1792" i="4"/>
  <c r="AN1792" i="4"/>
  <c r="AM1792" i="4"/>
  <c r="AL1792" i="4"/>
  <c r="AS1668" i="4"/>
  <c r="AR1668" i="4"/>
  <c r="AQ1668" i="4"/>
  <c r="AP1668" i="4"/>
  <c r="AO1668" i="4"/>
  <c r="AN1668" i="4"/>
  <c r="AM1668" i="4"/>
  <c r="AL1668" i="4"/>
  <c r="AT1924" i="4"/>
  <c r="AS1924" i="4"/>
  <c r="AR1924" i="4"/>
  <c r="AQ1924" i="4"/>
  <c r="AP1924" i="4"/>
  <c r="AO1924" i="4"/>
  <c r="AN1924" i="4"/>
  <c r="AM1924" i="4"/>
  <c r="AL1924" i="4"/>
  <c r="AT1800" i="4"/>
  <c r="AS1800" i="4"/>
  <c r="AR1800" i="4"/>
  <c r="AQ1800" i="4"/>
  <c r="AP1800" i="4"/>
  <c r="AO1800" i="4"/>
  <c r="AN1800" i="4"/>
  <c r="AM1800" i="4"/>
  <c r="AL1800" i="4"/>
  <c r="AD252" i="4"/>
  <c r="AD167" i="4"/>
  <c r="AE167" i="4"/>
  <c r="AE80" i="4"/>
  <c r="AD80" i="4"/>
  <c r="AE342" i="4"/>
  <c r="AD342" i="4"/>
  <c r="AB327" i="4"/>
  <c r="AA327" i="4"/>
  <c r="AB36" i="4"/>
  <c r="AA36" i="4"/>
  <c r="AA475" i="4"/>
  <c r="AB475" i="4"/>
  <c r="AA390" i="4"/>
  <c r="AB390" i="4"/>
  <c r="AA191" i="4"/>
  <c r="AB191" i="4"/>
  <c r="AE104" i="4"/>
  <c r="AD194" i="4"/>
  <c r="AA301" i="4"/>
  <c r="AQ1588" i="4"/>
  <c r="AP1588" i="4"/>
  <c r="AO1588" i="4"/>
  <c r="AN1588" i="4"/>
  <c r="AM1588" i="4"/>
  <c r="AL1588" i="4"/>
  <c r="AT1588" i="4"/>
  <c r="AS1588" i="4"/>
  <c r="AR1588" i="4"/>
  <c r="AI50" i="4"/>
  <c r="AH50" i="4"/>
  <c r="AJ50" i="4"/>
  <c r="BA62" i="4"/>
  <c r="BB62" i="4"/>
  <c r="AB257" i="4"/>
  <c r="AA257" i="4"/>
  <c r="AB444" i="4"/>
  <c r="AA444" i="4"/>
  <c r="AA77" i="4"/>
  <c r="AB77" i="4"/>
  <c r="AA177" i="4"/>
  <c r="AB177" i="4"/>
  <c r="AD286" i="4"/>
  <c r="AE286" i="4"/>
  <c r="AA116" i="4"/>
  <c r="AB116" i="4"/>
  <c r="AB194" i="4"/>
  <c r="AF391" i="4"/>
  <c r="AD445" i="4"/>
  <c r="R267" i="1"/>
  <c r="AA70" i="4"/>
  <c r="R65" i="1"/>
  <c r="AE366" i="4"/>
  <c r="AD366" i="4"/>
  <c r="AD319" i="4"/>
  <c r="AD196" i="4"/>
  <c r="AE196" i="4"/>
  <c r="AB93" i="4"/>
  <c r="AA93" i="4"/>
  <c r="AH232" i="4"/>
  <c r="AA336" i="4"/>
  <c r="AB336" i="4"/>
  <c r="AA190" i="4"/>
  <c r="AB190" i="4"/>
  <c r="AB312" i="4"/>
  <c r="AA312" i="4"/>
  <c r="AF330" i="4"/>
  <c r="AI439" i="4"/>
  <c r="AH439" i="4"/>
  <c r="AK439" i="4"/>
  <c r="AE428" i="4"/>
  <c r="AD428" i="4"/>
  <c r="AE228" i="4"/>
  <c r="AD228" i="4"/>
  <c r="AD465" i="4"/>
  <c r="AE465" i="4"/>
  <c r="AA129" i="4"/>
  <c r="AB129" i="4"/>
  <c r="AA415" i="4"/>
  <c r="AB415" i="4"/>
  <c r="AB424" i="4"/>
  <c r="AA424" i="4"/>
  <c r="AB454" i="4"/>
  <c r="AA454" i="4"/>
  <c r="AA112" i="4"/>
  <c r="AB112" i="4"/>
  <c r="AD138" i="4"/>
  <c r="AE138" i="4"/>
  <c r="AB115" i="4"/>
  <c r="AA115" i="4"/>
  <c r="AF382" i="4"/>
  <c r="AC466" i="4"/>
  <c r="AD466" i="4"/>
  <c r="AJ66" i="4"/>
  <c r="AI66" i="4"/>
  <c r="AH66" i="4"/>
  <c r="AI512" i="4"/>
  <c r="AH512" i="4"/>
  <c r="AA512" i="4"/>
  <c r="AE512" i="4"/>
  <c r="AJ512" i="4"/>
  <c r="BA78" i="4"/>
  <c r="BB78" i="4"/>
  <c r="AE47" i="4"/>
  <c r="AD47" i="4"/>
  <c r="AD399" i="4"/>
  <c r="AE399" i="4"/>
  <c r="AE141" i="4"/>
  <c r="AD141" i="4"/>
  <c r="AB69" i="4"/>
  <c r="AA69" i="4"/>
  <c r="AB290" i="4"/>
  <c r="AA290" i="4"/>
  <c r="AA283" i="4"/>
  <c r="AB283" i="4"/>
  <c r="AH572" i="4"/>
  <c r="AA572" i="4"/>
  <c r="AE572" i="4"/>
  <c r="AA271" i="4"/>
  <c r="AB271" i="4"/>
  <c r="AD197" i="4"/>
  <c r="AI166" i="4"/>
  <c r="AH166" i="4"/>
  <c r="AJ166" i="4"/>
  <c r="AE142" i="4"/>
  <c r="AD142" i="4"/>
  <c r="AD455" i="4"/>
  <c r="AE455" i="4"/>
  <c r="AE143" i="4"/>
  <c r="AD143" i="4"/>
  <c r="AD245" i="4"/>
  <c r="AE245" i="4"/>
  <c r="AD71" i="4"/>
  <c r="AE71" i="4"/>
  <c r="AB472" i="4"/>
  <c r="AA472" i="4"/>
  <c r="AB404" i="4"/>
  <c r="AA404" i="4"/>
  <c r="AA287" i="4"/>
  <c r="AB287" i="4"/>
  <c r="AA464" i="4"/>
  <c r="AB464" i="4"/>
  <c r="AE188" i="4"/>
  <c r="AD188" i="4"/>
  <c r="AB137" i="4"/>
  <c r="AA137" i="4"/>
  <c r="R34" i="1"/>
  <c r="I102" i="4"/>
  <c r="K466" i="4"/>
  <c r="AK343" i="4"/>
  <c r="AB340" i="4"/>
  <c r="R373" i="1"/>
  <c r="AE205" i="4"/>
  <c r="AD205" i="4"/>
  <c r="AE278" i="4"/>
  <c r="AD278" i="4"/>
  <c r="AE162" i="4"/>
  <c r="AE423" i="4"/>
  <c r="AD423" i="4"/>
  <c r="AD124" i="4"/>
  <c r="AE124" i="4"/>
  <c r="AE436" i="4"/>
  <c r="AD436" i="4"/>
  <c r="AE379" i="4"/>
  <c r="AD379" i="4"/>
  <c r="AE23" i="4"/>
  <c r="AD23" i="4"/>
  <c r="AE284" i="4"/>
  <c r="AD284" i="4"/>
  <c r="AB155" i="4"/>
  <c r="AA155" i="4"/>
  <c r="AA105" i="4"/>
  <c r="AB105" i="4"/>
  <c r="AE31" i="4"/>
  <c r="AD31" i="4"/>
  <c r="AA346" i="4"/>
  <c r="AB346" i="4"/>
  <c r="AD414" i="4"/>
  <c r="AB306" i="4"/>
  <c r="AB71" i="4"/>
  <c r="AD88" i="4"/>
  <c r="AH353" i="4"/>
  <c r="AB353" i="4"/>
  <c r="AZ96" i="4"/>
  <c r="AX96" i="4"/>
  <c r="AH887" i="4"/>
  <c r="AA887" i="4"/>
  <c r="AE887" i="4"/>
  <c r="AH541" i="4"/>
  <c r="AA541" i="4"/>
  <c r="AE541" i="4"/>
  <c r="AH1587" i="4"/>
  <c r="AA1587" i="4"/>
  <c r="AE1587" i="4"/>
  <c r="AH1061" i="4"/>
  <c r="AA1061" i="4"/>
  <c r="AE1061" i="4"/>
  <c r="AH117" i="4"/>
  <c r="AH1531" i="4"/>
  <c r="AA1531" i="4"/>
  <c r="AE1531" i="4"/>
  <c r="AH213" i="4"/>
  <c r="AH1046" i="4"/>
  <c r="AA1046" i="4"/>
  <c r="AE1046" i="4"/>
  <c r="AE367" i="4"/>
  <c r="AD391" i="4"/>
  <c r="AE273" i="4"/>
  <c r="AE172" i="4"/>
  <c r="AE263" i="4"/>
  <c r="AE294" i="4"/>
  <c r="AZ20" i="4"/>
  <c r="AX20" i="4"/>
  <c r="AH561" i="4"/>
  <c r="AA561" i="4"/>
  <c r="AE561" i="4"/>
  <c r="AH1189" i="4"/>
  <c r="AA1189" i="4"/>
  <c r="AE1189" i="4"/>
  <c r="AH1475" i="4"/>
  <c r="AA1475" i="4"/>
  <c r="AE1475" i="4"/>
  <c r="AH1135" i="4"/>
  <c r="AA1135" i="4"/>
  <c r="AE1135" i="4"/>
  <c r="AH500" i="4"/>
  <c r="AA500" i="4"/>
  <c r="AE500" i="4"/>
  <c r="AH1633" i="4"/>
  <c r="AA1633" i="4"/>
  <c r="AE1633" i="4"/>
  <c r="AH819" i="4"/>
  <c r="AA819" i="4"/>
  <c r="AE819" i="4"/>
  <c r="AA267" i="4"/>
  <c r="AD55" i="4"/>
  <c r="AH508" i="4"/>
  <c r="AA508" i="4"/>
  <c r="AE508" i="4"/>
  <c r="AH633" i="4"/>
  <c r="AA633" i="4"/>
  <c r="AE633" i="4"/>
  <c r="AH70" i="4"/>
  <c r="AB70" i="4"/>
  <c r="AA363" i="4"/>
  <c r="AZ32" i="4"/>
  <c r="AX32" i="4"/>
  <c r="AH301" i="4"/>
  <c r="AB301" i="4"/>
  <c r="AH694" i="4"/>
  <c r="AA694" i="4"/>
  <c r="AE694" i="4"/>
  <c r="AH493" i="4"/>
  <c r="AA493" i="4"/>
  <c r="AE493" i="4"/>
  <c r="AZ79" i="4"/>
  <c r="AX79" i="4"/>
  <c r="AH610" i="4"/>
  <c r="AA610" i="4"/>
  <c r="AE610" i="4"/>
  <c r="AH906" i="4"/>
  <c r="AA906" i="4"/>
  <c r="AE906" i="4"/>
  <c r="AH848" i="4"/>
  <c r="AA848" i="4"/>
  <c r="AE848" i="4"/>
  <c r="AH1174" i="4"/>
  <c r="AA1174" i="4"/>
  <c r="AE1174" i="4"/>
  <c r="AH1659" i="4"/>
  <c r="AA1659" i="4"/>
  <c r="AE1659" i="4"/>
  <c r="AH1049" i="4"/>
  <c r="AA1049" i="4"/>
  <c r="AE1049" i="4"/>
  <c r="AH1305" i="4"/>
  <c r="AA1305" i="4"/>
  <c r="AE1305" i="4"/>
  <c r="AH1907" i="4"/>
  <c r="AA1907" i="4"/>
  <c r="AE1907" i="4"/>
  <c r="AH65" i="4"/>
  <c r="AH621" i="4"/>
  <c r="AA621" i="4"/>
  <c r="AE621" i="4"/>
  <c r="AH1256" i="4"/>
  <c r="AA1256" i="4"/>
  <c r="AE1256" i="4"/>
  <c r="AH1389" i="4"/>
  <c r="AA1389" i="4"/>
  <c r="AE1389" i="4"/>
  <c r="AH1935" i="4"/>
  <c r="AA1935" i="4"/>
  <c r="AE1935" i="4"/>
  <c r="AD207" i="4"/>
  <c r="AE187" i="4"/>
  <c r="AD347" i="4"/>
  <c r="AD140" i="4"/>
  <c r="AA1364" i="4"/>
  <c r="AE1364" i="4"/>
  <c r="AZ84" i="4"/>
  <c r="AX84" i="4"/>
  <c r="AH951" i="4"/>
  <c r="AA951" i="4"/>
  <c r="AE951" i="4"/>
  <c r="AZ14" i="4"/>
  <c r="AX14" i="4"/>
  <c r="AH670" i="4"/>
  <c r="AA670" i="4"/>
  <c r="AE670" i="4"/>
  <c r="AH668" i="4"/>
  <c r="AA668" i="4"/>
  <c r="AE668" i="4"/>
  <c r="AH1350" i="4"/>
  <c r="AA1350" i="4"/>
  <c r="AE1350" i="4"/>
  <c r="AH1162" i="4"/>
  <c r="AA1162" i="4"/>
  <c r="AE1162" i="4"/>
  <c r="AH678" i="4"/>
  <c r="AA678" i="4"/>
  <c r="AE678" i="4"/>
  <c r="AH1938" i="4"/>
  <c r="AA1938" i="4"/>
  <c r="AE1938" i="4"/>
  <c r="AH1466" i="4"/>
  <c r="AA1466" i="4"/>
  <c r="AE1466" i="4"/>
  <c r="AH1605" i="4"/>
  <c r="AA1605" i="4"/>
  <c r="AE1605" i="4"/>
  <c r="AH1505" i="4"/>
  <c r="AA1505" i="4"/>
  <c r="AE1505" i="4"/>
  <c r="G418" i="1"/>
  <c r="J418" i="1"/>
  <c r="P418" i="1"/>
  <c r="G333" i="4"/>
  <c r="P333" i="4"/>
  <c r="AF333" i="4" s="1"/>
  <c r="AU333" i="4"/>
  <c r="AT357" i="4"/>
  <c r="AR357" i="4"/>
  <c r="AQ357" i="4"/>
  <c r="AP357" i="4"/>
  <c r="AO357" i="4"/>
  <c r="AN357" i="4"/>
  <c r="AM357" i="4"/>
  <c r="AL357" i="4"/>
  <c r="AS357" i="4"/>
  <c r="G400" i="4"/>
  <c r="Z400" i="4"/>
  <c r="AU400" i="4"/>
  <c r="G440" i="4"/>
  <c r="Z440" i="4"/>
  <c r="AU440" i="4"/>
  <c r="G451" i="4"/>
  <c r="Z451" i="4"/>
  <c r="AU451" i="4"/>
  <c r="P456" i="4"/>
  <c r="AC456" i="4" s="1"/>
  <c r="AU456" i="4"/>
  <c r="AK1651" i="4"/>
  <c r="AJ224" i="4"/>
  <c r="AH224" i="4"/>
  <c r="AI853" i="4"/>
  <c r="AH853" i="4"/>
  <c r="AA853" i="4"/>
  <c r="AE853" i="4"/>
  <c r="AJ1855" i="4"/>
  <c r="AH1855" i="4"/>
  <c r="AA1855" i="4"/>
  <c r="AE1855" i="4"/>
  <c r="AH1785" i="4"/>
  <c r="AA1785" i="4"/>
  <c r="AE1785" i="4"/>
  <c r="AH1937" i="4"/>
  <c r="AA1937" i="4"/>
  <c r="AE1937" i="4"/>
  <c r="AI1839" i="4"/>
  <c r="AJ1871" i="4"/>
  <c r="AI1871" i="4"/>
  <c r="AI917" i="4"/>
  <c r="AH917" i="4"/>
  <c r="AA917" i="4"/>
  <c r="AE917" i="4"/>
  <c r="AI986" i="4"/>
  <c r="AH986" i="4"/>
  <c r="AA986" i="4"/>
  <c r="AE986" i="4"/>
  <c r="AI1142" i="4"/>
  <c r="AH1142" i="4"/>
  <c r="AA1142" i="4"/>
  <c r="AE1142" i="4"/>
  <c r="AJ1839" i="4"/>
  <c r="AI1613" i="4"/>
  <c r="AH1613" i="4"/>
  <c r="AA1613" i="4"/>
  <c r="AE1613" i="4"/>
  <c r="AI725" i="4"/>
  <c r="AH725" i="4"/>
  <c r="AA725" i="4"/>
  <c r="AE725" i="4"/>
  <c r="AK986" i="4"/>
  <c r="AK1418" i="4"/>
  <c r="AJ1799" i="4"/>
  <c r="AI1799" i="4"/>
  <c r="AH1799" i="4"/>
  <c r="AA1799" i="4"/>
  <c r="AE1799" i="4"/>
  <c r="AK1613" i="4"/>
  <c r="AK853" i="4"/>
  <c r="AI1418" i="4"/>
  <c r="AH1418" i="4"/>
  <c r="AA1418" i="4"/>
  <c r="AE1418" i="4"/>
  <c r="AK1485" i="4"/>
  <c r="AK917" i="4"/>
  <c r="AK1142" i="4"/>
  <c r="AI1485" i="4"/>
  <c r="AH1485" i="4"/>
  <c r="AA1485" i="4"/>
  <c r="AE1485" i="4"/>
  <c r="AK725" i="4"/>
  <c r="AH1889" i="4"/>
  <c r="AA1889" i="4"/>
  <c r="AE1889" i="4"/>
  <c r="AI1777" i="4"/>
  <c r="AH1777" i="4"/>
  <c r="AA1777" i="4"/>
  <c r="AE1777" i="4"/>
  <c r="AJ1777" i="4"/>
  <c r="AJ1927" i="4"/>
  <c r="AI1927" i="4"/>
  <c r="AH1927" i="4"/>
  <c r="AA1927" i="4"/>
  <c r="AE1927" i="4"/>
  <c r="AH1780" i="4"/>
  <c r="AA1780" i="4"/>
  <c r="AE1780" i="4"/>
  <c r="AT467" i="4"/>
  <c r="AS467" i="4"/>
  <c r="AR467" i="4"/>
  <c r="AQ467" i="4"/>
  <c r="AP467" i="4"/>
  <c r="AO467" i="4"/>
  <c r="AN467" i="4"/>
  <c r="AM467" i="4"/>
  <c r="AL467" i="4"/>
  <c r="AS494" i="4"/>
  <c r="AR494" i="4"/>
  <c r="AQ494" i="4"/>
  <c r="AP494" i="4"/>
  <c r="AO494" i="4"/>
  <c r="AN494" i="4"/>
  <c r="AM494" i="4"/>
  <c r="AL494" i="4"/>
  <c r="AT494" i="4"/>
  <c r="AR510" i="4"/>
  <c r="AQ510" i="4"/>
  <c r="AP510" i="4"/>
  <c r="AO510" i="4"/>
  <c r="AN510" i="4"/>
  <c r="AM510" i="4"/>
  <c r="AL510" i="4"/>
  <c r="AT510" i="4"/>
  <c r="AS510" i="4"/>
  <c r="AT535" i="4"/>
  <c r="AS535" i="4"/>
  <c r="AR535" i="4"/>
  <c r="AQ535" i="4"/>
  <c r="AP535" i="4"/>
  <c r="AO535" i="4"/>
  <c r="AN535" i="4"/>
  <c r="AM535" i="4"/>
  <c r="AL535" i="4"/>
  <c r="AT567" i="4"/>
  <c r="AS567" i="4"/>
  <c r="AR567" i="4"/>
  <c r="AQ567" i="4"/>
  <c r="AP567" i="4"/>
  <c r="AO567" i="4"/>
  <c r="AN567" i="4"/>
  <c r="AM567" i="4"/>
  <c r="AL567" i="4"/>
  <c r="AT631" i="4"/>
  <c r="AS631" i="4"/>
  <c r="AR631" i="4"/>
  <c r="AQ631" i="4"/>
  <c r="AP631" i="4"/>
  <c r="AO631" i="4"/>
  <c r="AN631" i="4"/>
  <c r="AM631" i="4"/>
  <c r="AL631" i="4"/>
  <c r="AT663" i="4"/>
  <c r="AS663" i="4"/>
  <c r="AR663" i="4"/>
  <c r="AQ663" i="4"/>
  <c r="AP663" i="4"/>
  <c r="AO663" i="4"/>
  <c r="AN663" i="4"/>
  <c r="AM663" i="4"/>
  <c r="AL663" i="4"/>
  <c r="AQ695" i="4"/>
  <c r="AP695" i="4"/>
  <c r="AO695" i="4"/>
  <c r="AN695" i="4"/>
  <c r="AM695" i="4"/>
  <c r="AL695" i="4"/>
  <c r="AQ759" i="4"/>
  <c r="AP759" i="4"/>
  <c r="AO759" i="4"/>
  <c r="AN759" i="4"/>
  <c r="AM759" i="4"/>
  <c r="AL759" i="4"/>
  <c r="BH8" i="4"/>
  <c r="BG8" i="4"/>
  <c r="BF8" i="4"/>
  <c r="BE8" i="4"/>
  <c r="BD8" i="4"/>
  <c r="BC8" i="4"/>
  <c r="AQ33" i="4"/>
  <c r="AP33" i="4"/>
  <c r="AO33" i="4"/>
  <c r="AN33" i="4"/>
  <c r="AM33" i="4"/>
  <c r="AL33" i="4"/>
  <c r="AQ49" i="4"/>
  <c r="AP49" i="4"/>
  <c r="AO49" i="4"/>
  <c r="AN49" i="4"/>
  <c r="AM49" i="4"/>
  <c r="AL49" i="4"/>
  <c r="BK21" i="4"/>
  <c r="BJ21" i="4"/>
  <c r="BI21" i="4"/>
  <c r="BH21" i="4"/>
  <c r="BG21" i="4"/>
  <c r="BF21" i="4"/>
  <c r="BE21" i="4"/>
  <c r="BD21" i="4"/>
  <c r="BC21" i="4"/>
  <c r="BK29" i="4"/>
  <c r="BJ29" i="4"/>
  <c r="BI29" i="4"/>
  <c r="BH29" i="4"/>
  <c r="BG29" i="4"/>
  <c r="BF29" i="4"/>
  <c r="BE29" i="4"/>
  <c r="BD29" i="4"/>
  <c r="BC29" i="4"/>
  <c r="BK37" i="4"/>
  <c r="BJ37" i="4"/>
  <c r="BI37" i="4"/>
  <c r="BH37" i="4"/>
  <c r="BG37" i="4"/>
  <c r="BF37" i="4"/>
  <c r="BE37" i="4"/>
  <c r="BD37" i="4"/>
  <c r="BC37" i="4"/>
  <c r="BK45" i="4"/>
  <c r="BJ45" i="4"/>
  <c r="BI45" i="4"/>
  <c r="BH45" i="4"/>
  <c r="BG45" i="4"/>
  <c r="BF45" i="4"/>
  <c r="BE45" i="4"/>
  <c r="BD45" i="4"/>
  <c r="BC45" i="4"/>
  <c r="BK53" i="4"/>
  <c r="BJ53" i="4"/>
  <c r="BI53" i="4"/>
  <c r="BH53" i="4"/>
  <c r="BG53" i="4"/>
  <c r="BF53" i="4"/>
  <c r="BE53" i="4"/>
  <c r="BD53" i="4"/>
  <c r="BC53" i="4"/>
  <c r="BK61" i="4"/>
  <c r="BJ61" i="4"/>
  <c r="BI61" i="4"/>
  <c r="BH61" i="4"/>
  <c r="BG61" i="4"/>
  <c r="BF61" i="4"/>
  <c r="BE61" i="4"/>
  <c r="BD61" i="4"/>
  <c r="BC61" i="4"/>
  <c r="BK69" i="4"/>
  <c r="BJ69" i="4"/>
  <c r="BI69" i="4"/>
  <c r="BH69" i="4"/>
  <c r="BG69" i="4"/>
  <c r="BF69" i="4"/>
  <c r="BE69" i="4"/>
  <c r="BD69" i="4"/>
  <c r="BC69" i="4"/>
  <c r="BK77" i="4"/>
  <c r="BJ77" i="4"/>
  <c r="BI77" i="4"/>
  <c r="BH77" i="4"/>
  <c r="BG77" i="4"/>
  <c r="BF77" i="4"/>
  <c r="BE77" i="4"/>
  <c r="BD77" i="4"/>
  <c r="BC77" i="4"/>
  <c r="BK85" i="4"/>
  <c r="BJ85" i="4"/>
  <c r="BI85" i="4"/>
  <c r="BH85" i="4"/>
  <c r="BG85" i="4"/>
  <c r="BF85" i="4"/>
  <c r="BE85" i="4"/>
  <c r="BD85" i="4"/>
  <c r="BC85" i="4"/>
  <c r="BJ93" i="4"/>
  <c r="BI93" i="4"/>
  <c r="BH93" i="4"/>
  <c r="BG93" i="4"/>
  <c r="BF93" i="4"/>
  <c r="BE93" i="4"/>
  <c r="BD93" i="4"/>
  <c r="BC93" i="4"/>
  <c r="AT114" i="4"/>
  <c r="AS114" i="4"/>
  <c r="AR114" i="4"/>
  <c r="AQ114" i="4"/>
  <c r="AP114" i="4"/>
  <c r="AO114" i="4"/>
  <c r="AN114" i="4"/>
  <c r="AM114" i="4"/>
  <c r="AL114" i="4"/>
  <c r="AS146" i="4"/>
  <c r="AR146" i="4"/>
  <c r="AQ146" i="4"/>
  <c r="AP146" i="4"/>
  <c r="AO146" i="4"/>
  <c r="AN146" i="4"/>
  <c r="AM146" i="4"/>
  <c r="AL146" i="4"/>
  <c r="AT179" i="4"/>
  <c r="AS179" i="4"/>
  <c r="AR179" i="4"/>
  <c r="AQ179" i="4"/>
  <c r="AP179" i="4"/>
  <c r="AO179" i="4"/>
  <c r="AN179" i="4"/>
  <c r="AM179" i="4"/>
  <c r="AL179" i="4"/>
  <c r="AT211" i="4"/>
  <c r="AS211" i="4"/>
  <c r="AR211" i="4"/>
  <c r="AQ211" i="4"/>
  <c r="AP211" i="4"/>
  <c r="AO211" i="4"/>
  <c r="AN211" i="4"/>
  <c r="AM211" i="4"/>
  <c r="AL211" i="4"/>
  <c r="AS243" i="4"/>
  <c r="AR243" i="4"/>
  <c r="AQ243" i="4"/>
  <c r="AP243" i="4"/>
  <c r="AO243" i="4"/>
  <c r="AN243" i="4"/>
  <c r="AM243" i="4"/>
  <c r="AL243" i="4"/>
  <c r="AT243" i="4"/>
  <c r="AT275" i="4"/>
  <c r="AS275" i="4"/>
  <c r="AR275" i="4"/>
  <c r="AQ275" i="4"/>
  <c r="AP275" i="4"/>
  <c r="AO275" i="4"/>
  <c r="AN275" i="4"/>
  <c r="AM275" i="4"/>
  <c r="AL275" i="4"/>
  <c r="AT307" i="4"/>
  <c r="AS307" i="4"/>
  <c r="AR307" i="4"/>
  <c r="AQ307" i="4"/>
  <c r="AP307" i="4"/>
  <c r="AO307" i="4"/>
  <c r="AN307" i="4"/>
  <c r="AM307" i="4"/>
  <c r="AL307" i="4"/>
  <c r="AT339" i="4"/>
  <c r="AS339" i="4"/>
  <c r="AR339" i="4"/>
  <c r="AQ339" i="4"/>
  <c r="AP339" i="4"/>
  <c r="AO339" i="4"/>
  <c r="AN339" i="4"/>
  <c r="AM339" i="4"/>
  <c r="AL339" i="4"/>
  <c r="AT371" i="4"/>
  <c r="AS371" i="4"/>
  <c r="AR371" i="4"/>
  <c r="AQ371" i="4"/>
  <c r="AP371" i="4"/>
  <c r="AO371" i="4"/>
  <c r="AN371" i="4"/>
  <c r="AM371" i="4"/>
  <c r="AL371" i="4"/>
  <c r="AT403" i="4"/>
  <c r="AS403" i="4"/>
  <c r="AR403" i="4"/>
  <c r="AQ403" i="4"/>
  <c r="AP403" i="4"/>
  <c r="AO403" i="4"/>
  <c r="AN403" i="4"/>
  <c r="AM403" i="4"/>
  <c r="AL403" i="4"/>
  <c r="AT435" i="4"/>
  <c r="AS435" i="4"/>
  <c r="AR435" i="4"/>
  <c r="AQ435" i="4"/>
  <c r="AP435" i="4"/>
  <c r="AO435" i="4"/>
  <c r="AN435" i="4"/>
  <c r="AM435" i="4"/>
  <c r="AL435" i="4"/>
  <c r="AT599" i="4"/>
  <c r="AS599" i="4"/>
  <c r="AR599" i="4"/>
  <c r="AQ599" i="4"/>
  <c r="AP599" i="4"/>
  <c r="AO599" i="4"/>
  <c r="AN599" i="4"/>
  <c r="AM599" i="4"/>
  <c r="AL599" i="4"/>
  <c r="J236" i="6"/>
  <c r="I479" i="6"/>
  <c r="I396" i="6"/>
  <c r="AS355" i="4"/>
  <c r="BJ3" i="4"/>
  <c r="BI3" i="4"/>
  <c r="BK25" i="4"/>
  <c r="BK41" i="4"/>
  <c r="BJ41" i="4"/>
  <c r="BI41" i="4"/>
  <c r="BH41" i="4"/>
  <c r="BG41" i="4"/>
  <c r="BF41" i="4"/>
  <c r="BE41" i="4"/>
  <c r="BD41" i="4"/>
  <c r="BC41" i="4"/>
  <c r="BJ49" i="4"/>
  <c r="BI49" i="4"/>
  <c r="BH49" i="4"/>
  <c r="BG49" i="4"/>
  <c r="BF49" i="4"/>
  <c r="BE49" i="4"/>
  <c r="BD49" i="4"/>
  <c r="BC49" i="4"/>
  <c r="BK57" i="4"/>
  <c r="BJ57" i="4"/>
  <c r="BI57" i="4"/>
  <c r="BH57" i="4"/>
  <c r="BG57" i="4"/>
  <c r="BF57" i="4"/>
  <c r="BE57" i="4"/>
  <c r="BD57" i="4"/>
  <c r="BC57" i="4"/>
  <c r="BJ65" i="4"/>
  <c r="BI65" i="4"/>
  <c r="BH65" i="4"/>
  <c r="BG65" i="4"/>
  <c r="BF65" i="4"/>
  <c r="BE65" i="4"/>
  <c r="BD65" i="4"/>
  <c r="BC65" i="4"/>
  <c r="BK73" i="4"/>
  <c r="BJ73" i="4"/>
  <c r="BI73" i="4"/>
  <c r="BH73" i="4"/>
  <c r="BG73" i="4"/>
  <c r="BF73" i="4"/>
  <c r="BE73" i="4"/>
  <c r="BD73" i="4"/>
  <c r="BC73" i="4"/>
  <c r="BJ81" i="4"/>
  <c r="BI81" i="4"/>
  <c r="BH81" i="4"/>
  <c r="BG81" i="4"/>
  <c r="BF81" i="4"/>
  <c r="BE81" i="4"/>
  <c r="BD81" i="4"/>
  <c r="BC81" i="4"/>
  <c r="BK89" i="4"/>
  <c r="AS98" i="4"/>
  <c r="AR98" i="4"/>
  <c r="AQ98" i="4"/>
  <c r="AP98" i="4"/>
  <c r="AO98" i="4"/>
  <c r="AN98" i="4"/>
  <c r="AM98" i="4"/>
  <c r="AL98" i="4"/>
  <c r="AT130" i="4"/>
  <c r="AR163" i="4"/>
  <c r="AQ163" i="4"/>
  <c r="AP163" i="4"/>
  <c r="AO163" i="4"/>
  <c r="AN163" i="4"/>
  <c r="AM163" i="4"/>
  <c r="AL163" i="4"/>
  <c r="AT195" i="4"/>
  <c r="AS195" i="4"/>
  <c r="AR195" i="4"/>
  <c r="AQ195" i="4"/>
  <c r="AP195" i="4"/>
  <c r="AO195" i="4"/>
  <c r="AN195" i="4"/>
  <c r="AM195" i="4"/>
  <c r="AL195" i="4"/>
  <c r="AR227" i="4"/>
  <c r="AQ227" i="4"/>
  <c r="AP227" i="4"/>
  <c r="AO227" i="4"/>
  <c r="AN227" i="4"/>
  <c r="AM227" i="4"/>
  <c r="AL227" i="4"/>
  <c r="AT259" i="4"/>
  <c r="AS259" i="4"/>
  <c r="AR259" i="4"/>
  <c r="AQ259" i="4"/>
  <c r="AP259" i="4"/>
  <c r="AO259" i="4"/>
  <c r="AN259" i="4"/>
  <c r="AM259" i="4"/>
  <c r="AL259" i="4"/>
  <c r="AT323" i="4"/>
  <c r="AS323" i="4"/>
  <c r="AR323" i="4"/>
  <c r="AQ323" i="4"/>
  <c r="AP323" i="4"/>
  <c r="AO323" i="4"/>
  <c r="AN323" i="4"/>
  <c r="AM323" i="4"/>
  <c r="AL323" i="4"/>
  <c r="AR355" i="4"/>
  <c r="AQ355" i="4"/>
  <c r="AP355" i="4"/>
  <c r="AO355" i="4"/>
  <c r="AN355" i="4"/>
  <c r="AM355" i="4"/>
  <c r="AL355" i="4"/>
  <c r="AT387" i="4"/>
  <c r="AS387" i="4"/>
  <c r="AR387" i="4"/>
  <c r="AQ387" i="4"/>
  <c r="AP387" i="4"/>
  <c r="AO387" i="4"/>
  <c r="AN387" i="4"/>
  <c r="AM387" i="4"/>
  <c r="AL387" i="4"/>
  <c r="AR483" i="4"/>
  <c r="AQ483" i="4"/>
  <c r="AP483" i="4"/>
  <c r="AO483" i="4"/>
  <c r="AN483" i="4"/>
  <c r="AM483" i="4"/>
  <c r="AL483" i="4"/>
  <c r="AT502" i="4"/>
  <c r="AS502" i="4"/>
  <c r="AR502" i="4"/>
  <c r="AQ502" i="4"/>
  <c r="AP502" i="4"/>
  <c r="AO502" i="4"/>
  <c r="AN502" i="4"/>
  <c r="AM502" i="4"/>
  <c r="AL502" i="4"/>
  <c r="AR519" i="4"/>
  <c r="AQ519" i="4"/>
  <c r="AR647" i="4"/>
  <c r="AQ647" i="4"/>
  <c r="AP647" i="4"/>
  <c r="AO647" i="4"/>
  <c r="AN647" i="4"/>
  <c r="AM647" i="4"/>
  <c r="AL647" i="4"/>
  <c r="AN711" i="4"/>
  <c r="AM711" i="4"/>
  <c r="AL711" i="4"/>
  <c r="AQ743" i="4"/>
  <c r="AP743" i="4"/>
  <c r="AO743" i="4"/>
  <c r="AN743" i="4"/>
  <c r="AM743" i="4"/>
  <c r="AL743" i="4"/>
  <c r="AR775" i="4"/>
  <c r="AQ775" i="4"/>
  <c r="AP775" i="4"/>
  <c r="AO775" i="4"/>
  <c r="AR21" i="4"/>
  <c r="AQ21" i="4"/>
  <c r="AP21" i="4"/>
  <c r="AO21" i="4"/>
  <c r="AN21" i="4"/>
  <c r="AM21" i="4"/>
  <c r="AL21" i="4"/>
  <c r="AR37" i="4"/>
  <c r="AQ37" i="4"/>
  <c r="AP37" i="4"/>
  <c r="AO37" i="4"/>
  <c r="AN53" i="4"/>
  <c r="AM53" i="4"/>
  <c r="AL53" i="4"/>
  <c r="AP61" i="4"/>
  <c r="AO61" i="4"/>
  <c r="AN61" i="4"/>
  <c r="AM61" i="4"/>
  <c r="AL61" i="4"/>
  <c r="AT615" i="4"/>
  <c r="AS615" i="4"/>
  <c r="AR615" i="4"/>
  <c r="AQ615" i="4"/>
  <c r="AP615" i="4"/>
  <c r="AO615" i="4"/>
  <c r="AN615" i="4"/>
  <c r="AM615" i="4"/>
  <c r="AL615" i="4"/>
  <c r="AT483" i="4"/>
  <c r="AS483" i="4"/>
  <c r="AS130" i="4"/>
  <c r="AR130" i="4"/>
  <c r="AQ130" i="4"/>
  <c r="AP130" i="4"/>
  <c r="AO130" i="4"/>
  <c r="AN130" i="4"/>
  <c r="AM130" i="4"/>
  <c r="AL130" i="4"/>
  <c r="BI66" i="4"/>
  <c r="BH66" i="4"/>
  <c r="BG66" i="4"/>
  <c r="BF66" i="4"/>
  <c r="BE66" i="4"/>
  <c r="BD66" i="4"/>
  <c r="BC66" i="4"/>
  <c r="AO519" i="4"/>
  <c r="AN519" i="4"/>
  <c r="AM519" i="4"/>
  <c r="AL519" i="4"/>
  <c r="AT291" i="4"/>
  <c r="AS291" i="4"/>
  <c r="AR291" i="4"/>
  <c r="AQ291" i="4"/>
  <c r="AP291" i="4"/>
  <c r="AO291" i="4"/>
  <c r="AN291" i="4"/>
  <c r="AM291" i="4"/>
  <c r="AL291" i="4"/>
  <c r="AT98" i="4"/>
  <c r="BK33" i="4"/>
  <c r="BJ33" i="4"/>
  <c r="BI33" i="4"/>
  <c r="BH33" i="4"/>
  <c r="BG33" i="4"/>
  <c r="BF33" i="4"/>
  <c r="BE33" i="4"/>
  <c r="BD33" i="4"/>
  <c r="BC33" i="4"/>
  <c r="BI25" i="4"/>
  <c r="BH25" i="4"/>
  <c r="BG25" i="4"/>
  <c r="BF25" i="4"/>
  <c r="BE25" i="4"/>
  <c r="BD25" i="4"/>
  <c r="BC25" i="4"/>
  <c r="AT583" i="4"/>
  <c r="AS583" i="4"/>
  <c r="AR583" i="4"/>
  <c r="AQ583" i="4"/>
  <c r="AP583" i="4"/>
  <c r="AO583" i="4"/>
  <c r="AN583" i="4"/>
  <c r="AM583" i="4"/>
  <c r="AL583" i="4"/>
  <c r="AT551" i="4"/>
  <c r="AS551" i="4"/>
  <c r="AR551" i="4"/>
  <c r="AQ551" i="4"/>
  <c r="AP551" i="4"/>
  <c r="AO551" i="4"/>
  <c r="AN551" i="4"/>
  <c r="AM551" i="4"/>
  <c r="AL551" i="4"/>
  <c r="AP519" i="4"/>
  <c r="AS419" i="4"/>
  <c r="AR419" i="4"/>
  <c r="AQ419" i="4"/>
  <c r="AP419" i="4"/>
  <c r="AO419" i="4"/>
  <c r="AN419" i="4"/>
  <c r="AM419" i="4"/>
  <c r="AL419" i="4"/>
  <c r="BJ89" i="4"/>
  <c r="BI89" i="4"/>
  <c r="BH89" i="4"/>
  <c r="BG89" i="4"/>
  <c r="BF89" i="4"/>
  <c r="BE89" i="4"/>
  <c r="BD89" i="4"/>
  <c r="BC89" i="4"/>
  <c r="BJ25" i="4"/>
  <c r="BH3" i="4"/>
  <c r="BG3" i="4"/>
  <c r="BF3" i="4"/>
  <c r="BE3" i="4"/>
  <c r="BD3" i="4"/>
  <c r="BC3" i="4"/>
  <c r="AT61" i="4"/>
  <c r="AS61" i="4"/>
  <c r="AR61" i="4"/>
  <c r="AQ61" i="4"/>
  <c r="AS57" i="4"/>
  <c r="AR57" i="4"/>
  <c r="AQ57" i="4"/>
  <c r="AP57" i="4"/>
  <c r="AO57" i="4"/>
  <c r="AN57" i="4"/>
  <c r="AM57" i="4"/>
  <c r="AL57" i="4"/>
  <c r="AR53" i="4"/>
  <c r="AQ53" i="4"/>
  <c r="AP53" i="4"/>
  <c r="AO53" i="4"/>
  <c r="AP45" i="4"/>
  <c r="AO45" i="4"/>
  <c r="AN45" i="4"/>
  <c r="AM45" i="4"/>
  <c r="AL45" i="4"/>
  <c r="AO41" i="4"/>
  <c r="AN41" i="4"/>
  <c r="AM41" i="4"/>
  <c r="AL41" i="4"/>
  <c r="AN37" i="4"/>
  <c r="AM37" i="4"/>
  <c r="AL37" i="4"/>
  <c r="AT29" i="4"/>
  <c r="AS29" i="4"/>
  <c r="AR29" i="4"/>
  <c r="AQ29" i="4"/>
  <c r="AP29" i="4"/>
  <c r="AO29" i="4"/>
  <c r="AN29" i="4"/>
  <c r="AM29" i="4"/>
  <c r="AL29" i="4"/>
  <c r="AS25" i="4"/>
  <c r="AR25" i="4"/>
  <c r="AQ25" i="4"/>
  <c r="AP25" i="4"/>
  <c r="AO25" i="4"/>
  <c r="AN25" i="4"/>
  <c r="AM25" i="4"/>
  <c r="AL25" i="4"/>
  <c r="AO791" i="4"/>
  <c r="AN791" i="4"/>
  <c r="AM791" i="4"/>
  <c r="AL791" i="4"/>
  <c r="AN775" i="4"/>
  <c r="AM775" i="4"/>
  <c r="AL775" i="4"/>
  <c r="AR743" i="4"/>
  <c r="AS727" i="4"/>
  <c r="AR727" i="4"/>
  <c r="AQ727" i="4"/>
  <c r="AP727" i="4"/>
  <c r="AO727" i="4"/>
  <c r="AN727" i="4"/>
  <c r="AM727" i="4"/>
  <c r="AL727" i="4"/>
  <c r="AR711" i="4"/>
  <c r="AQ711" i="4"/>
  <c r="AP711" i="4"/>
  <c r="AO711" i="4"/>
  <c r="K834" i="6"/>
  <c r="K806" i="6"/>
  <c r="K758" i="6"/>
  <c r="K784" i="6"/>
  <c r="AS807" i="4"/>
  <c r="AR807" i="4"/>
  <c r="AQ807" i="4"/>
  <c r="AP807" i="4"/>
  <c r="AO807" i="4"/>
  <c r="AN807" i="4"/>
  <c r="AM807" i="4"/>
  <c r="AL807" i="4"/>
  <c r="AS679" i="4"/>
  <c r="AR679" i="4"/>
  <c r="AQ679" i="4"/>
  <c r="AP679" i="4"/>
  <c r="AO679" i="4"/>
  <c r="AN679" i="4"/>
  <c r="AM679" i="4"/>
  <c r="AL679" i="4"/>
  <c r="I419" i="6"/>
  <c r="I367" i="6"/>
  <c r="I510" i="6"/>
  <c r="G29" i="1"/>
  <c r="L29" i="1"/>
  <c r="P29" i="1"/>
  <c r="Z343" i="4"/>
  <c r="AA343" i="4"/>
  <c r="G343" i="4"/>
  <c r="Z358" i="4"/>
  <c r="AA358" i="4"/>
  <c r="G358" i="4"/>
  <c r="G392" i="4"/>
  <c r="Z392" i="4"/>
  <c r="AA392" i="4"/>
  <c r="G431" i="4"/>
  <c r="Z431" i="4"/>
  <c r="AA431" i="4"/>
  <c r="I648" i="6"/>
  <c r="G94" i="1"/>
  <c r="K94" i="1"/>
  <c r="P94" i="1"/>
  <c r="G53" i="1"/>
  <c r="L53" i="1"/>
  <c r="P53" i="1"/>
  <c r="G299" i="4"/>
  <c r="Z299" i="4"/>
  <c r="AA299" i="4"/>
  <c r="Z322" i="4"/>
  <c r="AA322" i="4"/>
  <c r="G322" i="4"/>
  <c r="I273" i="6"/>
  <c r="I351" i="3"/>
  <c r="K205" i="1"/>
  <c r="R205" i="1"/>
  <c r="I635" i="6"/>
  <c r="G184" i="1"/>
  <c r="K184" i="1"/>
  <c r="P184" i="1"/>
  <c r="G95" i="1"/>
  <c r="K95" i="1"/>
  <c r="P95" i="1"/>
  <c r="G325" i="1"/>
  <c r="K325" i="1"/>
  <c r="P325" i="1"/>
  <c r="R325" i="1"/>
  <c r="I468" i="6"/>
  <c r="K781" i="6"/>
  <c r="R411" i="3"/>
  <c r="AU1908" i="4"/>
  <c r="AU1748" i="4"/>
  <c r="AU1904" i="4"/>
  <c r="AU1744" i="4"/>
  <c r="AU1876" i="4"/>
  <c r="AU1684" i="4"/>
  <c r="AU1872" i="4"/>
  <c r="AU1680" i="4"/>
  <c r="AU1812" i="4"/>
  <c r="AU1652" i="4"/>
  <c r="AU1808" i="4"/>
  <c r="AU1648" i="4"/>
  <c r="AU1776" i="4"/>
  <c r="AU1620" i="4"/>
  <c r="AU1616" i="4"/>
  <c r="AU1940" i="4"/>
  <c r="I684" i="6"/>
  <c r="G30" i="4"/>
  <c r="Z30" i="4"/>
  <c r="AA30" i="4"/>
  <c r="G34" i="4"/>
  <c r="Z34" i="4"/>
  <c r="G86" i="4"/>
  <c r="Z86" i="4"/>
  <c r="AA86" i="4"/>
  <c r="G91" i="4"/>
  <c r="Z91" i="4"/>
  <c r="AA91" i="4"/>
  <c r="G94" i="4"/>
  <c r="Z94" i="4"/>
  <c r="AA94" i="4"/>
  <c r="G97" i="4"/>
  <c r="Z97" i="4"/>
  <c r="AA97" i="4"/>
  <c r="Z221" i="4"/>
  <c r="AA221" i="4"/>
  <c r="G221" i="4"/>
  <c r="R379" i="1"/>
  <c r="P141" i="1"/>
  <c r="R141" i="1"/>
  <c r="P108" i="1"/>
  <c r="R108" i="1"/>
  <c r="P229" i="1"/>
  <c r="R229" i="1"/>
  <c r="P315" i="1"/>
  <c r="R315" i="1"/>
  <c r="P161" i="1"/>
  <c r="R161" i="1"/>
  <c r="P112" i="1"/>
  <c r="R112" i="1"/>
  <c r="P278" i="1"/>
  <c r="R278" i="1"/>
  <c r="P299" i="1"/>
  <c r="R299" i="1"/>
  <c r="P304" i="1"/>
  <c r="R304" i="1"/>
  <c r="P328" i="1"/>
  <c r="R328" i="1"/>
  <c r="P340" i="1"/>
  <c r="R340" i="1"/>
  <c r="P398" i="1"/>
  <c r="R398" i="1"/>
  <c r="P416" i="1"/>
  <c r="R416" i="1"/>
  <c r="P310" i="1"/>
  <c r="R310" i="1"/>
  <c r="P279" i="1"/>
  <c r="R279" i="1"/>
  <c r="P270" i="1"/>
  <c r="R270" i="1"/>
  <c r="P204" i="1"/>
  <c r="R204" i="1"/>
  <c r="P175" i="1"/>
  <c r="R175" i="1"/>
  <c r="P89" i="1"/>
  <c r="R89" i="1"/>
  <c r="P424" i="1"/>
  <c r="R424" i="1"/>
  <c r="P146" i="1"/>
  <c r="R146" i="1"/>
  <c r="P163" i="1"/>
  <c r="R163" i="1"/>
  <c r="P26" i="1"/>
  <c r="R26" i="1"/>
  <c r="P33" i="1"/>
  <c r="R33" i="1"/>
  <c r="P38" i="1"/>
  <c r="R38" i="1"/>
  <c r="P43" i="1"/>
  <c r="R43" i="1"/>
  <c r="P47" i="1"/>
  <c r="R47" i="1"/>
  <c r="P88" i="1"/>
  <c r="R88" i="1"/>
  <c r="P210" i="1"/>
  <c r="R210" i="1"/>
  <c r="P301" i="1"/>
  <c r="R301" i="1"/>
  <c r="P226" i="1"/>
  <c r="R226" i="1"/>
  <c r="P415" i="1"/>
  <c r="R415" i="1"/>
  <c r="P285" i="1"/>
  <c r="R285" i="1"/>
  <c r="P160" i="1"/>
  <c r="R160" i="1"/>
  <c r="P259" i="1"/>
  <c r="R259" i="1"/>
  <c r="P309" i="1"/>
  <c r="R309" i="1"/>
  <c r="P319" i="1"/>
  <c r="R319" i="1"/>
  <c r="P343" i="1"/>
  <c r="R343" i="1"/>
  <c r="P360" i="1"/>
  <c r="R360" i="1"/>
  <c r="P401" i="1"/>
  <c r="R401" i="1"/>
  <c r="P409" i="1"/>
  <c r="R409" i="1"/>
  <c r="P417" i="1"/>
  <c r="R417" i="1"/>
  <c r="P100" i="1"/>
  <c r="R100" i="1"/>
  <c r="P155" i="1"/>
  <c r="R155" i="1"/>
  <c r="P120" i="1"/>
  <c r="R120" i="1"/>
  <c r="P196" i="1"/>
  <c r="R196" i="1"/>
  <c r="P302" i="1"/>
  <c r="R302" i="1"/>
  <c r="P324" i="1"/>
  <c r="R324" i="1"/>
  <c r="P381" i="1"/>
  <c r="R381" i="1"/>
  <c r="P407" i="1"/>
  <c r="R407" i="1"/>
  <c r="P308" i="1"/>
  <c r="R308" i="1"/>
  <c r="P295" i="1"/>
  <c r="R295" i="1"/>
  <c r="P235" i="1"/>
  <c r="R235" i="1"/>
  <c r="P123" i="1"/>
  <c r="R123" i="1"/>
  <c r="P221" i="1"/>
  <c r="R221" i="1"/>
  <c r="P214" i="1"/>
  <c r="R214" i="1"/>
  <c r="P169" i="1"/>
  <c r="R169" i="1"/>
  <c r="P213" i="1"/>
  <c r="R213" i="1"/>
  <c r="P30" i="1"/>
  <c r="R30" i="1"/>
  <c r="P49" i="1"/>
  <c r="R49" i="1"/>
  <c r="P54" i="1"/>
  <c r="R54" i="1"/>
  <c r="P60" i="1"/>
  <c r="R60" i="1"/>
  <c r="P66" i="1"/>
  <c r="R66" i="1"/>
  <c r="P81" i="1"/>
  <c r="R81" i="1"/>
  <c r="P280" i="1"/>
  <c r="R280" i="1"/>
  <c r="P246" i="1"/>
  <c r="R246" i="1"/>
  <c r="P179" i="1"/>
  <c r="R179" i="1"/>
  <c r="P135" i="1"/>
  <c r="R135" i="1"/>
  <c r="P111" i="1"/>
  <c r="R111" i="1"/>
  <c r="P356" i="1"/>
  <c r="R356" i="1"/>
  <c r="P366" i="1"/>
  <c r="R366" i="1"/>
  <c r="P389" i="1"/>
  <c r="R389" i="1"/>
  <c r="P395" i="1"/>
  <c r="R395" i="1"/>
  <c r="P291" i="1"/>
  <c r="R291" i="1"/>
  <c r="P110" i="1"/>
  <c r="R110" i="1"/>
  <c r="P266" i="1"/>
  <c r="R266" i="1"/>
  <c r="P237" i="1"/>
  <c r="R237" i="1"/>
  <c r="P230" i="1"/>
  <c r="R230" i="1"/>
  <c r="P131" i="1"/>
  <c r="R131" i="1"/>
  <c r="P124" i="1"/>
  <c r="R124" i="1"/>
  <c r="P191" i="1"/>
  <c r="R191" i="1"/>
  <c r="P198" i="1"/>
  <c r="R198" i="1"/>
  <c r="P183" i="1"/>
  <c r="R183" i="1"/>
  <c r="P24" i="1"/>
  <c r="R24" i="1"/>
  <c r="P44" i="1"/>
  <c r="R44" i="1"/>
  <c r="P72" i="1"/>
  <c r="R72" i="1"/>
  <c r="P83" i="1"/>
  <c r="R83" i="1"/>
  <c r="P90" i="1"/>
  <c r="R90" i="1"/>
  <c r="P265" i="1"/>
  <c r="R265" i="1"/>
  <c r="P164" i="1"/>
  <c r="R164" i="1"/>
  <c r="P132" i="1"/>
  <c r="R132" i="1"/>
  <c r="P97" i="1"/>
  <c r="R97" i="1"/>
  <c r="P165" i="1"/>
  <c r="R165" i="1"/>
  <c r="P215" i="1"/>
  <c r="R215" i="1"/>
  <c r="P104" i="1"/>
  <c r="R104" i="1"/>
  <c r="P228" i="1"/>
  <c r="R228" i="1"/>
  <c r="P258" i="1"/>
  <c r="R258" i="1"/>
  <c r="P296" i="1"/>
  <c r="R296" i="1"/>
  <c r="P329" i="1"/>
  <c r="R329" i="1"/>
  <c r="P348" i="1"/>
  <c r="R348" i="1"/>
  <c r="P369" i="1"/>
  <c r="R369" i="1"/>
  <c r="P396" i="1"/>
  <c r="R396" i="1"/>
  <c r="P222" i="1"/>
  <c r="R222" i="1"/>
  <c r="P252" i="1"/>
  <c r="R252" i="1"/>
  <c r="P107" i="1"/>
  <c r="R107" i="1"/>
  <c r="P292" i="1"/>
  <c r="R292" i="1"/>
  <c r="P425" i="1"/>
  <c r="R425" i="1"/>
  <c r="P150" i="1"/>
  <c r="R150" i="1"/>
  <c r="P212" i="1"/>
  <c r="R212" i="1"/>
  <c r="P109" i="1"/>
  <c r="R109" i="1"/>
  <c r="P181" i="1"/>
  <c r="R181" i="1"/>
  <c r="P40" i="1"/>
  <c r="R40" i="1"/>
  <c r="P50" i="1"/>
  <c r="R50" i="1"/>
  <c r="P55" i="1"/>
  <c r="R55" i="1"/>
  <c r="P61" i="1"/>
  <c r="R61" i="1"/>
  <c r="P67" i="1"/>
  <c r="R67" i="1"/>
  <c r="P76" i="1"/>
  <c r="R76" i="1"/>
  <c r="P272" i="1"/>
  <c r="R272" i="1"/>
  <c r="P253" i="1"/>
  <c r="R253" i="1"/>
  <c r="P349" i="1"/>
  <c r="R349" i="1"/>
  <c r="P118" i="1"/>
  <c r="R118" i="1"/>
  <c r="P287" i="1"/>
  <c r="R287" i="1"/>
  <c r="P307" i="1"/>
  <c r="R307" i="1"/>
  <c r="P313" i="1"/>
  <c r="R313" i="1"/>
  <c r="P331" i="1"/>
  <c r="R331" i="1"/>
  <c r="P347" i="1"/>
  <c r="R347" i="1"/>
  <c r="P372" i="1"/>
  <c r="R372" i="1"/>
  <c r="P390" i="1"/>
  <c r="R390" i="1"/>
  <c r="P421" i="1"/>
  <c r="R421" i="1"/>
  <c r="P269" i="1"/>
  <c r="R269" i="1"/>
  <c r="P202" i="1"/>
  <c r="R202" i="1"/>
  <c r="P157" i="1"/>
  <c r="R157" i="1"/>
  <c r="P185" i="1"/>
  <c r="R185" i="1"/>
  <c r="P121" i="1"/>
  <c r="R121" i="1"/>
  <c r="P105" i="1"/>
  <c r="R105" i="1"/>
  <c r="P35" i="1"/>
  <c r="R35" i="1"/>
  <c r="P45" i="1"/>
  <c r="R45" i="1"/>
  <c r="P62" i="1"/>
  <c r="R62" i="1"/>
  <c r="P68" i="1"/>
  <c r="R68" i="1"/>
  <c r="P85" i="1"/>
  <c r="R85" i="1"/>
  <c r="P98" i="1"/>
  <c r="R98" i="1"/>
  <c r="P271" i="1"/>
  <c r="R271" i="1"/>
  <c r="P113" i="1"/>
  <c r="R113" i="1"/>
  <c r="P140" i="1"/>
  <c r="R140" i="1"/>
  <c r="P133" i="1"/>
  <c r="R133" i="1"/>
  <c r="P32" i="1"/>
  <c r="R32" i="1"/>
  <c r="P224" i="1"/>
  <c r="R224" i="1"/>
  <c r="P208" i="1"/>
  <c r="R208" i="1"/>
  <c r="P232" i="1"/>
  <c r="R232" i="1"/>
  <c r="P277" i="1"/>
  <c r="R277" i="1"/>
  <c r="P316" i="1"/>
  <c r="R316" i="1"/>
  <c r="P335" i="1"/>
  <c r="R335" i="1"/>
  <c r="P153" i="1"/>
  <c r="P375" i="1"/>
  <c r="R375" i="1"/>
  <c r="P261" i="1"/>
  <c r="R261" i="1"/>
  <c r="P126" i="1"/>
  <c r="R126" i="1"/>
  <c r="P284" i="1"/>
  <c r="R284" i="1"/>
  <c r="P257" i="1"/>
  <c r="R257" i="1"/>
  <c r="P274" i="1"/>
  <c r="R274" i="1"/>
  <c r="P243" i="1"/>
  <c r="R243" i="1"/>
  <c r="P245" i="1"/>
  <c r="R245" i="1"/>
  <c r="P177" i="1"/>
  <c r="R177" i="1"/>
  <c r="P154" i="1"/>
  <c r="R154" i="1"/>
  <c r="P142" i="1"/>
  <c r="R142" i="1"/>
  <c r="P209" i="1"/>
  <c r="R209" i="1"/>
  <c r="P158" i="1"/>
  <c r="R158" i="1"/>
  <c r="P174" i="1"/>
  <c r="R174" i="1"/>
  <c r="P431" i="1"/>
  <c r="R431" i="1"/>
  <c r="P28" i="1"/>
  <c r="R28" i="1"/>
  <c r="P41" i="1"/>
  <c r="R41" i="1"/>
  <c r="P51" i="1"/>
  <c r="R51" i="1"/>
  <c r="P57" i="1"/>
  <c r="R57" i="1"/>
  <c r="P63" i="1"/>
  <c r="R63" i="1"/>
  <c r="P77" i="1"/>
  <c r="R77" i="1"/>
  <c r="P86" i="1"/>
  <c r="R86" i="1"/>
  <c r="P293" i="1"/>
  <c r="R293" i="1"/>
  <c r="P249" i="1"/>
  <c r="R249" i="1"/>
  <c r="P414" i="1"/>
  <c r="R414" i="1"/>
  <c r="P148" i="1"/>
  <c r="R148" i="1"/>
  <c r="P168" i="1"/>
  <c r="R168" i="1"/>
  <c r="P93" i="1"/>
  <c r="R93" i="1"/>
  <c r="P276" i="1"/>
  <c r="R276" i="1"/>
  <c r="P351" i="1"/>
  <c r="R351" i="1"/>
  <c r="P376" i="1"/>
  <c r="R376" i="1"/>
  <c r="P388" i="1"/>
  <c r="R388" i="1"/>
  <c r="P413" i="1"/>
  <c r="R413" i="1"/>
  <c r="P422" i="1"/>
  <c r="R422" i="1"/>
  <c r="P254" i="1"/>
  <c r="R254" i="1"/>
  <c r="P242" i="1"/>
  <c r="R242" i="1"/>
  <c r="P311" i="1"/>
  <c r="R311" i="1"/>
  <c r="P273" i="1"/>
  <c r="R273" i="1"/>
  <c r="P193" i="1"/>
  <c r="R193" i="1"/>
  <c r="P136" i="1"/>
  <c r="R136" i="1"/>
  <c r="P172" i="1"/>
  <c r="R172" i="1"/>
  <c r="P428" i="1"/>
  <c r="R428" i="1"/>
  <c r="P74" i="1"/>
  <c r="R74" i="1"/>
  <c r="P430" i="1"/>
  <c r="R430" i="1"/>
  <c r="P36" i="1"/>
  <c r="R36" i="1"/>
  <c r="P46" i="1"/>
  <c r="R46" i="1"/>
  <c r="P52" i="1"/>
  <c r="R52" i="1"/>
  <c r="P58" i="1"/>
  <c r="R58" i="1"/>
  <c r="P69" i="1"/>
  <c r="R69" i="1"/>
  <c r="P171" i="1"/>
  <c r="R171" i="1"/>
  <c r="P248" i="1"/>
  <c r="R248" i="1"/>
  <c r="P220" i="1"/>
  <c r="R220" i="1"/>
  <c r="P201" i="1"/>
  <c r="R201" i="1"/>
  <c r="P217" i="1"/>
  <c r="R217" i="1"/>
  <c r="G74" i="4"/>
  <c r="Z74" i="4"/>
  <c r="G78" i="4"/>
  <c r="Z78" i="4"/>
  <c r="AA78" i="4"/>
  <c r="G81" i="4"/>
  <c r="Z81" i="4"/>
  <c r="AA81" i="4"/>
  <c r="G84" i="4"/>
  <c r="Z84" i="4"/>
  <c r="AA84" i="4"/>
  <c r="G154" i="4"/>
  <c r="Z154" i="4"/>
  <c r="AA154" i="4"/>
  <c r="P154" i="4"/>
  <c r="R154" i="4" s="1"/>
  <c r="Z158" i="4"/>
  <c r="AA158" i="4"/>
  <c r="G158" i="4"/>
  <c r="I113" i="3"/>
  <c r="P411" i="1"/>
  <c r="R411" i="1"/>
  <c r="I63" i="3"/>
  <c r="R282" i="1"/>
  <c r="R199" i="1"/>
  <c r="Z329" i="4"/>
  <c r="AA329" i="4"/>
  <c r="G329" i="4"/>
  <c r="G441" i="4"/>
  <c r="Z441" i="4"/>
  <c r="AA441" i="4"/>
  <c r="G476" i="4"/>
  <c r="Z476" i="4"/>
  <c r="AA476" i="4"/>
  <c r="G149" i="4"/>
  <c r="Z149" i="4"/>
  <c r="AA149" i="4"/>
  <c r="G325" i="4"/>
  <c r="Z325" i="4"/>
  <c r="AA325" i="4"/>
  <c r="Z397" i="4"/>
  <c r="AA397" i="4"/>
  <c r="G397" i="4"/>
  <c r="Z433" i="4"/>
  <c r="AA433" i="4"/>
  <c r="G433" i="4"/>
  <c r="P433" i="4"/>
  <c r="AF433" i="4" s="1"/>
  <c r="Z214" i="4"/>
  <c r="AA214" i="4"/>
  <c r="G265" i="4"/>
  <c r="P265" i="4"/>
  <c r="R265" i="4" s="1"/>
  <c r="Z265" i="4"/>
  <c r="AA265" i="4"/>
  <c r="Z484" i="4"/>
  <c r="AA484" i="4"/>
  <c r="G484" i="4"/>
  <c r="Z488" i="4"/>
  <c r="AA488" i="4"/>
  <c r="G488" i="4"/>
  <c r="Z321" i="4"/>
  <c r="AA321" i="4"/>
  <c r="G321" i="4"/>
  <c r="Z249" i="4"/>
  <c r="AA249" i="4"/>
  <c r="Z317" i="4"/>
  <c r="AA317" i="4"/>
  <c r="Z385" i="4"/>
  <c r="AA385" i="4"/>
  <c r="G385" i="4"/>
  <c r="G473" i="4"/>
  <c r="Z473" i="4"/>
  <c r="AA473" i="4"/>
  <c r="G305" i="4"/>
  <c r="G313" i="4"/>
  <c r="Z313" i="4"/>
  <c r="AA313" i="4"/>
  <c r="G210" i="4"/>
  <c r="P360" i="4"/>
  <c r="AC360" i="4" s="1"/>
  <c r="P329" i="3"/>
  <c r="F354" i="3"/>
  <c r="P354" i="3" s="1"/>
  <c r="E37" i="5"/>
  <c r="Z782" i="6"/>
  <c r="P248" i="3"/>
  <c r="G248" i="3"/>
  <c r="I248" i="3" s="1"/>
  <c r="F853" i="3"/>
  <c r="G853" i="3" s="1"/>
  <c r="J853" i="3" s="1"/>
  <c r="E458" i="5"/>
  <c r="E41" i="5"/>
  <c r="E48" i="5"/>
  <c r="E51" i="5"/>
  <c r="E809" i="5"/>
  <c r="G184" i="3"/>
  <c r="I184" i="3" s="1"/>
  <c r="P184" i="3"/>
  <c r="G158" i="3"/>
  <c r="I158" i="3" s="1"/>
  <c r="P158" i="3"/>
  <c r="I214" i="3"/>
  <c r="E432" i="5"/>
  <c r="G129" i="3"/>
  <c r="I129" i="3" s="1"/>
  <c r="Z379" i="6"/>
  <c r="P23" i="3"/>
  <c r="G23" i="3"/>
  <c r="I23" i="3" s="1"/>
  <c r="Z260" i="6"/>
  <c r="Z593" i="6"/>
  <c r="K755" i="6"/>
  <c r="Z184" i="6"/>
  <c r="Z208" i="6"/>
  <c r="Z180" i="6"/>
  <c r="Z297" i="6"/>
  <c r="Z617" i="6"/>
  <c r="Z176" i="6"/>
  <c r="Z472" i="6"/>
  <c r="Z339" i="6"/>
  <c r="Z431" i="6"/>
  <c r="Z439" i="6"/>
  <c r="Z681" i="6"/>
  <c r="Z447" i="6"/>
  <c r="Z492" i="6"/>
  <c r="Z545" i="6"/>
  <c r="G886" i="6"/>
  <c r="K886" i="6" s="1"/>
  <c r="Z884" i="6"/>
  <c r="Z887" i="6"/>
  <c r="G889" i="6"/>
  <c r="Z355" i="6"/>
  <c r="AJ663" i="4"/>
  <c r="AK663" i="4"/>
  <c r="AI663" i="4"/>
  <c r="AH663" i="4"/>
  <c r="AA663" i="4"/>
  <c r="AE663" i="4"/>
  <c r="BB3" i="4"/>
  <c r="BA3" i="4"/>
  <c r="AJ631" i="4"/>
  <c r="AK631" i="4"/>
  <c r="AI631" i="4"/>
  <c r="AH631" i="4"/>
  <c r="AA631" i="4"/>
  <c r="AE631" i="4"/>
  <c r="AI1792" i="4"/>
  <c r="AK1792" i="4"/>
  <c r="AJ1792" i="4"/>
  <c r="AK29" i="4"/>
  <c r="AI29" i="4"/>
  <c r="AJ29" i="4"/>
  <c r="AK502" i="4"/>
  <c r="AI502" i="4"/>
  <c r="AH502" i="4"/>
  <c r="AA502" i="4"/>
  <c r="AE502" i="4"/>
  <c r="AJ502" i="4"/>
  <c r="AK163" i="4"/>
  <c r="AJ163" i="4"/>
  <c r="AI163" i="4"/>
  <c r="BB57" i="4"/>
  <c r="BA57" i="4"/>
  <c r="AZ57" i="4"/>
  <c r="AX57" i="4"/>
  <c r="AJ339" i="4"/>
  <c r="AK339" i="4"/>
  <c r="AI339" i="4"/>
  <c r="AH339" i="4"/>
  <c r="AJ179" i="4"/>
  <c r="AK179" i="4"/>
  <c r="AI179" i="4"/>
  <c r="BB61" i="4"/>
  <c r="BA61" i="4"/>
  <c r="AZ61" i="4"/>
  <c r="AX61" i="4"/>
  <c r="BB21" i="4"/>
  <c r="BA21" i="4"/>
  <c r="AZ21" i="4"/>
  <c r="AX21" i="4"/>
  <c r="AK567" i="4"/>
  <c r="AI567" i="4"/>
  <c r="AJ567" i="4"/>
  <c r="BB25" i="4"/>
  <c r="BA25" i="4"/>
  <c r="BA77" i="4"/>
  <c r="AZ77" i="4"/>
  <c r="AX77" i="4"/>
  <c r="BB77" i="4"/>
  <c r="AK25" i="4"/>
  <c r="AI25" i="4"/>
  <c r="AJ25" i="4"/>
  <c r="AI211" i="4"/>
  <c r="AH211" i="4"/>
  <c r="AJ211" i="4"/>
  <c r="AK211" i="4"/>
  <c r="AJ1708" i="4"/>
  <c r="AI1708" i="4"/>
  <c r="AK1708" i="4"/>
  <c r="BA89" i="4"/>
  <c r="BB89" i="4"/>
  <c r="AI291" i="4"/>
  <c r="AH291" i="4"/>
  <c r="AJ291" i="4"/>
  <c r="AK291" i="4"/>
  <c r="AI483" i="4"/>
  <c r="AH483" i="4"/>
  <c r="AJ483" i="4"/>
  <c r="AK483" i="4"/>
  <c r="BA49" i="4"/>
  <c r="BB49" i="4"/>
  <c r="AJ146" i="4"/>
  <c r="AK146" i="4"/>
  <c r="AI146" i="4"/>
  <c r="AK1916" i="4"/>
  <c r="AJ1916" i="4"/>
  <c r="AI1916" i="4"/>
  <c r="AH1916" i="4"/>
  <c r="AA1916" i="4"/>
  <c r="AE1916" i="4"/>
  <c r="AB407" i="4"/>
  <c r="AA407" i="4"/>
  <c r="AI615" i="4"/>
  <c r="AH615" i="4"/>
  <c r="AA615" i="4"/>
  <c r="AE615" i="4"/>
  <c r="AJ615" i="4"/>
  <c r="AK615" i="4"/>
  <c r="BA29" i="4"/>
  <c r="AZ29" i="4"/>
  <c r="AX29" i="4"/>
  <c r="BB29" i="4"/>
  <c r="AJ371" i="4"/>
  <c r="AK371" i="4"/>
  <c r="AI371" i="4"/>
  <c r="AH371" i="4"/>
  <c r="AK419" i="4"/>
  <c r="AI419" i="4"/>
  <c r="AH419" i="4"/>
  <c r="AJ419" i="4"/>
  <c r="AK519" i="4"/>
  <c r="AJ519" i="4"/>
  <c r="AI519" i="4"/>
  <c r="AH519" i="4"/>
  <c r="AA519" i="4"/>
  <c r="AE519" i="4"/>
  <c r="AJ387" i="4"/>
  <c r="AK387" i="4"/>
  <c r="AI387" i="4"/>
  <c r="AH387" i="4"/>
  <c r="AJ98" i="4"/>
  <c r="AK98" i="4"/>
  <c r="AI98" i="4"/>
  <c r="AK307" i="4"/>
  <c r="AI307" i="4"/>
  <c r="AH307" i="4"/>
  <c r="AJ307" i="4"/>
  <c r="AK114" i="4"/>
  <c r="AJ114" i="4"/>
  <c r="AI114" i="4"/>
  <c r="BA53" i="4"/>
  <c r="BB53" i="4"/>
  <c r="AJ535" i="4"/>
  <c r="AK535" i="4"/>
  <c r="AI535" i="4"/>
  <c r="AH535" i="4"/>
  <c r="AA535" i="4"/>
  <c r="AE535" i="4"/>
  <c r="AK1588" i="4"/>
  <c r="AJ1588" i="4"/>
  <c r="AI1588" i="4"/>
  <c r="AK1800" i="4"/>
  <c r="AJ1800" i="4"/>
  <c r="AI1800" i="4"/>
  <c r="AJ1660" i="4"/>
  <c r="AK1660" i="4"/>
  <c r="AI1660" i="4"/>
  <c r="AH1660" i="4"/>
  <c r="AA1660" i="4"/>
  <c r="AE1660" i="4"/>
  <c r="AJ227" i="4"/>
  <c r="AK227" i="4"/>
  <c r="AI227" i="4"/>
  <c r="AJ243" i="4"/>
  <c r="AK243" i="4"/>
  <c r="AI243" i="4"/>
  <c r="AH243" i="4"/>
  <c r="AJ357" i="4"/>
  <c r="AK357" i="4"/>
  <c r="AI357" i="4"/>
  <c r="AH357" i="4"/>
  <c r="AJ195" i="4"/>
  <c r="AK195" i="4"/>
  <c r="AI195" i="4"/>
  <c r="BA69" i="4"/>
  <c r="BB69" i="4"/>
  <c r="AJ727" i="4"/>
  <c r="AK727" i="4"/>
  <c r="AI727" i="4"/>
  <c r="AH727" i="4"/>
  <c r="AA727" i="4"/>
  <c r="AE727" i="4"/>
  <c r="BB66" i="4"/>
  <c r="BA66" i="4"/>
  <c r="AJ355" i="4"/>
  <c r="AK355" i="4"/>
  <c r="AI355" i="4"/>
  <c r="AH355" i="4"/>
  <c r="BB41" i="4"/>
  <c r="BA41" i="4"/>
  <c r="AZ41" i="4"/>
  <c r="AX41" i="4"/>
  <c r="AK599" i="4"/>
  <c r="AI599" i="4"/>
  <c r="AH599" i="4"/>
  <c r="AA599" i="4"/>
  <c r="AE599" i="4"/>
  <c r="AJ599" i="4"/>
  <c r="AK275" i="4"/>
  <c r="AJ275" i="4"/>
  <c r="AI275" i="4"/>
  <c r="AH275" i="4"/>
  <c r="BA93" i="4"/>
  <c r="BB93" i="4"/>
  <c r="BA45" i="4"/>
  <c r="AZ45" i="4"/>
  <c r="AX45" i="4"/>
  <c r="BB45" i="4"/>
  <c r="AJ647" i="4"/>
  <c r="AK647" i="4"/>
  <c r="AI647" i="4"/>
  <c r="BB65" i="4"/>
  <c r="BA65" i="4"/>
  <c r="AJ551" i="4"/>
  <c r="AK551" i="4"/>
  <c r="AI551" i="4"/>
  <c r="AJ130" i="4"/>
  <c r="AK130" i="4"/>
  <c r="AI130" i="4"/>
  <c r="AK323" i="4"/>
  <c r="AJ323" i="4"/>
  <c r="AI323" i="4"/>
  <c r="AH323" i="4"/>
  <c r="BB81" i="4"/>
  <c r="BA81" i="4"/>
  <c r="AJ435" i="4"/>
  <c r="AK435" i="4"/>
  <c r="AI435" i="4"/>
  <c r="BB85" i="4"/>
  <c r="BA85" i="4"/>
  <c r="BB37" i="4"/>
  <c r="BA37" i="4"/>
  <c r="AZ37" i="4"/>
  <c r="AX37" i="4"/>
  <c r="AK510" i="4"/>
  <c r="AI510" i="4"/>
  <c r="AJ510" i="4"/>
  <c r="AK1924" i="4"/>
  <c r="AI1924" i="4"/>
  <c r="AH1924" i="4"/>
  <c r="AA1924" i="4"/>
  <c r="AE1924" i="4"/>
  <c r="AJ1924" i="4"/>
  <c r="AI1784" i="4"/>
  <c r="AJ1784" i="4"/>
  <c r="AK1784" i="4"/>
  <c r="AI679" i="4"/>
  <c r="AJ679" i="4"/>
  <c r="AK679" i="4"/>
  <c r="BB73" i="4"/>
  <c r="BA73" i="4"/>
  <c r="AJ494" i="4"/>
  <c r="AK494" i="4"/>
  <c r="AI494" i="4"/>
  <c r="AJ807" i="4"/>
  <c r="AK807" i="4"/>
  <c r="AI807" i="4"/>
  <c r="BB33" i="4"/>
  <c r="BA33" i="4"/>
  <c r="AJ467" i="4"/>
  <c r="AK467" i="4"/>
  <c r="AI467" i="4"/>
  <c r="AB311" i="4"/>
  <c r="AA311" i="4"/>
  <c r="AJ57" i="4"/>
  <c r="AK57" i="4"/>
  <c r="AI57" i="4"/>
  <c r="AH57" i="4"/>
  <c r="AJ583" i="4"/>
  <c r="AK583" i="4"/>
  <c r="AI583" i="4"/>
  <c r="AK259" i="4"/>
  <c r="AI259" i="4"/>
  <c r="AH259" i="4"/>
  <c r="AJ259" i="4"/>
  <c r="AJ403" i="4"/>
  <c r="AK403" i="4"/>
  <c r="AI403" i="4"/>
  <c r="AH403" i="4"/>
  <c r="AI1668" i="4"/>
  <c r="AH1668" i="4"/>
  <c r="AA1668" i="4"/>
  <c r="AE1668" i="4"/>
  <c r="AJ1668" i="4"/>
  <c r="AK1668" i="4"/>
  <c r="AI1560" i="4"/>
  <c r="AK1560" i="4"/>
  <c r="AJ1560" i="4"/>
  <c r="I321" i="4"/>
  <c r="AB321" i="4"/>
  <c r="AD321" i="4"/>
  <c r="AE321" i="4"/>
  <c r="AJ743" i="4"/>
  <c r="AK743" i="4"/>
  <c r="AI743" i="4"/>
  <c r="AH743" i="4"/>
  <c r="AA743" i="4"/>
  <c r="AE743" i="4"/>
  <c r="AJ711" i="4"/>
  <c r="AK711" i="4"/>
  <c r="AI711" i="4"/>
  <c r="I210" i="4"/>
  <c r="AB210" i="4"/>
  <c r="AD210" i="4"/>
  <c r="AE210" i="4"/>
  <c r="I385" i="4"/>
  <c r="AB385" i="4"/>
  <c r="AD385" i="4"/>
  <c r="AE385" i="4"/>
  <c r="R385" i="4"/>
  <c r="K488" i="4"/>
  <c r="AE488" i="4"/>
  <c r="AD488" i="4"/>
  <c r="AB488" i="4"/>
  <c r="I397" i="4"/>
  <c r="AB397" i="4"/>
  <c r="AD397" i="4"/>
  <c r="AE397" i="4"/>
  <c r="J158" i="4"/>
  <c r="AB158" i="4"/>
  <c r="AE158" i="4"/>
  <c r="AD158" i="4"/>
  <c r="I81" i="4"/>
  <c r="AD81" i="4"/>
  <c r="AE81" i="4"/>
  <c r="AB81" i="4"/>
  <c r="H86" i="4"/>
  <c r="AB86" i="4"/>
  <c r="AE86" i="4"/>
  <c r="AD86" i="4"/>
  <c r="AT1808" i="4"/>
  <c r="AS1808" i="4"/>
  <c r="AR1808" i="4"/>
  <c r="AQ1808" i="4"/>
  <c r="AP1808" i="4"/>
  <c r="AO1808" i="4"/>
  <c r="AN1808" i="4"/>
  <c r="AM1808" i="4"/>
  <c r="AL1808" i="4"/>
  <c r="AT1904" i="4"/>
  <c r="AS1904" i="4"/>
  <c r="AR1904" i="4"/>
  <c r="AQ1904" i="4"/>
  <c r="AP1904" i="4"/>
  <c r="AO1904" i="4"/>
  <c r="AN1904" i="4"/>
  <c r="AM1904" i="4"/>
  <c r="AL1904" i="4"/>
  <c r="I299" i="4"/>
  <c r="AD299" i="4"/>
  <c r="AE299" i="4"/>
  <c r="AB299" i="4"/>
  <c r="R29" i="1"/>
  <c r="E14" i="1"/>
  <c r="AK37" i="4"/>
  <c r="AI37" i="4"/>
  <c r="AH37" i="4"/>
  <c r="AJ37" i="4"/>
  <c r="AI53" i="4"/>
  <c r="AH53" i="4"/>
  <c r="AJ53" i="4"/>
  <c r="AK53" i="4"/>
  <c r="AK759" i="4"/>
  <c r="AI759" i="4"/>
  <c r="AH759" i="4"/>
  <c r="AA759" i="4"/>
  <c r="AE759" i="4"/>
  <c r="AJ759" i="4"/>
  <c r="AH1839" i="4"/>
  <c r="AA1839" i="4"/>
  <c r="AE1839" i="4"/>
  <c r="AT456" i="4"/>
  <c r="AS456" i="4"/>
  <c r="AR456" i="4"/>
  <c r="AQ456" i="4"/>
  <c r="AP456" i="4"/>
  <c r="AO456" i="4"/>
  <c r="AN456" i="4"/>
  <c r="AM456" i="4"/>
  <c r="AL456" i="4"/>
  <c r="AT400" i="4"/>
  <c r="AS400" i="4"/>
  <c r="AR400" i="4"/>
  <c r="AQ400" i="4"/>
  <c r="AP400" i="4"/>
  <c r="AO400" i="4"/>
  <c r="AN400" i="4"/>
  <c r="AM400" i="4"/>
  <c r="AL400" i="4"/>
  <c r="AB117" i="4"/>
  <c r="AA117" i="4"/>
  <c r="AE271" i="4"/>
  <c r="AD271" i="4"/>
  <c r="AE77" i="4"/>
  <c r="AD77" i="4"/>
  <c r="AE390" i="4"/>
  <c r="AD390" i="4"/>
  <c r="AH183" i="4"/>
  <c r="AB375" i="4"/>
  <c r="AA375" i="4"/>
  <c r="AE427" i="4"/>
  <c r="AD427" i="4"/>
  <c r="AD90" i="4"/>
  <c r="AE90" i="4"/>
  <c r="AH1732" i="4"/>
  <c r="AA1732" i="4"/>
  <c r="AE1732" i="4"/>
  <c r="I343" i="4"/>
  <c r="AD343" i="4"/>
  <c r="AB343" i="4"/>
  <c r="AF343" i="4"/>
  <c r="AE343" i="4"/>
  <c r="AB224" i="4"/>
  <c r="AA224" i="4"/>
  <c r="AB213" i="4"/>
  <c r="AA213" i="4"/>
  <c r="AD69" i="4"/>
  <c r="AE69" i="4"/>
  <c r="AD301" i="4"/>
  <c r="AE301" i="4"/>
  <c r="AT1744" i="4"/>
  <c r="AS1744" i="4"/>
  <c r="AR1744" i="4"/>
  <c r="AQ1744" i="4"/>
  <c r="AP1744" i="4"/>
  <c r="AO1744" i="4"/>
  <c r="AN1744" i="4"/>
  <c r="AM1744" i="4"/>
  <c r="AL1744" i="4"/>
  <c r="AK61" i="4"/>
  <c r="AI61" i="4"/>
  <c r="AH61" i="4"/>
  <c r="AJ61" i="4"/>
  <c r="BB8" i="4"/>
  <c r="BA8" i="4"/>
  <c r="AZ8" i="4"/>
  <c r="AX8" i="4"/>
  <c r="AE363" i="4"/>
  <c r="AD363" i="4"/>
  <c r="AE472" i="4"/>
  <c r="AD472" i="4"/>
  <c r="AZ38" i="4"/>
  <c r="AX38" i="4"/>
  <c r="AB262" i="4"/>
  <c r="AA262" i="4"/>
  <c r="J441" i="4"/>
  <c r="AB441" i="4"/>
  <c r="AD441" i="4"/>
  <c r="AE441" i="4"/>
  <c r="AA34" i="4"/>
  <c r="AE34" i="4"/>
  <c r="AT1652" i="4"/>
  <c r="AS1652" i="4"/>
  <c r="AR1652" i="4"/>
  <c r="AQ1652" i="4"/>
  <c r="AP1652" i="4"/>
  <c r="AO1652" i="4"/>
  <c r="AN1652" i="4"/>
  <c r="AM1652" i="4"/>
  <c r="AL1652" i="4"/>
  <c r="AT1748" i="4"/>
  <c r="AS1748" i="4"/>
  <c r="AR1748" i="4"/>
  <c r="AQ1748" i="4"/>
  <c r="AP1748" i="4"/>
  <c r="AO1748" i="4"/>
  <c r="AN1748" i="4"/>
  <c r="AM1748" i="4"/>
  <c r="AL1748" i="4"/>
  <c r="R95" i="1"/>
  <c r="R53" i="1"/>
  <c r="K431" i="4"/>
  <c r="AB431" i="4"/>
  <c r="AD431" i="4"/>
  <c r="AE431" i="4"/>
  <c r="AK41" i="4"/>
  <c r="AI41" i="4"/>
  <c r="AH41" i="4"/>
  <c r="AJ41" i="4"/>
  <c r="R456" i="4"/>
  <c r="AA65" i="4"/>
  <c r="AB65" i="4"/>
  <c r="AE105" i="4"/>
  <c r="AD105" i="4"/>
  <c r="AE415" i="4"/>
  <c r="AD415" i="4"/>
  <c r="AE336" i="4"/>
  <c r="AD336" i="4"/>
  <c r="AE444" i="4"/>
  <c r="AD444" i="4"/>
  <c r="AB50" i="4"/>
  <c r="AA50" i="4"/>
  <c r="AH1584" i="4"/>
  <c r="AA1584" i="4"/>
  <c r="AE1584" i="4"/>
  <c r="AH1912" i="4"/>
  <c r="AA1912" i="4"/>
  <c r="AE1912" i="4"/>
  <c r="AA230" i="4"/>
  <c r="AB230" i="4"/>
  <c r="AH1640" i="4"/>
  <c r="AA1640" i="4"/>
  <c r="AE1640" i="4"/>
  <c r="AH1720" i="4"/>
  <c r="AA1720" i="4"/>
  <c r="AE1720" i="4"/>
  <c r="AH1852" i="4"/>
  <c r="AA1852" i="4"/>
  <c r="AE1852" i="4"/>
  <c r="AH1788" i="4"/>
  <c r="AA1788" i="4"/>
  <c r="AE1788" i="4"/>
  <c r="AT1876" i="4"/>
  <c r="AS1876" i="4"/>
  <c r="AR1876" i="4"/>
  <c r="AQ1876" i="4"/>
  <c r="AP1876" i="4"/>
  <c r="AO1876" i="4"/>
  <c r="AN1876" i="4"/>
  <c r="AM1876" i="4"/>
  <c r="AL1876" i="4"/>
  <c r="AD177" i="4"/>
  <c r="AE177" i="4"/>
  <c r="AD214" i="4"/>
  <c r="AE214" i="4"/>
  <c r="AD190" i="4"/>
  <c r="AE190" i="4"/>
  <c r="AH1824" i="4"/>
  <c r="AA1824" i="4"/>
  <c r="AE1824" i="4"/>
  <c r="AD317" i="4"/>
  <c r="AE317" i="4"/>
  <c r="I78" i="4"/>
  <c r="AD78" i="4"/>
  <c r="AB78" i="4"/>
  <c r="AC78" i="4"/>
  <c r="AF78" i="4"/>
  <c r="AE78" i="4"/>
  <c r="I97" i="4"/>
  <c r="AB97" i="4"/>
  <c r="AE97" i="4"/>
  <c r="AD97" i="4"/>
  <c r="AC97" i="4"/>
  <c r="R97" i="4"/>
  <c r="I34" i="4"/>
  <c r="AB34" i="4"/>
  <c r="AT1812" i="4"/>
  <c r="AS1812" i="4"/>
  <c r="AR1812" i="4"/>
  <c r="AQ1812" i="4"/>
  <c r="AP1812" i="4"/>
  <c r="AO1812" i="4"/>
  <c r="AN1812" i="4"/>
  <c r="AM1812" i="4"/>
  <c r="AL1812" i="4"/>
  <c r="AT1908" i="4"/>
  <c r="AS1908" i="4"/>
  <c r="AR1908" i="4"/>
  <c r="AQ1908" i="4"/>
  <c r="AP1908" i="4"/>
  <c r="AO1908" i="4"/>
  <c r="AN1908" i="4"/>
  <c r="AM1908" i="4"/>
  <c r="AL1908" i="4"/>
  <c r="AK45" i="4"/>
  <c r="AI45" i="4"/>
  <c r="AJ45" i="4"/>
  <c r="AI695" i="4"/>
  <c r="AH695" i="4"/>
  <c r="AA695" i="4"/>
  <c r="AE695" i="4"/>
  <c r="AJ695" i="4"/>
  <c r="AK695" i="4"/>
  <c r="AT451" i="4"/>
  <c r="AS451" i="4"/>
  <c r="AR451" i="4"/>
  <c r="AQ451" i="4"/>
  <c r="AP451" i="4"/>
  <c r="AO451" i="4"/>
  <c r="AN451" i="4"/>
  <c r="AM451" i="4"/>
  <c r="AL451" i="4"/>
  <c r="I400" i="4"/>
  <c r="AT333" i="4"/>
  <c r="AS333" i="4"/>
  <c r="AR333" i="4"/>
  <c r="AQ333" i="4"/>
  <c r="AP333" i="4"/>
  <c r="AO333" i="4"/>
  <c r="AN333" i="4"/>
  <c r="AM333" i="4"/>
  <c r="AL333" i="4"/>
  <c r="AD155" i="4"/>
  <c r="AE155" i="4"/>
  <c r="AE464" i="4"/>
  <c r="AD464" i="4"/>
  <c r="AB66" i="4"/>
  <c r="AA66" i="4"/>
  <c r="C11" i="1"/>
  <c r="AA232" i="4"/>
  <c r="AB232" i="4"/>
  <c r="AD116" i="4"/>
  <c r="AE116" i="4"/>
  <c r="AE475" i="4"/>
  <c r="AD475" i="4"/>
  <c r="AH795" i="4"/>
  <c r="AA795" i="4"/>
  <c r="AE795" i="4"/>
  <c r="AH1712" i="4"/>
  <c r="AA1712" i="4"/>
  <c r="AE1712" i="4"/>
  <c r="AH1672" i="4"/>
  <c r="AA1672" i="4"/>
  <c r="AE1672" i="4"/>
  <c r="AH1696" i="4"/>
  <c r="AA1696" i="4"/>
  <c r="AE1696" i="4"/>
  <c r="AH1848" i="4"/>
  <c r="AA1848" i="4"/>
  <c r="AE1848" i="4"/>
  <c r="AH279" i="4"/>
  <c r="AH1892" i="4"/>
  <c r="AA1892" i="4"/>
  <c r="AE1892" i="4"/>
  <c r="AH1920" i="4"/>
  <c r="AA1920" i="4"/>
  <c r="AE1920" i="4"/>
  <c r="AH1644" i="4"/>
  <c r="AA1644" i="4"/>
  <c r="AE1644" i="4"/>
  <c r="AH1796" i="4"/>
  <c r="AA1796" i="4"/>
  <c r="AE1796" i="4"/>
  <c r="AH1700" i="4"/>
  <c r="AA1700" i="4"/>
  <c r="AE1700" i="4"/>
  <c r="AH1884" i="4"/>
  <c r="AA1884" i="4"/>
  <c r="AE1884" i="4"/>
  <c r="AB82" i="4"/>
  <c r="AA82" i="4"/>
  <c r="K433" i="4"/>
  <c r="AE433" i="4"/>
  <c r="AD433" i="4"/>
  <c r="AB433" i="4"/>
  <c r="I84" i="4"/>
  <c r="AB84" i="4"/>
  <c r="AE84" i="4"/>
  <c r="AD84" i="4"/>
  <c r="I91" i="4"/>
  <c r="AE91" i="4"/>
  <c r="AB91" i="4"/>
  <c r="AD91" i="4"/>
  <c r="AC91" i="4"/>
  <c r="AF91" i="4"/>
  <c r="AE70" i="4"/>
  <c r="AD70" i="4"/>
  <c r="J476" i="4"/>
  <c r="AB476" i="4"/>
  <c r="AE476" i="4"/>
  <c r="AD476" i="4"/>
  <c r="I221" i="4"/>
  <c r="AB221" i="4"/>
  <c r="AD221" i="4"/>
  <c r="AE221" i="4"/>
  <c r="AH763" i="4"/>
  <c r="AA763" i="4"/>
  <c r="AE763" i="4"/>
  <c r="K889" i="6"/>
  <c r="K484" i="4"/>
  <c r="AB484" i="4"/>
  <c r="AE484" i="4"/>
  <c r="AD484" i="4"/>
  <c r="I329" i="4"/>
  <c r="AD329" i="4"/>
  <c r="AB329" i="4"/>
  <c r="AE329" i="4"/>
  <c r="I325" i="4"/>
  <c r="AD325" i="4"/>
  <c r="AE325" i="4"/>
  <c r="AB325" i="4"/>
  <c r="AA74" i="4"/>
  <c r="AT1940" i="4"/>
  <c r="AS1940" i="4"/>
  <c r="AR1940" i="4"/>
  <c r="AQ1940" i="4"/>
  <c r="AP1940" i="4"/>
  <c r="AO1940" i="4"/>
  <c r="AN1940" i="4"/>
  <c r="AM1940" i="4"/>
  <c r="AL1940" i="4"/>
  <c r="AT1680" i="4"/>
  <c r="AS1680" i="4"/>
  <c r="AR1680" i="4"/>
  <c r="AQ1680" i="4"/>
  <c r="AP1680" i="4"/>
  <c r="AO1680" i="4"/>
  <c r="AN1680" i="4"/>
  <c r="AM1680" i="4"/>
  <c r="AL1680" i="4"/>
  <c r="R184" i="1"/>
  <c r="R94" i="1"/>
  <c r="AE392" i="4"/>
  <c r="AD392" i="4"/>
  <c r="AB392" i="4"/>
  <c r="I392" i="4"/>
  <c r="AI775" i="4"/>
  <c r="AH775" i="4"/>
  <c r="AA775" i="4"/>
  <c r="AE775" i="4"/>
  <c r="AJ775" i="4"/>
  <c r="AK775" i="4"/>
  <c r="AK21" i="4"/>
  <c r="AI21" i="4"/>
  <c r="AH21" i="4"/>
  <c r="AJ21" i="4"/>
  <c r="AE283" i="4"/>
  <c r="AD283" i="4"/>
  <c r="AD112" i="4"/>
  <c r="AE112" i="4"/>
  <c r="AD129" i="4"/>
  <c r="AE129" i="4"/>
  <c r="AA439" i="4"/>
  <c r="AB439" i="4"/>
  <c r="C12" i="1"/>
  <c r="C16" i="1"/>
  <c r="D18" i="1"/>
  <c r="AD93" i="4"/>
  <c r="AE93" i="4"/>
  <c r="AD257" i="4"/>
  <c r="AE257" i="4"/>
  <c r="AD36" i="4"/>
  <c r="AE36" i="4"/>
  <c r="AE247" i="4"/>
  <c r="AD247" i="4"/>
  <c r="AH58" i="4"/>
  <c r="AE425" i="4"/>
  <c r="AD425" i="4"/>
  <c r="AB133" i="4"/>
  <c r="AA133" i="4"/>
  <c r="AA26" i="4"/>
  <c r="AB26" i="4"/>
  <c r="AT1776" i="4"/>
  <c r="AS1776" i="4"/>
  <c r="AR1776" i="4"/>
  <c r="AQ1776" i="4"/>
  <c r="AP1776" i="4"/>
  <c r="AO1776" i="4"/>
  <c r="AN1776" i="4"/>
  <c r="AM1776" i="4"/>
  <c r="AL1776" i="4"/>
  <c r="AE424" i="4"/>
  <c r="AD424" i="4"/>
  <c r="AE198" i="4"/>
  <c r="AD198" i="4"/>
  <c r="I313" i="4"/>
  <c r="AB313" i="4"/>
  <c r="AD313" i="4"/>
  <c r="AE313" i="4"/>
  <c r="I94" i="4"/>
  <c r="AB94" i="4"/>
  <c r="AE94" i="4"/>
  <c r="AD94" i="4"/>
  <c r="I30" i="4"/>
  <c r="AE30" i="4"/>
  <c r="AD30" i="4"/>
  <c r="AB30" i="4"/>
  <c r="AT1616" i="4"/>
  <c r="AS1616" i="4"/>
  <c r="AR1616" i="4"/>
  <c r="AQ1616" i="4"/>
  <c r="AP1616" i="4"/>
  <c r="AO1616" i="4"/>
  <c r="AN1616" i="4"/>
  <c r="AM1616" i="4"/>
  <c r="AL1616" i="4"/>
  <c r="AT1872" i="4"/>
  <c r="AS1872" i="4"/>
  <c r="AR1872" i="4"/>
  <c r="AQ1872" i="4"/>
  <c r="AP1872" i="4"/>
  <c r="AO1872" i="4"/>
  <c r="AN1872" i="4"/>
  <c r="AM1872" i="4"/>
  <c r="AL1872" i="4"/>
  <c r="I358" i="4"/>
  <c r="AE358" i="4"/>
  <c r="AD358" i="4"/>
  <c r="AB358" i="4"/>
  <c r="AI791" i="4"/>
  <c r="AJ791" i="4"/>
  <c r="AK791" i="4"/>
  <c r="AK49" i="4"/>
  <c r="AI49" i="4"/>
  <c r="AJ49" i="4"/>
  <c r="K451" i="4"/>
  <c r="AC451" i="4"/>
  <c r="I333" i="4"/>
  <c r="AD267" i="4"/>
  <c r="AE267" i="4"/>
  <c r="AD287" i="4"/>
  <c r="AE287" i="4"/>
  <c r="AB166" i="4"/>
  <c r="AA166" i="4"/>
  <c r="AE290" i="4"/>
  <c r="AD290" i="4"/>
  <c r="AA353" i="4"/>
  <c r="AE454" i="4"/>
  <c r="AD454" i="4"/>
  <c r="AE312" i="4"/>
  <c r="AD312" i="4"/>
  <c r="AH1816" i="4"/>
  <c r="AA1816" i="4"/>
  <c r="AE1816" i="4"/>
  <c r="AH1856" i="4"/>
  <c r="AA1856" i="4"/>
  <c r="AE1856" i="4"/>
  <c r="AD203" i="4"/>
  <c r="AE203" i="4"/>
  <c r="AD118" i="4"/>
  <c r="AE118" i="4"/>
  <c r="AH571" i="4"/>
  <c r="AA571" i="4"/>
  <c r="AE571" i="4"/>
  <c r="AH1844" i="4"/>
  <c r="AA1844" i="4"/>
  <c r="AE1844" i="4"/>
  <c r="AH1664" i="4"/>
  <c r="AA1664" i="4"/>
  <c r="AE1664" i="4"/>
  <c r="AH1832" i="4"/>
  <c r="AA1832" i="4"/>
  <c r="AE1832" i="4"/>
  <c r="AH1632" i="4"/>
  <c r="AA1632" i="4"/>
  <c r="AE1632" i="4"/>
  <c r="I265" i="4"/>
  <c r="AB265" i="4"/>
  <c r="AD265" i="4"/>
  <c r="AE265" i="4"/>
  <c r="AD115" i="4"/>
  <c r="AE115" i="4"/>
  <c r="AE191" i="4"/>
  <c r="AD191" i="4"/>
  <c r="K473" i="4"/>
  <c r="AD473" i="4"/>
  <c r="AE473" i="4"/>
  <c r="AB473" i="4"/>
  <c r="R473" i="4"/>
  <c r="AT1648" i="4"/>
  <c r="AS1648" i="4"/>
  <c r="AR1648" i="4"/>
  <c r="AQ1648" i="4"/>
  <c r="AP1648" i="4"/>
  <c r="AO1648" i="4"/>
  <c r="AN1648" i="4"/>
  <c r="AM1648" i="4"/>
  <c r="AL1648" i="4"/>
  <c r="K440" i="4"/>
  <c r="AZ78" i="4"/>
  <c r="AX78" i="4"/>
  <c r="AZ62" i="4"/>
  <c r="AX62" i="4"/>
  <c r="I154" i="4"/>
  <c r="AD154" i="4"/>
  <c r="AB154" i="4"/>
  <c r="AE154" i="4"/>
  <c r="J74" i="4"/>
  <c r="AD74" i="4"/>
  <c r="AB74" i="4"/>
  <c r="AE74" i="4"/>
  <c r="I305" i="4"/>
  <c r="AB305" i="4"/>
  <c r="AD305" i="4"/>
  <c r="AE305" i="4"/>
  <c r="AD249" i="4"/>
  <c r="AE249" i="4"/>
  <c r="J149" i="4"/>
  <c r="AB149" i="4"/>
  <c r="AD149" i="4"/>
  <c r="AE149" i="4"/>
  <c r="AT1620" i="4"/>
  <c r="AS1620" i="4"/>
  <c r="AR1620" i="4"/>
  <c r="AQ1620" i="4"/>
  <c r="AP1620" i="4"/>
  <c r="AO1620" i="4"/>
  <c r="AN1620" i="4"/>
  <c r="AM1620" i="4"/>
  <c r="AL1620" i="4"/>
  <c r="AT1684" i="4"/>
  <c r="AS1684" i="4"/>
  <c r="AR1684" i="4"/>
  <c r="AQ1684" i="4"/>
  <c r="AP1684" i="4"/>
  <c r="AO1684" i="4"/>
  <c r="AN1684" i="4"/>
  <c r="AM1684" i="4"/>
  <c r="AL1684" i="4"/>
  <c r="I322" i="4"/>
  <c r="AB322" i="4"/>
  <c r="AD322" i="4"/>
  <c r="AE322" i="4"/>
  <c r="AJ33" i="4"/>
  <c r="AK33" i="4"/>
  <c r="AI33" i="4"/>
  <c r="AH33" i="4"/>
  <c r="AH1871" i="4"/>
  <c r="AA1871" i="4"/>
  <c r="AE1871" i="4"/>
  <c r="AT440" i="4"/>
  <c r="AS440" i="4"/>
  <c r="AR440" i="4"/>
  <c r="AQ440" i="4"/>
  <c r="AP440" i="4"/>
  <c r="AO440" i="4"/>
  <c r="AN440" i="4"/>
  <c r="AM440" i="4"/>
  <c r="AL440" i="4"/>
  <c r="R418" i="1"/>
  <c r="AE346" i="4"/>
  <c r="AD346" i="4"/>
  <c r="AE137" i="4"/>
  <c r="AD137" i="4"/>
  <c r="AE404" i="4"/>
  <c r="AD404" i="4"/>
  <c r="AD327" i="4"/>
  <c r="AE327" i="4"/>
  <c r="AH635" i="4"/>
  <c r="AA635" i="4"/>
  <c r="AE635" i="4"/>
  <c r="AH1580" i="4"/>
  <c r="AA1580" i="4"/>
  <c r="AE1580" i="4"/>
  <c r="AH1612" i="4"/>
  <c r="AA1612" i="4"/>
  <c r="AE1612" i="4"/>
  <c r="AH1740" i="4"/>
  <c r="AA1740" i="4"/>
  <c r="AE1740" i="4"/>
  <c r="AH1596" i="4"/>
  <c r="AA1596" i="4"/>
  <c r="AE1596" i="4"/>
  <c r="AH1568" i="4"/>
  <c r="AA1568" i="4"/>
  <c r="AE1568" i="4"/>
  <c r="AJ1748" i="4"/>
  <c r="AK1748" i="4"/>
  <c r="AI1748" i="4"/>
  <c r="AH1748" i="4"/>
  <c r="AA1748" i="4"/>
  <c r="AE1748" i="4"/>
  <c r="AI440" i="4"/>
  <c r="AJ440" i="4"/>
  <c r="AK440" i="4"/>
  <c r="AJ1940" i="4"/>
  <c r="AI1940" i="4"/>
  <c r="AK1940" i="4"/>
  <c r="AJ451" i="4"/>
  <c r="AK451" i="4"/>
  <c r="AI451" i="4"/>
  <c r="AK1652" i="4"/>
  <c r="AJ1652" i="4"/>
  <c r="AI1652" i="4"/>
  <c r="AH1652" i="4"/>
  <c r="AA1652" i="4"/>
  <c r="AE1652" i="4"/>
  <c r="AJ1872" i="4"/>
  <c r="AI1872" i="4"/>
  <c r="AK1872" i="4"/>
  <c r="AJ1616" i="4"/>
  <c r="AI1616" i="4"/>
  <c r="AH1616" i="4"/>
  <c r="AA1616" i="4"/>
  <c r="AE1616" i="4"/>
  <c r="AK1616" i="4"/>
  <c r="AJ1744" i="4"/>
  <c r="AI1744" i="4"/>
  <c r="AK1744" i="4"/>
  <c r="AJ1680" i="4"/>
  <c r="AI1680" i="4"/>
  <c r="AK1680" i="4"/>
  <c r="AK1620" i="4"/>
  <c r="AJ1620" i="4"/>
  <c r="AI1620" i="4"/>
  <c r="AK1648" i="4"/>
  <c r="AJ1648" i="4"/>
  <c r="AI1648" i="4"/>
  <c r="AI333" i="4"/>
  <c r="AH333" i="4"/>
  <c r="AJ333" i="4"/>
  <c r="AK333" i="4"/>
  <c r="AJ1908" i="4"/>
  <c r="AK1908" i="4"/>
  <c r="AI1908" i="4"/>
  <c r="AK1812" i="4"/>
  <c r="AJ1812" i="4"/>
  <c r="AI1812" i="4"/>
  <c r="AI1876" i="4"/>
  <c r="AH1876" i="4"/>
  <c r="AA1876" i="4"/>
  <c r="AE1876" i="4"/>
  <c r="AJ1876" i="4"/>
  <c r="AK1876" i="4"/>
  <c r="AK1684" i="4"/>
  <c r="AJ1684" i="4"/>
  <c r="AI1684" i="4"/>
  <c r="AJ1776" i="4"/>
  <c r="AK1776" i="4"/>
  <c r="AI1776" i="4"/>
  <c r="AH1776" i="4"/>
  <c r="AA1776" i="4"/>
  <c r="AE1776" i="4"/>
  <c r="AI400" i="4"/>
  <c r="AH400" i="4"/>
  <c r="AK400" i="4"/>
  <c r="AJ400" i="4"/>
  <c r="AJ1904" i="4"/>
  <c r="AK1904" i="4"/>
  <c r="AI1904" i="4"/>
  <c r="AH1904" i="4"/>
  <c r="AA1904" i="4"/>
  <c r="AE1904" i="4"/>
  <c r="AK456" i="4"/>
  <c r="AI456" i="4"/>
  <c r="AJ456" i="4"/>
  <c r="AK1808" i="4"/>
  <c r="AJ1808" i="4"/>
  <c r="AI1808" i="4"/>
  <c r="AH1808" i="4"/>
  <c r="AA1808" i="4"/>
  <c r="AE1808" i="4"/>
  <c r="AE353" i="4"/>
  <c r="AD353" i="4"/>
  <c r="AD213" i="4"/>
  <c r="AE213" i="4"/>
  <c r="AB183" i="4"/>
  <c r="AA183" i="4"/>
  <c r="AB291" i="4"/>
  <c r="AA291" i="4"/>
  <c r="AD262" i="4"/>
  <c r="AE262" i="4"/>
  <c r="AA403" i="4"/>
  <c r="AB403" i="4"/>
  <c r="AA371" i="4"/>
  <c r="AB371" i="4"/>
  <c r="AH567" i="4"/>
  <c r="AA567" i="4"/>
  <c r="AE567" i="4"/>
  <c r="AD439" i="4"/>
  <c r="AE439" i="4"/>
  <c r="AD34" i="4"/>
  <c r="AE224" i="4"/>
  <c r="AD224" i="4"/>
  <c r="AB57" i="4"/>
  <c r="AA57" i="4"/>
  <c r="AZ33" i="4"/>
  <c r="AX33" i="4"/>
  <c r="AZ73" i="4"/>
  <c r="AX73" i="4"/>
  <c r="AZ85" i="4"/>
  <c r="AX85" i="4"/>
  <c r="AZ65" i="4"/>
  <c r="AX65" i="4"/>
  <c r="AZ93" i="4"/>
  <c r="AX93" i="4"/>
  <c r="AZ49" i="4"/>
  <c r="AX49" i="4"/>
  <c r="AZ89" i="4"/>
  <c r="AX89" i="4"/>
  <c r="AH25" i="4"/>
  <c r="AA339" i="4"/>
  <c r="AB339" i="4"/>
  <c r="AH1792" i="4"/>
  <c r="AA1792" i="4"/>
  <c r="AE1792" i="4"/>
  <c r="AH1784" i="4"/>
  <c r="AA1784" i="4"/>
  <c r="AE1784" i="4"/>
  <c r="AA323" i="4"/>
  <c r="AB323" i="4"/>
  <c r="AD407" i="4"/>
  <c r="AE407" i="4"/>
  <c r="AE166" i="4"/>
  <c r="AD166" i="4"/>
  <c r="AB279" i="4"/>
  <c r="AA279" i="4"/>
  <c r="AE232" i="4"/>
  <c r="AD232" i="4"/>
  <c r="AD50" i="4"/>
  <c r="AE50" i="4"/>
  <c r="AB41" i="4"/>
  <c r="AA41" i="4"/>
  <c r="AB61" i="4"/>
  <c r="AA61" i="4"/>
  <c r="AA53" i="4"/>
  <c r="AB53" i="4"/>
  <c r="AA275" i="4"/>
  <c r="AB275" i="4"/>
  <c r="AA355" i="4"/>
  <c r="AB355" i="4"/>
  <c r="AB243" i="4"/>
  <c r="AA243" i="4"/>
  <c r="AB307" i="4"/>
  <c r="AA307" i="4"/>
  <c r="AH45" i="4"/>
  <c r="AD117" i="4"/>
  <c r="AE117" i="4"/>
  <c r="AB33" i="4"/>
  <c r="AA33" i="4"/>
  <c r="AB58" i="4"/>
  <c r="AA58" i="4"/>
  <c r="O418" i="1"/>
  <c r="O432" i="1"/>
  <c r="O424" i="1"/>
  <c r="O417" i="1"/>
  <c r="O429" i="1"/>
  <c r="O416" i="1"/>
  <c r="O419" i="1"/>
  <c r="O412" i="1"/>
  <c r="O426" i="1"/>
  <c r="O415" i="1"/>
  <c r="O422" i="1"/>
  <c r="O430" i="1"/>
  <c r="O428" i="1"/>
  <c r="O427" i="1"/>
  <c r="O420" i="1"/>
  <c r="O423" i="1"/>
  <c r="O413" i="1"/>
  <c r="O425" i="1"/>
  <c r="O414" i="1"/>
  <c r="O431" i="1"/>
  <c r="O421" i="1"/>
  <c r="AH807" i="4"/>
  <c r="AA807" i="4"/>
  <c r="AE807" i="4"/>
  <c r="AH435" i="4"/>
  <c r="AH130" i="4"/>
  <c r="AH647" i="4"/>
  <c r="AA647" i="4"/>
  <c r="AE647" i="4"/>
  <c r="AZ69" i="4"/>
  <c r="AX69" i="4"/>
  <c r="AH1800" i="4"/>
  <c r="AA1800" i="4"/>
  <c r="AE1800" i="4"/>
  <c r="AH1708" i="4"/>
  <c r="AA1708" i="4"/>
  <c r="AE1708" i="4"/>
  <c r="AD133" i="4"/>
  <c r="AE133" i="4"/>
  <c r="AH791" i="4"/>
  <c r="AA791" i="4"/>
  <c r="AE791" i="4"/>
  <c r="AH49" i="4"/>
  <c r="AE26" i="4"/>
  <c r="AD26" i="4"/>
  <c r="AD66" i="4"/>
  <c r="AE66" i="4"/>
  <c r="AD230" i="4"/>
  <c r="AE230" i="4"/>
  <c r="AE375" i="4"/>
  <c r="AD375" i="4"/>
  <c r="AB37" i="4"/>
  <c r="AA37" i="4"/>
  <c r="AH711" i="4"/>
  <c r="AA711" i="4"/>
  <c r="AE711" i="4"/>
  <c r="AH1560" i="4"/>
  <c r="AA1560" i="4"/>
  <c r="AE1560" i="4"/>
  <c r="AA259" i="4"/>
  <c r="AB259" i="4"/>
  <c r="AD311" i="4"/>
  <c r="AE311" i="4"/>
  <c r="AH195" i="4"/>
  <c r="AH98" i="4"/>
  <c r="AB483" i="4"/>
  <c r="AA483" i="4"/>
  <c r="AD82" i="4"/>
  <c r="AE82" i="4"/>
  <c r="AE65" i="4"/>
  <c r="AD65" i="4"/>
  <c r="AH679" i="4"/>
  <c r="AA679" i="4"/>
  <c r="AE679" i="4"/>
  <c r="AH510" i="4"/>
  <c r="AA510" i="4"/>
  <c r="AE510" i="4"/>
  <c r="AZ66" i="4"/>
  <c r="AX66" i="4"/>
  <c r="AH227" i="4"/>
  <c r="AZ53" i="4"/>
  <c r="AX53" i="4"/>
  <c r="AH146" i="4"/>
  <c r="AZ25" i="4"/>
  <c r="AX25" i="4"/>
  <c r="AH29" i="4"/>
  <c r="AZ3" i="4"/>
  <c r="AX3" i="4"/>
  <c r="AB21" i="4"/>
  <c r="AA21" i="4"/>
  <c r="AB357" i="4"/>
  <c r="AA357" i="4"/>
  <c r="AA387" i="4"/>
  <c r="AB387" i="4"/>
  <c r="AB211" i="4"/>
  <c r="AA211" i="4"/>
  <c r="AH583" i="4"/>
  <c r="AA583" i="4"/>
  <c r="AE583" i="4"/>
  <c r="AH467" i="4"/>
  <c r="AH494" i="4"/>
  <c r="AA494" i="4"/>
  <c r="AE494" i="4"/>
  <c r="AZ81" i="4"/>
  <c r="AX81" i="4"/>
  <c r="AH551" i="4"/>
  <c r="AA551" i="4"/>
  <c r="AE551" i="4"/>
  <c r="AH1588" i="4"/>
  <c r="AA1588" i="4"/>
  <c r="AE1588" i="4"/>
  <c r="AH114" i="4"/>
  <c r="AB419" i="4"/>
  <c r="AA419" i="4"/>
  <c r="AH179" i="4"/>
  <c r="AH163" i="4"/>
  <c r="AA400" i="4"/>
  <c r="AB400" i="4"/>
  <c r="AA114" i="4"/>
  <c r="AB114" i="4"/>
  <c r="AD387" i="4"/>
  <c r="AE387" i="4"/>
  <c r="AA146" i="4"/>
  <c r="AB146" i="4"/>
  <c r="AB195" i="4"/>
  <c r="AA195" i="4"/>
  <c r="AD243" i="4"/>
  <c r="AE243" i="4"/>
  <c r="AH1680" i="4"/>
  <c r="AA1680" i="4"/>
  <c r="AE1680" i="4"/>
  <c r="AA333" i="4"/>
  <c r="AB333" i="4"/>
  <c r="AD357" i="4"/>
  <c r="AE357" i="4"/>
  <c r="AD58" i="4"/>
  <c r="AE58" i="4"/>
  <c r="AD53" i="4"/>
  <c r="AE53" i="4"/>
  <c r="AE183" i="4"/>
  <c r="AD183" i="4"/>
  <c r="AH1744" i="4"/>
  <c r="AA1744" i="4"/>
  <c r="AE1744" i="4"/>
  <c r="AH1872" i="4"/>
  <c r="AA1872" i="4"/>
  <c r="AE1872" i="4"/>
  <c r="AD37" i="4"/>
  <c r="AE37" i="4"/>
  <c r="AD339" i="4"/>
  <c r="AE339" i="4"/>
  <c r="AB45" i="4"/>
  <c r="AA45" i="4"/>
  <c r="AD21" i="4"/>
  <c r="AE21" i="4"/>
  <c r="AE355" i="4"/>
  <c r="AD355" i="4"/>
  <c r="AB25" i="4"/>
  <c r="AA25" i="4"/>
  <c r="AE57" i="4"/>
  <c r="AD57" i="4"/>
  <c r="AH1908" i="4"/>
  <c r="AA1908" i="4"/>
  <c r="AE1908" i="4"/>
  <c r="AB227" i="4"/>
  <c r="AA227" i="4"/>
  <c r="AB163" i="4"/>
  <c r="AA163" i="4"/>
  <c r="AD259" i="4"/>
  <c r="AE259" i="4"/>
  <c r="AE33" i="4"/>
  <c r="AD33" i="4"/>
  <c r="AD61" i="4"/>
  <c r="AE61" i="4"/>
  <c r="AE371" i="4"/>
  <c r="AD371" i="4"/>
  <c r="AH1684" i="4"/>
  <c r="AA1684" i="4"/>
  <c r="AE1684" i="4"/>
  <c r="AH1620" i="4"/>
  <c r="AA1620" i="4"/>
  <c r="AE1620" i="4"/>
  <c r="AH451" i="4"/>
  <c r="AA179" i="4"/>
  <c r="AB179" i="4"/>
  <c r="AE275" i="4"/>
  <c r="AD275" i="4"/>
  <c r="AE323" i="4"/>
  <c r="AD323" i="4"/>
  <c r="AD291" i="4"/>
  <c r="AE291" i="4"/>
  <c r="AB98" i="4"/>
  <c r="AA98" i="4"/>
  <c r="AA467" i="4"/>
  <c r="AB467" i="4"/>
  <c r="AE211" i="4"/>
  <c r="AD211" i="4"/>
  <c r="AD483" i="4"/>
  <c r="AE483" i="4"/>
  <c r="AB49" i="4"/>
  <c r="AA49" i="4"/>
  <c r="AB130" i="4"/>
  <c r="AA130" i="4"/>
  <c r="AE419" i="4"/>
  <c r="AD419" i="4"/>
  <c r="AB29" i="4"/>
  <c r="AA29" i="4"/>
  <c r="AB435" i="4"/>
  <c r="AA435" i="4"/>
  <c r="AE307" i="4"/>
  <c r="AD307" i="4"/>
  <c r="AD41" i="4"/>
  <c r="AE41" i="4"/>
  <c r="AD279" i="4"/>
  <c r="AE279" i="4"/>
  <c r="AD403" i="4"/>
  <c r="AE403" i="4"/>
  <c r="AH456" i="4"/>
  <c r="AH1812" i="4"/>
  <c r="AA1812" i="4"/>
  <c r="AE1812" i="4"/>
  <c r="AH1648" i="4"/>
  <c r="AA1648" i="4"/>
  <c r="AE1648" i="4"/>
  <c r="AH1940" i="4"/>
  <c r="AA1940" i="4"/>
  <c r="AE1940" i="4"/>
  <c r="AH440" i="4"/>
  <c r="AE29" i="4"/>
  <c r="AD29" i="4"/>
  <c r="AE146" i="4"/>
  <c r="AD146" i="4"/>
  <c r="AE179" i="4"/>
  <c r="AD179" i="4"/>
  <c r="AE45" i="4"/>
  <c r="AD45" i="4"/>
  <c r="AA440" i="4"/>
  <c r="AB440" i="4"/>
  <c r="AB451" i="4"/>
  <c r="AA451" i="4"/>
  <c r="AD227" i="4"/>
  <c r="AE227" i="4"/>
  <c r="AD333" i="4"/>
  <c r="AE333" i="4"/>
  <c r="AB456" i="4"/>
  <c r="AA456" i="4"/>
  <c r="AE163" i="4"/>
  <c r="AD163" i="4"/>
  <c r="AE25" i="4"/>
  <c r="AD25" i="4"/>
  <c r="AE130" i="4"/>
  <c r="AD130" i="4"/>
  <c r="AE114" i="4"/>
  <c r="AD114" i="4"/>
  <c r="AE400" i="4"/>
  <c r="AD400" i="4"/>
  <c r="AE195" i="4"/>
  <c r="AD195" i="4"/>
  <c r="AD467" i="4"/>
  <c r="AE467" i="4"/>
  <c r="AD435" i="4"/>
  <c r="AE435" i="4"/>
  <c r="AE49" i="4"/>
  <c r="AD49" i="4"/>
  <c r="AE98" i="4"/>
  <c r="AD98" i="4"/>
  <c r="AE440" i="4"/>
  <c r="AD440" i="4"/>
  <c r="AE456" i="4"/>
  <c r="AD456" i="4"/>
  <c r="AD451" i="4"/>
  <c r="AE451" i="4"/>
  <c r="AC11" i="4"/>
  <c r="I737" i="6"/>
  <c r="I729" i="6"/>
  <c r="K738" i="6"/>
  <c r="K837" i="6"/>
  <c r="I668" i="6"/>
  <c r="I623" i="6"/>
  <c r="H40" i="6"/>
  <c r="G24" i="6"/>
  <c r="Z24" i="6"/>
  <c r="Z30" i="6"/>
  <c r="G30" i="6"/>
  <c r="H30" i="6" s="1"/>
  <c r="Z64" i="6"/>
  <c r="G64" i="6"/>
  <c r="H64" i="6" s="1"/>
  <c r="G70" i="6"/>
  <c r="Z70" i="6"/>
  <c r="Z76" i="6"/>
  <c r="G76" i="6"/>
  <c r="Z87" i="6"/>
  <c r="G87" i="6"/>
  <c r="G368" i="6"/>
  <c r="Z368" i="6"/>
  <c r="Z425" i="6"/>
  <c r="G425" i="6"/>
  <c r="Z608" i="6"/>
  <c r="G791" i="6"/>
  <c r="Z791" i="6"/>
  <c r="Z797" i="6"/>
  <c r="G797" i="6"/>
  <c r="Z814" i="6"/>
  <c r="G814" i="6"/>
  <c r="K814" i="6" s="1"/>
  <c r="Z823" i="6"/>
  <c r="G823" i="6"/>
  <c r="Z829" i="6"/>
  <c r="G829" i="6"/>
  <c r="K829" i="6" s="1"/>
  <c r="G839" i="6"/>
  <c r="Z839" i="6"/>
  <c r="G874" i="6"/>
  <c r="K874" i="6" s="1"/>
  <c r="Z874" i="6"/>
  <c r="G862" i="6"/>
  <c r="Z862" i="6"/>
  <c r="K852" i="6"/>
  <c r="G848" i="6"/>
  <c r="Z848" i="6"/>
  <c r="I369" i="6"/>
  <c r="I269" i="6"/>
  <c r="H122" i="6"/>
  <c r="I392" i="6"/>
  <c r="I678" i="6"/>
  <c r="I598" i="6"/>
  <c r="Z273" i="6"/>
  <c r="Z279" i="6"/>
  <c r="G279" i="6"/>
  <c r="I279" i="6" s="1"/>
  <c r="G292" i="6"/>
  <c r="Z292" i="6"/>
  <c r="U299" i="6"/>
  <c r="Z299" i="6"/>
  <c r="G304" i="6"/>
  <c r="Z311" i="6"/>
  <c r="G311" i="6"/>
  <c r="I311" i="6" s="1"/>
  <c r="G324" i="6"/>
  <c r="I324" i="6" s="1"/>
  <c r="U337" i="6"/>
  <c r="Z337" i="6"/>
  <c r="Z343" i="6"/>
  <c r="G343" i="6"/>
  <c r="I343" i="6" s="1"/>
  <c r="G193" i="6"/>
  <c r="H193" i="6" s="1"/>
  <c r="G199" i="6"/>
  <c r="H199" i="6" s="1"/>
  <c r="Z199" i="6"/>
  <c r="G211" i="6"/>
  <c r="H211" i="6" s="1"/>
  <c r="Z211" i="6"/>
  <c r="P217" i="6"/>
  <c r="Z217" i="6"/>
  <c r="G217" i="6"/>
  <c r="H217" i="6" s="1"/>
  <c r="G235" i="6"/>
  <c r="Z248" i="6"/>
  <c r="G248" i="6"/>
  <c r="H248" i="6" s="1"/>
  <c r="G169" i="6"/>
  <c r="H169" i="6" s="1"/>
  <c r="Z181" i="6"/>
  <c r="G181" i="6"/>
  <c r="G187" i="6"/>
  <c r="H187" i="6" s="1"/>
  <c r="Z187" i="6"/>
  <c r="I654" i="6"/>
  <c r="Z144" i="6"/>
  <c r="Z151" i="6"/>
  <c r="G151" i="6"/>
  <c r="Z156" i="6"/>
  <c r="G156" i="6"/>
  <c r="H144" i="6"/>
  <c r="Z126" i="6"/>
  <c r="G126" i="6"/>
  <c r="H126" i="6" s="1"/>
  <c r="G131" i="6"/>
  <c r="H131" i="6" s="1"/>
  <c r="P131" i="6"/>
  <c r="Z131" i="6"/>
  <c r="Z113" i="6"/>
  <c r="G113" i="6"/>
  <c r="H113" i="6" s="1"/>
  <c r="G119" i="6"/>
  <c r="H119" i="6" s="1"/>
  <c r="Z119" i="6"/>
  <c r="Z100" i="6"/>
  <c r="G100" i="6"/>
  <c r="H100" i="6" s="1"/>
  <c r="H112" i="6"/>
  <c r="Z188" i="6"/>
  <c r="Z293" i="6"/>
  <c r="Z363" i="6"/>
  <c r="Z281" i="6"/>
  <c r="Z326" i="6"/>
  <c r="Z351" i="6"/>
  <c r="Z375" i="6"/>
  <c r="Z766" i="6"/>
  <c r="Z256" i="6"/>
  <c r="Z557" i="6"/>
  <c r="K790" i="6"/>
  <c r="Z196" i="6"/>
  <c r="Z314" i="6"/>
  <c r="Z371" i="6"/>
  <c r="Z451" i="6"/>
  <c r="Z525" i="6"/>
  <c r="Z252" i="6"/>
  <c r="Z264" i="6"/>
  <c r="Z322" i="6"/>
  <c r="Z347" i="6"/>
  <c r="Z192" i="6"/>
  <c r="Z310" i="6"/>
  <c r="Z367" i="6"/>
  <c r="Z488" i="6"/>
  <c r="Z661" i="6"/>
  <c r="Z49" i="6"/>
  <c r="Z204" i="6"/>
  <c r="Z306" i="6"/>
  <c r="Z476" i="6"/>
  <c r="G795" i="6"/>
  <c r="Z795" i="6"/>
  <c r="F104" i="3"/>
  <c r="E542" i="5"/>
  <c r="F164" i="3"/>
  <c r="P164" i="3" s="1"/>
  <c r="E602" i="5"/>
  <c r="I205" i="3"/>
  <c r="F244" i="3"/>
  <c r="P244" i="3" s="1"/>
  <c r="E681" i="5"/>
  <c r="E682" i="5"/>
  <c r="F296" i="3"/>
  <c r="G296" i="3" s="1"/>
  <c r="J296" i="3" s="1"/>
  <c r="E32" i="5"/>
  <c r="P729" i="3"/>
  <c r="R729" i="3" s="1"/>
  <c r="F321" i="3"/>
  <c r="G321" i="3" s="1"/>
  <c r="J321" i="3" s="1"/>
  <c r="E46" i="5"/>
  <c r="F781" i="3"/>
  <c r="P781" i="3" s="1"/>
  <c r="E411" i="5"/>
  <c r="F80" i="3"/>
  <c r="P80" i="3" s="1"/>
  <c r="E518" i="5"/>
  <c r="F746" i="3"/>
  <c r="P746" i="3" s="1"/>
  <c r="E781" i="5"/>
  <c r="F679" i="3"/>
  <c r="P679" i="3" s="1"/>
  <c r="E349" i="5"/>
  <c r="F349" i="3"/>
  <c r="G349" i="3" s="1"/>
  <c r="J349" i="3" s="1"/>
  <c r="E67" i="5"/>
  <c r="E64" i="5"/>
  <c r="R758" i="3"/>
  <c r="P715" i="3"/>
  <c r="R715" i="3" s="1"/>
  <c r="P402" i="3"/>
  <c r="R402" i="3" s="1"/>
  <c r="P343" i="3"/>
  <c r="R343" i="3" s="1"/>
  <c r="F331" i="3"/>
  <c r="G331" i="3" s="1"/>
  <c r="J331" i="3" s="1"/>
  <c r="E56" i="5"/>
  <c r="E57" i="5"/>
  <c r="F826" i="3"/>
  <c r="G826" i="3" s="1"/>
  <c r="K826" i="3" s="1"/>
  <c r="E439" i="5"/>
  <c r="F238" i="3"/>
  <c r="P238" i="3" s="1"/>
  <c r="E675" i="5"/>
  <c r="F637" i="3"/>
  <c r="G637" i="3" s="1"/>
  <c r="E311" i="5"/>
  <c r="R34" i="3"/>
  <c r="P77" i="3"/>
  <c r="R77" i="3" s="1"/>
  <c r="F314" i="3"/>
  <c r="G314" i="3" s="1"/>
  <c r="J314" i="3" s="1"/>
  <c r="F750" i="3"/>
  <c r="G750" i="3" s="1"/>
  <c r="I750" i="3" s="1"/>
  <c r="E783" i="5"/>
  <c r="F439" i="3"/>
  <c r="P439" i="3" s="1"/>
  <c r="E117" i="5"/>
  <c r="G293" i="3"/>
  <c r="J293" i="3" s="1"/>
  <c r="P293" i="3"/>
  <c r="E55" i="5"/>
  <c r="F330" i="3"/>
  <c r="P330" i="3" s="1"/>
  <c r="R151" i="3"/>
  <c r="P702" i="3"/>
  <c r="R702" i="3" s="1"/>
  <c r="G323" i="3"/>
  <c r="J323" i="3" s="1"/>
  <c r="P323" i="3"/>
  <c r="G233" i="3"/>
  <c r="I233" i="3" s="1"/>
  <c r="P233" i="3"/>
  <c r="F259" i="3"/>
  <c r="P259" i="3" s="1"/>
  <c r="E696" i="5"/>
  <c r="G336" i="3"/>
  <c r="J336" i="3" s="1"/>
  <c r="F395" i="3"/>
  <c r="P395" i="3" s="1"/>
  <c r="E90" i="5"/>
  <c r="F294" i="3"/>
  <c r="P294" i="3" s="1"/>
  <c r="F269" i="3"/>
  <c r="G269" i="3" s="1"/>
  <c r="J269" i="3" s="1"/>
  <c r="F284" i="3"/>
  <c r="P284" i="3" s="1"/>
  <c r="F268" i="3"/>
  <c r="G268" i="3" s="1"/>
  <c r="J268" i="3" s="1"/>
  <c r="G406" i="3"/>
  <c r="I406" i="3" s="1"/>
  <c r="F282" i="3"/>
  <c r="G282" i="3" s="1"/>
  <c r="J282" i="3" s="1"/>
  <c r="F813" i="3"/>
  <c r="G813" i="3" s="1"/>
  <c r="K813" i="3" s="1"/>
  <c r="G121" i="3"/>
  <c r="I121" i="3" s="1"/>
  <c r="G883" i="3"/>
  <c r="K883" i="3" s="1"/>
  <c r="P883" i="3"/>
  <c r="P878" i="3"/>
  <c r="G878" i="3"/>
  <c r="K878" i="3" s="1"/>
  <c r="G886" i="3"/>
  <c r="K886" i="3" s="1"/>
  <c r="P886" i="3"/>
  <c r="G888" i="3"/>
  <c r="K888" i="3" s="1"/>
  <c r="P888" i="3"/>
  <c r="R888" i="3" s="1"/>
  <c r="G885" i="3"/>
  <c r="K885" i="3" s="1"/>
  <c r="P877" i="3"/>
  <c r="G877" i="3"/>
  <c r="K877" i="3" s="1"/>
  <c r="G884" i="3"/>
  <c r="K884" i="3" s="1"/>
  <c r="P884" i="3"/>
  <c r="G879" i="3"/>
  <c r="K879" i="3" s="1"/>
  <c r="P879" i="3"/>
  <c r="G876" i="3"/>
  <c r="K876" i="3" s="1"/>
  <c r="P876" i="3"/>
  <c r="AC382" i="4"/>
  <c r="R105" i="4"/>
  <c r="R471" i="4"/>
  <c r="R287" i="4"/>
  <c r="AF257" i="4"/>
  <c r="AF98" i="4"/>
  <c r="AC105" i="4"/>
  <c r="AC392" i="4"/>
  <c r="AC257" i="4"/>
  <c r="AF349" i="4"/>
  <c r="R349" i="4"/>
  <c r="AF426" i="4"/>
  <c r="R462" i="4"/>
  <c r="AF80" i="4"/>
  <c r="AF266" i="4"/>
  <c r="AC90" i="4"/>
  <c r="I304" i="6"/>
  <c r="K848" i="6"/>
  <c r="K791" i="6"/>
  <c r="I425" i="6"/>
  <c r="H156" i="6"/>
  <c r="K797" i="6"/>
  <c r="H181" i="6"/>
  <c r="H87" i="6"/>
  <c r="K823" i="6"/>
  <c r="H151" i="6"/>
  <c r="I292" i="6"/>
  <c r="I368" i="6"/>
  <c r="H76" i="6"/>
  <c r="H24" i="6"/>
  <c r="I235" i="6"/>
  <c r="K862" i="6"/>
  <c r="K839" i="6"/>
  <c r="P104" i="3"/>
  <c r="G104" i="3"/>
  <c r="I104" i="3" s="1"/>
  <c r="G80" i="3"/>
  <c r="I80" i="3" s="1"/>
  <c r="P269" i="3"/>
  <c r="P268" i="3"/>
  <c r="P321" i="3"/>
  <c r="C11" i="4"/>
  <c r="C12" i="4"/>
  <c r="G903" i="6" l="1"/>
  <c r="Z903" i="6"/>
  <c r="P903" i="6"/>
  <c r="R903" i="6" s="1"/>
  <c r="T903" i="6" s="1"/>
  <c r="AU903" i="6"/>
  <c r="G902" i="6"/>
  <c r="Z902" i="6"/>
  <c r="P902" i="6"/>
  <c r="R902" i="6" s="1"/>
  <c r="T902" i="6" s="1"/>
  <c r="AU902" i="6"/>
  <c r="G900" i="3"/>
  <c r="K900" i="3" s="1"/>
  <c r="P900" i="3"/>
  <c r="R900" i="3" s="1"/>
  <c r="G899" i="3"/>
  <c r="K899" i="3" s="1"/>
  <c r="P899" i="3"/>
  <c r="R899" i="3" s="1"/>
  <c r="AF322" i="4"/>
  <c r="AC473" i="4"/>
  <c r="AC57" i="4"/>
  <c r="R316" i="4"/>
  <c r="R236" i="4"/>
  <c r="AC214" i="4"/>
  <c r="AF26" i="4"/>
  <c r="AC155" i="4"/>
  <c r="AC446" i="4"/>
  <c r="AF478" i="4"/>
  <c r="AF398" i="4"/>
  <c r="R460" i="4"/>
  <c r="R113" i="4"/>
  <c r="AC200" i="4"/>
  <c r="R163" i="4"/>
  <c r="AF28" i="4"/>
  <c r="R487" i="4"/>
  <c r="R415" i="4"/>
  <c r="AC131" i="4"/>
  <c r="AC87" i="4"/>
  <c r="AC160" i="4"/>
  <c r="R161" i="4"/>
  <c r="AC24" i="4"/>
  <c r="P851" i="3"/>
  <c r="R851" i="3" s="1"/>
  <c r="P855" i="3"/>
  <c r="R855" i="3" s="1"/>
  <c r="P524" i="3"/>
  <c r="R524" i="3" s="1"/>
  <c r="P388" i="3"/>
  <c r="R256" i="4"/>
  <c r="AF471" i="4"/>
  <c r="R439" i="4"/>
  <c r="AF409" i="4"/>
  <c r="AF101" i="4"/>
  <c r="AF385" i="4"/>
  <c r="AC340" i="4"/>
  <c r="AF214" i="4"/>
  <c r="AF155" i="4"/>
  <c r="AF393" i="4"/>
  <c r="AF189" i="4"/>
  <c r="AC212" i="4"/>
  <c r="AC458" i="4"/>
  <c r="AC229" i="4"/>
  <c r="R279" i="4"/>
  <c r="R115" i="4"/>
  <c r="R44" i="4"/>
  <c r="R407" i="4"/>
  <c r="AC487" i="4"/>
  <c r="AF63" i="4"/>
  <c r="R131" i="4"/>
  <c r="R116" i="4"/>
  <c r="AF245" i="4"/>
  <c r="AC445" i="4"/>
  <c r="P101" i="3"/>
  <c r="P721" i="3"/>
  <c r="R721" i="3" s="1"/>
  <c r="P690" i="3"/>
  <c r="R690" i="3" s="1"/>
  <c r="P661" i="3"/>
  <c r="R661" i="3" s="1"/>
  <c r="P647" i="3"/>
  <c r="R647" i="3" s="1"/>
  <c r="P614" i="3"/>
  <c r="R614" i="3" s="1"/>
  <c r="P584" i="3"/>
  <c r="R584" i="3" s="1"/>
  <c r="P563" i="3"/>
  <c r="R563" i="3" s="1"/>
  <c r="P542" i="3"/>
  <c r="R542" i="3" s="1"/>
  <c r="P525" i="3"/>
  <c r="R525" i="3" s="1"/>
  <c r="P508" i="3"/>
  <c r="R508" i="3" s="1"/>
  <c r="P477" i="3"/>
  <c r="R477" i="3" s="1"/>
  <c r="P449" i="3"/>
  <c r="R449" i="3" s="1"/>
  <c r="P427" i="3"/>
  <c r="R427" i="3" s="1"/>
  <c r="P391" i="3"/>
  <c r="R391" i="3" s="1"/>
  <c r="P295" i="3"/>
  <c r="R295" i="3" s="1"/>
  <c r="P765" i="3"/>
  <c r="R765" i="3" s="1"/>
  <c r="P777" i="3"/>
  <c r="R777" i="3" s="1"/>
  <c r="P845" i="3"/>
  <c r="P326" i="3"/>
  <c r="P65" i="3"/>
  <c r="R65" i="3" s="1"/>
  <c r="P38" i="3"/>
  <c r="R333" i="4"/>
  <c r="AF145" i="4"/>
  <c r="AC145" i="4"/>
  <c r="R340" i="4"/>
  <c r="AC251" i="4"/>
  <c r="AC410" i="4"/>
  <c r="AC344" i="4"/>
  <c r="R194" i="4"/>
  <c r="AF256" i="4"/>
  <c r="AC379" i="4"/>
  <c r="AF407" i="4"/>
  <c r="AF323" i="4"/>
  <c r="R80" i="4"/>
  <c r="AC63" i="4"/>
  <c r="AC184" i="4"/>
  <c r="AC188" i="4"/>
  <c r="R277" i="4"/>
  <c r="AF184" i="4"/>
  <c r="P834" i="3"/>
  <c r="R834" i="3" s="1"/>
  <c r="P795" i="3"/>
  <c r="P102" i="3"/>
  <c r="P109" i="3"/>
  <c r="P386" i="3"/>
  <c r="P195" i="3"/>
  <c r="P167" i="3"/>
  <c r="P155" i="3"/>
  <c r="P208" i="3"/>
  <c r="P225" i="3"/>
  <c r="AC409" i="4"/>
  <c r="P106" i="3"/>
  <c r="P89" i="3"/>
  <c r="P24" i="3"/>
  <c r="R24" i="3" s="1"/>
  <c r="P418" i="3"/>
  <c r="R418" i="3" s="1"/>
  <c r="P113" i="3"/>
  <c r="R113" i="3" s="1"/>
  <c r="P783" i="3"/>
  <c r="R783" i="3" s="1"/>
  <c r="P698" i="3"/>
  <c r="R698" i="3" s="1"/>
  <c r="P677" i="3"/>
  <c r="R677" i="3" s="1"/>
  <c r="P655" i="3"/>
  <c r="R655" i="3" s="1"/>
  <c r="P627" i="3"/>
  <c r="R627" i="3" s="1"/>
  <c r="P594" i="3"/>
  <c r="R594" i="3" s="1"/>
  <c r="P571" i="3"/>
  <c r="P551" i="3"/>
  <c r="R551" i="3" s="1"/>
  <c r="P537" i="3"/>
  <c r="P518" i="3"/>
  <c r="R518" i="3" s="1"/>
  <c r="P498" i="3"/>
  <c r="R498" i="3" s="1"/>
  <c r="P466" i="3"/>
  <c r="R466" i="3" s="1"/>
  <c r="P440" i="3"/>
  <c r="R440" i="3" s="1"/>
  <c r="P421" i="3"/>
  <c r="P374" i="3"/>
  <c r="R374" i="3" s="1"/>
  <c r="P265" i="3"/>
  <c r="P823" i="3"/>
  <c r="R823" i="3" s="1"/>
  <c r="P673" i="3"/>
  <c r="P129" i="3"/>
  <c r="AF379" i="4"/>
  <c r="AC323" i="4"/>
  <c r="AF439" i="4"/>
  <c r="R153" i="4"/>
  <c r="R451" i="4"/>
  <c r="AF313" i="4"/>
  <c r="AF137" i="4"/>
  <c r="AF279" i="4"/>
  <c r="AF335" i="4"/>
  <c r="AF226" i="4"/>
  <c r="AF342" i="4"/>
  <c r="AF338" i="4"/>
  <c r="AC194" i="4"/>
  <c r="R188" i="4"/>
  <c r="AC322" i="4"/>
  <c r="AF466" i="4"/>
  <c r="AF462" i="4"/>
  <c r="AF307" i="4"/>
  <c r="R311" i="4"/>
  <c r="R282" i="4"/>
  <c r="AC342" i="4"/>
  <c r="R334" i="4"/>
  <c r="R309" i="4"/>
  <c r="AF71" i="4"/>
  <c r="P770" i="3"/>
  <c r="R770" i="3" s="1"/>
  <c r="P697" i="3"/>
  <c r="R697" i="3" s="1"/>
  <c r="P670" i="3"/>
  <c r="R670" i="3" s="1"/>
  <c r="P652" i="3"/>
  <c r="R652" i="3" s="1"/>
  <c r="P624" i="3"/>
  <c r="R624" i="3" s="1"/>
  <c r="P593" i="3"/>
  <c r="R593" i="3" s="1"/>
  <c r="P569" i="3"/>
  <c r="R569" i="3" s="1"/>
  <c r="P549" i="3"/>
  <c r="R549" i="3" s="1"/>
  <c r="P534" i="3"/>
  <c r="R534" i="3" s="1"/>
  <c r="P516" i="3"/>
  <c r="R516" i="3" s="1"/>
  <c r="P490" i="3"/>
  <c r="R490" i="3" s="1"/>
  <c r="P460" i="3"/>
  <c r="R460" i="3" s="1"/>
  <c r="P438" i="3"/>
  <c r="R438" i="3" s="1"/>
  <c r="P410" i="3"/>
  <c r="P348" i="3"/>
  <c r="R348" i="3" s="1"/>
  <c r="P829" i="3"/>
  <c r="R829" i="3" s="1"/>
  <c r="P231" i="3"/>
  <c r="P274" i="3"/>
  <c r="P336" i="3"/>
  <c r="P433" i="3"/>
  <c r="P116" i="3"/>
  <c r="AF153" i="4"/>
  <c r="AF277" i="4"/>
  <c r="R216" i="4"/>
  <c r="AF301" i="4"/>
  <c r="P756" i="3"/>
  <c r="R756" i="3" s="1"/>
  <c r="P695" i="3"/>
  <c r="R695" i="3" s="1"/>
  <c r="P669" i="3"/>
  <c r="R669" i="3" s="1"/>
  <c r="P651" i="3"/>
  <c r="R651" i="3" s="1"/>
  <c r="P623" i="3"/>
  <c r="R623" i="3" s="1"/>
  <c r="P592" i="3"/>
  <c r="R592" i="3" s="1"/>
  <c r="P568" i="3"/>
  <c r="R568" i="3" s="1"/>
  <c r="P548" i="3"/>
  <c r="R548" i="3" s="1"/>
  <c r="P530" i="3"/>
  <c r="R530" i="3" s="1"/>
  <c r="P512" i="3"/>
  <c r="R512" i="3" s="1"/>
  <c r="P489" i="3"/>
  <c r="R489" i="3" s="1"/>
  <c r="P459" i="3"/>
  <c r="R459" i="3" s="1"/>
  <c r="P436" i="3"/>
  <c r="R436" i="3" s="1"/>
  <c r="P409" i="3"/>
  <c r="R409" i="3" s="1"/>
  <c r="P334" i="3"/>
  <c r="R334" i="3" s="1"/>
  <c r="P808" i="3"/>
  <c r="R808" i="3" s="1"/>
  <c r="P841" i="3"/>
  <c r="R841" i="3" s="1"/>
  <c r="P35" i="3"/>
  <c r="P408" i="3"/>
  <c r="P163" i="3"/>
  <c r="P256" i="3"/>
  <c r="G825" i="3"/>
  <c r="K825" i="3" s="1"/>
  <c r="P825" i="3"/>
  <c r="G874" i="3"/>
  <c r="K874" i="3" s="1"/>
  <c r="P874" i="3"/>
  <c r="P755" i="3"/>
  <c r="G755" i="3"/>
  <c r="I755" i="3" s="1"/>
  <c r="G502" i="3"/>
  <c r="I502" i="3" s="1"/>
  <c r="P502" i="3"/>
  <c r="G197" i="3"/>
  <c r="I197" i="3" s="1"/>
  <c r="P197" i="3"/>
  <c r="R197" i="3" s="1"/>
  <c r="G345" i="3"/>
  <c r="J345" i="3" s="1"/>
  <c r="P345" i="3"/>
  <c r="G560" i="3"/>
  <c r="I560" i="3" s="1"/>
  <c r="P560" i="3"/>
  <c r="R560" i="3" s="1"/>
  <c r="G483" i="3"/>
  <c r="I483" i="3" s="1"/>
  <c r="P483" i="3"/>
  <c r="R483" i="3" s="1"/>
  <c r="G469" i="3"/>
  <c r="I469" i="3" s="1"/>
  <c r="P469" i="3"/>
  <c r="R469" i="3" s="1"/>
  <c r="P739" i="3"/>
  <c r="G739" i="3"/>
  <c r="I739" i="3" s="1"/>
  <c r="G509" i="3"/>
  <c r="I509" i="3" s="1"/>
  <c r="P509" i="3"/>
  <c r="R509" i="3" s="1"/>
  <c r="R540" i="3"/>
  <c r="G781" i="3"/>
  <c r="K781" i="3" s="1"/>
  <c r="R877" i="3"/>
  <c r="P349" i="3"/>
  <c r="P240" i="3"/>
  <c r="R26" i="3"/>
  <c r="P600" i="3"/>
  <c r="R600" i="3" s="1"/>
  <c r="P428" i="3"/>
  <c r="P751" i="3"/>
  <c r="R751" i="3" s="1"/>
  <c r="E644" i="5"/>
  <c r="E683" i="5"/>
  <c r="E686" i="5"/>
  <c r="E742" i="5"/>
  <c r="G433" i="3"/>
  <c r="I433" i="3" s="1"/>
  <c r="G398" i="3"/>
  <c r="I398" i="3" s="1"/>
  <c r="F144" i="3"/>
  <c r="F83" i="3"/>
  <c r="F49" i="3"/>
  <c r="F728" i="3"/>
  <c r="F78" i="3"/>
  <c r="G78" i="3" s="1"/>
  <c r="I78" i="3" s="1"/>
  <c r="P813" i="3"/>
  <c r="G225" i="3"/>
  <c r="I225" i="3" s="1"/>
  <c r="R119" i="3"/>
  <c r="R118" i="3"/>
  <c r="P239" i="3"/>
  <c r="P712" i="3"/>
  <c r="P461" i="3"/>
  <c r="R461" i="3" s="1"/>
  <c r="P328" i="3"/>
  <c r="R328" i="3" s="1"/>
  <c r="P828" i="3"/>
  <c r="R828" i="3" s="1"/>
  <c r="E662" i="5"/>
  <c r="E720" i="5"/>
  <c r="E724" i="5"/>
  <c r="E179" i="5"/>
  <c r="E782" i="5"/>
  <c r="E438" i="5"/>
  <c r="E444" i="5"/>
  <c r="P831" i="3"/>
  <c r="R831" i="3" s="1"/>
  <c r="P854" i="3"/>
  <c r="R854" i="3" s="1"/>
  <c r="E108" i="5"/>
  <c r="E166" i="5"/>
  <c r="E235" i="5"/>
  <c r="E312" i="5"/>
  <c r="E805" i="5"/>
  <c r="E441" i="5"/>
  <c r="G109" i="3"/>
  <c r="I109" i="3" s="1"/>
  <c r="P95" i="3"/>
  <c r="R95" i="3" s="1"/>
  <c r="P179" i="3"/>
  <c r="R421" i="3"/>
  <c r="E498" i="5"/>
  <c r="E657" i="5"/>
  <c r="E74" i="5"/>
  <c r="E274" i="5"/>
  <c r="E455" i="5"/>
  <c r="G386" i="3"/>
  <c r="I386" i="3" s="1"/>
  <c r="P532" i="3"/>
  <c r="R532" i="3" s="1"/>
  <c r="P415" i="3"/>
  <c r="R415" i="3" s="1"/>
  <c r="R795" i="3"/>
  <c r="F736" i="3"/>
  <c r="E595" i="5"/>
  <c r="E601" i="5"/>
  <c r="E91" i="5"/>
  <c r="E93" i="5"/>
  <c r="E135" i="5"/>
  <c r="E239" i="5"/>
  <c r="E346" i="5"/>
  <c r="E378" i="5"/>
  <c r="R156" i="3"/>
  <c r="P242" i="3"/>
  <c r="R242" i="3" s="1"/>
  <c r="P157" i="3"/>
  <c r="P220" i="3"/>
  <c r="P638" i="3"/>
  <c r="R638" i="3" s="1"/>
  <c r="P531" i="3"/>
  <c r="R531" i="3" s="1"/>
  <c r="F762" i="3"/>
  <c r="G762" i="3" s="1"/>
  <c r="K762" i="3" s="1"/>
  <c r="E676" i="5"/>
  <c r="E743" i="5"/>
  <c r="E774" i="5"/>
  <c r="P797" i="3"/>
  <c r="R797" i="3" s="1"/>
  <c r="G195" i="3"/>
  <c r="I195" i="3" s="1"/>
  <c r="P696" i="3"/>
  <c r="R696" i="3" s="1"/>
  <c r="P633" i="3"/>
  <c r="R633" i="3" s="1"/>
  <c r="P562" i="3"/>
  <c r="R562" i="3" s="1"/>
  <c r="P451" i="3"/>
  <c r="R451" i="3" s="1"/>
  <c r="P367" i="3"/>
  <c r="R367" i="3" s="1"/>
  <c r="P842" i="3"/>
  <c r="R842" i="3" s="1"/>
  <c r="E513" i="5"/>
  <c r="E537" i="5"/>
  <c r="E559" i="5"/>
  <c r="E617" i="5"/>
  <c r="E679" i="5"/>
  <c r="E208" i="5"/>
  <c r="E307" i="5"/>
  <c r="E366" i="5"/>
  <c r="G897" i="3"/>
  <c r="K897" i="3" s="1"/>
  <c r="P897" i="3"/>
  <c r="R897" i="3" s="1"/>
  <c r="Z65" i="6"/>
  <c r="G65" i="6"/>
  <c r="H65" i="6" s="1"/>
  <c r="G163" i="6"/>
  <c r="H163" i="6" s="1"/>
  <c r="Z163" i="6"/>
  <c r="G348" i="6"/>
  <c r="J348" i="6" s="1"/>
  <c r="Z348" i="6"/>
  <c r="G526" i="6"/>
  <c r="I526" i="6" s="1"/>
  <c r="Z526" i="6"/>
  <c r="Z104" i="6"/>
  <c r="G104" i="6"/>
  <c r="Z242" i="6"/>
  <c r="G242" i="6"/>
  <c r="H242" i="6" s="1"/>
  <c r="G434" i="6"/>
  <c r="I434" i="6" s="1"/>
  <c r="Z434" i="6"/>
  <c r="G527" i="6"/>
  <c r="I527" i="6" s="1"/>
  <c r="Z527" i="6"/>
  <c r="G27" i="6"/>
  <c r="Z27" i="6"/>
  <c r="G205" i="6"/>
  <c r="H205" i="6" s="1"/>
  <c r="Z205" i="6"/>
  <c r="G318" i="6"/>
  <c r="H318" i="6" s="1"/>
  <c r="Z318" i="6"/>
  <c r="Z559" i="6"/>
  <c r="G559" i="6"/>
  <c r="I559" i="6" s="1"/>
  <c r="G792" i="6"/>
  <c r="Z792" i="6"/>
  <c r="Z327" i="6"/>
  <c r="G327" i="6"/>
  <c r="J327" i="6" s="1"/>
  <c r="Z420" i="6"/>
  <c r="G420" i="6"/>
  <c r="I420" i="6" s="1"/>
  <c r="G655" i="6"/>
  <c r="I655" i="6" s="1"/>
  <c r="Z655" i="6"/>
  <c r="Z671" i="6"/>
  <c r="G671" i="6"/>
  <c r="I671" i="6" s="1"/>
  <c r="Z793" i="6"/>
  <c r="G793" i="6"/>
  <c r="K793" i="6" s="1"/>
  <c r="Z664" i="6"/>
  <c r="G664" i="6"/>
  <c r="I664" i="6" s="1"/>
  <c r="Z701" i="6"/>
  <c r="G701" i="6"/>
  <c r="I701" i="6" s="1"/>
  <c r="Z238" i="6"/>
  <c r="G238" i="6"/>
  <c r="J238" i="6" s="1"/>
  <c r="Z539" i="6"/>
  <c r="G539" i="6"/>
  <c r="I539" i="6" s="1"/>
  <c r="Z771" i="6"/>
  <c r="G771" i="6"/>
  <c r="K771" i="6" s="1"/>
  <c r="G779" i="6"/>
  <c r="K779" i="6" s="1"/>
  <c r="Z779" i="6"/>
  <c r="Z873" i="6"/>
  <c r="G873" i="6"/>
  <c r="K873" i="6" s="1"/>
  <c r="Z455" i="6"/>
  <c r="G455" i="6"/>
  <c r="I455" i="6" s="1"/>
  <c r="Z401" i="6"/>
  <c r="G401" i="6"/>
  <c r="I401" i="6" s="1"/>
  <c r="Z580" i="6"/>
  <c r="Z430" i="6"/>
  <c r="G234" i="6"/>
  <c r="I234" i="6" s="1"/>
  <c r="P355" i="6"/>
  <c r="AC355" i="6" s="1"/>
  <c r="G901" i="6"/>
  <c r="K901" i="6" s="1"/>
  <c r="Z255" i="6"/>
  <c r="G213" i="6"/>
  <c r="H213" i="6" s="1"/>
  <c r="Z159" i="6"/>
  <c r="G445" i="6"/>
  <c r="I445" i="6" s="1"/>
  <c r="G679" i="6"/>
  <c r="I679" i="6" s="1"/>
  <c r="AC217" i="6"/>
  <c r="G190" i="6"/>
  <c r="H190" i="6" s="1"/>
  <c r="Z620" i="6"/>
  <c r="Z588" i="6"/>
  <c r="G736" i="6"/>
  <c r="I736" i="6" s="1"/>
  <c r="G550" i="6"/>
  <c r="I550" i="6" s="1"/>
  <c r="Z564" i="6"/>
  <c r="G308" i="6"/>
  <c r="I308" i="6" s="1"/>
  <c r="Z247" i="6"/>
  <c r="AC131" i="6"/>
  <c r="G387" i="6"/>
  <c r="I387" i="6" s="1"/>
  <c r="G72" i="6"/>
  <c r="H72" i="6" s="1"/>
  <c r="G300" i="6"/>
  <c r="I300" i="6" s="1"/>
  <c r="G278" i="6"/>
  <c r="I278" i="6" s="1"/>
  <c r="Z227" i="6"/>
  <c r="G182" i="6"/>
  <c r="H182" i="6" s="1"/>
  <c r="G714" i="6"/>
  <c r="I714" i="6" s="1"/>
  <c r="Z628" i="6"/>
  <c r="Z596" i="6"/>
  <c r="U846" i="6"/>
  <c r="G900" i="6"/>
  <c r="Z900" i="6"/>
  <c r="P900" i="6"/>
  <c r="AU900" i="6"/>
  <c r="AC72" i="4"/>
  <c r="R173" i="4"/>
  <c r="R143" i="4"/>
  <c r="AF219" i="4"/>
  <c r="R403" i="4"/>
  <c r="R482" i="4"/>
  <c r="R355" i="3"/>
  <c r="R168" i="4"/>
  <c r="AF295" i="4"/>
  <c r="AF224" i="4"/>
  <c r="AF173" i="4"/>
  <c r="R189" i="4"/>
  <c r="AC219" i="4"/>
  <c r="R225" i="4"/>
  <c r="R120" i="4"/>
  <c r="P885" i="3"/>
  <c r="R885" i="3" s="1"/>
  <c r="AC192" i="4"/>
  <c r="R295" i="4"/>
  <c r="AC149" i="4"/>
  <c r="R234" i="4"/>
  <c r="R224" i="4"/>
  <c r="AC324" i="4"/>
  <c r="AC315" i="4"/>
  <c r="R320" i="4"/>
  <c r="AF181" i="4"/>
  <c r="P857" i="3"/>
  <c r="R126" i="4"/>
  <c r="AC420" i="4"/>
  <c r="AF149" i="4"/>
  <c r="R294" i="4"/>
  <c r="AF234" i="4"/>
  <c r="AC176" i="4"/>
  <c r="R324" i="4"/>
  <c r="AF315" i="4"/>
  <c r="AF66" i="4"/>
  <c r="AF190" i="4"/>
  <c r="AF90" i="4"/>
  <c r="AC126" i="4"/>
  <c r="AF431" i="4"/>
  <c r="AF399" i="4"/>
  <c r="AC380" i="4"/>
  <c r="AC66" i="4"/>
  <c r="AC53" i="4"/>
  <c r="AC168" i="4"/>
  <c r="AC431" i="4"/>
  <c r="AF294" i="4"/>
  <c r="AC399" i="4"/>
  <c r="AF33" i="4"/>
  <c r="R380" i="4"/>
  <c r="AC202" i="4"/>
  <c r="AF59" i="4"/>
  <c r="AF457" i="4"/>
  <c r="AF320" i="4"/>
  <c r="G731" i="3"/>
  <c r="I731" i="3" s="1"/>
  <c r="P731" i="3"/>
  <c r="R731" i="3" s="1"/>
  <c r="G640" i="3"/>
  <c r="I640" i="3" s="1"/>
  <c r="P640" i="3"/>
  <c r="G759" i="3"/>
  <c r="I759" i="3" s="1"/>
  <c r="P759" i="3"/>
  <c r="G870" i="3"/>
  <c r="K870" i="3" s="1"/>
  <c r="P870" i="3"/>
  <c r="G86" i="3"/>
  <c r="I86" i="3" s="1"/>
  <c r="P86" i="3"/>
  <c r="G470" i="3"/>
  <c r="I470" i="3" s="1"/>
  <c r="P470" i="3"/>
  <c r="R155" i="3"/>
  <c r="R261" i="3"/>
  <c r="G238" i="3"/>
  <c r="I238" i="3" s="1"/>
  <c r="P880" i="3"/>
  <c r="E802" i="5"/>
  <c r="G330" i="3"/>
  <c r="J330" i="3" s="1"/>
  <c r="G164" i="3"/>
  <c r="I164" i="3" s="1"/>
  <c r="G857" i="3"/>
  <c r="K857" i="3" s="1"/>
  <c r="P82" i="3"/>
  <c r="P372" i="3"/>
  <c r="P117" i="3"/>
  <c r="P88" i="3"/>
  <c r="R88" i="3" s="1"/>
  <c r="P216" i="3"/>
  <c r="R216" i="3" s="1"/>
  <c r="P168" i="3"/>
  <c r="R168" i="3" s="1"/>
  <c r="G155" i="3"/>
  <c r="I155" i="3" s="1"/>
  <c r="P199" i="3"/>
  <c r="R199" i="3" s="1"/>
  <c r="P252" i="3"/>
  <c r="R252" i="3" s="1"/>
  <c r="G673" i="3"/>
  <c r="I673" i="3" s="1"/>
  <c r="P135" i="3"/>
  <c r="R200" i="3"/>
  <c r="P188" i="3"/>
  <c r="R188" i="3" s="1"/>
  <c r="G256" i="3"/>
  <c r="I256" i="3" s="1"/>
  <c r="P774" i="3"/>
  <c r="G38" i="3"/>
  <c r="R38" i="3" s="1"/>
  <c r="G773" i="3"/>
  <c r="I773" i="3" s="1"/>
  <c r="P678" i="3"/>
  <c r="R678" i="3" s="1"/>
  <c r="P626" i="3"/>
  <c r="R626" i="3" s="1"/>
  <c r="P611" i="3"/>
  <c r="R611" i="3" s="1"/>
  <c r="P589" i="3"/>
  <c r="R589" i="3" s="1"/>
  <c r="P572" i="3"/>
  <c r="R572" i="3" s="1"/>
  <c r="P504" i="3"/>
  <c r="R504" i="3" s="1"/>
  <c r="P471" i="3"/>
  <c r="R471" i="3" s="1"/>
  <c r="P442" i="3"/>
  <c r="R442" i="3" s="1"/>
  <c r="P836" i="3"/>
  <c r="R836" i="3" s="1"/>
  <c r="F342" i="3"/>
  <c r="G342" i="3" s="1"/>
  <c r="J342" i="3" s="1"/>
  <c r="F790" i="3"/>
  <c r="F763" i="3"/>
  <c r="E552" i="5"/>
  <c r="E716" i="5"/>
  <c r="E737" i="5"/>
  <c r="E136" i="5"/>
  <c r="E139" i="5"/>
  <c r="E145" i="5"/>
  <c r="E151" i="5"/>
  <c r="E154" i="5"/>
  <c r="E181" i="5"/>
  <c r="E219" i="5"/>
  <c r="E249" i="5"/>
  <c r="E300" i="5"/>
  <c r="E768" i="5"/>
  <c r="E779" i="5"/>
  <c r="E445" i="5"/>
  <c r="R316" i="3"/>
  <c r="R132" i="3"/>
  <c r="R884" i="3"/>
  <c r="E421" i="5"/>
  <c r="P864" i="3"/>
  <c r="R864" i="3" s="1"/>
  <c r="P41" i="3"/>
  <c r="R41" i="3" s="1"/>
  <c r="G167" i="3"/>
  <c r="I167" i="3" s="1"/>
  <c r="P693" i="3"/>
  <c r="R693" i="3" s="1"/>
  <c r="P644" i="3"/>
  <c r="R644" i="3" s="1"/>
  <c r="P559" i="3"/>
  <c r="R559" i="3" s="1"/>
  <c r="P543" i="3"/>
  <c r="R543" i="3" s="1"/>
  <c r="E465" i="5"/>
  <c r="E480" i="5"/>
  <c r="E538" i="5"/>
  <c r="E567" i="5"/>
  <c r="E573" i="5"/>
  <c r="E599" i="5"/>
  <c r="E651" i="5"/>
  <c r="E654" i="5"/>
  <c r="E757" i="5"/>
  <c r="E287" i="5"/>
  <c r="E351" i="5"/>
  <c r="E363" i="5"/>
  <c r="E403" i="5"/>
  <c r="E437" i="5"/>
  <c r="F495" i="3"/>
  <c r="G388" i="3"/>
  <c r="I388" i="3" s="1"/>
  <c r="F136" i="3"/>
  <c r="P136" i="3" s="1"/>
  <c r="F79" i="3"/>
  <c r="F43" i="3"/>
  <c r="G43" i="3" s="1"/>
  <c r="I43" i="3" s="1"/>
  <c r="R352" i="3"/>
  <c r="F782" i="3"/>
  <c r="G782" i="3" s="1"/>
  <c r="K782" i="3" s="1"/>
  <c r="P211" i="3"/>
  <c r="R211" i="3" s="1"/>
  <c r="E15" i="5"/>
  <c r="G408" i="3"/>
  <c r="I408" i="3" s="1"/>
  <c r="R140" i="3"/>
  <c r="E80" i="5"/>
  <c r="P582" i="3"/>
  <c r="R582" i="3" s="1"/>
  <c r="P539" i="3"/>
  <c r="R539" i="3" s="1"/>
  <c r="P480" i="3"/>
  <c r="R480" i="3" s="1"/>
  <c r="P465" i="3"/>
  <c r="R465" i="3" s="1"/>
  <c r="P394" i="3"/>
  <c r="R394" i="3" s="1"/>
  <c r="P338" i="3"/>
  <c r="P814" i="3"/>
  <c r="R814" i="3" s="1"/>
  <c r="E466" i="5"/>
  <c r="E475" i="5"/>
  <c r="E548" i="5"/>
  <c r="E623" i="5"/>
  <c r="E626" i="5"/>
  <c r="E674" i="5"/>
  <c r="E35" i="5"/>
  <c r="E161" i="5"/>
  <c r="E188" i="5"/>
  <c r="E233" i="5"/>
  <c r="E254" i="5"/>
  <c r="E272" i="5"/>
  <c r="E285" i="5"/>
  <c r="E305" i="5"/>
  <c r="E337" i="5"/>
  <c r="E761" i="5"/>
  <c r="R148" i="3"/>
  <c r="E26" i="5"/>
  <c r="R886" i="3"/>
  <c r="F305" i="3"/>
  <c r="G305" i="3" s="1"/>
  <c r="J305" i="3" s="1"/>
  <c r="R293" i="3"/>
  <c r="R123" i="3"/>
  <c r="P377" i="3"/>
  <c r="R158" i="3"/>
  <c r="P114" i="3"/>
  <c r="R114" i="3" s="1"/>
  <c r="R245" i="3"/>
  <c r="P821" i="3"/>
  <c r="R821" i="3" s="1"/>
  <c r="P232" i="3"/>
  <c r="R232" i="3" s="1"/>
  <c r="P585" i="3"/>
  <c r="R585" i="3" s="1"/>
  <c r="P28" i="3"/>
  <c r="R28" i="3" s="1"/>
  <c r="R207" i="3"/>
  <c r="R228" i="3"/>
  <c r="P685" i="3"/>
  <c r="P616" i="3"/>
  <c r="R616" i="3" s="1"/>
  <c r="P578" i="3"/>
  <c r="R578" i="3" s="1"/>
  <c r="P463" i="3"/>
  <c r="R463" i="3" s="1"/>
  <c r="P420" i="3"/>
  <c r="R420" i="3" s="1"/>
  <c r="E497" i="5"/>
  <c r="E632" i="5"/>
  <c r="E120" i="5"/>
  <c r="E215" i="5"/>
  <c r="E236" i="5"/>
  <c r="E291" i="5"/>
  <c r="E318" i="5"/>
  <c r="E355" i="5"/>
  <c r="E797" i="5"/>
  <c r="E447" i="5"/>
  <c r="I784" i="3"/>
  <c r="G746" i="3"/>
  <c r="I746" i="3" s="1"/>
  <c r="P557" i="3"/>
  <c r="R557" i="3" s="1"/>
  <c r="G270" i="3"/>
  <c r="J270" i="3" s="1"/>
  <c r="P170" i="3"/>
  <c r="P166" i="3"/>
  <c r="R166" i="3" s="1"/>
  <c r="G35" i="3"/>
  <c r="I35" i="3" s="1"/>
  <c r="E700" i="5"/>
  <c r="P353" i="3"/>
  <c r="R353" i="3" s="1"/>
  <c r="G253" i="3"/>
  <c r="I253" i="3" s="1"/>
  <c r="P662" i="3"/>
  <c r="R662" i="3" s="1"/>
  <c r="P631" i="3"/>
  <c r="R631" i="3" s="1"/>
  <c r="P577" i="3"/>
  <c r="R577" i="3" s="1"/>
  <c r="P493" i="3"/>
  <c r="R493" i="3" s="1"/>
  <c r="P462" i="3"/>
  <c r="R462" i="3" s="1"/>
  <c r="P447" i="3"/>
  <c r="R447" i="3" s="1"/>
  <c r="P832" i="3"/>
  <c r="R832" i="3" s="1"/>
  <c r="P840" i="3"/>
  <c r="R840" i="3" s="1"/>
  <c r="E514" i="5"/>
  <c r="E572" i="5"/>
  <c r="E584" i="5"/>
  <c r="E604" i="5"/>
  <c r="E650" i="5"/>
  <c r="E669" i="5"/>
  <c r="E690" i="5"/>
  <c r="E693" i="5"/>
  <c r="E725" i="5"/>
  <c r="E744" i="5"/>
  <c r="E168" i="5"/>
  <c r="E315" i="5"/>
  <c r="E335" i="5"/>
  <c r="E374" i="5"/>
  <c r="R656" i="3"/>
  <c r="R740" i="3"/>
  <c r="F843" i="3"/>
  <c r="P304" i="3"/>
  <c r="P59" i="3"/>
  <c r="R59" i="3" s="1"/>
  <c r="R221" i="3"/>
  <c r="E28" i="5"/>
  <c r="P725" i="3"/>
  <c r="R725" i="3" s="1"/>
  <c r="P681" i="3"/>
  <c r="R681" i="3" s="1"/>
  <c r="P613" i="3"/>
  <c r="R613" i="3" s="1"/>
  <c r="P506" i="3"/>
  <c r="R506" i="3" s="1"/>
  <c r="F366" i="3"/>
  <c r="P366" i="3" s="1"/>
  <c r="E476" i="5"/>
  <c r="E526" i="5"/>
  <c r="E555" i="5"/>
  <c r="E613" i="5"/>
  <c r="E711" i="5"/>
  <c r="E736" i="5"/>
  <c r="E112" i="5"/>
  <c r="E204" i="5"/>
  <c r="E234" i="5"/>
  <c r="E255" i="5"/>
  <c r="E429" i="5"/>
  <c r="E451" i="5"/>
  <c r="R109" i="3"/>
  <c r="G339" i="3"/>
  <c r="P339" i="3"/>
  <c r="G444" i="3"/>
  <c r="I444" i="3" s="1"/>
  <c r="P444" i="3"/>
  <c r="R444" i="3" s="1"/>
  <c r="G850" i="3"/>
  <c r="K850" i="3" s="1"/>
  <c r="P850" i="3"/>
  <c r="G143" i="3"/>
  <c r="I143" i="3" s="1"/>
  <c r="P143" i="3"/>
  <c r="G308" i="3"/>
  <c r="J308" i="3" s="1"/>
  <c r="P308" i="3"/>
  <c r="G667" i="3"/>
  <c r="I667" i="3" s="1"/>
  <c r="P667" i="3"/>
  <c r="G641" i="3"/>
  <c r="I641" i="3" s="1"/>
  <c r="P641" i="3"/>
  <c r="P357" i="3"/>
  <c r="G357" i="3"/>
  <c r="I357" i="3" s="1"/>
  <c r="G710" i="3"/>
  <c r="I710" i="3" s="1"/>
  <c r="P710" i="3"/>
  <c r="G881" i="3"/>
  <c r="P881" i="3"/>
  <c r="R881" i="3" s="1"/>
  <c r="G454" i="3"/>
  <c r="I454" i="3" s="1"/>
  <c r="P454" i="3"/>
  <c r="G666" i="3"/>
  <c r="I666" i="3" s="1"/>
  <c r="P666" i="3"/>
  <c r="G99" i="3"/>
  <c r="I99" i="3" s="1"/>
  <c r="P99" i="3"/>
  <c r="G183" i="3"/>
  <c r="I183" i="3" s="1"/>
  <c r="P183" i="3"/>
  <c r="P130" i="3"/>
  <c r="R130" i="3" s="1"/>
  <c r="G130" i="3"/>
  <c r="P288" i="3"/>
  <c r="G288" i="3"/>
  <c r="J288" i="3" s="1"/>
  <c r="G587" i="3"/>
  <c r="I587" i="3" s="1"/>
  <c r="P587" i="3"/>
  <c r="P306" i="3"/>
  <c r="G306" i="3"/>
  <c r="I306" i="3" s="1"/>
  <c r="P317" i="3"/>
  <c r="G317" i="3"/>
  <c r="G805" i="3"/>
  <c r="I805" i="3" s="1"/>
  <c r="P805" i="3"/>
  <c r="P124" i="3"/>
  <c r="G124" i="3"/>
  <c r="I124" i="3" s="1"/>
  <c r="P249" i="3"/>
  <c r="G249" i="3"/>
  <c r="I249" i="3" s="1"/>
  <c r="P54" i="3"/>
  <c r="G54" i="3"/>
  <c r="I54" i="3" s="1"/>
  <c r="G873" i="3"/>
  <c r="K873" i="3" s="1"/>
  <c r="P873" i="3"/>
  <c r="R873" i="3" s="1"/>
  <c r="G636" i="3"/>
  <c r="I636" i="3" s="1"/>
  <c r="P636" i="3"/>
  <c r="G412" i="3"/>
  <c r="I412" i="3" s="1"/>
  <c r="P412" i="3"/>
  <c r="G868" i="3"/>
  <c r="K868" i="3" s="1"/>
  <c r="P868" i="3"/>
  <c r="P247" i="3"/>
  <c r="P91" i="3"/>
  <c r="R91" i="3" s="1"/>
  <c r="R172" i="3"/>
  <c r="R264" i="3"/>
  <c r="R139" i="3"/>
  <c r="R89" i="3"/>
  <c r="P680" i="3"/>
  <c r="R680" i="3" s="1"/>
  <c r="P505" i="3"/>
  <c r="R505" i="3" s="1"/>
  <c r="P494" i="3"/>
  <c r="R494" i="3" s="1"/>
  <c r="P467" i="3"/>
  <c r="R467" i="3" s="1"/>
  <c r="P431" i="3"/>
  <c r="R431" i="3" s="1"/>
  <c r="F365" i="3"/>
  <c r="E477" i="5"/>
  <c r="E483" i="5"/>
  <c r="E624" i="5"/>
  <c r="E730" i="5"/>
  <c r="E104" i="5"/>
  <c r="E304" i="5"/>
  <c r="E364" i="5"/>
  <c r="E388" i="5"/>
  <c r="F772" i="3"/>
  <c r="F716" i="3"/>
  <c r="P229" i="3"/>
  <c r="R229" i="3" s="1"/>
  <c r="E27" i="5"/>
  <c r="R96" i="3"/>
  <c r="R239" i="3"/>
  <c r="R304" i="3"/>
  <c r="P97" i="3"/>
  <c r="R97" i="3" s="1"/>
  <c r="G116" i="3"/>
  <c r="I116" i="3" s="1"/>
  <c r="P529" i="3"/>
  <c r="R529" i="3" s="1"/>
  <c r="P839" i="3"/>
  <c r="R839" i="3" s="1"/>
  <c r="E163" i="5"/>
  <c r="E252" i="5"/>
  <c r="R349" i="3"/>
  <c r="E568" i="5"/>
  <c r="R397" i="3"/>
  <c r="P553" i="3"/>
  <c r="R553" i="3" s="1"/>
  <c r="R240" i="3"/>
  <c r="E581" i="5"/>
  <c r="P267" i="3"/>
  <c r="R267" i="3" s="1"/>
  <c r="R787" i="3"/>
  <c r="P588" i="3"/>
  <c r="R588" i="3" s="1"/>
  <c r="P575" i="3"/>
  <c r="R575" i="3" s="1"/>
  <c r="R565" i="3"/>
  <c r="P476" i="3"/>
  <c r="R476" i="3" s="1"/>
  <c r="P359" i="3"/>
  <c r="R359" i="3" s="1"/>
  <c r="P767" i="3"/>
  <c r="R767" i="3" s="1"/>
  <c r="P810" i="3"/>
  <c r="R810" i="3" s="1"/>
  <c r="E633" i="5"/>
  <c r="E653" i="5"/>
  <c r="E663" i="5"/>
  <c r="E671" i="5"/>
  <c r="E709" i="5"/>
  <c r="E715" i="5"/>
  <c r="E169" i="5"/>
  <c r="E172" i="5"/>
  <c r="E238" i="5"/>
  <c r="E317" i="5"/>
  <c r="E350" i="5"/>
  <c r="E764" i="5"/>
  <c r="E397" i="5"/>
  <c r="E780" i="5"/>
  <c r="E799" i="5"/>
  <c r="E423" i="5"/>
  <c r="P70" i="3"/>
  <c r="R70" i="3" s="1"/>
  <c r="P788" i="3"/>
  <c r="P296" i="3"/>
  <c r="R296" i="3" s="1"/>
  <c r="P314" i="3"/>
  <c r="R314" i="3" s="1"/>
  <c r="P882" i="3"/>
  <c r="R882" i="3" s="1"/>
  <c r="E569" i="5"/>
  <c r="P853" i="3"/>
  <c r="R853" i="3" s="1"/>
  <c r="P630" i="3"/>
  <c r="R630" i="3" s="1"/>
  <c r="E122" i="5"/>
  <c r="G700" i="3"/>
  <c r="I700" i="3" s="1"/>
  <c r="P342" i="3"/>
  <c r="R342" i="3" s="1"/>
  <c r="P749" i="3"/>
  <c r="R749" i="3" s="1"/>
  <c r="R203" i="3"/>
  <c r="P383" i="3"/>
  <c r="R383" i="3" s="1"/>
  <c r="R111" i="3"/>
  <c r="R673" i="3"/>
  <c r="E38" i="5"/>
  <c r="R127" i="3"/>
  <c r="R36" i="3"/>
  <c r="P87" i="3"/>
  <c r="R87" i="3" s="1"/>
  <c r="R171" i="3"/>
  <c r="P778" i="3"/>
  <c r="P723" i="3"/>
  <c r="R723" i="3" s="1"/>
  <c r="P703" i="3"/>
  <c r="R703" i="3" s="1"/>
  <c r="P672" i="3"/>
  <c r="R672" i="3" s="1"/>
  <c r="P604" i="3"/>
  <c r="R604" i="3" s="1"/>
  <c r="P453" i="3"/>
  <c r="F720" i="3"/>
  <c r="E467" i="5"/>
  <c r="E470" i="5"/>
  <c r="E484" i="5"/>
  <c r="E490" i="5"/>
  <c r="E529" i="5"/>
  <c r="E554" i="5"/>
  <c r="E583" i="5"/>
  <c r="E666" i="5"/>
  <c r="E703" i="5"/>
  <c r="E735" i="5"/>
  <c r="E96" i="5"/>
  <c r="E221" i="5"/>
  <c r="E230" i="5"/>
  <c r="E247" i="5"/>
  <c r="E376" i="5"/>
  <c r="E436" i="5"/>
  <c r="E450" i="5"/>
  <c r="P162" i="3"/>
  <c r="R162" i="3" s="1"/>
  <c r="G102" i="3"/>
  <c r="I102" i="3" s="1"/>
  <c r="P865" i="3"/>
  <c r="R865" i="3" s="1"/>
  <c r="G208" i="3"/>
  <c r="I208" i="3" s="1"/>
  <c r="R135" i="3"/>
  <c r="P215" i="3"/>
  <c r="P629" i="3"/>
  <c r="R629" i="3" s="1"/>
  <c r="P488" i="3"/>
  <c r="R488" i="3" s="1"/>
  <c r="P425" i="3"/>
  <c r="R425" i="3" s="1"/>
  <c r="P407" i="3"/>
  <c r="R407" i="3" s="1"/>
  <c r="P385" i="3"/>
  <c r="R385" i="3" s="1"/>
  <c r="F619" i="3"/>
  <c r="E540" i="5"/>
  <c r="E600" i="5"/>
  <c r="E109" i="5"/>
  <c r="E121" i="5"/>
  <c r="E130" i="5"/>
  <c r="E141" i="5"/>
  <c r="E262" i="5"/>
  <c r="E344" i="5"/>
  <c r="E784" i="5"/>
  <c r="E796" i="5"/>
  <c r="P393" i="3"/>
  <c r="R393" i="3" s="1"/>
  <c r="P271" i="3"/>
  <c r="R271" i="3" s="1"/>
  <c r="G284" i="3"/>
  <c r="J284" i="3" s="1"/>
  <c r="P637" i="3"/>
  <c r="E16" i="5"/>
  <c r="E396" i="5"/>
  <c r="E60" i="5"/>
  <c r="E492" i="5"/>
  <c r="P704" i="3"/>
  <c r="R704" i="3" s="1"/>
  <c r="G291" i="3"/>
  <c r="I291" i="3" s="1"/>
  <c r="I216" i="3"/>
  <c r="P363" i="3"/>
  <c r="R363" i="3" s="1"/>
  <c r="R180" i="3"/>
  <c r="R416" i="3"/>
  <c r="P29" i="3"/>
  <c r="R29" i="3" s="1"/>
  <c r="P81" i="3"/>
  <c r="R81" i="3" s="1"/>
  <c r="R47" i="3"/>
  <c r="P717" i="3"/>
  <c r="R717" i="3" s="1"/>
  <c r="P615" i="3"/>
  <c r="R615" i="3" s="1"/>
  <c r="P545" i="3"/>
  <c r="P423" i="3"/>
  <c r="R423" i="3" s="1"/>
  <c r="F322" i="3"/>
  <c r="E535" i="5"/>
  <c r="E684" i="5"/>
  <c r="E103" i="5"/>
  <c r="E156" i="5"/>
  <c r="E199" i="5"/>
  <c r="E278" i="5"/>
  <c r="E303" i="5"/>
  <c r="E765" i="5"/>
  <c r="E771" i="5"/>
  <c r="P744" i="3"/>
  <c r="R744" i="3" s="1"/>
  <c r="G439" i="3"/>
  <c r="I439" i="3" s="1"/>
  <c r="R184" i="3"/>
  <c r="R825" i="3"/>
  <c r="P39" i="3"/>
  <c r="R39" i="3" s="1"/>
  <c r="P752" i="3"/>
  <c r="R752" i="3" s="1"/>
  <c r="P570" i="3"/>
  <c r="R570" i="3" s="1"/>
  <c r="P522" i="3"/>
  <c r="R522" i="3" s="1"/>
  <c r="P497" i="3"/>
  <c r="R497" i="3" s="1"/>
  <c r="P849" i="3"/>
  <c r="R849" i="3" s="1"/>
  <c r="E519" i="5"/>
  <c r="E746" i="5"/>
  <c r="E205" i="5"/>
  <c r="E295" i="5"/>
  <c r="E324" i="5"/>
  <c r="E340" i="5"/>
  <c r="E377" i="5"/>
  <c r="E776" i="5"/>
  <c r="F802" i="3"/>
  <c r="G802" i="3" s="1"/>
  <c r="I802" i="3" s="1"/>
  <c r="F5" i="3"/>
  <c r="F5" i="6"/>
  <c r="R427" i="4"/>
  <c r="R180" i="4"/>
  <c r="AC124" i="4"/>
  <c r="AC94" i="4"/>
  <c r="AF94" i="4"/>
  <c r="AC222" i="4"/>
  <c r="AC377" i="4"/>
  <c r="AC485" i="4"/>
  <c r="R222" i="4"/>
  <c r="AF114" i="4"/>
  <c r="AC419" i="4"/>
  <c r="AF216" i="4"/>
  <c r="AF418" i="4"/>
  <c r="AF434" i="4"/>
  <c r="AC132" i="4"/>
  <c r="AC482" i="4"/>
  <c r="R160" i="4"/>
  <c r="AF362" i="4"/>
  <c r="AF387" i="4"/>
  <c r="AC114" i="4"/>
  <c r="AC488" i="4"/>
  <c r="AF157" i="4"/>
  <c r="AF292" i="4"/>
  <c r="AF419" i="4"/>
  <c r="AC296" i="4"/>
  <c r="AF485" i="4"/>
  <c r="AC190" i="4"/>
  <c r="R151" i="4"/>
  <c r="AC199" i="4"/>
  <c r="AC362" i="4"/>
  <c r="AF35" i="4"/>
  <c r="AF199" i="4"/>
  <c r="AF60" i="4"/>
  <c r="AC489" i="4"/>
  <c r="AC60" i="4"/>
  <c r="AC421" i="4"/>
  <c r="AC332" i="4"/>
  <c r="AF346" i="4"/>
  <c r="R124" i="4"/>
  <c r="AC457" i="4"/>
  <c r="AF297" i="4"/>
  <c r="AC378" i="4"/>
  <c r="AF172" i="4"/>
  <c r="AF467" i="4"/>
  <c r="R373" i="4"/>
  <c r="AF421" i="4"/>
  <c r="R123" i="4"/>
  <c r="R360" i="4"/>
  <c r="AC288" i="4"/>
  <c r="AC297" i="4"/>
  <c r="AC180" i="4"/>
  <c r="AC483" i="4"/>
  <c r="R387" i="4"/>
  <c r="AC467" i="4"/>
  <c r="AF169" i="4"/>
  <c r="AC106" i="4"/>
  <c r="AC358" i="4"/>
  <c r="R132" i="4"/>
  <c r="AC134" i="4"/>
  <c r="AF69" i="4"/>
  <c r="AF106" i="4"/>
  <c r="AF358" i="4"/>
  <c r="AF288" i="4"/>
  <c r="AC101" i="4"/>
  <c r="R424" i="4"/>
  <c r="AF134" i="4"/>
  <c r="AC99" i="4"/>
  <c r="AF150" i="4"/>
  <c r="AC429" i="4"/>
  <c r="AC285" i="4"/>
  <c r="AF319" i="4"/>
  <c r="AC372" i="4"/>
  <c r="R372" i="4"/>
  <c r="R237" i="4"/>
  <c r="R209" i="4"/>
  <c r="AC267" i="4"/>
  <c r="R445" i="4"/>
  <c r="R344" i="4"/>
  <c r="AC210" i="4"/>
  <c r="AC292" i="4"/>
  <c r="AC319" i="4"/>
  <c r="AF286" i="4"/>
  <c r="AC62" i="4"/>
  <c r="AF474" i="4"/>
  <c r="R232" i="4"/>
  <c r="R278" i="4"/>
  <c r="R337" i="4"/>
  <c r="R377" i="4"/>
  <c r="AF210" i="4"/>
  <c r="AC345" i="4"/>
  <c r="AC206" i="4"/>
  <c r="AC263" i="4"/>
  <c r="AF62" i="4"/>
  <c r="AC474" i="4"/>
  <c r="R283" i="4"/>
  <c r="R196" i="4"/>
  <c r="AF314" i="4"/>
  <c r="AC376" i="4"/>
  <c r="AF232" i="4"/>
  <c r="AF263" i="4"/>
  <c r="AC395" i="4"/>
  <c r="AF183" i="4"/>
  <c r="R339" i="4"/>
  <c r="R61" i="4"/>
  <c r="AC314" i="4"/>
  <c r="AC268" i="4"/>
  <c r="AF432" i="4"/>
  <c r="AC196" i="4"/>
  <c r="AF133" i="4"/>
  <c r="AF395" i="4"/>
  <c r="AC183" i="4"/>
  <c r="AF70" i="4"/>
  <c r="R133" i="4"/>
  <c r="R54" i="4"/>
  <c r="R432" i="4"/>
  <c r="R378" i="4"/>
  <c r="AF237" i="4"/>
  <c r="AF24" i="4"/>
  <c r="AC27" i="4"/>
  <c r="AC33" i="4"/>
  <c r="AC412" i="4"/>
  <c r="AC341" i="4"/>
  <c r="AF54" i="4"/>
  <c r="AC283" i="4"/>
  <c r="AF306" i="4"/>
  <c r="R472" i="4"/>
  <c r="AF339" i="4"/>
  <c r="AF429" i="4"/>
  <c r="AC140" i="4"/>
  <c r="AF268" i="4"/>
  <c r="AF412" i="4"/>
  <c r="R247" i="4"/>
  <c r="R103" i="4"/>
  <c r="AC422" i="4"/>
  <c r="AF489" i="4"/>
  <c r="AC374" i="4"/>
  <c r="AC98" i="4"/>
  <c r="R79" i="4"/>
  <c r="R30" i="4"/>
  <c r="AF84" i="4"/>
  <c r="AC433" i="4"/>
  <c r="R343" i="4"/>
  <c r="AC64" i="4"/>
  <c r="AF88" i="4"/>
  <c r="AC300" i="4"/>
  <c r="AF198" i="4"/>
  <c r="AC82" i="4"/>
  <c r="AC48" i="4"/>
  <c r="AC95" i="4"/>
  <c r="AF174" i="4"/>
  <c r="R300" i="4"/>
  <c r="R254" i="4"/>
  <c r="R95" i="4"/>
  <c r="AF390" i="4"/>
  <c r="R298" i="4"/>
  <c r="AC465" i="4"/>
  <c r="AC381" i="4"/>
  <c r="AF365" i="4"/>
  <c r="R455" i="4"/>
  <c r="R301" i="4"/>
  <c r="AF357" i="4"/>
  <c r="AF411" i="4"/>
  <c r="R135" i="4"/>
  <c r="P504" i="6"/>
  <c r="R504" i="6" s="1"/>
  <c r="T504" i="6" s="1"/>
  <c r="P61" i="3"/>
  <c r="R61" i="3" s="1"/>
  <c r="P779" i="3"/>
  <c r="R779" i="3" s="1"/>
  <c r="P266" i="3"/>
  <c r="R266" i="3" s="1"/>
  <c r="R68" i="4"/>
  <c r="AF135" i="4"/>
  <c r="P425" i="6"/>
  <c r="AC425" i="6" s="1"/>
  <c r="AF484" i="4"/>
  <c r="AC84" i="4"/>
  <c r="AF64" i="4"/>
  <c r="AC464" i="4"/>
  <c r="AC88" i="4"/>
  <c r="AF29" i="4"/>
  <c r="AC252" i="4"/>
  <c r="AC223" i="4"/>
  <c r="AC331" i="4"/>
  <c r="AF191" i="4"/>
  <c r="AF193" i="4"/>
  <c r="AC174" i="4"/>
  <c r="R463" i="4"/>
  <c r="R252" i="4"/>
  <c r="R223" i="4"/>
  <c r="R198" i="4"/>
  <c r="R48" i="4"/>
  <c r="AC390" i="4"/>
  <c r="AF298" i="4"/>
  <c r="AC56" i="4"/>
  <c r="AF21" i="4"/>
  <c r="AC365" i="4"/>
  <c r="AF455" i="4"/>
  <c r="AC463" i="4"/>
  <c r="R195" i="4"/>
  <c r="R411" i="4"/>
  <c r="R179" i="4"/>
  <c r="P887" i="6"/>
  <c r="AC887" i="6" s="1"/>
  <c r="P27" i="6"/>
  <c r="AC27" i="6" s="1"/>
  <c r="P246" i="3"/>
  <c r="R246" i="3" s="1"/>
  <c r="P131" i="3"/>
  <c r="P901" i="6"/>
  <c r="AC152" i="4"/>
  <c r="AF396" i="4"/>
  <c r="AF221" i="4"/>
  <c r="P363" i="6"/>
  <c r="AC363" i="6" s="1"/>
  <c r="AF265" i="4"/>
  <c r="AC484" i="4"/>
  <c r="R330" i="4"/>
  <c r="AC191" i="4"/>
  <c r="AC70" i="4"/>
  <c r="R43" i="4"/>
  <c r="AF56" i="4"/>
  <c r="AF195" i="4"/>
  <c r="AF443" i="4"/>
  <c r="P881" i="6"/>
  <c r="AC881" i="6" s="1"/>
  <c r="P236" i="3"/>
  <c r="R236" i="3" s="1"/>
  <c r="P668" i="3"/>
  <c r="R668" i="3" s="1"/>
  <c r="AF118" i="4"/>
  <c r="P367" i="6"/>
  <c r="R367" i="6" s="1"/>
  <c r="T367" i="6" s="1"/>
  <c r="AF68" i="4"/>
  <c r="R53" i="4"/>
  <c r="AF278" i="4"/>
  <c r="AC443" i="4"/>
  <c r="P885" i="6"/>
  <c r="R885" i="6" s="1"/>
  <c r="T885" i="6" s="1"/>
  <c r="P399" i="6"/>
  <c r="AC399" i="6" s="1"/>
  <c r="P741" i="3"/>
  <c r="R741" i="3" s="1"/>
  <c r="P193" i="6"/>
  <c r="AC193" i="6" s="1"/>
  <c r="AC77" i="4"/>
  <c r="AF427" i="4"/>
  <c r="R388" i="4"/>
  <c r="P451" i="6"/>
  <c r="R451" i="6" s="1"/>
  <c r="T451" i="6" s="1"/>
  <c r="R433" i="4"/>
  <c r="AC30" i="4"/>
  <c r="R329" i="4"/>
  <c r="AF57" i="4"/>
  <c r="AF285" i="4"/>
  <c r="AC258" i="4"/>
  <c r="AC304" i="4"/>
  <c r="R428" i="4"/>
  <c r="R82" i="4"/>
  <c r="AF437" i="4"/>
  <c r="W4" i="6"/>
  <c r="P41" i="6"/>
  <c r="P237" i="3"/>
  <c r="P263" i="3"/>
  <c r="R263" i="3" s="1"/>
  <c r="P877" i="6"/>
  <c r="AC877" i="6" s="1"/>
  <c r="AF374" i="4"/>
  <c r="AF179" i="4"/>
  <c r="AF254" i="4"/>
  <c r="AC259" i="4"/>
  <c r="AC235" i="4"/>
  <c r="AC428" i="4"/>
  <c r="AF58" i="4"/>
  <c r="AF304" i="4"/>
  <c r="AF22" i="4"/>
  <c r="AF449" i="4"/>
  <c r="AF465" i="4"/>
  <c r="R381" i="4"/>
  <c r="AF417" i="4"/>
  <c r="AF201" i="4"/>
  <c r="AC434" i="4"/>
  <c r="AC150" i="4"/>
  <c r="P334" i="6"/>
  <c r="P72" i="3"/>
  <c r="P724" i="3"/>
  <c r="R724" i="3" s="1"/>
  <c r="AC404" i="4"/>
  <c r="AC396" i="4"/>
  <c r="AC118" i="4"/>
  <c r="R69" i="4"/>
  <c r="AF79" i="4"/>
  <c r="R221" i="4"/>
  <c r="P322" i="6"/>
  <c r="AC322" i="6" s="1"/>
  <c r="P169" i="6"/>
  <c r="R169" i="6" s="1"/>
  <c r="T169" i="6" s="1"/>
  <c r="AC384" i="4"/>
  <c r="AC58" i="4"/>
  <c r="AC22" i="4"/>
  <c r="AC449" i="4"/>
  <c r="AC201" i="4"/>
  <c r="G898" i="6"/>
  <c r="Z898" i="6"/>
  <c r="P898" i="6"/>
  <c r="AU898" i="6"/>
  <c r="K899" i="6"/>
  <c r="G897" i="6"/>
  <c r="Z897" i="6"/>
  <c r="AU897" i="6"/>
  <c r="P897" i="6"/>
  <c r="R897" i="6" s="1"/>
  <c r="T897" i="6" s="1"/>
  <c r="AU899" i="6"/>
  <c r="AU901" i="6"/>
  <c r="P899" i="6"/>
  <c r="R899" i="6" s="1"/>
  <c r="T899" i="6" s="1"/>
  <c r="Z899" i="6"/>
  <c r="G898" i="3"/>
  <c r="K898" i="3" s="1"/>
  <c r="P898" i="3"/>
  <c r="G896" i="3"/>
  <c r="K896" i="3" s="1"/>
  <c r="P896" i="3"/>
  <c r="R896" i="3" s="1"/>
  <c r="G895" i="3"/>
  <c r="K895" i="3" s="1"/>
  <c r="P895" i="3"/>
  <c r="G894" i="3"/>
  <c r="K894" i="3" s="1"/>
  <c r="P894" i="3"/>
  <c r="AF402" i="4"/>
  <c r="P310" i="6"/>
  <c r="R310" i="6" s="1"/>
  <c r="T310" i="6" s="1"/>
  <c r="P557" i="6"/>
  <c r="R557" i="6" s="1"/>
  <c r="T557" i="6" s="1"/>
  <c r="P351" i="6"/>
  <c r="P848" i="6"/>
  <c r="R848" i="6" s="1"/>
  <c r="T848" i="6" s="1"/>
  <c r="P791" i="6"/>
  <c r="R791" i="6" s="1"/>
  <c r="T791" i="6" s="1"/>
  <c r="P76" i="6"/>
  <c r="R76" i="6" s="1"/>
  <c r="T76" i="6" s="1"/>
  <c r="P30" i="6"/>
  <c r="R30" i="6" s="1"/>
  <c r="T30" i="6" s="1"/>
  <c r="AC265" i="4"/>
  <c r="AC333" i="4"/>
  <c r="P888" i="6"/>
  <c r="P447" i="6"/>
  <c r="R447" i="6" s="1"/>
  <c r="T447" i="6" s="1"/>
  <c r="P339" i="6"/>
  <c r="P297" i="6"/>
  <c r="AC297" i="6" s="1"/>
  <c r="AF442" i="4"/>
  <c r="AC203" i="4"/>
  <c r="R413" i="4"/>
  <c r="R262" i="4"/>
  <c r="AC311" i="4"/>
  <c r="AC364" i="4"/>
  <c r="AF39" i="4"/>
  <c r="R364" i="4"/>
  <c r="R142" i="4"/>
  <c r="AF141" i="4"/>
  <c r="AF267" i="4"/>
  <c r="AF218" i="4"/>
  <c r="P873" i="6"/>
  <c r="R873" i="6" s="1"/>
  <c r="T873" i="6" s="1"/>
  <c r="W15" i="6"/>
  <c r="P880" i="6"/>
  <c r="P878" i="6"/>
  <c r="AC878" i="6" s="1"/>
  <c r="P349" i="6"/>
  <c r="AC349" i="6" s="1"/>
  <c r="P498" i="6"/>
  <c r="AC498" i="6" s="1"/>
  <c r="P264" i="6"/>
  <c r="AC264" i="6" s="1"/>
  <c r="P371" i="6"/>
  <c r="P293" i="6"/>
  <c r="AC293" i="6" s="1"/>
  <c r="P119" i="6"/>
  <c r="AC119" i="6" s="1"/>
  <c r="P126" i="6"/>
  <c r="R126" i="6" s="1"/>
  <c r="T126" i="6" s="1"/>
  <c r="P156" i="6"/>
  <c r="P187" i="6"/>
  <c r="AC187" i="6" s="1"/>
  <c r="P211" i="6"/>
  <c r="R211" i="6" s="1"/>
  <c r="T211" i="6" s="1"/>
  <c r="P292" i="6"/>
  <c r="AC292" i="6" s="1"/>
  <c r="P823" i="6"/>
  <c r="P368" i="6"/>
  <c r="R368" i="6" s="1"/>
  <c r="T368" i="6" s="1"/>
  <c r="P889" i="6"/>
  <c r="P593" i="6"/>
  <c r="P782" i="6"/>
  <c r="R782" i="6" s="1"/>
  <c r="T782" i="6" s="1"/>
  <c r="AC328" i="4"/>
  <c r="AC442" i="4"/>
  <c r="AF247" i="4"/>
  <c r="AC208" i="4"/>
  <c r="R446" i="4"/>
  <c r="R261" i="4"/>
  <c r="R117" i="4"/>
  <c r="AF45" i="4"/>
  <c r="AC39" i="4"/>
  <c r="AC117" i="4"/>
  <c r="AF386" i="4"/>
  <c r="AC141" i="4"/>
  <c r="W7" i="6"/>
  <c r="W11" i="6"/>
  <c r="P212" i="6"/>
  <c r="P722" i="6"/>
  <c r="P268" i="6"/>
  <c r="AC268" i="6" s="1"/>
  <c r="AF244" i="4"/>
  <c r="P661" i="6"/>
  <c r="P192" i="6"/>
  <c r="P248" i="6"/>
  <c r="R248" i="6" s="1"/>
  <c r="T248" i="6" s="1"/>
  <c r="P343" i="6"/>
  <c r="AC343" i="6" s="1"/>
  <c r="P304" i="6"/>
  <c r="P839" i="6"/>
  <c r="R839" i="6" s="1"/>
  <c r="T839" i="6" s="1"/>
  <c r="P886" i="6"/>
  <c r="AC886" i="6" s="1"/>
  <c r="P681" i="6"/>
  <c r="AC681" i="6" s="1"/>
  <c r="P472" i="6"/>
  <c r="AC472" i="6" s="1"/>
  <c r="P260" i="6"/>
  <c r="R260" i="6" s="1"/>
  <c r="T260" i="6" s="1"/>
  <c r="AC139" i="4"/>
  <c r="AF261" i="4"/>
  <c r="AF121" i="4"/>
  <c r="AF208" i="4"/>
  <c r="R444" i="4"/>
  <c r="R139" i="4"/>
  <c r="AC147" i="4"/>
  <c r="AC386" i="4"/>
  <c r="AF46" i="4"/>
  <c r="W14" i="6"/>
  <c r="W3" i="6"/>
  <c r="P25" i="6"/>
  <c r="AC346" i="4"/>
  <c r="P883" i="6"/>
  <c r="AC883" i="6" s="1"/>
  <c r="P108" i="6"/>
  <c r="P360" i="6"/>
  <c r="AC360" i="6" s="1"/>
  <c r="AC367" i="6"/>
  <c r="AC269" i="4"/>
  <c r="P252" i="6"/>
  <c r="R252" i="6" s="1"/>
  <c r="T252" i="6" s="1"/>
  <c r="P256" i="6"/>
  <c r="P326" i="6"/>
  <c r="P188" i="6"/>
  <c r="AC188" i="6" s="1"/>
  <c r="P618" i="6"/>
  <c r="AC618" i="6" s="1"/>
  <c r="P362" i="6"/>
  <c r="P70" i="6"/>
  <c r="AF400" i="4"/>
  <c r="P482" i="6"/>
  <c r="P180" i="6"/>
  <c r="AC180" i="6" s="1"/>
  <c r="AC416" i="4"/>
  <c r="P891" i="6"/>
  <c r="AC891" i="6" s="1"/>
  <c r="AC262" i="4"/>
  <c r="AF83" i="4"/>
  <c r="AC121" i="4"/>
  <c r="R345" i="4"/>
  <c r="AC309" i="4"/>
  <c r="AF47" i="4"/>
  <c r="AF167" i="4"/>
  <c r="AC46" i="4"/>
  <c r="R92" i="4"/>
  <c r="W8" i="6"/>
  <c r="W6" i="6"/>
  <c r="W10" i="6"/>
  <c r="P460" i="6"/>
  <c r="AC460" i="6" s="1"/>
  <c r="P168" i="6"/>
  <c r="P759" i="6"/>
  <c r="P537" i="6"/>
  <c r="P882" i="6"/>
  <c r="AC402" i="4"/>
  <c r="P488" i="6"/>
  <c r="AC488" i="6" s="1"/>
  <c r="P766" i="6"/>
  <c r="AC766" i="6" s="1"/>
  <c r="P235" i="6"/>
  <c r="R235" i="6" s="1"/>
  <c r="T235" i="6" s="1"/>
  <c r="P199" i="6"/>
  <c r="R199" i="6" s="1"/>
  <c r="T199" i="6" s="1"/>
  <c r="P279" i="6"/>
  <c r="R279" i="6" s="1"/>
  <c r="T279" i="6" s="1"/>
  <c r="P862" i="6"/>
  <c r="R862" i="6" s="1"/>
  <c r="T862" i="6" s="1"/>
  <c r="P814" i="6"/>
  <c r="AC814" i="6" s="1"/>
  <c r="P87" i="6"/>
  <c r="AC87" i="6" s="1"/>
  <c r="R70" i="6"/>
  <c r="T70" i="6" s="1"/>
  <c r="P24" i="6"/>
  <c r="R24" i="6" s="1"/>
  <c r="T24" i="6" s="1"/>
  <c r="R440" i="4"/>
  <c r="AC400" i="4"/>
  <c r="P531" i="6"/>
  <c r="R531" i="6" s="1"/>
  <c r="T531" i="6" s="1"/>
  <c r="P545" i="6"/>
  <c r="AC545" i="6" s="1"/>
  <c r="P439" i="6"/>
  <c r="R439" i="6" s="1"/>
  <c r="T439" i="6" s="1"/>
  <c r="AF375" i="4"/>
  <c r="AF178" i="4"/>
  <c r="AC83" i="4"/>
  <c r="AC47" i="4"/>
  <c r="AC167" i="4"/>
  <c r="AF111" i="4"/>
  <c r="AC112" i="4"/>
  <c r="W13" i="6"/>
  <c r="W9" i="6"/>
  <c r="P318" i="6"/>
  <c r="AC244" i="4"/>
  <c r="P314" i="6"/>
  <c r="P884" i="6"/>
  <c r="AC884" i="6" s="1"/>
  <c r="P415" i="6"/>
  <c r="R415" i="6" s="1"/>
  <c r="T415" i="6" s="1"/>
  <c r="P347" i="6"/>
  <c r="R347" i="6" s="1"/>
  <c r="T347" i="6" s="1"/>
  <c r="P525" i="6"/>
  <c r="AC525" i="6" s="1"/>
  <c r="P196" i="6"/>
  <c r="AC196" i="6" s="1"/>
  <c r="P281" i="6"/>
  <c r="P100" i="6"/>
  <c r="R100" i="6" s="1"/>
  <c r="T100" i="6" s="1"/>
  <c r="P113" i="6"/>
  <c r="AC113" i="6" s="1"/>
  <c r="P144" i="6"/>
  <c r="P181" i="6"/>
  <c r="AC181" i="6" s="1"/>
  <c r="P337" i="6"/>
  <c r="R337" i="6" s="1"/>
  <c r="T337" i="6" s="1"/>
  <c r="P299" i="6"/>
  <c r="AC299" i="6" s="1"/>
  <c r="P829" i="6"/>
  <c r="AC829" i="6" s="1"/>
  <c r="AC440" i="4"/>
  <c r="P176" i="6"/>
  <c r="AC176" i="6" s="1"/>
  <c r="P844" i="6"/>
  <c r="AF92" i="4"/>
  <c r="R27" i="4"/>
  <c r="AC375" i="4"/>
  <c r="AC444" i="4"/>
  <c r="AC178" i="4"/>
  <c r="AF413" i="4"/>
  <c r="AF36" i="4"/>
  <c r="AC103" i="4"/>
  <c r="AF269" i="4"/>
  <c r="AC111" i="4"/>
  <c r="AF207" i="4"/>
  <c r="W5" i="6"/>
  <c r="P383" i="6"/>
  <c r="AC383" i="6" s="1"/>
  <c r="P443" i="6"/>
  <c r="P200" i="6"/>
  <c r="AF197" i="4"/>
  <c r="R197" i="4"/>
  <c r="P375" i="6"/>
  <c r="R375" i="6" s="1"/>
  <c r="T375" i="6" s="1"/>
  <c r="P163" i="6"/>
  <c r="R163" i="6" s="1"/>
  <c r="T163" i="6" s="1"/>
  <c r="P324" i="6"/>
  <c r="AC324" i="6" s="1"/>
  <c r="P273" i="6"/>
  <c r="R273" i="6" s="1"/>
  <c r="T273" i="6" s="1"/>
  <c r="P874" i="6"/>
  <c r="P797" i="6"/>
  <c r="R797" i="6" s="1"/>
  <c r="T797" i="6" s="1"/>
  <c r="P64" i="6"/>
  <c r="P492" i="6"/>
  <c r="AC492" i="6" s="1"/>
  <c r="P431" i="6"/>
  <c r="AC431" i="6" s="1"/>
  <c r="P617" i="6"/>
  <c r="R617" i="6" s="1"/>
  <c r="T617" i="6" s="1"/>
  <c r="P184" i="6"/>
  <c r="P379" i="6"/>
  <c r="R379" i="6" s="1"/>
  <c r="T379" i="6" s="1"/>
  <c r="P701" i="6"/>
  <c r="R701" i="6" s="1"/>
  <c r="T701" i="6" s="1"/>
  <c r="AF203" i="4"/>
  <c r="W12" i="6"/>
  <c r="P738" i="6"/>
  <c r="AC738" i="6" s="1"/>
  <c r="AF328" i="4"/>
  <c r="AF430" i="4"/>
  <c r="AC36" i="4"/>
  <c r="AF341" i="4"/>
  <c r="AC76" i="4"/>
  <c r="R264" i="4"/>
  <c r="R76" i="4"/>
  <c r="R156" i="4"/>
  <c r="AF151" i="4"/>
  <c r="AC424" i="4"/>
  <c r="AF483" i="4"/>
  <c r="R147" i="4"/>
  <c r="AF312" i="4"/>
  <c r="AF67" i="4"/>
  <c r="R181" i="4"/>
  <c r="AF422" i="4"/>
  <c r="R276" i="4"/>
  <c r="R436" i="4"/>
  <c r="AF264" i="4"/>
  <c r="P72" i="6"/>
  <c r="P344" i="6"/>
  <c r="R344" i="6" s="1"/>
  <c r="T344" i="6" s="1"/>
  <c r="P469" i="6"/>
  <c r="AC469" i="6" s="1"/>
  <c r="P290" i="6"/>
  <c r="R290" i="6" s="1"/>
  <c r="T290" i="6" s="1"/>
  <c r="P369" i="6"/>
  <c r="P170" i="6"/>
  <c r="P161" i="6"/>
  <c r="R161" i="6" s="1"/>
  <c r="T161" i="6" s="1"/>
  <c r="AC313" i="4"/>
  <c r="AF329" i="4"/>
  <c r="AC303" i="4"/>
  <c r="AF185" i="4"/>
  <c r="AC335" i="4"/>
  <c r="AC29" i="4"/>
  <c r="AF290" i="4"/>
  <c r="AC308" i="4"/>
  <c r="R171" i="4"/>
  <c r="R281" i="4"/>
  <c r="AC21" i="4"/>
  <c r="AF282" i="4"/>
  <c r="R228" i="4"/>
  <c r="AC336" i="4"/>
  <c r="P871" i="6"/>
  <c r="P335" i="6"/>
  <c r="AC299" i="4"/>
  <c r="AF303" i="4"/>
  <c r="AC185" i="4"/>
  <c r="AF171" i="4"/>
  <c r="AC290" i="4"/>
  <c r="AC128" i="4"/>
  <c r="R128" i="4"/>
  <c r="AF281" i="4"/>
  <c r="R129" i="4"/>
  <c r="AF164" i="4"/>
  <c r="AF246" i="4"/>
  <c r="AC276" i="4"/>
  <c r="R336" i="4"/>
  <c r="R245" i="4"/>
  <c r="AF192" i="4"/>
  <c r="R99" i="4"/>
  <c r="AC266" i="4"/>
  <c r="P867" i="6"/>
  <c r="P282" i="6"/>
  <c r="AC282" i="6" s="1"/>
  <c r="P846" i="6"/>
  <c r="R846" i="6" s="1"/>
  <c r="R34" i="4"/>
  <c r="R299" i="4"/>
  <c r="AC86" i="4"/>
  <c r="AF317" i="4"/>
  <c r="AF165" i="4"/>
  <c r="AF255" i="4"/>
  <c r="AF49" i="4"/>
  <c r="R366" i="4"/>
  <c r="R165" i="4"/>
  <c r="R125" i="4"/>
  <c r="R49" i="4"/>
  <c r="AC164" i="4"/>
  <c r="AC246" i="4"/>
  <c r="P860" i="6"/>
  <c r="P505" i="6"/>
  <c r="P83" i="6"/>
  <c r="P794" i="6"/>
  <c r="AF74" i="4"/>
  <c r="AF441" i="4"/>
  <c r="AF366" i="4"/>
  <c r="AC317" i="4"/>
  <c r="AC469" i="4"/>
  <c r="AF460" i="4"/>
  <c r="AC255" i="4"/>
  <c r="AC108" i="4"/>
  <c r="R423" i="4"/>
  <c r="AF450" i="4"/>
  <c r="P353" i="6"/>
  <c r="R353" i="6" s="1"/>
  <c r="T353" i="6" s="1"/>
  <c r="P749" i="6"/>
  <c r="R749" i="6" s="1"/>
  <c r="T749" i="6" s="1"/>
  <c r="P197" i="6"/>
  <c r="AC197" i="6" s="1"/>
  <c r="R332" i="4"/>
  <c r="AC74" i="4"/>
  <c r="AC34" i="4"/>
  <c r="AC441" i="4"/>
  <c r="AF436" i="4"/>
  <c r="AF469" i="4"/>
  <c r="AC125" i="4"/>
  <c r="AF108" i="4"/>
  <c r="R308" i="4"/>
  <c r="AF156" i="4"/>
  <c r="AC417" i="4"/>
  <c r="R420" i="4"/>
  <c r="AC312" i="4"/>
  <c r="R67" i="4"/>
  <c r="R51" i="4"/>
  <c r="AF423" i="4"/>
  <c r="AC450" i="4"/>
  <c r="P123" i="6"/>
  <c r="P114" i="6"/>
  <c r="P493" i="6"/>
  <c r="AC493" i="6" s="1"/>
  <c r="P71" i="6"/>
  <c r="R71" i="6" s="1"/>
  <c r="T71" i="6" s="1"/>
  <c r="R175" i="3"/>
  <c r="R286" i="4"/>
  <c r="AF51" i="4"/>
  <c r="P158" i="6"/>
  <c r="AC158" i="6" s="1"/>
  <c r="P130" i="6"/>
  <c r="R131" i="6"/>
  <c r="T131" i="6" s="1"/>
  <c r="R193" i="6"/>
  <c r="T193" i="6" s="1"/>
  <c r="G280" i="6"/>
  <c r="Z280" i="6"/>
  <c r="Z295" i="6"/>
  <c r="G295" i="6"/>
  <c r="I295" i="6" s="1"/>
  <c r="I681" i="6"/>
  <c r="G753" i="6"/>
  <c r="Z753" i="6"/>
  <c r="G857" i="6"/>
  <c r="K857" i="6" s="1"/>
  <c r="Z857" i="6"/>
  <c r="H70" i="6"/>
  <c r="I447" i="6"/>
  <c r="Z38" i="6"/>
  <c r="G38" i="6"/>
  <c r="H38" i="6" s="1"/>
  <c r="Z177" i="6"/>
  <c r="G177" i="6"/>
  <c r="H177" i="6" s="1"/>
  <c r="P208" i="6"/>
  <c r="G208" i="6"/>
  <c r="Z330" i="6"/>
  <c r="G330" i="6"/>
  <c r="I330" i="6" s="1"/>
  <c r="Z567" i="6"/>
  <c r="G567" i="6"/>
  <c r="I567" i="6" s="1"/>
  <c r="Z667" i="6"/>
  <c r="G667" i="6"/>
  <c r="I667" i="6" s="1"/>
  <c r="Z717" i="6"/>
  <c r="G717" i="6"/>
  <c r="Z818" i="6"/>
  <c r="G818" i="6"/>
  <c r="K818" i="6" s="1"/>
  <c r="AC156" i="6"/>
  <c r="G111" i="6"/>
  <c r="H111" i="6" s="1"/>
  <c r="Z111" i="6"/>
  <c r="Z186" i="6"/>
  <c r="G186" i="6"/>
  <c r="H186" i="6" s="1"/>
  <c r="G216" i="6"/>
  <c r="H216" i="6" s="1"/>
  <c r="P216" i="6"/>
  <c r="AC216" i="6" s="1"/>
  <c r="Z216" i="6"/>
  <c r="Z274" i="6"/>
  <c r="G274" i="6"/>
  <c r="I274" i="6" s="1"/>
  <c r="Z376" i="6"/>
  <c r="G376" i="6"/>
  <c r="J376" i="6" s="1"/>
  <c r="G495" i="6"/>
  <c r="I495" i="6" s="1"/>
  <c r="Z495" i="6"/>
  <c r="Z517" i="6"/>
  <c r="G517" i="6"/>
  <c r="I517" i="6" s="1"/>
  <c r="G584" i="6"/>
  <c r="I584" i="6" s="1"/>
  <c r="Z584" i="6"/>
  <c r="P608" i="6"/>
  <c r="R608" i="6" s="1"/>
  <c r="T608" i="6" s="1"/>
  <c r="G608" i="6"/>
  <c r="G616" i="6"/>
  <c r="I616" i="6" s="1"/>
  <c r="Z616" i="6"/>
  <c r="Z639" i="6"/>
  <c r="G639" i="6"/>
  <c r="I639" i="6" s="1"/>
  <c r="Z811" i="6"/>
  <c r="G811" i="6"/>
  <c r="I811" i="6" s="1"/>
  <c r="Z844" i="6"/>
  <c r="G844" i="6"/>
  <c r="J844" i="6" s="1"/>
  <c r="Z244" i="6"/>
  <c r="G244" i="6"/>
  <c r="H244" i="6" s="1"/>
  <c r="U275" i="6"/>
  <c r="Z275" i="6"/>
  <c r="G362" i="6"/>
  <c r="Z362" i="6"/>
  <c r="G450" i="6"/>
  <c r="I450" i="6" s="1"/>
  <c r="Z450" i="6"/>
  <c r="Z625" i="6"/>
  <c r="G625" i="6"/>
  <c r="G733" i="6"/>
  <c r="I733" i="6" s="1"/>
  <c r="Z733" i="6"/>
  <c r="P733" i="6"/>
  <c r="AC733" i="6" s="1"/>
  <c r="R722" i="6"/>
  <c r="T722" i="6" s="1"/>
  <c r="AC722" i="6"/>
  <c r="K722" i="6"/>
  <c r="Z97" i="6"/>
  <c r="G97" i="6"/>
  <c r="H97" i="6" s="1"/>
  <c r="Z120" i="6"/>
  <c r="G120" i="6"/>
  <c r="P120" i="6"/>
  <c r="AC839" i="6"/>
  <c r="G91" i="6"/>
  <c r="H91" i="6" s="1"/>
  <c r="Z91" i="6"/>
  <c r="Z105" i="6"/>
  <c r="G105" i="6"/>
  <c r="H105" i="6" s="1"/>
  <c r="Z298" i="6"/>
  <c r="G298" i="6"/>
  <c r="I298" i="6" s="1"/>
  <c r="Z356" i="6"/>
  <c r="G356" i="6"/>
  <c r="I356" i="6" s="1"/>
  <c r="Z385" i="6"/>
  <c r="G385" i="6"/>
  <c r="J385" i="6" s="1"/>
  <c r="Z435" i="6"/>
  <c r="G435" i="6"/>
  <c r="I435" i="6" s="1"/>
  <c r="Z586" i="6"/>
  <c r="G586" i="6"/>
  <c r="I586" i="6" s="1"/>
  <c r="Z618" i="6"/>
  <c r="G618" i="6"/>
  <c r="I618" i="6" s="1"/>
  <c r="G727" i="6"/>
  <c r="I727" i="6" s="1"/>
  <c r="Z727" i="6"/>
  <c r="R113" i="6"/>
  <c r="T113" i="6" s="1"/>
  <c r="K891" i="6"/>
  <c r="I383" i="6"/>
  <c r="G219" i="6"/>
  <c r="I219" i="6" s="1"/>
  <c r="Z219" i="6"/>
  <c r="Z285" i="6"/>
  <c r="G285" i="6"/>
  <c r="I285" i="6" s="1"/>
  <c r="Z307" i="6"/>
  <c r="G307" i="6"/>
  <c r="I307" i="6" s="1"/>
  <c r="Z319" i="6"/>
  <c r="G319" i="6"/>
  <c r="H319" i="6" s="1"/>
  <c r="Z444" i="6"/>
  <c r="G444" i="6"/>
  <c r="I444" i="6" s="1"/>
  <c r="G467" i="6"/>
  <c r="I467" i="6" s="1"/>
  <c r="Z467" i="6"/>
  <c r="Z506" i="6"/>
  <c r="G506" i="6"/>
  <c r="I506" i="6" s="1"/>
  <c r="Z513" i="6"/>
  <c r="G513" i="6"/>
  <c r="I513" i="6" s="1"/>
  <c r="Z520" i="6"/>
  <c r="G520" i="6"/>
  <c r="I520" i="6" s="1"/>
  <c r="Z541" i="6"/>
  <c r="G541" i="6"/>
  <c r="I541" i="6" s="1"/>
  <c r="Z549" i="6"/>
  <c r="G549" i="6"/>
  <c r="I549" i="6" s="1"/>
  <c r="K883" i="6"/>
  <c r="I545" i="6"/>
  <c r="Z198" i="6"/>
  <c r="G198" i="6"/>
  <c r="H198" i="6" s="1"/>
  <c r="P198" i="6"/>
  <c r="G507" i="6"/>
  <c r="I507" i="6" s="1"/>
  <c r="Z507" i="6"/>
  <c r="Z521" i="6"/>
  <c r="G521" i="6"/>
  <c r="I521" i="6" s="1"/>
  <c r="Z535" i="6"/>
  <c r="G535" i="6"/>
  <c r="I535" i="6" s="1"/>
  <c r="Z699" i="6"/>
  <c r="G699" i="6"/>
  <c r="I699" i="6" s="1"/>
  <c r="G840" i="6"/>
  <c r="K840" i="6" s="1"/>
  <c r="Z840" i="6"/>
  <c r="I360" i="6"/>
  <c r="P21" i="6"/>
  <c r="Z21" i="6"/>
  <c r="G21" i="6"/>
  <c r="H21" i="6" s="1"/>
  <c r="Z359" i="6"/>
  <c r="G359" i="6"/>
  <c r="I359" i="6" s="1"/>
  <c r="G402" i="6"/>
  <c r="I402" i="6" s="1"/>
  <c r="Z402" i="6"/>
  <c r="R184" i="6"/>
  <c r="T184" i="6" s="1"/>
  <c r="Z870" i="6"/>
  <c r="G577" i="6"/>
  <c r="I577" i="6" s="1"/>
  <c r="G481" i="6"/>
  <c r="I481" i="6" s="1"/>
  <c r="G501" i="6"/>
  <c r="I501" i="6" s="1"/>
  <c r="G662" i="6"/>
  <c r="I662" i="6" s="1"/>
  <c r="G83" i="6"/>
  <c r="Z842" i="6"/>
  <c r="G633" i="6"/>
  <c r="I633" i="6" s="1"/>
  <c r="Z175" i="6"/>
  <c r="AC114" i="6"/>
  <c r="Z749" i="6"/>
  <c r="Z796" i="6"/>
  <c r="G715" i="6"/>
  <c r="I715" i="6" s="1"/>
  <c r="G542" i="6"/>
  <c r="I542" i="6" s="1"/>
  <c r="G687" i="6"/>
  <c r="I687" i="6" s="1"/>
  <c r="P175" i="6"/>
  <c r="R175" i="6" s="1"/>
  <c r="T175" i="6" s="1"/>
  <c r="Z95" i="6"/>
  <c r="G69" i="6"/>
  <c r="H69" i="6" s="1"/>
  <c r="G473" i="6"/>
  <c r="I473" i="6" s="1"/>
  <c r="R681" i="6"/>
  <c r="T681" i="6" s="1"/>
  <c r="G132" i="6"/>
  <c r="H132" i="6" s="1"/>
  <c r="G764" i="6"/>
  <c r="K764" i="6" s="1"/>
  <c r="G62" i="6"/>
  <c r="H62" i="6" s="1"/>
  <c r="G529" i="6"/>
  <c r="G240" i="6"/>
  <c r="J240" i="6" s="1"/>
  <c r="G494" i="6"/>
  <c r="I494" i="6" s="1"/>
  <c r="G312" i="6"/>
  <c r="J312" i="6" s="1"/>
  <c r="G562" i="6"/>
  <c r="I562" i="6" s="1"/>
  <c r="G694" i="6"/>
  <c r="I694" i="6" s="1"/>
  <c r="Z39" i="6"/>
  <c r="G423" i="6"/>
  <c r="I423" i="6" s="1"/>
  <c r="G391" i="6"/>
  <c r="I391" i="6" s="1"/>
  <c r="G160" i="6"/>
  <c r="H160" i="6" s="1"/>
  <c r="G377" i="6"/>
  <c r="J377" i="6" s="1"/>
  <c r="Z358" i="6"/>
  <c r="G294" i="6"/>
  <c r="I294" i="6" s="1"/>
  <c r="G54" i="6"/>
  <c r="H54" i="6" s="1"/>
  <c r="G458" i="6"/>
  <c r="J458" i="6" s="1"/>
  <c r="Z203" i="6"/>
  <c r="G893" i="6"/>
  <c r="Z893" i="6"/>
  <c r="P893" i="6"/>
  <c r="R893" i="6" s="1"/>
  <c r="T893" i="6" s="1"/>
  <c r="AU893" i="6"/>
  <c r="K896" i="6"/>
  <c r="G892" i="6"/>
  <c r="Z892" i="6"/>
  <c r="P892" i="6"/>
  <c r="AU892" i="6"/>
  <c r="AU896" i="6"/>
  <c r="P896" i="6"/>
  <c r="R896" i="6" s="1"/>
  <c r="T896" i="6" s="1"/>
  <c r="Z896" i="6"/>
  <c r="R270" i="3"/>
  <c r="R223" i="3"/>
  <c r="F50" i="3"/>
  <c r="E488" i="5"/>
  <c r="F413" i="3"/>
  <c r="G413" i="3" s="1"/>
  <c r="J413" i="3" s="1"/>
  <c r="E749" i="5"/>
  <c r="G473" i="3"/>
  <c r="I473" i="3" s="1"/>
  <c r="P473" i="3"/>
  <c r="G625" i="3"/>
  <c r="I625" i="3" s="1"/>
  <c r="P625" i="3"/>
  <c r="F526" i="3"/>
  <c r="E202" i="5"/>
  <c r="F400" i="3"/>
  <c r="E92" i="5"/>
  <c r="F389" i="3"/>
  <c r="E86" i="5"/>
  <c r="F692" i="3"/>
  <c r="E362" i="5"/>
  <c r="G514" i="3"/>
  <c r="I514" i="3" s="1"/>
  <c r="P514" i="3"/>
  <c r="G664" i="3"/>
  <c r="I664" i="3" s="1"/>
  <c r="P664" i="3"/>
  <c r="F618" i="3"/>
  <c r="E293" i="5"/>
  <c r="F437" i="3"/>
  <c r="E116" i="5"/>
  <c r="F192" i="3"/>
  <c r="E630" i="5"/>
  <c r="G93" i="3"/>
  <c r="I93" i="3" s="1"/>
  <c r="P93" i="3"/>
  <c r="F115" i="3"/>
  <c r="E553" i="5"/>
  <c r="G843" i="3"/>
  <c r="K843" i="3" s="1"/>
  <c r="P843" i="3"/>
  <c r="F835" i="3"/>
  <c r="E446" i="5"/>
  <c r="G776" i="3"/>
  <c r="I776" i="3" s="1"/>
  <c r="P776" i="3"/>
  <c r="R321" i="3"/>
  <c r="G679" i="3"/>
  <c r="I679" i="3" s="1"/>
  <c r="R284" i="3"/>
  <c r="R339" i="3"/>
  <c r="G395" i="3"/>
  <c r="I395" i="3" s="1"/>
  <c r="R121" i="3"/>
  <c r="R23" i="3"/>
  <c r="R372" i="3"/>
  <c r="R163" i="3"/>
  <c r="E39" i="5"/>
  <c r="F309" i="3"/>
  <c r="F635" i="3"/>
  <c r="E309" i="5"/>
  <c r="F536" i="3"/>
  <c r="E212" i="5"/>
  <c r="G485" i="3"/>
  <c r="I485" i="3" s="1"/>
  <c r="P485" i="3"/>
  <c r="G714" i="3"/>
  <c r="I714" i="3" s="1"/>
  <c r="P714" i="3"/>
  <c r="F646" i="3"/>
  <c r="E320" i="5"/>
  <c r="G579" i="3"/>
  <c r="I579" i="3" s="1"/>
  <c r="P579" i="3"/>
  <c r="G491" i="3"/>
  <c r="I491" i="3" s="1"/>
  <c r="P491" i="3"/>
  <c r="G468" i="3"/>
  <c r="I468" i="3" s="1"/>
  <c r="P468" i="3"/>
  <c r="G141" i="3"/>
  <c r="I141" i="3" s="1"/>
  <c r="P141" i="3"/>
  <c r="F358" i="3"/>
  <c r="E726" i="5"/>
  <c r="F103" i="3"/>
  <c r="G103" i="3" s="1"/>
  <c r="I103" i="3" s="1"/>
  <c r="E541" i="5"/>
  <c r="P414" i="3"/>
  <c r="G414" i="3"/>
  <c r="I414" i="3" s="1"/>
  <c r="R167" i="3"/>
  <c r="G375" i="3"/>
  <c r="I375" i="3" s="1"/>
  <c r="P375" i="3"/>
  <c r="G632" i="3"/>
  <c r="I632" i="3" s="1"/>
  <c r="P632" i="3"/>
  <c r="P826" i="3"/>
  <c r="R826" i="3" s="1"/>
  <c r="F315" i="3"/>
  <c r="G817" i="3"/>
  <c r="K817" i="3" s="1"/>
  <c r="P817" i="3"/>
  <c r="E71" i="5"/>
  <c r="F364" i="3"/>
  <c r="E373" i="5"/>
  <c r="R72" i="3"/>
  <c r="G699" i="3"/>
  <c r="I699" i="3" s="1"/>
  <c r="P699" i="3"/>
  <c r="F599" i="3"/>
  <c r="E273" i="5"/>
  <c r="F496" i="3"/>
  <c r="E171" i="5"/>
  <c r="G609" i="3"/>
  <c r="I609" i="3" s="1"/>
  <c r="P609" i="3"/>
  <c r="F541" i="3"/>
  <c r="E217" i="5"/>
  <c r="F417" i="3"/>
  <c r="E99" i="5"/>
  <c r="F730" i="3"/>
  <c r="E393" i="5"/>
  <c r="G682" i="3"/>
  <c r="I682" i="3" s="1"/>
  <c r="P682" i="3"/>
  <c r="G515" i="3"/>
  <c r="I515" i="3" s="1"/>
  <c r="P515" i="3"/>
  <c r="G482" i="3"/>
  <c r="I482" i="3" s="1"/>
  <c r="P482" i="3"/>
  <c r="G53" i="3"/>
  <c r="I53" i="3" s="1"/>
  <c r="P53" i="3"/>
  <c r="F198" i="3"/>
  <c r="E636" i="5"/>
  <c r="F687" i="3"/>
  <c r="E357" i="5"/>
  <c r="G816" i="3"/>
  <c r="K816" i="3" s="1"/>
  <c r="P816" i="3"/>
  <c r="P282" i="3"/>
  <c r="R282" i="3" s="1"/>
  <c r="P732" i="3"/>
  <c r="R878" i="3"/>
  <c r="R238" i="3"/>
  <c r="R170" i="3"/>
  <c r="R719" i="3"/>
  <c r="R160" i="3"/>
  <c r="G785" i="3"/>
  <c r="K785" i="3" s="1"/>
  <c r="P785" i="3"/>
  <c r="G287" i="3"/>
  <c r="J287" i="3" s="1"/>
  <c r="P287" i="3"/>
  <c r="F222" i="3"/>
  <c r="E659" i="5"/>
  <c r="G446" i="3"/>
  <c r="I446" i="3" s="1"/>
  <c r="P446" i="3"/>
  <c r="F432" i="3"/>
  <c r="E111" i="5"/>
  <c r="F654" i="3"/>
  <c r="E328" i="5"/>
  <c r="G556" i="3"/>
  <c r="I556" i="3" s="1"/>
  <c r="P556" i="3"/>
  <c r="F513" i="3"/>
  <c r="E190" i="5"/>
  <c r="F22" i="3"/>
  <c r="E460" i="5"/>
  <c r="F120" i="3"/>
  <c r="E558" i="5"/>
  <c r="F262" i="3"/>
  <c r="E699" i="5"/>
  <c r="F255" i="3"/>
  <c r="G255" i="3" s="1"/>
  <c r="I255" i="3" s="1"/>
  <c r="E692" i="5"/>
  <c r="F601" i="3"/>
  <c r="E275" i="5"/>
  <c r="G844" i="3"/>
  <c r="J844" i="3" s="1"/>
  <c r="P844" i="3"/>
  <c r="I130" i="3"/>
  <c r="R876" i="3"/>
  <c r="R883" i="3"/>
  <c r="R129" i="3"/>
  <c r="R117" i="3"/>
  <c r="I175" i="3"/>
  <c r="G376" i="3"/>
  <c r="J376" i="3" s="1"/>
  <c r="P376" i="3"/>
  <c r="E18" i="5"/>
  <c r="F277" i="3"/>
  <c r="G292" i="3"/>
  <c r="J292" i="3" s="1"/>
  <c r="P292" i="3"/>
  <c r="E62" i="5"/>
  <c r="F341" i="3"/>
  <c r="F735" i="3"/>
  <c r="E772" i="5"/>
  <c r="F547" i="3"/>
  <c r="E223" i="5"/>
  <c r="G456" i="3"/>
  <c r="I456" i="3" s="1"/>
  <c r="P456" i="3"/>
  <c r="G443" i="3"/>
  <c r="I443" i="3" s="1"/>
  <c r="P443" i="3"/>
  <c r="G384" i="3"/>
  <c r="I384" i="3" s="1"/>
  <c r="P384" i="3"/>
  <c r="F591" i="3"/>
  <c r="E265" i="5"/>
  <c r="G676" i="3"/>
  <c r="I676" i="3" s="1"/>
  <c r="P676" i="3"/>
  <c r="F554" i="3"/>
  <c r="G554" i="3" s="1"/>
  <c r="I554" i="3" s="1"/>
  <c r="E231" i="5"/>
  <c r="F40" i="3"/>
  <c r="E478" i="5"/>
  <c r="F30" i="3"/>
  <c r="E468" i="5"/>
  <c r="F137" i="3"/>
  <c r="E575" i="5"/>
  <c r="G98" i="3"/>
  <c r="I98" i="3" s="1"/>
  <c r="P98" i="3"/>
  <c r="P802" i="3"/>
  <c r="F209" i="3"/>
  <c r="G209" i="3" s="1"/>
  <c r="I209" i="3" s="1"/>
  <c r="E647" i="5"/>
  <c r="G486" i="3"/>
  <c r="I486" i="3" s="1"/>
  <c r="P486" i="3"/>
  <c r="G794" i="3"/>
  <c r="K794" i="3" s="1"/>
  <c r="P794" i="3"/>
  <c r="G780" i="3"/>
  <c r="P780" i="3"/>
  <c r="F766" i="3"/>
  <c r="E404" i="5"/>
  <c r="E427" i="5"/>
  <c r="F812" i="3"/>
  <c r="F138" i="3"/>
  <c r="E576" i="5"/>
  <c r="G561" i="3"/>
  <c r="I561" i="3" s="1"/>
  <c r="P561" i="3"/>
  <c r="G455" i="3"/>
  <c r="I455" i="3" s="1"/>
  <c r="P455" i="3"/>
  <c r="G643" i="3"/>
  <c r="I643" i="3" s="1"/>
  <c r="P643" i="3"/>
  <c r="G373" i="3"/>
  <c r="I373" i="3" s="1"/>
  <c r="P373" i="3"/>
  <c r="F671" i="3"/>
  <c r="E343" i="5"/>
  <c r="G650" i="3"/>
  <c r="I650" i="3" s="1"/>
  <c r="P650" i="3"/>
  <c r="F567" i="3"/>
  <c r="G567" i="3" s="1"/>
  <c r="I567" i="3" s="1"/>
  <c r="E244" i="5"/>
  <c r="F176" i="3"/>
  <c r="E614" i="5"/>
  <c r="G234" i="3"/>
  <c r="I234" i="3" s="1"/>
  <c r="P234" i="3"/>
  <c r="F335" i="3"/>
  <c r="E717" i="5"/>
  <c r="F152" i="3"/>
  <c r="E590" i="5"/>
  <c r="G186" i="3"/>
  <c r="I186" i="3" s="1"/>
  <c r="P186" i="3"/>
  <c r="R186" i="3" s="1"/>
  <c r="F276" i="3"/>
  <c r="P276" i="3" s="1"/>
  <c r="E706" i="5"/>
  <c r="F126" i="3"/>
  <c r="E564" i="5"/>
  <c r="F754" i="3"/>
  <c r="G754" i="3" s="1"/>
  <c r="I754" i="3" s="1"/>
  <c r="E786" i="5"/>
  <c r="G822" i="3"/>
  <c r="K822" i="3" s="1"/>
  <c r="P822" i="3"/>
  <c r="G796" i="3"/>
  <c r="J796" i="3" s="1"/>
  <c r="P796" i="3"/>
  <c r="R323" i="3"/>
  <c r="G244" i="3"/>
  <c r="I244" i="3" s="1"/>
  <c r="R879" i="3"/>
  <c r="R880" i="3"/>
  <c r="R377" i="3"/>
  <c r="R274" i="3"/>
  <c r="R225" i="3"/>
  <c r="G300" i="3"/>
  <c r="J300" i="3" s="1"/>
  <c r="P300" i="3"/>
  <c r="P803" i="3"/>
  <c r="G803" i="3"/>
  <c r="K803" i="3" s="1"/>
  <c r="F757" i="3"/>
  <c r="E788" i="5"/>
  <c r="G653" i="3"/>
  <c r="I653" i="3" s="1"/>
  <c r="P653" i="3"/>
  <c r="F602" i="3"/>
  <c r="E276" i="5"/>
  <c r="F574" i="3"/>
  <c r="E251" i="5"/>
  <c r="G479" i="3"/>
  <c r="I479" i="3" s="1"/>
  <c r="P479" i="3"/>
  <c r="F642" i="3"/>
  <c r="E316" i="5"/>
  <c r="G709" i="3"/>
  <c r="I709" i="3" s="1"/>
  <c r="P709" i="3"/>
  <c r="F201" i="3"/>
  <c r="E639" i="5"/>
  <c r="F173" i="3"/>
  <c r="G173" i="3" s="1"/>
  <c r="I173" i="3" s="1"/>
  <c r="E611" i="5"/>
  <c r="G371" i="3"/>
  <c r="I371" i="3" s="1"/>
  <c r="P371" i="3"/>
  <c r="G405" i="3"/>
  <c r="I405" i="3" s="1"/>
  <c r="P405" i="3"/>
  <c r="F48" i="3"/>
  <c r="E486" i="5"/>
  <c r="F44" i="3"/>
  <c r="E482" i="5"/>
  <c r="G833" i="3"/>
  <c r="K833" i="3" s="1"/>
  <c r="P833" i="3"/>
  <c r="F809" i="3"/>
  <c r="G809" i="3" s="1"/>
  <c r="K809" i="3" s="1"/>
  <c r="E424" i="5"/>
  <c r="F771" i="3"/>
  <c r="E406" i="5"/>
  <c r="G378" i="3"/>
  <c r="J378" i="3" s="1"/>
  <c r="P378" i="3"/>
  <c r="G856" i="3"/>
  <c r="K856" i="3" s="1"/>
  <c r="P856" i="3"/>
  <c r="I779" i="3"/>
  <c r="R247" i="3"/>
  <c r="R187" i="3"/>
  <c r="G298" i="3"/>
  <c r="J298" i="3" s="1"/>
  <c r="P298" i="3"/>
  <c r="E45" i="5"/>
  <c r="F320" i="3"/>
  <c r="E194" i="5"/>
  <c r="F517" i="3"/>
  <c r="F519" i="3"/>
  <c r="E196" i="5"/>
  <c r="F503" i="3"/>
  <c r="E178" i="5"/>
  <c r="F492" i="3"/>
  <c r="E167" i="5"/>
  <c r="G675" i="3"/>
  <c r="I675" i="3" s="1"/>
  <c r="P675" i="3"/>
  <c r="G707" i="3"/>
  <c r="I707" i="3" s="1"/>
  <c r="P707" i="3"/>
  <c r="G684" i="3"/>
  <c r="I684" i="3" s="1"/>
  <c r="P684" i="3"/>
  <c r="G621" i="3"/>
  <c r="I621" i="3" s="1"/>
  <c r="P621" i="3"/>
  <c r="G580" i="3"/>
  <c r="I580" i="3" s="1"/>
  <c r="P580" i="3"/>
  <c r="F620" i="3"/>
  <c r="E758" i="5"/>
  <c r="F74" i="3"/>
  <c r="E512" i="5"/>
  <c r="G193" i="3"/>
  <c r="I193" i="3" s="1"/>
  <c r="P193" i="3"/>
  <c r="F737" i="3"/>
  <c r="G737" i="3" s="1"/>
  <c r="I737" i="3" s="1"/>
  <c r="E773" i="5"/>
  <c r="G108" i="3"/>
  <c r="I108" i="3" s="1"/>
  <c r="P108" i="3"/>
  <c r="R108" i="3" s="1"/>
  <c r="F69" i="3"/>
  <c r="P69" i="3" s="1"/>
  <c r="E507" i="5"/>
  <c r="G819" i="3"/>
  <c r="K819" i="3" s="1"/>
  <c r="P819" i="3"/>
  <c r="R742" i="3"/>
  <c r="R712" i="3"/>
  <c r="R537" i="3"/>
  <c r="R422" i="3"/>
  <c r="F325" i="3"/>
  <c r="P142" i="3"/>
  <c r="R142" i="3" s="1"/>
  <c r="R46" i="3"/>
  <c r="R100" i="3"/>
  <c r="R544" i="3"/>
  <c r="F324" i="3"/>
  <c r="E54" i="5"/>
  <c r="E804" i="5"/>
  <c r="E442" i="5"/>
  <c r="R685" i="3"/>
  <c r="R555" i="3"/>
  <c r="R428" i="3"/>
  <c r="R773" i="3"/>
  <c r="R523" i="3"/>
  <c r="F350" i="3"/>
  <c r="R764" i="3"/>
  <c r="R63" i="3"/>
  <c r="R846" i="3"/>
  <c r="R571" i="3"/>
  <c r="R382" i="3"/>
  <c r="P859" i="3"/>
  <c r="R859" i="3" s="1"/>
  <c r="F286" i="3"/>
  <c r="G286" i="3" s="1"/>
  <c r="J286" i="3" s="1"/>
  <c r="P75" i="3"/>
  <c r="R75" i="3" s="1"/>
  <c r="G893" i="3"/>
  <c r="K893" i="3" s="1"/>
  <c r="P893" i="3"/>
  <c r="G890" i="3"/>
  <c r="K890" i="3" s="1"/>
  <c r="P890" i="3"/>
  <c r="R890" i="3" s="1"/>
  <c r="G889" i="3"/>
  <c r="K889" i="3" s="1"/>
  <c r="P889" i="3"/>
  <c r="R270" i="4"/>
  <c r="AC270" i="4"/>
  <c r="AF260" i="4"/>
  <c r="R260" i="4"/>
  <c r="AC260" i="4"/>
  <c r="R637" i="3"/>
  <c r="AC557" i="6"/>
  <c r="AF360" i="4"/>
  <c r="R367" i="4"/>
  <c r="R206" i="4"/>
  <c r="R461" i="4"/>
  <c r="R338" i="4"/>
  <c r="AC480" i="4"/>
  <c r="R220" i="4"/>
  <c r="AC220" i="4"/>
  <c r="R107" i="4"/>
  <c r="AF107" i="4"/>
  <c r="R363" i="4"/>
  <c r="AC363" i="4"/>
  <c r="R370" i="4"/>
  <c r="AF370" i="4"/>
  <c r="R391" i="4"/>
  <c r="AC391" i="4"/>
  <c r="R204" i="4"/>
  <c r="AF204" i="4"/>
  <c r="AC204" i="4"/>
  <c r="AF348" i="4"/>
  <c r="AC348" i="4"/>
  <c r="R231" i="4"/>
  <c r="AF231" i="4"/>
  <c r="AC231" i="4"/>
  <c r="AC287" i="4"/>
  <c r="AF287" i="4"/>
  <c r="R354" i="4"/>
  <c r="AF354" i="4"/>
  <c r="AC354" i="4"/>
  <c r="AF229" i="4"/>
  <c r="AF404" i="4"/>
  <c r="AC272" i="4"/>
  <c r="AF44" i="4"/>
  <c r="AF373" i="4"/>
  <c r="AF435" i="4"/>
  <c r="AF356" i="4"/>
  <c r="AC356" i="4"/>
  <c r="AC252" i="6"/>
  <c r="AC211" i="6"/>
  <c r="AC182" i="4"/>
  <c r="AF367" i="4"/>
  <c r="R65" i="4"/>
  <c r="R272" i="4"/>
  <c r="R59" i="4"/>
  <c r="AC435" i="4"/>
  <c r="R196" i="6"/>
  <c r="T196" i="6" s="1"/>
  <c r="AC235" i="6"/>
  <c r="AF154" i="4"/>
  <c r="R182" i="4"/>
  <c r="R327" i="4"/>
  <c r="AF65" i="4"/>
  <c r="R460" i="6"/>
  <c r="T460" i="6" s="1"/>
  <c r="AC461" i="4"/>
  <c r="AF220" i="4"/>
  <c r="AF122" i="4"/>
  <c r="AC122" i="4"/>
  <c r="AF318" i="4"/>
  <c r="AC318" i="4"/>
  <c r="AC85" i="4"/>
  <c r="AF85" i="4"/>
  <c r="R85" i="4"/>
  <c r="R479" i="4"/>
  <c r="AC479" i="4"/>
  <c r="AF479" i="4"/>
  <c r="AF159" i="4"/>
  <c r="R159" i="4"/>
  <c r="R488" i="6"/>
  <c r="T488" i="6" s="1"/>
  <c r="R498" i="6"/>
  <c r="T498" i="6" s="1"/>
  <c r="AC617" i="6"/>
  <c r="R425" i="6"/>
  <c r="T425" i="6" s="1"/>
  <c r="AC154" i="4"/>
  <c r="AF456" i="4"/>
  <c r="AF327" i="4"/>
  <c r="AF227" i="4"/>
  <c r="R193" i="4"/>
  <c r="AC123" i="4"/>
  <c r="AF383" i="4"/>
  <c r="R486" i="4"/>
  <c r="AF486" i="4"/>
  <c r="AC486" i="4"/>
  <c r="AC70" i="6"/>
  <c r="AC227" i="4"/>
  <c r="AC383" i="4"/>
  <c r="AF240" i="4"/>
  <c r="AC240" i="4"/>
  <c r="R130" i="4"/>
  <c r="AC130" i="4"/>
  <c r="AF130" i="4"/>
  <c r="AC310" i="4"/>
  <c r="AF310" i="4"/>
  <c r="R310" i="4"/>
  <c r="P105" i="6"/>
  <c r="P507" i="6"/>
  <c r="P606" i="6"/>
  <c r="P687" i="6"/>
  <c r="P751" i="6"/>
  <c r="P764" i="6"/>
  <c r="AC764" i="6" s="1"/>
  <c r="P773" i="6"/>
  <c r="P784" i="6"/>
  <c r="P796" i="6"/>
  <c r="P808" i="6"/>
  <c r="AC808" i="6" s="1"/>
  <c r="P825" i="6"/>
  <c r="AC825" i="6" s="1"/>
  <c r="P835" i="6"/>
  <c r="AC835" i="6" s="1"/>
  <c r="P856" i="6"/>
  <c r="P48" i="6"/>
  <c r="AC48" i="6" s="1"/>
  <c r="P106" i="6"/>
  <c r="AC106" i="6" s="1"/>
  <c r="P151" i="6"/>
  <c r="AC151" i="6" s="1"/>
  <c r="P327" i="6"/>
  <c r="P461" i="6"/>
  <c r="R461" i="6" s="1"/>
  <c r="T461" i="6" s="1"/>
  <c r="P54" i="6"/>
  <c r="P400" i="6"/>
  <c r="P489" i="6"/>
  <c r="AC489" i="6" s="1"/>
  <c r="P63" i="6"/>
  <c r="P79" i="6"/>
  <c r="P95" i="6"/>
  <c r="AC95" i="6" s="1"/>
  <c r="P111" i="6"/>
  <c r="AC111" i="6" s="1"/>
  <c r="P127" i="6"/>
  <c r="P242" i="6"/>
  <c r="P261" i="6"/>
  <c r="P380" i="6"/>
  <c r="P396" i="6"/>
  <c r="P244" i="6"/>
  <c r="P140" i="6"/>
  <c r="AC140" i="6" s="1"/>
  <c r="P104" i="6"/>
  <c r="R104" i="6" s="1"/>
  <c r="T104" i="6" s="1"/>
  <c r="P868" i="6"/>
  <c r="P330" i="6"/>
  <c r="P520" i="6"/>
  <c r="P616" i="6"/>
  <c r="P697" i="6"/>
  <c r="P755" i="6"/>
  <c r="P765" i="6"/>
  <c r="P774" i="6"/>
  <c r="AC774" i="6" s="1"/>
  <c r="P785" i="6"/>
  <c r="P799" i="6"/>
  <c r="P809" i="6"/>
  <c r="P826" i="6"/>
  <c r="P837" i="6"/>
  <c r="P847" i="6"/>
  <c r="P857" i="6"/>
  <c r="AC857" i="6" s="1"/>
  <c r="P851" i="6"/>
  <c r="P135" i="6"/>
  <c r="P183" i="6"/>
  <c r="P202" i="6"/>
  <c r="AC202" i="6" s="1"/>
  <c r="P234" i="6"/>
  <c r="R234" i="6" s="1"/>
  <c r="T234" i="6" s="1"/>
  <c r="P269" i="6"/>
  <c r="P295" i="6"/>
  <c r="P308" i="6"/>
  <c r="AC308" i="6" s="1"/>
  <c r="P35" i="6"/>
  <c r="P115" i="6"/>
  <c r="R115" i="6" s="1"/>
  <c r="T115" i="6" s="1"/>
  <c r="P134" i="6"/>
  <c r="P246" i="6"/>
  <c r="AC246" i="6" s="1"/>
  <c r="P262" i="6"/>
  <c r="AC262" i="6" s="1"/>
  <c r="P278" i="6"/>
  <c r="P294" i="6"/>
  <c r="P336" i="6"/>
  <c r="P352" i="6"/>
  <c r="P381" i="6"/>
  <c r="P473" i="6"/>
  <c r="P159" i="6"/>
  <c r="P194" i="6"/>
  <c r="P210" i="6"/>
  <c r="P300" i="6"/>
  <c r="AC300" i="6" s="1"/>
  <c r="P316" i="6"/>
  <c r="AC316" i="6" s="1"/>
  <c r="P332" i="6"/>
  <c r="AC332" i="6" s="1"/>
  <c r="P348" i="6"/>
  <c r="P26" i="6"/>
  <c r="P46" i="6"/>
  <c r="AC46" i="6" s="1"/>
  <c r="P270" i="6"/>
  <c r="P405" i="6"/>
  <c r="P424" i="6"/>
  <c r="AC424" i="6" s="1"/>
  <c r="P33" i="6"/>
  <c r="P240" i="6"/>
  <c r="R240" i="6" s="1"/>
  <c r="T240" i="6" s="1"/>
  <c r="P136" i="6"/>
  <c r="P92" i="6"/>
  <c r="P125" i="6"/>
  <c r="AC125" i="6" s="1"/>
  <c r="P427" i="6"/>
  <c r="R427" i="6" s="1"/>
  <c r="T427" i="6" s="1"/>
  <c r="P533" i="6"/>
  <c r="R533" i="6" s="1"/>
  <c r="T533" i="6" s="1"/>
  <c r="P626" i="6"/>
  <c r="P709" i="6"/>
  <c r="P756" i="6"/>
  <c r="P767" i="6"/>
  <c r="R767" i="6" s="1"/>
  <c r="T767" i="6" s="1"/>
  <c r="P775" i="6"/>
  <c r="P786" i="6"/>
  <c r="AC786" i="6" s="1"/>
  <c r="P801" i="6"/>
  <c r="P812" i="6"/>
  <c r="P827" i="6"/>
  <c r="P838" i="6"/>
  <c r="P858" i="6"/>
  <c r="P845" i="6"/>
  <c r="P40" i="6"/>
  <c r="P253" i="6"/>
  <c r="P356" i="6"/>
  <c r="AC356" i="6" s="1"/>
  <c r="P372" i="6"/>
  <c r="P388" i="6"/>
  <c r="P47" i="6"/>
  <c r="P67" i="6"/>
  <c r="P150" i="6"/>
  <c r="P179" i="6"/>
  <c r="P195" i="6"/>
  <c r="P37" i="6"/>
  <c r="P190" i="6"/>
  <c r="P236" i="6"/>
  <c r="P132" i="6"/>
  <c r="P88" i="6"/>
  <c r="R88" i="6" s="1"/>
  <c r="T88" i="6" s="1"/>
  <c r="P869" i="6"/>
  <c r="P442" i="6"/>
  <c r="AC442" i="6" s="1"/>
  <c r="P542" i="6"/>
  <c r="P636" i="6"/>
  <c r="R636" i="6" s="1"/>
  <c r="T636" i="6" s="1"/>
  <c r="P718" i="6"/>
  <c r="P757" i="6"/>
  <c r="P768" i="6"/>
  <c r="P778" i="6"/>
  <c r="P787" i="6"/>
  <c r="P802" i="6"/>
  <c r="R802" i="6" s="1"/>
  <c r="T802" i="6" s="1"/>
  <c r="P813" i="6"/>
  <c r="AC813" i="6" s="1"/>
  <c r="P828" i="6"/>
  <c r="AC828" i="6" s="1"/>
  <c r="P840" i="6"/>
  <c r="P849" i="6"/>
  <c r="P859" i="6"/>
  <c r="AC859" i="6" s="1"/>
  <c r="P864" i="6"/>
  <c r="R864" i="6" s="1"/>
  <c r="T864" i="6" s="1"/>
  <c r="P28" i="6"/>
  <c r="R28" i="6" s="1"/>
  <c r="T28" i="6" s="1"/>
  <c r="P58" i="6"/>
  <c r="P74" i="6"/>
  <c r="AC74" i="6" s="1"/>
  <c r="P340" i="6"/>
  <c r="P436" i="6"/>
  <c r="P230" i="6"/>
  <c r="AC230" i="6" s="1"/>
  <c r="P178" i="6"/>
  <c r="AC178" i="6" s="1"/>
  <c r="P287" i="6"/>
  <c r="P34" i="6"/>
  <c r="AC34" i="6" s="1"/>
  <c r="P59" i="6"/>
  <c r="P75" i="6"/>
  <c r="AC75" i="6" s="1"/>
  <c r="P91" i="6"/>
  <c r="P203" i="6"/>
  <c r="P238" i="6"/>
  <c r="AC238" i="6" s="1"/>
  <c r="P328" i="6"/>
  <c r="R328" i="6" s="1"/>
  <c r="T328" i="6" s="1"/>
  <c r="P341" i="6"/>
  <c r="P357" i="6"/>
  <c r="P373" i="6"/>
  <c r="AC373" i="6" s="1"/>
  <c r="P232" i="6"/>
  <c r="P124" i="6"/>
  <c r="AC124" i="6" s="1"/>
  <c r="P80" i="6"/>
  <c r="P870" i="6"/>
  <c r="P554" i="6"/>
  <c r="AC554" i="6" s="1"/>
  <c r="P646" i="6"/>
  <c r="AC646" i="6" s="1"/>
  <c r="P727" i="6"/>
  <c r="AC727" i="6" s="1"/>
  <c r="P760" i="6"/>
  <c r="P769" i="6"/>
  <c r="P779" i="6"/>
  <c r="P790" i="6"/>
  <c r="R790" i="6" s="1"/>
  <c r="T790" i="6" s="1"/>
  <c r="P803" i="6"/>
  <c r="P817" i="6"/>
  <c r="P831" i="6"/>
  <c r="P841" i="6"/>
  <c r="P850" i="6"/>
  <c r="P863" i="6"/>
  <c r="P167" i="6"/>
  <c r="P186" i="6"/>
  <c r="P221" i="6"/>
  <c r="P237" i="6"/>
  <c r="P298" i="6"/>
  <c r="P311" i="6"/>
  <c r="R311" i="6" s="1"/>
  <c r="T311" i="6" s="1"/>
  <c r="P420" i="6"/>
  <c r="R420" i="6" s="1"/>
  <c r="T420" i="6" s="1"/>
  <c r="P45" i="6"/>
  <c r="P39" i="6"/>
  <c r="R39" i="6" s="1"/>
  <c r="T39" i="6" s="1"/>
  <c r="P99" i="6"/>
  <c r="R99" i="6" s="1"/>
  <c r="T99" i="6" s="1"/>
  <c r="P249" i="6"/>
  <c r="AC249" i="6" s="1"/>
  <c r="P265" i="6"/>
  <c r="P320" i="6"/>
  <c r="AC320" i="6" s="1"/>
  <c r="P365" i="6"/>
  <c r="P457" i="6"/>
  <c r="AC457" i="6" s="1"/>
  <c r="P521" i="6"/>
  <c r="P455" i="6"/>
  <c r="P563" i="6"/>
  <c r="AC563" i="6" s="1"/>
  <c r="P656" i="6"/>
  <c r="AC656" i="6" s="1"/>
  <c r="P739" i="6"/>
  <c r="R739" i="6" s="1"/>
  <c r="T739" i="6" s="1"/>
  <c r="P761" i="6"/>
  <c r="P770" i="6"/>
  <c r="R770" i="6" s="1"/>
  <c r="T770" i="6" s="1"/>
  <c r="P780" i="6"/>
  <c r="P792" i="6"/>
  <c r="R792" i="6" s="1"/>
  <c r="T792" i="6" s="1"/>
  <c r="P804" i="6"/>
  <c r="AC804" i="6" s="1"/>
  <c r="P818" i="6"/>
  <c r="P832" i="6"/>
  <c r="P842" i="6"/>
  <c r="P852" i="6"/>
  <c r="P452" i="6"/>
  <c r="AC452" i="6" s="1"/>
  <c r="P44" i="6"/>
  <c r="AC44" i="6" s="1"/>
  <c r="P122" i="6"/>
  <c r="P138" i="6"/>
  <c r="AC138" i="6" s="1"/>
  <c r="P401" i="6"/>
  <c r="P509" i="6"/>
  <c r="P51" i="6"/>
  <c r="R51" i="6" s="1"/>
  <c r="T51" i="6" s="1"/>
  <c r="P397" i="6"/>
  <c r="P162" i="6"/>
  <c r="AC162" i="6" s="1"/>
  <c r="P191" i="6"/>
  <c r="P207" i="6"/>
  <c r="P258" i="6"/>
  <c r="P377" i="6"/>
  <c r="P393" i="6"/>
  <c r="P485" i="6"/>
  <c r="P38" i="6"/>
  <c r="P110" i="6"/>
  <c r="P174" i="6"/>
  <c r="P312" i="6"/>
  <c r="P497" i="6"/>
  <c r="P224" i="6"/>
  <c r="R224" i="6" s="1"/>
  <c r="T224" i="6" s="1"/>
  <c r="P160" i="6"/>
  <c r="AC160" i="6" s="1"/>
  <c r="P116" i="6"/>
  <c r="P68" i="6"/>
  <c r="P861" i="6"/>
  <c r="P875" i="6"/>
  <c r="P866" i="6"/>
  <c r="P112" i="6"/>
  <c r="R112" i="6" s="1"/>
  <c r="T112" i="6" s="1"/>
  <c r="P376" i="6"/>
  <c r="AC376" i="6" s="1"/>
  <c r="P225" i="6"/>
  <c r="AC225" i="6" s="1"/>
  <c r="P206" i="6"/>
  <c r="P42" i="6"/>
  <c r="P453" i="6"/>
  <c r="P412" i="6"/>
  <c r="AC412" i="6" s="1"/>
  <c r="P274" i="6"/>
  <c r="P385" i="6"/>
  <c r="P266" i="6"/>
  <c r="AC266" i="6" s="1"/>
  <c r="P843" i="6"/>
  <c r="P793" i="6"/>
  <c r="P743" i="6"/>
  <c r="P97" i="6"/>
  <c r="P177" i="6"/>
  <c r="P166" i="4"/>
  <c r="P834" i="6"/>
  <c r="R834" i="6" s="1"/>
  <c r="T834" i="6" s="1"/>
  <c r="P783" i="6"/>
  <c r="P678" i="6"/>
  <c r="P49" i="6"/>
  <c r="AC49" i="6" s="1"/>
  <c r="P148" i="6"/>
  <c r="P481" i="6"/>
  <c r="P392" i="6"/>
  <c r="P241" i="6"/>
  <c r="P62" i="6"/>
  <c r="P43" i="6"/>
  <c r="P833" i="6"/>
  <c r="P781" i="6"/>
  <c r="P668" i="6"/>
  <c r="P152" i="6"/>
  <c r="P228" i="6"/>
  <c r="P408" i="6"/>
  <c r="P283" i="6"/>
  <c r="P222" i="6"/>
  <c r="R222" i="6" s="1"/>
  <c r="T222" i="6" s="1"/>
  <c r="P78" i="6"/>
  <c r="P428" i="6"/>
  <c r="R428" i="6" s="1"/>
  <c r="T428" i="6" s="1"/>
  <c r="P66" i="6"/>
  <c r="P432" i="6"/>
  <c r="P166" i="6"/>
  <c r="AC166" i="6" s="1"/>
  <c r="P147" i="6"/>
  <c r="AC147" i="6" s="1"/>
  <c r="P138" i="4"/>
  <c r="P865" i="6"/>
  <c r="P855" i="6"/>
  <c r="P824" i="6"/>
  <c r="P772" i="6"/>
  <c r="P598" i="6"/>
  <c r="AC437" i="4"/>
  <c r="AC472" i="4"/>
  <c r="P872" i="6"/>
  <c r="P52" i="6"/>
  <c r="P164" i="6"/>
  <c r="P254" i="6"/>
  <c r="P94" i="6"/>
  <c r="R94" i="6" s="1"/>
  <c r="T94" i="6" s="1"/>
  <c r="P501" i="6"/>
  <c r="P303" i="6"/>
  <c r="P82" i="6"/>
  <c r="AC82" i="6" s="1"/>
  <c r="P307" i="6"/>
  <c r="P291" i="6"/>
  <c r="R291" i="6" s="1"/>
  <c r="T291" i="6" s="1"/>
  <c r="P217" i="4"/>
  <c r="P350" i="4"/>
  <c r="P853" i="6"/>
  <c r="P820" i="6"/>
  <c r="P771" i="6"/>
  <c r="P585" i="6"/>
  <c r="P876" i="6"/>
  <c r="P56" i="6"/>
  <c r="P513" i="6"/>
  <c r="AC513" i="6" s="1"/>
  <c r="P331" i="6"/>
  <c r="P517" i="6"/>
  <c r="AC517" i="6" s="1"/>
  <c r="P361" i="6"/>
  <c r="P319" i="6"/>
  <c r="P143" i="6"/>
  <c r="P98" i="6"/>
  <c r="R98" i="6" s="1"/>
  <c r="T98" i="6" s="1"/>
  <c r="P182" i="6"/>
  <c r="P477" i="6"/>
  <c r="P36" i="6"/>
  <c r="P807" i="6"/>
  <c r="AC807" i="6" s="1"/>
  <c r="P763" i="6"/>
  <c r="P491" i="6"/>
  <c r="AC491" i="6" s="1"/>
  <c r="P481" i="4"/>
  <c r="P205" i="4"/>
  <c r="AC205" i="4" s="1"/>
  <c r="P100" i="4"/>
  <c r="P186" i="4"/>
  <c r="P242" i="4"/>
  <c r="P406" i="4"/>
  <c r="P31" i="4"/>
  <c r="P325" i="4"/>
  <c r="P453" i="4"/>
  <c r="P475" i="4"/>
  <c r="P93" i="4"/>
  <c r="P273" i="4"/>
  <c r="P425" i="4"/>
  <c r="P468" i="4"/>
  <c r="P81" i="4"/>
  <c r="P305" i="4"/>
  <c r="P389" i="4"/>
  <c r="P476" i="4"/>
  <c r="P361" i="4"/>
  <c r="P239" i="4"/>
  <c r="P394" i="4"/>
  <c r="P253" i="4"/>
  <c r="P397" i="4"/>
  <c r="P454" i="4"/>
  <c r="P351" i="4"/>
  <c r="P109" i="4"/>
  <c r="P369" i="4"/>
  <c r="P470" i="4"/>
  <c r="P25" i="4"/>
  <c r="P291" i="4"/>
  <c r="P250" i="4"/>
  <c r="P37" i="4"/>
  <c r="P75" i="4"/>
  <c r="P233" i="4"/>
  <c r="P805" i="6"/>
  <c r="P762" i="6"/>
  <c r="AC762" i="6" s="1"/>
  <c r="P474" i="6"/>
  <c r="P301" i="6"/>
  <c r="P386" i="6"/>
  <c r="R386" i="6" s="1"/>
  <c r="T386" i="6" s="1"/>
  <c r="P515" i="6"/>
  <c r="AC515" i="6" s="1"/>
  <c r="P526" i="6"/>
  <c r="P532" i="6"/>
  <c r="P664" i="6"/>
  <c r="P670" i="6"/>
  <c r="R44" i="6"/>
  <c r="T44" i="6" s="1"/>
  <c r="P93" i="6"/>
  <c r="P157" i="6"/>
  <c r="AC157" i="6" s="1"/>
  <c r="P171" i="6"/>
  <c r="AC171" i="6" s="1"/>
  <c r="P271" i="6"/>
  <c r="AC271" i="6" s="1"/>
  <c r="P309" i="6"/>
  <c r="P595" i="6"/>
  <c r="P703" i="6"/>
  <c r="R703" i="6" s="1"/>
  <c r="T703" i="6" s="1"/>
  <c r="R265" i="3"/>
  <c r="R442" i="6"/>
  <c r="T442" i="6" s="1"/>
  <c r="P173" i="6"/>
  <c r="P231" i="6"/>
  <c r="AC231" i="6" s="1"/>
  <c r="P251" i="6"/>
  <c r="P421" i="6"/>
  <c r="R421" i="6" s="1"/>
  <c r="T421" i="6" s="1"/>
  <c r="P479" i="6"/>
  <c r="P548" i="6"/>
  <c r="P795" i="6"/>
  <c r="AC795" i="6" s="1"/>
  <c r="P259" i="6"/>
  <c r="AC259" i="6" s="1"/>
  <c r="P280" i="6"/>
  <c r="P305" i="6"/>
  <c r="P370" i="6"/>
  <c r="AC370" i="6" s="1"/>
  <c r="P465" i="6"/>
  <c r="P741" i="6"/>
  <c r="P745" i="3"/>
  <c r="G745" i="3"/>
  <c r="K745" i="3" s="1"/>
  <c r="G307" i="3"/>
  <c r="J307" i="3" s="1"/>
  <c r="P307" i="3"/>
  <c r="R307" i="3" s="1"/>
  <c r="G775" i="3"/>
  <c r="K775" i="3" s="1"/>
  <c r="P775" i="3"/>
  <c r="F634" i="3"/>
  <c r="E308" i="5"/>
  <c r="F429" i="3"/>
  <c r="E754" i="5"/>
  <c r="F250" i="3"/>
  <c r="E687" i="5"/>
  <c r="F450" i="3"/>
  <c r="E127" i="5"/>
  <c r="R813" i="3"/>
  <c r="R85" i="3"/>
  <c r="R248" i="3"/>
  <c r="P185" i="3"/>
  <c r="R185" i="3" s="1"/>
  <c r="P737" i="3"/>
  <c r="R737" i="3" s="1"/>
  <c r="J265" i="3"/>
  <c r="F285" i="3"/>
  <c r="F596" i="3"/>
  <c r="E270" i="5"/>
  <c r="F478" i="3"/>
  <c r="E153" i="5"/>
  <c r="F387" i="3"/>
  <c r="E84" i="5"/>
  <c r="F727" i="3"/>
  <c r="E390" i="5"/>
  <c r="F419" i="3"/>
  <c r="E753" i="5"/>
  <c r="F753" i="3"/>
  <c r="E785" i="5"/>
  <c r="F595" i="3"/>
  <c r="E269" i="5"/>
  <c r="R159" i="3"/>
  <c r="P743" i="3"/>
  <c r="R743" i="3" s="1"/>
  <c r="F533" i="3"/>
  <c r="E209" i="5"/>
  <c r="F552" i="3"/>
  <c r="E229" i="5"/>
  <c r="G190" i="3"/>
  <c r="I190" i="3" s="1"/>
  <c r="P190" i="3"/>
  <c r="F674" i="3"/>
  <c r="E762" i="5"/>
  <c r="F260" i="3"/>
  <c r="E697" i="5"/>
  <c r="G90" i="3"/>
  <c r="I90" i="3" s="1"/>
  <c r="P90" i="3"/>
  <c r="G62" i="3"/>
  <c r="I62" i="3" s="1"/>
  <c r="P62" i="3"/>
  <c r="F848" i="3"/>
  <c r="E457" i="5"/>
  <c r="F801" i="3"/>
  <c r="E420" i="5"/>
  <c r="R788" i="3"/>
  <c r="P305" i="3"/>
  <c r="P750" i="3"/>
  <c r="R750" i="3" s="1"/>
  <c r="R80" i="3"/>
  <c r="R399" i="3"/>
  <c r="R82" i="3"/>
  <c r="R57" i="3"/>
  <c r="R122" i="3"/>
  <c r="R755" i="3"/>
  <c r="R408" i="3"/>
  <c r="P147" i="3"/>
  <c r="R147" i="3" s="1"/>
  <c r="R251" i="3"/>
  <c r="R759" i="3"/>
  <c r="P713" i="3"/>
  <c r="R713" i="3" s="1"/>
  <c r="P598" i="3"/>
  <c r="R598" i="3" s="1"/>
  <c r="P303" i="3"/>
  <c r="R303" i="3" s="1"/>
  <c r="P809" i="3"/>
  <c r="R809" i="3" s="1"/>
  <c r="P830" i="3"/>
  <c r="R830" i="3" s="1"/>
  <c r="F475" i="3"/>
  <c r="E149" i="5"/>
  <c r="E150" i="5"/>
  <c r="F499" i="3"/>
  <c r="E174" i="5"/>
  <c r="F705" i="3"/>
  <c r="E371" i="5"/>
  <c r="F448" i="3"/>
  <c r="E126" i="5"/>
  <c r="F283" i="3"/>
  <c r="E708" i="5"/>
  <c r="F360" i="3"/>
  <c r="E727" i="5"/>
  <c r="G64" i="3"/>
  <c r="I64" i="3" s="1"/>
  <c r="P64" i="3"/>
  <c r="G42" i="3"/>
  <c r="I42" i="3" s="1"/>
  <c r="P42" i="3"/>
  <c r="F333" i="3"/>
  <c r="E58" i="5"/>
  <c r="G294" i="3"/>
  <c r="J294" i="3" s="1"/>
  <c r="P331" i="3"/>
  <c r="R331" i="3" s="1"/>
  <c r="R128" i="3"/>
  <c r="P610" i="3"/>
  <c r="R610" i="3" s="1"/>
  <c r="P597" i="3"/>
  <c r="R597" i="3" s="1"/>
  <c r="R545" i="3"/>
  <c r="R410" i="3"/>
  <c r="R793" i="3"/>
  <c r="F313" i="3"/>
  <c r="E585" i="5"/>
  <c r="F811" i="3"/>
  <c r="E426" i="5"/>
  <c r="F798" i="3"/>
  <c r="E806" i="5"/>
  <c r="P404" i="3"/>
  <c r="G404" i="3"/>
  <c r="I404" i="3" s="1"/>
  <c r="F608" i="3"/>
  <c r="E282" i="5"/>
  <c r="F605" i="3"/>
  <c r="E279" i="5"/>
  <c r="F550" i="3"/>
  <c r="E226" i="5"/>
  <c r="G194" i="3"/>
  <c r="I194" i="3" s="1"/>
  <c r="P194" i="3"/>
  <c r="F804" i="3"/>
  <c r="E422" i="5"/>
  <c r="J339" i="3"/>
  <c r="G259" i="3"/>
  <c r="I259" i="3" s="1"/>
  <c r="R104" i="3"/>
  <c r="G326" i="3"/>
  <c r="J326" i="3" s="1"/>
  <c r="R244" i="3"/>
  <c r="R329" i="3"/>
  <c r="R133" i="3"/>
  <c r="F297" i="3"/>
  <c r="F628" i="3"/>
  <c r="E302" i="5"/>
  <c r="F507" i="3"/>
  <c r="E182" i="5"/>
  <c r="F392" i="3"/>
  <c r="E88" i="5"/>
  <c r="F396" i="3"/>
  <c r="E740" i="5"/>
  <c r="F768" i="3"/>
  <c r="E793" i="5"/>
  <c r="G213" i="3"/>
  <c r="I213" i="3" s="1"/>
  <c r="P213" i="3"/>
  <c r="F815" i="3"/>
  <c r="E430" i="5"/>
  <c r="P146" i="3"/>
  <c r="R146" i="3" s="1"/>
  <c r="P55" i="3"/>
  <c r="R55" i="3" s="1"/>
  <c r="P217" i="3"/>
  <c r="R217" i="3" s="1"/>
  <c r="P178" i="3"/>
  <c r="R178" i="3" s="1"/>
  <c r="P202" i="3"/>
  <c r="R202" i="3" s="1"/>
  <c r="P150" i="3"/>
  <c r="R150" i="3" s="1"/>
  <c r="P110" i="3"/>
  <c r="R110" i="3" s="1"/>
  <c r="P43" i="3"/>
  <c r="R43" i="3" s="1"/>
  <c r="P169" i="3"/>
  <c r="R169" i="3" s="1"/>
  <c r="P154" i="3"/>
  <c r="R154" i="3" s="1"/>
  <c r="P145" i="3"/>
  <c r="R145" i="3" s="1"/>
  <c r="P78" i="3"/>
  <c r="R78" i="3" s="1"/>
  <c r="P58" i="3"/>
  <c r="R58" i="3" s="1"/>
  <c r="P379" i="3"/>
  <c r="R379" i="3" s="1"/>
  <c r="P258" i="3"/>
  <c r="R258" i="3" s="1"/>
  <c r="P206" i="3"/>
  <c r="R206" i="3" s="1"/>
  <c r="P52" i="3"/>
  <c r="R52" i="3" s="1"/>
  <c r="P784" i="3"/>
  <c r="R784" i="3" s="1"/>
  <c r="P319" i="3"/>
  <c r="R319" i="3" s="1"/>
  <c r="P226" i="3"/>
  <c r="R226" i="3" s="1"/>
  <c r="P214" i="3"/>
  <c r="R214" i="3" s="1"/>
  <c r="P66" i="3"/>
  <c r="R66" i="3" s="1"/>
  <c r="P347" i="3"/>
  <c r="R347" i="3" s="1"/>
  <c r="P205" i="3"/>
  <c r="R205" i="3" s="1"/>
  <c r="P153" i="3"/>
  <c r="R153" i="3" s="1"/>
  <c r="F863" i="3"/>
  <c r="E813" i="5"/>
  <c r="R336" i="3"/>
  <c r="R781" i="3"/>
  <c r="R71" i="3"/>
  <c r="R112" i="3"/>
  <c r="R125" i="3"/>
  <c r="R174" i="3"/>
  <c r="G131" i="3"/>
  <c r="G276" i="3"/>
  <c r="I276" i="3" s="1"/>
  <c r="P711" i="3"/>
  <c r="R711" i="3" s="1"/>
  <c r="P535" i="3"/>
  <c r="R535" i="3" s="1"/>
  <c r="R279" i="3"/>
  <c r="F243" i="3"/>
  <c r="E680" i="5"/>
  <c r="F576" i="3"/>
  <c r="E253" i="5"/>
  <c r="F564" i="3"/>
  <c r="E241" i="5"/>
  <c r="F520" i="3"/>
  <c r="E197" i="5"/>
  <c r="F718" i="3"/>
  <c r="E384" i="5"/>
  <c r="F689" i="3"/>
  <c r="E359" i="5"/>
  <c r="F603" i="3"/>
  <c r="E277" i="5"/>
  <c r="F368" i="3"/>
  <c r="E731" i="5"/>
  <c r="G68" i="3"/>
  <c r="I68" i="3" s="1"/>
  <c r="P68" i="3"/>
  <c r="F657" i="3"/>
  <c r="E330" i="5"/>
  <c r="R268" i="3"/>
  <c r="R774" i="3"/>
  <c r="R288" i="3"/>
  <c r="R273" i="3"/>
  <c r="R220" i="3"/>
  <c r="P867" i="3"/>
  <c r="R867" i="3" s="1"/>
  <c r="P852" i="3"/>
  <c r="R852" i="3" s="1"/>
  <c r="E605" i="5"/>
  <c r="F369" i="3"/>
  <c r="E75" i="5"/>
  <c r="F612" i="3"/>
  <c r="E286" i="5"/>
  <c r="F464" i="3"/>
  <c r="E138" i="5"/>
  <c r="F658" i="3"/>
  <c r="E331" i="5"/>
  <c r="G45" i="3"/>
  <c r="I45" i="3" s="1"/>
  <c r="P45" i="3"/>
  <c r="F807" i="3"/>
  <c r="E811" i="5"/>
  <c r="G32" i="3"/>
  <c r="I32" i="3" s="1"/>
  <c r="P32" i="3"/>
  <c r="F210" i="3"/>
  <c r="E648" i="5"/>
  <c r="F688" i="3"/>
  <c r="E358" i="5"/>
  <c r="F837" i="3"/>
  <c r="E448" i="5"/>
  <c r="F487" i="3"/>
  <c r="E162" i="5"/>
  <c r="P406" i="3"/>
  <c r="R406" i="3" s="1"/>
  <c r="P161" i="3"/>
  <c r="R161" i="3" s="1"/>
  <c r="P748" i="3"/>
  <c r="R748" i="3" s="1"/>
  <c r="P769" i="3"/>
  <c r="R769" i="3" s="1"/>
  <c r="P786" i="3"/>
  <c r="R786" i="3" s="1"/>
  <c r="P351" i="3"/>
  <c r="R351" i="3" s="1"/>
  <c r="P212" i="3"/>
  <c r="R212" i="3" s="1"/>
  <c r="P134" i="3"/>
  <c r="R134" i="3" s="1"/>
  <c r="R156" i="6"/>
  <c r="T156" i="6" s="1"/>
  <c r="K795" i="6"/>
  <c r="AC304" i="6"/>
  <c r="R304" i="6"/>
  <c r="T304" i="6" s="1"/>
  <c r="R217" i="6"/>
  <c r="T217" i="6" s="1"/>
  <c r="R324" i="6"/>
  <c r="T324" i="6" s="1"/>
  <c r="R119" i="6"/>
  <c r="T119" i="6" s="1"/>
  <c r="R738" i="6"/>
  <c r="T738" i="6" s="1"/>
  <c r="R878" i="6"/>
  <c r="T878" i="6" s="1"/>
  <c r="AC873" i="6"/>
  <c r="I774" i="6"/>
  <c r="R774" i="6"/>
  <c r="T774" i="6" s="1"/>
  <c r="R160" i="6"/>
  <c r="T160" i="6" s="1"/>
  <c r="I428" i="6"/>
  <c r="I503" i="6"/>
  <c r="I669" i="6"/>
  <c r="I512" i="6"/>
  <c r="I480" i="6"/>
  <c r="H73" i="6"/>
  <c r="H27" i="6"/>
  <c r="I386" i="6"/>
  <c r="I370" i="6"/>
  <c r="G55" i="6"/>
  <c r="P55" i="6"/>
  <c r="Z55" i="6"/>
  <c r="P77" i="6"/>
  <c r="AC77" i="6" s="1"/>
  <c r="Z77" i="6"/>
  <c r="G77" i="6"/>
  <c r="Z84" i="6"/>
  <c r="G84" i="6"/>
  <c r="P84" i="6"/>
  <c r="Z96" i="6"/>
  <c r="P96" i="6"/>
  <c r="AC96" i="6" s="1"/>
  <c r="G96" i="6"/>
  <c r="H96" i="6" s="1"/>
  <c r="Z102" i="6"/>
  <c r="G102" i="6"/>
  <c r="P102" i="6"/>
  <c r="R102" i="6" s="1"/>
  <c r="T102" i="6" s="1"/>
  <c r="G107" i="6"/>
  <c r="P107" i="6"/>
  <c r="Z107" i="6"/>
  <c r="Z146" i="6"/>
  <c r="G146" i="6"/>
  <c r="P146" i="6"/>
  <c r="Z154" i="6"/>
  <c r="G154" i="6"/>
  <c r="P154" i="6"/>
  <c r="G215" i="6"/>
  <c r="P215" i="6"/>
  <c r="Z215" i="6"/>
  <c r="Z220" i="6"/>
  <c r="G220" i="6"/>
  <c r="P220" i="6"/>
  <c r="P226" i="6"/>
  <c r="Z226" i="6"/>
  <c r="G226" i="6"/>
  <c r="P245" i="6"/>
  <c r="Z245" i="6"/>
  <c r="P384" i="6"/>
  <c r="Z384" i="6"/>
  <c r="G384" i="6"/>
  <c r="Z398" i="6"/>
  <c r="P398" i="6"/>
  <c r="P404" i="6"/>
  <c r="Z404" i="6"/>
  <c r="G404" i="6"/>
  <c r="P410" i="6"/>
  <c r="Z410" i="6"/>
  <c r="P416" i="6"/>
  <c r="Z416" i="6"/>
  <c r="G416" i="6"/>
  <c r="G556" i="6"/>
  <c r="Z556" i="6"/>
  <c r="Z569" i="6"/>
  <c r="G569" i="6"/>
  <c r="P591" i="6"/>
  <c r="Z591" i="6"/>
  <c r="G591" i="6"/>
  <c r="Z599" i="6"/>
  <c r="G599" i="6"/>
  <c r="P607" i="6"/>
  <c r="G607" i="6"/>
  <c r="P707" i="6"/>
  <c r="Z707" i="6"/>
  <c r="G707" i="6"/>
  <c r="Z777" i="6"/>
  <c r="G777" i="6"/>
  <c r="P777" i="6"/>
  <c r="G816" i="6"/>
  <c r="Z816" i="6"/>
  <c r="P816" i="6"/>
  <c r="G822" i="6"/>
  <c r="P822" i="6"/>
  <c r="AC822" i="6" s="1"/>
  <c r="P830" i="6"/>
  <c r="Z830" i="6"/>
  <c r="G830" i="6"/>
  <c r="J830" i="6" s="1"/>
  <c r="G879" i="6"/>
  <c r="P879" i="6"/>
  <c r="G854" i="6"/>
  <c r="Z854" i="6"/>
  <c r="P854" i="6"/>
  <c r="AC105" i="6"/>
  <c r="Z518" i="6"/>
  <c r="G410" i="6"/>
  <c r="AB18" i="6"/>
  <c r="AB15" i="6"/>
  <c r="K762" i="6"/>
  <c r="I647" i="6"/>
  <c r="I523" i="6"/>
  <c r="I462" i="6"/>
  <c r="G437" i="6"/>
  <c r="G398" i="6"/>
  <c r="K808" i="6"/>
  <c r="I589" i="6"/>
  <c r="I622" i="6"/>
  <c r="I603" i="6"/>
  <c r="AC104" i="6"/>
  <c r="H104" i="6"/>
  <c r="Z822" i="6"/>
  <c r="G245" i="6"/>
  <c r="Z614" i="6"/>
  <c r="Z647" i="6"/>
  <c r="I717" i="6"/>
  <c r="R762" i="6"/>
  <c r="T762" i="6" s="1"/>
  <c r="Z607" i="6"/>
  <c r="R857" i="6"/>
  <c r="T857" i="6" s="1"/>
  <c r="R847" i="6"/>
  <c r="P573" i="6"/>
  <c r="P227" i="6"/>
  <c r="AC227" i="6" s="1"/>
  <c r="P275" i="6"/>
  <c r="P811" i="6"/>
  <c r="AC473" i="6"/>
  <c r="P744" i="6"/>
  <c r="P209" i="6"/>
  <c r="P61" i="6"/>
  <c r="AC61" i="6" s="1"/>
  <c r="P145" i="6"/>
  <c r="P338" i="6"/>
  <c r="AC338" i="6" s="1"/>
  <c r="P402" i="6"/>
  <c r="R402" i="6" s="1"/>
  <c r="T402" i="6" s="1"/>
  <c r="P429" i="6"/>
  <c r="P444" i="6"/>
  <c r="P456" i="6"/>
  <c r="P475" i="6"/>
  <c r="P495" i="6"/>
  <c r="P508" i="6"/>
  <c r="P522" i="6"/>
  <c r="AC522" i="6" s="1"/>
  <c r="P534" i="6"/>
  <c r="P544" i="6"/>
  <c r="R544" i="6" s="1"/>
  <c r="T544" i="6" s="1"/>
  <c r="P555" i="6"/>
  <c r="P565" i="6"/>
  <c r="R565" i="6" s="1"/>
  <c r="T565" i="6" s="1"/>
  <c r="P575" i="6"/>
  <c r="P586" i="6"/>
  <c r="P599" i="6"/>
  <c r="R599" i="6" s="1"/>
  <c r="T599" i="6" s="1"/>
  <c r="P609" i="6"/>
  <c r="P619" i="6"/>
  <c r="AC619" i="6" s="1"/>
  <c r="P627" i="6"/>
  <c r="P637" i="6"/>
  <c r="P647" i="6"/>
  <c r="R647" i="6" s="1"/>
  <c r="T647" i="6" s="1"/>
  <c r="P657" i="6"/>
  <c r="P669" i="6"/>
  <c r="R669" i="6" s="1"/>
  <c r="T669" i="6" s="1"/>
  <c r="P679" i="6"/>
  <c r="P688" i="6"/>
  <c r="AC688" i="6" s="1"/>
  <c r="P698" i="6"/>
  <c r="P710" i="6"/>
  <c r="P719" i="6"/>
  <c r="P729" i="6"/>
  <c r="P740" i="6"/>
  <c r="R740" i="6" s="1"/>
  <c r="T740" i="6" s="1"/>
  <c r="P652" i="6"/>
  <c r="P462" i="6"/>
  <c r="R462" i="6" s="1"/>
  <c r="T462" i="6" s="1"/>
  <c r="P358" i="6"/>
  <c r="P354" i="6"/>
  <c r="P153" i="6"/>
  <c r="AC153" i="6" s="1"/>
  <c r="P165" i="6"/>
  <c r="P342" i="6"/>
  <c r="AC342" i="6" s="1"/>
  <c r="P406" i="6"/>
  <c r="P430" i="6"/>
  <c r="P445" i="6"/>
  <c r="AC445" i="6" s="1"/>
  <c r="P458" i="6"/>
  <c r="P478" i="6"/>
  <c r="P496" i="6"/>
  <c r="AC496" i="6" s="1"/>
  <c r="P510" i="6"/>
  <c r="P523" i="6"/>
  <c r="R523" i="6" s="1"/>
  <c r="T523" i="6" s="1"/>
  <c r="P535" i="6"/>
  <c r="P546" i="6"/>
  <c r="P556" i="6"/>
  <c r="R556" i="6" s="1"/>
  <c r="T556" i="6" s="1"/>
  <c r="P566" i="6"/>
  <c r="R566" i="6" s="1"/>
  <c r="T566" i="6" s="1"/>
  <c r="P576" i="6"/>
  <c r="AC576" i="6" s="1"/>
  <c r="P587" i="6"/>
  <c r="AC587" i="6" s="1"/>
  <c r="P600" i="6"/>
  <c r="P610" i="6"/>
  <c r="AC610" i="6" s="1"/>
  <c r="P620" i="6"/>
  <c r="P628" i="6"/>
  <c r="P638" i="6"/>
  <c r="P648" i="6"/>
  <c r="P658" i="6"/>
  <c r="P672" i="6"/>
  <c r="P680" i="6"/>
  <c r="R680" i="6" s="1"/>
  <c r="T680" i="6" s="1"/>
  <c r="P689" i="6"/>
  <c r="R689" i="6" s="1"/>
  <c r="T689" i="6" s="1"/>
  <c r="P699" i="6"/>
  <c r="P711" i="6"/>
  <c r="P720" i="6"/>
  <c r="AC720" i="6" s="1"/>
  <c r="P730" i="6"/>
  <c r="P742" i="6"/>
  <c r="P750" i="6"/>
  <c r="P81" i="6"/>
  <c r="P53" i="6"/>
  <c r="P205" i="6"/>
  <c r="P359" i="6"/>
  <c r="P407" i="6"/>
  <c r="P433" i="6"/>
  <c r="AC433" i="6" s="1"/>
  <c r="P446" i="6"/>
  <c r="P463" i="6"/>
  <c r="P480" i="6"/>
  <c r="R480" i="6" s="1"/>
  <c r="T480" i="6" s="1"/>
  <c r="P499" i="6"/>
  <c r="P511" i="6"/>
  <c r="P524" i="6"/>
  <c r="P536" i="6"/>
  <c r="P547" i="6"/>
  <c r="AC547" i="6" s="1"/>
  <c r="P558" i="6"/>
  <c r="P567" i="6"/>
  <c r="P577" i="6"/>
  <c r="P589" i="6"/>
  <c r="R589" i="6" s="1"/>
  <c r="T589" i="6" s="1"/>
  <c r="P601" i="6"/>
  <c r="P611" i="6"/>
  <c r="P621" i="6"/>
  <c r="P629" i="6"/>
  <c r="R629" i="6" s="1"/>
  <c r="T629" i="6" s="1"/>
  <c r="P640" i="6"/>
  <c r="P649" i="6"/>
  <c r="P659" i="6"/>
  <c r="P673" i="6"/>
  <c r="R673" i="6" s="1"/>
  <c r="T673" i="6" s="1"/>
  <c r="P682" i="6"/>
  <c r="P690" i="6"/>
  <c r="P700" i="6"/>
  <c r="R700" i="6" s="1"/>
  <c r="T700" i="6" s="1"/>
  <c r="P712" i="6"/>
  <c r="P721" i="6"/>
  <c r="P731" i="6"/>
  <c r="P494" i="6"/>
  <c r="P277" i="6"/>
  <c r="P272" i="6"/>
  <c r="AC272" i="6" s="1"/>
  <c r="P374" i="6"/>
  <c r="P411" i="6"/>
  <c r="P434" i="6"/>
  <c r="R434" i="6" s="1"/>
  <c r="T434" i="6" s="1"/>
  <c r="P448" i="6"/>
  <c r="AC448" i="6" s="1"/>
  <c r="P464" i="6"/>
  <c r="R464" i="6" s="1"/>
  <c r="T464" i="6" s="1"/>
  <c r="P483" i="6"/>
  <c r="R483" i="6" s="1"/>
  <c r="T483" i="6" s="1"/>
  <c r="P500" i="6"/>
  <c r="P512" i="6"/>
  <c r="R512" i="6" s="1"/>
  <c r="T512" i="6" s="1"/>
  <c r="P527" i="6"/>
  <c r="AC527" i="6" s="1"/>
  <c r="P538" i="6"/>
  <c r="R538" i="6" s="1"/>
  <c r="T538" i="6" s="1"/>
  <c r="P549" i="6"/>
  <c r="P559" i="6"/>
  <c r="AC559" i="6" s="1"/>
  <c r="P568" i="6"/>
  <c r="P580" i="6"/>
  <c r="AC580" i="6" s="1"/>
  <c r="P590" i="6"/>
  <c r="AC590" i="6" s="1"/>
  <c r="P602" i="6"/>
  <c r="P612" i="6"/>
  <c r="P622" i="6"/>
  <c r="R622" i="6" s="1"/>
  <c r="T622" i="6" s="1"/>
  <c r="P630" i="6"/>
  <c r="P641" i="6"/>
  <c r="P650" i="6"/>
  <c r="P662" i="6"/>
  <c r="P674" i="6"/>
  <c r="P683" i="6"/>
  <c r="P691" i="6"/>
  <c r="P702" i="6"/>
  <c r="R702" i="6" s="1"/>
  <c r="T702" i="6" s="1"/>
  <c r="P713" i="6"/>
  <c r="P723" i="6"/>
  <c r="P732" i="6"/>
  <c r="P745" i="6"/>
  <c r="W2" i="6"/>
  <c r="P570" i="6"/>
  <c r="AC570" i="6" s="1"/>
  <c r="P476" i="6"/>
  <c r="P437" i="6"/>
  <c r="R437" i="6" s="1"/>
  <c r="T437" i="6" s="1"/>
  <c r="P329" i="6"/>
  <c r="AC329" i="6" s="1"/>
  <c r="P325" i="6"/>
  <c r="P306" i="6"/>
  <c r="P239" i="6"/>
  <c r="P285" i="6"/>
  <c r="P387" i="6"/>
  <c r="AC387" i="6" s="1"/>
  <c r="P414" i="6"/>
  <c r="P435" i="6"/>
  <c r="P449" i="6"/>
  <c r="P466" i="6"/>
  <c r="P484" i="6"/>
  <c r="R484" i="6" s="1"/>
  <c r="T484" i="6" s="1"/>
  <c r="P502" i="6"/>
  <c r="P514" i="6"/>
  <c r="AC514" i="6" s="1"/>
  <c r="P528" i="6"/>
  <c r="P539" i="6"/>
  <c r="P550" i="6"/>
  <c r="AC550" i="6" s="1"/>
  <c r="P560" i="6"/>
  <c r="P569" i="6"/>
  <c r="R569" i="6" s="1"/>
  <c r="T569" i="6" s="1"/>
  <c r="P581" i="6"/>
  <c r="P592" i="6"/>
  <c r="AC592" i="6" s="1"/>
  <c r="P603" i="6"/>
  <c r="R603" i="6" s="1"/>
  <c r="T603" i="6" s="1"/>
  <c r="P613" i="6"/>
  <c r="P623" i="6"/>
  <c r="P633" i="6"/>
  <c r="P642" i="6"/>
  <c r="P651" i="6"/>
  <c r="P663" i="6"/>
  <c r="P675" i="6"/>
  <c r="P684" i="6"/>
  <c r="P692" i="6"/>
  <c r="AC692" i="6" s="1"/>
  <c r="P704" i="6"/>
  <c r="P714" i="6"/>
  <c r="P724" i="6"/>
  <c r="P735" i="6"/>
  <c r="P752" i="6"/>
  <c r="R752" i="6" s="1"/>
  <c r="T752" i="6" s="1"/>
  <c r="P518" i="6"/>
  <c r="R518" i="6" s="1"/>
  <c r="T518" i="6" s="1"/>
  <c r="P276" i="6"/>
  <c r="AC276" i="6" s="1"/>
  <c r="P247" i="6"/>
  <c r="P189" i="6"/>
  <c r="P185" i="6"/>
  <c r="P289" i="6"/>
  <c r="P391" i="6"/>
  <c r="P417" i="6"/>
  <c r="AC417" i="6" s="1"/>
  <c r="P438" i="6"/>
  <c r="P450" i="6"/>
  <c r="P467" i="6"/>
  <c r="P486" i="6"/>
  <c r="P503" i="6"/>
  <c r="R503" i="6" s="1"/>
  <c r="T503" i="6" s="1"/>
  <c r="P516" i="6"/>
  <c r="P529" i="6"/>
  <c r="AC529" i="6" s="1"/>
  <c r="P540" i="6"/>
  <c r="P551" i="6"/>
  <c r="P561" i="6"/>
  <c r="P571" i="6"/>
  <c r="P582" i="6"/>
  <c r="AC582" i="6" s="1"/>
  <c r="P596" i="6"/>
  <c r="P604" i="6"/>
  <c r="P614" i="6"/>
  <c r="P624" i="6"/>
  <c r="P634" i="6"/>
  <c r="P644" i="6"/>
  <c r="P654" i="6"/>
  <c r="P665" i="6"/>
  <c r="P676" i="6"/>
  <c r="AC676" i="6" s="1"/>
  <c r="P685" i="6"/>
  <c r="P693" i="6"/>
  <c r="P705" i="6"/>
  <c r="P715" i="6"/>
  <c r="P725" i="6"/>
  <c r="P736" i="6"/>
  <c r="P747" i="6"/>
  <c r="R747" i="6" s="1"/>
  <c r="T747" i="6" s="1"/>
  <c r="P753" i="6"/>
  <c r="R753" i="6" s="1"/>
  <c r="T753" i="6" s="1"/>
  <c r="P441" i="6"/>
  <c r="AC441" i="6" s="1"/>
  <c r="P390" i="6"/>
  <c r="P89" i="6"/>
  <c r="AC89" i="6" s="1"/>
  <c r="P313" i="6"/>
  <c r="P395" i="6"/>
  <c r="R395" i="6" s="1"/>
  <c r="T395" i="6" s="1"/>
  <c r="P423" i="6"/>
  <c r="P440" i="6"/>
  <c r="P468" i="6"/>
  <c r="P490" i="6"/>
  <c r="P506" i="6"/>
  <c r="P519" i="6"/>
  <c r="P530" i="6"/>
  <c r="P541" i="6"/>
  <c r="P553" i="6"/>
  <c r="P562" i="6"/>
  <c r="P572" i="6"/>
  <c r="P584" i="6"/>
  <c r="P597" i="6"/>
  <c r="R597" i="6" s="1"/>
  <c r="T597" i="6" s="1"/>
  <c r="P605" i="6"/>
  <c r="P615" i="6"/>
  <c r="P625" i="6"/>
  <c r="AC625" i="6" s="1"/>
  <c r="P635" i="6"/>
  <c r="P645" i="6"/>
  <c r="P655" i="6"/>
  <c r="P667" i="6"/>
  <c r="P677" i="6"/>
  <c r="AC677" i="6" s="1"/>
  <c r="P686" i="6"/>
  <c r="P695" i="6"/>
  <c r="P708" i="6"/>
  <c r="P717" i="6"/>
  <c r="R717" i="6" s="1"/>
  <c r="T717" i="6" s="1"/>
  <c r="P726" i="6"/>
  <c r="R726" i="6" s="1"/>
  <c r="T726" i="6" s="1"/>
  <c r="P737" i="6"/>
  <c r="P748" i="6"/>
  <c r="AC748" i="6" s="1"/>
  <c r="P754" i="6"/>
  <c r="R754" i="6" s="1"/>
  <c r="T754" i="6" s="1"/>
  <c r="R230" i="6"/>
  <c r="T230" i="6" s="1"/>
  <c r="P243" i="6"/>
  <c r="P257" i="6"/>
  <c r="P321" i="6"/>
  <c r="P588" i="6"/>
  <c r="P800" i="6"/>
  <c r="R433" i="6"/>
  <c r="T433" i="6" s="1"/>
  <c r="R412" i="6"/>
  <c r="T412" i="6" s="1"/>
  <c r="P73" i="6"/>
  <c r="R73" i="6" s="1"/>
  <c r="T73" i="6" s="1"/>
  <c r="P137" i="6"/>
  <c r="P364" i="6"/>
  <c r="R364" i="6" s="1"/>
  <c r="T364" i="6" s="1"/>
  <c r="P422" i="6"/>
  <c r="P574" i="6"/>
  <c r="AC574" i="6" s="1"/>
  <c r="P806" i="6"/>
  <c r="P296" i="6"/>
  <c r="P333" i="6"/>
  <c r="AC333" i="6" s="1"/>
  <c r="P346" i="6"/>
  <c r="AC346" i="6" s="1"/>
  <c r="P459" i="6"/>
  <c r="R459" i="6" s="1"/>
  <c r="T459" i="6" s="1"/>
  <c r="P631" i="6"/>
  <c r="R631" i="6" s="1"/>
  <c r="T631" i="6" s="1"/>
  <c r="P836" i="6"/>
  <c r="P69" i="6"/>
  <c r="P85" i="6"/>
  <c r="P109" i="6"/>
  <c r="R109" i="6" s="1"/>
  <c r="T109" i="6" s="1"/>
  <c r="P121" i="6"/>
  <c r="AC121" i="6" s="1"/>
  <c r="P201" i="6"/>
  <c r="P382" i="6"/>
  <c r="AC382" i="6" s="1"/>
  <c r="P564" i="6"/>
  <c r="P594" i="6"/>
  <c r="P632" i="6"/>
  <c r="P660" i="6"/>
  <c r="P671" i="6"/>
  <c r="P694" i="6"/>
  <c r="P706" i="6"/>
  <c r="P819" i="6"/>
  <c r="P223" i="6"/>
  <c r="R223" i="6" s="1"/>
  <c r="T223" i="6" s="1"/>
  <c r="P366" i="6"/>
  <c r="AC366" i="6" s="1"/>
  <c r="P454" i="6"/>
  <c r="P471" i="6"/>
  <c r="P487" i="6"/>
  <c r="P666" i="6"/>
  <c r="P65" i="6"/>
  <c r="P213" i="6"/>
  <c r="AC213" i="6" s="1"/>
  <c r="P288" i="6"/>
  <c r="AC288" i="6" s="1"/>
  <c r="P426" i="6"/>
  <c r="P578" i="6"/>
  <c r="P639" i="6"/>
  <c r="P798" i="6"/>
  <c r="R798" i="6" s="1"/>
  <c r="T798" i="6" s="1"/>
  <c r="P815" i="6"/>
  <c r="P117" i="6"/>
  <c r="AC117" i="6" s="1"/>
  <c r="P204" i="6"/>
  <c r="AC204" i="6" s="1"/>
  <c r="P219" i="6"/>
  <c r="AC219" i="6" s="1"/>
  <c r="P255" i="6"/>
  <c r="P317" i="6"/>
  <c r="P543" i="6"/>
  <c r="P579" i="6"/>
  <c r="AC579" i="6" s="1"/>
  <c r="P696" i="6"/>
  <c r="P746" i="6"/>
  <c r="R746" i="6" s="1"/>
  <c r="T746" i="6" s="1"/>
  <c r="P101" i="6"/>
  <c r="P118" i="6"/>
  <c r="AC118" i="6" s="1"/>
  <c r="P141" i="6"/>
  <c r="AC141" i="6" s="1"/>
  <c r="P284" i="6"/>
  <c r="P378" i="6"/>
  <c r="R378" i="6" s="1"/>
  <c r="T378" i="6" s="1"/>
  <c r="P409" i="6"/>
  <c r="P716" i="6"/>
  <c r="R716" i="6" s="1"/>
  <c r="T716" i="6" s="1"/>
  <c r="P734" i="6"/>
  <c r="R734" i="6" s="1"/>
  <c r="T734" i="6" s="1"/>
  <c r="P776" i="6"/>
  <c r="AC776" i="6" s="1"/>
  <c r="P890" i="6"/>
  <c r="AC791" i="6"/>
  <c r="AC64" i="6"/>
  <c r="R343" i="6"/>
  <c r="T343" i="6" s="1"/>
  <c r="R844" i="6"/>
  <c r="T844" i="6" s="1"/>
  <c r="AC885" i="6"/>
  <c r="AC93" i="6"/>
  <c r="H93" i="6"/>
  <c r="G23" i="6"/>
  <c r="P23" i="6"/>
  <c r="Z23" i="6"/>
  <c r="Z86" i="6"/>
  <c r="G86" i="6"/>
  <c r="P86" i="6"/>
  <c r="P229" i="6"/>
  <c r="Z229" i="6"/>
  <c r="G229" i="6"/>
  <c r="P413" i="6"/>
  <c r="Z413" i="6"/>
  <c r="G413" i="6"/>
  <c r="P418" i="6"/>
  <c r="G418" i="6"/>
  <c r="Z418" i="6"/>
  <c r="I643" i="6"/>
  <c r="I544" i="6"/>
  <c r="H166" i="6"/>
  <c r="H115" i="6"/>
  <c r="H99" i="6"/>
  <c r="AC175" i="6"/>
  <c r="H175" i="6"/>
  <c r="K822" i="6"/>
  <c r="R42" i="6"/>
  <c r="T42" i="6" s="1"/>
  <c r="AC42" i="6"/>
  <c r="H22" i="6"/>
  <c r="I776" i="6"/>
  <c r="AC280" i="6"/>
  <c r="I280" i="6"/>
  <c r="R280" i="6"/>
  <c r="T280" i="6" s="1"/>
  <c r="H223" i="6"/>
  <c r="R560" i="6"/>
  <c r="T560" i="6" s="1"/>
  <c r="AC560" i="6"/>
  <c r="I560" i="6"/>
  <c r="H121" i="6"/>
  <c r="R825" i="6"/>
  <c r="T825" i="6" s="1"/>
  <c r="AC609" i="6"/>
  <c r="R609" i="6"/>
  <c r="T609" i="6" s="1"/>
  <c r="I609" i="6"/>
  <c r="AC740" i="6"/>
  <c r="H246" i="6"/>
  <c r="R295" i="6"/>
  <c r="T295" i="6" s="1"/>
  <c r="AC295" i="6"/>
  <c r="AC109" i="6"/>
  <c r="H109" i="6"/>
  <c r="AC802" i="6"/>
  <c r="K802" i="6"/>
  <c r="R513" i="6"/>
  <c r="T513" i="6" s="1"/>
  <c r="I625" i="6"/>
  <c r="I529" i="6"/>
  <c r="AC664" i="6"/>
  <c r="R664" i="6"/>
  <c r="T664" i="6" s="1"/>
  <c r="I619" i="6"/>
  <c r="I291" i="6"/>
  <c r="I676" i="6"/>
  <c r="I496" i="6"/>
  <c r="I703" i="6"/>
  <c r="J378" i="6"/>
  <c r="H51" i="6"/>
  <c r="R692" i="6"/>
  <c r="T692" i="6" s="1"/>
  <c r="I692" i="6"/>
  <c r="I538" i="6"/>
  <c r="AC88" i="6"/>
  <c r="R473" i="6"/>
  <c r="T473" i="6" s="1"/>
  <c r="R547" i="6"/>
  <c r="T547" i="6" s="1"/>
  <c r="Z29" i="6"/>
  <c r="P29" i="6"/>
  <c r="R29" i="6" s="1"/>
  <c r="T29" i="6" s="1"/>
  <c r="G123" i="6"/>
  <c r="Z123" i="6"/>
  <c r="Z128" i="6"/>
  <c r="P128" i="6"/>
  <c r="G128" i="6"/>
  <c r="P218" i="6"/>
  <c r="Z218" i="6"/>
  <c r="G218" i="6"/>
  <c r="G214" i="6"/>
  <c r="P214" i="6"/>
  <c r="P250" i="6"/>
  <c r="G250" i="6"/>
  <c r="P267" i="6"/>
  <c r="G267" i="6"/>
  <c r="Z267" i="6"/>
  <c r="Z821" i="6"/>
  <c r="P821" i="6"/>
  <c r="G821" i="6"/>
  <c r="AC566" i="6"/>
  <c r="I689" i="6"/>
  <c r="K792" i="6"/>
  <c r="K747" i="6"/>
  <c r="I484" i="6"/>
  <c r="P129" i="6"/>
  <c r="Z129" i="6"/>
  <c r="G129" i="6"/>
  <c r="Z170" i="6"/>
  <c r="G170" i="6"/>
  <c r="R170" i="6" s="1"/>
  <c r="T170" i="6" s="1"/>
  <c r="P263" i="6"/>
  <c r="Z263" i="6"/>
  <c r="Z403" i="6"/>
  <c r="P403" i="6"/>
  <c r="R403" i="6" s="1"/>
  <c r="T403" i="6" s="1"/>
  <c r="P728" i="6"/>
  <c r="Z728" i="6"/>
  <c r="G728" i="6"/>
  <c r="K753" i="6"/>
  <c r="Z758" i="6"/>
  <c r="P758" i="6"/>
  <c r="Z788" i="6"/>
  <c r="P788" i="6"/>
  <c r="Z794" i="6"/>
  <c r="G794" i="6"/>
  <c r="P810" i="6"/>
  <c r="Z810" i="6"/>
  <c r="R786" i="6"/>
  <c r="T786" i="6" s="1"/>
  <c r="P60" i="6"/>
  <c r="AC434" i="6"/>
  <c r="R54" i="6"/>
  <c r="T54" i="6" s="1"/>
  <c r="R106" i="6"/>
  <c r="T106" i="6" s="1"/>
  <c r="R656" i="6"/>
  <c r="T656" i="6" s="1"/>
  <c r="Z26" i="6"/>
  <c r="G26" i="6"/>
  <c r="G31" i="6"/>
  <c r="P31" i="6"/>
  <c r="R31" i="6" s="1"/>
  <c r="T31" i="6" s="1"/>
  <c r="Z31" i="6"/>
  <c r="Z50" i="6"/>
  <c r="G50" i="6"/>
  <c r="P50" i="6"/>
  <c r="R93" i="6"/>
  <c r="T93" i="6" s="1"/>
  <c r="G142" i="6"/>
  <c r="P142" i="6"/>
  <c r="Z183" i="6"/>
  <c r="G183" i="6"/>
  <c r="P389" i="6"/>
  <c r="G389" i="6"/>
  <c r="P394" i="6"/>
  <c r="G394" i="6"/>
  <c r="Z214" i="6"/>
  <c r="Z32" i="6"/>
  <c r="P32" i="6"/>
  <c r="Z37" i="6"/>
  <c r="G37" i="6"/>
  <c r="G103" i="6"/>
  <c r="P103" i="6"/>
  <c r="Z103" i="6"/>
  <c r="P149" i="6"/>
  <c r="Z149" i="6"/>
  <c r="G149" i="6"/>
  <c r="P155" i="6"/>
  <c r="Z155" i="6"/>
  <c r="Z165" i="6"/>
  <c r="G165" i="6"/>
  <c r="P323" i="6"/>
  <c r="Z323" i="6"/>
  <c r="G323" i="6"/>
  <c r="P345" i="6"/>
  <c r="Z345" i="6"/>
  <c r="G345" i="6"/>
  <c r="P350" i="6"/>
  <c r="G350" i="6"/>
  <c r="Z653" i="6"/>
  <c r="P653" i="6"/>
  <c r="G653" i="6"/>
  <c r="R114" i="6"/>
  <c r="T114" i="6" s="1"/>
  <c r="Z33" i="6"/>
  <c r="G33" i="6"/>
  <c r="P286" i="6"/>
  <c r="Z286" i="6"/>
  <c r="G286" i="6"/>
  <c r="G315" i="6"/>
  <c r="P315" i="6"/>
  <c r="P552" i="6"/>
  <c r="Z552" i="6"/>
  <c r="P583" i="6"/>
  <c r="G583" i="6"/>
  <c r="P643" i="6"/>
  <c r="R643" i="6" s="1"/>
  <c r="T643" i="6" s="1"/>
  <c r="Z643" i="6"/>
  <c r="G60" i="6"/>
  <c r="R373" i="6"/>
  <c r="T373" i="6" s="1"/>
  <c r="R249" i="6"/>
  <c r="T249" i="6" s="1"/>
  <c r="Z22" i="6"/>
  <c r="P22" i="6"/>
  <c r="R22" i="6" s="1"/>
  <c r="T22" i="6" s="1"/>
  <c r="P57" i="6"/>
  <c r="R57" i="6" s="1"/>
  <c r="T57" i="6" s="1"/>
  <c r="Z57" i="6"/>
  <c r="G57" i="6"/>
  <c r="D16" i="6"/>
  <c r="D19" i="6" s="1"/>
  <c r="Z90" i="6"/>
  <c r="G90" i="6"/>
  <c r="P90" i="6"/>
  <c r="P133" i="6"/>
  <c r="G133" i="6"/>
  <c r="P139" i="6"/>
  <c r="Z139" i="6"/>
  <c r="G233" i="6"/>
  <c r="P233" i="6"/>
  <c r="P470" i="6"/>
  <c r="Z470" i="6"/>
  <c r="G470" i="6"/>
  <c r="R225" i="6"/>
  <c r="T225" i="6" s="1"/>
  <c r="R320" i="6"/>
  <c r="T320" i="6" s="1"/>
  <c r="R424" i="6"/>
  <c r="T424" i="6" s="1"/>
  <c r="AC420" i="6"/>
  <c r="P302" i="6"/>
  <c r="Z302" i="6"/>
  <c r="R111" i="6"/>
  <c r="T111" i="6" s="1"/>
  <c r="P789" i="6"/>
  <c r="R238" i="6"/>
  <c r="T238" i="6" s="1"/>
  <c r="R332" i="6"/>
  <c r="T332" i="6" s="1"/>
  <c r="R316" i="6"/>
  <c r="T316" i="6" s="1"/>
  <c r="R300" i="6"/>
  <c r="T300" i="6" s="1"/>
  <c r="P419" i="6"/>
  <c r="R457" i="6"/>
  <c r="T457" i="6" s="1"/>
  <c r="R352" i="6"/>
  <c r="T352" i="6" s="1"/>
  <c r="R748" i="6"/>
  <c r="T748" i="6" s="1"/>
  <c r="P172" i="6"/>
  <c r="Z803" i="6"/>
  <c r="G803" i="6"/>
  <c r="AU895" i="6"/>
  <c r="AU894" i="6"/>
  <c r="G894" i="6"/>
  <c r="Z894" i="6"/>
  <c r="P894" i="6"/>
  <c r="K895" i="6"/>
  <c r="D15" i="6"/>
  <c r="C19" i="6" s="1"/>
  <c r="P895" i="6"/>
  <c r="R895" i="6" s="1"/>
  <c r="T895" i="6" s="1"/>
  <c r="Z890" i="6"/>
  <c r="G890" i="6"/>
  <c r="Z895" i="6"/>
  <c r="AU890" i="6"/>
  <c r="R269" i="3"/>
  <c r="I637" i="3"/>
  <c r="P332" i="3"/>
  <c r="G332" i="3"/>
  <c r="J332" i="3" s="1"/>
  <c r="P789" i="3"/>
  <c r="G789" i="3"/>
  <c r="K789" i="3" s="1"/>
  <c r="K881" i="3"/>
  <c r="K767" i="3"/>
  <c r="R746" i="3"/>
  <c r="P299" i="3"/>
  <c r="S299" i="3"/>
  <c r="S847" i="3"/>
  <c r="P847" i="3"/>
  <c r="R732" i="3"/>
  <c r="S337" i="3"/>
  <c r="P337" i="3"/>
  <c r="R305" i="3"/>
  <c r="S275" i="3"/>
  <c r="P275" i="3"/>
  <c r="P290" i="3"/>
  <c r="G290" i="3"/>
  <c r="J290" i="3" s="1"/>
  <c r="S452" i="3"/>
  <c r="P452" i="3"/>
  <c r="R338" i="3"/>
  <c r="J338" i="3"/>
  <c r="G289" i="3"/>
  <c r="J289" i="3" s="1"/>
  <c r="P289" i="3"/>
  <c r="R780" i="3"/>
  <c r="K780" i="3"/>
  <c r="R164" i="3"/>
  <c r="H453" i="3"/>
  <c r="R453" i="3"/>
  <c r="P747" i="3"/>
  <c r="G747" i="3"/>
  <c r="K747" i="3" s="1"/>
  <c r="G301" i="3"/>
  <c r="J301" i="3" s="1"/>
  <c r="P301" i="3"/>
  <c r="P761" i="3"/>
  <c r="G761" i="3"/>
  <c r="K761" i="3" s="1"/>
  <c r="G354" i="3"/>
  <c r="R354" i="3" s="1"/>
  <c r="R189" i="3"/>
  <c r="R215" i="3"/>
  <c r="P327" i="3"/>
  <c r="R327" i="3" s="1"/>
  <c r="R233" i="3"/>
  <c r="R346" i="3"/>
  <c r="R231" i="3"/>
  <c r="R107" i="3"/>
  <c r="P340" i="3"/>
  <c r="R340" i="3" s="1"/>
  <c r="P311" i="3"/>
  <c r="R311" i="3" s="1"/>
  <c r="R345" i="3"/>
  <c r="I166" i="3"/>
  <c r="R738" i="3"/>
  <c r="R106" i="3"/>
  <c r="P782" i="3"/>
  <c r="R782" i="3" s="1"/>
  <c r="P424" i="3"/>
  <c r="R424" i="3" s="1"/>
  <c r="G735" i="3"/>
  <c r="I735" i="3" s="1"/>
  <c r="P735" i="3"/>
  <c r="P281" i="3"/>
  <c r="R281" i="3" s="1"/>
  <c r="R157" i="3"/>
  <c r="R739" i="3"/>
  <c r="R778" i="3"/>
  <c r="P762" i="3"/>
  <c r="R762" i="3" s="1"/>
  <c r="R380" i="3"/>
  <c r="G224" i="3"/>
  <c r="I224" i="3" s="1"/>
  <c r="P224" i="3"/>
  <c r="R101" i="3"/>
  <c r="R179" i="3"/>
  <c r="R33" i="3"/>
  <c r="G237" i="3"/>
  <c r="I237" i="3" s="1"/>
  <c r="E370" i="5"/>
  <c r="E372" i="5"/>
  <c r="E380" i="5"/>
  <c r="F722" i="3"/>
  <c r="G892" i="3"/>
  <c r="K892" i="3" s="1"/>
  <c r="P892" i="3"/>
  <c r="G891" i="3"/>
  <c r="K891" i="3" s="1"/>
  <c r="P891" i="3"/>
  <c r="G887" i="3"/>
  <c r="K887" i="3" s="1"/>
  <c r="P887" i="3"/>
  <c r="R845" i="3"/>
  <c r="C15" i="4"/>
  <c r="C16" i="4"/>
  <c r="D18" i="4" s="1"/>
  <c r="AF368" i="4"/>
  <c r="R368" i="4"/>
  <c r="AC368" i="4"/>
  <c r="AF96" i="4"/>
  <c r="R96" i="4"/>
  <c r="AC375" i="6"/>
  <c r="AC279" i="6"/>
  <c r="AC76" i="6"/>
  <c r="R55" i="4"/>
  <c r="AF55" i="4"/>
  <c r="R326" i="4"/>
  <c r="AC326" i="4"/>
  <c r="AC248" i="4"/>
  <c r="AF248" i="4"/>
  <c r="R73" i="4"/>
  <c r="AC73" i="4"/>
  <c r="AF416" i="4"/>
  <c r="AF249" i="4"/>
  <c r="AF448" i="4"/>
  <c r="R448" i="4"/>
  <c r="AC448" i="4"/>
  <c r="AC352" i="4"/>
  <c r="R352" i="4"/>
  <c r="AF352" i="4"/>
  <c r="AC355" i="4"/>
  <c r="AF355" i="4"/>
  <c r="AF52" i="4"/>
  <c r="AC52" i="4"/>
  <c r="AF438" i="4"/>
  <c r="R438" i="4"/>
  <c r="AC438" i="4"/>
  <c r="AF158" i="4"/>
  <c r="R158" i="4"/>
  <c r="AF271" i="4"/>
  <c r="AC271" i="4"/>
  <c r="AF452" i="4"/>
  <c r="R452" i="4"/>
  <c r="R64" i="6"/>
  <c r="T64" i="6" s="1"/>
  <c r="R888" i="6"/>
  <c r="T888" i="6" s="1"/>
  <c r="AC888" i="6"/>
  <c r="AC55" i="4"/>
  <c r="AC249" i="4"/>
  <c r="AF459" i="4"/>
  <c r="AC459" i="4"/>
  <c r="R238" i="4"/>
  <c r="AC238" i="4"/>
  <c r="AC110" i="4"/>
  <c r="AF110" i="4"/>
  <c r="R50" i="4"/>
  <c r="AC50" i="4"/>
  <c r="AF50" i="4"/>
  <c r="R477" i="4"/>
  <c r="AC477" i="4"/>
  <c r="AF321" i="4"/>
  <c r="R321" i="4"/>
  <c r="AC175" i="4"/>
  <c r="AF175" i="4"/>
  <c r="R175" i="4"/>
  <c r="AC119" i="4"/>
  <c r="AF119" i="4"/>
  <c r="AC230" i="4"/>
  <c r="AF230" i="4"/>
  <c r="R38" i="4"/>
  <c r="AF38" i="4"/>
  <c r="AC275" i="4"/>
  <c r="AF275" i="4"/>
  <c r="AC136" i="4"/>
  <c r="AF136" i="4"/>
  <c r="R136" i="4"/>
  <c r="R138" i="6"/>
  <c r="T138" i="6" s="1"/>
  <c r="R297" i="6"/>
  <c r="T297" i="6" s="1"/>
  <c r="R86" i="4"/>
  <c r="R889" i="6"/>
  <c r="T889" i="6" s="1"/>
  <c r="AC889" i="6"/>
  <c r="AC96" i="4"/>
  <c r="AF388" i="4"/>
  <c r="R241" i="4"/>
  <c r="AF241" i="4"/>
  <c r="AF23" i="4"/>
  <c r="AC23" i="4"/>
  <c r="R23" i="4"/>
  <c r="AF274" i="4"/>
  <c r="R274" i="4"/>
  <c r="AC359" i="4"/>
  <c r="AF359" i="4"/>
  <c r="R359" i="4"/>
  <c r="AF162" i="4"/>
  <c r="R162" i="4"/>
  <c r="AC184" i="6"/>
  <c r="R492" i="6"/>
  <c r="T492" i="6" s="1"/>
  <c r="AC408" i="4"/>
  <c r="AF408" i="4"/>
  <c r="R408" i="4"/>
  <c r="AC104" i="4"/>
  <c r="AF104" i="4"/>
  <c r="R482" i="6"/>
  <c r="T482" i="6" s="1"/>
  <c r="AC482" i="6"/>
  <c r="AC177" i="4"/>
  <c r="AF177" i="4"/>
  <c r="AF284" i="4"/>
  <c r="AC284" i="4"/>
  <c r="R392" i="4"/>
  <c r="R488" i="4"/>
  <c r="AF129" i="4"/>
  <c r="AC172" i="4"/>
  <c r="AC370" i="4"/>
  <c r="AC280" i="4"/>
  <c r="R280" i="4"/>
  <c r="AF176" i="4"/>
  <c r="AC45" i="4"/>
  <c r="AC357" i="4"/>
  <c r="AC228" i="4"/>
  <c r="R140" i="4"/>
  <c r="AF371" i="4"/>
  <c r="AC371" i="4"/>
  <c r="AC844" i="6"/>
  <c r="R318" i="4"/>
  <c r="R144" i="4"/>
  <c r="AC144" i="4"/>
  <c r="R127" i="4"/>
  <c r="AC127" i="4"/>
  <c r="R447" i="4"/>
  <c r="AF447" i="4"/>
  <c r="R158" i="6"/>
  <c r="T158" i="6" s="1"/>
  <c r="R205" i="4"/>
  <c r="AC352" i="6"/>
  <c r="C12" i="6"/>
  <c r="C11" i="6"/>
  <c r="O903" i="6" l="1"/>
  <c r="O902" i="6"/>
  <c r="AS902" i="6"/>
  <c r="AR902" i="6" s="1"/>
  <c r="AQ902" i="6" s="1"/>
  <c r="AP902" i="6" s="1"/>
  <c r="AO902" i="6" s="1"/>
  <c r="AN902" i="6" s="1"/>
  <c r="AM902" i="6" s="1"/>
  <c r="AL902" i="6" s="1"/>
  <c r="AT902" i="6"/>
  <c r="K902" i="6"/>
  <c r="AC902" i="6"/>
  <c r="AS903" i="6"/>
  <c r="AR903" i="6" s="1"/>
  <c r="AQ903" i="6" s="1"/>
  <c r="AP903" i="6" s="1"/>
  <c r="AO903" i="6" s="1"/>
  <c r="AN903" i="6" s="1"/>
  <c r="AM903" i="6" s="1"/>
  <c r="AL903" i="6" s="1"/>
  <c r="AT903" i="6"/>
  <c r="K903" i="6"/>
  <c r="AC903" i="6"/>
  <c r="R894" i="6"/>
  <c r="T894" i="6" s="1"/>
  <c r="R901" i="6"/>
  <c r="T901" i="6" s="1"/>
  <c r="R892" i="6"/>
  <c r="T892" i="6" s="1"/>
  <c r="AC126" i="6"/>
  <c r="AC797" i="6"/>
  <c r="R829" i="6"/>
  <c r="T829" i="6" s="1"/>
  <c r="AC504" i="6"/>
  <c r="R322" i="6"/>
  <c r="T322" i="6" s="1"/>
  <c r="R383" i="6"/>
  <c r="T383" i="6" s="1"/>
  <c r="AC94" i="6"/>
  <c r="R176" i="6"/>
  <c r="T176" i="6" s="1"/>
  <c r="R87" i="6"/>
  <c r="T87" i="6" s="1"/>
  <c r="R883" i="6"/>
  <c r="T883" i="6" s="1"/>
  <c r="AC30" i="6"/>
  <c r="AC273" i="6"/>
  <c r="AC328" i="6"/>
  <c r="R766" i="6"/>
  <c r="T766" i="6" s="1"/>
  <c r="AC24" i="6"/>
  <c r="AC291" i="6"/>
  <c r="R859" i="6"/>
  <c r="T859" i="6" s="1"/>
  <c r="R619" i="6"/>
  <c r="T619" i="6" s="1"/>
  <c r="AC100" i="6"/>
  <c r="G366" i="3"/>
  <c r="J366" i="3" s="1"/>
  <c r="R470" i="3"/>
  <c r="G83" i="3"/>
  <c r="I83" i="3" s="1"/>
  <c r="P83" i="3"/>
  <c r="R502" i="3"/>
  <c r="G144" i="3"/>
  <c r="I144" i="3" s="1"/>
  <c r="P144" i="3"/>
  <c r="R144" i="3" s="1"/>
  <c r="R330" i="3"/>
  <c r="R710" i="3"/>
  <c r="R386" i="3"/>
  <c r="R433" i="3"/>
  <c r="R874" i="3"/>
  <c r="G736" i="3"/>
  <c r="I736" i="3" s="1"/>
  <c r="P736" i="3"/>
  <c r="R736" i="3" s="1"/>
  <c r="R195" i="3"/>
  <c r="P728" i="3"/>
  <c r="G728" i="3"/>
  <c r="I728" i="3" s="1"/>
  <c r="R35" i="3"/>
  <c r="R116" i="3"/>
  <c r="R253" i="3"/>
  <c r="G49" i="3"/>
  <c r="I49" i="3" s="1"/>
  <c r="P49" i="3"/>
  <c r="R49" i="3" s="1"/>
  <c r="R398" i="3"/>
  <c r="R366" i="6"/>
  <c r="T366" i="6" s="1"/>
  <c r="R821" i="6"/>
  <c r="T821" i="6" s="1"/>
  <c r="AC782" i="6"/>
  <c r="R83" i="6"/>
  <c r="T83" i="6" s="1"/>
  <c r="AC747" i="6"/>
  <c r="R816" i="6"/>
  <c r="T816" i="6" s="1"/>
  <c r="R707" i="6"/>
  <c r="T707" i="6" s="1"/>
  <c r="R77" i="6"/>
  <c r="T77" i="6" s="1"/>
  <c r="AC54" i="6"/>
  <c r="R355" i="6"/>
  <c r="T355" i="6" s="1"/>
  <c r="R900" i="6"/>
  <c r="T900" i="6" s="1"/>
  <c r="R898" i="6"/>
  <c r="T898" i="6" s="1"/>
  <c r="R50" i="6"/>
  <c r="T50" i="6" s="1"/>
  <c r="R404" i="6"/>
  <c r="T404" i="6" s="1"/>
  <c r="R154" i="6"/>
  <c r="T154" i="6" s="1"/>
  <c r="O900" i="6"/>
  <c r="AT900" i="6"/>
  <c r="AS900" i="6" s="1"/>
  <c r="AR900" i="6" s="1"/>
  <c r="AQ900" i="6" s="1"/>
  <c r="AP900" i="6" s="1"/>
  <c r="AO900" i="6" s="1"/>
  <c r="AN900" i="6" s="1"/>
  <c r="AM900" i="6" s="1"/>
  <c r="AL900" i="6" s="1"/>
  <c r="K900" i="6"/>
  <c r="AC900" i="6"/>
  <c r="R157" i="6"/>
  <c r="T157" i="6" s="1"/>
  <c r="R733" i="6"/>
  <c r="T733" i="6" s="1"/>
  <c r="R282" i="6"/>
  <c r="T282" i="6" s="1"/>
  <c r="AC386" i="6"/>
  <c r="R246" i="6"/>
  <c r="T246" i="6" s="1"/>
  <c r="R349" i="6"/>
  <c r="T349" i="6" s="1"/>
  <c r="R180" i="6"/>
  <c r="T180" i="6" s="1"/>
  <c r="R187" i="6"/>
  <c r="T187" i="6" s="1"/>
  <c r="R268" i="6"/>
  <c r="T268" i="6" s="1"/>
  <c r="AC199" i="6"/>
  <c r="AC290" i="6"/>
  <c r="R317" i="3"/>
  <c r="AC792" i="6"/>
  <c r="R884" i="6"/>
  <c r="T884" i="6" s="1"/>
  <c r="R366" i="3"/>
  <c r="R556" i="3"/>
  <c r="R491" i="3"/>
  <c r="R485" i="3"/>
  <c r="R454" i="3"/>
  <c r="R641" i="3"/>
  <c r="R850" i="3"/>
  <c r="R388" i="3"/>
  <c r="R54" i="3"/>
  <c r="G495" i="3"/>
  <c r="I495" i="3" s="1"/>
  <c r="P495" i="3"/>
  <c r="R439" i="3"/>
  <c r="R405" i="3"/>
  <c r="R709" i="3"/>
  <c r="R300" i="3"/>
  <c r="R183" i="3"/>
  <c r="R667" i="3"/>
  <c r="G763" i="3"/>
  <c r="K763" i="3" s="1"/>
  <c r="P763" i="3"/>
  <c r="R763" i="3" s="1"/>
  <c r="R256" i="3"/>
  <c r="R64" i="3"/>
  <c r="R580" i="3"/>
  <c r="R675" i="3"/>
  <c r="R796" i="3"/>
  <c r="R234" i="3"/>
  <c r="R561" i="3"/>
  <c r="R857" i="3"/>
  <c r="G136" i="3"/>
  <c r="I136" i="3" s="1"/>
  <c r="R587" i="3"/>
  <c r="G790" i="3"/>
  <c r="K790" i="3" s="1"/>
  <c r="P790" i="3"/>
  <c r="R640" i="3"/>
  <c r="P255" i="3"/>
  <c r="R255" i="3" s="1"/>
  <c r="I38" i="3"/>
  <c r="R308" i="3"/>
  <c r="R86" i="3"/>
  <c r="R898" i="3"/>
  <c r="R666" i="3"/>
  <c r="R143" i="3"/>
  <c r="G79" i="3"/>
  <c r="I79" i="3" s="1"/>
  <c r="P79" i="3"/>
  <c r="R870" i="3"/>
  <c r="P209" i="3"/>
  <c r="R209" i="3" s="1"/>
  <c r="P567" i="3"/>
  <c r="R567" i="3" s="1"/>
  <c r="P103" i="3"/>
  <c r="R103" i="3" s="1"/>
  <c r="R414" i="3"/>
  <c r="G619" i="3"/>
  <c r="I619" i="3" s="1"/>
  <c r="P619" i="3"/>
  <c r="R636" i="3"/>
  <c r="R249" i="3"/>
  <c r="R357" i="3"/>
  <c r="R124" i="3"/>
  <c r="R306" i="3"/>
  <c r="R275" i="3"/>
  <c r="R194" i="3"/>
  <c r="I317" i="3"/>
  <c r="R395" i="3"/>
  <c r="R894" i="3"/>
  <c r="R868" i="3"/>
  <c r="R805" i="3"/>
  <c r="R679" i="3"/>
  <c r="G716" i="3"/>
  <c r="I716" i="3" s="1"/>
  <c r="P716" i="3"/>
  <c r="R208" i="3"/>
  <c r="R99" i="3"/>
  <c r="R259" i="3"/>
  <c r="R785" i="3"/>
  <c r="R141" i="3"/>
  <c r="P720" i="3"/>
  <c r="G720" i="3"/>
  <c r="P772" i="3"/>
  <c r="G772" i="3"/>
  <c r="I772" i="3" s="1"/>
  <c r="R102" i="3"/>
  <c r="R700" i="3"/>
  <c r="R684" i="3"/>
  <c r="R298" i="3"/>
  <c r="R643" i="3"/>
  <c r="R486" i="3"/>
  <c r="R676" i="3"/>
  <c r="R456" i="3"/>
  <c r="R292" i="3"/>
  <c r="R816" i="3"/>
  <c r="R482" i="3"/>
  <c r="R817" i="3"/>
  <c r="R514" i="3"/>
  <c r="G322" i="3"/>
  <c r="J322" i="3" s="1"/>
  <c r="P322" i="3"/>
  <c r="G365" i="3"/>
  <c r="J365" i="3" s="1"/>
  <c r="P365" i="3"/>
  <c r="R412" i="3"/>
  <c r="R291" i="3"/>
  <c r="R136" i="3"/>
  <c r="R27" i="6"/>
  <c r="T27" i="6" s="1"/>
  <c r="R877" i="6"/>
  <c r="T877" i="6" s="1"/>
  <c r="R147" i="6"/>
  <c r="T147" i="6" s="1"/>
  <c r="AC378" i="6"/>
  <c r="R515" i="6"/>
  <c r="T515" i="6" s="1"/>
  <c r="R356" i="6"/>
  <c r="T356" i="6" s="1"/>
  <c r="AC234" i="6"/>
  <c r="R124" i="6"/>
  <c r="T124" i="6" s="1"/>
  <c r="R262" i="6"/>
  <c r="T262" i="6" s="1"/>
  <c r="R166" i="6"/>
  <c r="T166" i="6" s="1"/>
  <c r="R123" i="6"/>
  <c r="T123" i="6" s="1"/>
  <c r="R75" i="6"/>
  <c r="T75" i="6" s="1"/>
  <c r="R46" i="6"/>
  <c r="T46" i="6" s="1"/>
  <c r="R529" i="6"/>
  <c r="T529" i="6" s="1"/>
  <c r="AC428" i="6"/>
  <c r="AC451" i="6"/>
  <c r="R125" i="6"/>
  <c r="T125" i="6" s="1"/>
  <c r="R835" i="6"/>
  <c r="T835" i="6" s="1"/>
  <c r="R74" i="6"/>
  <c r="T74" i="6" s="1"/>
  <c r="AC421" i="6"/>
  <c r="R813" i="6"/>
  <c r="T813" i="6" s="1"/>
  <c r="R96" i="6"/>
  <c r="T96" i="6" s="1"/>
  <c r="R202" i="6"/>
  <c r="T202" i="6" s="1"/>
  <c r="AC754" i="6"/>
  <c r="R576" i="6"/>
  <c r="T576" i="6" s="1"/>
  <c r="R448" i="6"/>
  <c r="T448" i="6" s="1"/>
  <c r="R881" i="6"/>
  <c r="T881" i="6" s="1"/>
  <c r="AC115" i="6"/>
  <c r="AC169" i="6"/>
  <c r="AC531" i="6"/>
  <c r="R162" i="6"/>
  <c r="T162" i="6" s="1"/>
  <c r="AC344" i="6"/>
  <c r="AC767" i="6"/>
  <c r="AC461" i="6"/>
  <c r="R181" i="6"/>
  <c r="T181" i="6" s="1"/>
  <c r="R472" i="6"/>
  <c r="T472" i="6" s="1"/>
  <c r="R264" i="6"/>
  <c r="T264" i="6" s="1"/>
  <c r="AC415" i="6"/>
  <c r="AC311" i="6"/>
  <c r="AF452" i="6"/>
  <c r="R292" i="6"/>
  <c r="T292" i="6" s="1"/>
  <c r="AF205" i="4"/>
  <c r="R727" i="6"/>
  <c r="T727" i="6" s="1"/>
  <c r="AC28" i="6"/>
  <c r="AC310" i="6"/>
  <c r="R886" i="6"/>
  <c r="T886" i="6" s="1"/>
  <c r="AC98" i="6"/>
  <c r="AC701" i="6"/>
  <c r="R399" i="6"/>
  <c r="T399" i="6" s="1"/>
  <c r="AC901" i="6"/>
  <c r="AC899" i="6"/>
  <c r="R34" i="6"/>
  <c r="T34" i="6" s="1"/>
  <c r="R808" i="6"/>
  <c r="T808" i="6" s="1"/>
  <c r="R197" i="6"/>
  <c r="T197" i="6" s="1"/>
  <c r="R299" i="6"/>
  <c r="T299" i="6" s="1"/>
  <c r="AC41" i="6"/>
  <c r="R41" i="6"/>
  <c r="T41" i="6" s="1"/>
  <c r="R48" i="6"/>
  <c r="T48" i="6" s="1"/>
  <c r="R204" i="6"/>
  <c r="T204" i="6" s="1"/>
  <c r="AC544" i="6"/>
  <c r="R469" i="6"/>
  <c r="T469" i="6" s="1"/>
  <c r="AC533" i="6"/>
  <c r="R496" i="6"/>
  <c r="T496" i="6" s="1"/>
  <c r="R807" i="6"/>
  <c r="T807" i="6" s="1"/>
  <c r="R489" i="6"/>
  <c r="T489" i="6" s="1"/>
  <c r="R82" i="6"/>
  <c r="T82" i="6" s="1"/>
  <c r="R828" i="6"/>
  <c r="T828" i="6" s="1"/>
  <c r="R431" i="6"/>
  <c r="T431" i="6" s="1"/>
  <c r="R216" i="6"/>
  <c r="T216" i="6" s="1"/>
  <c r="AC484" i="6"/>
  <c r="AC39" i="6"/>
  <c r="R776" i="6"/>
  <c r="T776" i="6" s="1"/>
  <c r="AC464" i="6"/>
  <c r="R517" i="6"/>
  <c r="T517" i="6" s="1"/>
  <c r="R891" i="6"/>
  <c r="T891" i="6" s="1"/>
  <c r="R363" i="6"/>
  <c r="T363" i="6" s="1"/>
  <c r="R887" i="6"/>
  <c r="T887" i="6" s="1"/>
  <c r="R370" i="6"/>
  <c r="T370" i="6" s="1"/>
  <c r="AC427" i="6"/>
  <c r="AC334" i="6"/>
  <c r="R334" i="6"/>
  <c r="T334" i="6" s="1"/>
  <c r="R417" i="6"/>
  <c r="T417" i="6" s="1"/>
  <c r="R587" i="6"/>
  <c r="T587" i="6" s="1"/>
  <c r="R814" i="6"/>
  <c r="T814" i="6" s="1"/>
  <c r="AF299" i="6"/>
  <c r="AC260" i="6"/>
  <c r="O901" i="6"/>
  <c r="O899" i="6"/>
  <c r="O898" i="6"/>
  <c r="O897" i="6"/>
  <c r="AT899" i="6"/>
  <c r="AS899" i="6" s="1"/>
  <c r="AR899" i="6" s="1"/>
  <c r="AQ899" i="6" s="1"/>
  <c r="AP899" i="6" s="1"/>
  <c r="AO899" i="6" s="1"/>
  <c r="AN899" i="6" s="1"/>
  <c r="AM899" i="6" s="1"/>
  <c r="AL899" i="6" s="1"/>
  <c r="AR897" i="6"/>
  <c r="AQ897" i="6" s="1"/>
  <c r="AP897" i="6" s="1"/>
  <c r="AO897" i="6" s="1"/>
  <c r="AN897" i="6" s="1"/>
  <c r="AM897" i="6" s="1"/>
  <c r="AL897" i="6" s="1"/>
  <c r="AS897" i="6"/>
  <c r="AT897" i="6"/>
  <c r="AT898" i="6"/>
  <c r="AS898" i="6" s="1"/>
  <c r="AR898" i="6" s="1"/>
  <c r="AQ898" i="6" s="1"/>
  <c r="AP898" i="6" s="1"/>
  <c r="AO898" i="6" s="1"/>
  <c r="AN898" i="6" s="1"/>
  <c r="AM898" i="6" s="1"/>
  <c r="AL898" i="6" s="1"/>
  <c r="K897" i="6"/>
  <c r="AC897" i="6"/>
  <c r="AT901" i="6"/>
  <c r="AS901" i="6" s="1"/>
  <c r="AR901" i="6" s="1"/>
  <c r="AQ901" i="6" s="1"/>
  <c r="AP901" i="6" s="1"/>
  <c r="AO901" i="6" s="1"/>
  <c r="AN901" i="6" s="1"/>
  <c r="AM901" i="6" s="1"/>
  <c r="AL901" i="6" s="1"/>
  <c r="K898" i="6"/>
  <c r="AC898" i="6"/>
  <c r="R895" i="3"/>
  <c r="AC347" i="6"/>
  <c r="AC882" i="6"/>
  <c r="R882" i="6"/>
  <c r="T882" i="6" s="1"/>
  <c r="AC880" i="6"/>
  <c r="R880" i="6"/>
  <c r="T880" i="6" s="1"/>
  <c r="AC339" i="6"/>
  <c r="R339" i="6"/>
  <c r="T339" i="6" s="1"/>
  <c r="AC537" i="6"/>
  <c r="R537" i="6"/>
  <c r="T537" i="6" s="1"/>
  <c r="R95" i="6"/>
  <c r="T95" i="6" s="1"/>
  <c r="R165" i="6"/>
  <c r="T165" i="6" s="1"/>
  <c r="AC222" i="6"/>
  <c r="R140" i="6"/>
  <c r="T140" i="6" s="1"/>
  <c r="R491" i="6"/>
  <c r="T491" i="6" s="1"/>
  <c r="R188" i="6"/>
  <c r="T188" i="6" s="1"/>
  <c r="R759" i="6"/>
  <c r="T759" i="6" s="1"/>
  <c r="AC759" i="6"/>
  <c r="AC326" i="6"/>
  <c r="R326" i="6"/>
  <c r="T326" i="6" s="1"/>
  <c r="R108" i="6"/>
  <c r="T108" i="6" s="1"/>
  <c r="AC108" i="6"/>
  <c r="AC192" i="6"/>
  <c r="R192" i="6"/>
  <c r="T192" i="6" s="1"/>
  <c r="R823" i="6"/>
  <c r="T823" i="6" s="1"/>
  <c r="AC823" i="6"/>
  <c r="R371" i="6"/>
  <c r="T371" i="6" s="1"/>
  <c r="AC371" i="6"/>
  <c r="AC351" i="6"/>
  <c r="R351" i="6"/>
  <c r="T351" i="6" s="1"/>
  <c r="AF337" i="6"/>
  <c r="AC848" i="6"/>
  <c r="R144" i="6"/>
  <c r="T144" i="6" s="1"/>
  <c r="AC144" i="6"/>
  <c r="AC168" i="6"/>
  <c r="R168" i="6"/>
  <c r="T168" i="6" s="1"/>
  <c r="AC256" i="6"/>
  <c r="R256" i="6"/>
  <c r="T256" i="6" s="1"/>
  <c r="R661" i="6"/>
  <c r="T661" i="6" s="1"/>
  <c r="AC661" i="6"/>
  <c r="R493" i="6"/>
  <c r="T493" i="6" s="1"/>
  <c r="AC703" i="6"/>
  <c r="AC864" i="6"/>
  <c r="R525" i="6"/>
  <c r="T525" i="6" s="1"/>
  <c r="AC447" i="6"/>
  <c r="R545" i="6"/>
  <c r="T545" i="6" s="1"/>
  <c r="AC161" i="6"/>
  <c r="AC379" i="6"/>
  <c r="AC314" i="6"/>
  <c r="R314" i="6"/>
  <c r="T314" i="6" s="1"/>
  <c r="AC337" i="6"/>
  <c r="R178" i="6"/>
  <c r="T178" i="6" s="1"/>
  <c r="R141" i="6"/>
  <c r="T141" i="6" s="1"/>
  <c r="AC51" i="6"/>
  <c r="AC353" i="6"/>
  <c r="R293" i="6"/>
  <c r="T293" i="6" s="1"/>
  <c r="AC439" i="6"/>
  <c r="R360" i="6"/>
  <c r="T360" i="6" s="1"/>
  <c r="AC862" i="6"/>
  <c r="R874" i="6"/>
  <c r="T874" i="6" s="1"/>
  <c r="AC874" i="6"/>
  <c r="R200" i="6"/>
  <c r="T200" i="6" s="1"/>
  <c r="AC200" i="6"/>
  <c r="AC25" i="6"/>
  <c r="R25" i="6"/>
  <c r="T25" i="6" s="1"/>
  <c r="AC368" i="6"/>
  <c r="AC483" i="6"/>
  <c r="AC248" i="6"/>
  <c r="AC163" i="6"/>
  <c r="R443" i="6"/>
  <c r="T443" i="6" s="1"/>
  <c r="AC443" i="6"/>
  <c r="AC281" i="6"/>
  <c r="R281" i="6"/>
  <c r="T281" i="6" s="1"/>
  <c r="AC318" i="6"/>
  <c r="R318" i="6"/>
  <c r="T318" i="6" s="1"/>
  <c r="R308" i="6"/>
  <c r="T308" i="6" s="1"/>
  <c r="R227" i="6"/>
  <c r="T227" i="6" s="1"/>
  <c r="AC240" i="6"/>
  <c r="AC212" i="6"/>
  <c r="R212" i="6"/>
  <c r="T212" i="6" s="1"/>
  <c r="AC593" i="6"/>
  <c r="R593" i="6"/>
  <c r="T593" i="6" s="1"/>
  <c r="R590" i="6"/>
  <c r="T590" i="6" s="1"/>
  <c r="R72" i="6"/>
  <c r="T72" i="6" s="1"/>
  <c r="AC72" i="6"/>
  <c r="R171" i="6"/>
  <c r="T171" i="6" s="1"/>
  <c r="R121" i="6"/>
  <c r="T121" i="6" s="1"/>
  <c r="AC395" i="6"/>
  <c r="R130" i="6"/>
  <c r="T130" i="6" s="1"/>
  <c r="AC130" i="6"/>
  <c r="AC335" i="6"/>
  <c r="R335" i="6"/>
  <c r="T335" i="6" s="1"/>
  <c r="R871" i="6"/>
  <c r="T871" i="6" s="1"/>
  <c r="AC871" i="6"/>
  <c r="R625" i="6"/>
  <c r="T625" i="6" s="1"/>
  <c r="AC71" i="6"/>
  <c r="AC224" i="6"/>
  <c r="R376" i="6"/>
  <c r="T376" i="6" s="1"/>
  <c r="R764" i="6"/>
  <c r="T764" i="6" s="1"/>
  <c r="R369" i="6"/>
  <c r="T369" i="6" s="1"/>
  <c r="AC369" i="6"/>
  <c r="R266" i="6"/>
  <c r="T266" i="6" s="1"/>
  <c r="R333" i="6"/>
  <c r="T333" i="6" s="1"/>
  <c r="AC834" i="6"/>
  <c r="AC749" i="6"/>
  <c r="AC505" i="6"/>
  <c r="R505" i="6"/>
  <c r="T505" i="6" s="1"/>
  <c r="R610" i="6"/>
  <c r="T610" i="6" s="1"/>
  <c r="R676" i="6"/>
  <c r="T676" i="6" s="1"/>
  <c r="AC99" i="6"/>
  <c r="AC790" i="6"/>
  <c r="AC770" i="6"/>
  <c r="R860" i="6"/>
  <c r="T860" i="6" s="1"/>
  <c r="AC860" i="6"/>
  <c r="AC867" i="6"/>
  <c r="R867" i="6"/>
  <c r="T867" i="6" s="1"/>
  <c r="R394" i="6"/>
  <c r="T394" i="6" s="1"/>
  <c r="R129" i="6"/>
  <c r="T129" i="6" s="1"/>
  <c r="R271" i="6"/>
  <c r="T271" i="6" s="1"/>
  <c r="R591" i="6"/>
  <c r="T591" i="6" s="1"/>
  <c r="R146" i="6"/>
  <c r="T146" i="6" s="1"/>
  <c r="R563" i="6"/>
  <c r="T563" i="6" s="1"/>
  <c r="R105" i="6"/>
  <c r="T105" i="6" s="1"/>
  <c r="R120" i="6"/>
  <c r="T120" i="6" s="1"/>
  <c r="AC362" i="6"/>
  <c r="R362" i="6"/>
  <c r="T362" i="6" s="1"/>
  <c r="H362" i="6"/>
  <c r="R618" i="6"/>
  <c r="T618" i="6" s="1"/>
  <c r="R208" i="6"/>
  <c r="T208" i="6" s="1"/>
  <c r="R582" i="6"/>
  <c r="T582" i="6" s="1"/>
  <c r="AC21" i="6"/>
  <c r="R21" i="6"/>
  <c r="T21" i="6" s="1"/>
  <c r="AC120" i="6"/>
  <c r="H120" i="6"/>
  <c r="R133" i="6"/>
  <c r="T133" i="6" s="1"/>
  <c r="R117" i="6"/>
  <c r="T117" i="6" s="1"/>
  <c r="R607" i="6"/>
  <c r="T607" i="6" s="1"/>
  <c r="R554" i="6"/>
  <c r="T554" i="6" s="1"/>
  <c r="R720" i="6"/>
  <c r="T720" i="6" s="1"/>
  <c r="R89" i="6"/>
  <c r="T89" i="6" s="1"/>
  <c r="R107" i="6"/>
  <c r="T107" i="6" s="1"/>
  <c r="R84" i="6"/>
  <c r="T84" i="6" s="1"/>
  <c r="AC739" i="6"/>
  <c r="R259" i="6"/>
  <c r="T259" i="6" s="1"/>
  <c r="R151" i="6"/>
  <c r="T151" i="6" s="1"/>
  <c r="AC83" i="6"/>
  <c r="H83" i="6"/>
  <c r="AC608" i="6"/>
  <c r="I608" i="6"/>
  <c r="AC198" i="6"/>
  <c r="R198" i="6"/>
  <c r="T198" i="6" s="1"/>
  <c r="R416" i="6"/>
  <c r="T416" i="6" s="1"/>
  <c r="AC208" i="6"/>
  <c r="H208" i="6"/>
  <c r="O896" i="6"/>
  <c r="O893" i="6"/>
  <c r="O892" i="6"/>
  <c r="AC896" i="6"/>
  <c r="AT892" i="6"/>
  <c r="AS892" i="6" s="1"/>
  <c r="AR892" i="6" s="1"/>
  <c r="AQ892" i="6" s="1"/>
  <c r="AP892" i="6" s="1"/>
  <c r="AO892" i="6" s="1"/>
  <c r="AN892" i="6" s="1"/>
  <c r="AM892" i="6" s="1"/>
  <c r="AL892" i="6" s="1"/>
  <c r="AT896" i="6"/>
  <c r="AS896" i="6" s="1"/>
  <c r="AR896" i="6" s="1"/>
  <c r="AQ896" i="6" s="1"/>
  <c r="AP896" i="6" s="1"/>
  <c r="AO896" i="6" s="1"/>
  <c r="AN896" i="6" s="1"/>
  <c r="AM896" i="6" s="1"/>
  <c r="AL896" i="6" s="1"/>
  <c r="AT893" i="6"/>
  <c r="AS893" i="6" s="1"/>
  <c r="AR893" i="6" s="1"/>
  <c r="AQ893" i="6" s="1"/>
  <c r="AP893" i="6" s="1"/>
  <c r="AO893" i="6" s="1"/>
  <c r="AN893" i="6" s="1"/>
  <c r="AM893" i="6" s="1"/>
  <c r="AL893" i="6" s="1"/>
  <c r="K892" i="6"/>
  <c r="AC892" i="6"/>
  <c r="K893" i="6"/>
  <c r="AC893" i="6"/>
  <c r="G757" i="3"/>
  <c r="I757" i="3" s="1"/>
  <c r="P757" i="3"/>
  <c r="R757" i="3" s="1"/>
  <c r="P173" i="3"/>
  <c r="R173" i="3" s="1"/>
  <c r="G74" i="3"/>
  <c r="I74" i="3" s="1"/>
  <c r="P74" i="3"/>
  <c r="G503" i="3"/>
  <c r="I503" i="3" s="1"/>
  <c r="P503" i="3"/>
  <c r="G152" i="3"/>
  <c r="I152" i="3" s="1"/>
  <c r="P152" i="3"/>
  <c r="P812" i="3"/>
  <c r="R812" i="3" s="1"/>
  <c r="G812" i="3"/>
  <c r="I812" i="3" s="1"/>
  <c r="G601" i="3"/>
  <c r="I601" i="3" s="1"/>
  <c r="P601" i="3"/>
  <c r="G22" i="3"/>
  <c r="I22" i="3" s="1"/>
  <c r="P22" i="3"/>
  <c r="G432" i="3"/>
  <c r="I432" i="3" s="1"/>
  <c r="P432" i="3"/>
  <c r="G646" i="3"/>
  <c r="I646" i="3" s="1"/>
  <c r="P646" i="3"/>
  <c r="G635" i="3"/>
  <c r="I635" i="3" s="1"/>
  <c r="P635" i="3"/>
  <c r="G325" i="3"/>
  <c r="J325" i="3" s="1"/>
  <c r="P325" i="3"/>
  <c r="P413" i="3"/>
  <c r="R413" i="3" s="1"/>
  <c r="R301" i="3"/>
  <c r="R299" i="3"/>
  <c r="R889" i="3"/>
  <c r="G350" i="3"/>
  <c r="J350" i="3" s="1"/>
  <c r="P350" i="3"/>
  <c r="R707" i="3"/>
  <c r="G771" i="3"/>
  <c r="K771" i="3" s="1"/>
  <c r="P771" i="3"/>
  <c r="R771" i="3" s="1"/>
  <c r="G48" i="3"/>
  <c r="I48" i="3" s="1"/>
  <c r="P48" i="3"/>
  <c r="R48" i="3" s="1"/>
  <c r="G201" i="3"/>
  <c r="I201" i="3" s="1"/>
  <c r="P201" i="3"/>
  <c r="G574" i="3"/>
  <c r="I574" i="3" s="1"/>
  <c r="P574" i="3"/>
  <c r="R803" i="3"/>
  <c r="R650" i="3"/>
  <c r="R455" i="3"/>
  <c r="G137" i="3"/>
  <c r="I137" i="3" s="1"/>
  <c r="P137" i="3"/>
  <c r="R446" i="3"/>
  <c r="G417" i="3"/>
  <c r="I417" i="3" s="1"/>
  <c r="P417" i="3"/>
  <c r="G599" i="3"/>
  <c r="I599" i="3" s="1"/>
  <c r="P599" i="3"/>
  <c r="R599" i="3" s="1"/>
  <c r="R468" i="3"/>
  <c r="R714" i="3"/>
  <c r="G309" i="3"/>
  <c r="J309" i="3" s="1"/>
  <c r="P309" i="3"/>
  <c r="G835" i="3"/>
  <c r="K835" i="3" s="1"/>
  <c r="P835" i="3"/>
  <c r="P192" i="3"/>
  <c r="G192" i="3"/>
  <c r="I192" i="3" s="1"/>
  <c r="G526" i="3"/>
  <c r="I526" i="3" s="1"/>
  <c r="P526" i="3"/>
  <c r="R526" i="3" s="1"/>
  <c r="G50" i="3"/>
  <c r="I50" i="3" s="1"/>
  <c r="P50" i="3"/>
  <c r="G44" i="3"/>
  <c r="I44" i="3" s="1"/>
  <c r="P44" i="3"/>
  <c r="P286" i="3"/>
  <c r="R286" i="3" s="1"/>
  <c r="P554" i="3"/>
  <c r="R554" i="3" s="1"/>
  <c r="G324" i="3"/>
  <c r="J324" i="3" s="1"/>
  <c r="P324" i="3"/>
  <c r="R324" i="3" s="1"/>
  <c r="G620" i="3"/>
  <c r="I620" i="3" s="1"/>
  <c r="P620" i="3"/>
  <c r="G519" i="3"/>
  <c r="I519" i="3" s="1"/>
  <c r="P519" i="3"/>
  <c r="G126" i="3"/>
  <c r="I126" i="3" s="1"/>
  <c r="P126" i="3"/>
  <c r="R126" i="3" s="1"/>
  <c r="G335" i="3"/>
  <c r="I335" i="3" s="1"/>
  <c r="P335" i="3"/>
  <c r="R335" i="3" s="1"/>
  <c r="G277" i="3"/>
  <c r="J277" i="3" s="1"/>
  <c r="P277" i="3"/>
  <c r="G513" i="3"/>
  <c r="I513" i="3" s="1"/>
  <c r="P513" i="3"/>
  <c r="R515" i="3"/>
  <c r="R699" i="3"/>
  <c r="P315" i="3"/>
  <c r="G315" i="3"/>
  <c r="J315" i="3" s="1"/>
  <c r="R843" i="3"/>
  <c r="R625" i="3"/>
  <c r="G496" i="3"/>
  <c r="I496" i="3" s="1"/>
  <c r="P496" i="3"/>
  <c r="R98" i="3"/>
  <c r="G69" i="3"/>
  <c r="I69" i="3" s="1"/>
  <c r="G517" i="3"/>
  <c r="I517" i="3" s="1"/>
  <c r="P517" i="3"/>
  <c r="R517" i="3" s="1"/>
  <c r="G602" i="3"/>
  <c r="I602" i="3" s="1"/>
  <c r="P602" i="3"/>
  <c r="G766" i="3"/>
  <c r="K766" i="3" s="1"/>
  <c r="P766" i="3"/>
  <c r="R766" i="3" s="1"/>
  <c r="G30" i="3"/>
  <c r="I30" i="3" s="1"/>
  <c r="P30" i="3"/>
  <c r="R30" i="3" s="1"/>
  <c r="G591" i="3"/>
  <c r="I591" i="3" s="1"/>
  <c r="P591" i="3"/>
  <c r="R591" i="3" s="1"/>
  <c r="G547" i="3"/>
  <c r="I547" i="3" s="1"/>
  <c r="P547" i="3"/>
  <c r="G687" i="3"/>
  <c r="I687" i="3" s="1"/>
  <c r="P687" i="3"/>
  <c r="G541" i="3"/>
  <c r="I541" i="3" s="1"/>
  <c r="P541" i="3"/>
  <c r="R541" i="3" s="1"/>
  <c r="G437" i="3"/>
  <c r="I437" i="3" s="1"/>
  <c r="P437" i="3"/>
  <c r="R437" i="3" s="1"/>
  <c r="G692" i="3"/>
  <c r="I692" i="3" s="1"/>
  <c r="P692" i="3"/>
  <c r="G400" i="3"/>
  <c r="I400" i="3" s="1"/>
  <c r="P400" i="3"/>
  <c r="R62" i="3"/>
  <c r="R190" i="3"/>
  <c r="P754" i="3"/>
  <c r="R754" i="3" s="1"/>
  <c r="R856" i="3"/>
  <c r="R833" i="3"/>
  <c r="R371" i="3"/>
  <c r="R653" i="3"/>
  <c r="G671" i="3"/>
  <c r="I671" i="3" s="1"/>
  <c r="P671" i="3"/>
  <c r="R802" i="3"/>
  <c r="R384" i="3"/>
  <c r="R376" i="3"/>
  <c r="G262" i="3"/>
  <c r="I262" i="3" s="1"/>
  <c r="P262" i="3"/>
  <c r="G222" i="3"/>
  <c r="I222" i="3" s="1"/>
  <c r="P222" i="3"/>
  <c r="R682" i="3"/>
  <c r="R609" i="3"/>
  <c r="R632" i="3"/>
  <c r="R473" i="3"/>
  <c r="G730" i="3"/>
  <c r="I730" i="3" s="1"/>
  <c r="P730" i="3"/>
  <c r="D15" i="3"/>
  <c r="C19" i="3" s="1"/>
  <c r="R68" i="3"/>
  <c r="R213" i="3"/>
  <c r="R42" i="3"/>
  <c r="R893" i="3"/>
  <c r="R819" i="3"/>
  <c r="R193" i="3"/>
  <c r="R621" i="3"/>
  <c r="G320" i="3"/>
  <c r="J320" i="3" s="1"/>
  <c r="P320" i="3"/>
  <c r="G642" i="3"/>
  <c r="I642" i="3" s="1"/>
  <c r="P642" i="3"/>
  <c r="R642" i="3" s="1"/>
  <c r="R822" i="3"/>
  <c r="R373" i="3"/>
  <c r="G40" i="3"/>
  <c r="I40" i="3" s="1"/>
  <c r="P40" i="3"/>
  <c r="R844" i="3"/>
  <c r="R287" i="3"/>
  <c r="G198" i="3"/>
  <c r="I198" i="3" s="1"/>
  <c r="P198" i="3"/>
  <c r="R198" i="3" s="1"/>
  <c r="R579" i="3"/>
  <c r="G115" i="3"/>
  <c r="I115" i="3" s="1"/>
  <c r="P115" i="3"/>
  <c r="G618" i="3"/>
  <c r="I618" i="3" s="1"/>
  <c r="P618" i="3"/>
  <c r="R618" i="3" s="1"/>
  <c r="G389" i="3"/>
  <c r="I389" i="3" s="1"/>
  <c r="P389" i="3"/>
  <c r="R794" i="3"/>
  <c r="R775" i="3"/>
  <c r="G492" i="3"/>
  <c r="I492" i="3" s="1"/>
  <c r="P492" i="3"/>
  <c r="R378" i="3"/>
  <c r="R479" i="3"/>
  <c r="P176" i="3"/>
  <c r="G176" i="3"/>
  <c r="I176" i="3" s="1"/>
  <c r="P138" i="3"/>
  <c r="G138" i="3"/>
  <c r="I138" i="3" s="1"/>
  <c r="R443" i="3"/>
  <c r="P341" i="3"/>
  <c r="G341" i="3"/>
  <c r="J341" i="3" s="1"/>
  <c r="P120" i="3"/>
  <c r="R120" i="3" s="1"/>
  <c r="G120" i="3"/>
  <c r="I120" i="3" s="1"/>
  <c r="G654" i="3"/>
  <c r="I654" i="3" s="1"/>
  <c r="P654" i="3"/>
  <c r="R654" i="3" s="1"/>
  <c r="R53" i="3"/>
  <c r="G364" i="3"/>
  <c r="P364" i="3"/>
  <c r="R375" i="3"/>
  <c r="P358" i="3"/>
  <c r="R358" i="3" s="1"/>
  <c r="G358" i="3"/>
  <c r="I358" i="3" s="1"/>
  <c r="G536" i="3"/>
  <c r="I536" i="3" s="1"/>
  <c r="P536" i="3"/>
  <c r="R536" i="3" s="1"/>
  <c r="R776" i="3"/>
  <c r="R93" i="3"/>
  <c r="R664" i="3"/>
  <c r="AC538" i="6"/>
  <c r="AC223" i="6"/>
  <c r="AC251" i="6"/>
  <c r="R251" i="6"/>
  <c r="T251" i="6" s="1"/>
  <c r="AC301" i="6"/>
  <c r="R301" i="6"/>
  <c r="T301" i="6" s="1"/>
  <c r="AF233" i="4"/>
  <c r="R233" i="4"/>
  <c r="AC233" i="4"/>
  <c r="R109" i="4"/>
  <c r="AF109" i="4"/>
  <c r="AC109" i="4"/>
  <c r="R476" i="4"/>
  <c r="AF476" i="4"/>
  <c r="AC476" i="4"/>
  <c r="R475" i="4"/>
  <c r="AF475" i="4"/>
  <c r="AC475" i="4"/>
  <c r="AC477" i="6"/>
  <c r="R477" i="6"/>
  <c r="T477" i="6" s="1"/>
  <c r="AC331" i="6"/>
  <c r="R331" i="6"/>
  <c r="T331" i="6" s="1"/>
  <c r="R853" i="6"/>
  <c r="T853" i="6" s="1"/>
  <c r="AC853" i="6"/>
  <c r="AC872" i="6"/>
  <c r="R872" i="6"/>
  <c r="T872" i="6" s="1"/>
  <c r="AC855" i="6"/>
  <c r="R855" i="6"/>
  <c r="T855" i="6" s="1"/>
  <c r="R78" i="6"/>
  <c r="T78" i="6" s="1"/>
  <c r="AC78" i="6"/>
  <c r="AC781" i="6"/>
  <c r="R781" i="6"/>
  <c r="T781" i="6" s="1"/>
  <c r="AC481" i="6"/>
  <c r="R481" i="6"/>
  <c r="T481" i="6" s="1"/>
  <c r="AC385" i="6"/>
  <c r="R385" i="6"/>
  <c r="T385" i="6" s="1"/>
  <c r="R393" i="6"/>
  <c r="T393" i="6" s="1"/>
  <c r="AC393" i="6"/>
  <c r="R509" i="6"/>
  <c r="T509" i="6" s="1"/>
  <c r="AC509" i="6"/>
  <c r="R832" i="6"/>
  <c r="T832" i="6" s="1"/>
  <c r="AC832" i="6"/>
  <c r="AC221" i="6"/>
  <c r="R221" i="6"/>
  <c r="T221" i="6" s="1"/>
  <c r="R870" i="6"/>
  <c r="T870" i="6" s="1"/>
  <c r="AC870" i="6"/>
  <c r="R849" i="6"/>
  <c r="T849" i="6" s="1"/>
  <c r="AC849" i="6"/>
  <c r="R757" i="6"/>
  <c r="T757" i="6" s="1"/>
  <c r="AC757" i="6"/>
  <c r="AC236" i="6"/>
  <c r="R236" i="6"/>
  <c r="T236" i="6" s="1"/>
  <c r="R388" i="6"/>
  <c r="T388" i="6" s="1"/>
  <c r="AC388" i="6"/>
  <c r="R827" i="6"/>
  <c r="T827" i="6" s="1"/>
  <c r="AC827" i="6"/>
  <c r="AC626" i="6"/>
  <c r="R626" i="6"/>
  <c r="T626" i="6" s="1"/>
  <c r="AC294" i="6"/>
  <c r="R294" i="6"/>
  <c r="T294" i="6" s="1"/>
  <c r="R755" i="6"/>
  <c r="T755" i="6" s="1"/>
  <c r="AC755" i="6"/>
  <c r="R244" i="6"/>
  <c r="T244" i="6" s="1"/>
  <c r="AC244" i="6"/>
  <c r="AC79" i="6"/>
  <c r="R79" i="6"/>
  <c r="T79" i="6" s="1"/>
  <c r="R773" i="6"/>
  <c r="T773" i="6" s="1"/>
  <c r="AC773" i="6"/>
  <c r="R445" i="6"/>
  <c r="T445" i="6" s="1"/>
  <c r="AC669" i="6"/>
  <c r="AC75" i="4"/>
  <c r="AF75" i="4"/>
  <c r="R75" i="4"/>
  <c r="R351" i="4"/>
  <c r="AC351" i="4"/>
  <c r="AF351" i="4"/>
  <c r="AC389" i="4"/>
  <c r="AF389" i="4"/>
  <c r="R389" i="4"/>
  <c r="R453" i="4"/>
  <c r="AF453" i="4"/>
  <c r="AC453" i="4"/>
  <c r="AC481" i="4"/>
  <c r="AF481" i="4"/>
  <c r="R481" i="4"/>
  <c r="R182" i="6"/>
  <c r="T182" i="6" s="1"/>
  <c r="AC182" i="6"/>
  <c r="R350" i="4"/>
  <c r="AF350" i="4"/>
  <c r="AC350" i="4"/>
  <c r="R303" i="6"/>
  <c r="T303" i="6" s="1"/>
  <c r="AC303" i="6"/>
  <c r="R865" i="6"/>
  <c r="T865" i="6" s="1"/>
  <c r="AC865" i="6"/>
  <c r="R833" i="6"/>
  <c r="T833" i="6" s="1"/>
  <c r="AC833" i="6"/>
  <c r="AC177" i="6"/>
  <c r="R177" i="6"/>
  <c r="T177" i="6" s="1"/>
  <c r="AC377" i="6"/>
  <c r="R377" i="6"/>
  <c r="T377" i="6" s="1"/>
  <c r="R401" i="6"/>
  <c r="T401" i="6" s="1"/>
  <c r="AC401" i="6"/>
  <c r="AC818" i="6"/>
  <c r="R818" i="6"/>
  <c r="T818" i="6" s="1"/>
  <c r="R186" i="6"/>
  <c r="T186" i="6" s="1"/>
  <c r="AC186" i="6"/>
  <c r="AC80" i="6"/>
  <c r="R80" i="6"/>
  <c r="T80" i="6" s="1"/>
  <c r="R203" i="6"/>
  <c r="T203" i="6" s="1"/>
  <c r="AC203" i="6"/>
  <c r="AC436" i="6"/>
  <c r="R436" i="6"/>
  <c r="T436" i="6" s="1"/>
  <c r="AC840" i="6"/>
  <c r="R840" i="6"/>
  <c r="T840" i="6" s="1"/>
  <c r="R718" i="6"/>
  <c r="T718" i="6" s="1"/>
  <c r="AC718" i="6"/>
  <c r="R190" i="6"/>
  <c r="T190" i="6" s="1"/>
  <c r="AC190" i="6"/>
  <c r="AC372" i="6"/>
  <c r="R372" i="6"/>
  <c r="T372" i="6" s="1"/>
  <c r="AC812" i="6"/>
  <c r="R812" i="6"/>
  <c r="T812" i="6" s="1"/>
  <c r="R405" i="6"/>
  <c r="T405" i="6" s="1"/>
  <c r="AC405" i="6"/>
  <c r="AC210" i="6"/>
  <c r="R210" i="6"/>
  <c r="T210" i="6" s="1"/>
  <c r="AC278" i="6"/>
  <c r="R278" i="6"/>
  <c r="T278" i="6" s="1"/>
  <c r="R269" i="6"/>
  <c r="T269" i="6" s="1"/>
  <c r="AC269" i="6"/>
  <c r="R837" i="6"/>
  <c r="T837" i="6" s="1"/>
  <c r="AC837" i="6"/>
  <c r="R697" i="6"/>
  <c r="T697" i="6" s="1"/>
  <c r="AC697" i="6"/>
  <c r="R396" i="6"/>
  <c r="T396" i="6" s="1"/>
  <c r="AC396" i="6"/>
  <c r="AC63" i="6"/>
  <c r="R63" i="6"/>
  <c r="T63" i="6" s="1"/>
  <c r="R646" i="6"/>
  <c r="T646" i="6" s="1"/>
  <c r="R741" i="6"/>
  <c r="T741" i="6" s="1"/>
  <c r="AC741" i="6"/>
  <c r="R173" i="6"/>
  <c r="T173" i="6" s="1"/>
  <c r="AC173" i="6"/>
  <c r="AC595" i="6"/>
  <c r="R595" i="6"/>
  <c r="T595" i="6" s="1"/>
  <c r="AC670" i="6"/>
  <c r="R670" i="6"/>
  <c r="T670" i="6" s="1"/>
  <c r="AF37" i="4"/>
  <c r="AC37" i="4"/>
  <c r="R37" i="4"/>
  <c r="R454" i="4"/>
  <c r="AF454" i="4"/>
  <c r="AC454" i="4"/>
  <c r="AC305" i="4"/>
  <c r="AF305" i="4"/>
  <c r="R305" i="4"/>
  <c r="AF325" i="4"/>
  <c r="R325" i="4"/>
  <c r="AC325" i="4"/>
  <c r="AC56" i="6"/>
  <c r="R56" i="6"/>
  <c r="T56" i="6" s="1"/>
  <c r="AC217" i="4"/>
  <c r="AF217" i="4"/>
  <c r="R217" i="4"/>
  <c r="R501" i="6"/>
  <c r="T501" i="6" s="1"/>
  <c r="AC501" i="6"/>
  <c r="AC138" i="4"/>
  <c r="R138" i="4"/>
  <c r="AF138" i="4"/>
  <c r="AC283" i="6"/>
  <c r="R283" i="6"/>
  <c r="T283" i="6" s="1"/>
  <c r="AC43" i="6"/>
  <c r="R43" i="6"/>
  <c r="T43" i="6" s="1"/>
  <c r="AC148" i="6"/>
  <c r="R148" i="6"/>
  <c r="T148" i="6" s="1"/>
  <c r="R97" i="6"/>
  <c r="T97" i="6" s="1"/>
  <c r="AC97" i="6"/>
  <c r="R497" i="6"/>
  <c r="T497" i="6" s="1"/>
  <c r="AC497" i="6"/>
  <c r="R258" i="6"/>
  <c r="T258" i="6" s="1"/>
  <c r="AC258" i="6"/>
  <c r="R455" i="6"/>
  <c r="T455" i="6" s="1"/>
  <c r="AC455" i="6"/>
  <c r="AC167" i="6"/>
  <c r="R167" i="6"/>
  <c r="T167" i="6" s="1"/>
  <c r="AC779" i="6"/>
  <c r="R779" i="6"/>
  <c r="T779" i="6" s="1"/>
  <c r="R91" i="6"/>
  <c r="T91" i="6" s="1"/>
  <c r="AC91" i="6"/>
  <c r="AC340" i="6"/>
  <c r="R340" i="6"/>
  <c r="T340" i="6" s="1"/>
  <c r="AC801" i="6"/>
  <c r="R801" i="6"/>
  <c r="T801" i="6" s="1"/>
  <c r="R270" i="6"/>
  <c r="T270" i="6" s="1"/>
  <c r="AC270" i="6"/>
  <c r="R194" i="6"/>
  <c r="T194" i="6" s="1"/>
  <c r="AC194" i="6"/>
  <c r="AC826" i="6"/>
  <c r="R826" i="6"/>
  <c r="T826" i="6" s="1"/>
  <c r="AC616" i="6"/>
  <c r="R616" i="6"/>
  <c r="T616" i="6" s="1"/>
  <c r="AC380" i="6"/>
  <c r="R380" i="6"/>
  <c r="T380" i="6" s="1"/>
  <c r="AC856" i="6"/>
  <c r="R856" i="6"/>
  <c r="T856" i="6" s="1"/>
  <c r="R751" i="6"/>
  <c r="T751" i="6" s="1"/>
  <c r="AC751" i="6"/>
  <c r="AC752" i="6"/>
  <c r="AC309" i="6"/>
  <c r="R309" i="6"/>
  <c r="T309" i="6" s="1"/>
  <c r="R250" i="4"/>
  <c r="AC250" i="4"/>
  <c r="AF250" i="4"/>
  <c r="AC397" i="4"/>
  <c r="AF397" i="4"/>
  <c r="R397" i="4"/>
  <c r="R81" i="4"/>
  <c r="AC81" i="4"/>
  <c r="AF81" i="4"/>
  <c r="R31" i="4"/>
  <c r="AC31" i="4"/>
  <c r="AF31" i="4"/>
  <c r="R143" i="6"/>
  <c r="T143" i="6" s="1"/>
  <c r="AC143" i="6"/>
  <c r="AC876" i="6"/>
  <c r="R876" i="6"/>
  <c r="T876" i="6" s="1"/>
  <c r="AC408" i="6"/>
  <c r="R408" i="6"/>
  <c r="T408" i="6" s="1"/>
  <c r="AC743" i="6"/>
  <c r="R743" i="6"/>
  <c r="T743" i="6" s="1"/>
  <c r="AC274" i="6"/>
  <c r="R274" i="6"/>
  <c r="T274" i="6" s="1"/>
  <c r="AC866" i="6"/>
  <c r="R866" i="6"/>
  <c r="T866" i="6" s="1"/>
  <c r="R312" i="6"/>
  <c r="T312" i="6" s="1"/>
  <c r="AC312" i="6"/>
  <c r="R207" i="6"/>
  <c r="T207" i="6" s="1"/>
  <c r="AC207" i="6"/>
  <c r="AC122" i="6"/>
  <c r="R122" i="6"/>
  <c r="T122" i="6" s="1"/>
  <c r="R521" i="6"/>
  <c r="T521" i="6" s="1"/>
  <c r="AC521" i="6"/>
  <c r="AC45" i="6"/>
  <c r="R45" i="6"/>
  <c r="T45" i="6" s="1"/>
  <c r="AC863" i="6"/>
  <c r="R863" i="6"/>
  <c r="T863" i="6" s="1"/>
  <c r="R769" i="6"/>
  <c r="T769" i="6" s="1"/>
  <c r="AC769" i="6"/>
  <c r="AC232" i="6"/>
  <c r="R232" i="6"/>
  <c r="T232" i="6" s="1"/>
  <c r="R542" i="6"/>
  <c r="T542" i="6" s="1"/>
  <c r="AC542" i="6"/>
  <c r="AC195" i="6"/>
  <c r="R195" i="6"/>
  <c r="T195" i="6" s="1"/>
  <c r="AC253" i="6"/>
  <c r="R253" i="6"/>
  <c r="T253" i="6" s="1"/>
  <c r="R159" i="6"/>
  <c r="T159" i="6" s="1"/>
  <c r="AC159" i="6"/>
  <c r="AC809" i="6"/>
  <c r="R809" i="6"/>
  <c r="T809" i="6" s="1"/>
  <c r="R520" i="6"/>
  <c r="T520" i="6" s="1"/>
  <c r="AC520" i="6"/>
  <c r="R261" i="6"/>
  <c r="T261" i="6" s="1"/>
  <c r="AC261" i="6"/>
  <c r="R400" i="6"/>
  <c r="T400" i="6" s="1"/>
  <c r="AC400" i="6"/>
  <c r="R687" i="6"/>
  <c r="T687" i="6" s="1"/>
  <c r="AC687" i="6"/>
  <c r="AC532" i="6"/>
  <c r="R532" i="6"/>
  <c r="T532" i="6" s="1"/>
  <c r="AC291" i="4"/>
  <c r="R291" i="4"/>
  <c r="AF291" i="4"/>
  <c r="AF253" i="4"/>
  <c r="R253" i="4"/>
  <c r="AC253" i="4"/>
  <c r="AC468" i="4"/>
  <c r="AF468" i="4"/>
  <c r="R468" i="4"/>
  <c r="R406" i="4"/>
  <c r="AC406" i="4"/>
  <c r="AF406" i="4"/>
  <c r="R319" i="6"/>
  <c r="T319" i="6" s="1"/>
  <c r="AC319" i="6"/>
  <c r="R231" i="6"/>
  <c r="T231" i="6" s="1"/>
  <c r="AC254" i="6"/>
  <c r="R254" i="6"/>
  <c r="T254" i="6" s="1"/>
  <c r="AC228" i="6"/>
  <c r="R228" i="6"/>
  <c r="T228" i="6" s="1"/>
  <c r="AC636" i="6"/>
  <c r="R678" i="6"/>
  <c r="T678" i="6" s="1"/>
  <c r="AC678" i="6"/>
  <c r="R793" i="6"/>
  <c r="T793" i="6" s="1"/>
  <c r="AC793" i="6"/>
  <c r="R875" i="6"/>
  <c r="T875" i="6" s="1"/>
  <c r="AC875" i="6"/>
  <c r="AC174" i="6"/>
  <c r="R174" i="6"/>
  <c r="T174" i="6" s="1"/>
  <c r="R191" i="6"/>
  <c r="T191" i="6" s="1"/>
  <c r="AC191" i="6"/>
  <c r="AC780" i="6"/>
  <c r="R780" i="6"/>
  <c r="T780" i="6" s="1"/>
  <c r="R850" i="6"/>
  <c r="T850" i="6" s="1"/>
  <c r="AC850" i="6"/>
  <c r="AC760" i="6"/>
  <c r="R760" i="6"/>
  <c r="T760" i="6" s="1"/>
  <c r="AC59" i="6"/>
  <c r="R59" i="6"/>
  <c r="T59" i="6" s="1"/>
  <c r="R58" i="6"/>
  <c r="T58" i="6" s="1"/>
  <c r="AC58" i="6"/>
  <c r="R179" i="6"/>
  <c r="T179" i="6" s="1"/>
  <c r="AC179" i="6"/>
  <c r="R40" i="6"/>
  <c r="T40" i="6" s="1"/>
  <c r="AC40" i="6"/>
  <c r="R775" i="6"/>
  <c r="T775" i="6" s="1"/>
  <c r="AC775" i="6"/>
  <c r="R92" i="6"/>
  <c r="T92" i="6" s="1"/>
  <c r="AC92" i="6"/>
  <c r="R134" i="6"/>
  <c r="T134" i="6" s="1"/>
  <c r="AC134" i="6"/>
  <c r="AC799" i="6"/>
  <c r="R799" i="6"/>
  <c r="T799" i="6" s="1"/>
  <c r="AC330" i="6"/>
  <c r="R330" i="6"/>
  <c r="T330" i="6" s="1"/>
  <c r="R242" i="6"/>
  <c r="T242" i="6" s="1"/>
  <c r="AC242" i="6"/>
  <c r="AC606" i="6"/>
  <c r="R606" i="6"/>
  <c r="T606" i="6" s="1"/>
  <c r="R795" i="6"/>
  <c r="T795" i="6" s="1"/>
  <c r="R527" i="6"/>
  <c r="T527" i="6" s="1"/>
  <c r="R677" i="6"/>
  <c r="T677" i="6" s="1"/>
  <c r="R550" i="6"/>
  <c r="T550" i="6" s="1"/>
  <c r="R804" i="6"/>
  <c r="T804" i="6" s="1"/>
  <c r="AC465" i="6"/>
  <c r="R465" i="6"/>
  <c r="T465" i="6" s="1"/>
  <c r="R548" i="6"/>
  <c r="T548" i="6" s="1"/>
  <c r="AC548" i="6"/>
  <c r="R526" i="6"/>
  <c r="T526" i="6" s="1"/>
  <c r="AC526" i="6"/>
  <c r="AC474" i="6"/>
  <c r="R474" i="6"/>
  <c r="T474" i="6" s="1"/>
  <c r="AC25" i="4"/>
  <c r="AF25" i="4"/>
  <c r="R25" i="4"/>
  <c r="AC394" i="4"/>
  <c r="AF394" i="4"/>
  <c r="R394" i="4"/>
  <c r="R425" i="4"/>
  <c r="AC425" i="4"/>
  <c r="AF425" i="4"/>
  <c r="AC242" i="4"/>
  <c r="AF242" i="4"/>
  <c r="R242" i="4"/>
  <c r="R763" i="6"/>
  <c r="T763" i="6" s="1"/>
  <c r="AC763" i="6"/>
  <c r="AC361" i="6"/>
  <c r="R361" i="6"/>
  <c r="T361" i="6" s="1"/>
  <c r="R585" i="6"/>
  <c r="T585" i="6" s="1"/>
  <c r="AC585" i="6"/>
  <c r="AC598" i="6"/>
  <c r="R598" i="6"/>
  <c r="T598" i="6" s="1"/>
  <c r="R432" i="6"/>
  <c r="T432" i="6" s="1"/>
  <c r="AC432" i="6"/>
  <c r="AC152" i="6"/>
  <c r="R152" i="6"/>
  <c r="T152" i="6" s="1"/>
  <c r="AC62" i="6"/>
  <c r="R62" i="6"/>
  <c r="T62" i="6" s="1"/>
  <c r="R783" i="6"/>
  <c r="T783" i="6" s="1"/>
  <c r="AC783" i="6"/>
  <c r="R843" i="6"/>
  <c r="T843" i="6" s="1"/>
  <c r="AC843" i="6"/>
  <c r="AC453" i="6"/>
  <c r="R453" i="6"/>
  <c r="T453" i="6" s="1"/>
  <c r="R861" i="6"/>
  <c r="T861" i="6" s="1"/>
  <c r="AC861" i="6"/>
  <c r="R110" i="6"/>
  <c r="T110" i="6" s="1"/>
  <c r="AC110" i="6"/>
  <c r="AC365" i="6"/>
  <c r="R365" i="6"/>
  <c r="T365" i="6" s="1"/>
  <c r="R841" i="6"/>
  <c r="T841" i="6" s="1"/>
  <c r="AC841" i="6"/>
  <c r="R357" i="6"/>
  <c r="T357" i="6" s="1"/>
  <c r="AC357" i="6"/>
  <c r="R787" i="6"/>
  <c r="T787" i="6" s="1"/>
  <c r="AC787" i="6"/>
  <c r="AC869" i="6"/>
  <c r="R869" i="6"/>
  <c r="T869" i="6" s="1"/>
  <c r="R150" i="6"/>
  <c r="T150" i="6" s="1"/>
  <c r="AC150" i="6"/>
  <c r="R845" i="6"/>
  <c r="T845" i="6" s="1"/>
  <c r="AC845" i="6"/>
  <c r="AC136" i="6"/>
  <c r="R136" i="6"/>
  <c r="T136" i="6" s="1"/>
  <c r="R348" i="6"/>
  <c r="T348" i="6" s="1"/>
  <c r="AC348" i="6"/>
  <c r="R381" i="6"/>
  <c r="T381" i="6" s="1"/>
  <c r="AC381" i="6"/>
  <c r="AC135" i="6"/>
  <c r="R135" i="6"/>
  <c r="T135" i="6" s="1"/>
  <c r="AC785" i="6"/>
  <c r="R785" i="6"/>
  <c r="T785" i="6" s="1"/>
  <c r="R868" i="6"/>
  <c r="T868" i="6" s="1"/>
  <c r="AC868" i="6"/>
  <c r="AC127" i="6"/>
  <c r="R127" i="6"/>
  <c r="T127" i="6" s="1"/>
  <c r="AC507" i="6"/>
  <c r="R507" i="6"/>
  <c r="T507" i="6" s="1"/>
  <c r="R288" i="6"/>
  <c r="T288" i="6" s="1"/>
  <c r="R118" i="6"/>
  <c r="T118" i="6" s="1"/>
  <c r="R61" i="6"/>
  <c r="T61" i="6" s="1"/>
  <c r="AC479" i="6"/>
  <c r="R479" i="6"/>
  <c r="T479" i="6" s="1"/>
  <c r="AC112" i="6"/>
  <c r="R470" i="4"/>
  <c r="AC470" i="4"/>
  <c r="AF470" i="4"/>
  <c r="R239" i="4"/>
  <c r="AC239" i="4"/>
  <c r="AF239" i="4"/>
  <c r="R273" i="4"/>
  <c r="AC273" i="4"/>
  <c r="AF273" i="4"/>
  <c r="AF186" i="4"/>
  <c r="R186" i="4"/>
  <c r="AC186" i="4"/>
  <c r="R771" i="6"/>
  <c r="T771" i="6" s="1"/>
  <c r="AC771" i="6"/>
  <c r="R164" i="6"/>
  <c r="T164" i="6" s="1"/>
  <c r="AC164" i="6"/>
  <c r="AC772" i="6"/>
  <c r="R772" i="6"/>
  <c r="T772" i="6" s="1"/>
  <c r="AC66" i="6"/>
  <c r="R66" i="6"/>
  <c r="T66" i="6" s="1"/>
  <c r="AC241" i="6"/>
  <c r="R241" i="6"/>
  <c r="T241" i="6" s="1"/>
  <c r="R68" i="6"/>
  <c r="T68" i="6" s="1"/>
  <c r="AC68" i="6"/>
  <c r="AC38" i="6"/>
  <c r="R38" i="6"/>
  <c r="T38" i="6" s="1"/>
  <c r="AC397" i="6"/>
  <c r="R397" i="6"/>
  <c r="T397" i="6" s="1"/>
  <c r="AC852" i="6"/>
  <c r="R852" i="6"/>
  <c r="T852" i="6" s="1"/>
  <c r="AC761" i="6"/>
  <c r="R761" i="6"/>
  <c r="T761" i="6" s="1"/>
  <c r="R298" i="6"/>
  <c r="T298" i="6" s="1"/>
  <c r="AC298" i="6"/>
  <c r="R831" i="6"/>
  <c r="T831" i="6" s="1"/>
  <c r="AC831" i="6"/>
  <c r="AC341" i="6"/>
  <c r="R341" i="6"/>
  <c r="T341" i="6" s="1"/>
  <c r="AC287" i="6"/>
  <c r="R287" i="6"/>
  <c r="T287" i="6" s="1"/>
  <c r="AC778" i="6"/>
  <c r="R778" i="6"/>
  <c r="T778" i="6" s="1"/>
  <c r="AC67" i="6"/>
  <c r="R67" i="6"/>
  <c r="T67" i="6" s="1"/>
  <c r="AC858" i="6"/>
  <c r="R858" i="6"/>
  <c r="T858" i="6" s="1"/>
  <c r="R756" i="6"/>
  <c r="T756" i="6" s="1"/>
  <c r="AC756" i="6"/>
  <c r="AC35" i="6"/>
  <c r="R35" i="6"/>
  <c r="T35" i="6" s="1"/>
  <c r="R851" i="6"/>
  <c r="T851" i="6" s="1"/>
  <c r="AC851" i="6"/>
  <c r="AC327" i="6"/>
  <c r="R327" i="6"/>
  <c r="T327" i="6" s="1"/>
  <c r="AC796" i="6"/>
  <c r="R796" i="6"/>
  <c r="T796" i="6" s="1"/>
  <c r="R890" i="6"/>
  <c r="T890" i="6" s="1"/>
  <c r="AC29" i="6"/>
  <c r="AC753" i="6"/>
  <c r="R272" i="6"/>
  <c r="T272" i="6" s="1"/>
  <c r="R305" i="6"/>
  <c r="T305" i="6" s="1"/>
  <c r="AC305" i="6"/>
  <c r="AC805" i="6"/>
  <c r="R805" i="6"/>
  <c r="T805" i="6" s="1"/>
  <c r="AC369" i="4"/>
  <c r="AF369" i="4"/>
  <c r="R369" i="4"/>
  <c r="R361" i="4"/>
  <c r="AC361" i="4"/>
  <c r="AF361" i="4"/>
  <c r="AC93" i="4"/>
  <c r="R93" i="4"/>
  <c r="AF93" i="4"/>
  <c r="R100" i="4"/>
  <c r="AC100" i="4"/>
  <c r="AF100" i="4"/>
  <c r="R36" i="6"/>
  <c r="T36" i="6" s="1"/>
  <c r="AC36" i="6"/>
  <c r="R49" i="6"/>
  <c r="T49" i="6" s="1"/>
  <c r="AC820" i="6"/>
  <c r="R820" i="6"/>
  <c r="T820" i="6" s="1"/>
  <c r="AC307" i="6"/>
  <c r="R307" i="6"/>
  <c r="T307" i="6" s="1"/>
  <c r="R52" i="6"/>
  <c r="T52" i="6" s="1"/>
  <c r="AC52" i="6"/>
  <c r="AC824" i="6"/>
  <c r="R824" i="6"/>
  <c r="T824" i="6" s="1"/>
  <c r="AC668" i="6"/>
  <c r="R668" i="6"/>
  <c r="T668" i="6" s="1"/>
  <c r="R392" i="6"/>
  <c r="T392" i="6" s="1"/>
  <c r="AC392" i="6"/>
  <c r="R166" i="4"/>
  <c r="AC166" i="4"/>
  <c r="AF166" i="4"/>
  <c r="AC206" i="6"/>
  <c r="R206" i="6"/>
  <c r="T206" i="6" s="1"/>
  <c r="R116" i="6"/>
  <c r="T116" i="6" s="1"/>
  <c r="AC116" i="6"/>
  <c r="AC485" i="6"/>
  <c r="R485" i="6"/>
  <c r="T485" i="6" s="1"/>
  <c r="AC842" i="6"/>
  <c r="R842" i="6"/>
  <c r="T842" i="6" s="1"/>
  <c r="AC265" i="6"/>
  <c r="R265" i="6"/>
  <c r="T265" i="6" s="1"/>
  <c r="AC237" i="6"/>
  <c r="R237" i="6"/>
  <c r="T237" i="6" s="1"/>
  <c r="AC817" i="6"/>
  <c r="R817" i="6"/>
  <c r="T817" i="6" s="1"/>
  <c r="R768" i="6"/>
  <c r="T768" i="6" s="1"/>
  <c r="AC768" i="6"/>
  <c r="R132" i="6"/>
  <c r="T132" i="6" s="1"/>
  <c r="AC132" i="6"/>
  <c r="AC47" i="6"/>
  <c r="R47" i="6"/>
  <c r="T47" i="6" s="1"/>
  <c r="R838" i="6"/>
  <c r="T838" i="6" s="1"/>
  <c r="AC838" i="6"/>
  <c r="AC709" i="6"/>
  <c r="R709" i="6"/>
  <c r="T709" i="6" s="1"/>
  <c r="R336" i="6"/>
  <c r="T336" i="6" s="1"/>
  <c r="AC336" i="6"/>
  <c r="AC765" i="6"/>
  <c r="R765" i="6"/>
  <c r="T765" i="6" s="1"/>
  <c r="R784" i="6"/>
  <c r="T784" i="6" s="1"/>
  <c r="AC784" i="6"/>
  <c r="G210" i="3"/>
  <c r="I210" i="3" s="1"/>
  <c r="P210" i="3"/>
  <c r="G658" i="3"/>
  <c r="I658" i="3" s="1"/>
  <c r="P658" i="3"/>
  <c r="R658" i="3" s="1"/>
  <c r="G297" i="3"/>
  <c r="J297" i="3" s="1"/>
  <c r="P297" i="3"/>
  <c r="G801" i="3"/>
  <c r="J801" i="3" s="1"/>
  <c r="P801" i="3"/>
  <c r="P260" i="3"/>
  <c r="G260" i="3"/>
  <c r="I260" i="3" s="1"/>
  <c r="G533" i="3"/>
  <c r="I533" i="3" s="1"/>
  <c r="P533" i="3"/>
  <c r="R533" i="3" s="1"/>
  <c r="P429" i="3"/>
  <c r="G429" i="3"/>
  <c r="I429" i="3" s="1"/>
  <c r="R887" i="3"/>
  <c r="R326" i="3"/>
  <c r="R789" i="3"/>
  <c r="R32" i="3"/>
  <c r="G603" i="3"/>
  <c r="I603" i="3" s="1"/>
  <c r="P603" i="3"/>
  <c r="R603" i="3" s="1"/>
  <c r="G564" i="3"/>
  <c r="I564" i="3" s="1"/>
  <c r="P564" i="3"/>
  <c r="G396" i="3"/>
  <c r="I396" i="3" s="1"/>
  <c r="P396" i="3"/>
  <c r="G550" i="3"/>
  <c r="I550" i="3" s="1"/>
  <c r="P550" i="3"/>
  <c r="G798" i="3"/>
  <c r="I798" i="3" s="1"/>
  <c r="P798" i="3"/>
  <c r="R798" i="3" s="1"/>
  <c r="G360" i="3"/>
  <c r="I360" i="3" s="1"/>
  <c r="P360" i="3"/>
  <c r="G499" i="3"/>
  <c r="I499" i="3" s="1"/>
  <c r="P499" i="3"/>
  <c r="G753" i="3"/>
  <c r="I753" i="3" s="1"/>
  <c r="P753" i="3"/>
  <c r="G478" i="3"/>
  <c r="I478" i="3" s="1"/>
  <c r="P478" i="3"/>
  <c r="R478" i="3" s="1"/>
  <c r="G487" i="3"/>
  <c r="I487" i="3" s="1"/>
  <c r="P487" i="3"/>
  <c r="G464" i="3"/>
  <c r="I464" i="3" s="1"/>
  <c r="P464" i="3"/>
  <c r="G848" i="3"/>
  <c r="K848" i="3" s="1"/>
  <c r="P848" i="3"/>
  <c r="P674" i="3"/>
  <c r="G674" i="3"/>
  <c r="I674" i="3" s="1"/>
  <c r="G634" i="3"/>
  <c r="I634" i="3" s="1"/>
  <c r="P634" i="3"/>
  <c r="R891" i="3"/>
  <c r="R224" i="3"/>
  <c r="R735" i="3"/>
  <c r="G657" i="3"/>
  <c r="I657" i="3" s="1"/>
  <c r="P657" i="3"/>
  <c r="G689" i="3"/>
  <c r="I689" i="3" s="1"/>
  <c r="P689" i="3"/>
  <c r="G576" i="3"/>
  <c r="I576" i="3" s="1"/>
  <c r="P576" i="3"/>
  <c r="G815" i="3"/>
  <c r="K815" i="3" s="1"/>
  <c r="P815" i="3"/>
  <c r="G392" i="3"/>
  <c r="I392" i="3" s="1"/>
  <c r="P392" i="3"/>
  <c r="G605" i="3"/>
  <c r="I605" i="3" s="1"/>
  <c r="P605" i="3"/>
  <c r="P811" i="3"/>
  <c r="G811" i="3"/>
  <c r="G333" i="3"/>
  <c r="I333" i="3" s="1"/>
  <c r="P333" i="3"/>
  <c r="G283" i="3"/>
  <c r="I283" i="3" s="1"/>
  <c r="P283" i="3"/>
  <c r="G419" i="3"/>
  <c r="I419" i="3" s="1"/>
  <c r="P419" i="3"/>
  <c r="G596" i="3"/>
  <c r="I596" i="3" s="1"/>
  <c r="P596" i="3"/>
  <c r="R294" i="3"/>
  <c r="R276" i="3"/>
  <c r="G837" i="3"/>
  <c r="K837" i="3" s="1"/>
  <c r="P837" i="3"/>
  <c r="G807" i="3"/>
  <c r="I807" i="3" s="1"/>
  <c r="P807" i="3"/>
  <c r="G612" i="3"/>
  <c r="I612" i="3" s="1"/>
  <c r="P612" i="3"/>
  <c r="I131" i="3"/>
  <c r="R131" i="3"/>
  <c r="G475" i="3"/>
  <c r="I475" i="3" s="1"/>
  <c r="P475" i="3"/>
  <c r="G285" i="3"/>
  <c r="J285" i="3" s="1"/>
  <c r="P285" i="3"/>
  <c r="G450" i="3"/>
  <c r="I450" i="3" s="1"/>
  <c r="P450" i="3"/>
  <c r="R45" i="3"/>
  <c r="G718" i="3"/>
  <c r="I718" i="3" s="1"/>
  <c r="P718" i="3"/>
  <c r="P243" i="3"/>
  <c r="G243" i="3"/>
  <c r="I243" i="3" s="1"/>
  <c r="G507" i="3"/>
  <c r="I507" i="3" s="1"/>
  <c r="P507" i="3"/>
  <c r="G804" i="3"/>
  <c r="K804" i="3" s="1"/>
  <c r="P804" i="3"/>
  <c r="G608" i="3"/>
  <c r="I608" i="3" s="1"/>
  <c r="P608" i="3"/>
  <c r="P313" i="3"/>
  <c r="G313" i="3"/>
  <c r="J313" i="3" s="1"/>
  <c r="G448" i="3"/>
  <c r="I448" i="3" s="1"/>
  <c r="P448" i="3"/>
  <c r="R90" i="3"/>
  <c r="G727" i="3"/>
  <c r="I727" i="3" s="1"/>
  <c r="P727" i="3"/>
  <c r="R745" i="3"/>
  <c r="G688" i="3"/>
  <c r="I688" i="3" s="1"/>
  <c r="P688" i="3"/>
  <c r="G369" i="3"/>
  <c r="I369" i="3" s="1"/>
  <c r="P369" i="3"/>
  <c r="G863" i="3"/>
  <c r="K863" i="3" s="1"/>
  <c r="P863" i="3"/>
  <c r="G552" i="3"/>
  <c r="I552" i="3" s="1"/>
  <c r="P552" i="3"/>
  <c r="G250" i="3"/>
  <c r="I250" i="3" s="1"/>
  <c r="P250" i="3"/>
  <c r="G368" i="3"/>
  <c r="I368" i="3" s="1"/>
  <c r="P368" i="3"/>
  <c r="G520" i="3"/>
  <c r="I520" i="3" s="1"/>
  <c r="P520" i="3"/>
  <c r="G768" i="3"/>
  <c r="I768" i="3" s="1"/>
  <c r="P768" i="3"/>
  <c r="G628" i="3"/>
  <c r="I628" i="3" s="1"/>
  <c r="P628" i="3"/>
  <c r="R404" i="3"/>
  <c r="G705" i="3"/>
  <c r="I705" i="3" s="1"/>
  <c r="P705" i="3"/>
  <c r="G595" i="3"/>
  <c r="I595" i="3" s="1"/>
  <c r="P595" i="3"/>
  <c r="G387" i="3"/>
  <c r="I387" i="3" s="1"/>
  <c r="P387" i="3"/>
  <c r="R255" i="6"/>
  <c r="T255" i="6" s="1"/>
  <c r="AC255" i="6"/>
  <c r="AC426" i="6"/>
  <c r="R426" i="6"/>
  <c r="T426" i="6" s="1"/>
  <c r="AC594" i="6"/>
  <c r="R594" i="6"/>
  <c r="T594" i="6" s="1"/>
  <c r="AC836" i="6"/>
  <c r="R836" i="6"/>
  <c r="T836" i="6" s="1"/>
  <c r="AC422" i="6"/>
  <c r="R422" i="6"/>
  <c r="T422" i="6" s="1"/>
  <c r="AC364" i="6"/>
  <c r="AC673" i="6"/>
  <c r="AC716" i="6"/>
  <c r="AC645" i="6"/>
  <c r="R645" i="6"/>
  <c r="T645" i="6" s="1"/>
  <c r="AC562" i="6"/>
  <c r="R562" i="6"/>
  <c r="T562" i="6" s="1"/>
  <c r="R440" i="6"/>
  <c r="T440" i="6" s="1"/>
  <c r="AC440" i="6"/>
  <c r="R665" i="6"/>
  <c r="T665" i="6" s="1"/>
  <c r="AC665" i="6"/>
  <c r="R486" i="6"/>
  <c r="T486" i="6" s="1"/>
  <c r="AC486" i="6"/>
  <c r="R189" i="6"/>
  <c r="T189" i="6" s="1"/>
  <c r="AC189" i="6"/>
  <c r="AC704" i="6"/>
  <c r="R704" i="6"/>
  <c r="T704" i="6" s="1"/>
  <c r="AC623" i="6"/>
  <c r="R623" i="6"/>
  <c r="T623" i="6" s="1"/>
  <c r="AC539" i="6"/>
  <c r="R539" i="6"/>
  <c r="T539" i="6" s="1"/>
  <c r="R414" i="6"/>
  <c r="T414" i="6" s="1"/>
  <c r="AC414" i="6"/>
  <c r="AC476" i="6"/>
  <c r="R476" i="6"/>
  <c r="T476" i="6" s="1"/>
  <c r="AC691" i="6"/>
  <c r="R691" i="6"/>
  <c r="T691" i="6" s="1"/>
  <c r="R612" i="6"/>
  <c r="T612" i="6" s="1"/>
  <c r="AC612" i="6"/>
  <c r="R374" i="6"/>
  <c r="T374" i="6" s="1"/>
  <c r="AC374" i="6"/>
  <c r="AC690" i="6"/>
  <c r="R690" i="6"/>
  <c r="T690" i="6" s="1"/>
  <c r="AC611" i="6"/>
  <c r="R611" i="6"/>
  <c r="T611" i="6" s="1"/>
  <c r="R524" i="6"/>
  <c r="T524" i="6" s="1"/>
  <c r="AF524" i="6"/>
  <c r="AC524" i="6"/>
  <c r="R359" i="6"/>
  <c r="T359" i="6" s="1"/>
  <c r="AC359" i="6"/>
  <c r="AC711" i="6"/>
  <c r="R711" i="6"/>
  <c r="T711" i="6" s="1"/>
  <c r="AC628" i="6"/>
  <c r="R628" i="6"/>
  <c r="T628" i="6" s="1"/>
  <c r="R546" i="6"/>
  <c r="T546" i="6" s="1"/>
  <c r="AC546" i="6"/>
  <c r="AC430" i="6"/>
  <c r="R430" i="6"/>
  <c r="T430" i="6" s="1"/>
  <c r="AC652" i="6"/>
  <c r="R652" i="6"/>
  <c r="T652" i="6" s="1"/>
  <c r="R586" i="6"/>
  <c r="T586" i="6" s="1"/>
  <c r="AC586" i="6"/>
  <c r="R495" i="6"/>
  <c r="T495" i="6" s="1"/>
  <c r="AC495" i="6"/>
  <c r="AC700" i="6"/>
  <c r="AC689" i="6"/>
  <c r="R580" i="6"/>
  <c r="T580" i="6" s="1"/>
  <c r="R219" i="6"/>
  <c r="T219" i="6" s="1"/>
  <c r="AC589" i="6"/>
  <c r="I437" i="6"/>
  <c r="AC437" i="6"/>
  <c r="AC565" i="6"/>
  <c r="I410" i="6"/>
  <c r="AC410" i="6"/>
  <c r="R879" i="6"/>
  <c r="T879" i="6" s="1"/>
  <c r="AC607" i="6"/>
  <c r="I607" i="6"/>
  <c r="R410" i="6"/>
  <c r="T410" i="6" s="1"/>
  <c r="AC384" i="6"/>
  <c r="R384" i="6"/>
  <c r="T384" i="6" s="1"/>
  <c r="AC146" i="6"/>
  <c r="H146" i="6"/>
  <c r="AC73" i="6"/>
  <c r="AC564" i="6"/>
  <c r="R564" i="6"/>
  <c r="T564" i="6" s="1"/>
  <c r="R635" i="6"/>
  <c r="T635" i="6" s="1"/>
  <c r="AC635" i="6"/>
  <c r="R553" i="6"/>
  <c r="T553" i="6" s="1"/>
  <c r="AC553" i="6"/>
  <c r="R423" i="6"/>
  <c r="T423" i="6" s="1"/>
  <c r="AC423" i="6"/>
  <c r="AC736" i="6"/>
  <c r="R736" i="6"/>
  <c r="T736" i="6" s="1"/>
  <c r="R654" i="6"/>
  <c r="T654" i="6" s="1"/>
  <c r="AC654" i="6"/>
  <c r="AC571" i="6"/>
  <c r="R571" i="6"/>
  <c r="T571" i="6" s="1"/>
  <c r="AC467" i="6"/>
  <c r="R467" i="6"/>
  <c r="T467" i="6" s="1"/>
  <c r="R247" i="6"/>
  <c r="T247" i="6" s="1"/>
  <c r="AC247" i="6"/>
  <c r="R613" i="6"/>
  <c r="T613" i="6" s="1"/>
  <c r="AC613" i="6"/>
  <c r="R528" i="6"/>
  <c r="T528" i="6" s="1"/>
  <c r="AC528" i="6"/>
  <c r="R683" i="6"/>
  <c r="T683" i="6" s="1"/>
  <c r="AC683" i="6"/>
  <c r="AC602" i="6"/>
  <c r="R602" i="6"/>
  <c r="T602" i="6" s="1"/>
  <c r="R682" i="6"/>
  <c r="T682" i="6" s="1"/>
  <c r="AC682" i="6"/>
  <c r="AC601" i="6"/>
  <c r="R601" i="6"/>
  <c r="T601" i="6" s="1"/>
  <c r="R511" i="6"/>
  <c r="T511" i="6" s="1"/>
  <c r="AC511" i="6"/>
  <c r="R205" i="6"/>
  <c r="T205" i="6" s="1"/>
  <c r="AC205" i="6"/>
  <c r="AC699" i="6"/>
  <c r="R699" i="6"/>
  <c r="T699" i="6" s="1"/>
  <c r="R620" i="6"/>
  <c r="T620" i="6" s="1"/>
  <c r="AC620" i="6"/>
  <c r="R535" i="6"/>
  <c r="T535" i="6" s="1"/>
  <c r="AC535" i="6"/>
  <c r="R406" i="6"/>
  <c r="T406" i="6" s="1"/>
  <c r="AC406" i="6"/>
  <c r="R657" i="6"/>
  <c r="T657" i="6" s="1"/>
  <c r="AC657" i="6"/>
  <c r="R575" i="6"/>
  <c r="T575" i="6" s="1"/>
  <c r="AC575" i="6"/>
  <c r="AC475" i="6"/>
  <c r="R475" i="6"/>
  <c r="T475" i="6" s="1"/>
  <c r="AC209" i="6"/>
  <c r="R209" i="6"/>
  <c r="T209" i="6" s="1"/>
  <c r="R811" i="6"/>
  <c r="T811" i="6" s="1"/>
  <c r="AC811" i="6"/>
  <c r="R338" i="6"/>
  <c r="T338" i="6" s="1"/>
  <c r="AC717" i="6"/>
  <c r="K879" i="6"/>
  <c r="AC879" i="6"/>
  <c r="K816" i="6"/>
  <c r="AC816" i="6"/>
  <c r="AC404" i="6"/>
  <c r="I404" i="6"/>
  <c r="AC503" i="6"/>
  <c r="AC726" i="6"/>
  <c r="R101" i="6"/>
  <c r="T101" i="6" s="1"/>
  <c r="AC101" i="6"/>
  <c r="AC819" i="6"/>
  <c r="R819" i="6"/>
  <c r="T819" i="6" s="1"/>
  <c r="R137" i="6"/>
  <c r="T137" i="6" s="1"/>
  <c r="AC137" i="6"/>
  <c r="AC800" i="6"/>
  <c r="R800" i="6"/>
  <c r="T800" i="6" s="1"/>
  <c r="R708" i="6"/>
  <c r="T708" i="6" s="1"/>
  <c r="AC708" i="6"/>
  <c r="AC541" i="6"/>
  <c r="R541" i="6"/>
  <c r="T541" i="6" s="1"/>
  <c r="AC725" i="6"/>
  <c r="R725" i="6"/>
  <c r="T725" i="6" s="1"/>
  <c r="R644" i="6"/>
  <c r="T644" i="6" s="1"/>
  <c r="AC644" i="6"/>
  <c r="R561" i="6"/>
  <c r="T561" i="6" s="1"/>
  <c r="AC561" i="6"/>
  <c r="AC450" i="6"/>
  <c r="R450" i="6"/>
  <c r="T450" i="6" s="1"/>
  <c r="AC684" i="6"/>
  <c r="R684" i="6"/>
  <c r="T684" i="6" s="1"/>
  <c r="R285" i="6"/>
  <c r="T285" i="6" s="1"/>
  <c r="AC285" i="6"/>
  <c r="AC674" i="6"/>
  <c r="R674" i="6"/>
  <c r="T674" i="6" s="1"/>
  <c r="R500" i="6"/>
  <c r="T500" i="6" s="1"/>
  <c r="AC500" i="6"/>
  <c r="R277" i="6"/>
  <c r="T277" i="6" s="1"/>
  <c r="AC277" i="6"/>
  <c r="R499" i="6"/>
  <c r="T499" i="6" s="1"/>
  <c r="AC499" i="6"/>
  <c r="R53" i="6"/>
  <c r="T53" i="6" s="1"/>
  <c r="AC53" i="6"/>
  <c r="AC729" i="6"/>
  <c r="R729" i="6"/>
  <c r="T729" i="6" s="1"/>
  <c r="R456" i="6"/>
  <c r="T456" i="6" s="1"/>
  <c r="AC456" i="6"/>
  <c r="R574" i="6"/>
  <c r="T574" i="6" s="1"/>
  <c r="R579" i="6"/>
  <c r="T579" i="6" s="1"/>
  <c r="R570" i="6"/>
  <c r="T570" i="6" s="1"/>
  <c r="R275" i="6"/>
  <c r="T275" i="6" s="1"/>
  <c r="AF275" i="6"/>
  <c r="AC275" i="6"/>
  <c r="AC462" i="6"/>
  <c r="AC680" i="6"/>
  <c r="AC830" i="6"/>
  <c r="R777" i="6"/>
  <c r="T777" i="6" s="1"/>
  <c r="AC599" i="6"/>
  <c r="I599" i="6"/>
  <c r="AC556" i="6"/>
  <c r="I556" i="6"/>
  <c r="R245" i="6"/>
  <c r="T245" i="6" s="1"/>
  <c r="R215" i="6"/>
  <c r="T215" i="6" s="1"/>
  <c r="AC55" i="6"/>
  <c r="R55" i="6"/>
  <c r="T55" i="6" s="1"/>
  <c r="AC647" i="6"/>
  <c r="AT895" i="6"/>
  <c r="AS895" i="6" s="1"/>
  <c r="AR895" i="6" s="1"/>
  <c r="AQ895" i="6" s="1"/>
  <c r="AP895" i="6" s="1"/>
  <c r="AO895" i="6" s="1"/>
  <c r="AN895" i="6" s="1"/>
  <c r="AM895" i="6" s="1"/>
  <c r="AL895" i="6" s="1"/>
  <c r="R653" i="6"/>
  <c r="T653" i="6" s="1"/>
  <c r="R418" i="6"/>
  <c r="T418" i="6" s="1"/>
  <c r="R65" i="6"/>
  <c r="T65" i="6" s="1"/>
  <c r="AC65" i="6"/>
  <c r="AC706" i="6"/>
  <c r="R706" i="6"/>
  <c r="T706" i="6" s="1"/>
  <c r="R201" i="6"/>
  <c r="T201" i="6" s="1"/>
  <c r="AC201" i="6"/>
  <c r="R588" i="6"/>
  <c r="T588" i="6" s="1"/>
  <c r="AC588" i="6"/>
  <c r="AC695" i="6"/>
  <c r="R695" i="6"/>
  <c r="T695" i="6" s="1"/>
  <c r="R615" i="6"/>
  <c r="T615" i="6" s="1"/>
  <c r="AC615" i="6"/>
  <c r="AC530" i="6"/>
  <c r="R530" i="6"/>
  <c r="T530" i="6" s="1"/>
  <c r="AC313" i="6"/>
  <c r="R313" i="6"/>
  <c r="T313" i="6" s="1"/>
  <c r="R715" i="6"/>
  <c r="T715" i="6" s="1"/>
  <c r="AC715" i="6"/>
  <c r="AC634" i="6"/>
  <c r="R634" i="6"/>
  <c r="T634" i="6" s="1"/>
  <c r="R551" i="6"/>
  <c r="T551" i="6" s="1"/>
  <c r="AC551" i="6"/>
  <c r="R438" i="6"/>
  <c r="T438" i="6" s="1"/>
  <c r="AC438" i="6"/>
  <c r="AC675" i="6"/>
  <c r="R675" i="6"/>
  <c r="T675" i="6" s="1"/>
  <c r="R502" i="6"/>
  <c r="T502" i="6" s="1"/>
  <c r="AC502" i="6"/>
  <c r="R239" i="6"/>
  <c r="T239" i="6" s="1"/>
  <c r="AC239" i="6"/>
  <c r="R745" i="6"/>
  <c r="T745" i="6" s="1"/>
  <c r="AC745" i="6"/>
  <c r="R662" i="6"/>
  <c r="T662" i="6" s="1"/>
  <c r="AC662" i="6"/>
  <c r="AC494" i="6"/>
  <c r="R494" i="6"/>
  <c r="T494" i="6" s="1"/>
  <c r="AC659" i="6"/>
  <c r="R659" i="6"/>
  <c r="T659" i="6" s="1"/>
  <c r="R577" i="6"/>
  <c r="T577" i="6" s="1"/>
  <c r="AC577" i="6"/>
  <c r="AC81" i="6"/>
  <c r="R81" i="6"/>
  <c r="T81" i="6" s="1"/>
  <c r="AC600" i="6"/>
  <c r="R600" i="6"/>
  <c r="T600" i="6" s="1"/>
  <c r="AC510" i="6"/>
  <c r="R510" i="6"/>
  <c r="T510" i="6" s="1"/>
  <c r="R719" i="6"/>
  <c r="T719" i="6" s="1"/>
  <c r="AC719" i="6"/>
  <c r="R637" i="6"/>
  <c r="T637" i="6" s="1"/>
  <c r="AC637" i="6"/>
  <c r="AC555" i="6"/>
  <c r="R555" i="6"/>
  <c r="T555" i="6" s="1"/>
  <c r="AC444" i="6"/>
  <c r="R444" i="6"/>
  <c r="T444" i="6" s="1"/>
  <c r="R559" i="6"/>
  <c r="T559" i="6" s="1"/>
  <c r="R329" i="6"/>
  <c r="T329" i="6" s="1"/>
  <c r="R592" i="6"/>
  <c r="T592" i="6" s="1"/>
  <c r="AC518" i="6"/>
  <c r="AC777" i="6"/>
  <c r="I777" i="6"/>
  <c r="R226" i="6"/>
  <c r="T226" i="6" s="1"/>
  <c r="H226" i="6"/>
  <c r="AC226" i="6"/>
  <c r="AC215" i="6"/>
  <c r="I215" i="6"/>
  <c r="H55" i="6"/>
  <c r="AC702" i="6"/>
  <c r="AC480" i="6"/>
  <c r="AC402" i="6"/>
  <c r="R142" i="6"/>
  <c r="T142" i="6" s="1"/>
  <c r="R696" i="6"/>
  <c r="T696" i="6" s="1"/>
  <c r="AC696" i="6"/>
  <c r="R815" i="6"/>
  <c r="T815" i="6" s="1"/>
  <c r="AC815" i="6"/>
  <c r="AC666" i="6"/>
  <c r="R666" i="6"/>
  <c r="T666" i="6" s="1"/>
  <c r="R694" i="6"/>
  <c r="T694" i="6" s="1"/>
  <c r="AC694" i="6"/>
  <c r="R522" i="6"/>
  <c r="T522" i="6" s="1"/>
  <c r="R321" i="6"/>
  <c r="T321" i="6" s="1"/>
  <c r="AC321" i="6"/>
  <c r="AC597" i="6"/>
  <c r="AC686" i="6"/>
  <c r="R686" i="6"/>
  <c r="T686" i="6" s="1"/>
  <c r="R605" i="6"/>
  <c r="T605" i="6" s="1"/>
  <c r="AC605" i="6"/>
  <c r="R519" i="6"/>
  <c r="T519" i="6" s="1"/>
  <c r="AC519" i="6"/>
  <c r="R705" i="6"/>
  <c r="T705" i="6" s="1"/>
  <c r="AC705" i="6"/>
  <c r="R624" i="6"/>
  <c r="T624" i="6" s="1"/>
  <c r="AC624" i="6"/>
  <c r="AC540" i="6"/>
  <c r="R540" i="6"/>
  <c r="T540" i="6" s="1"/>
  <c r="AC663" i="6"/>
  <c r="R663" i="6"/>
  <c r="T663" i="6" s="1"/>
  <c r="R581" i="6"/>
  <c r="T581" i="6" s="1"/>
  <c r="AC581" i="6"/>
  <c r="AC306" i="6"/>
  <c r="R306" i="6"/>
  <c r="T306" i="6" s="1"/>
  <c r="R732" i="6"/>
  <c r="T732" i="6" s="1"/>
  <c r="AC732" i="6"/>
  <c r="AC650" i="6"/>
  <c r="R650" i="6"/>
  <c r="T650" i="6" s="1"/>
  <c r="R568" i="6"/>
  <c r="T568" i="6" s="1"/>
  <c r="AC568" i="6"/>
  <c r="R731" i="6"/>
  <c r="T731" i="6" s="1"/>
  <c r="AC731" i="6"/>
  <c r="R649" i="6"/>
  <c r="T649" i="6" s="1"/>
  <c r="AC649" i="6"/>
  <c r="R567" i="6"/>
  <c r="T567" i="6" s="1"/>
  <c r="AC567" i="6"/>
  <c r="AC463" i="6"/>
  <c r="R463" i="6"/>
  <c r="T463" i="6" s="1"/>
  <c r="AC750" i="6"/>
  <c r="R750" i="6"/>
  <c r="T750" i="6" s="1"/>
  <c r="R672" i="6"/>
  <c r="T672" i="6" s="1"/>
  <c r="AC672" i="6"/>
  <c r="R710" i="6"/>
  <c r="T710" i="6" s="1"/>
  <c r="AC710" i="6"/>
  <c r="AC627" i="6"/>
  <c r="R627" i="6"/>
  <c r="T627" i="6" s="1"/>
  <c r="R429" i="6"/>
  <c r="T429" i="6" s="1"/>
  <c r="AC429" i="6"/>
  <c r="R153" i="6"/>
  <c r="T153" i="6" s="1"/>
  <c r="R744" i="6"/>
  <c r="T744" i="6" s="1"/>
  <c r="AC744" i="6"/>
  <c r="R342" i="6"/>
  <c r="T342" i="6" s="1"/>
  <c r="AC573" i="6"/>
  <c r="R573" i="6"/>
  <c r="T573" i="6" s="1"/>
  <c r="AC603" i="6"/>
  <c r="AC523" i="6"/>
  <c r="R830" i="6"/>
  <c r="T830" i="6" s="1"/>
  <c r="AC591" i="6"/>
  <c r="I591" i="6"/>
  <c r="AC416" i="6"/>
  <c r="J416" i="6"/>
  <c r="R398" i="6"/>
  <c r="T398" i="6" s="1"/>
  <c r="AC107" i="6"/>
  <c r="H107" i="6"/>
  <c r="H84" i="6"/>
  <c r="AC84" i="6"/>
  <c r="AC746" i="6"/>
  <c r="AC409" i="6"/>
  <c r="R409" i="6"/>
  <c r="T409" i="6" s="1"/>
  <c r="R487" i="6"/>
  <c r="T487" i="6" s="1"/>
  <c r="AC487" i="6"/>
  <c r="R671" i="6"/>
  <c r="T671" i="6" s="1"/>
  <c r="AC671" i="6"/>
  <c r="AC296" i="6"/>
  <c r="R296" i="6"/>
  <c r="T296" i="6" s="1"/>
  <c r="AC798" i="6"/>
  <c r="AC631" i="6"/>
  <c r="R257" i="6"/>
  <c r="T257" i="6" s="1"/>
  <c r="AC257" i="6"/>
  <c r="R506" i="6"/>
  <c r="T506" i="6" s="1"/>
  <c r="AC506" i="6"/>
  <c r="R390" i="6"/>
  <c r="T390" i="6" s="1"/>
  <c r="AC390" i="6"/>
  <c r="AC693" i="6"/>
  <c r="R693" i="6"/>
  <c r="T693" i="6" s="1"/>
  <c r="AC614" i="6"/>
  <c r="R614" i="6"/>
  <c r="T614" i="6" s="1"/>
  <c r="AC391" i="6"/>
  <c r="R391" i="6"/>
  <c r="T391" i="6" s="1"/>
  <c r="R735" i="6"/>
  <c r="T735" i="6" s="1"/>
  <c r="AC735" i="6"/>
  <c r="AC651" i="6"/>
  <c r="R651" i="6"/>
  <c r="T651" i="6" s="1"/>
  <c r="R466" i="6"/>
  <c r="T466" i="6" s="1"/>
  <c r="AC466" i="6"/>
  <c r="AC325" i="6"/>
  <c r="R325" i="6"/>
  <c r="T325" i="6" s="1"/>
  <c r="AC723" i="6"/>
  <c r="R723" i="6"/>
  <c r="T723" i="6" s="1"/>
  <c r="R641" i="6"/>
  <c r="T641" i="6" s="1"/>
  <c r="AC641" i="6"/>
  <c r="R721" i="6"/>
  <c r="T721" i="6" s="1"/>
  <c r="AC721" i="6"/>
  <c r="AC640" i="6"/>
  <c r="R640" i="6"/>
  <c r="T640" i="6" s="1"/>
  <c r="R558" i="6"/>
  <c r="T558" i="6" s="1"/>
  <c r="AC558" i="6"/>
  <c r="AC446" i="6"/>
  <c r="R446" i="6"/>
  <c r="T446" i="6" s="1"/>
  <c r="AC742" i="6"/>
  <c r="R742" i="6"/>
  <c r="T742" i="6" s="1"/>
  <c r="R658" i="6"/>
  <c r="T658" i="6" s="1"/>
  <c r="AC658" i="6"/>
  <c r="AC478" i="6"/>
  <c r="R478" i="6"/>
  <c r="T478" i="6" s="1"/>
  <c r="AC354" i="6"/>
  <c r="R354" i="6"/>
  <c r="T354" i="6" s="1"/>
  <c r="AC698" i="6"/>
  <c r="R698" i="6"/>
  <c r="T698" i="6" s="1"/>
  <c r="R534" i="6"/>
  <c r="T534" i="6" s="1"/>
  <c r="AC534" i="6"/>
  <c r="AC459" i="6"/>
  <c r="R688" i="6"/>
  <c r="T688" i="6" s="1"/>
  <c r="R854" i="6"/>
  <c r="T854" i="6" s="1"/>
  <c r="R822" i="6"/>
  <c r="T822" i="6" s="1"/>
  <c r="AC707" i="6"/>
  <c r="I707" i="6"/>
  <c r="AC154" i="6"/>
  <c r="H154" i="6"/>
  <c r="AC512" i="6"/>
  <c r="AC403" i="6"/>
  <c r="AC543" i="6"/>
  <c r="R543" i="6"/>
  <c r="T543" i="6" s="1"/>
  <c r="AC639" i="6"/>
  <c r="R639" i="6"/>
  <c r="T639" i="6" s="1"/>
  <c r="R471" i="6"/>
  <c r="T471" i="6" s="1"/>
  <c r="AC471" i="6"/>
  <c r="R660" i="6"/>
  <c r="T660" i="6" s="1"/>
  <c r="AC660" i="6"/>
  <c r="R85" i="6"/>
  <c r="T85" i="6" s="1"/>
  <c r="AC85" i="6"/>
  <c r="AC806" i="6"/>
  <c r="R806" i="6"/>
  <c r="T806" i="6" s="1"/>
  <c r="R243" i="6"/>
  <c r="T243" i="6" s="1"/>
  <c r="AC243" i="6"/>
  <c r="AC667" i="6"/>
  <c r="R667" i="6"/>
  <c r="T667" i="6" s="1"/>
  <c r="AC584" i="6"/>
  <c r="R584" i="6"/>
  <c r="T584" i="6" s="1"/>
  <c r="R490" i="6"/>
  <c r="T490" i="6" s="1"/>
  <c r="AC490" i="6"/>
  <c r="R685" i="6"/>
  <c r="T685" i="6" s="1"/>
  <c r="AC685" i="6"/>
  <c r="AC604" i="6"/>
  <c r="R604" i="6"/>
  <c r="T604" i="6" s="1"/>
  <c r="R516" i="6"/>
  <c r="T516" i="6" s="1"/>
  <c r="AC516" i="6"/>
  <c r="AC289" i="6"/>
  <c r="R289" i="6"/>
  <c r="T289" i="6" s="1"/>
  <c r="AC724" i="6"/>
  <c r="R724" i="6"/>
  <c r="T724" i="6" s="1"/>
  <c r="AC642" i="6"/>
  <c r="R642" i="6"/>
  <c r="T642" i="6" s="1"/>
  <c r="R449" i="6"/>
  <c r="T449" i="6" s="1"/>
  <c r="AC449" i="6"/>
  <c r="R713" i="6"/>
  <c r="T713" i="6" s="1"/>
  <c r="AC713" i="6"/>
  <c r="R630" i="6"/>
  <c r="T630" i="6" s="1"/>
  <c r="AC630" i="6"/>
  <c r="AC549" i="6"/>
  <c r="R549" i="6"/>
  <c r="T549" i="6" s="1"/>
  <c r="AC712" i="6"/>
  <c r="R712" i="6"/>
  <c r="T712" i="6" s="1"/>
  <c r="R730" i="6"/>
  <c r="T730" i="6" s="1"/>
  <c r="AC730" i="6"/>
  <c r="R648" i="6"/>
  <c r="T648" i="6" s="1"/>
  <c r="AC648" i="6"/>
  <c r="R458" i="6"/>
  <c r="T458" i="6" s="1"/>
  <c r="AC458" i="6"/>
  <c r="R358" i="6"/>
  <c r="T358" i="6" s="1"/>
  <c r="AC358" i="6"/>
  <c r="R441" i="6"/>
  <c r="T441" i="6" s="1"/>
  <c r="R387" i="6"/>
  <c r="T387" i="6" s="1"/>
  <c r="AC245" i="6"/>
  <c r="H245" i="6"/>
  <c r="R382" i="6"/>
  <c r="T382" i="6" s="1"/>
  <c r="I384" i="6"/>
  <c r="R220" i="6"/>
  <c r="T220" i="6" s="1"/>
  <c r="H102" i="6"/>
  <c r="AC102" i="6"/>
  <c r="H77" i="6"/>
  <c r="R350" i="6"/>
  <c r="T350" i="6" s="1"/>
  <c r="AC284" i="6"/>
  <c r="R284" i="6"/>
  <c r="T284" i="6" s="1"/>
  <c r="R317" i="6"/>
  <c r="T317" i="6" s="1"/>
  <c r="AC317" i="6"/>
  <c r="AC578" i="6"/>
  <c r="R578" i="6"/>
  <c r="T578" i="6" s="1"/>
  <c r="R454" i="6"/>
  <c r="T454" i="6" s="1"/>
  <c r="AC454" i="6"/>
  <c r="AC632" i="6"/>
  <c r="R632" i="6"/>
  <c r="T632" i="6" s="1"/>
  <c r="R69" i="6"/>
  <c r="T69" i="6" s="1"/>
  <c r="AC69" i="6"/>
  <c r="R213" i="6"/>
  <c r="T213" i="6" s="1"/>
  <c r="R737" i="6"/>
  <c r="T737" i="6" s="1"/>
  <c r="AC737" i="6"/>
  <c r="AC655" i="6"/>
  <c r="R655" i="6"/>
  <c r="T655" i="6" s="1"/>
  <c r="AC572" i="6"/>
  <c r="R572" i="6"/>
  <c r="T572" i="6" s="1"/>
  <c r="R468" i="6"/>
  <c r="T468" i="6" s="1"/>
  <c r="AC468" i="6"/>
  <c r="AC596" i="6"/>
  <c r="R596" i="6"/>
  <c r="T596" i="6" s="1"/>
  <c r="R185" i="6"/>
  <c r="T185" i="6" s="1"/>
  <c r="AC185" i="6"/>
  <c r="AC714" i="6"/>
  <c r="R714" i="6"/>
  <c r="T714" i="6" s="1"/>
  <c r="R633" i="6"/>
  <c r="T633" i="6" s="1"/>
  <c r="AC633" i="6"/>
  <c r="AC435" i="6"/>
  <c r="R435" i="6"/>
  <c r="T435" i="6" s="1"/>
  <c r="R411" i="6"/>
  <c r="T411" i="6" s="1"/>
  <c r="AC411" i="6"/>
  <c r="R621" i="6"/>
  <c r="T621" i="6" s="1"/>
  <c r="AC621" i="6"/>
  <c r="AC536" i="6"/>
  <c r="R536" i="6"/>
  <c r="T536" i="6" s="1"/>
  <c r="R407" i="6"/>
  <c r="T407" i="6" s="1"/>
  <c r="AC407" i="6"/>
  <c r="AC638" i="6"/>
  <c r="R638" i="6"/>
  <c r="T638" i="6" s="1"/>
  <c r="R679" i="6"/>
  <c r="T679" i="6" s="1"/>
  <c r="AC679" i="6"/>
  <c r="AC508" i="6"/>
  <c r="R508" i="6"/>
  <c r="T508" i="6" s="1"/>
  <c r="R145" i="6"/>
  <c r="T145" i="6" s="1"/>
  <c r="AC145" i="6"/>
  <c r="R514" i="6"/>
  <c r="T514" i="6" s="1"/>
  <c r="R346" i="6"/>
  <c r="T346" i="6" s="1"/>
  <c r="AC629" i="6"/>
  <c r="R276" i="6"/>
  <c r="T276" i="6" s="1"/>
  <c r="AC622" i="6"/>
  <c r="AC398" i="6"/>
  <c r="I398" i="6"/>
  <c r="AU333" i="6"/>
  <c r="AU657" i="6"/>
  <c r="AT657" i="6" s="1"/>
  <c r="AS657" i="6" s="1"/>
  <c r="AR657" i="6" s="1"/>
  <c r="AQ657" i="6" s="1"/>
  <c r="AP657" i="6" s="1"/>
  <c r="AO657" i="6" s="1"/>
  <c r="AN657" i="6" s="1"/>
  <c r="AM657" i="6" s="1"/>
  <c r="AL657" i="6" s="1"/>
  <c r="AU306" i="6"/>
  <c r="AU379" i="6"/>
  <c r="AT379" i="6" s="1"/>
  <c r="AS379" i="6" s="1"/>
  <c r="AR379" i="6" s="1"/>
  <c r="AQ379" i="6" s="1"/>
  <c r="AP379" i="6" s="1"/>
  <c r="AO379" i="6" s="1"/>
  <c r="AN379" i="6" s="1"/>
  <c r="AM379" i="6" s="1"/>
  <c r="AL379" i="6" s="1"/>
  <c r="AU676" i="6"/>
  <c r="AT676" i="6" s="1"/>
  <c r="AS676" i="6" s="1"/>
  <c r="AR676" i="6" s="1"/>
  <c r="AQ676" i="6" s="1"/>
  <c r="AP676" i="6" s="1"/>
  <c r="AO676" i="6" s="1"/>
  <c r="AN676" i="6" s="1"/>
  <c r="AM676" i="6" s="1"/>
  <c r="AL676" i="6" s="1"/>
  <c r="AU773" i="6"/>
  <c r="AT773" i="6" s="1"/>
  <c r="AS773" i="6" s="1"/>
  <c r="AR773" i="6" s="1"/>
  <c r="AQ773" i="6" s="1"/>
  <c r="AP773" i="6" s="1"/>
  <c r="AO773" i="6" s="1"/>
  <c r="AN773" i="6" s="1"/>
  <c r="AM773" i="6" s="1"/>
  <c r="AL773" i="6" s="1"/>
  <c r="AU195" i="6"/>
  <c r="AT195" i="6" s="1"/>
  <c r="AS195" i="6" s="1"/>
  <c r="AR195" i="6" s="1"/>
  <c r="AQ195" i="6" s="1"/>
  <c r="AP195" i="6" s="1"/>
  <c r="AO195" i="6" s="1"/>
  <c r="AN195" i="6" s="1"/>
  <c r="AM195" i="6" s="1"/>
  <c r="AL195" i="6" s="1"/>
  <c r="AU222" i="6"/>
  <c r="AT222" i="6" s="1"/>
  <c r="AS222" i="6" s="1"/>
  <c r="AR222" i="6" s="1"/>
  <c r="AQ222" i="6" s="1"/>
  <c r="AP222" i="6" s="1"/>
  <c r="AO222" i="6" s="1"/>
  <c r="AN222" i="6" s="1"/>
  <c r="AM222" i="6" s="1"/>
  <c r="AL222" i="6" s="1"/>
  <c r="AU325" i="6"/>
  <c r="AU423" i="6"/>
  <c r="AU550" i="6"/>
  <c r="AT550" i="6" s="1"/>
  <c r="AS550" i="6" s="1"/>
  <c r="AR550" i="6" s="1"/>
  <c r="AQ550" i="6" s="1"/>
  <c r="AP550" i="6" s="1"/>
  <c r="AO550" i="6" s="1"/>
  <c r="AN550" i="6" s="1"/>
  <c r="AM550" i="6" s="1"/>
  <c r="AL550" i="6" s="1"/>
  <c r="AU739" i="6"/>
  <c r="AU808" i="6"/>
  <c r="BL80" i="6"/>
  <c r="BL29" i="6"/>
  <c r="BL18" i="6"/>
  <c r="AU865" i="6"/>
  <c r="AU139" i="6"/>
  <c r="AU478" i="6"/>
  <c r="AU747" i="6"/>
  <c r="AU295" i="6"/>
  <c r="AU517" i="6"/>
  <c r="AU733" i="6"/>
  <c r="AU84" i="6"/>
  <c r="AU450" i="6"/>
  <c r="AU761" i="6"/>
  <c r="AT761" i="6" s="1"/>
  <c r="AS761" i="6" s="1"/>
  <c r="AR761" i="6" s="1"/>
  <c r="AQ761" i="6" s="1"/>
  <c r="AP761" i="6" s="1"/>
  <c r="AO761" i="6" s="1"/>
  <c r="AN761" i="6" s="1"/>
  <c r="AM761" i="6" s="1"/>
  <c r="AL761" i="6" s="1"/>
  <c r="AU288" i="6"/>
  <c r="AU496" i="6"/>
  <c r="AU573" i="6"/>
  <c r="AU846" i="6"/>
  <c r="AU140" i="6"/>
  <c r="AU211" i="6"/>
  <c r="AU462" i="6"/>
  <c r="AT462" i="6" s="1"/>
  <c r="AS462" i="6" s="1"/>
  <c r="AR462" i="6" s="1"/>
  <c r="AQ462" i="6" s="1"/>
  <c r="AP462" i="6" s="1"/>
  <c r="AO462" i="6" s="1"/>
  <c r="AN462" i="6" s="1"/>
  <c r="AM462" i="6" s="1"/>
  <c r="AL462" i="6" s="1"/>
  <c r="AU508" i="6"/>
  <c r="AT508" i="6" s="1"/>
  <c r="AS508" i="6" s="1"/>
  <c r="AR508" i="6" s="1"/>
  <c r="AQ508" i="6" s="1"/>
  <c r="AP508" i="6" s="1"/>
  <c r="AO508" i="6" s="1"/>
  <c r="AN508" i="6" s="1"/>
  <c r="AM508" i="6" s="1"/>
  <c r="AL508" i="6" s="1"/>
  <c r="AU700" i="6"/>
  <c r="AU753" i="6"/>
  <c r="BL71" i="6"/>
  <c r="BL64" i="6"/>
  <c r="BL21" i="6"/>
  <c r="BL36" i="6"/>
  <c r="AU29" i="6"/>
  <c r="AT29" i="6" s="1"/>
  <c r="AS29" i="6" s="1"/>
  <c r="AR29" i="6" s="1"/>
  <c r="AQ29" i="6" s="1"/>
  <c r="AP29" i="6" s="1"/>
  <c r="AO29" i="6" s="1"/>
  <c r="AN29" i="6" s="1"/>
  <c r="AM29" i="6" s="1"/>
  <c r="AL29" i="6" s="1"/>
  <c r="AU431" i="6"/>
  <c r="AU844" i="6"/>
  <c r="AT844" i="6" s="1"/>
  <c r="AS844" i="6" s="1"/>
  <c r="AR844" i="6" s="1"/>
  <c r="AQ844" i="6" s="1"/>
  <c r="AP844" i="6" s="1"/>
  <c r="AO844" i="6" s="1"/>
  <c r="AN844" i="6" s="1"/>
  <c r="AM844" i="6" s="1"/>
  <c r="AL844" i="6" s="1"/>
  <c r="AU32" i="6"/>
  <c r="AU281" i="6"/>
  <c r="AT281" i="6" s="1"/>
  <c r="AS281" i="6" s="1"/>
  <c r="AR281" i="6" s="1"/>
  <c r="AQ281" i="6" s="1"/>
  <c r="AP281" i="6" s="1"/>
  <c r="AO281" i="6" s="1"/>
  <c r="AN281" i="6" s="1"/>
  <c r="AM281" i="6" s="1"/>
  <c r="AL281" i="6" s="1"/>
  <c r="AU635" i="6"/>
  <c r="AU637" i="6"/>
  <c r="AU102" i="6"/>
  <c r="AU516" i="6"/>
  <c r="AT516" i="6" s="1"/>
  <c r="AS516" i="6" s="1"/>
  <c r="AR516" i="6" s="1"/>
  <c r="AQ516" i="6" s="1"/>
  <c r="AP516" i="6" s="1"/>
  <c r="AO516" i="6" s="1"/>
  <c r="AN516" i="6" s="1"/>
  <c r="AM516" i="6" s="1"/>
  <c r="AL516" i="6" s="1"/>
  <c r="AU816" i="6"/>
  <c r="AU160" i="6"/>
  <c r="AU404" i="6"/>
  <c r="AU546" i="6"/>
  <c r="AT546" i="6" s="1"/>
  <c r="AS546" i="6" s="1"/>
  <c r="AR546" i="6" s="1"/>
  <c r="AQ546" i="6" s="1"/>
  <c r="AP546" i="6" s="1"/>
  <c r="AO546" i="6" s="1"/>
  <c r="AN546" i="6" s="1"/>
  <c r="AM546" i="6" s="1"/>
  <c r="AL546" i="6" s="1"/>
  <c r="AU695" i="6"/>
  <c r="AU85" i="6"/>
  <c r="AU204" i="6"/>
  <c r="AT204" i="6" s="1"/>
  <c r="AS204" i="6" s="1"/>
  <c r="AR204" i="6" s="1"/>
  <c r="AQ204" i="6" s="1"/>
  <c r="AP204" i="6" s="1"/>
  <c r="AO204" i="6" s="1"/>
  <c r="AN204" i="6" s="1"/>
  <c r="AM204" i="6" s="1"/>
  <c r="AL204" i="6" s="1"/>
  <c r="AU457" i="6"/>
  <c r="AU583" i="6"/>
  <c r="AU688" i="6"/>
  <c r="AU746" i="6"/>
  <c r="AT746" i="6" s="1"/>
  <c r="AS746" i="6" s="1"/>
  <c r="AR746" i="6" s="1"/>
  <c r="AQ746" i="6" s="1"/>
  <c r="AP746" i="6" s="1"/>
  <c r="AO746" i="6" s="1"/>
  <c r="AN746" i="6" s="1"/>
  <c r="AM746" i="6" s="1"/>
  <c r="AL746" i="6" s="1"/>
  <c r="BL55" i="6"/>
  <c r="BL48" i="6"/>
  <c r="BL3" i="6"/>
  <c r="BL8" i="6"/>
  <c r="AU230" i="6"/>
  <c r="AU471" i="6"/>
  <c r="AT471" i="6" s="1"/>
  <c r="AS471" i="6" s="1"/>
  <c r="AR471" i="6" s="1"/>
  <c r="AQ471" i="6" s="1"/>
  <c r="AP471" i="6" s="1"/>
  <c r="AO471" i="6" s="1"/>
  <c r="AN471" i="6" s="1"/>
  <c r="AM471" i="6" s="1"/>
  <c r="AL471" i="6" s="1"/>
  <c r="AU105" i="6"/>
  <c r="AU401" i="6"/>
  <c r="AU451" i="6"/>
  <c r="AU807" i="6"/>
  <c r="AU219" i="6"/>
  <c r="AT219" i="6" s="1"/>
  <c r="AS219" i="6" s="1"/>
  <c r="AR219" i="6" s="1"/>
  <c r="AQ219" i="6" s="1"/>
  <c r="AP219" i="6" s="1"/>
  <c r="AO219" i="6" s="1"/>
  <c r="AN219" i="6" s="1"/>
  <c r="AM219" i="6" s="1"/>
  <c r="AL219" i="6" s="1"/>
  <c r="AU558" i="6"/>
  <c r="AU50" i="6"/>
  <c r="AU358" i="6"/>
  <c r="AU547" i="6"/>
  <c r="AU741" i="6"/>
  <c r="AU67" i="6"/>
  <c r="AU94" i="6"/>
  <c r="AU332" i="6"/>
  <c r="AT332" i="6" s="1"/>
  <c r="AS332" i="6" s="1"/>
  <c r="AR332" i="6" s="1"/>
  <c r="AQ332" i="6" s="1"/>
  <c r="AP332" i="6" s="1"/>
  <c r="AO332" i="6" s="1"/>
  <c r="AN332" i="6" s="1"/>
  <c r="AM332" i="6" s="1"/>
  <c r="AL332" i="6" s="1"/>
  <c r="AU434" i="6"/>
  <c r="AU463" i="6"/>
  <c r="AU649" i="6"/>
  <c r="AU842" i="6"/>
  <c r="BL39" i="6"/>
  <c r="BL9" i="6"/>
  <c r="BL26" i="6"/>
  <c r="AU716" i="6"/>
  <c r="AT716" i="6" s="1"/>
  <c r="AS716" i="6" s="1"/>
  <c r="AR716" i="6" s="1"/>
  <c r="AQ716" i="6" s="1"/>
  <c r="AP716" i="6" s="1"/>
  <c r="AO716" i="6" s="1"/>
  <c r="AN716" i="6" s="1"/>
  <c r="AM716" i="6" s="1"/>
  <c r="AL716" i="6" s="1"/>
  <c r="AU76" i="6"/>
  <c r="AU384" i="6"/>
  <c r="AU614" i="6"/>
  <c r="AT614" i="6" s="1"/>
  <c r="AS614" i="6" s="1"/>
  <c r="AR614" i="6" s="1"/>
  <c r="AQ614" i="6" s="1"/>
  <c r="AP614" i="6" s="1"/>
  <c r="AO614" i="6" s="1"/>
  <c r="AN614" i="6" s="1"/>
  <c r="AM614" i="6" s="1"/>
  <c r="AL614" i="6" s="1"/>
  <c r="BL79" i="6"/>
  <c r="BL27" i="6"/>
  <c r="AU111" i="6"/>
  <c r="AU120" i="6"/>
  <c r="AU97" i="6"/>
  <c r="AU90" i="6"/>
  <c r="AT90" i="6" s="1"/>
  <c r="AS90" i="6" s="1"/>
  <c r="AR90" i="6" s="1"/>
  <c r="AQ90" i="6" s="1"/>
  <c r="AP90" i="6" s="1"/>
  <c r="AO90" i="6" s="1"/>
  <c r="AN90" i="6" s="1"/>
  <c r="AM90" i="6" s="1"/>
  <c r="AL90" i="6" s="1"/>
  <c r="AU266" i="6"/>
  <c r="AT266" i="6" s="1"/>
  <c r="AS266" i="6" s="1"/>
  <c r="AR266" i="6" s="1"/>
  <c r="AQ266" i="6" s="1"/>
  <c r="AP266" i="6" s="1"/>
  <c r="AO266" i="6" s="1"/>
  <c r="AN266" i="6" s="1"/>
  <c r="AM266" i="6" s="1"/>
  <c r="AL266" i="6" s="1"/>
  <c r="AU255" i="6"/>
  <c r="AU248" i="6"/>
  <c r="AU241" i="6"/>
  <c r="AU364" i="6"/>
  <c r="AU361" i="6"/>
  <c r="AU366" i="6"/>
  <c r="AT366" i="6" s="1"/>
  <c r="AS366" i="6" s="1"/>
  <c r="AR366" i="6" s="1"/>
  <c r="AQ366" i="6" s="1"/>
  <c r="AP366" i="6" s="1"/>
  <c r="AO366" i="6" s="1"/>
  <c r="AN366" i="6" s="1"/>
  <c r="AM366" i="6" s="1"/>
  <c r="AL366" i="6" s="1"/>
  <c r="AU355" i="6"/>
  <c r="AU440" i="6"/>
  <c r="AU588" i="6"/>
  <c r="AT588" i="6" s="1"/>
  <c r="AS588" i="6" s="1"/>
  <c r="AR588" i="6" s="1"/>
  <c r="AQ588" i="6" s="1"/>
  <c r="AP588" i="6" s="1"/>
  <c r="AO588" i="6" s="1"/>
  <c r="AN588" i="6" s="1"/>
  <c r="AM588" i="6" s="1"/>
  <c r="AL588" i="6" s="1"/>
  <c r="AU560" i="6"/>
  <c r="AU523" i="6"/>
  <c r="AT523" i="6" s="1"/>
  <c r="AS523" i="6" s="1"/>
  <c r="AR523" i="6" s="1"/>
  <c r="AQ523" i="6" s="1"/>
  <c r="AP523" i="6" s="1"/>
  <c r="AO523" i="6" s="1"/>
  <c r="AN523" i="6" s="1"/>
  <c r="AM523" i="6" s="1"/>
  <c r="AL523" i="6" s="1"/>
  <c r="AU610" i="6"/>
  <c r="AU685" i="6"/>
  <c r="AU581" i="6"/>
  <c r="AT581" i="6" s="1"/>
  <c r="AS581" i="6" s="1"/>
  <c r="AR581" i="6" s="1"/>
  <c r="AQ581" i="6" s="1"/>
  <c r="AP581" i="6" s="1"/>
  <c r="AO581" i="6" s="1"/>
  <c r="AN581" i="6" s="1"/>
  <c r="AM581" i="6" s="1"/>
  <c r="AL581" i="6" s="1"/>
  <c r="AU671" i="6"/>
  <c r="AU760" i="6"/>
  <c r="AU694" i="6"/>
  <c r="AT694" i="6" s="1"/>
  <c r="AS694" i="6" s="1"/>
  <c r="AR694" i="6" s="1"/>
  <c r="AQ694" i="6" s="1"/>
  <c r="AP694" i="6" s="1"/>
  <c r="AO694" i="6" s="1"/>
  <c r="AN694" i="6" s="1"/>
  <c r="AM694" i="6" s="1"/>
  <c r="AL694" i="6" s="1"/>
  <c r="AU813" i="6"/>
  <c r="AU804" i="6"/>
  <c r="AU21" i="6"/>
  <c r="AU381" i="6"/>
  <c r="AU693" i="6"/>
  <c r="BL63" i="6"/>
  <c r="BL6" i="6"/>
  <c r="AU127" i="6"/>
  <c r="AU136" i="6"/>
  <c r="AT136" i="6" s="1"/>
  <c r="AS136" i="6" s="1"/>
  <c r="AR136" i="6" s="1"/>
  <c r="AQ136" i="6" s="1"/>
  <c r="AP136" i="6" s="1"/>
  <c r="AO136" i="6" s="1"/>
  <c r="AN136" i="6" s="1"/>
  <c r="AM136" i="6" s="1"/>
  <c r="AL136" i="6" s="1"/>
  <c r="AU129" i="6"/>
  <c r="AU106" i="6"/>
  <c r="AU282" i="6"/>
  <c r="AT282" i="6" s="1"/>
  <c r="AS282" i="6" s="1"/>
  <c r="AR282" i="6" s="1"/>
  <c r="AQ282" i="6" s="1"/>
  <c r="AP282" i="6" s="1"/>
  <c r="AO282" i="6" s="1"/>
  <c r="AN282" i="6" s="1"/>
  <c r="AM282" i="6" s="1"/>
  <c r="AL282" i="6" s="1"/>
  <c r="AU271" i="6"/>
  <c r="AU264" i="6"/>
  <c r="AU257" i="6"/>
  <c r="AU380" i="6"/>
  <c r="AU377" i="6"/>
  <c r="AU382" i="6"/>
  <c r="AT382" i="6" s="1"/>
  <c r="AS382" i="6" s="1"/>
  <c r="AR382" i="6" s="1"/>
  <c r="AQ382" i="6" s="1"/>
  <c r="AP382" i="6" s="1"/>
  <c r="AO382" i="6" s="1"/>
  <c r="AN382" i="6" s="1"/>
  <c r="AM382" i="6" s="1"/>
  <c r="AL382" i="6" s="1"/>
  <c r="AU371" i="6"/>
  <c r="AU456" i="6"/>
  <c r="AU620" i="6"/>
  <c r="AU592" i="6"/>
  <c r="AT592" i="6" s="1"/>
  <c r="AS592" i="6" s="1"/>
  <c r="AR592" i="6" s="1"/>
  <c r="AQ592" i="6" s="1"/>
  <c r="AP592" i="6" s="1"/>
  <c r="AO592" i="6" s="1"/>
  <c r="AN592" i="6" s="1"/>
  <c r="AM592" i="6" s="1"/>
  <c r="AL592" i="6" s="1"/>
  <c r="AU539" i="6"/>
  <c r="AU626" i="6"/>
  <c r="AU717" i="6"/>
  <c r="AU597" i="6"/>
  <c r="AU687" i="6"/>
  <c r="AU778" i="6"/>
  <c r="AU710" i="6"/>
  <c r="AU834" i="6"/>
  <c r="AU820" i="6"/>
  <c r="AU178" i="6"/>
  <c r="AU149" i="6"/>
  <c r="AU370" i="6"/>
  <c r="AU585" i="6"/>
  <c r="BL47" i="6"/>
  <c r="BL32" i="6"/>
  <c r="AU143" i="6"/>
  <c r="AU152" i="6"/>
  <c r="AU145" i="6"/>
  <c r="AU138" i="6"/>
  <c r="AU298" i="6"/>
  <c r="AU287" i="6"/>
  <c r="AU280" i="6"/>
  <c r="AU273" i="6"/>
  <c r="AU396" i="6"/>
  <c r="AU393" i="6"/>
  <c r="AU398" i="6"/>
  <c r="AT398" i="6" s="1"/>
  <c r="AS398" i="6" s="1"/>
  <c r="AR398" i="6" s="1"/>
  <c r="AQ398" i="6" s="1"/>
  <c r="AP398" i="6" s="1"/>
  <c r="AO398" i="6" s="1"/>
  <c r="AN398" i="6" s="1"/>
  <c r="AM398" i="6" s="1"/>
  <c r="AL398" i="6" s="1"/>
  <c r="AU387" i="6"/>
  <c r="AU472" i="6"/>
  <c r="AU529" i="6"/>
  <c r="AT529" i="6" s="1"/>
  <c r="AS529" i="6" s="1"/>
  <c r="AR529" i="6" s="1"/>
  <c r="AQ529" i="6" s="1"/>
  <c r="AP529" i="6" s="1"/>
  <c r="AO529" i="6" s="1"/>
  <c r="AN529" i="6" s="1"/>
  <c r="AM529" i="6" s="1"/>
  <c r="AL529" i="6" s="1"/>
  <c r="AU624" i="6"/>
  <c r="AU563" i="6"/>
  <c r="AT563" i="6" s="1"/>
  <c r="AS563" i="6" s="1"/>
  <c r="AR563" i="6" s="1"/>
  <c r="AQ563" i="6" s="1"/>
  <c r="AP563" i="6" s="1"/>
  <c r="AO563" i="6" s="1"/>
  <c r="AN563" i="6" s="1"/>
  <c r="AM563" i="6" s="1"/>
  <c r="AL563" i="6" s="1"/>
  <c r="AU642" i="6"/>
  <c r="AU640" i="6"/>
  <c r="AT640" i="6" s="1"/>
  <c r="AS640" i="6" s="1"/>
  <c r="AR640" i="6" s="1"/>
  <c r="AQ640" i="6" s="1"/>
  <c r="AP640" i="6" s="1"/>
  <c r="AO640" i="6" s="1"/>
  <c r="AN640" i="6" s="1"/>
  <c r="AM640" i="6" s="1"/>
  <c r="AL640" i="6" s="1"/>
  <c r="AU613" i="6"/>
  <c r="AU703" i="6"/>
  <c r="AT703" i="6" s="1"/>
  <c r="AS703" i="6" s="1"/>
  <c r="AR703" i="6" s="1"/>
  <c r="AQ703" i="6" s="1"/>
  <c r="AP703" i="6" s="1"/>
  <c r="AO703" i="6" s="1"/>
  <c r="AN703" i="6" s="1"/>
  <c r="AM703" i="6" s="1"/>
  <c r="AL703" i="6" s="1"/>
  <c r="AU810" i="6"/>
  <c r="AU726" i="6"/>
  <c r="AT726" i="6" s="1"/>
  <c r="AS726" i="6" s="1"/>
  <c r="AR726" i="6" s="1"/>
  <c r="AQ726" i="6" s="1"/>
  <c r="AP726" i="6" s="1"/>
  <c r="AO726" i="6" s="1"/>
  <c r="AN726" i="6" s="1"/>
  <c r="AM726" i="6" s="1"/>
  <c r="AL726" i="6" s="1"/>
  <c r="AU841" i="6"/>
  <c r="AU828" i="6"/>
  <c r="AU422" i="6"/>
  <c r="AT422" i="6" s="1"/>
  <c r="AS422" i="6" s="1"/>
  <c r="AR422" i="6" s="1"/>
  <c r="AQ422" i="6" s="1"/>
  <c r="AP422" i="6" s="1"/>
  <c r="AO422" i="6" s="1"/>
  <c r="AN422" i="6" s="1"/>
  <c r="AM422" i="6" s="1"/>
  <c r="AL422" i="6" s="1"/>
  <c r="AU158" i="6"/>
  <c r="AT158" i="6" s="1"/>
  <c r="AS158" i="6" s="1"/>
  <c r="AR158" i="6" s="1"/>
  <c r="AQ158" i="6" s="1"/>
  <c r="AP158" i="6" s="1"/>
  <c r="AO158" i="6" s="1"/>
  <c r="AN158" i="6" s="1"/>
  <c r="AM158" i="6" s="1"/>
  <c r="AL158" i="6" s="1"/>
  <c r="AU359" i="6"/>
  <c r="AU675" i="6"/>
  <c r="AT675" i="6" s="1"/>
  <c r="AS675" i="6" s="1"/>
  <c r="AR675" i="6" s="1"/>
  <c r="AQ675" i="6" s="1"/>
  <c r="AP675" i="6" s="1"/>
  <c r="AO675" i="6" s="1"/>
  <c r="AN675" i="6" s="1"/>
  <c r="AM675" i="6" s="1"/>
  <c r="AL675" i="6" s="1"/>
  <c r="BL14" i="6"/>
  <c r="BL24" i="6"/>
  <c r="AU175" i="6"/>
  <c r="AU184" i="6"/>
  <c r="AU161" i="6"/>
  <c r="AU154" i="6"/>
  <c r="AT154" i="6" s="1"/>
  <c r="AS154" i="6" s="1"/>
  <c r="AR154" i="6" s="1"/>
  <c r="AQ154" i="6" s="1"/>
  <c r="AP154" i="6" s="1"/>
  <c r="AO154" i="6" s="1"/>
  <c r="AN154" i="6" s="1"/>
  <c r="AM154" i="6" s="1"/>
  <c r="AL154" i="6" s="1"/>
  <c r="AU314" i="6"/>
  <c r="AU303" i="6"/>
  <c r="AT303" i="6" s="1"/>
  <c r="AS303" i="6" s="1"/>
  <c r="AR303" i="6" s="1"/>
  <c r="AQ303" i="6" s="1"/>
  <c r="AP303" i="6" s="1"/>
  <c r="AO303" i="6" s="1"/>
  <c r="AN303" i="6" s="1"/>
  <c r="AM303" i="6" s="1"/>
  <c r="AL303" i="6" s="1"/>
  <c r="AU296" i="6"/>
  <c r="AT296" i="6" s="1"/>
  <c r="AS296" i="6" s="1"/>
  <c r="AR296" i="6" s="1"/>
  <c r="AQ296" i="6" s="1"/>
  <c r="AP296" i="6" s="1"/>
  <c r="AO296" i="6" s="1"/>
  <c r="AN296" i="6" s="1"/>
  <c r="AM296" i="6" s="1"/>
  <c r="AL296" i="6" s="1"/>
  <c r="AU289" i="6"/>
  <c r="AU412" i="6"/>
  <c r="AT412" i="6" s="1"/>
  <c r="AS412" i="6" s="1"/>
  <c r="AR412" i="6" s="1"/>
  <c r="AQ412" i="6" s="1"/>
  <c r="AP412" i="6" s="1"/>
  <c r="AO412" i="6" s="1"/>
  <c r="AN412" i="6" s="1"/>
  <c r="AM412" i="6" s="1"/>
  <c r="AL412" i="6" s="1"/>
  <c r="AU409" i="6"/>
  <c r="AU414" i="6"/>
  <c r="AU403" i="6"/>
  <c r="AU488" i="6"/>
  <c r="AU545" i="6"/>
  <c r="AU443" i="6"/>
  <c r="AU595" i="6"/>
  <c r="AT595" i="6" s="1"/>
  <c r="AS595" i="6" s="1"/>
  <c r="AR595" i="6" s="1"/>
  <c r="AQ595" i="6" s="1"/>
  <c r="AP595" i="6" s="1"/>
  <c r="AO595" i="6" s="1"/>
  <c r="AN595" i="6" s="1"/>
  <c r="AM595" i="6" s="1"/>
  <c r="AL595" i="6" s="1"/>
  <c r="AU658" i="6"/>
  <c r="AU656" i="6"/>
  <c r="AU629" i="6"/>
  <c r="AU719" i="6"/>
  <c r="AU749" i="6"/>
  <c r="AT749" i="6" s="1"/>
  <c r="AS749" i="6" s="1"/>
  <c r="AR749" i="6" s="1"/>
  <c r="AQ749" i="6" s="1"/>
  <c r="AP749" i="6" s="1"/>
  <c r="AO749" i="6" s="1"/>
  <c r="AN749" i="6" s="1"/>
  <c r="AM749" i="6" s="1"/>
  <c r="AL749" i="6" s="1"/>
  <c r="AU742" i="6"/>
  <c r="AT742" i="6" s="1"/>
  <c r="AS742" i="6" s="1"/>
  <c r="AR742" i="6" s="1"/>
  <c r="AQ742" i="6" s="1"/>
  <c r="AP742" i="6" s="1"/>
  <c r="AO742" i="6" s="1"/>
  <c r="AN742" i="6" s="1"/>
  <c r="AM742" i="6" s="1"/>
  <c r="AL742" i="6" s="1"/>
  <c r="AU845" i="6"/>
  <c r="AT845" i="6" s="1"/>
  <c r="AS845" i="6" s="1"/>
  <c r="AR845" i="6" s="1"/>
  <c r="AQ845" i="6" s="1"/>
  <c r="AP845" i="6" s="1"/>
  <c r="AO845" i="6" s="1"/>
  <c r="AN845" i="6" s="1"/>
  <c r="AM845" i="6" s="1"/>
  <c r="AL845" i="6" s="1"/>
  <c r="AU831" i="6"/>
  <c r="AU602" i="6"/>
  <c r="AT602" i="6" s="1"/>
  <c r="AS602" i="6" s="1"/>
  <c r="AR602" i="6" s="1"/>
  <c r="AQ602" i="6" s="1"/>
  <c r="AP602" i="6" s="1"/>
  <c r="AO602" i="6" s="1"/>
  <c r="AN602" i="6" s="1"/>
  <c r="AM602" i="6" s="1"/>
  <c r="AL602" i="6" s="1"/>
  <c r="AU286" i="6"/>
  <c r="AU444" i="6"/>
  <c r="AU748" i="6"/>
  <c r="AT748" i="6" s="1"/>
  <c r="AS748" i="6" s="1"/>
  <c r="AR748" i="6" s="1"/>
  <c r="AQ748" i="6" s="1"/>
  <c r="AP748" i="6" s="1"/>
  <c r="AO748" i="6" s="1"/>
  <c r="AN748" i="6" s="1"/>
  <c r="AM748" i="6" s="1"/>
  <c r="AL748" i="6" s="1"/>
  <c r="BL72" i="6"/>
  <c r="BL2" i="6"/>
  <c r="AU191" i="6"/>
  <c r="AU200" i="6"/>
  <c r="AU193" i="6"/>
  <c r="AU170" i="6"/>
  <c r="AU330" i="6"/>
  <c r="AU319" i="6"/>
  <c r="AT319" i="6" s="1"/>
  <c r="AS319" i="6" s="1"/>
  <c r="AR319" i="6" s="1"/>
  <c r="AQ319" i="6" s="1"/>
  <c r="AP319" i="6" s="1"/>
  <c r="AO319" i="6" s="1"/>
  <c r="AN319" i="6" s="1"/>
  <c r="AM319" i="6" s="1"/>
  <c r="AL319" i="6" s="1"/>
  <c r="AU312" i="6"/>
  <c r="AT312" i="6" s="1"/>
  <c r="AS312" i="6" s="1"/>
  <c r="AR312" i="6" s="1"/>
  <c r="AQ312" i="6" s="1"/>
  <c r="AP312" i="6" s="1"/>
  <c r="AO312" i="6" s="1"/>
  <c r="AN312" i="6" s="1"/>
  <c r="AM312" i="6" s="1"/>
  <c r="AL312" i="6" s="1"/>
  <c r="AU305" i="6"/>
  <c r="AT305" i="6" s="1"/>
  <c r="AS305" i="6" s="1"/>
  <c r="AR305" i="6" s="1"/>
  <c r="AQ305" i="6" s="1"/>
  <c r="AP305" i="6" s="1"/>
  <c r="AO305" i="6" s="1"/>
  <c r="AN305" i="6" s="1"/>
  <c r="AM305" i="6" s="1"/>
  <c r="AL305" i="6" s="1"/>
  <c r="AU428" i="6"/>
  <c r="AU449" i="6"/>
  <c r="AU430" i="6"/>
  <c r="AU419" i="6"/>
  <c r="AU504" i="6"/>
  <c r="AU575" i="6"/>
  <c r="AU459" i="6"/>
  <c r="AU627" i="6"/>
  <c r="AT627" i="6" s="1"/>
  <c r="AS627" i="6" s="1"/>
  <c r="AR627" i="6" s="1"/>
  <c r="AQ627" i="6" s="1"/>
  <c r="AP627" i="6" s="1"/>
  <c r="AO627" i="6" s="1"/>
  <c r="AN627" i="6" s="1"/>
  <c r="AM627" i="6" s="1"/>
  <c r="AL627" i="6" s="1"/>
  <c r="AU692" i="6"/>
  <c r="AU680" i="6"/>
  <c r="AU645" i="6"/>
  <c r="AU735" i="6"/>
  <c r="AU765" i="6"/>
  <c r="AU758" i="6"/>
  <c r="AU849" i="6"/>
  <c r="AT849" i="6" s="1"/>
  <c r="AS849" i="6" s="1"/>
  <c r="AR849" i="6" s="1"/>
  <c r="AQ849" i="6" s="1"/>
  <c r="AP849" i="6" s="1"/>
  <c r="AO849" i="6" s="1"/>
  <c r="AN849" i="6" s="1"/>
  <c r="AM849" i="6" s="1"/>
  <c r="AL849" i="6" s="1"/>
  <c r="AU702" i="6"/>
  <c r="AU275" i="6"/>
  <c r="AU596" i="6"/>
  <c r="AU682" i="6"/>
  <c r="BL56" i="6"/>
  <c r="BL34" i="6"/>
  <c r="AU47" i="6"/>
  <c r="AU56" i="6"/>
  <c r="AU33" i="6"/>
  <c r="AT33" i="6" s="1"/>
  <c r="AS33" i="6" s="1"/>
  <c r="AR33" i="6" s="1"/>
  <c r="AQ33" i="6" s="1"/>
  <c r="AP33" i="6" s="1"/>
  <c r="AO33" i="6" s="1"/>
  <c r="AN33" i="6" s="1"/>
  <c r="AM33" i="6" s="1"/>
  <c r="AL33" i="6" s="1"/>
  <c r="AU26" i="6"/>
  <c r="AU202" i="6"/>
  <c r="AT202" i="6" s="1"/>
  <c r="AS202" i="6" s="1"/>
  <c r="AR202" i="6" s="1"/>
  <c r="AQ202" i="6" s="1"/>
  <c r="AP202" i="6" s="1"/>
  <c r="AO202" i="6" s="1"/>
  <c r="AN202" i="6" s="1"/>
  <c r="AM202" i="6" s="1"/>
  <c r="AL202" i="6" s="1"/>
  <c r="AU207" i="6"/>
  <c r="AU335" i="6"/>
  <c r="AU328" i="6"/>
  <c r="AU321" i="6"/>
  <c r="AT321" i="6" s="1"/>
  <c r="AS321" i="6" s="1"/>
  <c r="AR321" i="6" s="1"/>
  <c r="AQ321" i="6" s="1"/>
  <c r="AP321" i="6" s="1"/>
  <c r="AO321" i="6" s="1"/>
  <c r="AN321" i="6" s="1"/>
  <c r="AM321" i="6" s="1"/>
  <c r="AL321" i="6" s="1"/>
  <c r="AU454" i="6"/>
  <c r="AU481" i="6"/>
  <c r="AU458" i="6"/>
  <c r="AT458" i="6" s="1"/>
  <c r="AS458" i="6" s="1"/>
  <c r="AR458" i="6" s="1"/>
  <c r="AQ458" i="6" s="1"/>
  <c r="AP458" i="6" s="1"/>
  <c r="AO458" i="6" s="1"/>
  <c r="AN458" i="6" s="1"/>
  <c r="AM458" i="6" s="1"/>
  <c r="AL458" i="6" s="1"/>
  <c r="AU437" i="6"/>
  <c r="AU520" i="6"/>
  <c r="AU607" i="6"/>
  <c r="AT607" i="6" s="1"/>
  <c r="AS607" i="6" s="1"/>
  <c r="AR607" i="6" s="1"/>
  <c r="AQ607" i="6" s="1"/>
  <c r="AP607" i="6" s="1"/>
  <c r="AO607" i="6" s="1"/>
  <c r="AN607" i="6" s="1"/>
  <c r="AM607" i="6" s="1"/>
  <c r="AL607" i="6" s="1"/>
  <c r="AU475" i="6"/>
  <c r="AU562" i="6"/>
  <c r="AU724" i="6"/>
  <c r="AT724" i="6" s="1"/>
  <c r="AS724" i="6" s="1"/>
  <c r="AR724" i="6" s="1"/>
  <c r="AQ724" i="6" s="1"/>
  <c r="AP724" i="6" s="1"/>
  <c r="AO724" i="6" s="1"/>
  <c r="AN724" i="6" s="1"/>
  <c r="AM724" i="6" s="1"/>
  <c r="AL724" i="6" s="1"/>
  <c r="AU712" i="6"/>
  <c r="AU665" i="6"/>
  <c r="AT665" i="6" s="1"/>
  <c r="AS665" i="6" s="1"/>
  <c r="AR665" i="6" s="1"/>
  <c r="AQ665" i="6" s="1"/>
  <c r="AP665" i="6" s="1"/>
  <c r="AO665" i="6" s="1"/>
  <c r="AN665" i="6" s="1"/>
  <c r="AM665" i="6" s="1"/>
  <c r="AL665" i="6" s="1"/>
  <c r="AU751" i="6"/>
  <c r="AT751" i="6" s="1"/>
  <c r="AS751" i="6" s="1"/>
  <c r="AR751" i="6" s="1"/>
  <c r="AQ751" i="6" s="1"/>
  <c r="AP751" i="6" s="1"/>
  <c r="AO751" i="6" s="1"/>
  <c r="AN751" i="6" s="1"/>
  <c r="AM751" i="6" s="1"/>
  <c r="AL751" i="6" s="1"/>
  <c r="AU795" i="6"/>
  <c r="AT795" i="6" s="1"/>
  <c r="AS795" i="6" s="1"/>
  <c r="AR795" i="6" s="1"/>
  <c r="AQ795" i="6" s="1"/>
  <c r="AP795" i="6" s="1"/>
  <c r="AO795" i="6" s="1"/>
  <c r="AN795" i="6" s="1"/>
  <c r="AM795" i="6" s="1"/>
  <c r="AL795" i="6" s="1"/>
  <c r="AU774" i="6"/>
  <c r="AU853" i="6"/>
  <c r="AU859" i="6"/>
  <c r="AT859" i="6" s="1"/>
  <c r="AS859" i="6" s="1"/>
  <c r="AR859" i="6" s="1"/>
  <c r="AQ859" i="6" s="1"/>
  <c r="AP859" i="6" s="1"/>
  <c r="AO859" i="6" s="1"/>
  <c r="AN859" i="6" s="1"/>
  <c r="AM859" i="6" s="1"/>
  <c r="AL859" i="6" s="1"/>
  <c r="AU268" i="6"/>
  <c r="AT268" i="6" s="1"/>
  <c r="AS268" i="6" s="1"/>
  <c r="AR268" i="6" s="1"/>
  <c r="AQ268" i="6" s="1"/>
  <c r="AP268" i="6" s="1"/>
  <c r="AO268" i="6" s="1"/>
  <c r="AN268" i="6" s="1"/>
  <c r="AM268" i="6" s="1"/>
  <c r="AL268" i="6" s="1"/>
  <c r="AU568" i="6"/>
  <c r="AU785" i="6"/>
  <c r="BL19" i="6"/>
  <c r="AU63" i="6"/>
  <c r="AU72" i="6"/>
  <c r="AU65" i="6"/>
  <c r="AT65" i="6" s="1"/>
  <c r="AS65" i="6" s="1"/>
  <c r="AR65" i="6" s="1"/>
  <c r="AQ65" i="6" s="1"/>
  <c r="AP65" i="6" s="1"/>
  <c r="AO65" i="6" s="1"/>
  <c r="AN65" i="6" s="1"/>
  <c r="AM65" i="6" s="1"/>
  <c r="AL65" i="6" s="1"/>
  <c r="AU42" i="6"/>
  <c r="AU218" i="6"/>
  <c r="AU223" i="6"/>
  <c r="AU216" i="6"/>
  <c r="AU209" i="6"/>
  <c r="AU337" i="6"/>
  <c r="AU486" i="6"/>
  <c r="AU513" i="6"/>
  <c r="AT513" i="6" s="1"/>
  <c r="AS513" i="6" s="1"/>
  <c r="AR513" i="6" s="1"/>
  <c r="AQ513" i="6" s="1"/>
  <c r="AP513" i="6" s="1"/>
  <c r="AO513" i="6" s="1"/>
  <c r="AN513" i="6" s="1"/>
  <c r="AM513" i="6" s="1"/>
  <c r="AL513" i="6" s="1"/>
  <c r="AU490" i="6"/>
  <c r="AU469" i="6"/>
  <c r="AU536" i="6"/>
  <c r="AT536" i="6" s="1"/>
  <c r="AS536" i="6" s="1"/>
  <c r="AR536" i="6" s="1"/>
  <c r="AQ536" i="6" s="1"/>
  <c r="AP536" i="6" s="1"/>
  <c r="AO536" i="6" s="1"/>
  <c r="AN536" i="6" s="1"/>
  <c r="AM536" i="6" s="1"/>
  <c r="AL536" i="6" s="1"/>
  <c r="AU522" i="6"/>
  <c r="AU491" i="6"/>
  <c r="AU578" i="6"/>
  <c r="AT578" i="6" s="1"/>
  <c r="AS578" i="6" s="1"/>
  <c r="AR578" i="6" s="1"/>
  <c r="AQ578" i="6" s="1"/>
  <c r="AP578" i="6" s="1"/>
  <c r="AO578" i="6" s="1"/>
  <c r="AN578" i="6" s="1"/>
  <c r="AM578" i="6" s="1"/>
  <c r="AL578" i="6" s="1"/>
  <c r="AU643" i="6"/>
  <c r="AU549" i="6"/>
  <c r="AU697" i="6"/>
  <c r="AU767" i="6"/>
  <c r="AU662" i="6"/>
  <c r="AT662" i="6" s="1"/>
  <c r="AS662" i="6" s="1"/>
  <c r="AR662" i="6" s="1"/>
  <c r="AQ662" i="6" s="1"/>
  <c r="AP662" i="6" s="1"/>
  <c r="AO662" i="6" s="1"/>
  <c r="AN662" i="6" s="1"/>
  <c r="AM662" i="6" s="1"/>
  <c r="AL662" i="6" s="1"/>
  <c r="AU806" i="6"/>
  <c r="AU857" i="6"/>
  <c r="AU261" i="6"/>
  <c r="AU88" i="6"/>
  <c r="AU518" i="6"/>
  <c r="AU659" i="6"/>
  <c r="AU527" i="6"/>
  <c r="AU81" i="6"/>
  <c r="AU350" i="6"/>
  <c r="AU565" i="6"/>
  <c r="AU854" i="6"/>
  <c r="AU74" i="6"/>
  <c r="AU339" i="6"/>
  <c r="AU729" i="6"/>
  <c r="BL5" i="6"/>
  <c r="AU234" i="6"/>
  <c r="AU501" i="6"/>
  <c r="AU744" i="6"/>
  <c r="AU239" i="6"/>
  <c r="AU556" i="6"/>
  <c r="AT556" i="6" s="1"/>
  <c r="AS556" i="6" s="1"/>
  <c r="AR556" i="6" s="1"/>
  <c r="AQ556" i="6" s="1"/>
  <c r="AP556" i="6" s="1"/>
  <c r="AO556" i="6" s="1"/>
  <c r="AN556" i="6" s="1"/>
  <c r="AM556" i="6" s="1"/>
  <c r="AL556" i="6" s="1"/>
  <c r="AU678" i="6"/>
  <c r="AT678" i="6" s="1"/>
  <c r="AS678" i="6" s="1"/>
  <c r="AR678" i="6" s="1"/>
  <c r="AQ678" i="6" s="1"/>
  <c r="AP678" i="6" s="1"/>
  <c r="AO678" i="6" s="1"/>
  <c r="AN678" i="6" s="1"/>
  <c r="AM678" i="6" s="1"/>
  <c r="AL678" i="6" s="1"/>
  <c r="AU232" i="6"/>
  <c r="AU538" i="6"/>
  <c r="AU781" i="6"/>
  <c r="AT781" i="6" s="1"/>
  <c r="AS781" i="6" s="1"/>
  <c r="AR781" i="6" s="1"/>
  <c r="AQ781" i="6" s="1"/>
  <c r="AP781" i="6" s="1"/>
  <c r="AO781" i="6" s="1"/>
  <c r="AN781" i="6" s="1"/>
  <c r="AM781" i="6" s="1"/>
  <c r="AL781" i="6" s="1"/>
  <c r="AU225" i="6"/>
  <c r="AT225" i="6" s="1"/>
  <c r="AS225" i="6" s="1"/>
  <c r="AR225" i="6" s="1"/>
  <c r="AQ225" i="6" s="1"/>
  <c r="AP225" i="6" s="1"/>
  <c r="AO225" i="6" s="1"/>
  <c r="AN225" i="6" s="1"/>
  <c r="AM225" i="6" s="1"/>
  <c r="AL225" i="6" s="1"/>
  <c r="AU507" i="6"/>
  <c r="AU788" i="6"/>
  <c r="AU205" i="6"/>
  <c r="AU131" i="6"/>
  <c r="AT131" i="6" s="1"/>
  <c r="AS131" i="6" s="1"/>
  <c r="AR131" i="6" s="1"/>
  <c r="AQ131" i="6" s="1"/>
  <c r="AP131" i="6" s="1"/>
  <c r="AO131" i="6" s="1"/>
  <c r="AN131" i="6" s="1"/>
  <c r="AM131" i="6" s="1"/>
  <c r="AL131" i="6" s="1"/>
  <c r="AU79" i="6"/>
  <c r="AU348" i="6"/>
  <c r="AU594" i="6"/>
  <c r="AT594" i="6" s="1"/>
  <c r="AS594" i="6" s="1"/>
  <c r="AR594" i="6" s="1"/>
  <c r="AQ594" i="6" s="1"/>
  <c r="AP594" i="6" s="1"/>
  <c r="AO594" i="6" s="1"/>
  <c r="AN594" i="6" s="1"/>
  <c r="AM594" i="6" s="1"/>
  <c r="AL594" i="6" s="1"/>
  <c r="AU880" i="6"/>
  <c r="AU862" i="6"/>
  <c r="AU877" i="6"/>
  <c r="AT877" i="6" s="1"/>
  <c r="AS877" i="6" s="1"/>
  <c r="AR877" i="6" s="1"/>
  <c r="AQ877" i="6" s="1"/>
  <c r="AP877" i="6" s="1"/>
  <c r="AO877" i="6" s="1"/>
  <c r="AN877" i="6" s="1"/>
  <c r="AM877" i="6" s="1"/>
  <c r="AL877" i="6" s="1"/>
  <c r="AU881" i="6"/>
  <c r="AU872" i="6"/>
  <c r="AT872" i="6" s="1"/>
  <c r="AS872" i="6" s="1"/>
  <c r="AR872" i="6" s="1"/>
  <c r="AQ872" i="6" s="1"/>
  <c r="AP872" i="6" s="1"/>
  <c r="AO872" i="6" s="1"/>
  <c r="AN872" i="6" s="1"/>
  <c r="AM872" i="6" s="1"/>
  <c r="AL872" i="6" s="1"/>
  <c r="AU876" i="6"/>
  <c r="AT876" i="6" s="1"/>
  <c r="AS876" i="6" s="1"/>
  <c r="AR876" i="6" s="1"/>
  <c r="AQ876" i="6" s="1"/>
  <c r="AP876" i="6" s="1"/>
  <c r="AO876" i="6" s="1"/>
  <c r="AN876" i="6" s="1"/>
  <c r="AM876" i="6" s="1"/>
  <c r="AL876" i="6" s="1"/>
  <c r="AU864" i="6"/>
  <c r="AT864" i="6" s="1"/>
  <c r="AS864" i="6" s="1"/>
  <c r="AR864" i="6" s="1"/>
  <c r="AQ864" i="6" s="1"/>
  <c r="AP864" i="6" s="1"/>
  <c r="AO864" i="6" s="1"/>
  <c r="AN864" i="6" s="1"/>
  <c r="AM864" i="6" s="1"/>
  <c r="AL864" i="6" s="1"/>
  <c r="AU879" i="6"/>
  <c r="AU875" i="6"/>
  <c r="AU888" i="6"/>
  <c r="AU878" i="6"/>
  <c r="AT878" i="6" s="1"/>
  <c r="AS878" i="6" s="1"/>
  <c r="AR878" i="6" s="1"/>
  <c r="AQ878" i="6" s="1"/>
  <c r="AP878" i="6" s="1"/>
  <c r="AO878" i="6" s="1"/>
  <c r="AN878" i="6" s="1"/>
  <c r="AM878" i="6" s="1"/>
  <c r="AL878" i="6" s="1"/>
  <c r="AU889" i="6"/>
  <c r="AU882" i="6"/>
  <c r="AU873" i="6"/>
  <c r="AU883" i="6"/>
  <c r="AU885" i="6"/>
  <c r="AU884" i="6"/>
  <c r="AU473" i="6"/>
  <c r="AU52" i="6"/>
  <c r="AU301" i="6"/>
  <c r="AU587" i="6"/>
  <c r="AU784" i="6"/>
  <c r="AU279" i="6"/>
  <c r="AU155" i="6"/>
  <c r="AU221" i="6"/>
  <c r="AU631" i="6"/>
  <c r="AU770" i="6"/>
  <c r="AU210" i="6"/>
  <c r="AU171" i="6"/>
  <c r="AU237" i="6"/>
  <c r="AT237" i="6" s="1"/>
  <c r="AS237" i="6" s="1"/>
  <c r="AR237" i="6" s="1"/>
  <c r="AQ237" i="6" s="1"/>
  <c r="AP237" i="6" s="1"/>
  <c r="AO237" i="6" s="1"/>
  <c r="AN237" i="6" s="1"/>
  <c r="AM237" i="6" s="1"/>
  <c r="AL237" i="6" s="1"/>
  <c r="AU503" i="6"/>
  <c r="AU848" i="6"/>
  <c r="AU215" i="6"/>
  <c r="AU427" i="6"/>
  <c r="AT427" i="6" s="1"/>
  <c r="AS427" i="6" s="1"/>
  <c r="AR427" i="6" s="1"/>
  <c r="AQ427" i="6" s="1"/>
  <c r="AP427" i="6" s="1"/>
  <c r="AO427" i="6" s="1"/>
  <c r="AN427" i="6" s="1"/>
  <c r="AM427" i="6" s="1"/>
  <c r="AL427" i="6" s="1"/>
  <c r="AU743" i="6"/>
  <c r="AU132" i="6"/>
  <c r="AU376" i="6"/>
  <c r="AU606" i="6"/>
  <c r="AU23" i="6"/>
  <c r="AT23" i="6" s="1"/>
  <c r="AS23" i="6" s="1"/>
  <c r="AR23" i="6" s="1"/>
  <c r="AQ23" i="6" s="1"/>
  <c r="AP23" i="6" s="1"/>
  <c r="AO23" i="6" s="1"/>
  <c r="AN23" i="6" s="1"/>
  <c r="AM23" i="6" s="1"/>
  <c r="AL23" i="6" s="1"/>
  <c r="AU224" i="6"/>
  <c r="AT224" i="6" s="1"/>
  <c r="AS224" i="6" s="1"/>
  <c r="AR224" i="6" s="1"/>
  <c r="AQ224" i="6" s="1"/>
  <c r="AP224" i="6" s="1"/>
  <c r="AO224" i="6" s="1"/>
  <c r="AN224" i="6" s="1"/>
  <c r="AM224" i="6" s="1"/>
  <c r="AL224" i="6" s="1"/>
  <c r="AU623" i="6"/>
  <c r="AT623" i="6" s="1"/>
  <c r="AS623" i="6" s="1"/>
  <c r="AR623" i="6" s="1"/>
  <c r="AQ623" i="6" s="1"/>
  <c r="AP623" i="6" s="1"/>
  <c r="AO623" i="6" s="1"/>
  <c r="AN623" i="6" s="1"/>
  <c r="AM623" i="6" s="1"/>
  <c r="AL623" i="6" s="1"/>
  <c r="AU766" i="6"/>
  <c r="AU276" i="6"/>
  <c r="AU793" i="6"/>
  <c r="AU448" i="6"/>
  <c r="AU847" i="6"/>
  <c r="AU291" i="6"/>
  <c r="AU628" i="6"/>
  <c r="AT628" i="6" s="1"/>
  <c r="AS628" i="6" s="1"/>
  <c r="AR628" i="6" s="1"/>
  <c r="AQ628" i="6" s="1"/>
  <c r="AP628" i="6" s="1"/>
  <c r="AO628" i="6" s="1"/>
  <c r="AN628" i="6" s="1"/>
  <c r="AM628" i="6" s="1"/>
  <c r="AL628" i="6" s="1"/>
  <c r="AU698" i="6"/>
  <c r="AT698" i="6" s="1"/>
  <c r="AS698" i="6" s="1"/>
  <c r="AR698" i="6" s="1"/>
  <c r="AQ698" i="6" s="1"/>
  <c r="AP698" i="6" s="1"/>
  <c r="AO698" i="6" s="1"/>
  <c r="AN698" i="6" s="1"/>
  <c r="AM698" i="6" s="1"/>
  <c r="AL698" i="6" s="1"/>
  <c r="BL46" i="6"/>
  <c r="AU113" i="6"/>
  <c r="AU408" i="6"/>
  <c r="AU39" i="6"/>
  <c r="AU464" i="6"/>
  <c r="AU851" i="6"/>
  <c r="AT851" i="6" s="1"/>
  <c r="AS851" i="6" s="1"/>
  <c r="AR851" i="6" s="1"/>
  <c r="AQ851" i="6" s="1"/>
  <c r="AP851" i="6" s="1"/>
  <c r="AO851" i="6" s="1"/>
  <c r="AN851" i="6" s="1"/>
  <c r="AM851" i="6" s="1"/>
  <c r="AL851" i="6" s="1"/>
  <c r="AU307" i="6"/>
  <c r="AU533" i="6"/>
  <c r="AU714" i="6"/>
  <c r="AT714" i="6" s="1"/>
  <c r="AS714" i="6" s="1"/>
  <c r="AR714" i="6" s="1"/>
  <c r="AQ714" i="6" s="1"/>
  <c r="AP714" i="6" s="1"/>
  <c r="AO714" i="6" s="1"/>
  <c r="AN714" i="6" s="1"/>
  <c r="AM714" i="6" s="1"/>
  <c r="AL714" i="6" s="1"/>
  <c r="BL44" i="6"/>
  <c r="AU86" i="6"/>
  <c r="AT86" i="6" s="1"/>
  <c r="AS86" i="6" s="1"/>
  <c r="AR86" i="6" s="1"/>
  <c r="AQ86" i="6" s="1"/>
  <c r="AP86" i="6" s="1"/>
  <c r="AO86" i="6" s="1"/>
  <c r="AN86" i="6" s="1"/>
  <c r="AM86" i="6" s="1"/>
  <c r="AL86" i="6" s="1"/>
  <c r="AU641" i="6"/>
  <c r="AU372" i="6"/>
  <c r="AU679" i="6"/>
  <c r="AU78" i="6"/>
  <c r="AU418" i="6"/>
  <c r="AU660" i="6"/>
  <c r="AT660" i="6" s="1"/>
  <c r="AS660" i="6" s="1"/>
  <c r="AR660" i="6" s="1"/>
  <c r="AQ660" i="6" s="1"/>
  <c r="AP660" i="6" s="1"/>
  <c r="AO660" i="6" s="1"/>
  <c r="AN660" i="6" s="1"/>
  <c r="AM660" i="6" s="1"/>
  <c r="AL660" i="6" s="1"/>
  <c r="BL65" i="6"/>
  <c r="AU93" i="6"/>
  <c r="AU612" i="6"/>
  <c r="AU66" i="6"/>
  <c r="AU579" i="6"/>
  <c r="AU92" i="6"/>
  <c r="AT92" i="6" s="1"/>
  <c r="AS92" i="6" s="1"/>
  <c r="AR92" i="6" s="1"/>
  <c r="AQ92" i="6" s="1"/>
  <c r="AP92" i="6" s="1"/>
  <c r="AO92" i="6" s="1"/>
  <c r="AN92" i="6" s="1"/>
  <c r="AM92" i="6" s="1"/>
  <c r="AL92" i="6" s="1"/>
  <c r="AU345" i="6"/>
  <c r="AU566" i="6"/>
  <c r="AU824" i="6"/>
  <c r="BL25" i="6"/>
  <c r="AU122" i="6"/>
  <c r="AU383" i="6"/>
  <c r="AU57" i="6"/>
  <c r="AT57" i="6" s="1"/>
  <c r="AS57" i="6" s="1"/>
  <c r="AR57" i="6" s="1"/>
  <c r="AQ57" i="6" s="1"/>
  <c r="AP57" i="6" s="1"/>
  <c r="AO57" i="6" s="1"/>
  <c r="AN57" i="6" s="1"/>
  <c r="AM57" i="6" s="1"/>
  <c r="AL57" i="6" s="1"/>
  <c r="AU608" i="6"/>
  <c r="AU35" i="6"/>
  <c r="AU540" i="6"/>
  <c r="AU803" i="6"/>
  <c r="BL68" i="6"/>
  <c r="AU157" i="6"/>
  <c r="AU180" i="6"/>
  <c r="AT180" i="6" s="1"/>
  <c r="AS180" i="6" s="1"/>
  <c r="AR180" i="6" s="1"/>
  <c r="AQ180" i="6" s="1"/>
  <c r="AP180" i="6" s="1"/>
  <c r="AO180" i="6" s="1"/>
  <c r="AN180" i="6" s="1"/>
  <c r="AM180" i="6" s="1"/>
  <c r="AL180" i="6" s="1"/>
  <c r="AU424" i="6"/>
  <c r="AT424" i="6" s="1"/>
  <c r="AS424" i="6" s="1"/>
  <c r="AR424" i="6" s="1"/>
  <c r="AQ424" i="6" s="1"/>
  <c r="AP424" i="6" s="1"/>
  <c r="AO424" i="6" s="1"/>
  <c r="AN424" i="6" s="1"/>
  <c r="AM424" i="6" s="1"/>
  <c r="AL424" i="6" s="1"/>
  <c r="AU654" i="6"/>
  <c r="AT654" i="6" s="1"/>
  <c r="AS654" i="6" s="1"/>
  <c r="AR654" i="6" s="1"/>
  <c r="AQ654" i="6" s="1"/>
  <c r="AP654" i="6" s="1"/>
  <c r="AO654" i="6" s="1"/>
  <c r="AN654" i="6" s="1"/>
  <c r="AM654" i="6" s="1"/>
  <c r="AL654" i="6" s="1"/>
  <c r="AU71" i="6"/>
  <c r="AU272" i="6"/>
  <c r="AU100" i="6"/>
  <c r="AT100" i="6" s="1"/>
  <c r="AS100" i="6" s="1"/>
  <c r="AR100" i="6" s="1"/>
  <c r="AQ100" i="6" s="1"/>
  <c r="AP100" i="6" s="1"/>
  <c r="AO100" i="6" s="1"/>
  <c r="AN100" i="6" s="1"/>
  <c r="AM100" i="6" s="1"/>
  <c r="AL100" i="6" s="1"/>
  <c r="AU344" i="6"/>
  <c r="AU487" i="6"/>
  <c r="AU819" i="6"/>
  <c r="AU338" i="6"/>
  <c r="AT338" i="6" s="1"/>
  <c r="AS338" i="6" s="1"/>
  <c r="AR338" i="6" s="1"/>
  <c r="AQ338" i="6" s="1"/>
  <c r="AP338" i="6" s="1"/>
  <c r="AO338" i="6" s="1"/>
  <c r="AN338" i="6" s="1"/>
  <c r="AM338" i="6" s="1"/>
  <c r="AL338" i="6" s="1"/>
  <c r="AU116" i="6"/>
  <c r="AU360" i="6"/>
  <c r="AU590" i="6"/>
  <c r="AU827" i="6"/>
  <c r="AT827" i="6" s="1"/>
  <c r="AS827" i="6" s="1"/>
  <c r="AR827" i="6" s="1"/>
  <c r="AQ827" i="6" s="1"/>
  <c r="AP827" i="6" s="1"/>
  <c r="AO827" i="6" s="1"/>
  <c r="AN827" i="6" s="1"/>
  <c r="AM827" i="6" s="1"/>
  <c r="AL827" i="6" s="1"/>
  <c r="AU208" i="6"/>
  <c r="AU512" i="6"/>
  <c r="AU757" i="6"/>
  <c r="AU77" i="6"/>
  <c r="AU373" i="6"/>
  <c r="AU677" i="6"/>
  <c r="AU151" i="6"/>
  <c r="AT151" i="6" s="1"/>
  <c r="AS151" i="6" s="1"/>
  <c r="AR151" i="6" s="1"/>
  <c r="AQ151" i="6" s="1"/>
  <c r="AP151" i="6" s="1"/>
  <c r="AO151" i="6" s="1"/>
  <c r="AN151" i="6" s="1"/>
  <c r="AM151" i="6" s="1"/>
  <c r="AL151" i="6" s="1"/>
  <c r="AU217" i="6"/>
  <c r="AU483" i="6"/>
  <c r="AT483" i="6" s="1"/>
  <c r="AS483" i="6" s="1"/>
  <c r="AR483" i="6" s="1"/>
  <c r="AQ483" i="6" s="1"/>
  <c r="AP483" i="6" s="1"/>
  <c r="AO483" i="6" s="1"/>
  <c r="AN483" i="6" s="1"/>
  <c r="AM483" i="6" s="1"/>
  <c r="AL483" i="6" s="1"/>
  <c r="AU837" i="6"/>
  <c r="AU392" i="6"/>
  <c r="AU48" i="6"/>
  <c r="AU537" i="6"/>
  <c r="AU83" i="6"/>
  <c r="AT83" i="6" s="1"/>
  <c r="AS83" i="6" s="1"/>
  <c r="AR83" i="6" s="1"/>
  <c r="AQ83" i="6" s="1"/>
  <c r="AP83" i="6" s="1"/>
  <c r="AO83" i="6" s="1"/>
  <c r="AN83" i="6" s="1"/>
  <c r="AM83" i="6" s="1"/>
  <c r="AL83" i="6" s="1"/>
  <c r="AU284" i="6"/>
  <c r="AT284" i="6" s="1"/>
  <c r="AS284" i="6" s="1"/>
  <c r="AR284" i="6" s="1"/>
  <c r="AQ284" i="6" s="1"/>
  <c r="AP284" i="6" s="1"/>
  <c r="AO284" i="6" s="1"/>
  <c r="AN284" i="6" s="1"/>
  <c r="AM284" i="6" s="1"/>
  <c r="AL284" i="6" s="1"/>
  <c r="AU600" i="6"/>
  <c r="AU801" i="6"/>
  <c r="BL33" i="6"/>
  <c r="AU58" i="6"/>
  <c r="AU394" i="6"/>
  <c r="AU112" i="6"/>
  <c r="AT112" i="6" s="1"/>
  <c r="AS112" i="6" s="1"/>
  <c r="AR112" i="6" s="1"/>
  <c r="AQ112" i="6" s="1"/>
  <c r="AP112" i="6" s="1"/>
  <c r="AO112" i="6" s="1"/>
  <c r="AN112" i="6" s="1"/>
  <c r="AM112" i="6" s="1"/>
  <c r="AL112" i="6" s="1"/>
  <c r="AU559" i="6"/>
  <c r="AU99" i="6"/>
  <c r="AU300" i="6"/>
  <c r="AU632" i="6"/>
  <c r="AT632" i="6" s="1"/>
  <c r="AS632" i="6" s="1"/>
  <c r="AR632" i="6" s="1"/>
  <c r="AQ632" i="6" s="1"/>
  <c r="AP632" i="6" s="1"/>
  <c r="AO632" i="6" s="1"/>
  <c r="AN632" i="6" s="1"/>
  <c r="AM632" i="6" s="1"/>
  <c r="AL632" i="6" s="1"/>
  <c r="AU817" i="6"/>
  <c r="BL31" i="6"/>
  <c r="AU341" i="6"/>
  <c r="AU745" i="6"/>
  <c r="AU342" i="6"/>
  <c r="AU794" i="6"/>
  <c r="AU206" i="6"/>
  <c r="AT206" i="6" s="1"/>
  <c r="AS206" i="6" s="1"/>
  <c r="AR206" i="6" s="1"/>
  <c r="AQ206" i="6" s="1"/>
  <c r="AP206" i="6" s="1"/>
  <c r="AO206" i="6" s="1"/>
  <c r="AN206" i="6" s="1"/>
  <c r="AM206" i="6" s="1"/>
  <c r="AL206" i="6" s="1"/>
  <c r="AU407" i="6"/>
  <c r="AT407" i="6" s="1"/>
  <c r="AS407" i="6" s="1"/>
  <c r="AR407" i="6" s="1"/>
  <c r="AQ407" i="6" s="1"/>
  <c r="AP407" i="6" s="1"/>
  <c r="AO407" i="6" s="1"/>
  <c r="AN407" i="6" s="1"/>
  <c r="AM407" i="6" s="1"/>
  <c r="AL407" i="6" s="1"/>
  <c r="AU633" i="6"/>
  <c r="BL49" i="6"/>
  <c r="AU535" i="6"/>
  <c r="AT535" i="6" s="1"/>
  <c r="AS535" i="6" s="1"/>
  <c r="AR535" i="6" s="1"/>
  <c r="AQ535" i="6" s="1"/>
  <c r="AP535" i="6" s="1"/>
  <c r="AO535" i="6" s="1"/>
  <c r="AN535" i="6" s="1"/>
  <c r="AM535" i="6" s="1"/>
  <c r="AL535" i="6" s="1"/>
  <c r="AU322" i="6"/>
  <c r="AU651" i="6"/>
  <c r="AT651" i="6" s="1"/>
  <c r="AS651" i="6" s="1"/>
  <c r="AR651" i="6" s="1"/>
  <c r="AQ651" i="6" s="1"/>
  <c r="AP651" i="6" s="1"/>
  <c r="AO651" i="6" s="1"/>
  <c r="AN651" i="6" s="1"/>
  <c r="AM651" i="6" s="1"/>
  <c r="AL651" i="6" s="1"/>
  <c r="AU37" i="6"/>
  <c r="AU494" i="6"/>
  <c r="AU732" i="6"/>
  <c r="BL77" i="6"/>
  <c r="BL30" i="6"/>
  <c r="AU250" i="6"/>
  <c r="AU125" i="6"/>
  <c r="AU421" i="6"/>
  <c r="AU652" i="6"/>
  <c r="AU199" i="6"/>
  <c r="AU265" i="6"/>
  <c r="AU45" i="6"/>
  <c r="AU510" i="6"/>
  <c r="AU574" i="6"/>
  <c r="AU833" i="6"/>
  <c r="AU327" i="6"/>
  <c r="AU61" i="6"/>
  <c r="AU357" i="6"/>
  <c r="AT357" i="6" s="1"/>
  <c r="AS357" i="6" s="1"/>
  <c r="AR357" i="6" s="1"/>
  <c r="AQ357" i="6" s="1"/>
  <c r="AP357" i="6" s="1"/>
  <c r="AO357" i="6" s="1"/>
  <c r="AN357" i="6" s="1"/>
  <c r="AM357" i="6" s="1"/>
  <c r="AL357" i="6" s="1"/>
  <c r="AU655" i="6"/>
  <c r="AT655" i="6" s="1"/>
  <c r="AS655" i="6" s="1"/>
  <c r="AR655" i="6" s="1"/>
  <c r="AQ655" i="6" s="1"/>
  <c r="AP655" i="6" s="1"/>
  <c r="AO655" i="6" s="1"/>
  <c r="AN655" i="6" s="1"/>
  <c r="AM655" i="6" s="1"/>
  <c r="AL655" i="6" s="1"/>
  <c r="AU135" i="6"/>
  <c r="AT135" i="6" s="1"/>
  <c r="AS135" i="6" s="1"/>
  <c r="AR135" i="6" s="1"/>
  <c r="AQ135" i="6" s="1"/>
  <c r="AP135" i="6" s="1"/>
  <c r="AO135" i="6" s="1"/>
  <c r="AN135" i="6" s="1"/>
  <c r="AM135" i="6" s="1"/>
  <c r="AL135" i="6" s="1"/>
  <c r="AU336" i="6"/>
  <c r="AU591" i="6"/>
  <c r="AU750" i="6"/>
  <c r="AU22" i="6"/>
  <c r="AU362" i="6"/>
  <c r="AU577" i="6"/>
  <c r="AT577" i="6" s="1"/>
  <c r="AS577" i="6" s="1"/>
  <c r="AR577" i="6" s="1"/>
  <c r="AQ577" i="6" s="1"/>
  <c r="AP577" i="6" s="1"/>
  <c r="AO577" i="6" s="1"/>
  <c r="AN577" i="6" s="1"/>
  <c r="AM577" i="6" s="1"/>
  <c r="AL577" i="6" s="1"/>
  <c r="AU96" i="6"/>
  <c r="AT96" i="6" s="1"/>
  <c r="AS96" i="6" s="1"/>
  <c r="AR96" i="6" s="1"/>
  <c r="AQ96" i="6" s="1"/>
  <c r="AP96" i="6" s="1"/>
  <c r="AO96" i="6" s="1"/>
  <c r="AN96" i="6" s="1"/>
  <c r="AM96" i="6" s="1"/>
  <c r="AL96" i="6" s="1"/>
  <c r="AU340" i="6"/>
  <c r="AU570" i="6"/>
  <c r="AU825" i="6"/>
  <c r="AU378" i="6"/>
  <c r="AT378" i="6" s="1"/>
  <c r="AS378" i="6" s="1"/>
  <c r="AR378" i="6" s="1"/>
  <c r="AQ378" i="6" s="1"/>
  <c r="AP378" i="6" s="1"/>
  <c r="AO378" i="6" s="1"/>
  <c r="AN378" i="6" s="1"/>
  <c r="AM378" i="6" s="1"/>
  <c r="AL378" i="6" s="1"/>
  <c r="AU121" i="6"/>
  <c r="AU499" i="6"/>
  <c r="AU28" i="6"/>
  <c r="AU277" i="6"/>
  <c r="AU543" i="6"/>
  <c r="AT543" i="6" s="1"/>
  <c r="AS543" i="6" s="1"/>
  <c r="AR543" i="6" s="1"/>
  <c r="AQ543" i="6" s="1"/>
  <c r="AP543" i="6" s="1"/>
  <c r="AO543" i="6" s="1"/>
  <c r="AN543" i="6" s="1"/>
  <c r="AM543" i="6" s="1"/>
  <c r="AL543" i="6" s="1"/>
  <c r="AU858" i="6"/>
  <c r="BL16" i="6"/>
  <c r="AU186" i="6"/>
  <c r="AU468" i="6"/>
  <c r="AT468" i="6" s="1"/>
  <c r="AS468" i="6" s="1"/>
  <c r="AR468" i="6" s="1"/>
  <c r="AQ468" i="6" s="1"/>
  <c r="AP468" i="6" s="1"/>
  <c r="AO468" i="6" s="1"/>
  <c r="AN468" i="6" s="1"/>
  <c r="AM468" i="6" s="1"/>
  <c r="AL468" i="6" s="1"/>
  <c r="AU185" i="6"/>
  <c r="AT185" i="6" s="1"/>
  <c r="AS185" i="6" s="1"/>
  <c r="AR185" i="6" s="1"/>
  <c r="AQ185" i="6" s="1"/>
  <c r="AP185" i="6" s="1"/>
  <c r="AO185" i="6" s="1"/>
  <c r="AN185" i="6" s="1"/>
  <c r="AM185" i="6" s="1"/>
  <c r="AL185" i="6" s="1"/>
  <c r="AU515" i="6"/>
  <c r="AU44" i="6"/>
  <c r="AU293" i="6"/>
  <c r="AU571" i="6"/>
  <c r="AU776" i="6"/>
  <c r="AT776" i="6" s="1"/>
  <c r="AS776" i="6" s="1"/>
  <c r="AR776" i="6" s="1"/>
  <c r="AQ776" i="6" s="1"/>
  <c r="AP776" i="6" s="1"/>
  <c r="AO776" i="6" s="1"/>
  <c r="AN776" i="6" s="1"/>
  <c r="AM776" i="6" s="1"/>
  <c r="AL776" i="6" s="1"/>
  <c r="BL4" i="6"/>
  <c r="AU324" i="6"/>
  <c r="AU840" i="6"/>
  <c r="AU363" i="6"/>
  <c r="AU790" i="6"/>
  <c r="AU334" i="6"/>
  <c r="AU492" i="6"/>
  <c r="AU723" i="6"/>
  <c r="BL17" i="6"/>
  <c r="AU709" i="6"/>
  <c r="AU304" i="6"/>
  <c r="AU589" i="6"/>
  <c r="AU165" i="6"/>
  <c r="AT165" i="6" s="1"/>
  <c r="AS165" i="6" s="1"/>
  <c r="AR165" i="6" s="1"/>
  <c r="AQ165" i="6" s="1"/>
  <c r="AP165" i="6" s="1"/>
  <c r="AO165" i="6" s="1"/>
  <c r="AN165" i="6" s="1"/>
  <c r="AM165" i="6" s="1"/>
  <c r="AL165" i="6" s="1"/>
  <c r="AU489" i="6"/>
  <c r="AU70" i="6"/>
  <c r="AU410" i="6"/>
  <c r="AT410" i="6" s="1"/>
  <c r="AS410" i="6" s="1"/>
  <c r="AR410" i="6" s="1"/>
  <c r="AQ410" i="6" s="1"/>
  <c r="AP410" i="6" s="1"/>
  <c r="AO410" i="6" s="1"/>
  <c r="AN410" i="6" s="1"/>
  <c r="AM410" i="6" s="1"/>
  <c r="AL410" i="6" s="1"/>
  <c r="AU625" i="6"/>
  <c r="AU144" i="6"/>
  <c r="AT144" i="6" s="1"/>
  <c r="AS144" i="6" s="1"/>
  <c r="AR144" i="6" s="1"/>
  <c r="AQ144" i="6" s="1"/>
  <c r="AP144" i="6" s="1"/>
  <c r="AO144" i="6" s="1"/>
  <c r="AN144" i="6" s="1"/>
  <c r="AM144" i="6" s="1"/>
  <c r="AL144" i="6" s="1"/>
  <c r="AU388" i="6"/>
  <c r="AU173" i="6"/>
  <c r="AT173" i="6" s="1"/>
  <c r="AS173" i="6" s="1"/>
  <c r="AR173" i="6" s="1"/>
  <c r="AQ173" i="6" s="1"/>
  <c r="AP173" i="6" s="1"/>
  <c r="AO173" i="6" s="1"/>
  <c r="AN173" i="6" s="1"/>
  <c r="AM173" i="6" s="1"/>
  <c r="AL173" i="6" s="1"/>
  <c r="AU639" i="6"/>
  <c r="AU119" i="6"/>
  <c r="AU320" i="6"/>
  <c r="AU189" i="6"/>
  <c r="AU346" i="6"/>
  <c r="AU561" i="6"/>
  <c r="AU80" i="6"/>
  <c r="AU329" i="6"/>
  <c r="AU467" i="6"/>
  <c r="AT467" i="6" s="1"/>
  <c r="AS467" i="6" s="1"/>
  <c r="AR467" i="6" s="1"/>
  <c r="AQ467" i="6" s="1"/>
  <c r="AP467" i="6" s="1"/>
  <c r="AO467" i="6" s="1"/>
  <c r="AN467" i="6" s="1"/>
  <c r="AM467" i="6" s="1"/>
  <c r="AL467" i="6" s="1"/>
  <c r="AU843" i="6"/>
  <c r="AU150" i="6"/>
  <c r="AT150" i="6" s="1"/>
  <c r="AS150" i="6" s="1"/>
  <c r="AR150" i="6" s="1"/>
  <c r="AQ150" i="6" s="1"/>
  <c r="AP150" i="6" s="1"/>
  <c r="AO150" i="6" s="1"/>
  <c r="AN150" i="6" s="1"/>
  <c r="AM150" i="6" s="1"/>
  <c r="AL150" i="6" s="1"/>
  <c r="AU351" i="6"/>
  <c r="AU667" i="6"/>
  <c r="AT667" i="6" s="1"/>
  <c r="AS667" i="6" s="1"/>
  <c r="AR667" i="6" s="1"/>
  <c r="AQ667" i="6" s="1"/>
  <c r="AP667" i="6" s="1"/>
  <c r="AO667" i="6" s="1"/>
  <c r="AN667" i="6" s="1"/>
  <c r="AM667" i="6" s="1"/>
  <c r="AL667" i="6" s="1"/>
  <c r="AU41" i="6"/>
  <c r="AU502" i="6"/>
  <c r="AU740" i="6"/>
  <c r="AT740" i="6" s="1"/>
  <c r="AS740" i="6" s="1"/>
  <c r="AR740" i="6" s="1"/>
  <c r="AQ740" i="6" s="1"/>
  <c r="AP740" i="6" s="1"/>
  <c r="AO740" i="6" s="1"/>
  <c r="AN740" i="6" s="1"/>
  <c r="AM740" i="6" s="1"/>
  <c r="AL740" i="6" s="1"/>
  <c r="AU870" i="6"/>
  <c r="AU452" i="6"/>
  <c r="AT452" i="6" s="1"/>
  <c r="AS452" i="6" s="1"/>
  <c r="AR452" i="6" s="1"/>
  <c r="AQ452" i="6" s="1"/>
  <c r="AP452" i="6" s="1"/>
  <c r="AO452" i="6" s="1"/>
  <c r="AN452" i="6" s="1"/>
  <c r="AM452" i="6" s="1"/>
  <c r="AL452" i="6" s="1"/>
  <c r="AU194" i="6"/>
  <c r="AU618" i="6"/>
  <c r="AT618" i="6" s="1"/>
  <c r="AS618" i="6" s="1"/>
  <c r="AR618" i="6" s="1"/>
  <c r="AQ618" i="6" s="1"/>
  <c r="AP618" i="6" s="1"/>
  <c r="AO618" i="6" s="1"/>
  <c r="AN618" i="6" s="1"/>
  <c r="AM618" i="6" s="1"/>
  <c r="AL618" i="6" s="1"/>
  <c r="AU156" i="6"/>
  <c r="AU400" i="6"/>
  <c r="AT400" i="6" s="1"/>
  <c r="AS400" i="6" s="1"/>
  <c r="AR400" i="6" s="1"/>
  <c r="AQ400" i="6" s="1"/>
  <c r="AP400" i="6" s="1"/>
  <c r="AO400" i="6" s="1"/>
  <c r="AN400" i="6" s="1"/>
  <c r="AM400" i="6" s="1"/>
  <c r="AL400" i="6" s="1"/>
  <c r="AU630" i="6"/>
  <c r="BL69" i="6"/>
  <c r="BL22" i="6"/>
  <c r="AU91" i="6"/>
  <c r="AT91" i="6" s="1"/>
  <c r="AS91" i="6" s="1"/>
  <c r="AR91" i="6" s="1"/>
  <c r="AQ91" i="6" s="1"/>
  <c r="AP91" i="6" s="1"/>
  <c r="AO91" i="6" s="1"/>
  <c r="AN91" i="6" s="1"/>
  <c r="AM91" i="6" s="1"/>
  <c r="AL91" i="6" s="1"/>
  <c r="AU616" i="6"/>
  <c r="AU258" i="6"/>
  <c r="AT258" i="6" s="1"/>
  <c r="AS258" i="6" s="1"/>
  <c r="AR258" i="6" s="1"/>
  <c r="AQ258" i="6" s="1"/>
  <c r="AP258" i="6" s="1"/>
  <c r="AO258" i="6" s="1"/>
  <c r="AN258" i="6" s="1"/>
  <c r="AM258" i="6" s="1"/>
  <c r="AL258" i="6" s="1"/>
  <c r="AU634" i="6"/>
  <c r="AU172" i="6"/>
  <c r="AT172" i="6" s="1"/>
  <c r="AS172" i="6" s="1"/>
  <c r="AR172" i="6" s="1"/>
  <c r="AQ172" i="6" s="1"/>
  <c r="AP172" i="6" s="1"/>
  <c r="AO172" i="6" s="1"/>
  <c r="AN172" i="6" s="1"/>
  <c r="AM172" i="6" s="1"/>
  <c r="AL172" i="6" s="1"/>
  <c r="AU416" i="6"/>
  <c r="AU646" i="6"/>
  <c r="BL67" i="6"/>
  <c r="BL20" i="6"/>
  <c r="AU446" i="6"/>
  <c r="AU55" i="6"/>
  <c r="AT55" i="6" s="1"/>
  <c r="AS55" i="6" s="1"/>
  <c r="AR55" i="6" s="1"/>
  <c r="AQ55" i="6" s="1"/>
  <c r="AP55" i="6" s="1"/>
  <c r="AO55" i="6" s="1"/>
  <c r="AN55" i="6" s="1"/>
  <c r="AM55" i="6" s="1"/>
  <c r="AL55" i="6" s="1"/>
  <c r="AU480" i="6"/>
  <c r="AU855" i="6"/>
  <c r="AU323" i="6"/>
  <c r="AT323" i="6" s="1"/>
  <c r="AS323" i="6" s="1"/>
  <c r="AR323" i="6" s="1"/>
  <c r="AQ323" i="6" s="1"/>
  <c r="AP323" i="6" s="1"/>
  <c r="AO323" i="6" s="1"/>
  <c r="AN323" i="6" s="1"/>
  <c r="AM323" i="6" s="1"/>
  <c r="AL323" i="6" s="1"/>
  <c r="AU551" i="6"/>
  <c r="AU818" i="6"/>
  <c r="AT818" i="6" s="1"/>
  <c r="AS818" i="6" s="1"/>
  <c r="AR818" i="6" s="1"/>
  <c r="AQ818" i="6" s="1"/>
  <c r="AP818" i="6" s="1"/>
  <c r="AO818" i="6" s="1"/>
  <c r="AN818" i="6" s="1"/>
  <c r="AM818" i="6" s="1"/>
  <c r="AL818" i="6" s="1"/>
  <c r="BL74" i="6"/>
  <c r="AU166" i="6"/>
  <c r="AU683" i="6"/>
  <c r="AT683" i="6" s="1"/>
  <c r="AS683" i="6" s="1"/>
  <c r="AR683" i="6" s="1"/>
  <c r="AQ683" i="6" s="1"/>
  <c r="AP683" i="6" s="1"/>
  <c r="AO683" i="6" s="1"/>
  <c r="AN683" i="6" s="1"/>
  <c r="AM683" i="6" s="1"/>
  <c r="AL683" i="6" s="1"/>
  <c r="AU420" i="6"/>
  <c r="AU711" i="6"/>
  <c r="AT711" i="6" s="1"/>
  <c r="AS711" i="6" s="1"/>
  <c r="AR711" i="6" s="1"/>
  <c r="AQ711" i="6" s="1"/>
  <c r="AP711" i="6" s="1"/>
  <c r="AO711" i="6" s="1"/>
  <c r="AN711" i="6" s="1"/>
  <c r="AM711" i="6" s="1"/>
  <c r="AL711" i="6" s="1"/>
  <c r="AU110" i="6"/>
  <c r="AU466" i="6"/>
  <c r="AU673" i="6"/>
  <c r="BL45" i="6"/>
  <c r="AU31" i="6"/>
  <c r="AT31" i="6" s="1"/>
  <c r="AS31" i="6" s="1"/>
  <c r="AR31" i="6" s="1"/>
  <c r="AQ31" i="6" s="1"/>
  <c r="AP31" i="6" s="1"/>
  <c r="AO31" i="6" s="1"/>
  <c r="AN31" i="6" s="1"/>
  <c r="AM31" i="6" s="1"/>
  <c r="AL31" i="6" s="1"/>
  <c r="AU109" i="6"/>
  <c r="AU636" i="6"/>
  <c r="AT636" i="6" s="1"/>
  <c r="AS636" i="6" s="1"/>
  <c r="AR636" i="6" s="1"/>
  <c r="AQ636" i="6" s="1"/>
  <c r="AP636" i="6" s="1"/>
  <c r="AO636" i="6" s="1"/>
  <c r="AN636" i="6" s="1"/>
  <c r="AM636" i="6" s="1"/>
  <c r="AL636" i="6" s="1"/>
  <c r="AU233" i="6"/>
  <c r="AT233" i="6" s="1"/>
  <c r="AS233" i="6" s="1"/>
  <c r="AR233" i="6" s="1"/>
  <c r="AQ233" i="6" s="1"/>
  <c r="AP233" i="6" s="1"/>
  <c r="AO233" i="6" s="1"/>
  <c r="AN233" i="6" s="1"/>
  <c r="AM233" i="6" s="1"/>
  <c r="AL233" i="6" s="1"/>
  <c r="AU605" i="6"/>
  <c r="AT605" i="6" s="1"/>
  <c r="AS605" i="6" s="1"/>
  <c r="AR605" i="6" s="1"/>
  <c r="AQ605" i="6" s="1"/>
  <c r="AP605" i="6" s="1"/>
  <c r="AO605" i="6" s="1"/>
  <c r="AN605" i="6" s="1"/>
  <c r="AM605" i="6" s="1"/>
  <c r="AL605" i="6" s="1"/>
  <c r="AU53" i="6"/>
  <c r="AT53" i="6" s="1"/>
  <c r="AS53" i="6" s="1"/>
  <c r="AR53" i="6" s="1"/>
  <c r="AQ53" i="6" s="1"/>
  <c r="AP53" i="6" s="1"/>
  <c r="AO53" i="6" s="1"/>
  <c r="AN53" i="6" s="1"/>
  <c r="AM53" i="6" s="1"/>
  <c r="AL53" i="6" s="1"/>
  <c r="AU352" i="6"/>
  <c r="AT352" i="6" s="1"/>
  <c r="AS352" i="6" s="1"/>
  <c r="AR352" i="6" s="1"/>
  <c r="AQ352" i="6" s="1"/>
  <c r="AP352" i="6" s="1"/>
  <c r="AO352" i="6" s="1"/>
  <c r="AN352" i="6" s="1"/>
  <c r="AM352" i="6" s="1"/>
  <c r="AL352" i="6" s="1"/>
  <c r="AU582" i="6"/>
  <c r="AU832" i="6"/>
  <c r="BL23" i="6"/>
  <c r="AU441" i="6"/>
  <c r="AU183" i="6"/>
  <c r="AU604" i="6"/>
  <c r="AT604" i="6" s="1"/>
  <c r="AS604" i="6" s="1"/>
  <c r="AR604" i="6" s="1"/>
  <c r="AQ604" i="6" s="1"/>
  <c r="AP604" i="6" s="1"/>
  <c r="AO604" i="6" s="1"/>
  <c r="AN604" i="6" s="1"/>
  <c r="AM604" i="6" s="1"/>
  <c r="AL604" i="6" s="1"/>
  <c r="AU836" i="6"/>
  <c r="AU259" i="6"/>
  <c r="AU564" i="6"/>
  <c r="AT564" i="6" s="1"/>
  <c r="AS564" i="6" s="1"/>
  <c r="AR564" i="6" s="1"/>
  <c r="AQ564" i="6" s="1"/>
  <c r="AP564" i="6" s="1"/>
  <c r="AO564" i="6" s="1"/>
  <c r="AN564" i="6" s="1"/>
  <c r="AM564" i="6" s="1"/>
  <c r="AL564" i="6" s="1"/>
  <c r="AU666" i="6"/>
  <c r="BL50" i="6"/>
  <c r="AU212" i="6"/>
  <c r="AT212" i="6" s="1"/>
  <c r="AS212" i="6" s="1"/>
  <c r="AR212" i="6" s="1"/>
  <c r="AQ212" i="6" s="1"/>
  <c r="AP212" i="6" s="1"/>
  <c r="AO212" i="6" s="1"/>
  <c r="AN212" i="6" s="1"/>
  <c r="AM212" i="6" s="1"/>
  <c r="AL212" i="6" s="1"/>
  <c r="AK212" i="6" s="1"/>
  <c r="AU198" i="6"/>
  <c r="AT198" i="6" s="1"/>
  <c r="AS198" i="6" s="1"/>
  <c r="AR198" i="6" s="1"/>
  <c r="AQ198" i="6" s="1"/>
  <c r="AP198" i="6" s="1"/>
  <c r="AO198" i="6" s="1"/>
  <c r="AN198" i="6" s="1"/>
  <c r="AM198" i="6" s="1"/>
  <c r="AL198" i="6" s="1"/>
  <c r="AU399" i="6"/>
  <c r="AT399" i="6" s="1"/>
  <c r="AS399" i="6" s="1"/>
  <c r="AR399" i="6" s="1"/>
  <c r="AQ399" i="6" s="1"/>
  <c r="AP399" i="6" s="1"/>
  <c r="AO399" i="6" s="1"/>
  <c r="AN399" i="6" s="1"/>
  <c r="AM399" i="6" s="1"/>
  <c r="AL399" i="6" s="1"/>
  <c r="AU715" i="6"/>
  <c r="AT715" i="6" s="1"/>
  <c r="AS715" i="6" s="1"/>
  <c r="AR715" i="6" s="1"/>
  <c r="AQ715" i="6" s="1"/>
  <c r="AP715" i="6" s="1"/>
  <c r="AO715" i="6" s="1"/>
  <c r="AN715" i="6" s="1"/>
  <c r="AM715" i="6" s="1"/>
  <c r="AL715" i="6" s="1"/>
  <c r="AU89" i="6"/>
  <c r="AU385" i="6"/>
  <c r="AU118" i="6"/>
  <c r="AU505" i="6"/>
  <c r="AU736" i="6"/>
  <c r="AT736" i="6" s="1"/>
  <c r="AS736" i="6" s="1"/>
  <c r="AR736" i="6" s="1"/>
  <c r="AQ736" i="6" s="1"/>
  <c r="AP736" i="6" s="1"/>
  <c r="AO736" i="6" s="1"/>
  <c r="AN736" i="6" s="1"/>
  <c r="AM736" i="6" s="1"/>
  <c r="AL736" i="6" s="1"/>
  <c r="AU64" i="6"/>
  <c r="AU313" i="6"/>
  <c r="AU134" i="6"/>
  <c r="AU514" i="6"/>
  <c r="AT514" i="6" s="1"/>
  <c r="AS514" i="6" s="1"/>
  <c r="AR514" i="6" s="1"/>
  <c r="AQ514" i="6" s="1"/>
  <c r="AP514" i="6" s="1"/>
  <c r="AO514" i="6" s="1"/>
  <c r="AN514" i="6" s="1"/>
  <c r="AM514" i="6" s="1"/>
  <c r="AL514" i="6" s="1"/>
  <c r="AU721" i="6"/>
  <c r="AT721" i="6" s="1"/>
  <c r="AS721" i="6" s="1"/>
  <c r="AR721" i="6" s="1"/>
  <c r="AQ721" i="6" s="1"/>
  <c r="AP721" i="6" s="1"/>
  <c r="AO721" i="6" s="1"/>
  <c r="AN721" i="6" s="1"/>
  <c r="AM721" i="6" s="1"/>
  <c r="AL721" i="6" s="1"/>
  <c r="AU25" i="6"/>
  <c r="AU554" i="6"/>
  <c r="AU812" i="6"/>
  <c r="AU278" i="6"/>
  <c r="AU436" i="6"/>
  <c r="AU815" i="6"/>
  <c r="AU169" i="6"/>
  <c r="AU497" i="6"/>
  <c r="AU728" i="6"/>
  <c r="AU75" i="6"/>
  <c r="AU584" i="6"/>
  <c r="AU311" i="6"/>
  <c r="AU648" i="6"/>
  <c r="AU101" i="6"/>
  <c r="AU397" i="6"/>
  <c r="AU725" i="6"/>
  <c r="AT725" i="6" s="1"/>
  <c r="AS725" i="6" s="1"/>
  <c r="AR725" i="6" s="1"/>
  <c r="AQ725" i="6" s="1"/>
  <c r="AP725" i="6" s="1"/>
  <c r="AO725" i="6" s="1"/>
  <c r="AN725" i="6" s="1"/>
  <c r="AM725" i="6" s="1"/>
  <c r="AL725" i="6" s="1"/>
  <c r="BL53" i="6"/>
  <c r="BL15" i="6"/>
  <c r="AU164" i="6"/>
  <c r="AU638" i="6"/>
  <c r="AU240" i="6"/>
  <c r="AU664" i="6"/>
  <c r="AU117" i="6"/>
  <c r="AU413" i="6"/>
  <c r="AU644" i="6"/>
  <c r="BL51" i="6"/>
  <c r="BL12" i="6"/>
  <c r="AU426" i="6"/>
  <c r="AU128" i="6"/>
  <c r="AU530" i="6"/>
  <c r="AU115" i="6"/>
  <c r="AU316" i="6"/>
  <c r="AU447" i="6"/>
  <c r="AU730" i="6"/>
  <c r="AT730" i="6" s="1"/>
  <c r="AS730" i="6" s="1"/>
  <c r="AR730" i="6" s="1"/>
  <c r="AQ730" i="6" s="1"/>
  <c r="AP730" i="6" s="1"/>
  <c r="AO730" i="6" s="1"/>
  <c r="AN730" i="6" s="1"/>
  <c r="AM730" i="6" s="1"/>
  <c r="AL730" i="6" s="1"/>
  <c r="BL58" i="6"/>
  <c r="AU283" i="6"/>
  <c r="AT283" i="6" s="1"/>
  <c r="AS283" i="6" s="1"/>
  <c r="AR283" i="6" s="1"/>
  <c r="AQ283" i="6" s="1"/>
  <c r="AP283" i="6" s="1"/>
  <c r="AO283" i="6" s="1"/>
  <c r="AN283" i="6" s="1"/>
  <c r="AM283" i="6" s="1"/>
  <c r="AL283" i="6" s="1"/>
  <c r="AU690" i="6"/>
  <c r="AU374" i="6"/>
  <c r="AU811" i="6"/>
  <c r="AT811" i="6" s="1"/>
  <c r="AS811" i="6" s="1"/>
  <c r="AR811" i="6" s="1"/>
  <c r="AQ811" i="6" s="1"/>
  <c r="AP811" i="6" s="1"/>
  <c r="AO811" i="6" s="1"/>
  <c r="AN811" i="6" s="1"/>
  <c r="AM811" i="6" s="1"/>
  <c r="AL811" i="6" s="1"/>
  <c r="AU238" i="6"/>
  <c r="AT238" i="6" s="1"/>
  <c r="AS238" i="6" s="1"/>
  <c r="AR238" i="6" s="1"/>
  <c r="AQ238" i="6" s="1"/>
  <c r="AP238" i="6" s="1"/>
  <c r="AO238" i="6" s="1"/>
  <c r="AN238" i="6" s="1"/>
  <c r="AM238" i="6" s="1"/>
  <c r="AL238" i="6" s="1"/>
  <c r="AU445" i="6"/>
  <c r="AU755" i="6"/>
  <c r="BL13" i="6"/>
  <c r="AU159" i="6"/>
  <c r="AU182" i="6"/>
  <c r="AU699" i="6"/>
  <c r="AT699" i="6" s="1"/>
  <c r="AS699" i="6" s="1"/>
  <c r="AR699" i="6" s="1"/>
  <c r="AQ699" i="6" s="1"/>
  <c r="AP699" i="6" s="1"/>
  <c r="AO699" i="6" s="1"/>
  <c r="AN699" i="6" s="1"/>
  <c r="AM699" i="6" s="1"/>
  <c r="AL699" i="6" s="1"/>
  <c r="AU353" i="6"/>
  <c r="AU727" i="6"/>
  <c r="AU181" i="6"/>
  <c r="AT181" i="6" s="1"/>
  <c r="AS181" i="6" s="1"/>
  <c r="AR181" i="6" s="1"/>
  <c r="AQ181" i="6" s="1"/>
  <c r="AP181" i="6" s="1"/>
  <c r="AO181" i="6" s="1"/>
  <c r="AN181" i="6" s="1"/>
  <c r="AM181" i="6" s="1"/>
  <c r="AL181" i="6" s="1"/>
  <c r="AU349" i="6"/>
  <c r="AT349" i="6" s="1"/>
  <c r="AS349" i="6" s="1"/>
  <c r="AR349" i="6" s="1"/>
  <c r="AQ349" i="6" s="1"/>
  <c r="AP349" i="6" s="1"/>
  <c r="AO349" i="6" s="1"/>
  <c r="AN349" i="6" s="1"/>
  <c r="AM349" i="6" s="1"/>
  <c r="AL349" i="6" s="1"/>
  <c r="AU647" i="6"/>
  <c r="BL75" i="6"/>
  <c r="BL28" i="6"/>
  <c r="AU891" i="6"/>
  <c r="AT891" i="6" s="1"/>
  <c r="AS891" i="6" s="1"/>
  <c r="AR891" i="6" s="1"/>
  <c r="AQ891" i="6" s="1"/>
  <c r="AP891" i="6" s="1"/>
  <c r="AO891" i="6" s="1"/>
  <c r="AN891" i="6" s="1"/>
  <c r="AM891" i="6" s="1"/>
  <c r="AL891" i="6" s="1"/>
  <c r="AU835" i="6"/>
  <c r="AU326" i="6"/>
  <c r="AT326" i="6" s="1"/>
  <c r="AS326" i="6" s="1"/>
  <c r="AR326" i="6" s="1"/>
  <c r="AQ326" i="6" s="1"/>
  <c r="AP326" i="6" s="1"/>
  <c r="AO326" i="6" s="1"/>
  <c r="AN326" i="6" s="1"/>
  <c r="AM326" i="6" s="1"/>
  <c r="AL326" i="6" s="1"/>
  <c r="AU484" i="6"/>
  <c r="AU802" i="6"/>
  <c r="AU34" i="6"/>
  <c r="AU871" i="6"/>
  <c r="AU246" i="6"/>
  <c r="AU482" i="6"/>
  <c r="AU689" i="6"/>
  <c r="AT689" i="6" s="1"/>
  <c r="AS689" i="6" s="1"/>
  <c r="AR689" i="6" s="1"/>
  <c r="AQ689" i="6" s="1"/>
  <c r="AP689" i="6" s="1"/>
  <c r="AO689" i="6" s="1"/>
  <c r="AN689" i="6" s="1"/>
  <c r="AM689" i="6" s="1"/>
  <c r="AL689" i="6" s="1"/>
  <c r="AU192" i="6"/>
  <c r="AT192" i="6" s="1"/>
  <c r="AS192" i="6" s="1"/>
  <c r="AR192" i="6" s="1"/>
  <c r="AQ192" i="6" s="1"/>
  <c r="AP192" i="6" s="1"/>
  <c r="AO192" i="6" s="1"/>
  <c r="AN192" i="6" s="1"/>
  <c r="AM192" i="6" s="1"/>
  <c r="AL192" i="6" s="1"/>
  <c r="AU438" i="6"/>
  <c r="AU262" i="6"/>
  <c r="AT262" i="6" s="1"/>
  <c r="AS262" i="6" s="1"/>
  <c r="AR262" i="6" s="1"/>
  <c r="AQ262" i="6" s="1"/>
  <c r="AP262" i="6" s="1"/>
  <c r="AO262" i="6" s="1"/>
  <c r="AN262" i="6" s="1"/>
  <c r="AM262" i="6" s="1"/>
  <c r="AL262" i="6" s="1"/>
  <c r="AU493" i="6"/>
  <c r="AU783" i="6"/>
  <c r="AU153" i="6"/>
  <c r="AU470" i="6"/>
  <c r="AU708" i="6"/>
  <c r="AT708" i="6" s="1"/>
  <c r="AS708" i="6" s="1"/>
  <c r="AR708" i="6" s="1"/>
  <c r="AQ708" i="6" s="1"/>
  <c r="AP708" i="6" s="1"/>
  <c r="AO708" i="6" s="1"/>
  <c r="AN708" i="6" s="1"/>
  <c r="AM708" i="6" s="1"/>
  <c r="AL708" i="6" s="1"/>
  <c r="AU867" i="6"/>
  <c r="AU267" i="6"/>
  <c r="AT267" i="6" s="1"/>
  <c r="AS267" i="6" s="1"/>
  <c r="AR267" i="6" s="1"/>
  <c r="AQ267" i="6" s="1"/>
  <c r="AP267" i="6" s="1"/>
  <c r="AO267" i="6" s="1"/>
  <c r="AN267" i="6" s="1"/>
  <c r="AM267" i="6" s="1"/>
  <c r="AL267" i="6" s="1"/>
  <c r="AU580" i="6"/>
  <c r="AU674" i="6"/>
  <c r="AT674" i="6" s="1"/>
  <c r="AS674" i="6" s="1"/>
  <c r="AR674" i="6" s="1"/>
  <c r="AQ674" i="6" s="1"/>
  <c r="AP674" i="6" s="1"/>
  <c r="AO674" i="6" s="1"/>
  <c r="AN674" i="6" s="1"/>
  <c r="AM674" i="6" s="1"/>
  <c r="AL674" i="6" s="1"/>
  <c r="AU114" i="6"/>
  <c r="AU474" i="6"/>
  <c r="AT474" i="6" s="1"/>
  <c r="AS474" i="6" s="1"/>
  <c r="AR474" i="6" s="1"/>
  <c r="AQ474" i="6" s="1"/>
  <c r="AP474" i="6" s="1"/>
  <c r="AO474" i="6" s="1"/>
  <c r="AN474" i="6" s="1"/>
  <c r="AM474" i="6" s="1"/>
  <c r="AL474" i="6" s="1"/>
  <c r="AU681" i="6"/>
  <c r="AU148" i="6"/>
  <c r="AU622" i="6"/>
  <c r="AT622" i="6" s="1"/>
  <c r="AS622" i="6" s="1"/>
  <c r="AR622" i="6" s="1"/>
  <c r="AQ622" i="6" s="1"/>
  <c r="AP622" i="6" s="1"/>
  <c r="AO622" i="6" s="1"/>
  <c r="AN622" i="6" s="1"/>
  <c r="AM622" i="6" s="1"/>
  <c r="AL622" i="6" s="1"/>
  <c r="AU297" i="6"/>
  <c r="AU713" i="6"/>
  <c r="AU46" i="6"/>
  <c r="AU386" i="6"/>
  <c r="AT386" i="6" s="1"/>
  <c r="AS386" i="6" s="1"/>
  <c r="AR386" i="6" s="1"/>
  <c r="AQ386" i="6" s="1"/>
  <c r="AP386" i="6" s="1"/>
  <c r="AO386" i="6" s="1"/>
  <c r="AN386" i="6" s="1"/>
  <c r="AM386" i="6" s="1"/>
  <c r="AL386" i="6" s="1"/>
  <c r="AU601" i="6"/>
  <c r="BL37" i="6"/>
  <c r="AU95" i="6"/>
  <c r="AU54" i="6"/>
  <c r="AT54" i="6" s="1"/>
  <c r="AS54" i="6" s="1"/>
  <c r="AR54" i="6" s="1"/>
  <c r="AQ54" i="6" s="1"/>
  <c r="AP54" i="6" s="1"/>
  <c r="AO54" i="6" s="1"/>
  <c r="AN54" i="6" s="1"/>
  <c r="AM54" i="6" s="1"/>
  <c r="AL54" i="6" s="1"/>
  <c r="AU609" i="6"/>
  <c r="AU356" i="6"/>
  <c r="AU663" i="6"/>
  <c r="AU62" i="6"/>
  <c r="AU402" i="6"/>
  <c r="AU617" i="6"/>
  <c r="BL35" i="6"/>
  <c r="AU866" i="6"/>
  <c r="AT866" i="6" s="1"/>
  <c r="AS866" i="6" s="1"/>
  <c r="AR866" i="6" s="1"/>
  <c r="AQ866" i="6" s="1"/>
  <c r="AP866" i="6" s="1"/>
  <c r="AO866" i="6" s="1"/>
  <c r="AN866" i="6" s="1"/>
  <c r="AM866" i="6" s="1"/>
  <c r="AL866" i="6" s="1"/>
  <c r="AU500" i="6"/>
  <c r="AU201" i="6"/>
  <c r="AU531" i="6"/>
  <c r="AU60" i="6"/>
  <c r="AU309" i="6"/>
  <c r="AT309" i="6" s="1"/>
  <c r="AS309" i="6" s="1"/>
  <c r="AR309" i="6" s="1"/>
  <c r="AQ309" i="6" s="1"/>
  <c r="AP309" i="6" s="1"/>
  <c r="AO309" i="6" s="1"/>
  <c r="AN309" i="6" s="1"/>
  <c r="AM309" i="6" s="1"/>
  <c r="AL309" i="6" s="1"/>
  <c r="AU838" i="6"/>
  <c r="BL42" i="6"/>
  <c r="AU269" i="6"/>
  <c r="AT269" i="6" s="1"/>
  <c r="AS269" i="6" s="1"/>
  <c r="AR269" i="6" s="1"/>
  <c r="AQ269" i="6" s="1"/>
  <c r="AP269" i="6" s="1"/>
  <c r="AO269" i="6" s="1"/>
  <c r="AN269" i="6" s="1"/>
  <c r="AM269" i="6" s="1"/>
  <c r="AL269" i="6" s="1"/>
  <c r="AU856" i="6"/>
  <c r="AU395" i="6"/>
  <c r="AT395" i="6" s="1"/>
  <c r="AS395" i="6" s="1"/>
  <c r="AR395" i="6" s="1"/>
  <c r="AQ395" i="6" s="1"/>
  <c r="AP395" i="6" s="1"/>
  <c r="AO395" i="6" s="1"/>
  <c r="AN395" i="6" s="1"/>
  <c r="AM395" i="6" s="1"/>
  <c r="AL395" i="6" s="1"/>
  <c r="AU789" i="6"/>
  <c r="AU227" i="6"/>
  <c r="AT227" i="6" s="1"/>
  <c r="AS227" i="6" s="1"/>
  <c r="AR227" i="6" s="1"/>
  <c r="AQ227" i="6" s="1"/>
  <c r="AP227" i="6" s="1"/>
  <c r="AO227" i="6" s="1"/>
  <c r="AN227" i="6" s="1"/>
  <c r="AM227" i="6" s="1"/>
  <c r="AL227" i="6" s="1"/>
  <c r="AU524" i="6"/>
  <c r="AU769" i="6"/>
  <c r="AT769" i="6" s="1"/>
  <c r="AS769" i="6" s="1"/>
  <c r="AR769" i="6" s="1"/>
  <c r="AQ769" i="6" s="1"/>
  <c r="AP769" i="6" s="1"/>
  <c r="AO769" i="6" s="1"/>
  <c r="AN769" i="6" s="1"/>
  <c r="AM769" i="6" s="1"/>
  <c r="AL769" i="6" s="1"/>
  <c r="BL70" i="6"/>
  <c r="AU104" i="6"/>
  <c r="AU861" i="6"/>
  <c r="AU315" i="6"/>
  <c r="AT315" i="6" s="1"/>
  <c r="AS315" i="6" s="1"/>
  <c r="AR315" i="6" s="1"/>
  <c r="AQ315" i="6" s="1"/>
  <c r="AP315" i="6" s="1"/>
  <c r="AO315" i="6" s="1"/>
  <c r="AN315" i="6" s="1"/>
  <c r="AM315" i="6" s="1"/>
  <c r="AL315" i="6" s="1"/>
  <c r="AU541" i="6"/>
  <c r="AU722" i="6"/>
  <c r="AU162" i="6"/>
  <c r="AU869" i="6"/>
  <c r="AU235" i="6"/>
  <c r="AU461" i="6"/>
  <c r="AU763" i="6"/>
  <c r="AU137" i="6"/>
  <c r="AU868" i="6"/>
  <c r="AT868" i="6" s="1"/>
  <c r="AS868" i="6" s="1"/>
  <c r="AR868" i="6" s="1"/>
  <c r="AQ868" i="6" s="1"/>
  <c r="AP868" i="6" s="1"/>
  <c r="AO868" i="6" s="1"/>
  <c r="AN868" i="6" s="1"/>
  <c r="AM868" i="6" s="1"/>
  <c r="AL868" i="6" s="1"/>
  <c r="AU251" i="6"/>
  <c r="AU548" i="6"/>
  <c r="AU822" i="6"/>
  <c r="AT822" i="6" s="1"/>
  <c r="AS822" i="6" s="1"/>
  <c r="AR822" i="6" s="1"/>
  <c r="AQ822" i="6" s="1"/>
  <c r="AP822" i="6" s="1"/>
  <c r="AO822" i="6" s="1"/>
  <c r="AN822" i="6" s="1"/>
  <c r="AM822" i="6" s="1"/>
  <c r="AL822" i="6" s="1"/>
  <c r="AU98" i="6"/>
  <c r="AU465" i="6"/>
  <c r="AU696" i="6"/>
  <c r="AU59" i="6"/>
  <c r="AT59" i="6" s="1"/>
  <c r="AS59" i="6" s="1"/>
  <c r="AR59" i="6" s="1"/>
  <c r="AQ59" i="6" s="1"/>
  <c r="AP59" i="6" s="1"/>
  <c r="AO59" i="6" s="1"/>
  <c r="AN59" i="6" s="1"/>
  <c r="AM59" i="6" s="1"/>
  <c r="AL59" i="6" s="1"/>
  <c r="AU260" i="6"/>
  <c r="AU552" i="6"/>
  <c r="AU777" i="6"/>
  <c r="AU242" i="6"/>
  <c r="AT242" i="6" s="1"/>
  <c r="AS242" i="6" s="1"/>
  <c r="AR242" i="6" s="1"/>
  <c r="AQ242" i="6" s="1"/>
  <c r="AP242" i="6" s="1"/>
  <c r="AO242" i="6" s="1"/>
  <c r="AN242" i="6" s="1"/>
  <c r="AM242" i="6" s="1"/>
  <c r="AL242" i="6" s="1"/>
  <c r="AU453" i="6"/>
  <c r="AT453" i="6" s="1"/>
  <c r="AS453" i="6" s="1"/>
  <c r="AR453" i="6" s="1"/>
  <c r="AQ453" i="6" s="1"/>
  <c r="AP453" i="6" s="1"/>
  <c r="AO453" i="6" s="1"/>
  <c r="AN453" i="6" s="1"/>
  <c r="AM453" i="6" s="1"/>
  <c r="AL453" i="6" s="1"/>
  <c r="AU759" i="6"/>
  <c r="AT759" i="6" s="1"/>
  <c r="AS759" i="6" s="1"/>
  <c r="AR759" i="6" s="1"/>
  <c r="AQ759" i="6" s="1"/>
  <c r="AP759" i="6" s="1"/>
  <c r="AO759" i="6" s="1"/>
  <c r="AN759" i="6" s="1"/>
  <c r="AM759" i="6" s="1"/>
  <c r="AL759" i="6" s="1"/>
  <c r="AU38" i="6"/>
  <c r="AU593" i="6"/>
  <c r="AU417" i="6"/>
  <c r="AT417" i="6" s="1"/>
  <c r="AS417" i="6" s="1"/>
  <c r="AR417" i="6" s="1"/>
  <c r="AQ417" i="6" s="1"/>
  <c r="AP417" i="6" s="1"/>
  <c r="AO417" i="6" s="1"/>
  <c r="AN417" i="6" s="1"/>
  <c r="AM417" i="6" s="1"/>
  <c r="AL417" i="6" s="1"/>
  <c r="AU752" i="6"/>
  <c r="AU174" i="6"/>
  <c r="AT174" i="6" s="1"/>
  <c r="AS174" i="6" s="1"/>
  <c r="AR174" i="6" s="1"/>
  <c r="AQ174" i="6" s="1"/>
  <c r="AP174" i="6" s="1"/>
  <c r="AO174" i="6" s="1"/>
  <c r="AN174" i="6" s="1"/>
  <c r="AM174" i="6" s="1"/>
  <c r="AL174" i="6" s="1"/>
  <c r="AU375" i="6"/>
  <c r="AU691" i="6"/>
  <c r="AT691" i="6" s="1"/>
  <c r="AS691" i="6" s="1"/>
  <c r="AR691" i="6" s="1"/>
  <c r="AQ691" i="6" s="1"/>
  <c r="AP691" i="6" s="1"/>
  <c r="AO691" i="6" s="1"/>
  <c r="AN691" i="6" s="1"/>
  <c r="AM691" i="6" s="1"/>
  <c r="AL691" i="6" s="1"/>
  <c r="BL78" i="6"/>
  <c r="AU40" i="6"/>
  <c r="AU310" i="6"/>
  <c r="AT310" i="6" s="1"/>
  <c r="AS310" i="6" s="1"/>
  <c r="AR310" i="6" s="1"/>
  <c r="AQ310" i="6" s="1"/>
  <c r="AP310" i="6" s="1"/>
  <c r="AO310" i="6" s="1"/>
  <c r="AN310" i="6" s="1"/>
  <c r="AM310" i="6" s="1"/>
  <c r="AL310" i="6" s="1"/>
  <c r="AU772" i="6"/>
  <c r="AU433" i="6"/>
  <c r="AU768" i="6"/>
  <c r="AU190" i="6"/>
  <c r="AT190" i="6" s="1"/>
  <c r="AS190" i="6" s="1"/>
  <c r="AR190" i="6" s="1"/>
  <c r="AQ190" i="6" s="1"/>
  <c r="AP190" i="6" s="1"/>
  <c r="AO190" i="6" s="1"/>
  <c r="AN190" i="6" s="1"/>
  <c r="AM190" i="6" s="1"/>
  <c r="AL190" i="6" s="1"/>
  <c r="AU391" i="6"/>
  <c r="AU707" i="6"/>
  <c r="BL76" i="6"/>
  <c r="AU123" i="6"/>
  <c r="AU455" i="6"/>
  <c r="AT455" i="6" s="1"/>
  <c r="AS455" i="6" s="1"/>
  <c r="AR455" i="6" s="1"/>
  <c r="AQ455" i="6" s="1"/>
  <c r="AP455" i="6" s="1"/>
  <c r="AO455" i="6" s="1"/>
  <c r="AN455" i="6" s="1"/>
  <c r="AM455" i="6" s="1"/>
  <c r="AL455" i="6" s="1"/>
  <c r="AU274" i="6"/>
  <c r="AU650" i="6"/>
  <c r="AT650" i="6" s="1"/>
  <c r="AS650" i="6" s="1"/>
  <c r="AR650" i="6" s="1"/>
  <c r="AQ650" i="6" s="1"/>
  <c r="AP650" i="6" s="1"/>
  <c r="AO650" i="6" s="1"/>
  <c r="AN650" i="6" s="1"/>
  <c r="AM650" i="6" s="1"/>
  <c r="AL650" i="6" s="1"/>
  <c r="AU188" i="6"/>
  <c r="AU432" i="6"/>
  <c r="AU603" i="6"/>
  <c r="AU792" i="6"/>
  <c r="AU860" i="6"/>
  <c r="AU389" i="6"/>
  <c r="AU103" i="6"/>
  <c r="AU544" i="6"/>
  <c r="AT544" i="6" s="1"/>
  <c r="AS544" i="6" s="1"/>
  <c r="AR544" i="6" s="1"/>
  <c r="AQ544" i="6" s="1"/>
  <c r="AP544" i="6" s="1"/>
  <c r="AO544" i="6" s="1"/>
  <c r="AN544" i="6" s="1"/>
  <c r="AM544" i="6" s="1"/>
  <c r="AL544" i="6" s="1"/>
  <c r="AU780" i="6"/>
  <c r="AU220" i="6"/>
  <c r="AU704" i="6"/>
  <c r="AT704" i="6" s="1"/>
  <c r="AS704" i="6" s="1"/>
  <c r="AR704" i="6" s="1"/>
  <c r="AQ704" i="6" s="1"/>
  <c r="AP704" i="6" s="1"/>
  <c r="AO704" i="6" s="1"/>
  <c r="AN704" i="6" s="1"/>
  <c r="AM704" i="6" s="1"/>
  <c r="AL704" i="6" s="1"/>
  <c r="AU107" i="6"/>
  <c r="AT107" i="6" s="1"/>
  <c r="AS107" i="6" s="1"/>
  <c r="AR107" i="6" s="1"/>
  <c r="AQ107" i="6" s="1"/>
  <c r="AP107" i="6" s="1"/>
  <c r="AO107" i="6" s="1"/>
  <c r="AN107" i="6" s="1"/>
  <c r="AM107" i="6" s="1"/>
  <c r="AL107" i="6" s="1"/>
  <c r="AU308" i="6"/>
  <c r="AU439" i="6"/>
  <c r="AU826" i="6"/>
  <c r="AT826" i="6" s="1"/>
  <c r="AS826" i="6" s="1"/>
  <c r="AR826" i="6" s="1"/>
  <c r="AQ826" i="6" s="1"/>
  <c r="AP826" i="6" s="1"/>
  <c r="AO826" i="6" s="1"/>
  <c r="AN826" i="6" s="1"/>
  <c r="AM826" i="6" s="1"/>
  <c r="AL826" i="6" s="1"/>
  <c r="AU290" i="6"/>
  <c r="AU27" i="6"/>
  <c r="AU228" i="6"/>
  <c r="AU532" i="6"/>
  <c r="AU787" i="6"/>
  <c r="AT787" i="6" s="1"/>
  <c r="AS787" i="6" s="1"/>
  <c r="AR787" i="6" s="1"/>
  <c r="AQ787" i="6" s="1"/>
  <c r="AP787" i="6" s="1"/>
  <c r="AO787" i="6" s="1"/>
  <c r="AN787" i="6" s="1"/>
  <c r="AM787" i="6" s="1"/>
  <c r="AL787" i="6" s="1"/>
  <c r="AU82" i="6"/>
  <c r="AT82" i="6" s="1"/>
  <c r="AS82" i="6" s="1"/>
  <c r="AR82" i="6" s="1"/>
  <c r="AQ82" i="6" s="1"/>
  <c r="AP82" i="6" s="1"/>
  <c r="AO82" i="6" s="1"/>
  <c r="AN82" i="6" s="1"/>
  <c r="AM82" i="6" s="1"/>
  <c r="AL82" i="6" s="1"/>
  <c r="AU43" i="6"/>
  <c r="AT43" i="6" s="1"/>
  <c r="AS43" i="6" s="1"/>
  <c r="AR43" i="6" s="1"/>
  <c r="AQ43" i="6" s="1"/>
  <c r="AP43" i="6" s="1"/>
  <c r="AO43" i="6" s="1"/>
  <c r="AN43" i="6" s="1"/>
  <c r="AM43" i="6" s="1"/>
  <c r="AL43" i="6" s="1"/>
  <c r="AU244" i="6"/>
  <c r="AT244" i="6" s="1"/>
  <c r="AS244" i="6" s="1"/>
  <c r="AR244" i="6" s="1"/>
  <c r="AQ244" i="6" s="1"/>
  <c r="AP244" i="6" s="1"/>
  <c r="AO244" i="6" s="1"/>
  <c r="AN244" i="6" s="1"/>
  <c r="AM244" i="6" s="1"/>
  <c r="AL244" i="6" s="1"/>
  <c r="AU534" i="6"/>
  <c r="AU798" i="6"/>
  <c r="AU226" i="6"/>
  <c r="AU442" i="6"/>
  <c r="AU653" i="6"/>
  <c r="AU187" i="6"/>
  <c r="AU253" i="6"/>
  <c r="AU519" i="6"/>
  <c r="AU852" i="6"/>
  <c r="AT852" i="6" s="1"/>
  <c r="AS852" i="6" s="1"/>
  <c r="AR852" i="6" s="1"/>
  <c r="AQ852" i="6" s="1"/>
  <c r="AP852" i="6" s="1"/>
  <c r="AO852" i="6" s="1"/>
  <c r="AN852" i="6" s="1"/>
  <c r="AM852" i="6" s="1"/>
  <c r="AL852" i="6" s="1"/>
  <c r="AU231" i="6"/>
  <c r="AT231" i="6" s="1"/>
  <c r="AS231" i="6" s="1"/>
  <c r="AR231" i="6" s="1"/>
  <c r="AQ231" i="6" s="1"/>
  <c r="AP231" i="6" s="1"/>
  <c r="AO231" i="6" s="1"/>
  <c r="AN231" i="6" s="1"/>
  <c r="AM231" i="6" s="1"/>
  <c r="AL231" i="6" s="1"/>
  <c r="AU528" i="6"/>
  <c r="AU779" i="6"/>
  <c r="AU294" i="6"/>
  <c r="AU756" i="6"/>
  <c r="AU506" i="6"/>
  <c r="AU718" i="6"/>
  <c r="AU302" i="6"/>
  <c r="AT302" i="6" s="1"/>
  <c r="AS302" i="6" s="1"/>
  <c r="AR302" i="6" s="1"/>
  <c r="AQ302" i="6" s="1"/>
  <c r="AP302" i="6" s="1"/>
  <c r="AO302" i="6" s="1"/>
  <c r="AN302" i="6" s="1"/>
  <c r="AM302" i="6" s="1"/>
  <c r="AL302" i="6" s="1"/>
  <c r="AU460" i="6"/>
  <c r="AU764" i="6"/>
  <c r="BL62" i="6"/>
  <c r="AU168" i="6"/>
  <c r="AU292" i="6"/>
  <c r="AU809" i="6"/>
  <c r="AT809" i="6" s="1"/>
  <c r="AS809" i="6" s="1"/>
  <c r="AR809" i="6" s="1"/>
  <c r="AQ809" i="6" s="1"/>
  <c r="AP809" i="6" s="1"/>
  <c r="AO809" i="6" s="1"/>
  <c r="AN809" i="6" s="1"/>
  <c r="AM809" i="6" s="1"/>
  <c r="AL809" i="6" s="1"/>
  <c r="AU347" i="6"/>
  <c r="AU734" i="6"/>
  <c r="AU318" i="6"/>
  <c r="AU476" i="6"/>
  <c r="AU786" i="6"/>
  <c r="BL60" i="6"/>
  <c r="AU196" i="6"/>
  <c r="AT196" i="6" s="1"/>
  <c r="AS196" i="6" s="1"/>
  <c r="AR196" i="6" s="1"/>
  <c r="AQ196" i="6" s="1"/>
  <c r="AP196" i="6" s="1"/>
  <c r="AO196" i="6" s="1"/>
  <c r="AN196" i="6" s="1"/>
  <c r="AM196" i="6" s="1"/>
  <c r="AL196" i="6" s="1"/>
  <c r="AU684" i="6"/>
  <c r="AU256" i="6"/>
  <c r="AU557" i="6"/>
  <c r="AU133" i="6"/>
  <c r="AU429" i="6"/>
  <c r="AU668" i="6"/>
  <c r="AT668" i="6" s="1"/>
  <c r="AS668" i="6" s="1"/>
  <c r="AR668" i="6" s="1"/>
  <c r="AQ668" i="6" s="1"/>
  <c r="AP668" i="6" s="1"/>
  <c r="AO668" i="6" s="1"/>
  <c r="AN668" i="6" s="1"/>
  <c r="AM668" i="6" s="1"/>
  <c r="AL668" i="6" s="1"/>
  <c r="BL81" i="6"/>
  <c r="AU203" i="6"/>
  <c r="AU367" i="6"/>
  <c r="AU176" i="6"/>
  <c r="AU576" i="6"/>
  <c r="AT576" i="6" s="1"/>
  <c r="AS576" i="6" s="1"/>
  <c r="AR576" i="6" s="1"/>
  <c r="AQ576" i="6" s="1"/>
  <c r="AP576" i="6" s="1"/>
  <c r="AO576" i="6" s="1"/>
  <c r="AN576" i="6" s="1"/>
  <c r="AM576" i="6" s="1"/>
  <c r="AL576" i="6" s="1"/>
  <c r="AU147" i="6"/>
  <c r="AU213" i="6"/>
  <c r="AU479" i="6"/>
  <c r="AU829" i="6"/>
  <c r="BL11" i="6"/>
  <c r="AU177" i="6"/>
  <c r="AU405" i="6"/>
  <c r="AU167" i="6"/>
  <c r="AU572" i="6"/>
  <c r="AT572" i="6" s="1"/>
  <c r="AS572" i="6" s="1"/>
  <c r="AR572" i="6" s="1"/>
  <c r="AQ572" i="6" s="1"/>
  <c r="AP572" i="6" s="1"/>
  <c r="AO572" i="6" s="1"/>
  <c r="AN572" i="6" s="1"/>
  <c r="AM572" i="6" s="1"/>
  <c r="AL572" i="6" s="1"/>
  <c r="AU796" i="6"/>
  <c r="AT796" i="6" s="1"/>
  <c r="AS796" i="6" s="1"/>
  <c r="AR796" i="6" s="1"/>
  <c r="AQ796" i="6" s="1"/>
  <c r="AP796" i="6" s="1"/>
  <c r="AO796" i="6" s="1"/>
  <c r="AN796" i="6" s="1"/>
  <c r="AM796" i="6" s="1"/>
  <c r="AL796" i="6" s="1"/>
  <c r="AU243" i="6"/>
  <c r="AU477" i="6"/>
  <c r="AT477" i="6" s="1"/>
  <c r="AS477" i="6" s="1"/>
  <c r="AR477" i="6" s="1"/>
  <c r="AQ477" i="6" s="1"/>
  <c r="AP477" i="6" s="1"/>
  <c r="AO477" i="6" s="1"/>
  <c r="AN477" i="6" s="1"/>
  <c r="AM477" i="6" s="1"/>
  <c r="AL477" i="6" s="1"/>
  <c r="AU771" i="6"/>
  <c r="BL7" i="6"/>
  <c r="AU141" i="6"/>
  <c r="AU672" i="6"/>
  <c r="AU249" i="6"/>
  <c r="AU621" i="6"/>
  <c r="AT621" i="6" s="1"/>
  <c r="AS621" i="6" s="1"/>
  <c r="AR621" i="6" s="1"/>
  <c r="AQ621" i="6" s="1"/>
  <c r="AP621" i="6" s="1"/>
  <c r="AO621" i="6" s="1"/>
  <c r="AN621" i="6" s="1"/>
  <c r="AM621" i="6" s="1"/>
  <c r="AL621" i="6" s="1"/>
  <c r="AU69" i="6"/>
  <c r="AU365" i="6"/>
  <c r="AU661" i="6"/>
  <c r="BL57" i="6"/>
  <c r="AU720" i="6"/>
  <c r="AU285" i="6"/>
  <c r="AT285" i="6" s="1"/>
  <c r="AS285" i="6" s="1"/>
  <c r="AR285" i="6" s="1"/>
  <c r="AQ285" i="6" s="1"/>
  <c r="AP285" i="6" s="1"/>
  <c r="AO285" i="6" s="1"/>
  <c r="AN285" i="6" s="1"/>
  <c r="AM285" i="6" s="1"/>
  <c r="AL285" i="6" s="1"/>
  <c r="AU411" i="6"/>
  <c r="AU254" i="6"/>
  <c r="AU705" i="6"/>
  <c r="AU68" i="6"/>
  <c r="AT68" i="6" s="1"/>
  <c r="AS68" i="6" s="1"/>
  <c r="AR68" i="6" s="1"/>
  <c r="AQ68" i="6" s="1"/>
  <c r="AP68" i="6" s="1"/>
  <c r="AO68" i="6" s="1"/>
  <c r="AN68" i="6" s="1"/>
  <c r="AM68" i="6" s="1"/>
  <c r="AL68" i="6" s="1"/>
  <c r="AU738" i="6"/>
  <c r="AU435" i="6"/>
  <c r="AT435" i="6" s="1"/>
  <c r="AS435" i="6" s="1"/>
  <c r="AR435" i="6" s="1"/>
  <c r="AQ435" i="6" s="1"/>
  <c r="AP435" i="6" s="1"/>
  <c r="AO435" i="6" s="1"/>
  <c r="AN435" i="6" s="1"/>
  <c r="AM435" i="6" s="1"/>
  <c r="AL435" i="6" s="1"/>
  <c r="AU124" i="6"/>
  <c r="AT124" i="6" s="1"/>
  <c r="AS124" i="6" s="1"/>
  <c r="AR124" i="6" s="1"/>
  <c r="AQ124" i="6" s="1"/>
  <c r="AP124" i="6" s="1"/>
  <c r="AO124" i="6" s="1"/>
  <c r="AN124" i="6" s="1"/>
  <c r="AM124" i="6" s="1"/>
  <c r="AL124" i="6" s="1"/>
  <c r="AU343" i="6"/>
  <c r="AU814" i="6"/>
  <c r="AU762" i="6"/>
  <c r="AU525" i="6"/>
  <c r="AU611" i="6"/>
  <c r="AT611" i="6" s="1"/>
  <c r="AS611" i="6" s="1"/>
  <c r="AR611" i="6" s="1"/>
  <c r="AQ611" i="6" s="1"/>
  <c r="AP611" i="6" s="1"/>
  <c r="AO611" i="6" s="1"/>
  <c r="AN611" i="6" s="1"/>
  <c r="AM611" i="6" s="1"/>
  <c r="AL611" i="6" s="1"/>
  <c r="AU236" i="6"/>
  <c r="AU782" i="6"/>
  <c r="AU214" i="6"/>
  <c r="AU800" i="6"/>
  <c r="AU586" i="6"/>
  <c r="AU197" i="6"/>
  <c r="AU509" i="6"/>
  <c r="AU850" i="6"/>
  <c r="BL61" i="6"/>
  <c r="AU555" i="6"/>
  <c r="AU669" i="6"/>
  <c r="AU229" i="6"/>
  <c r="AU830" i="6"/>
  <c r="AT830" i="6" s="1"/>
  <c r="AS830" i="6" s="1"/>
  <c r="AR830" i="6" s="1"/>
  <c r="AQ830" i="6" s="1"/>
  <c r="AP830" i="6" s="1"/>
  <c r="AO830" i="6" s="1"/>
  <c r="AN830" i="6" s="1"/>
  <c r="AM830" i="6" s="1"/>
  <c r="AL830" i="6" s="1"/>
  <c r="AU331" i="6"/>
  <c r="AT331" i="6" s="1"/>
  <c r="AS331" i="6" s="1"/>
  <c r="AR331" i="6" s="1"/>
  <c r="AQ331" i="6" s="1"/>
  <c r="AP331" i="6" s="1"/>
  <c r="AO331" i="6" s="1"/>
  <c r="AN331" i="6" s="1"/>
  <c r="AM331" i="6" s="1"/>
  <c r="AL331" i="6" s="1"/>
  <c r="AK331" i="6" s="1"/>
  <c r="AU73" i="6"/>
  <c r="AU701" i="6"/>
  <c r="AU142" i="6"/>
  <c r="AU542" i="6"/>
  <c r="BL73" i="6"/>
  <c r="AU886" i="6"/>
  <c r="BL54" i="6"/>
  <c r="AU706" i="6"/>
  <c r="AU670" i="6"/>
  <c r="AT670" i="6" s="1"/>
  <c r="AS670" i="6" s="1"/>
  <c r="AR670" i="6" s="1"/>
  <c r="AQ670" i="6" s="1"/>
  <c r="AP670" i="6" s="1"/>
  <c r="AO670" i="6" s="1"/>
  <c r="AN670" i="6" s="1"/>
  <c r="AM670" i="6" s="1"/>
  <c r="AL670" i="6" s="1"/>
  <c r="AU521" i="6"/>
  <c r="AT521" i="6" s="1"/>
  <c r="AS521" i="6" s="1"/>
  <c r="AR521" i="6" s="1"/>
  <c r="AQ521" i="6" s="1"/>
  <c r="AP521" i="6" s="1"/>
  <c r="AO521" i="6" s="1"/>
  <c r="AN521" i="6" s="1"/>
  <c r="AM521" i="6" s="1"/>
  <c r="AL521" i="6" s="1"/>
  <c r="BL59" i="6"/>
  <c r="AU317" i="6"/>
  <c r="AU146" i="6"/>
  <c r="AT146" i="6" s="1"/>
  <c r="AS146" i="6" s="1"/>
  <c r="AR146" i="6" s="1"/>
  <c r="AQ146" i="6" s="1"/>
  <c r="AP146" i="6" s="1"/>
  <c r="AO146" i="6" s="1"/>
  <c r="AN146" i="6" s="1"/>
  <c r="AM146" i="6" s="1"/>
  <c r="AL146" i="6" s="1"/>
  <c r="AU775" i="6"/>
  <c r="AU270" i="6"/>
  <c r="AU511" i="6"/>
  <c r="AT511" i="6" s="1"/>
  <c r="AS511" i="6" s="1"/>
  <c r="AR511" i="6" s="1"/>
  <c r="AQ511" i="6" s="1"/>
  <c r="AP511" i="6" s="1"/>
  <c r="AO511" i="6" s="1"/>
  <c r="AN511" i="6" s="1"/>
  <c r="AM511" i="6" s="1"/>
  <c r="AL511" i="6" s="1"/>
  <c r="BL41" i="6"/>
  <c r="AU754" i="6"/>
  <c r="BL40" i="6"/>
  <c r="AU863" i="6"/>
  <c r="AU805" i="6"/>
  <c r="AT805" i="6" s="1"/>
  <c r="AS805" i="6" s="1"/>
  <c r="AR805" i="6" s="1"/>
  <c r="AQ805" i="6" s="1"/>
  <c r="AP805" i="6" s="1"/>
  <c r="AO805" i="6" s="1"/>
  <c r="AN805" i="6" s="1"/>
  <c r="AM805" i="6" s="1"/>
  <c r="AL805" i="6" s="1"/>
  <c r="AU498" i="6"/>
  <c r="AT498" i="6" s="1"/>
  <c r="AS498" i="6" s="1"/>
  <c r="AR498" i="6" s="1"/>
  <c r="AQ498" i="6" s="1"/>
  <c r="AP498" i="6" s="1"/>
  <c r="AO498" i="6" s="1"/>
  <c r="AN498" i="6" s="1"/>
  <c r="AM498" i="6" s="1"/>
  <c r="AL498" i="6" s="1"/>
  <c r="BL43" i="6"/>
  <c r="AU415" i="6"/>
  <c r="AU263" i="6"/>
  <c r="AT263" i="6" s="1"/>
  <c r="AS263" i="6" s="1"/>
  <c r="AR263" i="6" s="1"/>
  <c r="AQ263" i="6" s="1"/>
  <c r="AP263" i="6" s="1"/>
  <c r="AO263" i="6" s="1"/>
  <c r="AN263" i="6" s="1"/>
  <c r="AM263" i="6" s="1"/>
  <c r="AL263" i="6" s="1"/>
  <c r="AU686" i="6"/>
  <c r="AU252" i="6"/>
  <c r="AT252" i="6" s="1"/>
  <c r="AS252" i="6" s="1"/>
  <c r="AR252" i="6" s="1"/>
  <c r="AQ252" i="6" s="1"/>
  <c r="AP252" i="6" s="1"/>
  <c r="AO252" i="6" s="1"/>
  <c r="AN252" i="6" s="1"/>
  <c r="AM252" i="6" s="1"/>
  <c r="AL252" i="6" s="1"/>
  <c r="AU598" i="6"/>
  <c r="AT598" i="6" s="1"/>
  <c r="AS598" i="6" s="1"/>
  <c r="AR598" i="6" s="1"/>
  <c r="AQ598" i="6" s="1"/>
  <c r="AP598" i="6" s="1"/>
  <c r="AO598" i="6" s="1"/>
  <c r="AN598" i="6" s="1"/>
  <c r="AM598" i="6" s="1"/>
  <c r="AL598" i="6" s="1"/>
  <c r="BL82" i="6"/>
  <c r="AU599" i="6"/>
  <c r="AT599" i="6" s="1"/>
  <c r="AS599" i="6" s="1"/>
  <c r="AR599" i="6" s="1"/>
  <c r="AQ599" i="6" s="1"/>
  <c r="AP599" i="6" s="1"/>
  <c r="AO599" i="6" s="1"/>
  <c r="AN599" i="6" s="1"/>
  <c r="AM599" i="6" s="1"/>
  <c r="AL599" i="6" s="1"/>
  <c r="AU49" i="6"/>
  <c r="AU130" i="6"/>
  <c r="AU163" i="6"/>
  <c r="AU526" i="6"/>
  <c r="BL52" i="6"/>
  <c r="AU567" i="6"/>
  <c r="AT567" i="6" s="1"/>
  <c r="AS567" i="6" s="1"/>
  <c r="AR567" i="6" s="1"/>
  <c r="AQ567" i="6" s="1"/>
  <c r="AP567" i="6" s="1"/>
  <c r="AO567" i="6" s="1"/>
  <c r="AN567" i="6" s="1"/>
  <c r="AM567" i="6" s="1"/>
  <c r="AL567" i="6" s="1"/>
  <c r="AU369" i="6"/>
  <c r="AT369" i="6" s="1"/>
  <c r="AS369" i="6" s="1"/>
  <c r="AR369" i="6" s="1"/>
  <c r="AQ369" i="6" s="1"/>
  <c r="AP369" i="6" s="1"/>
  <c r="AO369" i="6" s="1"/>
  <c r="AN369" i="6" s="1"/>
  <c r="AM369" i="6" s="1"/>
  <c r="AL369" i="6" s="1"/>
  <c r="AU821" i="6"/>
  <c r="AU245" i="6"/>
  <c r="AU569" i="6"/>
  <c r="BL66" i="6"/>
  <c r="AU36" i="6"/>
  <c r="AU247" i="6"/>
  <c r="AT247" i="6" s="1"/>
  <c r="AS247" i="6" s="1"/>
  <c r="AR247" i="6" s="1"/>
  <c r="AQ247" i="6" s="1"/>
  <c r="AP247" i="6" s="1"/>
  <c r="AO247" i="6" s="1"/>
  <c r="AN247" i="6" s="1"/>
  <c r="AM247" i="6" s="1"/>
  <c r="AL247" i="6" s="1"/>
  <c r="AU108" i="6"/>
  <c r="AU495" i="6"/>
  <c r="BL10" i="6"/>
  <c r="AU619" i="6"/>
  <c r="AU406" i="6"/>
  <c r="AU51" i="6"/>
  <c r="AU368" i="6"/>
  <c r="AT368" i="6" s="1"/>
  <c r="AS368" i="6" s="1"/>
  <c r="AR368" i="6" s="1"/>
  <c r="AQ368" i="6" s="1"/>
  <c r="AP368" i="6" s="1"/>
  <c r="AO368" i="6" s="1"/>
  <c r="AN368" i="6" s="1"/>
  <c r="AM368" i="6" s="1"/>
  <c r="AL368" i="6" s="1"/>
  <c r="AU737" i="6"/>
  <c r="AU887" i="6"/>
  <c r="AU615" i="6"/>
  <c r="AT615" i="6" s="1"/>
  <c r="AS615" i="6" s="1"/>
  <c r="AR615" i="6" s="1"/>
  <c r="AQ615" i="6" s="1"/>
  <c r="AP615" i="6" s="1"/>
  <c r="AO615" i="6" s="1"/>
  <c r="AN615" i="6" s="1"/>
  <c r="AM615" i="6" s="1"/>
  <c r="AL615" i="6" s="1"/>
  <c r="AU299" i="6"/>
  <c r="AT299" i="6" s="1"/>
  <c r="AS299" i="6" s="1"/>
  <c r="AR299" i="6" s="1"/>
  <c r="AQ299" i="6" s="1"/>
  <c r="AP299" i="6" s="1"/>
  <c r="AO299" i="6" s="1"/>
  <c r="AN299" i="6" s="1"/>
  <c r="AM299" i="6" s="1"/>
  <c r="AL299" i="6" s="1"/>
  <c r="AU390" i="6"/>
  <c r="AU126" i="6"/>
  <c r="AU553" i="6"/>
  <c r="BL38" i="6"/>
  <c r="AU731" i="6"/>
  <c r="AU485" i="6"/>
  <c r="AT485" i="6" s="1"/>
  <c r="AS485" i="6" s="1"/>
  <c r="AR485" i="6" s="1"/>
  <c r="AQ485" i="6" s="1"/>
  <c r="AP485" i="6" s="1"/>
  <c r="AO485" i="6" s="1"/>
  <c r="AN485" i="6" s="1"/>
  <c r="AM485" i="6" s="1"/>
  <c r="AL485" i="6" s="1"/>
  <c r="AU179" i="6"/>
  <c r="AT179" i="6" s="1"/>
  <c r="AS179" i="6" s="1"/>
  <c r="AR179" i="6" s="1"/>
  <c r="AQ179" i="6" s="1"/>
  <c r="AP179" i="6" s="1"/>
  <c r="AO179" i="6" s="1"/>
  <c r="AN179" i="6" s="1"/>
  <c r="AM179" i="6" s="1"/>
  <c r="AL179" i="6" s="1"/>
  <c r="AU354" i="6"/>
  <c r="AU799" i="6"/>
  <c r="AU87" i="6"/>
  <c r="AT87" i="6" s="1"/>
  <c r="AS87" i="6" s="1"/>
  <c r="AR87" i="6" s="1"/>
  <c r="AQ87" i="6" s="1"/>
  <c r="AP87" i="6" s="1"/>
  <c r="AO87" i="6" s="1"/>
  <c r="AN87" i="6" s="1"/>
  <c r="AM87" i="6" s="1"/>
  <c r="AL87" i="6" s="1"/>
  <c r="AU839" i="6"/>
  <c r="AT839" i="6" s="1"/>
  <c r="AS839" i="6" s="1"/>
  <c r="AR839" i="6" s="1"/>
  <c r="AQ839" i="6" s="1"/>
  <c r="AP839" i="6" s="1"/>
  <c r="AO839" i="6" s="1"/>
  <c r="AN839" i="6" s="1"/>
  <c r="AM839" i="6" s="1"/>
  <c r="AL839" i="6" s="1"/>
  <c r="AU30" i="6"/>
  <c r="AU425" i="6"/>
  <c r="AT425" i="6" s="1"/>
  <c r="AS425" i="6" s="1"/>
  <c r="AR425" i="6" s="1"/>
  <c r="AQ425" i="6" s="1"/>
  <c r="AP425" i="6" s="1"/>
  <c r="AO425" i="6" s="1"/>
  <c r="AN425" i="6" s="1"/>
  <c r="AM425" i="6" s="1"/>
  <c r="AL425" i="6" s="1"/>
  <c r="AU823" i="6"/>
  <c r="AU797" i="6"/>
  <c r="AU24" i="6"/>
  <c r="AT24" i="6" s="1"/>
  <c r="AS24" i="6" s="1"/>
  <c r="AR24" i="6" s="1"/>
  <c r="AQ24" i="6" s="1"/>
  <c r="AP24" i="6" s="1"/>
  <c r="AO24" i="6" s="1"/>
  <c r="AN24" i="6" s="1"/>
  <c r="AM24" i="6" s="1"/>
  <c r="AL24" i="6" s="1"/>
  <c r="AU874" i="6"/>
  <c r="AU791" i="6"/>
  <c r="AT791" i="6" s="1"/>
  <c r="AS791" i="6" s="1"/>
  <c r="AR791" i="6" s="1"/>
  <c r="AQ791" i="6" s="1"/>
  <c r="AP791" i="6" s="1"/>
  <c r="AO791" i="6" s="1"/>
  <c r="AN791" i="6" s="1"/>
  <c r="AM791" i="6" s="1"/>
  <c r="AL791" i="6" s="1"/>
  <c r="K854" i="6"/>
  <c r="AC854" i="6"/>
  <c r="I569" i="6"/>
  <c r="AC569" i="6"/>
  <c r="AC220" i="6"/>
  <c r="I220" i="6"/>
  <c r="AC734" i="6"/>
  <c r="AI662" i="6"/>
  <c r="AK662" i="6"/>
  <c r="AJ662" i="6"/>
  <c r="AJ331" i="6"/>
  <c r="AI331" i="6"/>
  <c r="AJ422" i="6"/>
  <c r="AK422" i="6"/>
  <c r="AI422" i="6"/>
  <c r="AJ602" i="6"/>
  <c r="AI602" i="6"/>
  <c r="AK602" i="6"/>
  <c r="AJ212" i="6"/>
  <c r="J233" i="6"/>
  <c r="AC233" i="6"/>
  <c r="AC323" i="6"/>
  <c r="J323" i="6"/>
  <c r="AC794" i="6"/>
  <c r="R794" i="6"/>
  <c r="T794" i="6" s="1"/>
  <c r="K794" i="6"/>
  <c r="AC728" i="6"/>
  <c r="I728" i="6"/>
  <c r="AC250" i="6"/>
  <c r="H250" i="6"/>
  <c r="H128" i="6"/>
  <c r="AC128" i="6"/>
  <c r="AC229" i="6"/>
  <c r="J229" i="6"/>
  <c r="H23" i="6"/>
  <c r="AC23" i="6"/>
  <c r="AC57" i="6"/>
  <c r="H57" i="6"/>
  <c r="AC552" i="6"/>
  <c r="R552" i="6"/>
  <c r="T552" i="6" s="1"/>
  <c r="R149" i="6"/>
  <c r="T149" i="6" s="1"/>
  <c r="AC31" i="6"/>
  <c r="H31" i="6"/>
  <c r="R60" i="6"/>
  <c r="T60" i="6" s="1"/>
  <c r="R250" i="6"/>
  <c r="T250" i="6" s="1"/>
  <c r="R128" i="6"/>
  <c r="T128" i="6" s="1"/>
  <c r="AC643" i="6"/>
  <c r="AC139" i="6"/>
  <c r="R139" i="6"/>
  <c r="T139" i="6" s="1"/>
  <c r="R315" i="6"/>
  <c r="T315" i="6" s="1"/>
  <c r="R323" i="6"/>
  <c r="T323" i="6" s="1"/>
  <c r="AC394" i="6"/>
  <c r="J394" i="6"/>
  <c r="H142" i="6"/>
  <c r="AC142" i="6"/>
  <c r="H26" i="6"/>
  <c r="R26" i="6"/>
  <c r="T26" i="6" s="1"/>
  <c r="AC26" i="6"/>
  <c r="AC788" i="6"/>
  <c r="R788" i="6"/>
  <c r="T788" i="6" s="1"/>
  <c r="R728" i="6"/>
  <c r="T728" i="6" s="1"/>
  <c r="AC129" i="6"/>
  <c r="H129" i="6"/>
  <c r="I821" i="6"/>
  <c r="AC821" i="6"/>
  <c r="R214" i="6"/>
  <c r="T214" i="6" s="1"/>
  <c r="R229" i="6"/>
  <c r="T229" i="6" s="1"/>
  <c r="AC895" i="6"/>
  <c r="AC133" i="6"/>
  <c r="H133" i="6"/>
  <c r="AC60" i="6"/>
  <c r="H60" i="6"/>
  <c r="I315" i="6"/>
  <c r="AC315" i="6"/>
  <c r="J350" i="6"/>
  <c r="AC350" i="6"/>
  <c r="AC165" i="6"/>
  <c r="H165" i="6"/>
  <c r="R103" i="6"/>
  <c r="T103" i="6" s="1"/>
  <c r="AC214" i="6"/>
  <c r="H214" i="6"/>
  <c r="AC22" i="6"/>
  <c r="I418" i="6"/>
  <c r="AC418" i="6"/>
  <c r="R86" i="6"/>
  <c r="T86" i="6" s="1"/>
  <c r="AC803" i="6"/>
  <c r="K803" i="6"/>
  <c r="R803" i="6"/>
  <c r="T803" i="6" s="1"/>
  <c r="R302" i="6"/>
  <c r="T302" i="6" s="1"/>
  <c r="AC302" i="6"/>
  <c r="AC470" i="6"/>
  <c r="I470" i="6"/>
  <c r="AC286" i="6"/>
  <c r="I286" i="6"/>
  <c r="AC103" i="6"/>
  <c r="H103" i="6"/>
  <c r="AC389" i="6"/>
  <c r="I389" i="6"/>
  <c r="AC758" i="6"/>
  <c r="R758" i="6"/>
  <c r="T758" i="6" s="1"/>
  <c r="AC123" i="6"/>
  <c r="H123" i="6"/>
  <c r="AC86" i="6"/>
  <c r="H86" i="6"/>
  <c r="AC419" i="6"/>
  <c r="R419" i="6"/>
  <c r="T419" i="6" s="1"/>
  <c r="AC789" i="6"/>
  <c r="R789" i="6"/>
  <c r="T789" i="6" s="1"/>
  <c r="R90" i="6"/>
  <c r="T90" i="6" s="1"/>
  <c r="J345" i="6"/>
  <c r="AC345" i="6"/>
  <c r="H37" i="6"/>
  <c r="R37" i="6"/>
  <c r="T37" i="6" s="1"/>
  <c r="AC37" i="6"/>
  <c r="R389" i="6"/>
  <c r="T389" i="6" s="1"/>
  <c r="H50" i="6"/>
  <c r="AC50" i="6"/>
  <c r="I218" i="6"/>
  <c r="AC218" i="6"/>
  <c r="AC413" i="6"/>
  <c r="J413" i="6"/>
  <c r="R172" i="6"/>
  <c r="T172" i="6" s="1"/>
  <c r="AC172" i="6"/>
  <c r="R470" i="6"/>
  <c r="T470" i="6" s="1"/>
  <c r="AC90" i="6"/>
  <c r="H90" i="6"/>
  <c r="AC583" i="6"/>
  <c r="I583" i="6"/>
  <c r="R286" i="6"/>
  <c r="T286" i="6" s="1"/>
  <c r="R155" i="6"/>
  <c r="T155" i="6" s="1"/>
  <c r="AC155" i="6"/>
  <c r="R183" i="6"/>
  <c r="T183" i="6" s="1"/>
  <c r="AC183" i="6"/>
  <c r="H183" i="6"/>
  <c r="R263" i="6"/>
  <c r="T263" i="6" s="1"/>
  <c r="AC263" i="6"/>
  <c r="I267" i="6"/>
  <c r="R233" i="6"/>
  <c r="T233" i="6" s="1"/>
  <c r="R583" i="6"/>
  <c r="T583" i="6" s="1"/>
  <c r="R33" i="6"/>
  <c r="T33" i="6" s="1"/>
  <c r="AC33" i="6"/>
  <c r="H33" i="6"/>
  <c r="AC653" i="6"/>
  <c r="I653" i="6"/>
  <c r="R345" i="6"/>
  <c r="T345" i="6" s="1"/>
  <c r="AC149" i="6"/>
  <c r="H149" i="6"/>
  <c r="R32" i="6"/>
  <c r="T32" i="6" s="1"/>
  <c r="AC32" i="6"/>
  <c r="AC810" i="6"/>
  <c r="R810" i="6"/>
  <c r="T810" i="6" s="1"/>
  <c r="AC170" i="6"/>
  <c r="H170" i="6"/>
  <c r="AC267" i="6"/>
  <c r="R267" i="6"/>
  <c r="T267" i="6" s="1"/>
  <c r="R413" i="6"/>
  <c r="T413" i="6" s="1"/>
  <c r="R23" i="6"/>
  <c r="T23" i="6" s="1"/>
  <c r="C16" i="6"/>
  <c r="D18" i="6" s="1"/>
  <c r="O890" i="6"/>
  <c r="O895" i="6"/>
  <c r="O894" i="6"/>
  <c r="O888" i="6"/>
  <c r="O823" i="6"/>
  <c r="O835" i="6"/>
  <c r="O862" i="6"/>
  <c r="O886" i="6"/>
  <c r="O852" i="6"/>
  <c r="O878" i="6"/>
  <c r="O830" i="6"/>
  <c r="O820" i="6"/>
  <c r="O885" i="6"/>
  <c r="O828" i="6"/>
  <c r="O825" i="6"/>
  <c r="O829" i="6"/>
  <c r="O861" i="6"/>
  <c r="O818" i="6"/>
  <c r="O884" i="6"/>
  <c r="O877" i="6"/>
  <c r="O843" i="6"/>
  <c r="O857" i="6"/>
  <c r="O881" i="6"/>
  <c r="O876" i="6"/>
  <c r="O879" i="6"/>
  <c r="O858" i="6"/>
  <c r="O882" i="6"/>
  <c r="O873" i="6"/>
  <c r="O840" i="6"/>
  <c r="O815" i="6"/>
  <c r="O824" i="6"/>
  <c r="O850" i="6"/>
  <c r="O854" i="6"/>
  <c r="O822" i="6"/>
  <c r="O867" i="6"/>
  <c r="O838" i="6"/>
  <c r="O833" i="6"/>
  <c r="O847" i="6"/>
  <c r="O842" i="6"/>
  <c r="O816" i="6"/>
  <c r="O836" i="6"/>
  <c r="O812" i="6"/>
  <c r="O869" i="6"/>
  <c r="O814" i="6"/>
  <c r="O859" i="6"/>
  <c r="O844" i="6"/>
  <c r="O863" i="6"/>
  <c r="O880" i="6"/>
  <c r="O855" i="6"/>
  <c r="O849" i="6"/>
  <c r="O875" i="6"/>
  <c r="O845" i="6"/>
  <c r="O864" i="6"/>
  <c r="O826" i="6"/>
  <c r="O887" i="6"/>
  <c r="O870" i="6"/>
  <c r="O889" i="6"/>
  <c r="O834" i="6"/>
  <c r="C15" i="6"/>
  <c r="O860" i="6"/>
  <c r="O891" i="6"/>
  <c r="O839" i="6"/>
  <c r="O866" i="6"/>
  <c r="O837" i="6"/>
  <c r="O856" i="6"/>
  <c r="O827" i="6"/>
  <c r="O851" i="6"/>
  <c r="O853" i="6"/>
  <c r="O874" i="6"/>
  <c r="O848" i="6"/>
  <c r="O846" i="6"/>
  <c r="O832" i="6"/>
  <c r="O871" i="6"/>
  <c r="O813" i="6"/>
  <c r="O872" i="6"/>
  <c r="O883" i="6"/>
  <c r="O831" i="6"/>
  <c r="O865" i="6"/>
  <c r="O868" i="6"/>
  <c r="O817" i="6"/>
  <c r="O819" i="6"/>
  <c r="O841" i="6"/>
  <c r="AT890" i="6"/>
  <c r="AS890" i="6" s="1"/>
  <c r="AR890" i="6" s="1"/>
  <c r="AQ890" i="6" s="1"/>
  <c r="AP890" i="6" s="1"/>
  <c r="AO890" i="6" s="1"/>
  <c r="AN890" i="6" s="1"/>
  <c r="AM890" i="6" s="1"/>
  <c r="AL890" i="6" s="1"/>
  <c r="AC890" i="6"/>
  <c r="K890" i="6"/>
  <c r="K894" i="6"/>
  <c r="AC894" i="6"/>
  <c r="AT894" i="6"/>
  <c r="AS894" i="6" s="1"/>
  <c r="AR894" i="6" s="1"/>
  <c r="AQ894" i="6" s="1"/>
  <c r="AP894" i="6" s="1"/>
  <c r="AO894" i="6" s="1"/>
  <c r="AN894" i="6" s="1"/>
  <c r="AM894" i="6" s="1"/>
  <c r="AL894" i="6" s="1"/>
  <c r="R747" i="3"/>
  <c r="R290" i="3"/>
  <c r="R337" i="3"/>
  <c r="R289" i="3"/>
  <c r="R332" i="3"/>
  <c r="R761" i="3"/>
  <c r="P722" i="3"/>
  <c r="G722" i="3"/>
  <c r="K722" i="3" s="1"/>
  <c r="R847" i="3"/>
  <c r="R237" i="3"/>
  <c r="R892" i="3"/>
  <c r="F18" i="4"/>
  <c r="F19" i="4" s="1"/>
  <c r="C18" i="4"/>
  <c r="C11" i="3"/>
  <c r="C12" i="3"/>
  <c r="AI903" i="6" l="1"/>
  <c r="AH903" i="6" s="1"/>
  <c r="AJ903" i="6"/>
  <c r="AK903" i="6"/>
  <c r="AI902" i="6"/>
  <c r="AJ902" i="6"/>
  <c r="AK902" i="6"/>
  <c r="O899" i="3"/>
  <c r="O900" i="3"/>
  <c r="R619" i="3"/>
  <c r="R728" i="3"/>
  <c r="R138" i="3"/>
  <c r="R83" i="3"/>
  <c r="O897" i="3"/>
  <c r="AI900" i="6"/>
  <c r="AJ900" i="6"/>
  <c r="AK900" i="6"/>
  <c r="R387" i="3"/>
  <c r="R475" i="3"/>
  <c r="R837" i="3"/>
  <c r="R283" i="3"/>
  <c r="R392" i="3"/>
  <c r="R657" i="3"/>
  <c r="R325" i="3"/>
  <c r="R22" i="3"/>
  <c r="R503" i="3"/>
  <c r="R322" i="3"/>
  <c r="R716" i="3"/>
  <c r="R790" i="3"/>
  <c r="R635" i="3"/>
  <c r="R74" i="3"/>
  <c r="R495" i="3"/>
  <c r="R79" i="3"/>
  <c r="R365" i="3"/>
  <c r="R772" i="3"/>
  <c r="R176" i="3"/>
  <c r="R720" i="3"/>
  <c r="K720" i="3"/>
  <c r="R350" i="3"/>
  <c r="R601" i="3"/>
  <c r="R364" i="3"/>
  <c r="R341" i="3"/>
  <c r="R492" i="3"/>
  <c r="R115" i="3"/>
  <c r="R137" i="3"/>
  <c r="R646" i="3"/>
  <c r="C18" i="6"/>
  <c r="F6" i="6"/>
  <c r="F8" i="6" s="1"/>
  <c r="AJ901" i="6"/>
  <c r="AK901" i="6"/>
  <c r="AI901" i="6"/>
  <c r="AI899" i="6"/>
  <c r="AH899" i="6" s="1"/>
  <c r="AJ899" i="6"/>
  <c r="AK899" i="6"/>
  <c r="AI897" i="6"/>
  <c r="AJ897" i="6"/>
  <c r="AK897" i="6"/>
  <c r="AI898" i="6"/>
  <c r="AJ898" i="6"/>
  <c r="AK898" i="6"/>
  <c r="O894" i="3"/>
  <c r="O895" i="3"/>
  <c r="O896" i="3"/>
  <c r="O898" i="3"/>
  <c r="E14" i="4"/>
  <c r="AI212" i="6"/>
  <c r="AI893" i="6"/>
  <c r="AJ893" i="6"/>
  <c r="AK893" i="6"/>
  <c r="AI896" i="6"/>
  <c r="AJ896" i="6"/>
  <c r="AK896" i="6"/>
  <c r="AI892" i="6"/>
  <c r="AJ892" i="6"/>
  <c r="AK892" i="6"/>
  <c r="R389" i="3"/>
  <c r="R671" i="3"/>
  <c r="R192" i="3"/>
  <c r="R595" i="3"/>
  <c r="R727" i="3"/>
  <c r="R333" i="3"/>
  <c r="R815" i="3"/>
  <c r="R848" i="3"/>
  <c r="R753" i="3"/>
  <c r="R550" i="3"/>
  <c r="R210" i="3"/>
  <c r="R320" i="3"/>
  <c r="R222" i="3"/>
  <c r="R400" i="3"/>
  <c r="R687" i="3"/>
  <c r="R496" i="3"/>
  <c r="R513" i="3"/>
  <c r="R519" i="3"/>
  <c r="R44" i="3"/>
  <c r="R835" i="3"/>
  <c r="R417" i="3"/>
  <c r="R574" i="3"/>
  <c r="R705" i="3"/>
  <c r="R450" i="3"/>
  <c r="R612" i="3"/>
  <c r="R596" i="3"/>
  <c r="R576" i="3"/>
  <c r="R464" i="3"/>
  <c r="R499" i="3"/>
  <c r="R396" i="3"/>
  <c r="R801" i="3"/>
  <c r="R40" i="3"/>
  <c r="R730" i="3"/>
  <c r="R262" i="3"/>
  <c r="R692" i="3"/>
  <c r="R547" i="3"/>
  <c r="R602" i="3"/>
  <c r="R277" i="3"/>
  <c r="R620" i="3"/>
  <c r="R50" i="3"/>
  <c r="R309" i="3"/>
  <c r="R201" i="3"/>
  <c r="R69" i="3"/>
  <c r="R628" i="3"/>
  <c r="R250" i="3"/>
  <c r="R688" i="3"/>
  <c r="R429" i="3"/>
  <c r="R315" i="3"/>
  <c r="R432" i="3"/>
  <c r="R152" i="3"/>
  <c r="O889" i="3"/>
  <c r="O890" i="3"/>
  <c r="O893" i="3"/>
  <c r="O888" i="3"/>
  <c r="O813" i="3"/>
  <c r="O815" i="3"/>
  <c r="O848" i="3"/>
  <c r="O859" i="3"/>
  <c r="O854" i="3"/>
  <c r="O847" i="3"/>
  <c r="O885" i="3"/>
  <c r="O817" i="3"/>
  <c r="O882" i="3"/>
  <c r="O877" i="3"/>
  <c r="O829" i="3"/>
  <c r="O860" i="3"/>
  <c r="O851" i="3"/>
  <c r="O816" i="3"/>
  <c r="O876" i="3"/>
  <c r="O842" i="3"/>
  <c r="O869" i="3"/>
  <c r="O819" i="3"/>
  <c r="O818" i="3"/>
  <c r="O820" i="3"/>
  <c r="O868" i="3"/>
  <c r="O838" i="3"/>
  <c r="O823" i="3"/>
  <c r="O872" i="3"/>
  <c r="O867" i="3"/>
  <c r="O873" i="3"/>
  <c r="O853" i="3"/>
  <c r="C15" i="3"/>
  <c r="O301" i="3"/>
  <c r="O881" i="3"/>
  <c r="O814" i="3"/>
  <c r="O843" i="3"/>
  <c r="O875" i="3"/>
  <c r="O835" i="3"/>
  <c r="O874" i="3"/>
  <c r="O850" i="3"/>
  <c r="O822" i="3"/>
  <c r="O880" i="3"/>
  <c r="O870" i="3"/>
  <c r="O855" i="3"/>
  <c r="O886" i="3"/>
  <c r="O836" i="3"/>
  <c r="O824" i="3"/>
  <c r="O834" i="3"/>
  <c r="O837" i="3"/>
  <c r="O839" i="3"/>
  <c r="O861" i="3"/>
  <c r="O852" i="3"/>
  <c r="O833" i="3"/>
  <c r="O887" i="3"/>
  <c r="O845" i="3"/>
  <c r="O844" i="3"/>
  <c r="O879" i="3"/>
  <c r="O828" i="3"/>
  <c r="O864" i="3"/>
  <c r="O857" i="3"/>
  <c r="O865" i="3"/>
  <c r="O827" i="3"/>
  <c r="O825" i="3"/>
  <c r="O856" i="3"/>
  <c r="O891" i="3"/>
  <c r="O878" i="3"/>
  <c r="O826" i="3"/>
  <c r="O290" i="3"/>
  <c r="O840" i="3"/>
  <c r="O862" i="3"/>
  <c r="O884" i="3"/>
  <c r="O846" i="3"/>
  <c r="O832" i="3"/>
  <c r="O841" i="3"/>
  <c r="O892" i="3"/>
  <c r="O831" i="3"/>
  <c r="O830" i="3"/>
  <c r="O812" i="3"/>
  <c r="O849" i="3"/>
  <c r="O883" i="3"/>
  <c r="O858" i="3"/>
  <c r="O871" i="3"/>
  <c r="O866" i="3"/>
  <c r="O863" i="3"/>
  <c r="C16" i="3"/>
  <c r="D18" i="3" s="1"/>
  <c r="I811" i="3"/>
  <c r="R368" i="3"/>
  <c r="R369" i="3"/>
  <c r="R448" i="3"/>
  <c r="R507" i="3"/>
  <c r="R811" i="3"/>
  <c r="R285" i="3"/>
  <c r="R807" i="3"/>
  <c r="R419" i="3"/>
  <c r="R605" i="3"/>
  <c r="R689" i="3"/>
  <c r="R634" i="3"/>
  <c r="R487" i="3"/>
  <c r="R360" i="3"/>
  <c r="R564" i="3"/>
  <c r="R297" i="3"/>
  <c r="R313" i="3"/>
  <c r="R243" i="3"/>
  <c r="R768" i="3"/>
  <c r="R552" i="3"/>
  <c r="R608" i="3"/>
  <c r="R718" i="3"/>
  <c r="R674" i="3"/>
  <c r="R520" i="3"/>
  <c r="R863" i="3"/>
  <c r="R804" i="3"/>
  <c r="R260" i="3"/>
  <c r="AI895" i="6"/>
  <c r="AJ895" i="6"/>
  <c r="AK895" i="6"/>
  <c r="AJ425" i="6"/>
  <c r="AK425" i="6"/>
  <c r="AI425" i="6"/>
  <c r="AT731" i="6"/>
  <c r="AS731" i="6" s="1"/>
  <c r="AR731" i="6" s="1"/>
  <c r="AQ731" i="6" s="1"/>
  <c r="AP731" i="6" s="1"/>
  <c r="AO731" i="6" s="1"/>
  <c r="AN731" i="6"/>
  <c r="AM731" i="6" s="1"/>
  <c r="AL731" i="6" s="1"/>
  <c r="AT737" i="6"/>
  <c r="AS737" i="6" s="1"/>
  <c r="AR737" i="6" s="1"/>
  <c r="AQ737" i="6" s="1"/>
  <c r="AP737" i="6" s="1"/>
  <c r="AO737" i="6" s="1"/>
  <c r="AN737" i="6" s="1"/>
  <c r="AM737" i="6" s="1"/>
  <c r="AL737" i="6" s="1"/>
  <c r="AJ247" i="6"/>
  <c r="AK247" i="6"/>
  <c r="AI247" i="6"/>
  <c r="AH247" i="6" s="1"/>
  <c r="BJ52" i="6"/>
  <c r="BI52" i="6" s="1"/>
  <c r="BH52" i="6" s="1"/>
  <c r="BG52" i="6" s="1"/>
  <c r="BF52" i="6" s="1"/>
  <c r="BE52" i="6" s="1"/>
  <c r="BD52" i="6" s="1"/>
  <c r="BC52" i="6" s="1"/>
  <c r="BK52" i="6"/>
  <c r="AK252" i="6"/>
  <c r="AI252" i="6"/>
  <c r="AJ252" i="6"/>
  <c r="BK40" i="6"/>
  <c r="BJ40" i="6" s="1"/>
  <c r="BI40" i="6" s="1"/>
  <c r="BH40" i="6" s="1"/>
  <c r="BG40" i="6" s="1"/>
  <c r="BF40" i="6" s="1"/>
  <c r="BE40" i="6" s="1"/>
  <c r="BD40" i="6" s="1"/>
  <c r="BC40" i="6" s="1"/>
  <c r="BK59" i="6"/>
  <c r="BJ59" i="6" s="1"/>
  <c r="BI59" i="6" s="1"/>
  <c r="BH59" i="6" s="1"/>
  <c r="BG59" i="6" s="1"/>
  <c r="BF59" i="6" s="1"/>
  <c r="BE59" i="6" s="1"/>
  <c r="BD59" i="6" s="1"/>
  <c r="BC59" i="6" s="1"/>
  <c r="AT142" i="6"/>
  <c r="AS142" i="6" s="1"/>
  <c r="AR142" i="6" s="1"/>
  <c r="AQ142" i="6" s="1"/>
  <c r="AP142" i="6" s="1"/>
  <c r="AO142" i="6" s="1"/>
  <c r="AN142" i="6" s="1"/>
  <c r="AM142" i="6" s="1"/>
  <c r="AL142" i="6" s="1"/>
  <c r="BJ61" i="6"/>
  <c r="BI61" i="6" s="1"/>
  <c r="BH61" i="6" s="1"/>
  <c r="BG61" i="6" s="1"/>
  <c r="BF61" i="6" s="1"/>
  <c r="BE61" i="6" s="1"/>
  <c r="BD61" i="6" s="1"/>
  <c r="BC61" i="6" s="1"/>
  <c r="BK61" i="6"/>
  <c r="AT236" i="6"/>
  <c r="AS236" i="6" s="1"/>
  <c r="AR236" i="6" s="1"/>
  <c r="AQ236" i="6" s="1"/>
  <c r="AP236" i="6" s="1"/>
  <c r="AO236" i="6" s="1"/>
  <c r="AN236" i="6" s="1"/>
  <c r="AM236" i="6" s="1"/>
  <c r="AL236" i="6" s="1"/>
  <c r="AT738" i="6"/>
  <c r="AS738" i="6" s="1"/>
  <c r="AR738" i="6" s="1"/>
  <c r="AQ738" i="6" s="1"/>
  <c r="AP738" i="6" s="1"/>
  <c r="AO738" i="6" s="1"/>
  <c r="AN738" i="6" s="1"/>
  <c r="AM738" i="6" s="1"/>
  <c r="AL738" i="6" s="1"/>
  <c r="AT661" i="6"/>
  <c r="AS661" i="6" s="1"/>
  <c r="AR661" i="6" s="1"/>
  <c r="AQ661" i="6" s="1"/>
  <c r="AP661" i="6" s="1"/>
  <c r="AO661" i="6" s="1"/>
  <c r="AN661" i="6" s="1"/>
  <c r="AM661" i="6" s="1"/>
  <c r="AL661" i="6" s="1"/>
  <c r="AT771" i="6"/>
  <c r="AS771" i="6" s="1"/>
  <c r="AR771" i="6" s="1"/>
  <c r="AQ771" i="6" s="1"/>
  <c r="AP771" i="6" s="1"/>
  <c r="AO771" i="6" s="1"/>
  <c r="AN771" i="6" s="1"/>
  <c r="AM771" i="6" s="1"/>
  <c r="AL771" i="6" s="1"/>
  <c r="BK11" i="6"/>
  <c r="BJ11" i="6" s="1"/>
  <c r="BI11" i="6" s="1"/>
  <c r="BH11" i="6" s="1"/>
  <c r="BG11" i="6" s="1"/>
  <c r="BF11" i="6"/>
  <c r="BE11" i="6" s="1"/>
  <c r="BD11" i="6" s="1"/>
  <c r="BC11" i="6" s="1"/>
  <c r="AT203" i="6"/>
  <c r="AS203" i="6" s="1"/>
  <c r="AR203" i="6" s="1"/>
  <c r="AQ203" i="6" s="1"/>
  <c r="AP203" i="6" s="1"/>
  <c r="AO203" i="6" s="1"/>
  <c r="AN203" i="6" s="1"/>
  <c r="AM203" i="6" s="1"/>
  <c r="AL203" i="6" s="1"/>
  <c r="AJ196" i="6"/>
  <c r="AK196" i="6"/>
  <c r="AI196" i="6"/>
  <c r="AT292" i="6"/>
  <c r="AS292" i="6" s="1"/>
  <c r="AR292" i="6" s="1"/>
  <c r="AQ292" i="6" s="1"/>
  <c r="AP292" i="6" s="1"/>
  <c r="AO292" i="6" s="1"/>
  <c r="AN292" i="6" s="1"/>
  <c r="AM292" i="6" s="1"/>
  <c r="AL292" i="6" s="1"/>
  <c r="AT756" i="6"/>
  <c r="AS756" i="6" s="1"/>
  <c r="AR756" i="6" s="1"/>
  <c r="AQ756" i="6" s="1"/>
  <c r="AP756" i="6" s="1"/>
  <c r="AO756" i="6" s="1"/>
  <c r="AN756" i="6" s="1"/>
  <c r="AM756" i="6" s="1"/>
  <c r="AL756" i="6" s="1"/>
  <c r="AT187" i="6"/>
  <c r="AS187" i="6" s="1"/>
  <c r="AR187" i="6" s="1"/>
  <c r="AQ187" i="6" s="1"/>
  <c r="AP187" i="6" s="1"/>
  <c r="AO187" i="6" s="1"/>
  <c r="AN187" i="6" s="1"/>
  <c r="AM187" i="6" s="1"/>
  <c r="AL187" i="6" s="1"/>
  <c r="AK82" i="6"/>
  <c r="AI82" i="6"/>
  <c r="AJ82" i="6"/>
  <c r="AT308" i="6"/>
  <c r="AS308" i="6" s="1"/>
  <c r="AR308" i="6" s="1"/>
  <c r="AQ308" i="6" s="1"/>
  <c r="AP308" i="6" s="1"/>
  <c r="AO308" i="6" s="1"/>
  <c r="AN308" i="6" s="1"/>
  <c r="AM308" i="6" s="1"/>
  <c r="AL308" i="6" s="1"/>
  <c r="AT860" i="6"/>
  <c r="AS860" i="6" s="1"/>
  <c r="AR860" i="6" s="1"/>
  <c r="AQ860" i="6" s="1"/>
  <c r="AP860" i="6" s="1"/>
  <c r="AO860" i="6" s="1"/>
  <c r="AN860" i="6" s="1"/>
  <c r="AM860" i="6" s="1"/>
  <c r="AL860" i="6" s="1"/>
  <c r="AT123" i="6"/>
  <c r="AS123" i="6" s="1"/>
  <c r="AR123" i="6" s="1"/>
  <c r="AQ123" i="6" s="1"/>
  <c r="AP123" i="6" s="1"/>
  <c r="AO123" i="6" s="1"/>
  <c r="AN123" i="6" s="1"/>
  <c r="AM123" i="6" s="1"/>
  <c r="AL123" i="6" s="1"/>
  <c r="AK310" i="6"/>
  <c r="AJ310" i="6"/>
  <c r="AI310" i="6"/>
  <c r="AT593" i="6"/>
  <c r="AS593" i="6"/>
  <c r="AR593" i="6" s="1"/>
  <c r="AQ593" i="6" s="1"/>
  <c r="AP593" i="6" s="1"/>
  <c r="AO593" i="6" s="1"/>
  <c r="AN593" i="6" s="1"/>
  <c r="AM593" i="6" s="1"/>
  <c r="AL593" i="6" s="1"/>
  <c r="AI59" i="6"/>
  <c r="AK59" i="6"/>
  <c r="AJ59" i="6"/>
  <c r="AT137" i="6"/>
  <c r="AS137" i="6" s="1"/>
  <c r="AR137" i="6" s="1"/>
  <c r="AQ137" i="6" s="1"/>
  <c r="AP137" i="6" s="1"/>
  <c r="AO137" i="6" s="1"/>
  <c r="AN137" i="6" s="1"/>
  <c r="AM137" i="6" s="1"/>
  <c r="AL137" i="6" s="1"/>
  <c r="AK315" i="6"/>
  <c r="AJ315" i="6"/>
  <c r="AI315" i="6"/>
  <c r="AI395" i="6"/>
  <c r="AJ395" i="6"/>
  <c r="AK395" i="6"/>
  <c r="AT201" i="6"/>
  <c r="AS201" i="6" s="1"/>
  <c r="AR201" i="6" s="1"/>
  <c r="AQ201" i="6" s="1"/>
  <c r="AP201" i="6" s="1"/>
  <c r="AO201" i="6" s="1"/>
  <c r="AN201" i="6" s="1"/>
  <c r="AM201" i="6" s="1"/>
  <c r="AL201" i="6" s="1"/>
  <c r="AT356" i="6"/>
  <c r="AS356" i="6" s="1"/>
  <c r="AR356" i="6" s="1"/>
  <c r="AQ356" i="6" s="1"/>
  <c r="AP356" i="6" s="1"/>
  <c r="AO356" i="6" s="1"/>
  <c r="AN356" i="6" s="1"/>
  <c r="AM356" i="6" s="1"/>
  <c r="AL356" i="6" s="1"/>
  <c r="AS713" i="6"/>
  <c r="AR713" i="6" s="1"/>
  <c r="AQ713" i="6" s="1"/>
  <c r="AP713" i="6" s="1"/>
  <c r="AO713" i="6" s="1"/>
  <c r="AN713" i="6" s="1"/>
  <c r="AM713" i="6" s="1"/>
  <c r="AL713" i="6" s="1"/>
  <c r="AT713" i="6"/>
  <c r="AT580" i="6"/>
  <c r="AS580" i="6" s="1"/>
  <c r="AR580" i="6" s="1"/>
  <c r="AQ580" i="6" s="1"/>
  <c r="AP580" i="6" s="1"/>
  <c r="AO580" i="6" s="1"/>
  <c r="AN580" i="6" s="1"/>
  <c r="AM580" i="6" s="1"/>
  <c r="AL580" i="6" s="1"/>
  <c r="AK262" i="6"/>
  <c r="AJ262" i="6"/>
  <c r="AI262" i="6"/>
  <c r="AT802" i="6"/>
  <c r="AS802" i="6" s="1"/>
  <c r="AR802" i="6" s="1"/>
  <c r="AQ802" i="6" s="1"/>
  <c r="AP802" i="6" s="1"/>
  <c r="AO802" i="6" s="1"/>
  <c r="AN802" i="6" s="1"/>
  <c r="AM802" i="6" s="1"/>
  <c r="AL802" i="6" s="1"/>
  <c r="AJ349" i="6"/>
  <c r="AI349" i="6"/>
  <c r="AK349" i="6"/>
  <c r="AT755" i="6"/>
  <c r="AS755" i="6" s="1"/>
  <c r="AR755" i="6" s="1"/>
  <c r="AQ755" i="6" s="1"/>
  <c r="AP755" i="6" s="1"/>
  <c r="AO755" i="6" s="1"/>
  <c r="AN755" i="6" s="1"/>
  <c r="AM755" i="6" s="1"/>
  <c r="AL755" i="6" s="1"/>
  <c r="AI730" i="6"/>
  <c r="AH730" i="6" s="1"/>
  <c r="AK730" i="6"/>
  <c r="AJ730" i="6"/>
  <c r="BK51" i="6"/>
  <c r="BJ51" i="6" s="1"/>
  <c r="BI51" i="6" s="1"/>
  <c r="BH51" i="6" s="1"/>
  <c r="BG51" i="6" s="1"/>
  <c r="BF51" i="6" s="1"/>
  <c r="BE51" i="6" s="1"/>
  <c r="BD51" i="6" s="1"/>
  <c r="BC51" i="6" s="1"/>
  <c r="BK15" i="6"/>
  <c r="BJ15" i="6" s="1"/>
  <c r="BI15" i="6" s="1"/>
  <c r="BH15" i="6" s="1"/>
  <c r="BG15" i="6" s="1"/>
  <c r="BF15" i="6" s="1"/>
  <c r="BE15" i="6" s="1"/>
  <c r="BD15" i="6" s="1"/>
  <c r="BC15" i="6" s="1"/>
  <c r="AT75" i="6"/>
  <c r="AS75" i="6" s="1"/>
  <c r="AR75" i="6" s="1"/>
  <c r="AQ75" i="6" s="1"/>
  <c r="AP75" i="6" s="1"/>
  <c r="AO75" i="6" s="1"/>
  <c r="AN75" i="6" s="1"/>
  <c r="AM75" i="6" s="1"/>
  <c r="AL75" i="6" s="1"/>
  <c r="AT554" i="6"/>
  <c r="AS554" i="6" s="1"/>
  <c r="AR554" i="6" s="1"/>
  <c r="AQ554" i="6" s="1"/>
  <c r="AP554" i="6" s="1"/>
  <c r="AO554" i="6" s="1"/>
  <c r="AN554" i="6" s="1"/>
  <c r="AM554" i="6" s="1"/>
  <c r="AL554" i="6" s="1"/>
  <c r="AT505" i="6"/>
  <c r="AS505" i="6"/>
  <c r="AR505" i="6" s="1"/>
  <c r="AQ505" i="6" s="1"/>
  <c r="AP505" i="6" s="1"/>
  <c r="AO505" i="6" s="1"/>
  <c r="AN505" i="6" s="1"/>
  <c r="AM505" i="6" s="1"/>
  <c r="AL505" i="6" s="1"/>
  <c r="BK50" i="6"/>
  <c r="BJ50" i="6" s="1"/>
  <c r="BI50" i="6" s="1"/>
  <c r="BH50" i="6" s="1"/>
  <c r="BG50" i="6" s="1"/>
  <c r="BF50" i="6" s="1"/>
  <c r="BE50" i="6" s="1"/>
  <c r="BD50" i="6" s="1"/>
  <c r="BC50" i="6" s="1"/>
  <c r="BE23" i="6"/>
  <c r="BD23" i="6" s="1"/>
  <c r="BC23" i="6" s="1"/>
  <c r="BK23" i="6"/>
  <c r="BJ23" i="6" s="1"/>
  <c r="BI23" i="6" s="1"/>
  <c r="BH23" i="6" s="1"/>
  <c r="BG23" i="6" s="1"/>
  <c r="BF23" i="6" s="1"/>
  <c r="AS109" i="6"/>
  <c r="AR109" i="6" s="1"/>
  <c r="AQ109" i="6" s="1"/>
  <c r="AP109" i="6" s="1"/>
  <c r="AO109" i="6" s="1"/>
  <c r="AN109" i="6" s="1"/>
  <c r="AM109" i="6" s="1"/>
  <c r="AL109" i="6" s="1"/>
  <c r="AT109" i="6"/>
  <c r="AI683" i="6"/>
  <c r="AK683" i="6"/>
  <c r="AJ683" i="6"/>
  <c r="AI55" i="6"/>
  <c r="AK55" i="6"/>
  <c r="AJ55" i="6"/>
  <c r="AK258" i="6"/>
  <c r="AI258" i="6"/>
  <c r="AH258" i="6" s="1"/>
  <c r="AJ258" i="6"/>
  <c r="AJ618" i="6"/>
  <c r="AK618" i="6"/>
  <c r="AI618" i="6"/>
  <c r="AH618" i="6" s="1"/>
  <c r="AT351" i="6"/>
  <c r="AS351" i="6" s="1"/>
  <c r="AR351" i="6" s="1"/>
  <c r="AQ351" i="6" s="1"/>
  <c r="AP351" i="6" s="1"/>
  <c r="AO351" i="6" s="1"/>
  <c r="AN351" i="6" s="1"/>
  <c r="AM351" i="6" s="1"/>
  <c r="AL351" i="6" s="1"/>
  <c r="AT189" i="6"/>
  <c r="AS189" i="6" s="1"/>
  <c r="AR189" i="6" s="1"/>
  <c r="AQ189" i="6" s="1"/>
  <c r="AP189" i="6" s="1"/>
  <c r="AO189" i="6" s="1"/>
  <c r="AN189" i="6" s="1"/>
  <c r="AM189" i="6" s="1"/>
  <c r="AL189" i="6" s="1"/>
  <c r="AI410" i="6"/>
  <c r="AH410" i="6" s="1"/>
  <c r="AJ410" i="6"/>
  <c r="AK410" i="6"/>
  <c r="AT723" i="6"/>
  <c r="AS723" i="6" s="1"/>
  <c r="AR723" i="6" s="1"/>
  <c r="AQ723" i="6" s="1"/>
  <c r="AP723" i="6" s="1"/>
  <c r="AO723" i="6" s="1"/>
  <c r="AN723" i="6" s="1"/>
  <c r="AM723" i="6" s="1"/>
  <c r="AL723" i="6" s="1"/>
  <c r="AK776" i="6"/>
  <c r="AJ776" i="6"/>
  <c r="AI776" i="6"/>
  <c r="BK16" i="6"/>
  <c r="BJ16" i="6"/>
  <c r="BI16" i="6" s="1"/>
  <c r="BH16" i="6" s="1"/>
  <c r="BG16" i="6" s="1"/>
  <c r="BF16" i="6" s="1"/>
  <c r="BE16" i="6" s="1"/>
  <c r="BD16" i="6" s="1"/>
  <c r="BC16" i="6" s="1"/>
  <c r="AT825" i="6"/>
  <c r="AS825" i="6" s="1"/>
  <c r="AR825" i="6" s="1"/>
  <c r="AQ825" i="6" s="1"/>
  <c r="AP825" i="6" s="1"/>
  <c r="AO825" i="6" s="1"/>
  <c r="AN825" i="6" s="1"/>
  <c r="AM825" i="6" s="1"/>
  <c r="AL825" i="6" s="1"/>
  <c r="AT591" i="6"/>
  <c r="AS591" i="6" s="1"/>
  <c r="AR591" i="6" s="1"/>
  <c r="AQ591" i="6" s="1"/>
  <c r="AP591" i="6" s="1"/>
  <c r="AO591" i="6" s="1"/>
  <c r="AN591" i="6" s="1"/>
  <c r="AM591" i="6" s="1"/>
  <c r="AL591" i="6" s="1"/>
  <c r="AT574" i="6"/>
  <c r="AS574" i="6"/>
  <c r="AR574" i="6" s="1"/>
  <c r="AQ574" i="6" s="1"/>
  <c r="AP574" i="6" s="1"/>
  <c r="AO574" i="6" s="1"/>
  <c r="AN574" i="6" s="1"/>
  <c r="AM574" i="6" s="1"/>
  <c r="AL574" i="6" s="1"/>
  <c r="AT250" i="6"/>
  <c r="AS250" i="6" s="1"/>
  <c r="AR250" i="6" s="1"/>
  <c r="AQ250" i="6" s="1"/>
  <c r="AP250" i="6" s="1"/>
  <c r="AO250" i="6" s="1"/>
  <c r="AN250" i="6" s="1"/>
  <c r="AM250" i="6" s="1"/>
  <c r="AL250" i="6" s="1"/>
  <c r="AJ535" i="6"/>
  <c r="AI535" i="6"/>
  <c r="AK535" i="6"/>
  <c r="AT341" i="6"/>
  <c r="AS341" i="6" s="1"/>
  <c r="AR341" i="6" s="1"/>
  <c r="AQ341" i="6" s="1"/>
  <c r="AP341" i="6" s="1"/>
  <c r="AO341" i="6" s="1"/>
  <c r="AN341" i="6" s="1"/>
  <c r="AM341" i="6" s="1"/>
  <c r="AL341" i="6" s="1"/>
  <c r="AT394" i="6"/>
  <c r="AS394" i="6" s="1"/>
  <c r="AR394" i="6" s="1"/>
  <c r="AQ394" i="6" s="1"/>
  <c r="AP394" i="6" s="1"/>
  <c r="AO394" i="6" s="1"/>
  <c r="AN394" i="6" s="1"/>
  <c r="AM394" i="6" s="1"/>
  <c r="AL394" i="6" s="1"/>
  <c r="AT48" i="6"/>
  <c r="AS48" i="6" s="1"/>
  <c r="AR48" i="6" s="1"/>
  <c r="AQ48" i="6" s="1"/>
  <c r="AP48" i="6" s="1"/>
  <c r="AO48" i="6" s="1"/>
  <c r="AN48" i="6" s="1"/>
  <c r="AM48" i="6" s="1"/>
  <c r="AL48" i="6" s="1"/>
  <c r="AT77" i="6"/>
  <c r="AS77" i="6" s="1"/>
  <c r="AR77" i="6" s="1"/>
  <c r="AQ77" i="6" s="1"/>
  <c r="AP77" i="6" s="1"/>
  <c r="AO77" i="6" s="1"/>
  <c r="AN77" i="6" s="1"/>
  <c r="AM77" i="6" s="1"/>
  <c r="AL77" i="6" s="1"/>
  <c r="AJ338" i="6"/>
  <c r="AI338" i="6"/>
  <c r="AK338" i="6"/>
  <c r="AI424" i="6"/>
  <c r="AK424" i="6"/>
  <c r="AJ424" i="6"/>
  <c r="AI57" i="6"/>
  <c r="AK57" i="6"/>
  <c r="AJ57" i="6"/>
  <c r="AT579" i="6"/>
  <c r="AS579" i="6" s="1"/>
  <c r="AR579" i="6" s="1"/>
  <c r="AQ579" i="6" s="1"/>
  <c r="AP579" i="6" s="1"/>
  <c r="AO579" i="6" s="1"/>
  <c r="AN579" i="6" s="1"/>
  <c r="AM579" i="6" s="1"/>
  <c r="AL579" i="6" s="1"/>
  <c r="AT679" i="6"/>
  <c r="AS679" i="6" s="1"/>
  <c r="AR679" i="6" s="1"/>
  <c r="AQ679" i="6" s="1"/>
  <c r="AP679" i="6" s="1"/>
  <c r="AO679" i="6" s="1"/>
  <c r="AN679" i="6" s="1"/>
  <c r="AM679" i="6" s="1"/>
  <c r="AL679" i="6" s="1"/>
  <c r="AI851" i="6"/>
  <c r="AJ851" i="6"/>
  <c r="AK851" i="6"/>
  <c r="AT291" i="6"/>
  <c r="AS291" i="6" s="1"/>
  <c r="AR291" i="6" s="1"/>
  <c r="AQ291" i="6" s="1"/>
  <c r="AP291" i="6" s="1"/>
  <c r="AO291" i="6" s="1"/>
  <c r="AN291" i="6" s="1"/>
  <c r="AM291" i="6" s="1"/>
  <c r="AL291" i="6" s="1"/>
  <c r="AK23" i="6"/>
  <c r="AI23" i="6"/>
  <c r="AJ23" i="6"/>
  <c r="AT503" i="6"/>
  <c r="AS503" i="6" s="1"/>
  <c r="AR503" i="6" s="1"/>
  <c r="AQ503" i="6" s="1"/>
  <c r="AP503" i="6" s="1"/>
  <c r="AO503" i="6" s="1"/>
  <c r="AN503" i="6" s="1"/>
  <c r="AM503" i="6" s="1"/>
  <c r="AL503" i="6" s="1"/>
  <c r="AT279" i="6"/>
  <c r="AS279" i="6" s="1"/>
  <c r="AR279" i="6" s="1"/>
  <c r="AQ279" i="6" s="1"/>
  <c r="AP279" i="6" s="1"/>
  <c r="AO279" i="6" s="1"/>
  <c r="AN279" i="6" s="1"/>
  <c r="AM279" i="6" s="1"/>
  <c r="AL279" i="6" s="1"/>
  <c r="AT883" i="6"/>
  <c r="AS883" i="6" s="1"/>
  <c r="AR883" i="6" s="1"/>
  <c r="AQ883" i="6" s="1"/>
  <c r="AP883" i="6" s="1"/>
  <c r="AO883" i="6" s="1"/>
  <c r="AN883" i="6" s="1"/>
  <c r="AM883" i="6" s="1"/>
  <c r="AL883" i="6" s="1"/>
  <c r="AJ864" i="6"/>
  <c r="AK864" i="6"/>
  <c r="AI864" i="6"/>
  <c r="AT348" i="6"/>
  <c r="AS348" i="6" s="1"/>
  <c r="AR348" i="6" s="1"/>
  <c r="AQ348" i="6" s="1"/>
  <c r="AP348" i="6" s="1"/>
  <c r="AO348" i="6" s="1"/>
  <c r="AN348" i="6" s="1"/>
  <c r="AM348" i="6" s="1"/>
  <c r="AL348" i="6" s="1"/>
  <c r="AT538" i="6"/>
  <c r="AS538" i="6" s="1"/>
  <c r="AR538" i="6" s="1"/>
  <c r="AQ538" i="6" s="1"/>
  <c r="AP538" i="6" s="1"/>
  <c r="AO538" i="6" s="1"/>
  <c r="AN538" i="6" s="1"/>
  <c r="AM538" i="6" s="1"/>
  <c r="AL538" i="6" s="1"/>
  <c r="BK5" i="6"/>
  <c r="BJ5" i="6"/>
  <c r="BI5" i="6" s="1"/>
  <c r="BH5" i="6" s="1"/>
  <c r="BG5" i="6" s="1"/>
  <c r="BF5" i="6" s="1"/>
  <c r="BE5" i="6" s="1"/>
  <c r="BD5" i="6" s="1"/>
  <c r="BC5" i="6" s="1"/>
  <c r="AT527" i="6"/>
  <c r="AS527" i="6" s="1"/>
  <c r="AR527" i="6" s="1"/>
  <c r="AQ527" i="6" s="1"/>
  <c r="AP527" i="6" s="1"/>
  <c r="AO527" i="6" s="1"/>
  <c r="AN527" i="6" s="1"/>
  <c r="AM527" i="6" s="1"/>
  <c r="AL527" i="6" s="1"/>
  <c r="AT767" i="6"/>
  <c r="AS767" i="6" s="1"/>
  <c r="AR767" i="6" s="1"/>
  <c r="AQ767" i="6" s="1"/>
  <c r="AP767" i="6" s="1"/>
  <c r="AO767" i="6" s="1"/>
  <c r="AN767" i="6" s="1"/>
  <c r="AM767" i="6" s="1"/>
  <c r="AL767" i="6" s="1"/>
  <c r="AT469" i="6"/>
  <c r="AS469" i="6" s="1"/>
  <c r="AR469" i="6" s="1"/>
  <c r="AQ469" i="6" s="1"/>
  <c r="AP469" i="6" s="1"/>
  <c r="AO469" i="6" s="1"/>
  <c r="AN469" i="6" s="1"/>
  <c r="AM469" i="6" s="1"/>
  <c r="AL469" i="6" s="1"/>
  <c r="AT218" i="6"/>
  <c r="AS218" i="6" s="1"/>
  <c r="AR218" i="6" s="1"/>
  <c r="AQ218" i="6" s="1"/>
  <c r="AP218" i="6" s="1"/>
  <c r="AO218" i="6" s="1"/>
  <c r="AN218" i="6" s="1"/>
  <c r="AM218" i="6" s="1"/>
  <c r="AL218" i="6" s="1"/>
  <c r="AK268" i="6"/>
  <c r="AJ268" i="6"/>
  <c r="AI268" i="6"/>
  <c r="AK724" i="6"/>
  <c r="AI724" i="6"/>
  <c r="AJ724" i="6"/>
  <c r="AT454" i="6"/>
  <c r="AS454" i="6" s="1"/>
  <c r="AR454" i="6" s="1"/>
  <c r="AQ454" i="6" s="1"/>
  <c r="AP454" i="6" s="1"/>
  <c r="AO454" i="6" s="1"/>
  <c r="AN454" i="6" s="1"/>
  <c r="AM454" i="6" s="1"/>
  <c r="AL454" i="6" s="1"/>
  <c r="AT56" i="6"/>
  <c r="AS56" i="6" s="1"/>
  <c r="AR56" i="6" s="1"/>
  <c r="AQ56" i="6" s="1"/>
  <c r="AP56" i="6" s="1"/>
  <c r="AO56" i="6" s="1"/>
  <c r="AN56" i="6" s="1"/>
  <c r="AM56" i="6" s="1"/>
  <c r="AL56" i="6" s="1"/>
  <c r="AI849" i="6"/>
  <c r="AJ849" i="6"/>
  <c r="AK849" i="6"/>
  <c r="AT459" i="6"/>
  <c r="AS459" i="6" s="1"/>
  <c r="AR459" i="6" s="1"/>
  <c r="AQ459" i="6" s="1"/>
  <c r="AP459" i="6" s="1"/>
  <c r="AO459" i="6" s="1"/>
  <c r="AN459" i="6" s="1"/>
  <c r="AM459" i="6" s="1"/>
  <c r="AL459" i="6" s="1"/>
  <c r="AJ312" i="6"/>
  <c r="AI312" i="6"/>
  <c r="AH312" i="6" s="1"/>
  <c r="AK312" i="6"/>
  <c r="BK72" i="6"/>
  <c r="BJ72" i="6" s="1"/>
  <c r="BI72" i="6" s="1"/>
  <c r="BH72" i="6" s="1"/>
  <c r="BG72" i="6" s="1"/>
  <c r="BF72" i="6" s="1"/>
  <c r="BE72" i="6" s="1"/>
  <c r="BD72" i="6" s="1"/>
  <c r="BC72" i="6" s="1"/>
  <c r="AK749" i="6"/>
  <c r="AJ749" i="6"/>
  <c r="AI749" i="6"/>
  <c r="AT488" i="6"/>
  <c r="AS488" i="6" s="1"/>
  <c r="AR488" i="6" s="1"/>
  <c r="AQ488" i="6" s="1"/>
  <c r="AP488" i="6" s="1"/>
  <c r="AO488" i="6" s="1"/>
  <c r="AN488" i="6" s="1"/>
  <c r="AM488" i="6" s="1"/>
  <c r="AL488" i="6" s="1"/>
  <c r="AT314" i="6"/>
  <c r="AS314" i="6" s="1"/>
  <c r="AR314" i="6" s="1"/>
  <c r="AQ314" i="6" s="1"/>
  <c r="AP314" i="6" s="1"/>
  <c r="AO314" i="6" s="1"/>
  <c r="AN314" i="6" s="1"/>
  <c r="AM314" i="6" s="1"/>
  <c r="AL314" i="6" s="1"/>
  <c r="AT359" i="6"/>
  <c r="AS359" i="6" s="1"/>
  <c r="AR359" i="6" s="1"/>
  <c r="AQ359" i="6" s="1"/>
  <c r="AP359" i="6" s="1"/>
  <c r="AO359" i="6" s="1"/>
  <c r="AN359" i="6" s="1"/>
  <c r="AM359" i="6" s="1"/>
  <c r="AL359" i="6" s="1"/>
  <c r="AT613" i="6"/>
  <c r="AS613" i="6" s="1"/>
  <c r="AR613" i="6" s="1"/>
  <c r="AQ613" i="6" s="1"/>
  <c r="AP613" i="6" s="1"/>
  <c r="AO613" i="6" s="1"/>
  <c r="AN613" i="6" s="1"/>
  <c r="AM613" i="6" s="1"/>
  <c r="AL613" i="6" s="1"/>
  <c r="AK398" i="6"/>
  <c r="AJ398" i="6"/>
  <c r="AI398" i="6"/>
  <c r="AT145" i="6"/>
  <c r="AS145" i="6" s="1"/>
  <c r="AR145" i="6" s="1"/>
  <c r="AQ145" i="6" s="1"/>
  <c r="AP145" i="6" s="1"/>
  <c r="AO145" i="6" s="1"/>
  <c r="AN145" i="6" s="1"/>
  <c r="AM145" i="6" s="1"/>
  <c r="AL145" i="6" s="1"/>
  <c r="AT178" i="6"/>
  <c r="AS178" i="6" s="1"/>
  <c r="AR178" i="6" s="1"/>
  <c r="AQ178" i="6" s="1"/>
  <c r="AP178" i="6" s="1"/>
  <c r="AO178" i="6" s="1"/>
  <c r="AN178" i="6" s="1"/>
  <c r="AM178" i="6" s="1"/>
  <c r="AL178" i="6" s="1"/>
  <c r="AT626" i="6"/>
  <c r="AS626" i="6" s="1"/>
  <c r="AR626" i="6" s="1"/>
  <c r="AQ626" i="6" s="1"/>
  <c r="AP626" i="6" s="1"/>
  <c r="AO626" i="6" s="1"/>
  <c r="AN626" i="6" s="1"/>
  <c r="AM626" i="6" s="1"/>
  <c r="AL626" i="6" s="1"/>
  <c r="AT380" i="6"/>
  <c r="AS380" i="6" s="1"/>
  <c r="AR380" i="6" s="1"/>
  <c r="AQ380" i="6" s="1"/>
  <c r="AP380" i="6" s="1"/>
  <c r="AO380" i="6" s="1"/>
  <c r="AN380" i="6" s="1"/>
  <c r="AM380" i="6" s="1"/>
  <c r="AL380" i="6" s="1"/>
  <c r="AS127" i="6"/>
  <c r="AR127" i="6" s="1"/>
  <c r="AQ127" i="6" s="1"/>
  <c r="AP127" i="6" s="1"/>
  <c r="AO127" i="6" s="1"/>
  <c r="AN127" i="6" s="1"/>
  <c r="AM127" i="6" s="1"/>
  <c r="AL127" i="6" s="1"/>
  <c r="AT127" i="6"/>
  <c r="AI694" i="6"/>
  <c r="AJ694" i="6"/>
  <c r="AK694" i="6"/>
  <c r="AI588" i="6"/>
  <c r="AJ588" i="6"/>
  <c r="AK588" i="6"/>
  <c r="AT255" i="6"/>
  <c r="AS255" i="6" s="1"/>
  <c r="AR255" i="6" s="1"/>
  <c r="AQ255" i="6" s="1"/>
  <c r="AP255" i="6" s="1"/>
  <c r="AO255" i="6" s="1"/>
  <c r="AN255" i="6" s="1"/>
  <c r="AM255" i="6" s="1"/>
  <c r="AL255" i="6" s="1"/>
  <c r="AI614" i="6"/>
  <c r="AJ614" i="6"/>
  <c r="AK614" i="6"/>
  <c r="AT649" i="6"/>
  <c r="AS649" i="6" s="1"/>
  <c r="AR649" i="6" s="1"/>
  <c r="AQ649" i="6" s="1"/>
  <c r="AP649" i="6" s="1"/>
  <c r="AO649" i="6" s="1"/>
  <c r="AN649" i="6" s="1"/>
  <c r="AM649" i="6" s="1"/>
  <c r="AL649" i="6" s="1"/>
  <c r="AT358" i="6"/>
  <c r="AS358" i="6" s="1"/>
  <c r="AR358" i="6" s="1"/>
  <c r="AQ358" i="6" s="1"/>
  <c r="AP358" i="6" s="1"/>
  <c r="AO358" i="6" s="1"/>
  <c r="AN358" i="6" s="1"/>
  <c r="AM358" i="6" s="1"/>
  <c r="AL358" i="6" s="1"/>
  <c r="AK471" i="6"/>
  <c r="AJ471" i="6"/>
  <c r="AI471" i="6"/>
  <c r="AT583" i="6"/>
  <c r="AS583" i="6" s="1"/>
  <c r="AR583" i="6" s="1"/>
  <c r="AQ583" i="6" s="1"/>
  <c r="AP583" i="6" s="1"/>
  <c r="AO583" i="6" s="1"/>
  <c r="AN583" i="6" s="1"/>
  <c r="AM583" i="6" s="1"/>
  <c r="AL583" i="6" s="1"/>
  <c r="AT816" i="6"/>
  <c r="AS816" i="6" s="1"/>
  <c r="AR816" i="6" s="1"/>
  <c r="AQ816" i="6" s="1"/>
  <c r="AP816" i="6" s="1"/>
  <c r="AO816" i="6" s="1"/>
  <c r="AN816" i="6" s="1"/>
  <c r="AM816" i="6" s="1"/>
  <c r="AL816" i="6" s="1"/>
  <c r="AT431" i="6"/>
  <c r="AS431" i="6" s="1"/>
  <c r="AR431" i="6" s="1"/>
  <c r="AQ431" i="6" s="1"/>
  <c r="AP431" i="6" s="1"/>
  <c r="AO431" i="6" s="1"/>
  <c r="AN431" i="6" s="1"/>
  <c r="AM431" i="6" s="1"/>
  <c r="AL431" i="6" s="1"/>
  <c r="AJ508" i="6"/>
  <c r="AI508" i="6"/>
  <c r="AK508" i="6"/>
  <c r="AJ761" i="6"/>
  <c r="AK761" i="6"/>
  <c r="AI761" i="6"/>
  <c r="AT139" i="6"/>
  <c r="AS139" i="6" s="1"/>
  <c r="AR139" i="6" s="1"/>
  <c r="AQ139" i="6" s="1"/>
  <c r="AP139" i="6" s="1"/>
  <c r="AO139" i="6" s="1"/>
  <c r="AN139" i="6" s="1"/>
  <c r="AM139" i="6" s="1"/>
  <c r="AL139" i="6" s="1"/>
  <c r="AT423" i="6"/>
  <c r="AS423" i="6" s="1"/>
  <c r="AR423" i="6" s="1"/>
  <c r="AQ423" i="6" s="1"/>
  <c r="AP423" i="6" s="1"/>
  <c r="AO423" i="6" s="1"/>
  <c r="AN423" i="6" s="1"/>
  <c r="AM423" i="6" s="1"/>
  <c r="AL423" i="6" s="1"/>
  <c r="AJ657" i="6"/>
  <c r="AI657" i="6"/>
  <c r="AK657" i="6"/>
  <c r="AR30" i="6"/>
  <c r="AQ30" i="6" s="1"/>
  <c r="AP30" i="6" s="1"/>
  <c r="AO30" i="6" s="1"/>
  <c r="AN30" i="6" s="1"/>
  <c r="AM30" i="6" s="1"/>
  <c r="AL30" i="6" s="1"/>
  <c r="AT30" i="6"/>
  <c r="AS30" i="6" s="1"/>
  <c r="BK38" i="6"/>
  <c r="BJ38" i="6" s="1"/>
  <c r="BI38" i="6" s="1"/>
  <c r="BH38" i="6" s="1"/>
  <c r="BG38" i="6" s="1"/>
  <c r="BF38" i="6" s="1"/>
  <c r="BE38" i="6" s="1"/>
  <c r="BD38" i="6" s="1"/>
  <c r="BC38" i="6" s="1"/>
  <c r="AI368" i="6"/>
  <c r="AK368" i="6"/>
  <c r="AJ368" i="6"/>
  <c r="AT36" i="6"/>
  <c r="AS36" i="6" s="1"/>
  <c r="AR36" i="6" s="1"/>
  <c r="AQ36" i="6" s="1"/>
  <c r="AP36" i="6"/>
  <c r="AO36" i="6" s="1"/>
  <c r="AN36" i="6" s="1"/>
  <c r="AM36" i="6" s="1"/>
  <c r="AL36" i="6" s="1"/>
  <c r="AS526" i="6"/>
  <c r="AR526" i="6" s="1"/>
  <c r="AQ526" i="6" s="1"/>
  <c r="AP526" i="6" s="1"/>
  <c r="AO526" i="6" s="1"/>
  <c r="AN526" i="6" s="1"/>
  <c r="AM526" i="6" s="1"/>
  <c r="AL526" i="6" s="1"/>
  <c r="AT526" i="6"/>
  <c r="AT686" i="6"/>
  <c r="AS686" i="6" s="1"/>
  <c r="AR686" i="6" s="1"/>
  <c r="AQ686" i="6" s="1"/>
  <c r="AP686" i="6" s="1"/>
  <c r="AO686" i="6" s="1"/>
  <c r="AN686" i="6" s="1"/>
  <c r="AM686" i="6" s="1"/>
  <c r="AL686" i="6" s="1"/>
  <c r="AT754" i="6"/>
  <c r="AS754" i="6" s="1"/>
  <c r="AR754" i="6" s="1"/>
  <c r="AQ754" i="6" s="1"/>
  <c r="AP754" i="6" s="1"/>
  <c r="AO754" i="6" s="1"/>
  <c r="AN754" i="6" s="1"/>
  <c r="AM754" i="6" s="1"/>
  <c r="AL754" i="6" s="1"/>
  <c r="AI521" i="6"/>
  <c r="AK521" i="6"/>
  <c r="AJ521" i="6"/>
  <c r="AH521" i="6" s="1"/>
  <c r="AT701" i="6"/>
  <c r="AS701" i="6" s="1"/>
  <c r="AR701" i="6" s="1"/>
  <c r="AQ701" i="6" s="1"/>
  <c r="AP701" i="6" s="1"/>
  <c r="AO701" i="6" s="1"/>
  <c r="AN701" i="6" s="1"/>
  <c r="AM701" i="6" s="1"/>
  <c r="AL701" i="6" s="1"/>
  <c r="AT850" i="6"/>
  <c r="AS850" i="6" s="1"/>
  <c r="AR850" i="6" s="1"/>
  <c r="AQ850" i="6" s="1"/>
  <c r="AP850" i="6" s="1"/>
  <c r="AO850" i="6" s="1"/>
  <c r="AN850" i="6" s="1"/>
  <c r="AM850" i="6" s="1"/>
  <c r="AL850" i="6" s="1"/>
  <c r="AJ611" i="6"/>
  <c r="AI611" i="6"/>
  <c r="AK611" i="6"/>
  <c r="AI68" i="6"/>
  <c r="AJ68" i="6"/>
  <c r="AK68" i="6"/>
  <c r="AT365" i="6"/>
  <c r="AS365" i="6" s="1"/>
  <c r="AR365" i="6" s="1"/>
  <c r="AQ365" i="6" s="1"/>
  <c r="AP365" i="6" s="1"/>
  <c r="AO365" i="6" s="1"/>
  <c r="AN365" i="6" s="1"/>
  <c r="AM365" i="6" s="1"/>
  <c r="AL365" i="6" s="1"/>
  <c r="AK477" i="6"/>
  <c r="AI477" i="6"/>
  <c r="AH477" i="6" s="1"/>
  <c r="AJ477" i="6"/>
  <c r="AT829" i="6"/>
  <c r="AS829" i="6" s="1"/>
  <c r="AR829" i="6" s="1"/>
  <c r="AQ829" i="6" s="1"/>
  <c r="AP829" i="6" s="1"/>
  <c r="AO829" i="6" s="1"/>
  <c r="AN829" i="6" s="1"/>
  <c r="AM829" i="6" s="1"/>
  <c r="AL829" i="6" s="1"/>
  <c r="BK81" i="6"/>
  <c r="BJ81" i="6" s="1"/>
  <c r="BI81" i="6"/>
  <c r="BH81" i="6" s="1"/>
  <c r="BG81" i="6" s="1"/>
  <c r="BF81" i="6" s="1"/>
  <c r="BE81" i="6" s="1"/>
  <c r="BD81" i="6" s="1"/>
  <c r="BC81" i="6" s="1"/>
  <c r="BJ60" i="6"/>
  <c r="BI60" i="6" s="1"/>
  <c r="BH60" i="6" s="1"/>
  <c r="BG60" i="6" s="1"/>
  <c r="BF60" i="6" s="1"/>
  <c r="BE60" i="6" s="1"/>
  <c r="BD60" i="6" s="1"/>
  <c r="BC60" i="6" s="1"/>
  <c r="BK60" i="6"/>
  <c r="AT168" i="6"/>
  <c r="AS168" i="6" s="1"/>
  <c r="AR168" i="6" s="1"/>
  <c r="AQ168" i="6" s="1"/>
  <c r="AP168" i="6" s="1"/>
  <c r="AO168" i="6" s="1"/>
  <c r="AN168" i="6" s="1"/>
  <c r="AM168" i="6" s="1"/>
  <c r="AL168" i="6" s="1"/>
  <c r="AT294" i="6"/>
  <c r="AS294" i="6" s="1"/>
  <c r="AR294" i="6" s="1"/>
  <c r="AQ294" i="6" s="1"/>
  <c r="AP294" i="6" s="1"/>
  <c r="AO294" i="6" s="1"/>
  <c r="AN294" i="6" s="1"/>
  <c r="AM294" i="6" s="1"/>
  <c r="AL294" i="6" s="1"/>
  <c r="AT653" i="6"/>
  <c r="AS653" i="6" s="1"/>
  <c r="AR653" i="6" s="1"/>
  <c r="AQ653" i="6" s="1"/>
  <c r="AP653" i="6" s="1"/>
  <c r="AO653" i="6" s="1"/>
  <c r="AN653" i="6" s="1"/>
  <c r="AM653" i="6" s="1"/>
  <c r="AL653" i="6" s="1"/>
  <c r="AJ787" i="6"/>
  <c r="AI787" i="6"/>
  <c r="AK787" i="6"/>
  <c r="AJ107" i="6"/>
  <c r="AK107" i="6"/>
  <c r="AI107" i="6"/>
  <c r="AH107" i="6" s="1"/>
  <c r="AT792" i="6"/>
  <c r="AS792" i="6" s="1"/>
  <c r="AR792" i="6" s="1"/>
  <c r="AQ792" i="6" s="1"/>
  <c r="AP792" i="6" s="1"/>
  <c r="AO792" i="6" s="1"/>
  <c r="AN792" i="6" s="1"/>
  <c r="AM792" i="6" s="1"/>
  <c r="AL792" i="6" s="1"/>
  <c r="BK76" i="6"/>
  <c r="BJ76" i="6" s="1"/>
  <c r="BI76" i="6" s="1"/>
  <c r="BH76" i="6" s="1"/>
  <c r="BG76" i="6" s="1"/>
  <c r="BF76" i="6" s="1"/>
  <c r="BE76" i="6" s="1"/>
  <c r="BD76" i="6" s="1"/>
  <c r="BC76" i="6" s="1"/>
  <c r="AT40" i="6"/>
  <c r="AS40" i="6" s="1"/>
  <c r="AR40" i="6" s="1"/>
  <c r="AQ40" i="6" s="1"/>
  <c r="AP40" i="6" s="1"/>
  <c r="AO40" i="6" s="1"/>
  <c r="AN40" i="6" s="1"/>
  <c r="AM40" i="6" s="1"/>
  <c r="AL40" i="6" s="1"/>
  <c r="AT38" i="6"/>
  <c r="AS38" i="6" s="1"/>
  <c r="AR38" i="6" s="1"/>
  <c r="AQ38" i="6" s="1"/>
  <c r="AP38" i="6" s="1"/>
  <c r="AO38" i="6" s="1"/>
  <c r="AN38" i="6" s="1"/>
  <c r="AM38" i="6" s="1"/>
  <c r="AL38" i="6" s="1"/>
  <c r="AT696" i="6"/>
  <c r="AS696" i="6" s="1"/>
  <c r="AR696" i="6" s="1"/>
  <c r="AQ696" i="6" s="1"/>
  <c r="AP696" i="6" s="1"/>
  <c r="AO696" i="6" s="1"/>
  <c r="AN696" i="6" s="1"/>
  <c r="AM696" i="6" s="1"/>
  <c r="AL696" i="6" s="1"/>
  <c r="AT763" i="6"/>
  <c r="AS763" i="6" s="1"/>
  <c r="AR763" i="6" s="1"/>
  <c r="AQ763" i="6" s="1"/>
  <c r="AP763" i="6" s="1"/>
  <c r="AO763" i="6" s="1"/>
  <c r="AN763" i="6" s="1"/>
  <c r="AM763" i="6" s="1"/>
  <c r="AL763" i="6" s="1"/>
  <c r="AT861" i="6"/>
  <c r="AS861" i="6" s="1"/>
  <c r="AR861" i="6" s="1"/>
  <c r="AQ861" i="6" s="1"/>
  <c r="AP861" i="6" s="1"/>
  <c r="AO861" i="6" s="1"/>
  <c r="AN861" i="6" s="1"/>
  <c r="AM861" i="6" s="1"/>
  <c r="AL861" i="6" s="1"/>
  <c r="AT856" i="6"/>
  <c r="AS856" i="6" s="1"/>
  <c r="AR856" i="6" s="1"/>
  <c r="AQ856" i="6" s="1"/>
  <c r="AP856" i="6" s="1"/>
  <c r="AO856" i="6" s="1"/>
  <c r="AN856" i="6" s="1"/>
  <c r="AM856" i="6" s="1"/>
  <c r="AL856" i="6" s="1"/>
  <c r="AT500" i="6"/>
  <c r="AS500" i="6" s="1"/>
  <c r="AR500" i="6" s="1"/>
  <c r="AQ500" i="6" s="1"/>
  <c r="AP500" i="6" s="1"/>
  <c r="AO500" i="6" s="1"/>
  <c r="AN500" i="6" s="1"/>
  <c r="AM500" i="6" s="1"/>
  <c r="AL500" i="6" s="1"/>
  <c r="AT609" i="6"/>
  <c r="AS609" i="6" s="1"/>
  <c r="AR609" i="6" s="1"/>
  <c r="AQ609" i="6" s="1"/>
  <c r="AP609" i="6" s="1"/>
  <c r="AO609" i="6" s="1"/>
  <c r="AN609" i="6" s="1"/>
  <c r="AM609" i="6" s="1"/>
  <c r="AL609" i="6" s="1"/>
  <c r="AT297" i="6"/>
  <c r="AS297" i="6" s="1"/>
  <c r="AR297" i="6" s="1"/>
  <c r="AQ297" i="6" s="1"/>
  <c r="AP297" i="6" s="1"/>
  <c r="AO297" i="6" s="1"/>
  <c r="AN297" i="6" s="1"/>
  <c r="AM297" i="6" s="1"/>
  <c r="AL297" i="6" s="1"/>
  <c r="AI267" i="6"/>
  <c r="AJ267" i="6"/>
  <c r="AK267" i="6"/>
  <c r="AT438" i="6"/>
  <c r="AS438" i="6" s="1"/>
  <c r="AR438" i="6" s="1"/>
  <c r="AQ438" i="6" s="1"/>
  <c r="AP438" i="6" s="1"/>
  <c r="AO438" i="6" s="1"/>
  <c r="AN438" i="6" s="1"/>
  <c r="AM438" i="6" s="1"/>
  <c r="AL438" i="6" s="1"/>
  <c r="AT484" i="6"/>
  <c r="AS484" i="6" s="1"/>
  <c r="AR484" i="6" s="1"/>
  <c r="AQ484" i="6" s="1"/>
  <c r="AP484" i="6" s="1"/>
  <c r="AO484" i="6" s="1"/>
  <c r="AN484" i="6" s="1"/>
  <c r="AM484" i="6" s="1"/>
  <c r="AL484" i="6" s="1"/>
  <c r="AJ181" i="6"/>
  <c r="AK181" i="6"/>
  <c r="AI181" i="6"/>
  <c r="AT445" i="6"/>
  <c r="AS445" i="6" s="1"/>
  <c r="AR445" i="6" s="1"/>
  <c r="AQ445" i="6" s="1"/>
  <c r="AP445" i="6" s="1"/>
  <c r="AO445" i="6" s="1"/>
  <c r="AN445" i="6" s="1"/>
  <c r="AM445" i="6" s="1"/>
  <c r="AL445" i="6" s="1"/>
  <c r="AT447" i="6"/>
  <c r="AS447" i="6" s="1"/>
  <c r="AR447" i="6" s="1"/>
  <c r="AQ447" i="6" s="1"/>
  <c r="AP447" i="6" s="1"/>
  <c r="AO447" i="6" s="1"/>
  <c r="AN447" i="6" s="1"/>
  <c r="AM447" i="6" s="1"/>
  <c r="AL447" i="6" s="1"/>
  <c r="AT644" i="6"/>
  <c r="AS644" i="6" s="1"/>
  <c r="AR644" i="6" s="1"/>
  <c r="AQ644" i="6" s="1"/>
  <c r="AP644" i="6" s="1"/>
  <c r="AO644" i="6" s="1"/>
  <c r="AN644" i="6" s="1"/>
  <c r="AM644" i="6" s="1"/>
  <c r="AL644" i="6" s="1"/>
  <c r="BK53" i="6"/>
  <c r="BJ53" i="6" s="1"/>
  <c r="BI53" i="6" s="1"/>
  <c r="BH53" i="6" s="1"/>
  <c r="BG53" i="6" s="1"/>
  <c r="BF53" i="6" s="1"/>
  <c r="BE53" i="6" s="1"/>
  <c r="BD53" i="6" s="1"/>
  <c r="BC53" i="6" s="1"/>
  <c r="AT728" i="6"/>
  <c r="AS728" i="6" s="1"/>
  <c r="AR728" i="6" s="1"/>
  <c r="AQ728" i="6" s="1"/>
  <c r="AP728" i="6" s="1"/>
  <c r="AO728" i="6" s="1"/>
  <c r="AN728" i="6" s="1"/>
  <c r="AM728" i="6" s="1"/>
  <c r="AL728" i="6" s="1"/>
  <c r="AT25" i="6"/>
  <c r="AS25" i="6" s="1"/>
  <c r="AR25" i="6" s="1"/>
  <c r="AQ25" i="6" s="1"/>
  <c r="AP25" i="6" s="1"/>
  <c r="AO25" i="6" s="1"/>
  <c r="AN25" i="6" s="1"/>
  <c r="AM25" i="6" s="1"/>
  <c r="AL25" i="6" s="1"/>
  <c r="AT118" i="6"/>
  <c r="AS118" i="6" s="1"/>
  <c r="AR118" i="6" s="1"/>
  <c r="AQ118" i="6" s="1"/>
  <c r="AP118" i="6" s="1"/>
  <c r="AO118" i="6" s="1"/>
  <c r="AN118" i="6" s="1"/>
  <c r="AM118" i="6" s="1"/>
  <c r="AL118" i="6" s="1"/>
  <c r="AT666" i="6"/>
  <c r="AS666" i="6"/>
  <c r="AR666" i="6" s="1"/>
  <c r="AQ666" i="6" s="1"/>
  <c r="AP666" i="6" s="1"/>
  <c r="AO666" i="6" s="1"/>
  <c r="AN666" i="6" s="1"/>
  <c r="AM666" i="6" s="1"/>
  <c r="AL666" i="6" s="1"/>
  <c r="AT832" i="6"/>
  <c r="AS832" i="6" s="1"/>
  <c r="AR832" i="6" s="1"/>
  <c r="AQ832" i="6" s="1"/>
  <c r="AP832" i="6" s="1"/>
  <c r="AO832" i="6" s="1"/>
  <c r="AN832" i="6" s="1"/>
  <c r="AM832" i="6" s="1"/>
  <c r="AL832" i="6" s="1"/>
  <c r="AK31" i="6"/>
  <c r="AI31" i="6"/>
  <c r="AJ31" i="6"/>
  <c r="AT166" i="6"/>
  <c r="AS166" i="6" s="1"/>
  <c r="AR166" i="6" s="1"/>
  <c r="AQ166" i="6" s="1"/>
  <c r="AP166" i="6" s="1"/>
  <c r="AO166" i="6" s="1"/>
  <c r="AN166" i="6" s="1"/>
  <c r="AM166" i="6" s="1"/>
  <c r="AL166" i="6" s="1"/>
  <c r="AT446" i="6"/>
  <c r="AS446" i="6" s="1"/>
  <c r="AR446" i="6" s="1"/>
  <c r="AQ446" i="6" s="1"/>
  <c r="AP446" i="6" s="1"/>
  <c r="AO446" i="6" s="1"/>
  <c r="AN446" i="6" s="1"/>
  <c r="AM446" i="6" s="1"/>
  <c r="AL446" i="6" s="1"/>
  <c r="AT616" i="6"/>
  <c r="AS616" i="6" s="1"/>
  <c r="AR616" i="6" s="1"/>
  <c r="AQ616" i="6" s="1"/>
  <c r="AP616" i="6" s="1"/>
  <c r="AO616" i="6" s="1"/>
  <c r="AN616" i="6" s="1"/>
  <c r="AM616" i="6" s="1"/>
  <c r="AL616" i="6" s="1"/>
  <c r="AT194" i="6"/>
  <c r="AS194" i="6" s="1"/>
  <c r="AR194" i="6" s="1"/>
  <c r="AQ194" i="6" s="1"/>
  <c r="AP194" i="6" s="1"/>
  <c r="AO194" i="6" s="1"/>
  <c r="AN194" i="6" s="1"/>
  <c r="AM194" i="6" s="1"/>
  <c r="AL194" i="6" s="1"/>
  <c r="AJ150" i="6"/>
  <c r="AI150" i="6"/>
  <c r="AK150" i="6"/>
  <c r="AT320" i="6"/>
  <c r="AS320" i="6" s="1"/>
  <c r="AR320" i="6" s="1"/>
  <c r="AQ320" i="6" s="1"/>
  <c r="AP320" i="6" s="1"/>
  <c r="AO320" i="6" s="1"/>
  <c r="AN320" i="6" s="1"/>
  <c r="AM320" i="6" s="1"/>
  <c r="AL320" i="6" s="1"/>
  <c r="AT70" i="6"/>
  <c r="AS70" i="6" s="1"/>
  <c r="AR70" i="6" s="1"/>
  <c r="AQ70" i="6" s="1"/>
  <c r="AP70" i="6" s="1"/>
  <c r="AO70" i="6" s="1"/>
  <c r="AN70" i="6" s="1"/>
  <c r="AM70" i="6" s="1"/>
  <c r="AL70" i="6" s="1"/>
  <c r="AT492" i="6"/>
  <c r="AS492" i="6" s="1"/>
  <c r="AR492" i="6" s="1"/>
  <c r="AQ492" i="6" s="1"/>
  <c r="AP492" i="6" s="1"/>
  <c r="AO492" i="6" s="1"/>
  <c r="AN492" i="6" s="1"/>
  <c r="AM492" i="6" s="1"/>
  <c r="AL492" i="6" s="1"/>
  <c r="AT571" i="6"/>
  <c r="AS571" i="6" s="1"/>
  <c r="AR571" i="6" s="1"/>
  <c r="AQ571" i="6" s="1"/>
  <c r="AP571" i="6" s="1"/>
  <c r="AO571" i="6" s="1"/>
  <c r="AN571" i="6" s="1"/>
  <c r="AM571" i="6" s="1"/>
  <c r="AL571" i="6" s="1"/>
  <c r="AT858" i="6"/>
  <c r="AS858" i="6" s="1"/>
  <c r="AR858" i="6" s="1"/>
  <c r="AQ858" i="6" s="1"/>
  <c r="AP858" i="6" s="1"/>
  <c r="AO858" i="6" s="1"/>
  <c r="AN858" i="6" s="1"/>
  <c r="AM858" i="6" s="1"/>
  <c r="AL858" i="6" s="1"/>
  <c r="AT570" i="6"/>
  <c r="AS570" i="6" s="1"/>
  <c r="AR570" i="6"/>
  <c r="AQ570" i="6" s="1"/>
  <c r="AP570" i="6" s="1"/>
  <c r="AO570" i="6" s="1"/>
  <c r="AN570" i="6" s="1"/>
  <c r="AM570" i="6" s="1"/>
  <c r="AL570" i="6" s="1"/>
  <c r="AT336" i="6"/>
  <c r="AS336" i="6" s="1"/>
  <c r="AR336" i="6" s="1"/>
  <c r="AQ336" i="6" s="1"/>
  <c r="AP336" i="6" s="1"/>
  <c r="AO336" i="6" s="1"/>
  <c r="AN336" i="6" s="1"/>
  <c r="AM336" i="6" s="1"/>
  <c r="AL336" i="6" s="1"/>
  <c r="AT510" i="6"/>
  <c r="AS510" i="6" s="1"/>
  <c r="AR510" i="6" s="1"/>
  <c r="AQ510" i="6" s="1"/>
  <c r="AP510" i="6" s="1"/>
  <c r="AO510" i="6" s="1"/>
  <c r="AN510" i="6" s="1"/>
  <c r="AM510" i="6" s="1"/>
  <c r="AL510" i="6" s="1"/>
  <c r="BI30" i="6"/>
  <c r="BH30" i="6" s="1"/>
  <c r="BG30" i="6" s="1"/>
  <c r="BF30" i="6" s="1"/>
  <c r="BE30" i="6" s="1"/>
  <c r="BD30" i="6" s="1"/>
  <c r="BC30" i="6" s="1"/>
  <c r="BK30" i="6"/>
  <c r="BJ30" i="6"/>
  <c r="BF49" i="6"/>
  <c r="BE49" i="6" s="1"/>
  <c r="BD49" i="6" s="1"/>
  <c r="BC49" i="6" s="1"/>
  <c r="BK49" i="6"/>
  <c r="BJ49" i="6"/>
  <c r="BI49" i="6" s="1"/>
  <c r="BH49" i="6" s="1"/>
  <c r="BG49" i="6" s="1"/>
  <c r="BK31" i="6"/>
  <c r="BJ31" i="6" s="1"/>
  <c r="BI31" i="6"/>
  <c r="BH31" i="6" s="1"/>
  <c r="BG31" i="6" s="1"/>
  <c r="BF31" i="6" s="1"/>
  <c r="BE31" i="6" s="1"/>
  <c r="BD31" i="6" s="1"/>
  <c r="BC31" i="6" s="1"/>
  <c r="AT58" i="6"/>
  <c r="AS58" i="6"/>
  <c r="AR58" i="6" s="1"/>
  <c r="AQ58" i="6" s="1"/>
  <c r="AP58" i="6" s="1"/>
  <c r="AO58" i="6" s="1"/>
  <c r="AN58" i="6" s="1"/>
  <c r="AM58" i="6" s="1"/>
  <c r="AL58" i="6" s="1"/>
  <c r="AT392" i="6"/>
  <c r="AS392" i="6" s="1"/>
  <c r="AR392" i="6" s="1"/>
  <c r="AQ392" i="6" s="1"/>
  <c r="AP392" i="6" s="1"/>
  <c r="AO392" i="6" s="1"/>
  <c r="AN392" i="6" s="1"/>
  <c r="AM392" i="6" s="1"/>
  <c r="AL392" i="6" s="1"/>
  <c r="AT757" i="6"/>
  <c r="AS757" i="6" s="1"/>
  <c r="AR757" i="6" s="1"/>
  <c r="AQ757" i="6" s="1"/>
  <c r="AP757" i="6" s="1"/>
  <c r="AO757" i="6" s="1"/>
  <c r="AN757" i="6" s="1"/>
  <c r="AM757" i="6" s="1"/>
  <c r="AL757" i="6" s="1"/>
  <c r="AT819" i="6"/>
  <c r="AS819" i="6" s="1"/>
  <c r="AR819" i="6" s="1"/>
  <c r="AQ819" i="6" s="1"/>
  <c r="AP819" i="6" s="1"/>
  <c r="AO819" i="6" s="1"/>
  <c r="AN819" i="6" s="1"/>
  <c r="AM819" i="6" s="1"/>
  <c r="AL819" i="6" s="1"/>
  <c r="AI180" i="6"/>
  <c r="AK180" i="6"/>
  <c r="AJ180" i="6"/>
  <c r="AT383" i="6"/>
  <c r="AS383" i="6" s="1"/>
  <c r="AR383" i="6" s="1"/>
  <c r="AQ383" i="6" s="1"/>
  <c r="AP383" i="6" s="1"/>
  <c r="AO383" i="6" s="1"/>
  <c r="AN383" i="6" s="1"/>
  <c r="AM383" i="6" s="1"/>
  <c r="AL383" i="6" s="1"/>
  <c r="AT66" i="6"/>
  <c r="AS66" i="6" s="1"/>
  <c r="AR66" i="6" s="1"/>
  <c r="AQ66" i="6" s="1"/>
  <c r="AP66" i="6" s="1"/>
  <c r="AO66" i="6" s="1"/>
  <c r="AN66" i="6" s="1"/>
  <c r="AM66" i="6" s="1"/>
  <c r="AL66" i="6" s="1"/>
  <c r="AT372" i="6"/>
  <c r="AS372" i="6" s="1"/>
  <c r="AR372" i="6" s="1"/>
  <c r="AQ372" i="6" s="1"/>
  <c r="AP372" i="6" s="1"/>
  <c r="AO372" i="6" s="1"/>
  <c r="AN372" i="6" s="1"/>
  <c r="AM372" i="6" s="1"/>
  <c r="AL372" i="6" s="1"/>
  <c r="AT464" i="6"/>
  <c r="AS464" i="6" s="1"/>
  <c r="AR464" i="6" s="1"/>
  <c r="AQ464" i="6" s="1"/>
  <c r="AP464" i="6" s="1"/>
  <c r="AO464" i="6" s="1"/>
  <c r="AN464" i="6" s="1"/>
  <c r="AM464" i="6" s="1"/>
  <c r="AL464" i="6" s="1"/>
  <c r="AT847" i="6"/>
  <c r="AS847" i="6" s="1"/>
  <c r="AR847" i="6" s="1"/>
  <c r="AQ847" i="6" s="1"/>
  <c r="AP847" i="6" s="1"/>
  <c r="AO847" i="6" s="1"/>
  <c r="AN847" i="6" s="1"/>
  <c r="AM847" i="6" s="1"/>
  <c r="AL847" i="6" s="1"/>
  <c r="AT606" i="6"/>
  <c r="AS606" i="6" s="1"/>
  <c r="AR606" i="6" s="1"/>
  <c r="AQ606" i="6" s="1"/>
  <c r="AP606" i="6" s="1"/>
  <c r="AO606" i="6" s="1"/>
  <c r="AN606" i="6" s="1"/>
  <c r="AM606" i="6" s="1"/>
  <c r="AL606" i="6" s="1"/>
  <c r="AK237" i="6"/>
  <c r="AI237" i="6"/>
  <c r="AJ237" i="6"/>
  <c r="AT784" i="6"/>
  <c r="AS784" i="6" s="1"/>
  <c r="AR784" i="6" s="1"/>
  <c r="AQ784" i="6" s="1"/>
  <c r="AP784" i="6" s="1"/>
  <c r="AO784" i="6" s="1"/>
  <c r="AN784" i="6" s="1"/>
  <c r="AM784" i="6" s="1"/>
  <c r="AL784" i="6" s="1"/>
  <c r="AT873" i="6"/>
  <c r="AS873" i="6" s="1"/>
  <c r="AR873" i="6" s="1"/>
  <c r="AQ873" i="6" s="1"/>
  <c r="AP873" i="6" s="1"/>
  <c r="AO873" i="6" s="1"/>
  <c r="AN873" i="6" s="1"/>
  <c r="AM873" i="6" s="1"/>
  <c r="AL873" i="6" s="1"/>
  <c r="AI876" i="6"/>
  <c r="AJ876" i="6"/>
  <c r="AK876" i="6"/>
  <c r="AT79" i="6"/>
  <c r="AS79" i="6"/>
  <c r="AR79" i="6" s="1"/>
  <c r="AQ79" i="6" s="1"/>
  <c r="AP79" i="6" s="1"/>
  <c r="AO79" i="6" s="1"/>
  <c r="AN79" i="6" s="1"/>
  <c r="AM79" i="6" s="1"/>
  <c r="AL79" i="6" s="1"/>
  <c r="AT232" i="6"/>
  <c r="AS232" i="6" s="1"/>
  <c r="AR232" i="6" s="1"/>
  <c r="AQ232" i="6" s="1"/>
  <c r="AP232" i="6" s="1"/>
  <c r="AO232" i="6" s="1"/>
  <c r="AN232" i="6" s="1"/>
  <c r="AM232" i="6" s="1"/>
  <c r="AL232" i="6" s="1"/>
  <c r="AT729" i="6"/>
  <c r="AS729" i="6"/>
  <c r="AR729" i="6" s="1"/>
  <c r="AQ729" i="6" s="1"/>
  <c r="AP729" i="6" s="1"/>
  <c r="AO729" i="6" s="1"/>
  <c r="AN729" i="6" s="1"/>
  <c r="AM729" i="6" s="1"/>
  <c r="AL729" i="6" s="1"/>
  <c r="AT659" i="6"/>
  <c r="AS659" i="6" s="1"/>
  <c r="AR659" i="6" s="1"/>
  <c r="AQ659" i="6" s="1"/>
  <c r="AP659" i="6" s="1"/>
  <c r="AO659" i="6" s="1"/>
  <c r="AN659" i="6" s="1"/>
  <c r="AM659" i="6" s="1"/>
  <c r="AL659" i="6" s="1"/>
  <c r="AT697" i="6"/>
  <c r="AS697" i="6" s="1"/>
  <c r="AR697" i="6" s="1"/>
  <c r="AQ697" i="6" s="1"/>
  <c r="AP697" i="6" s="1"/>
  <c r="AO697" i="6" s="1"/>
  <c r="AN697" i="6" s="1"/>
  <c r="AM697" i="6" s="1"/>
  <c r="AL697" i="6" s="1"/>
  <c r="AT490" i="6"/>
  <c r="AS490" i="6" s="1"/>
  <c r="AR490" i="6" s="1"/>
  <c r="AQ490" i="6" s="1"/>
  <c r="AP490" i="6" s="1"/>
  <c r="AO490" i="6" s="1"/>
  <c r="AN490" i="6" s="1"/>
  <c r="AM490" i="6" s="1"/>
  <c r="AL490" i="6" s="1"/>
  <c r="AT42" i="6"/>
  <c r="AS42" i="6" s="1"/>
  <c r="AR42" i="6" s="1"/>
  <c r="AQ42" i="6" s="1"/>
  <c r="AP42" i="6" s="1"/>
  <c r="AO42" i="6" s="1"/>
  <c r="AN42" i="6" s="1"/>
  <c r="AM42" i="6" s="1"/>
  <c r="AL42" i="6" s="1"/>
  <c r="AJ859" i="6"/>
  <c r="AK859" i="6"/>
  <c r="AI859" i="6"/>
  <c r="AT562" i="6"/>
  <c r="AS562" i="6" s="1"/>
  <c r="AR562" i="6" s="1"/>
  <c r="AQ562" i="6" s="1"/>
  <c r="AP562" i="6" s="1"/>
  <c r="AO562" i="6" s="1"/>
  <c r="AN562" i="6" s="1"/>
  <c r="AM562" i="6" s="1"/>
  <c r="AL562" i="6" s="1"/>
  <c r="AK321" i="6"/>
  <c r="AI321" i="6"/>
  <c r="AJ321" i="6"/>
  <c r="AT47" i="6"/>
  <c r="AS47" i="6" s="1"/>
  <c r="AR47" i="6" s="1"/>
  <c r="AQ47" i="6" s="1"/>
  <c r="AP47" i="6" s="1"/>
  <c r="AO47" i="6" s="1"/>
  <c r="AN47" i="6" s="1"/>
  <c r="AM47" i="6" s="1"/>
  <c r="AL47" i="6" s="1"/>
  <c r="AT758" i="6"/>
  <c r="AS758" i="6" s="1"/>
  <c r="AR758" i="6" s="1"/>
  <c r="AQ758" i="6" s="1"/>
  <c r="AP758" i="6" s="1"/>
  <c r="AO758" i="6" s="1"/>
  <c r="AN758" i="6" s="1"/>
  <c r="AM758" i="6" s="1"/>
  <c r="AL758" i="6" s="1"/>
  <c r="AT575" i="6"/>
  <c r="AS575" i="6" s="1"/>
  <c r="AR575" i="6" s="1"/>
  <c r="AQ575" i="6" s="1"/>
  <c r="AP575" i="6" s="1"/>
  <c r="AO575" i="6" s="1"/>
  <c r="AN575" i="6" s="1"/>
  <c r="AM575" i="6" s="1"/>
  <c r="AL575" i="6" s="1"/>
  <c r="AI319" i="6"/>
  <c r="AJ319" i="6"/>
  <c r="AK319" i="6"/>
  <c r="AJ748" i="6"/>
  <c r="AK748" i="6"/>
  <c r="AI748" i="6"/>
  <c r="AT719" i="6"/>
  <c r="AS719" i="6" s="1"/>
  <c r="AR719" i="6" s="1"/>
  <c r="AQ719" i="6" s="1"/>
  <c r="AP719" i="6" s="1"/>
  <c r="AO719" i="6" s="1"/>
  <c r="AN719" i="6" s="1"/>
  <c r="AM719" i="6" s="1"/>
  <c r="AL719" i="6" s="1"/>
  <c r="AT403" i="6"/>
  <c r="AS403" i="6" s="1"/>
  <c r="AR403" i="6" s="1"/>
  <c r="AQ403" i="6" s="1"/>
  <c r="AP403" i="6" s="1"/>
  <c r="AO403" i="6" s="1"/>
  <c r="AN403" i="6" s="1"/>
  <c r="AM403" i="6" s="1"/>
  <c r="AL403" i="6" s="1"/>
  <c r="AK154" i="6"/>
  <c r="AI154" i="6"/>
  <c r="AJ154" i="6"/>
  <c r="AK158" i="6"/>
  <c r="AJ158" i="6"/>
  <c r="AI158" i="6"/>
  <c r="AH158" i="6" s="1"/>
  <c r="AK640" i="6"/>
  <c r="AI640" i="6"/>
  <c r="AJ640" i="6"/>
  <c r="AT393" i="6"/>
  <c r="AS393" i="6" s="1"/>
  <c r="AR393" i="6" s="1"/>
  <c r="AQ393" i="6" s="1"/>
  <c r="AP393" i="6" s="1"/>
  <c r="AO393" i="6" s="1"/>
  <c r="AN393" i="6" s="1"/>
  <c r="AM393" i="6" s="1"/>
  <c r="AL393" i="6" s="1"/>
  <c r="AT152" i="6"/>
  <c r="AS152" i="6" s="1"/>
  <c r="AR152" i="6" s="1"/>
  <c r="AQ152" i="6" s="1"/>
  <c r="AP152" i="6" s="1"/>
  <c r="AO152" i="6" s="1"/>
  <c r="AN152" i="6" s="1"/>
  <c r="AM152" i="6" s="1"/>
  <c r="AL152" i="6" s="1"/>
  <c r="AT820" i="6"/>
  <c r="AS820" i="6"/>
  <c r="AR820" i="6" s="1"/>
  <c r="AQ820" i="6" s="1"/>
  <c r="AP820" i="6" s="1"/>
  <c r="AO820" i="6" s="1"/>
  <c r="AN820" i="6" s="1"/>
  <c r="AM820" i="6" s="1"/>
  <c r="AL820" i="6" s="1"/>
  <c r="AT539" i="6"/>
  <c r="AS539" i="6" s="1"/>
  <c r="AR539" i="6" s="1"/>
  <c r="AQ539" i="6" s="1"/>
  <c r="AP539" i="6" s="1"/>
  <c r="AO539" i="6" s="1"/>
  <c r="AN539" i="6" s="1"/>
  <c r="AM539" i="6" s="1"/>
  <c r="AL539" i="6" s="1"/>
  <c r="AT257" i="6"/>
  <c r="AS257" i="6" s="1"/>
  <c r="AR257" i="6" s="1"/>
  <c r="AQ257" i="6" s="1"/>
  <c r="AP257" i="6" s="1"/>
  <c r="AO257" i="6" s="1"/>
  <c r="AN257" i="6" s="1"/>
  <c r="AM257" i="6" s="1"/>
  <c r="AL257" i="6" s="1"/>
  <c r="BK6" i="6"/>
  <c r="BJ6" i="6" s="1"/>
  <c r="BI6" i="6" s="1"/>
  <c r="BH6" i="6" s="1"/>
  <c r="BG6" i="6" s="1"/>
  <c r="BF6" i="6" s="1"/>
  <c r="BE6" i="6" s="1"/>
  <c r="BD6" i="6" s="1"/>
  <c r="BC6" i="6" s="1"/>
  <c r="AT760" i="6"/>
  <c r="AS760" i="6" s="1"/>
  <c r="AR760" i="6" s="1"/>
  <c r="AQ760" i="6" s="1"/>
  <c r="AP760" i="6" s="1"/>
  <c r="AO760" i="6" s="1"/>
  <c r="AN760" i="6" s="1"/>
  <c r="AM760" i="6" s="1"/>
  <c r="AL760" i="6" s="1"/>
  <c r="AT440" i="6"/>
  <c r="AS440" i="6" s="1"/>
  <c r="AR440" i="6" s="1"/>
  <c r="AQ440" i="6" s="1"/>
  <c r="AP440" i="6" s="1"/>
  <c r="AO440" i="6" s="1"/>
  <c r="AN440" i="6" s="1"/>
  <c r="AM440" i="6" s="1"/>
  <c r="AL440" i="6" s="1"/>
  <c r="AK266" i="6"/>
  <c r="AI266" i="6"/>
  <c r="AJ266" i="6"/>
  <c r="AT384" i="6"/>
  <c r="AS384" i="6" s="1"/>
  <c r="AR384" i="6" s="1"/>
  <c r="AQ384" i="6" s="1"/>
  <c r="AP384" i="6" s="1"/>
  <c r="AO384" i="6" s="1"/>
  <c r="AN384" i="6" s="1"/>
  <c r="AM384" i="6" s="1"/>
  <c r="AL384" i="6" s="1"/>
  <c r="AT463" i="6"/>
  <c r="AS463" i="6" s="1"/>
  <c r="AR463" i="6" s="1"/>
  <c r="AQ463" i="6" s="1"/>
  <c r="AP463" i="6" s="1"/>
  <c r="AO463" i="6" s="1"/>
  <c r="AN463" i="6" s="1"/>
  <c r="AM463" i="6" s="1"/>
  <c r="AL463" i="6" s="1"/>
  <c r="AT50" i="6"/>
  <c r="AS50" i="6" s="1"/>
  <c r="AR50" i="6" s="1"/>
  <c r="AQ50" i="6" s="1"/>
  <c r="AP50" i="6" s="1"/>
  <c r="AO50" i="6" s="1"/>
  <c r="AN50" i="6" s="1"/>
  <c r="AM50" i="6" s="1"/>
  <c r="AL50" i="6" s="1"/>
  <c r="AT230" i="6"/>
  <c r="AS230" i="6" s="1"/>
  <c r="AR230" i="6" s="1"/>
  <c r="AQ230" i="6" s="1"/>
  <c r="AP230" i="6" s="1"/>
  <c r="AO230" i="6" s="1"/>
  <c r="AN230" i="6" s="1"/>
  <c r="AM230" i="6" s="1"/>
  <c r="AL230" i="6" s="1"/>
  <c r="AT457" i="6"/>
  <c r="AS457" i="6" s="1"/>
  <c r="AR457" i="6"/>
  <c r="AQ457" i="6" s="1"/>
  <c r="AP457" i="6" s="1"/>
  <c r="AO457" i="6" s="1"/>
  <c r="AN457" i="6" s="1"/>
  <c r="AM457" i="6" s="1"/>
  <c r="AL457" i="6" s="1"/>
  <c r="AJ516" i="6"/>
  <c r="AI516" i="6"/>
  <c r="AK516" i="6"/>
  <c r="AK29" i="6"/>
  <c r="AI29" i="6"/>
  <c r="AJ29" i="6"/>
  <c r="AK462" i="6"/>
  <c r="AI462" i="6"/>
  <c r="AJ462" i="6"/>
  <c r="AT450" i="6"/>
  <c r="AS450" i="6" s="1"/>
  <c r="AR450" i="6" s="1"/>
  <c r="AQ450" i="6" s="1"/>
  <c r="AP450" i="6" s="1"/>
  <c r="AO450" i="6" s="1"/>
  <c r="AN450" i="6" s="1"/>
  <c r="AM450" i="6" s="1"/>
  <c r="AL450" i="6" s="1"/>
  <c r="AT865" i="6"/>
  <c r="AS865" i="6" s="1"/>
  <c r="AR865" i="6" s="1"/>
  <c r="AQ865" i="6" s="1"/>
  <c r="AP865" i="6" s="1"/>
  <c r="AO865" i="6" s="1"/>
  <c r="AN865" i="6" s="1"/>
  <c r="AM865" i="6" s="1"/>
  <c r="AL865" i="6" s="1"/>
  <c r="AT325" i="6"/>
  <c r="AS325" i="6" s="1"/>
  <c r="AR325" i="6" s="1"/>
  <c r="AQ325" i="6" s="1"/>
  <c r="AP325" i="6" s="1"/>
  <c r="AO325" i="6" s="1"/>
  <c r="AN325" i="6" s="1"/>
  <c r="AM325" i="6" s="1"/>
  <c r="AL325" i="6" s="1"/>
  <c r="AT333" i="6"/>
  <c r="AS333" i="6" s="1"/>
  <c r="AR333" i="6" s="1"/>
  <c r="AQ333" i="6" s="1"/>
  <c r="AP333" i="6" s="1"/>
  <c r="AO333" i="6" s="1"/>
  <c r="AN333" i="6" s="1"/>
  <c r="AM333" i="6" s="1"/>
  <c r="AL333" i="6" s="1"/>
  <c r="AI839" i="6"/>
  <c r="AK839" i="6"/>
  <c r="AJ839" i="6"/>
  <c r="AT553" i="6"/>
  <c r="AS553" i="6"/>
  <c r="AR553" i="6" s="1"/>
  <c r="AQ553" i="6" s="1"/>
  <c r="AP553" i="6" s="1"/>
  <c r="AO553" i="6" s="1"/>
  <c r="AN553" i="6" s="1"/>
  <c r="AM553" i="6" s="1"/>
  <c r="AL553" i="6" s="1"/>
  <c r="AT51" i="6"/>
  <c r="AS51" i="6" s="1"/>
  <c r="AR51" i="6" s="1"/>
  <c r="AQ51" i="6" s="1"/>
  <c r="AP51" i="6" s="1"/>
  <c r="AO51" i="6" s="1"/>
  <c r="AN51" i="6" s="1"/>
  <c r="AM51" i="6" s="1"/>
  <c r="AL51" i="6" s="1"/>
  <c r="BK66" i="6"/>
  <c r="BJ66" i="6" s="1"/>
  <c r="BI66" i="6" s="1"/>
  <c r="BH66" i="6"/>
  <c r="BG66" i="6" s="1"/>
  <c r="BF66" i="6" s="1"/>
  <c r="BE66" i="6" s="1"/>
  <c r="BD66" i="6" s="1"/>
  <c r="BC66" i="6" s="1"/>
  <c r="AT163" i="6"/>
  <c r="AS163" i="6" s="1"/>
  <c r="AR163" i="6" s="1"/>
  <c r="AQ163" i="6" s="1"/>
  <c r="AP163" i="6" s="1"/>
  <c r="AO163" i="6" s="1"/>
  <c r="AN163" i="6" s="1"/>
  <c r="AM163" i="6" s="1"/>
  <c r="AL163" i="6" s="1"/>
  <c r="AK263" i="6"/>
  <c r="AI263" i="6"/>
  <c r="AJ263" i="6"/>
  <c r="BJ41" i="6"/>
  <c r="BI41" i="6"/>
  <c r="BH41" i="6" s="1"/>
  <c r="BG41" i="6" s="1"/>
  <c r="BF41" i="6" s="1"/>
  <c r="BE41" i="6" s="1"/>
  <c r="BD41" i="6" s="1"/>
  <c r="BC41" i="6" s="1"/>
  <c r="BK41" i="6"/>
  <c r="AI670" i="6"/>
  <c r="AK670" i="6"/>
  <c r="AJ670" i="6"/>
  <c r="AT73" i="6"/>
  <c r="AS73" i="6" s="1"/>
  <c r="AR73" i="6" s="1"/>
  <c r="AQ73" i="6" s="1"/>
  <c r="AP73" i="6" s="1"/>
  <c r="AO73" i="6" s="1"/>
  <c r="AN73" i="6" s="1"/>
  <c r="AM73" i="6" s="1"/>
  <c r="AL73" i="6" s="1"/>
  <c r="AT509" i="6"/>
  <c r="AS509" i="6" s="1"/>
  <c r="AR509" i="6" s="1"/>
  <c r="AQ509" i="6" s="1"/>
  <c r="AP509" i="6" s="1"/>
  <c r="AO509" i="6" s="1"/>
  <c r="AN509" i="6" s="1"/>
  <c r="AM509" i="6" s="1"/>
  <c r="AL509" i="6" s="1"/>
  <c r="AT525" i="6"/>
  <c r="AS525" i="6" s="1"/>
  <c r="AR525" i="6" s="1"/>
  <c r="AQ525" i="6" s="1"/>
  <c r="AP525" i="6" s="1"/>
  <c r="AO525" i="6" s="1"/>
  <c r="AN525" i="6" s="1"/>
  <c r="AM525" i="6" s="1"/>
  <c r="AL525" i="6" s="1"/>
  <c r="AT705" i="6"/>
  <c r="AS705" i="6" s="1"/>
  <c r="AR705" i="6" s="1"/>
  <c r="AQ705" i="6" s="1"/>
  <c r="AP705" i="6" s="1"/>
  <c r="AO705" i="6" s="1"/>
  <c r="AN705" i="6" s="1"/>
  <c r="AM705" i="6" s="1"/>
  <c r="AL705" i="6" s="1"/>
  <c r="AT69" i="6"/>
  <c r="AS69" i="6" s="1"/>
  <c r="AR69" i="6" s="1"/>
  <c r="AQ69" i="6" s="1"/>
  <c r="AP69" i="6" s="1"/>
  <c r="AO69" i="6" s="1"/>
  <c r="AN69" i="6" s="1"/>
  <c r="AM69" i="6" s="1"/>
  <c r="AL69" i="6" s="1"/>
  <c r="AT243" i="6"/>
  <c r="AS243" i="6" s="1"/>
  <c r="AR243" i="6" s="1"/>
  <c r="AQ243" i="6" s="1"/>
  <c r="AP243" i="6" s="1"/>
  <c r="AO243" i="6" s="1"/>
  <c r="AN243" i="6" s="1"/>
  <c r="AM243" i="6" s="1"/>
  <c r="AL243" i="6" s="1"/>
  <c r="AT479" i="6"/>
  <c r="AS479" i="6" s="1"/>
  <c r="AR479" i="6" s="1"/>
  <c r="AQ479" i="6" s="1"/>
  <c r="AP479" i="6" s="1"/>
  <c r="AO479" i="6" s="1"/>
  <c r="AN479" i="6" s="1"/>
  <c r="AM479" i="6" s="1"/>
  <c r="AL479" i="6" s="1"/>
  <c r="AJ668" i="6"/>
  <c r="AI668" i="6"/>
  <c r="AK668" i="6"/>
  <c r="AT786" i="6"/>
  <c r="AS786" i="6" s="1"/>
  <c r="AR786" i="6" s="1"/>
  <c r="AQ786" i="6" s="1"/>
  <c r="AP786" i="6" s="1"/>
  <c r="AO786" i="6" s="1"/>
  <c r="AN786" i="6" s="1"/>
  <c r="AM786" i="6" s="1"/>
  <c r="AL786" i="6" s="1"/>
  <c r="BK62" i="6"/>
  <c r="BJ62" i="6"/>
  <c r="BI62" i="6" s="1"/>
  <c r="BH62" i="6" s="1"/>
  <c r="BG62" i="6" s="1"/>
  <c r="BF62" i="6"/>
  <c r="BE62" i="6" s="1"/>
  <c r="BD62" i="6" s="1"/>
  <c r="BC62" i="6" s="1"/>
  <c r="AT779" i="6"/>
  <c r="AS779" i="6" s="1"/>
  <c r="AR779" i="6" s="1"/>
  <c r="AQ779" i="6" s="1"/>
  <c r="AP779" i="6" s="1"/>
  <c r="AO779" i="6" s="1"/>
  <c r="AN779" i="6" s="1"/>
  <c r="AM779" i="6" s="1"/>
  <c r="AL779" i="6" s="1"/>
  <c r="AT442" i="6"/>
  <c r="AS442" i="6" s="1"/>
  <c r="AR442" i="6" s="1"/>
  <c r="AQ442" i="6" s="1"/>
  <c r="AP442" i="6" s="1"/>
  <c r="AO442" i="6" s="1"/>
  <c r="AN442" i="6" s="1"/>
  <c r="AM442" i="6" s="1"/>
  <c r="AL442" i="6" s="1"/>
  <c r="AT532" i="6"/>
  <c r="AS532" i="6" s="1"/>
  <c r="AR532" i="6" s="1"/>
  <c r="AQ532" i="6" s="1"/>
  <c r="AP532" i="6" s="1"/>
  <c r="AO532" i="6" s="1"/>
  <c r="AN532" i="6" s="1"/>
  <c r="AM532" i="6" s="1"/>
  <c r="AL532" i="6" s="1"/>
  <c r="AJ704" i="6"/>
  <c r="AI704" i="6"/>
  <c r="AK704" i="6"/>
  <c r="AT603" i="6"/>
  <c r="AS603" i="6" s="1"/>
  <c r="AR603" i="6" s="1"/>
  <c r="AQ603" i="6" s="1"/>
  <c r="AP603" i="6" s="1"/>
  <c r="AO603" i="6" s="1"/>
  <c r="AN603" i="6" s="1"/>
  <c r="AM603" i="6" s="1"/>
  <c r="AL603" i="6" s="1"/>
  <c r="AT707" i="6"/>
  <c r="AS707" i="6" s="1"/>
  <c r="AR707" i="6" s="1"/>
  <c r="AQ707" i="6" s="1"/>
  <c r="AP707" i="6" s="1"/>
  <c r="AO707" i="6" s="1"/>
  <c r="AN707" i="6" s="1"/>
  <c r="AM707" i="6" s="1"/>
  <c r="AL707" i="6" s="1"/>
  <c r="BK78" i="6"/>
  <c r="BJ78" i="6" s="1"/>
  <c r="BI78" i="6" s="1"/>
  <c r="BH78" i="6" s="1"/>
  <c r="BG78" i="6" s="1"/>
  <c r="BF78" i="6" s="1"/>
  <c r="BE78" i="6" s="1"/>
  <c r="BD78" i="6" s="1"/>
  <c r="BC78" i="6" s="1"/>
  <c r="AI759" i="6"/>
  <c r="AJ759" i="6"/>
  <c r="AK759" i="6"/>
  <c r="AT465" i="6"/>
  <c r="AS465" i="6" s="1"/>
  <c r="AR465" i="6" s="1"/>
  <c r="AQ465" i="6" s="1"/>
  <c r="AP465" i="6" s="1"/>
  <c r="AO465" i="6" s="1"/>
  <c r="AN465" i="6" s="1"/>
  <c r="AM465" i="6" s="1"/>
  <c r="AL465" i="6" s="1"/>
  <c r="AT461" i="6"/>
  <c r="AS461" i="6" s="1"/>
  <c r="AR461" i="6" s="1"/>
  <c r="AQ461" i="6" s="1"/>
  <c r="AP461" i="6" s="1"/>
  <c r="AO461" i="6" s="1"/>
  <c r="AN461" i="6" s="1"/>
  <c r="AM461" i="6" s="1"/>
  <c r="AL461" i="6" s="1"/>
  <c r="AT104" i="6"/>
  <c r="AS104" i="6"/>
  <c r="AR104" i="6" s="1"/>
  <c r="AQ104" i="6" s="1"/>
  <c r="AP104" i="6" s="1"/>
  <c r="AO104" i="6" s="1"/>
  <c r="AN104" i="6" s="1"/>
  <c r="AM104" i="6" s="1"/>
  <c r="AL104" i="6" s="1"/>
  <c r="AK269" i="6"/>
  <c r="AJ269" i="6"/>
  <c r="AI269" i="6"/>
  <c r="AK866" i="6"/>
  <c r="AJ866" i="6"/>
  <c r="AI866" i="6"/>
  <c r="AI54" i="6"/>
  <c r="AK54" i="6"/>
  <c r="AJ54" i="6"/>
  <c r="AK622" i="6"/>
  <c r="AI622" i="6"/>
  <c r="AJ622" i="6"/>
  <c r="AT867" i="6"/>
  <c r="AS867" i="6" s="1"/>
  <c r="AR867" i="6" s="1"/>
  <c r="AQ867" i="6" s="1"/>
  <c r="AP867" i="6" s="1"/>
  <c r="AO867" i="6" s="1"/>
  <c r="AN867" i="6" s="1"/>
  <c r="AM867" i="6" s="1"/>
  <c r="AL867" i="6" s="1"/>
  <c r="AK192" i="6"/>
  <c r="AI192" i="6"/>
  <c r="AJ192" i="6"/>
  <c r="AK326" i="6"/>
  <c r="AI326" i="6"/>
  <c r="AJ326" i="6"/>
  <c r="AT727" i="6"/>
  <c r="AS727" i="6" s="1"/>
  <c r="AR727" i="6" s="1"/>
  <c r="AQ727" i="6" s="1"/>
  <c r="AP727" i="6" s="1"/>
  <c r="AO727" i="6" s="1"/>
  <c r="AN727" i="6" s="1"/>
  <c r="AM727" i="6" s="1"/>
  <c r="AL727" i="6" s="1"/>
  <c r="AJ238" i="6"/>
  <c r="AI238" i="6"/>
  <c r="AK238" i="6"/>
  <c r="AT316" i="6"/>
  <c r="AS316" i="6" s="1"/>
  <c r="AR316" i="6" s="1"/>
  <c r="AQ316" i="6" s="1"/>
  <c r="AP316" i="6" s="1"/>
  <c r="AO316" i="6" s="1"/>
  <c r="AN316" i="6" s="1"/>
  <c r="AM316" i="6" s="1"/>
  <c r="AL316" i="6" s="1"/>
  <c r="AT413" i="6"/>
  <c r="AS413" i="6" s="1"/>
  <c r="AR413" i="6" s="1"/>
  <c r="AQ413" i="6" s="1"/>
  <c r="AP413" i="6" s="1"/>
  <c r="AO413" i="6" s="1"/>
  <c r="AN413" i="6" s="1"/>
  <c r="AM413" i="6" s="1"/>
  <c r="AL413" i="6" s="1"/>
  <c r="AI725" i="6"/>
  <c r="AJ725" i="6"/>
  <c r="AK725" i="6"/>
  <c r="AT497" i="6"/>
  <c r="AS497" i="6" s="1"/>
  <c r="AR497" i="6" s="1"/>
  <c r="AQ497" i="6" s="1"/>
  <c r="AP497" i="6" s="1"/>
  <c r="AO497" i="6" s="1"/>
  <c r="AN497" i="6" s="1"/>
  <c r="AM497" i="6" s="1"/>
  <c r="AL497" i="6" s="1"/>
  <c r="AI721" i="6"/>
  <c r="AK721" i="6"/>
  <c r="AJ721" i="6"/>
  <c r="AH721" i="6" s="1"/>
  <c r="AT385" i="6"/>
  <c r="AS385" i="6" s="1"/>
  <c r="AR385" i="6" s="1"/>
  <c r="AQ385" i="6" s="1"/>
  <c r="AP385" i="6" s="1"/>
  <c r="AO385" i="6" s="1"/>
  <c r="AN385" i="6" s="1"/>
  <c r="AM385" i="6" s="1"/>
  <c r="AL385" i="6" s="1"/>
  <c r="AI564" i="6"/>
  <c r="AK564" i="6"/>
  <c r="AJ564" i="6"/>
  <c r="AT582" i="6"/>
  <c r="AS582" i="6" s="1"/>
  <c r="AR582" i="6"/>
  <c r="AQ582" i="6" s="1"/>
  <c r="AP582" i="6" s="1"/>
  <c r="AO582" i="6" s="1"/>
  <c r="AN582" i="6" s="1"/>
  <c r="AM582" i="6" s="1"/>
  <c r="AL582" i="6" s="1"/>
  <c r="BJ45" i="6"/>
  <c r="BI45" i="6" s="1"/>
  <c r="BH45" i="6" s="1"/>
  <c r="BG45" i="6" s="1"/>
  <c r="BF45" i="6" s="1"/>
  <c r="BE45" i="6" s="1"/>
  <c r="BD45" i="6" s="1"/>
  <c r="BC45" i="6" s="1"/>
  <c r="BK45" i="6"/>
  <c r="BK74" i="6"/>
  <c r="BJ74" i="6" s="1"/>
  <c r="BI74" i="6" s="1"/>
  <c r="BH74" i="6" s="1"/>
  <c r="BG74" i="6" s="1"/>
  <c r="BF74" i="6" s="1"/>
  <c r="BE74" i="6" s="1"/>
  <c r="BD74" i="6" s="1"/>
  <c r="BC74" i="6" s="1"/>
  <c r="BK20" i="6"/>
  <c r="BJ20" i="6" s="1"/>
  <c r="BI20" i="6" s="1"/>
  <c r="BH20" i="6" s="1"/>
  <c r="BG20" i="6" s="1"/>
  <c r="BF20" i="6" s="1"/>
  <c r="BE20" i="6" s="1"/>
  <c r="BD20" i="6" s="1"/>
  <c r="BC20" i="6" s="1"/>
  <c r="AJ91" i="6"/>
  <c r="AK91" i="6"/>
  <c r="AI91" i="6"/>
  <c r="AI452" i="6"/>
  <c r="AJ452" i="6"/>
  <c r="AK452" i="6"/>
  <c r="AT843" i="6"/>
  <c r="AS843" i="6" s="1"/>
  <c r="AR843" i="6" s="1"/>
  <c r="AQ843" i="6" s="1"/>
  <c r="AP843" i="6" s="1"/>
  <c r="AO843" i="6" s="1"/>
  <c r="AN843" i="6" s="1"/>
  <c r="AM843" i="6" s="1"/>
  <c r="AL843" i="6" s="1"/>
  <c r="AT119" i="6"/>
  <c r="AS119" i="6" s="1"/>
  <c r="AR119" i="6" s="1"/>
  <c r="AQ119" i="6" s="1"/>
  <c r="AP119" i="6" s="1"/>
  <c r="AO119" i="6" s="1"/>
  <c r="AN119" i="6" s="1"/>
  <c r="AM119" i="6" s="1"/>
  <c r="AL119" i="6" s="1"/>
  <c r="AS489" i="6"/>
  <c r="AR489" i="6" s="1"/>
  <c r="AQ489" i="6" s="1"/>
  <c r="AP489" i="6" s="1"/>
  <c r="AO489" i="6" s="1"/>
  <c r="AN489" i="6" s="1"/>
  <c r="AM489" i="6" s="1"/>
  <c r="AL489" i="6" s="1"/>
  <c r="AT489" i="6"/>
  <c r="AT334" i="6"/>
  <c r="AS334" i="6" s="1"/>
  <c r="AR334" i="6" s="1"/>
  <c r="AQ334" i="6" s="1"/>
  <c r="AP334" i="6" s="1"/>
  <c r="AO334" i="6" s="1"/>
  <c r="AN334" i="6" s="1"/>
  <c r="AM334" i="6" s="1"/>
  <c r="AL334" i="6" s="1"/>
  <c r="AT293" i="6"/>
  <c r="AS293" i="6"/>
  <c r="AR293" i="6" s="1"/>
  <c r="AQ293" i="6" s="1"/>
  <c r="AP293" i="6" s="1"/>
  <c r="AO293" i="6" s="1"/>
  <c r="AN293" i="6" s="1"/>
  <c r="AM293" i="6" s="1"/>
  <c r="AL293" i="6" s="1"/>
  <c r="AI543" i="6"/>
  <c r="AK543" i="6"/>
  <c r="AJ543" i="6"/>
  <c r="AT340" i="6"/>
  <c r="AS340" i="6" s="1"/>
  <c r="AR340" i="6" s="1"/>
  <c r="AQ340" i="6" s="1"/>
  <c r="AP340" i="6" s="1"/>
  <c r="AO340" i="6" s="1"/>
  <c r="AN340" i="6" s="1"/>
  <c r="AM340" i="6" s="1"/>
  <c r="AL340" i="6" s="1"/>
  <c r="AJ135" i="6"/>
  <c r="AI135" i="6"/>
  <c r="AK135" i="6"/>
  <c r="AT45" i="6"/>
  <c r="AS45" i="6" s="1"/>
  <c r="AR45" i="6" s="1"/>
  <c r="AQ45" i="6" s="1"/>
  <c r="AP45" i="6" s="1"/>
  <c r="AO45" i="6" s="1"/>
  <c r="AN45" i="6" s="1"/>
  <c r="AM45" i="6" s="1"/>
  <c r="AL45" i="6" s="1"/>
  <c r="BK77" i="6"/>
  <c r="BJ77" i="6" s="1"/>
  <c r="BI77" i="6" s="1"/>
  <c r="BH77" i="6"/>
  <c r="BG77" i="6" s="1"/>
  <c r="BF77" i="6" s="1"/>
  <c r="BE77" i="6" s="1"/>
  <c r="BD77" i="6" s="1"/>
  <c r="BC77" i="6" s="1"/>
  <c r="AT633" i="6"/>
  <c r="AS633" i="6" s="1"/>
  <c r="AR633" i="6" s="1"/>
  <c r="AQ633" i="6" s="1"/>
  <c r="AP633" i="6" s="1"/>
  <c r="AO633" i="6" s="1"/>
  <c r="AN633" i="6" s="1"/>
  <c r="AM633" i="6" s="1"/>
  <c r="AL633" i="6" s="1"/>
  <c r="AT817" i="6"/>
  <c r="AS817" i="6" s="1"/>
  <c r="AR817" i="6" s="1"/>
  <c r="AQ817" i="6" s="1"/>
  <c r="AP817" i="6" s="1"/>
  <c r="AO817" i="6" s="1"/>
  <c r="AN817" i="6" s="1"/>
  <c r="AM817" i="6" s="1"/>
  <c r="AL817" i="6" s="1"/>
  <c r="BK33" i="6"/>
  <c r="BJ33" i="6"/>
  <c r="BI33" i="6" s="1"/>
  <c r="BH33" i="6" s="1"/>
  <c r="BG33" i="6" s="1"/>
  <c r="BF33" i="6" s="1"/>
  <c r="BE33" i="6" s="1"/>
  <c r="BD33" i="6" s="1"/>
  <c r="BC33" i="6" s="1"/>
  <c r="AT837" i="6"/>
  <c r="AS837" i="6" s="1"/>
  <c r="AR837" i="6" s="1"/>
  <c r="AQ837" i="6" s="1"/>
  <c r="AP837" i="6" s="1"/>
  <c r="AO837" i="6" s="1"/>
  <c r="AN837" i="6" s="1"/>
  <c r="AM837" i="6" s="1"/>
  <c r="AL837" i="6" s="1"/>
  <c r="AT512" i="6"/>
  <c r="AS512" i="6" s="1"/>
  <c r="AR512" i="6" s="1"/>
  <c r="AQ512" i="6" s="1"/>
  <c r="AP512" i="6" s="1"/>
  <c r="AO512" i="6" s="1"/>
  <c r="AN512" i="6" s="1"/>
  <c r="AM512" i="6" s="1"/>
  <c r="AL512" i="6" s="1"/>
  <c r="AT487" i="6"/>
  <c r="AS487" i="6" s="1"/>
  <c r="AR487" i="6" s="1"/>
  <c r="AQ487" i="6" s="1"/>
  <c r="AP487" i="6" s="1"/>
  <c r="AO487" i="6" s="1"/>
  <c r="AN487" i="6" s="1"/>
  <c r="AM487" i="6" s="1"/>
  <c r="AL487" i="6" s="1"/>
  <c r="AT157" i="6"/>
  <c r="AS157" i="6" s="1"/>
  <c r="AR157" i="6" s="1"/>
  <c r="AQ157" i="6" s="1"/>
  <c r="AP157" i="6" s="1"/>
  <c r="AO157" i="6" s="1"/>
  <c r="AN157" i="6" s="1"/>
  <c r="AM157" i="6" s="1"/>
  <c r="AL157" i="6" s="1"/>
  <c r="AT122" i="6"/>
  <c r="AS122" i="6" s="1"/>
  <c r="AR122" i="6" s="1"/>
  <c r="AQ122" i="6" s="1"/>
  <c r="AP122" i="6" s="1"/>
  <c r="AO122" i="6" s="1"/>
  <c r="AN122" i="6" s="1"/>
  <c r="AM122" i="6" s="1"/>
  <c r="AL122" i="6" s="1"/>
  <c r="AT612" i="6"/>
  <c r="AS612" i="6" s="1"/>
  <c r="AR612" i="6" s="1"/>
  <c r="AQ612" i="6" s="1"/>
  <c r="AP612" i="6" s="1"/>
  <c r="AO612" i="6" s="1"/>
  <c r="AN612" i="6" s="1"/>
  <c r="AM612" i="6" s="1"/>
  <c r="AL612" i="6" s="1"/>
  <c r="AT641" i="6"/>
  <c r="AS641" i="6" s="1"/>
  <c r="AR641" i="6" s="1"/>
  <c r="AQ641" i="6" s="1"/>
  <c r="AP641" i="6" s="1"/>
  <c r="AO641" i="6" s="1"/>
  <c r="AN641" i="6" s="1"/>
  <c r="AM641" i="6" s="1"/>
  <c r="AL641" i="6" s="1"/>
  <c r="AT39" i="6"/>
  <c r="AS39" i="6" s="1"/>
  <c r="AR39" i="6" s="1"/>
  <c r="AQ39" i="6" s="1"/>
  <c r="AP39" i="6" s="1"/>
  <c r="AO39" i="6" s="1"/>
  <c r="AN39" i="6" s="1"/>
  <c r="AM39" i="6" s="1"/>
  <c r="AL39" i="6" s="1"/>
  <c r="AT448" i="6"/>
  <c r="AS448" i="6" s="1"/>
  <c r="AR448" i="6" s="1"/>
  <c r="AQ448" i="6" s="1"/>
  <c r="AP448" i="6" s="1"/>
  <c r="AO448" i="6" s="1"/>
  <c r="AN448" i="6" s="1"/>
  <c r="AM448" i="6" s="1"/>
  <c r="AL448" i="6" s="1"/>
  <c r="AT376" i="6"/>
  <c r="AS376" i="6" s="1"/>
  <c r="AR376" i="6" s="1"/>
  <c r="AQ376" i="6" s="1"/>
  <c r="AP376" i="6" s="1"/>
  <c r="AO376" i="6" s="1"/>
  <c r="AN376" i="6" s="1"/>
  <c r="AM376" i="6" s="1"/>
  <c r="AL376" i="6" s="1"/>
  <c r="AT171" i="6"/>
  <c r="AS171" i="6" s="1"/>
  <c r="AR171" i="6" s="1"/>
  <c r="AQ171" i="6" s="1"/>
  <c r="AP171" i="6" s="1"/>
  <c r="AO171" i="6" s="1"/>
  <c r="AN171" i="6" s="1"/>
  <c r="AM171" i="6" s="1"/>
  <c r="AL171" i="6" s="1"/>
  <c r="AT587" i="6"/>
  <c r="AS587" i="6" s="1"/>
  <c r="AR587" i="6" s="1"/>
  <c r="AQ587" i="6" s="1"/>
  <c r="AP587" i="6" s="1"/>
  <c r="AO587" i="6" s="1"/>
  <c r="AN587" i="6" s="1"/>
  <c r="AM587" i="6" s="1"/>
  <c r="AL587" i="6" s="1"/>
  <c r="AT882" i="6"/>
  <c r="AS882" i="6" s="1"/>
  <c r="AR882" i="6" s="1"/>
  <c r="AQ882" i="6" s="1"/>
  <c r="AP882" i="6" s="1"/>
  <c r="AO882" i="6" s="1"/>
  <c r="AN882" i="6" s="1"/>
  <c r="AM882" i="6" s="1"/>
  <c r="AL882" i="6" s="1"/>
  <c r="AI872" i="6"/>
  <c r="AJ872" i="6"/>
  <c r="AK872" i="6"/>
  <c r="AI131" i="6"/>
  <c r="AK131" i="6"/>
  <c r="AJ131" i="6"/>
  <c r="AI678" i="6"/>
  <c r="AJ678" i="6"/>
  <c r="AK678" i="6"/>
  <c r="AT339" i="6"/>
  <c r="AS339" i="6" s="1"/>
  <c r="AR339" i="6" s="1"/>
  <c r="AQ339" i="6" s="1"/>
  <c r="AP339" i="6" s="1"/>
  <c r="AO339" i="6" s="1"/>
  <c r="AN339" i="6" s="1"/>
  <c r="AM339" i="6" s="1"/>
  <c r="AL339" i="6" s="1"/>
  <c r="AT518" i="6"/>
  <c r="AS518" i="6" s="1"/>
  <c r="AR518" i="6" s="1"/>
  <c r="AQ518" i="6" s="1"/>
  <c r="AP518" i="6" s="1"/>
  <c r="AO518" i="6" s="1"/>
  <c r="AN518" i="6" s="1"/>
  <c r="AM518" i="6" s="1"/>
  <c r="AL518" i="6" s="1"/>
  <c r="AT549" i="6"/>
  <c r="AS549" i="6" s="1"/>
  <c r="AR549" i="6" s="1"/>
  <c r="AQ549" i="6" s="1"/>
  <c r="AP549" i="6" s="1"/>
  <c r="AO549" i="6" s="1"/>
  <c r="AN549" i="6" s="1"/>
  <c r="AM549" i="6" s="1"/>
  <c r="AL549" i="6" s="1"/>
  <c r="AK513" i="6"/>
  <c r="AI513" i="6"/>
  <c r="AJ513" i="6"/>
  <c r="AJ65" i="6"/>
  <c r="AI65" i="6"/>
  <c r="AK65" i="6"/>
  <c r="AT853" i="6"/>
  <c r="AS853" i="6" s="1"/>
  <c r="AR853" i="6" s="1"/>
  <c r="AQ853" i="6" s="1"/>
  <c r="AP853" i="6" s="1"/>
  <c r="AO853" i="6" s="1"/>
  <c r="AN853" i="6" s="1"/>
  <c r="AM853" i="6" s="1"/>
  <c r="AL853" i="6" s="1"/>
  <c r="AT475" i="6"/>
  <c r="AS475" i="6" s="1"/>
  <c r="AR475" i="6" s="1"/>
  <c r="AQ475" i="6" s="1"/>
  <c r="AP475" i="6" s="1"/>
  <c r="AO475" i="6" s="1"/>
  <c r="AN475" i="6" s="1"/>
  <c r="AM475" i="6" s="1"/>
  <c r="AL475" i="6" s="1"/>
  <c r="AT328" i="6"/>
  <c r="AS328" i="6" s="1"/>
  <c r="AR328" i="6" s="1"/>
  <c r="AQ328" i="6" s="1"/>
  <c r="AP328" i="6" s="1"/>
  <c r="AO328" i="6" s="1"/>
  <c r="AN328" i="6" s="1"/>
  <c r="AM328" i="6" s="1"/>
  <c r="AL328" i="6" s="1"/>
  <c r="BK34" i="6"/>
  <c r="BJ34" i="6" s="1"/>
  <c r="BI34" i="6" s="1"/>
  <c r="BH34" i="6" s="1"/>
  <c r="BG34" i="6" s="1"/>
  <c r="BF34" i="6" s="1"/>
  <c r="BE34" i="6" s="1"/>
  <c r="BD34" i="6" s="1"/>
  <c r="BC34" i="6" s="1"/>
  <c r="AT765" i="6"/>
  <c r="AS765" i="6" s="1"/>
  <c r="AR765" i="6" s="1"/>
  <c r="AQ765" i="6" s="1"/>
  <c r="AP765" i="6" s="1"/>
  <c r="AO765" i="6" s="1"/>
  <c r="AN765" i="6" s="1"/>
  <c r="AM765" i="6" s="1"/>
  <c r="AL765" i="6" s="1"/>
  <c r="AT504" i="6"/>
  <c r="AS504" i="6" s="1"/>
  <c r="AR504" i="6" s="1"/>
  <c r="AQ504" i="6" s="1"/>
  <c r="AP504" i="6" s="1"/>
  <c r="AO504" i="6" s="1"/>
  <c r="AN504" i="6" s="1"/>
  <c r="AM504" i="6" s="1"/>
  <c r="AL504" i="6" s="1"/>
  <c r="AT330" i="6"/>
  <c r="AS330" i="6" s="1"/>
  <c r="AR330" i="6" s="1"/>
  <c r="AQ330" i="6" s="1"/>
  <c r="AP330" i="6" s="1"/>
  <c r="AO330" i="6" s="1"/>
  <c r="AN330" i="6" s="1"/>
  <c r="AM330" i="6" s="1"/>
  <c r="AL330" i="6" s="1"/>
  <c r="AT444" i="6"/>
  <c r="AS444" i="6" s="1"/>
  <c r="AR444" i="6" s="1"/>
  <c r="AQ444" i="6" s="1"/>
  <c r="AP444" i="6" s="1"/>
  <c r="AO444" i="6" s="1"/>
  <c r="AN444" i="6" s="1"/>
  <c r="AM444" i="6" s="1"/>
  <c r="AL444" i="6" s="1"/>
  <c r="AT629" i="6"/>
  <c r="AS629" i="6" s="1"/>
  <c r="AR629" i="6" s="1"/>
  <c r="AQ629" i="6" s="1"/>
  <c r="AP629" i="6" s="1"/>
  <c r="AO629" i="6" s="1"/>
  <c r="AN629" i="6" s="1"/>
  <c r="AM629" i="6" s="1"/>
  <c r="AL629" i="6" s="1"/>
  <c r="AT414" i="6"/>
  <c r="AS414" i="6" s="1"/>
  <c r="AR414" i="6" s="1"/>
  <c r="AQ414" i="6" s="1"/>
  <c r="AP414" i="6" s="1"/>
  <c r="AO414" i="6" s="1"/>
  <c r="AN414" i="6" s="1"/>
  <c r="AM414" i="6" s="1"/>
  <c r="AL414" i="6" s="1"/>
  <c r="AT161" i="6"/>
  <c r="AS161" i="6" s="1"/>
  <c r="AR161" i="6" s="1"/>
  <c r="AQ161" i="6" s="1"/>
  <c r="AP161" i="6" s="1"/>
  <c r="AO161" i="6" s="1"/>
  <c r="AN161" i="6" s="1"/>
  <c r="AM161" i="6" s="1"/>
  <c r="AL161" i="6" s="1"/>
  <c r="AQ642" i="6"/>
  <c r="AP642" i="6" s="1"/>
  <c r="AO642" i="6" s="1"/>
  <c r="AN642" i="6" s="1"/>
  <c r="AM642" i="6" s="1"/>
  <c r="AL642" i="6" s="1"/>
  <c r="AT642" i="6"/>
  <c r="AS642" i="6" s="1"/>
  <c r="AR642" i="6" s="1"/>
  <c r="AT396" i="6"/>
  <c r="AS396" i="6" s="1"/>
  <c r="AR396" i="6" s="1"/>
  <c r="AQ396" i="6" s="1"/>
  <c r="AP396" i="6" s="1"/>
  <c r="AO396" i="6" s="1"/>
  <c r="AN396" i="6" s="1"/>
  <c r="AM396" i="6" s="1"/>
  <c r="AL396" i="6" s="1"/>
  <c r="AT143" i="6"/>
  <c r="AS143" i="6" s="1"/>
  <c r="AR143" i="6" s="1"/>
  <c r="AQ143" i="6" s="1"/>
  <c r="AP143" i="6"/>
  <c r="AO143" i="6" s="1"/>
  <c r="AN143" i="6" s="1"/>
  <c r="AM143" i="6" s="1"/>
  <c r="AL143" i="6" s="1"/>
  <c r="AT834" i="6"/>
  <c r="AS834" i="6"/>
  <c r="AR834" i="6" s="1"/>
  <c r="AQ834" i="6" s="1"/>
  <c r="AP834" i="6" s="1"/>
  <c r="AO834" i="6" s="1"/>
  <c r="AN834" i="6" s="1"/>
  <c r="AM834" i="6" s="1"/>
  <c r="AL834" i="6" s="1"/>
  <c r="AI592" i="6"/>
  <c r="AK592" i="6"/>
  <c r="AJ592" i="6"/>
  <c r="AT264" i="6"/>
  <c r="AS264" i="6"/>
  <c r="AR264" i="6" s="1"/>
  <c r="AQ264" i="6" s="1"/>
  <c r="AP264" i="6" s="1"/>
  <c r="AO264" i="6" s="1"/>
  <c r="AN264" i="6" s="1"/>
  <c r="AM264" i="6" s="1"/>
  <c r="AL264" i="6" s="1"/>
  <c r="BJ63" i="6"/>
  <c r="BK63" i="6"/>
  <c r="BI63" i="6"/>
  <c r="BH63" i="6" s="1"/>
  <c r="BG63" i="6" s="1"/>
  <c r="BF63" i="6" s="1"/>
  <c r="BE63" i="6" s="1"/>
  <c r="BD63" i="6" s="1"/>
  <c r="BC63" i="6" s="1"/>
  <c r="AT671" i="6"/>
  <c r="AS671" i="6" s="1"/>
  <c r="AR671" i="6" s="1"/>
  <c r="AQ671" i="6" s="1"/>
  <c r="AP671" i="6" s="1"/>
  <c r="AO671" i="6" s="1"/>
  <c r="AN671" i="6" s="1"/>
  <c r="AM671" i="6" s="1"/>
  <c r="AL671" i="6" s="1"/>
  <c r="AT355" i="6"/>
  <c r="AS355" i="6" s="1"/>
  <c r="AR355" i="6" s="1"/>
  <c r="AQ355" i="6" s="1"/>
  <c r="AP355" i="6" s="1"/>
  <c r="AO355" i="6" s="1"/>
  <c r="AN355" i="6" s="1"/>
  <c r="AM355" i="6" s="1"/>
  <c r="AL355" i="6" s="1"/>
  <c r="AJ90" i="6"/>
  <c r="AI90" i="6"/>
  <c r="AK90" i="6"/>
  <c r="AT76" i="6"/>
  <c r="AS76" i="6" s="1"/>
  <c r="AR76" i="6" s="1"/>
  <c r="AQ76" i="6" s="1"/>
  <c r="AP76" i="6" s="1"/>
  <c r="AO76" i="6" s="1"/>
  <c r="AN76" i="6" s="1"/>
  <c r="AM76" i="6" s="1"/>
  <c r="AL76" i="6" s="1"/>
  <c r="AT434" i="6"/>
  <c r="AS434" i="6" s="1"/>
  <c r="AR434" i="6" s="1"/>
  <c r="AQ434" i="6" s="1"/>
  <c r="AP434" i="6" s="1"/>
  <c r="AO434" i="6" s="1"/>
  <c r="AN434" i="6" s="1"/>
  <c r="AM434" i="6" s="1"/>
  <c r="AL434" i="6" s="1"/>
  <c r="AT558" i="6"/>
  <c r="AS558" i="6" s="1"/>
  <c r="AR558" i="6" s="1"/>
  <c r="AQ558" i="6" s="1"/>
  <c r="AP558" i="6" s="1"/>
  <c r="AO558" i="6" s="1"/>
  <c r="AN558" i="6" s="1"/>
  <c r="AM558" i="6" s="1"/>
  <c r="AL558" i="6" s="1"/>
  <c r="BK8" i="6"/>
  <c r="BJ8" i="6"/>
  <c r="BI8" i="6" s="1"/>
  <c r="BH8" i="6" s="1"/>
  <c r="BG8" i="6"/>
  <c r="BF8" i="6" s="1"/>
  <c r="BE8" i="6" s="1"/>
  <c r="BD8" i="6" s="1"/>
  <c r="BC8" i="6" s="1"/>
  <c r="AI204" i="6"/>
  <c r="AK204" i="6"/>
  <c r="AJ204" i="6"/>
  <c r="AT102" i="6"/>
  <c r="AS102" i="6" s="1"/>
  <c r="AR102" i="6" s="1"/>
  <c r="AQ102" i="6" s="1"/>
  <c r="AP102" i="6" s="1"/>
  <c r="AO102" i="6" s="1"/>
  <c r="AN102" i="6" s="1"/>
  <c r="AM102" i="6" s="1"/>
  <c r="AL102" i="6" s="1"/>
  <c r="BK36" i="6"/>
  <c r="BJ36" i="6"/>
  <c r="BI36" i="6" s="1"/>
  <c r="BH36" i="6" s="1"/>
  <c r="BG36" i="6" s="1"/>
  <c r="BF36" i="6" s="1"/>
  <c r="BE36" i="6" s="1"/>
  <c r="BD36" i="6" s="1"/>
  <c r="BC36" i="6" s="1"/>
  <c r="AT211" i="6"/>
  <c r="AS211" i="6" s="1"/>
  <c r="AR211" i="6" s="1"/>
  <c r="AQ211" i="6" s="1"/>
  <c r="AP211" i="6" s="1"/>
  <c r="AO211" i="6" s="1"/>
  <c r="AN211" i="6" s="1"/>
  <c r="AM211" i="6" s="1"/>
  <c r="AL211" i="6" s="1"/>
  <c r="AT84" i="6"/>
  <c r="AS84" i="6" s="1"/>
  <c r="AR84" i="6" s="1"/>
  <c r="AQ84" i="6" s="1"/>
  <c r="AP84" i="6" s="1"/>
  <c r="AO84" i="6" s="1"/>
  <c r="AN84" i="6" s="1"/>
  <c r="AM84" i="6" s="1"/>
  <c r="AL84" i="6" s="1"/>
  <c r="BK18" i="6"/>
  <c r="BJ18" i="6"/>
  <c r="BI18" i="6" s="1"/>
  <c r="BH18" i="6" s="1"/>
  <c r="BG18" i="6" s="1"/>
  <c r="BF18" i="6" s="1"/>
  <c r="BE18" i="6" s="1"/>
  <c r="BD18" i="6" s="1"/>
  <c r="BC18" i="6" s="1"/>
  <c r="AK222" i="6"/>
  <c r="AJ222" i="6"/>
  <c r="AI222" i="6"/>
  <c r="AK791" i="6"/>
  <c r="AI791" i="6"/>
  <c r="AJ791" i="6"/>
  <c r="AK87" i="6"/>
  <c r="AJ87" i="6"/>
  <c r="AI87" i="6"/>
  <c r="AT126" i="6"/>
  <c r="AS126" i="6" s="1"/>
  <c r="AR126" i="6" s="1"/>
  <c r="AQ126" i="6" s="1"/>
  <c r="AP126" i="6" s="1"/>
  <c r="AO126" i="6" s="1"/>
  <c r="AN126" i="6" s="1"/>
  <c r="AM126" i="6" s="1"/>
  <c r="AL126" i="6" s="1"/>
  <c r="AT406" i="6"/>
  <c r="AS406" i="6"/>
  <c r="AR406" i="6" s="1"/>
  <c r="AQ406" i="6" s="1"/>
  <c r="AP406" i="6" s="1"/>
  <c r="AO406" i="6" s="1"/>
  <c r="AN406" i="6" s="1"/>
  <c r="AM406" i="6" s="1"/>
  <c r="AL406" i="6" s="1"/>
  <c r="AT569" i="6"/>
  <c r="AS569" i="6" s="1"/>
  <c r="AR569" i="6" s="1"/>
  <c r="AQ569" i="6" s="1"/>
  <c r="AP569" i="6" s="1"/>
  <c r="AO569" i="6" s="1"/>
  <c r="AN569" i="6" s="1"/>
  <c r="AM569" i="6" s="1"/>
  <c r="AL569" i="6" s="1"/>
  <c r="AT130" i="6"/>
  <c r="AS130" i="6" s="1"/>
  <c r="AR130" i="6" s="1"/>
  <c r="AQ130" i="6" s="1"/>
  <c r="AP130" i="6" s="1"/>
  <c r="AO130" i="6" s="1"/>
  <c r="AN130" i="6" s="1"/>
  <c r="AM130" i="6" s="1"/>
  <c r="AL130" i="6" s="1"/>
  <c r="AT415" i="6"/>
  <c r="AS415" i="6" s="1"/>
  <c r="AR415" i="6" s="1"/>
  <c r="AQ415" i="6" s="1"/>
  <c r="AP415" i="6" s="1"/>
  <c r="AO415" i="6" s="1"/>
  <c r="AN415" i="6" s="1"/>
  <c r="AM415" i="6" s="1"/>
  <c r="AL415" i="6" s="1"/>
  <c r="AJ511" i="6"/>
  <c r="AI511" i="6"/>
  <c r="AK511" i="6"/>
  <c r="AT706" i="6"/>
  <c r="AS706" i="6" s="1"/>
  <c r="AR706" i="6" s="1"/>
  <c r="AQ706" i="6" s="1"/>
  <c r="AP706" i="6" s="1"/>
  <c r="AO706" i="6" s="1"/>
  <c r="AN706" i="6" s="1"/>
  <c r="AM706" i="6" s="1"/>
  <c r="AL706" i="6" s="1"/>
  <c r="AT197" i="6"/>
  <c r="AS197" i="6" s="1"/>
  <c r="AR197" i="6" s="1"/>
  <c r="AQ197" i="6" s="1"/>
  <c r="AP197" i="6" s="1"/>
  <c r="AO197" i="6" s="1"/>
  <c r="AN197" i="6" s="1"/>
  <c r="AM197" i="6" s="1"/>
  <c r="AL197" i="6" s="1"/>
  <c r="AT762" i="6"/>
  <c r="AS762" i="6" s="1"/>
  <c r="AR762" i="6" s="1"/>
  <c r="AQ762" i="6" s="1"/>
  <c r="AP762" i="6" s="1"/>
  <c r="AO762" i="6" s="1"/>
  <c r="AN762" i="6" s="1"/>
  <c r="AM762" i="6" s="1"/>
  <c r="AL762" i="6" s="1"/>
  <c r="AT254" i="6"/>
  <c r="AS254" i="6" s="1"/>
  <c r="AR254" i="6" s="1"/>
  <c r="AQ254" i="6" s="1"/>
  <c r="AP254" i="6" s="1"/>
  <c r="AO254" i="6" s="1"/>
  <c r="AN254" i="6" s="1"/>
  <c r="AM254" i="6" s="1"/>
  <c r="AL254" i="6" s="1"/>
  <c r="AI621" i="6"/>
  <c r="AK621" i="6"/>
  <c r="AJ621" i="6"/>
  <c r="AJ796" i="6"/>
  <c r="AK796" i="6"/>
  <c r="AI796" i="6"/>
  <c r="AT213" i="6"/>
  <c r="AS213" i="6" s="1"/>
  <c r="AR213" i="6" s="1"/>
  <c r="AQ213" i="6" s="1"/>
  <c r="AP213" i="6" s="1"/>
  <c r="AO213" i="6" s="1"/>
  <c r="AN213" i="6" s="1"/>
  <c r="AM213" i="6" s="1"/>
  <c r="AL213" i="6" s="1"/>
  <c r="AT429" i="6"/>
  <c r="AS429" i="6" s="1"/>
  <c r="AR429" i="6" s="1"/>
  <c r="AQ429" i="6" s="1"/>
  <c r="AP429" i="6" s="1"/>
  <c r="AO429" i="6" s="1"/>
  <c r="AN429" i="6" s="1"/>
  <c r="AM429" i="6" s="1"/>
  <c r="AL429" i="6" s="1"/>
  <c r="AT476" i="6"/>
  <c r="AS476" i="6"/>
  <c r="AR476" i="6" s="1"/>
  <c r="AQ476" i="6" s="1"/>
  <c r="AP476" i="6" s="1"/>
  <c r="AO476" i="6" s="1"/>
  <c r="AN476" i="6" s="1"/>
  <c r="AM476" i="6" s="1"/>
  <c r="AL476" i="6" s="1"/>
  <c r="AT764" i="6"/>
  <c r="AS764" i="6" s="1"/>
  <c r="AR764" i="6" s="1"/>
  <c r="AQ764" i="6" s="1"/>
  <c r="AP764" i="6" s="1"/>
  <c r="AO764" i="6" s="1"/>
  <c r="AN764" i="6" s="1"/>
  <c r="AM764" i="6" s="1"/>
  <c r="AL764" i="6" s="1"/>
  <c r="AT528" i="6"/>
  <c r="AS528" i="6" s="1"/>
  <c r="AR528" i="6"/>
  <c r="AQ528" i="6" s="1"/>
  <c r="AP528" i="6" s="1"/>
  <c r="AO528" i="6" s="1"/>
  <c r="AN528" i="6" s="1"/>
  <c r="AM528" i="6" s="1"/>
  <c r="AL528" i="6" s="1"/>
  <c r="AT226" i="6"/>
  <c r="AS226" i="6" s="1"/>
  <c r="AR226" i="6" s="1"/>
  <c r="AQ226" i="6" s="1"/>
  <c r="AP226" i="6" s="1"/>
  <c r="AO226" i="6" s="1"/>
  <c r="AN226" i="6" s="1"/>
  <c r="AM226" i="6" s="1"/>
  <c r="AL226" i="6" s="1"/>
  <c r="AT228" i="6"/>
  <c r="AS228" i="6" s="1"/>
  <c r="AR228" i="6" s="1"/>
  <c r="AQ228" i="6" s="1"/>
  <c r="AP228" i="6" s="1"/>
  <c r="AO228" i="6" s="1"/>
  <c r="AN228" i="6" s="1"/>
  <c r="AM228" i="6" s="1"/>
  <c r="AL228" i="6" s="1"/>
  <c r="AT220" i="6"/>
  <c r="AS220" i="6" s="1"/>
  <c r="AR220" i="6" s="1"/>
  <c r="AQ220" i="6" s="1"/>
  <c r="AP220" i="6" s="1"/>
  <c r="AO220" i="6" s="1"/>
  <c r="AN220" i="6" s="1"/>
  <c r="AM220" i="6" s="1"/>
  <c r="AL220" i="6" s="1"/>
  <c r="AT432" i="6"/>
  <c r="AS432" i="6" s="1"/>
  <c r="AR432" i="6" s="1"/>
  <c r="AQ432" i="6" s="1"/>
  <c r="AP432" i="6" s="1"/>
  <c r="AO432" i="6" s="1"/>
  <c r="AN432" i="6" s="1"/>
  <c r="AM432" i="6" s="1"/>
  <c r="AL432" i="6" s="1"/>
  <c r="AT391" i="6"/>
  <c r="AS391" i="6" s="1"/>
  <c r="AR391" i="6" s="1"/>
  <c r="AQ391" i="6" s="1"/>
  <c r="AP391" i="6" s="1"/>
  <c r="AO391" i="6" s="1"/>
  <c r="AN391" i="6" s="1"/>
  <c r="AM391" i="6" s="1"/>
  <c r="AL391" i="6" s="1"/>
  <c r="AI691" i="6"/>
  <c r="AK691" i="6"/>
  <c r="AJ691" i="6"/>
  <c r="AK453" i="6"/>
  <c r="AI453" i="6"/>
  <c r="AJ453" i="6"/>
  <c r="AT98" i="6"/>
  <c r="AS98" i="6" s="1"/>
  <c r="AR98" i="6" s="1"/>
  <c r="AQ98" i="6" s="1"/>
  <c r="AP98" i="6" s="1"/>
  <c r="AO98" i="6" s="1"/>
  <c r="AN98" i="6" s="1"/>
  <c r="AM98" i="6" s="1"/>
  <c r="AL98" i="6" s="1"/>
  <c r="AT235" i="6"/>
  <c r="AS235" i="6" s="1"/>
  <c r="AR235" i="6" s="1"/>
  <c r="AQ235" i="6" s="1"/>
  <c r="AP235" i="6" s="1"/>
  <c r="AO235" i="6" s="1"/>
  <c r="AN235" i="6" s="1"/>
  <c r="AM235" i="6" s="1"/>
  <c r="AL235" i="6" s="1"/>
  <c r="BE70" i="6"/>
  <c r="BD70" i="6" s="1"/>
  <c r="BC70" i="6" s="1"/>
  <c r="BK70" i="6"/>
  <c r="BJ70" i="6" s="1"/>
  <c r="BI70" i="6" s="1"/>
  <c r="BH70" i="6" s="1"/>
  <c r="BG70" i="6" s="1"/>
  <c r="BF70" i="6" s="1"/>
  <c r="BK42" i="6"/>
  <c r="BJ42" i="6"/>
  <c r="BI42" i="6" s="1"/>
  <c r="BH42" i="6" s="1"/>
  <c r="BG42" i="6" s="1"/>
  <c r="BF42" i="6" s="1"/>
  <c r="BE42" i="6" s="1"/>
  <c r="BD42" i="6" s="1"/>
  <c r="BC42" i="6" s="1"/>
  <c r="BG35" i="6"/>
  <c r="BF35" i="6" s="1"/>
  <c r="BE35" i="6" s="1"/>
  <c r="BD35" i="6" s="1"/>
  <c r="BC35" i="6" s="1"/>
  <c r="BK35" i="6"/>
  <c r="BJ35" i="6" s="1"/>
  <c r="BI35" i="6" s="1"/>
  <c r="BH35" i="6" s="1"/>
  <c r="AT95" i="6"/>
  <c r="AS95" i="6" s="1"/>
  <c r="AR95" i="6" s="1"/>
  <c r="AQ95" i="6" s="1"/>
  <c r="AP95" i="6" s="1"/>
  <c r="AO95" i="6" s="1"/>
  <c r="AN95" i="6" s="1"/>
  <c r="AM95" i="6" s="1"/>
  <c r="AL95" i="6" s="1"/>
  <c r="AT148" i="6"/>
  <c r="AS148" i="6" s="1"/>
  <c r="AR148" i="6"/>
  <c r="AQ148" i="6" s="1"/>
  <c r="AP148" i="6" s="1"/>
  <c r="AO148" i="6" s="1"/>
  <c r="AN148" i="6" s="1"/>
  <c r="AM148" i="6" s="1"/>
  <c r="AL148" i="6" s="1"/>
  <c r="AJ708" i="6"/>
  <c r="AI708" i="6"/>
  <c r="AH708" i="6" s="1"/>
  <c r="AK708" i="6"/>
  <c r="AI689" i="6"/>
  <c r="AJ689" i="6"/>
  <c r="AK689" i="6"/>
  <c r="AT835" i="6"/>
  <c r="AS835" i="6" s="1"/>
  <c r="AR835" i="6" s="1"/>
  <c r="AQ835" i="6" s="1"/>
  <c r="AP835" i="6" s="1"/>
  <c r="AO835" i="6" s="1"/>
  <c r="AN835" i="6" s="1"/>
  <c r="AM835" i="6" s="1"/>
  <c r="AL835" i="6" s="1"/>
  <c r="AT353" i="6"/>
  <c r="AS353" i="6" s="1"/>
  <c r="AR353" i="6" s="1"/>
  <c r="AQ353" i="6" s="1"/>
  <c r="AP353" i="6" s="1"/>
  <c r="AO353" i="6" s="1"/>
  <c r="AN353" i="6" s="1"/>
  <c r="AM353" i="6" s="1"/>
  <c r="AL353" i="6" s="1"/>
  <c r="AI811" i="6"/>
  <c r="AJ811" i="6"/>
  <c r="AK811" i="6"/>
  <c r="AT115" i="6"/>
  <c r="AS115" i="6" s="1"/>
  <c r="AR115" i="6" s="1"/>
  <c r="AQ115" i="6" s="1"/>
  <c r="AP115" i="6" s="1"/>
  <c r="AO115" i="6" s="1"/>
  <c r="AN115" i="6" s="1"/>
  <c r="AM115" i="6" s="1"/>
  <c r="AL115" i="6" s="1"/>
  <c r="AT117" i="6"/>
  <c r="AS117" i="6" s="1"/>
  <c r="AR117" i="6" s="1"/>
  <c r="AQ117" i="6" s="1"/>
  <c r="AP117" i="6" s="1"/>
  <c r="AO117" i="6" s="1"/>
  <c r="AN117" i="6"/>
  <c r="AM117" i="6" s="1"/>
  <c r="AL117" i="6" s="1"/>
  <c r="AT397" i="6"/>
  <c r="AS397" i="6" s="1"/>
  <c r="AR397" i="6" s="1"/>
  <c r="AQ397" i="6" s="1"/>
  <c r="AP397" i="6" s="1"/>
  <c r="AO397" i="6" s="1"/>
  <c r="AN397" i="6" s="1"/>
  <c r="AM397" i="6" s="1"/>
  <c r="AL397" i="6" s="1"/>
  <c r="AT169" i="6"/>
  <c r="AS169" i="6" s="1"/>
  <c r="AR169" i="6" s="1"/>
  <c r="AQ169" i="6" s="1"/>
  <c r="AP169" i="6" s="1"/>
  <c r="AO169" i="6" s="1"/>
  <c r="AN169" i="6"/>
  <c r="AM169" i="6" s="1"/>
  <c r="AL169" i="6" s="1"/>
  <c r="AK514" i="6"/>
  <c r="AJ514" i="6"/>
  <c r="AI514" i="6"/>
  <c r="AT89" i="6"/>
  <c r="AS89" i="6" s="1"/>
  <c r="AR89" i="6" s="1"/>
  <c r="AQ89" i="6" s="1"/>
  <c r="AP89" i="6" s="1"/>
  <c r="AO89" i="6" s="1"/>
  <c r="AN89" i="6" s="1"/>
  <c r="AM89" i="6" s="1"/>
  <c r="AL89" i="6" s="1"/>
  <c r="AT259" i="6"/>
  <c r="AS259" i="6" s="1"/>
  <c r="AR259" i="6" s="1"/>
  <c r="AQ259" i="6" s="1"/>
  <c r="AP259" i="6" s="1"/>
  <c r="AO259" i="6" s="1"/>
  <c r="AN259" i="6" s="1"/>
  <c r="AM259" i="6" s="1"/>
  <c r="AL259" i="6" s="1"/>
  <c r="AJ352" i="6"/>
  <c r="AK352" i="6"/>
  <c r="AI352" i="6"/>
  <c r="AT673" i="6"/>
  <c r="AS673" i="6" s="1"/>
  <c r="AR673" i="6" s="1"/>
  <c r="AQ673" i="6" s="1"/>
  <c r="AP673" i="6" s="1"/>
  <c r="AO673" i="6" s="1"/>
  <c r="AN673" i="6" s="1"/>
  <c r="AM673" i="6" s="1"/>
  <c r="AL673" i="6" s="1"/>
  <c r="AJ818" i="6"/>
  <c r="AK818" i="6"/>
  <c r="AI818" i="6"/>
  <c r="BJ67" i="6"/>
  <c r="BI67" i="6" s="1"/>
  <c r="BH67" i="6" s="1"/>
  <c r="BG67" i="6" s="1"/>
  <c r="BF67" i="6" s="1"/>
  <c r="BE67" i="6" s="1"/>
  <c r="BD67" i="6" s="1"/>
  <c r="BC67" i="6" s="1"/>
  <c r="BK67" i="6"/>
  <c r="BJ22" i="6"/>
  <c r="BI22" i="6" s="1"/>
  <c r="BH22" i="6" s="1"/>
  <c r="BG22" i="6" s="1"/>
  <c r="BF22" i="6" s="1"/>
  <c r="BE22" i="6" s="1"/>
  <c r="BD22" i="6" s="1"/>
  <c r="BC22" i="6" s="1"/>
  <c r="BK22" i="6"/>
  <c r="AT870" i="6"/>
  <c r="AS870" i="6"/>
  <c r="AR870" i="6" s="1"/>
  <c r="AQ870" i="6" s="1"/>
  <c r="AP870" i="6" s="1"/>
  <c r="AO870" i="6" s="1"/>
  <c r="AN870" i="6" s="1"/>
  <c r="AM870" i="6" s="1"/>
  <c r="AL870" i="6" s="1"/>
  <c r="AJ467" i="6"/>
  <c r="AK467" i="6"/>
  <c r="AI467" i="6"/>
  <c r="AT639" i="6"/>
  <c r="AS639" i="6" s="1"/>
  <c r="AR639" i="6" s="1"/>
  <c r="AQ639" i="6" s="1"/>
  <c r="AP639" i="6" s="1"/>
  <c r="AO639" i="6" s="1"/>
  <c r="AN639" i="6" s="1"/>
  <c r="AM639" i="6" s="1"/>
  <c r="AL639" i="6" s="1"/>
  <c r="AI165" i="6"/>
  <c r="AK165" i="6"/>
  <c r="AJ165" i="6"/>
  <c r="AS790" i="6"/>
  <c r="AR790" i="6" s="1"/>
  <c r="AQ790" i="6" s="1"/>
  <c r="AP790" i="6" s="1"/>
  <c r="AO790" i="6" s="1"/>
  <c r="AN790" i="6" s="1"/>
  <c r="AM790" i="6" s="1"/>
  <c r="AL790" i="6" s="1"/>
  <c r="AT790" i="6"/>
  <c r="AT44" i="6"/>
  <c r="AS44" i="6" s="1"/>
  <c r="AR44" i="6" s="1"/>
  <c r="AQ44" i="6" s="1"/>
  <c r="AP44" i="6" s="1"/>
  <c r="AO44" i="6" s="1"/>
  <c r="AN44" i="6" s="1"/>
  <c r="AM44" i="6" s="1"/>
  <c r="AL44" i="6" s="1"/>
  <c r="AT277" i="6"/>
  <c r="AS277" i="6" s="1"/>
  <c r="AR277" i="6" s="1"/>
  <c r="AQ277" i="6" s="1"/>
  <c r="AP277" i="6" s="1"/>
  <c r="AO277" i="6" s="1"/>
  <c r="AN277" i="6" s="1"/>
  <c r="AM277" i="6" s="1"/>
  <c r="AL277" i="6" s="1"/>
  <c r="AK96" i="6"/>
  <c r="AJ96" i="6"/>
  <c r="AI96" i="6"/>
  <c r="AI655" i="6"/>
  <c r="AK655" i="6"/>
  <c r="AJ655" i="6"/>
  <c r="AT265" i="6"/>
  <c r="AS265" i="6" s="1"/>
  <c r="AR265" i="6" s="1"/>
  <c r="AQ265" i="6" s="1"/>
  <c r="AP265" i="6" s="1"/>
  <c r="AO265" i="6" s="1"/>
  <c r="AN265" i="6" s="1"/>
  <c r="AM265" i="6" s="1"/>
  <c r="AL265" i="6" s="1"/>
  <c r="AT732" i="6"/>
  <c r="AS732" i="6" s="1"/>
  <c r="AR732" i="6" s="1"/>
  <c r="AQ732" i="6" s="1"/>
  <c r="AP732" i="6" s="1"/>
  <c r="AO732" i="6" s="1"/>
  <c r="AN732" i="6" s="1"/>
  <c r="AM732" i="6" s="1"/>
  <c r="AL732" i="6" s="1"/>
  <c r="AI407" i="6"/>
  <c r="AJ407" i="6"/>
  <c r="AK407" i="6"/>
  <c r="AK632" i="6"/>
  <c r="AJ632" i="6"/>
  <c r="AI632" i="6"/>
  <c r="AT801" i="6"/>
  <c r="AS801" i="6" s="1"/>
  <c r="AR801" i="6" s="1"/>
  <c r="AQ801" i="6" s="1"/>
  <c r="AP801" i="6" s="1"/>
  <c r="AO801" i="6" s="1"/>
  <c r="AN801" i="6" s="1"/>
  <c r="AM801" i="6" s="1"/>
  <c r="AL801" i="6" s="1"/>
  <c r="AI483" i="6"/>
  <c r="AK483" i="6"/>
  <c r="AJ483" i="6"/>
  <c r="AT208" i="6"/>
  <c r="AS208" i="6"/>
  <c r="AR208" i="6" s="1"/>
  <c r="AQ208" i="6" s="1"/>
  <c r="AP208" i="6" s="1"/>
  <c r="AO208" i="6" s="1"/>
  <c r="AN208" i="6" s="1"/>
  <c r="AM208" i="6" s="1"/>
  <c r="AL208" i="6" s="1"/>
  <c r="AT344" i="6"/>
  <c r="AS344" i="6" s="1"/>
  <c r="AR344" i="6" s="1"/>
  <c r="AQ344" i="6" s="1"/>
  <c r="AP344" i="6" s="1"/>
  <c r="AO344" i="6" s="1"/>
  <c r="AN344" i="6" s="1"/>
  <c r="AM344" i="6" s="1"/>
  <c r="AL344" i="6" s="1"/>
  <c r="BJ68" i="6"/>
  <c r="BI68" i="6" s="1"/>
  <c r="BH68" i="6" s="1"/>
  <c r="BG68" i="6" s="1"/>
  <c r="BF68" i="6" s="1"/>
  <c r="BE68" i="6" s="1"/>
  <c r="BD68" i="6" s="1"/>
  <c r="BC68" i="6" s="1"/>
  <c r="BK68" i="6"/>
  <c r="BJ25" i="6"/>
  <c r="BI25" i="6" s="1"/>
  <c r="BH25" i="6" s="1"/>
  <c r="BG25" i="6" s="1"/>
  <c r="BF25" i="6" s="1"/>
  <c r="BE25" i="6" s="1"/>
  <c r="BD25" i="6" s="1"/>
  <c r="BC25" i="6" s="1"/>
  <c r="BK25" i="6"/>
  <c r="AT93" i="6"/>
  <c r="AS93" i="6" s="1"/>
  <c r="AR93" i="6" s="1"/>
  <c r="AQ93" i="6" s="1"/>
  <c r="AP93" i="6" s="1"/>
  <c r="AO93" i="6" s="1"/>
  <c r="AN93" i="6" s="1"/>
  <c r="AM93" i="6" s="1"/>
  <c r="AL93" i="6" s="1"/>
  <c r="AJ86" i="6"/>
  <c r="AI86" i="6"/>
  <c r="AH86" i="6" s="1"/>
  <c r="AK86" i="6"/>
  <c r="AT408" i="6"/>
  <c r="AS408" i="6" s="1"/>
  <c r="AR408" i="6" s="1"/>
  <c r="AQ408" i="6" s="1"/>
  <c r="AP408" i="6" s="1"/>
  <c r="AO408" i="6" s="1"/>
  <c r="AN408" i="6" s="1"/>
  <c r="AM408" i="6" s="1"/>
  <c r="AL408" i="6" s="1"/>
  <c r="AT793" i="6"/>
  <c r="AS793" i="6" s="1"/>
  <c r="AR793" i="6" s="1"/>
  <c r="AQ793" i="6" s="1"/>
  <c r="AP793" i="6" s="1"/>
  <c r="AO793" i="6" s="1"/>
  <c r="AN793" i="6" s="1"/>
  <c r="AM793" i="6" s="1"/>
  <c r="AL793" i="6" s="1"/>
  <c r="AT132" i="6"/>
  <c r="AS132" i="6" s="1"/>
  <c r="AR132" i="6" s="1"/>
  <c r="AQ132" i="6" s="1"/>
  <c r="AP132" i="6" s="1"/>
  <c r="AO132" i="6" s="1"/>
  <c r="AN132" i="6" s="1"/>
  <c r="AM132" i="6" s="1"/>
  <c r="AL132" i="6" s="1"/>
  <c r="AT210" i="6"/>
  <c r="AS210" i="6" s="1"/>
  <c r="AR210" i="6" s="1"/>
  <c r="AQ210" i="6" s="1"/>
  <c r="AP210" i="6" s="1"/>
  <c r="AO210" i="6" s="1"/>
  <c r="AN210" i="6" s="1"/>
  <c r="AM210" i="6" s="1"/>
  <c r="AL210" i="6" s="1"/>
  <c r="AT301" i="6"/>
  <c r="AS301" i="6" s="1"/>
  <c r="AR301" i="6" s="1"/>
  <c r="AQ301" i="6" s="1"/>
  <c r="AP301" i="6" s="1"/>
  <c r="AO301" i="6" s="1"/>
  <c r="AN301" i="6" s="1"/>
  <c r="AM301" i="6" s="1"/>
  <c r="AL301" i="6" s="1"/>
  <c r="AT889" i="6"/>
  <c r="AS889" i="6" s="1"/>
  <c r="AR889" i="6" s="1"/>
  <c r="AQ889" i="6" s="1"/>
  <c r="AP889" i="6" s="1"/>
  <c r="AO889" i="6" s="1"/>
  <c r="AN889" i="6" s="1"/>
  <c r="AM889" i="6" s="1"/>
  <c r="AL889" i="6" s="1"/>
  <c r="AT881" i="6"/>
  <c r="AS881" i="6" s="1"/>
  <c r="AR881" i="6" s="1"/>
  <c r="AQ881" i="6" s="1"/>
  <c r="AP881" i="6" s="1"/>
  <c r="AO881" i="6" s="1"/>
  <c r="AN881" i="6" s="1"/>
  <c r="AM881" i="6" s="1"/>
  <c r="AL881" i="6" s="1"/>
  <c r="AT205" i="6"/>
  <c r="AS205" i="6" s="1"/>
  <c r="AR205" i="6" s="1"/>
  <c r="AQ205" i="6" s="1"/>
  <c r="AP205" i="6" s="1"/>
  <c r="AO205" i="6" s="1"/>
  <c r="AN205" i="6" s="1"/>
  <c r="AM205" i="6" s="1"/>
  <c r="AL205" i="6" s="1"/>
  <c r="AI556" i="6"/>
  <c r="AJ556" i="6"/>
  <c r="AK556" i="6"/>
  <c r="AT74" i="6"/>
  <c r="AS74" i="6" s="1"/>
  <c r="AR74" i="6" s="1"/>
  <c r="AQ74" i="6" s="1"/>
  <c r="AP74" i="6" s="1"/>
  <c r="AO74" i="6" s="1"/>
  <c r="AN74" i="6" s="1"/>
  <c r="AM74" i="6" s="1"/>
  <c r="AL74" i="6" s="1"/>
  <c r="AT88" i="6"/>
  <c r="AS88" i="6" s="1"/>
  <c r="AR88" i="6" s="1"/>
  <c r="AQ88" i="6" s="1"/>
  <c r="AP88" i="6" s="1"/>
  <c r="AO88" i="6" s="1"/>
  <c r="AN88" i="6" s="1"/>
  <c r="AM88" i="6" s="1"/>
  <c r="AL88" i="6" s="1"/>
  <c r="AT643" i="6"/>
  <c r="AS643" i="6" s="1"/>
  <c r="AR643" i="6" s="1"/>
  <c r="AQ643" i="6" s="1"/>
  <c r="AP643" i="6" s="1"/>
  <c r="AO643" i="6" s="1"/>
  <c r="AN643" i="6" s="1"/>
  <c r="AM643" i="6" s="1"/>
  <c r="AL643" i="6" s="1"/>
  <c r="AT486" i="6"/>
  <c r="AS486" i="6" s="1"/>
  <c r="AR486" i="6" s="1"/>
  <c r="AQ486" i="6" s="1"/>
  <c r="AP486" i="6" s="1"/>
  <c r="AO486" i="6" s="1"/>
  <c r="AN486" i="6" s="1"/>
  <c r="AM486" i="6" s="1"/>
  <c r="AL486" i="6" s="1"/>
  <c r="AT72" i="6"/>
  <c r="AS72" i="6" s="1"/>
  <c r="AR72" i="6" s="1"/>
  <c r="AQ72" i="6" s="1"/>
  <c r="AP72" i="6" s="1"/>
  <c r="AO72" i="6" s="1"/>
  <c r="AN72" i="6" s="1"/>
  <c r="AM72" i="6" s="1"/>
  <c r="AL72" i="6" s="1"/>
  <c r="AT774" i="6"/>
  <c r="AS774" i="6" s="1"/>
  <c r="AR774" i="6" s="1"/>
  <c r="AQ774" i="6" s="1"/>
  <c r="AP774" i="6" s="1"/>
  <c r="AO774" i="6" s="1"/>
  <c r="AN774" i="6" s="1"/>
  <c r="AM774" i="6" s="1"/>
  <c r="AL774" i="6" s="1"/>
  <c r="AK607" i="6"/>
  <c r="AJ607" i="6"/>
  <c r="AI607" i="6"/>
  <c r="AH607" i="6" s="1"/>
  <c r="AT335" i="6"/>
  <c r="AS335" i="6" s="1"/>
  <c r="AR335" i="6" s="1"/>
  <c r="AQ335" i="6" s="1"/>
  <c r="AP335" i="6" s="1"/>
  <c r="AO335" i="6" s="1"/>
  <c r="AN335" i="6" s="1"/>
  <c r="AM335" i="6" s="1"/>
  <c r="AL335" i="6" s="1"/>
  <c r="BK56" i="6"/>
  <c r="BJ56" i="6"/>
  <c r="BI56" i="6"/>
  <c r="BH56" i="6" s="1"/>
  <c r="BG56" i="6" s="1"/>
  <c r="BF56" i="6" s="1"/>
  <c r="BE56" i="6" s="1"/>
  <c r="BD56" i="6" s="1"/>
  <c r="BC56" i="6" s="1"/>
  <c r="AQ735" i="6"/>
  <c r="AP735" i="6" s="1"/>
  <c r="AO735" i="6" s="1"/>
  <c r="AN735" i="6" s="1"/>
  <c r="AM735" i="6" s="1"/>
  <c r="AL735" i="6" s="1"/>
  <c r="AT735" i="6"/>
  <c r="AS735" i="6" s="1"/>
  <c r="AR735" i="6" s="1"/>
  <c r="AT419" i="6"/>
  <c r="AS419" i="6" s="1"/>
  <c r="AR419" i="6" s="1"/>
  <c r="AQ419" i="6" s="1"/>
  <c r="AP419" i="6" s="1"/>
  <c r="AO419" i="6" s="1"/>
  <c r="AN419" i="6" s="1"/>
  <c r="AM419" i="6" s="1"/>
  <c r="AL419" i="6" s="1"/>
  <c r="AT170" i="6"/>
  <c r="AS170" i="6" s="1"/>
  <c r="AR170" i="6" s="1"/>
  <c r="AQ170" i="6" s="1"/>
  <c r="AP170" i="6" s="1"/>
  <c r="AO170" i="6" s="1"/>
  <c r="AN170" i="6" s="1"/>
  <c r="AM170" i="6" s="1"/>
  <c r="AL170" i="6" s="1"/>
  <c r="AT286" i="6"/>
  <c r="AS286" i="6" s="1"/>
  <c r="AR286" i="6" s="1"/>
  <c r="AQ286" i="6" s="1"/>
  <c r="AP286" i="6" s="1"/>
  <c r="AO286" i="6" s="1"/>
  <c r="AN286" i="6" s="1"/>
  <c r="AM286" i="6" s="1"/>
  <c r="AL286" i="6" s="1"/>
  <c r="AT656" i="6"/>
  <c r="AS656" i="6" s="1"/>
  <c r="AR656" i="6" s="1"/>
  <c r="AQ656" i="6" s="1"/>
  <c r="AP656" i="6" s="1"/>
  <c r="AO656" i="6" s="1"/>
  <c r="AN656" i="6" s="1"/>
  <c r="AM656" i="6" s="1"/>
  <c r="AL656" i="6" s="1"/>
  <c r="AT409" i="6"/>
  <c r="AS409" i="6" s="1"/>
  <c r="AR409" i="6" s="1"/>
  <c r="AQ409" i="6" s="1"/>
  <c r="AP409" i="6" s="1"/>
  <c r="AO409" i="6" s="1"/>
  <c r="AN409" i="6" s="1"/>
  <c r="AM409" i="6" s="1"/>
  <c r="AL409" i="6" s="1"/>
  <c r="AT184" i="6"/>
  <c r="AS184" i="6" s="1"/>
  <c r="AR184" i="6" s="1"/>
  <c r="AQ184" i="6" s="1"/>
  <c r="AP184" i="6" s="1"/>
  <c r="AO184" i="6" s="1"/>
  <c r="AN184" i="6" s="1"/>
  <c r="AM184" i="6" s="1"/>
  <c r="AL184" i="6" s="1"/>
  <c r="AT828" i="6"/>
  <c r="AS828" i="6" s="1"/>
  <c r="AR828" i="6" s="1"/>
  <c r="AQ828" i="6" s="1"/>
  <c r="AP828" i="6" s="1"/>
  <c r="AO828" i="6" s="1"/>
  <c r="AN828" i="6" s="1"/>
  <c r="AM828" i="6" s="1"/>
  <c r="AL828" i="6" s="1"/>
  <c r="AK563" i="6"/>
  <c r="AJ563" i="6"/>
  <c r="AI563" i="6"/>
  <c r="AT273" i="6"/>
  <c r="AS273" i="6" s="1"/>
  <c r="AR273" i="6" s="1"/>
  <c r="AQ273" i="6" s="1"/>
  <c r="AP273" i="6" s="1"/>
  <c r="AO273" i="6" s="1"/>
  <c r="AN273" i="6" s="1"/>
  <c r="AM273" i="6" s="1"/>
  <c r="AL273" i="6" s="1"/>
  <c r="BJ32" i="6"/>
  <c r="BI32" i="6" s="1"/>
  <c r="BH32" i="6" s="1"/>
  <c r="BG32" i="6" s="1"/>
  <c r="BF32" i="6" s="1"/>
  <c r="BE32" i="6" s="1"/>
  <c r="BD32" i="6" s="1"/>
  <c r="BC32" i="6" s="1"/>
  <c r="BK32" i="6"/>
  <c r="AT710" i="6"/>
  <c r="AS710" i="6" s="1"/>
  <c r="AR710" i="6"/>
  <c r="AQ710" i="6" s="1"/>
  <c r="AP710" i="6" s="1"/>
  <c r="AO710" i="6" s="1"/>
  <c r="AN710" i="6" s="1"/>
  <c r="AM710" i="6" s="1"/>
  <c r="AL710" i="6" s="1"/>
  <c r="AT620" i="6"/>
  <c r="AS620" i="6" s="1"/>
  <c r="AR620" i="6" s="1"/>
  <c r="AQ620" i="6" s="1"/>
  <c r="AP620" i="6" s="1"/>
  <c r="AO620" i="6" s="1"/>
  <c r="AN620" i="6" s="1"/>
  <c r="AM620" i="6" s="1"/>
  <c r="AL620" i="6" s="1"/>
  <c r="AT271" i="6"/>
  <c r="AS271" i="6" s="1"/>
  <c r="AR271" i="6" s="1"/>
  <c r="AQ271" i="6"/>
  <c r="AP271" i="6" s="1"/>
  <c r="AO271" i="6" s="1"/>
  <c r="AN271" i="6" s="1"/>
  <c r="AM271" i="6" s="1"/>
  <c r="AL271" i="6" s="1"/>
  <c r="AT693" i="6"/>
  <c r="AS693" i="6" s="1"/>
  <c r="AR693" i="6" s="1"/>
  <c r="AQ693" i="6" s="1"/>
  <c r="AP693" i="6" s="1"/>
  <c r="AO693" i="6" s="1"/>
  <c r="AN693" i="6" s="1"/>
  <c r="AM693" i="6" s="1"/>
  <c r="AL693" i="6" s="1"/>
  <c r="AI581" i="6"/>
  <c r="AK581" i="6"/>
  <c r="AJ581" i="6"/>
  <c r="AK366" i="6"/>
  <c r="AJ366" i="6"/>
  <c r="AI366" i="6"/>
  <c r="AT97" i="6"/>
  <c r="AS97" i="6" s="1"/>
  <c r="AR97" i="6" s="1"/>
  <c r="AQ97" i="6" s="1"/>
  <c r="AP97" i="6" s="1"/>
  <c r="AO97" i="6" s="1"/>
  <c r="AN97" i="6" s="1"/>
  <c r="AM97" i="6" s="1"/>
  <c r="AL97" i="6" s="1"/>
  <c r="AK716" i="6"/>
  <c r="AI716" i="6"/>
  <c r="AJ716" i="6"/>
  <c r="AJ332" i="6"/>
  <c r="AI332" i="6"/>
  <c r="AK332" i="6"/>
  <c r="AI219" i="6"/>
  <c r="AJ219" i="6"/>
  <c r="AK219" i="6"/>
  <c r="BK3" i="6"/>
  <c r="BJ3" i="6"/>
  <c r="BI3" i="6" s="1"/>
  <c r="BH3" i="6" s="1"/>
  <c r="BG3" i="6" s="1"/>
  <c r="BF3" i="6" s="1"/>
  <c r="BE3" i="6" s="1"/>
  <c r="BD3" i="6" s="1"/>
  <c r="BC3" i="6" s="1"/>
  <c r="AT85" i="6"/>
  <c r="AS85" i="6" s="1"/>
  <c r="AR85" i="6" s="1"/>
  <c r="AQ85" i="6" s="1"/>
  <c r="AP85" i="6" s="1"/>
  <c r="AO85" i="6" s="1"/>
  <c r="AN85" i="6" s="1"/>
  <c r="AM85" i="6" s="1"/>
  <c r="AL85" i="6" s="1"/>
  <c r="AT637" i="6"/>
  <c r="AS637" i="6" s="1"/>
  <c r="AR637" i="6" s="1"/>
  <c r="AQ637" i="6" s="1"/>
  <c r="AP637" i="6" s="1"/>
  <c r="AO637" i="6" s="1"/>
  <c r="AN637" i="6" s="1"/>
  <c r="AM637" i="6" s="1"/>
  <c r="AL637" i="6" s="1"/>
  <c r="BH21" i="6"/>
  <c r="BG21" i="6" s="1"/>
  <c r="BF21" i="6" s="1"/>
  <c r="BE21" i="6" s="1"/>
  <c r="BD21" i="6" s="1"/>
  <c r="BC21" i="6" s="1"/>
  <c r="BK21" i="6"/>
  <c r="BJ21" i="6"/>
  <c r="BI21" i="6" s="1"/>
  <c r="AS140" i="6"/>
  <c r="AR140" i="6" s="1"/>
  <c r="AQ140" i="6" s="1"/>
  <c r="AP140" i="6" s="1"/>
  <c r="AO140" i="6" s="1"/>
  <c r="AN140" i="6" s="1"/>
  <c r="AM140" i="6" s="1"/>
  <c r="AL140" i="6" s="1"/>
  <c r="AT140" i="6"/>
  <c r="AT733" i="6"/>
  <c r="AS733" i="6" s="1"/>
  <c r="AR733" i="6" s="1"/>
  <c r="AQ733" i="6" s="1"/>
  <c r="AP733" i="6" s="1"/>
  <c r="AO733" i="6" s="1"/>
  <c r="AN733" i="6" s="1"/>
  <c r="AM733" i="6" s="1"/>
  <c r="AL733" i="6" s="1"/>
  <c r="BJ29" i="6"/>
  <c r="BI29" i="6" s="1"/>
  <c r="BH29" i="6" s="1"/>
  <c r="BG29" i="6"/>
  <c r="BF29" i="6" s="1"/>
  <c r="BE29" i="6" s="1"/>
  <c r="BD29" i="6" s="1"/>
  <c r="BC29" i="6" s="1"/>
  <c r="BK29" i="6"/>
  <c r="AI195" i="6"/>
  <c r="AK195" i="6"/>
  <c r="AJ195" i="6"/>
  <c r="E14" i="6"/>
  <c r="AH422" i="6"/>
  <c r="AB422" i="6" s="1"/>
  <c r="AT874" i="6"/>
  <c r="AS874" i="6" s="1"/>
  <c r="AR874" i="6" s="1"/>
  <c r="AQ874" i="6" s="1"/>
  <c r="AP874" i="6" s="1"/>
  <c r="AO874" i="6" s="1"/>
  <c r="AN874" i="6" s="1"/>
  <c r="AM874" i="6" s="1"/>
  <c r="AL874" i="6" s="1"/>
  <c r="AT799" i="6"/>
  <c r="AS799" i="6" s="1"/>
  <c r="AR799" i="6" s="1"/>
  <c r="AQ799" i="6" s="1"/>
  <c r="AP799" i="6" s="1"/>
  <c r="AO799" i="6" s="1"/>
  <c r="AN799" i="6" s="1"/>
  <c r="AM799" i="6" s="1"/>
  <c r="AL799" i="6" s="1"/>
  <c r="AT390" i="6"/>
  <c r="AS390" i="6" s="1"/>
  <c r="AR390" i="6" s="1"/>
  <c r="AQ390" i="6" s="1"/>
  <c r="AP390" i="6" s="1"/>
  <c r="AO390" i="6" s="1"/>
  <c r="AN390" i="6" s="1"/>
  <c r="AM390" i="6" s="1"/>
  <c r="AL390" i="6" s="1"/>
  <c r="AT619" i="6"/>
  <c r="AS619" i="6" s="1"/>
  <c r="AR619" i="6" s="1"/>
  <c r="AQ619" i="6" s="1"/>
  <c r="AP619" i="6" s="1"/>
  <c r="AO619" i="6" s="1"/>
  <c r="AN619" i="6" s="1"/>
  <c r="AM619" i="6" s="1"/>
  <c r="AL619" i="6" s="1"/>
  <c r="AT245" i="6"/>
  <c r="AS245" i="6" s="1"/>
  <c r="AR245" i="6" s="1"/>
  <c r="AQ245" i="6" s="1"/>
  <c r="AP245" i="6" s="1"/>
  <c r="AO245" i="6" s="1"/>
  <c r="AN245" i="6" s="1"/>
  <c r="AM245" i="6" s="1"/>
  <c r="AL245" i="6" s="1"/>
  <c r="AT49" i="6"/>
  <c r="AS49" i="6" s="1"/>
  <c r="AR49" i="6"/>
  <c r="AQ49" i="6" s="1"/>
  <c r="AP49" i="6" s="1"/>
  <c r="AO49" i="6" s="1"/>
  <c r="AN49" i="6" s="1"/>
  <c r="AM49" i="6" s="1"/>
  <c r="AL49" i="6" s="1"/>
  <c r="BK43" i="6"/>
  <c r="BJ43" i="6" s="1"/>
  <c r="BI43" i="6"/>
  <c r="BH43" i="6" s="1"/>
  <c r="BG43" i="6" s="1"/>
  <c r="BF43" i="6" s="1"/>
  <c r="BE43" i="6" s="1"/>
  <c r="BD43" i="6" s="1"/>
  <c r="BC43" i="6" s="1"/>
  <c r="AT270" i="6"/>
  <c r="AS270" i="6" s="1"/>
  <c r="AR270" i="6" s="1"/>
  <c r="AQ270" i="6" s="1"/>
  <c r="AP270" i="6" s="1"/>
  <c r="AO270" i="6" s="1"/>
  <c r="AN270" i="6" s="1"/>
  <c r="AM270" i="6" s="1"/>
  <c r="AL270" i="6" s="1"/>
  <c r="BK54" i="6"/>
  <c r="BJ54" i="6" s="1"/>
  <c r="BI54" i="6"/>
  <c r="BH54" i="6" s="1"/>
  <c r="BG54" i="6" s="1"/>
  <c r="BF54" i="6" s="1"/>
  <c r="BE54" i="6" s="1"/>
  <c r="BD54" i="6" s="1"/>
  <c r="BC54" i="6" s="1"/>
  <c r="AJ830" i="6"/>
  <c r="AK830" i="6"/>
  <c r="AI830" i="6"/>
  <c r="AT586" i="6"/>
  <c r="AS586" i="6" s="1"/>
  <c r="AR586" i="6" s="1"/>
  <c r="AQ586" i="6" s="1"/>
  <c r="AP586" i="6" s="1"/>
  <c r="AO586" i="6" s="1"/>
  <c r="AN586" i="6" s="1"/>
  <c r="AM586" i="6" s="1"/>
  <c r="AL586" i="6" s="1"/>
  <c r="AT814" i="6"/>
  <c r="AS814" i="6" s="1"/>
  <c r="AR814" i="6" s="1"/>
  <c r="AQ814" i="6" s="1"/>
  <c r="AP814" i="6" s="1"/>
  <c r="AO814" i="6" s="1"/>
  <c r="AN814" i="6" s="1"/>
  <c r="AM814" i="6" s="1"/>
  <c r="AL814" i="6" s="1"/>
  <c r="AT411" i="6"/>
  <c r="AS411" i="6" s="1"/>
  <c r="AR411" i="6" s="1"/>
  <c r="AQ411" i="6" s="1"/>
  <c r="AP411" i="6" s="1"/>
  <c r="AO411" i="6" s="1"/>
  <c r="AN411" i="6" s="1"/>
  <c r="AM411" i="6" s="1"/>
  <c r="AL411" i="6" s="1"/>
  <c r="AT249" i="6"/>
  <c r="AS249" i="6" s="1"/>
  <c r="AR249" i="6" s="1"/>
  <c r="AQ249" i="6" s="1"/>
  <c r="AP249" i="6" s="1"/>
  <c r="AO249" i="6" s="1"/>
  <c r="AN249" i="6" s="1"/>
  <c r="AM249" i="6" s="1"/>
  <c r="AL249" i="6" s="1"/>
  <c r="AK572" i="6"/>
  <c r="AJ572" i="6"/>
  <c r="AI572" i="6"/>
  <c r="AT147" i="6"/>
  <c r="AS147" i="6" s="1"/>
  <c r="AR147" i="6" s="1"/>
  <c r="AQ147" i="6" s="1"/>
  <c r="AP147" i="6" s="1"/>
  <c r="AO147" i="6" s="1"/>
  <c r="AN147" i="6" s="1"/>
  <c r="AM147" i="6" s="1"/>
  <c r="AL147" i="6" s="1"/>
  <c r="AT133" i="6"/>
  <c r="AS133" i="6" s="1"/>
  <c r="AR133" i="6" s="1"/>
  <c r="AQ133" i="6" s="1"/>
  <c r="AP133" i="6" s="1"/>
  <c r="AO133" i="6" s="1"/>
  <c r="AN133" i="6" s="1"/>
  <c r="AM133" i="6" s="1"/>
  <c r="AL133" i="6" s="1"/>
  <c r="AT318" i="6"/>
  <c r="AS318" i="6" s="1"/>
  <c r="AR318" i="6" s="1"/>
  <c r="AQ318" i="6" s="1"/>
  <c r="AP318" i="6" s="1"/>
  <c r="AO318" i="6" s="1"/>
  <c r="AN318" i="6" s="1"/>
  <c r="AM318" i="6" s="1"/>
  <c r="AL318" i="6" s="1"/>
  <c r="AT460" i="6"/>
  <c r="AS460" i="6" s="1"/>
  <c r="AR460" i="6" s="1"/>
  <c r="AQ460" i="6" s="1"/>
  <c r="AP460" i="6" s="1"/>
  <c r="AO460" i="6" s="1"/>
  <c r="AN460" i="6" s="1"/>
  <c r="AM460" i="6" s="1"/>
  <c r="AL460" i="6" s="1"/>
  <c r="AI231" i="6"/>
  <c r="AJ231" i="6"/>
  <c r="AK231" i="6"/>
  <c r="AT798" i="6"/>
  <c r="AS798" i="6" s="1"/>
  <c r="AR798" i="6" s="1"/>
  <c r="AQ798" i="6" s="1"/>
  <c r="AP798" i="6" s="1"/>
  <c r="AO798" i="6" s="1"/>
  <c r="AN798" i="6" s="1"/>
  <c r="AM798" i="6" s="1"/>
  <c r="AL798" i="6" s="1"/>
  <c r="AT27" i="6"/>
  <c r="AS27" i="6" s="1"/>
  <c r="AR27" i="6" s="1"/>
  <c r="AQ27" i="6" s="1"/>
  <c r="AP27" i="6" s="1"/>
  <c r="AO27" i="6" s="1"/>
  <c r="AN27" i="6" s="1"/>
  <c r="AM27" i="6" s="1"/>
  <c r="AL27" i="6" s="1"/>
  <c r="AT780" i="6"/>
  <c r="AS780" i="6" s="1"/>
  <c r="AR780" i="6" s="1"/>
  <c r="AQ780" i="6" s="1"/>
  <c r="AP780" i="6" s="1"/>
  <c r="AO780" i="6" s="1"/>
  <c r="AN780" i="6" s="1"/>
  <c r="AM780" i="6" s="1"/>
  <c r="AL780" i="6" s="1"/>
  <c r="AT188" i="6"/>
  <c r="AS188" i="6" s="1"/>
  <c r="AR188" i="6" s="1"/>
  <c r="AQ188" i="6" s="1"/>
  <c r="AP188" i="6" s="1"/>
  <c r="AO188" i="6" s="1"/>
  <c r="AN188" i="6" s="1"/>
  <c r="AM188" i="6" s="1"/>
  <c r="AL188" i="6" s="1"/>
  <c r="AI190" i="6"/>
  <c r="AJ190" i="6"/>
  <c r="AK190" i="6"/>
  <c r="AT375" i="6"/>
  <c r="AS375" i="6" s="1"/>
  <c r="AR375" i="6" s="1"/>
  <c r="AQ375" i="6" s="1"/>
  <c r="AP375" i="6" s="1"/>
  <c r="AO375" i="6" s="1"/>
  <c r="AN375" i="6" s="1"/>
  <c r="AM375" i="6" s="1"/>
  <c r="AL375" i="6" s="1"/>
  <c r="AK242" i="6"/>
  <c r="AJ242" i="6"/>
  <c r="AI242" i="6"/>
  <c r="AK822" i="6"/>
  <c r="AJ822" i="6"/>
  <c r="AI822" i="6"/>
  <c r="AT869" i="6"/>
  <c r="AS869" i="6" s="1"/>
  <c r="AR869" i="6" s="1"/>
  <c r="AQ869" i="6" s="1"/>
  <c r="AP869" i="6" s="1"/>
  <c r="AO869" i="6" s="1"/>
  <c r="AN869" i="6" s="1"/>
  <c r="AM869" i="6" s="1"/>
  <c r="AL869" i="6" s="1"/>
  <c r="AK769" i="6"/>
  <c r="AJ769" i="6"/>
  <c r="AI769" i="6"/>
  <c r="AT838" i="6"/>
  <c r="AS838" i="6" s="1"/>
  <c r="AR838" i="6" s="1"/>
  <c r="AQ838" i="6" s="1"/>
  <c r="AP838" i="6" s="1"/>
  <c r="AO838" i="6" s="1"/>
  <c r="AN838" i="6" s="1"/>
  <c r="AM838" i="6" s="1"/>
  <c r="AL838" i="6" s="1"/>
  <c r="AT617" i="6"/>
  <c r="AS617" i="6" s="1"/>
  <c r="AR617" i="6" s="1"/>
  <c r="AQ617" i="6" s="1"/>
  <c r="AP617" i="6" s="1"/>
  <c r="AO617" i="6" s="1"/>
  <c r="AN617" i="6" s="1"/>
  <c r="AM617" i="6" s="1"/>
  <c r="AL617" i="6" s="1"/>
  <c r="BJ37" i="6"/>
  <c r="BK37" i="6"/>
  <c r="BI37" i="6"/>
  <c r="BH37" i="6" s="1"/>
  <c r="BG37" i="6" s="1"/>
  <c r="BF37" i="6" s="1"/>
  <c r="BE37" i="6" s="1"/>
  <c r="BD37" i="6" s="1"/>
  <c r="BC37" i="6" s="1"/>
  <c r="AT681" i="6"/>
  <c r="AS681" i="6" s="1"/>
  <c r="AR681" i="6" s="1"/>
  <c r="AQ681" i="6" s="1"/>
  <c r="AP681" i="6" s="1"/>
  <c r="AO681" i="6" s="1"/>
  <c r="AN681" i="6" s="1"/>
  <c r="AM681" i="6" s="1"/>
  <c r="AL681" i="6" s="1"/>
  <c r="AS470" i="6"/>
  <c r="AR470" i="6" s="1"/>
  <c r="AQ470" i="6" s="1"/>
  <c r="AP470" i="6" s="1"/>
  <c r="AO470" i="6" s="1"/>
  <c r="AN470" i="6" s="1"/>
  <c r="AM470" i="6" s="1"/>
  <c r="AL470" i="6" s="1"/>
  <c r="AT470" i="6"/>
  <c r="AT482" i="6"/>
  <c r="AS482" i="6"/>
  <c r="AR482" i="6" s="1"/>
  <c r="AQ482" i="6" s="1"/>
  <c r="AP482" i="6" s="1"/>
  <c r="AO482" i="6" s="1"/>
  <c r="AN482" i="6" s="1"/>
  <c r="AM482" i="6" s="1"/>
  <c r="AL482" i="6" s="1"/>
  <c r="AI891" i="6"/>
  <c r="AH891" i="6" s="1"/>
  <c r="AJ891" i="6"/>
  <c r="AK891" i="6"/>
  <c r="AK699" i="6"/>
  <c r="AJ699" i="6"/>
  <c r="AI699" i="6"/>
  <c r="AT374" i="6"/>
  <c r="AS374" i="6"/>
  <c r="AR374" i="6" s="1"/>
  <c r="AQ374" i="6" s="1"/>
  <c r="AP374" i="6" s="1"/>
  <c r="AO374" i="6" s="1"/>
  <c r="AN374" i="6" s="1"/>
  <c r="AM374" i="6" s="1"/>
  <c r="AL374" i="6" s="1"/>
  <c r="AT530" i="6"/>
  <c r="AS530" i="6" s="1"/>
  <c r="AR530" i="6" s="1"/>
  <c r="AQ530" i="6" s="1"/>
  <c r="AP530" i="6" s="1"/>
  <c r="AO530" i="6" s="1"/>
  <c r="AN530" i="6" s="1"/>
  <c r="AM530" i="6" s="1"/>
  <c r="AL530" i="6" s="1"/>
  <c r="AT664" i="6"/>
  <c r="AS664" i="6" s="1"/>
  <c r="AR664" i="6" s="1"/>
  <c r="AQ664" i="6" s="1"/>
  <c r="AP664" i="6" s="1"/>
  <c r="AO664" i="6" s="1"/>
  <c r="AN664" i="6" s="1"/>
  <c r="AM664" i="6" s="1"/>
  <c r="AL664" i="6" s="1"/>
  <c r="AT101" i="6"/>
  <c r="AS101" i="6" s="1"/>
  <c r="AR101" i="6" s="1"/>
  <c r="AQ101" i="6" s="1"/>
  <c r="AP101" i="6" s="1"/>
  <c r="AO101" i="6" s="1"/>
  <c r="AN101" i="6" s="1"/>
  <c r="AM101" i="6" s="1"/>
  <c r="AL101" i="6" s="1"/>
  <c r="AT815" i="6"/>
  <c r="AS815" i="6" s="1"/>
  <c r="AR815" i="6" s="1"/>
  <c r="AQ815" i="6" s="1"/>
  <c r="AP815" i="6" s="1"/>
  <c r="AO815" i="6" s="1"/>
  <c r="AN815" i="6" s="1"/>
  <c r="AM815" i="6" s="1"/>
  <c r="AL815" i="6" s="1"/>
  <c r="AT134" i="6"/>
  <c r="AS134" i="6" s="1"/>
  <c r="AR134" i="6" s="1"/>
  <c r="AQ134" i="6" s="1"/>
  <c r="AP134" i="6" s="1"/>
  <c r="AO134" i="6" s="1"/>
  <c r="AN134" i="6" s="1"/>
  <c r="AM134" i="6" s="1"/>
  <c r="AL134" i="6" s="1"/>
  <c r="AK715" i="6"/>
  <c r="AJ715" i="6"/>
  <c r="AI715" i="6"/>
  <c r="AT836" i="6"/>
  <c r="AS836" i="6" s="1"/>
  <c r="AR836" i="6" s="1"/>
  <c r="AQ836" i="6" s="1"/>
  <c r="AP836" i="6" s="1"/>
  <c r="AO836" i="6" s="1"/>
  <c r="AN836" i="6" s="1"/>
  <c r="AM836" i="6" s="1"/>
  <c r="AL836" i="6" s="1"/>
  <c r="AJ53" i="6"/>
  <c r="AI53" i="6"/>
  <c r="AK53" i="6"/>
  <c r="AT466" i="6"/>
  <c r="AS466" i="6" s="1"/>
  <c r="AR466" i="6" s="1"/>
  <c r="AQ466" i="6" s="1"/>
  <c r="AP466" i="6" s="1"/>
  <c r="AO466" i="6" s="1"/>
  <c r="AN466" i="6" s="1"/>
  <c r="AM466" i="6" s="1"/>
  <c r="AL466" i="6" s="1"/>
  <c r="AT551" i="6"/>
  <c r="AS551" i="6" s="1"/>
  <c r="AR551" i="6" s="1"/>
  <c r="AQ551" i="6" s="1"/>
  <c r="AP551" i="6" s="1"/>
  <c r="AO551" i="6" s="1"/>
  <c r="AN551" i="6" s="1"/>
  <c r="AM551" i="6" s="1"/>
  <c r="AL551" i="6" s="1"/>
  <c r="AT646" i="6"/>
  <c r="AS646" i="6" s="1"/>
  <c r="AR646" i="6" s="1"/>
  <c r="AQ646" i="6" s="1"/>
  <c r="AP646" i="6" s="1"/>
  <c r="AO646" i="6" s="1"/>
  <c r="AN646" i="6" s="1"/>
  <c r="AM646" i="6" s="1"/>
  <c r="AL646" i="6" s="1"/>
  <c r="BK69" i="6"/>
  <c r="BJ69" i="6" s="1"/>
  <c r="BI69" i="6" s="1"/>
  <c r="BH69" i="6" s="1"/>
  <c r="BG69" i="6" s="1"/>
  <c r="BF69" i="6" s="1"/>
  <c r="BE69" i="6" s="1"/>
  <c r="BD69" i="6" s="1"/>
  <c r="BC69" i="6" s="1"/>
  <c r="AK740" i="6"/>
  <c r="AI740" i="6"/>
  <c r="AJ740" i="6"/>
  <c r="AT329" i="6"/>
  <c r="AS329" i="6" s="1"/>
  <c r="AR329" i="6" s="1"/>
  <c r="AQ329" i="6" s="1"/>
  <c r="AP329" i="6" s="1"/>
  <c r="AO329" i="6" s="1"/>
  <c r="AN329" i="6" s="1"/>
  <c r="AM329" i="6" s="1"/>
  <c r="AL329" i="6" s="1"/>
  <c r="AI173" i="6"/>
  <c r="AJ173" i="6"/>
  <c r="AK173" i="6"/>
  <c r="AT589" i="6"/>
  <c r="AS589" i="6" s="1"/>
  <c r="AR589" i="6" s="1"/>
  <c r="AQ589" i="6" s="1"/>
  <c r="AP589" i="6" s="1"/>
  <c r="AO589" i="6" s="1"/>
  <c r="AN589" i="6" s="1"/>
  <c r="AM589" i="6" s="1"/>
  <c r="AL589" i="6" s="1"/>
  <c r="AT363" i="6"/>
  <c r="AS363" i="6" s="1"/>
  <c r="AR363" i="6" s="1"/>
  <c r="AQ363" i="6" s="1"/>
  <c r="AP363" i="6" s="1"/>
  <c r="AO363" i="6" s="1"/>
  <c r="AN363" i="6" s="1"/>
  <c r="AM363" i="6" s="1"/>
  <c r="AL363" i="6" s="1"/>
  <c r="AT515" i="6"/>
  <c r="AS515" i="6" s="1"/>
  <c r="AR515" i="6" s="1"/>
  <c r="AQ515" i="6" s="1"/>
  <c r="AP515" i="6" s="1"/>
  <c r="AO515" i="6" s="1"/>
  <c r="AN515" i="6" s="1"/>
  <c r="AM515" i="6" s="1"/>
  <c r="AL515" i="6" s="1"/>
  <c r="AT28" i="6"/>
  <c r="AS28" i="6" s="1"/>
  <c r="AR28" i="6" s="1"/>
  <c r="AQ28" i="6" s="1"/>
  <c r="AP28" i="6" s="1"/>
  <c r="AO28" i="6" s="1"/>
  <c r="AN28" i="6" s="1"/>
  <c r="AM28" i="6" s="1"/>
  <c r="AL28" i="6" s="1"/>
  <c r="AI577" i="6"/>
  <c r="AJ577" i="6"/>
  <c r="AK577" i="6"/>
  <c r="AI357" i="6"/>
  <c r="AJ357" i="6"/>
  <c r="AK357" i="6"/>
  <c r="AT199" i="6"/>
  <c r="AS199" i="6" s="1"/>
  <c r="AR199" i="6" s="1"/>
  <c r="AQ199" i="6" s="1"/>
  <c r="AP199" i="6" s="1"/>
  <c r="AO199" i="6" s="1"/>
  <c r="AN199" i="6" s="1"/>
  <c r="AM199" i="6" s="1"/>
  <c r="AL199" i="6" s="1"/>
  <c r="AT494" i="6"/>
  <c r="AS494" i="6" s="1"/>
  <c r="AR494" i="6" s="1"/>
  <c r="AQ494" i="6" s="1"/>
  <c r="AP494" i="6" s="1"/>
  <c r="AO494" i="6" s="1"/>
  <c r="AN494" i="6" s="1"/>
  <c r="AM494" i="6" s="1"/>
  <c r="AL494" i="6" s="1"/>
  <c r="AI206" i="6"/>
  <c r="AJ206" i="6"/>
  <c r="AK206" i="6"/>
  <c r="AT300" i="6"/>
  <c r="AS300" i="6" s="1"/>
  <c r="AR300" i="6" s="1"/>
  <c r="AQ300" i="6" s="1"/>
  <c r="AP300" i="6" s="1"/>
  <c r="AO300" i="6" s="1"/>
  <c r="AN300" i="6" s="1"/>
  <c r="AM300" i="6" s="1"/>
  <c r="AL300" i="6" s="1"/>
  <c r="AT600" i="6"/>
  <c r="AS600" i="6" s="1"/>
  <c r="AR600" i="6" s="1"/>
  <c r="AQ600" i="6" s="1"/>
  <c r="AP600" i="6" s="1"/>
  <c r="AO600" i="6" s="1"/>
  <c r="AN600" i="6" s="1"/>
  <c r="AM600" i="6" s="1"/>
  <c r="AL600" i="6" s="1"/>
  <c r="AT217" i="6"/>
  <c r="AS217" i="6" s="1"/>
  <c r="AR217" i="6" s="1"/>
  <c r="AQ217" i="6" s="1"/>
  <c r="AP217" i="6" s="1"/>
  <c r="AO217" i="6" s="1"/>
  <c r="AN217" i="6" s="1"/>
  <c r="AM217" i="6" s="1"/>
  <c r="AL217" i="6" s="1"/>
  <c r="AI827" i="6"/>
  <c r="AK827" i="6"/>
  <c r="AJ827" i="6"/>
  <c r="AK100" i="6"/>
  <c r="AJ100" i="6"/>
  <c r="AI100" i="6"/>
  <c r="AT803" i="6"/>
  <c r="AS803" i="6" s="1"/>
  <c r="AR803" i="6" s="1"/>
  <c r="AQ803" i="6" s="1"/>
  <c r="AP803" i="6" s="1"/>
  <c r="AO803" i="6" s="1"/>
  <c r="AN803" i="6" s="1"/>
  <c r="AM803" i="6" s="1"/>
  <c r="AL803" i="6" s="1"/>
  <c r="AT824" i="6"/>
  <c r="AS824" i="6" s="1"/>
  <c r="AR824" i="6" s="1"/>
  <c r="AQ824" i="6" s="1"/>
  <c r="AP824" i="6" s="1"/>
  <c r="AO824" i="6" s="1"/>
  <c r="AN824" i="6" s="1"/>
  <c r="AM824" i="6" s="1"/>
  <c r="AL824" i="6" s="1"/>
  <c r="BK65" i="6"/>
  <c r="BJ65" i="6" s="1"/>
  <c r="BI65" i="6" s="1"/>
  <c r="BH65" i="6" s="1"/>
  <c r="BG65" i="6" s="1"/>
  <c r="BF65" i="6" s="1"/>
  <c r="BE65" i="6" s="1"/>
  <c r="BD65" i="6" s="1"/>
  <c r="BC65" i="6" s="1"/>
  <c r="BG44" i="6"/>
  <c r="BK44" i="6"/>
  <c r="BF44" i="6"/>
  <c r="BE44" i="6" s="1"/>
  <c r="BD44" i="6" s="1"/>
  <c r="BC44" i="6" s="1"/>
  <c r="BJ44" i="6"/>
  <c r="BI44" i="6"/>
  <c r="BH44" i="6" s="1"/>
  <c r="AT113" i="6"/>
  <c r="AS113" i="6" s="1"/>
  <c r="AR113" i="6" s="1"/>
  <c r="AQ113" i="6" s="1"/>
  <c r="AP113" i="6" s="1"/>
  <c r="AO113" i="6" s="1"/>
  <c r="AN113" i="6" s="1"/>
  <c r="AM113" i="6" s="1"/>
  <c r="AL113" i="6" s="1"/>
  <c r="AT276" i="6"/>
  <c r="AS276" i="6" s="1"/>
  <c r="AR276" i="6" s="1"/>
  <c r="AQ276" i="6" s="1"/>
  <c r="AP276" i="6" s="1"/>
  <c r="AO276" i="6" s="1"/>
  <c r="AN276" i="6" s="1"/>
  <c r="AM276" i="6" s="1"/>
  <c r="AL276" i="6" s="1"/>
  <c r="AT743" i="6"/>
  <c r="AS743" i="6" s="1"/>
  <c r="AR743" i="6" s="1"/>
  <c r="AQ743" i="6" s="1"/>
  <c r="AP743" i="6" s="1"/>
  <c r="AO743" i="6" s="1"/>
  <c r="AN743" i="6" s="1"/>
  <c r="AM743" i="6" s="1"/>
  <c r="AL743" i="6" s="1"/>
  <c r="AT770" i="6"/>
  <c r="AS770" i="6" s="1"/>
  <c r="AR770" i="6" s="1"/>
  <c r="AQ770" i="6" s="1"/>
  <c r="AP770" i="6" s="1"/>
  <c r="AO770" i="6" s="1"/>
  <c r="AN770" i="6" s="1"/>
  <c r="AM770" i="6" s="1"/>
  <c r="AL770" i="6" s="1"/>
  <c r="AT52" i="6"/>
  <c r="AS52" i="6" s="1"/>
  <c r="AR52" i="6" s="1"/>
  <c r="AQ52" i="6" s="1"/>
  <c r="AP52" i="6" s="1"/>
  <c r="AO52" i="6" s="1"/>
  <c r="AN52" i="6" s="1"/>
  <c r="AM52" i="6" s="1"/>
  <c r="AL52" i="6" s="1"/>
  <c r="AK878" i="6"/>
  <c r="AI878" i="6"/>
  <c r="AJ878" i="6"/>
  <c r="AJ877" i="6"/>
  <c r="AK877" i="6"/>
  <c r="AI877" i="6"/>
  <c r="AH877" i="6" s="1"/>
  <c r="AA877" i="6" s="1"/>
  <c r="AT788" i="6"/>
  <c r="AS788" i="6" s="1"/>
  <c r="AR788" i="6" s="1"/>
  <c r="AQ788" i="6" s="1"/>
  <c r="AP788" i="6" s="1"/>
  <c r="AO788" i="6" s="1"/>
  <c r="AN788" i="6" s="1"/>
  <c r="AM788" i="6" s="1"/>
  <c r="AL788" i="6" s="1"/>
  <c r="AT239" i="6"/>
  <c r="AS239" i="6" s="1"/>
  <c r="AR239" i="6" s="1"/>
  <c r="AQ239" i="6" s="1"/>
  <c r="AP239" i="6" s="1"/>
  <c r="AO239" i="6" s="1"/>
  <c r="AN239" i="6" s="1"/>
  <c r="AM239" i="6" s="1"/>
  <c r="AL239" i="6" s="1"/>
  <c r="AT854" i="6"/>
  <c r="AS854" i="6" s="1"/>
  <c r="AR854" i="6" s="1"/>
  <c r="AQ854" i="6" s="1"/>
  <c r="AP854" i="6" s="1"/>
  <c r="AO854" i="6" s="1"/>
  <c r="AN854" i="6" s="1"/>
  <c r="AM854" i="6" s="1"/>
  <c r="AL854" i="6" s="1"/>
  <c r="AT261" i="6"/>
  <c r="AS261" i="6" s="1"/>
  <c r="AR261" i="6" s="1"/>
  <c r="AQ261" i="6" s="1"/>
  <c r="AP261" i="6" s="1"/>
  <c r="AO261" i="6" s="1"/>
  <c r="AN261" i="6" s="1"/>
  <c r="AM261" i="6" s="1"/>
  <c r="AL261" i="6" s="1"/>
  <c r="AK578" i="6"/>
  <c r="AJ578" i="6"/>
  <c r="AI578" i="6"/>
  <c r="AT337" i="6"/>
  <c r="AS337" i="6"/>
  <c r="AR337" i="6" s="1"/>
  <c r="AQ337" i="6" s="1"/>
  <c r="AP337" i="6" s="1"/>
  <c r="AO337" i="6" s="1"/>
  <c r="AN337" i="6" s="1"/>
  <c r="AM337" i="6" s="1"/>
  <c r="AL337" i="6" s="1"/>
  <c r="AT63" i="6"/>
  <c r="AS63" i="6" s="1"/>
  <c r="AR63" i="6" s="1"/>
  <c r="AQ63" i="6" s="1"/>
  <c r="AP63" i="6" s="1"/>
  <c r="AO63" i="6" s="1"/>
  <c r="AN63" i="6" s="1"/>
  <c r="AM63" i="6" s="1"/>
  <c r="AL63" i="6" s="1"/>
  <c r="AJ795" i="6"/>
  <c r="AK795" i="6"/>
  <c r="AI795" i="6"/>
  <c r="AT520" i="6"/>
  <c r="AS520" i="6" s="1"/>
  <c r="AR520" i="6" s="1"/>
  <c r="AQ520" i="6" s="1"/>
  <c r="AP520" i="6" s="1"/>
  <c r="AO520" i="6" s="1"/>
  <c r="AN520" i="6" s="1"/>
  <c r="AM520" i="6" s="1"/>
  <c r="AL520" i="6" s="1"/>
  <c r="AT207" i="6"/>
  <c r="AS207" i="6" s="1"/>
  <c r="AR207" i="6" s="1"/>
  <c r="AQ207" i="6" s="1"/>
  <c r="AP207" i="6" s="1"/>
  <c r="AO207" i="6" s="1"/>
  <c r="AN207" i="6" s="1"/>
  <c r="AM207" i="6" s="1"/>
  <c r="AL207" i="6" s="1"/>
  <c r="AT682" i="6"/>
  <c r="AS682" i="6" s="1"/>
  <c r="AR682" i="6" s="1"/>
  <c r="AQ682" i="6" s="1"/>
  <c r="AP682" i="6" s="1"/>
  <c r="AO682" i="6" s="1"/>
  <c r="AN682" i="6" s="1"/>
  <c r="AM682" i="6" s="1"/>
  <c r="AL682" i="6" s="1"/>
  <c r="AT645" i="6"/>
  <c r="AS645" i="6" s="1"/>
  <c r="AR645" i="6" s="1"/>
  <c r="AQ645" i="6" s="1"/>
  <c r="AP645" i="6" s="1"/>
  <c r="AO645" i="6" s="1"/>
  <c r="AN645" i="6" s="1"/>
  <c r="AM645" i="6" s="1"/>
  <c r="AL645" i="6" s="1"/>
  <c r="AT430" i="6"/>
  <c r="AS430" i="6" s="1"/>
  <c r="AR430" i="6" s="1"/>
  <c r="AQ430" i="6" s="1"/>
  <c r="AP430" i="6" s="1"/>
  <c r="AO430" i="6" s="1"/>
  <c r="AN430" i="6" s="1"/>
  <c r="AM430" i="6" s="1"/>
  <c r="AL430" i="6" s="1"/>
  <c r="AT193" i="6"/>
  <c r="AS193" i="6" s="1"/>
  <c r="AR193" i="6" s="1"/>
  <c r="AQ193" i="6" s="1"/>
  <c r="AP193" i="6" s="1"/>
  <c r="AO193" i="6" s="1"/>
  <c r="AN193" i="6" s="1"/>
  <c r="AM193" i="6" s="1"/>
  <c r="AL193" i="6" s="1"/>
  <c r="AT658" i="6"/>
  <c r="AS658" i="6" s="1"/>
  <c r="AR658" i="6" s="1"/>
  <c r="AQ658" i="6" s="1"/>
  <c r="AP658" i="6" s="1"/>
  <c r="AO658" i="6" s="1"/>
  <c r="AN658" i="6" s="1"/>
  <c r="AM658" i="6" s="1"/>
  <c r="AL658" i="6" s="1"/>
  <c r="AK412" i="6"/>
  <c r="AI412" i="6"/>
  <c r="AJ412" i="6"/>
  <c r="AT175" i="6"/>
  <c r="AS175" i="6" s="1"/>
  <c r="AR175" i="6" s="1"/>
  <c r="AQ175" i="6" s="1"/>
  <c r="AP175" i="6" s="1"/>
  <c r="AO175" i="6" s="1"/>
  <c r="AN175" i="6" s="1"/>
  <c r="AM175" i="6" s="1"/>
  <c r="AL175" i="6" s="1"/>
  <c r="AT841" i="6"/>
  <c r="AS841" i="6" s="1"/>
  <c r="AR841" i="6" s="1"/>
  <c r="AQ841" i="6" s="1"/>
  <c r="AP841" i="6" s="1"/>
  <c r="AO841" i="6" s="1"/>
  <c r="AN841" i="6" s="1"/>
  <c r="AM841" i="6" s="1"/>
  <c r="AL841" i="6" s="1"/>
  <c r="AT624" i="6"/>
  <c r="AS624" i="6" s="1"/>
  <c r="AR624" i="6" s="1"/>
  <c r="AQ624" i="6" s="1"/>
  <c r="AP624" i="6" s="1"/>
  <c r="AO624" i="6" s="1"/>
  <c r="AN624" i="6" s="1"/>
  <c r="AM624" i="6" s="1"/>
  <c r="AL624" i="6" s="1"/>
  <c r="AT280" i="6"/>
  <c r="AS280" i="6" s="1"/>
  <c r="AR280" i="6" s="1"/>
  <c r="AQ280" i="6" s="1"/>
  <c r="AP280" i="6" s="1"/>
  <c r="AO280" i="6" s="1"/>
  <c r="AN280" i="6" s="1"/>
  <c r="AM280" i="6" s="1"/>
  <c r="AL280" i="6" s="1"/>
  <c r="BF47" i="6"/>
  <c r="BE47" i="6" s="1"/>
  <c r="BD47" i="6" s="1"/>
  <c r="BC47" i="6" s="1"/>
  <c r="BG47" i="6"/>
  <c r="BK47" i="6"/>
  <c r="BJ47" i="6" s="1"/>
  <c r="BI47" i="6" s="1"/>
  <c r="BH47" i="6" s="1"/>
  <c r="AT778" i="6"/>
  <c r="AS778" i="6" s="1"/>
  <c r="AR778" i="6" s="1"/>
  <c r="AQ778" i="6" s="1"/>
  <c r="AP778" i="6" s="1"/>
  <c r="AO778" i="6" s="1"/>
  <c r="AN778" i="6" s="1"/>
  <c r="AM778" i="6" s="1"/>
  <c r="AL778" i="6" s="1"/>
  <c r="AT456" i="6"/>
  <c r="AS456" i="6" s="1"/>
  <c r="AR456" i="6" s="1"/>
  <c r="AQ456" i="6" s="1"/>
  <c r="AP456" i="6" s="1"/>
  <c r="AO456" i="6" s="1"/>
  <c r="AN456" i="6" s="1"/>
  <c r="AM456" i="6" s="1"/>
  <c r="AL456" i="6" s="1"/>
  <c r="AJ282" i="6"/>
  <c r="AI282" i="6"/>
  <c r="AK282" i="6"/>
  <c r="AS381" i="6"/>
  <c r="AR381" i="6" s="1"/>
  <c r="AQ381" i="6" s="1"/>
  <c r="AP381" i="6" s="1"/>
  <c r="AO381" i="6" s="1"/>
  <c r="AN381" i="6" s="1"/>
  <c r="AM381" i="6" s="1"/>
  <c r="AL381" i="6" s="1"/>
  <c r="AT381" i="6"/>
  <c r="AT685" i="6"/>
  <c r="AS685" i="6" s="1"/>
  <c r="AR685" i="6" s="1"/>
  <c r="AQ685" i="6" s="1"/>
  <c r="AP685" i="6" s="1"/>
  <c r="AO685" i="6" s="1"/>
  <c r="AN685" i="6" s="1"/>
  <c r="AM685" i="6" s="1"/>
  <c r="AL685" i="6" s="1"/>
  <c r="AT361" i="6"/>
  <c r="AS361" i="6" s="1"/>
  <c r="AR361" i="6" s="1"/>
  <c r="AQ361" i="6" s="1"/>
  <c r="AP361" i="6" s="1"/>
  <c r="AO361" i="6" s="1"/>
  <c r="AN361" i="6" s="1"/>
  <c r="AM361" i="6" s="1"/>
  <c r="AL361" i="6" s="1"/>
  <c r="AT120" i="6"/>
  <c r="AS120" i="6" s="1"/>
  <c r="AR120" i="6" s="1"/>
  <c r="AQ120" i="6" s="1"/>
  <c r="AP120" i="6" s="1"/>
  <c r="AO120" i="6" s="1"/>
  <c r="AN120" i="6" s="1"/>
  <c r="AM120" i="6" s="1"/>
  <c r="AL120" i="6" s="1"/>
  <c r="BK26" i="6"/>
  <c r="BJ26" i="6"/>
  <c r="BI26" i="6" s="1"/>
  <c r="BH26" i="6" s="1"/>
  <c r="BG26" i="6" s="1"/>
  <c r="BF26" i="6" s="1"/>
  <c r="BE26" i="6" s="1"/>
  <c r="BD26" i="6" s="1"/>
  <c r="BC26" i="6" s="1"/>
  <c r="AT94" i="6"/>
  <c r="AS94" i="6" s="1"/>
  <c r="AR94" i="6" s="1"/>
  <c r="AQ94" i="6" s="1"/>
  <c r="AP94" i="6" s="1"/>
  <c r="AO94" i="6" s="1"/>
  <c r="AN94" i="6" s="1"/>
  <c r="AM94" i="6" s="1"/>
  <c r="AL94" i="6" s="1"/>
  <c r="AT807" i="6"/>
  <c r="AS807" i="6" s="1"/>
  <c r="AR807" i="6" s="1"/>
  <c r="AQ807" i="6" s="1"/>
  <c r="AP807" i="6" s="1"/>
  <c r="AO807" i="6" s="1"/>
  <c r="AN807" i="6" s="1"/>
  <c r="AM807" i="6" s="1"/>
  <c r="AL807" i="6" s="1"/>
  <c r="BK48" i="6"/>
  <c r="BJ48" i="6" s="1"/>
  <c r="BI48" i="6" s="1"/>
  <c r="BH48" i="6" s="1"/>
  <c r="BG48" i="6" s="1"/>
  <c r="BF48" i="6" s="1"/>
  <c r="BE48" i="6" s="1"/>
  <c r="BD48" i="6" s="1"/>
  <c r="BC48" i="6" s="1"/>
  <c r="AT695" i="6"/>
  <c r="AS695" i="6" s="1"/>
  <c r="AR695" i="6" s="1"/>
  <c r="AQ695" i="6" s="1"/>
  <c r="AP695" i="6" s="1"/>
  <c r="AO695" i="6" s="1"/>
  <c r="AN695" i="6" s="1"/>
  <c r="AM695" i="6" s="1"/>
  <c r="AL695" i="6" s="1"/>
  <c r="AT635" i="6"/>
  <c r="AS635" i="6" s="1"/>
  <c r="AR635" i="6" s="1"/>
  <c r="AQ635" i="6" s="1"/>
  <c r="AP635" i="6" s="1"/>
  <c r="AO635" i="6" s="1"/>
  <c r="AN635" i="6" s="1"/>
  <c r="AM635" i="6" s="1"/>
  <c r="AL635" i="6" s="1"/>
  <c r="BK64" i="6"/>
  <c r="BJ64" i="6" s="1"/>
  <c r="BI64" i="6" s="1"/>
  <c r="BH64" i="6" s="1"/>
  <c r="BG64" i="6" s="1"/>
  <c r="BF64" i="6" s="1"/>
  <c r="BE64" i="6" s="1"/>
  <c r="BD64" i="6" s="1"/>
  <c r="BC64" i="6" s="1"/>
  <c r="AT846" i="6"/>
  <c r="AS846" i="6" s="1"/>
  <c r="AR846" i="6" s="1"/>
  <c r="AQ846" i="6" s="1"/>
  <c r="AP846" i="6" s="1"/>
  <c r="AO846" i="6" s="1"/>
  <c r="AN846" i="6" s="1"/>
  <c r="AM846" i="6" s="1"/>
  <c r="AL846" i="6" s="1"/>
  <c r="AT517" i="6"/>
  <c r="AS517" i="6" s="1"/>
  <c r="AR517" i="6" s="1"/>
  <c r="AQ517" i="6" s="1"/>
  <c r="AP517" i="6" s="1"/>
  <c r="AO517" i="6" s="1"/>
  <c r="AN517" i="6" s="1"/>
  <c r="AM517" i="6" s="1"/>
  <c r="AL517" i="6" s="1"/>
  <c r="BK80" i="6"/>
  <c r="BJ80" i="6" s="1"/>
  <c r="BI80" i="6" s="1"/>
  <c r="BH80" i="6" s="1"/>
  <c r="BG80" i="6" s="1"/>
  <c r="BF80" i="6" s="1"/>
  <c r="BE80" i="6" s="1"/>
  <c r="BD80" i="6" s="1"/>
  <c r="BC80" i="6" s="1"/>
  <c r="AK773" i="6"/>
  <c r="AJ773" i="6"/>
  <c r="AI773" i="6"/>
  <c r="AH773" i="6" s="1"/>
  <c r="AI24" i="6"/>
  <c r="AK24" i="6"/>
  <c r="AJ24" i="6"/>
  <c r="AT354" i="6"/>
  <c r="AS354" i="6" s="1"/>
  <c r="AR354" i="6" s="1"/>
  <c r="AQ354" i="6" s="1"/>
  <c r="AP354" i="6" s="1"/>
  <c r="AO354" i="6" s="1"/>
  <c r="AN354" i="6" s="1"/>
  <c r="AM354" i="6" s="1"/>
  <c r="AL354" i="6" s="1"/>
  <c r="AI299" i="6"/>
  <c r="AK299" i="6"/>
  <c r="AJ299" i="6"/>
  <c r="BJ10" i="6"/>
  <c r="BI10" i="6"/>
  <c r="BH10" i="6" s="1"/>
  <c r="BG10" i="6" s="1"/>
  <c r="BF10" i="6" s="1"/>
  <c r="BE10" i="6" s="1"/>
  <c r="BD10" i="6" s="1"/>
  <c r="BC10" i="6" s="1"/>
  <c r="BK10" i="6"/>
  <c r="AT821" i="6"/>
  <c r="AS821" i="6"/>
  <c r="AR821" i="6" s="1"/>
  <c r="AQ821" i="6" s="1"/>
  <c r="AP821" i="6" s="1"/>
  <c r="AO821" i="6" s="1"/>
  <c r="AN821" i="6" s="1"/>
  <c r="AM821" i="6" s="1"/>
  <c r="AL821" i="6" s="1"/>
  <c r="AI599" i="6"/>
  <c r="AK599" i="6"/>
  <c r="AJ599" i="6"/>
  <c r="AJ498" i="6"/>
  <c r="AI498" i="6"/>
  <c r="AH498" i="6" s="1"/>
  <c r="AK498" i="6"/>
  <c r="AT775" i="6"/>
  <c r="AS775" i="6" s="1"/>
  <c r="AR775" i="6" s="1"/>
  <c r="AQ775" i="6" s="1"/>
  <c r="AP775" i="6" s="1"/>
  <c r="AO775" i="6" s="1"/>
  <c r="AN775" i="6" s="1"/>
  <c r="AM775" i="6" s="1"/>
  <c r="AL775" i="6" s="1"/>
  <c r="AT886" i="6"/>
  <c r="AS886" i="6" s="1"/>
  <c r="AR886" i="6" s="1"/>
  <c r="AQ886" i="6" s="1"/>
  <c r="AP886" i="6" s="1"/>
  <c r="AO886" i="6" s="1"/>
  <c r="AN886" i="6" s="1"/>
  <c r="AM886" i="6" s="1"/>
  <c r="AL886" i="6" s="1"/>
  <c r="AT229" i="6"/>
  <c r="AS229" i="6" s="1"/>
  <c r="AR229" i="6" s="1"/>
  <c r="AQ229" i="6" s="1"/>
  <c r="AP229" i="6" s="1"/>
  <c r="AO229" i="6" s="1"/>
  <c r="AN229" i="6" s="1"/>
  <c r="AM229" i="6" s="1"/>
  <c r="AL229" i="6" s="1"/>
  <c r="AT800" i="6"/>
  <c r="AS800" i="6" s="1"/>
  <c r="AR800" i="6" s="1"/>
  <c r="AQ800" i="6" s="1"/>
  <c r="AP800" i="6" s="1"/>
  <c r="AO800" i="6" s="1"/>
  <c r="AN800" i="6" s="1"/>
  <c r="AM800" i="6" s="1"/>
  <c r="AL800" i="6" s="1"/>
  <c r="AT343" i="6"/>
  <c r="AS343" i="6" s="1"/>
  <c r="AR343" i="6" s="1"/>
  <c r="AQ343" i="6" s="1"/>
  <c r="AP343" i="6" s="1"/>
  <c r="AO343" i="6" s="1"/>
  <c r="AN343" i="6" s="1"/>
  <c r="AM343" i="6" s="1"/>
  <c r="AL343" i="6" s="1"/>
  <c r="AK285" i="6"/>
  <c r="AJ285" i="6"/>
  <c r="AI285" i="6"/>
  <c r="AT672" i="6"/>
  <c r="AS672" i="6" s="1"/>
  <c r="AR672" i="6" s="1"/>
  <c r="AQ672" i="6" s="1"/>
  <c r="AP672" i="6" s="1"/>
  <c r="AO672" i="6" s="1"/>
  <c r="AN672" i="6" s="1"/>
  <c r="AM672" i="6" s="1"/>
  <c r="AL672" i="6" s="1"/>
  <c r="AT167" i="6"/>
  <c r="AS167" i="6" s="1"/>
  <c r="AR167" i="6" s="1"/>
  <c r="AQ167" i="6" s="1"/>
  <c r="AP167" i="6" s="1"/>
  <c r="AO167" i="6" s="1"/>
  <c r="AN167" i="6" s="1"/>
  <c r="AM167" i="6" s="1"/>
  <c r="AL167" i="6" s="1"/>
  <c r="AI576" i="6"/>
  <c r="AH576" i="6" s="1"/>
  <c r="AK576" i="6"/>
  <c r="AJ576" i="6"/>
  <c r="AT557" i="6"/>
  <c r="AS557" i="6" s="1"/>
  <c r="AR557" i="6" s="1"/>
  <c r="AQ557" i="6" s="1"/>
  <c r="AP557" i="6" s="1"/>
  <c r="AO557" i="6" s="1"/>
  <c r="AN557" i="6" s="1"/>
  <c r="AM557" i="6" s="1"/>
  <c r="AL557" i="6" s="1"/>
  <c r="AT734" i="6"/>
  <c r="AS734" i="6" s="1"/>
  <c r="AR734" i="6" s="1"/>
  <c r="AQ734" i="6" s="1"/>
  <c r="AP734" i="6" s="1"/>
  <c r="AO734" i="6" s="1"/>
  <c r="AN734" i="6" s="1"/>
  <c r="AM734" i="6" s="1"/>
  <c r="AL734" i="6" s="1"/>
  <c r="AK302" i="6"/>
  <c r="AJ302" i="6"/>
  <c r="AI302" i="6"/>
  <c r="AH302" i="6" s="1"/>
  <c r="AK852" i="6"/>
  <c r="AJ852" i="6"/>
  <c r="AI852" i="6"/>
  <c r="AT534" i="6"/>
  <c r="AS534" i="6" s="1"/>
  <c r="AR534" i="6" s="1"/>
  <c r="AQ534" i="6" s="1"/>
  <c r="AP534" i="6" s="1"/>
  <c r="AO534" i="6" s="1"/>
  <c r="AN534" i="6" s="1"/>
  <c r="AM534" i="6" s="1"/>
  <c r="AL534" i="6" s="1"/>
  <c r="AT290" i="6"/>
  <c r="AS290" i="6" s="1"/>
  <c r="AR290" i="6" s="1"/>
  <c r="AQ290" i="6" s="1"/>
  <c r="AP290" i="6" s="1"/>
  <c r="AO290" i="6" s="1"/>
  <c r="AN290" i="6" s="1"/>
  <c r="AM290" i="6" s="1"/>
  <c r="AL290" i="6" s="1"/>
  <c r="AI544" i="6"/>
  <c r="AK544" i="6"/>
  <c r="AJ544" i="6"/>
  <c r="AJ650" i="6"/>
  <c r="AK650" i="6"/>
  <c r="AI650" i="6"/>
  <c r="AS768" i="6"/>
  <c r="AR768" i="6" s="1"/>
  <c r="AQ768" i="6" s="1"/>
  <c r="AP768" i="6" s="1"/>
  <c r="AO768" i="6" s="1"/>
  <c r="AN768" i="6" s="1"/>
  <c r="AM768" i="6" s="1"/>
  <c r="AL768" i="6" s="1"/>
  <c r="AT768" i="6"/>
  <c r="AK174" i="6"/>
  <c r="AJ174" i="6"/>
  <c r="AI174" i="6"/>
  <c r="AT777" i="6"/>
  <c r="AS777" i="6" s="1"/>
  <c r="AR777" i="6" s="1"/>
  <c r="AQ777" i="6" s="1"/>
  <c r="AP777" i="6" s="1"/>
  <c r="AO777" i="6" s="1"/>
  <c r="AN777" i="6" s="1"/>
  <c r="AM777" i="6" s="1"/>
  <c r="AL777" i="6" s="1"/>
  <c r="AT548" i="6"/>
  <c r="AS548" i="6" s="1"/>
  <c r="AR548" i="6" s="1"/>
  <c r="AQ548" i="6" s="1"/>
  <c r="AP548" i="6"/>
  <c r="AO548" i="6" s="1"/>
  <c r="AN548" i="6" s="1"/>
  <c r="AM548" i="6" s="1"/>
  <c r="AL548" i="6" s="1"/>
  <c r="AT162" i="6"/>
  <c r="AS162" i="6" s="1"/>
  <c r="AR162" i="6" s="1"/>
  <c r="AQ162" i="6" s="1"/>
  <c r="AP162" i="6" s="1"/>
  <c r="AO162" i="6" s="1"/>
  <c r="AN162" i="6" s="1"/>
  <c r="AM162" i="6" s="1"/>
  <c r="AL162" i="6" s="1"/>
  <c r="AT524" i="6"/>
  <c r="AS524" i="6" s="1"/>
  <c r="AR524" i="6" s="1"/>
  <c r="AQ524" i="6" s="1"/>
  <c r="AP524" i="6" s="1"/>
  <c r="AO524" i="6" s="1"/>
  <c r="AN524" i="6" s="1"/>
  <c r="AM524" i="6" s="1"/>
  <c r="AL524" i="6" s="1"/>
  <c r="AJ309" i="6"/>
  <c r="AK309" i="6"/>
  <c r="AI309" i="6"/>
  <c r="AT402" i="6"/>
  <c r="AS402" i="6" s="1"/>
  <c r="AR402" i="6" s="1"/>
  <c r="AQ402" i="6" s="1"/>
  <c r="AP402" i="6" s="1"/>
  <c r="AO402" i="6" s="1"/>
  <c r="AN402" i="6" s="1"/>
  <c r="AM402" i="6" s="1"/>
  <c r="AL402" i="6" s="1"/>
  <c r="AT601" i="6"/>
  <c r="AS601" i="6" s="1"/>
  <c r="AR601" i="6" s="1"/>
  <c r="AQ601" i="6" s="1"/>
  <c r="AP601" i="6" s="1"/>
  <c r="AO601" i="6" s="1"/>
  <c r="AN601" i="6" s="1"/>
  <c r="AM601" i="6" s="1"/>
  <c r="AL601" i="6" s="1"/>
  <c r="AI474" i="6"/>
  <c r="AK474" i="6"/>
  <c r="AJ474" i="6"/>
  <c r="AT153" i="6"/>
  <c r="AS153" i="6" s="1"/>
  <c r="AR153" i="6" s="1"/>
  <c r="AQ153" i="6" s="1"/>
  <c r="AP153" i="6" s="1"/>
  <c r="AO153" i="6" s="1"/>
  <c r="AN153" i="6" s="1"/>
  <c r="AM153" i="6" s="1"/>
  <c r="AL153" i="6" s="1"/>
  <c r="AT246" i="6"/>
  <c r="AS246" i="6" s="1"/>
  <c r="AR246" i="6" s="1"/>
  <c r="AQ246" i="6" s="1"/>
  <c r="AP246" i="6" s="1"/>
  <c r="AO246" i="6" s="1"/>
  <c r="AN246" i="6" s="1"/>
  <c r="AM246" i="6" s="1"/>
  <c r="AL246" i="6" s="1"/>
  <c r="BK28" i="6"/>
  <c r="BJ28" i="6" s="1"/>
  <c r="BI28" i="6" s="1"/>
  <c r="BH28" i="6" s="1"/>
  <c r="BG28" i="6" s="1"/>
  <c r="BF28" i="6" s="1"/>
  <c r="BE28" i="6" s="1"/>
  <c r="BD28" i="6" s="1"/>
  <c r="BC28" i="6" s="1"/>
  <c r="AT182" i="6"/>
  <c r="AS182" i="6" s="1"/>
  <c r="AR182" i="6" s="1"/>
  <c r="AQ182" i="6" s="1"/>
  <c r="AP182" i="6" s="1"/>
  <c r="AO182" i="6" s="1"/>
  <c r="AN182" i="6" s="1"/>
  <c r="AM182" i="6" s="1"/>
  <c r="AL182" i="6" s="1"/>
  <c r="AT690" i="6"/>
  <c r="AS690" i="6" s="1"/>
  <c r="AR690" i="6" s="1"/>
  <c r="AQ690" i="6" s="1"/>
  <c r="AP690" i="6" s="1"/>
  <c r="AO690" i="6" s="1"/>
  <c r="AN690" i="6" s="1"/>
  <c r="AM690" i="6" s="1"/>
  <c r="AL690" i="6" s="1"/>
  <c r="AT128" i="6"/>
  <c r="AS128" i="6"/>
  <c r="AR128" i="6" s="1"/>
  <c r="AQ128" i="6" s="1"/>
  <c r="AP128" i="6" s="1"/>
  <c r="AO128" i="6" s="1"/>
  <c r="AN128" i="6" s="1"/>
  <c r="AM128" i="6" s="1"/>
  <c r="AL128" i="6" s="1"/>
  <c r="AS240" i="6"/>
  <c r="AR240" i="6" s="1"/>
  <c r="AQ240" i="6" s="1"/>
  <c r="AP240" i="6" s="1"/>
  <c r="AO240" i="6" s="1"/>
  <c r="AN240" i="6" s="1"/>
  <c r="AM240" i="6" s="1"/>
  <c r="AL240" i="6" s="1"/>
  <c r="AT240" i="6"/>
  <c r="AT648" i="6"/>
  <c r="AS648" i="6" s="1"/>
  <c r="AR648" i="6" s="1"/>
  <c r="AQ648" i="6" s="1"/>
  <c r="AP648" i="6" s="1"/>
  <c r="AO648" i="6"/>
  <c r="AN648" i="6" s="1"/>
  <c r="AM648" i="6" s="1"/>
  <c r="AL648" i="6" s="1"/>
  <c r="AT436" i="6"/>
  <c r="AS436" i="6" s="1"/>
  <c r="AR436" i="6" s="1"/>
  <c r="AQ436" i="6" s="1"/>
  <c r="AP436" i="6" s="1"/>
  <c r="AO436" i="6" s="1"/>
  <c r="AN436" i="6" s="1"/>
  <c r="AM436" i="6" s="1"/>
  <c r="AL436" i="6" s="1"/>
  <c r="AT313" i="6"/>
  <c r="AS313" i="6" s="1"/>
  <c r="AR313" i="6" s="1"/>
  <c r="AQ313" i="6" s="1"/>
  <c r="AP313" i="6" s="1"/>
  <c r="AO313" i="6" s="1"/>
  <c r="AN313" i="6" s="1"/>
  <c r="AM313" i="6" s="1"/>
  <c r="AL313" i="6" s="1"/>
  <c r="AK399" i="6"/>
  <c r="AI399" i="6"/>
  <c r="AJ399" i="6"/>
  <c r="AK604" i="6"/>
  <c r="AI604" i="6"/>
  <c r="AJ604" i="6"/>
  <c r="AI605" i="6"/>
  <c r="AH605" i="6" s="1"/>
  <c r="AA605" i="6" s="1"/>
  <c r="AK605" i="6"/>
  <c r="AJ605" i="6"/>
  <c r="AT110" i="6"/>
  <c r="AS110" i="6" s="1"/>
  <c r="AR110" i="6" s="1"/>
  <c r="AQ110" i="6" s="1"/>
  <c r="AP110" i="6" s="1"/>
  <c r="AO110" i="6" s="1"/>
  <c r="AN110" i="6" s="1"/>
  <c r="AM110" i="6" s="1"/>
  <c r="AL110" i="6" s="1"/>
  <c r="AI323" i="6"/>
  <c r="AJ323" i="6"/>
  <c r="AK323" i="6"/>
  <c r="AT416" i="6"/>
  <c r="AS416" i="6"/>
  <c r="AR416" i="6" s="1"/>
  <c r="AQ416" i="6" s="1"/>
  <c r="AP416" i="6" s="1"/>
  <c r="AO416" i="6" s="1"/>
  <c r="AN416" i="6" s="1"/>
  <c r="AM416" i="6" s="1"/>
  <c r="AL416" i="6" s="1"/>
  <c r="AT630" i="6"/>
  <c r="AS630" i="6"/>
  <c r="AR630" i="6" s="1"/>
  <c r="AQ630" i="6" s="1"/>
  <c r="AP630" i="6" s="1"/>
  <c r="AO630" i="6" s="1"/>
  <c r="AN630" i="6" s="1"/>
  <c r="AM630" i="6" s="1"/>
  <c r="AL630" i="6" s="1"/>
  <c r="AT502" i="6"/>
  <c r="AS502" i="6" s="1"/>
  <c r="AR502" i="6" s="1"/>
  <c r="AQ502" i="6" s="1"/>
  <c r="AP502" i="6" s="1"/>
  <c r="AO502" i="6" s="1"/>
  <c r="AN502" i="6" s="1"/>
  <c r="AM502" i="6" s="1"/>
  <c r="AL502" i="6" s="1"/>
  <c r="AT80" i="6"/>
  <c r="AS80" i="6" s="1"/>
  <c r="AR80" i="6" s="1"/>
  <c r="AQ80" i="6" s="1"/>
  <c r="AP80" i="6" s="1"/>
  <c r="AO80" i="6" s="1"/>
  <c r="AN80" i="6" s="1"/>
  <c r="AM80" i="6" s="1"/>
  <c r="AL80" i="6" s="1"/>
  <c r="AT388" i="6"/>
  <c r="AS388" i="6" s="1"/>
  <c r="AR388" i="6" s="1"/>
  <c r="AQ388" i="6" s="1"/>
  <c r="AP388" i="6" s="1"/>
  <c r="AO388" i="6" s="1"/>
  <c r="AN388" i="6" s="1"/>
  <c r="AM388" i="6" s="1"/>
  <c r="AL388" i="6" s="1"/>
  <c r="AT304" i="6"/>
  <c r="AS304" i="6"/>
  <c r="AR304" i="6" s="1"/>
  <c r="AQ304" i="6" s="1"/>
  <c r="AP304" i="6" s="1"/>
  <c r="AO304" i="6" s="1"/>
  <c r="AN304" i="6" s="1"/>
  <c r="AM304" i="6" s="1"/>
  <c r="AL304" i="6" s="1"/>
  <c r="AT840" i="6"/>
  <c r="AS840" i="6" s="1"/>
  <c r="AR840" i="6" s="1"/>
  <c r="AQ840" i="6" s="1"/>
  <c r="AP840" i="6" s="1"/>
  <c r="AO840" i="6" s="1"/>
  <c r="AN840" i="6" s="1"/>
  <c r="AM840" i="6" s="1"/>
  <c r="AL840" i="6" s="1"/>
  <c r="AI185" i="6"/>
  <c r="AK185" i="6"/>
  <c r="AJ185" i="6"/>
  <c r="AT499" i="6"/>
  <c r="AS499" i="6" s="1"/>
  <c r="AR499" i="6" s="1"/>
  <c r="AQ499" i="6" s="1"/>
  <c r="AP499" i="6" s="1"/>
  <c r="AO499" i="6" s="1"/>
  <c r="AN499" i="6" s="1"/>
  <c r="AM499" i="6" s="1"/>
  <c r="AL499" i="6" s="1"/>
  <c r="AT362" i="6"/>
  <c r="AS362" i="6"/>
  <c r="AR362" i="6" s="1"/>
  <c r="AQ362" i="6" s="1"/>
  <c r="AP362" i="6" s="1"/>
  <c r="AO362" i="6" s="1"/>
  <c r="AN362" i="6" s="1"/>
  <c r="AM362" i="6" s="1"/>
  <c r="AL362" i="6" s="1"/>
  <c r="AT61" i="6"/>
  <c r="AS61" i="6" s="1"/>
  <c r="AR61" i="6" s="1"/>
  <c r="AQ61" i="6" s="1"/>
  <c r="AP61" i="6" s="1"/>
  <c r="AO61" i="6" s="1"/>
  <c r="AN61" i="6" s="1"/>
  <c r="AM61" i="6" s="1"/>
  <c r="AL61" i="6" s="1"/>
  <c r="AT652" i="6"/>
  <c r="AS652" i="6" s="1"/>
  <c r="AR652" i="6" s="1"/>
  <c r="AQ652" i="6" s="1"/>
  <c r="AP652" i="6" s="1"/>
  <c r="AO652" i="6" s="1"/>
  <c r="AN652" i="6" s="1"/>
  <c r="AM652" i="6" s="1"/>
  <c r="AL652" i="6" s="1"/>
  <c r="AT37" i="6"/>
  <c r="AS37" i="6" s="1"/>
  <c r="AR37" i="6" s="1"/>
  <c r="AQ37" i="6" s="1"/>
  <c r="AP37" i="6" s="1"/>
  <c r="AO37" i="6" s="1"/>
  <c r="AN37" i="6" s="1"/>
  <c r="AM37" i="6" s="1"/>
  <c r="AL37" i="6" s="1"/>
  <c r="AT794" i="6"/>
  <c r="AS794" i="6" s="1"/>
  <c r="AR794" i="6" s="1"/>
  <c r="AQ794" i="6" s="1"/>
  <c r="AP794" i="6" s="1"/>
  <c r="AO794" i="6" s="1"/>
  <c r="AN794" i="6" s="1"/>
  <c r="AM794" i="6" s="1"/>
  <c r="AL794" i="6" s="1"/>
  <c r="AT99" i="6"/>
  <c r="AS99" i="6" s="1"/>
  <c r="AR99" i="6" s="1"/>
  <c r="AQ99" i="6" s="1"/>
  <c r="AP99" i="6" s="1"/>
  <c r="AO99" i="6" s="1"/>
  <c r="AN99" i="6" s="1"/>
  <c r="AM99" i="6" s="1"/>
  <c r="AL99" i="6" s="1"/>
  <c r="AJ284" i="6"/>
  <c r="AI284" i="6"/>
  <c r="AK284" i="6"/>
  <c r="AI151" i="6"/>
  <c r="AH151" i="6" s="1"/>
  <c r="AK151" i="6"/>
  <c r="AJ151" i="6"/>
  <c r="AT590" i="6"/>
  <c r="AS590" i="6" s="1"/>
  <c r="AR590" i="6" s="1"/>
  <c r="AQ590" i="6" s="1"/>
  <c r="AP590" i="6" s="1"/>
  <c r="AO590" i="6" s="1"/>
  <c r="AN590" i="6" s="1"/>
  <c r="AM590" i="6" s="1"/>
  <c r="AL590" i="6" s="1"/>
  <c r="AT272" i="6"/>
  <c r="AS272" i="6" s="1"/>
  <c r="AR272" i="6" s="1"/>
  <c r="AQ272" i="6" s="1"/>
  <c r="AP272" i="6" s="1"/>
  <c r="AO272" i="6" s="1"/>
  <c r="AN272" i="6" s="1"/>
  <c r="AM272" i="6" s="1"/>
  <c r="AL272" i="6" s="1"/>
  <c r="AT540" i="6"/>
  <c r="AS540" i="6" s="1"/>
  <c r="AR540" i="6" s="1"/>
  <c r="AQ540" i="6" s="1"/>
  <c r="AP540" i="6" s="1"/>
  <c r="AO540" i="6" s="1"/>
  <c r="AN540" i="6" s="1"/>
  <c r="AM540" i="6" s="1"/>
  <c r="AL540" i="6" s="1"/>
  <c r="AT566" i="6"/>
  <c r="AS566" i="6" s="1"/>
  <c r="AR566" i="6" s="1"/>
  <c r="AQ566" i="6" s="1"/>
  <c r="AP566" i="6" s="1"/>
  <c r="AO566" i="6" s="1"/>
  <c r="AN566" i="6" s="1"/>
  <c r="AM566" i="6" s="1"/>
  <c r="AL566" i="6" s="1"/>
  <c r="AI660" i="6"/>
  <c r="AJ660" i="6"/>
  <c r="AK660" i="6"/>
  <c r="AJ714" i="6"/>
  <c r="AI714" i="6"/>
  <c r="AH714" i="6" s="1"/>
  <c r="AK714" i="6"/>
  <c r="BK46" i="6"/>
  <c r="BH46" i="6"/>
  <c r="BG46" i="6" s="1"/>
  <c r="BF46" i="6" s="1"/>
  <c r="BE46" i="6" s="1"/>
  <c r="BD46" i="6" s="1"/>
  <c r="BC46" i="6" s="1"/>
  <c r="BJ46" i="6"/>
  <c r="BI46" i="6" s="1"/>
  <c r="AT766" i="6"/>
  <c r="AS766" i="6" s="1"/>
  <c r="AR766" i="6" s="1"/>
  <c r="AQ766" i="6" s="1"/>
  <c r="AP766" i="6" s="1"/>
  <c r="AO766" i="6" s="1"/>
  <c r="AN766" i="6" s="1"/>
  <c r="AM766" i="6" s="1"/>
  <c r="AL766" i="6" s="1"/>
  <c r="AJ427" i="6"/>
  <c r="AI427" i="6"/>
  <c r="AK427" i="6"/>
  <c r="AT631" i="6"/>
  <c r="AS631" i="6" s="1"/>
  <c r="AR631" i="6" s="1"/>
  <c r="AQ631" i="6" s="1"/>
  <c r="AP631" i="6" s="1"/>
  <c r="AO631" i="6" s="1"/>
  <c r="AN631" i="6" s="1"/>
  <c r="AM631" i="6" s="1"/>
  <c r="AL631" i="6" s="1"/>
  <c r="AT473" i="6"/>
  <c r="AS473" i="6" s="1"/>
  <c r="AR473" i="6" s="1"/>
  <c r="AQ473" i="6" s="1"/>
  <c r="AP473" i="6" s="1"/>
  <c r="AO473" i="6" s="1"/>
  <c r="AN473" i="6" s="1"/>
  <c r="AM473" i="6" s="1"/>
  <c r="AL473" i="6" s="1"/>
  <c r="AT888" i="6"/>
  <c r="AS888" i="6" s="1"/>
  <c r="AR888" i="6" s="1"/>
  <c r="AQ888" i="6" s="1"/>
  <c r="AP888" i="6" s="1"/>
  <c r="AO888" i="6" s="1"/>
  <c r="AN888" i="6" s="1"/>
  <c r="AM888" i="6" s="1"/>
  <c r="AL888" i="6" s="1"/>
  <c r="AT862" i="6"/>
  <c r="AS862" i="6" s="1"/>
  <c r="AR862" i="6" s="1"/>
  <c r="AQ862" i="6" s="1"/>
  <c r="AP862" i="6" s="1"/>
  <c r="AO862" i="6" s="1"/>
  <c r="AN862" i="6" s="1"/>
  <c r="AM862" i="6" s="1"/>
  <c r="AL862" i="6" s="1"/>
  <c r="AT507" i="6"/>
  <c r="AS507" i="6" s="1"/>
  <c r="AR507" i="6" s="1"/>
  <c r="AQ507" i="6" s="1"/>
  <c r="AP507" i="6" s="1"/>
  <c r="AO507" i="6" s="1"/>
  <c r="AN507" i="6" s="1"/>
  <c r="AM507" i="6" s="1"/>
  <c r="AL507" i="6" s="1"/>
  <c r="AT744" i="6"/>
  <c r="AS744" i="6" s="1"/>
  <c r="AR744" i="6" s="1"/>
  <c r="AQ744" i="6" s="1"/>
  <c r="AP744" i="6" s="1"/>
  <c r="AO744" i="6" s="1"/>
  <c r="AN744" i="6" s="1"/>
  <c r="AM744" i="6" s="1"/>
  <c r="AL744" i="6" s="1"/>
  <c r="AT565" i="6"/>
  <c r="AS565" i="6" s="1"/>
  <c r="AR565" i="6" s="1"/>
  <c r="AQ565" i="6" s="1"/>
  <c r="AP565" i="6" s="1"/>
  <c r="AO565" i="6" s="1"/>
  <c r="AN565" i="6" s="1"/>
  <c r="AM565" i="6" s="1"/>
  <c r="AL565" i="6" s="1"/>
  <c r="AT857" i="6"/>
  <c r="AS857" i="6" s="1"/>
  <c r="AR857" i="6" s="1"/>
  <c r="AQ857" i="6" s="1"/>
  <c r="AP857" i="6" s="1"/>
  <c r="AO857" i="6" s="1"/>
  <c r="AN857" i="6" s="1"/>
  <c r="AM857" i="6" s="1"/>
  <c r="AL857" i="6" s="1"/>
  <c r="AT491" i="6"/>
  <c r="AS491" i="6" s="1"/>
  <c r="AR491" i="6" s="1"/>
  <c r="AQ491" i="6" s="1"/>
  <c r="AP491" i="6" s="1"/>
  <c r="AO491" i="6" s="1"/>
  <c r="AN491" i="6" s="1"/>
  <c r="AM491" i="6" s="1"/>
  <c r="AL491" i="6" s="1"/>
  <c r="AT209" i="6"/>
  <c r="AS209" i="6" s="1"/>
  <c r="AR209" i="6" s="1"/>
  <c r="AQ209" i="6" s="1"/>
  <c r="AP209" i="6" s="1"/>
  <c r="AO209" i="6" s="1"/>
  <c r="AN209" i="6" s="1"/>
  <c r="AM209" i="6" s="1"/>
  <c r="AL209" i="6" s="1"/>
  <c r="BK19" i="6"/>
  <c r="BJ19" i="6" s="1"/>
  <c r="BI19" i="6" s="1"/>
  <c r="BH19" i="6" s="1"/>
  <c r="BG19" i="6" s="1"/>
  <c r="BF19" i="6" s="1"/>
  <c r="BE19" i="6" s="1"/>
  <c r="BD19" i="6" s="1"/>
  <c r="BC19" i="6" s="1"/>
  <c r="AJ751" i="6"/>
  <c r="AI751" i="6"/>
  <c r="AK751" i="6"/>
  <c r="AT437" i="6"/>
  <c r="AS437" i="6" s="1"/>
  <c r="AR437" i="6" s="1"/>
  <c r="AQ437" i="6" s="1"/>
  <c r="AP437" i="6" s="1"/>
  <c r="AO437" i="6" s="1"/>
  <c r="AN437" i="6" s="1"/>
  <c r="AM437" i="6" s="1"/>
  <c r="AL437" i="6" s="1"/>
  <c r="AJ202" i="6"/>
  <c r="AI202" i="6"/>
  <c r="AK202" i="6"/>
  <c r="AT596" i="6"/>
  <c r="AS596" i="6" s="1"/>
  <c r="AR596" i="6" s="1"/>
  <c r="AQ596" i="6" s="1"/>
  <c r="AP596" i="6" s="1"/>
  <c r="AO596" i="6" s="1"/>
  <c r="AN596" i="6" s="1"/>
  <c r="AM596" i="6" s="1"/>
  <c r="AL596" i="6" s="1"/>
  <c r="AT680" i="6"/>
  <c r="AS680" i="6" s="1"/>
  <c r="AR680" i="6" s="1"/>
  <c r="AQ680" i="6" s="1"/>
  <c r="AP680" i="6" s="1"/>
  <c r="AO680" i="6" s="1"/>
  <c r="AN680" i="6" s="1"/>
  <c r="AM680" i="6" s="1"/>
  <c r="AL680" i="6" s="1"/>
  <c r="AS449" i="6"/>
  <c r="AR449" i="6" s="1"/>
  <c r="AQ449" i="6" s="1"/>
  <c r="AP449" i="6" s="1"/>
  <c r="AO449" i="6" s="1"/>
  <c r="AN449" i="6" s="1"/>
  <c r="AM449" i="6" s="1"/>
  <c r="AL449" i="6" s="1"/>
  <c r="AT449" i="6"/>
  <c r="AT200" i="6"/>
  <c r="AS200" i="6" s="1"/>
  <c r="AR200" i="6" s="1"/>
  <c r="AQ200" i="6" s="1"/>
  <c r="AP200" i="6" s="1"/>
  <c r="AO200" i="6" s="1"/>
  <c r="AN200" i="6" s="1"/>
  <c r="AM200" i="6" s="1"/>
  <c r="AL200" i="6" s="1"/>
  <c r="AT831" i="6"/>
  <c r="AS831" i="6" s="1"/>
  <c r="AR831" i="6" s="1"/>
  <c r="AQ831" i="6" s="1"/>
  <c r="AP831" i="6" s="1"/>
  <c r="AO831" i="6" s="1"/>
  <c r="AN831" i="6" s="1"/>
  <c r="AM831" i="6" s="1"/>
  <c r="AL831" i="6" s="1"/>
  <c r="AI595" i="6"/>
  <c r="AJ595" i="6"/>
  <c r="AK595" i="6"/>
  <c r="AT289" i="6"/>
  <c r="AS289" i="6" s="1"/>
  <c r="AR289" i="6" s="1"/>
  <c r="AQ289" i="6" s="1"/>
  <c r="AP289" i="6" s="1"/>
  <c r="AO289" i="6" s="1"/>
  <c r="AN289" i="6" s="1"/>
  <c r="AM289" i="6" s="1"/>
  <c r="AL289" i="6" s="1"/>
  <c r="BK24" i="6"/>
  <c r="BJ24" i="6"/>
  <c r="BI24" i="6"/>
  <c r="BH24" i="6" s="1"/>
  <c r="BG24" i="6" s="1"/>
  <c r="BF24" i="6" s="1"/>
  <c r="BE24" i="6" s="1"/>
  <c r="BD24" i="6" s="1"/>
  <c r="BC24" i="6" s="1"/>
  <c r="AJ726" i="6"/>
  <c r="AK726" i="6"/>
  <c r="AI726" i="6"/>
  <c r="AJ529" i="6"/>
  <c r="AK529" i="6"/>
  <c r="AI529" i="6"/>
  <c r="AT287" i="6"/>
  <c r="AS287" i="6" s="1"/>
  <c r="AR287" i="6" s="1"/>
  <c r="AQ287" i="6" s="1"/>
  <c r="AP287" i="6" s="1"/>
  <c r="AO287" i="6" s="1"/>
  <c r="AN287" i="6" s="1"/>
  <c r="AM287" i="6" s="1"/>
  <c r="AL287" i="6" s="1"/>
  <c r="AT585" i="6"/>
  <c r="AS585" i="6" s="1"/>
  <c r="AR585" i="6" s="1"/>
  <c r="AQ585" i="6" s="1"/>
  <c r="AP585" i="6" s="1"/>
  <c r="AO585" i="6" s="1"/>
  <c r="AN585" i="6" s="1"/>
  <c r="AM585" i="6" s="1"/>
  <c r="AL585" i="6" s="1"/>
  <c r="AT687" i="6"/>
  <c r="AS687" i="6" s="1"/>
  <c r="AR687" i="6" s="1"/>
  <c r="AQ687" i="6" s="1"/>
  <c r="AP687" i="6" s="1"/>
  <c r="AO687" i="6" s="1"/>
  <c r="AN687" i="6" s="1"/>
  <c r="AM687" i="6" s="1"/>
  <c r="AL687" i="6" s="1"/>
  <c r="AT371" i="6"/>
  <c r="AS371" i="6" s="1"/>
  <c r="AR371" i="6" s="1"/>
  <c r="AQ371" i="6" s="1"/>
  <c r="AP371" i="6" s="1"/>
  <c r="AO371" i="6" s="1"/>
  <c r="AN371" i="6" s="1"/>
  <c r="AM371" i="6" s="1"/>
  <c r="AL371" i="6" s="1"/>
  <c r="AT106" i="6"/>
  <c r="AS106" i="6"/>
  <c r="AR106" i="6" s="1"/>
  <c r="AQ106" i="6" s="1"/>
  <c r="AP106" i="6" s="1"/>
  <c r="AO106" i="6" s="1"/>
  <c r="AN106" i="6" s="1"/>
  <c r="AM106" i="6" s="1"/>
  <c r="AL106" i="6" s="1"/>
  <c r="AT21" i="6"/>
  <c r="AS21" i="6" s="1"/>
  <c r="AR21" i="6" s="1"/>
  <c r="AQ21" i="6" s="1"/>
  <c r="AP21" i="6" s="1"/>
  <c r="AO21" i="6" s="1"/>
  <c r="AN21" i="6" s="1"/>
  <c r="AM21" i="6" s="1"/>
  <c r="AL21" i="6" s="1"/>
  <c r="AT610" i="6"/>
  <c r="AS610" i="6" s="1"/>
  <c r="AR610" i="6" s="1"/>
  <c r="AQ610" i="6" s="1"/>
  <c r="AP610" i="6" s="1"/>
  <c r="AO610" i="6" s="1"/>
  <c r="AN610" i="6" s="1"/>
  <c r="AM610" i="6" s="1"/>
  <c r="AL610" i="6" s="1"/>
  <c r="AT364" i="6"/>
  <c r="AS364" i="6" s="1"/>
  <c r="AR364" i="6" s="1"/>
  <c r="AQ364" i="6" s="1"/>
  <c r="AP364" i="6" s="1"/>
  <c r="AO364" i="6" s="1"/>
  <c r="AN364" i="6" s="1"/>
  <c r="AM364" i="6" s="1"/>
  <c r="AL364" i="6" s="1"/>
  <c r="AT111" i="6"/>
  <c r="AS111" i="6" s="1"/>
  <c r="AR111" i="6" s="1"/>
  <c r="AQ111" i="6" s="1"/>
  <c r="AP111" i="6" s="1"/>
  <c r="AO111" i="6" s="1"/>
  <c r="AN111" i="6" s="1"/>
  <c r="AM111" i="6" s="1"/>
  <c r="AL111" i="6" s="1"/>
  <c r="BK9" i="6"/>
  <c r="BJ9" i="6" s="1"/>
  <c r="BI9" i="6" s="1"/>
  <c r="BH9" i="6" s="1"/>
  <c r="BG9" i="6" s="1"/>
  <c r="BF9" i="6" s="1"/>
  <c r="BE9" i="6" s="1"/>
  <c r="BD9" i="6" s="1"/>
  <c r="BC9" i="6" s="1"/>
  <c r="AT67" i="6"/>
  <c r="AS67" i="6" s="1"/>
  <c r="AR67" i="6" s="1"/>
  <c r="AQ67" i="6" s="1"/>
  <c r="AP67" i="6" s="1"/>
  <c r="AO67" i="6" s="1"/>
  <c r="AN67" i="6" s="1"/>
  <c r="AM67" i="6" s="1"/>
  <c r="AL67" i="6" s="1"/>
  <c r="AT451" i="6"/>
  <c r="AS451" i="6" s="1"/>
  <c r="AR451" i="6" s="1"/>
  <c r="AQ451" i="6" s="1"/>
  <c r="AP451" i="6" s="1"/>
  <c r="AO451" i="6" s="1"/>
  <c r="AN451" i="6" s="1"/>
  <c r="AM451" i="6" s="1"/>
  <c r="AL451" i="6" s="1"/>
  <c r="BK55" i="6"/>
  <c r="BJ55" i="6"/>
  <c r="BI55" i="6"/>
  <c r="BH55" i="6" s="1"/>
  <c r="BG55" i="6" s="1"/>
  <c r="BF55" i="6" s="1"/>
  <c r="BE55" i="6" s="1"/>
  <c r="BD55" i="6" s="1"/>
  <c r="BC55" i="6" s="1"/>
  <c r="AJ546" i="6"/>
  <c r="AI546" i="6"/>
  <c r="AH546" i="6" s="1"/>
  <c r="AK546" i="6"/>
  <c r="AI281" i="6"/>
  <c r="AK281" i="6"/>
  <c r="AJ281" i="6"/>
  <c r="AH281" i="6" s="1"/>
  <c r="BI71" i="6"/>
  <c r="BH71" i="6" s="1"/>
  <c r="BG71" i="6"/>
  <c r="BF71" i="6" s="1"/>
  <c r="BE71" i="6" s="1"/>
  <c r="BD71" i="6" s="1"/>
  <c r="BC71" i="6" s="1"/>
  <c r="BK71" i="6"/>
  <c r="BJ71" i="6"/>
  <c r="AT573" i="6"/>
  <c r="AS573" i="6" s="1"/>
  <c r="AR573" i="6" s="1"/>
  <c r="AQ573" i="6" s="1"/>
  <c r="AP573" i="6" s="1"/>
  <c r="AO573" i="6" s="1"/>
  <c r="AN573" i="6" s="1"/>
  <c r="AM573" i="6" s="1"/>
  <c r="AL573" i="6" s="1"/>
  <c r="AT295" i="6"/>
  <c r="AS295" i="6"/>
  <c r="AR295" i="6" s="1"/>
  <c r="AQ295" i="6" s="1"/>
  <c r="AP295" i="6" s="1"/>
  <c r="AO295" i="6" s="1"/>
  <c r="AN295" i="6" s="1"/>
  <c r="AM295" i="6" s="1"/>
  <c r="AL295" i="6" s="1"/>
  <c r="AT808" i="6"/>
  <c r="AS808" i="6" s="1"/>
  <c r="AR808" i="6" s="1"/>
  <c r="AQ808" i="6" s="1"/>
  <c r="AP808" i="6" s="1"/>
  <c r="AO808" i="6" s="1"/>
  <c r="AN808" i="6" s="1"/>
  <c r="AM808" i="6" s="1"/>
  <c r="AL808" i="6" s="1"/>
  <c r="AJ676" i="6"/>
  <c r="AI676" i="6"/>
  <c r="AK676" i="6"/>
  <c r="AR797" i="6"/>
  <c r="AQ797" i="6" s="1"/>
  <c r="AP797" i="6" s="1"/>
  <c r="AO797" i="6" s="1"/>
  <c r="AN797" i="6" s="1"/>
  <c r="AM797" i="6" s="1"/>
  <c r="AL797" i="6" s="1"/>
  <c r="AT797" i="6"/>
  <c r="AS797" i="6" s="1"/>
  <c r="AI179" i="6"/>
  <c r="AJ179" i="6"/>
  <c r="AK179" i="6"/>
  <c r="AI615" i="6"/>
  <c r="AK615" i="6"/>
  <c r="AJ615" i="6"/>
  <c r="AT495" i="6"/>
  <c r="AS495" i="6" s="1"/>
  <c r="AR495" i="6" s="1"/>
  <c r="AQ495" i="6" s="1"/>
  <c r="AP495" i="6" s="1"/>
  <c r="AO495" i="6" s="1"/>
  <c r="AN495" i="6" s="1"/>
  <c r="AM495" i="6" s="1"/>
  <c r="AL495" i="6" s="1"/>
  <c r="AJ369" i="6"/>
  <c r="AI369" i="6"/>
  <c r="AK369" i="6"/>
  <c r="BJ82" i="6"/>
  <c r="BK82" i="6"/>
  <c r="BI82" i="6"/>
  <c r="BH82" i="6"/>
  <c r="BG82" i="6" s="1"/>
  <c r="BF82" i="6" s="1"/>
  <c r="BE82" i="6" s="1"/>
  <c r="BD82" i="6" s="1"/>
  <c r="BC82" i="6" s="1"/>
  <c r="AI805" i="6"/>
  <c r="AJ805" i="6"/>
  <c r="AK805" i="6"/>
  <c r="AI146" i="6"/>
  <c r="AK146" i="6"/>
  <c r="AJ146" i="6"/>
  <c r="BK73" i="6"/>
  <c r="BJ73" i="6" s="1"/>
  <c r="BI73" i="6" s="1"/>
  <c r="BH73" i="6" s="1"/>
  <c r="BG73" i="6" s="1"/>
  <c r="BF73" i="6" s="1"/>
  <c r="BE73" i="6" s="1"/>
  <c r="BD73" i="6" s="1"/>
  <c r="BC73" i="6" s="1"/>
  <c r="AT669" i="6"/>
  <c r="AS669" i="6" s="1"/>
  <c r="AR669" i="6" s="1"/>
  <c r="AQ669" i="6" s="1"/>
  <c r="AP669" i="6" s="1"/>
  <c r="AO669" i="6" s="1"/>
  <c r="AN669" i="6" s="1"/>
  <c r="AM669" i="6" s="1"/>
  <c r="AL669" i="6" s="1"/>
  <c r="AT214" i="6"/>
  <c r="AS214" i="6" s="1"/>
  <c r="AR214" i="6" s="1"/>
  <c r="AQ214" i="6" s="1"/>
  <c r="AP214" i="6" s="1"/>
  <c r="AO214" i="6" s="1"/>
  <c r="AN214" i="6" s="1"/>
  <c r="AM214" i="6" s="1"/>
  <c r="AL214" i="6" s="1"/>
  <c r="AI124" i="6"/>
  <c r="AK124" i="6"/>
  <c r="AJ124" i="6"/>
  <c r="AT720" i="6"/>
  <c r="AS720" i="6" s="1"/>
  <c r="AR720" i="6" s="1"/>
  <c r="AQ720" i="6" s="1"/>
  <c r="AP720" i="6" s="1"/>
  <c r="AO720" i="6" s="1"/>
  <c r="AN720" i="6" s="1"/>
  <c r="AM720" i="6" s="1"/>
  <c r="AL720" i="6" s="1"/>
  <c r="AT141" i="6"/>
  <c r="AS141" i="6" s="1"/>
  <c r="AR141" i="6" s="1"/>
  <c r="AQ141" i="6" s="1"/>
  <c r="AP141" i="6" s="1"/>
  <c r="AO141" i="6" s="1"/>
  <c r="AN141" i="6" s="1"/>
  <c r="AM141" i="6" s="1"/>
  <c r="AL141" i="6" s="1"/>
  <c r="AT405" i="6"/>
  <c r="AS405" i="6" s="1"/>
  <c r="AR405" i="6" s="1"/>
  <c r="AQ405" i="6" s="1"/>
  <c r="AP405" i="6" s="1"/>
  <c r="AO405" i="6" s="1"/>
  <c r="AN405" i="6" s="1"/>
  <c r="AM405" i="6" s="1"/>
  <c r="AL405" i="6" s="1"/>
  <c r="AT176" i="6"/>
  <c r="AS176" i="6" s="1"/>
  <c r="AR176" i="6" s="1"/>
  <c r="AQ176" i="6" s="1"/>
  <c r="AP176" i="6" s="1"/>
  <c r="AO176" i="6" s="1"/>
  <c r="AN176" i="6" s="1"/>
  <c r="AM176" i="6" s="1"/>
  <c r="AL176" i="6" s="1"/>
  <c r="AT256" i="6"/>
  <c r="AS256" i="6" s="1"/>
  <c r="AR256" i="6" s="1"/>
  <c r="AQ256" i="6" s="1"/>
  <c r="AP256" i="6" s="1"/>
  <c r="AO256" i="6" s="1"/>
  <c r="AN256" i="6" s="1"/>
  <c r="AM256" i="6" s="1"/>
  <c r="AL256" i="6" s="1"/>
  <c r="AT347" i="6"/>
  <c r="AS347" i="6" s="1"/>
  <c r="AR347" i="6" s="1"/>
  <c r="AQ347" i="6" s="1"/>
  <c r="AP347" i="6" s="1"/>
  <c r="AO347" i="6" s="1"/>
  <c r="AN347" i="6" s="1"/>
  <c r="AM347" i="6" s="1"/>
  <c r="AL347" i="6" s="1"/>
  <c r="AT718" i="6"/>
  <c r="AS718" i="6" s="1"/>
  <c r="AR718" i="6" s="1"/>
  <c r="AQ718" i="6" s="1"/>
  <c r="AP718" i="6" s="1"/>
  <c r="AO718" i="6" s="1"/>
  <c r="AN718" i="6" s="1"/>
  <c r="AM718" i="6" s="1"/>
  <c r="AL718" i="6" s="1"/>
  <c r="AT519" i="6"/>
  <c r="AS519" i="6" s="1"/>
  <c r="AR519" i="6" s="1"/>
  <c r="AQ519" i="6" s="1"/>
  <c r="AP519" i="6" s="1"/>
  <c r="AO519" i="6" s="1"/>
  <c r="AN519" i="6" s="1"/>
  <c r="AM519" i="6" s="1"/>
  <c r="AL519" i="6" s="1"/>
  <c r="AJ244" i="6"/>
  <c r="AI244" i="6"/>
  <c r="AK244" i="6"/>
  <c r="AJ826" i="6"/>
  <c r="AK826" i="6"/>
  <c r="AI826" i="6"/>
  <c r="AT103" i="6"/>
  <c r="AS103" i="6" s="1"/>
  <c r="AR103" i="6" s="1"/>
  <c r="AQ103" i="6" s="1"/>
  <c r="AP103" i="6" s="1"/>
  <c r="AO103" i="6" s="1"/>
  <c r="AN103" i="6" s="1"/>
  <c r="AM103" i="6" s="1"/>
  <c r="AL103" i="6" s="1"/>
  <c r="AT274" i="6"/>
  <c r="AS274" i="6" s="1"/>
  <c r="AR274" i="6" s="1"/>
  <c r="AQ274" i="6" s="1"/>
  <c r="AP274" i="6" s="1"/>
  <c r="AO274" i="6" s="1"/>
  <c r="AN274" i="6" s="1"/>
  <c r="AM274" i="6" s="1"/>
  <c r="AL274" i="6" s="1"/>
  <c r="AT433" i="6"/>
  <c r="AS433" i="6" s="1"/>
  <c r="AR433" i="6" s="1"/>
  <c r="AQ433" i="6" s="1"/>
  <c r="AP433" i="6" s="1"/>
  <c r="AO433" i="6" s="1"/>
  <c r="AN433" i="6" s="1"/>
  <c r="AM433" i="6" s="1"/>
  <c r="AL433" i="6" s="1"/>
  <c r="AT752" i="6"/>
  <c r="AS752" i="6" s="1"/>
  <c r="AR752" i="6" s="1"/>
  <c r="AQ752" i="6" s="1"/>
  <c r="AP752" i="6" s="1"/>
  <c r="AO752" i="6" s="1"/>
  <c r="AN752" i="6" s="1"/>
  <c r="AM752" i="6" s="1"/>
  <c r="AL752" i="6" s="1"/>
  <c r="AT552" i="6"/>
  <c r="AS552" i="6" s="1"/>
  <c r="AR552" i="6" s="1"/>
  <c r="AQ552" i="6" s="1"/>
  <c r="AP552" i="6" s="1"/>
  <c r="AO552" i="6" s="1"/>
  <c r="AN552" i="6" s="1"/>
  <c r="AM552" i="6" s="1"/>
  <c r="AL552" i="6" s="1"/>
  <c r="AT251" i="6"/>
  <c r="AS251" i="6" s="1"/>
  <c r="AR251" i="6" s="1"/>
  <c r="AQ251" i="6" s="1"/>
  <c r="AP251" i="6" s="1"/>
  <c r="AO251" i="6" s="1"/>
  <c r="AN251" i="6" s="1"/>
  <c r="AM251" i="6" s="1"/>
  <c r="AL251" i="6" s="1"/>
  <c r="AT722" i="6"/>
  <c r="AS722" i="6" s="1"/>
  <c r="AR722" i="6" s="1"/>
  <c r="AQ722" i="6" s="1"/>
  <c r="AP722" i="6" s="1"/>
  <c r="AO722" i="6" s="1"/>
  <c r="AN722" i="6" s="1"/>
  <c r="AM722" i="6" s="1"/>
  <c r="AL722" i="6" s="1"/>
  <c r="AI227" i="6"/>
  <c r="AK227" i="6"/>
  <c r="AJ227" i="6"/>
  <c r="AT60" i="6"/>
  <c r="AS60" i="6" s="1"/>
  <c r="AR60" i="6" s="1"/>
  <c r="AQ60" i="6" s="1"/>
  <c r="AP60" i="6" s="1"/>
  <c r="AO60" i="6" s="1"/>
  <c r="AN60" i="6" s="1"/>
  <c r="AM60" i="6" s="1"/>
  <c r="AL60" i="6" s="1"/>
  <c r="AT62" i="6"/>
  <c r="AS62" i="6" s="1"/>
  <c r="AR62" i="6" s="1"/>
  <c r="AQ62" i="6" s="1"/>
  <c r="AP62" i="6" s="1"/>
  <c r="AO62" i="6" s="1"/>
  <c r="AN62" i="6" s="1"/>
  <c r="AM62" i="6" s="1"/>
  <c r="AL62" i="6" s="1"/>
  <c r="AI386" i="6"/>
  <c r="AH386" i="6" s="1"/>
  <c r="AJ386" i="6"/>
  <c r="AK386" i="6"/>
  <c r="AT114" i="6"/>
  <c r="AS114" i="6" s="1"/>
  <c r="AR114" i="6" s="1"/>
  <c r="AQ114" i="6" s="1"/>
  <c r="AP114" i="6" s="1"/>
  <c r="AO114" i="6" s="1"/>
  <c r="AN114" i="6" s="1"/>
  <c r="AM114" i="6" s="1"/>
  <c r="AL114" i="6" s="1"/>
  <c r="AT783" i="6"/>
  <c r="AS783" i="6"/>
  <c r="AR783" i="6" s="1"/>
  <c r="AQ783" i="6" s="1"/>
  <c r="AP783" i="6" s="1"/>
  <c r="AO783" i="6" s="1"/>
  <c r="AN783" i="6" s="1"/>
  <c r="AM783" i="6" s="1"/>
  <c r="AL783" i="6" s="1"/>
  <c r="AT871" i="6"/>
  <c r="AS871" i="6" s="1"/>
  <c r="AR871" i="6" s="1"/>
  <c r="AQ871" i="6" s="1"/>
  <c r="AP871" i="6" s="1"/>
  <c r="AO871" i="6" s="1"/>
  <c r="AN871" i="6" s="1"/>
  <c r="AM871" i="6" s="1"/>
  <c r="AL871" i="6" s="1"/>
  <c r="BK75" i="6"/>
  <c r="BJ75" i="6" s="1"/>
  <c r="BI75" i="6" s="1"/>
  <c r="BH75" i="6"/>
  <c r="BG75" i="6" s="1"/>
  <c r="BF75" i="6" s="1"/>
  <c r="BE75" i="6" s="1"/>
  <c r="BD75" i="6" s="1"/>
  <c r="BC75" i="6" s="1"/>
  <c r="AT159" i="6"/>
  <c r="AS159" i="6" s="1"/>
  <c r="AR159" i="6" s="1"/>
  <c r="AQ159" i="6" s="1"/>
  <c r="AP159" i="6" s="1"/>
  <c r="AO159" i="6" s="1"/>
  <c r="AN159" i="6" s="1"/>
  <c r="AM159" i="6" s="1"/>
  <c r="AL159" i="6" s="1"/>
  <c r="AI283" i="6"/>
  <c r="AK283" i="6"/>
  <c r="AJ283" i="6"/>
  <c r="AH283" i="6" s="1"/>
  <c r="AT426" i="6"/>
  <c r="AS426" i="6" s="1"/>
  <c r="AR426" i="6" s="1"/>
  <c r="AQ426" i="6" s="1"/>
  <c r="AP426" i="6" s="1"/>
  <c r="AO426" i="6" s="1"/>
  <c r="AN426" i="6" s="1"/>
  <c r="AM426" i="6" s="1"/>
  <c r="AL426" i="6" s="1"/>
  <c r="AT638" i="6"/>
  <c r="AS638" i="6"/>
  <c r="AR638" i="6" s="1"/>
  <c r="AQ638" i="6" s="1"/>
  <c r="AP638" i="6" s="1"/>
  <c r="AO638" i="6" s="1"/>
  <c r="AN638" i="6" s="1"/>
  <c r="AM638" i="6" s="1"/>
  <c r="AL638" i="6" s="1"/>
  <c r="AT311" i="6"/>
  <c r="AS311" i="6" s="1"/>
  <c r="AR311" i="6" s="1"/>
  <c r="AQ311" i="6" s="1"/>
  <c r="AP311" i="6" s="1"/>
  <c r="AO311" i="6" s="1"/>
  <c r="AN311" i="6" s="1"/>
  <c r="AM311" i="6" s="1"/>
  <c r="AL311" i="6" s="1"/>
  <c r="AT278" i="6"/>
  <c r="AS278" i="6" s="1"/>
  <c r="AR278" i="6" s="1"/>
  <c r="AQ278" i="6" s="1"/>
  <c r="AP278" i="6" s="1"/>
  <c r="AO278" i="6" s="1"/>
  <c r="AN278" i="6" s="1"/>
  <c r="AM278" i="6" s="1"/>
  <c r="AL278" i="6" s="1"/>
  <c r="AT64" i="6"/>
  <c r="AS64" i="6" s="1"/>
  <c r="AR64" i="6" s="1"/>
  <c r="AQ64" i="6" s="1"/>
  <c r="AP64" i="6" s="1"/>
  <c r="AO64" i="6" s="1"/>
  <c r="AN64" i="6" s="1"/>
  <c r="AM64" i="6" s="1"/>
  <c r="AL64" i="6" s="1"/>
  <c r="AJ198" i="6"/>
  <c r="AI198" i="6"/>
  <c r="AH198" i="6" s="1"/>
  <c r="AK198" i="6"/>
  <c r="AT183" i="6"/>
  <c r="AS183" i="6" s="1"/>
  <c r="AR183" i="6" s="1"/>
  <c r="AQ183" i="6" s="1"/>
  <c r="AP183" i="6" s="1"/>
  <c r="AO183" i="6" s="1"/>
  <c r="AN183" i="6" s="1"/>
  <c r="AM183" i="6" s="1"/>
  <c r="AL183" i="6" s="1"/>
  <c r="AJ233" i="6"/>
  <c r="AI233" i="6"/>
  <c r="AK233" i="6"/>
  <c r="AI711" i="6"/>
  <c r="AJ711" i="6"/>
  <c r="AK711" i="6"/>
  <c r="AT855" i="6"/>
  <c r="AS855" i="6" s="1"/>
  <c r="AR855" i="6" s="1"/>
  <c r="AQ855" i="6" s="1"/>
  <c r="AP855" i="6" s="1"/>
  <c r="AO855" i="6" s="1"/>
  <c r="AN855" i="6" s="1"/>
  <c r="AM855" i="6" s="1"/>
  <c r="AL855" i="6" s="1"/>
  <c r="AK172" i="6"/>
  <c r="AJ172" i="6"/>
  <c r="AI172" i="6"/>
  <c r="AI400" i="6"/>
  <c r="AK400" i="6"/>
  <c r="AJ400" i="6"/>
  <c r="AT41" i="6"/>
  <c r="AS41" i="6" s="1"/>
  <c r="AR41" i="6" s="1"/>
  <c r="AQ41" i="6" s="1"/>
  <c r="AP41" i="6" s="1"/>
  <c r="AO41" i="6" s="1"/>
  <c r="AN41" i="6" s="1"/>
  <c r="AM41" i="6" s="1"/>
  <c r="AL41" i="6" s="1"/>
  <c r="AT561" i="6"/>
  <c r="AS561" i="6" s="1"/>
  <c r="AR561" i="6" s="1"/>
  <c r="AQ561" i="6" s="1"/>
  <c r="AP561" i="6" s="1"/>
  <c r="AO561" i="6" s="1"/>
  <c r="AN561" i="6" s="1"/>
  <c r="AM561" i="6" s="1"/>
  <c r="AL561" i="6" s="1"/>
  <c r="AJ144" i="6"/>
  <c r="AI144" i="6"/>
  <c r="AK144" i="6"/>
  <c r="AT709" i="6"/>
  <c r="AS709" i="6" s="1"/>
  <c r="AR709" i="6" s="1"/>
  <c r="AQ709" i="6" s="1"/>
  <c r="AP709" i="6" s="1"/>
  <c r="AO709" i="6" s="1"/>
  <c r="AN709" i="6" s="1"/>
  <c r="AM709" i="6" s="1"/>
  <c r="AL709" i="6" s="1"/>
  <c r="AT324" i="6"/>
  <c r="AS324" i="6" s="1"/>
  <c r="AR324" i="6" s="1"/>
  <c r="AQ324" i="6" s="1"/>
  <c r="AP324" i="6" s="1"/>
  <c r="AO324" i="6" s="1"/>
  <c r="AN324" i="6" s="1"/>
  <c r="AM324" i="6" s="1"/>
  <c r="AL324" i="6" s="1"/>
  <c r="AI468" i="6"/>
  <c r="AK468" i="6"/>
  <c r="AJ468" i="6"/>
  <c r="AT121" i="6"/>
  <c r="AS121" i="6" s="1"/>
  <c r="AR121" i="6" s="1"/>
  <c r="AQ121" i="6" s="1"/>
  <c r="AP121" i="6" s="1"/>
  <c r="AO121" i="6" s="1"/>
  <c r="AN121" i="6" s="1"/>
  <c r="AM121" i="6" s="1"/>
  <c r="AL121" i="6" s="1"/>
  <c r="AT22" i="6"/>
  <c r="AS22" i="6" s="1"/>
  <c r="AR22" i="6" s="1"/>
  <c r="AQ22" i="6" s="1"/>
  <c r="AP22" i="6" s="1"/>
  <c r="AO22" i="6" s="1"/>
  <c r="AN22" i="6" s="1"/>
  <c r="AM22" i="6" s="1"/>
  <c r="AL22" i="6" s="1"/>
  <c r="AT327" i="6"/>
  <c r="AS327" i="6" s="1"/>
  <c r="AR327" i="6" s="1"/>
  <c r="AQ327" i="6" s="1"/>
  <c r="AP327" i="6" s="1"/>
  <c r="AO327" i="6" s="1"/>
  <c r="AN327" i="6" s="1"/>
  <c r="AM327" i="6" s="1"/>
  <c r="AL327" i="6" s="1"/>
  <c r="AT421" i="6"/>
  <c r="AS421" i="6" s="1"/>
  <c r="AR421" i="6" s="1"/>
  <c r="AQ421" i="6" s="1"/>
  <c r="AP421" i="6" s="1"/>
  <c r="AO421" i="6" s="1"/>
  <c r="AN421" i="6" s="1"/>
  <c r="AM421" i="6" s="1"/>
  <c r="AL421" i="6" s="1"/>
  <c r="AJ651" i="6"/>
  <c r="AK651" i="6"/>
  <c r="AI651" i="6"/>
  <c r="AT342" i="6"/>
  <c r="AS342" i="6" s="1"/>
  <c r="AR342" i="6" s="1"/>
  <c r="AQ342" i="6" s="1"/>
  <c r="AP342" i="6" s="1"/>
  <c r="AO342" i="6" s="1"/>
  <c r="AN342" i="6" s="1"/>
  <c r="AM342" i="6" s="1"/>
  <c r="AL342" i="6" s="1"/>
  <c r="AT559" i="6"/>
  <c r="AS559" i="6" s="1"/>
  <c r="AR559" i="6" s="1"/>
  <c r="AQ559" i="6" s="1"/>
  <c r="AP559" i="6" s="1"/>
  <c r="AO559" i="6" s="1"/>
  <c r="AN559" i="6" s="1"/>
  <c r="AM559" i="6" s="1"/>
  <c r="AL559" i="6" s="1"/>
  <c r="AJ83" i="6"/>
  <c r="AI83" i="6"/>
  <c r="AK83" i="6"/>
  <c r="AT677" i="6"/>
  <c r="AS677" i="6" s="1"/>
  <c r="AR677" i="6" s="1"/>
  <c r="AQ677" i="6" s="1"/>
  <c r="AP677" i="6" s="1"/>
  <c r="AO677" i="6" s="1"/>
  <c r="AN677" i="6" s="1"/>
  <c r="AM677" i="6" s="1"/>
  <c r="AL677" i="6" s="1"/>
  <c r="AT360" i="6"/>
  <c r="AS360" i="6" s="1"/>
  <c r="AR360" i="6" s="1"/>
  <c r="AQ360" i="6" s="1"/>
  <c r="AP360" i="6" s="1"/>
  <c r="AO360" i="6" s="1"/>
  <c r="AN360" i="6" s="1"/>
  <c r="AM360" i="6" s="1"/>
  <c r="AL360" i="6" s="1"/>
  <c r="AT71" i="6"/>
  <c r="AS71" i="6" s="1"/>
  <c r="AR71" i="6" s="1"/>
  <c r="AQ71" i="6" s="1"/>
  <c r="AP71" i="6" s="1"/>
  <c r="AO71" i="6" s="1"/>
  <c r="AN71" i="6" s="1"/>
  <c r="AM71" i="6" s="1"/>
  <c r="AL71" i="6" s="1"/>
  <c r="AT35" i="6"/>
  <c r="AS35" i="6" s="1"/>
  <c r="AR35" i="6" s="1"/>
  <c r="AQ35" i="6" s="1"/>
  <c r="AP35" i="6" s="1"/>
  <c r="AO35" i="6" s="1"/>
  <c r="AN35" i="6" s="1"/>
  <c r="AM35" i="6" s="1"/>
  <c r="AL35" i="6" s="1"/>
  <c r="AT345" i="6"/>
  <c r="AS345" i="6" s="1"/>
  <c r="AR345" i="6" s="1"/>
  <c r="AQ345" i="6" s="1"/>
  <c r="AP345" i="6" s="1"/>
  <c r="AO345" i="6" s="1"/>
  <c r="AN345" i="6" s="1"/>
  <c r="AM345" i="6" s="1"/>
  <c r="AL345" i="6" s="1"/>
  <c r="AT418" i="6"/>
  <c r="AS418" i="6" s="1"/>
  <c r="AR418" i="6" s="1"/>
  <c r="AQ418" i="6" s="1"/>
  <c r="AP418" i="6" s="1"/>
  <c r="AO418" i="6" s="1"/>
  <c r="AN418" i="6" s="1"/>
  <c r="AM418" i="6" s="1"/>
  <c r="AL418" i="6" s="1"/>
  <c r="AT533" i="6"/>
  <c r="AS533" i="6" s="1"/>
  <c r="AR533" i="6"/>
  <c r="AQ533" i="6" s="1"/>
  <c r="AP533" i="6" s="1"/>
  <c r="AO533" i="6" s="1"/>
  <c r="AN533" i="6" s="1"/>
  <c r="AM533" i="6" s="1"/>
  <c r="AL533" i="6" s="1"/>
  <c r="AK698" i="6"/>
  <c r="AI698" i="6"/>
  <c r="AJ698" i="6"/>
  <c r="AI623" i="6"/>
  <c r="AH623" i="6" s="1"/>
  <c r="AB623" i="6" s="1"/>
  <c r="AK623" i="6"/>
  <c r="AJ623" i="6"/>
  <c r="AT215" i="6"/>
  <c r="AS215" i="6" s="1"/>
  <c r="AR215" i="6" s="1"/>
  <c r="AQ215" i="6" s="1"/>
  <c r="AP215" i="6" s="1"/>
  <c r="AO215" i="6" s="1"/>
  <c r="AN215" i="6" s="1"/>
  <c r="AM215" i="6" s="1"/>
  <c r="AL215" i="6" s="1"/>
  <c r="AT221" i="6"/>
  <c r="AS221" i="6" s="1"/>
  <c r="AR221" i="6" s="1"/>
  <c r="AQ221" i="6" s="1"/>
  <c r="AP221" i="6" s="1"/>
  <c r="AO221" i="6" s="1"/>
  <c r="AN221" i="6" s="1"/>
  <c r="AM221" i="6" s="1"/>
  <c r="AL221" i="6" s="1"/>
  <c r="AT884" i="6"/>
  <c r="AS884" i="6" s="1"/>
  <c r="AR884" i="6" s="1"/>
  <c r="AQ884" i="6" s="1"/>
  <c r="AP884" i="6" s="1"/>
  <c r="AO884" i="6" s="1"/>
  <c r="AN884" i="6" s="1"/>
  <c r="AM884" i="6" s="1"/>
  <c r="AL884" i="6" s="1"/>
  <c r="AT875" i="6"/>
  <c r="AS875" i="6" s="1"/>
  <c r="AR875" i="6" s="1"/>
  <c r="AQ875" i="6" s="1"/>
  <c r="AP875" i="6" s="1"/>
  <c r="AO875" i="6" s="1"/>
  <c r="AN875" i="6" s="1"/>
  <c r="AM875" i="6" s="1"/>
  <c r="AL875" i="6" s="1"/>
  <c r="AT880" i="6"/>
  <c r="AS880" i="6" s="1"/>
  <c r="AR880" i="6" s="1"/>
  <c r="AQ880" i="6" s="1"/>
  <c r="AP880" i="6" s="1"/>
  <c r="AO880" i="6" s="1"/>
  <c r="AN880" i="6" s="1"/>
  <c r="AM880" i="6" s="1"/>
  <c r="AL880" i="6" s="1"/>
  <c r="AJ225" i="6"/>
  <c r="AI225" i="6"/>
  <c r="AK225" i="6"/>
  <c r="AT501" i="6"/>
  <c r="AS501" i="6" s="1"/>
  <c r="AR501" i="6" s="1"/>
  <c r="AQ501" i="6" s="1"/>
  <c r="AP501" i="6" s="1"/>
  <c r="AO501" i="6" s="1"/>
  <c r="AN501" i="6" s="1"/>
  <c r="AM501" i="6" s="1"/>
  <c r="AL501" i="6" s="1"/>
  <c r="AT350" i="6"/>
  <c r="AS350" i="6" s="1"/>
  <c r="AR350" i="6" s="1"/>
  <c r="AQ350" i="6" s="1"/>
  <c r="AP350" i="6" s="1"/>
  <c r="AO350" i="6" s="1"/>
  <c r="AN350" i="6" s="1"/>
  <c r="AM350" i="6" s="1"/>
  <c r="AL350" i="6" s="1"/>
  <c r="AT806" i="6"/>
  <c r="AS806" i="6" s="1"/>
  <c r="AR806" i="6" s="1"/>
  <c r="AQ806" i="6" s="1"/>
  <c r="AP806" i="6" s="1"/>
  <c r="AO806" i="6" s="1"/>
  <c r="AN806" i="6" s="1"/>
  <c r="AM806" i="6" s="1"/>
  <c r="AL806" i="6" s="1"/>
  <c r="AT522" i="6"/>
  <c r="AS522" i="6"/>
  <c r="AR522" i="6"/>
  <c r="AQ522" i="6" s="1"/>
  <c r="AP522" i="6" s="1"/>
  <c r="AO522" i="6" s="1"/>
  <c r="AN522" i="6" s="1"/>
  <c r="AM522" i="6" s="1"/>
  <c r="AL522" i="6" s="1"/>
  <c r="AT216" i="6"/>
  <c r="AS216" i="6"/>
  <c r="AR216" i="6" s="1"/>
  <c r="AQ216" i="6" s="1"/>
  <c r="AP216" i="6" s="1"/>
  <c r="AO216" i="6" s="1"/>
  <c r="AN216" i="6" s="1"/>
  <c r="AM216" i="6" s="1"/>
  <c r="AL216" i="6" s="1"/>
  <c r="AT785" i="6"/>
  <c r="AS785" i="6" s="1"/>
  <c r="AR785" i="6" s="1"/>
  <c r="AQ785" i="6" s="1"/>
  <c r="AP785" i="6" s="1"/>
  <c r="AO785" i="6" s="1"/>
  <c r="AN785" i="6" s="1"/>
  <c r="AM785" i="6" s="1"/>
  <c r="AL785" i="6" s="1"/>
  <c r="AJ665" i="6"/>
  <c r="AI665" i="6"/>
  <c r="AK665" i="6"/>
  <c r="AI458" i="6"/>
  <c r="AJ458" i="6"/>
  <c r="AK458" i="6"/>
  <c r="AT26" i="6"/>
  <c r="AS26" i="6" s="1"/>
  <c r="AR26" i="6" s="1"/>
  <c r="AQ26" i="6" s="1"/>
  <c r="AP26" i="6" s="1"/>
  <c r="AO26" i="6" s="1"/>
  <c r="AN26" i="6" s="1"/>
  <c r="AM26" i="6" s="1"/>
  <c r="AL26" i="6" s="1"/>
  <c r="AT275" i="6"/>
  <c r="AS275" i="6" s="1"/>
  <c r="AR275" i="6" s="1"/>
  <c r="AQ275" i="6" s="1"/>
  <c r="AP275" i="6" s="1"/>
  <c r="AO275" i="6" s="1"/>
  <c r="AN275" i="6" s="1"/>
  <c r="AM275" i="6" s="1"/>
  <c r="AL275" i="6" s="1"/>
  <c r="AT692" i="6"/>
  <c r="AS692" i="6" s="1"/>
  <c r="AR692" i="6" s="1"/>
  <c r="AQ692" i="6" s="1"/>
  <c r="AP692" i="6" s="1"/>
  <c r="AO692" i="6" s="1"/>
  <c r="AN692" i="6" s="1"/>
  <c r="AM692" i="6" s="1"/>
  <c r="AL692" i="6" s="1"/>
  <c r="AT428" i="6"/>
  <c r="AS428" i="6" s="1"/>
  <c r="AR428" i="6" s="1"/>
  <c r="AQ428" i="6" s="1"/>
  <c r="AP428" i="6" s="1"/>
  <c r="AO428" i="6" s="1"/>
  <c r="AN428" i="6" s="1"/>
  <c r="AM428" i="6" s="1"/>
  <c r="AL428" i="6" s="1"/>
  <c r="AT191" i="6"/>
  <c r="AS191" i="6" s="1"/>
  <c r="AR191" i="6" s="1"/>
  <c r="AQ191" i="6" s="1"/>
  <c r="AP191" i="6" s="1"/>
  <c r="AO191" i="6" s="1"/>
  <c r="AN191" i="6" s="1"/>
  <c r="AM191" i="6" s="1"/>
  <c r="AL191" i="6" s="1"/>
  <c r="AI845" i="6"/>
  <c r="AJ845" i="6"/>
  <c r="AK845" i="6"/>
  <c r="AT443" i="6"/>
  <c r="AS443" i="6" s="1"/>
  <c r="AR443" i="6" s="1"/>
  <c r="AQ443" i="6" s="1"/>
  <c r="AP443" i="6" s="1"/>
  <c r="AO443" i="6" s="1"/>
  <c r="AN443" i="6" s="1"/>
  <c r="AM443" i="6" s="1"/>
  <c r="AL443" i="6" s="1"/>
  <c r="AK296" i="6"/>
  <c r="AJ296" i="6"/>
  <c r="AI296" i="6"/>
  <c r="BK14" i="6"/>
  <c r="BE14" i="6"/>
  <c r="BD14" i="6" s="1"/>
  <c r="BC14" i="6" s="1"/>
  <c r="BJ14" i="6"/>
  <c r="BI14" i="6" s="1"/>
  <c r="BH14" i="6" s="1"/>
  <c r="BG14" i="6" s="1"/>
  <c r="BF14" i="6" s="1"/>
  <c r="AT810" i="6"/>
  <c r="AS810" i="6"/>
  <c r="AR810" i="6" s="1"/>
  <c r="AQ810" i="6" s="1"/>
  <c r="AP810" i="6" s="1"/>
  <c r="AO810" i="6" s="1"/>
  <c r="AN810" i="6" s="1"/>
  <c r="AM810" i="6" s="1"/>
  <c r="AL810" i="6" s="1"/>
  <c r="AT472" i="6"/>
  <c r="AS472" i="6" s="1"/>
  <c r="AR472" i="6" s="1"/>
  <c r="AQ472" i="6" s="1"/>
  <c r="AP472" i="6" s="1"/>
  <c r="AO472" i="6" s="1"/>
  <c r="AN472" i="6" s="1"/>
  <c r="AM472" i="6" s="1"/>
  <c r="AL472" i="6" s="1"/>
  <c r="AR298" i="6"/>
  <c r="AQ298" i="6" s="1"/>
  <c r="AP298" i="6" s="1"/>
  <c r="AO298" i="6" s="1"/>
  <c r="AN298" i="6" s="1"/>
  <c r="AM298" i="6" s="1"/>
  <c r="AL298" i="6" s="1"/>
  <c r="AT298" i="6"/>
  <c r="AS298" i="6" s="1"/>
  <c r="AT370" i="6"/>
  <c r="AS370" i="6" s="1"/>
  <c r="AR370" i="6" s="1"/>
  <c r="AQ370" i="6" s="1"/>
  <c r="AP370" i="6" s="1"/>
  <c r="AO370" i="6" s="1"/>
  <c r="AN370" i="6" s="1"/>
  <c r="AM370" i="6" s="1"/>
  <c r="AL370" i="6" s="1"/>
  <c r="AT597" i="6"/>
  <c r="AS597" i="6" s="1"/>
  <c r="AR597" i="6" s="1"/>
  <c r="AQ597" i="6" s="1"/>
  <c r="AP597" i="6" s="1"/>
  <c r="AO597" i="6" s="1"/>
  <c r="AN597" i="6" s="1"/>
  <c r="AM597" i="6" s="1"/>
  <c r="AL597" i="6" s="1"/>
  <c r="AK382" i="6"/>
  <c r="AI382" i="6"/>
  <c r="AJ382" i="6"/>
  <c r="AT129" i="6"/>
  <c r="AS129" i="6" s="1"/>
  <c r="AR129" i="6" s="1"/>
  <c r="AQ129" i="6" s="1"/>
  <c r="AP129" i="6" s="1"/>
  <c r="AO129" i="6" s="1"/>
  <c r="AN129" i="6" s="1"/>
  <c r="AM129" i="6" s="1"/>
  <c r="AL129" i="6" s="1"/>
  <c r="AT804" i="6"/>
  <c r="AS804" i="6" s="1"/>
  <c r="AR804" i="6" s="1"/>
  <c r="AQ804" i="6" s="1"/>
  <c r="AP804" i="6" s="1"/>
  <c r="AO804" i="6" s="1"/>
  <c r="AN804" i="6" s="1"/>
  <c r="AM804" i="6" s="1"/>
  <c r="AL804" i="6" s="1"/>
  <c r="AJ523" i="6"/>
  <c r="AI523" i="6"/>
  <c r="AK523" i="6"/>
  <c r="AT241" i="6"/>
  <c r="AS241" i="6" s="1"/>
  <c r="AR241" i="6" s="1"/>
  <c r="AQ241" i="6" s="1"/>
  <c r="AP241" i="6" s="1"/>
  <c r="AO241" i="6" s="1"/>
  <c r="AN241" i="6" s="1"/>
  <c r="AM241" i="6" s="1"/>
  <c r="AL241" i="6" s="1"/>
  <c r="BJ27" i="6"/>
  <c r="BK27" i="6"/>
  <c r="BI27" i="6"/>
  <c r="BH27" i="6"/>
  <c r="BG27" i="6" s="1"/>
  <c r="BF27" i="6" s="1"/>
  <c r="BE27" i="6" s="1"/>
  <c r="BD27" i="6" s="1"/>
  <c r="BC27" i="6" s="1"/>
  <c r="BK39" i="6"/>
  <c r="BJ39" i="6" s="1"/>
  <c r="BI39" i="6" s="1"/>
  <c r="BH39" i="6" s="1"/>
  <c r="BG39" i="6" s="1"/>
  <c r="BF39" i="6" s="1"/>
  <c r="BE39" i="6" s="1"/>
  <c r="BD39" i="6" s="1"/>
  <c r="BC39" i="6" s="1"/>
  <c r="AT741" i="6"/>
  <c r="AS741" i="6" s="1"/>
  <c r="AR741" i="6" s="1"/>
  <c r="AQ741" i="6" s="1"/>
  <c r="AP741" i="6" s="1"/>
  <c r="AO741" i="6" s="1"/>
  <c r="AN741" i="6" s="1"/>
  <c r="AM741" i="6" s="1"/>
  <c r="AL741" i="6" s="1"/>
  <c r="AT401" i="6"/>
  <c r="AS401" i="6" s="1"/>
  <c r="AR401" i="6" s="1"/>
  <c r="AQ401" i="6" s="1"/>
  <c r="AP401" i="6" s="1"/>
  <c r="AO401" i="6" s="1"/>
  <c r="AN401" i="6" s="1"/>
  <c r="AM401" i="6" s="1"/>
  <c r="AL401" i="6" s="1"/>
  <c r="AJ746" i="6"/>
  <c r="AK746" i="6"/>
  <c r="AI746" i="6"/>
  <c r="AT404" i="6"/>
  <c r="AS404" i="6"/>
  <c r="AR404" i="6" s="1"/>
  <c r="AQ404" i="6" s="1"/>
  <c r="AP404" i="6" s="1"/>
  <c r="AO404" i="6" s="1"/>
  <c r="AN404" i="6" s="1"/>
  <c r="AM404" i="6" s="1"/>
  <c r="AL404" i="6" s="1"/>
  <c r="AT32" i="6"/>
  <c r="AS32" i="6" s="1"/>
  <c r="AR32" i="6" s="1"/>
  <c r="AQ32" i="6" s="1"/>
  <c r="AP32" i="6" s="1"/>
  <c r="AO32" i="6" s="1"/>
  <c r="AN32" i="6" s="1"/>
  <c r="AM32" i="6" s="1"/>
  <c r="AL32" i="6" s="1"/>
  <c r="AT753" i="6"/>
  <c r="AS753" i="6" s="1"/>
  <c r="AR753" i="6" s="1"/>
  <c r="AQ753" i="6" s="1"/>
  <c r="AP753" i="6" s="1"/>
  <c r="AO753" i="6" s="1"/>
  <c r="AN753" i="6" s="1"/>
  <c r="AM753" i="6" s="1"/>
  <c r="AL753" i="6" s="1"/>
  <c r="AT496" i="6"/>
  <c r="AS496" i="6" s="1"/>
  <c r="AR496" i="6" s="1"/>
  <c r="AQ496" i="6" s="1"/>
  <c r="AP496" i="6" s="1"/>
  <c r="AO496" i="6" s="1"/>
  <c r="AN496" i="6" s="1"/>
  <c r="AM496" i="6" s="1"/>
  <c r="AL496" i="6" s="1"/>
  <c r="AT747" i="6"/>
  <c r="AS747" i="6" s="1"/>
  <c r="AR747" i="6" s="1"/>
  <c r="AQ747" i="6" s="1"/>
  <c r="AP747" i="6" s="1"/>
  <c r="AO747" i="6" s="1"/>
  <c r="AN747" i="6" s="1"/>
  <c r="AM747" i="6" s="1"/>
  <c r="AL747" i="6" s="1"/>
  <c r="AT739" i="6"/>
  <c r="AS739" i="6" s="1"/>
  <c r="AR739" i="6" s="1"/>
  <c r="AQ739" i="6" s="1"/>
  <c r="AP739" i="6" s="1"/>
  <c r="AO739" i="6" s="1"/>
  <c r="AN739" i="6" s="1"/>
  <c r="AM739" i="6" s="1"/>
  <c r="AL739" i="6" s="1"/>
  <c r="AJ379" i="6"/>
  <c r="AI379" i="6"/>
  <c r="AK379" i="6"/>
  <c r="AT823" i="6"/>
  <c r="AS823" i="6" s="1"/>
  <c r="AR823" i="6" s="1"/>
  <c r="AQ823" i="6" s="1"/>
  <c r="AP823" i="6" s="1"/>
  <c r="AO823" i="6" s="1"/>
  <c r="AN823" i="6" s="1"/>
  <c r="AM823" i="6" s="1"/>
  <c r="AL823" i="6" s="1"/>
  <c r="AK485" i="6"/>
  <c r="AI485" i="6"/>
  <c r="AJ485" i="6"/>
  <c r="AT887" i="6"/>
  <c r="AS887" i="6"/>
  <c r="AR887" i="6" s="1"/>
  <c r="AQ887" i="6" s="1"/>
  <c r="AP887" i="6" s="1"/>
  <c r="AO887" i="6" s="1"/>
  <c r="AN887" i="6" s="1"/>
  <c r="AM887" i="6" s="1"/>
  <c r="AL887" i="6" s="1"/>
  <c r="AS108" i="6"/>
  <c r="AR108" i="6" s="1"/>
  <c r="AQ108" i="6" s="1"/>
  <c r="AP108" i="6" s="1"/>
  <c r="AO108" i="6" s="1"/>
  <c r="AN108" i="6" s="1"/>
  <c r="AM108" i="6" s="1"/>
  <c r="AL108" i="6" s="1"/>
  <c r="AT108" i="6"/>
  <c r="AI567" i="6"/>
  <c r="AK567" i="6"/>
  <c r="AJ567" i="6"/>
  <c r="AK598" i="6"/>
  <c r="AI598" i="6"/>
  <c r="AJ598" i="6"/>
  <c r="AS863" i="6"/>
  <c r="AR863" i="6" s="1"/>
  <c r="AQ863" i="6" s="1"/>
  <c r="AP863" i="6" s="1"/>
  <c r="AO863" i="6" s="1"/>
  <c r="AN863" i="6" s="1"/>
  <c r="AM863" i="6" s="1"/>
  <c r="AL863" i="6" s="1"/>
  <c r="AT863" i="6"/>
  <c r="AT317" i="6"/>
  <c r="AS317" i="6" s="1"/>
  <c r="AR317" i="6" s="1"/>
  <c r="AQ317" i="6" s="1"/>
  <c r="AP317" i="6" s="1"/>
  <c r="AO317" i="6" s="1"/>
  <c r="AN317" i="6" s="1"/>
  <c r="AM317" i="6" s="1"/>
  <c r="AL317" i="6" s="1"/>
  <c r="AT542" i="6"/>
  <c r="AS542" i="6" s="1"/>
  <c r="AR542" i="6" s="1"/>
  <c r="AQ542" i="6" s="1"/>
  <c r="AP542" i="6" s="1"/>
  <c r="AO542" i="6" s="1"/>
  <c r="AN542" i="6" s="1"/>
  <c r="AM542" i="6" s="1"/>
  <c r="AL542" i="6" s="1"/>
  <c r="AT555" i="6"/>
  <c r="AS555" i="6" s="1"/>
  <c r="AR555" i="6" s="1"/>
  <c r="AQ555" i="6" s="1"/>
  <c r="AP555" i="6" s="1"/>
  <c r="AO555" i="6" s="1"/>
  <c r="AN555" i="6" s="1"/>
  <c r="AM555" i="6" s="1"/>
  <c r="AL555" i="6" s="1"/>
  <c r="AT782" i="6"/>
  <c r="AS782" i="6" s="1"/>
  <c r="AR782" i="6" s="1"/>
  <c r="AQ782" i="6" s="1"/>
  <c r="AP782" i="6" s="1"/>
  <c r="AO782" i="6" s="1"/>
  <c r="AN782" i="6" s="1"/>
  <c r="AM782" i="6" s="1"/>
  <c r="AL782" i="6" s="1"/>
  <c r="AJ435" i="6"/>
  <c r="AK435" i="6"/>
  <c r="AI435" i="6"/>
  <c r="AH435" i="6" s="1"/>
  <c r="BK57" i="6"/>
  <c r="BJ57" i="6" s="1"/>
  <c r="BI57" i="6" s="1"/>
  <c r="BH57" i="6" s="1"/>
  <c r="BG57" i="6" s="1"/>
  <c r="BF57" i="6" s="1"/>
  <c r="BE57" i="6" s="1"/>
  <c r="BD57" i="6" s="1"/>
  <c r="BC57" i="6" s="1"/>
  <c r="BI7" i="6"/>
  <c r="BH7" i="6" s="1"/>
  <c r="BG7" i="6" s="1"/>
  <c r="BF7" i="6" s="1"/>
  <c r="BE7" i="6" s="1"/>
  <c r="BD7" i="6" s="1"/>
  <c r="BC7" i="6" s="1"/>
  <c r="BK7" i="6"/>
  <c r="BJ7" i="6"/>
  <c r="AT177" i="6"/>
  <c r="AS177" i="6" s="1"/>
  <c r="AR177" i="6" s="1"/>
  <c r="AQ177" i="6" s="1"/>
  <c r="AP177" i="6" s="1"/>
  <c r="AO177" i="6" s="1"/>
  <c r="AN177" i="6" s="1"/>
  <c r="AM177" i="6" s="1"/>
  <c r="AL177" i="6" s="1"/>
  <c r="AT367" i="6"/>
  <c r="AS367" i="6" s="1"/>
  <c r="AR367" i="6" s="1"/>
  <c r="AQ367" i="6" s="1"/>
  <c r="AP367" i="6" s="1"/>
  <c r="AO367" i="6" s="1"/>
  <c r="AN367" i="6" s="1"/>
  <c r="AM367" i="6" s="1"/>
  <c r="AL367" i="6" s="1"/>
  <c r="AT684" i="6"/>
  <c r="AS684" i="6" s="1"/>
  <c r="AR684" i="6" s="1"/>
  <c r="AQ684" i="6" s="1"/>
  <c r="AP684" i="6" s="1"/>
  <c r="AO684" i="6" s="1"/>
  <c r="AN684" i="6" s="1"/>
  <c r="AM684" i="6" s="1"/>
  <c r="AL684" i="6" s="1"/>
  <c r="AJ809" i="6"/>
  <c r="AK809" i="6"/>
  <c r="AI809" i="6"/>
  <c r="AT506" i="6"/>
  <c r="AS506" i="6" s="1"/>
  <c r="AR506" i="6" s="1"/>
  <c r="AQ506" i="6" s="1"/>
  <c r="AP506" i="6" s="1"/>
  <c r="AO506" i="6" s="1"/>
  <c r="AN506" i="6" s="1"/>
  <c r="AM506" i="6" s="1"/>
  <c r="AL506" i="6" s="1"/>
  <c r="AT253" i="6"/>
  <c r="AS253" i="6" s="1"/>
  <c r="AR253" i="6" s="1"/>
  <c r="AQ253" i="6" s="1"/>
  <c r="AP253" i="6" s="1"/>
  <c r="AO253" i="6" s="1"/>
  <c r="AN253" i="6" s="1"/>
  <c r="AM253" i="6" s="1"/>
  <c r="AL253" i="6" s="1"/>
  <c r="AK43" i="6"/>
  <c r="AJ43" i="6"/>
  <c r="AI43" i="6"/>
  <c r="AQ439" i="6"/>
  <c r="AP439" i="6" s="1"/>
  <c r="AO439" i="6" s="1"/>
  <c r="AN439" i="6" s="1"/>
  <c r="AM439" i="6" s="1"/>
  <c r="AL439" i="6" s="1"/>
  <c r="AT439" i="6"/>
  <c r="AS439" i="6" s="1"/>
  <c r="AR439" i="6" s="1"/>
  <c r="AT389" i="6"/>
  <c r="AS389" i="6" s="1"/>
  <c r="AR389" i="6" s="1"/>
  <c r="AQ389" i="6" s="1"/>
  <c r="AP389" i="6" s="1"/>
  <c r="AO389" i="6" s="1"/>
  <c r="AN389" i="6" s="1"/>
  <c r="AM389" i="6" s="1"/>
  <c r="AL389" i="6" s="1"/>
  <c r="AI455" i="6"/>
  <c r="AH455" i="6" s="1"/>
  <c r="AJ455" i="6"/>
  <c r="AK455" i="6"/>
  <c r="AT772" i="6"/>
  <c r="AS772" i="6" s="1"/>
  <c r="AR772" i="6" s="1"/>
  <c r="AQ772" i="6" s="1"/>
  <c r="AP772" i="6" s="1"/>
  <c r="AO772" i="6" s="1"/>
  <c r="AN772" i="6" s="1"/>
  <c r="AM772" i="6" s="1"/>
  <c r="AL772" i="6" s="1"/>
  <c r="AI417" i="6"/>
  <c r="AK417" i="6"/>
  <c r="AJ417" i="6"/>
  <c r="AT260" i="6"/>
  <c r="AS260" i="6"/>
  <c r="AR260" i="6" s="1"/>
  <c r="AQ260" i="6" s="1"/>
  <c r="AP260" i="6" s="1"/>
  <c r="AO260" i="6" s="1"/>
  <c r="AN260" i="6" s="1"/>
  <c r="AM260" i="6" s="1"/>
  <c r="AL260" i="6" s="1"/>
  <c r="AK868" i="6"/>
  <c r="AJ868" i="6"/>
  <c r="AI868" i="6"/>
  <c r="AT541" i="6"/>
  <c r="AS541" i="6" s="1"/>
  <c r="AR541" i="6" s="1"/>
  <c r="AQ541" i="6" s="1"/>
  <c r="AP541" i="6" s="1"/>
  <c r="AO541" i="6" s="1"/>
  <c r="AN541" i="6" s="1"/>
  <c r="AM541" i="6" s="1"/>
  <c r="AL541" i="6" s="1"/>
  <c r="AT789" i="6"/>
  <c r="AS789" i="6" s="1"/>
  <c r="AR789" i="6" s="1"/>
  <c r="AQ789" i="6" s="1"/>
  <c r="AP789" i="6" s="1"/>
  <c r="AO789" i="6" s="1"/>
  <c r="AN789" i="6" s="1"/>
  <c r="AM789" i="6" s="1"/>
  <c r="AL789" i="6" s="1"/>
  <c r="AT531" i="6"/>
  <c r="AS531" i="6" s="1"/>
  <c r="AR531" i="6" s="1"/>
  <c r="AQ531" i="6" s="1"/>
  <c r="AP531" i="6" s="1"/>
  <c r="AO531" i="6" s="1"/>
  <c r="AN531" i="6" s="1"/>
  <c r="AM531" i="6" s="1"/>
  <c r="AL531" i="6" s="1"/>
  <c r="AT663" i="6"/>
  <c r="AS663" i="6" s="1"/>
  <c r="AR663" i="6" s="1"/>
  <c r="AQ663" i="6" s="1"/>
  <c r="AP663" i="6" s="1"/>
  <c r="AO663" i="6" s="1"/>
  <c r="AN663" i="6" s="1"/>
  <c r="AM663" i="6" s="1"/>
  <c r="AL663" i="6" s="1"/>
  <c r="AT46" i="6"/>
  <c r="AS46" i="6" s="1"/>
  <c r="AR46" i="6" s="1"/>
  <c r="AQ46" i="6" s="1"/>
  <c r="AP46" i="6" s="1"/>
  <c r="AO46" i="6" s="1"/>
  <c r="AN46" i="6" s="1"/>
  <c r="AM46" i="6" s="1"/>
  <c r="AL46" i="6" s="1"/>
  <c r="AJ674" i="6"/>
  <c r="AK674" i="6"/>
  <c r="AI674" i="6"/>
  <c r="AT493" i="6"/>
  <c r="AS493" i="6" s="1"/>
  <c r="AR493" i="6" s="1"/>
  <c r="AQ493" i="6" s="1"/>
  <c r="AP493" i="6" s="1"/>
  <c r="AO493" i="6" s="1"/>
  <c r="AN493" i="6" s="1"/>
  <c r="AM493" i="6" s="1"/>
  <c r="AL493" i="6" s="1"/>
  <c r="AT34" i="6"/>
  <c r="AS34" i="6" s="1"/>
  <c r="AR34" i="6" s="1"/>
  <c r="AQ34" i="6" s="1"/>
  <c r="AP34" i="6" s="1"/>
  <c r="AO34" i="6" s="1"/>
  <c r="AN34" i="6" s="1"/>
  <c r="AM34" i="6" s="1"/>
  <c r="AL34" i="6" s="1"/>
  <c r="AT647" i="6"/>
  <c r="AS647" i="6" s="1"/>
  <c r="AR647" i="6" s="1"/>
  <c r="AQ647" i="6" s="1"/>
  <c r="AP647" i="6" s="1"/>
  <c r="AO647" i="6" s="1"/>
  <c r="AN647" i="6" s="1"/>
  <c r="AM647" i="6" s="1"/>
  <c r="AL647" i="6" s="1"/>
  <c r="BJ13" i="6"/>
  <c r="BI13" i="6" s="1"/>
  <c r="BH13" i="6" s="1"/>
  <c r="BG13" i="6" s="1"/>
  <c r="BF13" i="6" s="1"/>
  <c r="BE13" i="6" s="1"/>
  <c r="BD13" i="6" s="1"/>
  <c r="BC13" i="6" s="1"/>
  <c r="BK13" i="6"/>
  <c r="BJ58" i="6"/>
  <c r="BK58" i="6"/>
  <c r="BI58" i="6"/>
  <c r="BH58" i="6"/>
  <c r="BG58" i="6" s="1"/>
  <c r="BF58" i="6" s="1"/>
  <c r="BE58" i="6" s="1"/>
  <c r="BD58" i="6" s="1"/>
  <c r="BC58" i="6" s="1"/>
  <c r="BK12" i="6"/>
  <c r="BJ12" i="6" s="1"/>
  <c r="BI12" i="6" s="1"/>
  <c r="BH12" i="6" s="1"/>
  <c r="BG12" i="6" s="1"/>
  <c r="BF12" i="6" s="1"/>
  <c r="BE12" i="6" s="1"/>
  <c r="BD12" i="6" s="1"/>
  <c r="BC12" i="6" s="1"/>
  <c r="AT164" i="6"/>
  <c r="AS164" i="6" s="1"/>
  <c r="AR164" i="6" s="1"/>
  <c r="AQ164" i="6" s="1"/>
  <c r="AP164" i="6" s="1"/>
  <c r="AO164" i="6" s="1"/>
  <c r="AN164" i="6" s="1"/>
  <c r="AM164" i="6" s="1"/>
  <c r="AL164" i="6" s="1"/>
  <c r="AT584" i="6"/>
  <c r="AS584" i="6" s="1"/>
  <c r="AR584" i="6" s="1"/>
  <c r="AQ584" i="6" s="1"/>
  <c r="AP584" i="6" s="1"/>
  <c r="AO584" i="6" s="1"/>
  <c r="AN584" i="6" s="1"/>
  <c r="AM584" i="6" s="1"/>
  <c r="AL584" i="6" s="1"/>
  <c r="AT812" i="6"/>
  <c r="AS812" i="6" s="1"/>
  <c r="AR812" i="6" s="1"/>
  <c r="AQ812" i="6" s="1"/>
  <c r="AP812" i="6" s="1"/>
  <c r="AO812" i="6" s="1"/>
  <c r="AN812" i="6" s="1"/>
  <c r="AM812" i="6" s="1"/>
  <c r="AL812" i="6" s="1"/>
  <c r="AJ736" i="6"/>
  <c r="AK736" i="6"/>
  <c r="AI736" i="6"/>
  <c r="AT441" i="6"/>
  <c r="AS441" i="6" s="1"/>
  <c r="AR441" i="6" s="1"/>
  <c r="AQ441" i="6" s="1"/>
  <c r="AP441" i="6" s="1"/>
  <c r="AO441" i="6" s="1"/>
  <c r="AN441" i="6" s="1"/>
  <c r="AM441" i="6" s="1"/>
  <c r="AL441" i="6" s="1"/>
  <c r="AJ636" i="6"/>
  <c r="AK636" i="6"/>
  <c r="AI636" i="6"/>
  <c r="AT420" i="6"/>
  <c r="AS420" i="6" s="1"/>
  <c r="AR420" i="6" s="1"/>
  <c r="AQ420" i="6" s="1"/>
  <c r="AP420" i="6" s="1"/>
  <c r="AO420" i="6" s="1"/>
  <c r="AN420" i="6" s="1"/>
  <c r="AM420" i="6" s="1"/>
  <c r="AL420" i="6" s="1"/>
  <c r="AT480" i="6"/>
  <c r="AS480" i="6" s="1"/>
  <c r="AR480" i="6" s="1"/>
  <c r="AQ480" i="6" s="1"/>
  <c r="AP480" i="6" s="1"/>
  <c r="AO480" i="6" s="1"/>
  <c r="AN480" i="6" s="1"/>
  <c r="AM480" i="6" s="1"/>
  <c r="AL480" i="6" s="1"/>
  <c r="AT634" i="6"/>
  <c r="AS634" i="6" s="1"/>
  <c r="AR634" i="6" s="1"/>
  <c r="AQ634" i="6" s="1"/>
  <c r="AP634" i="6" s="1"/>
  <c r="AO634" i="6" s="1"/>
  <c r="AN634" i="6" s="1"/>
  <c r="AM634" i="6" s="1"/>
  <c r="AL634" i="6" s="1"/>
  <c r="AT156" i="6"/>
  <c r="AS156" i="6" s="1"/>
  <c r="AR156" i="6" s="1"/>
  <c r="AQ156" i="6" s="1"/>
  <c r="AP156" i="6" s="1"/>
  <c r="AO156" i="6" s="1"/>
  <c r="AN156" i="6" s="1"/>
  <c r="AM156" i="6" s="1"/>
  <c r="AL156" i="6" s="1"/>
  <c r="AK667" i="6"/>
  <c r="AJ667" i="6"/>
  <c r="AI667" i="6"/>
  <c r="AT346" i="6"/>
  <c r="AS346" i="6" s="1"/>
  <c r="AR346" i="6" s="1"/>
  <c r="AQ346" i="6" s="1"/>
  <c r="AP346" i="6" s="1"/>
  <c r="AO346" i="6" s="1"/>
  <c r="AN346" i="6" s="1"/>
  <c r="AM346" i="6" s="1"/>
  <c r="AL346" i="6" s="1"/>
  <c r="AT625" i="6"/>
  <c r="AS625" i="6" s="1"/>
  <c r="AR625" i="6" s="1"/>
  <c r="AQ625" i="6" s="1"/>
  <c r="AP625" i="6" s="1"/>
  <c r="AO625" i="6" s="1"/>
  <c r="AN625" i="6" s="1"/>
  <c r="AM625" i="6" s="1"/>
  <c r="AL625" i="6" s="1"/>
  <c r="BK17" i="6"/>
  <c r="BJ17" i="6" s="1"/>
  <c r="BI17" i="6"/>
  <c r="BH17" i="6" s="1"/>
  <c r="BG17" i="6" s="1"/>
  <c r="BF17" i="6" s="1"/>
  <c r="BE17" i="6" s="1"/>
  <c r="BD17" i="6" s="1"/>
  <c r="BC17" i="6" s="1"/>
  <c r="BK4" i="6"/>
  <c r="BJ4" i="6" s="1"/>
  <c r="BI4" i="6" s="1"/>
  <c r="BH4" i="6" s="1"/>
  <c r="BG4" i="6" s="1"/>
  <c r="BF4" i="6" s="1"/>
  <c r="BE4" i="6" s="1"/>
  <c r="BD4" i="6" s="1"/>
  <c r="BC4" i="6" s="1"/>
  <c r="AT186" i="6"/>
  <c r="AS186" i="6" s="1"/>
  <c r="AR186" i="6" s="1"/>
  <c r="AQ186" i="6" s="1"/>
  <c r="AP186" i="6" s="1"/>
  <c r="AO186" i="6" s="1"/>
  <c r="AN186" i="6" s="1"/>
  <c r="AM186" i="6" s="1"/>
  <c r="AL186" i="6" s="1"/>
  <c r="AK378" i="6"/>
  <c r="AI378" i="6"/>
  <c r="AJ378" i="6"/>
  <c r="AT750" i="6"/>
  <c r="AS750" i="6" s="1"/>
  <c r="AR750" i="6" s="1"/>
  <c r="AQ750" i="6" s="1"/>
  <c r="AP750" i="6" s="1"/>
  <c r="AO750" i="6" s="1"/>
  <c r="AN750" i="6" s="1"/>
  <c r="AM750" i="6" s="1"/>
  <c r="AL750" i="6" s="1"/>
  <c r="AT833" i="6"/>
  <c r="AS833" i="6" s="1"/>
  <c r="AR833" i="6" s="1"/>
  <c r="AQ833" i="6" s="1"/>
  <c r="AP833" i="6" s="1"/>
  <c r="AO833" i="6" s="1"/>
  <c r="AN833" i="6" s="1"/>
  <c r="AM833" i="6" s="1"/>
  <c r="AL833" i="6" s="1"/>
  <c r="AT125" i="6"/>
  <c r="AS125" i="6" s="1"/>
  <c r="AR125" i="6" s="1"/>
  <c r="AQ125" i="6" s="1"/>
  <c r="AP125" i="6" s="1"/>
  <c r="AO125" i="6" s="1"/>
  <c r="AN125" i="6" s="1"/>
  <c r="AM125" i="6" s="1"/>
  <c r="AL125" i="6" s="1"/>
  <c r="AT322" i="6"/>
  <c r="AS322" i="6"/>
  <c r="AR322" i="6" s="1"/>
  <c r="AQ322" i="6" s="1"/>
  <c r="AP322" i="6" s="1"/>
  <c r="AO322" i="6" s="1"/>
  <c r="AN322" i="6" s="1"/>
  <c r="AM322" i="6" s="1"/>
  <c r="AL322" i="6" s="1"/>
  <c r="AT745" i="6"/>
  <c r="AS745" i="6" s="1"/>
  <c r="AR745" i="6" s="1"/>
  <c r="AQ745" i="6" s="1"/>
  <c r="AP745" i="6" s="1"/>
  <c r="AO745" i="6" s="1"/>
  <c r="AN745" i="6" s="1"/>
  <c r="AM745" i="6" s="1"/>
  <c r="AL745" i="6" s="1"/>
  <c r="AJ112" i="6"/>
  <c r="AI112" i="6"/>
  <c r="AK112" i="6"/>
  <c r="AT537" i="6"/>
  <c r="AS537" i="6" s="1"/>
  <c r="AR537" i="6" s="1"/>
  <c r="AQ537" i="6" s="1"/>
  <c r="AP537" i="6" s="1"/>
  <c r="AO537" i="6" s="1"/>
  <c r="AN537" i="6" s="1"/>
  <c r="AM537" i="6" s="1"/>
  <c r="AL537" i="6" s="1"/>
  <c r="AO373" i="6"/>
  <c r="AN373" i="6" s="1"/>
  <c r="AM373" i="6" s="1"/>
  <c r="AL373" i="6" s="1"/>
  <c r="AT373" i="6"/>
  <c r="AS373" i="6" s="1"/>
  <c r="AR373" i="6" s="1"/>
  <c r="AQ373" i="6" s="1"/>
  <c r="AP373" i="6" s="1"/>
  <c r="AT116" i="6"/>
  <c r="AS116" i="6"/>
  <c r="AR116" i="6" s="1"/>
  <c r="AQ116" i="6" s="1"/>
  <c r="AP116" i="6" s="1"/>
  <c r="AO116" i="6" s="1"/>
  <c r="AN116" i="6" s="1"/>
  <c r="AM116" i="6" s="1"/>
  <c r="AL116" i="6" s="1"/>
  <c r="AK654" i="6"/>
  <c r="AJ654" i="6"/>
  <c r="AI654" i="6"/>
  <c r="AT608" i="6"/>
  <c r="AS608" i="6" s="1"/>
  <c r="AR608" i="6" s="1"/>
  <c r="AQ608" i="6" s="1"/>
  <c r="AP608" i="6" s="1"/>
  <c r="AO608" i="6" s="1"/>
  <c r="AN608" i="6" s="1"/>
  <c r="AM608" i="6" s="1"/>
  <c r="AL608" i="6" s="1"/>
  <c r="AJ92" i="6"/>
  <c r="AI92" i="6"/>
  <c r="AK92" i="6"/>
  <c r="AT78" i="6"/>
  <c r="AS78" i="6" s="1"/>
  <c r="AR78" i="6" s="1"/>
  <c r="AQ78" i="6" s="1"/>
  <c r="AP78" i="6" s="1"/>
  <c r="AO78" i="6" s="1"/>
  <c r="AN78" i="6" s="1"/>
  <c r="AM78" i="6" s="1"/>
  <c r="AL78" i="6" s="1"/>
  <c r="AT307" i="6"/>
  <c r="AS307" i="6" s="1"/>
  <c r="AR307" i="6" s="1"/>
  <c r="AQ307" i="6" s="1"/>
  <c r="AP307" i="6" s="1"/>
  <c r="AO307" i="6" s="1"/>
  <c r="AN307" i="6" s="1"/>
  <c r="AM307" i="6" s="1"/>
  <c r="AL307" i="6" s="1"/>
  <c r="AI628" i="6"/>
  <c r="AJ628" i="6"/>
  <c r="AK628" i="6"/>
  <c r="AK224" i="6"/>
  <c r="AI224" i="6"/>
  <c r="AJ224" i="6"/>
  <c r="AT848" i="6"/>
  <c r="AS848" i="6" s="1"/>
  <c r="AR848" i="6" s="1"/>
  <c r="AQ848" i="6" s="1"/>
  <c r="AP848" i="6" s="1"/>
  <c r="AO848" i="6" s="1"/>
  <c r="AN848" i="6" s="1"/>
  <c r="AM848" i="6" s="1"/>
  <c r="AL848" i="6" s="1"/>
  <c r="AT155" i="6"/>
  <c r="AS155" i="6" s="1"/>
  <c r="AR155" i="6" s="1"/>
  <c r="AQ155" i="6" s="1"/>
  <c r="AP155" i="6" s="1"/>
  <c r="AO155" i="6" s="1"/>
  <c r="AN155" i="6" s="1"/>
  <c r="AM155" i="6" s="1"/>
  <c r="AL155" i="6" s="1"/>
  <c r="AT885" i="6"/>
  <c r="AS885" i="6" s="1"/>
  <c r="AR885" i="6" s="1"/>
  <c r="AQ885" i="6" s="1"/>
  <c r="AP885" i="6" s="1"/>
  <c r="AO885" i="6" s="1"/>
  <c r="AN885" i="6" s="1"/>
  <c r="AM885" i="6" s="1"/>
  <c r="AL885" i="6" s="1"/>
  <c r="AT879" i="6"/>
  <c r="AS879" i="6" s="1"/>
  <c r="AR879" i="6" s="1"/>
  <c r="AQ879" i="6" s="1"/>
  <c r="AP879" i="6" s="1"/>
  <c r="AO879" i="6" s="1"/>
  <c r="AN879" i="6" s="1"/>
  <c r="AM879" i="6" s="1"/>
  <c r="AL879" i="6" s="1"/>
  <c r="AJ594" i="6"/>
  <c r="AI594" i="6"/>
  <c r="AK594" i="6"/>
  <c r="AJ781" i="6"/>
  <c r="AI781" i="6"/>
  <c r="AK781" i="6"/>
  <c r="AT234" i="6"/>
  <c r="AS234" i="6" s="1"/>
  <c r="AR234" i="6" s="1"/>
  <c r="AQ234" i="6" s="1"/>
  <c r="AP234" i="6" s="1"/>
  <c r="AO234" i="6" s="1"/>
  <c r="AN234" i="6" s="1"/>
  <c r="AM234" i="6" s="1"/>
  <c r="AL234" i="6" s="1"/>
  <c r="AT81" i="6"/>
  <c r="AS81" i="6" s="1"/>
  <c r="AR81" i="6" s="1"/>
  <c r="AQ81" i="6" s="1"/>
  <c r="AP81" i="6" s="1"/>
  <c r="AO81" i="6" s="1"/>
  <c r="AN81" i="6" s="1"/>
  <c r="AM81" i="6" s="1"/>
  <c r="AL81" i="6" s="1"/>
  <c r="AI536" i="6"/>
  <c r="AK536" i="6"/>
  <c r="AJ536" i="6"/>
  <c r="AH536" i="6" s="1"/>
  <c r="AT223" i="6"/>
  <c r="AS223" i="6" s="1"/>
  <c r="AR223" i="6" s="1"/>
  <c r="AQ223" i="6" s="1"/>
  <c r="AP223" i="6" s="1"/>
  <c r="AO223" i="6" s="1"/>
  <c r="AN223" i="6" s="1"/>
  <c r="AM223" i="6" s="1"/>
  <c r="AL223" i="6" s="1"/>
  <c r="AT568" i="6"/>
  <c r="AS568" i="6" s="1"/>
  <c r="AR568" i="6" s="1"/>
  <c r="AQ568" i="6" s="1"/>
  <c r="AP568" i="6" s="1"/>
  <c r="AO568" i="6" s="1"/>
  <c r="AN568" i="6" s="1"/>
  <c r="AM568" i="6" s="1"/>
  <c r="AL568" i="6" s="1"/>
  <c r="AT712" i="6"/>
  <c r="AS712" i="6" s="1"/>
  <c r="AR712" i="6" s="1"/>
  <c r="AQ712" i="6" s="1"/>
  <c r="AP712" i="6" s="1"/>
  <c r="AO712" i="6" s="1"/>
  <c r="AN712" i="6" s="1"/>
  <c r="AM712" i="6" s="1"/>
  <c r="AL712" i="6" s="1"/>
  <c r="AT481" i="6"/>
  <c r="AS481" i="6" s="1"/>
  <c r="AR481" i="6" s="1"/>
  <c r="AQ481" i="6" s="1"/>
  <c r="AP481" i="6" s="1"/>
  <c r="AO481" i="6" s="1"/>
  <c r="AN481" i="6" s="1"/>
  <c r="AM481" i="6" s="1"/>
  <c r="AL481" i="6" s="1"/>
  <c r="AI33" i="6"/>
  <c r="AK33" i="6"/>
  <c r="AJ33" i="6"/>
  <c r="AT702" i="6"/>
  <c r="AS702" i="6" s="1"/>
  <c r="AR702" i="6" s="1"/>
  <c r="AQ702" i="6" s="1"/>
  <c r="AP702" i="6" s="1"/>
  <c r="AO702" i="6" s="1"/>
  <c r="AN702" i="6" s="1"/>
  <c r="AM702" i="6" s="1"/>
  <c r="AL702" i="6" s="1"/>
  <c r="AI627" i="6"/>
  <c r="AJ627" i="6"/>
  <c r="AK627" i="6"/>
  <c r="AJ305" i="6"/>
  <c r="AI305" i="6"/>
  <c r="AK305" i="6"/>
  <c r="BH2" i="6"/>
  <c r="BG2" i="6" s="1"/>
  <c r="BF2" i="6" s="1"/>
  <c r="BE2" i="6" s="1"/>
  <c r="BD2" i="6" s="1"/>
  <c r="BC2" i="6" s="1"/>
  <c r="BK2" i="6"/>
  <c r="BJ2" i="6" s="1"/>
  <c r="BI2" i="6" s="1"/>
  <c r="AK742" i="6"/>
  <c r="AJ742" i="6"/>
  <c r="AI742" i="6"/>
  <c r="AT545" i="6"/>
  <c r="AS545" i="6" s="1"/>
  <c r="AR545" i="6" s="1"/>
  <c r="AQ545" i="6" s="1"/>
  <c r="AP545" i="6" s="1"/>
  <c r="AO545" i="6" s="1"/>
  <c r="AN545" i="6" s="1"/>
  <c r="AM545" i="6" s="1"/>
  <c r="AL545" i="6" s="1"/>
  <c r="AI303" i="6"/>
  <c r="AK303" i="6"/>
  <c r="AJ303" i="6"/>
  <c r="AK675" i="6"/>
  <c r="AJ675" i="6"/>
  <c r="AI675" i="6"/>
  <c r="AH675" i="6" s="1"/>
  <c r="AI703" i="6"/>
  <c r="AK703" i="6"/>
  <c r="AJ703" i="6"/>
  <c r="AT387" i="6"/>
  <c r="AS387" i="6" s="1"/>
  <c r="AR387" i="6" s="1"/>
  <c r="AQ387" i="6" s="1"/>
  <c r="AP387" i="6" s="1"/>
  <c r="AO387" i="6" s="1"/>
  <c r="AN387" i="6" s="1"/>
  <c r="AM387" i="6" s="1"/>
  <c r="AL387" i="6" s="1"/>
  <c r="AT138" i="6"/>
  <c r="AS138" i="6" s="1"/>
  <c r="AR138" i="6" s="1"/>
  <c r="AQ138" i="6" s="1"/>
  <c r="AP138" i="6" s="1"/>
  <c r="AO138" i="6" s="1"/>
  <c r="AN138" i="6" s="1"/>
  <c r="AM138" i="6" s="1"/>
  <c r="AL138" i="6" s="1"/>
  <c r="AO149" i="6"/>
  <c r="AN149" i="6" s="1"/>
  <c r="AM149" i="6" s="1"/>
  <c r="AL149" i="6" s="1"/>
  <c r="AT149" i="6"/>
  <c r="AS149" i="6" s="1"/>
  <c r="AR149" i="6" s="1"/>
  <c r="AQ149" i="6" s="1"/>
  <c r="AP149" i="6" s="1"/>
  <c r="AT717" i="6"/>
  <c r="AS717" i="6" s="1"/>
  <c r="AR717" i="6" s="1"/>
  <c r="AQ717" i="6" s="1"/>
  <c r="AP717" i="6" s="1"/>
  <c r="AO717" i="6" s="1"/>
  <c r="AN717" i="6" s="1"/>
  <c r="AM717" i="6" s="1"/>
  <c r="AL717" i="6" s="1"/>
  <c r="AT377" i="6"/>
  <c r="AS377" i="6" s="1"/>
  <c r="AR377" i="6" s="1"/>
  <c r="AQ377" i="6" s="1"/>
  <c r="AP377" i="6" s="1"/>
  <c r="AO377" i="6" s="1"/>
  <c r="AN377" i="6" s="1"/>
  <c r="AM377" i="6" s="1"/>
  <c r="AL377" i="6" s="1"/>
  <c r="AK136" i="6"/>
  <c r="AI136" i="6"/>
  <c r="AJ136" i="6"/>
  <c r="AT813" i="6"/>
  <c r="AS813" i="6" s="1"/>
  <c r="AR813" i="6" s="1"/>
  <c r="AQ813" i="6" s="1"/>
  <c r="AP813" i="6" s="1"/>
  <c r="AO813" i="6" s="1"/>
  <c r="AN813" i="6" s="1"/>
  <c r="AM813" i="6" s="1"/>
  <c r="AL813" i="6" s="1"/>
  <c r="AT560" i="6"/>
  <c r="AS560" i="6" s="1"/>
  <c r="AR560" i="6" s="1"/>
  <c r="AQ560" i="6" s="1"/>
  <c r="AP560" i="6" s="1"/>
  <c r="AO560" i="6" s="1"/>
  <c r="AN560" i="6" s="1"/>
  <c r="AM560" i="6" s="1"/>
  <c r="AL560" i="6" s="1"/>
  <c r="AT248" i="6"/>
  <c r="AS248" i="6" s="1"/>
  <c r="AR248" i="6" s="1"/>
  <c r="AQ248" i="6" s="1"/>
  <c r="AP248" i="6" s="1"/>
  <c r="AO248" i="6" s="1"/>
  <c r="AN248" i="6" s="1"/>
  <c r="AM248" i="6" s="1"/>
  <c r="AL248" i="6" s="1"/>
  <c r="BJ79" i="6"/>
  <c r="BI79" i="6" s="1"/>
  <c r="BH79" i="6" s="1"/>
  <c r="BG79" i="6" s="1"/>
  <c r="BF79" i="6" s="1"/>
  <c r="BK79" i="6"/>
  <c r="BE79" i="6"/>
  <c r="BD79" i="6" s="1"/>
  <c r="BC79" i="6" s="1"/>
  <c r="AT842" i="6"/>
  <c r="AS842" i="6" s="1"/>
  <c r="AR842" i="6" s="1"/>
  <c r="AQ842" i="6" s="1"/>
  <c r="AP842" i="6" s="1"/>
  <c r="AO842" i="6" s="1"/>
  <c r="AN842" i="6" s="1"/>
  <c r="AM842" i="6" s="1"/>
  <c r="AL842" i="6" s="1"/>
  <c r="AT547" i="6"/>
  <c r="AS547" i="6" s="1"/>
  <c r="AR547" i="6" s="1"/>
  <c r="AQ547" i="6" s="1"/>
  <c r="AP547" i="6" s="1"/>
  <c r="AO547" i="6" s="1"/>
  <c r="AN547" i="6" s="1"/>
  <c r="AM547" i="6" s="1"/>
  <c r="AL547" i="6" s="1"/>
  <c r="AT105" i="6"/>
  <c r="AS105" i="6" s="1"/>
  <c r="AR105" i="6" s="1"/>
  <c r="AQ105" i="6" s="1"/>
  <c r="AP105" i="6" s="1"/>
  <c r="AO105" i="6" s="1"/>
  <c r="AN105" i="6" s="1"/>
  <c r="AM105" i="6" s="1"/>
  <c r="AL105" i="6" s="1"/>
  <c r="AT688" i="6"/>
  <c r="AS688" i="6" s="1"/>
  <c r="AR688" i="6" s="1"/>
  <c r="AQ688" i="6" s="1"/>
  <c r="AP688" i="6" s="1"/>
  <c r="AO688" i="6" s="1"/>
  <c r="AN688" i="6" s="1"/>
  <c r="AM688" i="6" s="1"/>
  <c r="AL688" i="6" s="1"/>
  <c r="AT160" i="6"/>
  <c r="AS160" i="6" s="1"/>
  <c r="AR160" i="6" s="1"/>
  <c r="AQ160" i="6" s="1"/>
  <c r="AP160" i="6" s="1"/>
  <c r="AO160" i="6" s="1"/>
  <c r="AN160" i="6" s="1"/>
  <c r="AM160" i="6" s="1"/>
  <c r="AL160" i="6" s="1"/>
  <c r="AI844" i="6"/>
  <c r="AH844" i="6" s="1"/>
  <c r="AK844" i="6"/>
  <c r="AJ844" i="6"/>
  <c r="AT700" i="6"/>
  <c r="AS700" i="6"/>
  <c r="AR700" i="6" s="1"/>
  <c r="AQ700" i="6" s="1"/>
  <c r="AP700" i="6" s="1"/>
  <c r="AO700" i="6" s="1"/>
  <c r="AN700" i="6" s="1"/>
  <c r="AM700" i="6" s="1"/>
  <c r="AL700" i="6" s="1"/>
  <c r="AT288" i="6"/>
  <c r="AS288" i="6" s="1"/>
  <c r="AR288" i="6" s="1"/>
  <c r="AQ288" i="6" s="1"/>
  <c r="AP288" i="6" s="1"/>
  <c r="AO288" i="6" s="1"/>
  <c r="AN288" i="6" s="1"/>
  <c r="AM288" i="6" s="1"/>
  <c r="AL288" i="6" s="1"/>
  <c r="AT478" i="6"/>
  <c r="AS478" i="6" s="1"/>
  <c r="AR478" i="6" s="1"/>
  <c r="AQ478" i="6" s="1"/>
  <c r="AP478" i="6" s="1"/>
  <c r="AO478" i="6" s="1"/>
  <c r="AN478" i="6" s="1"/>
  <c r="AM478" i="6" s="1"/>
  <c r="AL478" i="6" s="1"/>
  <c r="AJ550" i="6"/>
  <c r="AI550" i="6"/>
  <c r="AH550" i="6" s="1"/>
  <c r="AK550" i="6"/>
  <c r="AT306" i="6"/>
  <c r="AS306" i="6" s="1"/>
  <c r="AR306" i="6" s="1"/>
  <c r="AQ306" i="6" s="1"/>
  <c r="AP306" i="6" s="1"/>
  <c r="AO306" i="6" s="1"/>
  <c r="AN306" i="6" s="1"/>
  <c r="AM306" i="6" s="1"/>
  <c r="AL306" i="6" s="1"/>
  <c r="AH602" i="6"/>
  <c r="AH331" i="6"/>
  <c r="AA422" i="6"/>
  <c r="AH212" i="6"/>
  <c r="AH662" i="6"/>
  <c r="AI894" i="6"/>
  <c r="AJ894" i="6"/>
  <c r="AK894" i="6"/>
  <c r="AK890" i="6"/>
  <c r="AI890" i="6"/>
  <c r="AJ890" i="6"/>
  <c r="R722" i="3"/>
  <c r="AH902" i="6" l="1"/>
  <c r="AB903" i="6"/>
  <c r="AA903" i="6"/>
  <c r="AH299" i="6"/>
  <c r="AH716" i="6"/>
  <c r="AH514" i="6"/>
  <c r="AH543" i="6"/>
  <c r="AH326" i="6"/>
  <c r="AH859" i="6"/>
  <c r="AH237" i="6"/>
  <c r="AH267" i="6"/>
  <c r="AH219" i="6"/>
  <c r="AH872" i="6"/>
  <c r="AH452" i="6"/>
  <c r="AH82" i="6"/>
  <c r="AH893" i="6"/>
  <c r="AB893" i="6" s="1"/>
  <c r="AH901" i="6"/>
  <c r="AH736" i="6"/>
  <c r="AH628" i="6"/>
  <c r="AH665" i="6"/>
  <c r="AA665" i="6" s="1"/>
  <c r="AH698" i="6"/>
  <c r="AH369" i="6"/>
  <c r="AH284" i="6"/>
  <c r="AH285" i="6"/>
  <c r="AH173" i="6"/>
  <c r="AH699" i="6"/>
  <c r="AH238" i="6"/>
  <c r="AH670" i="6"/>
  <c r="AH878" i="6"/>
  <c r="AH319" i="6"/>
  <c r="AH876" i="6"/>
  <c r="AH894" i="6"/>
  <c r="AH136" i="6"/>
  <c r="AH740" i="6"/>
  <c r="AH622" i="6"/>
  <c r="AH897" i="6"/>
  <c r="AH900" i="6"/>
  <c r="C18" i="3"/>
  <c r="F6" i="3"/>
  <c r="F8" i="3" s="1"/>
  <c r="F7" i="6"/>
  <c r="AA897" i="6"/>
  <c r="AB897" i="6"/>
  <c r="AB899" i="6"/>
  <c r="AA899" i="6"/>
  <c r="AA901" i="6"/>
  <c r="AB901" i="6"/>
  <c r="AH898" i="6"/>
  <c r="AH206" i="6"/>
  <c r="AH511" i="6"/>
  <c r="AH564" i="6"/>
  <c r="AH748" i="6"/>
  <c r="AH787" i="6"/>
  <c r="AH761" i="6"/>
  <c r="AH398" i="6"/>
  <c r="AH338" i="6"/>
  <c r="AH395" i="6"/>
  <c r="AH196" i="6"/>
  <c r="AB605" i="6"/>
  <c r="AH781" i="6"/>
  <c r="AH225" i="6"/>
  <c r="AH83" i="6"/>
  <c r="AH400" i="6"/>
  <c r="AH805" i="6"/>
  <c r="AH529" i="6"/>
  <c r="AA529" i="6" s="1"/>
  <c r="AH751" i="6"/>
  <c r="AH604" i="6"/>
  <c r="AH544" i="6"/>
  <c r="AH96" i="6"/>
  <c r="AH621" i="6"/>
  <c r="AH724" i="6"/>
  <c r="AH864" i="6"/>
  <c r="AH57" i="6"/>
  <c r="AH683" i="6"/>
  <c r="AH742" i="6"/>
  <c r="AH667" i="6"/>
  <c r="AH172" i="6"/>
  <c r="AH578" i="6"/>
  <c r="AA578" i="6" s="1"/>
  <c r="AH715" i="6"/>
  <c r="AH822" i="6"/>
  <c r="AH572" i="6"/>
  <c r="AH195" i="6"/>
  <c r="AH165" i="6"/>
  <c r="AH150" i="6"/>
  <c r="AH471" i="6"/>
  <c r="AH749" i="6"/>
  <c r="AH310" i="6"/>
  <c r="AH615" i="6"/>
  <c r="AH627" i="6"/>
  <c r="AA627" i="6" s="1"/>
  <c r="AH43" i="6"/>
  <c r="AH845" i="6"/>
  <c r="AH468" i="6"/>
  <c r="AH227" i="6"/>
  <c r="AH202" i="6"/>
  <c r="AH427" i="6"/>
  <c r="AH185" i="6"/>
  <c r="AH399" i="6"/>
  <c r="AH852" i="6"/>
  <c r="AH190" i="6"/>
  <c r="AH231" i="6"/>
  <c r="AH830" i="6"/>
  <c r="AH556" i="6"/>
  <c r="AH467" i="6"/>
  <c r="AH154" i="6"/>
  <c r="AH657" i="6"/>
  <c r="AH849" i="6"/>
  <c r="AH776" i="6"/>
  <c r="AH818" i="6"/>
  <c r="AH425" i="6"/>
  <c r="AH567" i="6"/>
  <c r="AH651" i="6"/>
  <c r="AH53" i="6"/>
  <c r="AH655" i="6"/>
  <c r="AH453" i="6"/>
  <c r="AH791" i="6"/>
  <c r="AH192" i="6"/>
  <c r="AH266" i="6"/>
  <c r="AH611" i="6"/>
  <c r="AH588" i="6"/>
  <c r="AH262" i="6"/>
  <c r="AH892" i="6"/>
  <c r="AH896" i="6"/>
  <c r="AA893" i="6"/>
  <c r="E14" i="3"/>
  <c r="AI26" i="6"/>
  <c r="AK26" i="6"/>
  <c r="AJ26" i="6"/>
  <c r="AJ138" i="6"/>
  <c r="AI138" i="6"/>
  <c r="AK138" i="6"/>
  <c r="AI871" i="6"/>
  <c r="AJ871" i="6"/>
  <c r="AK871" i="6"/>
  <c r="BA39" i="6"/>
  <c r="AZ39" i="6" s="1"/>
  <c r="AX39" i="6" s="1"/>
  <c r="BB39" i="6"/>
  <c r="AJ568" i="6"/>
  <c r="AI568" i="6"/>
  <c r="AK568" i="6"/>
  <c r="BA12" i="6"/>
  <c r="BB12" i="6"/>
  <c r="BB19" i="6"/>
  <c r="BA19" i="6"/>
  <c r="AZ19" i="6" s="1"/>
  <c r="AX19" i="6" s="1"/>
  <c r="BB48" i="6"/>
  <c r="BA48" i="6"/>
  <c r="AZ48" i="6" s="1"/>
  <c r="AX48" i="6" s="1"/>
  <c r="AK700" i="6"/>
  <c r="AI700" i="6"/>
  <c r="AJ700" i="6"/>
  <c r="AI560" i="6"/>
  <c r="AK560" i="6"/>
  <c r="AJ560" i="6"/>
  <c r="AJ712" i="6"/>
  <c r="AK712" i="6"/>
  <c r="AI712" i="6"/>
  <c r="AK155" i="6"/>
  <c r="AI155" i="6"/>
  <c r="AJ155" i="6"/>
  <c r="AK346" i="6"/>
  <c r="AI346" i="6"/>
  <c r="AJ346" i="6"/>
  <c r="AK420" i="6"/>
  <c r="AI420" i="6"/>
  <c r="AJ420" i="6"/>
  <c r="AJ663" i="6"/>
  <c r="AI663" i="6"/>
  <c r="AH663" i="6" s="1"/>
  <c r="AK663" i="6"/>
  <c r="AK389" i="6"/>
  <c r="AJ389" i="6"/>
  <c r="AI389" i="6"/>
  <c r="AH389" i="6" s="1"/>
  <c r="AK367" i="6"/>
  <c r="AI367" i="6"/>
  <c r="AJ367" i="6"/>
  <c r="AK317" i="6"/>
  <c r="AJ317" i="6"/>
  <c r="AI317" i="6"/>
  <c r="AJ496" i="6"/>
  <c r="AI496" i="6"/>
  <c r="AH496" i="6" s="1"/>
  <c r="AK496" i="6"/>
  <c r="AK597" i="6"/>
  <c r="AJ597" i="6"/>
  <c r="AI597" i="6"/>
  <c r="AH597" i="6" s="1"/>
  <c r="AI41" i="6"/>
  <c r="AJ41" i="6"/>
  <c r="AK41" i="6"/>
  <c r="AK256" i="6"/>
  <c r="AJ256" i="6"/>
  <c r="AI256" i="6"/>
  <c r="BA71" i="6"/>
  <c r="BB71" i="6"/>
  <c r="BA55" i="6"/>
  <c r="BB55" i="6"/>
  <c r="AI364" i="6"/>
  <c r="AK364" i="6"/>
  <c r="AJ364" i="6"/>
  <c r="AJ371" i="6"/>
  <c r="AI371" i="6"/>
  <c r="AK371" i="6"/>
  <c r="AK862" i="6"/>
  <c r="AJ862" i="6"/>
  <c r="AI862" i="6"/>
  <c r="AK540" i="6"/>
  <c r="AJ540" i="6"/>
  <c r="AI540" i="6"/>
  <c r="AK110" i="6"/>
  <c r="AJ110" i="6"/>
  <c r="AI110" i="6"/>
  <c r="BA28" i="6"/>
  <c r="AZ28" i="6" s="1"/>
  <c r="AX28" i="6" s="1"/>
  <c r="BB28" i="6"/>
  <c r="AI775" i="6"/>
  <c r="AK775" i="6"/>
  <c r="AJ775" i="6"/>
  <c r="AI821" i="6"/>
  <c r="AJ821" i="6"/>
  <c r="AH821" i="6" s="1"/>
  <c r="AK821" i="6"/>
  <c r="BB80" i="6"/>
  <c r="BA80" i="6"/>
  <c r="AK199" i="6"/>
  <c r="AJ199" i="6"/>
  <c r="AI199" i="6"/>
  <c r="AI329" i="6"/>
  <c r="AJ329" i="6"/>
  <c r="AK329" i="6"/>
  <c r="BB43" i="6"/>
  <c r="BA43" i="6"/>
  <c r="BA32" i="6"/>
  <c r="AZ32" i="6" s="1"/>
  <c r="AX32" i="6" s="1"/>
  <c r="BB32" i="6"/>
  <c r="AI257" i="6"/>
  <c r="AK257" i="6"/>
  <c r="AJ257" i="6"/>
  <c r="BA15" i="6"/>
  <c r="BB15" i="6"/>
  <c r="AI105" i="6"/>
  <c r="AJ105" i="6"/>
  <c r="AH105" i="6" s="1"/>
  <c r="AK105" i="6"/>
  <c r="AJ813" i="6"/>
  <c r="AI813" i="6"/>
  <c r="AK813" i="6"/>
  <c r="AI608" i="6"/>
  <c r="AJ608" i="6"/>
  <c r="AK608" i="6"/>
  <c r="AJ373" i="6"/>
  <c r="AK373" i="6"/>
  <c r="AI373" i="6"/>
  <c r="AI812" i="6"/>
  <c r="AK812" i="6"/>
  <c r="AJ812" i="6"/>
  <c r="BB58" i="6"/>
  <c r="BA58" i="6"/>
  <c r="AI34" i="6"/>
  <c r="AJ34" i="6"/>
  <c r="AK34" i="6"/>
  <c r="AI531" i="6"/>
  <c r="AJ531" i="6"/>
  <c r="AK531" i="6"/>
  <c r="AK177" i="6"/>
  <c r="AJ177" i="6"/>
  <c r="AI177" i="6"/>
  <c r="AH177" i="6" s="1"/>
  <c r="AJ823" i="6"/>
  <c r="AI823" i="6"/>
  <c r="AK823" i="6"/>
  <c r="BA27" i="6"/>
  <c r="AZ27" i="6" s="1"/>
  <c r="AX27" i="6" s="1"/>
  <c r="BB27" i="6"/>
  <c r="AI370" i="6"/>
  <c r="AJ370" i="6"/>
  <c r="AK370" i="6"/>
  <c r="AI810" i="6"/>
  <c r="AJ810" i="6"/>
  <c r="AK810" i="6"/>
  <c r="AJ692" i="6"/>
  <c r="AI692" i="6"/>
  <c r="AK692" i="6"/>
  <c r="AI522" i="6"/>
  <c r="AJ522" i="6"/>
  <c r="AH522" i="6" s="1"/>
  <c r="AK522" i="6"/>
  <c r="AJ501" i="6"/>
  <c r="AI501" i="6"/>
  <c r="AK501" i="6"/>
  <c r="AI221" i="6"/>
  <c r="AJ221" i="6"/>
  <c r="AK221" i="6"/>
  <c r="AJ677" i="6"/>
  <c r="AK677" i="6"/>
  <c r="AI677" i="6"/>
  <c r="AJ426" i="6"/>
  <c r="AI426" i="6"/>
  <c r="AH426" i="6" s="1"/>
  <c r="AK426" i="6"/>
  <c r="AJ62" i="6"/>
  <c r="AI62" i="6"/>
  <c r="AK62" i="6"/>
  <c r="AI176" i="6"/>
  <c r="AK176" i="6"/>
  <c r="AJ176" i="6"/>
  <c r="AI808" i="6"/>
  <c r="AJ808" i="6"/>
  <c r="AK808" i="6"/>
  <c r="AJ687" i="6"/>
  <c r="AI687" i="6"/>
  <c r="AH687" i="6" s="1"/>
  <c r="AK687" i="6"/>
  <c r="AI449" i="6"/>
  <c r="AJ449" i="6"/>
  <c r="AK449" i="6"/>
  <c r="AB714" i="6"/>
  <c r="AA714" i="6"/>
  <c r="AJ466" i="6"/>
  <c r="AI466" i="6"/>
  <c r="AH466" i="6" s="1"/>
  <c r="AK466" i="6"/>
  <c r="BB29" i="6"/>
  <c r="BA29" i="6"/>
  <c r="AI97" i="6"/>
  <c r="AK97" i="6"/>
  <c r="AJ97" i="6"/>
  <c r="AI693" i="6"/>
  <c r="AK693" i="6"/>
  <c r="AJ693" i="6"/>
  <c r="AJ656" i="6"/>
  <c r="AI656" i="6"/>
  <c r="AK656" i="6"/>
  <c r="BB34" i="6"/>
  <c r="BA34" i="6"/>
  <c r="AZ34" i="6" s="1"/>
  <c r="AX34" i="6" s="1"/>
  <c r="AJ490" i="6"/>
  <c r="AK490" i="6"/>
  <c r="AI490" i="6"/>
  <c r="BA51" i="6"/>
  <c r="AZ51" i="6" s="1"/>
  <c r="AX51" i="6" s="1"/>
  <c r="BB51" i="6"/>
  <c r="AK547" i="6"/>
  <c r="AJ547" i="6"/>
  <c r="AI547" i="6"/>
  <c r="AB627" i="6"/>
  <c r="AB628" i="6"/>
  <c r="AA628" i="6"/>
  <c r="AK125" i="6"/>
  <c r="AJ125" i="6"/>
  <c r="AI125" i="6"/>
  <c r="AI782" i="6"/>
  <c r="AJ782" i="6"/>
  <c r="AK782" i="6"/>
  <c r="AI863" i="6"/>
  <c r="AK863" i="6"/>
  <c r="AJ863" i="6"/>
  <c r="AJ753" i="6"/>
  <c r="AI753" i="6"/>
  <c r="AK753" i="6"/>
  <c r="AJ275" i="6"/>
  <c r="AK275" i="6"/>
  <c r="AI275" i="6"/>
  <c r="AJ215" i="6"/>
  <c r="AK215" i="6"/>
  <c r="AI215" i="6"/>
  <c r="AK709" i="6"/>
  <c r="AI709" i="6"/>
  <c r="AJ709" i="6"/>
  <c r="AK214" i="6"/>
  <c r="AI214" i="6"/>
  <c r="AJ214" i="6"/>
  <c r="BA24" i="6"/>
  <c r="BB24" i="6"/>
  <c r="AI777" i="6"/>
  <c r="AK777" i="6"/>
  <c r="AJ777" i="6"/>
  <c r="BA47" i="6"/>
  <c r="AZ47" i="6" s="1"/>
  <c r="AX47" i="6" s="1"/>
  <c r="BB47" i="6"/>
  <c r="AI207" i="6"/>
  <c r="AJ207" i="6"/>
  <c r="AK207" i="6"/>
  <c r="BB78" i="6"/>
  <c r="BA78" i="6"/>
  <c r="AZ78" i="6" s="1"/>
  <c r="AX78" i="6" s="1"/>
  <c r="BB72" i="6"/>
  <c r="BA72" i="6"/>
  <c r="AZ72" i="6" s="1"/>
  <c r="AX72" i="6" s="1"/>
  <c r="AI842" i="6"/>
  <c r="AJ842" i="6"/>
  <c r="AK842" i="6"/>
  <c r="AK702" i="6"/>
  <c r="AI702" i="6"/>
  <c r="AJ702" i="6"/>
  <c r="AK848" i="6"/>
  <c r="AI848" i="6"/>
  <c r="AJ848" i="6"/>
  <c r="AJ186" i="6"/>
  <c r="AK186" i="6"/>
  <c r="AI186" i="6"/>
  <c r="AJ493" i="6"/>
  <c r="AI493" i="6"/>
  <c r="AK493" i="6"/>
  <c r="AI541" i="6"/>
  <c r="AK541" i="6"/>
  <c r="AJ541" i="6"/>
  <c r="AI32" i="6"/>
  <c r="AK32" i="6"/>
  <c r="AJ32" i="6"/>
  <c r="AH32" i="6" s="1"/>
  <c r="AI418" i="6"/>
  <c r="AJ418" i="6"/>
  <c r="AK418" i="6"/>
  <c r="AJ421" i="6"/>
  <c r="AI421" i="6"/>
  <c r="AK421" i="6"/>
  <c r="AJ274" i="6"/>
  <c r="AK274" i="6"/>
  <c r="AI274" i="6"/>
  <c r="AJ405" i="6"/>
  <c r="AI405" i="6"/>
  <c r="AH405" i="6" s="1"/>
  <c r="AK405" i="6"/>
  <c r="AJ295" i="6"/>
  <c r="AK295" i="6"/>
  <c r="AI295" i="6"/>
  <c r="AJ21" i="6"/>
  <c r="AI21" i="6"/>
  <c r="AK21" i="6"/>
  <c r="AJ99" i="6"/>
  <c r="AK99" i="6"/>
  <c r="AI99" i="6"/>
  <c r="AK840" i="6"/>
  <c r="AI840" i="6"/>
  <c r="AJ840" i="6"/>
  <c r="AJ436" i="6"/>
  <c r="AK436" i="6"/>
  <c r="AI436" i="6"/>
  <c r="BB64" i="6"/>
  <c r="BA64" i="6"/>
  <c r="AZ64" i="6" s="1"/>
  <c r="AX64" i="6" s="1"/>
  <c r="AK658" i="6"/>
  <c r="AI658" i="6"/>
  <c r="AJ658" i="6"/>
  <c r="AI587" i="6"/>
  <c r="AK587" i="6"/>
  <c r="AJ587" i="6"/>
  <c r="AJ423" i="6"/>
  <c r="AK423" i="6"/>
  <c r="AI423" i="6"/>
  <c r="AI537" i="6"/>
  <c r="AK537" i="6"/>
  <c r="AJ537" i="6"/>
  <c r="AJ789" i="6"/>
  <c r="AK789" i="6"/>
  <c r="AI789" i="6"/>
  <c r="AI108" i="6"/>
  <c r="AJ108" i="6"/>
  <c r="AK108" i="6"/>
  <c r="AJ401" i="6"/>
  <c r="AI401" i="6"/>
  <c r="AK401" i="6"/>
  <c r="AI443" i="6"/>
  <c r="AJ443" i="6"/>
  <c r="AK443" i="6"/>
  <c r="AB665" i="6"/>
  <c r="AK121" i="6"/>
  <c r="AI121" i="6"/>
  <c r="AJ121" i="6"/>
  <c r="AI251" i="6"/>
  <c r="AK251" i="6"/>
  <c r="AJ251" i="6"/>
  <c r="AJ585" i="6"/>
  <c r="AI585" i="6"/>
  <c r="AH585" i="6" s="1"/>
  <c r="AK585" i="6"/>
  <c r="AJ766" i="6"/>
  <c r="AK766" i="6"/>
  <c r="AI766" i="6"/>
  <c r="BA26" i="6"/>
  <c r="BB26" i="6"/>
  <c r="BA65" i="6"/>
  <c r="BB65" i="6"/>
  <c r="BB42" i="6"/>
  <c r="BA42" i="6"/>
  <c r="AZ42" i="6" s="1"/>
  <c r="AX42" i="6" s="1"/>
  <c r="BA79" i="6"/>
  <c r="BB79" i="6"/>
  <c r="AB136" i="6"/>
  <c r="AA136" i="6"/>
  <c r="BA2" i="6"/>
  <c r="BB2" i="6"/>
  <c r="AJ833" i="6"/>
  <c r="AK833" i="6"/>
  <c r="AI833" i="6"/>
  <c r="BB4" i="6"/>
  <c r="BA4" i="6"/>
  <c r="AI156" i="6"/>
  <c r="AJ156" i="6"/>
  <c r="AK156" i="6"/>
  <c r="AJ772" i="6"/>
  <c r="AH772" i="6" s="1"/>
  <c r="AK772" i="6"/>
  <c r="AI772" i="6"/>
  <c r="AJ129" i="6"/>
  <c r="AI129" i="6"/>
  <c r="AK129" i="6"/>
  <c r="BB14" i="6"/>
  <c r="BA14" i="6"/>
  <c r="AZ14" i="6" s="1"/>
  <c r="AX14" i="6" s="1"/>
  <c r="AJ345" i="6"/>
  <c r="AI345" i="6"/>
  <c r="AK345" i="6"/>
  <c r="AJ60" i="6"/>
  <c r="AK60" i="6"/>
  <c r="AI60" i="6"/>
  <c r="AK552" i="6"/>
  <c r="AI552" i="6"/>
  <c r="AJ552" i="6"/>
  <c r="AI141" i="6"/>
  <c r="AJ141" i="6"/>
  <c r="AK141" i="6"/>
  <c r="AI669" i="6"/>
  <c r="AJ669" i="6"/>
  <c r="AK669" i="6"/>
  <c r="AI67" i="6"/>
  <c r="AK67" i="6"/>
  <c r="AJ67" i="6"/>
  <c r="AB529" i="6"/>
  <c r="AJ565" i="6"/>
  <c r="AI565" i="6"/>
  <c r="AK565" i="6"/>
  <c r="AK590" i="6"/>
  <c r="AJ590" i="6"/>
  <c r="AI590" i="6"/>
  <c r="AJ800" i="6"/>
  <c r="AI800" i="6"/>
  <c r="AH800" i="6" s="1"/>
  <c r="AK800" i="6"/>
  <c r="BB10" i="6"/>
  <c r="BA10" i="6"/>
  <c r="AK635" i="6"/>
  <c r="AI635" i="6"/>
  <c r="AJ635" i="6"/>
  <c r="AK120" i="6"/>
  <c r="AJ120" i="6"/>
  <c r="AI120" i="6"/>
  <c r="AK589" i="6"/>
  <c r="AJ589" i="6"/>
  <c r="AI589" i="6"/>
  <c r="AH589" i="6" s="1"/>
  <c r="BB69" i="6"/>
  <c r="BA69" i="6"/>
  <c r="AZ69" i="6" s="1"/>
  <c r="AX69" i="6" s="1"/>
  <c r="BA54" i="6"/>
  <c r="BB54" i="6"/>
  <c r="AI620" i="6"/>
  <c r="AH620" i="6" s="1"/>
  <c r="AK620" i="6"/>
  <c r="AJ620" i="6"/>
  <c r="BB8" i="6"/>
  <c r="BA8" i="6"/>
  <c r="AI143" i="6"/>
  <c r="AK143" i="6"/>
  <c r="AJ143" i="6"/>
  <c r="AK629" i="6"/>
  <c r="AJ629" i="6"/>
  <c r="AI629" i="6"/>
  <c r="BA59" i="6"/>
  <c r="AZ59" i="6" s="1"/>
  <c r="AX59" i="6" s="1"/>
  <c r="BB59" i="6"/>
  <c r="AI739" i="6"/>
  <c r="AJ739" i="6"/>
  <c r="AK739" i="6"/>
  <c r="AK880" i="6"/>
  <c r="AI880" i="6"/>
  <c r="AJ880" i="6"/>
  <c r="AK35" i="6"/>
  <c r="AI35" i="6"/>
  <c r="AJ35" i="6"/>
  <c r="AK559" i="6"/>
  <c r="AJ559" i="6"/>
  <c r="AI559" i="6"/>
  <c r="AJ278" i="6"/>
  <c r="AK278" i="6"/>
  <c r="AI278" i="6"/>
  <c r="AJ159" i="6"/>
  <c r="AK159" i="6"/>
  <c r="AI159" i="6"/>
  <c r="AK720" i="6"/>
  <c r="AI720" i="6"/>
  <c r="AJ720" i="6"/>
  <c r="BB82" i="6"/>
  <c r="BA82" i="6"/>
  <c r="AZ82" i="6" s="1"/>
  <c r="AX82" i="6" s="1"/>
  <c r="AI797" i="6"/>
  <c r="AJ797" i="6"/>
  <c r="AK797" i="6"/>
  <c r="AJ573" i="6"/>
  <c r="AI573" i="6"/>
  <c r="AK573" i="6"/>
  <c r="AK596" i="6"/>
  <c r="AI596" i="6"/>
  <c r="AJ596" i="6"/>
  <c r="AK631" i="6"/>
  <c r="AI631" i="6"/>
  <c r="AJ631" i="6"/>
  <c r="AI524" i="6"/>
  <c r="AH524" i="6" s="1"/>
  <c r="AK524" i="6"/>
  <c r="AJ524" i="6"/>
  <c r="AI361" i="6"/>
  <c r="AJ361" i="6"/>
  <c r="AK361" i="6"/>
  <c r="AJ624" i="6"/>
  <c r="AI624" i="6"/>
  <c r="AH624" i="6" s="1"/>
  <c r="AK624" i="6"/>
  <c r="AJ803" i="6"/>
  <c r="AI803" i="6"/>
  <c r="AK803" i="6"/>
  <c r="AK217" i="6"/>
  <c r="AI217" i="6"/>
  <c r="AJ217" i="6"/>
  <c r="AK101" i="6"/>
  <c r="AI101" i="6"/>
  <c r="AJ101" i="6"/>
  <c r="AI133" i="6"/>
  <c r="AJ133" i="6"/>
  <c r="AK133" i="6"/>
  <c r="BB70" i="6"/>
  <c r="BA70" i="6"/>
  <c r="BA36" i="6"/>
  <c r="AZ36" i="6" s="1"/>
  <c r="AX36" i="6" s="1"/>
  <c r="BB36" i="6"/>
  <c r="AJ837" i="6"/>
  <c r="AI837" i="6"/>
  <c r="AK837" i="6"/>
  <c r="AK387" i="6"/>
  <c r="AI387" i="6"/>
  <c r="AJ387" i="6"/>
  <c r="AI879" i="6"/>
  <c r="AJ879" i="6"/>
  <c r="AK879" i="6"/>
  <c r="AK78" i="6"/>
  <c r="AI78" i="6"/>
  <c r="AJ78" i="6"/>
  <c r="BB17" i="6"/>
  <c r="BA17" i="6"/>
  <c r="AJ441" i="6"/>
  <c r="AK441" i="6"/>
  <c r="AI441" i="6"/>
  <c r="BB7" i="6"/>
  <c r="BA7" i="6"/>
  <c r="AZ7" i="6" s="1"/>
  <c r="AX7" i="6" s="1"/>
  <c r="AJ542" i="6"/>
  <c r="AK542" i="6"/>
  <c r="AI542" i="6"/>
  <c r="AI478" i="6"/>
  <c r="AJ478" i="6"/>
  <c r="AK478" i="6"/>
  <c r="AJ377" i="6"/>
  <c r="AK377" i="6"/>
  <c r="AI377" i="6"/>
  <c r="AH377" i="6" s="1"/>
  <c r="AJ745" i="6"/>
  <c r="AI745" i="6"/>
  <c r="AK745" i="6"/>
  <c r="BB13" i="6"/>
  <c r="BA13" i="6"/>
  <c r="AZ13" i="6" s="1"/>
  <c r="AX13" i="6" s="1"/>
  <c r="AJ253" i="6"/>
  <c r="AI253" i="6"/>
  <c r="AH253" i="6" s="1"/>
  <c r="AK253" i="6"/>
  <c r="BA57" i="6"/>
  <c r="AZ57" i="6" s="1"/>
  <c r="AX57" i="6" s="1"/>
  <c r="BB57" i="6"/>
  <c r="AK747" i="6"/>
  <c r="AI747" i="6"/>
  <c r="AJ747" i="6"/>
  <c r="AJ241" i="6"/>
  <c r="AI241" i="6"/>
  <c r="AH241" i="6" s="1"/>
  <c r="AK241" i="6"/>
  <c r="AK191" i="6"/>
  <c r="AI191" i="6"/>
  <c r="AJ191" i="6"/>
  <c r="AK875" i="6"/>
  <c r="AJ875" i="6"/>
  <c r="AI875" i="6"/>
  <c r="AK71" i="6"/>
  <c r="AJ71" i="6"/>
  <c r="AI71" i="6"/>
  <c r="AI183" i="6"/>
  <c r="AK183" i="6"/>
  <c r="AJ183" i="6"/>
  <c r="AJ311" i="6"/>
  <c r="AK311" i="6"/>
  <c r="AI311" i="6"/>
  <c r="BB75" i="6"/>
  <c r="BA75" i="6"/>
  <c r="AZ75" i="6" s="1"/>
  <c r="AX75" i="6" s="1"/>
  <c r="BA73" i="6"/>
  <c r="BB73" i="6"/>
  <c r="BB9" i="6"/>
  <c r="BA9" i="6"/>
  <c r="AZ9" i="6" s="1"/>
  <c r="AX9" i="6" s="1"/>
  <c r="BB46" i="6"/>
  <c r="BA46" i="6"/>
  <c r="AZ46" i="6" s="1"/>
  <c r="AX46" i="6" s="1"/>
  <c r="AI566" i="6"/>
  <c r="AJ566" i="6"/>
  <c r="AK566" i="6"/>
  <c r="AI499" i="6"/>
  <c r="AJ499" i="6"/>
  <c r="AK499" i="6"/>
  <c r="AI734" i="6"/>
  <c r="AJ734" i="6"/>
  <c r="AK734" i="6"/>
  <c r="AB299" i="6"/>
  <c r="AA299" i="6"/>
  <c r="AJ430" i="6"/>
  <c r="AI430" i="6"/>
  <c r="AK430" i="6"/>
  <c r="AI520" i="6"/>
  <c r="AJ520" i="6"/>
  <c r="AK520" i="6"/>
  <c r="AI788" i="6"/>
  <c r="AJ788" i="6"/>
  <c r="AK788" i="6"/>
  <c r="AK770" i="6"/>
  <c r="AJ770" i="6"/>
  <c r="AI770" i="6"/>
  <c r="BB37" i="6"/>
  <c r="BA37" i="6"/>
  <c r="AJ74" i="6"/>
  <c r="AI74" i="6"/>
  <c r="AK74" i="6"/>
  <c r="AK408" i="6"/>
  <c r="AJ408" i="6"/>
  <c r="AI408" i="6"/>
  <c r="BB25" i="6"/>
  <c r="BA25" i="6"/>
  <c r="BB33" i="6"/>
  <c r="BA33" i="6"/>
  <c r="AK757" i="6"/>
  <c r="AI757" i="6"/>
  <c r="AJ757" i="6"/>
  <c r="BA76" i="6"/>
  <c r="BB76" i="6"/>
  <c r="AI223" i="6"/>
  <c r="AH223" i="6" s="1"/>
  <c r="AK223" i="6"/>
  <c r="AJ223" i="6"/>
  <c r="AI750" i="6"/>
  <c r="AK750" i="6"/>
  <c r="AJ750" i="6"/>
  <c r="AI634" i="6"/>
  <c r="AJ634" i="6"/>
  <c r="AK634" i="6"/>
  <c r="AK288" i="6"/>
  <c r="AJ288" i="6"/>
  <c r="AI288" i="6"/>
  <c r="AH288" i="6" s="1"/>
  <c r="AI688" i="6"/>
  <c r="AJ688" i="6"/>
  <c r="AK688" i="6"/>
  <c r="AJ248" i="6"/>
  <c r="AI248" i="6"/>
  <c r="AK248" i="6"/>
  <c r="AI545" i="6"/>
  <c r="AJ545" i="6"/>
  <c r="AK545" i="6"/>
  <c r="AJ481" i="6"/>
  <c r="AK481" i="6"/>
  <c r="AI481" i="6"/>
  <c r="AA536" i="6"/>
  <c r="AB536" i="6"/>
  <c r="AI885" i="6"/>
  <c r="AJ885" i="6"/>
  <c r="AH885" i="6" s="1"/>
  <c r="AK885" i="6"/>
  <c r="AI625" i="6"/>
  <c r="AJ625" i="6"/>
  <c r="AK625" i="6"/>
  <c r="AK480" i="6"/>
  <c r="AJ480" i="6"/>
  <c r="AI480" i="6"/>
  <c r="AK647" i="6"/>
  <c r="AJ647" i="6"/>
  <c r="AI647" i="6"/>
  <c r="AJ46" i="6"/>
  <c r="AK46" i="6"/>
  <c r="AI46" i="6"/>
  <c r="AH46" i="6" s="1"/>
  <c r="AJ260" i="6"/>
  <c r="AI260" i="6"/>
  <c r="AK260" i="6"/>
  <c r="AJ684" i="6"/>
  <c r="AK684" i="6"/>
  <c r="AI684" i="6"/>
  <c r="AB435" i="6"/>
  <c r="AA435" i="6"/>
  <c r="AI472" i="6"/>
  <c r="AJ472" i="6"/>
  <c r="AK472" i="6"/>
  <c r="AK428" i="6"/>
  <c r="AJ428" i="6"/>
  <c r="AI428" i="6"/>
  <c r="AK216" i="6"/>
  <c r="AJ216" i="6"/>
  <c r="AI216" i="6"/>
  <c r="AJ360" i="6"/>
  <c r="AK360" i="6"/>
  <c r="AI360" i="6"/>
  <c r="AJ327" i="6"/>
  <c r="AK327" i="6"/>
  <c r="AI327" i="6"/>
  <c r="AJ561" i="6"/>
  <c r="AI561" i="6"/>
  <c r="AK561" i="6"/>
  <c r="AJ855" i="6"/>
  <c r="AI855" i="6"/>
  <c r="AK855" i="6"/>
  <c r="AJ638" i="6"/>
  <c r="AK638" i="6"/>
  <c r="AI638" i="6"/>
  <c r="AH638" i="6" s="1"/>
  <c r="AA227" i="6"/>
  <c r="AB227" i="6"/>
  <c r="AK347" i="6"/>
  <c r="AJ347" i="6"/>
  <c r="AI347" i="6"/>
  <c r="AA151" i="6"/>
  <c r="AB151" i="6"/>
  <c r="AJ652" i="6"/>
  <c r="AK652" i="6"/>
  <c r="AI652" i="6"/>
  <c r="AJ80" i="6"/>
  <c r="AK80" i="6"/>
  <c r="AI80" i="6"/>
  <c r="AJ240" i="6"/>
  <c r="AI240" i="6"/>
  <c r="AH240" i="6" s="1"/>
  <c r="AK240" i="6"/>
  <c r="AK778" i="6"/>
  <c r="AI778" i="6"/>
  <c r="AJ778" i="6"/>
  <c r="AI645" i="6"/>
  <c r="AH645" i="6" s="1"/>
  <c r="AK645" i="6"/>
  <c r="AJ645" i="6"/>
  <c r="AI530" i="6"/>
  <c r="AK530" i="6"/>
  <c r="AJ530" i="6"/>
  <c r="AA891" i="6"/>
  <c r="AB891" i="6"/>
  <c r="AI409" i="6"/>
  <c r="AK409" i="6"/>
  <c r="AJ409" i="6"/>
  <c r="AA675" i="6"/>
  <c r="AB675" i="6"/>
  <c r="AJ307" i="6"/>
  <c r="AI307" i="6"/>
  <c r="AK307" i="6"/>
  <c r="AB283" i="6"/>
  <c r="AA283" i="6"/>
  <c r="AJ722" i="6"/>
  <c r="AI722" i="6"/>
  <c r="AH722" i="6" s="1"/>
  <c r="AK722" i="6"/>
  <c r="AI103" i="6"/>
  <c r="AJ103" i="6"/>
  <c r="AK103" i="6"/>
  <c r="AK437" i="6"/>
  <c r="AJ437" i="6"/>
  <c r="AI437" i="6"/>
  <c r="AI473" i="6"/>
  <c r="AK473" i="6"/>
  <c r="AJ473" i="6"/>
  <c r="AJ416" i="6"/>
  <c r="AK416" i="6"/>
  <c r="AI416" i="6"/>
  <c r="AK128" i="6"/>
  <c r="AI128" i="6"/>
  <c r="AJ128" i="6"/>
  <c r="AB302" i="6"/>
  <c r="AA302" i="6"/>
  <c r="AJ343" i="6"/>
  <c r="AI343" i="6"/>
  <c r="AH343" i="6" s="1"/>
  <c r="AK343" i="6"/>
  <c r="AJ280" i="6"/>
  <c r="AI280" i="6"/>
  <c r="AK280" i="6"/>
  <c r="AJ494" i="6"/>
  <c r="AI494" i="6"/>
  <c r="AK494" i="6"/>
  <c r="AI869" i="6"/>
  <c r="AJ869" i="6"/>
  <c r="AK869" i="6"/>
  <c r="AJ147" i="6"/>
  <c r="AK147" i="6"/>
  <c r="AI147" i="6"/>
  <c r="AH147" i="6" s="1"/>
  <c r="BA21" i="6"/>
  <c r="AZ21" i="6" s="1"/>
  <c r="AX21" i="6" s="1"/>
  <c r="BB21" i="6"/>
  <c r="AA219" i="6"/>
  <c r="AB219" i="6"/>
  <c r="AJ774" i="6"/>
  <c r="AK774" i="6"/>
  <c r="AI774" i="6"/>
  <c r="BB22" i="6"/>
  <c r="BA22" i="6"/>
  <c r="AZ22" i="6" s="1"/>
  <c r="AX22" i="6" s="1"/>
  <c r="AJ126" i="6"/>
  <c r="AI126" i="6"/>
  <c r="AH126" i="6" s="1"/>
  <c r="AK126" i="6"/>
  <c r="AJ444" i="6"/>
  <c r="AI444" i="6"/>
  <c r="AK444" i="6"/>
  <c r="AK475" i="6"/>
  <c r="AJ475" i="6"/>
  <c r="AI475" i="6"/>
  <c r="BA77" i="6"/>
  <c r="AZ77" i="6" s="1"/>
  <c r="AX77" i="6" s="1"/>
  <c r="BB77" i="6"/>
  <c r="AJ525" i="6"/>
  <c r="AI525" i="6"/>
  <c r="AK525" i="6"/>
  <c r="AK232" i="6"/>
  <c r="AI232" i="6"/>
  <c r="AJ232" i="6"/>
  <c r="AJ570" i="6"/>
  <c r="AI570" i="6"/>
  <c r="AK570" i="6"/>
  <c r="AI609" i="6"/>
  <c r="AJ609" i="6"/>
  <c r="AK609" i="6"/>
  <c r="AJ850" i="6"/>
  <c r="AK850" i="6"/>
  <c r="AI850" i="6"/>
  <c r="BB38" i="6"/>
  <c r="BA38" i="6"/>
  <c r="AZ38" i="6" s="1"/>
  <c r="AX38" i="6" s="1"/>
  <c r="AK139" i="6"/>
  <c r="AI139" i="6"/>
  <c r="AJ139" i="6"/>
  <c r="AJ431" i="6"/>
  <c r="AI431" i="6"/>
  <c r="AK431" i="6"/>
  <c r="AJ649" i="6"/>
  <c r="AI649" i="6"/>
  <c r="AK649" i="6"/>
  <c r="AI145" i="6"/>
  <c r="AK145" i="6"/>
  <c r="AJ145" i="6"/>
  <c r="AJ218" i="6"/>
  <c r="AI218" i="6"/>
  <c r="AH218" i="6" s="1"/>
  <c r="AK218" i="6"/>
  <c r="AI538" i="6"/>
  <c r="AK538" i="6"/>
  <c r="AJ538" i="6"/>
  <c r="AI503" i="6"/>
  <c r="AH503" i="6" s="1"/>
  <c r="AK503" i="6"/>
  <c r="AJ503" i="6"/>
  <c r="AI341" i="6"/>
  <c r="AJ341" i="6"/>
  <c r="AK341" i="6"/>
  <c r="BA50" i="6"/>
  <c r="BB50" i="6"/>
  <c r="AJ356" i="6"/>
  <c r="AI356" i="6"/>
  <c r="AK356" i="6"/>
  <c r="AI137" i="6"/>
  <c r="AJ137" i="6"/>
  <c r="AK137" i="6"/>
  <c r="AJ187" i="6"/>
  <c r="AK187" i="6"/>
  <c r="AI187" i="6"/>
  <c r="AH187" i="6" s="1"/>
  <c r="BB11" i="6"/>
  <c r="BA11" i="6"/>
  <c r="BB61" i="6"/>
  <c r="BA61" i="6"/>
  <c r="AJ731" i="6"/>
  <c r="AI731" i="6"/>
  <c r="AK731" i="6"/>
  <c r="AH654" i="6"/>
  <c r="AH868" i="6"/>
  <c r="AH417" i="6"/>
  <c r="AH598" i="6"/>
  <c r="AH379" i="6"/>
  <c r="AH523" i="6"/>
  <c r="AH382" i="6"/>
  <c r="AH124" i="6"/>
  <c r="AH146" i="6"/>
  <c r="AJ680" i="6"/>
  <c r="AK680" i="6"/>
  <c r="AI680" i="6"/>
  <c r="AB284" i="6"/>
  <c r="AA284" i="6"/>
  <c r="AH474" i="6"/>
  <c r="AI807" i="6"/>
  <c r="AJ807" i="6"/>
  <c r="AK807" i="6"/>
  <c r="AI743" i="6"/>
  <c r="AK743" i="6"/>
  <c r="AJ743" i="6"/>
  <c r="AJ600" i="6"/>
  <c r="AK600" i="6"/>
  <c r="AI600" i="6"/>
  <c r="AB53" i="6"/>
  <c r="AA53" i="6"/>
  <c r="AI815" i="6"/>
  <c r="AJ815" i="6"/>
  <c r="AH815" i="6" s="1"/>
  <c r="AK815" i="6"/>
  <c r="AK245" i="6"/>
  <c r="AJ245" i="6"/>
  <c r="AI245" i="6"/>
  <c r="AJ637" i="6"/>
  <c r="AI637" i="6"/>
  <c r="AK637" i="6"/>
  <c r="AI273" i="6"/>
  <c r="AK273" i="6"/>
  <c r="AJ273" i="6"/>
  <c r="BA56" i="6"/>
  <c r="BB56" i="6"/>
  <c r="BA68" i="6"/>
  <c r="BB68" i="6"/>
  <c r="AJ639" i="6"/>
  <c r="AK639" i="6"/>
  <c r="AI639" i="6"/>
  <c r="AI254" i="6"/>
  <c r="AK254" i="6"/>
  <c r="AJ254" i="6"/>
  <c r="AI396" i="6"/>
  <c r="AH396" i="6" s="1"/>
  <c r="AK396" i="6"/>
  <c r="AJ396" i="6"/>
  <c r="AJ330" i="6"/>
  <c r="AI330" i="6"/>
  <c r="AK330" i="6"/>
  <c r="AI853" i="6"/>
  <c r="AJ853" i="6"/>
  <c r="AK853" i="6"/>
  <c r="AK171" i="6"/>
  <c r="AJ171" i="6"/>
  <c r="AI171" i="6"/>
  <c r="AH171" i="6" s="1"/>
  <c r="AB192" i="6"/>
  <c r="AA192" i="6"/>
  <c r="BB41" i="6"/>
  <c r="BA41" i="6"/>
  <c r="AZ41" i="6" s="1"/>
  <c r="AX41" i="6" s="1"/>
  <c r="AJ230" i="6"/>
  <c r="AI230" i="6"/>
  <c r="AK230" i="6"/>
  <c r="AK393" i="6"/>
  <c r="AJ393" i="6"/>
  <c r="AI393" i="6"/>
  <c r="AJ79" i="6"/>
  <c r="AI79" i="6"/>
  <c r="AH79" i="6" s="1"/>
  <c r="AK79" i="6"/>
  <c r="AJ66" i="6"/>
  <c r="AI66" i="6"/>
  <c r="AK66" i="6"/>
  <c r="AJ392" i="6"/>
  <c r="AI392" i="6"/>
  <c r="AK392" i="6"/>
  <c r="AJ858" i="6"/>
  <c r="AK858" i="6"/>
  <c r="AI858" i="6"/>
  <c r="AI728" i="6"/>
  <c r="AJ728" i="6"/>
  <c r="AK728" i="6"/>
  <c r="AK484" i="6"/>
  <c r="AJ484" i="6"/>
  <c r="AI484" i="6"/>
  <c r="AH484" i="6" s="1"/>
  <c r="AK500" i="6"/>
  <c r="AJ500" i="6"/>
  <c r="AI500" i="6"/>
  <c r="BA60" i="6"/>
  <c r="AZ60" i="6" s="1"/>
  <c r="AX60" i="6" s="1"/>
  <c r="BB60" i="6"/>
  <c r="AJ365" i="6"/>
  <c r="AK365" i="6"/>
  <c r="AI365" i="6"/>
  <c r="AK816" i="6"/>
  <c r="AI816" i="6"/>
  <c r="AJ816" i="6"/>
  <c r="AJ488" i="6"/>
  <c r="AI488" i="6"/>
  <c r="AK488" i="6"/>
  <c r="AI454" i="6"/>
  <c r="AJ454" i="6"/>
  <c r="AK454" i="6"/>
  <c r="AJ348" i="6"/>
  <c r="AK348" i="6"/>
  <c r="AI348" i="6"/>
  <c r="AI679" i="6"/>
  <c r="AK679" i="6"/>
  <c r="AJ679" i="6"/>
  <c r="AI591" i="6"/>
  <c r="AK591" i="6"/>
  <c r="AJ591" i="6"/>
  <c r="AI723" i="6"/>
  <c r="AK723" i="6"/>
  <c r="AJ723" i="6"/>
  <c r="AJ505" i="6"/>
  <c r="AK505" i="6"/>
  <c r="AI505" i="6"/>
  <c r="AI802" i="6"/>
  <c r="AH802" i="6" s="1"/>
  <c r="AK802" i="6"/>
  <c r="AJ802" i="6"/>
  <c r="AK201" i="6"/>
  <c r="AI201" i="6"/>
  <c r="AJ201" i="6"/>
  <c r="AI756" i="6"/>
  <c r="AK756" i="6"/>
  <c r="AJ756" i="6"/>
  <c r="AJ142" i="6"/>
  <c r="AI142" i="6"/>
  <c r="AK142" i="6"/>
  <c r="AA742" i="6"/>
  <c r="AB742" i="6"/>
  <c r="AB781" i="6"/>
  <c r="AA781" i="6"/>
  <c r="AK322" i="6"/>
  <c r="AJ322" i="6"/>
  <c r="AI322" i="6"/>
  <c r="AJ887" i="6"/>
  <c r="AK887" i="6"/>
  <c r="AI887" i="6"/>
  <c r="AK884" i="6"/>
  <c r="AJ884" i="6"/>
  <c r="AI884" i="6"/>
  <c r="AK783" i="6"/>
  <c r="AI783" i="6"/>
  <c r="AJ783" i="6"/>
  <c r="AJ752" i="6"/>
  <c r="AI752" i="6"/>
  <c r="AK752" i="6"/>
  <c r="AK519" i="6"/>
  <c r="AJ519" i="6"/>
  <c r="AI519" i="6"/>
  <c r="AB615" i="6"/>
  <c r="AA615" i="6"/>
  <c r="AK610" i="6"/>
  <c r="AJ610" i="6"/>
  <c r="AI610" i="6"/>
  <c r="AI831" i="6"/>
  <c r="AJ831" i="6"/>
  <c r="AK831" i="6"/>
  <c r="AI744" i="6"/>
  <c r="AJ744" i="6"/>
  <c r="AK744" i="6"/>
  <c r="AK304" i="6"/>
  <c r="AI304" i="6"/>
  <c r="AJ304" i="6"/>
  <c r="AI313" i="6"/>
  <c r="AJ313" i="6"/>
  <c r="AK313" i="6"/>
  <c r="AA576" i="6"/>
  <c r="AB576" i="6"/>
  <c r="AJ456" i="6"/>
  <c r="AI456" i="6"/>
  <c r="AK456" i="6"/>
  <c r="AJ682" i="6"/>
  <c r="AI682" i="6"/>
  <c r="AK682" i="6"/>
  <c r="BB44" i="6"/>
  <c r="BA44" i="6"/>
  <c r="AK134" i="6"/>
  <c r="AJ134" i="6"/>
  <c r="AI134" i="6"/>
  <c r="AH134" i="6" s="1"/>
  <c r="AI375" i="6"/>
  <c r="AH375" i="6" s="1"/>
  <c r="AK375" i="6"/>
  <c r="AJ375" i="6"/>
  <c r="AI798" i="6"/>
  <c r="AK798" i="6"/>
  <c r="AJ798" i="6"/>
  <c r="AK814" i="6"/>
  <c r="AJ814" i="6"/>
  <c r="AI814" i="6"/>
  <c r="AK271" i="6"/>
  <c r="AJ271" i="6"/>
  <c r="AI271" i="6"/>
  <c r="AH271" i="6" s="1"/>
  <c r="AJ301" i="6"/>
  <c r="AK301" i="6"/>
  <c r="AI301" i="6"/>
  <c r="AI801" i="6"/>
  <c r="AH801" i="6" s="1"/>
  <c r="AK801" i="6"/>
  <c r="AJ801" i="6"/>
  <c r="AK732" i="6"/>
  <c r="AJ732" i="6"/>
  <c r="AI732" i="6"/>
  <c r="AJ115" i="6"/>
  <c r="AK115" i="6"/>
  <c r="AI115" i="6"/>
  <c r="AI429" i="6"/>
  <c r="AJ429" i="6"/>
  <c r="AK429" i="6"/>
  <c r="AI264" i="6"/>
  <c r="AJ264" i="6"/>
  <c r="AK264" i="6"/>
  <c r="AK549" i="6"/>
  <c r="AJ549" i="6"/>
  <c r="AI549" i="6"/>
  <c r="AI489" i="6"/>
  <c r="AJ489" i="6"/>
  <c r="AK489" i="6"/>
  <c r="AI104" i="6"/>
  <c r="AJ104" i="6"/>
  <c r="AK104" i="6"/>
  <c r="BB66" i="6"/>
  <c r="BA66" i="6"/>
  <c r="BB49" i="6"/>
  <c r="BA49" i="6"/>
  <c r="AI25" i="6"/>
  <c r="AK25" i="6"/>
  <c r="AJ25" i="6"/>
  <c r="AB877" i="6"/>
  <c r="AA623" i="6"/>
  <c r="AE623" i="6" s="1"/>
  <c r="AJ306" i="6"/>
  <c r="AK306" i="6"/>
  <c r="AI306" i="6"/>
  <c r="AJ81" i="6"/>
  <c r="AI81" i="6"/>
  <c r="AK81" i="6"/>
  <c r="AA667" i="6"/>
  <c r="AB667" i="6"/>
  <c r="AI584" i="6"/>
  <c r="AJ584" i="6"/>
  <c r="AK584" i="6"/>
  <c r="AK439" i="6"/>
  <c r="AJ439" i="6"/>
  <c r="AI439" i="6"/>
  <c r="AA845" i="6"/>
  <c r="AB845" i="6"/>
  <c r="AI785" i="6"/>
  <c r="AJ785" i="6"/>
  <c r="AK785" i="6"/>
  <c r="AJ806" i="6"/>
  <c r="AK806" i="6"/>
  <c r="AI806" i="6"/>
  <c r="AB225" i="6"/>
  <c r="AA225" i="6"/>
  <c r="AA698" i="6"/>
  <c r="AB698" i="6"/>
  <c r="AI342" i="6"/>
  <c r="AJ342" i="6"/>
  <c r="AK342" i="6"/>
  <c r="AB198" i="6"/>
  <c r="AA198" i="6"/>
  <c r="AI114" i="6"/>
  <c r="AJ114" i="6"/>
  <c r="AK114" i="6"/>
  <c r="AH826" i="6"/>
  <c r="AK718" i="6"/>
  <c r="AJ718" i="6"/>
  <c r="AI718" i="6"/>
  <c r="AB281" i="6"/>
  <c r="AA281" i="6"/>
  <c r="AH726" i="6"/>
  <c r="AJ200" i="6"/>
  <c r="AI200" i="6"/>
  <c r="AK200" i="6"/>
  <c r="AI209" i="6"/>
  <c r="AH209" i="6" s="1"/>
  <c r="AK209" i="6"/>
  <c r="AJ209" i="6"/>
  <c r="AJ507" i="6"/>
  <c r="AK507" i="6"/>
  <c r="AI507" i="6"/>
  <c r="AK272" i="6"/>
  <c r="AI272" i="6"/>
  <c r="AJ272" i="6"/>
  <c r="AI388" i="6"/>
  <c r="AK388" i="6"/>
  <c r="AJ388" i="6"/>
  <c r="AJ601" i="6"/>
  <c r="AI601" i="6"/>
  <c r="AK601" i="6"/>
  <c r="AB544" i="6"/>
  <c r="AA544" i="6"/>
  <c r="AI167" i="6"/>
  <c r="AJ167" i="6"/>
  <c r="AK167" i="6"/>
  <c r="AB498" i="6"/>
  <c r="AA498" i="6"/>
  <c r="AJ354" i="6"/>
  <c r="AI354" i="6"/>
  <c r="AH354" i="6" s="1"/>
  <c r="AK354" i="6"/>
  <c r="AK94" i="6"/>
  <c r="AJ94" i="6"/>
  <c r="AI94" i="6"/>
  <c r="AH94" i="6" s="1"/>
  <c r="AK685" i="6"/>
  <c r="AJ685" i="6"/>
  <c r="AI685" i="6"/>
  <c r="AK300" i="6"/>
  <c r="AI300" i="6"/>
  <c r="AJ300" i="6"/>
  <c r="AA173" i="6"/>
  <c r="AB173" i="6"/>
  <c r="AB699" i="6"/>
  <c r="AA699" i="6"/>
  <c r="AJ482" i="6"/>
  <c r="AI482" i="6"/>
  <c r="AH482" i="6" s="1"/>
  <c r="AK482" i="6"/>
  <c r="AI586" i="6"/>
  <c r="AK586" i="6"/>
  <c r="AJ586" i="6"/>
  <c r="AJ619" i="6"/>
  <c r="AI619" i="6"/>
  <c r="AK619" i="6"/>
  <c r="AI72" i="6"/>
  <c r="AJ72" i="6"/>
  <c r="AK72" i="6"/>
  <c r="AA556" i="6"/>
  <c r="AB556" i="6"/>
  <c r="AI344" i="6"/>
  <c r="AH344" i="6" s="1"/>
  <c r="AK344" i="6"/>
  <c r="AJ344" i="6"/>
  <c r="AK277" i="6"/>
  <c r="AJ277" i="6"/>
  <c r="AI277" i="6"/>
  <c r="BB67" i="6"/>
  <c r="BA67" i="6"/>
  <c r="AZ67" i="6" s="1"/>
  <c r="AX67" i="6" s="1"/>
  <c r="BA35" i="6"/>
  <c r="BB35" i="6"/>
  <c r="AJ391" i="6"/>
  <c r="AI391" i="6"/>
  <c r="AH391" i="6" s="1"/>
  <c r="AK391" i="6"/>
  <c r="AJ528" i="6"/>
  <c r="AK528" i="6"/>
  <c r="AI528" i="6"/>
  <c r="AJ213" i="6"/>
  <c r="AK213" i="6"/>
  <c r="AI213" i="6"/>
  <c r="AK762" i="6"/>
  <c r="AJ762" i="6"/>
  <c r="AI762" i="6"/>
  <c r="AI130" i="6"/>
  <c r="AK130" i="6"/>
  <c r="AJ130" i="6"/>
  <c r="BB18" i="6"/>
  <c r="BA18" i="6"/>
  <c r="AJ558" i="6"/>
  <c r="AI558" i="6"/>
  <c r="AK558" i="6"/>
  <c r="AJ355" i="6"/>
  <c r="AI355" i="6"/>
  <c r="AH355" i="6" s="1"/>
  <c r="AK355" i="6"/>
  <c r="AJ504" i="6"/>
  <c r="AI504" i="6"/>
  <c r="AK504" i="6"/>
  <c r="AK122" i="6"/>
  <c r="AI122" i="6"/>
  <c r="AJ122" i="6"/>
  <c r="AB543" i="6"/>
  <c r="AA543" i="6"/>
  <c r="AJ119" i="6"/>
  <c r="AI119" i="6"/>
  <c r="AK119" i="6"/>
  <c r="BA20" i="6"/>
  <c r="BB20" i="6"/>
  <c r="AA238" i="6"/>
  <c r="AB238" i="6"/>
  <c r="AI461" i="6"/>
  <c r="AJ461" i="6"/>
  <c r="AK461" i="6"/>
  <c r="AK442" i="6"/>
  <c r="AJ442" i="6"/>
  <c r="AI442" i="6"/>
  <c r="AI51" i="6"/>
  <c r="AK51" i="6"/>
  <c r="AJ51" i="6"/>
  <c r="AI325" i="6"/>
  <c r="AJ325" i="6"/>
  <c r="AK325" i="6"/>
  <c r="AA266" i="6"/>
  <c r="AB266" i="6"/>
  <c r="AI539" i="6"/>
  <c r="AK539" i="6"/>
  <c r="AJ539" i="6"/>
  <c r="AB319" i="6"/>
  <c r="AA319" i="6"/>
  <c r="AJ562" i="6"/>
  <c r="AI562" i="6"/>
  <c r="AK562" i="6"/>
  <c r="AK383" i="6"/>
  <c r="AI383" i="6"/>
  <c r="AJ383" i="6"/>
  <c r="AK571" i="6"/>
  <c r="AI571" i="6"/>
  <c r="AJ571" i="6"/>
  <c r="AK832" i="6"/>
  <c r="AI832" i="6"/>
  <c r="AJ832" i="6"/>
  <c r="BB53" i="6"/>
  <c r="BA53" i="6"/>
  <c r="AK856" i="6"/>
  <c r="AJ856" i="6"/>
  <c r="AI856" i="6"/>
  <c r="AH856" i="6" s="1"/>
  <c r="BB81" i="6"/>
  <c r="BA81" i="6"/>
  <c r="AZ81" i="6" s="1"/>
  <c r="AX81" i="6" s="1"/>
  <c r="AI701" i="6"/>
  <c r="AK701" i="6"/>
  <c r="AJ701" i="6"/>
  <c r="AI526" i="6"/>
  <c r="AK526" i="6"/>
  <c r="AJ526" i="6"/>
  <c r="AI30" i="6"/>
  <c r="AJ30" i="6"/>
  <c r="AK30" i="6"/>
  <c r="AJ583" i="6"/>
  <c r="AK583" i="6"/>
  <c r="AI583" i="6"/>
  <c r="AK579" i="6"/>
  <c r="AI579" i="6"/>
  <c r="AJ579" i="6"/>
  <c r="AI825" i="6"/>
  <c r="AK825" i="6"/>
  <c r="AJ825" i="6"/>
  <c r="AJ123" i="6"/>
  <c r="AK123" i="6"/>
  <c r="AI123" i="6"/>
  <c r="AJ771" i="6"/>
  <c r="AI771" i="6"/>
  <c r="AK771" i="6"/>
  <c r="BA52" i="6"/>
  <c r="BB52" i="6"/>
  <c r="AH305" i="6"/>
  <c r="AH594" i="6"/>
  <c r="AH224" i="6"/>
  <c r="AH112" i="6"/>
  <c r="AH378" i="6"/>
  <c r="AA736" i="6"/>
  <c r="AB736" i="6"/>
  <c r="AB567" i="6"/>
  <c r="AA567" i="6"/>
  <c r="AH485" i="6"/>
  <c r="AH296" i="6"/>
  <c r="AA651" i="6"/>
  <c r="AB651" i="6"/>
  <c r="AA468" i="6"/>
  <c r="AB468" i="6"/>
  <c r="AH144" i="6"/>
  <c r="AB400" i="6"/>
  <c r="AA400" i="6"/>
  <c r="AH711" i="6"/>
  <c r="AI289" i="6"/>
  <c r="AJ289" i="6"/>
  <c r="AK289" i="6"/>
  <c r="AA751" i="6"/>
  <c r="AB751" i="6"/>
  <c r="AJ491" i="6"/>
  <c r="AI491" i="6"/>
  <c r="AK491" i="6"/>
  <c r="AB185" i="6"/>
  <c r="AA185" i="6"/>
  <c r="AA604" i="6"/>
  <c r="AB604" i="6"/>
  <c r="AI690" i="6"/>
  <c r="AH690" i="6" s="1"/>
  <c r="AK690" i="6"/>
  <c r="AJ690" i="6"/>
  <c r="AJ162" i="6"/>
  <c r="AI162" i="6"/>
  <c r="AH162" i="6" s="1"/>
  <c r="AK162" i="6"/>
  <c r="AI290" i="6"/>
  <c r="AK290" i="6"/>
  <c r="AJ290" i="6"/>
  <c r="AH290" i="6" s="1"/>
  <c r="AI193" i="6"/>
  <c r="AH193" i="6" s="1"/>
  <c r="AK193" i="6"/>
  <c r="AJ193" i="6"/>
  <c r="AK261" i="6"/>
  <c r="AI261" i="6"/>
  <c r="AJ261" i="6"/>
  <c r="AI276" i="6"/>
  <c r="AJ276" i="6"/>
  <c r="AK276" i="6"/>
  <c r="AI28" i="6"/>
  <c r="AJ28" i="6"/>
  <c r="AK28" i="6"/>
  <c r="AK836" i="6"/>
  <c r="AJ836" i="6"/>
  <c r="AI836" i="6"/>
  <c r="AK617" i="6"/>
  <c r="AI617" i="6"/>
  <c r="AJ617" i="6"/>
  <c r="AA190" i="6"/>
  <c r="AB190" i="6"/>
  <c r="AA231" i="6"/>
  <c r="AB231" i="6"/>
  <c r="AA830" i="6"/>
  <c r="AB830" i="6"/>
  <c r="AI270" i="6"/>
  <c r="AH270" i="6" s="1"/>
  <c r="AK270" i="6"/>
  <c r="AJ270" i="6"/>
  <c r="AJ390" i="6"/>
  <c r="AI390" i="6"/>
  <c r="AK390" i="6"/>
  <c r="AJ140" i="6"/>
  <c r="AI140" i="6"/>
  <c r="AH140" i="6" s="1"/>
  <c r="AK140" i="6"/>
  <c r="AI85" i="6"/>
  <c r="AJ85" i="6"/>
  <c r="AK85" i="6"/>
  <c r="AK486" i="6"/>
  <c r="AJ486" i="6"/>
  <c r="AI486" i="6"/>
  <c r="AK205" i="6"/>
  <c r="AI205" i="6"/>
  <c r="AJ205" i="6"/>
  <c r="AJ93" i="6"/>
  <c r="AK93" i="6"/>
  <c r="AI93" i="6"/>
  <c r="AI265" i="6"/>
  <c r="AJ265" i="6"/>
  <c r="AK265" i="6"/>
  <c r="AI44" i="6"/>
  <c r="AK44" i="6"/>
  <c r="AJ44" i="6"/>
  <c r="AA818" i="6"/>
  <c r="AB818" i="6"/>
  <c r="AJ197" i="6"/>
  <c r="AK197" i="6"/>
  <c r="AI197" i="6"/>
  <c r="AH197" i="6" s="1"/>
  <c r="AI765" i="6"/>
  <c r="AJ765" i="6"/>
  <c r="AK765" i="6"/>
  <c r="AK339" i="6"/>
  <c r="AI339" i="6"/>
  <c r="AJ339" i="6"/>
  <c r="AK45" i="6"/>
  <c r="AJ45" i="6"/>
  <c r="AI45" i="6"/>
  <c r="AI843" i="6"/>
  <c r="AK843" i="6"/>
  <c r="AJ843" i="6"/>
  <c r="BA74" i="6"/>
  <c r="BB74" i="6"/>
  <c r="AI867" i="6"/>
  <c r="AJ867" i="6"/>
  <c r="AK867" i="6"/>
  <c r="AJ779" i="6"/>
  <c r="AI779" i="6"/>
  <c r="AK779" i="6"/>
  <c r="AJ479" i="6"/>
  <c r="AI479" i="6"/>
  <c r="AK479" i="6"/>
  <c r="AK553" i="6"/>
  <c r="AJ553" i="6"/>
  <c r="AI553" i="6"/>
  <c r="AI865" i="6"/>
  <c r="AK865" i="6"/>
  <c r="AJ865" i="6"/>
  <c r="AK50" i="6"/>
  <c r="AJ50" i="6"/>
  <c r="AI50" i="6"/>
  <c r="AH50" i="6" s="1"/>
  <c r="AJ403" i="6"/>
  <c r="AI403" i="6"/>
  <c r="AK403" i="6"/>
  <c r="AK575" i="6"/>
  <c r="AI575" i="6"/>
  <c r="AJ575" i="6"/>
  <c r="AI606" i="6"/>
  <c r="AJ606" i="6"/>
  <c r="AK606" i="6"/>
  <c r="BB30" i="6"/>
  <c r="BA30" i="6"/>
  <c r="AJ194" i="6"/>
  <c r="AK194" i="6"/>
  <c r="AI194" i="6"/>
  <c r="AJ644" i="6"/>
  <c r="AK644" i="6"/>
  <c r="AI644" i="6"/>
  <c r="AH644" i="6" s="1"/>
  <c r="AI438" i="6"/>
  <c r="AJ438" i="6"/>
  <c r="AK438" i="6"/>
  <c r="AK861" i="6"/>
  <c r="AI861" i="6"/>
  <c r="AJ861" i="6"/>
  <c r="AI459" i="6"/>
  <c r="AJ459" i="6"/>
  <c r="AK459" i="6"/>
  <c r="AJ469" i="6"/>
  <c r="AI469" i="6"/>
  <c r="AK469" i="6"/>
  <c r="AB864" i="6"/>
  <c r="AA864" i="6"/>
  <c r="AK554" i="6"/>
  <c r="AI554" i="6"/>
  <c r="AJ554" i="6"/>
  <c r="AJ860" i="6"/>
  <c r="AK860" i="6"/>
  <c r="AI860" i="6"/>
  <c r="AB578" i="6"/>
  <c r="AA550" i="6"/>
  <c r="AB550" i="6"/>
  <c r="AJ234" i="6"/>
  <c r="AI234" i="6"/>
  <c r="AK234" i="6"/>
  <c r="AI164" i="6"/>
  <c r="AK164" i="6"/>
  <c r="AJ164" i="6"/>
  <c r="AB43" i="6"/>
  <c r="AA43" i="6"/>
  <c r="AI741" i="6"/>
  <c r="AH741" i="6" s="1"/>
  <c r="AK741" i="6"/>
  <c r="AJ741" i="6"/>
  <c r="AK804" i="6"/>
  <c r="AI804" i="6"/>
  <c r="AJ804" i="6"/>
  <c r="AK350" i="6"/>
  <c r="AJ350" i="6"/>
  <c r="AI350" i="6"/>
  <c r="AK533" i="6"/>
  <c r="AI533" i="6"/>
  <c r="AJ533" i="6"/>
  <c r="AA83" i="6"/>
  <c r="AB83" i="6"/>
  <c r="AK324" i="6"/>
  <c r="AJ324" i="6"/>
  <c r="AI324" i="6"/>
  <c r="AA172" i="6"/>
  <c r="AB172" i="6"/>
  <c r="AK64" i="6"/>
  <c r="AI64" i="6"/>
  <c r="AJ64" i="6"/>
  <c r="AI433" i="6"/>
  <c r="AJ433" i="6"/>
  <c r="AK433" i="6"/>
  <c r="AB369" i="6"/>
  <c r="AA369" i="6"/>
  <c r="AJ857" i="6"/>
  <c r="AK857" i="6"/>
  <c r="AI857" i="6"/>
  <c r="AJ61" i="6"/>
  <c r="AK61" i="6"/>
  <c r="AI61" i="6"/>
  <c r="AH61" i="6" s="1"/>
  <c r="AK648" i="6"/>
  <c r="AI648" i="6"/>
  <c r="AJ648" i="6"/>
  <c r="AI402" i="6"/>
  <c r="AK402" i="6"/>
  <c r="AJ402" i="6"/>
  <c r="AK548" i="6"/>
  <c r="AI548" i="6"/>
  <c r="AJ548" i="6"/>
  <c r="AI768" i="6"/>
  <c r="AK768" i="6"/>
  <c r="AJ768" i="6"/>
  <c r="AI534" i="6"/>
  <c r="AJ534" i="6"/>
  <c r="AK534" i="6"/>
  <c r="AI672" i="6"/>
  <c r="AJ672" i="6"/>
  <c r="AK672" i="6"/>
  <c r="AI229" i="6"/>
  <c r="AJ229" i="6"/>
  <c r="AK229" i="6"/>
  <c r="AJ517" i="6"/>
  <c r="AK517" i="6"/>
  <c r="AI517" i="6"/>
  <c r="AH517" i="6" s="1"/>
  <c r="AJ695" i="6"/>
  <c r="AI695" i="6"/>
  <c r="AK695" i="6"/>
  <c r="AI381" i="6"/>
  <c r="AJ381" i="6"/>
  <c r="AK381" i="6"/>
  <c r="AK841" i="6"/>
  <c r="AJ841" i="6"/>
  <c r="AI841" i="6"/>
  <c r="AJ854" i="6"/>
  <c r="AK854" i="6"/>
  <c r="AI854" i="6"/>
  <c r="AK113" i="6"/>
  <c r="AI113" i="6"/>
  <c r="AJ113" i="6"/>
  <c r="AK838" i="6"/>
  <c r="AI838" i="6"/>
  <c r="AJ838" i="6"/>
  <c r="AI188" i="6"/>
  <c r="AJ188" i="6"/>
  <c r="AK188" i="6"/>
  <c r="AI460" i="6"/>
  <c r="AK460" i="6"/>
  <c r="AJ460" i="6"/>
  <c r="AI249" i="6"/>
  <c r="AK249" i="6"/>
  <c r="AJ249" i="6"/>
  <c r="AI799" i="6"/>
  <c r="AH799" i="6" s="1"/>
  <c r="AK799" i="6"/>
  <c r="AJ799" i="6"/>
  <c r="BB3" i="6"/>
  <c r="BA3" i="6"/>
  <c r="AJ710" i="6"/>
  <c r="AI710" i="6"/>
  <c r="AK710" i="6"/>
  <c r="AI335" i="6"/>
  <c r="AH335" i="6" s="1"/>
  <c r="AK335" i="6"/>
  <c r="AJ335" i="6"/>
  <c r="AK643" i="6"/>
  <c r="AI643" i="6"/>
  <c r="AJ643" i="6"/>
  <c r="AK881" i="6"/>
  <c r="AI881" i="6"/>
  <c r="AJ881" i="6"/>
  <c r="AB655" i="6"/>
  <c r="AA655" i="6"/>
  <c r="AJ432" i="6"/>
  <c r="AI432" i="6"/>
  <c r="AK432" i="6"/>
  <c r="AI764" i="6"/>
  <c r="AJ764" i="6"/>
  <c r="AK764" i="6"/>
  <c r="AJ706" i="6"/>
  <c r="AI706" i="6"/>
  <c r="AK706" i="6"/>
  <c r="AI84" i="6"/>
  <c r="AJ84" i="6"/>
  <c r="AK84" i="6"/>
  <c r="AJ671" i="6"/>
  <c r="AK671" i="6"/>
  <c r="AI671" i="6"/>
  <c r="AJ161" i="6"/>
  <c r="AK161" i="6"/>
  <c r="AI161" i="6"/>
  <c r="AH161" i="6" s="1"/>
  <c r="AK385" i="6"/>
  <c r="AJ385" i="6"/>
  <c r="AI385" i="6"/>
  <c r="AJ727" i="6"/>
  <c r="AI727" i="6"/>
  <c r="AK727" i="6"/>
  <c r="AI465" i="6"/>
  <c r="AJ465" i="6"/>
  <c r="AK465" i="6"/>
  <c r="AK603" i="6"/>
  <c r="AI603" i="6"/>
  <c r="AJ603" i="6"/>
  <c r="BB62" i="6"/>
  <c r="BA62" i="6"/>
  <c r="AJ243" i="6"/>
  <c r="AK243" i="6"/>
  <c r="AI243" i="6"/>
  <c r="AI73" i="6"/>
  <c r="AK73" i="6"/>
  <c r="AJ73" i="6"/>
  <c r="AI463" i="6"/>
  <c r="AK463" i="6"/>
  <c r="AJ463" i="6"/>
  <c r="AI440" i="6"/>
  <c r="AJ440" i="6"/>
  <c r="AK440" i="6"/>
  <c r="AK719" i="6"/>
  <c r="AI719" i="6"/>
  <c r="AJ719" i="6"/>
  <c r="AA859" i="6"/>
  <c r="AB859" i="6"/>
  <c r="AK697" i="6"/>
  <c r="AI697" i="6"/>
  <c r="AJ697" i="6"/>
  <c r="BB31" i="6"/>
  <c r="BA31" i="6"/>
  <c r="AI510" i="6"/>
  <c r="AJ510" i="6"/>
  <c r="AK510" i="6"/>
  <c r="AI492" i="6"/>
  <c r="AJ492" i="6"/>
  <c r="AK492" i="6"/>
  <c r="AI616" i="6"/>
  <c r="AJ616" i="6"/>
  <c r="AK616" i="6"/>
  <c r="AJ447" i="6"/>
  <c r="AK447" i="6"/>
  <c r="AI447" i="6"/>
  <c r="AK763" i="6"/>
  <c r="AI763" i="6"/>
  <c r="AJ763" i="6"/>
  <c r="AK829" i="6"/>
  <c r="AJ829" i="6"/>
  <c r="AI829" i="6"/>
  <c r="AI255" i="6"/>
  <c r="AJ255" i="6"/>
  <c r="AK255" i="6"/>
  <c r="AK127" i="6"/>
  <c r="AJ127" i="6"/>
  <c r="AI127" i="6"/>
  <c r="AK767" i="6"/>
  <c r="AI767" i="6"/>
  <c r="AJ767" i="6"/>
  <c r="AJ77" i="6"/>
  <c r="AI77" i="6"/>
  <c r="AK77" i="6"/>
  <c r="BA16" i="6"/>
  <c r="AZ16" i="6" s="1"/>
  <c r="AX16" i="6" s="1"/>
  <c r="BB16" i="6"/>
  <c r="AJ75" i="6"/>
  <c r="AK75" i="6"/>
  <c r="AI75" i="6"/>
  <c r="AH75" i="6" s="1"/>
  <c r="AI593" i="6"/>
  <c r="AJ593" i="6"/>
  <c r="AK593" i="6"/>
  <c r="AI308" i="6"/>
  <c r="AJ308" i="6"/>
  <c r="AK308" i="6"/>
  <c r="AB196" i="6"/>
  <c r="AA196" i="6"/>
  <c r="AI661" i="6"/>
  <c r="AJ661" i="6"/>
  <c r="AK661" i="6"/>
  <c r="AB844" i="6"/>
  <c r="AA844" i="6"/>
  <c r="AJ717" i="6"/>
  <c r="AI717" i="6"/>
  <c r="AK717" i="6"/>
  <c r="AK116" i="6"/>
  <c r="AI116" i="6"/>
  <c r="AJ116" i="6"/>
  <c r="AK506" i="6"/>
  <c r="AI506" i="6"/>
  <c r="AJ506" i="6"/>
  <c r="AJ404" i="6"/>
  <c r="AK404" i="6"/>
  <c r="AI404" i="6"/>
  <c r="AH404" i="6" s="1"/>
  <c r="AH703" i="6"/>
  <c r="AH303" i="6"/>
  <c r="AH33" i="6"/>
  <c r="AH92" i="6"/>
  <c r="AH674" i="6"/>
  <c r="AH458" i="6"/>
  <c r="AH233" i="6"/>
  <c r="AH179" i="6"/>
  <c r="AI111" i="6"/>
  <c r="AK111" i="6"/>
  <c r="AJ111" i="6"/>
  <c r="AB427" i="6"/>
  <c r="AA427" i="6"/>
  <c r="AK794" i="6"/>
  <c r="AJ794" i="6"/>
  <c r="AI794" i="6"/>
  <c r="AI502" i="6"/>
  <c r="AJ502" i="6"/>
  <c r="AK502" i="6"/>
  <c r="AK246" i="6"/>
  <c r="AJ246" i="6"/>
  <c r="AI246" i="6"/>
  <c r="AA852" i="6"/>
  <c r="AB852" i="6"/>
  <c r="AK557" i="6"/>
  <c r="AI557" i="6"/>
  <c r="AJ557" i="6"/>
  <c r="AB285" i="6"/>
  <c r="AA285" i="6"/>
  <c r="AH24" i="6"/>
  <c r="AJ846" i="6"/>
  <c r="AI846" i="6"/>
  <c r="AK846" i="6"/>
  <c r="AJ175" i="6"/>
  <c r="AI175" i="6"/>
  <c r="AK175" i="6"/>
  <c r="AI63" i="6"/>
  <c r="AJ63" i="6"/>
  <c r="AK63" i="6"/>
  <c r="AI824" i="6"/>
  <c r="AK824" i="6"/>
  <c r="AJ824" i="6"/>
  <c r="AJ515" i="6"/>
  <c r="AK515" i="6"/>
  <c r="AI515" i="6"/>
  <c r="AI551" i="6"/>
  <c r="AJ551" i="6"/>
  <c r="AK551" i="6"/>
  <c r="AA715" i="6"/>
  <c r="AB715" i="6"/>
  <c r="AI664" i="6"/>
  <c r="AK664" i="6"/>
  <c r="AJ664" i="6"/>
  <c r="AK681" i="6"/>
  <c r="AI681" i="6"/>
  <c r="AJ681" i="6"/>
  <c r="AJ780" i="6"/>
  <c r="AI780" i="6"/>
  <c r="AK780" i="6"/>
  <c r="AJ318" i="6"/>
  <c r="AK318" i="6"/>
  <c r="AI318" i="6"/>
  <c r="AJ411" i="6"/>
  <c r="AI411" i="6"/>
  <c r="AK411" i="6"/>
  <c r="AK828" i="6"/>
  <c r="AJ828" i="6"/>
  <c r="AI828" i="6"/>
  <c r="AI170" i="6"/>
  <c r="AK170" i="6"/>
  <c r="AJ170" i="6"/>
  <c r="AH170" i="6" s="1"/>
  <c r="AB607" i="6"/>
  <c r="AA607" i="6"/>
  <c r="AK132" i="6"/>
  <c r="AJ132" i="6"/>
  <c r="AI132" i="6"/>
  <c r="AJ870" i="6"/>
  <c r="AK870" i="6"/>
  <c r="AI870" i="6"/>
  <c r="AH870" i="6" s="1"/>
  <c r="AJ89" i="6"/>
  <c r="AK89" i="6"/>
  <c r="AI89" i="6"/>
  <c r="AK353" i="6"/>
  <c r="AI353" i="6"/>
  <c r="AJ353" i="6"/>
  <c r="AK148" i="6"/>
  <c r="AI148" i="6"/>
  <c r="AJ148" i="6"/>
  <c r="AJ220" i="6"/>
  <c r="AK220" i="6"/>
  <c r="AI220" i="6"/>
  <c r="AK569" i="6"/>
  <c r="AJ569" i="6"/>
  <c r="AI569" i="6"/>
  <c r="AI211" i="6"/>
  <c r="AJ211" i="6"/>
  <c r="AK211" i="6"/>
  <c r="AK434" i="6"/>
  <c r="AJ434" i="6"/>
  <c r="AI434" i="6"/>
  <c r="BB63" i="6"/>
  <c r="BA63" i="6"/>
  <c r="AK448" i="6"/>
  <c r="AJ448" i="6"/>
  <c r="AI448" i="6"/>
  <c r="BB45" i="6"/>
  <c r="BA45" i="6"/>
  <c r="AI69" i="6"/>
  <c r="AJ69" i="6"/>
  <c r="AK69" i="6"/>
  <c r="AJ450" i="6"/>
  <c r="AI450" i="6"/>
  <c r="AK450" i="6"/>
  <c r="AJ760" i="6"/>
  <c r="AI760" i="6"/>
  <c r="AK760" i="6"/>
  <c r="AI659" i="6"/>
  <c r="AJ659" i="6"/>
  <c r="AK659" i="6"/>
  <c r="AI336" i="6"/>
  <c r="AJ336" i="6"/>
  <c r="AK336" i="6"/>
  <c r="AI70" i="6"/>
  <c r="AJ70" i="6"/>
  <c r="AK70" i="6"/>
  <c r="AI446" i="6"/>
  <c r="AJ446" i="6"/>
  <c r="AH446" i="6" s="1"/>
  <c r="AK446" i="6"/>
  <c r="AI445" i="6"/>
  <c r="AJ445" i="6"/>
  <c r="AK445" i="6"/>
  <c r="AI696" i="6"/>
  <c r="AJ696" i="6"/>
  <c r="AK696" i="6"/>
  <c r="AI380" i="6"/>
  <c r="AJ380" i="6"/>
  <c r="AK380" i="6"/>
  <c r="AI613" i="6"/>
  <c r="AJ613" i="6"/>
  <c r="AK613" i="6"/>
  <c r="AJ527" i="6"/>
  <c r="AK527" i="6"/>
  <c r="AI527" i="6"/>
  <c r="AH527" i="6" s="1"/>
  <c r="AJ189" i="6"/>
  <c r="AI189" i="6"/>
  <c r="AK189" i="6"/>
  <c r="AI109" i="6"/>
  <c r="AJ109" i="6"/>
  <c r="AK109" i="6"/>
  <c r="AK755" i="6"/>
  <c r="AJ755" i="6"/>
  <c r="AI755" i="6"/>
  <c r="AK580" i="6"/>
  <c r="AI580" i="6"/>
  <c r="AJ580" i="6"/>
  <c r="AJ738" i="6"/>
  <c r="AI738" i="6"/>
  <c r="AK738" i="6"/>
  <c r="BB40" i="6"/>
  <c r="BA40" i="6"/>
  <c r="AJ160" i="6"/>
  <c r="AK160" i="6"/>
  <c r="AI160" i="6"/>
  <c r="AK149" i="6"/>
  <c r="AI149" i="6"/>
  <c r="AJ149" i="6"/>
  <c r="AH636" i="6"/>
  <c r="AB455" i="6"/>
  <c r="AA455" i="6"/>
  <c r="AH809" i="6"/>
  <c r="AK555" i="6"/>
  <c r="AI555" i="6"/>
  <c r="AJ555" i="6"/>
  <c r="AH746" i="6"/>
  <c r="AK298" i="6"/>
  <c r="AI298" i="6"/>
  <c r="AJ298" i="6"/>
  <c r="AK22" i="6"/>
  <c r="AI22" i="6"/>
  <c r="AJ22" i="6"/>
  <c r="AA386" i="6"/>
  <c r="AB386" i="6"/>
  <c r="AH244" i="6"/>
  <c r="AK495" i="6"/>
  <c r="AI495" i="6"/>
  <c r="AJ495" i="6"/>
  <c r="AA546" i="6"/>
  <c r="AB546" i="6"/>
  <c r="AJ451" i="6"/>
  <c r="AI451" i="6"/>
  <c r="AK451" i="6"/>
  <c r="AJ106" i="6"/>
  <c r="AK106" i="6"/>
  <c r="AI106" i="6"/>
  <c r="AK287" i="6"/>
  <c r="AI287" i="6"/>
  <c r="AJ287" i="6"/>
  <c r="AA202" i="6"/>
  <c r="AB202" i="6"/>
  <c r="AI888" i="6"/>
  <c r="AK888" i="6"/>
  <c r="AJ888" i="6"/>
  <c r="AI37" i="6"/>
  <c r="AJ37" i="6"/>
  <c r="AK37" i="6"/>
  <c r="AJ362" i="6"/>
  <c r="AI362" i="6"/>
  <c r="AH362" i="6" s="1"/>
  <c r="AK362" i="6"/>
  <c r="AJ630" i="6"/>
  <c r="AI630" i="6"/>
  <c r="AK630" i="6"/>
  <c r="AB399" i="6"/>
  <c r="AA399" i="6"/>
  <c r="AJ182" i="6"/>
  <c r="AK182" i="6"/>
  <c r="AI182" i="6"/>
  <c r="AH182" i="6" s="1"/>
  <c r="AK153" i="6"/>
  <c r="AI153" i="6"/>
  <c r="AJ153" i="6"/>
  <c r="AK886" i="6"/>
  <c r="AI886" i="6"/>
  <c r="AJ886" i="6"/>
  <c r="AA773" i="6"/>
  <c r="AB773" i="6"/>
  <c r="AH282" i="6"/>
  <c r="AJ337" i="6"/>
  <c r="AI337" i="6"/>
  <c r="AK337" i="6"/>
  <c r="AI239" i="6"/>
  <c r="AJ239" i="6"/>
  <c r="AK239" i="6"/>
  <c r="AK52" i="6"/>
  <c r="AJ52" i="6"/>
  <c r="AI52" i="6"/>
  <c r="AI363" i="6"/>
  <c r="AJ363" i="6"/>
  <c r="AK363" i="6"/>
  <c r="AA740" i="6"/>
  <c r="AB740" i="6"/>
  <c r="AK27" i="6"/>
  <c r="AI27" i="6"/>
  <c r="AJ27" i="6"/>
  <c r="AK874" i="6"/>
  <c r="AJ874" i="6"/>
  <c r="AI874" i="6"/>
  <c r="AJ184" i="6"/>
  <c r="AK184" i="6"/>
  <c r="AI184" i="6"/>
  <c r="AH184" i="6" s="1"/>
  <c r="AI419" i="6"/>
  <c r="AJ419" i="6"/>
  <c r="AK419" i="6"/>
  <c r="AI793" i="6"/>
  <c r="AK793" i="6"/>
  <c r="AJ793" i="6"/>
  <c r="AK673" i="6"/>
  <c r="AJ673" i="6"/>
  <c r="AI673" i="6"/>
  <c r="AJ835" i="6"/>
  <c r="AI835" i="6"/>
  <c r="AK835" i="6"/>
  <c r="AI406" i="6"/>
  <c r="AJ406" i="6"/>
  <c r="AK406" i="6"/>
  <c r="AI76" i="6"/>
  <c r="AJ76" i="6"/>
  <c r="AK76" i="6"/>
  <c r="AK414" i="6"/>
  <c r="AJ414" i="6"/>
  <c r="AI414" i="6"/>
  <c r="AK39" i="6"/>
  <c r="AJ39" i="6"/>
  <c r="AI39" i="6"/>
  <c r="AJ487" i="6"/>
  <c r="AK487" i="6"/>
  <c r="AI487" i="6"/>
  <c r="AJ817" i="6"/>
  <c r="AK817" i="6"/>
  <c r="AI817" i="6"/>
  <c r="AA452" i="6"/>
  <c r="AB452" i="6"/>
  <c r="AK413" i="6"/>
  <c r="AI413" i="6"/>
  <c r="AJ413" i="6"/>
  <c r="AI163" i="6"/>
  <c r="AH163" i="6" s="1"/>
  <c r="AA163" i="6" s="1"/>
  <c r="AK163" i="6"/>
  <c r="AJ163" i="6"/>
  <c r="BB6" i="6"/>
  <c r="BA6" i="6"/>
  <c r="AK820" i="6"/>
  <c r="AJ820" i="6"/>
  <c r="AI820" i="6"/>
  <c r="AK47" i="6"/>
  <c r="AJ47" i="6"/>
  <c r="AI47" i="6"/>
  <c r="AJ729" i="6"/>
  <c r="AI729" i="6"/>
  <c r="AK729" i="6"/>
  <c r="AI873" i="6"/>
  <c r="AJ873" i="6"/>
  <c r="AK873" i="6"/>
  <c r="AI464" i="6"/>
  <c r="AJ464" i="6"/>
  <c r="AK464" i="6"/>
  <c r="AI819" i="6"/>
  <c r="AJ819" i="6"/>
  <c r="AK819" i="6"/>
  <c r="AJ320" i="6"/>
  <c r="AI320" i="6"/>
  <c r="AK320" i="6"/>
  <c r="AK166" i="6"/>
  <c r="AI166" i="6"/>
  <c r="AJ166" i="6"/>
  <c r="AJ38" i="6"/>
  <c r="AK38" i="6"/>
  <c r="AI38" i="6"/>
  <c r="AJ754" i="6"/>
  <c r="AI754" i="6"/>
  <c r="AK754" i="6"/>
  <c r="AK626" i="6"/>
  <c r="AJ626" i="6"/>
  <c r="AI626" i="6"/>
  <c r="AJ359" i="6"/>
  <c r="AI359" i="6"/>
  <c r="AK359" i="6"/>
  <c r="BB5" i="6"/>
  <c r="BA5" i="6"/>
  <c r="AJ883" i="6"/>
  <c r="AK883" i="6"/>
  <c r="AI883" i="6"/>
  <c r="AJ48" i="6"/>
  <c r="AI48" i="6"/>
  <c r="AK48" i="6"/>
  <c r="AI250" i="6"/>
  <c r="AK250" i="6"/>
  <c r="AJ250" i="6"/>
  <c r="AJ351" i="6"/>
  <c r="AK351" i="6"/>
  <c r="AI351" i="6"/>
  <c r="AK236" i="6"/>
  <c r="AI236" i="6"/>
  <c r="AJ236" i="6"/>
  <c r="AJ737" i="6"/>
  <c r="AK737" i="6"/>
  <c r="AI737" i="6"/>
  <c r="AH737" i="6" s="1"/>
  <c r="AA737" i="6" s="1"/>
  <c r="AI641" i="6"/>
  <c r="AK641" i="6"/>
  <c r="AJ641" i="6"/>
  <c r="AI633" i="6"/>
  <c r="AJ633" i="6"/>
  <c r="AK633" i="6"/>
  <c r="AK340" i="6"/>
  <c r="AJ340" i="6"/>
  <c r="AI340" i="6"/>
  <c r="AJ786" i="6"/>
  <c r="AI786" i="6"/>
  <c r="AK786" i="6"/>
  <c r="AI705" i="6"/>
  <c r="AJ705" i="6"/>
  <c r="AK705" i="6"/>
  <c r="AB670" i="6"/>
  <c r="AA670" i="6"/>
  <c r="AJ784" i="6"/>
  <c r="AI784" i="6"/>
  <c r="AK784" i="6"/>
  <c r="AJ297" i="6"/>
  <c r="AK297" i="6"/>
  <c r="AI297" i="6"/>
  <c r="AK40" i="6"/>
  <c r="AJ40" i="6"/>
  <c r="AI40" i="6"/>
  <c r="AJ168" i="6"/>
  <c r="AK168" i="6"/>
  <c r="AI168" i="6"/>
  <c r="AI686" i="6"/>
  <c r="AK686" i="6"/>
  <c r="AJ686" i="6"/>
  <c r="AJ358" i="6"/>
  <c r="AI358" i="6"/>
  <c r="AK358" i="6"/>
  <c r="AI178" i="6"/>
  <c r="AK178" i="6"/>
  <c r="AJ178" i="6"/>
  <c r="AI314" i="6"/>
  <c r="AK314" i="6"/>
  <c r="AJ314" i="6"/>
  <c r="AK279" i="6"/>
  <c r="AJ279" i="6"/>
  <c r="AI279" i="6"/>
  <c r="AJ394" i="6"/>
  <c r="AI394" i="6"/>
  <c r="AK394" i="6"/>
  <c r="AI574" i="6"/>
  <c r="AJ574" i="6"/>
  <c r="AK574" i="6"/>
  <c r="BA23" i="6"/>
  <c r="AZ23" i="6" s="1"/>
  <c r="AX23" i="6" s="1"/>
  <c r="BB23" i="6"/>
  <c r="AK713" i="6"/>
  <c r="AI713" i="6"/>
  <c r="AJ713" i="6"/>
  <c r="AI203" i="6"/>
  <c r="AJ203" i="6"/>
  <c r="AK203" i="6"/>
  <c r="AA878" i="6"/>
  <c r="AB878" i="6"/>
  <c r="AI374" i="6"/>
  <c r="AJ374" i="6"/>
  <c r="AK374" i="6"/>
  <c r="AB822" i="6"/>
  <c r="AA822" i="6"/>
  <c r="AA572" i="6"/>
  <c r="AB572" i="6"/>
  <c r="AA165" i="6"/>
  <c r="AB165" i="6"/>
  <c r="AI169" i="6"/>
  <c r="AJ169" i="6"/>
  <c r="AK169" i="6"/>
  <c r="AK235" i="6"/>
  <c r="AJ235" i="6"/>
  <c r="AI235" i="6"/>
  <c r="AK102" i="6"/>
  <c r="AJ102" i="6"/>
  <c r="AI102" i="6"/>
  <c r="AK518" i="6"/>
  <c r="AI518" i="6"/>
  <c r="AJ518" i="6"/>
  <c r="AI293" i="6"/>
  <c r="AK293" i="6"/>
  <c r="AJ293" i="6"/>
  <c r="AH91" i="6"/>
  <c r="AH54" i="6"/>
  <c r="AH759" i="6"/>
  <c r="AJ707" i="6"/>
  <c r="AI707" i="6"/>
  <c r="AK707" i="6"/>
  <c r="AJ532" i="6"/>
  <c r="AI532" i="6"/>
  <c r="AK532" i="6"/>
  <c r="AH263" i="6"/>
  <c r="AH462" i="6"/>
  <c r="AK457" i="6"/>
  <c r="AI457" i="6"/>
  <c r="AJ457" i="6"/>
  <c r="AK152" i="6"/>
  <c r="AI152" i="6"/>
  <c r="AJ152" i="6"/>
  <c r="AA158" i="6"/>
  <c r="AB158" i="6"/>
  <c r="AH321" i="6"/>
  <c r="AA150" i="6"/>
  <c r="AB150" i="6"/>
  <c r="AA787" i="6"/>
  <c r="AB787" i="6"/>
  <c r="AH68" i="6"/>
  <c r="AH508" i="6"/>
  <c r="AH252" i="6"/>
  <c r="AH676" i="6"/>
  <c r="AH660" i="6"/>
  <c r="AH309" i="6"/>
  <c r="AH795" i="6"/>
  <c r="AH827" i="6"/>
  <c r="AH577" i="6"/>
  <c r="AH332" i="6"/>
  <c r="AH366" i="6"/>
  <c r="AH632" i="6"/>
  <c r="AH691" i="6"/>
  <c r="AH222" i="6"/>
  <c r="AH90" i="6"/>
  <c r="AH65" i="6"/>
  <c r="AH131" i="6"/>
  <c r="AH135" i="6"/>
  <c r="AH725" i="6"/>
  <c r="AH866" i="6"/>
  <c r="AH668" i="6"/>
  <c r="AA237" i="6"/>
  <c r="AB237" i="6"/>
  <c r="AH180" i="6"/>
  <c r="AA521" i="6"/>
  <c r="AB521" i="6"/>
  <c r="AH368" i="6"/>
  <c r="AH851" i="6"/>
  <c r="AA618" i="6"/>
  <c r="AB618" i="6"/>
  <c r="AH55" i="6"/>
  <c r="AH349" i="6"/>
  <c r="AA247" i="6"/>
  <c r="AB247" i="6"/>
  <c r="AJ49" i="6"/>
  <c r="AI49" i="6"/>
  <c r="AK49" i="6"/>
  <c r="AK88" i="6"/>
  <c r="AI88" i="6"/>
  <c r="AJ88" i="6"/>
  <c r="AJ210" i="6"/>
  <c r="AK210" i="6"/>
  <c r="AI210" i="6"/>
  <c r="AK208" i="6"/>
  <c r="AJ208" i="6"/>
  <c r="AI208" i="6"/>
  <c r="AJ259" i="6"/>
  <c r="AK259" i="6"/>
  <c r="AI259" i="6"/>
  <c r="AK397" i="6"/>
  <c r="AJ397" i="6"/>
  <c r="AI397" i="6"/>
  <c r="AI95" i="6"/>
  <c r="AK95" i="6"/>
  <c r="AJ95" i="6"/>
  <c r="AI98" i="6"/>
  <c r="AH98" i="6" s="1"/>
  <c r="AK98" i="6"/>
  <c r="AJ98" i="6"/>
  <c r="AJ328" i="6"/>
  <c r="AI328" i="6"/>
  <c r="AK328" i="6"/>
  <c r="AJ157" i="6"/>
  <c r="AI157" i="6"/>
  <c r="AK157" i="6"/>
  <c r="AI334" i="6"/>
  <c r="AJ334" i="6"/>
  <c r="AK334" i="6"/>
  <c r="AJ582" i="6"/>
  <c r="AK582" i="6"/>
  <c r="AI582" i="6"/>
  <c r="AB721" i="6"/>
  <c r="AA721" i="6"/>
  <c r="AK509" i="6"/>
  <c r="AJ509" i="6"/>
  <c r="AI509" i="6"/>
  <c r="AA748" i="6"/>
  <c r="AB748" i="6"/>
  <c r="AJ758" i="6"/>
  <c r="AI758" i="6"/>
  <c r="AK758" i="6"/>
  <c r="AJ42" i="6"/>
  <c r="AI42" i="6"/>
  <c r="AK42" i="6"/>
  <c r="AJ372" i="6"/>
  <c r="AI372" i="6"/>
  <c r="AK372" i="6"/>
  <c r="AK58" i="6"/>
  <c r="AJ58" i="6"/>
  <c r="AI58" i="6"/>
  <c r="AI666" i="6"/>
  <c r="AK666" i="6"/>
  <c r="AJ666" i="6"/>
  <c r="AH181" i="6"/>
  <c r="AK792" i="6"/>
  <c r="AJ792" i="6"/>
  <c r="AI792" i="6"/>
  <c r="AI653" i="6"/>
  <c r="AJ653" i="6"/>
  <c r="AK653" i="6"/>
  <c r="AB477" i="6"/>
  <c r="AA477" i="6"/>
  <c r="AB611" i="6"/>
  <c r="AA611" i="6"/>
  <c r="AA471" i="6"/>
  <c r="AB471" i="6"/>
  <c r="AB588" i="6"/>
  <c r="AA588" i="6"/>
  <c r="AA398" i="6"/>
  <c r="AB398" i="6"/>
  <c r="AA749" i="6"/>
  <c r="AB749" i="6"/>
  <c r="AB724" i="6"/>
  <c r="AA724" i="6"/>
  <c r="AB776" i="6"/>
  <c r="AA776" i="6"/>
  <c r="AB410" i="6"/>
  <c r="AA410" i="6"/>
  <c r="AB310" i="6"/>
  <c r="AA310" i="6"/>
  <c r="AH650" i="6"/>
  <c r="AH412" i="6"/>
  <c r="AH769" i="6"/>
  <c r="AH242" i="6"/>
  <c r="AB195" i="6"/>
  <c r="AA195" i="6"/>
  <c r="AH563" i="6"/>
  <c r="AH811" i="6"/>
  <c r="AH689" i="6"/>
  <c r="AH796" i="6"/>
  <c r="AH87" i="6"/>
  <c r="AH513" i="6"/>
  <c r="AH29" i="6"/>
  <c r="AH31" i="6"/>
  <c r="AH614" i="6"/>
  <c r="AH23" i="6"/>
  <c r="AH424" i="6"/>
  <c r="AH599" i="6"/>
  <c r="AH100" i="6"/>
  <c r="AA206" i="6"/>
  <c r="AB206" i="6"/>
  <c r="AI646" i="6"/>
  <c r="AJ646" i="6"/>
  <c r="AK646" i="6"/>
  <c r="AJ470" i="6"/>
  <c r="AK470" i="6"/>
  <c r="AI470" i="6"/>
  <c r="AI733" i="6"/>
  <c r="AJ733" i="6"/>
  <c r="AK733" i="6"/>
  <c r="AB716" i="6"/>
  <c r="AA716" i="6"/>
  <c r="AJ735" i="6"/>
  <c r="AI735" i="6"/>
  <c r="AK735" i="6"/>
  <c r="AA467" i="6"/>
  <c r="AB467" i="6"/>
  <c r="AJ228" i="6"/>
  <c r="AI228" i="6"/>
  <c r="AK228" i="6"/>
  <c r="AA511" i="6"/>
  <c r="AB511" i="6"/>
  <c r="AH204" i="6"/>
  <c r="AH592" i="6"/>
  <c r="AA872" i="6"/>
  <c r="AB872" i="6"/>
  <c r="AK376" i="6"/>
  <c r="AI376" i="6"/>
  <c r="AJ376" i="6"/>
  <c r="AB326" i="6"/>
  <c r="AA326" i="6"/>
  <c r="AA622" i="6"/>
  <c r="AB622" i="6"/>
  <c r="AH269" i="6"/>
  <c r="AH839" i="6"/>
  <c r="AA154" i="6"/>
  <c r="AB154" i="6"/>
  <c r="AA107" i="6"/>
  <c r="AB107" i="6"/>
  <c r="AA761" i="6"/>
  <c r="AB761" i="6"/>
  <c r="AH694" i="6"/>
  <c r="AA849" i="6"/>
  <c r="AB849" i="6"/>
  <c r="AH268" i="6"/>
  <c r="AH535" i="6"/>
  <c r="AI286" i="6"/>
  <c r="AK286" i="6"/>
  <c r="AJ286" i="6"/>
  <c r="AK889" i="6"/>
  <c r="AJ889" i="6"/>
  <c r="AI889" i="6"/>
  <c r="AA86" i="6"/>
  <c r="AB86" i="6"/>
  <c r="AJ790" i="6"/>
  <c r="AK790" i="6"/>
  <c r="AI790" i="6"/>
  <c r="AH352" i="6"/>
  <c r="AA514" i="6"/>
  <c r="AB514" i="6"/>
  <c r="AI117" i="6"/>
  <c r="AK117" i="6"/>
  <c r="AJ117" i="6"/>
  <c r="AA708" i="6"/>
  <c r="AB708" i="6"/>
  <c r="AA453" i="6"/>
  <c r="AB453" i="6"/>
  <c r="AI226" i="6"/>
  <c r="AK226" i="6"/>
  <c r="AJ226" i="6"/>
  <c r="AK476" i="6"/>
  <c r="AJ476" i="6"/>
  <c r="AI476" i="6"/>
  <c r="AJ415" i="6"/>
  <c r="AI415" i="6"/>
  <c r="AK415" i="6"/>
  <c r="AI834" i="6"/>
  <c r="AJ834" i="6"/>
  <c r="AK834" i="6"/>
  <c r="AI642" i="6"/>
  <c r="AJ642" i="6"/>
  <c r="AK642" i="6"/>
  <c r="AK882" i="6"/>
  <c r="AI882" i="6"/>
  <c r="AJ882" i="6"/>
  <c r="AK612" i="6"/>
  <c r="AJ612" i="6"/>
  <c r="AI612" i="6"/>
  <c r="AH612" i="6" s="1"/>
  <c r="AK512" i="6"/>
  <c r="AI512" i="6"/>
  <c r="AJ512" i="6"/>
  <c r="AB564" i="6"/>
  <c r="AA564" i="6"/>
  <c r="AI497" i="6"/>
  <c r="AJ497" i="6"/>
  <c r="AK497" i="6"/>
  <c r="AK316" i="6"/>
  <c r="AJ316" i="6"/>
  <c r="AI316" i="6"/>
  <c r="AI333" i="6"/>
  <c r="AJ333" i="6"/>
  <c r="AK333" i="6"/>
  <c r="AJ384" i="6"/>
  <c r="AK384" i="6"/>
  <c r="AI384" i="6"/>
  <c r="AH384" i="6" s="1"/>
  <c r="AK847" i="6"/>
  <c r="AI847" i="6"/>
  <c r="AJ847" i="6"/>
  <c r="AI118" i="6"/>
  <c r="AH118" i="6" s="1"/>
  <c r="AK118" i="6"/>
  <c r="AJ118" i="6"/>
  <c r="AB267" i="6"/>
  <c r="AA267" i="6"/>
  <c r="AK294" i="6"/>
  <c r="AJ294" i="6"/>
  <c r="AI294" i="6"/>
  <c r="AI36" i="6"/>
  <c r="AH36" i="6" s="1"/>
  <c r="AK36" i="6"/>
  <c r="AJ36" i="6"/>
  <c r="AB657" i="6"/>
  <c r="AA657" i="6"/>
  <c r="AB312" i="6"/>
  <c r="AA312" i="6"/>
  <c r="AI56" i="6"/>
  <c r="AJ56" i="6"/>
  <c r="AK56" i="6"/>
  <c r="AI291" i="6"/>
  <c r="AJ291" i="6"/>
  <c r="AK291" i="6"/>
  <c r="AB338" i="6"/>
  <c r="AA338" i="6"/>
  <c r="AA258" i="6"/>
  <c r="AB258" i="6"/>
  <c r="AB730" i="6"/>
  <c r="AA730" i="6"/>
  <c r="AA262" i="6"/>
  <c r="AB262" i="6"/>
  <c r="AB395" i="6"/>
  <c r="AA395" i="6"/>
  <c r="AJ292" i="6"/>
  <c r="AK292" i="6"/>
  <c r="AI292" i="6"/>
  <c r="AH595" i="6"/>
  <c r="AH323" i="6"/>
  <c r="AH174" i="6"/>
  <c r="AH357" i="6"/>
  <c r="AH581" i="6"/>
  <c r="AH483" i="6"/>
  <c r="AH407" i="6"/>
  <c r="AH678" i="6"/>
  <c r="AH704" i="6"/>
  <c r="AH516" i="6"/>
  <c r="AH640" i="6"/>
  <c r="AB57" i="6"/>
  <c r="AA57" i="6"/>
  <c r="AH315" i="6"/>
  <c r="AH59" i="6"/>
  <c r="AH895" i="6"/>
  <c r="AE151" i="6"/>
  <c r="AD151" i="6"/>
  <c r="AD877" i="6"/>
  <c r="AE877" i="6"/>
  <c r="AB737" i="6"/>
  <c r="AD891" i="6"/>
  <c r="AE891" i="6"/>
  <c r="AA662" i="6"/>
  <c r="AB662" i="6"/>
  <c r="AE578" i="6"/>
  <c r="AD578" i="6"/>
  <c r="AB212" i="6"/>
  <c r="AA212" i="6"/>
  <c r="AB163" i="6"/>
  <c r="AA331" i="6"/>
  <c r="AB331" i="6"/>
  <c r="AA602" i="6"/>
  <c r="AB602" i="6"/>
  <c r="AE605" i="6"/>
  <c r="AD605" i="6"/>
  <c r="AE422" i="6"/>
  <c r="AD422" i="6"/>
  <c r="AB894" i="6"/>
  <c r="AA894" i="6"/>
  <c r="AH890" i="6"/>
  <c r="AD903" i="6" l="1"/>
  <c r="AE903" i="6"/>
  <c r="AA902" i="6"/>
  <c r="AB902" i="6"/>
  <c r="AH297" i="6"/>
  <c r="AH250" i="6"/>
  <c r="AB876" i="6"/>
  <c r="AA876" i="6"/>
  <c r="AA82" i="6"/>
  <c r="AB82" i="6"/>
  <c r="AH210" i="6"/>
  <c r="AH528" i="6"/>
  <c r="AH115" i="6"/>
  <c r="AH505" i="6"/>
  <c r="AH365" i="6"/>
  <c r="AH600" i="6"/>
  <c r="AH145" i="6"/>
  <c r="AH139" i="6"/>
  <c r="AH774" i="6"/>
  <c r="AH473" i="6"/>
  <c r="AH530" i="6"/>
  <c r="AH327" i="6"/>
  <c r="AH481" i="6"/>
  <c r="AH311" i="6"/>
  <c r="AH78" i="6"/>
  <c r="AH361" i="6"/>
  <c r="AH278" i="6"/>
  <c r="AH552" i="6"/>
  <c r="AH537" i="6"/>
  <c r="AH658" i="6"/>
  <c r="AH840" i="6"/>
  <c r="AH295" i="6"/>
  <c r="AH186" i="6"/>
  <c r="AH215" i="6"/>
  <c r="AH97" i="6"/>
  <c r="AH808" i="6"/>
  <c r="AH560" i="6"/>
  <c r="AA900" i="6"/>
  <c r="AB900" i="6"/>
  <c r="F7" i="3"/>
  <c r="AD901" i="6"/>
  <c r="AE901" i="6"/>
  <c r="AB898" i="6"/>
  <c r="AA898" i="6"/>
  <c r="AD899" i="6"/>
  <c r="AE899" i="6"/>
  <c r="AE897" i="6"/>
  <c r="AD897" i="6"/>
  <c r="AH847" i="6"/>
  <c r="AH512" i="6"/>
  <c r="AH646" i="6"/>
  <c r="AH372" i="6"/>
  <c r="AH95" i="6"/>
  <c r="AH457" i="6"/>
  <c r="AH707" i="6"/>
  <c r="AH203" i="6"/>
  <c r="AH574" i="6"/>
  <c r="AH340" i="6"/>
  <c r="AH641" i="6"/>
  <c r="AH626" i="6"/>
  <c r="AH673" i="6"/>
  <c r="AH419" i="6"/>
  <c r="AH27" i="6"/>
  <c r="AH495" i="6"/>
  <c r="AH189" i="6"/>
  <c r="AH445" i="6"/>
  <c r="AH448" i="6"/>
  <c r="AH502" i="6"/>
  <c r="AH111" i="6"/>
  <c r="AH116" i="6"/>
  <c r="AH593" i="6"/>
  <c r="AH77" i="6"/>
  <c r="AH697" i="6"/>
  <c r="AH249" i="6"/>
  <c r="AH838" i="6"/>
  <c r="AH841" i="6"/>
  <c r="AH234" i="6"/>
  <c r="AH438" i="6"/>
  <c r="AH403" i="6"/>
  <c r="AH553" i="6"/>
  <c r="AH843" i="6"/>
  <c r="AH85" i="6"/>
  <c r="AH28" i="6"/>
  <c r="AH491" i="6"/>
  <c r="AH526" i="6"/>
  <c r="AH325" i="6"/>
  <c r="AH619" i="6"/>
  <c r="AH601" i="6"/>
  <c r="AH489" i="6"/>
  <c r="AH682" i="6"/>
  <c r="AH816" i="6"/>
  <c r="AH230" i="6"/>
  <c r="AH637" i="6"/>
  <c r="AH356" i="6"/>
  <c r="AH232" i="6"/>
  <c r="AH494" i="6"/>
  <c r="AH103" i="6"/>
  <c r="AH561" i="6"/>
  <c r="AH216" i="6"/>
  <c r="AH472" i="6"/>
  <c r="AH788" i="6"/>
  <c r="AH71" i="6"/>
  <c r="AH387" i="6"/>
  <c r="AH217" i="6"/>
  <c r="AH739" i="6"/>
  <c r="AH143" i="6"/>
  <c r="AH590" i="6"/>
  <c r="AH141" i="6"/>
  <c r="AH345" i="6"/>
  <c r="AH121" i="6"/>
  <c r="AH401" i="6"/>
  <c r="AH587" i="6"/>
  <c r="AH21" i="6"/>
  <c r="AH709" i="6"/>
  <c r="AH782" i="6"/>
  <c r="AH547" i="6"/>
  <c r="AH370" i="6"/>
  <c r="AH862" i="6"/>
  <c r="AH317" i="6"/>
  <c r="AH346" i="6"/>
  <c r="AA805" i="6"/>
  <c r="AB805" i="6"/>
  <c r="AH26" i="6"/>
  <c r="AH642" i="6"/>
  <c r="AH733" i="6"/>
  <c r="AH166" i="6"/>
  <c r="AH39" i="6"/>
  <c r="AA39" i="6" s="1"/>
  <c r="AH380" i="6"/>
  <c r="AH211" i="6"/>
  <c r="AH148" i="6"/>
  <c r="AH681" i="6"/>
  <c r="AH255" i="6"/>
  <c r="AH465" i="6"/>
  <c r="AH432" i="6"/>
  <c r="AH383" i="6"/>
  <c r="AH114" i="6"/>
  <c r="AH831" i="6"/>
  <c r="AH807" i="6"/>
  <c r="AA621" i="6"/>
  <c r="AB621" i="6"/>
  <c r="AH178" i="6"/>
  <c r="AH817" i="6"/>
  <c r="AH318" i="6"/>
  <c r="AH402" i="6"/>
  <c r="AH301" i="6"/>
  <c r="AH409" i="6"/>
  <c r="AH684" i="6"/>
  <c r="AH423" i="6"/>
  <c r="AA425" i="6"/>
  <c r="AB425" i="6"/>
  <c r="AA96" i="6"/>
  <c r="AB96" i="6"/>
  <c r="AH470" i="6"/>
  <c r="AH292" i="6"/>
  <c r="AA292" i="6" s="1"/>
  <c r="AH497" i="6"/>
  <c r="AH735" i="6"/>
  <c r="AH653" i="6"/>
  <c r="AH334" i="6"/>
  <c r="AB334" i="6" s="1"/>
  <c r="AH259" i="6"/>
  <c r="AH374" i="6"/>
  <c r="AH168" i="6"/>
  <c r="AH705" i="6"/>
  <c r="AA705" i="6" s="1"/>
  <c r="AH754" i="6"/>
  <c r="AH464" i="6"/>
  <c r="AH414" i="6"/>
  <c r="AH406" i="6"/>
  <c r="AA406" i="6" s="1"/>
  <c r="AH874" i="6"/>
  <c r="AH886" i="6"/>
  <c r="AH738" i="6"/>
  <c r="AH659" i="6"/>
  <c r="AH515" i="6"/>
  <c r="AH63" i="6"/>
  <c r="AH510" i="6"/>
  <c r="AH727" i="6"/>
  <c r="AH671" i="6"/>
  <c r="AH534" i="6"/>
  <c r="AH857" i="6"/>
  <c r="AH164" i="6"/>
  <c r="AH861" i="6"/>
  <c r="AH194" i="6"/>
  <c r="AH479" i="6"/>
  <c r="AH339" i="6"/>
  <c r="AH265" i="6"/>
  <c r="AH832" i="6"/>
  <c r="AH442" i="6"/>
  <c r="AH122" i="6"/>
  <c r="AH762" i="6"/>
  <c r="AH277" i="6"/>
  <c r="AH718" i="6"/>
  <c r="AH806" i="6"/>
  <c r="AH439" i="6"/>
  <c r="AH798" i="6"/>
  <c r="AH610" i="6"/>
  <c r="AH752" i="6"/>
  <c r="AH887" i="6"/>
  <c r="AH392" i="6"/>
  <c r="AH393" i="6"/>
  <c r="AH649" i="6"/>
  <c r="AH80" i="6"/>
  <c r="AH347" i="6"/>
  <c r="AH647" i="6"/>
  <c r="AH625" i="6"/>
  <c r="AH750" i="6"/>
  <c r="AH441" i="6"/>
  <c r="AH880" i="6"/>
  <c r="AH60" i="6"/>
  <c r="AH156" i="6"/>
  <c r="AH108" i="6"/>
  <c r="AH99" i="6"/>
  <c r="AH421" i="6"/>
  <c r="AH842" i="6"/>
  <c r="AH207" i="6"/>
  <c r="AH449" i="6"/>
  <c r="AH677" i="6"/>
  <c r="AH823" i="6"/>
  <c r="AH373" i="6"/>
  <c r="AH199" i="6"/>
  <c r="AH540" i="6"/>
  <c r="AH256" i="6"/>
  <c r="AH367" i="6"/>
  <c r="AH700" i="6"/>
  <c r="AB791" i="6"/>
  <c r="AA791" i="6"/>
  <c r="AH56" i="6"/>
  <c r="AH376" i="6"/>
  <c r="AH88" i="6"/>
  <c r="AH279" i="6"/>
  <c r="AH37" i="6"/>
  <c r="AH22" i="6"/>
  <c r="AH109" i="6"/>
  <c r="AH70" i="6"/>
  <c r="AH308" i="6"/>
  <c r="AH616" i="6"/>
  <c r="AH603" i="6"/>
  <c r="AH881" i="6"/>
  <c r="AH188" i="6"/>
  <c r="AH229" i="6"/>
  <c r="AH579" i="6"/>
  <c r="AH72" i="6"/>
  <c r="AH272" i="6"/>
  <c r="AH264" i="6"/>
  <c r="AH137" i="6"/>
  <c r="AH341" i="6"/>
  <c r="AH869" i="6"/>
  <c r="AH499" i="6"/>
  <c r="AH478" i="6"/>
  <c r="AH879" i="6"/>
  <c r="AH443" i="6"/>
  <c r="AH848" i="6"/>
  <c r="AH34" i="6"/>
  <c r="AA683" i="6"/>
  <c r="AB683" i="6"/>
  <c r="AH882" i="6"/>
  <c r="AH582" i="6"/>
  <c r="AH293" i="6"/>
  <c r="AH351" i="6"/>
  <c r="AH873" i="6"/>
  <c r="AH413" i="6"/>
  <c r="AH835" i="6"/>
  <c r="AH106" i="6"/>
  <c r="AH580" i="6"/>
  <c r="AH613" i="6"/>
  <c r="AH89" i="6"/>
  <c r="AH557" i="6"/>
  <c r="AH763" i="6"/>
  <c r="AH73" i="6"/>
  <c r="AH764" i="6"/>
  <c r="AH768" i="6"/>
  <c r="AH648" i="6"/>
  <c r="AH533" i="6"/>
  <c r="AH865" i="6"/>
  <c r="AH743" i="6"/>
  <c r="AH416" i="6"/>
  <c r="AH693" i="6"/>
  <c r="AD893" i="6"/>
  <c r="AE893" i="6"/>
  <c r="AB896" i="6"/>
  <c r="AA896" i="6"/>
  <c r="AA892" i="6"/>
  <c r="AB892" i="6"/>
  <c r="AE622" i="6"/>
  <c r="AD622" i="6"/>
  <c r="AB242" i="6"/>
  <c r="AA242" i="6"/>
  <c r="AD852" i="6"/>
  <c r="AE852" i="6"/>
  <c r="AB355" i="6"/>
  <c r="AA355" i="6"/>
  <c r="AB94" i="6"/>
  <c r="AA94" i="6"/>
  <c r="AB134" i="6"/>
  <c r="AA134" i="6"/>
  <c r="AB79" i="6"/>
  <c r="AA79" i="6"/>
  <c r="AA600" i="6"/>
  <c r="AB600" i="6"/>
  <c r="AA530" i="6"/>
  <c r="AB530" i="6"/>
  <c r="AB78" i="6"/>
  <c r="AA78" i="6"/>
  <c r="AB585" i="6"/>
  <c r="AA585" i="6"/>
  <c r="AB537" i="6"/>
  <c r="AA537" i="6"/>
  <c r="AA658" i="6"/>
  <c r="AB658" i="6"/>
  <c r="AA840" i="6"/>
  <c r="AB840" i="6"/>
  <c r="AB295" i="6"/>
  <c r="AA295" i="6"/>
  <c r="AB186" i="6"/>
  <c r="AA186" i="6"/>
  <c r="AA215" i="6"/>
  <c r="AB215" i="6"/>
  <c r="AA97" i="6"/>
  <c r="AB97" i="6"/>
  <c r="AB808" i="6"/>
  <c r="AA808" i="6"/>
  <c r="AA426" i="6"/>
  <c r="AB426" i="6"/>
  <c r="AB821" i="6"/>
  <c r="AA821" i="6"/>
  <c r="AA597" i="6"/>
  <c r="AB597" i="6"/>
  <c r="AA663" i="6"/>
  <c r="AB663" i="6"/>
  <c r="AA704" i="6"/>
  <c r="AB704" i="6"/>
  <c r="AA595" i="6"/>
  <c r="AB595" i="6"/>
  <c r="AD730" i="6"/>
  <c r="AE730" i="6"/>
  <c r="AH291" i="6"/>
  <c r="AH790" i="6"/>
  <c r="AH286" i="6"/>
  <c r="AD326" i="6"/>
  <c r="AE326" i="6"/>
  <c r="AB204" i="6"/>
  <c r="AA204" i="6"/>
  <c r="AB470" i="6"/>
  <c r="AA470" i="6"/>
  <c r="AB100" i="6"/>
  <c r="AA100" i="6"/>
  <c r="AA87" i="6"/>
  <c r="AB87" i="6"/>
  <c r="AB769" i="6"/>
  <c r="AA769" i="6"/>
  <c r="AH666" i="6"/>
  <c r="AH42" i="6"/>
  <c r="AH509" i="6"/>
  <c r="AB135" i="6"/>
  <c r="AA135" i="6"/>
  <c r="AA332" i="6"/>
  <c r="AB332" i="6"/>
  <c r="AA508" i="6"/>
  <c r="AB508" i="6"/>
  <c r="AE158" i="6"/>
  <c r="AD158" i="6"/>
  <c r="AB263" i="6"/>
  <c r="AA263" i="6"/>
  <c r="AB54" i="6"/>
  <c r="AA54" i="6"/>
  <c r="AH102" i="6"/>
  <c r="AH169" i="6"/>
  <c r="AH713" i="6"/>
  <c r="AH394" i="6"/>
  <c r="AB178" i="6"/>
  <c r="AA178" i="6"/>
  <c r="AH686" i="6"/>
  <c r="AZ5" i="6"/>
  <c r="AX5" i="6" s="1"/>
  <c r="AH47" i="6"/>
  <c r="AA817" i="6"/>
  <c r="AB817" i="6"/>
  <c r="AD740" i="6"/>
  <c r="AE740" i="6"/>
  <c r="AH239" i="6"/>
  <c r="AE202" i="6"/>
  <c r="AD202" i="6"/>
  <c r="AH451" i="6"/>
  <c r="AB746" i="6"/>
  <c r="AA746" i="6"/>
  <c r="AH149" i="6"/>
  <c r="AZ63" i="6"/>
  <c r="AX63" i="6" s="1"/>
  <c r="AH569" i="6"/>
  <c r="AA318" i="6"/>
  <c r="AB318" i="6"/>
  <c r="AH551" i="6"/>
  <c r="AB24" i="6"/>
  <c r="AA24" i="6"/>
  <c r="AH246" i="6"/>
  <c r="AB458" i="6"/>
  <c r="AA458" i="6"/>
  <c r="AH717" i="6"/>
  <c r="AH767" i="6"/>
  <c r="AH829" i="6"/>
  <c r="AH447" i="6"/>
  <c r="AD859" i="6"/>
  <c r="AE859" i="6"/>
  <c r="AZ62" i="6"/>
  <c r="AX62" i="6" s="1"/>
  <c r="AH706" i="6"/>
  <c r="AE655" i="6"/>
  <c r="AD655" i="6"/>
  <c r="AH460" i="6"/>
  <c r="AH113" i="6"/>
  <c r="AB402" i="6"/>
  <c r="AA402" i="6"/>
  <c r="AH433" i="6"/>
  <c r="AD550" i="6"/>
  <c r="AE550" i="6"/>
  <c r="AE864" i="6"/>
  <c r="AD864" i="6"/>
  <c r="AH606" i="6"/>
  <c r="AH867" i="6"/>
  <c r="AH486" i="6"/>
  <c r="AE830" i="6"/>
  <c r="AD830" i="6"/>
  <c r="AH836" i="6"/>
  <c r="AH276" i="6"/>
  <c r="AE751" i="6"/>
  <c r="AD751" i="6"/>
  <c r="AZ52" i="6"/>
  <c r="AX52" i="6" s="1"/>
  <c r="AH701" i="6"/>
  <c r="AH539" i="6"/>
  <c r="AH51" i="6"/>
  <c r="AE238" i="6"/>
  <c r="AD238" i="6"/>
  <c r="AH130" i="6"/>
  <c r="AD556" i="6"/>
  <c r="AE556" i="6"/>
  <c r="AD173" i="6"/>
  <c r="AE173" i="6"/>
  <c r="AH167" i="6"/>
  <c r="AD198" i="6"/>
  <c r="AE198" i="6"/>
  <c r="AE845" i="6"/>
  <c r="AD845" i="6"/>
  <c r="AE667" i="6"/>
  <c r="AD667" i="6"/>
  <c r="AA301" i="6"/>
  <c r="AB301" i="6"/>
  <c r="AH456" i="6"/>
  <c r="AH304" i="6"/>
  <c r="AH756" i="6"/>
  <c r="AH454" i="6"/>
  <c r="AH853" i="6"/>
  <c r="AZ56" i="6"/>
  <c r="AX56" i="6" s="1"/>
  <c r="AH245" i="6"/>
  <c r="AB474" i="6"/>
  <c r="AA474" i="6"/>
  <c r="AA382" i="6"/>
  <c r="AB382" i="6"/>
  <c r="AH731" i="6"/>
  <c r="AZ50" i="6"/>
  <c r="AX50" i="6" s="1"/>
  <c r="AH609" i="6"/>
  <c r="AH525" i="6"/>
  <c r="AH444" i="6"/>
  <c r="AH280" i="6"/>
  <c r="AH128" i="6"/>
  <c r="AH437" i="6"/>
  <c r="AB409" i="6"/>
  <c r="AA409" i="6"/>
  <c r="AH428" i="6"/>
  <c r="AB684" i="6"/>
  <c r="AA684" i="6"/>
  <c r="AH634" i="6"/>
  <c r="AZ76" i="6"/>
  <c r="AX76" i="6" s="1"/>
  <c r="AH408" i="6"/>
  <c r="AH770" i="6"/>
  <c r="AH520" i="6"/>
  <c r="AH734" i="6"/>
  <c r="AH875" i="6"/>
  <c r="AH837" i="6"/>
  <c r="AH133" i="6"/>
  <c r="AH803" i="6"/>
  <c r="AH629" i="6"/>
  <c r="AZ10" i="6"/>
  <c r="AX10" i="6" s="1"/>
  <c r="AZ2" i="6"/>
  <c r="AX2" i="6" s="1"/>
  <c r="AZ65" i="6"/>
  <c r="AX65" i="6" s="1"/>
  <c r="AD665" i="6"/>
  <c r="AE665" i="6"/>
  <c r="AB423" i="6"/>
  <c r="AA423" i="6"/>
  <c r="AZ24" i="6"/>
  <c r="AX24" i="6" s="1"/>
  <c r="AH656" i="6"/>
  <c r="AZ29" i="6"/>
  <c r="AX29" i="6" s="1"/>
  <c r="AH501" i="6"/>
  <c r="AH531" i="6"/>
  <c r="AH812" i="6"/>
  <c r="AH813" i="6"/>
  <c r="AH329" i="6"/>
  <c r="AH371" i="6"/>
  <c r="AZ71" i="6"/>
  <c r="AX71" i="6" s="1"/>
  <c r="AH155" i="6"/>
  <c r="AZ12" i="6"/>
  <c r="AX12" i="6" s="1"/>
  <c r="AH871" i="6"/>
  <c r="AB516" i="6"/>
  <c r="AA516" i="6"/>
  <c r="AE708" i="6"/>
  <c r="AD708" i="6"/>
  <c r="AB592" i="6"/>
  <c r="AA592" i="6"/>
  <c r="AD776" i="6"/>
  <c r="AE776" i="6"/>
  <c r="AB252" i="6"/>
  <c r="AA252" i="6"/>
  <c r="AA250" i="6"/>
  <c r="AB250" i="6"/>
  <c r="AE773" i="6"/>
  <c r="AD773" i="6"/>
  <c r="AB211" i="6"/>
  <c r="AA211" i="6"/>
  <c r="AB75" i="6"/>
  <c r="AA75" i="6"/>
  <c r="AD781" i="6"/>
  <c r="AE781" i="6"/>
  <c r="AB365" i="6"/>
  <c r="AA365" i="6"/>
  <c r="AA124" i="6"/>
  <c r="AB124" i="6"/>
  <c r="AB145" i="6"/>
  <c r="AA145" i="6"/>
  <c r="AB722" i="6"/>
  <c r="AA722" i="6"/>
  <c r="AB253" i="6"/>
  <c r="AA253" i="6"/>
  <c r="AB361" i="6"/>
  <c r="AA361" i="6"/>
  <c r="AB278" i="6"/>
  <c r="AA278" i="6"/>
  <c r="AB895" i="6"/>
  <c r="AA895" i="6"/>
  <c r="AB678" i="6"/>
  <c r="AA678" i="6"/>
  <c r="AA497" i="6"/>
  <c r="AB497" i="6"/>
  <c r="AA535" i="6"/>
  <c r="AB535" i="6"/>
  <c r="AE107" i="6"/>
  <c r="AD107" i="6"/>
  <c r="AB735" i="6"/>
  <c r="AA735" i="6"/>
  <c r="AB599" i="6"/>
  <c r="AA599" i="6"/>
  <c r="AA796" i="6"/>
  <c r="AB796" i="6"/>
  <c r="AB412" i="6"/>
  <c r="AA412" i="6"/>
  <c r="AD724" i="6"/>
  <c r="AE724" i="6"/>
  <c r="AA653" i="6"/>
  <c r="AB653" i="6"/>
  <c r="AA334" i="6"/>
  <c r="AB259" i="6"/>
  <c r="AA259" i="6"/>
  <c r="AD247" i="6"/>
  <c r="AE247" i="6"/>
  <c r="AE521" i="6"/>
  <c r="AD521" i="6"/>
  <c r="AB131" i="6"/>
  <c r="AA131" i="6"/>
  <c r="AA577" i="6"/>
  <c r="AB577" i="6"/>
  <c r="AA68" i="6"/>
  <c r="AB68" i="6"/>
  <c r="AA91" i="6"/>
  <c r="AB91" i="6"/>
  <c r="AB374" i="6"/>
  <c r="AA374" i="6"/>
  <c r="AB168" i="6"/>
  <c r="AA168" i="6"/>
  <c r="AB705" i="6"/>
  <c r="AB754" i="6"/>
  <c r="AA754" i="6"/>
  <c r="AB464" i="6"/>
  <c r="AA464" i="6"/>
  <c r="AA414" i="6"/>
  <c r="AB414" i="6"/>
  <c r="AB406" i="6"/>
  <c r="AA874" i="6"/>
  <c r="AB874" i="6"/>
  <c r="AA886" i="6"/>
  <c r="AB886" i="6"/>
  <c r="AD399" i="6"/>
  <c r="AE399" i="6"/>
  <c r="AD386" i="6"/>
  <c r="AE386" i="6"/>
  <c r="AB659" i="6"/>
  <c r="AA659" i="6"/>
  <c r="AB515" i="6"/>
  <c r="AA515" i="6"/>
  <c r="AA63" i="6"/>
  <c r="AB63" i="6"/>
  <c r="AD285" i="6"/>
  <c r="AE285" i="6"/>
  <c r="AD427" i="6"/>
  <c r="AE427" i="6"/>
  <c r="AA674" i="6"/>
  <c r="AB674" i="6"/>
  <c r="AA510" i="6"/>
  <c r="AB510" i="6"/>
  <c r="AH463" i="6"/>
  <c r="AB727" i="6"/>
  <c r="AA727" i="6"/>
  <c r="AA671" i="6"/>
  <c r="AB671" i="6"/>
  <c r="AB534" i="6"/>
  <c r="AA534" i="6"/>
  <c r="AB857" i="6"/>
  <c r="AA857" i="6"/>
  <c r="AB164" i="6"/>
  <c r="AA164" i="6"/>
  <c r="AB861" i="6"/>
  <c r="AA861" i="6"/>
  <c r="AA194" i="6"/>
  <c r="AB194" i="6"/>
  <c r="AB479" i="6"/>
  <c r="AA479" i="6"/>
  <c r="AB339" i="6"/>
  <c r="AA339" i="6"/>
  <c r="AB265" i="6"/>
  <c r="AA265" i="6"/>
  <c r="AD604" i="6"/>
  <c r="AE604" i="6"/>
  <c r="AE468" i="6"/>
  <c r="AD468" i="6"/>
  <c r="AE736" i="6"/>
  <c r="AD736" i="6"/>
  <c r="AH825" i="6"/>
  <c r="AB832" i="6"/>
  <c r="AA832" i="6"/>
  <c r="AB442" i="6"/>
  <c r="AA442" i="6"/>
  <c r="AA122" i="6"/>
  <c r="AB122" i="6"/>
  <c r="AA762" i="6"/>
  <c r="AB762" i="6"/>
  <c r="AA277" i="6"/>
  <c r="AB277" i="6"/>
  <c r="AH586" i="6"/>
  <c r="AH388" i="6"/>
  <c r="AB718" i="6"/>
  <c r="AA718" i="6"/>
  <c r="AB439" i="6"/>
  <c r="AA439" i="6"/>
  <c r="AA798" i="6"/>
  <c r="AB798" i="6"/>
  <c r="AA610" i="6"/>
  <c r="AB610" i="6"/>
  <c r="AB752" i="6"/>
  <c r="AA752" i="6"/>
  <c r="AB887" i="6"/>
  <c r="AA887" i="6"/>
  <c r="AB392" i="6"/>
  <c r="AA392" i="6"/>
  <c r="AB393" i="6"/>
  <c r="AA393" i="6"/>
  <c r="AD192" i="6"/>
  <c r="AE192" i="6"/>
  <c r="AH254" i="6"/>
  <c r="AE284" i="6"/>
  <c r="AD284" i="6"/>
  <c r="AA523" i="6"/>
  <c r="AB523" i="6"/>
  <c r="AH538" i="6"/>
  <c r="AA649" i="6"/>
  <c r="AB649" i="6"/>
  <c r="AD283" i="6"/>
  <c r="AE283" i="6"/>
  <c r="AB80" i="6"/>
  <c r="AA80" i="6"/>
  <c r="AA347" i="6"/>
  <c r="AB347" i="6"/>
  <c r="AA647" i="6"/>
  <c r="AB647" i="6"/>
  <c r="AA625" i="6"/>
  <c r="AB625" i="6"/>
  <c r="AA750" i="6"/>
  <c r="AB750" i="6"/>
  <c r="AB441" i="6"/>
  <c r="AA441" i="6"/>
  <c r="AA880" i="6"/>
  <c r="AB880" i="6"/>
  <c r="AA60" i="6"/>
  <c r="AB60" i="6"/>
  <c r="AA156" i="6"/>
  <c r="AB156" i="6"/>
  <c r="AD136" i="6"/>
  <c r="AE136" i="6"/>
  <c r="AA108" i="6"/>
  <c r="AB108" i="6"/>
  <c r="AB99" i="6"/>
  <c r="AA99" i="6"/>
  <c r="AA421" i="6"/>
  <c r="AB421" i="6"/>
  <c r="AA842" i="6"/>
  <c r="AB842" i="6"/>
  <c r="AA207" i="6"/>
  <c r="AB207" i="6"/>
  <c r="AE628" i="6"/>
  <c r="AD628" i="6"/>
  <c r="AA449" i="6"/>
  <c r="AB449" i="6"/>
  <c r="AB677" i="6"/>
  <c r="AA677" i="6"/>
  <c r="AA823" i="6"/>
  <c r="AB823" i="6"/>
  <c r="AA373" i="6"/>
  <c r="AB373" i="6"/>
  <c r="AH257" i="6"/>
  <c r="AA199" i="6"/>
  <c r="AB199" i="6"/>
  <c r="AA540" i="6"/>
  <c r="AB540" i="6"/>
  <c r="AB256" i="6"/>
  <c r="AA256" i="6"/>
  <c r="AA367" i="6"/>
  <c r="AB367" i="6"/>
  <c r="AB700" i="6"/>
  <c r="AA700" i="6"/>
  <c r="AB612" i="6"/>
  <c r="AA612" i="6"/>
  <c r="AE761" i="6"/>
  <c r="AD761" i="6"/>
  <c r="AB513" i="6"/>
  <c r="AA513" i="6"/>
  <c r="AB368" i="6"/>
  <c r="AA368" i="6"/>
  <c r="AA759" i="6"/>
  <c r="AB759" i="6"/>
  <c r="AB636" i="6"/>
  <c r="AA636" i="6"/>
  <c r="AA170" i="6"/>
  <c r="AB170" i="6"/>
  <c r="AA432" i="6"/>
  <c r="AB432" i="6"/>
  <c r="AA50" i="6"/>
  <c r="AB50" i="6"/>
  <c r="AA140" i="6"/>
  <c r="AB140" i="6"/>
  <c r="AB383" i="6"/>
  <c r="AA383" i="6"/>
  <c r="AB114" i="6"/>
  <c r="AA114" i="6"/>
  <c r="AB115" i="6"/>
  <c r="AA115" i="6"/>
  <c r="AB831" i="6"/>
  <c r="AA831" i="6"/>
  <c r="AA484" i="6"/>
  <c r="AB484" i="6"/>
  <c r="AB139" i="6"/>
  <c r="AA139" i="6"/>
  <c r="AE675" i="6"/>
  <c r="AD675" i="6"/>
  <c r="AB327" i="6"/>
  <c r="AA327" i="6"/>
  <c r="AB311" i="6"/>
  <c r="AA311" i="6"/>
  <c r="AA241" i="6"/>
  <c r="AB241" i="6"/>
  <c r="AA59" i="6"/>
  <c r="AB59" i="6"/>
  <c r="AA407" i="6"/>
  <c r="AB407" i="6"/>
  <c r="AB36" i="6"/>
  <c r="AA36" i="6"/>
  <c r="AA118" i="6"/>
  <c r="AB118" i="6"/>
  <c r="AH333" i="6"/>
  <c r="AD564" i="6"/>
  <c r="AE564" i="6"/>
  <c r="AH834" i="6"/>
  <c r="AH117" i="6"/>
  <c r="AE86" i="6"/>
  <c r="AD86" i="6"/>
  <c r="AB268" i="6"/>
  <c r="AA268" i="6"/>
  <c r="AD511" i="6"/>
  <c r="AE511" i="6"/>
  <c r="AB424" i="6"/>
  <c r="AA424" i="6"/>
  <c r="AA689" i="6"/>
  <c r="AB689" i="6"/>
  <c r="AB650" i="6"/>
  <c r="AA650" i="6"/>
  <c r="AD471" i="6"/>
  <c r="AE471" i="6"/>
  <c r="AH792" i="6"/>
  <c r="AH58" i="6"/>
  <c r="AD721" i="6"/>
  <c r="AE721" i="6"/>
  <c r="AA98" i="6"/>
  <c r="AB98" i="6"/>
  <c r="AA349" i="6"/>
  <c r="AB349" i="6"/>
  <c r="AA180" i="6"/>
  <c r="AB180" i="6"/>
  <c r="AB65" i="6"/>
  <c r="AA65" i="6"/>
  <c r="AB827" i="6"/>
  <c r="AA827" i="6"/>
  <c r="AH152" i="6"/>
  <c r="AH532" i="6"/>
  <c r="AD165" i="6"/>
  <c r="AE165" i="6"/>
  <c r="AH633" i="6"/>
  <c r="AH236" i="6"/>
  <c r="AH320" i="6"/>
  <c r="AH793" i="6"/>
  <c r="AH363" i="6"/>
  <c r="AH287" i="6"/>
  <c r="AH555" i="6"/>
  <c r="AH696" i="6"/>
  <c r="AH69" i="6"/>
  <c r="AH434" i="6"/>
  <c r="AH353" i="6"/>
  <c r="AH132" i="6"/>
  <c r="AH828" i="6"/>
  <c r="AA92" i="6"/>
  <c r="AB92" i="6"/>
  <c r="AH506" i="6"/>
  <c r="AE844" i="6"/>
  <c r="AD844" i="6"/>
  <c r="AH127" i="6"/>
  <c r="AZ31" i="6"/>
  <c r="AX31" i="6" s="1"/>
  <c r="AH719" i="6"/>
  <c r="AA335" i="6"/>
  <c r="AB335" i="6"/>
  <c r="AB799" i="6"/>
  <c r="AA799" i="6"/>
  <c r="AH854" i="6"/>
  <c r="AH381" i="6"/>
  <c r="AH64" i="6"/>
  <c r="AE83" i="6"/>
  <c r="AD83" i="6"/>
  <c r="AH804" i="6"/>
  <c r="AH860" i="6"/>
  <c r="AH575" i="6"/>
  <c r="AZ74" i="6"/>
  <c r="AX74" i="6" s="1"/>
  <c r="AH93" i="6"/>
  <c r="AH390" i="6"/>
  <c r="AE231" i="6"/>
  <c r="AD231" i="6"/>
  <c r="AH261" i="6"/>
  <c r="AE185" i="6"/>
  <c r="AD185" i="6"/>
  <c r="AH289" i="6"/>
  <c r="AA378" i="6"/>
  <c r="AB378" i="6"/>
  <c r="AH771" i="6"/>
  <c r="AH30" i="6"/>
  <c r="AH562" i="6"/>
  <c r="AE266" i="6"/>
  <c r="AD266" i="6"/>
  <c r="AZ20" i="6"/>
  <c r="AX20" i="6" s="1"/>
  <c r="AH558" i="6"/>
  <c r="AH300" i="6"/>
  <c r="AE544" i="6"/>
  <c r="AD544" i="6"/>
  <c r="AA209" i="6"/>
  <c r="AB209" i="6"/>
  <c r="AH81" i="6"/>
  <c r="AH104" i="6"/>
  <c r="AH732" i="6"/>
  <c r="AZ44" i="6"/>
  <c r="AX44" i="6" s="1"/>
  <c r="AD742" i="6"/>
  <c r="AE742" i="6"/>
  <c r="AH201" i="6"/>
  <c r="AH723" i="6"/>
  <c r="AH679" i="6"/>
  <c r="AH488" i="6"/>
  <c r="AH330" i="6"/>
  <c r="AH639" i="6"/>
  <c r="AB379" i="6"/>
  <c r="AA379" i="6"/>
  <c r="AZ61" i="6"/>
  <c r="AX61" i="6" s="1"/>
  <c r="AH570" i="6"/>
  <c r="AB645" i="6"/>
  <c r="AA645" i="6"/>
  <c r="AH855" i="6"/>
  <c r="AH360" i="6"/>
  <c r="AH688" i="6"/>
  <c r="AH757" i="6"/>
  <c r="AH430" i="6"/>
  <c r="AH183" i="6"/>
  <c r="AH747" i="6"/>
  <c r="AH101" i="6"/>
  <c r="AB524" i="6"/>
  <c r="AA524" i="6"/>
  <c r="AH573" i="6"/>
  <c r="AH720" i="6"/>
  <c r="AH559" i="6"/>
  <c r="AA620" i="6"/>
  <c r="AB620" i="6"/>
  <c r="AH120" i="6"/>
  <c r="AH565" i="6"/>
  <c r="AH669" i="6"/>
  <c r="AH129" i="6"/>
  <c r="AZ4" i="6"/>
  <c r="AX4" i="6" s="1"/>
  <c r="AZ26" i="6"/>
  <c r="AX26" i="6" s="1"/>
  <c r="AH789" i="6"/>
  <c r="AH214" i="6"/>
  <c r="AH275" i="6"/>
  <c r="AH863" i="6"/>
  <c r="AH490" i="6"/>
  <c r="AH176" i="6"/>
  <c r="AH810" i="6"/>
  <c r="AH420" i="6"/>
  <c r="AH568" i="6"/>
  <c r="AH138" i="6"/>
  <c r="AE262" i="6"/>
  <c r="AD262" i="6"/>
  <c r="AE467" i="6"/>
  <c r="AD467" i="6"/>
  <c r="AE588" i="6"/>
  <c r="AD588" i="6"/>
  <c r="AB725" i="6"/>
  <c r="AA725" i="6"/>
  <c r="AB362" i="6"/>
  <c r="AA362" i="6"/>
  <c r="AA380" i="6"/>
  <c r="AB380" i="6"/>
  <c r="AB148" i="6"/>
  <c r="AA148" i="6"/>
  <c r="AE196" i="6"/>
  <c r="AD196" i="6"/>
  <c r="AB465" i="6"/>
  <c r="AA465" i="6"/>
  <c r="AE43" i="6"/>
  <c r="AD43" i="6"/>
  <c r="AA690" i="6"/>
  <c r="AB690" i="6"/>
  <c r="AB528" i="6"/>
  <c r="AA528" i="6"/>
  <c r="AE225" i="6"/>
  <c r="AD225" i="6"/>
  <c r="AA505" i="6"/>
  <c r="AB505" i="6"/>
  <c r="AA807" i="6"/>
  <c r="AB807" i="6"/>
  <c r="AA774" i="6"/>
  <c r="AB774" i="6"/>
  <c r="AA240" i="6"/>
  <c r="AB240" i="6"/>
  <c r="AB481" i="6"/>
  <c r="AA481" i="6"/>
  <c r="AB589" i="6"/>
  <c r="AA589" i="6"/>
  <c r="AB552" i="6"/>
  <c r="AA552" i="6"/>
  <c r="AB560" i="6"/>
  <c r="AA560" i="6"/>
  <c r="AA315" i="6"/>
  <c r="AB315" i="6"/>
  <c r="AB483" i="6"/>
  <c r="AA483" i="6"/>
  <c r="AD258" i="6"/>
  <c r="AE258" i="6"/>
  <c r="AB56" i="6"/>
  <c r="AA56" i="6"/>
  <c r="AH294" i="6"/>
  <c r="AA882" i="6"/>
  <c r="AB882" i="6"/>
  <c r="AH226" i="6"/>
  <c r="AH889" i="6"/>
  <c r="AD154" i="6"/>
  <c r="AE154" i="6"/>
  <c r="AA376" i="6"/>
  <c r="AB376" i="6"/>
  <c r="AE716" i="6"/>
  <c r="AD716" i="6"/>
  <c r="AA23" i="6"/>
  <c r="AB23" i="6"/>
  <c r="AA811" i="6"/>
  <c r="AB811" i="6"/>
  <c r="AD310" i="6"/>
  <c r="AE310" i="6"/>
  <c r="AE611" i="6"/>
  <c r="AD611" i="6"/>
  <c r="AH758" i="6"/>
  <c r="AH157" i="6"/>
  <c r="AB88" i="6"/>
  <c r="AA88" i="6"/>
  <c r="AA55" i="6"/>
  <c r="AB55" i="6"/>
  <c r="AA90" i="6"/>
  <c r="AB90" i="6"/>
  <c r="AB795" i="6"/>
  <c r="AA795" i="6"/>
  <c r="AE787" i="6"/>
  <c r="AD787" i="6"/>
  <c r="AH235" i="6"/>
  <c r="AD878" i="6"/>
  <c r="AE878" i="6"/>
  <c r="AA279" i="6"/>
  <c r="AB279" i="6"/>
  <c r="AH784" i="6"/>
  <c r="AH786" i="6"/>
  <c r="AH48" i="6"/>
  <c r="AH359" i="6"/>
  <c r="AH38" i="6"/>
  <c r="AH820" i="6"/>
  <c r="AH487" i="6"/>
  <c r="AH337" i="6"/>
  <c r="AH153" i="6"/>
  <c r="AA37" i="6"/>
  <c r="AB37" i="6"/>
  <c r="AE546" i="6"/>
  <c r="AD546" i="6"/>
  <c r="AB22" i="6"/>
  <c r="AA22" i="6"/>
  <c r="AH160" i="6"/>
  <c r="AB109" i="6"/>
  <c r="AA109" i="6"/>
  <c r="AA70" i="6"/>
  <c r="AB70" i="6"/>
  <c r="AH760" i="6"/>
  <c r="AZ45" i="6"/>
  <c r="AX45" i="6" s="1"/>
  <c r="AH220" i="6"/>
  <c r="AH664" i="6"/>
  <c r="AH175" i="6"/>
  <c r="AB33" i="6"/>
  <c r="AA33" i="6"/>
  <c r="AA308" i="6"/>
  <c r="AB308" i="6"/>
  <c r="AB616" i="6"/>
  <c r="AA616" i="6"/>
  <c r="AA603" i="6"/>
  <c r="AB603" i="6"/>
  <c r="AH385" i="6"/>
  <c r="AA881" i="6"/>
  <c r="AB881" i="6"/>
  <c r="AB188" i="6"/>
  <c r="AA188" i="6"/>
  <c r="AA229" i="6"/>
  <c r="AB229" i="6"/>
  <c r="AH469" i="6"/>
  <c r="AE818" i="6"/>
  <c r="AD818" i="6"/>
  <c r="AB162" i="6"/>
  <c r="AA162" i="6"/>
  <c r="AE651" i="6"/>
  <c r="AD651" i="6"/>
  <c r="AA112" i="6"/>
  <c r="AB112" i="6"/>
  <c r="AA579" i="6"/>
  <c r="AB579" i="6"/>
  <c r="AA856" i="6"/>
  <c r="AB856" i="6"/>
  <c r="AA391" i="6"/>
  <c r="AB391" i="6"/>
  <c r="AB72" i="6"/>
  <c r="AA72" i="6"/>
  <c r="AB482" i="6"/>
  <c r="AA482" i="6"/>
  <c r="AB354" i="6"/>
  <c r="AA354" i="6"/>
  <c r="AA272" i="6"/>
  <c r="AB272" i="6"/>
  <c r="AH25" i="6"/>
  <c r="AB264" i="6"/>
  <c r="AA264" i="6"/>
  <c r="AA271" i="6"/>
  <c r="AB271" i="6"/>
  <c r="AD576" i="6"/>
  <c r="AE576" i="6"/>
  <c r="AE615" i="6"/>
  <c r="AD615" i="6"/>
  <c r="AH348" i="6"/>
  <c r="AB171" i="6"/>
  <c r="AA171" i="6"/>
  <c r="AH273" i="6"/>
  <c r="AA815" i="6"/>
  <c r="AB815" i="6"/>
  <c r="AH680" i="6"/>
  <c r="AA598" i="6"/>
  <c r="AB598" i="6"/>
  <c r="AB137" i="6"/>
  <c r="AA137" i="6"/>
  <c r="AB341" i="6"/>
  <c r="AA341" i="6"/>
  <c r="AB218" i="6"/>
  <c r="AA218" i="6"/>
  <c r="AH850" i="6"/>
  <c r="AB126" i="6"/>
  <c r="AA126" i="6"/>
  <c r="AD219" i="6"/>
  <c r="AE219" i="6"/>
  <c r="AB869" i="6"/>
  <c r="AA869" i="6"/>
  <c r="AB343" i="6"/>
  <c r="AA343" i="6"/>
  <c r="AA885" i="6"/>
  <c r="AB885" i="6"/>
  <c r="AA288" i="6"/>
  <c r="AB288" i="6"/>
  <c r="AB499" i="6"/>
  <c r="AA499" i="6"/>
  <c r="AA478" i="6"/>
  <c r="AB478" i="6"/>
  <c r="AB879" i="6"/>
  <c r="AA879" i="6"/>
  <c r="AA624" i="6"/>
  <c r="AB624" i="6"/>
  <c r="AA800" i="6"/>
  <c r="AB800" i="6"/>
  <c r="AH766" i="6"/>
  <c r="AH251" i="6"/>
  <c r="AB443" i="6"/>
  <c r="AA443" i="6"/>
  <c r="AH436" i="6"/>
  <c r="AB405" i="6"/>
  <c r="AA405" i="6"/>
  <c r="AH541" i="6"/>
  <c r="AB848" i="6"/>
  <c r="AA848" i="6"/>
  <c r="AA466" i="6"/>
  <c r="AB466" i="6"/>
  <c r="AB687" i="6"/>
  <c r="AA687" i="6"/>
  <c r="AB522" i="6"/>
  <c r="AA522" i="6"/>
  <c r="AA177" i="6"/>
  <c r="AB177" i="6"/>
  <c r="AA34" i="6"/>
  <c r="AB34" i="6"/>
  <c r="AB105" i="6"/>
  <c r="AA105" i="6"/>
  <c r="AH775" i="6"/>
  <c r="AB496" i="6"/>
  <c r="AA496" i="6"/>
  <c r="AA389" i="6"/>
  <c r="AB389" i="6"/>
  <c r="AE57" i="6"/>
  <c r="AD57" i="6"/>
  <c r="AA581" i="6"/>
  <c r="AB581" i="6"/>
  <c r="AE395" i="6"/>
  <c r="AD395" i="6"/>
  <c r="AE338" i="6"/>
  <c r="AD338" i="6"/>
  <c r="AE312" i="6"/>
  <c r="AD312" i="6"/>
  <c r="AH316" i="6"/>
  <c r="AH415" i="6"/>
  <c r="AE514" i="6"/>
  <c r="AD514" i="6"/>
  <c r="AE849" i="6"/>
  <c r="AD849" i="6"/>
  <c r="AA839" i="6"/>
  <c r="AB839" i="6"/>
  <c r="AH228" i="6"/>
  <c r="AB614" i="6"/>
  <c r="AA614" i="6"/>
  <c r="AB563" i="6"/>
  <c r="AA563" i="6"/>
  <c r="AD749" i="6"/>
  <c r="AE749" i="6"/>
  <c r="AB582" i="6"/>
  <c r="AA582" i="6"/>
  <c r="AH208" i="6"/>
  <c r="AE237" i="6"/>
  <c r="AD237" i="6"/>
  <c r="AA222" i="6"/>
  <c r="AB222" i="6"/>
  <c r="AB309" i="6"/>
  <c r="AA309" i="6"/>
  <c r="AB293" i="6"/>
  <c r="AA293" i="6"/>
  <c r="AD572" i="6"/>
  <c r="AE572" i="6"/>
  <c r="AH358" i="6"/>
  <c r="AH40" i="6"/>
  <c r="AB351" i="6"/>
  <c r="AA351" i="6"/>
  <c r="AA413" i="6"/>
  <c r="AB413" i="6"/>
  <c r="AA835" i="6"/>
  <c r="AB835" i="6"/>
  <c r="AH52" i="6"/>
  <c r="AH630" i="6"/>
  <c r="AB106" i="6"/>
  <c r="AA106" i="6"/>
  <c r="AB809" i="6"/>
  <c r="AA809" i="6"/>
  <c r="AB580" i="6"/>
  <c r="AA580" i="6"/>
  <c r="AA613" i="6"/>
  <c r="AB613" i="6"/>
  <c r="AA89" i="6"/>
  <c r="AB89" i="6"/>
  <c r="AH780" i="6"/>
  <c r="AB557" i="6"/>
  <c r="AA557" i="6"/>
  <c r="AA303" i="6"/>
  <c r="AB303" i="6"/>
  <c r="AB763" i="6"/>
  <c r="AA763" i="6"/>
  <c r="AA73" i="6"/>
  <c r="AB73" i="6"/>
  <c r="AA764" i="6"/>
  <c r="AB764" i="6"/>
  <c r="AH710" i="6"/>
  <c r="AH695" i="6"/>
  <c r="AB768" i="6"/>
  <c r="AA768" i="6"/>
  <c r="AA648" i="6"/>
  <c r="AB648" i="6"/>
  <c r="AD369" i="6"/>
  <c r="AE369" i="6"/>
  <c r="AB533" i="6"/>
  <c r="AA533" i="6"/>
  <c r="AZ30" i="6"/>
  <c r="AX30" i="6" s="1"/>
  <c r="AB865" i="6"/>
  <c r="AA865" i="6"/>
  <c r="AH779" i="6"/>
  <c r="AH44" i="6"/>
  <c r="AE190" i="6"/>
  <c r="AD190" i="6"/>
  <c r="AA711" i="6"/>
  <c r="AB711" i="6"/>
  <c r="AA296" i="6"/>
  <c r="AB296" i="6"/>
  <c r="AB224" i="6"/>
  <c r="AA224" i="6"/>
  <c r="AH123" i="6"/>
  <c r="AH571" i="6"/>
  <c r="AE319" i="6"/>
  <c r="AD319" i="6"/>
  <c r="AH119" i="6"/>
  <c r="AH504" i="6"/>
  <c r="AZ18" i="6"/>
  <c r="AX18" i="6" s="1"/>
  <c r="AH213" i="6"/>
  <c r="AH685" i="6"/>
  <c r="AH200" i="6"/>
  <c r="AA826" i="6"/>
  <c r="AB826" i="6"/>
  <c r="AH342" i="6"/>
  <c r="AH306" i="6"/>
  <c r="AZ49" i="6"/>
  <c r="AX49" i="6" s="1"/>
  <c r="AH744" i="6"/>
  <c r="AH783" i="6"/>
  <c r="AH322" i="6"/>
  <c r="AH142" i="6"/>
  <c r="AH500" i="6"/>
  <c r="AH728" i="6"/>
  <c r="AH66" i="6"/>
  <c r="AB743" i="6"/>
  <c r="AA743" i="6"/>
  <c r="AA417" i="6"/>
  <c r="AB417" i="6"/>
  <c r="AZ11" i="6"/>
  <c r="AX11" i="6" s="1"/>
  <c r="AH431" i="6"/>
  <c r="AH475" i="6"/>
  <c r="AA416" i="6"/>
  <c r="AB416" i="6"/>
  <c r="AH307" i="6"/>
  <c r="AH778" i="6"/>
  <c r="AH652" i="6"/>
  <c r="AH260" i="6"/>
  <c r="AH480" i="6"/>
  <c r="AH545" i="6"/>
  <c r="AZ33" i="6"/>
  <c r="AX33" i="6" s="1"/>
  <c r="AH74" i="6"/>
  <c r="AD299" i="6"/>
  <c r="AE299" i="6"/>
  <c r="AZ73" i="6"/>
  <c r="AX73" i="6" s="1"/>
  <c r="AH191" i="6"/>
  <c r="AH745" i="6"/>
  <c r="AH542" i="6"/>
  <c r="AZ17" i="6"/>
  <c r="AX17" i="6" s="1"/>
  <c r="AZ70" i="6"/>
  <c r="AX70" i="6" s="1"/>
  <c r="AH631" i="6"/>
  <c r="AH159" i="6"/>
  <c r="AZ54" i="6"/>
  <c r="AX54" i="6" s="1"/>
  <c r="AE529" i="6"/>
  <c r="AD529" i="6"/>
  <c r="AH833" i="6"/>
  <c r="AZ79" i="6"/>
  <c r="AX79" i="6" s="1"/>
  <c r="AH418" i="6"/>
  <c r="AH777" i="6"/>
  <c r="AE627" i="6"/>
  <c r="AD627" i="6"/>
  <c r="AA693" i="6"/>
  <c r="AB693" i="6"/>
  <c r="AH62" i="6"/>
  <c r="AZ58" i="6"/>
  <c r="AX58" i="6" s="1"/>
  <c r="AZ43" i="6"/>
  <c r="AX43" i="6" s="1"/>
  <c r="AZ80" i="6"/>
  <c r="AX80" i="6" s="1"/>
  <c r="AH364" i="6"/>
  <c r="AH712" i="6"/>
  <c r="AB323" i="6"/>
  <c r="AA323" i="6"/>
  <c r="AA642" i="6"/>
  <c r="AB642" i="6"/>
  <c r="AB733" i="6"/>
  <c r="AA733" i="6"/>
  <c r="AA366" i="6"/>
  <c r="AB366" i="6"/>
  <c r="AD452" i="6"/>
  <c r="AE452" i="6"/>
  <c r="AA244" i="6"/>
  <c r="AB244" i="6"/>
  <c r="AA527" i="6"/>
  <c r="AB527" i="6"/>
  <c r="AB681" i="6"/>
  <c r="AA681" i="6"/>
  <c r="AA233" i="6"/>
  <c r="AB233" i="6"/>
  <c r="AB197" i="6"/>
  <c r="AA197" i="6"/>
  <c r="AB144" i="6"/>
  <c r="AA144" i="6"/>
  <c r="AD623" i="6"/>
  <c r="AA357" i="6"/>
  <c r="AB357" i="6"/>
  <c r="AB512" i="6"/>
  <c r="AA512" i="6"/>
  <c r="AE453" i="6"/>
  <c r="AD453" i="6"/>
  <c r="AB352" i="6"/>
  <c r="AA352" i="6"/>
  <c r="AA694" i="6"/>
  <c r="AB694" i="6"/>
  <c r="AA269" i="6"/>
  <c r="AB269" i="6"/>
  <c r="AB646" i="6"/>
  <c r="AA646" i="6"/>
  <c r="AB31" i="6"/>
  <c r="AA31" i="6"/>
  <c r="AD195" i="6"/>
  <c r="AE195" i="6"/>
  <c r="AE410" i="6"/>
  <c r="AD410" i="6"/>
  <c r="AE477" i="6"/>
  <c r="AD477" i="6"/>
  <c r="AB181" i="6"/>
  <c r="AA181" i="6"/>
  <c r="AB372" i="6"/>
  <c r="AA372" i="6"/>
  <c r="AB95" i="6"/>
  <c r="AA95" i="6"/>
  <c r="AD618" i="6"/>
  <c r="AE618" i="6"/>
  <c r="AB668" i="6"/>
  <c r="AA668" i="6"/>
  <c r="AB691" i="6"/>
  <c r="AA691" i="6"/>
  <c r="AA660" i="6"/>
  <c r="AB660" i="6"/>
  <c r="AE150" i="6"/>
  <c r="AD150" i="6"/>
  <c r="AB457" i="6"/>
  <c r="AA457" i="6"/>
  <c r="AB707" i="6"/>
  <c r="AA707" i="6"/>
  <c r="AE822" i="6"/>
  <c r="AD822" i="6"/>
  <c r="AB203" i="6"/>
  <c r="AA203" i="6"/>
  <c r="AB574" i="6"/>
  <c r="AA574" i="6"/>
  <c r="AH314" i="6"/>
  <c r="AD670" i="6"/>
  <c r="AE670" i="6"/>
  <c r="AA340" i="6"/>
  <c r="AB340" i="6"/>
  <c r="AA641" i="6"/>
  <c r="AB641" i="6"/>
  <c r="AH883" i="6"/>
  <c r="AB626" i="6"/>
  <c r="AA626" i="6"/>
  <c r="AB673" i="6"/>
  <c r="AA673" i="6"/>
  <c r="AA419" i="6"/>
  <c r="AB419" i="6"/>
  <c r="AA27" i="6"/>
  <c r="AB27" i="6"/>
  <c r="AA282" i="6"/>
  <c r="AB282" i="6"/>
  <c r="AA495" i="6"/>
  <c r="AB495" i="6"/>
  <c r="AD455" i="6"/>
  <c r="AE455" i="6"/>
  <c r="AA189" i="6"/>
  <c r="AB189" i="6"/>
  <c r="AB445" i="6"/>
  <c r="AA445" i="6"/>
  <c r="AA448" i="6"/>
  <c r="AB448" i="6"/>
  <c r="AD607" i="6"/>
  <c r="AE607" i="6"/>
  <c r="AE715" i="6"/>
  <c r="AD715" i="6"/>
  <c r="AB502" i="6"/>
  <c r="AA502" i="6"/>
  <c r="AB111" i="6"/>
  <c r="AA111" i="6"/>
  <c r="AA703" i="6"/>
  <c r="AB703" i="6"/>
  <c r="AB116" i="6"/>
  <c r="AA116" i="6"/>
  <c r="AB593" i="6"/>
  <c r="AA593" i="6"/>
  <c r="AB77" i="6"/>
  <c r="AA77" i="6"/>
  <c r="AA697" i="6"/>
  <c r="AB697" i="6"/>
  <c r="AH243" i="6"/>
  <c r="AB249" i="6"/>
  <c r="AA249" i="6"/>
  <c r="AB838" i="6"/>
  <c r="AA838" i="6"/>
  <c r="AB841" i="6"/>
  <c r="AA841" i="6"/>
  <c r="AD172" i="6"/>
  <c r="AE172" i="6"/>
  <c r="AB234" i="6"/>
  <c r="AA234" i="6"/>
  <c r="AB438" i="6"/>
  <c r="AA438" i="6"/>
  <c r="AB403" i="6"/>
  <c r="AA403" i="6"/>
  <c r="AA553" i="6"/>
  <c r="AB553" i="6"/>
  <c r="AA843" i="6"/>
  <c r="AB843" i="6"/>
  <c r="AB85" i="6"/>
  <c r="AA85" i="6"/>
  <c r="AB28" i="6"/>
  <c r="AA28" i="6"/>
  <c r="AB491" i="6"/>
  <c r="AA491" i="6"/>
  <c r="AD400" i="6"/>
  <c r="AE400" i="6"/>
  <c r="AB485" i="6"/>
  <c r="AA485" i="6"/>
  <c r="AA594" i="6"/>
  <c r="AB594" i="6"/>
  <c r="AH583" i="6"/>
  <c r="AA526" i="6"/>
  <c r="AB526" i="6"/>
  <c r="AB325" i="6"/>
  <c r="AA325" i="6"/>
  <c r="AB619" i="6"/>
  <c r="AA619" i="6"/>
  <c r="AE699" i="6"/>
  <c r="AD699" i="6"/>
  <c r="AD498" i="6"/>
  <c r="AE498" i="6"/>
  <c r="AA601" i="6"/>
  <c r="AB601" i="6"/>
  <c r="AH507" i="6"/>
  <c r="AB489" i="6"/>
  <c r="AA489" i="6"/>
  <c r="AA682" i="6"/>
  <c r="AB682" i="6"/>
  <c r="AH591" i="6"/>
  <c r="AB816" i="6"/>
  <c r="AA816" i="6"/>
  <c r="AH858" i="6"/>
  <c r="AA230" i="6"/>
  <c r="AB230" i="6"/>
  <c r="AB637" i="6"/>
  <c r="AA637" i="6"/>
  <c r="AD53" i="6"/>
  <c r="AE53" i="6"/>
  <c r="AB868" i="6"/>
  <c r="AA868" i="6"/>
  <c r="AA356" i="6"/>
  <c r="AB356" i="6"/>
  <c r="AA232" i="6"/>
  <c r="AB232" i="6"/>
  <c r="AB494" i="6"/>
  <c r="AA494" i="6"/>
  <c r="AD302" i="6"/>
  <c r="AE302" i="6"/>
  <c r="AA103" i="6"/>
  <c r="AB103" i="6"/>
  <c r="AE227" i="6"/>
  <c r="AD227" i="6"/>
  <c r="AB561" i="6"/>
  <c r="AA561" i="6"/>
  <c r="AB216" i="6"/>
  <c r="AA216" i="6"/>
  <c r="AB472" i="6"/>
  <c r="AA472" i="6"/>
  <c r="AB788" i="6"/>
  <c r="AA788" i="6"/>
  <c r="AB71" i="6"/>
  <c r="AA71" i="6"/>
  <c r="AA387" i="6"/>
  <c r="AB387" i="6"/>
  <c r="AA217" i="6"/>
  <c r="AB217" i="6"/>
  <c r="AB739" i="6"/>
  <c r="AA739" i="6"/>
  <c r="AA143" i="6"/>
  <c r="AB143" i="6"/>
  <c r="AB590" i="6"/>
  <c r="AA590" i="6"/>
  <c r="AH67" i="6"/>
  <c r="AB141" i="6"/>
  <c r="AA141" i="6"/>
  <c r="AA345" i="6"/>
  <c r="AB345" i="6"/>
  <c r="AB121" i="6"/>
  <c r="AA121" i="6"/>
  <c r="AB401" i="6"/>
  <c r="AA401" i="6"/>
  <c r="AB587" i="6"/>
  <c r="AA587" i="6"/>
  <c r="AA21" i="6"/>
  <c r="AB21" i="6"/>
  <c r="AH274" i="6"/>
  <c r="AA709" i="6"/>
  <c r="AB709" i="6"/>
  <c r="AB547" i="6"/>
  <c r="AA547" i="6"/>
  <c r="AE714" i="6"/>
  <c r="AD714" i="6"/>
  <c r="AB370" i="6"/>
  <c r="AA370" i="6"/>
  <c r="AA862" i="6"/>
  <c r="AB862" i="6"/>
  <c r="AA346" i="6"/>
  <c r="AB346" i="6"/>
  <c r="AD206" i="6"/>
  <c r="AE206" i="6"/>
  <c r="AA210" i="6"/>
  <c r="AB210" i="6"/>
  <c r="AB462" i="6"/>
  <c r="AA462" i="6"/>
  <c r="AA297" i="6"/>
  <c r="AB297" i="6"/>
  <c r="AA166" i="6"/>
  <c r="AB166" i="6"/>
  <c r="AB446" i="6"/>
  <c r="AA446" i="6"/>
  <c r="AA870" i="6"/>
  <c r="AB870" i="6"/>
  <c r="AB255" i="6"/>
  <c r="AA255" i="6"/>
  <c r="AB290" i="6"/>
  <c r="AA290" i="6"/>
  <c r="AD281" i="6"/>
  <c r="AE281" i="6"/>
  <c r="AB801" i="6"/>
  <c r="AA801" i="6"/>
  <c r="AA473" i="6"/>
  <c r="AB473" i="6"/>
  <c r="AA640" i="6"/>
  <c r="AB640" i="6"/>
  <c r="AA174" i="6"/>
  <c r="AB174" i="6"/>
  <c r="AE657" i="6"/>
  <c r="AD657" i="6"/>
  <c r="AE267" i="6"/>
  <c r="AD267" i="6"/>
  <c r="AA384" i="6"/>
  <c r="AB384" i="6"/>
  <c r="AH476" i="6"/>
  <c r="AE872" i="6"/>
  <c r="AD872" i="6"/>
  <c r="AB29" i="6"/>
  <c r="AA29" i="6"/>
  <c r="AD398" i="6"/>
  <c r="AE398" i="6"/>
  <c r="AE748" i="6"/>
  <c r="AD748" i="6"/>
  <c r="AH328" i="6"/>
  <c r="AH397" i="6"/>
  <c r="AH49" i="6"/>
  <c r="AB851" i="6"/>
  <c r="AA851" i="6"/>
  <c r="AA866" i="6"/>
  <c r="AB866" i="6"/>
  <c r="AA632" i="6"/>
  <c r="AB632" i="6"/>
  <c r="AB676" i="6"/>
  <c r="AA676" i="6"/>
  <c r="AB321" i="6"/>
  <c r="AA321" i="6"/>
  <c r="AH518" i="6"/>
  <c r="AH819" i="6"/>
  <c r="AH729" i="6"/>
  <c r="AZ6" i="6"/>
  <c r="AX6" i="6" s="1"/>
  <c r="AH76" i="6"/>
  <c r="AB184" i="6"/>
  <c r="AA184" i="6"/>
  <c r="AA182" i="6"/>
  <c r="AB182" i="6"/>
  <c r="AH888" i="6"/>
  <c r="AH298" i="6"/>
  <c r="AZ40" i="6"/>
  <c r="AX40" i="6" s="1"/>
  <c r="AH755" i="6"/>
  <c r="AH336" i="6"/>
  <c r="AH450" i="6"/>
  <c r="AH411" i="6"/>
  <c r="AH824" i="6"/>
  <c r="AH846" i="6"/>
  <c r="AH794" i="6"/>
  <c r="AB179" i="6"/>
  <c r="AA179" i="6"/>
  <c r="AA404" i="6"/>
  <c r="AB404" i="6"/>
  <c r="AH661" i="6"/>
  <c r="AH492" i="6"/>
  <c r="AH440" i="6"/>
  <c r="AB161" i="6"/>
  <c r="AA161" i="6"/>
  <c r="AH84" i="6"/>
  <c r="AH643" i="6"/>
  <c r="AZ3" i="6"/>
  <c r="AX3" i="6" s="1"/>
  <c r="AA517" i="6"/>
  <c r="AB517" i="6"/>
  <c r="AH672" i="6"/>
  <c r="AH548" i="6"/>
  <c r="AB61" i="6"/>
  <c r="AA61" i="6"/>
  <c r="AH324" i="6"/>
  <c r="AH350" i="6"/>
  <c r="AB741" i="6"/>
  <c r="AA741" i="6"/>
  <c r="AH554" i="6"/>
  <c r="AH459" i="6"/>
  <c r="AB644" i="6"/>
  <c r="AA644" i="6"/>
  <c r="AH45" i="6"/>
  <c r="AH765" i="6"/>
  <c r="AH205" i="6"/>
  <c r="AB270" i="6"/>
  <c r="AA270" i="6"/>
  <c r="AH617" i="6"/>
  <c r="AA193" i="6"/>
  <c r="AB193" i="6"/>
  <c r="AD567" i="6"/>
  <c r="AE567" i="6"/>
  <c r="AB305" i="6"/>
  <c r="AA305" i="6"/>
  <c r="AZ53" i="6"/>
  <c r="AX53" i="6" s="1"/>
  <c r="AH461" i="6"/>
  <c r="AE543" i="6"/>
  <c r="AD543" i="6"/>
  <c r="AZ35" i="6"/>
  <c r="AX35" i="6" s="1"/>
  <c r="AB344" i="6"/>
  <c r="AA344" i="6"/>
  <c r="AB726" i="6"/>
  <c r="AA726" i="6"/>
  <c r="AE698" i="6"/>
  <c r="AD698" i="6"/>
  <c r="AH785" i="6"/>
  <c r="AH584" i="6"/>
  <c r="AZ66" i="6"/>
  <c r="AX66" i="6" s="1"/>
  <c r="AH549" i="6"/>
  <c r="AH429" i="6"/>
  <c r="AH814" i="6"/>
  <c r="AB375" i="6"/>
  <c r="AA375" i="6"/>
  <c r="AH313" i="6"/>
  <c r="AH519" i="6"/>
  <c r="AH884" i="6"/>
  <c r="AB802" i="6"/>
  <c r="AA802" i="6"/>
  <c r="AB396" i="6"/>
  <c r="AA396" i="6"/>
  <c r="AZ68" i="6"/>
  <c r="AX68" i="6" s="1"/>
  <c r="AB146" i="6"/>
  <c r="AA146" i="6"/>
  <c r="AA654" i="6"/>
  <c r="AB654" i="6"/>
  <c r="AA187" i="6"/>
  <c r="AB187" i="6"/>
  <c r="AA503" i="6"/>
  <c r="AB503" i="6"/>
  <c r="AA147" i="6"/>
  <c r="AB147" i="6"/>
  <c r="AA638" i="6"/>
  <c r="AB638" i="6"/>
  <c r="AD435" i="6"/>
  <c r="AE435" i="6"/>
  <c r="AB46" i="6"/>
  <c r="AA46" i="6"/>
  <c r="AD536" i="6"/>
  <c r="AE536" i="6"/>
  <c r="AH248" i="6"/>
  <c r="AA223" i="6"/>
  <c r="AB223" i="6"/>
  <c r="AZ25" i="6"/>
  <c r="AX25" i="6" s="1"/>
  <c r="AZ37" i="6"/>
  <c r="AX37" i="6" s="1"/>
  <c r="AH566" i="6"/>
  <c r="AA377" i="6"/>
  <c r="AB377" i="6"/>
  <c r="AH596" i="6"/>
  <c r="AH797" i="6"/>
  <c r="AH35" i="6"/>
  <c r="AZ8" i="6"/>
  <c r="AX8" i="6" s="1"/>
  <c r="AH635" i="6"/>
  <c r="AA772" i="6"/>
  <c r="AB772" i="6"/>
  <c r="AB32" i="6"/>
  <c r="AA32" i="6"/>
  <c r="AH493" i="6"/>
  <c r="AH702" i="6"/>
  <c r="AH753" i="6"/>
  <c r="AH125" i="6"/>
  <c r="AH221" i="6"/>
  <c r="AH692" i="6"/>
  <c r="AH608" i="6"/>
  <c r="AZ15" i="6"/>
  <c r="AX15" i="6" s="1"/>
  <c r="AH110" i="6"/>
  <c r="AZ55" i="6"/>
  <c r="AX55" i="6" s="1"/>
  <c r="AH41" i="6"/>
  <c r="AB26" i="6"/>
  <c r="AA26" i="6"/>
  <c r="AD212" i="6"/>
  <c r="AE212" i="6"/>
  <c r="AE602" i="6"/>
  <c r="AD602" i="6"/>
  <c r="AD737" i="6"/>
  <c r="AE737" i="6"/>
  <c r="AD163" i="6"/>
  <c r="AE163" i="6"/>
  <c r="AE662" i="6"/>
  <c r="AD662" i="6"/>
  <c r="AD331" i="6"/>
  <c r="AE331" i="6"/>
  <c r="AB890" i="6"/>
  <c r="AA890" i="6"/>
  <c r="AE894" i="6"/>
  <c r="AD894" i="6"/>
  <c r="AE902" i="6" l="1"/>
  <c r="AD902" i="6"/>
  <c r="AE82" i="6"/>
  <c r="AD82" i="6"/>
  <c r="AD876" i="6"/>
  <c r="AE876" i="6"/>
  <c r="AB39" i="6"/>
  <c r="AE900" i="6"/>
  <c r="AD900" i="6"/>
  <c r="AE898" i="6"/>
  <c r="AD898" i="6"/>
  <c r="AB292" i="6"/>
  <c r="AD791" i="6"/>
  <c r="AE791" i="6"/>
  <c r="AE96" i="6"/>
  <c r="AD96" i="6"/>
  <c r="AB317" i="6"/>
  <c r="AA317" i="6"/>
  <c r="AA806" i="6"/>
  <c r="AB806" i="6"/>
  <c r="AE425" i="6"/>
  <c r="AD425" i="6"/>
  <c r="AD683" i="6"/>
  <c r="AE683" i="6"/>
  <c r="AE621" i="6"/>
  <c r="AD621" i="6"/>
  <c r="AA782" i="6"/>
  <c r="AB782" i="6"/>
  <c r="AB873" i="6"/>
  <c r="AA873" i="6"/>
  <c r="AB738" i="6"/>
  <c r="AA738" i="6"/>
  <c r="AD805" i="6"/>
  <c r="AE805" i="6"/>
  <c r="AE892" i="6"/>
  <c r="AD892" i="6"/>
  <c r="AE896" i="6"/>
  <c r="AD896" i="6"/>
  <c r="AB608" i="6"/>
  <c r="AA608" i="6"/>
  <c r="AA519" i="6"/>
  <c r="AB519" i="6"/>
  <c r="AA221" i="6"/>
  <c r="AB221" i="6"/>
  <c r="AA566" i="6"/>
  <c r="AB566" i="6"/>
  <c r="AA328" i="6"/>
  <c r="AB328" i="6"/>
  <c r="AE446" i="6"/>
  <c r="AD446" i="6"/>
  <c r="AD370" i="6"/>
  <c r="AE370" i="6"/>
  <c r="AD561" i="6"/>
  <c r="AE561" i="6"/>
  <c r="AE601" i="6"/>
  <c r="AD601" i="6"/>
  <c r="AE234" i="6"/>
  <c r="AD234" i="6"/>
  <c r="AA125" i="6"/>
  <c r="AB125" i="6"/>
  <c r="AA635" i="6"/>
  <c r="AB635" i="6"/>
  <c r="AE503" i="6"/>
  <c r="AD503" i="6"/>
  <c r="AD396" i="6"/>
  <c r="AE396" i="6"/>
  <c r="AA461" i="6"/>
  <c r="AB461" i="6"/>
  <c r="AB617" i="6"/>
  <c r="AA617" i="6"/>
  <c r="AA459" i="6"/>
  <c r="AB459" i="6"/>
  <c r="AA548" i="6"/>
  <c r="AB548" i="6"/>
  <c r="AA794" i="6"/>
  <c r="AB794" i="6"/>
  <c r="AA298" i="6"/>
  <c r="AB298" i="6"/>
  <c r="AA729" i="6"/>
  <c r="AB729" i="6"/>
  <c r="AD632" i="6"/>
  <c r="AE632" i="6"/>
  <c r="AB476" i="6"/>
  <c r="AA476" i="6"/>
  <c r="AD174" i="6"/>
  <c r="AE174" i="6"/>
  <c r="AE210" i="6"/>
  <c r="AD210" i="6"/>
  <c r="AD143" i="6"/>
  <c r="AE143" i="6"/>
  <c r="AA591" i="6"/>
  <c r="AB591" i="6"/>
  <c r="AE843" i="6"/>
  <c r="AD843" i="6"/>
  <c r="AD116" i="6"/>
  <c r="AE116" i="6"/>
  <c r="AB883" i="6"/>
  <c r="AA883" i="6"/>
  <c r="AE574" i="6"/>
  <c r="AD574" i="6"/>
  <c r="AE457" i="6"/>
  <c r="AD457" i="6"/>
  <c r="AE668" i="6"/>
  <c r="AD668" i="6"/>
  <c r="AE181" i="6"/>
  <c r="AD181" i="6"/>
  <c r="AD31" i="6"/>
  <c r="AE31" i="6"/>
  <c r="AD352" i="6"/>
  <c r="AE352" i="6"/>
  <c r="AE366" i="6"/>
  <c r="AD366" i="6"/>
  <c r="AB364" i="6"/>
  <c r="AA364" i="6"/>
  <c r="AB159" i="6"/>
  <c r="AA159" i="6"/>
  <c r="AA778" i="6"/>
  <c r="AB778" i="6"/>
  <c r="AD417" i="6"/>
  <c r="AE417" i="6"/>
  <c r="AA783" i="6"/>
  <c r="AB783" i="6"/>
  <c r="AA685" i="6"/>
  <c r="AB685" i="6"/>
  <c r="AA123" i="6"/>
  <c r="AB123" i="6"/>
  <c r="AD557" i="6"/>
  <c r="AE557" i="6"/>
  <c r="AD835" i="6"/>
  <c r="AE835" i="6"/>
  <c r="AD614" i="6"/>
  <c r="AE614" i="6"/>
  <c r="AE522" i="6"/>
  <c r="AD522" i="6"/>
  <c r="AA541" i="6"/>
  <c r="AB541" i="6"/>
  <c r="AD499" i="6"/>
  <c r="AE499" i="6"/>
  <c r="AD869" i="6"/>
  <c r="AE869" i="6"/>
  <c r="AD272" i="6"/>
  <c r="AE272" i="6"/>
  <c r="AE391" i="6"/>
  <c r="AD391" i="6"/>
  <c r="AE188" i="6"/>
  <c r="AD188" i="6"/>
  <c r="AB820" i="6"/>
  <c r="AA820" i="6"/>
  <c r="AD90" i="6"/>
  <c r="AE90" i="6"/>
  <c r="AE882" i="6"/>
  <c r="AD882" i="6"/>
  <c r="AE481" i="6"/>
  <c r="AD481" i="6"/>
  <c r="AB176" i="6"/>
  <c r="AA176" i="6"/>
  <c r="AB129" i="6"/>
  <c r="AA129" i="6"/>
  <c r="AA573" i="6"/>
  <c r="AB573" i="6"/>
  <c r="AA688" i="6"/>
  <c r="AB688" i="6"/>
  <c r="AA771" i="6"/>
  <c r="AB771" i="6"/>
  <c r="AA719" i="6"/>
  <c r="AB719" i="6"/>
  <c r="AB828" i="6"/>
  <c r="AA828" i="6"/>
  <c r="AB363" i="6"/>
  <c r="AA363" i="6"/>
  <c r="AB152" i="6"/>
  <c r="AA152" i="6"/>
  <c r="AD349" i="6"/>
  <c r="AE349" i="6"/>
  <c r="AE115" i="6"/>
  <c r="AD115" i="6"/>
  <c r="AE612" i="6"/>
  <c r="AD612" i="6"/>
  <c r="AD823" i="6"/>
  <c r="AE823" i="6"/>
  <c r="AD207" i="6"/>
  <c r="AE207" i="6"/>
  <c r="AE108" i="6"/>
  <c r="AD108" i="6"/>
  <c r="AD880" i="6"/>
  <c r="AE880" i="6"/>
  <c r="AE647" i="6"/>
  <c r="AD647" i="6"/>
  <c r="AD649" i="6"/>
  <c r="AE649" i="6"/>
  <c r="AE122" i="6"/>
  <c r="AD122" i="6"/>
  <c r="AE479" i="6"/>
  <c r="AD479" i="6"/>
  <c r="AE857" i="6"/>
  <c r="AD857" i="6"/>
  <c r="AB463" i="6"/>
  <c r="AA463" i="6"/>
  <c r="AD406" i="6"/>
  <c r="AE406" i="6"/>
  <c r="AD705" i="6"/>
  <c r="AE705" i="6"/>
  <c r="AE68" i="6"/>
  <c r="AD68" i="6"/>
  <c r="AD124" i="6"/>
  <c r="AE124" i="6"/>
  <c r="AB501" i="6"/>
  <c r="AA501" i="6"/>
  <c r="AB734" i="6"/>
  <c r="AA734" i="6"/>
  <c r="AB428" i="6"/>
  <c r="AA428" i="6"/>
  <c r="AA609" i="6"/>
  <c r="AB609" i="6"/>
  <c r="AB701" i="6"/>
  <c r="AA701" i="6"/>
  <c r="AA486" i="6"/>
  <c r="AB486" i="6"/>
  <c r="AE402" i="6"/>
  <c r="AD402" i="6"/>
  <c r="AB246" i="6"/>
  <c r="AA246" i="6"/>
  <c r="AA149" i="6"/>
  <c r="AB149" i="6"/>
  <c r="AA394" i="6"/>
  <c r="AB394" i="6"/>
  <c r="AB509" i="6"/>
  <c r="AA509" i="6"/>
  <c r="AA790" i="6"/>
  <c r="AB790" i="6"/>
  <c r="AD808" i="6"/>
  <c r="AE808" i="6"/>
  <c r="AD295" i="6"/>
  <c r="AE295" i="6"/>
  <c r="AD585" i="6"/>
  <c r="AE585" i="6"/>
  <c r="AE79" i="6"/>
  <c r="AD79" i="6"/>
  <c r="AA554" i="6"/>
  <c r="AB554" i="6"/>
  <c r="AA440" i="6"/>
  <c r="AB440" i="6"/>
  <c r="AB888" i="6"/>
  <c r="AA888" i="6"/>
  <c r="AA819" i="6"/>
  <c r="AB819" i="6"/>
  <c r="AE290" i="6"/>
  <c r="AD290" i="6"/>
  <c r="AD21" i="6"/>
  <c r="AE21" i="6"/>
  <c r="AE345" i="6"/>
  <c r="AD345" i="6"/>
  <c r="AE739" i="6"/>
  <c r="AD739" i="6"/>
  <c r="AE788" i="6"/>
  <c r="AD788" i="6"/>
  <c r="AE637" i="6"/>
  <c r="AD637" i="6"/>
  <c r="AD526" i="6"/>
  <c r="AE526" i="6"/>
  <c r="AD491" i="6"/>
  <c r="AE491" i="6"/>
  <c r="AA243" i="6"/>
  <c r="AB243" i="6"/>
  <c r="AE189" i="6"/>
  <c r="AD189" i="6"/>
  <c r="AD27" i="6"/>
  <c r="AE27" i="6"/>
  <c r="AD144" i="6"/>
  <c r="AE144" i="6"/>
  <c r="AD733" i="6"/>
  <c r="AE733" i="6"/>
  <c r="AB777" i="6"/>
  <c r="AA777" i="6"/>
  <c r="AB631" i="6"/>
  <c r="AA631" i="6"/>
  <c r="AA307" i="6"/>
  <c r="AB307" i="6"/>
  <c r="AD743" i="6"/>
  <c r="AE743" i="6"/>
  <c r="AA744" i="6"/>
  <c r="AB744" i="6"/>
  <c r="AB213" i="6"/>
  <c r="AA213" i="6"/>
  <c r="AE224" i="6"/>
  <c r="AD224" i="6"/>
  <c r="AB44" i="6"/>
  <c r="AA44" i="6"/>
  <c r="AE764" i="6"/>
  <c r="AD764" i="6"/>
  <c r="AD809" i="6"/>
  <c r="AE809" i="6"/>
  <c r="AE293" i="6"/>
  <c r="AD293" i="6"/>
  <c r="AB208" i="6"/>
  <c r="AA208" i="6"/>
  <c r="AB415" i="6"/>
  <c r="AA415" i="6"/>
  <c r="AA775" i="6"/>
  <c r="AB775" i="6"/>
  <c r="AE405" i="6"/>
  <c r="AD405" i="6"/>
  <c r="AE800" i="6"/>
  <c r="AD800" i="6"/>
  <c r="AD341" i="6"/>
  <c r="AE341" i="6"/>
  <c r="AD815" i="6"/>
  <c r="AE815" i="6"/>
  <c r="AE354" i="6"/>
  <c r="AD354" i="6"/>
  <c r="AE162" i="6"/>
  <c r="AD162" i="6"/>
  <c r="AA760" i="6"/>
  <c r="AB760" i="6"/>
  <c r="AA38" i="6"/>
  <c r="AB38" i="6"/>
  <c r="AB294" i="6"/>
  <c r="AA294" i="6"/>
  <c r="AD315" i="6"/>
  <c r="AE315" i="6"/>
  <c r="AE505" i="6"/>
  <c r="AD505" i="6"/>
  <c r="AD380" i="6"/>
  <c r="AE380" i="6"/>
  <c r="AB490" i="6"/>
  <c r="AA490" i="6"/>
  <c r="AA669" i="6"/>
  <c r="AB669" i="6"/>
  <c r="AD524" i="6"/>
  <c r="AE524" i="6"/>
  <c r="AB360" i="6"/>
  <c r="AA360" i="6"/>
  <c r="AB639" i="6"/>
  <c r="AA639" i="6"/>
  <c r="AA300" i="6"/>
  <c r="AB300" i="6"/>
  <c r="AA390" i="6"/>
  <c r="AB390" i="6"/>
  <c r="AA64" i="6"/>
  <c r="AB64" i="6"/>
  <c r="AB132" i="6"/>
  <c r="AA132" i="6"/>
  <c r="AB793" i="6"/>
  <c r="AA793" i="6"/>
  <c r="AE827" i="6"/>
  <c r="AD827" i="6"/>
  <c r="AE650" i="6"/>
  <c r="AD650" i="6"/>
  <c r="AD268" i="6"/>
  <c r="AE268" i="6"/>
  <c r="AB333" i="6"/>
  <c r="AA333" i="6"/>
  <c r="AD59" i="6"/>
  <c r="AE59" i="6"/>
  <c r="AE50" i="6"/>
  <c r="AD50" i="6"/>
  <c r="AE759" i="6"/>
  <c r="AD759" i="6"/>
  <c r="AE540" i="6"/>
  <c r="AD540" i="6"/>
  <c r="AD677" i="6"/>
  <c r="AE677" i="6"/>
  <c r="AE441" i="6"/>
  <c r="AD441" i="6"/>
  <c r="AB538" i="6"/>
  <c r="AA538" i="6"/>
  <c r="AE393" i="6"/>
  <c r="AD393" i="6"/>
  <c r="AA388" i="6"/>
  <c r="AB388" i="6"/>
  <c r="AE442" i="6"/>
  <c r="AD442" i="6"/>
  <c r="AE168" i="6"/>
  <c r="AD168" i="6"/>
  <c r="AD259" i="6"/>
  <c r="AE259" i="6"/>
  <c r="AE412" i="6"/>
  <c r="AD412" i="6"/>
  <c r="AD678" i="6"/>
  <c r="AE678" i="6"/>
  <c r="AD253" i="6"/>
  <c r="AE253" i="6"/>
  <c r="AE365" i="6"/>
  <c r="AD365" i="6"/>
  <c r="AD592" i="6"/>
  <c r="AE592" i="6"/>
  <c r="AB155" i="6"/>
  <c r="AA155" i="6"/>
  <c r="AB520" i="6"/>
  <c r="AA520" i="6"/>
  <c r="AE409" i="6"/>
  <c r="AD409" i="6"/>
  <c r="AB853" i="6"/>
  <c r="AA853" i="6"/>
  <c r="AA867" i="6"/>
  <c r="AB867" i="6"/>
  <c r="AE24" i="6"/>
  <c r="AD24" i="6"/>
  <c r="AE746" i="6"/>
  <c r="AD746" i="6"/>
  <c r="AA713" i="6"/>
  <c r="AB713" i="6"/>
  <c r="AB42" i="6"/>
  <c r="AA42" i="6"/>
  <c r="AE470" i="6"/>
  <c r="AD470" i="6"/>
  <c r="AB291" i="6"/>
  <c r="AA291" i="6"/>
  <c r="AD663" i="6"/>
  <c r="AE663" i="6"/>
  <c r="AD270" i="6"/>
  <c r="AE270" i="6"/>
  <c r="AB672" i="6"/>
  <c r="AA672" i="6"/>
  <c r="AA702" i="6"/>
  <c r="AB702" i="6"/>
  <c r="AB35" i="6"/>
  <c r="AA35" i="6"/>
  <c r="AE187" i="6"/>
  <c r="AD187" i="6"/>
  <c r="AD802" i="6"/>
  <c r="AE802" i="6"/>
  <c r="AA429" i="6"/>
  <c r="AB429" i="6"/>
  <c r="AE305" i="6"/>
  <c r="AD305" i="6"/>
  <c r="AE741" i="6"/>
  <c r="AD741" i="6"/>
  <c r="AB492" i="6"/>
  <c r="AA492" i="6"/>
  <c r="AA824" i="6"/>
  <c r="AB824" i="6"/>
  <c r="AB518" i="6"/>
  <c r="AA518" i="6"/>
  <c r="AE866" i="6"/>
  <c r="AD866" i="6"/>
  <c r="AD384" i="6"/>
  <c r="AE384" i="6"/>
  <c r="AE640" i="6"/>
  <c r="AD640" i="6"/>
  <c r="AD166" i="6"/>
  <c r="AE166" i="6"/>
  <c r="AD587" i="6"/>
  <c r="AE587" i="6"/>
  <c r="AD141" i="6"/>
  <c r="AE141" i="6"/>
  <c r="AD232" i="6"/>
  <c r="AE232" i="6"/>
  <c r="AE682" i="6"/>
  <c r="AD682" i="6"/>
  <c r="AA583" i="6"/>
  <c r="AB583" i="6"/>
  <c r="AD553" i="6"/>
  <c r="AE553" i="6"/>
  <c r="AD641" i="6"/>
  <c r="AE641" i="6"/>
  <c r="AD203" i="6"/>
  <c r="AE203" i="6"/>
  <c r="AE646" i="6"/>
  <c r="AD646" i="6"/>
  <c r="AE527" i="6"/>
  <c r="AD527" i="6"/>
  <c r="AB418" i="6"/>
  <c r="AA418" i="6"/>
  <c r="AA74" i="6"/>
  <c r="AB74" i="6"/>
  <c r="AB779" i="6"/>
  <c r="AA779" i="6"/>
  <c r="AB780" i="6"/>
  <c r="AA780" i="6"/>
  <c r="AD413" i="6"/>
  <c r="AE413" i="6"/>
  <c r="AE582" i="6"/>
  <c r="AD582" i="6"/>
  <c r="AA228" i="6"/>
  <c r="AB228" i="6"/>
  <c r="AB316" i="6"/>
  <c r="AA316" i="6"/>
  <c r="AE581" i="6"/>
  <c r="AD581" i="6"/>
  <c r="AE105" i="6"/>
  <c r="AD105" i="6"/>
  <c r="AD687" i="6"/>
  <c r="AE687" i="6"/>
  <c r="AB273" i="6"/>
  <c r="AA273" i="6"/>
  <c r="AE856" i="6"/>
  <c r="AD856" i="6"/>
  <c r="AD308" i="6"/>
  <c r="AE308" i="6"/>
  <c r="AB359" i="6"/>
  <c r="AA359" i="6"/>
  <c r="AA235" i="6"/>
  <c r="AB235" i="6"/>
  <c r="AE55" i="6"/>
  <c r="AD55" i="6"/>
  <c r="AE376" i="6"/>
  <c r="AD376" i="6"/>
  <c r="AE56" i="6"/>
  <c r="AD56" i="6"/>
  <c r="AD560" i="6"/>
  <c r="AE560" i="6"/>
  <c r="AD465" i="6"/>
  <c r="AE465" i="6"/>
  <c r="AE362" i="6"/>
  <c r="AD362" i="6"/>
  <c r="AA863" i="6"/>
  <c r="AB863" i="6"/>
  <c r="AA565" i="6"/>
  <c r="AB565" i="6"/>
  <c r="AA855" i="6"/>
  <c r="AB855" i="6"/>
  <c r="AA330" i="6"/>
  <c r="AB330" i="6"/>
  <c r="AB732" i="6"/>
  <c r="AA732" i="6"/>
  <c r="AA558" i="6"/>
  <c r="AB558" i="6"/>
  <c r="AD378" i="6"/>
  <c r="AE378" i="6"/>
  <c r="AA93" i="6"/>
  <c r="AB93" i="6"/>
  <c r="AA381" i="6"/>
  <c r="AB381" i="6"/>
  <c r="AA127" i="6"/>
  <c r="AB127" i="6"/>
  <c r="AB353" i="6"/>
  <c r="AA353" i="6"/>
  <c r="AB320" i="6"/>
  <c r="AA320" i="6"/>
  <c r="AD98" i="6"/>
  <c r="AE98" i="6"/>
  <c r="AD139" i="6"/>
  <c r="AE139" i="6"/>
  <c r="AE114" i="6"/>
  <c r="AD114" i="6"/>
  <c r="AD368" i="6"/>
  <c r="AE368" i="6"/>
  <c r="AE700" i="6"/>
  <c r="AD700" i="6"/>
  <c r="AD842" i="6"/>
  <c r="AE842" i="6"/>
  <c r="AD347" i="6"/>
  <c r="AE347" i="6"/>
  <c r="AE610" i="6"/>
  <c r="AD610" i="6"/>
  <c r="AA586" i="6"/>
  <c r="AB586" i="6"/>
  <c r="AE534" i="6"/>
  <c r="AD534" i="6"/>
  <c r="AE510" i="6"/>
  <c r="AD510" i="6"/>
  <c r="AD63" i="6"/>
  <c r="AE63" i="6"/>
  <c r="AD414" i="6"/>
  <c r="AE414" i="6"/>
  <c r="AD577" i="6"/>
  <c r="AE577" i="6"/>
  <c r="AB656" i="6"/>
  <c r="AA656" i="6"/>
  <c r="AA770" i="6"/>
  <c r="AB770" i="6"/>
  <c r="AA731" i="6"/>
  <c r="AB731" i="6"/>
  <c r="AA454" i="6"/>
  <c r="AB454" i="6"/>
  <c r="AA606" i="6"/>
  <c r="AB606" i="6"/>
  <c r="AB113" i="6"/>
  <c r="AA113" i="6"/>
  <c r="AB447" i="6"/>
  <c r="AA447" i="6"/>
  <c r="AE817" i="6"/>
  <c r="AD817" i="6"/>
  <c r="AB169" i="6"/>
  <c r="AA169" i="6"/>
  <c r="AA666" i="6"/>
  <c r="AB666" i="6"/>
  <c r="AE78" i="6"/>
  <c r="AD78" i="6"/>
  <c r="AD134" i="6"/>
  <c r="AE134" i="6"/>
  <c r="AA753" i="6"/>
  <c r="AB753" i="6"/>
  <c r="AD726" i="6"/>
  <c r="AE726" i="6"/>
  <c r="AB493" i="6"/>
  <c r="AA493" i="6"/>
  <c r="AE223" i="6"/>
  <c r="AD223" i="6"/>
  <c r="AA549" i="6"/>
  <c r="AB549" i="6"/>
  <c r="AB205" i="6"/>
  <c r="AA205" i="6"/>
  <c r="AE517" i="6"/>
  <c r="AD517" i="6"/>
  <c r="AE182" i="6"/>
  <c r="AD182" i="6"/>
  <c r="AD851" i="6"/>
  <c r="AE851" i="6"/>
  <c r="AE255" i="6"/>
  <c r="AD255" i="6"/>
  <c r="AE547" i="6"/>
  <c r="AD547" i="6"/>
  <c r="AD472" i="6"/>
  <c r="AE472" i="6"/>
  <c r="AD489" i="6"/>
  <c r="AE489" i="6"/>
  <c r="AD403" i="6"/>
  <c r="AE403" i="6"/>
  <c r="AD697" i="6"/>
  <c r="AE697" i="6"/>
  <c r="AD419" i="6"/>
  <c r="AE419" i="6"/>
  <c r="AE197" i="6"/>
  <c r="AD197" i="6"/>
  <c r="AD416" i="6"/>
  <c r="AE416" i="6"/>
  <c r="AB66" i="6"/>
  <c r="AA66" i="6"/>
  <c r="AB306" i="6"/>
  <c r="AA306" i="6"/>
  <c r="AB504" i="6"/>
  <c r="AA504" i="6"/>
  <c r="AD865" i="6"/>
  <c r="AE865" i="6"/>
  <c r="AD648" i="6"/>
  <c r="AE648" i="6"/>
  <c r="AE73" i="6"/>
  <c r="AD73" i="6"/>
  <c r="AD106" i="6"/>
  <c r="AE106" i="6"/>
  <c r="AE351" i="6"/>
  <c r="AD351" i="6"/>
  <c r="AE309" i="6"/>
  <c r="AD309" i="6"/>
  <c r="AA436" i="6"/>
  <c r="AB436" i="6"/>
  <c r="AE624" i="6"/>
  <c r="AD624" i="6"/>
  <c r="AE288" i="6"/>
  <c r="AD288" i="6"/>
  <c r="AE137" i="6"/>
  <c r="AD137" i="6"/>
  <c r="AE171" i="6"/>
  <c r="AD171" i="6"/>
  <c r="AD271" i="6"/>
  <c r="AE271" i="6"/>
  <c r="AE482" i="6"/>
  <c r="AD482" i="6"/>
  <c r="AD881" i="6"/>
  <c r="AE881" i="6"/>
  <c r="AD33" i="6"/>
  <c r="AE33" i="6"/>
  <c r="AE70" i="6"/>
  <c r="AD70" i="6"/>
  <c r="AB48" i="6"/>
  <c r="AA48" i="6"/>
  <c r="AE88" i="6"/>
  <c r="AD88" i="6"/>
  <c r="AD240" i="6"/>
  <c r="AE240" i="6"/>
  <c r="AB275" i="6"/>
  <c r="AA275" i="6"/>
  <c r="AA120" i="6"/>
  <c r="AB120" i="6"/>
  <c r="AB101" i="6"/>
  <c r="AA101" i="6"/>
  <c r="AE645" i="6"/>
  <c r="AD645" i="6"/>
  <c r="AB488" i="6"/>
  <c r="AA488" i="6"/>
  <c r="AB104" i="6"/>
  <c r="AA104" i="6"/>
  <c r="AA289" i="6"/>
  <c r="AB289" i="6"/>
  <c r="AA854" i="6"/>
  <c r="AB854" i="6"/>
  <c r="AB434" i="6"/>
  <c r="AA434" i="6"/>
  <c r="AA236" i="6"/>
  <c r="AB236" i="6"/>
  <c r="AE65" i="6"/>
  <c r="AD65" i="6"/>
  <c r="AE118" i="6"/>
  <c r="AD118" i="6"/>
  <c r="AD241" i="6"/>
  <c r="AE241" i="6"/>
  <c r="AD432" i="6"/>
  <c r="AE432" i="6"/>
  <c r="AE199" i="6"/>
  <c r="AD199" i="6"/>
  <c r="AD80" i="6"/>
  <c r="AE80" i="6"/>
  <c r="AD523" i="6"/>
  <c r="AE523" i="6"/>
  <c r="AD392" i="6"/>
  <c r="AE392" i="6"/>
  <c r="AE832" i="6"/>
  <c r="AD832" i="6"/>
  <c r="AE194" i="6"/>
  <c r="AD194" i="6"/>
  <c r="AE515" i="6"/>
  <c r="AD515" i="6"/>
  <c r="AD464" i="6"/>
  <c r="AE464" i="6"/>
  <c r="AE374" i="6"/>
  <c r="AD374" i="6"/>
  <c r="AE131" i="6"/>
  <c r="AD131" i="6"/>
  <c r="AE334" i="6"/>
  <c r="AD334" i="6"/>
  <c r="AD895" i="6"/>
  <c r="AE895" i="6"/>
  <c r="AD722" i="6"/>
  <c r="AE722" i="6"/>
  <c r="AB371" i="6"/>
  <c r="AA371" i="6"/>
  <c r="AB629" i="6"/>
  <c r="AA629" i="6"/>
  <c r="AB408" i="6"/>
  <c r="AA408" i="6"/>
  <c r="AA437" i="6"/>
  <c r="AB437" i="6"/>
  <c r="AA756" i="6"/>
  <c r="AB756" i="6"/>
  <c r="AA130" i="6"/>
  <c r="AB130" i="6"/>
  <c r="AB460" i="6"/>
  <c r="AA460" i="6"/>
  <c r="AB829" i="6"/>
  <c r="AA829" i="6"/>
  <c r="AB551" i="6"/>
  <c r="AA551" i="6"/>
  <c r="AB451" i="6"/>
  <c r="AA451" i="6"/>
  <c r="AA47" i="6"/>
  <c r="AB47" i="6"/>
  <c r="AA102" i="6"/>
  <c r="AB102" i="6"/>
  <c r="AD508" i="6"/>
  <c r="AE508" i="6"/>
  <c r="AE769" i="6"/>
  <c r="AD769" i="6"/>
  <c r="AD204" i="6"/>
  <c r="AE204" i="6"/>
  <c r="AD597" i="6"/>
  <c r="AE597" i="6"/>
  <c r="AE97" i="6"/>
  <c r="AD97" i="6"/>
  <c r="AD840" i="6"/>
  <c r="AE840" i="6"/>
  <c r="AE39" i="6"/>
  <c r="AD39" i="6"/>
  <c r="AB41" i="6"/>
  <c r="AA41" i="6"/>
  <c r="AB814" i="6"/>
  <c r="AA814" i="6"/>
  <c r="AB110" i="6"/>
  <c r="AA110" i="6"/>
  <c r="AA797" i="6"/>
  <c r="AB797" i="6"/>
  <c r="AE344" i="6"/>
  <c r="AD344" i="6"/>
  <c r="AB661" i="6"/>
  <c r="AA661" i="6"/>
  <c r="AA411" i="6"/>
  <c r="AB411" i="6"/>
  <c r="AE321" i="6"/>
  <c r="AD321" i="6"/>
  <c r="AD28" i="6"/>
  <c r="AE28" i="6"/>
  <c r="AD841" i="6"/>
  <c r="AE841" i="6"/>
  <c r="AD703" i="6"/>
  <c r="AE703" i="6"/>
  <c r="AE32" i="6"/>
  <c r="AD32" i="6"/>
  <c r="AB596" i="6"/>
  <c r="AA596" i="6"/>
  <c r="AB248" i="6"/>
  <c r="AA248" i="6"/>
  <c r="AD638" i="6"/>
  <c r="AE638" i="6"/>
  <c r="AE654" i="6"/>
  <c r="AD654" i="6"/>
  <c r="AA884" i="6"/>
  <c r="AB884" i="6"/>
  <c r="AB765" i="6"/>
  <c r="AA765" i="6"/>
  <c r="AA350" i="6"/>
  <c r="AB350" i="6"/>
  <c r="AB450" i="6"/>
  <c r="AA450" i="6"/>
  <c r="AD184" i="6"/>
  <c r="AE184" i="6"/>
  <c r="AE29" i="6"/>
  <c r="AD29" i="6"/>
  <c r="AD473" i="6"/>
  <c r="AE473" i="6"/>
  <c r="AD297" i="6"/>
  <c r="AE297" i="6"/>
  <c r="AE346" i="6"/>
  <c r="AD346" i="6"/>
  <c r="AD401" i="6"/>
  <c r="AE401" i="6"/>
  <c r="AB67" i="6"/>
  <c r="AA67" i="6"/>
  <c r="AD217" i="6"/>
  <c r="AE217" i="6"/>
  <c r="AD103" i="6"/>
  <c r="AE103" i="6"/>
  <c r="AE356" i="6"/>
  <c r="AD356" i="6"/>
  <c r="AE230" i="6"/>
  <c r="AD230" i="6"/>
  <c r="AD619" i="6"/>
  <c r="AE619" i="6"/>
  <c r="AE594" i="6"/>
  <c r="AD594" i="6"/>
  <c r="AD77" i="6"/>
  <c r="AE77" i="6"/>
  <c r="AE111" i="6"/>
  <c r="AD111" i="6"/>
  <c r="AE673" i="6"/>
  <c r="AD673" i="6"/>
  <c r="AD340" i="6"/>
  <c r="AE340" i="6"/>
  <c r="AE95" i="6"/>
  <c r="AD95" i="6"/>
  <c r="AE512" i="6"/>
  <c r="AD512" i="6"/>
  <c r="AD244" i="6"/>
  <c r="AE244" i="6"/>
  <c r="AE642" i="6"/>
  <c r="AD642" i="6"/>
  <c r="AA62" i="6"/>
  <c r="AB62" i="6"/>
  <c r="AA833" i="6"/>
  <c r="AB833" i="6"/>
  <c r="AA542" i="6"/>
  <c r="AB542" i="6"/>
  <c r="AB545" i="6"/>
  <c r="AA545" i="6"/>
  <c r="AB475" i="6"/>
  <c r="AA475" i="6"/>
  <c r="AB728" i="6"/>
  <c r="AA728" i="6"/>
  <c r="AB342" i="6"/>
  <c r="AA342" i="6"/>
  <c r="AA119" i="6"/>
  <c r="AB119" i="6"/>
  <c r="AE296" i="6"/>
  <c r="AD296" i="6"/>
  <c r="AD768" i="6"/>
  <c r="AE768" i="6"/>
  <c r="AE763" i="6"/>
  <c r="AD763" i="6"/>
  <c r="AD89" i="6"/>
  <c r="AE89" i="6"/>
  <c r="AE839" i="6"/>
  <c r="AD839" i="6"/>
  <c r="AD443" i="6"/>
  <c r="AE443" i="6"/>
  <c r="AD879" i="6"/>
  <c r="AE879" i="6"/>
  <c r="AD126" i="6"/>
  <c r="AE126" i="6"/>
  <c r="AE264" i="6"/>
  <c r="AD264" i="6"/>
  <c r="AD579" i="6"/>
  <c r="AE579" i="6"/>
  <c r="AB385" i="6"/>
  <c r="AA385" i="6"/>
  <c r="AD109" i="6"/>
  <c r="AE109" i="6"/>
  <c r="AE37" i="6"/>
  <c r="AD37" i="6"/>
  <c r="AA786" i="6"/>
  <c r="AB786" i="6"/>
  <c r="AE811" i="6"/>
  <c r="AD811" i="6"/>
  <c r="AD552" i="6"/>
  <c r="AE552" i="6"/>
  <c r="AD528" i="6"/>
  <c r="AE528" i="6"/>
  <c r="AD725" i="6"/>
  <c r="AE725" i="6"/>
  <c r="AB138" i="6"/>
  <c r="AA138" i="6"/>
  <c r="AA214" i="6"/>
  <c r="AB214" i="6"/>
  <c r="AA747" i="6"/>
  <c r="AB747" i="6"/>
  <c r="AA679" i="6"/>
  <c r="AB679" i="6"/>
  <c r="AB81" i="6"/>
  <c r="AA81" i="6"/>
  <c r="AA575" i="6"/>
  <c r="AB575" i="6"/>
  <c r="AE799" i="6"/>
  <c r="AD799" i="6"/>
  <c r="AA69" i="6"/>
  <c r="AB69" i="6"/>
  <c r="AB633" i="6"/>
  <c r="AA633" i="6"/>
  <c r="AD689" i="6"/>
  <c r="AE689" i="6"/>
  <c r="AD36" i="6"/>
  <c r="AE36" i="6"/>
  <c r="AE311" i="6"/>
  <c r="AD311" i="6"/>
  <c r="AD383" i="6"/>
  <c r="AE383" i="6"/>
  <c r="AD513" i="6"/>
  <c r="AE513" i="6"/>
  <c r="AA257" i="6"/>
  <c r="AB257" i="6"/>
  <c r="AD449" i="6"/>
  <c r="AE449" i="6"/>
  <c r="AD421" i="6"/>
  <c r="AE421" i="6"/>
  <c r="AD156" i="6"/>
  <c r="AE156" i="6"/>
  <c r="AD750" i="6"/>
  <c r="AE750" i="6"/>
  <c r="AD798" i="6"/>
  <c r="AE798" i="6"/>
  <c r="AD277" i="6"/>
  <c r="AE277" i="6"/>
  <c r="AD265" i="6"/>
  <c r="AE265" i="6"/>
  <c r="AE861" i="6"/>
  <c r="AD861" i="6"/>
  <c r="AD674" i="6"/>
  <c r="AE674" i="6"/>
  <c r="AD886" i="6"/>
  <c r="AE886" i="6"/>
  <c r="AD796" i="6"/>
  <c r="AE796" i="6"/>
  <c r="AE535" i="6"/>
  <c r="AD535" i="6"/>
  <c r="AE250" i="6"/>
  <c r="AD250" i="6"/>
  <c r="AB329" i="6"/>
  <c r="AA329" i="6"/>
  <c r="AD423" i="6"/>
  <c r="AE423" i="6"/>
  <c r="AB803" i="6"/>
  <c r="AA803" i="6"/>
  <c r="AA128" i="6"/>
  <c r="AB128" i="6"/>
  <c r="AE382" i="6"/>
  <c r="AD382" i="6"/>
  <c r="AA304" i="6"/>
  <c r="AB304" i="6"/>
  <c r="AB276" i="6"/>
  <c r="AA276" i="6"/>
  <c r="AA767" i="6"/>
  <c r="AB767" i="6"/>
  <c r="AE54" i="6"/>
  <c r="AD54" i="6"/>
  <c r="AD821" i="6"/>
  <c r="AE821" i="6"/>
  <c r="AD94" i="6"/>
  <c r="AE94" i="6"/>
  <c r="AD242" i="6"/>
  <c r="AE242" i="6"/>
  <c r="AA45" i="6"/>
  <c r="AB45" i="6"/>
  <c r="AB643" i="6"/>
  <c r="AA643" i="6"/>
  <c r="AA336" i="6"/>
  <c r="AB336" i="6"/>
  <c r="AE676" i="6"/>
  <c r="AD676" i="6"/>
  <c r="AB49" i="6"/>
  <c r="AA49" i="6"/>
  <c r="AD801" i="6"/>
  <c r="AE801" i="6"/>
  <c r="AD462" i="6"/>
  <c r="AE462" i="6"/>
  <c r="AD590" i="6"/>
  <c r="AE590" i="6"/>
  <c r="AE216" i="6"/>
  <c r="AD216" i="6"/>
  <c r="AE868" i="6"/>
  <c r="AD868" i="6"/>
  <c r="AB858" i="6"/>
  <c r="AA858" i="6"/>
  <c r="AA507" i="6"/>
  <c r="AB507" i="6"/>
  <c r="AE485" i="6"/>
  <c r="AD485" i="6"/>
  <c r="AD85" i="6"/>
  <c r="AE85" i="6"/>
  <c r="AE438" i="6"/>
  <c r="AD438" i="6"/>
  <c r="AD838" i="6"/>
  <c r="AE838" i="6"/>
  <c r="AD448" i="6"/>
  <c r="AE448" i="6"/>
  <c r="AE495" i="6"/>
  <c r="AD495" i="6"/>
  <c r="AE660" i="6"/>
  <c r="AD660" i="6"/>
  <c r="AE269" i="6"/>
  <c r="AD269" i="6"/>
  <c r="AE323" i="6"/>
  <c r="AD323" i="6"/>
  <c r="AB745" i="6"/>
  <c r="AA745" i="6"/>
  <c r="AA480" i="6"/>
  <c r="AB480" i="6"/>
  <c r="AB431" i="6"/>
  <c r="AA431" i="6"/>
  <c r="AB500" i="6"/>
  <c r="AA500" i="6"/>
  <c r="AB630" i="6"/>
  <c r="AA630" i="6"/>
  <c r="AB40" i="6"/>
  <c r="AA40" i="6"/>
  <c r="AE34" i="6"/>
  <c r="AD34" i="6"/>
  <c r="AD466" i="6"/>
  <c r="AE466" i="6"/>
  <c r="AD885" i="6"/>
  <c r="AE885" i="6"/>
  <c r="AA348" i="6"/>
  <c r="AB348" i="6"/>
  <c r="AD72" i="6"/>
  <c r="AE72" i="6"/>
  <c r="AB469" i="6"/>
  <c r="AA469" i="6"/>
  <c r="AA175" i="6"/>
  <c r="AB175" i="6"/>
  <c r="AA153" i="6"/>
  <c r="AB153" i="6"/>
  <c r="AA784" i="6"/>
  <c r="AB784" i="6"/>
  <c r="AD795" i="6"/>
  <c r="AE795" i="6"/>
  <c r="AB157" i="6"/>
  <c r="AA157" i="6"/>
  <c r="AA889" i="6"/>
  <c r="AB889" i="6"/>
  <c r="AE774" i="6"/>
  <c r="AD774" i="6"/>
  <c r="AA568" i="6"/>
  <c r="AB568" i="6"/>
  <c r="AB789" i="6"/>
  <c r="AA789" i="6"/>
  <c r="AE620" i="6"/>
  <c r="AD620" i="6"/>
  <c r="AA183" i="6"/>
  <c r="AB183" i="6"/>
  <c r="AB570" i="6"/>
  <c r="AA570" i="6"/>
  <c r="AB723" i="6"/>
  <c r="AA723" i="6"/>
  <c r="AB860" i="6"/>
  <c r="AA860" i="6"/>
  <c r="AA506" i="6"/>
  <c r="AB506" i="6"/>
  <c r="AB696" i="6"/>
  <c r="AA696" i="6"/>
  <c r="AB58" i="6"/>
  <c r="AA58" i="6"/>
  <c r="AE424" i="6"/>
  <c r="AD424" i="6"/>
  <c r="AA117" i="6"/>
  <c r="AB117" i="6"/>
  <c r="AD484" i="6"/>
  <c r="AE484" i="6"/>
  <c r="AE170" i="6"/>
  <c r="AD170" i="6"/>
  <c r="AE367" i="6"/>
  <c r="AD367" i="6"/>
  <c r="AD99" i="6"/>
  <c r="AE99" i="6"/>
  <c r="AD887" i="6"/>
  <c r="AE887" i="6"/>
  <c r="AD439" i="6"/>
  <c r="AE439" i="6"/>
  <c r="AB825" i="6"/>
  <c r="AA825" i="6"/>
  <c r="AD671" i="6"/>
  <c r="AE671" i="6"/>
  <c r="AE659" i="6"/>
  <c r="AD659" i="6"/>
  <c r="AE754" i="6"/>
  <c r="AD754" i="6"/>
  <c r="AE599" i="6"/>
  <c r="AD599" i="6"/>
  <c r="AD278" i="6"/>
  <c r="AE278" i="6"/>
  <c r="AD145" i="6"/>
  <c r="AE145" i="6"/>
  <c r="AE75" i="6"/>
  <c r="AD75" i="6"/>
  <c r="AE252" i="6"/>
  <c r="AD252" i="6"/>
  <c r="AE516" i="6"/>
  <c r="AD516" i="6"/>
  <c r="AB813" i="6"/>
  <c r="AA813" i="6"/>
  <c r="AA133" i="6"/>
  <c r="AB133" i="6"/>
  <c r="AA634" i="6"/>
  <c r="AB634" i="6"/>
  <c r="AA280" i="6"/>
  <c r="AB280" i="6"/>
  <c r="AE474" i="6"/>
  <c r="AD474" i="6"/>
  <c r="AB456" i="6"/>
  <c r="AA456" i="6"/>
  <c r="AB836" i="6"/>
  <c r="AA836" i="6"/>
  <c r="AB717" i="6"/>
  <c r="AA717" i="6"/>
  <c r="AD318" i="6"/>
  <c r="AE318" i="6"/>
  <c r="AA686" i="6"/>
  <c r="AB686" i="6"/>
  <c r="AE332" i="6"/>
  <c r="AD332" i="6"/>
  <c r="AD595" i="6"/>
  <c r="AE595" i="6"/>
  <c r="AD215" i="6"/>
  <c r="AE215" i="6"/>
  <c r="AD658" i="6"/>
  <c r="AE658" i="6"/>
  <c r="AD530" i="6"/>
  <c r="AE530" i="6"/>
  <c r="AE146" i="6"/>
  <c r="AD146" i="6"/>
  <c r="AA324" i="6"/>
  <c r="AB324" i="6"/>
  <c r="AD404" i="6"/>
  <c r="AE404" i="6"/>
  <c r="AB692" i="6"/>
  <c r="AA692" i="6"/>
  <c r="AD377" i="6"/>
  <c r="AE377" i="6"/>
  <c r="AD147" i="6"/>
  <c r="AE147" i="6"/>
  <c r="AA313" i="6"/>
  <c r="AB313" i="6"/>
  <c r="AB785" i="6"/>
  <c r="AA785" i="6"/>
  <c r="AD644" i="6"/>
  <c r="AE644" i="6"/>
  <c r="AD61" i="6"/>
  <c r="AE61" i="6"/>
  <c r="AA84" i="6"/>
  <c r="AB84" i="6"/>
  <c r="AE179" i="6"/>
  <c r="AD179" i="6"/>
  <c r="AA755" i="6"/>
  <c r="AB755" i="6"/>
  <c r="AB76" i="6"/>
  <c r="AA76" i="6"/>
  <c r="AB397" i="6"/>
  <c r="AA397" i="6"/>
  <c r="AE870" i="6"/>
  <c r="AD870" i="6"/>
  <c r="AD862" i="6"/>
  <c r="AE862" i="6"/>
  <c r="AD709" i="6"/>
  <c r="AE709" i="6"/>
  <c r="AD121" i="6"/>
  <c r="AE121" i="6"/>
  <c r="AD387" i="6"/>
  <c r="AE387" i="6"/>
  <c r="AD816" i="6"/>
  <c r="AE816" i="6"/>
  <c r="AD325" i="6"/>
  <c r="AE325" i="6"/>
  <c r="AD593" i="6"/>
  <c r="AE593" i="6"/>
  <c r="AD502" i="6"/>
  <c r="AE502" i="6"/>
  <c r="AE445" i="6"/>
  <c r="AD445" i="6"/>
  <c r="AE626" i="6"/>
  <c r="AD626" i="6"/>
  <c r="AD707" i="6"/>
  <c r="AE707" i="6"/>
  <c r="AD691" i="6"/>
  <c r="AE691" i="6"/>
  <c r="AD372" i="6"/>
  <c r="AE372" i="6"/>
  <c r="AE233" i="6"/>
  <c r="AD233" i="6"/>
  <c r="AE693" i="6"/>
  <c r="AD693" i="6"/>
  <c r="AA191" i="6"/>
  <c r="AB191" i="6"/>
  <c r="AB260" i="6"/>
  <c r="AA260" i="6"/>
  <c r="AA142" i="6"/>
  <c r="AB142" i="6"/>
  <c r="AE826" i="6"/>
  <c r="AD826" i="6"/>
  <c r="AE711" i="6"/>
  <c r="AD711" i="6"/>
  <c r="AD533" i="6"/>
  <c r="AE533" i="6"/>
  <c r="AB695" i="6"/>
  <c r="AA695" i="6"/>
  <c r="AD613" i="6"/>
  <c r="AE613" i="6"/>
  <c r="AA52" i="6"/>
  <c r="AB52" i="6"/>
  <c r="AA358" i="6"/>
  <c r="AB358" i="6"/>
  <c r="AE222" i="6"/>
  <c r="AD222" i="6"/>
  <c r="AE563" i="6"/>
  <c r="AD563" i="6"/>
  <c r="AD389" i="6"/>
  <c r="AE389" i="6"/>
  <c r="AE848" i="6"/>
  <c r="AD848" i="6"/>
  <c r="AB251" i="6"/>
  <c r="AA251" i="6"/>
  <c r="AE343" i="6"/>
  <c r="AD343" i="6"/>
  <c r="AB850" i="6"/>
  <c r="AA850" i="6"/>
  <c r="AE598" i="6"/>
  <c r="AD598" i="6"/>
  <c r="AA25" i="6"/>
  <c r="AB25" i="6"/>
  <c r="AD112" i="6"/>
  <c r="AE112" i="6"/>
  <c r="AE603" i="6"/>
  <c r="AD603" i="6"/>
  <c r="AB664" i="6"/>
  <c r="AA664" i="6"/>
  <c r="AB160" i="6"/>
  <c r="AA160" i="6"/>
  <c r="AB337" i="6"/>
  <c r="AA337" i="6"/>
  <c r="AB758" i="6"/>
  <c r="AA758" i="6"/>
  <c r="AE23" i="6"/>
  <c r="AD23" i="6"/>
  <c r="AA226" i="6"/>
  <c r="AB226" i="6"/>
  <c r="AD483" i="6"/>
  <c r="AE483" i="6"/>
  <c r="AE589" i="6"/>
  <c r="AD589" i="6"/>
  <c r="AD148" i="6"/>
  <c r="AE148" i="6"/>
  <c r="AA420" i="6"/>
  <c r="AB420" i="6"/>
  <c r="AB559" i="6"/>
  <c r="AA559" i="6"/>
  <c r="AB430" i="6"/>
  <c r="AA430" i="6"/>
  <c r="AB201" i="6"/>
  <c r="AA201" i="6"/>
  <c r="AE209" i="6"/>
  <c r="AD209" i="6"/>
  <c r="AA562" i="6"/>
  <c r="AB562" i="6"/>
  <c r="AB261" i="6"/>
  <c r="AA261" i="6"/>
  <c r="AA804" i="6"/>
  <c r="AB804" i="6"/>
  <c r="AB555" i="6"/>
  <c r="AA555" i="6"/>
  <c r="AE180" i="6"/>
  <c r="AD180" i="6"/>
  <c r="AB792" i="6"/>
  <c r="AA792" i="6"/>
  <c r="AB834" i="6"/>
  <c r="AA834" i="6"/>
  <c r="AE327" i="6"/>
  <c r="AD327" i="6"/>
  <c r="AE831" i="6"/>
  <c r="AD831" i="6"/>
  <c r="AD636" i="6"/>
  <c r="AE636" i="6"/>
  <c r="AE256" i="6"/>
  <c r="AD256" i="6"/>
  <c r="AD373" i="6"/>
  <c r="AE373" i="6"/>
  <c r="AD60" i="6"/>
  <c r="AE60" i="6"/>
  <c r="AE625" i="6"/>
  <c r="AD625" i="6"/>
  <c r="AB254" i="6"/>
  <c r="AA254" i="6"/>
  <c r="AE762" i="6"/>
  <c r="AD762" i="6"/>
  <c r="AD339" i="6"/>
  <c r="AE339" i="6"/>
  <c r="AE164" i="6"/>
  <c r="AD164" i="6"/>
  <c r="AD727" i="6"/>
  <c r="AE727" i="6"/>
  <c r="AE874" i="6"/>
  <c r="AD874" i="6"/>
  <c r="AD91" i="6"/>
  <c r="AE91" i="6"/>
  <c r="AE653" i="6"/>
  <c r="AD653" i="6"/>
  <c r="AE497" i="6"/>
  <c r="AD497" i="6"/>
  <c r="AB812" i="6"/>
  <c r="AA812" i="6"/>
  <c r="AB837" i="6"/>
  <c r="AA837" i="6"/>
  <c r="AE684" i="6"/>
  <c r="AD684" i="6"/>
  <c r="AA444" i="6"/>
  <c r="AB444" i="6"/>
  <c r="AA167" i="6"/>
  <c r="AB167" i="6"/>
  <c r="AB51" i="6"/>
  <c r="AA51" i="6"/>
  <c r="AB706" i="6"/>
  <c r="AA706" i="6"/>
  <c r="AE458" i="6"/>
  <c r="AD458" i="6"/>
  <c r="AA569" i="6"/>
  <c r="AB569" i="6"/>
  <c r="AA239" i="6"/>
  <c r="AB239" i="6"/>
  <c r="AD178" i="6"/>
  <c r="AE178" i="6"/>
  <c r="AD263" i="6"/>
  <c r="AE263" i="6"/>
  <c r="AE135" i="6"/>
  <c r="AD135" i="6"/>
  <c r="AD87" i="6"/>
  <c r="AE87" i="6"/>
  <c r="AE186" i="6"/>
  <c r="AD186" i="6"/>
  <c r="AE537" i="6"/>
  <c r="AD537" i="6"/>
  <c r="AE355" i="6"/>
  <c r="AD355" i="6"/>
  <c r="AA584" i="6"/>
  <c r="AB584" i="6"/>
  <c r="AD26" i="6"/>
  <c r="AE26" i="6"/>
  <c r="AE772" i="6"/>
  <c r="AD772" i="6"/>
  <c r="AD46" i="6"/>
  <c r="AE46" i="6"/>
  <c r="AD375" i="6"/>
  <c r="AE375" i="6"/>
  <c r="AE193" i="6"/>
  <c r="AD193" i="6"/>
  <c r="AE161" i="6"/>
  <c r="AD161" i="6"/>
  <c r="AB274" i="6"/>
  <c r="AA274" i="6"/>
  <c r="AE71" i="6"/>
  <c r="AD71" i="6"/>
  <c r="AD494" i="6"/>
  <c r="AE494" i="6"/>
  <c r="AE249" i="6"/>
  <c r="AD249" i="6"/>
  <c r="AE282" i="6"/>
  <c r="AD282" i="6"/>
  <c r="AA314" i="6"/>
  <c r="AB314" i="6"/>
  <c r="AD694" i="6"/>
  <c r="AE694" i="6"/>
  <c r="AD357" i="6"/>
  <c r="AE357" i="6"/>
  <c r="AD681" i="6"/>
  <c r="AE681" i="6"/>
  <c r="AB712" i="6"/>
  <c r="AA712" i="6"/>
  <c r="AA652" i="6"/>
  <c r="AB652" i="6"/>
  <c r="AB322" i="6"/>
  <c r="AA322" i="6"/>
  <c r="AB200" i="6"/>
  <c r="AA200" i="6"/>
  <c r="AB571" i="6"/>
  <c r="AA571" i="6"/>
  <c r="AA710" i="6"/>
  <c r="AB710" i="6"/>
  <c r="AD303" i="6"/>
  <c r="AE303" i="6"/>
  <c r="AE580" i="6"/>
  <c r="AD580" i="6"/>
  <c r="AD496" i="6"/>
  <c r="AE496" i="6"/>
  <c r="AD177" i="6"/>
  <c r="AE177" i="6"/>
  <c r="AB766" i="6"/>
  <c r="AA766" i="6"/>
  <c r="AE478" i="6"/>
  <c r="AD478" i="6"/>
  <c r="AE218" i="6"/>
  <c r="AD218" i="6"/>
  <c r="AB680" i="6"/>
  <c r="AA680" i="6"/>
  <c r="AD229" i="6"/>
  <c r="AE229" i="6"/>
  <c r="AD616" i="6"/>
  <c r="AE616" i="6"/>
  <c r="AA220" i="6"/>
  <c r="AB220" i="6"/>
  <c r="AD22" i="6"/>
  <c r="AE22" i="6"/>
  <c r="AA487" i="6"/>
  <c r="AB487" i="6"/>
  <c r="AD279" i="6"/>
  <c r="AE279" i="6"/>
  <c r="AD807" i="6"/>
  <c r="AE807" i="6"/>
  <c r="AE690" i="6"/>
  <c r="AD690" i="6"/>
  <c r="AB810" i="6"/>
  <c r="AA810" i="6"/>
  <c r="AB720" i="6"/>
  <c r="AA720" i="6"/>
  <c r="AA757" i="6"/>
  <c r="AB757" i="6"/>
  <c r="AE379" i="6"/>
  <c r="AD379" i="6"/>
  <c r="AA30" i="6"/>
  <c r="AB30" i="6"/>
  <c r="AE335" i="6"/>
  <c r="AD335" i="6"/>
  <c r="AE92" i="6"/>
  <c r="AD92" i="6"/>
  <c r="AB287" i="6"/>
  <c r="AA287" i="6"/>
  <c r="AB532" i="6"/>
  <c r="AA532" i="6"/>
  <c r="AE407" i="6"/>
  <c r="AD407" i="6"/>
  <c r="AD140" i="6"/>
  <c r="AE140" i="6"/>
  <c r="AD752" i="6"/>
  <c r="AE752" i="6"/>
  <c r="AD718" i="6"/>
  <c r="AE718" i="6"/>
  <c r="AE735" i="6"/>
  <c r="AD735" i="6"/>
  <c r="AD292" i="6"/>
  <c r="AE292" i="6"/>
  <c r="AE361" i="6"/>
  <c r="AD361" i="6"/>
  <c r="AD211" i="6"/>
  <c r="AE211" i="6"/>
  <c r="AA871" i="6"/>
  <c r="AB871" i="6"/>
  <c r="AA531" i="6"/>
  <c r="AB531" i="6"/>
  <c r="AA875" i="6"/>
  <c r="AB875" i="6"/>
  <c r="AB525" i="6"/>
  <c r="AA525" i="6"/>
  <c r="AB245" i="6"/>
  <c r="AA245" i="6"/>
  <c r="AE301" i="6"/>
  <c r="AD301" i="6"/>
  <c r="AB539" i="6"/>
  <c r="AA539" i="6"/>
  <c r="AA433" i="6"/>
  <c r="AB433" i="6"/>
  <c r="AE100" i="6"/>
  <c r="AD100" i="6"/>
  <c r="AB286" i="6"/>
  <c r="AA286" i="6"/>
  <c r="AD704" i="6"/>
  <c r="AE704" i="6"/>
  <c r="AD426" i="6"/>
  <c r="AE426" i="6"/>
  <c r="AE600" i="6"/>
  <c r="AD600" i="6"/>
  <c r="AD890" i="6"/>
  <c r="AE890" i="6"/>
  <c r="AE782" i="6" l="1"/>
  <c r="AD782" i="6"/>
  <c r="AE806" i="6"/>
  <c r="AD806" i="6"/>
  <c r="AE317" i="6"/>
  <c r="AD317" i="6"/>
  <c r="AD738" i="6"/>
  <c r="AE738" i="6"/>
  <c r="AD873" i="6"/>
  <c r="AE873" i="6"/>
  <c r="AD433" i="6"/>
  <c r="AE433" i="6"/>
  <c r="AE539" i="6"/>
  <c r="AD539" i="6"/>
  <c r="AD287" i="6"/>
  <c r="AE287" i="6"/>
  <c r="AE680" i="6"/>
  <c r="AD680" i="6"/>
  <c r="AE706" i="6"/>
  <c r="AD706" i="6"/>
  <c r="AE792" i="6"/>
  <c r="AD792" i="6"/>
  <c r="AE261" i="6"/>
  <c r="AD261" i="6"/>
  <c r="AD430" i="6"/>
  <c r="AE430" i="6"/>
  <c r="AE758" i="6"/>
  <c r="AD758" i="6"/>
  <c r="AD850" i="6"/>
  <c r="AE850" i="6"/>
  <c r="AD785" i="6"/>
  <c r="AE785" i="6"/>
  <c r="AD692" i="6"/>
  <c r="AE692" i="6"/>
  <c r="AD836" i="6"/>
  <c r="AE836" i="6"/>
  <c r="AE825" i="6"/>
  <c r="AD825" i="6"/>
  <c r="AE860" i="6"/>
  <c r="AD860" i="6"/>
  <c r="AD40" i="6"/>
  <c r="AE40" i="6"/>
  <c r="AE858" i="6"/>
  <c r="AD858" i="6"/>
  <c r="AD276" i="6"/>
  <c r="AE276" i="6"/>
  <c r="AD803" i="6"/>
  <c r="AE803" i="6"/>
  <c r="AE475" i="6"/>
  <c r="AD475" i="6"/>
  <c r="AE765" i="6"/>
  <c r="AD765" i="6"/>
  <c r="AD248" i="6"/>
  <c r="AE248" i="6"/>
  <c r="AD661" i="6"/>
  <c r="AE661" i="6"/>
  <c r="AE814" i="6"/>
  <c r="AD814" i="6"/>
  <c r="AD551" i="6"/>
  <c r="AE551" i="6"/>
  <c r="AE371" i="6"/>
  <c r="AD371" i="6"/>
  <c r="AE306" i="6"/>
  <c r="AD306" i="6"/>
  <c r="AD273" i="6"/>
  <c r="AE273" i="6"/>
  <c r="AE316" i="6"/>
  <c r="AD316" i="6"/>
  <c r="AE780" i="6"/>
  <c r="AD780" i="6"/>
  <c r="AD492" i="6"/>
  <c r="AE492" i="6"/>
  <c r="AE672" i="6"/>
  <c r="AD672" i="6"/>
  <c r="AD520" i="6"/>
  <c r="AE520" i="6"/>
  <c r="AD538" i="6"/>
  <c r="AE538" i="6"/>
  <c r="AD132" i="6"/>
  <c r="AE132" i="6"/>
  <c r="AE639" i="6"/>
  <c r="AD639" i="6"/>
  <c r="AD490" i="6"/>
  <c r="AE490" i="6"/>
  <c r="AD294" i="6"/>
  <c r="AE294" i="6"/>
  <c r="AE246" i="6"/>
  <c r="AD246" i="6"/>
  <c r="AE463" i="6"/>
  <c r="AD463" i="6"/>
  <c r="AD129" i="6"/>
  <c r="AE129" i="6"/>
  <c r="AD617" i="6"/>
  <c r="AE617" i="6"/>
  <c r="AE52" i="6"/>
  <c r="AD52" i="6"/>
  <c r="AE634" i="6"/>
  <c r="AD634" i="6"/>
  <c r="AD889" i="6"/>
  <c r="AE889" i="6"/>
  <c r="AE153" i="6"/>
  <c r="AD153" i="6"/>
  <c r="AD348" i="6"/>
  <c r="AE348" i="6"/>
  <c r="AD480" i="6"/>
  <c r="AE480" i="6"/>
  <c r="AD336" i="6"/>
  <c r="AE336" i="6"/>
  <c r="AE257" i="6"/>
  <c r="AD257" i="6"/>
  <c r="AD747" i="6"/>
  <c r="AE747" i="6"/>
  <c r="AE62" i="6"/>
  <c r="AD62" i="6"/>
  <c r="AD756" i="6"/>
  <c r="AE756" i="6"/>
  <c r="AD854" i="6"/>
  <c r="AE854" i="6"/>
  <c r="AD436" i="6"/>
  <c r="AE436" i="6"/>
  <c r="AE454" i="6"/>
  <c r="AD454" i="6"/>
  <c r="AD127" i="6"/>
  <c r="AE127" i="6"/>
  <c r="AE558" i="6"/>
  <c r="AD558" i="6"/>
  <c r="AD565" i="6"/>
  <c r="AE565" i="6"/>
  <c r="AE235" i="6"/>
  <c r="AD235" i="6"/>
  <c r="AD307" i="6"/>
  <c r="AE307" i="6"/>
  <c r="AE819" i="6"/>
  <c r="AD819" i="6"/>
  <c r="AE790" i="6"/>
  <c r="AD790" i="6"/>
  <c r="AE609" i="6"/>
  <c r="AD609" i="6"/>
  <c r="AD719" i="6"/>
  <c r="AE719" i="6"/>
  <c r="AD123" i="6"/>
  <c r="AE123" i="6"/>
  <c r="AE778" i="6"/>
  <c r="AD778" i="6"/>
  <c r="AE298" i="6"/>
  <c r="AD298" i="6"/>
  <c r="AE635" i="6"/>
  <c r="AD635" i="6"/>
  <c r="AD566" i="6"/>
  <c r="AE566" i="6"/>
  <c r="AE710" i="6"/>
  <c r="AD710" i="6"/>
  <c r="AD51" i="6"/>
  <c r="AE51" i="6"/>
  <c r="AD559" i="6"/>
  <c r="AE559" i="6"/>
  <c r="AE337" i="6"/>
  <c r="AD337" i="6"/>
  <c r="AD397" i="6"/>
  <c r="AE397" i="6"/>
  <c r="AD456" i="6"/>
  <c r="AE456" i="6"/>
  <c r="AE58" i="6"/>
  <c r="AD58" i="6"/>
  <c r="AD723" i="6"/>
  <c r="AE723" i="6"/>
  <c r="AD789" i="6"/>
  <c r="AE789" i="6"/>
  <c r="AE157" i="6"/>
  <c r="AD157" i="6"/>
  <c r="AE630" i="6"/>
  <c r="AD630" i="6"/>
  <c r="AE745" i="6"/>
  <c r="AD745" i="6"/>
  <c r="AD643" i="6"/>
  <c r="AE643" i="6"/>
  <c r="AD545" i="6"/>
  <c r="AE545" i="6"/>
  <c r="AE596" i="6"/>
  <c r="AD596" i="6"/>
  <c r="AD41" i="6"/>
  <c r="AE41" i="6"/>
  <c r="AD829" i="6"/>
  <c r="AE829" i="6"/>
  <c r="AE101" i="6"/>
  <c r="AD101" i="6"/>
  <c r="AD66" i="6"/>
  <c r="AE66" i="6"/>
  <c r="AE493" i="6"/>
  <c r="AD493" i="6"/>
  <c r="AD447" i="6"/>
  <c r="AE447" i="6"/>
  <c r="AE732" i="6"/>
  <c r="AD732" i="6"/>
  <c r="AE359" i="6"/>
  <c r="AD359" i="6"/>
  <c r="AD779" i="6"/>
  <c r="AE779" i="6"/>
  <c r="AD42" i="6"/>
  <c r="AE42" i="6"/>
  <c r="AD155" i="6"/>
  <c r="AE155" i="6"/>
  <c r="AD360" i="6"/>
  <c r="AE360" i="6"/>
  <c r="AE213" i="6"/>
  <c r="AD213" i="6"/>
  <c r="AD631" i="6"/>
  <c r="AE631" i="6"/>
  <c r="AD888" i="6"/>
  <c r="AE888" i="6"/>
  <c r="AD509" i="6"/>
  <c r="AE509" i="6"/>
  <c r="AE428" i="6"/>
  <c r="AD428" i="6"/>
  <c r="AD152" i="6"/>
  <c r="AE152" i="6"/>
  <c r="AD176" i="6"/>
  <c r="AE176" i="6"/>
  <c r="AD820" i="6"/>
  <c r="AE820" i="6"/>
  <c r="AD159" i="6"/>
  <c r="AE159" i="6"/>
  <c r="AE476" i="6"/>
  <c r="AD476" i="6"/>
  <c r="AE286" i="6"/>
  <c r="AD286" i="6"/>
  <c r="AD712" i="6"/>
  <c r="AE712" i="6"/>
  <c r="AE837" i="6"/>
  <c r="AD837" i="6"/>
  <c r="AD757" i="6"/>
  <c r="AE757" i="6"/>
  <c r="AE220" i="6"/>
  <c r="AD220" i="6"/>
  <c r="AD314" i="6"/>
  <c r="AE314" i="6"/>
  <c r="AE584" i="6"/>
  <c r="AD584" i="6"/>
  <c r="AD239" i="6"/>
  <c r="AE239" i="6"/>
  <c r="AD562" i="6"/>
  <c r="AE562" i="6"/>
  <c r="AE84" i="6"/>
  <c r="AD84" i="6"/>
  <c r="AD313" i="6"/>
  <c r="AE313" i="6"/>
  <c r="AD686" i="6"/>
  <c r="AE686" i="6"/>
  <c r="AE133" i="6"/>
  <c r="AD133" i="6"/>
  <c r="AD175" i="6"/>
  <c r="AE175" i="6"/>
  <c r="AE304" i="6"/>
  <c r="AD304" i="6"/>
  <c r="AE575" i="6"/>
  <c r="AD575" i="6"/>
  <c r="AD214" i="6"/>
  <c r="AE214" i="6"/>
  <c r="AE119" i="6"/>
  <c r="AD119" i="6"/>
  <c r="AE884" i="6"/>
  <c r="AD884" i="6"/>
  <c r="AD102" i="6"/>
  <c r="AE102" i="6"/>
  <c r="AE437" i="6"/>
  <c r="AD437" i="6"/>
  <c r="AE289" i="6"/>
  <c r="AD289" i="6"/>
  <c r="AE731" i="6"/>
  <c r="AD731" i="6"/>
  <c r="AE586" i="6"/>
  <c r="AD586" i="6"/>
  <c r="AE381" i="6"/>
  <c r="AD381" i="6"/>
  <c r="AE863" i="6"/>
  <c r="AD863" i="6"/>
  <c r="AD228" i="6"/>
  <c r="AE228" i="6"/>
  <c r="AD583" i="6"/>
  <c r="AE583" i="6"/>
  <c r="AD867" i="6"/>
  <c r="AE867" i="6"/>
  <c r="AD64" i="6"/>
  <c r="AE64" i="6"/>
  <c r="AD38" i="6"/>
  <c r="AE38" i="6"/>
  <c r="AE775" i="6"/>
  <c r="AD775" i="6"/>
  <c r="AD771" i="6"/>
  <c r="AE771" i="6"/>
  <c r="AE685" i="6"/>
  <c r="AD685" i="6"/>
  <c r="AE591" i="6"/>
  <c r="AD591" i="6"/>
  <c r="AE794" i="6"/>
  <c r="AD794" i="6"/>
  <c r="AE461" i="6"/>
  <c r="AD461" i="6"/>
  <c r="AE125" i="6"/>
  <c r="AD125" i="6"/>
  <c r="AE221" i="6"/>
  <c r="AD221" i="6"/>
  <c r="AE875" i="6"/>
  <c r="AD875" i="6"/>
  <c r="AE652" i="6"/>
  <c r="AD652" i="6"/>
  <c r="AE191" i="6"/>
  <c r="AD191" i="6"/>
  <c r="AE571" i="6"/>
  <c r="AD571" i="6"/>
  <c r="AE531" i="6"/>
  <c r="AD531" i="6"/>
  <c r="AD245" i="6"/>
  <c r="AE245" i="6"/>
  <c r="AD720" i="6"/>
  <c r="AE720" i="6"/>
  <c r="AE200" i="6"/>
  <c r="AD200" i="6"/>
  <c r="AD274" i="6"/>
  <c r="AE274" i="6"/>
  <c r="AD812" i="6"/>
  <c r="AE812" i="6"/>
  <c r="AD555" i="6"/>
  <c r="AE555" i="6"/>
  <c r="AD160" i="6"/>
  <c r="AE160" i="6"/>
  <c r="AE251" i="6"/>
  <c r="AD251" i="6"/>
  <c r="AE695" i="6"/>
  <c r="AD695" i="6"/>
  <c r="AD76" i="6"/>
  <c r="AE76" i="6"/>
  <c r="AD813" i="6"/>
  <c r="AE813" i="6"/>
  <c r="AE696" i="6"/>
  <c r="AD696" i="6"/>
  <c r="AD570" i="6"/>
  <c r="AE570" i="6"/>
  <c r="AE469" i="6"/>
  <c r="AD469" i="6"/>
  <c r="AE500" i="6"/>
  <c r="AD500" i="6"/>
  <c r="AD49" i="6"/>
  <c r="AE49" i="6"/>
  <c r="AE329" i="6"/>
  <c r="AD329" i="6"/>
  <c r="AD633" i="6"/>
  <c r="AE633" i="6"/>
  <c r="AD81" i="6"/>
  <c r="AE81" i="6"/>
  <c r="AD138" i="6"/>
  <c r="AE138" i="6"/>
  <c r="AD385" i="6"/>
  <c r="AE385" i="6"/>
  <c r="AE342" i="6"/>
  <c r="AD342" i="6"/>
  <c r="AD450" i="6"/>
  <c r="AE450" i="6"/>
  <c r="AE460" i="6"/>
  <c r="AD460" i="6"/>
  <c r="AE408" i="6"/>
  <c r="AD408" i="6"/>
  <c r="AE104" i="6"/>
  <c r="AD104" i="6"/>
  <c r="AD48" i="6"/>
  <c r="AE48" i="6"/>
  <c r="AE205" i="6"/>
  <c r="AD205" i="6"/>
  <c r="AE113" i="6"/>
  <c r="AD113" i="6"/>
  <c r="AD320" i="6"/>
  <c r="AE320" i="6"/>
  <c r="AD518" i="6"/>
  <c r="AE518" i="6"/>
  <c r="AE35" i="6"/>
  <c r="AD35" i="6"/>
  <c r="AD853" i="6"/>
  <c r="AE853" i="6"/>
  <c r="AD415" i="6"/>
  <c r="AE415" i="6"/>
  <c r="AE777" i="6"/>
  <c r="AD777" i="6"/>
  <c r="AD734" i="6"/>
  <c r="AE734" i="6"/>
  <c r="AD363" i="6"/>
  <c r="AE363" i="6"/>
  <c r="AE364" i="6"/>
  <c r="AD364" i="6"/>
  <c r="AE883" i="6"/>
  <c r="AD883" i="6"/>
  <c r="AE167" i="6"/>
  <c r="AD167" i="6"/>
  <c r="AD226" i="6"/>
  <c r="AE226" i="6"/>
  <c r="AD25" i="6"/>
  <c r="AE25" i="6"/>
  <c r="AD324" i="6"/>
  <c r="AE324" i="6"/>
  <c r="AE568" i="6"/>
  <c r="AD568" i="6"/>
  <c r="AE45" i="6"/>
  <c r="AD45" i="6"/>
  <c r="AE542" i="6"/>
  <c r="AD542" i="6"/>
  <c r="AD797" i="6"/>
  <c r="AE797" i="6"/>
  <c r="AE47" i="6"/>
  <c r="AD47" i="6"/>
  <c r="AE236" i="6"/>
  <c r="AD236" i="6"/>
  <c r="AE120" i="6"/>
  <c r="AD120" i="6"/>
  <c r="AD666" i="6"/>
  <c r="AE666" i="6"/>
  <c r="AE770" i="6"/>
  <c r="AD770" i="6"/>
  <c r="AE93" i="6"/>
  <c r="AD93" i="6"/>
  <c r="AD330" i="6"/>
  <c r="AE330" i="6"/>
  <c r="AD74" i="6"/>
  <c r="AE74" i="6"/>
  <c r="AD713" i="6"/>
  <c r="AE713" i="6"/>
  <c r="AD388" i="6"/>
  <c r="AE388" i="6"/>
  <c r="AE390" i="6"/>
  <c r="AD390" i="6"/>
  <c r="AE760" i="6"/>
  <c r="AD760" i="6"/>
  <c r="AE744" i="6"/>
  <c r="AD744" i="6"/>
  <c r="AE440" i="6"/>
  <c r="AD440" i="6"/>
  <c r="AD394" i="6"/>
  <c r="AE394" i="6"/>
  <c r="AE486" i="6"/>
  <c r="AD486" i="6"/>
  <c r="AE688" i="6"/>
  <c r="AD688" i="6"/>
  <c r="AE783" i="6"/>
  <c r="AD783" i="6"/>
  <c r="AE548" i="6"/>
  <c r="AD548" i="6"/>
  <c r="AD519" i="6"/>
  <c r="AE519" i="6"/>
  <c r="AD871" i="6"/>
  <c r="AE871" i="6"/>
  <c r="AE142" i="6"/>
  <c r="AD142" i="6"/>
  <c r="AE532" i="6"/>
  <c r="AD532" i="6"/>
  <c r="AE254" i="6"/>
  <c r="AD254" i="6"/>
  <c r="AD834" i="6"/>
  <c r="AE834" i="6"/>
  <c r="AE201" i="6"/>
  <c r="AD201" i="6"/>
  <c r="AE664" i="6"/>
  <c r="AD664" i="6"/>
  <c r="AE260" i="6"/>
  <c r="AD260" i="6"/>
  <c r="AE717" i="6"/>
  <c r="AD717" i="6"/>
  <c r="AD431" i="6"/>
  <c r="AE431" i="6"/>
  <c r="AD728" i="6"/>
  <c r="AE728" i="6"/>
  <c r="AE67" i="6"/>
  <c r="AD67" i="6"/>
  <c r="AE110" i="6"/>
  <c r="AD110" i="6"/>
  <c r="AD451" i="6"/>
  <c r="AE451" i="6"/>
  <c r="AD629" i="6"/>
  <c r="AE629" i="6"/>
  <c r="AE434" i="6"/>
  <c r="AD434" i="6"/>
  <c r="AD488" i="6"/>
  <c r="AE488" i="6"/>
  <c r="AE275" i="6"/>
  <c r="AD275" i="6"/>
  <c r="AE504" i="6"/>
  <c r="AD504" i="6"/>
  <c r="AE169" i="6"/>
  <c r="AD169" i="6"/>
  <c r="AE656" i="6"/>
  <c r="AD656" i="6"/>
  <c r="AD353" i="6"/>
  <c r="AE353" i="6"/>
  <c r="AE418" i="6"/>
  <c r="AD418" i="6"/>
  <c r="AE291" i="6"/>
  <c r="AD291" i="6"/>
  <c r="AD333" i="6"/>
  <c r="AE333" i="6"/>
  <c r="AD793" i="6"/>
  <c r="AE793" i="6"/>
  <c r="AE208" i="6"/>
  <c r="AD208" i="6"/>
  <c r="AE44" i="6"/>
  <c r="AD44" i="6"/>
  <c r="AD701" i="6"/>
  <c r="AE701" i="6"/>
  <c r="AE501" i="6"/>
  <c r="AD501" i="6"/>
  <c r="AD828" i="6"/>
  <c r="AE828" i="6"/>
  <c r="AD608" i="6"/>
  <c r="AE608" i="6"/>
  <c r="AE569" i="6"/>
  <c r="AD569" i="6"/>
  <c r="AE420" i="6"/>
  <c r="AD420" i="6"/>
  <c r="AD525" i="6"/>
  <c r="AE525" i="6"/>
  <c r="AD810" i="6"/>
  <c r="AE810" i="6"/>
  <c r="AE766" i="6"/>
  <c r="AD766" i="6"/>
  <c r="AE322" i="6"/>
  <c r="AD322" i="6"/>
  <c r="AD30" i="6"/>
  <c r="AE30" i="6"/>
  <c r="AD487" i="6"/>
  <c r="AE487" i="6"/>
  <c r="AD444" i="6"/>
  <c r="AE444" i="6"/>
  <c r="AD804" i="6"/>
  <c r="AE804" i="6"/>
  <c r="AE358" i="6"/>
  <c r="AD358" i="6"/>
  <c r="AE755" i="6"/>
  <c r="AD755" i="6"/>
  <c r="AE280" i="6"/>
  <c r="AD280" i="6"/>
  <c r="AD117" i="6"/>
  <c r="AE117" i="6"/>
  <c r="AD506" i="6"/>
  <c r="AE506" i="6"/>
  <c r="AD183" i="6"/>
  <c r="AE183" i="6"/>
  <c r="AD784" i="6"/>
  <c r="AE784" i="6"/>
  <c r="AE507" i="6"/>
  <c r="AD507" i="6"/>
  <c r="AD767" i="6"/>
  <c r="AE767" i="6"/>
  <c r="AD128" i="6"/>
  <c r="AE128" i="6"/>
  <c r="AE69" i="6"/>
  <c r="AD69" i="6"/>
  <c r="AD679" i="6"/>
  <c r="AE679" i="6"/>
  <c r="AE786" i="6"/>
  <c r="AD786" i="6"/>
  <c r="AE833" i="6"/>
  <c r="AD833" i="6"/>
  <c r="AD350" i="6"/>
  <c r="AE350" i="6"/>
  <c r="AD411" i="6"/>
  <c r="AE411" i="6"/>
  <c r="AE130" i="6"/>
  <c r="AD130" i="6"/>
  <c r="AD549" i="6"/>
  <c r="AE549" i="6"/>
  <c r="AE753" i="6"/>
  <c r="AD753" i="6"/>
  <c r="AD606" i="6"/>
  <c r="AE606" i="6"/>
  <c r="AE855" i="6"/>
  <c r="AD855" i="6"/>
  <c r="AD824" i="6"/>
  <c r="AE824" i="6"/>
  <c r="AE429" i="6"/>
  <c r="AD429" i="6"/>
  <c r="AD702" i="6"/>
  <c r="AE702" i="6"/>
  <c r="AE300" i="6"/>
  <c r="AD300" i="6"/>
  <c r="AD669" i="6"/>
  <c r="AE669" i="6"/>
  <c r="AE243" i="6"/>
  <c r="AD243" i="6"/>
  <c r="AE554" i="6"/>
  <c r="AD554" i="6"/>
  <c r="AD149" i="6"/>
  <c r="AE149" i="6"/>
  <c r="AE573" i="6"/>
  <c r="AD573" i="6"/>
  <c r="AE541" i="6"/>
  <c r="AD541" i="6"/>
  <c r="AD729" i="6"/>
  <c r="AE729" i="6"/>
  <c r="AD459" i="6"/>
  <c r="AE459" i="6"/>
  <c r="AE328" i="6"/>
  <c r="AD328" i="6"/>
  <c r="AC11" i="6" l="1"/>
</calcChain>
</file>

<file path=xl/sharedStrings.xml><?xml version="1.0" encoding="utf-8"?>
<sst xmlns="http://schemas.openxmlformats.org/spreadsheetml/2006/main" count="11793" uniqueCount="2736">
  <si>
    <t> Reed &amp; Daniel </t>
  </si>
  <si>
    <t> AJ 23.188 </t>
  </si>
  <si>
    <t>2416311.782 </t>
  </si>
  <si>
    <t> 16.07.1903 06:46 </t>
  </si>
  <si>
    <t>2416322.616 </t>
  </si>
  <si>
    <t> 27.07.1903 02:47 </t>
  </si>
  <si>
    <t> 0.507 </t>
  </si>
  <si>
    <t> Miss Whitney </t>
  </si>
  <si>
    <t> PA 11.428 </t>
  </si>
  <si>
    <t>2416341.630 </t>
  </si>
  <si>
    <t> 15.08.1903 03:07 </t>
  </si>
  <si>
    <t> 0.516 </t>
  </si>
  <si>
    <t>2416345.712 </t>
  </si>
  <si>
    <t> 19.08.1903 05:05 </t>
  </si>
  <si>
    <t> 0.526 </t>
  </si>
  <si>
    <t>2416379.649 </t>
  </si>
  <si>
    <t> 22.09.1903 03:34 </t>
  </si>
  <si>
    <t>2416382.367 </t>
  </si>
  <si>
    <t> 24.09.1903 20:48 </t>
  </si>
  <si>
    <t> 0.530 </t>
  </si>
  <si>
    <t>2416383.728 </t>
  </si>
  <si>
    <t> 26.09.1903 05:28 </t>
  </si>
  <si>
    <t>2416387.799 </t>
  </si>
  <si>
    <t> 30.09.1903 07:10 </t>
  </si>
  <si>
    <t>2416414.951 </t>
  </si>
  <si>
    <t> 27.10.1903 10:49 </t>
  </si>
  <si>
    <t>2416705.433 </t>
  </si>
  <si>
    <t> 12.08.1904 22:23 </t>
  </si>
  <si>
    <t> 0.521 </t>
  </si>
  <si>
    <t>2416720.362 </t>
  </si>
  <si>
    <t> 27.08.1904 20:41 </t>
  </si>
  <si>
    <t> 0.518 </t>
  </si>
  <si>
    <t>2416739.367 </t>
  </si>
  <si>
    <t> 15.09.1904 20:48 </t>
  </si>
  <si>
    <t> 0.519 </t>
  </si>
  <si>
    <t>2416754.298 </t>
  </si>
  <si>
    <t> 30.09.1904 19:09 </t>
  </si>
  <si>
    <t>2416769.229 </t>
  </si>
  <si>
    <t> 15.10.1904 17:29 </t>
  </si>
  <si>
    <t> 0.517 </t>
  </si>
  <si>
    <t>2416800.456 </t>
  </si>
  <si>
    <t> 15.11.1904 22:56 </t>
  </si>
  <si>
    <t> 0.522 </t>
  </si>
  <si>
    <t> A.A.Nijland </t>
  </si>
  <si>
    <t> BAN 2.129 </t>
  </si>
  <si>
    <t>2416815.384 </t>
  </si>
  <si>
    <t> 30.11.1904 21:12 </t>
  </si>
  <si>
    <t>2416823.517 </t>
  </si>
  <si>
    <t> 09.12.1904 00:24 </t>
  </si>
  <si>
    <t> 0.506 </t>
  </si>
  <si>
    <t>2416850.670 </t>
  </si>
  <si>
    <t> 05.01.1905 04:04 </t>
  </si>
  <si>
    <t> 0.510 </t>
  </si>
  <si>
    <t>2416884.606 </t>
  </si>
  <si>
    <t> 08.02.1905 02:32 </t>
  </si>
  <si>
    <t>2416907.683 </t>
  </si>
  <si>
    <t> 03.03.1905 04:23 </t>
  </si>
  <si>
    <t>2416944.336 </t>
  </si>
  <si>
    <t> 08.04.1905 20:03 </t>
  </si>
  <si>
    <t> 0.512 </t>
  </si>
  <si>
    <t>2417021.707 </t>
  </si>
  <si>
    <t> 25.06.1905 04:58 </t>
  </si>
  <si>
    <t> 0.508 </t>
  </si>
  <si>
    <t>2417062.431 </t>
  </si>
  <si>
    <t> 04.08.1905 22:20 </t>
  </si>
  <si>
    <t>2417138.448 </t>
  </si>
  <si>
    <t> 19.10.1905 22:45 </t>
  </si>
  <si>
    <t>2417225.327 </t>
  </si>
  <si>
    <t> 14.01.1906 19:50 </t>
  </si>
  <si>
    <t> 0.509 </t>
  </si>
  <si>
    <t>2417233.4677 </t>
  </si>
  <si>
    <t> 22.01.1906 23:13 </t>
  </si>
  <si>
    <t> 0.5053 </t>
  </si>
  <si>
    <t> K.Graff </t>
  </si>
  <si>
    <t> MHAM 11.71 </t>
  </si>
  <si>
    <t>2417237.538 </t>
  </si>
  <si>
    <t> 27.01.1906 00:54 </t>
  </si>
  <si>
    <t> 0.503 </t>
  </si>
  <si>
    <t>2417290.486 </t>
  </si>
  <si>
    <t> 20.03.1906 23:39 </t>
  </si>
  <si>
    <t>2417294.549 </t>
  </si>
  <si>
    <t> 25.03.1906 01:10 </t>
  </si>
  <si>
    <t> 0.501 </t>
  </si>
  <si>
    <t>2417305.411 </t>
  </si>
  <si>
    <t> 04.04.1906 21:51 </t>
  </si>
  <si>
    <t>2417317.627 </t>
  </si>
  <si>
    <t> 17.04.1906 03:02 </t>
  </si>
  <si>
    <t> 0.502 </t>
  </si>
  <si>
    <t>2417324.417 </t>
  </si>
  <si>
    <t> 23.04.1906 22:00 </t>
  </si>
  <si>
    <t> 0.505 </t>
  </si>
  <si>
    <t>2417366.494 </t>
  </si>
  <si>
    <t> 04.06.1906 23:51 </t>
  </si>
  <si>
    <t>2417370.569 </t>
  </si>
  <si>
    <t> 09.06.1906 01:39 </t>
  </si>
  <si>
    <t> 0.504 </t>
  </si>
  <si>
    <t>2417438.432 </t>
  </si>
  <si>
    <t> 15.08.1906 22:22 </t>
  </si>
  <si>
    <t> 0.494 </t>
  </si>
  <si>
    <t>2417438.436 </t>
  </si>
  <si>
    <t> 15.08.1906 22:27 </t>
  </si>
  <si>
    <t> 0.498 </t>
  </si>
  <si>
    <t>2417453.367 </t>
  </si>
  <si>
    <t> 30.08.1906 20:48 </t>
  </si>
  <si>
    <t> 0.497 </t>
  </si>
  <si>
    <t>2417476.452 </t>
  </si>
  <si>
    <t> 22.09.1906 22:50 </t>
  </si>
  <si>
    <t>2417480.515 </t>
  </si>
  <si>
    <t> 27.09.1906 00:21 </t>
  </si>
  <si>
    <t> 0.496 </t>
  </si>
  <si>
    <t>2417495.445 </t>
  </si>
  <si>
    <t> 11.10.1906 22:40 </t>
  </si>
  <si>
    <t>2417525.313 </t>
  </si>
  <si>
    <t> 10.11.1906 19:30 </t>
  </si>
  <si>
    <t>2417552.463 </t>
  </si>
  <si>
    <t> 07.12.1906 23:06 </t>
  </si>
  <si>
    <t>2417582.325 </t>
  </si>
  <si>
    <t> 06.01.1907 19:48 </t>
  </si>
  <si>
    <t>2417639.335 </t>
  </si>
  <si>
    <t> 04.03.1907 20:02 </t>
  </si>
  <si>
    <t> 0.493 </t>
  </si>
  <si>
    <t>2417647.4814 </t>
  </si>
  <si>
    <t> 12.03.1907 23:33 </t>
  </si>
  <si>
    <t> 0.4949 </t>
  </si>
  <si>
    <t>2417700.4209 </t>
  </si>
  <si>
    <t> 04.05.1907 22:06 </t>
  </si>
  <si>
    <t> 0.4936 </t>
  </si>
  <si>
    <t>2417723.500 </t>
  </si>
  <si>
    <t> 28.05.1907 00:00 </t>
  </si>
  <si>
    <t>2417738.421 </t>
  </si>
  <si>
    <t> 11.06.1907 22:06 </t>
  </si>
  <si>
    <t> 0.485 </t>
  </si>
  <si>
    <t>2417765.577 </t>
  </si>
  <si>
    <t> 09.07.1907 01:50 </t>
  </si>
  <si>
    <t> 0.492 </t>
  </si>
  <si>
    <t>2417769.644 </t>
  </si>
  <si>
    <t> 13.07.1907 03:27 </t>
  </si>
  <si>
    <t> 0.486 </t>
  </si>
  <si>
    <t>2417788.651 </t>
  </si>
  <si>
    <t> 01.08.1907 03:37 </t>
  </si>
  <si>
    <t> 0.489 </t>
  </si>
  <si>
    <t>2417795.448 </t>
  </si>
  <si>
    <t> 07.08.1907 22:45 </t>
  </si>
  <si>
    <t> 0.499 </t>
  </si>
  <si>
    <t>2417799.509 </t>
  </si>
  <si>
    <t> 12.08.1907 00:12 </t>
  </si>
  <si>
    <t> 0.487 </t>
  </si>
  <si>
    <t>2417818.5166 </t>
  </si>
  <si>
    <t> 31.08.1907 00:23 </t>
  </si>
  <si>
    <t> 0.4907 </t>
  </si>
  <si>
    <t>2417825.301 </t>
  </si>
  <si>
    <t> 06.09.1907 19:13 </t>
  </si>
  <si>
    <t> 0.488 </t>
  </si>
  <si>
    <t>2417829.373 </t>
  </si>
  <si>
    <t> 10.09.1907 20:57 </t>
  </si>
  <si>
    <t>2417837.520 </t>
  </si>
  <si>
    <t> 19.09.1907 00:28 </t>
  </si>
  <si>
    <t> 0.490 </t>
  </si>
  <si>
    <t>2417844.3076 </t>
  </si>
  <si>
    <t> 25.09.1907 19:22 </t>
  </si>
  <si>
    <t> 0.4900 </t>
  </si>
  <si>
    <t>2417845.662 </t>
  </si>
  <si>
    <t> 27.09.1907 03:53 </t>
  </si>
  <si>
    <t>2417852.449 </t>
  </si>
  <si>
    <t> 03.10.1907 22:46 </t>
  </si>
  <si>
    <t>2417859.234 </t>
  </si>
  <si>
    <t> 10.10.1907 17:36 </t>
  </si>
  <si>
    <t> 0.484 </t>
  </si>
  <si>
    <t>2417977.333 </t>
  </si>
  <si>
    <t> 05.02.1908 19:59 </t>
  </si>
  <si>
    <t>2418031.631 </t>
  </si>
  <si>
    <t> 31.03.1908 03:08 </t>
  </si>
  <si>
    <t>2418034.345 </t>
  </si>
  <si>
    <t> 02.04.1908 20:16 </t>
  </si>
  <si>
    <t>2418046.562 </t>
  </si>
  <si>
    <t> 15.04.1908 01:29 </t>
  </si>
  <si>
    <t> 0.483 </t>
  </si>
  <si>
    <t>2418053.348 </t>
  </si>
  <si>
    <t> 21.04.1908 20:21 </t>
  </si>
  <si>
    <t> 0.482 </t>
  </si>
  <si>
    <t>2418061.491 </t>
  </si>
  <si>
    <t> 29.04.1908 23:47 </t>
  </si>
  <si>
    <t> 0.480 </t>
  </si>
  <si>
    <t>2418072.351 </t>
  </si>
  <si>
    <t> 10.05.1908 20:25 </t>
  </si>
  <si>
    <t> 0.481 </t>
  </si>
  <si>
    <t>2418080.492 </t>
  </si>
  <si>
    <t> 18.05.1908 23:48 </t>
  </si>
  <si>
    <t> 0.477 </t>
  </si>
  <si>
    <t>2418095.430 </t>
  </si>
  <si>
    <t> 02.06.1908 22:19 </t>
  </si>
  <si>
    <t>2418152.442 </t>
  </si>
  <si>
    <t> 29.07.1908 22:36 </t>
  </si>
  <si>
    <t>2418179.586 </t>
  </si>
  <si>
    <t> 26.08.1908 02:03 </t>
  </si>
  <si>
    <t>2418187.733 </t>
  </si>
  <si>
    <t> 03.09.1908 05:35 </t>
  </si>
  <si>
    <t> 0.479 </t>
  </si>
  <si>
    <t> R.S.Dugan </t>
  </si>
  <si>
    <t> CPRI 2.17 </t>
  </si>
  <si>
    <t>2418194.523 </t>
  </si>
  <si>
    <t> 10.09.1908 00:33 </t>
  </si>
  <si>
    <t>2418205.380 </t>
  </si>
  <si>
    <t> 20.09.1908 21:07 </t>
  </si>
  <si>
    <t>2418217.597 </t>
  </si>
  <si>
    <t> 03.10.1908 02:19 </t>
  </si>
  <si>
    <t>2418235.244 </t>
  </si>
  <si>
    <t> 20.10.1908 17:51 </t>
  </si>
  <si>
    <t>2418236.600 </t>
  </si>
  <si>
    <t> 22.10.1908 02:24 </t>
  </si>
  <si>
    <t> 0.478 </t>
  </si>
  <si>
    <t>2418259.677 </t>
  </si>
  <si>
    <t> 14.11.1908 04:14 </t>
  </si>
  <si>
    <t>2418267.824 </t>
  </si>
  <si>
    <t> 22.11.1908 07:46 </t>
  </si>
  <si>
    <t>2418278.681 </t>
  </si>
  <si>
    <t> 03.12.1908 04:20 </t>
  </si>
  <si>
    <t>2418327.550 </t>
  </si>
  <si>
    <t> 21.01.1909 01:12 </t>
  </si>
  <si>
    <t>2418377.774 </t>
  </si>
  <si>
    <t> 12.03.1909 06:34 </t>
  </si>
  <si>
    <t> 0.476 </t>
  </si>
  <si>
    <t>2418381.845 </t>
  </si>
  <si>
    <t> 16.03.1909 08:16 </t>
  </si>
  <si>
    <t> 0.475 </t>
  </si>
  <si>
    <t>2418384.561 </t>
  </si>
  <si>
    <t> 19.03.1909 01:27 </t>
  </si>
  <si>
    <t>2418388.632 </t>
  </si>
  <si>
    <t> 23.03.1909 03:10 </t>
  </si>
  <si>
    <t>2418407.634 </t>
  </si>
  <si>
    <t> 11.04.1909 03:12 </t>
  </si>
  <si>
    <t> 0.472 </t>
  </si>
  <si>
    <t>2418498.583 </t>
  </si>
  <si>
    <t> 11.07.1909 01:59 </t>
  </si>
  <si>
    <t>2418524.377 </t>
  </si>
  <si>
    <t> 05.08.1909 21:02 </t>
  </si>
  <si>
    <t> 0.474 </t>
  </si>
  <si>
    <t>2418973.684 </t>
  </si>
  <si>
    <t> 29.10.1910 04:24 </t>
  </si>
  <si>
    <t> 0.463 </t>
  </si>
  <si>
    <t> MN 75.706 </t>
  </si>
  <si>
    <t>2419041.551 </t>
  </si>
  <si>
    <t> 05.01.1911 01:13 </t>
  </si>
  <si>
    <t> 0.457 </t>
  </si>
  <si>
    <t>2419041.555 </t>
  </si>
  <si>
    <t> 05.01.1911 01:19 </t>
  </si>
  <si>
    <t> 0.461 </t>
  </si>
  <si>
    <t>2419113.495 </t>
  </si>
  <si>
    <t> 17.03.1911 23:52 </t>
  </si>
  <si>
    <t> 0.456 </t>
  </si>
  <si>
    <t>2419147.432 </t>
  </si>
  <si>
    <t> 20.04.1911 22:22 </t>
  </si>
  <si>
    <t>2419162.366 </t>
  </si>
  <si>
    <t> 05.05.1911 20:47 </t>
  </si>
  <si>
    <t> 0.459 </t>
  </si>
  <si>
    <t>2419322.541 </t>
  </si>
  <si>
    <t> 13.10.1911 00:59 </t>
  </si>
  <si>
    <t> 0.454 </t>
  </si>
  <si>
    <t>2419329.331 </t>
  </si>
  <si>
    <t> 19.10.1911 19:56 </t>
  </si>
  <si>
    <t> R.Lehnert </t>
  </si>
  <si>
    <t> AN 192.201 </t>
  </si>
  <si>
    <t>2419599.455 </t>
  </si>
  <si>
    <t> 15.07.1912 22:55 </t>
  </si>
  <si>
    <t> 0.447 </t>
  </si>
  <si>
    <t> AN 194.165 </t>
  </si>
  <si>
    <t>2420005.325 </t>
  </si>
  <si>
    <t> 25.08.1913 19:48 </t>
  </si>
  <si>
    <t> 0.437 </t>
  </si>
  <si>
    <t>2420009.398 </t>
  </si>
  <si>
    <t> 29.08.1913 21:33 </t>
  </si>
  <si>
    <t> 0.438 </t>
  </si>
  <si>
    <t>2420253.738 </t>
  </si>
  <si>
    <t> 01.05.1914 05:42 </t>
  </si>
  <si>
    <t> 0.436 </t>
  </si>
  <si>
    <t>2420568.659 </t>
  </si>
  <si>
    <t> 12.03.1915 03:48 </t>
  </si>
  <si>
    <t> 0.427 </t>
  </si>
  <si>
    <t>2420647.391 </t>
  </si>
  <si>
    <t> 29.05.1915 21:23 </t>
  </si>
  <si>
    <t>2421486.288 </t>
  </si>
  <si>
    <t> 14.09.1917 18:54 </t>
  </si>
  <si>
    <t> 0.416 </t>
  </si>
  <si>
    <t>2421490.360 </t>
  </si>
  <si>
    <t> 18.09.1917 20:38 </t>
  </si>
  <si>
    <t>2421573.164 </t>
  </si>
  <si>
    <t> 10.12.1917 15:56 </t>
  </si>
  <si>
    <t> 0.415 </t>
  </si>
  <si>
    <t>2422200.296 </t>
  </si>
  <si>
    <t> 29.08.1919 19:06 </t>
  </si>
  <si>
    <t> 0.402 </t>
  </si>
  <si>
    <t>2422204.368 </t>
  </si>
  <si>
    <t> 02.09.1919 20:49 </t>
  </si>
  <si>
    <t>2422223.372 </t>
  </si>
  <si>
    <t> 21.09.1919 20:55 </t>
  </si>
  <si>
    <t> 0.401 </t>
  </si>
  <si>
    <t>2422234.230 </t>
  </si>
  <si>
    <t> 02.10.1919 17:31 </t>
  </si>
  <si>
    <t> 0.400 </t>
  </si>
  <si>
    <t>2422238.303 </t>
  </si>
  <si>
    <t> 06.10.1919 19:16 </t>
  </si>
  <si>
    <t>2422918.374 </t>
  </si>
  <si>
    <t> 16.08.1921 20:58 </t>
  </si>
  <si>
    <t> 0.386 </t>
  </si>
  <si>
    <t>2422933.307 </t>
  </si>
  <si>
    <t> 31.08.1921 19:22 </t>
  </si>
  <si>
    <t> 0.387 </t>
  </si>
  <si>
    <t>2423499.359 </t>
  </si>
  <si>
    <t> 20.03.1923 20:36 </t>
  </si>
  <si>
    <t> 0.380 </t>
  </si>
  <si>
    <t> W.Zessewitsch </t>
  </si>
  <si>
    <t> IODE 4.2.19 </t>
  </si>
  <si>
    <t>2423757.274 </t>
  </si>
  <si>
    <t> 03.12.1923 18:34 </t>
  </si>
  <si>
    <t> 0.378 </t>
  </si>
  <si>
    <t> PZ 5.62 </t>
  </si>
  <si>
    <t>2424418.342 </t>
  </si>
  <si>
    <t> 24.09.1925 20:12 </t>
  </si>
  <si>
    <t> 0.365 </t>
  </si>
  <si>
    <t>2424627.388 </t>
  </si>
  <si>
    <t> 21.04.1926 21:18 </t>
  </si>
  <si>
    <t> 0.363 </t>
  </si>
  <si>
    <t> J.Pagaczewski </t>
  </si>
  <si>
    <t> CRAC 22 </t>
  </si>
  <si>
    <t>2424828.287 </t>
  </si>
  <si>
    <t> 08.11.1926 18:53 </t>
  </si>
  <si>
    <t> 0.358 </t>
  </si>
  <si>
    <t>2425584.374 </t>
  </si>
  <si>
    <t> 03.12.1928 20:58 </t>
  </si>
  <si>
    <t> 0.342 </t>
  </si>
  <si>
    <t>2426245.434 </t>
  </si>
  <si>
    <t> 25.09.1930 22:24 </t>
  </si>
  <si>
    <t> 0.321 </t>
  </si>
  <si>
    <t>2426260.368 </t>
  </si>
  <si>
    <t> 10.10.1930 20:49 </t>
  </si>
  <si>
    <t> 0.323 </t>
  </si>
  <si>
    <t>2426944.503 </t>
  </si>
  <si>
    <t> 25.08.1932 00:04 </t>
  </si>
  <si>
    <t> 0.300 </t>
  </si>
  <si>
    <t> E.Warmbier </t>
  </si>
  <si>
    <t> AAC 3.95 </t>
  </si>
  <si>
    <t>2426985.224 </t>
  </si>
  <si>
    <t> 04.10.1932 17:22 </t>
  </si>
  <si>
    <t> 0.298 </t>
  </si>
  <si>
    <t>2427004.227 </t>
  </si>
  <si>
    <t> 23.10.1932 17:26 </t>
  </si>
  <si>
    <t> 0.296 </t>
  </si>
  <si>
    <t>2427138.612 </t>
  </si>
  <si>
    <t> 07.03.1933 02:41 </t>
  </si>
  <si>
    <t> 0.293 </t>
  </si>
  <si>
    <t> K.Himpel </t>
  </si>
  <si>
    <t> AN 261.255 </t>
  </si>
  <si>
    <t>2427684.289 </t>
  </si>
  <si>
    <t> 03.09.1934 18:56 </t>
  </si>
  <si>
    <t> 0.273 </t>
  </si>
  <si>
    <t>2428459.370 </t>
  </si>
  <si>
    <t> 17.10.1936 20:52 </t>
  </si>
  <si>
    <t> 0.246 </t>
  </si>
  <si>
    <t> A.Soloviev </t>
  </si>
  <si>
    <t> CTAD 34 </t>
  </si>
  <si>
    <t>2429078.360 </t>
  </si>
  <si>
    <t> 28.06.1938 20:38 </t>
  </si>
  <si>
    <t> 0.237 </t>
  </si>
  <si>
    <t> I.M.Ishchenko </t>
  </si>
  <si>
    <t> BTAO 2.455 </t>
  </si>
  <si>
    <t>2429082.431 </t>
  </si>
  <si>
    <t> 02.07.1938 22:20 </t>
  </si>
  <si>
    <t> 0.235 </t>
  </si>
  <si>
    <t>2429108.224 </t>
  </si>
  <si>
    <t> 28.07.1938 17:22 </t>
  </si>
  <si>
    <t>2429116.368 </t>
  </si>
  <si>
    <t> 05.08.1938 20:49 </t>
  </si>
  <si>
    <t> 0.236 </t>
  </si>
  <si>
    <t>2429131.300 </t>
  </si>
  <si>
    <t> 20.08.1938 19:12 </t>
  </si>
  <si>
    <t>2429135.371 </t>
  </si>
  <si>
    <t> 24.08.1938 20:54 </t>
  </si>
  <si>
    <t> 0.234 </t>
  </si>
  <si>
    <t>2429142.158 </t>
  </si>
  <si>
    <t> 31.08.1938 15:47 </t>
  </si>
  <si>
    <t>2429161.163 </t>
  </si>
  <si>
    <t> 19.09.1938 15:54 </t>
  </si>
  <si>
    <t>2429162.518 </t>
  </si>
  <si>
    <t> 21.09.1938 00:25 </t>
  </si>
  <si>
    <t> 0.232 </t>
  </si>
  <si>
    <t>2429845.301 </t>
  </si>
  <si>
    <t> 03.08.1940 19:13 </t>
  </si>
  <si>
    <t> 0.215 </t>
  </si>
  <si>
    <t>2429853.448 </t>
  </si>
  <si>
    <t> 11.08.1940 22:45 </t>
  </si>
  <si>
    <t> 0.217 </t>
  </si>
  <si>
    <t>2430164.296 </t>
  </si>
  <si>
    <t> 18.06.1941 19:06 </t>
  </si>
  <si>
    <t> 0.208 </t>
  </si>
  <si>
    <t>2430172.440 </t>
  </si>
  <si>
    <t> 26.06.1941 22:33 </t>
  </si>
  <si>
    <t> 0.207 </t>
  </si>
  <si>
    <t>2430198.233 </t>
  </si>
  <si>
    <t> 22.07.1941 17:35 </t>
  </si>
  <si>
    <t>2430202.305 </t>
  </si>
  <si>
    <t> 26.07.1941 19:19 </t>
  </si>
  <si>
    <t>2432686.381 </t>
  </si>
  <si>
    <t> 14.05.1948 21:08 </t>
  </si>
  <si>
    <t> 0.139 </t>
  </si>
  <si>
    <t> A.Szczepanowska </t>
  </si>
  <si>
    <t> AAC 4.117 </t>
  </si>
  <si>
    <t>2432766.462 </t>
  </si>
  <si>
    <t> 02.08.1948 23:05 </t>
  </si>
  <si>
    <t> 0.131 </t>
  </si>
  <si>
    <t> SAC 20.80 </t>
  </si>
  <si>
    <t>2432823.474 </t>
  </si>
  <si>
    <t> 28.09.1948 23:22 </t>
  </si>
  <si>
    <t> 0.129 </t>
  </si>
  <si>
    <t> SAC 25.82 </t>
  </si>
  <si>
    <t>2432887.272 </t>
  </si>
  <si>
    <t> 01.12.1948 18:31 </t>
  </si>
  <si>
    <t> 0.127 </t>
  </si>
  <si>
    <t>2433005.366 </t>
  </si>
  <si>
    <t> 29.03.1949 20:47 </t>
  </si>
  <si>
    <t> 0.122 </t>
  </si>
  <si>
    <t>2433028.443 </t>
  </si>
  <si>
    <t> 21.04.1949 22:37 </t>
  </si>
  <si>
    <t> 0.123 </t>
  </si>
  <si>
    <t> SAC 24.82 </t>
  </si>
  <si>
    <t>2433032.515 </t>
  </si>
  <si>
    <t> 26.04.1949 00:21 </t>
  </si>
  <si>
    <t>2433066.452 </t>
  </si>
  <si>
    <t> 29.05.1949 22:50 </t>
  </si>
  <si>
    <t>2433123.462 </t>
  </si>
  <si>
    <t> 25.07.1949 23:05 </t>
  </si>
  <si>
    <t> 0.120 </t>
  </si>
  <si>
    <t> S.Taffara </t>
  </si>
  <si>
    <t> MSAI 23.197 </t>
  </si>
  <si>
    <t>2433172.331 </t>
  </si>
  <si>
    <t> 12.09.1949 19:56 </t>
  </si>
  <si>
    <t> AAC 5.75 </t>
  </si>
  <si>
    <t>2433184.547 </t>
  </si>
  <si>
    <t> 25.09.1949 01:07 </t>
  </si>
  <si>
    <t> 0.119 </t>
  </si>
  <si>
    <t>2433385.444 </t>
  </si>
  <si>
    <t> 13.04.1950 22:39 </t>
  </si>
  <si>
    <t> 0.113 </t>
  </si>
  <si>
    <t>2433628.4284 </t>
  </si>
  <si>
    <t> 12.12.1950 22:16 </t>
  </si>
  <si>
    <t> 0.1124 </t>
  </si>
  <si>
    <t>E </t>
  </si>
  <si>
    <t>?</t>
  </si>
  <si>
    <t> M.F.Lenouvel </t>
  </si>
  <si>
    <t> JO 34.20 </t>
  </si>
  <si>
    <t>2433799.465 </t>
  </si>
  <si>
    <t> 01.06.1951 23:09 </t>
  </si>
  <si>
    <t> 0.110 </t>
  </si>
  <si>
    <t>2433890.415 </t>
  </si>
  <si>
    <t> 31.08.1951 21:57 </t>
  </si>
  <si>
    <t>2433928.422 </t>
  </si>
  <si>
    <t> 08.10.1951 22:07 </t>
  </si>
  <si>
    <t> 0.108 </t>
  </si>
  <si>
    <t>2434190.408 </t>
  </si>
  <si>
    <t> 26.06.1952 21:47 </t>
  </si>
  <si>
    <t> 0.105 </t>
  </si>
  <si>
    <t>2434490.408 </t>
  </si>
  <si>
    <t> 22.04.1953 21:47 </t>
  </si>
  <si>
    <t> 0.107 </t>
  </si>
  <si>
    <t> AA 6.144 </t>
  </si>
  <si>
    <t>2434661.441 </t>
  </si>
  <si>
    <t> 10.10.1953 22:35 </t>
  </si>
  <si>
    <t> 0.101 </t>
  </si>
  <si>
    <t>2434848.769 </t>
  </si>
  <si>
    <t> 16.04.1954 06:27 </t>
  </si>
  <si>
    <t> 0.100 </t>
  </si>
  <si>
    <t> R.H.Koch </t>
  </si>
  <si>
    <t> AJ 66.35 </t>
  </si>
  <si>
    <t>2435341.5210 </t>
  </si>
  <si>
    <t> 22.08.1955 00:30 </t>
  </si>
  <si>
    <t> 0.0956 </t>
  </si>
  <si>
    <t>? </t>
  </si>
  <si>
    <t> K.Kordylewski </t>
  </si>
  <si>
    <t> SAC 28.109 </t>
  </si>
  <si>
    <t>2435360.527 </t>
  </si>
  <si>
    <t> 10.09.1955 00:38 </t>
  </si>
  <si>
    <t> 0.097 </t>
  </si>
  <si>
    <t> A.Kruszewski </t>
  </si>
  <si>
    <t> SAC 29.108 </t>
  </si>
  <si>
    <t>2435371.382 </t>
  </si>
  <si>
    <t> 20.09.1955 21:10 </t>
  </si>
  <si>
    <t> 0.093 </t>
  </si>
  <si>
    <t>2435394.4545 </t>
  </si>
  <si>
    <t> 13.10.1955 22:54 </t>
  </si>
  <si>
    <t> 0.0883 </t>
  </si>
  <si>
    <t> G.A.Lange </t>
  </si>
  <si>
    <t> AC 167.19 </t>
  </si>
  <si>
    <t>2435493.550 </t>
  </si>
  <si>
    <t> 21.01.1956 01:12 </t>
  </si>
  <si>
    <t> 0.089 </t>
  </si>
  <si>
    <t> AC 175.18 </t>
  </si>
  <si>
    <t>2435713.4563 </t>
  </si>
  <si>
    <t> 27.08.1956 22:57 </t>
  </si>
  <si>
    <t> 0.0879 </t>
  </si>
  <si>
    <t> J.Lazarewicz </t>
  </si>
  <si>
    <t> AA 8.48 </t>
  </si>
  <si>
    <t>2435743.321 </t>
  </si>
  <si>
    <t> 26.09.1956 19:42 </t>
  </si>
  <si>
    <t> AA 9.46 </t>
  </si>
  <si>
    <t>2435762.324 </t>
  </si>
  <si>
    <t> 15.10.1956 19:46 </t>
  </si>
  <si>
    <t> 0.087 </t>
  </si>
  <si>
    <t>2435876.353 </t>
  </si>
  <si>
    <t> 06.02.1957 20:28 </t>
  </si>
  <si>
    <t> 0.090 </t>
  </si>
  <si>
    <t> J.Kordylewski </t>
  </si>
  <si>
    <t>2435930.648 </t>
  </si>
  <si>
    <t> 02.04.1957 03:33 </t>
  </si>
  <si>
    <t>2436047.3835 </t>
  </si>
  <si>
    <t> 27.07.1957 21:12 </t>
  </si>
  <si>
    <t> 0.0809 </t>
  </si>
  <si>
    <t> V.M.Grigorevsky </t>
  </si>
  <si>
    <t> PZ 16.579 </t>
  </si>
  <si>
    <t>2436047.384 </t>
  </si>
  <si>
    <t> 0.081 </t>
  </si>
  <si>
    <t> E.A.Satanova </t>
  </si>
  <si>
    <t> PZ 13.125 </t>
  </si>
  <si>
    <t>2436051.4545 </t>
  </si>
  <si>
    <t> 31.07.1957 22:54 </t>
  </si>
  <si>
    <t> 0.0796 </t>
  </si>
  <si>
    <t>2436051.455 </t>
  </si>
  <si>
    <t> 31.07.1957 22:55 </t>
  </si>
  <si>
    <t> 0.080 </t>
  </si>
  <si>
    <t>2436070.4613 </t>
  </si>
  <si>
    <t> 19.08.1957 23:04 </t>
  </si>
  <si>
    <t> 0.0820 </t>
  </si>
  <si>
    <t>2436070.463 </t>
  </si>
  <si>
    <t> 19.08.1957 23:06 </t>
  </si>
  <si>
    <t> 0.084 </t>
  </si>
  <si>
    <t>2436074.531 </t>
  </si>
  <si>
    <t> 24.08.1957 00:44 </t>
  </si>
  <si>
    <t> 0.079 </t>
  </si>
  <si>
    <t>2436074.5336 </t>
  </si>
  <si>
    <t> 24.08.1957 00:48 </t>
  </si>
  <si>
    <t> 0.0819 </t>
  </si>
  <si>
    <t>2436078.6059 </t>
  </si>
  <si>
    <t> 28.08.1957 02:32 </t>
  </si>
  <si>
    <t>2436081.3208 </t>
  </si>
  <si>
    <t> 30.08.1957 19:41 </t>
  </si>
  <si>
    <t> 0.0818 </t>
  </si>
  <si>
    <t>2436081.322 </t>
  </si>
  <si>
    <t> 30.08.1957 19:43 </t>
  </si>
  <si>
    <t> 0.083 </t>
  </si>
  <si>
    <t>2436096.2554 </t>
  </si>
  <si>
    <t> 14.09.1957 18:07 </t>
  </si>
  <si>
    <t> 0.0844 </t>
  </si>
  <si>
    <t>2436096.256 </t>
  </si>
  <si>
    <t> 14.09.1957 18:08 </t>
  </si>
  <si>
    <t> 0.085 </t>
  </si>
  <si>
    <t>2436112.538 </t>
  </si>
  <si>
    <t> 01.10.1957 00:54 </t>
  </si>
  <si>
    <t> 0.078 </t>
  </si>
  <si>
    <t> AC 190.24 </t>
  </si>
  <si>
    <t>2436662.3028 </t>
  </si>
  <si>
    <t> 03.04.1959 19:16 </t>
  </si>
  <si>
    <t> 0.0727 </t>
  </si>
  <si>
    <t> EBC 1-32 </t>
  </si>
  <si>
    <t>2437202.567 </t>
  </si>
  <si>
    <t> 25.09.1960 01:36 </t>
  </si>
  <si>
    <t> 0.069 </t>
  </si>
  <si>
    <t> J.Rodzinski </t>
  </si>
  <si>
    <t> AA 18.332 </t>
  </si>
  <si>
    <t> Z.Szpor </t>
  </si>
  <si>
    <t> AA 17.61 </t>
  </si>
  <si>
    <t>2437202.5681 </t>
  </si>
  <si>
    <t> 25.09.1960 01:38 </t>
  </si>
  <si>
    <t> 0.0705 </t>
  </si>
  <si>
    <t> B.Kubica </t>
  </si>
  <si>
    <t>2437270.436 </t>
  </si>
  <si>
    <t> 01.12.1960 22:27 </t>
  </si>
  <si>
    <t> 0.066 </t>
  </si>
  <si>
    <t> F.Gerhart </t>
  </si>
  <si>
    <t> AN 288.71 </t>
  </si>
  <si>
    <t>2437270.440 </t>
  </si>
  <si>
    <t> 01.12.1960 22:33 </t>
  </si>
  <si>
    <t> 0.070 </t>
  </si>
  <si>
    <t> E.Pohl </t>
  </si>
  <si>
    <t>2437281.297 </t>
  </si>
  <si>
    <t> 12.12.1960 19:07 </t>
  </si>
  <si>
    <t> 0.067 </t>
  </si>
  <si>
    <t>2437319.305 </t>
  </si>
  <si>
    <t> 19.01.1961 19:19 </t>
  </si>
  <si>
    <t>2437319.306 </t>
  </si>
  <si>
    <t> 19.01.1961 19:20 </t>
  </si>
  <si>
    <t>RHN 2017</t>
  </si>
  <si>
    <t>2437376.319 </t>
  </si>
  <si>
    <t> 17.03.1961 19:39 </t>
  </si>
  <si>
    <t> E.Kowalsky </t>
  </si>
  <si>
    <t>2437376.321 </t>
  </si>
  <si>
    <t> 17.03.1961 19:42 </t>
  </si>
  <si>
    <t> E.Heizmann </t>
  </si>
  <si>
    <t>2437517.491 </t>
  </si>
  <si>
    <t> 05.08.1961 23:47 </t>
  </si>
  <si>
    <t> 0.064 </t>
  </si>
  <si>
    <t> A.Slowik </t>
  </si>
  <si>
    <t>2437517.495 </t>
  </si>
  <si>
    <t> 05.08.1961 23:52 </t>
  </si>
  <si>
    <t> 0.068 </t>
  </si>
  <si>
    <t> P.Flin </t>
  </si>
  <si>
    <t>2437547.357 </t>
  </si>
  <si>
    <t> 04.09.1961 20:34 </t>
  </si>
  <si>
    <t>2437547.361 </t>
  </si>
  <si>
    <t> 04.09.1961 20:39 </t>
  </si>
  <si>
    <t> B.Czerlunczakiewic </t>
  </si>
  <si>
    <t>2437866.3575 </t>
  </si>
  <si>
    <t> 20.07.1962 20:34 </t>
  </si>
  <si>
    <t> 0.0639 </t>
  </si>
  <si>
    <t> I.Todoran </t>
  </si>
  <si>
    <t> STBB 1965.57 </t>
  </si>
  <si>
    <t>2437870.426 </t>
  </si>
  <si>
    <t> 24.07.1962 22:13 </t>
  </si>
  <si>
    <t> 0.060 </t>
  </si>
  <si>
    <t> A.Kizilirmak </t>
  </si>
  <si>
    <t>2437870.427 </t>
  </si>
  <si>
    <t> 24.07.1962 22:14 </t>
  </si>
  <si>
    <t> 0.061 </t>
  </si>
  <si>
    <t> I.Yavuz </t>
  </si>
  <si>
    <t>2437870.428 </t>
  </si>
  <si>
    <t> 24.07.1962 22:16 </t>
  </si>
  <si>
    <t> 0.062 </t>
  </si>
  <si>
    <t>2438151.4175 </t>
  </si>
  <si>
    <t> 01.05.1963 22:01 </t>
  </si>
  <si>
    <t> 0.0581 </t>
  </si>
  <si>
    <t>2438246.4350 </t>
  </si>
  <si>
    <t> 04.08.1963 22:26 </t>
  </si>
  <si>
    <t> 0.0537 </t>
  </si>
  <si>
    <t>2438288.5218 </t>
  </si>
  <si>
    <t> 16.09.1963 00:31 </t>
  </si>
  <si>
    <t> 0.0594 </t>
  </si>
  <si>
    <t>IBVS 35 </t>
  </si>
  <si>
    <t>2438413.407 </t>
  </si>
  <si>
    <t> 18.01.1964 21:46 </t>
  </si>
  <si>
    <t> 0.059 </t>
  </si>
  <si>
    <t> O.Oburka </t>
  </si>
  <si>
    <t> BRNO 6 </t>
  </si>
  <si>
    <t>2438626.5200 </t>
  </si>
  <si>
    <t> 19.08.1964 00:28 </t>
  </si>
  <si>
    <t> 0.0510 </t>
  </si>
  <si>
    <t>2438881.727 </t>
  </si>
  <si>
    <t> 01.05.1965 05:26 </t>
  </si>
  <si>
    <t> 0.056 </t>
  </si>
  <si>
    <t> D.Williams </t>
  </si>
  <si>
    <t>IBVS 111 </t>
  </si>
  <si>
    <t>2438915.658 </t>
  </si>
  <si>
    <t> 04.06.1965 03:47 </t>
  </si>
  <si>
    <t> 0.051 </t>
  </si>
  <si>
    <t> R.Monske </t>
  </si>
  <si>
    <t>2438937.377 </t>
  </si>
  <si>
    <t> 25.06.1965 21:02 </t>
  </si>
  <si>
    <t>IBVS 187 </t>
  </si>
  <si>
    <t>2438938.739 </t>
  </si>
  <si>
    <t> 27.06.1965 05:44 </t>
  </si>
  <si>
    <t> 0.055 </t>
  </si>
  <si>
    <t>2438941.445 </t>
  </si>
  <si>
    <t> 29.06.1965 22:40 </t>
  </si>
  <si>
    <t> 0.046 </t>
  </si>
  <si>
    <t> V.Znojil </t>
  </si>
  <si>
    <t> BRNO 5 </t>
  </si>
  <si>
    <t>2438953.672 </t>
  </si>
  <si>
    <t> 12.07.1965 04:07 </t>
  </si>
  <si>
    <t>2438957.746 </t>
  </si>
  <si>
    <t> 16.07.1965 05:54 </t>
  </si>
  <si>
    <t> 0.058 </t>
  </si>
  <si>
    <t>IBVS 114 </t>
  </si>
  <si>
    <t>2438964.519 </t>
  </si>
  <si>
    <t> 23.07.1965 00:27 </t>
  </si>
  <si>
    <t> 0.043 </t>
  </si>
  <si>
    <t>2438972.675 </t>
  </si>
  <si>
    <t> 31.07.1965 04:12 </t>
  </si>
  <si>
    <t>2438975.386 </t>
  </si>
  <si>
    <t> 02.08.1965 21:15 </t>
  </si>
  <si>
    <t>2438987.603 </t>
  </si>
  <si>
    <t> 15.08.1965 02:28 </t>
  </si>
  <si>
    <t>2439055.467 </t>
  </si>
  <si>
    <t> 21.10.1965 23:12 </t>
  </si>
  <si>
    <t> 0.042 </t>
  </si>
  <si>
    <t> K.Reichenbächer </t>
  </si>
  <si>
    <t> MVS 8.24 </t>
  </si>
  <si>
    <t>2439086.697 </t>
  </si>
  <si>
    <t> 22.11.1965 04:43 </t>
  </si>
  <si>
    <t> 0.050 </t>
  </si>
  <si>
    <t> M.Baldwin </t>
  </si>
  <si>
    <t>IBVS 129 </t>
  </si>
  <si>
    <t>2439139.636 </t>
  </si>
  <si>
    <t> 14.01.1966 03:15 </t>
  </si>
  <si>
    <t> 0.049 </t>
  </si>
  <si>
    <t>2439142.339 </t>
  </si>
  <si>
    <t> 16.01.1966 20:08 </t>
  </si>
  <si>
    <t> 0.037 </t>
  </si>
  <si>
    <t>2439192.578 </t>
  </si>
  <si>
    <t> 08.03.1966 01:52 </t>
  </si>
  <si>
    <t> C.Ricker </t>
  </si>
  <si>
    <t>IBVS 154 </t>
  </si>
  <si>
    <t>2439200.717 </t>
  </si>
  <si>
    <t> 16.03.1966 05:12 </t>
  </si>
  <si>
    <t> 0.044 </t>
  </si>
  <si>
    <t>2439200.724 </t>
  </si>
  <si>
    <t> 16.03.1966 05:22 </t>
  </si>
  <si>
    <t> T.Cragg </t>
  </si>
  <si>
    <t>2439230.585 </t>
  </si>
  <si>
    <t> 15.04.1966 02:02 </t>
  </si>
  <si>
    <t> 0.048 </t>
  </si>
  <si>
    <t> D.Lucas </t>
  </si>
  <si>
    <t>2439234.656 </t>
  </si>
  <si>
    <t> 19.04.1966 03:44 </t>
  </si>
  <si>
    <t> 0.047 </t>
  </si>
  <si>
    <t>2439256.374 </t>
  </si>
  <si>
    <t> 10.05.1966 20:58 </t>
  </si>
  <si>
    <t> 0.045 </t>
  </si>
  <si>
    <t>2439272.664 </t>
  </si>
  <si>
    <t> 27.05.1966 03:56 </t>
  </si>
  <si>
    <t>2439291.669 </t>
  </si>
  <si>
    <t> 15.06.1966 04:03 </t>
  </si>
  <si>
    <t>2439294.381 </t>
  </si>
  <si>
    <t> 17.06.1966 21:08 </t>
  </si>
  <si>
    <t>2439295.740 </t>
  </si>
  <si>
    <t> 19.06.1966 05:45 </t>
  </si>
  <si>
    <t>2439299.813 </t>
  </si>
  <si>
    <t> 23.06.1966 07:30 </t>
  </si>
  <si>
    <t>2439314.743 </t>
  </si>
  <si>
    <t> 08.07.1966 05:49 </t>
  </si>
  <si>
    <t>2439321.532 </t>
  </si>
  <si>
    <t> 15.07.1966 00:46 </t>
  </si>
  <si>
    <t>2439404.336 </t>
  </si>
  <si>
    <t> 05.10.1966 20:03 </t>
  </si>
  <si>
    <t>2439530.577 </t>
  </si>
  <si>
    <t> 09.02.1967 01:50 </t>
  </si>
  <si>
    <t>IBVS 247 </t>
  </si>
  <si>
    <t>2439530.587 </t>
  </si>
  <si>
    <t>OEJV 0179</t>
  </si>
  <si>
    <t> 09.02.1967 02:05 </t>
  </si>
  <si>
    <t> 0.052 </t>
  </si>
  <si>
    <t>2439534.648 </t>
  </si>
  <si>
    <t> 13.02.1967 03:33 </t>
  </si>
  <si>
    <t> 0.041 </t>
  </si>
  <si>
    <t>2439537.354 </t>
  </si>
  <si>
    <t> 15.02.1967 20:29 </t>
  </si>
  <si>
    <t> 0.032 </t>
  </si>
  <si>
    <t> J.Zidu </t>
  </si>
  <si>
    <t> BRNO 9 </t>
  </si>
  <si>
    <t>2439571.296 </t>
  </si>
  <si>
    <t> 21.03.1967 19:06 </t>
  </si>
  <si>
    <t> 0.038 </t>
  </si>
  <si>
    <t>IBVS 299 </t>
  </si>
  <si>
    <t>2439606.596 </t>
  </si>
  <si>
    <t> 26.04.1967 02:18 </t>
  </si>
  <si>
    <t> D.Livingston </t>
  </si>
  <si>
    <t>IBVS 221 </t>
  </si>
  <si>
    <t>2439610.665 </t>
  </si>
  <si>
    <t> 30.04.1967 03:57 </t>
  </si>
  <si>
    <t> 0.040 </t>
  </si>
  <si>
    <t>2439617.450 </t>
  </si>
  <si>
    <t> 06.05.1967 22:48 </t>
  </si>
  <si>
    <t>2439670.387 </t>
  </si>
  <si>
    <t> 28.06.1967 21:17 </t>
  </si>
  <si>
    <t> 0.034 </t>
  </si>
  <si>
    <t>2439674.463 </t>
  </si>
  <si>
    <t> 02.07.1967 23:06 </t>
  </si>
  <si>
    <t>2439686.685 </t>
  </si>
  <si>
    <t> 15.07.1967 04:26 </t>
  </si>
  <si>
    <t>IBVS 795 </t>
  </si>
  <si>
    <t>2439708.399 </t>
  </si>
  <si>
    <t> 05.08.1967 21:34 </t>
  </si>
  <si>
    <t>2439712.460 </t>
  </si>
  <si>
    <t> 09.08.1967 23:02 </t>
  </si>
  <si>
    <t> 0.026 </t>
  </si>
  <si>
    <t>2439712.466 </t>
  </si>
  <si>
    <t> 09.08.1967 23:11 </t>
  </si>
  <si>
    <t> B.Grudkowska </t>
  </si>
  <si>
    <t>2439712.469 </t>
  </si>
  <si>
    <t> 09.08.1967 23:15 </t>
  </si>
  <si>
    <t> 0.035 </t>
  </si>
  <si>
    <t>2439762.701 </t>
  </si>
  <si>
    <t> 29.09.1967 04:49 </t>
  </si>
  <si>
    <t>2439800.709 </t>
  </si>
  <si>
    <t> 06.11.1967 05:00 </t>
  </si>
  <si>
    <t>2439906.597 </t>
  </si>
  <si>
    <t> 20.02.1968 02:19 </t>
  </si>
  <si>
    <t>2439910.663 </t>
  </si>
  <si>
    <t> 24.02.1968 03:54 </t>
  </si>
  <si>
    <t>2439918.804 </t>
  </si>
  <si>
    <t> 03.03.1968 07:17 </t>
  </si>
  <si>
    <t>2439948.667 </t>
  </si>
  <si>
    <t> 02.04.1968 04:00 </t>
  </si>
  <si>
    <t> 0.036 </t>
  </si>
  <si>
    <t> H.Blake </t>
  </si>
  <si>
    <t> L.Hazel </t>
  </si>
  <si>
    <t>2439948.669 </t>
  </si>
  <si>
    <t> 02.04.1968 04:03 </t>
  </si>
  <si>
    <t> F.Chapman </t>
  </si>
  <si>
    <t>2439948.670 </t>
  </si>
  <si>
    <t> 02.04.1968 04:04 </t>
  </si>
  <si>
    <t> 0.039 </t>
  </si>
  <si>
    <t>2439952.741 </t>
  </si>
  <si>
    <t> 06.04.1968 05:47 </t>
  </si>
  <si>
    <t>2439963.597 </t>
  </si>
  <si>
    <t> 17.04.1968 02:19 </t>
  </si>
  <si>
    <t>2439963.599 </t>
  </si>
  <si>
    <t> 17.04.1968 02:22 </t>
  </si>
  <si>
    <t>2440001.610 </t>
  </si>
  <si>
    <t> 25.05.1968 02:38 </t>
  </si>
  <si>
    <t>2440069.477 </t>
  </si>
  <si>
    <t> 31.07.1968 23:26 </t>
  </si>
  <si>
    <t>2440088.4965 </t>
  </si>
  <si>
    <t> 19.08.1968 23:54 </t>
  </si>
  <si>
    <t> 0.0474 </t>
  </si>
  <si>
    <t> N.V.Skatova </t>
  </si>
  <si>
    <t>IBVS 394 </t>
  </si>
  <si>
    <t>2440111.5781 </t>
  </si>
  <si>
    <t> 12.09.1968 01:52 </t>
  </si>
  <si>
    <t> 0.0523 </t>
  </si>
  <si>
    <t>2440114.2881 </t>
  </si>
  <si>
    <t> 14.09.1968 18:54 </t>
  </si>
  <si>
    <t>2440118.3607 </t>
  </si>
  <si>
    <t> 18.09.1968 20:39 </t>
  </si>
  <si>
    <t> 0.0476 </t>
  </si>
  <si>
    <t>2440126.5032 </t>
  </si>
  <si>
    <t> 27.09.1968 00:04 </t>
  </si>
  <si>
    <t> 0.0454 </t>
  </si>
  <si>
    <t>2440149.5804 </t>
  </si>
  <si>
    <t> 20.10.1968 01:55 </t>
  </si>
  <si>
    <t> 0.0458 </t>
  </si>
  <si>
    <t>2440168.571 </t>
  </si>
  <si>
    <t> 08.11.1968 01:42 </t>
  </si>
  <si>
    <t> A.Dobkowski </t>
  </si>
  <si>
    <t>2440171.282 </t>
  </si>
  <si>
    <t> 10.11.1968 18:46 </t>
  </si>
  <si>
    <t> 0.028 </t>
  </si>
  <si>
    <t>2440206.585 </t>
  </si>
  <si>
    <t> 16.12.1968 02:02 </t>
  </si>
  <si>
    <t>IBVS 328 </t>
  </si>
  <si>
    <t>2440232.378 </t>
  </si>
  <si>
    <t> 10.01.1969 21:04 </t>
  </si>
  <si>
    <t>2440346.3956 </t>
  </si>
  <si>
    <t> 04.05.1969 21:29 </t>
  </si>
  <si>
    <t> 0.0299 </t>
  </si>
  <si>
    <t> C.Ibanoglu </t>
  </si>
  <si>
    <t>IBVS 456 </t>
  </si>
  <si>
    <t>2440442.775 </t>
  </si>
  <si>
    <t> 09.08.1969 06:36 </t>
  </si>
  <si>
    <t> 0.030 </t>
  </si>
  <si>
    <t>2440457.709 </t>
  </si>
  <si>
    <t> 24.08.1969 05:00 </t>
  </si>
  <si>
    <t>2440528.290 </t>
  </si>
  <si>
    <t> 02.11.1969 18:57 </t>
  </si>
  <si>
    <t> 0.025 </t>
  </si>
  <si>
    <t> R.Polloczek </t>
  </si>
  <si>
    <t>2440528.291 </t>
  </si>
  <si>
    <t> 02.11.1969 18:59 </t>
  </si>
  <si>
    <t> M.Halakova </t>
  </si>
  <si>
    <t>JAVSO..46..184</t>
  </si>
  <si>
    <t>JAVSO..48…87</t>
  </si>
  <si>
    <t>JAVSO..48..256</t>
  </si>
  <si>
    <t>OEJV 0211</t>
  </si>
  <si>
    <t>JAVSO..47..105</t>
  </si>
  <si>
    <t>VSB-063</t>
  </si>
  <si>
    <t>2440528.292 </t>
  </si>
  <si>
    <t> 02.11.1969 19:00 </t>
  </si>
  <si>
    <t> 0.027 </t>
  </si>
  <si>
    <t> J.Silhan </t>
  </si>
  <si>
    <t>2440654.5375 </t>
  </si>
  <si>
    <t> 09.03.1970 00:54 </t>
  </si>
  <si>
    <t> 0.0293 </t>
  </si>
  <si>
    <t>IBVS 775 </t>
  </si>
  <si>
    <t>2440684.3935 </t>
  </si>
  <si>
    <t> 07.04.1970 21:26 </t>
  </si>
  <si>
    <t> 0.0212 </t>
  </si>
  <si>
    <t>2440684.401 </t>
  </si>
  <si>
    <t> 07.04.1970 21:37 </t>
  </si>
  <si>
    <t> 0.029 </t>
  </si>
  <si>
    <t>2440726.482 </t>
  </si>
  <si>
    <t> 19.05.1970 23:34 </t>
  </si>
  <si>
    <t> BRNO 12 </t>
  </si>
  <si>
    <t>2440726.484 </t>
  </si>
  <si>
    <t> 19.05.1970 23:36 </t>
  </si>
  <si>
    <t> 0.031 </t>
  </si>
  <si>
    <t>2440855.438 </t>
  </si>
  <si>
    <t> 25.09.1970 22:30 </t>
  </si>
  <si>
    <t> AVSJ 4.89 </t>
  </si>
  <si>
    <t>2440859.506 </t>
  </si>
  <si>
    <t> 30.09.1970 00:08 </t>
  </si>
  <si>
    <t> 0.022 </t>
  </si>
  <si>
    <t>2441015.611 </t>
  </si>
  <si>
    <t> 05.03.1971 02:39 </t>
  </si>
  <si>
    <t> 0.019 </t>
  </si>
  <si>
    <t> H.Frieboes-Conde </t>
  </si>
  <si>
    <t> AAPS 12.47 </t>
  </si>
  <si>
    <t>2441060.410 </t>
  </si>
  <si>
    <t> 18.04.1971 21:50 </t>
  </si>
  <si>
    <t>2441064.4795 </t>
  </si>
  <si>
    <t> 22.04.1971 23:30 </t>
  </si>
  <si>
    <t> 0.0196 </t>
  </si>
  <si>
    <t>2441083.488 </t>
  </si>
  <si>
    <t> 11.05.1971 23:42 </t>
  </si>
  <si>
    <t> 0.024 </t>
  </si>
  <si>
    <t> Z.Klimek </t>
  </si>
  <si>
    <t>IBVS 573 </t>
  </si>
  <si>
    <t>2441098.418 </t>
  </si>
  <si>
    <t> 26.05.1971 22:01 </t>
  </si>
  <si>
    <t>2441136.430 </t>
  </si>
  <si>
    <t> 03.07.1971 22:19 </t>
  </si>
  <si>
    <t> H.Peter </t>
  </si>
  <si>
    <t> ORI 126 </t>
  </si>
  <si>
    <t>2441159.499 </t>
  </si>
  <si>
    <t> 26.07.1971 23:58 </t>
  </si>
  <si>
    <t> 0.017 </t>
  </si>
  <si>
    <t> BRNO 14 </t>
  </si>
  <si>
    <t>2441159.500 </t>
  </si>
  <si>
    <t> 27.07.1971 00:00 </t>
  </si>
  <si>
    <t> 0.018 </t>
  </si>
  <si>
    <t>2441159.501 </t>
  </si>
  <si>
    <t> 27.07.1971 00:01 </t>
  </si>
  <si>
    <t> S.Paschke </t>
  </si>
  <si>
    <t>2441159.507 </t>
  </si>
  <si>
    <t> 27.07.1971 00:10 </t>
  </si>
  <si>
    <t> A.Pliska </t>
  </si>
  <si>
    <t>2441159.510 </t>
  </si>
  <si>
    <t> 27.07.1971 00:14 </t>
  </si>
  <si>
    <t> S.Rauch </t>
  </si>
  <si>
    <t>2441227.372 </t>
  </si>
  <si>
    <t> 02.10.1971 20:55 </t>
  </si>
  <si>
    <t> ORI 129 </t>
  </si>
  <si>
    <t>2441261.307 </t>
  </si>
  <si>
    <t> 05.11.1971 19:22 </t>
  </si>
  <si>
    <t> 0.016 </t>
  </si>
  <si>
    <t> BBS 1 </t>
  </si>
  <si>
    <t>2441276.240 </t>
  </si>
  <si>
    <t> 20.11.1971 17:45 </t>
  </si>
  <si>
    <t>2441353.613 </t>
  </si>
  <si>
    <t> 06.02.1972 02:42 </t>
  </si>
  <si>
    <t> 0.015 </t>
  </si>
  <si>
    <t>IBVS 637 </t>
  </si>
  <si>
    <t>2441368.546 </t>
  </si>
  <si>
    <t> 21.02.1972 01:06 </t>
  </si>
  <si>
    <t>2441675.341 </t>
  </si>
  <si>
    <t> 23.12.1972 20:11 </t>
  </si>
  <si>
    <t> Z.Urban </t>
  </si>
  <si>
    <t> BRNO 17 </t>
  </si>
  <si>
    <t>2441683.477 </t>
  </si>
  <si>
    <t> 31.12.1972 23:26 </t>
  </si>
  <si>
    <t> F.Mayer </t>
  </si>
  <si>
    <t> AVSJ 5.34 </t>
  </si>
  <si>
    <t>2441694.340 </t>
  </si>
  <si>
    <t> 11.01.1973 20:09 </t>
  </si>
  <si>
    <t> 0.020 </t>
  </si>
  <si>
    <t> BBS 7 </t>
  </si>
  <si>
    <t>2441709.267 </t>
  </si>
  <si>
    <t> 26.01.1973 18:24 </t>
  </si>
  <si>
    <t>2441717.412 </t>
  </si>
  <si>
    <t> 03.02.1973 21:53 </t>
  </si>
  <si>
    <t> AVSJ 5.87 </t>
  </si>
  <si>
    <t>2441850.442 </t>
  </si>
  <si>
    <t> 16.06.1973 22:36 </t>
  </si>
  <si>
    <t> BBS 10 </t>
  </si>
  <si>
    <t>2441869.440 </t>
  </si>
  <si>
    <t> 05.07.1973 22:33 </t>
  </si>
  <si>
    <t> 0.009 </t>
  </si>
  <si>
    <t>2441903.382 </t>
  </si>
  <si>
    <t> 08.08.1973 21:10 </t>
  </si>
  <si>
    <t> 0.014 </t>
  </si>
  <si>
    <t> BBS 11 </t>
  </si>
  <si>
    <t>2441994.334 </t>
  </si>
  <si>
    <t> 07.11.1973 20:00 </t>
  </si>
  <si>
    <t> BBS 12 </t>
  </si>
  <si>
    <t>2442074.422 </t>
  </si>
  <si>
    <t> 26.01.1974 22:07 </t>
  </si>
  <si>
    <t> BBS 13 </t>
  </si>
  <si>
    <t>2442120.574 </t>
  </si>
  <si>
    <t> 14.03.1974 01:46 </t>
  </si>
  <si>
    <t> 0.013 </t>
  </si>
  <si>
    <t> E.Mayer </t>
  </si>
  <si>
    <t> AVSJ 6.28 </t>
  </si>
  <si>
    <t>2442146.366 </t>
  </si>
  <si>
    <t> 08.04.1974 20:47 </t>
  </si>
  <si>
    <t> K.Locher </t>
  </si>
  <si>
    <t> BBS 15 </t>
  </si>
  <si>
    <t>2442150.432 </t>
  </si>
  <si>
    <t> 12.04.1974 22:22 </t>
  </si>
  <si>
    <t> 0.007 </t>
  </si>
  <si>
    <t>2442158.583 </t>
  </si>
  <si>
    <t> 21.04.1974 01:59 </t>
  </si>
  <si>
    <t>2442302.472 </t>
  </si>
  <si>
    <t> 11.09.1974 23:19 </t>
  </si>
  <si>
    <t> 0.012 </t>
  </si>
  <si>
    <t> BBS 17 </t>
  </si>
  <si>
    <t>2442367.629 </t>
  </si>
  <si>
    <t> 16.11.1974 03:05 </t>
  </si>
  <si>
    <t> 0.011 </t>
  </si>
  <si>
    <t>2442386.633 </t>
  </si>
  <si>
    <t> 05.12.1974 03:11 </t>
  </si>
  <si>
    <t>2442423.287 </t>
  </si>
  <si>
    <t> 10.01.1975 18:53 </t>
  </si>
  <si>
    <t> BBS 20 </t>
  </si>
  <si>
    <t>2442424.643 </t>
  </si>
  <si>
    <t> 12.01.1975 03:25 </t>
  </si>
  <si>
    <t> AVSJ 7.34 </t>
  </si>
  <si>
    <t>2442443.645 </t>
  </si>
  <si>
    <t> 31.01.1975 03:28 </t>
  </si>
  <si>
    <t> 0.010 </t>
  </si>
  <si>
    <t>2442446.370 </t>
  </si>
  <si>
    <t> 02.02.1975 20:52 </t>
  </si>
  <si>
    <t> BBS 21 </t>
  </si>
  <si>
    <t>2442461.285 </t>
  </si>
  <si>
    <t> 17.02.1975 18:50 </t>
  </si>
  <si>
    <t> 0.003 </t>
  </si>
  <si>
    <t> R.Diethelm </t>
  </si>
  <si>
    <t>2442461.296 </t>
  </si>
  <si>
    <t> 17.02.1975 19:06 </t>
  </si>
  <si>
    <t>2442477.580 </t>
  </si>
  <si>
    <t> 06.03.1975 01:55 </t>
  </si>
  <si>
    <t> 0.008 </t>
  </si>
  <si>
    <t>2442504.729 </t>
  </si>
  <si>
    <t> 02.04.1975 05:29 </t>
  </si>
  <si>
    <t> P.Atwood </t>
  </si>
  <si>
    <t>2442504.730 </t>
  </si>
  <si>
    <t> 02.04.1975 05:31 </t>
  </si>
  <si>
    <t>2442526.448 </t>
  </si>
  <si>
    <t> 23.04.1975 22:45 </t>
  </si>
  <si>
    <t> BBS 22 </t>
  </si>
  <si>
    <t>2442538.667 </t>
  </si>
  <si>
    <t> 06.05.1975 04:00 </t>
  </si>
  <si>
    <t>2442541.380 </t>
  </si>
  <si>
    <t> 08.05.1975 21:07 </t>
  </si>
  <si>
    <t>2442545.453 </t>
  </si>
  <si>
    <t> 12.05.1975 22:52 </t>
  </si>
  <si>
    <t>2442565.814 </t>
  </si>
  <si>
    <t> 02.06.1975 07:32 </t>
  </si>
  <si>
    <t> G.Samolyk </t>
  </si>
  <si>
    <t>2442565.815 </t>
  </si>
  <si>
    <t> 02.06.1975 07:33 </t>
  </si>
  <si>
    <t> G.Wedemayer </t>
  </si>
  <si>
    <t>2442576.674 </t>
  </si>
  <si>
    <t> 13.06.1975 04:10 </t>
  </si>
  <si>
    <t> B.A.Krobusek </t>
  </si>
  <si>
    <t>IBVS 1249 </t>
  </si>
  <si>
    <t>2442576.676 </t>
  </si>
  <si>
    <t> 13.06.1975 04:13 </t>
  </si>
  <si>
    <t>2442595.678 </t>
  </si>
  <si>
    <t> 02.07.1975 04:16 </t>
  </si>
  <si>
    <t>2442606.536 </t>
  </si>
  <si>
    <t> 13.07.1975 00:51 </t>
  </si>
  <si>
    <t> 0.006 </t>
  </si>
  <si>
    <t> BBS 23 </t>
  </si>
  <si>
    <t>2442697.472 </t>
  </si>
  <si>
    <t> 11.10.1975 23:19 </t>
  </si>
  <si>
    <t> -0.008 </t>
  </si>
  <si>
    <t>2442740.922 </t>
  </si>
  <si>
    <t> 24.11.1975 10:07 </t>
  </si>
  <si>
    <t> 0.004 </t>
  </si>
  <si>
    <t>2442742.278 </t>
  </si>
  <si>
    <t> 25.11.1975 18:40 </t>
  </si>
  <si>
    <t> 0.002 </t>
  </si>
  <si>
    <t> BBS 24 </t>
  </si>
  <si>
    <t>2442777.571 </t>
  </si>
  <si>
    <t> 31.12.1975 01:42 </t>
  </si>
  <si>
    <t> BBS 25 </t>
  </si>
  <si>
    <t>2442837.302 </t>
  </si>
  <si>
    <t> 28.02.1976 19:14 </t>
  </si>
  <si>
    <t> 0.005 </t>
  </si>
  <si>
    <t> BBS 26 </t>
  </si>
  <si>
    <t>2442841.378 </t>
  </si>
  <si>
    <t> 03.03.1976 21:04 </t>
  </si>
  <si>
    <t> BBS 27 </t>
  </si>
  <si>
    <t>2442865.808 </t>
  </si>
  <si>
    <t> 28.03.1976 07:23 </t>
  </si>
  <si>
    <t> AOEB 1 </t>
  </si>
  <si>
    <t>2442865.809 </t>
  </si>
  <si>
    <t> 28.03.1976 07:24 </t>
  </si>
  <si>
    <t> E.Halbach </t>
  </si>
  <si>
    <t> C.Hesseltine </t>
  </si>
  <si>
    <t>2442887.527 </t>
  </si>
  <si>
    <t> 19.04.1976 00:38 </t>
  </si>
  <si>
    <t>2442895.671 </t>
  </si>
  <si>
    <t> 27.04.1976 04:06 </t>
  </si>
  <si>
    <t>2442898.385 </t>
  </si>
  <si>
    <t> 29.04.1976 21:14 </t>
  </si>
  <si>
    <t> P.Novak </t>
  </si>
  <si>
    <t> BRNO 21 </t>
  </si>
  <si>
    <t>2442898.386 </t>
  </si>
  <si>
    <t> 29.04.1976 21:15 </t>
  </si>
  <si>
    <t> J.Zlatuska </t>
  </si>
  <si>
    <t>2442898.390 </t>
  </si>
  <si>
    <t> 29.04.1976 21:21 </t>
  </si>
  <si>
    <t>2442906.534 </t>
  </si>
  <si>
    <t> 08.05.1976 00:48 </t>
  </si>
  <si>
    <t> BBS 28 </t>
  </si>
  <si>
    <t>2442936.394 </t>
  </si>
  <si>
    <t> 06.06.1976 21:27 </t>
  </si>
  <si>
    <t>2442937.749 </t>
  </si>
  <si>
    <t> 08.06.1976 05:58 </t>
  </si>
  <si>
    <t> -0.000 </t>
  </si>
  <si>
    <t>2442937.753 </t>
  </si>
  <si>
    <t> 08.06.1976 06:04 </t>
  </si>
  <si>
    <t>2442955.402 </t>
  </si>
  <si>
    <t> 25.06.1976 21:38 </t>
  </si>
  <si>
    <t>2442956.757 </t>
  </si>
  <si>
    <t> 27.06.1976 06:10 </t>
  </si>
  <si>
    <t>2442959.475 </t>
  </si>
  <si>
    <t> 29.06.1976 23:24 </t>
  </si>
  <si>
    <t>2442960.832 </t>
  </si>
  <si>
    <t> 01.07.1976 07:58 </t>
  </si>
  <si>
    <t>2442974.404 </t>
  </si>
  <si>
    <t> 14.07.1976 21:41 </t>
  </si>
  <si>
    <t> BBS 29 </t>
  </si>
  <si>
    <t>2443009.697 </t>
  </si>
  <si>
    <t> 19.08.1976 04:43 </t>
  </si>
  <si>
    <t>2443016.485 </t>
  </si>
  <si>
    <t> 25.08.1976 23:38 </t>
  </si>
  <si>
    <t>2443043.634 </t>
  </si>
  <si>
    <t> 22.09.1976 03:12 </t>
  </si>
  <si>
    <t>2443157.660 </t>
  </si>
  <si>
    <t> 14.01.1977 03:50 </t>
  </si>
  <si>
    <t> BBS 32 </t>
  </si>
  <si>
    <t>2443213.311 </t>
  </si>
  <si>
    <t> 10.03.1977 19:27 </t>
  </si>
  <si>
    <t> -0.002 </t>
  </si>
  <si>
    <t> BBS 33 </t>
  </si>
  <si>
    <t>2443217.388 </t>
  </si>
  <si>
    <t> 14.03.1977 21:18 </t>
  </si>
  <si>
    <t>2443313.768 </t>
  </si>
  <si>
    <t> 19.06.1977 06:25 </t>
  </si>
  <si>
    <t> D.Ruokonen </t>
  </si>
  <si>
    <t>2443400.640 </t>
  </si>
  <si>
    <t> 14.09.1977 03:21 </t>
  </si>
  <si>
    <t> BBS 35 </t>
  </si>
  <si>
    <t>2443480.732 </t>
  </si>
  <si>
    <t> 03.12.1977 05:34 </t>
  </si>
  <si>
    <t> 0.000 </t>
  </si>
  <si>
    <t> BBS 36 </t>
  </si>
  <si>
    <t>2443612.407 </t>
  </si>
  <si>
    <t> 13.04.1978 21:46 </t>
  </si>
  <si>
    <t> BBS 37 </t>
  </si>
  <si>
    <t>2443658.561 </t>
  </si>
  <si>
    <t> 30.05.1978 01:27 </t>
  </si>
  <si>
    <t>2443673.488 </t>
  </si>
  <si>
    <t> 13.06.1978 23:42 </t>
  </si>
  <si>
    <t>2443673.489 </t>
  </si>
  <si>
    <t> 13.06.1978 23:44 </t>
  </si>
  <si>
    <t> -0.001 </t>
  </si>
  <si>
    <t>2443741.363 </t>
  </si>
  <si>
    <t> 20.08.1978 20:42 </t>
  </si>
  <si>
    <t> BBS 38 </t>
  </si>
  <si>
    <t>2443783.444 </t>
  </si>
  <si>
    <t> 01.10.1978 22:39 </t>
  </si>
  <si>
    <t> BBS 39 </t>
  </si>
  <si>
    <t>2443909.688 </t>
  </si>
  <si>
    <t> 05.02.1979 04:30 </t>
  </si>
  <si>
    <t>2443931.409 </t>
  </si>
  <si>
    <t> 26.02.1979 21:48 </t>
  </si>
  <si>
    <t> BBS 42 </t>
  </si>
  <si>
    <t>2443965.333 </t>
  </si>
  <si>
    <t> 01.04.1979 19:59 </t>
  </si>
  <si>
    <t> -0.010 </t>
  </si>
  <si>
    <t> BBS 43 </t>
  </si>
  <si>
    <t>2443965.344 </t>
  </si>
  <si>
    <t> 01.04.1979 20:15 </t>
  </si>
  <si>
    <t> 0.001 </t>
  </si>
  <si>
    <t>2443988.420 </t>
  </si>
  <si>
    <t> 24.04.1979 22:04 </t>
  </si>
  <si>
    <t>2443989.778 </t>
  </si>
  <si>
    <t> 26.04.1979 06:40 </t>
  </si>
  <si>
    <t> M.Heifner </t>
  </si>
  <si>
    <t>2443992.494 </t>
  </si>
  <si>
    <t> 28.04.1979 23:51 </t>
  </si>
  <si>
    <t>2444027.784 </t>
  </si>
  <si>
    <t> 03.06.1979 06:48 </t>
  </si>
  <si>
    <t>2444042.718 </t>
  </si>
  <si>
    <t> 18.06.1979 05:13 </t>
  </si>
  <si>
    <t>2444045.432 </t>
  </si>
  <si>
    <t> 20.06.1979 22:22 </t>
  </si>
  <si>
    <t> BBS 44 </t>
  </si>
  <si>
    <t>2444046.792 </t>
  </si>
  <si>
    <t> 22.06.1979 07:00 </t>
  </si>
  <si>
    <t>2444083.443 </t>
  </si>
  <si>
    <t> 28.07.1979 22:37 </t>
  </si>
  <si>
    <t>2444167.605 </t>
  </si>
  <si>
    <t> 21.10.1979 02:31 </t>
  </si>
  <si>
    <t> R.Macek </t>
  </si>
  <si>
    <t> BRNO 23 </t>
  </si>
  <si>
    <t>2444167.606 </t>
  </si>
  <si>
    <t> 21.10.1979 02:32 </t>
  </si>
  <si>
    <t>2444167.609 </t>
  </si>
  <si>
    <t> 21.10.1979 02:36 </t>
  </si>
  <si>
    <t> J.Burianova </t>
  </si>
  <si>
    <t> J.Kucera </t>
  </si>
  <si>
    <t>2444194.757 </t>
  </si>
  <si>
    <t> 17.11.1979 06:10 </t>
  </si>
  <si>
    <t>2444265.344 </t>
  </si>
  <si>
    <t> 26.01.1980 20:15 </t>
  </si>
  <si>
    <t> BBS 46 </t>
  </si>
  <si>
    <t>2444288.412 </t>
  </si>
  <si>
    <t> 18.02.1980 21:53 </t>
  </si>
  <si>
    <t> -0.006 </t>
  </si>
  <si>
    <t>2444303.352 </t>
  </si>
  <si>
    <t> 04.03.1980 20:26 </t>
  </si>
  <si>
    <t> BBS 47 </t>
  </si>
  <si>
    <t>2444319.640 </t>
  </si>
  <si>
    <t> 21.03.1980 03:21 </t>
  </si>
  <si>
    <t>2444341.362 </t>
  </si>
  <si>
    <t> 11.04.1980 20:41 </t>
  </si>
  <si>
    <t>2444342.719 </t>
  </si>
  <si>
    <t> 13.04.1980 05:15 </t>
  </si>
  <si>
    <t>2444383.442 </t>
  </si>
  <si>
    <t> 23.05.1980 22:36 </t>
  </si>
  <si>
    <t> BBS 48 </t>
  </si>
  <si>
    <t>2444402.447 </t>
  </si>
  <si>
    <t> 11.06.1980 22:43 </t>
  </si>
  <si>
    <t>2444421.444 </t>
  </si>
  <si>
    <t> 30.06.1980 22:39 </t>
  </si>
  <si>
    <t> -0.005 </t>
  </si>
  <si>
    <t>2444459.452 </t>
  </si>
  <si>
    <t> 07.08.1980 22:50 </t>
  </si>
  <si>
    <t> P.Jochym </t>
  </si>
  <si>
    <t> MVS 9.18 </t>
  </si>
  <si>
    <t>2444459.459 </t>
  </si>
  <si>
    <t> 07.08.1980 23:00 </t>
  </si>
  <si>
    <t> K.Chyzny </t>
  </si>
  <si>
    <t>2444459.460 </t>
  </si>
  <si>
    <t> 07.08.1980 23:02 </t>
  </si>
  <si>
    <t> A.Trebacz </t>
  </si>
  <si>
    <t>2444459.465 </t>
  </si>
  <si>
    <t> 07.08.1980 23:09 </t>
  </si>
  <si>
    <t> L.Barski </t>
  </si>
  <si>
    <t>2444497.468 </t>
  </si>
  <si>
    <t> 14.09.1980 23:13 </t>
  </si>
  <si>
    <t> BBS 50 </t>
  </si>
  <si>
    <t>2444562.626 </t>
  </si>
  <si>
    <t> 19.11.1980 03:01 </t>
  </si>
  <si>
    <t>2444604.705 </t>
  </si>
  <si>
    <t> 31.12.1980 04:55 </t>
  </si>
  <si>
    <t> BBS 52 </t>
  </si>
  <si>
    <t>2444626.427 </t>
  </si>
  <si>
    <t> 21.01.1981 22:14 </t>
  </si>
  <si>
    <t>2444691.573 </t>
  </si>
  <si>
    <t> 28.03.1981 01:45 </t>
  </si>
  <si>
    <t> -0.009 </t>
  </si>
  <si>
    <t> A.Slatinsky </t>
  </si>
  <si>
    <t> BRNO 26 </t>
  </si>
  <si>
    <t>2444691.578 </t>
  </si>
  <si>
    <t> 28.03.1981 01:52 </t>
  </si>
  <si>
    <t> -0.004 </t>
  </si>
  <si>
    <t> V.Wagner </t>
  </si>
  <si>
    <t>2444691.583 </t>
  </si>
  <si>
    <t> 28.03.1981 01:59 </t>
  </si>
  <si>
    <t> J.Manek </t>
  </si>
  <si>
    <t>2444717.376 </t>
  </si>
  <si>
    <t> 22.04.1981 21:01 </t>
  </si>
  <si>
    <t> BBS 54 </t>
  </si>
  <si>
    <t>2444725.518 </t>
  </si>
  <si>
    <t> 01.05.1981 00:25 </t>
  </si>
  <si>
    <t>2444736.378 </t>
  </si>
  <si>
    <t> 11.05.1981 21:04 </t>
  </si>
  <si>
    <t>2444737.732 </t>
  </si>
  <si>
    <t> 13.05.1981 05:34 </t>
  </si>
  <si>
    <t>2444793.391 </t>
  </si>
  <si>
    <t> 07.07.1981 21:23 </t>
  </si>
  <si>
    <t> BBS 56 </t>
  </si>
  <si>
    <t>2444835.475 </t>
  </si>
  <si>
    <t> 18.08.1981 23:24 </t>
  </si>
  <si>
    <t>2444854.475 </t>
  </si>
  <si>
    <t> 06.09.1981 23:24 </t>
  </si>
  <si>
    <t>2444865.334 </t>
  </si>
  <si>
    <t> 17.09.1981 20:00 </t>
  </si>
  <si>
    <t>2444885.699 </t>
  </si>
  <si>
    <t> 08.10.1981 04:46 </t>
  </si>
  <si>
    <t>2444995.649 </t>
  </si>
  <si>
    <t> 26.01.1982 03:34 </t>
  </si>
  <si>
    <t>2445002.436 </t>
  </si>
  <si>
    <t> 01.02.1982 22:27 </t>
  </si>
  <si>
    <t> BBS 59 </t>
  </si>
  <si>
    <t>2445006.510 </t>
  </si>
  <si>
    <t> 06.02.1982 00:14 </t>
  </si>
  <si>
    <t> L.Capol </t>
  </si>
  <si>
    <t> J.Kägi </t>
  </si>
  <si>
    <t>2445006.512 </t>
  </si>
  <si>
    <t> 06.02.1982 00:17 </t>
  </si>
  <si>
    <t> D.Hunn </t>
  </si>
  <si>
    <t> C.Maranta </t>
  </si>
  <si>
    <t>2445006.517 </t>
  </si>
  <si>
    <t> 06.02.1982 00:24 </t>
  </si>
  <si>
    <t> K.Kocian </t>
  </si>
  <si>
    <t>2445018.730 </t>
  </si>
  <si>
    <t> 18.02.1982 05:31 </t>
  </si>
  <si>
    <t>2445022.800 </t>
  </si>
  <si>
    <t> 22.02.1982 07:12 </t>
  </si>
  <si>
    <t>2445026.874 </t>
  </si>
  <si>
    <t> 26.02.1982 08:58 </t>
  </si>
  <si>
    <t>2445055.379 </t>
  </si>
  <si>
    <t> 26.03.1982 21:05 </t>
  </si>
  <si>
    <t>2445056.736 </t>
  </si>
  <si>
    <t> 28.03.1982 05:39 </t>
  </si>
  <si>
    <t>2445060.809 </t>
  </si>
  <si>
    <t> 01.04.1982 07:24 </t>
  </si>
  <si>
    <t>2445067.598 </t>
  </si>
  <si>
    <t> 08.04.1982 02:21 </t>
  </si>
  <si>
    <t> BBS 60 </t>
  </si>
  <si>
    <t>2445078.455 </t>
  </si>
  <si>
    <t> 18.04.1982 22:55 </t>
  </si>
  <si>
    <t>2445093.383 </t>
  </si>
  <si>
    <t> 03.05.1982 21:11 </t>
  </si>
  <si>
    <t>2445093.387 </t>
  </si>
  <si>
    <t> 03.05.1982 21:17 </t>
  </si>
  <si>
    <t>2445112.389 </t>
  </si>
  <si>
    <t> 22.05.1982 21:20 </t>
  </si>
  <si>
    <t> D.Elias </t>
  </si>
  <si>
    <t> BBS 61 </t>
  </si>
  <si>
    <t>2445116.463 </t>
  </si>
  <si>
    <t> 26.05.1982 23:06 </t>
  </si>
  <si>
    <t>2445131.397 </t>
  </si>
  <si>
    <t> 10.06.1982 21:31 </t>
  </si>
  <si>
    <t>2445222.346 </t>
  </si>
  <si>
    <t> 09.09.1982 20:18 </t>
  </si>
  <si>
    <t> BBS 62 </t>
  </si>
  <si>
    <t>2445234.566 </t>
  </si>
  <si>
    <t> 22.09.1982 01:35 </t>
  </si>
  <si>
    <t> D.Mourikis </t>
  </si>
  <si>
    <t> BBS 63 </t>
  </si>
  <si>
    <t>2445276.641 </t>
  </si>
  <si>
    <t> 03.11.1982 03:23 </t>
  </si>
  <si>
    <t> BBS 64 </t>
  </si>
  <si>
    <t>2445317.362 </t>
  </si>
  <si>
    <t> 13.12.1982 20:41 </t>
  </si>
  <si>
    <t> G.Mavrofridis </t>
  </si>
  <si>
    <t>2445325.511 </t>
  </si>
  <si>
    <t> 22.12.1982 00:15 </t>
  </si>
  <si>
    <t>2445344.513 </t>
  </si>
  <si>
    <t> 10.01.1983 00:18 </t>
  </si>
  <si>
    <t>2445351.300 </t>
  </si>
  <si>
    <t> 16.01.1983 19:12 </t>
  </si>
  <si>
    <t>2445352.659 </t>
  </si>
  <si>
    <t> 18.01.1983 03:48 </t>
  </si>
  <si>
    <t>2445370.301 </t>
  </si>
  <si>
    <t> 04.02.1983 19:13 </t>
  </si>
  <si>
    <t> BBS 68 </t>
  </si>
  <si>
    <t>2445378.445 </t>
  </si>
  <si>
    <t> 12.02.1983 22:40 </t>
  </si>
  <si>
    <t> BBS 65 </t>
  </si>
  <si>
    <t>2445408.313 </t>
  </si>
  <si>
    <t> 14.03.1983 19:30 </t>
  </si>
  <si>
    <t> N.Stoikidis </t>
  </si>
  <si>
    <t>2445450.391 </t>
  </si>
  <si>
    <t> 25.04.1983 21:23 </t>
  </si>
  <si>
    <t> BBS 66 </t>
  </si>
  <si>
    <t>2445488.402 </t>
  </si>
  <si>
    <t> 02.06.1983 21:38 </t>
  </si>
  <si>
    <t> -0.007 </t>
  </si>
  <si>
    <t> W.Burgat </t>
  </si>
  <si>
    <t> BBS 67 </t>
  </si>
  <si>
    <t>2445488.403 </t>
  </si>
  <si>
    <t> 02.06.1983 21:40 </t>
  </si>
  <si>
    <t>2445522.346 </t>
  </si>
  <si>
    <t> 06.07.1983 20:18 </t>
  </si>
  <si>
    <t>2445564.422 </t>
  </si>
  <si>
    <t> 17.08.1983 22:07 </t>
  </si>
  <si>
    <t>2445659.443 </t>
  </si>
  <si>
    <t> 20.11.1983 22:37 </t>
  </si>
  <si>
    <t> BBS 69 </t>
  </si>
  <si>
    <t>2445686.588 </t>
  </si>
  <si>
    <t> 18.12.1983 02:06 </t>
  </si>
  <si>
    <t> BBS 70 </t>
  </si>
  <si>
    <t>2445723.243 </t>
  </si>
  <si>
    <t> 23.01.1984 17:49 </t>
  </si>
  <si>
    <t> BBS 71 </t>
  </si>
  <si>
    <t>2445727.308 </t>
  </si>
  <si>
    <t> 27.01.1984 19:23 </t>
  </si>
  <si>
    <t> -0.013 </t>
  </si>
  <si>
    <t>2445727.314 </t>
  </si>
  <si>
    <t> 27.01.1984 19:32 </t>
  </si>
  <si>
    <t>2445732.743 </t>
  </si>
  <si>
    <t> 02.02.1984 05:49 </t>
  </si>
  <si>
    <t>2445743.597 </t>
  </si>
  <si>
    <t> 13.02.1984 02:19 </t>
  </si>
  <si>
    <t> -0.014 </t>
  </si>
  <si>
    <t>2445868.488 </t>
  </si>
  <si>
    <t> 16.06.1984 23:42 </t>
  </si>
  <si>
    <t> BBS 72 </t>
  </si>
  <si>
    <t>2445879.344 </t>
  </si>
  <si>
    <t> 27.06.1984 20:15 </t>
  </si>
  <si>
    <t> -0.012 </t>
  </si>
  <si>
    <t> BBS 73 </t>
  </si>
  <si>
    <t>2445940.435 </t>
  </si>
  <si>
    <t> 27.08.1984 22:26 </t>
  </si>
  <si>
    <t> M.Kohl </t>
  </si>
  <si>
    <t> BBS 74 </t>
  </si>
  <si>
    <t>2445974.367 </t>
  </si>
  <si>
    <t> 30.09.1984 20:48 </t>
  </si>
  <si>
    <t> -0.011 </t>
  </si>
  <si>
    <t>2446024.595 </t>
  </si>
  <si>
    <t> 20.11.1984 02:16 </t>
  </si>
  <si>
    <t>2446028.667 </t>
  </si>
  <si>
    <t> 24.11.1984 04:00 </t>
  </si>
  <si>
    <t>2446028.668 </t>
  </si>
  <si>
    <t> 24.11.1984 04:01 </t>
  </si>
  <si>
    <t>2446054.459 </t>
  </si>
  <si>
    <t> 19.12.1984 23:00 </t>
  </si>
  <si>
    <t> BBS 75 </t>
  </si>
  <si>
    <t>2446058.534 </t>
  </si>
  <si>
    <t> 24.12.1984 00:48 </t>
  </si>
  <si>
    <t>2446061.247 </t>
  </si>
  <si>
    <t> 26.12.1984 17:55 </t>
  </si>
  <si>
    <t> T.Brelstaff </t>
  </si>
  <si>
    <t> VSSC 61.18 </t>
  </si>
  <si>
    <t>2446092.470 </t>
  </si>
  <si>
    <t> 26.01.1985 23:16 </t>
  </si>
  <si>
    <t> BBS 76 </t>
  </si>
  <si>
    <t>2446096.538 </t>
  </si>
  <si>
    <t> 31.01.1985 00:54 </t>
  </si>
  <si>
    <t>2446142.692 </t>
  </si>
  <si>
    <t> 18.03.1985 04:36 </t>
  </si>
  <si>
    <t>2446145.409 </t>
  </si>
  <si>
    <t> 20.03.1985 21:48 </t>
  </si>
  <si>
    <t>2446169.842 </t>
  </si>
  <si>
    <t> 14.04.1985 08:12 </t>
  </si>
  <si>
    <t>IBVS 6157</t>
  </si>
  <si>
    <t>2446176.629 </t>
  </si>
  <si>
    <t> 21.04.1985 03:05 </t>
  </si>
  <si>
    <t>2446191.562 </t>
  </si>
  <si>
    <t> 06.05.1985 01:29 </t>
  </si>
  <si>
    <t> BBS 77 </t>
  </si>
  <si>
    <t>2446210.566 </t>
  </si>
  <si>
    <t> 25.05.1985 01:35 </t>
  </si>
  <si>
    <t>2446222.782 </t>
  </si>
  <si>
    <t> 06.06.1985 06:46 </t>
  </si>
  <si>
    <t> R.Hill </t>
  </si>
  <si>
    <t>2446233.642 </t>
  </si>
  <si>
    <t> 17.06.1985 03:24 </t>
  </si>
  <si>
    <t>2446255.360 </t>
  </si>
  <si>
    <t> 08.07.1985 20:38 </t>
  </si>
  <si>
    <t>2446259.433 </t>
  </si>
  <si>
    <t> 12.07.1985 22:23 </t>
  </si>
  <si>
    <t>2446297.439 </t>
  </si>
  <si>
    <t> 19.08.1985 22:32 </t>
  </si>
  <si>
    <t> VSSC 64.23 </t>
  </si>
  <si>
    <t>2446305.583 </t>
  </si>
  <si>
    <t> 28.08.1985 01:59 </t>
  </si>
  <si>
    <t> -0.015 </t>
  </si>
  <si>
    <t> BBS 78 </t>
  </si>
  <si>
    <t>2446324.588 </t>
  </si>
  <si>
    <t> 16.09.1985 02:06 </t>
  </si>
  <si>
    <t>2446346.306 </t>
  </si>
  <si>
    <t> 07.10.1985 19:20 </t>
  </si>
  <si>
    <t>2446346.309 </t>
  </si>
  <si>
    <t> 07.10.1985 19:24 </t>
  </si>
  <si>
    <t>2446350.380 </t>
  </si>
  <si>
    <t> 11.10.1985 21:07 </t>
  </si>
  <si>
    <t>2446403.316 </t>
  </si>
  <si>
    <t> 03.12.1985 19:35 </t>
  </si>
  <si>
    <t> -0.018 </t>
  </si>
  <si>
    <t> BBS 79 </t>
  </si>
  <si>
    <t>2446441.330 </t>
  </si>
  <si>
    <t> 10.01.1986 19:55 </t>
  </si>
  <si>
    <t> VSSC 67.9 </t>
  </si>
  <si>
    <t>2446469.836 </t>
  </si>
  <si>
    <t> 08.02.1986 08:03 </t>
  </si>
  <si>
    <t>2446472.549 </t>
  </si>
  <si>
    <t> 11.02.1986 01:10 </t>
  </si>
  <si>
    <t> -0.016 </t>
  </si>
  <si>
    <t>2446495.626 </t>
  </si>
  <si>
    <t> 06.03.1986 03:01 </t>
  </si>
  <si>
    <t>2446517.352 </t>
  </si>
  <si>
    <t> 27.03.1986 20:26 </t>
  </si>
  <si>
    <t> A.Paschke </t>
  </si>
  <si>
    <t> BBS 80 </t>
  </si>
  <si>
    <t>2446578.428 </t>
  </si>
  <si>
    <t> 27.05.1986 22:16 </t>
  </si>
  <si>
    <t> P.Kucera </t>
  </si>
  <si>
    <t> BRNO 28 </t>
  </si>
  <si>
    <t>2446594.720 </t>
  </si>
  <si>
    <t> 13.06.1986 05:16 </t>
  </si>
  <si>
    <t>2446616.432 </t>
  </si>
  <si>
    <t> 04.07.1986 22:22 </t>
  </si>
  <si>
    <t> -0.023 </t>
  </si>
  <si>
    <t> M.Berka </t>
  </si>
  <si>
    <t>2446616.433 </t>
  </si>
  <si>
    <t> 04.07.1986 22:23 </t>
  </si>
  <si>
    <t> -0.022 </t>
  </si>
  <si>
    <t> M.Danes </t>
  </si>
  <si>
    <t>2446616.437 </t>
  </si>
  <si>
    <t> 04.07.1986 22:29 </t>
  </si>
  <si>
    <t> M.Zejda </t>
  </si>
  <si>
    <t>2446669.375 </t>
  </si>
  <si>
    <t> 26.08.1986 21:00 </t>
  </si>
  <si>
    <t> -0.021 </t>
  </si>
  <si>
    <t> R.Pleskac </t>
  </si>
  <si>
    <t> J.Vavrincova </t>
  </si>
  <si>
    <t>2446681.593 </t>
  </si>
  <si>
    <t> 08.09.1986 02:13 </t>
  </si>
  <si>
    <t> -0.020 </t>
  </si>
  <si>
    <t> BBS 81 </t>
  </si>
  <si>
    <t>2446688.378 </t>
  </si>
  <si>
    <t> 14.09.1986 21:04 </t>
  </si>
  <si>
    <t>2446760.332 </t>
  </si>
  <si>
    <t> 25.11.1986 19:58 </t>
  </si>
  <si>
    <t> BBS 82 </t>
  </si>
  <si>
    <t>2446798.332 </t>
  </si>
  <si>
    <t> 02.01.1987 19:58 </t>
  </si>
  <si>
    <t>2446845.841 </t>
  </si>
  <si>
    <t> 19.02.1987 08:11 </t>
  </si>
  <si>
    <t> -0.024 </t>
  </si>
  <si>
    <t>2446889.280 </t>
  </si>
  <si>
    <t> 03.04.1987 18:43 </t>
  </si>
  <si>
    <t> BBS 83 </t>
  </si>
  <si>
    <t>2446939.506 </t>
  </si>
  <si>
    <t> 24.05.1987 00:08 </t>
  </si>
  <si>
    <t> BBS 84 </t>
  </si>
  <si>
    <t>2446939.508 </t>
  </si>
  <si>
    <t> 24.05.1987 00:11 </t>
  </si>
  <si>
    <t>2447030.455 </t>
  </si>
  <si>
    <t> 22.08.1987 22:55 </t>
  </si>
  <si>
    <t> A.Dedoch </t>
  </si>
  <si>
    <t> BRNO 30 </t>
  </si>
  <si>
    <t>2447030.456 </t>
  </si>
  <si>
    <t> 22.08.1987 22:56 </t>
  </si>
  <si>
    <t>2447034.533 </t>
  </si>
  <si>
    <t> 27.08.1987 00:47 </t>
  </si>
  <si>
    <t> L.Volny </t>
  </si>
  <si>
    <t>2447045.380 </t>
  </si>
  <si>
    <t> 06.09.1987 21:07 </t>
  </si>
  <si>
    <t> -0.031 </t>
  </si>
  <si>
    <t> BBS 85 </t>
  </si>
  <si>
    <t>2447151.261 </t>
  </si>
  <si>
    <t> 21.12.1987 18:15 </t>
  </si>
  <si>
    <t> -0.032 </t>
  </si>
  <si>
    <t> BBS 86 </t>
  </si>
  <si>
    <t>2447232.707 </t>
  </si>
  <si>
    <t> 12.03.1988 04:58 </t>
  </si>
  <si>
    <t> -0.033 </t>
  </si>
  <si>
    <t>2447239.494 </t>
  </si>
  <si>
    <t> 18.03.1988 23:51 </t>
  </si>
  <si>
    <t> BBS 88 </t>
  </si>
  <si>
    <t>2447273.431 </t>
  </si>
  <si>
    <t> 21.04.1988 22:20 </t>
  </si>
  <si>
    <t>2447288.362 </t>
  </si>
  <si>
    <t> 06.05.1988 20:41 </t>
  </si>
  <si>
    <t> -0.034 </t>
  </si>
  <si>
    <t>2447331.796 </t>
  </si>
  <si>
    <t> 19.06.1988 07:06 </t>
  </si>
  <si>
    <t> -0.038 </t>
  </si>
  <si>
    <t>2447349.442 </t>
  </si>
  <si>
    <t> 06.07.1988 22:36 </t>
  </si>
  <si>
    <t> -0.039 </t>
  </si>
  <si>
    <t>2447353.522 </t>
  </si>
  <si>
    <t> 11.07.1988 00:31 </t>
  </si>
  <si>
    <t> BBS 89 </t>
  </si>
  <si>
    <t>2447368.448 </t>
  </si>
  <si>
    <t> 25.07.1988 22:45 </t>
  </si>
  <si>
    <t>2447380.663 </t>
  </si>
  <si>
    <t> 07.08.1988 03:54 </t>
  </si>
  <si>
    <t> -0.040 </t>
  </si>
  <si>
    <t>2447482.468 </t>
  </si>
  <si>
    <t> 16.11.1988 23:13 </t>
  </si>
  <si>
    <t> -0.044 </t>
  </si>
  <si>
    <t> BBS 90 </t>
  </si>
  <si>
    <t>2447524.553 </t>
  </si>
  <si>
    <t> 29.12.1988 01:16 </t>
  </si>
  <si>
    <t>2447565.274 </t>
  </si>
  <si>
    <t> 07.02.1989 18:34 </t>
  </si>
  <si>
    <t> -0.043 </t>
  </si>
  <si>
    <t> BBS 91 </t>
  </si>
  <si>
    <t>2447592.424 </t>
  </si>
  <si>
    <t> 06.03.1989 22:10 </t>
  </si>
  <si>
    <t> -0.042 </t>
  </si>
  <si>
    <t>LiTE Resid</t>
  </si>
  <si>
    <t>Q. Fit</t>
  </si>
  <si>
    <t>2447649.432 </t>
  </si>
  <si>
    <t> 02.05.1989 22:22 </t>
  </si>
  <si>
    <t> -0.047 </t>
  </si>
  <si>
    <t> BBS 92 </t>
  </si>
  <si>
    <t>2447650.791 </t>
  </si>
  <si>
    <t> 04.05.1989 06:59 </t>
  </si>
  <si>
    <t> -0.045 </t>
  </si>
  <si>
    <t>2447650.796 </t>
  </si>
  <si>
    <t> 04.05.1989 07:06 </t>
  </si>
  <si>
    <t>2447665.723 </t>
  </si>
  <si>
    <t> 19.05.1989 05:21 </t>
  </si>
  <si>
    <t>2447759.385 </t>
  </si>
  <si>
    <t> 20.08.1989 21:14 </t>
  </si>
  <si>
    <t> -0.048 </t>
  </si>
  <si>
    <t> VSSC 73 </t>
  </si>
  <si>
    <t>2447790.608 </t>
  </si>
  <si>
    <t> 21.09.1989 02:35 </t>
  </si>
  <si>
    <t> -0.046 </t>
  </si>
  <si>
    <t>2447827.258 </t>
  </si>
  <si>
    <t> 27.10.1989 18:11 </t>
  </si>
  <si>
    <t> BBS 93 </t>
  </si>
  <si>
    <t>2447897.845 </t>
  </si>
  <si>
    <t> 06.01.1990 08:16 </t>
  </si>
  <si>
    <t>2447945.352 </t>
  </si>
  <si>
    <t> 22.02.1990 20:26 </t>
  </si>
  <si>
    <t> -0.052 </t>
  </si>
  <si>
    <t> BBS 94 </t>
  </si>
  <si>
    <t>2447961.641 </t>
  </si>
  <si>
    <t> 11.03.1990 03:23 </t>
  </si>
  <si>
    <t> -0.053 </t>
  </si>
  <si>
    <t>2447983.360 </t>
  </si>
  <si>
    <t> 01.04.1990 20:38 </t>
  </si>
  <si>
    <t> BBS 95 </t>
  </si>
  <si>
    <t>2447983.363 </t>
  </si>
  <si>
    <t> 01.04.1990 20:42 </t>
  </si>
  <si>
    <t> -0.050 </t>
  </si>
  <si>
    <t>2448002.366 </t>
  </si>
  <si>
    <t> 20.04.1990 20:47 </t>
  </si>
  <si>
    <t>2448116.388 </t>
  </si>
  <si>
    <t> 12.08.1990 21:18 </t>
  </si>
  <si>
    <t> -0.056 </t>
  </si>
  <si>
    <t> BBS 96 </t>
  </si>
  <si>
    <t>2448219.553 </t>
  </si>
  <si>
    <t> 24.11.1990 01:16 </t>
  </si>
  <si>
    <t> -0.058 </t>
  </si>
  <si>
    <t>2448227.697 </t>
  </si>
  <si>
    <t> 02.12.1990 04:43 </t>
  </si>
  <si>
    <t> BBS 97 </t>
  </si>
  <si>
    <t>2448295.570 </t>
  </si>
  <si>
    <t> 08.02.1991 01:40 </t>
  </si>
  <si>
    <t>2448359.368 </t>
  </si>
  <si>
    <t> 12.04.1991 20:49 </t>
  </si>
  <si>
    <t> -0.060 </t>
  </si>
  <si>
    <t>2448397.375 </t>
  </si>
  <si>
    <t> 20.05.1991 21:00 </t>
  </si>
  <si>
    <t> -0.062 </t>
  </si>
  <si>
    <t> BBS 98 </t>
  </si>
  <si>
    <t>2448598.275 </t>
  </si>
  <si>
    <t> 07.12.1991 18:36 </t>
  </si>
  <si>
    <t> -0.066 </t>
  </si>
  <si>
    <t> BBS 99 </t>
  </si>
  <si>
    <t>2448686.505 </t>
  </si>
  <si>
    <t> 05.03.1992 00:07 </t>
  </si>
  <si>
    <t> -0.070 </t>
  </si>
  <si>
    <t> BBS 100 </t>
  </si>
  <si>
    <t>2448712.301 </t>
  </si>
  <si>
    <t> 30.03.1992 19:13 </t>
  </si>
  <si>
    <t> BBS 101 </t>
  </si>
  <si>
    <t>2448717.730 </t>
  </si>
  <si>
    <t> 05.04.1992 05:31 </t>
  </si>
  <si>
    <t> -0.067 </t>
  </si>
  <si>
    <t>2448770.667 </t>
  </si>
  <si>
    <t> 28.05.1992 04:00 </t>
  </si>
  <si>
    <t> -0.071 </t>
  </si>
  <si>
    <t>2448819.533 </t>
  </si>
  <si>
    <t> 16.07.1992 00:47 </t>
  </si>
  <si>
    <t> -0.073 </t>
  </si>
  <si>
    <t>2448914.558 </t>
  </si>
  <si>
    <t> 19.10.1992 01:23 </t>
  </si>
  <si>
    <t> AOEB 4 </t>
  </si>
  <si>
    <t>2448960.709 </t>
  </si>
  <si>
    <t> 04.12.1992 05:00 </t>
  </si>
  <si>
    <t> -0.072 </t>
  </si>
  <si>
    <t> BBS 102 </t>
  </si>
  <si>
    <t>2449009.582 </t>
  </si>
  <si>
    <t> 22.01.1993 01:58 </t>
  </si>
  <si>
    <t> -0.068 </t>
  </si>
  <si>
    <t> BBS 103 </t>
  </si>
  <si>
    <t>2449058.447 </t>
  </si>
  <si>
    <t> 11.03.1993 22:43 </t>
  </si>
  <si>
    <t>2449092.382 </t>
  </si>
  <si>
    <t> 14.04.1993 21:10 </t>
  </si>
  <si>
    <t> BBS 104 </t>
  </si>
  <si>
    <t>2449104.601 </t>
  </si>
  <si>
    <t> 27.04.1993 02:25 </t>
  </si>
  <si>
    <t>2449172.467 </t>
  </si>
  <si>
    <t> 03.07.1993 23:12 </t>
  </si>
  <si>
    <t> -0.078 </t>
  </si>
  <si>
    <t>2449199.622 </t>
  </si>
  <si>
    <t> 31.07.1993 02:55 </t>
  </si>
  <si>
    <t>2449271.564 </t>
  </si>
  <si>
    <t> 11.10.1993 01:32 </t>
  </si>
  <si>
    <t> -0.075 </t>
  </si>
  <si>
    <t>2449275.637 </t>
  </si>
  <si>
    <t> 15.10.1993 03:17 </t>
  </si>
  <si>
    <t> -0.074 </t>
  </si>
  <si>
    <t>2449283.783 </t>
  </si>
  <si>
    <t> 23.10.1993 06:47 </t>
  </si>
  <si>
    <t>2449370.651 </t>
  </si>
  <si>
    <t> 18.01.1994 03:37 </t>
  </si>
  <si>
    <t> -0.082 </t>
  </si>
  <si>
    <t> BBS 106 </t>
  </si>
  <si>
    <t>2449442.600 </t>
  </si>
  <si>
    <t> 31.03.1994 02:24 </t>
  </si>
  <si>
    <t>2449450.743 </t>
  </si>
  <si>
    <t> 08.04.1994 05:49 </t>
  </si>
  <si>
    <t> -0.080 </t>
  </si>
  <si>
    <t>2449472.464 </t>
  </si>
  <si>
    <t> 29.04.1994 23:08 </t>
  </si>
  <si>
    <t>2449481.962 </t>
  </si>
  <si>
    <t> 09.05.1994 11:05 </t>
  </si>
  <si>
    <t> -0.083 </t>
  </si>
  <si>
    <t> Y.Sekino </t>
  </si>
  <si>
    <t>VSB 47 </t>
  </si>
  <si>
    <t>2449488.750 </t>
  </si>
  <si>
    <t> 16.05.1994 06:00 </t>
  </si>
  <si>
    <t>2449525.405 </t>
  </si>
  <si>
    <t> 21.06.1994 21:43 </t>
  </si>
  <si>
    <t> BBS 107 </t>
  </si>
  <si>
    <t>2449567.484 </t>
  </si>
  <si>
    <t>IBVS 6244</t>
  </si>
  <si>
    <t> 02.08.1994 23:36 </t>
  </si>
  <si>
    <t>2449594.634 </t>
  </si>
  <si>
    <t> 30.08.1994 03:12 </t>
  </si>
  <si>
    <t> -0.079 </t>
  </si>
  <si>
    <t>2449631.290 </t>
  </si>
  <si>
    <t> 05.10.1994 18:57 </t>
  </si>
  <si>
    <t>2449685.582 </t>
  </si>
  <si>
    <t> 29.11.1994 01:58 </t>
  </si>
  <si>
    <t> -0.081 </t>
  </si>
  <si>
    <t>2449723.590 </t>
  </si>
  <si>
    <t> 06.01.1995 02:09 </t>
  </si>
  <si>
    <t>2449742.594 </t>
  </si>
  <si>
    <t> 25.01.1995 02:15 </t>
  </si>
  <si>
    <t>2449776.530 </t>
  </si>
  <si>
    <t> 28.02.1995 00:43 </t>
  </si>
  <si>
    <t> BBS 108 </t>
  </si>
  <si>
    <t>2449780.601 </t>
  </si>
  <si>
    <t> 04.03.1995 02:25 </t>
  </si>
  <si>
    <t> -0.084 </t>
  </si>
  <si>
    <t>2449787.388 </t>
  </si>
  <si>
    <t> 10.03.1995 21:18 </t>
  </si>
  <si>
    <t>2449828.111 </t>
  </si>
  <si>
    <t> 20.04.1995 14:39 </t>
  </si>
  <si>
    <t> -0.085 </t>
  </si>
  <si>
    <t>2449844.398 </t>
  </si>
  <si>
    <t> 06.05.1995 21:33 </t>
  </si>
  <si>
    <t> -0.087 </t>
  </si>
  <si>
    <t> BBS 109 </t>
  </si>
  <si>
    <t>2449844.402 </t>
  </si>
  <si>
    <t> 06.05.1995 21:38 </t>
  </si>
  <si>
    <t>2449868.833 </t>
  </si>
  <si>
    <t> 31.05.1995 07:59 </t>
  </si>
  <si>
    <t>2449920.420 </t>
  </si>
  <si>
    <t> 21.07.1995 22:04 </t>
  </si>
  <si>
    <t> BBS 110 </t>
  </si>
  <si>
    <t>2449924.4860 </t>
  </si>
  <si>
    <t> 25.07.1995 23:39 </t>
  </si>
  <si>
    <t> -0.0892 </t>
  </si>
  <si>
    <t> BRNO 32 </t>
  </si>
  <si>
    <t>2449924.4930 </t>
  </si>
  <si>
    <t> 25.07.1995 23:49 </t>
  </si>
  <si>
    <t> -0.0822 </t>
  </si>
  <si>
    <t> J.Safar </t>
  </si>
  <si>
    <t>2449947.564 </t>
  </si>
  <si>
    <t> 18.08.1995 01:32 </t>
  </si>
  <si>
    <t> -0.088 </t>
  </si>
  <si>
    <t>2449955.708 </t>
  </si>
  <si>
    <t> 26.08.1995 04:59 </t>
  </si>
  <si>
    <t> -0.089 </t>
  </si>
  <si>
    <t>2449978.786 </t>
  </si>
  <si>
    <t> 18.09.1995 06:51 </t>
  </si>
  <si>
    <t>2450061.590 </t>
  </si>
  <si>
    <t> 10.12.1995 02:09 </t>
  </si>
  <si>
    <t> BBS 112 </t>
  </si>
  <si>
    <t>2450110.457 </t>
  </si>
  <si>
    <t> 27.01.1996 22:58 </t>
  </si>
  <si>
    <t> -0.090 </t>
  </si>
  <si>
    <t> BBS 111 </t>
  </si>
  <si>
    <t>2450129.462 </t>
  </si>
  <si>
    <t> 15.02.1996 23:05 </t>
  </si>
  <si>
    <t>2450140.324 </t>
  </si>
  <si>
    <t> 26.02.1996 19:46 </t>
  </si>
  <si>
    <t>2450194.616 </t>
  </si>
  <si>
    <t> 21.04.1996 02:47 </t>
  </si>
  <si>
    <t> -0.093 </t>
  </si>
  <si>
    <t>2450202.763 </t>
  </si>
  <si>
    <t> 29.04.1996 06:18 </t>
  </si>
  <si>
    <t> -0.091 </t>
  </si>
  <si>
    <t>2450217.697 </t>
  </si>
  <si>
    <t> 14.05.1996 04:43 </t>
  </si>
  <si>
    <t>2450239.412 </t>
  </si>
  <si>
    <t> 04.06.1996 21:53 </t>
  </si>
  <si>
    <t>2450270.637 </t>
  </si>
  <si>
    <t> 06.07.1996 03:17 </t>
  </si>
  <si>
    <t>2450296.420 </t>
  </si>
  <si>
    <t> 31.07.1996 22:04 </t>
  </si>
  <si>
    <t> -0.098 </t>
  </si>
  <si>
    <t> BBS 113 </t>
  </si>
  <si>
    <t>2450315.430 </t>
  </si>
  <si>
    <t> 19.08.1996 22:19 </t>
  </si>
  <si>
    <t>2450376.514 </t>
  </si>
  <si>
    <t> 20.10.1996 00:20 </t>
  </si>
  <si>
    <t> -0.094 </t>
  </si>
  <si>
    <t>2450482.390 </t>
  </si>
  <si>
    <t> 02.02.1997 21:21 </t>
  </si>
  <si>
    <t> -0.100 </t>
  </si>
  <si>
    <t> BBS 114 </t>
  </si>
  <si>
    <t>2450482.391 </t>
  </si>
  <si>
    <t> 02.02.1997 21:23 </t>
  </si>
  <si>
    <t> -0.099 </t>
  </si>
  <si>
    <t>2450516.333 </t>
  </si>
  <si>
    <t> 08.03.1997 19:59 </t>
  </si>
  <si>
    <t>2450520.400 </t>
  </si>
  <si>
    <t> 12.03.1997 21:36 </t>
  </si>
  <si>
    <t>2450577.409 </t>
  </si>
  <si>
    <t> 08.05.1997 21:48 </t>
  </si>
  <si>
    <t> -0.103 </t>
  </si>
  <si>
    <t> BBS 115 </t>
  </si>
  <si>
    <t>2450577.411 </t>
  </si>
  <si>
    <t> 08.05.1997 21:51 </t>
  </si>
  <si>
    <t> -0.101 </t>
  </si>
  <si>
    <t>2450578.768 </t>
  </si>
  <si>
    <t> 10.05.1997 06:25 </t>
  </si>
  <si>
    <t>2450627.634 </t>
  </si>
  <si>
    <t> 28.06.1997 03:12 </t>
  </si>
  <si>
    <t> G.Chaple </t>
  </si>
  <si>
    <t>2450631.705 </t>
  </si>
  <si>
    <t> 02.07.1997 04:55 </t>
  </si>
  <si>
    <t> -0.105 </t>
  </si>
  <si>
    <t> AOEB 6 </t>
  </si>
  <si>
    <t>2450672.4298 </t>
  </si>
  <si>
    <t> 11.08.1997 22:18 </t>
  </si>
  <si>
    <t> -0.1037 </t>
  </si>
  <si>
    <t> O.Bracek </t>
  </si>
  <si>
    <t>2450672.4319 </t>
  </si>
  <si>
    <t> 11.08.1997 22:21 </t>
  </si>
  <si>
    <t> -0.1016 </t>
  </si>
  <si>
    <t> J.Cechal </t>
  </si>
  <si>
    <t>2450672.4402 </t>
  </si>
  <si>
    <t> 11.08.1997 22:33 </t>
  </si>
  <si>
    <t> -0.0933 </t>
  </si>
  <si>
    <t> T.Cechal </t>
  </si>
  <si>
    <t>2450726.728 </t>
  </si>
  <si>
    <t> 05.10.1997 05:28 </t>
  </si>
  <si>
    <t> -0.104 </t>
  </si>
  <si>
    <t>2450755.241 </t>
  </si>
  <si>
    <t> 02.11.1997 17:47 </t>
  </si>
  <si>
    <t> -0.097 </t>
  </si>
  <si>
    <t> BBS 116 </t>
  </si>
  <si>
    <t>2450816.321 </t>
  </si>
  <si>
    <t> 02.01.1998 19:42 </t>
  </si>
  <si>
    <t> K.Hirosawa </t>
  </si>
  <si>
    <t>2450851.615 </t>
  </si>
  <si>
    <t> 07.02.1998 02:45 </t>
  </si>
  <si>
    <t> BBS 117 </t>
  </si>
  <si>
    <t>2450897.765 </t>
  </si>
  <si>
    <t> 25.03.1998 06:21 </t>
  </si>
  <si>
    <t> -0.106 </t>
  </si>
  <si>
    <t>2450908.621 </t>
  </si>
  <si>
    <t> 05.04.1998 02:54 </t>
  </si>
  <si>
    <t> -0.110 </t>
  </si>
  <si>
    <t>2450942.559 </t>
  </si>
  <si>
    <t> 09.05.1998 01:24 </t>
  </si>
  <si>
    <t> -0.108 </t>
  </si>
  <si>
    <t> BBS 118 </t>
  </si>
  <si>
    <t>2450950.697 </t>
  </si>
  <si>
    <t> 17.05.1998 04:43 </t>
  </si>
  <si>
    <t> -0.115 </t>
  </si>
  <si>
    <t> T.Hoff </t>
  </si>
  <si>
    <t>2450950.698 </t>
  </si>
  <si>
    <t> 17.05.1998 04:45 </t>
  </si>
  <si>
    <t> -0.114 </t>
  </si>
  <si>
    <t>2450950.700 </t>
  </si>
  <si>
    <t> 17.05.1998 04:48 </t>
  </si>
  <si>
    <t> -0.112 </t>
  </si>
  <si>
    <t>2450950.701 </t>
  </si>
  <si>
    <t> 17.05.1998 04:49 </t>
  </si>
  <si>
    <t> -0.111 </t>
  </si>
  <si>
    <t>2450950.702 </t>
  </si>
  <si>
    <t> 17.05.1998 04:50 </t>
  </si>
  <si>
    <t>2450984.637 </t>
  </si>
  <si>
    <t> 20.06.1998 03:17 </t>
  </si>
  <si>
    <t>2450988.709 </t>
  </si>
  <si>
    <t> 24.06.1998 05:00 </t>
  </si>
  <si>
    <t>2451041.646 </t>
  </si>
  <si>
    <t> 16.08.1998 03:30 </t>
  </si>
  <si>
    <t> -0.116 </t>
  </si>
  <si>
    <t>2451041.650 </t>
  </si>
  <si>
    <t> 16.08.1998 03:36 </t>
  </si>
  <si>
    <t>2451136.666 </t>
  </si>
  <si>
    <t> 19.11.1998 03:59 </t>
  </si>
  <si>
    <t> -0.117 </t>
  </si>
  <si>
    <t> BBS 119 </t>
  </si>
  <si>
    <t>2451188.249 </t>
  </si>
  <si>
    <t> 09.01.1999 17:58 </t>
  </si>
  <si>
    <t> -0.118 </t>
  </si>
  <si>
    <t> H.Maehara </t>
  </si>
  <si>
    <t>2451253.4047 </t>
  </si>
  <si>
    <t> 15.03.1999 21:42 </t>
  </si>
  <si>
    <t> -0.1200 </t>
  </si>
  <si>
    <t> van Cauteren&amp;Wils </t>
  </si>
  <si>
    <t>IBVS 4872 </t>
  </si>
  <si>
    <t>2451268.3364 </t>
  </si>
  <si>
    <t> 30.03.1999 20:04 </t>
  </si>
  <si>
    <t> -0.1203 </t>
  </si>
  <si>
    <t>o</t>
  </si>
  <si>
    <t> D.Husar </t>
  </si>
  <si>
    <t>BAVM 128 </t>
  </si>
  <si>
    <t>2451272.4081 </t>
  </si>
  <si>
    <t> 03.04.1999 21:47 </t>
  </si>
  <si>
    <t> -0.1210 </t>
  </si>
  <si>
    <t>IBVS 5263 </t>
  </si>
  <si>
    <t>2451406.794 </t>
  </si>
  <si>
    <t> 16.08.1999 07:03 </t>
  </si>
  <si>
    <t> -0.123 </t>
  </si>
  <si>
    <t>2451420.369 </t>
  </si>
  <si>
    <t> 29.08.1999 20:51 </t>
  </si>
  <si>
    <t> BBS 121 </t>
  </si>
  <si>
    <t>2451451.590 </t>
  </si>
  <si>
    <t> 30.09.1999 02:09 </t>
  </si>
  <si>
    <t>2451520.8168 </t>
  </si>
  <si>
    <t> 08.12.1999 07:36 </t>
  </si>
  <si>
    <t> -0.1267 </t>
  </si>
  <si>
    <t> R.H.Nelson </t>
  </si>
  <si>
    <t>IBVS 4840 </t>
  </si>
  <si>
    <t>2451520.817 </t>
  </si>
  <si>
    <t> -0.127 </t>
  </si>
  <si>
    <t>2451610.404 </t>
  </si>
  <si>
    <t> 06.03.2000 21:41 </t>
  </si>
  <si>
    <t> -0.132 </t>
  </si>
  <si>
    <t> BBS 122 </t>
  </si>
  <si>
    <t>2451660.633 </t>
  </si>
  <si>
    <t> 26.04.2000 03:11 </t>
  </si>
  <si>
    <t> -0.128 </t>
  </si>
  <si>
    <t> AOEB 8 </t>
  </si>
  <si>
    <t>2451664.704 </t>
  </si>
  <si>
    <t> 30.04.2000 04:53 </t>
  </si>
  <si>
    <t> -0.130 </t>
  </si>
  <si>
    <t>2451664.707 </t>
  </si>
  <si>
    <t> 30.04.2000 04:58 </t>
  </si>
  <si>
    <t>2451664.7096 </t>
  </si>
  <si>
    <t> 30.04.2000 05:01 </t>
  </si>
  <si>
    <t> -0.1242 </t>
  </si>
  <si>
    <t>C </t>
  </si>
  <si>
    <t>ns</t>
  </si>
  <si>
    <t> P.Sullivan </t>
  </si>
  <si>
    <t>2451668.773 </t>
  </si>
  <si>
    <t> 04.05.2000 06:33 </t>
  </si>
  <si>
    <t> -0.133 </t>
  </si>
  <si>
    <t>2451698.6392 </t>
  </si>
  <si>
    <t> 03.06.2000 03:20 </t>
  </si>
  <si>
    <t> -0.1310 </t>
  </si>
  <si>
    <t> J.A.Howell </t>
  </si>
  <si>
    <t>2451728.490 </t>
  </si>
  <si>
    <t> 02.07.2000 23:45 </t>
  </si>
  <si>
    <t> -0.144 </t>
  </si>
  <si>
    <t> BBS 123 </t>
  </si>
  <si>
    <t>2451793.6595 </t>
  </si>
  <si>
    <t> 06.09.2000 03:49 </t>
  </si>
  <si>
    <t> -0.1327 </t>
  </si>
  <si>
    <t>2451910.397 </t>
  </si>
  <si>
    <t> 31.12.2000 21:31 </t>
  </si>
  <si>
    <t> -0.136 </t>
  </si>
  <si>
    <t> BBS 124 </t>
  </si>
  <si>
    <t>2451937.5460 </t>
  </si>
  <si>
    <t> 28.01.2001 01:06 </t>
  </si>
  <si>
    <t> -0.1365 </t>
  </si>
  <si>
    <t>2452017.635 </t>
  </si>
  <si>
    <t> 18.04.2001 03:14 </t>
  </si>
  <si>
    <t> -0.137 </t>
  </si>
  <si>
    <t>2452021.7069 </t>
  </si>
  <si>
    <t> 22.04.2001 04:57 </t>
  </si>
  <si>
    <t> -0.1379 </t>
  </si>
  <si>
    <t> S.Dvorak </t>
  </si>
  <si>
    <t>2452021.707 </t>
  </si>
  <si>
    <t> 22.04.2001 04:58 </t>
  </si>
  <si>
    <t> -0.138 </t>
  </si>
  <si>
    <t>2452123.514 </t>
  </si>
  <si>
    <t> 02.08.2001 00:20 </t>
  </si>
  <si>
    <t> -0.140 </t>
  </si>
  <si>
    <t> BBS 126 </t>
  </si>
  <si>
    <t>2452184.5992 </t>
  </si>
  <si>
    <t> 02.10.2001 02:22 </t>
  </si>
  <si>
    <t> -0.1403 </t>
  </si>
  <si>
    <t>2452195.454 </t>
  </si>
  <si>
    <t> 12.10.2001 22:53 </t>
  </si>
  <si>
    <t> -0.145 </t>
  </si>
  <si>
    <t> P.Novotná </t>
  </si>
  <si>
    <t>OEJV 0074 </t>
  </si>
  <si>
    <t>2452195.458 </t>
  </si>
  <si>
    <t> 12.10.2001 22:59 </t>
  </si>
  <si>
    <t> -0.141 </t>
  </si>
  <si>
    <t> B.Procházková </t>
  </si>
  <si>
    <t>2452195.459 </t>
  </si>
  <si>
    <t> 12.10.2001 23:00 </t>
  </si>
  <si>
    <t>2452195.464 </t>
  </si>
  <si>
    <t> 12.10.2001 23:08 </t>
  </si>
  <si>
    <t> -0.135 </t>
  </si>
  <si>
    <t>2452237.533 </t>
  </si>
  <si>
    <t> 24.11.2001 00:47 </t>
  </si>
  <si>
    <t> -0.147 </t>
  </si>
  <si>
    <t> BBS 127 </t>
  </si>
  <si>
    <t>2452287.767 </t>
  </si>
  <si>
    <t> 13.01.2002 06:24 </t>
  </si>
  <si>
    <t> -0.139 </t>
  </si>
  <si>
    <t>2452314.914 </t>
  </si>
  <si>
    <t> 09.02.2002 09:56 </t>
  </si>
  <si>
    <t>2452329.846 </t>
  </si>
  <si>
    <t> 24.02.2002 08:18 </t>
  </si>
  <si>
    <t>2452370.568 </t>
  </si>
  <si>
    <t> 06.04.2002 01:37 </t>
  </si>
  <si>
    <t> -0.143 </t>
  </si>
  <si>
    <t> BBS 128 </t>
  </si>
  <si>
    <t>2452522.6006 </t>
  </si>
  <si>
    <t> 05.09.2002 02:24 </t>
  </si>
  <si>
    <t> -0.1454 </t>
  </si>
  <si>
    <t>2452556.537 </t>
  </si>
  <si>
    <t> 09.10.2002 00:53 </t>
  </si>
  <si>
    <t> AOEB 11 </t>
  </si>
  <si>
    <t>2452598.619 </t>
  </si>
  <si>
    <t> 20.11.2002 02:51 </t>
  </si>
  <si>
    <t> BBS 129 </t>
  </si>
  <si>
    <t>2452602.6889 </t>
  </si>
  <si>
    <t> 24.11.2002 04:32 </t>
  </si>
  <si>
    <t> -0.1470 </t>
  </si>
  <si>
    <t> Sarounova &amp; Wolf </t>
  </si>
  <si>
    <t>IBVS 5594 </t>
  </si>
  <si>
    <t>2452708.5681 </t>
  </si>
  <si>
    <t> 10.03.2003 01:38 </t>
  </si>
  <si>
    <t> -0.1494 </t>
  </si>
  <si>
    <t> Smith &amp; Caton </t>
  </si>
  <si>
    <t>IBVS 5745 </t>
  </si>
  <si>
    <t>2452710.6064 </t>
  </si>
  <si>
    <t> 12.03.2003 02:33 </t>
  </si>
  <si>
    <t> -0.1473 </t>
  </si>
  <si>
    <t>2452758.793 </t>
  </si>
  <si>
    <t> 29.04.2003 07:01 </t>
  </si>
  <si>
    <t> -0.150 </t>
  </si>
  <si>
    <t>2452769.6520 </t>
  </si>
  <si>
    <t> 10.05.2003 03:38 </t>
  </si>
  <si>
    <t> -0.1510 </t>
  </si>
  <si>
    <t>2452771.6911 </t>
  </si>
  <si>
    <t> 12.05.2003 04:35 </t>
  </si>
  <si>
    <t> -0.1481 </t>
  </si>
  <si>
    <t>2452773.7243 </t>
  </si>
  <si>
    <t> 14.05.2003 05:22 </t>
  </si>
  <si>
    <t> -0.1511 </t>
  </si>
  <si>
    <t>2452792.728 </t>
  </si>
  <si>
    <t> 02.06.2003 05:28 </t>
  </si>
  <si>
    <t> -0.152 </t>
  </si>
  <si>
    <t>2452796.800 </t>
  </si>
  <si>
    <t> 06.06.2003 07:12 </t>
  </si>
  <si>
    <t>2452867.393 </t>
  </si>
  <si>
    <t> 15.08.2003 21:25 </t>
  </si>
  <si>
    <t> BBS 130 </t>
  </si>
  <si>
    <t>2453050.6368 </t>
  </si>
  <si>
    <t> 15.02.2004 03:16 </t>
  </si>
  <si>
    <t> -0.1596 </t>
  </si>
  <si>
    <t>2453149.731 </t>
  </si>
  <si>
    <t> 24.05.2004 05:32 </t>
  </si>
  <si>
    <t> -0.160 </t>
  </si>
  <si>
    <t>2453209.447 </t>
  </si>
  <si>
    <t> 22.07.2004 22:43 </t>
  </si>
  <si>
    <t> -0.172 </t>
  </si>
  <si>
    <t> M.Machon </t>
  </si>
  <si>
    <t>2453209.452 </t>
  </si>
  <si>
    <t> 22.07.2004 22:50 </t>
  </si>
  <si>
    <t> -0.167 </t>
  </si>
  <si>
    <t> M.Rottenborn </t>
  </si>
  <si>
    <t>2453247.471 </t>
  </si>
  <si>
    <t> 29.08.2004 23:18 </t>
  </si>
  <si>
    <t> -0.157 </t>
  </si>
  <si>
    <t>OEJV 0003 </t>
  </si>
  <si>
    <t>2453266.4698 </t>
  </si>
  <si>
    <t> 17.09.2004 23:16 </t>
  </si>
  <si>
    <t> -0.1621 </t>
  </si>
  <si>
    <t> V.Bakis et al. </t>
  </si>
  <si>
    <t>IBVS 5662 </t>
  </si>
  <si>
    <t>2453274.6128 </t>
  </si>
  <si>
    <t> 26.09.2004 02:42 </t>
  </si>
  <si>
    <t> -0.1639 </t>
  </si>
  <si>
    <t>2453296.3321 </t>
  </si>
  <si>
    <t> 17.10.2004 19:58 </t>
  </si>
  <si>
    <t>2453302.4428 </t>
  </si>
  <si>
    <t> 23.10.2004 22:37 </t>
  </si>
  <si>
    <t> -0.1617 </t>
  </si>
  <si>
    <t>2453332.3022 </t>
  </si>
  <si>
    <t> 22.11.2004 19:15 </t>
  </si>
  <si>
    <t> -0.1663 </t>
  </si>
  <si>
    <t>2453407.6405 </t>
  </si>
  <si>
    <t> 06.02.2005 03:22 </t>
  </si>
  <si>
    <t> -0.1668 </t>
  </si>
  <si>
    <t>-I</t>
  </si>
  <si>
    <t> v.Poschinger </t>
  </si>
  <si>
    <t>BAVM 173 </t>
  </si>
  <si>
    <t>2453428.0020 </t>
  </si>
  <si>
    <t> 26.02.2005 12:02 </t>
  </si>
  <si>
    <t>7314</t>
  </si>
  <si>
    <t> -0.1672 </t>
  </si>
  <si>
    <t> C.-H.Kim et al. </t>
  </si>
  <si>
    <t>IBVS 5694 </t>
  </si>
  <si>
    <t>2453445.6484 </t>
  </si>
  <si>
    <t> 16.03.2005 03:33 </t>
  </si>
  <si>
    <t>7327</t>
  </si>
  <si>
    <t> -0.1677 </t>
  </si>
  <si>
    <t> J.Bialozynski </t>
  </si>
  <si>
    <t>2453455.1505 </t>
  </si>
  <si>
    <t> 25.03.2005 15:36 </t>
  </si>
  <si>
    <t>7334</t>
  </si>
  <si>
    <t> -0.1678 </t>
  </si>
  <si>
    <t> Maehara </t>
  </si>
  <si>
    <t>VSB 44 </t>
  </si>
  <si>
    <t>2453482.2994 </t>
  </si>
  <si>
    <t> 21.04.2005 19:11 </t>
  </si>
  <si>
    <t>7354</t>
  </si>
  <si>
    <t> -0.1680 </t>
  </si>
  <si>
    <t>2453502.6609 </t>
  </si>
  <si>
    <t> 12.05.2005 03:51 </t>
  </si>
  <si>
    <t>7369</t>
  </si>
  <si>
    <t> -0.1684 </t>
  </si>
  <si>
    <t>2453540.671 </t>
  </si>
  <si>
    <t> 19.06.2005 04:06 </t>
  </si>
  <si>
    <t>7397</t>
  </si>
  <si>
    <t>2453722.5643 </t>
  </si>
  <si>
    <t> 18.12.2005 01:32 </t>
  </si>
  <si>
    <t>7531</t>
  </si>
  <si>
    <t> -0.1728 </t>
  </si>
  <si>
    <t>2453764.64456 </t>
  </si>
  <si>
    <t> 29.01.2006 03:28 </t>
  </si>
  <si>
    <t>7562</t>
  </si>
  <si>
    <t> -0.17371 </t>
  </si>
  <si>
    <t> P.Svoboda </t>
  </si>
  <si>
    <t>R</t>
  </si>
  <si>
    <t>2453813.5121 </t>
  </si>
  <si>
    <t> 19.03.2006 00:17 </t>
  </si>
  <si>
    <t>7598</t>
  </si>
  <si>
    <t> -0.1746 </t>
  </si>
  <si>
    <t> K.&amp; M.Rätz </t>
  </si>
  <si>
    <t>BAVM 186 </t>
  </si>
  <si>
    <t>2453817.5865 </t>
  </si>
  <si>
    <t> 23.03.2006 02:04 </t>
  </si>
  <si>
    <t> -0.1726 </t>
  </si>
  <si>
    <t> V.Petriew </t>
  </si>
  <si>
    <t> AOEB 12 </t>
  </si>
  <si>
    <t>2453844.7331 </t>
  </si>
  <si>
    <t> 19.04.2006 05:35 </t>
  </si>
  <si>
    <t> -0.1751 </t>
  </si>
  <si>
    <t> R.Poklar </t>
  </si>
  <si>
    <t>2453847.4461 </t>
  </si>
  <si>
    <t> 21.04.2006 22:42 </t>
  </si>
  <si>
    <t> -0.1770 </t>
  </si>
  <si>
    <t>IBVS 5713 </t>
  </si>
  <si>
    <t>2453847.450 </t>
  </si>
  <si>
    <t> 21.04.2006 22:48 </t>
  </si>
  <si>
    <t> -0.173 </t>
  </si>
  <si>
    <t> W.Kriebel </t>
  </si>
  <si>
    <t>BAVM 179 </t>
  </si>
  <si>
    <t>2453862.3793 </t>
  </si>
  <si>
    <t> 06.05.2006 21:06 </t>
  </si>
  <si>
    <t> -0.1758 </t>
  </si>
  <si>
    <t> F.Walter </t>
  </si>
  <si>
    <t>BAVM 178 </t>
  </si>
  <si>
    <t>2454079.5690 </t>
  </si>
  <si>
    <t> 10.12.2006 01:39 </t>
  </si>
  <si>
    <t> -0.1791 </t>
  </si>
  <si>
    <t>2454174.58923 </t>
  </si>
  <si>
    <t> 15.03.2007 02:08 </t>
  </si>
  <si>
    <t> -0.18075 </t>
  </si>
  <si>
    <t>2454200.3792 </t>
  </si>
  <si>
    <t> 09.04.2007 21:06 </t>
  </si>
  <si>
    <t> -0.1824 </t>
  </si>
  <si>
    <t> BBS 133 (=IBVS 5781) </t>
  </si>
  <si>
    <t>2454205.8099 </t>
  </si>
  <si>
    <t> 15.04.2007 07:26 </t>
  </si>
  <si>
    <t> -0.1816 </t>
  </si>
  <si>
    <t>2454205.8101 </t>
  </si>
  <si>
    <t> -0.1814 </t>
  </si>
  <si>
    <t>2454212.597 </t>
  </si>
  <si>
    <t> 22.04.2007 02:19 </t>
  </si>
  <si>
    <t> -0.182 </t>
  </si>
  <si>
    <t>2454372.7747 </t>
  </si>
  <si>
    <t> 29.09.2007 06:35 </t>
  </si>
  <si>
    <t> -0.1839 </t>
  </si>
  <si>
    <t>JAAVSO 36(2);171 </t>
  </si>
  <si>
    <t>2454615.7556 </t>
  </si>
  <si>
    <t> 29.05.2008 06:08 </t>
  </si>
  <si>
    <t> -0.1876 </t>
  </si>
  <si>
    <t>JAAVSO 36(2);186 </t>
  </si>
  <si>
    <t>2454797.6524 </t>
  </si>
  <si>
    <t> 27.11.2008 03:39 </t>
  </si>
  <si>
    <t> -0.1899 </t>
  </si>
  <si>
    <t> JAAVSO 37;44 </t>
  </si>
  <si>
    <t>2455253.7550 </t>
  </si>
  <si>
    <t> 26.02.2010 06:07 </t>
  </si>
  <si>
    <t> -0.1925 </t>
  </si>
  <si>
    <t> JAAVSO 38;120 </t>
  </si>
  <si>
    <t>2455268.6870 </t>
  </si>
  <si>
    <t> 13.03.2010 04:29 </t>
  </si>
  <si>
    <t> JAAVSO 39;94 </t>
  </si>
  <si>
    <t>2455329.7709 </t>
  </si>
  <si>
    <t> 13.05.2010 06:30 </t>
  </si>
  <si>
    <t> -0.1941 </t>
  </si>
  <si>
    <t>IBVS 5945 </t>
  </si>
  <si>
    <t>2455570.7244 </t>
  </si>
  <si>
    <t> 09.01.2011 05:23 </t>
  </si>
  <si>
    <t> -0.1891 </t>
  </si>
  <si>
    <t> G.Lubcke </t>
  </si>
  <si>
    <t> JAAVSO 39;177 </t>
  </si>
  <si>
    <t>2455570.7247 </t>
  </si>
  <si>
    <t> -0.1888 </t>
  </si>
  <si>
    <t>2455625.6971 </t>
  </si>
  <si>
    <t> 05.03.2011 04:43 </t>
  </si>
  <si>
    <t> -0.1933 </t>
  </si>
  <si>
    <t>2455644.7013 </t>
  </si>
  <si>
    <t> 24.03.2011 04:49 </t>
  </si>
  <si>
    <t> -0.1935 </t>
  </si>
  <si>
    <t>IBVS 5992 </t>
  </si>
  <si>
    <t>2455648.7737 </t>
  </si>
  <si>
    <t> 28.03.2011 06:34 </t>
  </si>
  <si>
    <t>2455685.4249 </t>
  </si>
  <si>
    <t> 03.05.2011 22:11 </t>
  </si>
  <si>
    <t> -0.1936 </t>
  </si>
  <si>
    <t> M.&amp; K.Rätz </t>
  </si>
  <si>
    <t>BAVM 225 </t>
  </si>
  <si>
    <t>2455700.3583 </t>
  </si>
  <si>
    <t> 18.05.2011 20:35 </t>
  </si>
  <si>
    <t> -0.1922 </t>
  </si>
  <si>
    <t> L.Šmelcer </t>
  </si>
  <si>
    <t>OEJV 0160 </t>
  </si>
  <si>
    <t>2455921.6210 </t>
  </si>
  <si>
    <t> 26.12.2011 02:54 </t>
  </si>
  <si>
    <t> -0.1949 </t>
  </si>
  <si>
    <t> JAAVSO 40;975 </t>
  </si>
  <si>
    <t>2455971.848 </t>
  </si>
  <si>
    <t> 14.02.2012 08:21 </t>
  </si>
  <si>
    <t> -0.194 </t>
  </si>
  <si>
    <t>IBVS 6029 </t>
  </si>
  <si>
    <t>2455982.7064 </t>
  </si>
  <si>
    <t> 25.02.2012 04:57 </t>
  </si>
  <si>
    <t> -0.1950 </t>
  </si>
  <si>
    <t> JAAVSO 41;122 </t>
  </si>
  <si>
    <t>2455993.56581 </t>
  </si>
  <si>
    <t> 07.03.2012 01:34 </t>
  </si>
  <si>
    <t> -0.19521 </t>
  </si>
  <si>
    <t>2455993.56591 </t>
  </si>
  <si>
    <t> -0.19511 </t>
  </si>
  <si>
    <t>2455993.56611 </t>
  </si>
  <si>
    <t> 07.03.2012 01:35 </t>
  </si>
  <si>
    <t> -0.19491 </t>
  </si>
  <si>
    <t>2456014.6080 </t>
  </si>
  <si>
    <t> 28.03.2012 02:35 </t>
  </si>
  <si>
    <t>BAVM 231 </t>
  </si>
  <si>
    <t>2456039.7220 </t>
  </si>
  <si>
    <t> 22.04.2012 05:19 </t>
  </si>
  <si>
    <t>2456061.4393 </t>
  </si>
  <si>
    <t> 13.05.2012 22:32 </t>
  </si>
  <si>
    <t> -0.1945 </t>
  </si>
  <si>
    <t> F.Agerer </t>
  </si>
  <si>
    <t>2456220.26089 </t>
  </si>
  <si>
    <t> 19.10.2012 18:15 </t>
  </si>
  <si>
    <t> -0.19529 </t>
  </si>
  <si>
    <t>2456220.2609 </t>
  </si>
  <si>
    <t> -0.1953 </t>
  </si>
  <si>
    <t>2456220.26103 </t>
  </si>
  <si>
    <t> -0.19515 </t>
  </si>
  <si>
    <t>2456357.36424 </t>
  </si>
  <si>
    <t> 05.03.2013 20:44 </t>
  </si>
  <si>
    <t> -0.19499 </t>
  </si>
  <si>
    <t>2456357.36426 </t>
  </si>
  <si>
    <t> -0.19497 </t>
  </si>
  <si>
    <t>2456357.36436 </t>
  </si>
  <si>
    <t> -0.19487 </t>
  </si>
  <si>
    <t>2456414.37739 </t>
  </si>
  <si>
    <t> 01.05.2013 21:03 </t>
  </si>
  <si>
    <t>2456414.37763 </t>
  </si>
  <si>
    <t> -0.19475 </t>
  </si>
  <si>
    <t>2456418.4498 </t>
  </si>
  <si>
    <t> 05.05.2013 22:47 </t>
  </si>
  <si>
    <t>BAVM 234 </t>
  </si>
  <si>
    <t>2456601.0307 </t>
  </si>
  <si>
    <t> 04.11.2013 12:44 </t>
  </si>
  <si>
    <t> -0.1919 </t>
  </si>
  <si>
    <t>m</t>
  </si>
  <si>
    <t> R.Nelson </t>
  </si>
  <si>
    <t>IBVS 6092 </t>
  </si>
  <si>
    <t>2456632.9278 </t>
  </si>
  <si>
    <t> 06.12.2013 10:16 </t>
  </si>
  <si>
    <t>2456764.6004 </t>
  </si>
  <si>
    <t> 17.04.2014 02:24 </t>
  </si>
  <si>
    <t> -0.1956 </t>
  </si>
  <si>
    <t>BAVM 238 </t>
  </si>
  <si>
    <t>2457090.3899 </t>
  </si>
  <si>
    <t> 08.03.2015 21:21 </t>
  </si>
  <si>
    <t>BAVM 241 (=IBVS 6157) </t>
  </si>
  <si>
    <r>
      <t>HJD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</si>
  <si>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</si>
  <si>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</t>
    </r>
  </si>
  <si>
    <r>
      <t>ω</t>
    </r>
    <r>
      <rPr>
        <vertAlign val="subscript"/>
        <sz val="10"/>
        <rFont val="Arial"/>
        <family val="2"/>
      </rPr>
      <t xml:space="preserve">3 </t>
    </r>
    <r>
      <rPr>
        <sz val="10"/>
        <rFont val="Arial"/>
        <family val="2"/>
      </rPr>
      <t xml:space="preserve">(arg per) </t>
    </r>
    <r>
      <rPr>
        <sz val="10"/>
        <rFont val="Arial"/>
        <family val="2"/>
      </rPr>
      <t>=</t>
    </r>
  </si>
  <si>
    <r>
      <t>1-e</t>
    </r>
    <r>
      <rPr>
        <vertAlign val="superscript"/>
        <sz val="10"/>
        <rFont val="Arial"/>
        <family val="2"/>
      </rPr>
      <t>2</t>
    </r>
  </si>
  <si>
    <r>
      <t>&lt;&lt; Sum(wt.diff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)</t>
    </r>
  </si>
  <si>
    <r>
      <t>a</t>
    </r>
    <r>
      <rPr>
        <vertAlign val="subscript"/>
        <sz val="10"/>
        <color indexed="20"/>
        <rFont val="Arial"/>
        <family val="2"/>
      </rPr>
      <t>3</t>
    </r>
    <r>
      <rPr>
        <sz val="10"/>
        <color indexed="20"/>
        <rFont val="Arial"/>
        <family val="2"/>
      </rPr>
      <t xml:space="preserve"> sin i =</t>
    </r>
  </si>
  <si>
    <r>
      <t>n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</si>
  <si>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</si>
  <si>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r>
      <t>f (m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>) =</t>
    </r>
  </si>
  <si>
    <r>
      <t>Ang freq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</si>
  <si>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r>
      <t>wt.diff</t>
    </r>
    <r>
      <rPr>
        <b/>
        <vertAlign val="superscript"/>
        <sz val="10"/>
        <rFont val="Arial"/>
        <family val="2"/>
      </rPr>
      <t>2</t>
    </r>
  </si>
  <si>
    <t>s5</t>
  </si>
  <si>
    <t>s6</t>
  </si>
  <si>
    <t>s7</t>
  </si>
  <si>
    <t>Standard Error</t>
  </si>
  <si>
    <t>df</t>
  </si>
  <si>
    <t>SS</t>
  </si>
  <si>
    <t>MS</t>
  </si>
  <si>
    <t>Significance F</t>
  </si>
  <si>
    <t>Coefficients</t>
  </si>
  <si>
    <t>t Stat</t>
  </si>
  <si>
    <t>P-value</t>
  </si>
  <si>
    <t>Lower 95%</t>
  </si>
  <si>
    <t>Upper 95%</t>
  </si>
  <si>
    <t>Lower 95.0%</t>
  </si>
  <si>
    <t>Upper 95.0%</t>
  </si>
  <si>
    <t>ω3 (arg per) =</t>
  </si>
  <si>
    <t>days/cycle</t>
  </si>
  <si>
    <r>
      <t>days/cycle</t>
    </r>
    <r>
      <rPr>
        <vertAlign val="superscript"/>
        <sz val="10"/>
        <rFont val="Arial"/>
        <family val="2"/>
      </rPr>
      <t>2</t>
    </r>
  </si>
  <si>
    <t>a3 sin i =</t>
  </si>
  <si>
    <t>Mo</t>
  </si>
  <si>
    <r>
      <t>days/cycle</t>
    </r>
    <r>
      <rPr>
        <vertAlign val="superscript"/>
        <sz val="10"/>
        <rFont val="Courier"/>
        <family val="3"/>
      </rPr>
      <t>2</t>
    </r>
  </si>
  <si>
    <r>
      <t>P</t>
    </r>
    <r>
      <rPr>
        <vertAlign val="subscript"/>
        <sz val="10"/>
        <rFont val="Courier"/>
        <family val="3"/>
      </rPr>
      <t>3</t>
    </r>
    <r>
      <rPr>
        <sz val="10"/>
        <rFont val="Courier"/>
        <family val="3"/>
      </rPr>
      <t xml:space="preserve"> =</t>
    </r>
  </si>
  <si>
    <t>f (m3) =</t>
  </si>
  <si>
    <t>days</t>
  </si>
  <si>
    <t>years</t>
  </si>
  <si>
    <t>Quad</t>
  </si>
  <si>
    <t>Sine + Quad fit</t>
  </si>
  <si>
    <t>Multiplier</t>
  </si>
  <si>
    <t>Power of 10</t>
  </si>
  <si>
    <t>Q fit</t>
  </si>
  <si>
    <t>A.BOX</t>
  </si>
  <si>
    <t>1+e cos nu</t>
  </si>
  <si>
    <t>sin(nu + nu_o)</t>
  </si>
  <si>
    <t>nu</t>
  </si>
  <si>
    <t>tan (nu/2)</t>
  </si>
  <si>
    <t>B7</t>
  </si>
  <si>
    <t>B6</t>
  </si>
  <si>
    <t>B5</t>
  </si>
  <si>
    <t>B4</t>
  </si>
  <si>
    <t>B3</t>
  </si>
  <si>
    <t>B2</t>
  </si>
  <si>
    <t>B1</t>
  </si>
  <si>
    <t>Cnst</t>
  </si>
  <si>
    <t>Slope</t>
  </si>
  <si>
    <t xml:space="preserve">A (ampl) = </t>
  </si>
  <si>
    <t>rad/cycle</t>
  </si>
  <si>
    <t>e sin nu_o</t>
  </si>
  <si>
    <t>dP/dt =</t>
  </si>
  <si>
    <t>Q+S resid</t>
  </si>
  <si>
    <t xml:space="preserve"> e sin nu</t>
  </si>
  <si>
    <t>e (eccen)</t>
  </si>
  <si>
    <t>HJD</t>
  </si>
  <si>
    <t xml:space="preserve">To = </t>
  </si>
  <si>
    <t>cycle #</t>
  </si>
  <si>
    <t>Q+S fit</t>
  </si>
  <si>
    <t>degrees</t>
  </si>
  <si>
    <t>Q.+LTE fit</t>
  </si>
  <si>
    <t>Q. resid</t>
  </si>
  <si>
    <t>Q resid</t>
  </si>
  <si>
    <t>LTE Resid</t>
  </si>
  <si>
    <t>AU</t>
  </si>
  <si>
    <t>Sp: F4 V</t>
  </si>
  <si>
    <t>Mag 10.8 - 14.1</t>
  </si>
  <si>
    <t>System Type:</t>
  </si>
  <si>
    <t>EA/sd</t>
  </si>
  <si>
    <t>Mallama, A.D., 1980, Astr.J.Suppl. Series, 44, 241-272</t>
  </si>
  <si>
    <t>OMT = "Observed Minima Timings of Eclipsing Binaries" by the AAVSO, available on-line at www.aavso.org</t>
  </si>
  <si>
    <t>GCVS 4 Eph.</t>
  </si>
  <si>
    <t>--- Working ----</t>
  </si>
  <si>
    <t>Epoch =</t>
  </si>
  <si>
    <t>Period =</t>
  </si>
  <si>
    <t>Linear</t>
  </si>
  <si>
    <t>Quadratic</t>
  </si>
  <si>
    <t>LS Intercept =</t>
  </si>
  <si>
    <t>LS Slope =</t>
  </si>
  <si>
    <t>LS Quadr term =</t>
  </si>
  <si>
    <t>Sum diff² =</t>
  </si>
  <si>
    <t>New epoch =</t>
  </si>
  <si>
    <t>New Period =</t>
  </si>
  <si>
    <t>New Ephemeris =</t>
  </si>
  <si>
    <t>Data</t>
  </si>
  <si>
    <t>Calc</t>
  </si>
  <si>
    <t>Type</t>
  </si>
  <si>
    <t>n'</t>
  </si>
  <si>
    <t>n</t>
  </si>
  <si>
    <t>O-C</t>
  </si>
  <si>
    <t>GCVS 4</t>
  </si>
  <si>
    <t>Mallama</t>
  </si>
  <si>
    <t>IBVS 4840</t>
  </si>
  <si>
    <t>Misc</t>
  </si>
  <si>
    <t>Lin. Fit</t>
  </si>
  <si>
    <t>Q. fit</t>
  </si>
  <si>
    <t>Date</t>
  </si>
  <si>
    <t>Koch 1961</t>
  </si>
  <si>
    <t>Mallama1980</t>
  </si>
  <si>
    <t>IBVS 4872</t>
  </si>
  <si>
    <t>IBVS 4912</t>
  </si>
  <si>
    <t>IBVS 5263</t>
  </si>
  <si>
    <t>BBSAG 128</t>
  </si>
  <si>
    <t>Peter H</t>
  </si>
  <si>
    <t>BBSAG Bull...31</t>
  </si>
  <si>
    <t>B</t>
  </si>
  <si>
    <t>BBSAG Bull...33</t>
  </si>
  <si>
    <t>BBSAG Bull.</t>
  </si>
  <si>
    <t>BBSAG Bull.7</t>
  </si>
  <si>
    <t>BBSAG Bull.10</t>
  </si>
  <si>
    <t>BBSAG Bull.11</t>
  </si>
  <si>
    <t>BBSAG Bull.12</t>
  </si>
  <si>
    <t>BBSAG Bull.13</t>
  </si>
  <si>
    <t>Locher K</t>
  </si>
  <si>
    <t>BBSAG Bull.15</t>
  </si>
  <si>
    <t>BBSAG Bull.17</t>
  </si>
  <si>
    <t>BBSAG Bull.20</t>
  </si>
  <si>
    <t>BBSAG Bull.21</t>
  </si>
  <si>
    <t>Diethelm R</t>
  </si>
  <si>
    <t>BBSAG Bull.22</t>
  </si>
  <si>
    <t>BBSAG Bull.23</t>
  </si>
  <si>
    <t>BBSAG Bull.24</t>
  </si>
  <si>
    <t>BBSAG Bull.25</t>
  </si>
  <si>
    <t>BBSAG Bull.26</t>
  </si>
  <si>
    <t>BBSAG Bull.27</t>
  </si>
  <si>
    <t>v</t>
  </si>
  <si>
    <t>BBSAG Bull.28</t>
  </si>
  <si>
    <t>BBSAG Bull.29</t>
  </si>
  <si>
    <t>BBSAG Bull.32</t>
  </si>
  <si>
    <t>BBSAG Bull.33</t>
  </si>
  <si>
    <t>BBSAG Bull.35</t>
  </si>
  <si>
    <t>BBSAG 36</t>
  </si>
  <si>
    <t>K</t>
  </si>
  <si>
    <t>BBSAG Bull.36</t>
  </si>
  <si>
    <t>BBSAG Bull.37</t>
  </si>
  <si>
    <t>BBSAG Bull.38</t>
  </si>
  <si>
    <t>BBSAG Bull.39</t>
  </si>
  <si>
    <t>BBSAG Bull.42</t>
  </si>
  <si>
    <t>BBSAG Bull.43</t>
  </si>
  <si>
    <t>BBSAG Bull.44</t>
  </si>
  <si>
    <t>BRNO 23</t>
  </si>
  <si>
    <t>BBSAG Bull.46</t>
  </si>
  <si>
    <t>BBSAG Bull.47</t>
  </si>
  <si>
    <t>BBSAG Bull.48</t>
  </si>
  <si>
    <t>MVS 9,1,18</t>
  </si>
  <si>
    <t>BBSAG Bull.50</t>
  </si>
  <si>
    <t>BBSAG Bull.52</t>
  </si>
  <si>
    <t>BRNO 26</t>
  </si>
  <si>
    <t>BBSAG Bull.54</t>
  </si>
  <si>
    <t>BBSAG Bull.56</t>
  </si>
  <si>
    <t>BBSAG Bull.59</t>
  </si>
  <si>
    <t>Capol L</t>
  </si>
  <si>
    <t>Hunn D</t>
  </si>
  <si>
    <t>Kocian K</t>
  </si>
  <si>
    <t>Q.+LiTE fit</t>
  </si>
  <si>
    <r>
      <t>a</t>
    </r>
    <r>
      <rPr>
        <vertAlign val="subscript"/>
        <sz val="10"/>
        <color indexed="20"/>
        <rFont val="Arial"/>
        <family val="2"/>
      </rPr>
      <t>12</t>
    </r>
    <r>
      <rPr>
        <sz val="10"/>
        <color indexed="20"/>
        <rFont val="Arial"/>
        <family val="2"/>
      </rPr>
      <t xml:space="preserve"> sin i =</t>
    </r>
  </si>
  <si>
    <t>Start linear fit</t>
  </si>
  <si>
    <t>IBVS 0114 </t>
  </si>
  <si>
    <t>IBVS 0187 </t>
  </si>
  <si>
    <r>
      <t>Diff</t>
    </r>
    <r>
      <rPr>
        <vertAlign val="superscript"/>
        <sz val="10"/>
        <rFont val="Arial"/>
        <family val="2"/>
      </rPr>
      <t>2</t>
    </r>
  </si>
  <si>
    <r>
      <t>wt.Diff</t>
    </r>
    <r>
      <rPr>
        <vertAlign val="superscript"/>
        <sz val="10"/>
        <rFont val="Arial"/>
        <family val="2"/>
      </rPr>
      <t>2</t>
    </r>
  </si>
  <si>
    <t>Q+LiTE fit</t>
  </si>
  <si>
    <t>BBSAG 59</t>
  </si>
  <si>
    <t>BBSAG Bull.60</t>
  </si>
  <si>
    <t>Elias D</t>
  </si>
  <si>
    <t>BBSAG Bull.61</t>
  </si>
  <si>
    <t>BBSAG Bull.62</t>
  </si>
  <si>
    <t>Mourikis D</t>
  </si>
  <si>
    <t>BBSAG Bull.63</t>
  </si>
  <si>
    <t>BBSAG Bull.64</t>
  </si>
  <si>
    <t>Mavrofridis G</t>
  </si>
  <si>
    <t>BBSAG Bull.68</t>
  </si>
  <si>
    <t>BBSAG Bull.65</t>
  </si>
  <si>
    <t>Stoikidis N</t>
  </si>
  <si>
    <t>BBSAG Bull.66</t>
  </si>
  <si>
    <t>Burgat W</t>
  </si>
  <si>
    <t>BBSAG Bull.67</t>
  </si>
  <si>
    <t>BBSAG Bull.69</t>
  </si>
  <si>
    <t>BBSAG Bull.70</t>
  </si>
  <si>
    <t>BBSAG Bull.71</t>
  </si>
  <si>
    <t>BBSAG Bull.72</t>
  </si>
  <si>
    <t>BBSAG Bull.73</t>
  </si>
  <si>
    <t>Kohl M</t>
  </si>
  <si>
    <t>BBSAG Bull.74</t>
  </si>
  <si>
    <t>BBSAG Bull.75</t>
  </si>
  <si>
    <t>BAAVSS 61,14</t>
  </si>
  <si>
    <t>BBSAG Bull.76</t>
  </si>
  <si>
    <t>BBSAG Bull.77</t>
  </si>
  <si>
    <t>BAAVSS 64,21</t>
  </si>
  <si>
    <t>BBSAG Bull.78</t>
  </si>
  <si>
    <t>BBSAG Bull.79</t>
  </si>
  <si>
    <t>BAAVSS 67,7</t>
  </si>
  <si>
    <t>Paschke A</t>
  </si>
  <si>
    <t>BBSAG Bull.80</t>
  </si>
  <si>
    <t>BRNO 28</t>
  </si>
  <si>
    <t>BBSAG Bull.81</t>
  </si>
  <si>
    <t>BBSAG Bull.82</t>
  </si>
  <si>
    <t>BBSAG Bull.83</t>
  </si>
  <si>
    <t>BBSAG Bull.84</t>
  </si>
  <si>
    <t>BRNO 30</t>
  </si>
  <si>
    <t>BBSAG Bull.85</t>
  </si>
  <si>
    <t>BBSAG Bull.86</t>
  </si>
  <si>
    <t>BBSAG Bull.88</t>
  </si>
  <si>
    <t>BBSAG Bull.89</t>
  </si>
  <si>
    <t>BBSAG Bull.90</t>
  </si>
  <si>
    <t>BBSAG Bull.91</t>
  </si>
  <si>
    <t>BBSAG Bull.92</t>
  </si>
  <si>
    <t>BBSAG Bull.93</t>
  </si>
  <si>
    <t>BBSAG Bull.94</t>
  </si>
  <si>
    <t>BBSAG Bull.95</t>
  </si>
  <si>
    <t>BBSAG Bull.96</t>
  </si>
  <si>
    <t>BBSAG Bull.97</t>
  </si>
  <si>
    <t>BBSAG Bull.98</t>
  </si>
  <si>
    <t>BBSAG Bull.99</t>
  </si>
  <si>
    <t>BBSAG Bull.100</t>
  </si>
  <si>
    <t>BBSAG Bull.101</t>
  </si>
  <si>
    <t>BBSAG Bull.102</t>
  </si>
  <si>
    <t>BBSAG Bull.103</t>
  </si>
  <si>
    <t>BBSAG Bull.104</t>
  </si>
  <si>
    <t>BBSAG Bull.106</t>
  </si>
  <si>
    <t>BBSAG Bull.107</t>
  </si>
  <si>
    <t>BBSAG Bull.108</t>
  </si>
  <si>
    <t>BBSAG Bull.109</t>
  </si>
  <si>
    <t>BBSAG Bull.110</t>
  </si>
  <si>
    <t>ccd</t>
  </si>
  <si>
    <t>BBSAG Bull.112</t>
  </si>
  <si>
    <t>BBSAG Bull.111</t>
  </si>
  <si>
    <t>BBSAG Bull.113</t>
  </si>
  <si>
    <t>BBSAG Bull.114</t>
  </si>
  <si>
    <t>BBSAG Bull.115</t>
  </si>
  <si>
    <t>BBSAG Bull.116</t>
  </si>
  <si>
    <t>BBSAG Bull.117</t>
  </si>
  <si>
    <t>Locher Kurt</t>
  </si>
  <si>
    <t>BBSAG Bull.118</t>
  </si>
  <si>
    <t>K.Locher</t>
  </si>
  <si>
    <t>BBSAG 119</t>
  </si>
  <si>
    <t>AAVSO</t>
  </si>
  <si>
    <t>BBSAG</t>
  </si>
  <si>
    <t>Nelson</t>
  </si>
  <si>
    <t>Diff^2</t>
  </si>
  <si>
    <t>AAVSO 6</t>
  </si>
  <si>
    <t>AAVSO 1</t>
  </si>
  <si>
    <t>AAVSO 3</t>
  </si>
  <si>
    <t>IBVS 5464</t>
  </si>
  <si>
    <t>I</t>
  </si>
  <si>
    <t>IBVS</t>
  </si>
  <si>
    <t>IBVS 5543</t>
  </si>
  <si>
    <t>IBVS 0035</t>
  </si>
  <si>
    <t>IBVS 0111</t>
  </si>
  <si>
    <t>IBVS 0187</t>
  </si>
  <si>
    <t>IBVS 0114</t>
  </si>
  <si>
    <t>IBVS 0129</t>
  </si>
  <si>
    <t>IBVS 0154</t>
  </si>
  <si>
    <t>IBVS 0456</t>
  </si>
  <si>
    <t>IBVS 0247</t>
  </si>
  <si>
    <t>IBVS 0299</t>
  </si>
  <si>
    <t>pg</t>
  </si>
  <si>
    <t>IBVS 0221</t>
  </si>
  <si>
    <t>IBVS 0795</t>
  </si>
  <si>
    <t>IBVS 0394</t>
  </si>
  <si>
    <t>IBVS 0328</t>
  </si>
  <si>
    <t>IBVS 0775</t>
  </si>
  <si>
    <t>IBVS 0573</t>
  </si>
  <si>
    <t>IBVS 0637</t>
  </si>
  <si>
    <t>IBVS 5594</t>
  </si>
  <si>
    <t>Z Dra / GSC 4396-0287</t>
  </si>
  <si>
    <t>IBVS 5657</t>
  </si>
  <si>
    <t>IBVS 5694</t>
  </si>
  <si>
    <t>IBVS 5662</t>
  </si>
  <si>
    <t>II</t>
  </si>
  <si>
    <t># of data points:</t>
  </si>
  <si>
    <t>IBVS 5731</t>
  </si>
  <si>
    <t>IBVS 5438</t>
  </si>
  <si>
    <t>IBVS 5713</t>
  </si>
  <si>
    <t>IBVS 5745</t>
  </si>
  <si>
    <t>IBVS 5781</t>
  </si>
  <si>
    <t>IBVS 5802</t>
  </si>
  <si>
    <t>OEJV 0074</t>
  </si>
  <si>
    <t>vis</t>
  </si>
  <si>
    <t>IBVS 5945</t>
  </si>
  <si>
    <t>IBVS 5992</t>
  </si>
  <si>
    <t>OEJV 0003</t>
  </si>
  <si>
    <t>JAVSO..36..171</t>
  </si>
  <si>
    <t>JAVSO..39...94</t>
  </si>
  <si>
    <t>JAVSO..40....1</t>
  </si>
  <si>
    <t>JAVSO..36..186</t>
  </si>
  <si>
    <t>JAVSO..37...44</t>
  </si>
  <si>
    <t>JAVSO..38..183</t>
  </si>
  <si>
    <t>JAVSO..39..177</t>
  </si>
  <si>
    <t>IBVS 6029</t>
  </si>
  <si>
    <t>(PST=8, PDT=MDT=7, MDT=CST=6, etc.)</t>
  </si>
  <si>
    <t>My time zone &gt;&gt;&gt;&gt;&gt;</t>
  </si>
  <si>
    <t>Start of linear fit (row #)</t>
  </si>
  <si>
    <t>Add cycle</t>
  </si>
  <si>
    <t>JD today</t>
  </si>
  <si>
    <t>Old Cycle</t>
  </si>
  <si>
    <t>New Cycle</t>
  </si>
  <si>
    <t>Next ToM</t>
  </si>
  <si>
    <t>Linear Eph.</t>
  </si>
  <si>
    <t>Quadr. Eph.</t>
  </si>
  <si>
    <t>OEJV 0160</t>
  </si>
  <si>
    <t>2012JAVSO..40..975</t>
  </si>
  <si>
    <t>2013JAVSO..41..122</t>
  </si>
  <si>
    <t>IBVS 6070</t>
  </si>
  <si>
    <t>IBVS 6092</t>
  </si>
  <si>
    <t>IBVS 6118</t>
  </si>
  <si>
    <t>RHN 2015</t>
  </si>
  <si>
    <t>PE</t>
  </si>
  <si>
    <t>CCD</t>
  </si>
  <si>
    <t>wt</t>
  </si>
  <si>
    <t>F</t>
  </si>
  <si>
    <t>M</t>
  </si>
  <si>
    <t>days/year</t>
  </si>
  <si>
    <t>IBVS 6234</t>
  </si>
  <si>
    <t>JAVSO..44..164</t>
  </si>
  <si>
    <t>IBVS 6154</t>
  </si>
  <si>
    <t>IBVS 6196</t>
  </si>
  <si>
    <t>BAD</t>
  </si>
  <si>
    <t>IBVS 6149</t>
  </si>
  <si>
    <t>OEJV 0165</t>
  </si>
  <si>
    <t>OEJV 0168</t>
  </si>
  <si>
    <t>pg/vis</t>
  </si>
  <si>
    <t>Minima from the Lichtenknecker Database of the BAV</t>
  </si>
  <si>
    <t>C</t>
  </si>
  <si>
    <t>E</t>
  </si>
  <si>
    <t>http://www.bav-astro.de/LkDB/index.php?lang=en&amp;sprache_dial=en</t>
  </si>
  <si>
    <t>P</t>
  </si>
  <si>
    <t>V</t>
  </si>
  <si>
    <t> -0.003 </t>
  </si>
  <si>
    <t>F </t>
  </si>
  <si>
    <t>2411487.470 </t>
  </si>
  <si>
    <t> 29.04.1890 23:16 </t>
  </si>
  <si>
    <t> 0.619 </t>
  </si>
  <si>
    <t>P </t>
  </si>
  <si>
    <t> Harvard phot. </t>
  </si>
  <si>
    <t> MN 75.703 </t>
  </si>
  <si>
    <t>2412859.838 </t>
  </si>
  <si>
    <t> 31.01.1894 08:06 </t>
  </si>
  <si>
    <t> 0.599 </t>
  </si>
  <si>
    <t>2414392.368 </t>
  </si>
  <si>
    <t> 12.04.1898 20:49 </t>
  </si>
  <si>
    <t> 0.561 </t>
  </si>
  <si>
    <t> S.Blazko </t>
  </si>
  <si>
    <t> AN 161.159 </t>
  </si>
  <si>
    <t>2414734.467 </t>
  </si>
  <si>
    <t> 20.03.1899 23:12 </t>
  </si>
  <si>
    <t> 0.581 </t>
  </si>
  <si>
    <t>2415152.543 </t>
  </si>
  <si>
    <t> 13.05.1900 01:01 </t>
  </si>
  <si>
    <t>2415160.713 </t>
  </si>
  <si>
    <t> 21.05.1900 05:06 </t>
  </si>
  <si>
    <t> 0.586 </t>
  </si>
  <si>
    <t>2415376.509 </t>
  </si>
  <si>
    <t> 23.12.1900 00:12 </t>
  </si>
  <si>
    <t> 0.546 </t>
  </si>
  <si>
    <t>2415392.803 </t>
  </si>
  <si>
    <t> 08.01.1901 07:16 </t>
  </si>
  <si>
    <t> 0.551 </t>
  </si>
  <si>
    <t>2415414.552 </t>
  </si>
  <si>
    <t> 30.01.1901 01:14 </t>
  </si>
  <si>
    <t>2415502.752 </t>
  </si>
  <si>
    <t> 28.04.1901 06:02 </t>
  </si>
  <si>
    <t>2415513.638 </t>
  </si>
  <si>
    <t> 09.05.1901 03:18 </t>
  </si>
  <si>
    <t> 0.572 </t>
  </si>
  <si>
    <t>2415520.396 </t>
  </si>
  <si>
    <t> 15.05.1901 21:30 </t>
  </si>
  <si>
    <t> 0.543 </t>
  </si>
  <si>
    <t> AN 162.383 </t>
  </si>
  <si>
    <t>2415658.857 </t>
  </si>
  <si>
    <t> 01.10.1901 08:34 </t>
  </si>
  <si>
    <t> 0.544 </t>
  </si>
  <si>
    <t>2415749.807 </t>
  </si>
  <si>
    <t> 31.12.1901 07:22 </t>
  </si>
  <si>
    <t>2415749.810 </t>
  </si>
  <si>
    <t> 31.12.1901 07:26 </t>
  </si>
  <si>
    <t> 0.547 </t>
  </si>
  <si>
    <t>2415787.783 </t>
  </si>
  <si>
    <t> 07.02.1902 06:47 </t>
  </si>
  <si>
    <t> 0.511 </t>
  </si>
  <si>
    <t>2415843.475 </t>
  </si>
  <si>
    <t> 03.04.1902 23:24 </t>
  </si>
  <si>
    <t> 0.548 </t>
  </si>
  <si>
    <t>2415885.551 </t>
  </si>
  <si>
    <t> 16.05.1902 01:13 </t>
  </si>
  <si>
    <t> 0.542 </t>
  </si>
  <si>
    <t>2416064.726 </t>
  </si>
  <si>
    <t> 11.11.1902 05:25 </t>
  </si>
  <si>
    <t> 0.533 </t>
  </si>
  <si>
    <t>2416163.823 </t>
  </si>
  <si>
    <t> 18.02.1903 07:45 </t>
  </si>
  <si>
    <t> 0.536 </t>
  </si>
  <si>
    <t>2416177.400 </t>
  </si>
  <si>
    <t> 03.03.1903 21:36 </t>
  </si>
  <si>
    <t> 0.538 </t>
  </si>
  <si>
    <t>V </t>
  </si>
  <si>
    <t> AN 216.109 </t>
  </si>
  <si>
    <t>2416185.542 </t>
  </si>
  <si>
    <t> 12.03.1903 01:00 </t>
  </si>
  <si>
    <t>2416192.332 </t>
  </si>
  <si>
    <t> 18.03.1903 19:58 </t>
  </si>
  <si>
    <t>2416193.683 </t>
  </si>
  <si>
    <t> 20.03.1903 04:23 </t>
  </si>
  <si>
    <t> 0.532 </t>
  </si>
  <si>
    <t> E.Pickering </t>
  </si>
  <si>
    <t> AN 162.31 </t>
  </si>
  <si>
    <t>2416193.688 </t>
  </si>
  <si>
    <t> 20.03.1903 04:30 </t>
  </si>
  <si>
    <t> 0.537 </t>
  </si>
  <si>
    <t> O.C.Wendell </t>
  </si>
  <si>
    <t> HA 69.152 </t>
  </si>
  <si>
    <t>2416200.472 </t>
  </si>
  <si>
    <t> 26.03.1903 23:19 </t>
  </si>
  <si>
    <t> 0.534 </t>
  </si>
  <si>
    <t>2416200.474 </t>
  </si>
  <si>
    <t> 26.03.1903 23:22 </t>
  </si>
  <si>
    <t>2416200.476 </t>
  </si>
  <si>
    <t> 26.03.1903 23:25 </t>
  </si>
  <si>
    <t>2416208.620 </t>
  </si>
  <si>
    <t> 04.04.1903 02:52 </t>
  </si>
  <si>
    <t>2416224.908 </t>
  </si>
  <si>
    <t> 20.04.1903 09:47 </t>
  </si>
  <si>
    <t> 0.535 </t>
  </si>
  <si>
    <t>2416234.412 </t>
  </si>
  <si>
    <t> 29.04.1903 21:53 </t>
  </si>
  <si>
    <t>2416261.551 </t>
  </si>
  <si>
    <t> 27.05.1903 01:13 </t>
  </si>
  <si>
    <t> 0.527 </t>
  </si>
  <si>
    <t>2416303.638 </t>
  </si>
  <si>
    <t> 08.07.1903 03:18 </t>
  </si>
  <si>
    <t>JAVSO 49, 256</t>
  </si>
  <si>
    <t>ToM</t>
  </si>
  <si>
    <t>JBAV, 60</t>
  </si>
  <si>
    <t>JAAVSO, 50, 255</t>
  </si>
  <si>
    <t>Source</t>
  </si>
  <si>
    <t>BAAVSSC195</t>
  </si>
  <si>
    <t>BAAVSSC193</t>
  </si>
  <si>
    <t>BAAVSSC191</t>
  </si>
  <si>
    <t>29/4/1890</t>
  </si>
  <si>
    <t>31/01/1894</t>
  </si>
  <si>
    <t>12/04/1898</t>
  </si>
  <si>
    <t>JAAVSO, 51, 250</t>
  </si>
  <si>
    <t>VSSC209</t>
  </si>
  <si>
    <t>29/04/1890</t>
  </si>
  <si>
    <t>20/03/1899</t>
  </si>
  <si>
    <r>
      <t>ω</t>
    </r>
    <r>
      <rPr>
        <vertAlign val="subscript"/>
        <sz val="10"/>
        <rFont val="Arial"/>
        <family val="2"/>
      </rPr>
      <t xml:space="preserve">3 </t>
    </r>
    <r>
      <rPr>
        <sz val="10"/>
        <rFont val="Arial"/>
        <family val="2"/>
      </rPr>
      <t>(arg per) =</t>
    </r>
  </si>
  <si>
    <t xml:space="preserve">Mag </t>
  </si>
  <si>
    <t>Next ToM-P</t>
  </si>
  <si>
    <t>Next ToM-S</t>
  </si>
  <si>
    <t>10.53-13.28</t>
  </si>
  <si>
    <t>VSX</t>
  </si>
  <si>
    <t>GCVS</t>
  </si>
  <si>
    <t>JAAVSO52#1</t>
  </si>
  <si>
    <t>JAAVSO, 52, 243</t>
  </si>
  <si>
    <t>BAAVSS 202, 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</si>
</sst>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&quot;$&quot;#,##0_);\(&quot;$&quot;#,##0\)"/>
    <numFmt numFmtId="165" formatCode="0.000"/>
    <numFmt numFmtId="166" formatCode="0.00000"/>
    <numFmt numFmtId="167" formatCode="0.0000"/>
    <numFmt numFmtId="168" formatCode="0.000E+00"/>
    <numFmt numFmtId="169" formatCode="0.0"/>
    <numFmt numFmtId="170" formatCode="0.0000000"/>
  </numFmts>
  <fonts count="56" x14ac:knownFonts="1">
    <font>
      <sz val="10"/>
      <name val="Arial"/>
    </font>
    <font>
      <b/>
      <sz val="18"/>
      <name val="Arial"/>
      <family val="2"/>
    </font>
    <font>
      <b/>
      <sz val="12"/>
      <name val="Arial"/>
      <family val="2"/>
    </font>
    <font>
      <sz val="16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sz val="10"/>
      <color indexed="8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b/>
      <sz val="10"/>
      <color indexed="20"/>
      <name val="Arial"/>
      <family val="2"/>
    </font>
    <font>
      <sz val="10"/>
      <color indexed="20"/>
      <name val="Arial"/>
      <family val="2"/>
    </font>
    <font>
      <b/>
      <sz val="10"/>
      <color indexed="12"/>
      <name val="Arial"/>
      <family val="2"/>
    </font>
    <font>
      <sz val="10"/>
      <color indexed="12"/>
      <name val="Arial"/>
      <family val="2"/>
    </font>
    <font>
      <u/>
      <sz val="10"/>
      <color indexed="12"/>
      <name val="Arial"/>
      <family val="2"/>
    </font>
    <font>
      <b/>
      <sz val="10"/>
      <color indexed="10"/>
      <name val="Arial"/>
      <family val="2"/>
    </font>
    <font>
      <b/>
      <sz val="10"/>
      <color indexed="17"/>
      <name val="Arial"/>
      <family val="2"/>
    </font>
    <font>
      <vertAlign val="subscript"/>
      <sz val="10"/>
      <name val="Arial"/>
      <family val="2"/>
    </font>
    <font>
      <vertAlign val="superscript"/>
      <sz val="10"/>
      <name val="Arial"/>
      <family val="2"/>
    </font>
    <font>
      <vertAlign val="subscript"/>
      <sz val="10"/>
      <color indexed="20"/>
      <name val="Arial"/>
      <family val="2"/>
    </font>
    <font>
      <b/>
      <sz val="10"/>
      <color indexed="16"/>
      <name val="Arial"/>
      <family val="2"/>
    </font>
    <font>
      <sz val="10"/>
      <color indexed="13"/>
      <name val="Arial"/>
      <family val="2"/>
    </font>
    <font>
      <b/>
      <vertAlign val="superscript"/>
      <sz val="10"/>
      <name val="Arial"/>
      <family val="2"/>
    </font>
    <font>
      <b/>
      <sz val="10"/>
      <color indexed="14"/>
      <name val="Arial"/>
      <family val="2"/>
    </font>
    <font>
      <strike/>
      <sz val="10"/>
      <name val="Arial"/>
      <family val="2"/>
    </font>
    <font>
      <i/>
      <sz val="10"/>
      <name val="Arial"/>
      <family val="2"/>
    </font>
    <font>
      <sz val="10"/>
      <name val="Courier"/>
      <family val="3"/>
    </font>
    <font>
      <vertAlign val="superscript"/>
      <sz val="10"/>
      <name val="Courier"/>
      <family val="3"/>
    </font>
    <font>
      <vertAlign val="subscript"/>
      <sz val="10"/>
      <name val="Courier"/>
      <family val="3"/>
    </font>
    <font>
      <b/>
      <sz val="12"/>
      <color indexed="8"/>
      <name val="Arial"/>
      <family val="2"/>
    </font>
    <font>
      <sz val="10"/>
      <color indexed="16"/>
      <name val="Arial"/>
      <family val="2"/>
    </font>
    <font>
      <sz val="12"/>
      <color indexed="8"/>
      <name val="Arial"/>
      <family val="2"/>
    </font>
    <font>
      <sz val="12"/>
      <color indexed="9"/>
      <name val="Arial"/>
      <family val="2"/>
    </font>
    <font>
      <sz val="12"/>
      <color indexed="20"/>
      <name val="Arial"/>
      <family val="2"/>
    </font>
    <font>
      <b/>
      <sz val="12"/>
      <color indexed="52"/>
      <name val="Arial"/>
      <family val="2"/>
    </font>
    <font>
      <b/>
      <sz val="12"/>
      <color indexed="9"/>
      <name val="Arial"/>
      <family val="2"/>
    </font>
    <font>
      <i/>
      <sz val="12"/>
      <color indexed="23"/>
      <name val="Arial"/>
      <family val="2"/>
    </font>
    <font>
      <sz val="12"/>
      <color indexed="17"/>
      <name val="Arial"/>
      <family val="2"/>
    </font>
    <font>
      <b/>
      <sz val="11"/>
      <color indexed="56"/>
      <name val="Arial"/>
      <family val="2"/>
    </font>
    <font>
      <sz val="12"/>
      <color indexed="62"/>
      <name val="Arial"/>
      <family val="2"/>
    </font>
    <font>
      <sz val="12"/>
      <color indexed="52"/>
      <name val="Arial"/>
      <family val="2"/>
    </font>
    <font>
      <sz val="12"/>
      <color indexed="60"/>
      <name val="Arial"/>
      <family val="2"/>
    </font>
    <font>
      <b/>
      <sz val="12"/>
      <color indexed="63"/>
      <name val="Arial"/>
      <family val="2"/>
    </font>
    <font>
      <b/>
      <sz val="18"/>
      <color indexed="56"/>
      <name val="Cambria"/>
      <family val="2"/>
    </font>
    <font>
      <sz val="12"/>
      <color indexed="10"/>
      <name val="Arial"/>
      <family val="2"/>
    </font>
    <font>
      <sz val="10"/>
      <color indexed="17"/>
      <name val="Arial"/>
      <family val="2"/>
    </font>
    <font>
      <sz val="10"/>
      <name val="Arial"/>
      <family val="2"/>
    </font>
    <font>
      <sz val="16"/>
      <name val="Arial"/>
      <family val="2"/>
    </font>
    <font>
      <b/>
      <sz val="10"/>
      <color indexed="30"/>
      <name val="Arial"/>
      <family val="2"/>
    </font>
    <font>
      <sz val="10"/>
      <color rgb="FF00B050"/>
      <name val="Arial"/>
      <family val="2"/>
    </font>
    <font>
      <sz val="10"/>
      <color rgb="FF7030A0"/>
      <name val="Arial"/>
      <family val="2"/>
    </font>
    <font>
      <b/>
      <sz val="10"/>
      <color rgb="FF0070C0"/>
      <name val="Arial"/>
      <family val="2"/>
    </font>
    <font>
      <sz val="10"/>
      <color rgb="FFFF0000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3"/>
        <bgColor indexed="8"/>
      </patternFill>
    </fill>
    <fill>
      <patternFill patternType="solid">
        <fgColor indexed="43"/>
        <bgColor indexed="25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59999389629810485"/>
        <bgColor indexed="64"/>
      </patternFill>
    </fill>
  </fills>
  <borders count="3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8"/>
      </left>
      <right/>
      <top style="thick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49">
    <xf numFmtId="0" fontId="0" fillId="0" borderId="0">
      <alignment vertical="top"/>
    </xf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8" borderId="0" applyNumberFormat="0" applyBorder="0" applyAlignment="0" applyProtection="0"/>
    <xf numFmtId="0" fontId="34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17" borderId="0" applyNumberFormat="0" applyBorder="0" applyAlignment="0" applyProtection="0"/>
    <xf numFmtId="0" fontId="35" fillId="18" borderId="0" applyNumberFormat="0" applyBorder="0" applyAlignment="0" applyProtection="0"/>
    <xf numFmtId="0" fontId="35" fillId="13" borderId="0" applyNumberFormat="0" applyBorder="0" applyAlignment="0" applyProtection="0"/>
    <xf numFmtId="0" fontId="35" fillId="14" borderId="0" applyNumberFormat="0" applyBorder="0" applyAlignment="0" applyProtection="0"/>
    <xf numFmtId="0" fontId="35" fillId="19" borderId="0" applyNumberFormat="0" applyBorder="0" applyAlignment="0" applyProtection="0"/>
    <xf numFmtId="0" fontId="36" fillId="3" borderId="0" applyNumberFormat="0" applyBorder="0" applyAlignment="0" applyProtection="0"/>
    <xf numFmtId="0" fontId="37" fillId="20" borderId="1" applyNumberFormat="0" applyAlignment="0" applyProtection="0"/>
    <xf numFmtId="0" fontId="38" fillId="21" borderId="2" applyNumberFormat="0" applyAlignment="0" applyProtection="0"/>
    <xf numFmtId="3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39" fillId="0" borderId="0" applyNumberFormat="0" applyFill="0" applyBorder="0" applyAlignment="0" applyProtection="0"/>
    <xf numFmtId="2" fontId="49" fillId="0" borderId="0" applyFont="0" applyFill="0" applyBorder="0" applyAlignment="0" applyProtection="0"/>
    <xf numFmtId="0" fontId="40" fillId="4" borderId="0" applyNumberFormat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1" fillId="0" borderId="3" applyNumberFormat="0" applyFill="0" applyAlignment="0" applyProtection="0"/>
    <xf numFmtId="0" fontId="41" fillId="0" borderId="0" applyNumberFormat="0" applyFill="0" applyBorder="0" applyAlignment="0" applyProtection="0"/>
    <xf numFmtId="0" fontId="17" fillId="0" borderId="0" applyNumberFormat="0" applyFill="0" applyBorder="0" applyAlignment="0" applyProtection="0">
      <alignment vertical="top"/>
      <protection locked="0"/>
    </xf>
    <xf numFmtId="0" fontId="42" fillId="7" borderId="1" applyNumberFormat="0" applyAlignment="0" applyProtection="0"/>
    <xf numFmtId="0" fontId="43" fillId="0" borderId="4" applyNumberFormat="0" applyFill="0" applyAlignment="0" applyProtection="0"/>
    <xf numFmtId="0" fontId="44" fillId="22" borderId="0" applyNumberFormat="0" applyBorder="0" applyAlignment="0" applyProtection="0"/>
    <xf numFmtId="0" fontId="11" fillId="0" borderId="0"/>
    <xf numFmtId="0" fontId="9" fillId="0" borderId="0"/>
    <xf numFmtId="0" fontId="9" fillId="23" borderId="5" applyNumberFormat="0" applyFont="0" applyAlignment="0" applyProtection="0"/>
    <xf numFmtId="0" fontId="45" fillId="20" borderId="6" applyNumberFormat="0" applyAlignment="0" applyProtection="0"/>
    <xf numFmtId="0" fontId="46" fillId="0" borderId="0" applyNumberFormat="0" applyFill="0" applyBorder="0" applyAlignment="0" applyProtection="0"/>
    <xf numFmtId="0" fontId="49" fillId="0" borderId="7" applyNumberFormat="0" applyFont="0" applyFill="0" applyAlignment="0" applyProtection="0"/>
    <xf numFmtId="0" fontId="47" fillId="0" borderId="0" applyNumberFormat="0" applyFill="0" applyBorder="0" applyAlignment="0" applyProtection="0"/>
  </cellStyleXfs>
  <cellXfs count="269">
    <xf numFmtId="0" fontId="0" fillId="0" borderId="0" xfId="0" applyAlignment="1"/>
    <xf numFmtId="0" fontId="3" fillId="0" borderId="0" xfId="0" applyFont="1" applyAlignment="1"/>
    <xf numFmtId="0" fontId="0" fillId="0" borderId="0" xfId="0" applyAlignment="1">
      <alignment horizontal="right"/>
    </xf>
    <xf numFmtId="11" fontId="0" fillId="0" borderId="0" xfId="0" applyNumberFormat="1" applyAlignment="1"/>
    <xf numFmtId="0" fontId="0" fillId="0" borderId="8" xfId="0" applyBorder="1" applyAlignment="1">
      <alignment horizontal="right"/>
    </xf>
    <xf numFmtId="0" fontId="0" fillId="0" borderId="9" xfId="0" applyBorder="1" applyAlignment="1">
      <alignment horizontal="right"/>
    </xf>
    <xf numFmtId="0" fontId="0" fillId="0" borderId="8" xfId="0" applyBorder="1" applyAlignment="1"/>
    <xf numFmtId="0" fontId="0" fillId="0" borderId="9" xfId="0" applyBorder="1" applyAlignment="1"/>
    <xf numFmtId="0" fontId="0" fillId="0" borderId="0" xfId="0" applyAlignment="1">
      <alignment horizontal="left"/>
    </xf>
    <xf numFmtId="165" fontId="0" fillId="0" borderId="0" xfId="0" applyNumberFormat="1" applyAlignment="1"/>
    <xf numFmtId="165" fontId="0" fillId="0" borderId="0" xfId="0" applyNumberFormat="1" applyAlignment="1">
      <alignment horizontal="left"/>
    </xf>
    <xf numFmtId="14" fontId="0" fillId="0" borderId="0" xfId="0" applyNumberFormat="1" applyAlignment="1"/>
    <xf numFmtId="0" fontId="5" fillId="0" borderId="0" xfId="0" applyFont="1" applyAlignment="1"/>
    <xf numFmtId="0" fontId="4" fillId="0" borderId="0" xfId="0" applyFont="1" applyAlignment="1"/>
    <xf numFmtId="0" fontId="0" fillId="0" borderId="10" xfId="0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7" fillId="0" borderId="0" xfId="0" applyFont="1" applyAlignment="1"/>
    <xf numFmtId="0" fontId="0" fillId="0" borderId="11" xfId="0" applyBorder="1" applyAlignment="1">
      <alignment horizontal="right"/>
    </xf>
    <xf numFmtId="0" fontId="0" fillId="0" borderId="12" xfId="0" applyBorder="1" applyAlignment="1"/>
    <xf numFmtId="0" fontId="0" fillId="0" borderId="13" xfId="0" applyBorder="1" applyAlignment="1"/>
    <xf numFmtId="0" fontId="6" fillId="0" borderId="0" xfId="0" applyFont="1" applyAlignment="1"/>
    <xf numFmtId="0" fontId="0" fillId="0" borderId="0" xfId="0" applyAlignment="1">
      <alignment horizontal="center"/>
    </xf>
    <xf numFmtId="0" fontId="7" fillId="0" borderId="0" xfId="0" applyFont="1">
      <alignment vertical="top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 wrapText="1"/>
    </xf>
    <xf numFmtId="0" fontId="9" fillId="0" borderId="0" xfId="0" applyFont="1" applyAlignment="1">
      <alignment horizontal="left" vertical="center" wrapText="1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0" fontId="10" fillId="0" borderId="0" xfId="0" applyFont="1" applyAlignment="1"/>
    <xf numFmtId="0" fontId="0" fillId="0" borderId="0" xfId="0" applyAlignment="1">
      <alignment vertical="center"/>
    </xf>
    <xf numFmtId="0" fontId="0" fillId="0" borderId="0" xfId="0" applyAlignment="1">
      <alignment horizontal="center" wrapText="1"/>
    </xf>
    <xf numFmtId="0" fontId="0" fillId="0" borderId="0" xfId="0" applyAlignment="1">
      <alignment horizontal="left" wrapText="1"/>
    </xf>
    <xf numFmtId="0" fontId="0" fillId="0" borderId="0" xfId="0">
      <alignment vertical="top"/>
    </xf>
    <xf numFmtId="0" fontId="12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2" fillId="0" borderId="0" xfId="0" applyFont="1" applyAlignment="1"/>
    <xf numFmtId="0" fontId="0" fillId="0" borderId="14" xfId="0" applyBorder="1" applyAlignment="1"/>
    <xf numFmtId="0" fontId="13" fillId="0" borderId="0" xfId="0" applyFont="1" applyAlignment="1"/>
    <xf numFmtId="0" fontId="0" fillId="0" borderId="16" xfId="0" applyBorder="1" applyAlignment="1"/>
    <xf numFmtId="0" fontId="14" fillId="0" borderId="0" xfId="0" applyFont="1" applyAlignment="1"/>
    <xf numFmtId="0" fontId="7" fillId="0" borderId="0" xfId="0" applyFont="1" applyAlignment="1">
      <alignment horizontal="center"/>
    </xf>
    <xf numFmtId="0" fontId="7" fillId="0" borderId="0" xfId="0" applyFont="1" applyAlignment="1">
      <alignment horizontal="left"/>
    </xf>
    <xf numFmtId="165" fontId="7" fillId="0" borderId="0" xfId="0" applyNumberFormat="1" applyFont="1" applyAlignment="1">
      <alignment horizontal="left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wrapText="1"/>
    </xf>
    <xf numFmtId="0" fontId="7" fillId="0" borderId="0" xfId="0" applyFont="1" applyAlignment="1">
      <alignment horizontal="center" vertical="center"/>
    </xf>
    <xf numFmtId="0" fontId="15" fillId="0" borderId="0" xfId="0" applyFont="1">
      <alignment vertical="top"/>
    </xf>
    <xf numFmtId="0" fontId="13" fillId="0" borderId="0" xfId="0" applyFont="1">
      <alignment vertical="top"/>
    </xf>
    <xf numFmtId="0" fontId="15" fillId="0" borderId="0" xfId="0" applyFont="1" applyAlignment="1"/>
    <xf numFmtId="0" fontId="14" fillId="0" borderId="0" xfId="0" applyFont="1">
      <alignment vertical="top"/>
    </xf>
    <xf numFmtId="0" fontId="6" fillId="0" borderId="0" xfId="0" applyFont="1">
      <alignment vertical="top"/>
    </xf>
    <xf numFmtId="22" fontId="12" fillId="0" borderId="0" xfId="0" applyNumberFormat="1" applyFont="1">
      <alignment vertical="top"/>
    </xf>
    <xf numFmtId="0" fontId="16" fillId="0" borderId="0" xfId="0" applyFont="1" applyAlignment="1">
      <alignment wrapText="1"/>
    </xf>
    <xf numFmtId="0" fontId="16" fillId="0" borderId="0" xfId="0" applyFont="1" applyAlignment="1">
      <alignment horizontal="center" wrapText="1"/>
    </xf>
    <xf numFmtId="0" fontId="16" fillId="0" borderId="0" xfId="0" applyFont="1" applyAlignment="1">
      <alignment horizontal="left"/>
    </xf>
    <xf numFmtId="0" fontId="16" fillId="0" borderId="0" xfId="0" applyFont="1" applyAlignment="1">
      <alignment horizontal="left" wrapText="1"/>
    </xf>
    <xf numFmtId="0" fontId="0" fillId="0" borderId="9" xfId="0" applyBorder="1" applyAlignment="1">
      <alignment horizontal="left"/>
    </xf>
    <xf numFmtId="0" fontId="0" fillId="0" borderId="0" xfId="0" applyAlignment="1">
      <alignment horizontal="left" vertical="top"/>
    </xf>
    <xf numFmtId="0" fontId="13" fillId="0" borderId="0" xfId="0" applyFont="1" applyAlignment="1">
      <alignment horizontal="left"/>
    </xf>
    <xf numFmtId="0" fontId="0" fillId="0" borderId="10" xfId="0" applyBorder="1" applyAlignment="1">
      <alignment horizontal="left"/>
    </xf>
    <xf numFmtId="0" fontId="12" fillId="0" borderId="0" xfId="0" applyFont="1" applyAlignment="1">
      <alignment horizontal="left"/>
    </xf>
    <xf numFmtId="0" fontId="0" fillId="0" borderId="15" xfId="0" applyBorder="1" applyAlignment="1">
      <alignment horizontal="left"/>
    </xf>
    <xf numFmtId="0" fontId="0" fillId="0" borderId="17" xfId="0" applyBorder="1" applyAlignment="1">
      <alignment horizontal="left"/>
    </xf>
    <xf numFmtId="0" fontId="5" fillId="0" borderId="16" xfId="0" applyFont="1" applyBorder="1" applyAlignment="1"/>
    <xf numFmtId="0" fontId="0" fillId="0" borderId="18" xfId="0" applyBorder="1" applyAlignment="1"/>
    <xf numFmtId="0" fontId="0" fillId="0" borderId="17" xfId="0" applyBorder="1" applyAlignment="1"/>
    <xf numFmtId="0" fontId="5" fillId="0" borderId="18" xfId="0" applyFont="1" applyBorder="1" applyAlignment="1">
      <alignment horizontal="center"/>
    </xf>
    <xf numFmtId="0" fontId="5" fillId="0" borderId="18" xfId="0" applyFont="1" applyBorder="1" applyAlignment="1">
      <alignment horizontal="left"/>
    </xf>
    <xf numFmtId="0" fontId="5" fillId="0" borderId="10" xfId="0" applyFont="1" applyBorder="1" applyAlignment="1">
      <alignment horizontal="center"/>
    </xf>
    <xf numFmtId="0" fontId="15" fillId="0" borderId="10" xfId="0" applyFont="1" applyBorder="1" applyAlignment="1">
      <alignment horizontal="center"/>
    </xf>
    <xf numFmtId="0" fontId="18" fillId="0" borderId="10" xfId="0" applyFont="1" applyBorder="1" applyAlignment="1">
      <alignment horizontal="center"/>
    </xf>
    <xf numFmtId="0" fontId="19" fillId="0" borderId="10" xfId="0" applyFont="1" applyBorder="1" applyAlignment="1">
      <alignment horizontal="center"/>
    </xf>
    <xf numFmtId="0" fontId="0" fillId="0" borderId="19" xfId="0" applyBorder="1" applyAlignment="1"/>
    <xf numFmtId="0" fontId="12" fillId="0" borderId="20" xfId="0" applyFont="1" applyBorder="1" applyAlignment="1"/>
    <xf numFmtId="0" fontId="0" fillId="0" borderId="20" xfId="0" applyBorder="1" applyAlignment="1">
      <alignment horizontal="right"/>
    </xf>
    <xf numFmtId="0" fontId="0" fillId="0" borderId="21" xfId="0" applyBorder="1" applyAlignment="1"/>
    <xf numFmtId="0" fontId="9" fillId="0" borderId="0" xfId="0" applyFont="1" applyAlignment="1"/>
    <xf numFmtId="0" fontId="0" fillId="24" borderId="19" xfId="0" applyFill="1" applyBorder="1" applyAlignment="1"/>
    <xf numFmtId="0" fontId="9" fillId="24" borderId="21" xfId="0" applyFont="1" applyFill="1" applyBorder="1" applyAlignment="1"/>
    <xf numFmtId="0" fontId="16" fillId="0" borderId="11" xfId="0" applyFont="1" applyBorder="1" applyAlignment="1"/>
    <xf numFmtId="0" fontId="0" fillId="0" borderId="22" xfId="0" applyBorder="1" applyAlignment="1"/>
    <xf numFmtId="0" fontId="0" fillId="24" borderId="23" xfId="0" applyFill="1" applyBorder="1" applyAlignment="1"/>
    <xf numFmtId="0" fontId="9" fillId="24" borderId="22" xfId="0" applyFont="1" applyFill="1" applyBorder="1" applyAlignment="1"/>
    <xf numFmtId="0" fontId="16" fillId="0" borderId="12" xfId="0" applyFont="1" applyBorder="1" applyAlignment="1"/>
    <xf numFmtId="0" fontId="0" fillId="25" borderId="23" xfId="0" applyFill="1" applyBorder="1" applyAlignment="1"/>
    <xf numFmtId="0" fontId="9" fillId="26" borderId="22" xfId="0" applyFont="1" applyFill="1" applyBorder="1" applyAlignment="1"/>
    <xf numFmtId="0" fontId="9" fillId="25" borderId="23" xfId="0" applyFont="1" applyFill="1" applyBorder="1" applyAlignment="1"/>
    <xf numFmtId="0" fontId="0" fillId="24" borderId="24" xfId="0" applyFill="1" applyBorder="1" applyAlignment="1"/>
    <xf numFmtId="0" fontId="9" fillId="24" borderId="25" xfId="0" applyFont="1" applyFill="1" applyBorder="1" applyAlignment="1"/>
    <xf numFmtId="0" fontId="16" fillId="0" borderId="13" xfId="0" applyFont="1" applyBorder="1" applyAlignment="1"/>
    <xf numFmtId="0" fontId="0" fillId="0" borderId="23" xfId="0" applyBorder="1" applyAlignment="1"/>
    <xf numFmtId="0" fontId="0" fillId="0" borderId="23" xfId="0" applyBorder="1" applyAlignment="1">
      <alignment horizontal="left"/>
    </xf>
    <xf numFmtId="0" fontId="14" fillId="0" borderId="23" xfId="0" applyFont="1" applyBorder="1" applyAlignment="1"/>
    <xf numFmtId="2" fontId="12" fillId="0" borderId="0" xfId="0" applyNumberFormat="1" applyFont="1" applyAlignment="1"/>
    <xf numFmtId="1" fontId="12" fillId="0" borderId="0" xfId="0" applyNumberFormat="1" applyFont="1" applyAlignment="1"/>
    <xf numFmtId="168" fontId="12" fillId="0" borderId="0" xfId="0" applyNumberFormat="1" applyFont="1" applyAlignment="1"/>
    <xf numFmtId="0" fontId="9" fillId="0" borderId="24" xfId="0" applyFont="1" applyBorder="1" applyAlignment="1"/>
    <xf numFmtId="0" fontId="23" fillId="26" borderId="10" xfId="0" applyFont="1" applyFill="1" applyBorder="1" applyAlignment="1"/>
    <xf numFmtId="0" fontId="0" fillId="0" borderId="10" xfId="0" applyBorder="1" applyAlignment="1"/>
    <xf numFmtId="0" fontId="0" fillId="0" borderId="25" xfId="0" applyBorder="1" applyAlignment="1"/>
    <xf numFmtId="0" fontId="24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14" fontId="9" fillId="0" borderId="0" xfId="0" applyNumberFormat="1" applyFont="1" applyAlignment="1"/>
    <xf numFmtId="0" fontId="26" fillId="0" borderId="10" xfId="0" applyFont="1" applyBorder="1" applyAlignment="1">
      <alignment horizontal="center"/>
    </xf>
    <xf numFmtId="0" fontId="27" fillId="0" borderId="16" xfId="0" applyFont="1" applyBorder="1" applyAlignment="1"/>
    <xf numFmtId="0" fontId="27" fillId="0" borderId="17" xfId="0" applyFont="1" applyBorder="1" applyAlignment="1"/>
    <xf numFmtId="0" fontId="29" fillId="0" borderId="0" xfId="0" applyFont="1" applyAlignment="1"/>
    <xf numFmtId="167" fontId="29" fillId="0" borderId="0" xfId="0" applyNumberFormat="1" applyFont="1" applyAlignment="1">
      <alignment horizontal="center"/>
    </xf>
    <xf numFmtId="11" fontId="29" fillId="0" borderId="0" xfId="0" applyNumberFormat="1" applyFont="1" applyAlignment="1">
      <alignment horizontal="center"/>
    </xf>
    <xf numFmtId="165" fontId="29" fillId="0" borderId="0" xfId="0" applyNumberFormat="1" applyFont="1" applyAlignment="1">
      <alignment horizontal="center"/>
    </xf>
    <xf numFmtId="2" fontId="29" fillId="0" borderId="0" xfId="0" applyNumberFormat="1" applyFont="1" applyAlignment="1">
      <alignment horizontal="center"/>
    </xf>
    <xf numFmtId="169" fontId="29" fillId="0" borderId="0" xfId="0" applyNumberFormat="1" applyFont="1" applyAlignment="1">
      <alignment horizontal="center"/>
    </xf>
    <xf numFmtId="1" fontId="29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22" fontId="6" fillId="0" borderId="0" xfId="0" applyNumberFormat="1" applyFont="1">
      <alignment vertical="top"/>
    </xf>
    <xf numFmtId="0" fontId="9" fillId="0" borderId="10" xfId="0" applyFont="1" applyBorder="1" applyAlignment="1">
      <alignment horizontal="center"/>
    </xf>
    <xf numFmtId="0" fontId="32" fillId="0" borderId="0" xfId="0" applyFont="1" applyAlignment="1">
      <alignment horizontal="left"/>
    </xf>
    <xf numFmtId="0" fontId="0" fillId="0" borderId="19" xfId="0" applyBorder="1" applyAlignment="1">
      <alignment horizontal="center"/>
    </xf>
    <xf numFmtId="0" fontId="0" fillId="0" borderId="21" xfId="0" applyBorder="1">
      <alignment vertical="top"/>
    </xf>
    <xf numFmtId="0" fontId="0" fillId="0" borderId="23" xfId="0" applyBorder="1" applyAlignment="1">
      <alignment horizontal="center"/>
    </xf>
    <xf numFmtId="0" fontId="0" fillId="0" borderId="22" xfId="0" applyBorder="1">
      <alignment vertical="top"/>
    </xf>
    <xf numFmtId="0" fontId="17" fillId="0" borderId="0" xfId="38" applyAlignment="1" applyProtection="1">
      <alignment horizontal="left"/>
    </xf>
    <xf numFmtId="0" fontId="0" fillId="0" borderId="24" xfId="0" applyBorder="1" applyAlignment="1">
      <alignment horizontal="center"/>
    </xf>
    <xf numFmtId="0" fontId="0" fillId="0" borderId="25" xfId="0" applyBorder="1">
      <alignment vertical="top"/>
    </xf>
    <xf numFmtId="0" fontId="0" fillId="0" borderId="0" xfId="0" quotePrefix="1">
      <alignment vertical="top"/>
    </xf>
    <xf numFmtId="0" fontId="7" fillId="27" borderId="26" xfId="0" applyFont="1" applyFill="1" applyBorder="1" applyAlignment="1">
      <alignment horizontal="left" vertical="top" wrapText="1" indent="1"/>
    </xf>
    <xf numFmtId="0" fontId="7" fillId="27" borderId="26" xfId="0" applyFont="1" applyFill="1" applyBorder="1" applyAlignment="1">
      <alignment horizontal="center" vertical="top" wrapText="1"/>
    </xf>
    <xf numFmtId="0" fontId="7" fillId="27" borderId="26" xfId="0" applyFont="1" applyFill="1" applyBorder="1" applyAlignment="1">
      <alignment horizontal="right" vertical="top" wrapText="1"/>
    </xf>
    <xf numFmtId="0" fontId="17" fillId="27" borderId="26" xfId="38" applyFill="1" applyBorder="1" applyAlignment="1" applyProtection="1">
      <alignment horizontal="right" vertical="top" wrapText="1"/>
    </xf>
    <xf numFmtId="0" fontId="33" fillId="0" borderId="0" xfId="0" applyFont="1" applyAlignment="1"/>
    <xf numFmtId="0" fontId="33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centerContinuous"/>
    </xf>
    <xf numFmtId="0" fontId="33" fillId="0" borderId="0" xfId="0" applyFont="1" applyAlignment="1">
      <alignment horizontal="left"/>
    </xf>
    <xf numFmtId="0" fontId="0" fillId="0" borderId="0" xfId="0" quotePrefix="1" applyAlignment="1"/>
    <xf numFmtId="0" fontId="48" fillId="0" borderId="0" xfId="42" applyFont="1" applyAlignment="1">
      <alignment wrapText="1"/>
    </xf>
    <xf numFmtId="0" fontId="48" fillId="0" borderId="0" xfId="42" applyFont="1" applyAlignment="1">
      <alignment horizontal="center" wrapText="1"/>
    </xf>
    <xf numFmtId="0" fontId="48" fillId="0" borderId="0" xfId="42" applyFont="1" applyAlignment="1">
      <alignment horizontal="left" wrapText="1"/>
    </xf>
    <xf numFmtId="0" fontId="48" fillId="0" borderId="0" xfId="42" applyFont="1"/>
    <xf numFmtId="0" fontId="48" fillId="0" borderId="0" xfId="42" applyFont="1" applyAlignment="1">
      <alignment horizontal="center"/>
    </xf>
    <xf numFmtId="0" fontId="48" fillId="0" borderId="0" xfId="42" applyFont="1" applyAlignment="1">
      <alignment horizontal="left"/>
    </xf>
    <xf numFmtId="0" fontId="50" fillId="0" borderId="0" xfId="0" applyFont="1" applyAlignment="1"/>
    <xf numFmtId="0" fontId="51" fillId="0" borderId="0" xfId="0" applyFont="1" applyAlignment="1">
      <alignment horizontal="left" vertical="center"/>
    </xf>
    <xf numFmtId="0" fontId="51" fillId="0" borderId="0" xfId="0" applyFont="1" applyAlignment="1">
      <alignment horizontal="center" vertical="center"/>
    </xf>
    <xf numFmtId="0" fontId="51" fillId="0" borderId="0" xfId="0" applyFont="1" applyAlignment="1">
      <alignment horizontal="left"/>
    </xf>
    <xf numFmtId="0" fontId="48" fillId="0" borderId="0" xfId="43" applyFont="1" applyAlignment="1">
      <alignment horizontal="left"/>
    </xf>
    <xf numFmtId="0" fontId="48" fillId="0" borderId="0" xfId="43" applyFont="1" applyAlignment="1">
      <alignment horizontal="left" wrapText="1"/>
    </xf>
    <xf numFmtId="0" fontId="48" fillId="0" borderId="0" xfId="43" applyFont="1" applyAlignment="1">
      <alignment horizontal="center"/>
    </xf>
    <xf numFmtId="0" fontId="48" fillId="0" borderId="0" xfId="0" applyFont="1" applyAlignment="1"/>
    <xf numFmtId="0" fontId="48" fillId="0" borderId="0" xfId="0" applyFont="1" applyAlignment="1">
      <alignment horizontal="center"/>
    </xf>
    <xf numFmtId="0" fontId="48" fillId="0" borderId="0" xfId="0" applyFont="1" applyAlignment="1">
      <alignment horizontal="left"/>
    </xf>
    <xf numFmtId="0" fontId="52" fillId="0" borderId="0" xfId="0" applyFont="1" applyAlignment="1">
      <alignment horizontal="center" vertical="center" wrapText="1"/>
    </xf>
    <xf numFmtId="0" fontId="52" fillId="0" borderId="0" xfId="0" applyFont="1" applyAlignment="1">
      <alignment vertical="center" wrapText="1"/>
    </xf>
    <xf numFmtId="14" fontId="9" fillId="0" borderId="0" xfId="0" applyNumberFormat="1" applyFont="1" applyAlignment="1">
      <alignment horizontal="right"/>
    </xf>
    <xf numFmtId="0" fontId="52" fillId="0" borderId="0" xfId="0" applyFont="1" applyAlignment="1" applyProtection="1">
      <protection locked="0"/>
    </xf>
    <xf numFmtId="0" fontId="52" fillId="0" borderId="0" xfId="0" applyFont="1" applyAlignment="1" applyProtection="1">
      <alignment horizontal="center"/>
      <protection locked="0"/>
    </xf>
    <xf numFmtId="0" fontId="52" fillId="0" borderId="0" xfId="0" applyFont="1" applyAlignment="1">
      <alignment horizontal="left" vertical="center" wrapText="1"/>
    </xf>
    <xf numFmtId="0" fontId="52" fillId="0" borderId="0" xfId="0" applyFont="1" applyAlignment="1" applyProtection="1">
      <alignment horizontal="left" vertical="center" wrapText="1"/>
      <protection locked="0"/>
    </xf>
    <xf numFmtId="0" fontId="52" fillId="0" borderId="0" xfId="0" applyFont="1" applyAlignment="1" applyProtection="1">
      <alignment horizontal="center" vertical="center" wrapText="1"/>
      <protection locked="0"/>
    </xf>
    <xf numFmtId="166" fontId="52" fillId="0" borderId="0" xfId="0" applyNumberFormat="1" applyFont="1" applyAlignment="1" applyProtection="1">
      <alignment horizontal="left" vertical="center" wrapText="1"/>
      <protection locked="0"/>
    </xf>
    <xf numFmtId="0" fontId="9" fillId="0" borderId="8" xfId="0" applyFont="1" applyBorder="1" applyAlignment="1">
      <alignment horizontal="right"/>
    </xf>
    <xf numFmtId="0" fontId="9" fillId="0" borderId="9" xfId="0" applyFont="1" applyBorder="1" applyAlignment="1">
      <alignment horizontal="right"/>
    </xf>
    <xf numFmtId="0" fontId="9" fillId="0" borderId="0" xfId="0" applyFont="1" applyAlignment="1">
      <alignment horizontal="center" vertical="top"/>
    </xf>
    <xf numFmtId="0" fontId="9" fillId="0" borderId="0" xfId="0" applyFont="1">
      <alignment vertical="top"/>
    </xf>
    <xf numFmtId="0" fontId="9" fillId="0" borderId="0" xfId="0" applyFont="1" applyAlignment="1">
      <alignment horizontal="right"/>
    </xf>
    <xf numFmtId="0" fontId="9" fillId="0" borderId="11" xfId="0" applyFont="1" applyBorder="1" applyAlignment="1">
      <alignment horizontal="right"/>
    </xf>
    <xf numFmtId="0" fontId="9" fillId="0" borderId="12" xfId="0" applyFont="1" applyBorder="1" applyAlignment="1"/>
    <xf numFmtId="0" fontId="9" fillId="0" borderId="13" xfId="0" applyFont="1" applyBorder="1" applyAlignment="1"/>
    <xf numFmtId="0" fontId="16" fillId="0" borderId="0" xfId="0" applyFont="1">
      <alignment vertical="top"/>
    </xf>
    <xf numFmtId="0" fontId="9" fillId="0" borderId="14" xfId="0" applyFont="1" applyBorder="1" applyAlignment="1"/>
    <xf numFmtId="0" fontId="9" fillId="0" borderId="15" xfId="0" applyFont="1" applyBorder="1" applyAlignment="1"/>
    <xf numFmtId="0" fontId="9" fillId="0" borderId="0" xfId="0" applyFont="1" applyAlignment="1">
      <alignment horizontal="left"/>
    </xf>
    <xf numFmtId="0" fontId="9" fillId="0" borderId="27" xfId="0" applyFont="1" applyBorder="1" applyAlignment="1"/>
    <xf numFmtId="0" fontId="9" fillId="0" borderId="10" xfId="0" applyFont="1" applyBorder="1" applyAlignment="1"/>
    <xf numFmtId="0" fontId="9" fillId="0" borderId="0" xfId="0" applyFont="1" applyAlignment="1">
      <alignment vertical="center"/>
    </xf>
    <xf numFmtId="166" fontId="52" fillId="0" borderId="0" xfId="0" applyNumberFormat="1" applyFont="1" applyAlignment="1">
      <alignment horizontal="left" vertical="center" wrapText="1"/>
    </xf>
    <xf numFmtId="0" fontId="7" fillId="0" borderId="0" xfId="42" applyFont="1"/>
    <xf numFmtId="0" fontId="7" fillId="0" borderId="0" xfId="42" applyFont="1" applyAlignment="1">
      <alignment horizontal="center"/>
    </xf>
    <xf numFmtId="0" fontId="7" fillId="0" borderId="0" xfId="42" applyFont="1" applyAlignment="1">
      <alignment horizontal="left"/>
    </xf>
    <xf numFmtId="0" fontId="7" fillId="0" borderId="0" xfId="42" applyFont="1" applyAlignment="1">
      <alignment wrapText="1"/>
    </xf>
    <xf numFmtId="0" fontId="7" fillId="0" borderId="0" xfId="42" applyFont="1" applyAlignment="1">
      <alignment horizontal="center" wrapText="1"/>
    </xf>
    <xf numFmtId="0" fontId="7" fillId="0" borderId="0" xfId="42" applyFont="1" applyAlignment="1">
      <alignment horizontal="left" wrapText="1"/>
    </xf>
    <xf numFmtId="0" fontId="9" fillId="0" borderId="19" xfId="0" applyFont="1" applyBorder="1" applyAlignment="1">
      <alignment vertical="center"/>
    </xf>
    <xf numFmtId="0" fontId="6" fillId="0" borderId="20" xfId="0" applyFont="1" applyBorder="1" applyAlignment="1">
      <alignment vertical="center"/>
    </xf>
    <xf numFmtId="0" fontId="9" fillId="0" borderId="20" xfId="0" applyFont="1" applyBorder="1" applyAlignment="1">
      <alignment horizontal="right" vertical="center"/>
    </xf>
    <xf numFmtId="0" fontId="9" fillId="0" borderId="21" xfId="0" applyFont="1" applyBorder="1" applyAlignment="1">
      <alignment vertical="center"/>
    </xf>
    <xf numFmtId="0" fontId="9" fillId="24" borderId="19" xfId="0" applyFont="1" applyFill="1" applyBorder="1" applyAlignment="1">
      <alignment vertical="center"/>
    </xf>
    <xf numFmtId="0" fontId="9" fillId="24" borderId="21" xfId="0" applyFont="1" applyFill="1" applyBorder="1" applyAlignment="1">
      <alignment vertical="center"/>
    </xf>
    <xf numFmtId="0" fontId="16" fillId="0" borderId="11" xfId="0" applyFont="1" applyBorder="1" applyAlignment="1">
      <alignment vertical="center"/>
    </xf>
    <xf numFmtId="0" fontId="9" fillId="0" borderId="22" xfId="0" applyFont="1" applyBorder="1" applyAlignment="1">
      <alignment vertical="center"/>
    </xf>
    <xf numFmtId="0" fontId="16" fillId="0" borderId="21" xfId="0" applyFont="1" applyBorder="1" applyAlignment="1">
      <alignment vertical="center"/>
    </xf>
    <xf numFmtId="0" fontId="4" fillId="0" borderId="0" xfId="0" applyFont="1" applyAlignment="1">
      <alignment vertical="center"/>
    </xf>
    <xf numFmtId="0" fontId="9" fillId="0" borderId="8" xfId="0" applyFont="1" applyBorder="1" applyAlignment="1">
      <alignment horizontal="right" vertical="center"/>
    </xf>
    <xf numFmtId="0" fontId="9" fillId="0" borderId="9" xfId="0" applyFont="1" applyBorder="1" applyAlignment="1">
      <alignment horizontal="right" vertical="center"/>
    </xf>
    <xf numFmtId="0" fontId="9" fillId="24" borderId="23" xfId="0" applyFont="1" applyFill="1" applyBorder="1" applyAlignment="1">
      <alignment vertical="center"/>
    </xf>
    <xf numFmtId="0" fontId="9" fillId="24" borderId="22" xfId="0" applyFont="1" applyFill="1" applyBorder="1" applyAlignment="1">
      <alignment vertical="center"/>
    </xf>
    <xf numFmtId="0" fontId="16" fillId="0" borderId="12" xfId="0" applyFont="1" applyBorder="1" applyAlignment="1">
      <alignment vertical="center"/>
    </xf>
    <xf numFmtId="11" fontId="9" fillId="0" borderId="0" xfId="0" applyNumberFormat="1" applyFont="1" applyAlignment="1">
      <alignment vertical="center"/>
    </xf>
    <xf numFmtId="0" fontId="16" fillId="0" borderId="22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9" fillId="0" borderId="0" xfId="0" applyFont="1" applyAlignment="1">
      <alignment horizontal="right" vertical="center"/>
    </xf>
    <xf numFmtId="0" fontId="9" fillId="25" borderId="23" xfId="0" applyFont="1" applyFill="1" applyBorder="1" applyAlignment="1">
      <alignment vertical="center"/>
    </xf>
    <xf numFmtId="0" fontId="9" fillId="26" borderId="22" xfId="0" applyFont="1" applyFill="1" applyBorder="1" applyAlignment="1">
      <alignment vertical="center"/>
    </xf>
    <xf numFmtId="0" fontId="15" fillId="0" borderId="0" xfId="0" applyFont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9" fillId="24" borderId="24" xfId="0" applyFont="1" applyFill="1" applyBorder="1" applyAlignment="1">
      <alignment vertical="center"/>
    </xf>
    <xf numFmtId="0" fontId="9" fillId="24" borderId="25" xfId="0" applyFont="1" applyFill="1" applyBorder="1" applyAlignment="1">
      <alignment vertical="center"/>
    </xf>
    <xf numFmtId="0" fontId="16" fillId="0" borderId="13" xfId="0" applyFont="1" applyBorder="1" applyAlignment="1">
      <alignment vertical="center"/>
    </xf>
    <xf numFmtId="0" fontId="16" fillId="0" borderId="25" xfId="0" applyFont="1" applyBorder="1" applyAlignment="1">
      <alignment vertical="center"/>
    </xf>
    <xf numFmtId="0" fontId="14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9" fillId="0" borderId="23" xfId="0" applyFont="1" applyBorder="1" applyAlignment="1">
      <alignment vertical="center"/>
    </xf>
    <xf numFmtId="0" fontId="9" fillId="0" borderId="23" xfId="0" applyFont="1" applyBorder="1" applyAlignment="1">
      <alignment horizontal="left" vertical="center"/>
    </xf>
    <xf numFmtId="0" fontId="14" fillId="0" borderId="23" xfId="0" applyFont="1" applyBorder="1" applyAlignment="1">
      <alignment vertical="center"/>
    </xf>
    <xf numFmtId="2" fontId="6" fillId="0" borderId="0" xfId="0" applyNumberFormat="1" applyFont="1" applyAlignment="1">
      <alignment vertical="center"/>
    </xf>
    <xf numFmtId="0" fontId="6" fillId="0" borderId="0" xfId="0" applyFont="1" applyAlignment="1">
      <alignment horizontal="center" vertical="center"/>
    </xf>
    <xf numFmtId="0" fontId="16" fillId="0" borderId="0" xfId="0" applyFont="1" applyAlignment="1">
      <alignment vertical="center"/>
    </xf>
    <xf numFmtId="0" fontId="9" fillId="0" borderId="19" xfId="0" applyFont="1" applyBorder="1" applyAlignment="1">
      <alignment horizontal="right" vertical="center"/>
    </xf>
    <xf numFmtId="0" fontId="9" fillId="0" borderId="21" xfId="0" applyFont="1" applyBorder="1" applyAlignment="1">
      <alignment horizontal="center" vertical="center"/>
    </xf>
    <xf numFmtId="1" fontId="6" fillId="0" borderId="0" xfId="0" applyNumberFormat="1" applyFont="1" applyAlignment="1">
      <alignment vertical="center"/>
    </xf>
    <xf numFmtId="0" fontId="9" fillId="0" borderId="23" xfId="0" applyFont="1" applyBorder="1" applyAlignment="1">
      <alignment horizontal="right" vertical="center"/>
    </xf>
    <xf numFmtId="0" fontId="9" fillId="0" borderId="22" xfId="0" applyFont="1" applyBorder="1" applyAlignment="1">
      <alignment horizontal="center" vertical="center"/>
    </xf>
    <xf numFmtId="168" fontId="6" fillId="0" borderId="0" xfId="0" applyNumberFormat="1" applyFont="1" applyAlignment="1">
      <alignment vertical="center"/>
    </xf>
    <xf numFmtId="0" fontId="9" fillId="0" borderId="14" xfId="0" applyFont="1" applyBorder="1" applyAlignment="1">
      <alignment vertical="center"/>
    </xf>
    <xf numFmtId="0" fontId="9" fillId="0" borderId="15" xfId="0" applyFont="1" applyBorder="1" applyAlignment="1">
      <alignment vertical="center"/>
    </xf>
    <xf numFmtId="0" fontId="9" fillId="0" borderId="24" xfId="0" applyFont="1" applyBorder="1" applyAlignment="1">
      <alignment horizontal="right" vertical="center"/>
    </xf>
    <xf numFmtId="0" fontId="9" fillId="0" borderId="25" xfId="0" applyFont="1" applyBorder="1" applyAlignment="1">
      <alignment horizontal="center" vertical="center"/>
    </xf>
    <xf numFmtId="0" fontId="9" fillId="0" borderId="24" xfId="0" applyFont="1" applyBorder="1" applyAlignment="1">
      <alignment vertical="center"/>
    </xf>
    <xf numFmtId="0" fontId="23" fillId="26" borderId="10" xfId="0" applyFont="1" applyFill="1" applyBorder="1" applyAlignment="1">
      <alignment vertical="center"/>
    </xf>
    <xf numFmtId="0" fontId="9" fillId="0" borderId="10" xfId="0" applyFont="1" applyBorder="1" applyAlignment="1">
      <alignment vertical="center"/>
    </xf>
    <xf numFmtId="0" fontId="9" fillId="0" borderId="25" xfId="0" applyFont="1" applyBorder="1" applyAlignment="1">
      <alignment vertical="center"/>
    </xf>
    <xf numFmtId="0" fontId="27" fillId="0" borderId="16" xfId="0" applyFont="1" applyBorder="1" applyAlignment="1">
      <alignment vertical="center"/>
    </xf>
    <xf numFmtId="0" fontId="27" fillId="0" borderId="17" xfId="0" applyFont="1" applyBorder="1" applyAlignment="1">
      <alignment vertical="center"/>
    </xf>
    <xf numFmtId="22" fontId="6" fillId="0" borderId="0" xfId="0" applyNumberFormat="1" applyFont="1" applyAlignment="1">
      <alignment vertical="center"/>
    </xf>
    <xf numFmtId="0" fontId="24" fillId="0" borderId="0" xfId="0" applyFont="1" applyAlignment="1">
      <alignment horizontal="left" vertical="center"/>
    </xf>
    <xf numFmtId="0" fontId="4" fillId="0" borderId="10" xfId="0" applyFont="1" applyBorder="1" applyAlignment="1">
      <alignment horizontal="center" vertical="center"/>
    </xf>
    <xf numFmtId="0" fontId="26" fillId="0" borderId="10" xfId="0" applyFont="1" applyBorder="1" applyAlignment="1">
      <alignment horizontal="center" vertical="center"/>
    </xf>
    <xf numFmtId="14" fontId="9" fillId="0" borderId="0" xfId="0" applyNumberFormat="1" applyFont="1" applyAlignment="1">
      <alignment vertical="center"/>
    </xf>
    <xf numFmtId="0" fontId="18" fillId="0" borderId="10" xfId="0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33" fillId="0" borderId="0" xfId="0" applyFont="1" applyAlignment="1">
      <alignment vertical="center"/>
    </xf>
    <xf numFmtId="0" fontId="33" fillId="0" borderId="0" xfId="0" applyFont="1" applyAlignment="1">
      <alignment horizontal="center" vertical="center"/>
    </xf>
    <xf numFmtId="0" fontId="33" fillId="0" borderId="0" xfId="0" applyFont="1" applyAlignment="1">
      <alignment horizontal="left" vertical="center"/>
    </xf>
    <xf numFmtId="14" fontId="9" fillId="0" borderId="0" xfId="0" quotePrefix="1" applyNumberFormat="1" applyFont="1" applyAlignment="1">
      <alignment horizontal="right" vertical="center"/>
    </xf>
    <xf numFmtId="14" fontId="9" fillId="0" borderId="0" xfId="0" applyNumberFormat="1" applyFont="1" applyAlignment="1">
      <alignment horizontal="right" vertical="center"/>
    </xf>
    <xf numFmtId="0" fontId="9" fillId="28" borderId="28" xfId="0" applyFont="1" applyFill="1" applyBorder="1" applyAlignment="1">
      <alignment horizontal="right" vertical="center"/>
    </xf>
    <xf numFmtId="0" fontId="53" fillId="0" borderId="30" xfId="0" applyFont="1" applyBorder="1" applyAlignment="1">
      <alignment horizontal="right" vertical="center"/>
    </xf>
    <xf numFmtId="0" fontId="53" fillId="0" borderId="0" xfId="0" applyFont="1" applyAlignment="1">
      <alignment horizontal="right" vertical="center"/>
    </xf>
    <xf numFmtId="0" fontId="53" fillId="0" borderId="32" xfId="0" applyFont="1" applyBorder="1" applyAlignment="1">
      <alignment horizontal="right" vertical="center"/>
    </xf>
    <xf numFmtId="0" fontId="9" fillId="28" borderId="29" xfId="0" applyFont="1" applyFill="1" applyBorder="1" applyAlignment="1">
      <alignment horizontal="center" vertical="center"/>
    </xf>
    <xf numFmtId="0" fontId="54" fillId="0" borderId="31" xfId="0" applyFont="1" applyBorder="1" applyAlignment="1">
      <alignment horizontal="right" vertical="center"/>
    </xf>
    <xf numFmtId="0" fontId="55" fillId="0" borderId="31" xfId="0" applyFont="1" applyBorder="1" applyAlignment="1">
      <alignment horizontal="right" vertical="center"/>
    </xf>
    <xf numFmtId="22" fontId="55" fillId="0" borderId="31" xfId="0" applyNumberFormat="1" applyFont="1" applyBorder="1" applyAlignment="1">
      <alignment horizontal="right" vertical="center"/>
    </xf>
    <xf numFmtId="22" fontId="55" fillId="0" borderId="33" xfId="0" applyNumberFormat="1" applyFont="1" applyBorder="1" applyAlignment="1">
      <alignment horizontal="right" vertical="center"/>
    </xf>
    <xf numFmtId="0" fontId="9" fillId="0" borderId="0" xfId="0" applyFont="1" applyAlignment="1">
      <alignment horizontal="left" vertical="top" wrapText="1"/>
    </xf>
    <xf numFmtId="0" fontId="52" fillId="0" borderId="0" xfId="0" applyFont="1" applyAlignment="1" applyProtection="1">
      <alignment horizontal="center" vertical="center"/>
      <protection locked="0"/>
    </xf>
    <xf numFmtId="0" fontId="52" fillId="0" borderId="0" xfId="0" applyFont="1" applyAlignment="1">
      <alignment horizontal="left"/>
    </xf>
    <xf numFmtId="0" fontId="9" fillId="0" borderId="11" xfId="0" applyFont="1" applyBorder="1" applyAlignment="1">
      <alignment horizontal="right" vertical="center"/>
    </xf>
    <xf numFmtId="0" fontId="9" fillId="0" borderId="12" xfId="0" applyFont="1" applyBorder="1" applyAlignment="1">
      <alignment vertical="center"/>
    </xf>
    <xf numFmtId="0" fontId="9" fillId="0" borderId="13" xfId="0" applyFont="1" applyBorder="1" applyAlignment="1">
      <alignment vertical="center"/>
    </xf>
    <xf numFmtId="170" fontId="52" fillId="0" borderId="0" xfId="0" applyNumberFormat="1" applyFont="1" applyAlignment="1" applyProtection="1">
      <alignment horizontal="left" vertical="center" wrapText="1"/>
      <protection locked="0"/>
    </xf>
    <xf numFmtId="166" fontId="52" fillId="0" borderId="0" xfId="0" applyNumberFormat="1" applyFont="1" applyAlignment="1" applyProtection="1">
      <alignment horizontal="left"/>
      <protection locked="0"/>
    </xf>
    <xf numFmtId="0" fontId="52" fillId="0" borderId="0" xfId="0" applyFont="1" applyAlignment="1" applyProtection="1">
      <alignment horizontal="left" vertical="center"/>
      <protection locked="0"/>
    </xf>
  </cellXfs>
  <cellStyles count="49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0" xfId="28" xr:uid="{00000000-0005-0000-0000-00001B000000}"/>
    <cellStyle name="Currency0" xfId="29" xr:uid="{00000000-0005-0000-0000-00001C000000}"/>
    <cellStyle name="Date" xfId="30" xr:uid="{00000000-0005-0000-0000-00001D000000}"/>
    <cellStyle name="Explanatory Text" xfId="31" builtinId="53" customBuiltin="1"/>
    <cellStyle name="Fixed" xfId="32" xr:uid="{00000000-0005-0000-0000-00001F000000}"/>
    <cellStyle name="Good" xfId="33" builtinId="26" customBuiltin="1"/>
    <cellStyle name="Heading 1" xfId="34" builtinId="16" customBuiltin="1"/>
    <cellStyle name="Heading 2" xfId="35" builtinId="17" customBuiltin="1"/>
    <cellStyle name="Heading 3" xfId="36" builtinId="18" customBuiltin="1"/>
    <cellStyle name="Heading 4" xfId="37" builtinId="19" customBuiltin="1"/>
    <cellStyle name="Hyperlink" xfId="38" builtinId="8"/>
    <cellStyle name="Input" xfId="39" builtinId="20" customBuiltin="1"/>
    <cellStyle name="Linked Cell" xfId="40" builtinId="24" customBuiltin="1"/>
    <cellStyle name="Neutral" xfId="41" builtinId="28" customBuiltin="1"/>
    <cellStyle name="Normal" xfId="0" builtinId="0"/>
    <cellStyle name="Normal_A" xfId="42" xr:uid="{00000000-0005-0000-0000-00002A000000}"/>
    <cellStyle name="Normal_A_A (2)" xfId="43" xr:uid="{00000000-0005-0000-0000-00002B000000}"/>
    <cellStyle name="Note" xfId="44" builtinId="10" customBuiltin="1"/>
    <cellStyle name="Output" xfId="45" builtinId="21" customBuiltin="1"/>
    <cellStyle name="Title" xfId="46" builtinId="15" customBuiltin="1"/>
    <cellStyle name="Total" xfId="47" builtinId="25" customBuiltin="1"/>
    <cellStyle name="Warning Text" xfId="48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Z Dra -- O-C Diagr.</a:t>
            </a:r>
          </a:p>
        </c:rich>
      </c:tx>
      <c:layout>
        <c:manualLayout>
          <c:xMode val="edge"/>
          <c:yMode val="edge"/>
          <c:x val="0.39739884393063585"/>
          <c:y val="3.25203252032520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265895953757232E-2"/>
          <c:y val="0.11653147371346151"/>
          <c:w val="0.84682080924855496"/>
          <c:h val="0.6991888422807690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1'!$F$21:$F$975</c:f>
              <c:numCache>
                <c:formatCode>General</c:formatCode>
                <c:ptCount val="955"/>
                <c:pt idx="0">
                  <c:v>-23583</c:v>
                </c:pt>
                <c:pt idx="1">
                  <c:v>-22572</c:v>
                </c:pt>
                <c:pt idx="2">
                  <c:v>-21443</c:v>
                </c:pt>
                <c:pt idx="3">
                  <c:v>-21191</c:v>
                </c:pt>
                <c:pt idx="4">
                  <c:v>-20883</c:v>
                </c:pt>
                <c:pt idx="5">
                  <c:v>-20877</c:v>
                </c:pt>
                <c:pt idx="6">
                  <c:v>-20718</c:v>
                </c:pt>
                <c:pt idx="7">
                  <c:v>-20706</c:v>
                </c:pt>
                <c:pt idx="8">
                  <c:v>-20690</c:v>
                </c:pt>
                <c:pt idx="9">
                  <c:v>-20625</c:v>
                </c:pt>
                <c:pt idx="10">
                  <c:v>-20617</c:v>
                </c:pt>
                <c:pt idx="11">
                  <c:v>-20612</c:v>
                </c:pt>
                <c:pt idx="12">
                  <c:v>-20510</c:v>
                </c:pt>
                <c:pt idx="13">
                  <c:v>-20443</c:v>
                </c:pt>
                <c:pt idx="14">
                  <c:v>-20443</c:v>
                </c:pt>
                <c:pt idx="15">
                  <c:v>-20415</c:v>
                </c:pt>
                <c:pt idx="16">
                  <c:v>-20374</c:v>
                </c:pt>
                <c:pt idx="17">
                  <c:v>-20343</c:v>
                </c:pt>
                <c:pt idx="18">
                  <c:v>-20211</c:v>
                </c:pt>
                <c:pt idx="19">
                  <c:v>-20138</c:v>
                </c:pt>
                <c:pt idx="20">
                  <c:v>-20128</c:v>
                </c:pt>
                <c:pt idx="21">
                  <c:v>-20122</c:v>
                </c:pt>
                <c:pt idx="22">
                  <c:v>-20117</c:v>
                </c:pt>
                <c:pt idx="23">
                  <c:v>-20116</c:v>
                </c:pt>
                <c:pt idx="24">
                  <c:v>-20116</c:v>
                </c:pt>
                <c:pt idx="25">
                  <c:v>-20116</c:v>
                </c:pt>
                <c:pt idx="26">
                  <c:v>-20111</c:v>
                </c:pt>
                <c:pt idx="27">
                  <c:v>-20111</c:v>
                </c:pt>
                <c:pt idx="28">
                  <c:v>-20111</c:v>
                </c:pt>
                <c:pt idx="29">
                  <c:v>-20105</c:v>
                </c:pt>
                <c:pt idx="30">
                  <c:v>-20093</c:v>
                </c:pt>
                <c:pt idx="31">
                  <c:v>-20086</c:v>
                </c:pt>
                <c:pt idx="32">
                  <c:v>-20066</c:v>
                </c:pt>
                <c:pt idx="33">
                  <c:v>-20035</c:v>
                </c:pt>
                <c:pt idx="34">
                  <c:v>-20029</c:v>
                </c:pt>
                <c:pt idx="35">
                  <c:v>-20021</c:v>
                </c:pt>
                <c:pt idx="36">
                  <c:v>-20007</c:v>
                </c:pt>
                <c:pt idx="37">
                  <c:v>-20004</c:v>
                </c:pt>
                <c:pt idx="38">
                  <c:v>-19979</c:v>
                </c:pt>
                <c:pt idx="39">
                  <c:v>-19977</c:v>
                </c:pt>
                <c:pt idx="40">
                  <c:v>-19976</c:v>
                </c:pt>
                <c:pt idx="41">
                  <c:v>-19973</c:v>
                </c:pt>
                <c:pt idx="42">
                  <c:v>-19953</c:v>
                </c:pt>
                <c:pt idx="43">
                  <c:v>-19739</c:v>
                </c:pt>
                <c:pt idx="44">
                  <c:v>-19728</c:v>
                </c:pt>
                <c:pt idx="45">
                  <c:v>-19714</c:v>
                </c:pt>
                <c:pt idx="46">
                  <c:v>-19703</c:v>
                </c:pt>
                <c:pt idx="47">
                  <c:v>-19692</c:v>
                </c:pt>
                <c:pt idx="48">
                  <c:v>-19669</c:v>
                </c:pt>
                <c:pt idx="49">
                  <c:v>-19658</c:v>
                </c:pt>
                <c:pt idx="50">
                  <c:v>-19652</c:v>
                </c:pt>
                <c:pt idx="51">
                  <c:v>-19632</c:v>
                </c:pt>
                <c:pt idx="52">
                  <c:v>-19607</c:v>
                </c:pt>
                <c:pt idx="53">
                  <c:v>-19590</c:v>
                </c:pt>
                <c:pt idx="54">
                  <c:v>-19563</c:v>
                </c:pt>
                <c:pt idx="55">
                  <c:v>-19506</c:v>
                </c:pt>
                <c:pt idx="56">
                  <c:v>-19476</c:v>
                </c:pt>
                <c:pt idx="57">
                  <c:v>-19420</c:v>
                </c:pt>
                <c:pt idx="58">
                  <c:v>-19356</c:v>
                </c:pt>
                <c:pt idx="59">
                  <c:v>-19350</c:v>
                </c:pt>
                <c:pt idx="60">
                  <c:v>-19347</c:v>
                </c:pt>
                <c:pt idx="61">
                  <c:v>-19308</c:v>
                </c:pt>
                <c:pt idx="62">
                  <c:v>-19305</c:v>
                </c:pt>
                <c:pt idx="63">
                  <c:v>-19297</c:v>
                </c:pt>
                <c:pt idx="64">
                  <c:v>-19288</c:v>
                </c:pt>
                <c:pt idx="65">
                  <c:v>-19283</c:v>
                </c:pt>
                <c:pt idx="66">
                  <c:v>-19252</c:v>
                </c:pt>
                <c:pt idx="67">
                  <c:v>-19249</c:v>
                </c:pt>
                <c:pt idx="68">
                  <c:v>-19199</c:v>
                </c:pt>
                <c:pt idx="69">
                  <c:v>-19199</c:v>
                </c:pt>
                <c:pt idx="70">
                  <c:v>-19188</c:v>
                </c:pt>
                <c:pt idx="71">
                  <c:v>-19171</c:v>
                </c:pt>
                <c:pt idx="72">
                  <c:v>-19168</c:v>
                </c:pt>
                <c:pt idx="73">
                  <c:v>-19157</c:v>
                </c:pt>
                <c:pt idx="74">
                  <c:v>-19157</c:v>
                </c:pt>
                <c:pt idx="75">
                  <c:v>-19135</c:v>
                </c:pt>
                <c:pt idx="76">
                  <c:v>-19115</c:v>
                </c:pt>
                <c:pt idx="77">
                  <c:v>-19093</c:v>
                </c:pt>
                <c:pt idx="78">
                  <c:v>-19051</c:v>
                </c:pt>
                <c:pt idx="79">
                  <c:v>-19045</c:v>
                </c:pt>
                <c:pt idx="80">
                  <c:v>-19006</c:v>
                </c:pt>
                <c:pt idx="81">
                  <c:v>-18989</c:v>
                </c:pt>
                <c:pt idx="82">
                  <c:v>-18978</c:v>
                </c:pt>
                <c:pt idx="83">
                  <c:v>-18958</c:v>
                </c:pt>
                <c:pt idx="84">
                  <c:v>-18955</c:v>
                </c:pt>
                <c:pt idx="85">
                  <c:v>-18941</c:v>
                </c:pt>
                <c:pt idx="86">
                  <c:v>-18936</c:v>
                </c:pt>
                <c:pt idx="87">
                  <c:v>-18933</c:v>
                </c:pt>
                <c:pt idx="88">
                  <c:v>-18919</c:v>
                </c:pt>
                <c:pt idx="89">
                  <c:v>-18914</c:v>
                </c:pt>
                <c:pt idx="90">
                  <c:v>-18911</c:v>
                </c:pt>
                <c:pt idx="91">
                  <c:v>-18905</c:v>
                </c:pt>
                <c:pt idx="92">
                  <c:v>-18900</c:v>
                </c:pt>
                <c:pt idx="93">
                  <c:v>-18899</c:v>
                </c:pt>
                <c:pt idx="94">
                  <c:v>-18894</c:v>
                </c:pt>
                <c:pt idx="95">
                  <c:v>-18889</c:v>
                </c:pt>
                <c:pt idx="96">
                  <c:v>-18802</c:v>
                </c:pt>
                <c:pt idx="97">
                  <c:v>-18762</c:v>
                </c:pt>
                <c:pt idx="98">
                  <c:v>-18760</c:v>
                </c:pt>
                <c:pt idx="99">
                  <c:v>-18751</c:v>
                </c:pt>
                <c:pt idx="100">
                  <c:v>-18746</c:v>
                </c:pt>
                <c:pt idx="101">
                  <c:v>-18740</c:v>
                </c:pt>
                <c:pt idx="102">
                  <c:v>-18732</c:v>
                </c:pt>
                <c:pt idx="103">
                  <c:v>-18726</c:v>
                </c:pt>
                <c:pt idx="104">
                  <c:v>-18715</c:v>
                </c:pt>
                <c:pt idx="105">
                  <c:v>-18673</c:v>
                </c:pt>
                <c:pt idx="106">
                  <c:v>-18653</c:v>
                </c:pt>
                <c:pt idx="107">
                  <c:v>-18647</c:v>
                </c:pt>
                <c:pt idx="108">
                  <c:v>-18642</c:v>
                </c:pt>
                <c:pt idx="109">
                  <c:v>-18634</c:v>
                </c:pt>
                <c:pt idx="110">
                  <c:v>-18634</c:v>
                </c:pt>
                <c:pt idx="111">
                  <c:v>-18625</c:v>
                </c:pt>
                <c:pt idx="112">
                  <c:v>-18612</c:v>
                </c:pt>
                <c:pt idx="113">
                  <c:v>-18611</c:v>
                </c:pt>
                <c:pt idx="114">
                  <c:v>-18594</c:v>
                </c:pt>
                <c:pt idx="115">
                  <c:v>-18588</c:v>
                </c:pt>
                <c:pt idx="116">
                  <c:v>-18580</c:v>
                </c:pt>
                <c:pt idx="117">
                  <c:v>-18544</c:v>
                </c:pt>
                <c:pt idx="118">
                  <c:v>-18507</c:v>
                </c:pt>
                <c:pt idx="119">
                  <c:v>-18504</c:v>
                </c:pt>
                <c:pt idx="120">
                  <c:v>-18502</c:v>
                </c:pt>
                <c:pt idx="121">
                  <c:v>-18499</c:v>
                </c:pt>
                <c:pt idx="122">
                  <c:v>-18485</c:v>
                </c:pt>
                <c:pt idx="123">
                  <c:v>-18418</c:v>
                </c:pt>
                <c:pt idx="124">
                  <c:v>-18399</c:v>
                </c:pt>
                <c:pt idx="125">
                  <c:v>-18068</c:v>
                </c:pt>
                <c:pt idx="126">
                  <c:v>-18018</c:v>
                </c:pt>
                <c:pt idx="127">
                  <c:v>-18018</c:v>
                </c:pt>
                <c:pt idx="128">
                  <c:v>-17965</c:v>
                </c:pt>
                <c:pt idx="129">
                  <c:v>-17940</c:v>
                </c:pt>
                <c:pt idx="130">
                  <c:v>-17929</c:v>
                </c:pt>
                <c:pt idx="131">
                  <c:v>-17811</c:v>
                </c:pt>
                <c:pt idx="132">
                  <c:v>-17806</c:v>
                </c:pt>
                <c:pt idx="133">
                  <c:v>-17607</c:v>
                </c:pt>
                <c:pt idx="134">
                  <c:v>-17308</c:v>
                </c:pt>
                <c:pt idx="135">
                  <c:v>-17305</c:v>
                </c:pt>
                <c:pt idx="136">
                  <c:v>-17125</c:v>
                </c:pt>
                <c:pt idx="137">
                  <c:v>-16893</c:v>
                </c:pt>
                <c:pt idx="138">
                  <c:v>-16835</c:v>
                </c:pt>
                <c:pt idx="139">
                  <c:v>-16217</c:v>
                </c:pt>
                <c:pt idx="140">
                  <c:v>-16214</c:v>
                </c:pt>
                <c:pt idx="141">
                  <c:v>-16153</c:v>
                </c:pt>
                <c:pt idx="142">
                  <c:v>-15691</c:v>
                </c:pt>
                <c:pt idx="143">
                  <c:v>-15688</c:v>
                </c:pt>
                <c:pt idx="144">
                  <c:v>-15674</c:v>
                </c:pt>
                <c:pt idx="145">
                  <c:v>-15666</c:v>
                </c:pt>
                <c:pt idx="146">
                  <c:v>-15663</c:v>
                </c:pt>
                <c:pt idx="147">
                  <c:v>-15162</c:v>
                </c:pt>
                <c:pt idx="148">
                  <c:v>-15151</c:v>
                </c:pt>
                <c:pt idx="149">
                  <c:v>-14734</c:v>
                </c:pt>
                <c:pt idx="150">
                  <c:v>-14544</c:v>
                </c:pt>
                <c:pt idx="151">
                  <c:v>-14057</c:v>
                </c:pt>
                <c:pt idx="152">
                  <c:v>-13903</c:v>
                </c:pt>
                <c:pt idx="153">
                  <c:v>-13755</c:v>
                </c:pt>
                <c:pt idx="154">
                  <c:v>-13198</c:v>
                </c:pt>
                <c:pt idx="155">
                  <c:v>-12711</c:v>
                </c:pt>
                <c:pt idx="156">
                  <c:v>-12700</c:v>
                </c:pt>
                <c:pt idx="157">
                  <c:v>-12196</c:v>
                </c:pt>
                <c:pt idx="158">
                  <c:v>-12166</c:v>
                </c:pt>
                <c:pt idx="159">
                  <c:v>-12152</c:v>
                </c:pt>
                <c:pt idx="160">
                  <c:v>-12053</c:v>
                </c:pt>
                <c:pt idx="161">
                  <c:v>-11651</c:v>
                </c:pt>
                <c:pt idx="162">
                  <c:v>-11080</c:v>
                </c:pt>
                <c:pt idx="163">
                  <c:v>-10624</c:v>
                </c:pt>
                <c:pt idx="164">
                  <c:v>-10621</c:v>
                </c:pt>
                <c:pt idx="165">
                  <c:v>-10602</c:v>
                </c:pt>
                <c:pt idx="166">
                  <c:v>-10596</c:v>
                </c:pt>
                <c:pt idx="167">
                  <c:v>-10585</c:v>
                </c:pt>
                <c:pt idx="168">
                  <c:v>-10582</c:v>
                </c:pt>
                <c:pt idx="169">
                  <c:v>-10577</c:v>
                </c:pt>
                <c:pt idx="170">
                  <c:v>-10563</c:v>
                </c:pt>
                <c:pt idx="171">
                  <c:v>-10562</c:v>
                </c:pt>
                <c:pt idx="172">
                  <c:v>-10059</c:v>
                </c:pt>
                <c:pt idx="173">
                  <c:v>-10053</c:v>
                </c:pt>
                <c:pt idx="174">
                  <c:v>-9824</c:v>
                </c:pt>
                <c:pt idx="175">
                  <c:v>-9818</c:v>
                </c:pt>
                <c:pt idx="176">
                  <c:v>-9799</c:v>
                </c:pt>
                <c:pt idx="177">
                  <c:v>-9796</c:v>
                </c:pt>
                <c:pt idx="178">
                  <c:v>-7966</c:v>
                </c:pt>
                <c:pt idx="179">
                  <c:v>-7907</c:v>
                </c:pt>
                <c:pt idx="180">
                  <c:v>-7865</c:v>
                </c:pt>
                <c:pt idx="181">
                  <c:v>-7818</c:v>
                </c:pt>
                <c:pt idx="182">
                  <c:v>-7731</c:v>
                </c:pt>
                <c:pt idx="183">
                  <c:v>-7714</c:v>
                </c:pt>
                <c:pt idx="184">
                  <c:v>-7711</c:v>
                </c:pt>
                <c:pt idx="185">
                  <c:v>-7686</c:v>
                </c:pt>
                <c:pt idx="186">
                  <c:v>-7644</c:v>
                </c:pt>
                <c:pt idx="187">
                  <c:v>-7608</c:v>
                </c:pt>
                <c:pt idx="188">
                  <c:v>-7599</c:v>
                </c:pt>
                <c:pt idx="189">
                  <c:v>-7451</c:v>
                </c:pt>
                <c:pt idx="190">
                  <c:v>-7272</c:v>
                </c:pt>
                <c:pt idx="191">
                  <c:v>-7146</c:v>
                </c:pt>
                <c:pt idx="192">
                  <c:v>-7079</c:v>
                </c:pt>
                <c:pt idx="193">
                  <c:v>-7051</c:v>
                </c:pt>
                <c:pt idx="194">
                  <c:v>-6858</c:v>
                </c:pt>
                <c:pt idx="195">
                  <c:v>-6637</c:v>
                </c:pt>
                <c:pt idx="196">
                  <c:v>-6511</c:v>
                </c:pt>
                <c:pt idx="197">
                  <c:v>-6373</c:v>
                </c:pt>
                <c:pt idx="198">
                  <c:v>-6010</c:v>
                </c:pt>
                <c:pt idx="199">
                  <c:v>-5996</c:v>
                </c:pt>
                <c:pt idx="200">
                  <c:v>-5988</c:v>
                </c:pt>
                <c:pt idx="201">
                  <c:v>-5971</c:v>
                </c:pt>
                <c:pt idx="202">
                  <c:v>-5898</c:v>
                </c:pt>
                <c:pt idx="203">
                  <c:v>-5736</c:v>
                </c:pt>
                <c:pt idx="204">
                  <c:v>-5714</c:v>
                </c:pt>
                <c:pt idx="205">
                  <c:v>-5700</c:v>
                </c:pt>
                <c:pt idx="206">
                  <c:v>-5616</c:v>
                </c:pt>
                <c:pt idx="207">
                  <c:v>-5576</c:v>
                </c:pt>
                <c:pt idx="208">
                  <c:v>-5490</c:v>
                </c:pt>
                <c:pt idx="209">
                  <c:v>-5490</c:v>
                </c:pt>
                <c:pt idx="210">
                  <c:v>-5487</c:v>
                </c:pt>
                <c:pt idx="211">
                  <c:v>-5487</c:v>
                </c:pt>
                <c:pt idx="212">
                  <c:v>-5473</c:v>
                </c:pt>
                <c:pt idx="213">
                  <c:v>-5473</c:v>
                </c:pt>
                <c:pt idx="214">
                  <c:v>-5470</c:v>
                </c:pt>
                <c:pt idx="215">
                  <c:v>-5470</c:v>
                </c:pt>
                <c:pt idx="216">
                  <c:v>-5467</c:v>
                </c:pt>
                <c:pt idx="217">
                  <c:v>-5465</c:v>
                </c:pt>
                <c:pt idx="218">
                  <c:v>-5465</c:v>
                </c:pt>
                <c:pt idx="219">
                  <c:v>-5454</c:v>
                </c:pt>
                <c:pt idx="220">
                  <c:v>-5454</c:v>
                </c:pt>
                <c:pt idx="221">
                  <c:v>-5442</c:v>
                </c:pt>
                <c:pt idx="222">
                  <c:v>-5037</c:v>
                </c:pt>
                <c:pt idx="223">
                  <c:v>-4639</c:v>
                </c:pt>
                <c:pt idx="224">
                  <c:v>-4639</c:v>
                </c:pt>
                <c:pt idx="225">
                  <c:v>-4639</c:v>
                </c:pt>
                <c:pt idx="226">
                  <c:v>-4589</c:v>
                </c:pt>
                <c:pt idx="227">
                  <c:v>-4589</c:v>
                </c:pt>
                <c:pt idx="228">
                  <c:v>-4581</c:v>
                </c:pt>
                <c:pt idx="229">
                  <c:v>-4553</c:v>
                </c:pt>
                <c:pt idx="230">
                  <c:v>-4553</c:v>
                </c:pt>
                <c:pt idx="231">
                  <c:v>-4511</c:v>
                </c:pt>
                <c:pt idx="232">
                  <c:v>-4511</c:v>
                </c:pt>
                <c:pt idx="233">
                  <c:v>-4511</c:v>
                </c:pt>
                <c:pt idx="234">
                  <c:v>-4407</c:v>
                </c:pt>
                <c:pt idx="235">
                  <c:v>-4407</c:v>
                </c:pt>
                <c:pt idx="236">
                  <c:v>-4385</c:v>
                </c:pt>
                <c:pt idx="237">
                  <c:v>-4385</c:v>
                </c:pt>
                <c:pt idx="238">
                  <c:v>-4150</c:v>
                </c:pt>
                <c:pt idx="239">
                  <c:v>-4147</c:v>
                </c:pt>
                <c:pt idx="240">
                  <c:v>-4147</c:v>
                </c:pt>
                <c:pt idx="241">
                  <c:v>-4147</c:v>
                </c:pt>
                <c:pt idx="242">
                  <c:v>-3940</c:v>
                </c:pt>
                <c:pt idx="243">
                  <c:v>-3870</c:v>
                </c:pt>
                <c:pt idx="244">
                  <c:v>-3839</c:v>
                </c:pt>
                <c:pt idx="245">
                  <c:v>-3747</c:v>
                </c:pt>
                <c:pt idx="246">
                  <c:v>-3590</c:v>
                </c:pt>
                <c:pt idx="247">
                  <c:v>-3402</c:v>
                </c:pt>
                <c:pt idx="248">
                  <c:v>-3377</c:v>
                </c:pt>
                <c:pt idx="249">
                  <c:v>-3361</c:v>
                </c:pt>
                <c:pt idx="250">
                  <c:v>-3360</c:v>
                </c:pt>
                <c:pt idx="251">
                  <c:v>-3358</c:v>
                </c:pt>
                <c:pt idx="252">
                  <c:v>-3349</c:v>
                </c:pt>
                <c:pt idx="253">
                  <c:v>-3346</c:v>
                </c:pt>
                <c:pt idx="254">
                  <c:v>-3345.5</c:v>
                </c:pt>
                <c:pt idx="255">
                  <c:v>-3341</c:v>
                </c:pt>
                <c:pt idx="256">
                  <c:v>-3335</c:v>
                </c:pt>
                <c:pt idx="257">
                  <c:v>-3333</c:v>
                </c:pt>
                <c:pt idx="258">
                  <c:v>-3324</c:v>
                </c:pt>
                <c:pt idx="259">
                  <c:v>-3274</c:v>
                </c:pt>
                <c:pt idx="260">
                  <c:v>-3251</c:v>
                </c:pt>
                <c:pt idx="261">
                  <c:v>-3212</c:v>
                </c:pt>
                <c:pt idx="262">
                  <c:v>-3210</c:v>
                </c:pt>
                <c:pt idx="263">
                  <c:v>-3173</c:v>
                </c:pt>
                <c:pt idx="264">
                  <c:v>-3167</c:v>
                </c:pt>
                <c:pt idx="265">
                  <c:v>-3167</c:v>
                </c:pt>
                <c:pt idx="266">
                  <c:v>-3145</c:v>
                </c:pt>
                <c:pt idx="267">
                  <c:v>-3142</c:v>
                </c:pt>
                <c:pt idx="268">
                  <c:v>-3126</c:v>
                </c:pt>
                <c:pt idx="269">
                  <c:v>-3126</c:v>
                </c:pt>
                <c:pt idx="270">
                  <c:v>-3126</c:v>
                </c:pt>
                <c:pt idx="271">
                  <c:v>-3114</c:v>
                </c:pt>
                <c:pt idx="272">
                  <c:v>-3100</c:v>
                </c:pt>
                <c:pt idx="273">
                  <c:v>-3098</c:v>
                </c:pt>
                <c:pt idx="274">
                  <c:v>-3097</c:v>
                </c:pt>
                <c:pt idx="275">
                  <c:v>-3094</c:v>
                </c:pt>
                <c:pt idx="276">
                  <c:v>-3083</c:v>
                </c:pt>
                <c:pt idx="277">
                  <c:v>-3078</c:v>
                </c:pt>
                <c:pt idx="278">
                  <c:v>-3059.5</c:v>
                </c:pt>
                <c:pt idx="279">
                  <c:v>-3017</c:v>
                </c:pt>
                <c:pt idx="280">
                  <c:v>-3017</c:v>
                </c:pt>
                <c:pt idx="281">
                  <c:v>-3017</c:v>
                </c:pt>
                <c:pt idx="282">
                  <c:v>-2924</c:v>
                </c:pt>
                <c:pt idx="283">
                  <c:v>-2924</c:v>
                </c:pt>
                <c:pt idx="284">
                  <c:v>-2921</c:v>
                </c:pt>
                <c:pt idx="285">
                  <c:v>-2919</c:v>
                </c:pt>
                <c:pt idx="286">
                  <c:v>-2894</c:v>
                </c:pt>
                <c:pt idx="287">
                  <c:v>-2868</c:v>
                </c:pt>
                <c:pt idx="288">
                  <c:v>-2865</c:v>
                </c:pt>
                <c:pt idx="289">
                  <c:v>-2860</c:v>
                </c:pt>
                <c:pt idx="290">
                  <c:v>-2821</c:v>
                </c:pt>
                <c:pt idx="291">
                  <c:v>-2819</c:v>
                </c:pt>
                <c:pt idx="292">
                  <c:v>-2818</c:v>
                </c:pt>
                <c:pt idx="293">
                  <c:v>-2809</c:v>
                </c:pt>
                <c:pt idx="294">
                  <c:v>-2793</c:v>
                </c:pt>
                <c:pt idx="295">
                  <c:v>-2790</c:v>
                </c:pt>
                <c:pt idx="296">
                  <c:v>-2790</c:v>
                </c:pt>
                <c:pt idx="297">
                  <c:v>-2790</c:v>
                </c:pt>
                <c:pt idx="298">
                  <c:v>-2790</c:v>
                </c:pt>
                <c:pt idx="299">
                  <c:v>-2753</c:v>
                </c:pt>
                <c:pt idx="300">
                  <c:v>-2725</c:v>
                </c:pt>
                <c:pt idx="301">
                  <c:v>-2647</c:v>
                </c:pt>
                <c:pt idx="302">
                  <c:v>-2644</c:v>
                </c:pt>
                <c:pt idx="303">
                  <c:v>-2638</c:v>
                </c:pt>
                <c:pt idx="304">
                  <c:v>-2616</c:v>
                </c:pt>
                <c:pt idx="305">
                  <c:v>-2616</c:v>
                </c:pt>
                <c:pt idx="306">
                  <c:v>-2616</c:v>
                </c:pt>
                <c:pt idx="307">
                  <c:v>-2616</c:v>
                </c:pt>
                <c:pt idx="308">
                  <c:v>-2613</c:v>
                </c:pt>
                <c:pt idx="309">
                  <c:v>-2605</c:v>
                </c:pt>
                <c:pt idx="310">
                  <c:v>-2605</c:v>
                </c:pt>
                <c:pt idx="311">
                  <c:v>-2605</c:v>
                </c:pt>
                <c:pt idx="312">
                  <c:v>-2577</c:v>
                </c:pt>
                <c:pt idx="313">
                  <c:v>-2550</c:v>
                </c:pt>
                <c:pt idx="314">
                  <c:v>-2527</c:v>
                </c:pt>
                <c:pt idx="315">
                  <c:v>-2513</c:v>
                </c:pt>
                <c:pt idx="316">
                  <c:v>-2512.5</c:v>
                </c:pt>
                <c:pt idx="317">
                  <c:v>-2496</c:v>
                </c:pt>
                <c:pt idx="318">
                  <c:v>-2494</c:v>
                </c:pt>
                <c:pt idx="319">
                  <c:v>-2491</c:v>
                </c:pt>
                <c:pt idx="320">
                  <c:v>-2485</c:v>
                </c:pt>
                <c:pt idx="321">
                  <c:v>-2468</c:v>
                </c:pt>
                <c:pt idx="322">
                  <c:v>-2454</c:v>
                </c:pt>
                <c:pt idx="323">
                  <c:v>-2452</c:v>
                </c:pt>
                <c:pt idx="324">
                  <c:v>-2426</c:v>
                </c:pt>
                <c:pt idx="325">
                  <c:v>-2407</c:v>
                </c:pt>
                <c:pt idx="326">
                  <c:v>-2323</c:v>
                </c:pt>
                <c:pt idx="327">
                  <c:v>-2281</c:v>
                </c:pt>
                <c:pt idx="328">
                  <c:v>-2252</c:v>
                </c:pt>
                <c:pt idx="329">
                  <c:v>-2241</c:v>
                </c:pt>
                <c:pt idx="330">
                  <c:v>-2189</c:v>
                </c:pt>
                <c:pt idx="331">
                  <c:v>-2189</c:v>
                </c:pt>
                <c:pt idx="332">
                  <c:v>-2189</c:v>
                </c:pt>
                <c:pt idx="333">
                  <c:v>-2096</c:v>
                </c:pt>
                <c:pt idx="334">
                  <c:v>-2074</c:v>
                </c:pt>
                <c:pt idx="335">
                  <c:v>-2074</c:v>
                </c:pt>
                <c:pt idx="336">
                  <c:v>-2043</c:v>
                </c:pt>
                <c:pt idx="337">
                  <c:v>-2043</c:v>
                </c:pt>
                <c:pt idx="338">
                  <c:v>-2012</c:v>
                </c:pt>
                <c:pt idx="339">
                  <c:v>-1948</c:v>
                </c:pt>
                <c:pt idx="340">
                  <c:v>-1945</c:v>
                </c:pt>
                <c:pt idx="341">
                  <c:v>-1830</c:v>
                </c:pt>
                <c:pt idx="342">
                  <c:v>-1797</c:v>
                </c:pt>
                <c:pt idx="343">
                  <c:v>-1794</c:v>
                </c:pt>
                <c:pt idx="344">
                  <c:v>-1780</c:v>
                </c:pt>
                <c:pt idx="345">
                  <c:v>-1769</c:v>
                </c:pt>
                <c:pt idx="346">
                  <c:v>-1741</c:v>
                </c:pt>
                <c:pt idx="347">
                  <c:v>-1724</c:v>
                </c:pt>
                <c:pt idx="348">
                  <c:v>-1724</c:v>
                </c:pt>
                <c:pt idx="349">
                  <c:v>-1724</c:v>
                </c:pt>
                <c:pt idx="350">
                  <c:v>-1724</c:v>
                </c:pt>
                <c:pt idx="351">
                  <c:v>-1724</c:v>
                </c:pt>
                <c:pt idx="352">
                  <c:v>-1674</c:v>
                </c:pt>
                <c:pt idx="353">
                  <c:v>-1649</c:v>
                </c:pt>
                <c:pt idx="354">
                  <c:v>-1638</c:v>
                </c:pt>
                <c:pt idx="355">
                  <c:v>-1581</c:v>
                </c:pt>
                <c:pt idx="356">
                  <c:v>-1570</c:v>
                </c:pt>
                <c:pt idx="357">
                  <c:v>-1474</c:v>
                </c:pt>
                <c:pt idx="358">
                  <c:v>-1344</c:v>
                </c:pt>
                <c:pt idx="359">
                  <c:v>-1338</c:v>
                </c:pt>
                <c:pt idx="360">
                  <c:v>-1330</c:v>
                </c:pt>
                <c:pt idx="361">
                  <c:v>-1319</c:v>
                </c:pt>
                <c:pt idx="362">
                  <c:v>-1313</c:v>
                </c:pt>
                <c:pt idx="363">
                  <c:v>-1215</c:v>
                </c:pt>
                <c:pt idx="364">
                  <c:v>-1205</c:v>
                </c:pt>
                <c:pt idx="365">
                  <c:v>-1201</c:v>
                </c:pt>
                <c:pt idx="366">
                  <c:v>-1176</c:v>
                </c:pt>
                <c:pt idx="367">
                  <c:v>-1109</c:v>
                </c:pt>
                <c:pt idx="368">
                  <c:v>-1050</c:v>
                </c:pt>
                <c:pt idx="369">
                  <c:v>-1016</c:v>
                </c:pt>
                <c:pt idx="370">
                  <c:v>-997</c:v>
                </c:pt>
                <c:pt idx="371">
                  <c:v>-994</c:v>
                </c:pt>
                <c:pt idx="372">
                  <c:v>-988</c:v>
                </c:pt>
                <c:pt idx="373">
                  <c:v>-936</c:v>
                </c:pt>
                <c:pt idx="374">
                  <c:v>-882</c:v>
                </c:pt>
                <c:pt idx="375">
                  <c:v>-834</c:v>
                </c:pt>
                <c:pt idx="376">
                  <c:v>-820</c:v>
                </c:pt>
                <c:pt idx="377">
                  <c:v>-793</c:v>
                </c:pt>
                <c:pt idx="378">
                  <c:v>-792</c:v>
                </c:pt>
                <c:pt idx="379">
                  <c:v>-778</c:v>
                </c:pt>
                <c:pt idx="380">
                  <c:v>-776</c:v>
                </c:pt>
                <c:pt idx="381">
                  <c:v>-765</c:v>
                </c:pt>
                <c:pt idx="382">
                  <c:v>-765</c:v>
                </c:pt>
                <c:pt idx="383">
                  <c:v>-753</c:v>
                </c:pt>
                <c:pt idx="384">
                  <c:v>-733</c:v>
                </c:pt>
                <c:pt idx="385">
                  <c:v>-733</c:v>
                </c:pt>
                <c:pt idx="386">
                  <c:v>-717</c:v>
                </c:pt>
                <c:pt idx="387">
                  <c:v>-708</c:v>
                </c:pt>
                <c:pt idx="388">
                  <c:v>-706</c:v>
                </c:pt>
                <c:pt idx="389">
                  <c:v>-703</c:v>
                </c:pt>
                <c:pt idx="390">
                  <c:v>-688</c:v>
                </c:pt>
                <c:pt idx="391">
                  <c:v>-688</c:v>
                </c:pt>
                <c:pt idx="392">
                  <c:v>-680</c:v>
                </c:pt>
                <c:pt idx="393">
                  <c:v>-680</c:v>
                </c:pt>
                <c:pt idx="394">
                  <c:v>-667</c:v>
                </c:pt>
                <c:pt idx="395">
                  <c:v>-666</c:v>
                </c:pt>
                <c:pt idx="396">
                  <c:v>-658</c:v>
                </c:pt>
                <c:pt idx="397">
                  <c:v>-591</c:v>
                </c:pt>
                <c:pt idx="398">
                  <c:v>-559</c:v>
                </c:pt>
                <c:pt idx="399">
                  <c:v>-558</c:v>
                </c:pt>
                <c:pt idx="400">
                  <c:v>-532</c:v>
                </c:pt>
                <c:pt idx="401">
                  <c:v>-488</c:v>
                </c:pt>
                <c:pt idx="402">
                  <c:v>-485</c:v>
                </c:pt>
                <c:pt idx="403">
                  <c:v>-467</c:v>
                </c:pt>
                <c:pt idx="404">
                  <c:v>-467</c:v>
                </c:pt>
                <c:pt idx="405">
                  <c:v>-467</c:v>
                </c:pt>
                <c:pt idx="406">
                  <c:v>-451</c:v>
                </c:pt>
                <c:pt idx="407">
                  <c:v>-445</c:v>
                </c:pt>
                <c:pt idx="408">
                  <c:v>-443</c:v>
                </c:pt>
                <c:pt idx="409">
                  <c:v>-443</c:v>
                </c:pt>
                <c:pt idx="410">
                  <c:v>-443</c:v>
                </c:pt>
                <c:pt idx="411">
                  <c:v>-437</c:v>
                </c:pt>
                <c:pt idx="412">
                  <c:v>-415</c:v>
                </c:pt>
                <c:pt idx="413">
                  <c:v>-414</c:v>
                </c:pt>
                <c:pt idx="414">
                  <c:v>-414</c:v>
                </c:pt>
                <c:pt idx="415">
                  <c:v>-401</c:v>
                </c:pt>
                <c:pt idx="416">
                  <c:v>-400</c:v>
                </c:pt>
                <c:pt idx="417">
                  <c:v>-398</c:v>
                </c:pt>
                <c:pt idx="418">
                  <c:v>-398</c:v>
                </c:pt>
                <c:pt idx="419">
                  <c:v>-397</c:v>
                </c:pt>
                <c:pt idx="420">
                  <c:v>-387</c:v>
                </c:pt>
                <c:pt idx="421">
                  <c:v>-361</c:v>
                </c:pt>
                <c:pt idx="422">
                  <c:v>-356</c:v>
                </c:pt>
                <c:pt idx="423">
                  <c:v>-336</c:v>
                </c:pt>
                <c:pt idx="424">
                  <c:v>-252</c:v>
                </c:pt>
                <c:pt idx="425">
                  <c:v>-211</c:v>
                </c:pt>
                <c:pt idx="426">
                  <c:v>-208</c:v>
                </c:pt>
                <c:pt idx="427">
                  <c:v>-137</c:v>
                </c:pt>
                <c:pt idx="428">
                  <c:v>-129</c:v>
                </c:pt>
                <c:pt idx="429">
                  <c:v>-73</c:v>
                </c:pt>
                <c:pt idx="430">
                  <c:v>-14</c:v>
                </c:pt>
                <c:pt idx="431">
                  <c:v>-8</c:v>
                </c:pt>
                <c:pt idx="432">
                  <c:v>0</c:v>
                </c:pt>
                <c:pt idx="433">
                  <c:v>83</c:v>
                </c:pt>
                <c:pt idx="434">
                  <c:v>117</c:v>
                </c:pt>
                <c:pt idx="435">
                  <c:v>128</c:v>
                </c:pt>
                <c:pt idx="436">
                  <c:v>128</c:v>
                </c:pt>
                <c:pt idx="437">
                  <c:v>140</c:v>
                </c:pt>
                <c:pt idx="438">
                  <c:v>178</c:v>
                </c:pt>
                <c:pt idx="439">
                  <c:v>209</c:v>
                </c:pt>
                <c:pt idx="440">
                  <c:v>302</c:v>
                </c:pt>
                <c:pt idx="441">
                  <c:v>318</c:v>
                </c:pt>
                <c:pt idx="442">
                  <c:v>343</c:v>
                </c:pt>
                <c:pt idx="443">
                  <c:v>343</c:v>
                </c:pt>
                <c:pt idx="444">
                  <c:v>360</c:v>
                </c:pt>
                <c:pt idx="445">
                  <c:v>361</c:v>
                </c:pt>
                <c:pt idx="446">
                  <c:v>363</c:v>
                </c:pt>
                <c:pt idx="447">
                  <c:v>389</c:v>
                </c:pt>
                <c:pt idx="448">
                  <c:v>400</c:v>
                </c:pt>
                <c:pt idx="449">
                  <c:v>402</c:v>
                </c:pt>
                <c:pt idx="450">
                  <c:v>403</c:v>
                </c:pt>
                <c:pt idx="451">
                  <c:v>430</c:v>
                </c:pt>
                <c:pt idx="452">
                  <c:v>492</c:v>
                </c:pt>
                <c:pt idx="453">
                  <c:v>492</c:v>
                </c:pt>
                <c:pt idx="454">
                  <c:v>492</c:v>
                </c:pt>
                <c:pt idx="455">
                  <c:v>512</c:v>
                </c:pt>
                <c:pt idx="456">
                  <c:v>564</c:v>
                </c:pt>
                <c:pt idx="457">
                  <c:v>581</c:v>
                </c:pt>
                <c:pt idx="458">
                  <c:v>592</c:v>
                </c:pt>
                <c:pt idx="459">
                  <c:v>604</c:v>
                </c:pt>
                <c:pt idx="460">
                  <c:v>620</c:v>
                </c:pt>
                <c:pt idx="461">
                  <c:v>621</c:v>
                </c:pt>
                <c:pt idx="462">
                  <c:v>651</c:v>
                </c:pt>
                <c:pt idx="463">
                  <c:v>665</c:v>
                </c:pt>
                <c:pt idx="464">
                  <c:v>679</c:v>
                </c:pt>
                <c:pt idx="465">
                  <c:v>707</c:v>
                </c:pt>
                <c:pt idx="466">
                  <c:v>707</c:v>
                </c:pt>
                <c:pt idx="467">
                  <c:v>707</c:v>
                </c:pt>
                <c:pt idx="468">
                  <c:v>707</c:v>
                </c:pt>
                <c:pt idx="469">
                  <c:v>735</c:v>
                </c:pt>
                <c:pt idx="470">
                  <c:v>783</c:v>
                </c:pt>
                <c:pt idx="471">
                  <c:v>814</c:v>
                </c:pt>
                <c:pt idx="472">
                  <c:v>830</c:v>
                </c:pt>
                <c:pt idx="473">
                  <c:v>878</c:v>
                </c:pt>
                <c:pt idx="474">
                  <c:v>878</c:v>
                </c:pt>
                <c:pt idx="475">
                  <c:v>878</c:v>
                </c:pt>
                <c:pt idx="476">
                  <c:v>897</c:v>
                </c:pt>
                <c:pt idx="477">
                  <c:v>903</c:v>
                </c:pt>
                <c:pt idx="478">
                  <c:v>911</c:v>
                </c:pt>
                <c:pt idx="479">
                  <c:v>912</c:v>
                </c:pt>
                <c:pt idx="480">
                  <c:v>953</c:v>
                </c:pt>
                <c:pt idx="481">
                  <c:v>984</c:v>
                </c:pt>
                <c:pt idx="482">
                  <c:v>998</c:v>
                </c:pt>
                <c:pt idx="483">
                  <c:v>1006</c:v>
                </c:pt>
                <c:pt idx="484">
                  <c:v>1021</c:v>
                </c:pt>
                <c:pt idx="485">
                  <c:v>1102</c:v>
                </c:pt>
                <c:pt idx="486">
                  <c:v>1107</c:v>
                </c:pt>
                <c:pt idx="487">
                  <c:v>1110</c:v>
                </c:pt>
                <c:pt idx="488">
                  <c:v>1110</c:v>
                </c:pt>
                <c:pt idx="489">
                  <c:v>1110</c:v>
                </c:pt>
                <c:pt idx="490">
                  <c:v>1119</c:v>
                </c:pt>
                <c:pt idx="491">
                  <c:v>1122</c:v>
                </c:pt>
                <c:pt idx="492">
                  <c:v>1125</c:v>
                </c:pt>
                <c:pt idx="493">
                  <c:v>1146</c:v>
                </c:pt>
                <c:pt idx="494">
                  <c:v>1147</c:v>
                </c:pt>
                <c:pt idx="495">
                  <c:v>1150</c:v>
                </c:pt>
                <c:pt idx="496">
                  <c:v>1155</c:v>
                </c:pt>
                <c:pt idx="497">
                  <c:v>1163</c:v>
                </c:pt>
                <c:pt idx="498">
                  <c:v>1174</c:v>
                </c:pt>
                <c:pt idx="499">
                  <c:v>1174</c:v>
                </c:pt>
                <c:pt idx="500">
                  <c:v>1188</c:v>
                </c:pt>
                <c:pt idx="501">
                  <c:v>1191</c:v>
                </c:pt>
                <c:pt idx="502">
                  <c:v>1202</c:v>
                </c:pt>
                <c:pt idx="503">
                  <c:v>1219.5</c:v>
                </c:pt>
                <c:pt idx="504">
                  <c:v>1269</c:v>
                </c:pt>
                <c:pt idx="505">
                  <c:v>1278</c:v>
                </c:pt>
                <c:pt idx="506">
                  <c:v>1309</c:v>
                </c:pt>
                <c:pt idx="507">
                  <c:v>1339</c:v>
                </c:pt>
                <c:pt idx="508">
                  <c:v>1345</c:v>
                </c:pt>
                <c:pt idx="509">
                  <c:v>1359</c:v>
                </c:pt>
                <c:pt idx="510">
                  <c:v>1364</c:v>
                </c:pt>
                <c:pt idx="511">
                  <c:v>1365</c:v>
                </c:pt>
                <c:pt idx="512">
                  <c:v>1378</c:v>
                </c:pt>
                <c:pt idx="513">
                  <c:v>1384</c:v>
                </c:pt>
                <c:pt idx="514">
                  <c:v>1406</c:v>
                </c:pt>
                <c:pt idx="515">
                  <c:v>1437</c:v>
                </c:pt>
                <c:pt idx="516">
                  <c:v>1465</c:v>
                </c:pt>
                <c:pt idx="517">
                  <c:v>1465</c:v>
                </c:pt>
                <c:pt idx="518">
                  <c:v>1490</c:v>
                </c:pt>
                <c:pt idx="519">
                  <c:v>1521</c:v>
                </c:pt>
                <c:pt idx="520">
                  <c:v>1591</c:v>
                </c:pt>
                <c:pt idx="521">
                  <c:v>1611</c:v>
                </c:pt>
                <c:pt idx="522">
                  <c:v>1638</c:v>
                </c:pt>
                <c:pt idx="523">
                  <c:v>1641</c:v>
                </c:pt>
                <c:pt idx="524">
                  <c:v>1641</c:v>
                </c:pt>
                <c:pt idx="525">
                  <c:v>1645</c:v>
                </c:pt>
                <c:pt idx="526">
                  <c:v>1653</c:v>
                </c:pt>
                <c:pt idx="527">
                  <c:v>1745</c:v>
                </c:pt>
                <c:pt idx="528">
                  <c:v>1753</c:v>
                </c:pt>
                <c:pt idx="529">
                  <c:v>1798</c:v>
                </c:pt>
                <c:pt idx="530">
                  <c:v>1823</c:v>
                </c:pt>
                <c:pt idx="531">
                  <c:v>1860</c:v>
                </c:pt>
                <c:pt idx="532">
                  <c:v>1863</c:v>
                </c:pt>
                <c:pt idx="533">
                  <c:v>1863</c:v>
                </c:pt>
                <c:pt idx="534">
                  <c:v>1882</c:v>
                </c:pt>
                <c:pt idx="535">
                  <c:v>1885</c:v>
                </c:pt>
                <c:pt idx="536">
                  <c:v>1887</c:v>
                </c:pt>
                <c:pt idx="537">
                  <c:v>1910</c:v>
                </c:pt>
                <c:pt idx="538">
                  <c:v>1913</c:v>
                </c:pt>
                <c:pt idx="539">
                  <c:v>1947</c:v>
                </c:pt>
                <c:pt idx="540">
                  <c:v>1949</c:v>
                </c:pt>
                <c:pt idx="541">
                  <c:v>1967</c:v>
                </c:pt>
                <c:pt idx="542">
                  <c:v>1972</c:v>
                </c:pt>
                <c:pt idx="543">
                  <c:v>1983</c:v>
                </c:pt>
                <c:pt idx="544">
                  <c:v>1997</c:v>
                </c:pt>
                <c:pt idx="545">
                  <c:v>2006</c:v>
                </c:pt>
                <c:pt idx="546">
                  <c:v>2014</c:v>
                </c:pt>
                <c:pt idx="547">
                  <c:v>2030</c:v>
                </c:pt>
                <c:pt idx="548">
                  <c:v>2033</c:v>
                </c:pt>
                <c:pt idx="549">
                  <c:v>2061</c:v>
                </c:pt>
                <c:pt idx="550">
                  <c:v>2067</c:v>
                </c:pt>
                <c:pt idx="551">
                  <c:v>2081</c:v>
                </c:pt>
                <c:pt idx="552">
                  <c:v>2097</c:v>
                </c:pt>
                <c:pt idx="553">
                  <c:v>2097</c:v>
                </c:pt>
                <c:pt idx="554">
                  <c:v>2100</c:v>
                </c:pt>
                <c:pt idx="555">
                  <c:v>2139</c:v>
                </c:pt>
                <c:pt idx="556">
                  <c:v>2167</c:v>
                </c:pt>
                <c:pt idx="557">
                  <c:v>2188</c:v>
                </c:pt>
                <c:pt idx="558">
                  <c:v>2190</c:v>
                </c:pt>
                <c:pt idx="559">
                  <c:v>2207</c:v>
                </c:pt>
                <c:pt idx="560">
                  <c:v>2223</c:v>
                </c:pt>
                <c:pt idx="561">
                  <c:v>2223</c:v>
                </c:pt>
                <c:pt idx="562">
                  <c:v>2268</c:v>
                </c:pt>
                <c:pt idx="563">
                  <c:v>2280</c:v>
                </c:pt>
                <c:pt idx="564">
                  <c:v>2296</c:v>
                </c:pt>
                <c:pt idx="565">
                  <c:v>2296</c:v>
                </c:pt>
                <c:pt idx="566">
                  <c:v>2296</c:v>
                </c:pt>
                <c:pt idx="567">
                  <c:v>2335</c:v>
                </c:pt>
                <c:pt idx="568">
                  <c:v>2335</c:v>
                </c:pt>
                <c:pt idx="569">
                  <c:v>2344</c:v>
                </c:pt>
                <c:pt idx="570">
                  <c:v>2349</c:v>
                </c:pt>
                <c:pt idx="571">
                  <c:v>2402</c:v>
                </c:pt>
                <c:pt idx="572">
                  <c:v>2430</c:v>
                </c:pt>
                <c:pt idx="573">
                  <c:v>2465</c:v>
                </c:pt>
                <c:pt idx="574">
                  <c:v>2497</c:v>
                </c:pt>
                <c:pt idx="575">
                  <c:v>2534</c:v>
                </c:pt>
                <c:pt idx="576">
                  <c:v>2534</c:v>
                </c:pt>
                <c:pt idx="577">
                  <c:v>2601</c:v>
                </c:pt>
                <c:pt idx="578">
                  <c:v>2601</c:v>
                </c:pt>
                <c:pt idx="579">
                  <c:v>2604</c:v>
                </c:pt>
                <c:pt idx="580">
                  <c:v>2612</c:v>
                </c:pt>
                <c:pt idx="581">
                  <c:v>2690</c:v>
                </c:pt>
                <c:pt idx="582">
                  <c:v>2750</c:v>
                </c:pt>
                <c:pt idx="583">
                  <c:v>2755</c:v>
                </c:pt>
                <c:pt idx="584">
                  <c:v>2780</c:v>
                </c:pt>
                <c:pt idx="585">
                  <c:v>2791</c:v>
                </c:pt>
                <c:pt idx="586">
                  <c:v>2823</c:v>
                </c:pt>
                <c:pt idx="587">
                  <c:v>2836</c:v>
                </c:pt>
                <c:pt idx="588">
                  <c:v>2839</c:v>
                </c:pt>
                <c:pt idx="589">
                  <c:v>2850</c:v>
                </c:pt>
                <c:pt idx="590">
                  <c:v>2859</c:v>
                </c:pt>
                <c:pt idx="591">
                  <c:v>2934</c:v>
                </c:pt>
                <c:pt idx="592">
                  <c:v>2965</c:v>
                </c:pt>
                <c:pt idx="593">
                  <c:v>2995</c:v>
                </c:pt>
                <c:pt idx="594">
                  <c:v>3015</c:v>
                </c:pt>
                <c:pt idx="595">
                  <c:v>3057</c:v>
                </c:pt>
                <c:pt idx="596">
                  <c:v>3058</c:v>
                </c:pt>
                <c:pt idx="597">
                  <c:v>3058</c:v>
                </c:pt>
                <c:pt idx="598">
                  <c:v>3069</c:v>
                </c:pt>
                <c:pt idx="599">
                  <c:v>3138</c:v>
                </c:pt>
                <c:pt idx="600">
                  <c:v>3161</c:v>
                </c:pt>
                <c:pt idx="601">
                  <c:v>3188</c:v>
                </c:pt>
                <c:pt idx="602">
                  <c:v>3240</c:v>
                </c:pt>
                <c:pt idx="603">
                  <c:v>3275</c:v>
                </c:pt>
                <c:pt idx="604">
                  <c:v>3287</c:v>
                </c:pt>
                <c:pt idx="605">
                  <c:v>3303</c:v>
                </c:pt>
                <c:pt idx="606">
                  <c:v>3303</c:v>
                </c:pt>
                <c:pt idx="607">
                  <c:v>3317</c:v>
                </c:pt>
                <c:pt idx="608">
                  <c:v>3401</c:v>
                </c:pt>
                <c:pt idx="609">
                  <c:v>3477</c:v>
                </c:pt>
                <c:pt idx="610">
                  <c:v>3483</c:v>
                </c:pt>
                <c:pt idx="611">
                  <c:v>3533</c:v>
                </c:pt>
                <c:pt idx="612">
                  <c:v>3580</c:v>
                </c:pt>
                <c:pt idx="613">
                  <c:v>3608</c:v>
                </c:pt>
                <c:pt idx="614">
                  <c:v>3756</c:v>
                </c:pt>
                <c:pt idx="615">
                  <c:v>3821</c:v>
                </c:pt>
                <c:pt idx="616">
                  <c:v>3840</c:v>
                </c:pt>
                <c:pt idx="617">
                  <c:v>3844</c:v>
                </c:pt>
                <c:pt idx="618">
                  <c:v>3883</c:v>
                </c:pt>
                <c:pt idx="619">
                  <c:v>3919</c:v>
                </c:pt>
                <c:pt idx="620">
                  <c:v>3989</c:v>
                </c:pt>
                <c:pt idx="621">
                  <c:v>4023</c:v>
                </c:pt>
                <c:pt idx="622">
                  <c:v>4059</c:v>
                </c:pt>
                <c:pt idx="623">
                  <c:v>4095</c:v>
                </c:pt>
                <c:pt idx="624">
                  <c:v>4120</c:v>
                </c:pt>
                <c:pt idx="625">
                  <c:v>4129</c:v>
                </c:pt>
                <c:pt idx="626">
                  <c:v>4179</c:v>
                </c:pt>
                <c:pt idx="627">
                  <c:v>4199</c:v>
                </c:pt>
                <c:pt idx="628">
                  <c:v>4252</c:v>
                </c:pt>
                <c:pt idx="629">
                  <c:v>4255</c:v>
                </c:pt>
                <c:pt idx="630">
                  <c:v>4261</c:v>
                </c:pt>
                <c:pt idx="631">
                  <c:v>4325</c:v>
                </c:pt>
                <c:pt idx="632">
                  <c:v>4378</c:v>
                </c:pt>
                <c:pt idx="633">
                  <c:v>4384</c:v>
                </c:pt>
                <c:pt idx="634">
                  <c:v>4400</c:v>
                </c:pt>
                <c:pt idx="635">
                  <c:v>4407</c:v>
                </c:pt>
                <c:pt idx="636">
                  <c:v>4412</c:v>
                </c:pt>
                <c:pt idx="637">
                  <c:v>4439</c:v>
                </c:pt>
                <c:pt idx="638">
                  <c:v>4470</c:v>
                </c:pt>
                <c:pt idx="639">
                  <c:v>4490</c:v>
                </c:pt>
                <c:pt idx="640">
                  <c:v>4517</c:v>
                </c:pt>
                <c:pt idx="641">
                  <c:v>4557</c:v>
                </c:pt>
                <c:pt idx="642">
                  <c:v>4585</c:v>
                </c:pt>
                <c:pt idx="643">
                  <c:v>4599</c:v>
                </c:pt>
                <c:pt idx="644">
                  <c:v>4624</c:v>
                </c:pt>
                <c:pt idx="645">
                  <c:v>4627</c:v>
                </c:pt>
                <c:pt idx="646">
                  <c:v>4632</c:v>
                </c:pt>
                <c:pt idx="647">
                  <c:v>4662</c:v>
                </c:pt>
                <c:pt idx="648">
                  <c:v>4674</c:v>
                </c:pt>
                <c:pt idx="649">
                  <c:v>4674</c:v>
                </c:pt>
                <c:pt idx="650">
                  <c:v>4692</c:v>
                </c:pt>
                <c:pt idx="651">
                  <c:v>4730</c:v>
                </c:pt>
                <c:pt idx="652">
                  <c:v>4733</c:v>
                </c:pt>
                <c:pt idx="653">
                  <c:v>4733</c:v>
                </c:pt>
                <c:pt idx="654">
                  <c:v>4750</c:v>
                </c:pt>
                <c:pt idx="655">
                  <c:v>4756</c:v>
                </c:pt>
                <c:pt idx="656">
                  <c:v>4773</c:v>
                </c:pt>
                <c:pt idx="657">
                  <c:v>4834</c:v>
                </c:pt>
                <c:pt idx="658">
                  <c:v>4870</c:v>
                </c:pt>
                <c:pt idx="659">
                  <c:v>4884</c:v>
                </c:pt>
                <c:pt idx="660">
                  <c:v>4892</c:v>
                </c:pt>
                <c:pt idx="661">
                  <c:v>4932</c:v>
                </c:pt>
                <c:pt idx="662">
                  <c:v>4938</c:v>
                </c:pt>
                <c:pt idx="663">
                  <c:v>4949</c:v>
                </c:pt>
                <c:pt idx="664">
                  <c:v>4965</c:v>
                </c:pt>
                <c:pt idx="665">
                  <c:v>4988</c:v>
                </c:pt>
                <c:pt idx="666">
                  <c:v>5007</c:v>
                </c:pt>
                <c:pt idx="667">
                  <c:v>5021</c:v>
                </c:pt>
                <c:pt idx="668">
                  <c:v>5066</c:v>
                </c:pt>
                <c:pt idx="669">
                  <c:v>5144</c:v>
                </c:pt>
                <c:pt idx="670">
                  <c:v>5144</c:v>
                </c:pt>
                <c:pt idx="671">
                  <c:v>5169</c:v>
                </c:pt>
                <c:pt idx="672">
                  <c:v>5172</c:v>
                </c:pt>
                <c:pt idx="673">
                  <c:v>5214</c:v>
                </c:pt>
                <c:pt idx="674">
                  <c:v>5214</c:v>
                </c:pt>
                <c:pt idx="675">
                  <c:v>5215</c:v>
                </c:pt>
                <c:pt idx="676">
                  <c:v>5251</c:v>
                </c:pt>
                <c:pt idx="677">
                  <c:v>5254</c:v>
                </c:pt>
                <c:pt idx="678">
                  <c:v>5284</c:v>
                </c:pt>
                <c:pt idx="679">
                  <c:v>5284</c:v>
                </c:pt>
                <c:pt idx="680">
                  <c:v>5284</c:v>
                </c:pt>
                <c:pt idx="681">
                  <c:v>5324</c:v>
                </c:pt>
                <c:pt idx="682">
                  <c:v>5345</c:v>
                </c:pt>
                <c:pt idx="683">
                  <c:v>5390</c:v>
                </c:pt>
                <c:pt idx="684">
                  <c:v>5416</c:v>
                </c:pt>
                <c:pt idx="685">
                  <c:v>5450</c:v>
                </c:pt>
                <c:pt idx="686">
                  <c:v>5458</c:v>
                </c:pt>
                <c:pt idx="687">
                  <c:v>5483</c:v>
                </c:pt>
                <c:pt idx="688">
                  <c:v>5489</c:v>
                </c:pt>
                <c:pt idx="689">
                  <c:v>5489</c:v>
                </c:pt>
                <c:pt idx="690">
                  <c:v>5489</c:v>
                </c:pt>
                <c:pt idx="691">
                  <c:v>5489</c:v>
                </c:pt>
                <c:pt idx="692">
                  <c:v>5489</c:v>
                </c:pt>
                <c:pt idx="693">
                  <c:v>5514</c:v>
                </c:pt>
                <c:pt idx="694">
                  <c:v>5517</c:v>
                </c:pt>
                <c:pt idx="695">
                  <c:v>5556</c:v>
                </c:pt>
                <c:pt idx="696">
                  <c:v>5556</c:v>
                </c:pt>
                <c:pt idx="697">
                  <c:v>5626</c:v>
                </c:pt>
                <c:pt idx="698">
                  <c:v>5664</c:v>
                </c:pt>
                <c:pt idx="699">
                  <c:v>5712</c:v>
                </c:pt>
                <c:pt idx="700">
                  <c:v>5723</c:v>
                </c:pt>
                <c:pt idx="701">
                  <c:v>5726</c:v>
                </c:pt>
                <c:pt idx="702">
                  <c:v>5825</c:v>
                </c:pt>
                <c:pt idx="703">
                  <c:v>5835</c:v>
                </c:pt>
                <c:pt idx="704">
                  <c:v>5858</c:v>
                </c:pt>
                <c:pt idx="705">
                  <c:v>5909</c:v>
                </c:pt>
                <c:pt idx="706">
                  <c:v>5909</c:v>
                </c:pt>
                <c:pt idx="707">
                  <c:v>5975</c:v>
                </c:pt>
                <c:pt idx="708">
                  <c:v>6012</c:v>
                </c:pt>
                <c:pt idx="709">
                  <c:v>6015</c:v>
                </c:pt>
                <c:pt idx="710">
                  <c:v>6015</c:v>
                </c:pt>
                <c:pt idx="711">
                  <c:v>6015</c:v>
                </c:pt>
                <c:pt idx="712">
                  <c:v>6018</c:v>
                </c:pt>
                <c:pt idx="713">
                  <c:v>6040</c:v>
                </c:pt>
                <c:pt idx="714">
                  <c:v>6062</c:v>
                </c:pt>
                <c:pt idx="715">
                  <c:v>6110</c:v>
                </c:pt>
                <c:pt idx="716">
                  <c:v>6196</c:v>
                </c:pt>
                <c:pt idx="717">
                  <c:v>6216</c:v>
                </c:pt>
                <c:pt idx="718">
                  <c:v>6275</c:v>
                </c:pt>
                <c:pt idx="719">
                  <c:v>6278</c:v>
                </c:pt>
                <c:pt idx="720">
                  <c:v>6278</c:v>
                </c:pt>
                <c:pt idx="721">
                  <c:v>6353</c:v>
                </c:pt>
                <c:pt idx="722">
                  <c:v>6398</c:v>
                </c:pt>
                <c:pt idx="723">
                  <c:v>6406</c:v>
                </c:pt>
                <c:pt idx="724">
                  <c:v>6406</c:v>
                </c:pt>
                <c:pt idx="725">
                  <c:v>6406</c:v>
                </c:pt>
                <c:pt idx="726">
                  <c:v>6406</c:v>
                </c:pt>
                <c:pt idx="727">
                  <c:v>6406</c:v>
                </c:pt>
                <c:pt idx="728">
                  <c:v>6406</c:v>
                </c:pt>
                <c:pt idx="729">
                  <c:v>6406</c:v>
                </c:pt>
                <c:pt idx="730">
                  <c:v>6406</c:v>
                </c:pt>
                <c:pt idx="731">
                  <c:v>6437</c:v>
                </c:pt>
                <c:pt idx="732">
                  <c:v>6474</c:v>
                </c:pt>
                <c:pt idx="733">
                  <c:v>6494</c:v>
                </c:pt>
                <c:pt idx="734">
                  <c:v>6505</c:v>
                </c:pt>
                <c:pt idx="735">
                  <c:v>6535</c:v>
                </c:pt>
                <c:pt idx="736">
                  <c:v>6647</c:v>
                </c:pt>
                <c:pt idx="737">
                  <c:v>6672</c:v>
                </c:pt>
                <c:pt idx="738">
                  <c:v>6672</c:v>
                </c:pt>
                <c:pt idx="739">
                  <c:v>6703</c:v>
                </c:pt>
                <c:pt idx="740">
                  <c:v>6706</c:v>
                </c:pt>
                <c:pt idx="741">
                  <c:v>6784</c:v>
                </c:pt>
                <c:pt idx="742">
                  <c:v>6785.5</c:v>
                </c:pt>
                <c:pt idx="743">
                  <c:v>6821</c:v>
                </c:pt>
                <c:pt idx="744">
                  <c:v>6829</c:v>
                </c:pt>
                <c:pt idx="745">
                  <c:v>6830.5</c:v>
                </c:pt>
                <c:pt idx="746">
                  <c:v>6832</c:v>
                </c:pt>
                <c:pt idx="747">
                  <c:v>6846</c:v>
                </c:pt>
                <c:pt idx="748">
                  <c:v>6849</c:v>
                </c:pt>
                <c:pt idx="749">
                  <c:v>6879</c:v>
                </c:pt>
                <c:pt idx="750">
                  <c:v>6901</c:v>
                </c:pt>
                <c:pt idx="751">
                  <c:v>7036</c:v>
                </c:pt>
                <c:pt idx="752">
                  <c:v>7109</c:v>
                </c:pt>
                <c:pt idx="753">
                  <c:v>7153</c:v>
                </c:pt>
                <c:pt idx="754">
                  <c:v>7153</c:v>
                </c:pt>
                <c:pt idx="755">
                  <c:v>7153</c:v>
                </c:pt>
                <c:pt idx="756">
                  <c:v>7181</c:v>
                </c:pt>
                <c:pt idx="757">
                  <c:v>7195</c:v>
                </c:pt>
                <c:pt idx="758">
                  <c:v>7201</c:v>
                </c:pt>
                <c:pt idx="759">
                  <c:v>7217</c:v>
                </c:pt>
                <c:pt idx="760">
                  <c:v>7221.5</c:v>
                </c:pt>
                <c:pt idx="761">
                  <c:v>7243.5</c:v>
                </c:pt>
                <c:pt idx="762">
                  <c:v>7299</c:v>
                </c:pt>
                <c:pt idx="763">
                  <c:v>7314</c:v>
                </c:pt>
                <c:pt idx="764">
                  <c:v>7314</c:v>
                </c:pt>
                <c:pt idx="765">
                  <c:v>7327</c:v>
                </c:pt>
                <c:pt idx="766">
                  <c:v>7334</c:v>
                </c:pt>
                <c:pt idx="767">
                  <c:v>7354</c:v>
                </c:pt>
                <c:pt idx="768">
                  <c:v>7354</c:v>
                </c:pt>
                <c:pt idx="769">
                  <c:v>7369</c:v>
                </c:pt>
                <c:pt idx="770">
                  <c:v>7397</c:v>
                </c:pt>
                <c:pt idx="771">
                  <c:v>7531</c:v>
                </c:pt>
                <c:pt idx="772">
                  <c:v>7562</c:v>
                </c:pt>
                <c:pt idx="773">
                  <c:v>7562</c:v>
                </c:pt>
                <c:pt idx="774">
                  <c:v>7562</c:v>
                </c:pt>
                <c:pt idx="775">
                  <c:v>7598</c:v>
                </c:pt>
                <c:pt idx="776">
                  <c:v>7601</c:v>
                </c:pt>
                <c:pt idx="777">
                  <c:v>7621</c:v>
                </c:pt>
                <c:pt idx="778">
                  <c:v>7623</c:v>
                </c:pt>
                <c:pt idx="779">
                  <c:v>7623</c:v>
                </c:pt>
                <c:pt idx="780">
                  <c:v>7634</c:v>
                </c:pt>
                <c:pt idx="781">
                  <c:v>7794</c:v>
                </c:pt>
                <c:pt idx="782">
                  <c:v>7864</c:v>
                </c:pt>
                <c:pt idx="783">
                  <c:v>7883</c:v>
                </c:pt>
                <c:pt idx="784">
                  <c:v>7887</c:v>
                </c:pt>
                <c:pt idx="785">
                  <c:v>7887</c:v>
                </c:pt>
                <c:pt idx="786">
                  <c:v>7892</c:v>
                </c:pt>
                <c:pt idx="787">
                  <c:v>8010</c:v>
                </c:pt>
                <c:pt idx="788">
                  <c:v>8189</c:v>
                </c:pt>
                <c:pt idx="789">
                  <c:v>8323</c:v>
                </c:pt>
                <c:pt idx="790">
                  <c:v>8659</c:v>
                </c:pt>
                <c:pt idx="791">
                  <c:v>8670</c:v>
                </c:pt>
                <c:pt idx="792">
                  <c:v>8715</c:v>
                </c:pt>
                <c:pt idx="793">
                  <c:v>8892.5</c:v>
                </c:pt>
                <c:pt idx="794">
                  <c:v>8892.5</c:v>
                </c:pt>
                <c:pt idx="795">
                  <c:v>8933</c:v>
                </c:pt>
                <c:pt idx="796">
                  <c:v>8947</c:v>
                </c:pt>
                <c:pt idx="797">
                  <c:v>8950</c:v>
                </c:pt>
                <c:pt idx="798">
                  <c:v>8950</c:v>
                </c:pt>
                <c:pt idx="799">
                  <c:v>8950</c:v>
                </c:pt>
                <c:pt idx="800">
                  <c:v>8977</c:v>
                </c:pt>
                <c:pt idx="801">
                  <c:v>8988</c:v>
                </c:pt>
                <c:pt idx="802">
                  <c:v>9151</c:v>
                </c:pt>
                <c:pt idx="803">
                  <c:v>9151</c:v>
                </c:pt>
                <c:pt idx="804">
                  <c:v>9188</c:v>
                </c:pt>
                <c:pt idx="805">
                  <c:v>9196</c:v>
                </c:pt>
                <c:pt idx="806">
                  <c:v>9204</c:v>
                </c:pt>
                <c:pt idx="807">
                  <c:v>9204</c:v>
                </c:pt>
                <c:pt idx="808">
                  <c:v>9204</c:v>
                </c:pt>
                <c:pt idx="809">
                  <c:v>9219.5</c:v>
                </c:pt>
                <c:pt idx="810">
                  <c:v>9238</c:v>
                </c:pt>
                <c:pt idx="811">
                  <c:v>9254</c:v>
                </c:pt>
                <c:pt idx="812">
                  <c:v>9371</c:v>
                </c:pt>
                <c:pt idx="813">
                  <c:v>9371</c:v>
                </c:pt>
                <c:pt idx="814">
                  <c:v>9371</c:v>
                </c:pt>
                <c:pt idx="815">
                  <c:v>9371</c:v>
                </c:pt>
                <c:pt idx="816">
                  <c:v>9371</c:v>
                </c:pt>
                <c:pt idx="817">
                  <c:v>9472</c:v>
                </c:pt>
                <c:pt idx="818">
                  <c:v>9472</c:v>
                </c:pt>
                <c:pt idx="819">
                  <c:v>9472</c:v>
                </c:pt>
                <c:pt idx="820">
                  <c:v>9514</c:v>
                </c:pt>
                <c:pt idx="821">
                  <c:v>9514</c:v>
                </c:pt>
                <c:pt idx="822">
                  <c:v>9514</c:v>
                </c:pt>
                <c:pt idx="823">
                  <c:v>9517</c:v>
                </c:pt>
                <c:pt idx="824">
                  <c:v>9651.5</c:v>
                </c:pt>
                <c:pt idx="825">
                  <c:v>9670.5</c:v>
                </c:pt>
                <c:pt idx="826">
                  <c:v>9674</c:v>
                </c:pt>
                <c:pt idx="827">
                  <c:v>9675</c:v>
                </c:pt>
                <c:pt idx="828">
                  <c:v>9727</c:v>
                </c:pt>
                <c:pt idx="829">
                  <c:v>9727</c:v>
                </c:pt>
                <c:pt idx="830">
                  <c:v>9727</c:v>
                </c:pt>
                <c:pt idx="831">
                  <c:v>9727</c:v>
                </c:pt>
                <c:pt idx="832">
                  <c:v>9772</c:v>
                </c:pt>
                <c:pt idx="833">
                  <c:v>9777</c:v>
                </c:pt>
                <c:pt idx="834">
                  <c:v>9777</c:v>
                </c:pt>
                <c:pt idx="835">
                  <c:v>9777</c:v>
                </c:pt>
                <c:pt idx="836">
                  <c:v>9777</c:v>
                </c:pt>
                <c:pt idx="837">
                  <c:v>9777</c:v>
                </c:pt>
                <c:pt idx="838">
                  <c:v>9996</c:v>
                </c:pt>
                <c:pt idx="839">
                  <c:v>9998</c:v>
                </c:pt>
                <c:pt idx="840">
                  <c:v>9998</c:v>
                </c:pt>
                <c:pt idx="841">
                  <c:v>9998</c:v>
                </c:pt>
                <c:pt idx="842">
                  <c:v>10012</c:v>
                </c:pt>
                <c:pt idx="843">
                  <c:v>10049</c:v>
                </c:pt>
                <c:pt idx="844">
                  <c:v>10049</c:v>
                </c:pt>
                <c:pt idx="845">
                  <c:v>10082</c:v>
                </c:pt>
                <c:pt idx="846">
                  <c:v>10082</c:v>
                </c:pt>
                <c:pt idx="847">
                  <c:v>10082</c:v>
                </c:pt>
                <c:pt idx="848">
                  <c:v>10216</c:v>
                </c:pt>
                <c:pt idx="849">
                  <c:v>10216</c:v>
                </c:pt>
                <c:pt idx="850">
                  <c:v>10216</c:v>
                </c:pt>
                <c:pt idx="851">
                  <c:v>10247</c:v>
                </c:pt>
                <c:pt idx="852">
                  <c:v>10344</c:v>
                </c:pt>
                <c:pt idx="853">
                  <c:v>10368</c:v>
                </c:pt>
                <c:pt idx="854">
                  <c:v>10412</c:v>
                </c:pt>
                <c:pt idx="855">
                  <c:v>10412</c:v>
                </c:pt>
                <c:pt idx="856">
                  <c:v>10490</c:v>
                </c:pt>
                <c:pt idx="857">
                  <c:v>10490</c:v>
                </c:pt>
                <c:pt idx="858">
                  <c:v>10542</c:v>
                </c:pt>
                <c:pt idx="859">
                  <c:v>10569</c:v>
                </c:pt>
                <c:pt idx="860">
                  <c:v>10816</c:v>
                </c:pt>
                <c:pt idx="861">
                  <c:v>10824</c:v>
                </c:pt>
                <c:pt idx="862">
                  <c:v>10824</c:v>
                </c:pt>
                <c:pt idx="863">
                  <c:v>10824</c:v>
                </c:pt>
                <c:pt idx="864">
                  <c:v>11029</c:v>
                </c:pt>
                <c:pt idx="865">
                  <c:v>11213</c:v>
                </c:pt>
                <c:pt idx="866">
                  <c:v>11339</c:v>
                </c:pt>
                <c:pt idx="867">
                  <c:v>11378</c:v>
                </c:pt>
                <c:pt idx="868">
                  <c:v>11406</c:v>
                </c:pt>
                <c:pt idx="869">
                  <c:v>11610</c:v>
                </c:pt>
                <c:pt idx="870">
                  <c:v>11641</c:v>
                </c:pt>
                <c:pt idx="871">
                  <c:v>11856</c:v>
                </c:pt>
                <c:pt idx="872">
                  <c:v>11906</c:v>
                </c:pt>
                <c:pt idx="873">
                  <c:v>11910</c:v>
                </c:pt>
                <c:pt idx="874">
                  <c:v>11960</c:v>
                </c:pt>
                <c:pt idx="875">
                  <c:v>12130</c:v>
                </c:pt>
                <c:pt idx="876">
                  <c:v>12195</c:v>
                </c:pt>
                <c:pt idx="877">
                  <c:v>12223</c:v>
                </c:pt>
                <c:pt idx="878">
                  <c:v>12223</c:v>
                </c:pt>
                <c:pt idx="879">
                  <c:v>12262</c:v>
                </c:pt>
                <c:pt idx="880">
                  <c:v>12282.5</c:v>
                </c:pt>
                <c:pt idx="881">
                  <c:v>12436</c:v>
                </c:pt>
                <c:pt idx="882">
                  <c:v>12572</c:v>
                </c:pt>
              </c:numCache>
            </c:numRef>
          </c:xVal>
          <c:yVal>
            <c:numRef>
              <c:f>'Active 1'!$H$21:$H$975</c:f>
              <c:numCache>
                <c:formatCode>General</c:formatCode>
                <c:ptCount val="955"/>
                <c:pt idx="0">
                  <c:v>-5.3927364979244885E-2</c:v>
                </c:pt>
                <c:pt idx="1">
                  <c:v>-4.5101576659362763E-2</c:v>
                </c:pt>
                <c:pt idx="2">
                  <c:v>-5.0717486630674102E-2</c:v>
                </c:pt>
                <c:pt idx="3">
                  <c:v>-2.3440435536031146E-2</c:v>
                </c:pt>
                <c:pt idx="4">
                  <c:v>-3.5101817533359281E-2</c:v>
                </c:pt>
                <c:pt idx="5">
                  <c:v>-9.6666496501711663E-3</c:v>
                </c:pt>
                <c:pt idx="6">
                  <c:v>-4.4634700743699796E-2</c:v>
                </c:pt>
                <c:pt idx="7">
                  <c:v>-3.9764364977600053E-2</c:v>
                </c:pt>
                <c:pt idx="8">
                  <c:v>-9.6039172894961666E-3</c:v>
                </c:pt>
                <c:pt idx="9">
                  <c:v>-4.2389598555018893E-2</c:v>
                </c:pt>
                <c:pt idx="10">
                  <c:v>-1.580937471044308E-2</c:v>
                </c:pt>
                <c:pt idx="11">
                  <c:v>-4.4946734808036126E-2</c:v>
                </c:pt>
                <c:pt idx="12">
                  <c:v>-4.1548880792106502E-2</c:v>
                </c:pt>
                <c:pt idx="13">
                  <c:v>-3.9189506096590776E-2</c:v>
                </c:pt>
                <c:pt idx="14">
                  <c:v>-3.6189506097798585E-2</c:v>
                </c:pt>
                <c:pt idx="15">
                  <c:v>-7.1158722643303918E-2</c:v>
                </c:pt>
                <c:pt idx="16">
                  <c:v>-3.3685075441098888E-2</c:v>
                </c:pt>
                <c:pt idx="17">
                  <c:v>-3.7936708042252576E-2</c:v>
                </c:pt>
                <c:pt idx="18">
                  <c:v>-4.3363014612623374E-2</c:v>
                </c:pt>
                <c:pt idx="19">
                  <c:v>-3.8568472031329293E-2</c:v>
                </c:pt>
                <c:pt idx="20">
                  <c:v>-3.5843192226820975E-2</c:v>
                </c:pt>
                <c:pt idx="21">
                  <c:v>-3.8408024343880243E-2</c:v>
                </c:pt>
                <c:pt idx="22">
                  <c:v>-3.5545384440410999E-2</c:v>
                </c:pt>
                <c:pt idx="23">
                  <c:v>-4.1972856459324248E-2</c:v>
                </c:pt>
                <c:pt idx="24">
                  <c:v>-3.6972856460124603E-2</c:v>
                </c:pt>
                <c:pt idx="25">
                  <c:v>-3.6972856460124603E-2</c:v>
                </c:pt>
                <c:pt idx="26">
                  <c:v>-4.011021655787772E-2</c:v>
                </c:pt>
                <c:pt idx="27">
                  <c:v>-3.8110216557470267E-2</c:v>
                </c:pt>
                <c:pt idx="28">
                  <c:v>-3.6110216557062813E-2</c:v>
                </c:pt>
                <c:pt idx="29">
                  <c:v>-3.6675048673714628E-2</c:v>
                </c:pt>
                <c:pt idx="30">
                  <c:v>-3.7804712908837246E-2</c:v>
                </c:pt>
                <c:pt idx="31">
                  <c:v>-3.5797017044387758E-2</c:v>
                </c:pt>
                <c:pt idx="32">
                  <c:v>-4.5346457434789045E-2</c:v>
                </c:pt>
                <c:pt idx="33">
                  <c:v>-3.8598090037339716E-2</c:v>
                </c:pt>
                <c:pt idx="34">
                  <c:v>-3.916292215581052E-2</c:v>
                </c:pt>
                <c:pt idx="35">
                  <c:v>-6.4582698310914566E-2</c:v>
                </c:pt>
                <c:pt idx="36">
                  <c:v>-5.4567306584431208E-2</c:v>
                </c:pt>
                <c:pt idx="37">
                  <c:v>-4.4849722642538836E-2</c:v>
                </c:pt>
                <c:pt idx="38">
                  <c:v>-4.3536523129660054E-2</c:v>
                </c:pt>
                <c:pt idx="39">
                  <c:v>-4.0391467167864903E-2</c:v>
                </c:pt>
                <c:pt idx="40">
                  <c:v>-3.6818939188378863E-2</c:v>
                </c:pt>
                <c:pt idx="41">
                  <c:v>-3.8101355246908497E-2</c:v>
                </c:pt>
                <c:pt idx="42">
                  <c:v>-3.4650795634661335E-2</c:v>
                </c:pt>
                <c:pt idx="43">
                  <c:v>-4.2129807799938135E-2</c:v>
                </c:pt>
                <c:pt idx="44">
                  <c:v>-4.4832000014139339E-2</c:v>
                </c:pt>
                <c:pt idx="45">
                  <c:v>-4.3816608285851544E-2</c:v>
                </c:pt>
                <c:pt idx="46">
                  <c:v>-4.4518800499645295E-2</c:v>
                </c:pt>
                <c:pt idx="47">
                  <c:v>-4.5220992713439045E-2</c:v>
                </c:pt>
                <c:pt idx="48">
                  <c:v>-3.9052849162544589E-2</c:v>
                </c:pt>
                <c:pt idx="49">
                  <c:v>-4.2755041376949521E-2</c:v>
                </c:pt>
                <c:pt idx="50">
                  <c:v>-5.4319873492204351E-2</c:v>
                </c:pt>
                <c:pt idx="51">
                  <c:v>-4.9869313883391442E-2</c:v>
                </c:pt>
                <c:pt idx="52">
                  <c:v>-4.9556114368897397E-2</c:v>
                </c:pt>
                <c:pt idx="53">
                  <c:v>-4.8823138698935509E-2</c:v>
                </c:pt>
                <c:pt idx="54">
                  <c:v>-4.6364883226488018E-2</c:v>
                </c:pt>
                <c:pt idx="55">
                  <c:v>-4.8730788334069075E-2</c:v>
                </c:pt>
                <c:pt idx="56">
                  <c:v>-4.755494891651324E-2</c:v>
                </c:pt>
                <c:pt idx="57">
                  <c:v>-4.6493382007611217E-2</c:v>
                </c:pt>
                <c:pt idx="58">
                  <c:v>-4.2851591253565857E-2</c:v>
                </c:pt>
                <c:pt idx="59">
                  <c:v>-4.6716423370526172E-2</c:v>
                </c:pt>
                <c:pt idx="60">
                  <c:v>-4.8698839429562213E-2</c:v>
                </c:pt>
                <c:pt idx="61">
                  <c:v>-4.0370248188992264E-2</c:v>
                </c:pt>
                <c:pt idx="62">
                  <c:v>-4.9652664249151712E-2</c:v>
                </c:pt>
                <c:pt idx="63">
                  <c:v>-4.7072440404008375E-2</c:v>
                </c:pt>
                <c:pt idx="64">
                  <c:v>-4.7919688575348118E-2</c:v>
                </c:pt>
                <c:pt idx="65">
                  <c:v>-4.5057048671878874E-2</c:v>
                </c:pt>
                <c:pt idx="66">
                  <c:v>-4.8308681278285803E-2</c:v>
                </c:pt>
                <c:pt idx="67">
                  <c:v>-4.559109733600053E-2</c:v>
                </c:pt>
                <c:pt idx="68">
                  <c:v>-5.3964698308845982E-2</c:v>
                </c:pt>
                <c:pt idx="69">
                  <c:v>-4.9964698308031075E-2</c:v>
                </c:pt>
                <c:pt idx="70">
                  <c:v>-5.0666890525462804E-2</c:v>
                </c:pt>
                <c:pt idx="71">
                  <c:v>-4.1933914853871102E-2</c:v>
                </c:pt>
                <c:pt idx="72">
                  <c:v>-5.121633091403055E-2</c:v>
                </c:pt>
                <c:pt idx="73">
                  <c:v>-5.2918523128028028E-2</c:v>
                </c:pt>
                <c:pt idx="74">
                  <c:v>-5.2918523128028028E-2</c:v>
                </c:pt>
                <c:pt idx="75">
                  <c:v>-4.8322907558031147E-2</c:v>
                </c:pt>
                <c:pt idx="76">
                  <c:v>-4.6872347946191439E-2</c:v>
                </c:pt>
                <c:pt idx="77">
                  <c:v>-4.8276732373778941E-2</c:v>
                </c:pt>
                <c:pt idx="78">
                  <c:v>-5.0230557189934189E-2</c:v>
                </c:pt>
                <c:pt idx="79">
                  <c:v>-4.8395389305369463E-2</c:v>
                </c:pt>
                <c:pt idx="80">
                  <c:v>-4.8566798064712202E-2</c:v>
                </c:pt>
                <c:pt idx="81">
                  <c:v>-4.5733822396869073E-2</c:v>
                </c:pt>
                <c:pt idx="82">
                  <c:v>-5.6436014612700092E-2</c:v>
                </c:pt>
                <c:pt idx="83">
                  <c:v>-4.8985454999638023E-2</c:v>
                </c:pt>
                <c:pt idx="84">
                  <c:v>-5.4267871058982564E-2</c:v>
                </c:pt>
                <c:pt idx="85">
                  <c:v>-5.1252479330287315E-2</c:v>
                </c:pt>
                <c:pt idx="86">
                  <c:v>-4.1389839429029962E-2</c:v>
                </c:pt>
                <c:pt idx="87">
                  <c:v>-5.2672255489596864E-2</c:v>
                </c:pt>
                <c:pt idx="88">
                  <c:v>-4.9056863761506975E-2</c:v>
                </c:pt>
                <c:pt idx="89">
                  <c:v>-5.1794223858451005E-2</c:v>
                </c:pt>
                <c:pt idx="90">
                  <c:v>-5.2076639916776912E-2</c:v>
                </c:pt>
                <c:pt idx="91">
                  <c:v>-4.9641472032817546E-2</c:v>
                </c:pt>
                <c:pt idx="92">
                  <c:v>-4.9178832130564842E-2</c:v>
                </c:pt>
                <c:pt idx="93">
                  <c:v>-5.2206304149876814E-2</c:v>
                </c:pt>
                <c:pt idx="94">
                  <c:v>-5.2343664247018751E-2</c:v>
                </c:pt>
                <c:pt idx="95">
                  <c:v>-5.4481024344568141E-2</c:v>
                </c:pt>
                <c:pt idx="96">
                  <c:v>-5.1671090037416434E-2</c:v>
                </c:pt>
                <c:pt idx="97">
                  <c:v>-5.0769970814144472E-2</c:v>
                </c:pt>
                <c:pt idx="98">
                  <c:v>-5.1624914853164228E-2</c:v>
                </c:pt>
                <c:pt idx="99">
                  <c:v>-5.1472163027938223E-2</c:v>
                </c:pt>
                <c:pt idx="100">
                  <c:v>-5.2609523125283886E-2</c:v>
                </c:pt>
                <c:pt idx="101">
                  <c:v>-5.4174355242139427E-2</c:v>
                </c:pt>
                <c:pt idx="102">
                  <c:v>-5.3594131401041523E-2</c:v>
                </c:pt>
                <c:pt idx="103">
                  <c:v>-5.7158963518304517E-2</c:v>
                </c:pt>
                <c:pt idx="104">
                  <c:v>-5.0861155730672181E-2</c:v>
                </c:pt>
                <c:pt idx="105">
                  <c:v>-5.0814980550057953E-2</c:v>
                </c:pt>
                <c:pt idx="106">
                  <c:v>-5.5364420939440606E-2</c:v>
                </c:pt>
                <c:pt idx="107">
                  <c:v>-5.2929253051843261E-2</c:v>
                </c:pt>
                <c:pt idx="108">
                  <c:v>-5.0066613148374017E-2</c:v>
                </c:pt>
                <c:pt idx="109">
                  <c:v>-5.2486389304249315E-2</c:v>
                </c:pt>
                <c:pt idx="110">
                  <c:v>-5.2486389304249315E-2</c:v>
                </c:pt>
                <c:pt idx="111">
                  <c:v>-5.2333637479023309E-2</c:v>
                </c:pt>
                <c:pt idx="112">
                  <c:v>-5.1890773735067341E-2</c:v>
                </c:pt>
                <c:pt idx="113">
                  <c:v>-5.3318245754780946E-2</c:v>
                </c:pt>
                <c:pt idx="114">
                  <c:v>-5.2585270084819058E-2</c:v>
                </c:pt>
                <c:pt idx="115">
                  <c:v>-5.0150102200859692E-2</c:v>
                </c:pt>
                <c:pt idx="116">
                  <c:v>-5.2569878356734989E-2</c:v>
                </c:pt>
                <c:pt idx="117">
                  <c:v>-5.0958871059265221E-2</c:v>
                </c:pt>
                <c:pt idx="118">
                  <c:v>-5.1775335778074805E-2</c:v>
                </c:pt>
                <c:pt idx="119">
                  <c:v>-5.3057751836604439E-2</c:v>
                </c:pt>
                <c:pt idx="120">
                  <c:v>-5.1912695875216741E-2</c:v>
                </c:pt>
                <c:pt idx="121">
                  <c:v>-5.3195111933746375E-2</c:v>
                </c:pt>
                <c:pt idx="122">
                  <c:v>-5.5179720209707739E-2</c:v>
                </c:pt>
                <c:pt idx="123">
                  <c:v>-5.3820345510757761E-2</c:v>
                </c:pt>
                <c:pt idx="124">
                  <c:v>-5.0942313879204448E-2</c:v>
                </c:pt>
                <c:pt idx="125">
                  <c:v>-5.2435552323004231E-2</c:v>
                </c:pt>
                <c:pt idx="126">
                  <c:v>-5.6809153298672754E-2</c:v>
                </c:pt>
                <c:pt idx="127">
                  <c:v>-5.2809153297857847E-2</c:v>
                </c:pt>
                <c:pt idx="128">
                  <c:v>-5.6465170328010572E-2</c:v>
                </c:pt>
                <c:pt idx="129">
                  <c:v>-5.5151970813312801E-2</c:v>
                </c:pt>
                <c:pt idx="130">
                  <c:v>-5.2854163026495371E-2</c:v>
                </c:pt>
                <c:pt idx="131">
                  <c:v>-5.429586132595432E-2</c:v>
                </c:pt>
                <c:pt idx="132">
                  <c:v>-5.1433221426123055E-2</c:v>
                </c:pt>
                <c:pt idx="133">
                  <c:v>-5.5500153295724886E-2</c:v>
                </c:pt>
                <c:pt idx="134">
                  <c:v>-5.6314287114219042E-2</c:v>
                </c:pt>
                <c:pt idx="135">
                  <c:v>-5.5596703172341222E-2</c:v>
                </c:pt>
                <c:pt idx="136">
                  <c:v>-5.2541666675097076E-2</c:v>
                </c:pt>
                <c:pt idx="137">
                  <c:v>-5.471517519254121E-2</c:v>
                </c:pt>
                <c:pt idx="138">
                  <c:v>-5.3508552322455216E-2</c:v>
                </c:pt>
                <c:pt idx="139">
                  <c:v>-4.6686260349815711E-2</c:v>
                </c:pt>
                <c:pt idx="140">
                  <c:v>-4.6968676408141619E-2</c:v>
                </c:pt>
                <c:pt idx="141">
                  <c:v>-4.6044469596381532E-2</c:v>
                </c:pt>
                <c:pt idx="142">
                  <c:v>-4.5536542591435136E-2</c:v>
                </c:pt>
                <c:pt idx="143">
                  <c:v>-4.5818958649761043E-2</c:v>
                </c:pt>
                <c:pt idx="144">
                  <c:v>-4.5803566921676975E-2</c:v>
                </c:pt>
                <c:pt idx="145">
                  <c:v>-4.7223343077348545E-2</c:v>
                </c:pt>
                <c:pt idx="146">
                  <c:v>-4.6505759135470726E-2</c:v>
                </c:pt>
                <c:pt idx="147">
                  <c:v>-4.6669240884511964E-2</c:v>
                </c:pt>
                <c:pt idx="148">
                  <c:v>-4.5371433097898262E-2</c:v>
                </c:pt>
                <c:pt idx="149">
                  <c:v>-4.0627265214425279E-2</c:v>
                </c:pt>
                <c:pt idx="150">
                  <c:v>-3.6846948911261279E-2</c:v>
                </c:pt>
                <c:pt idx="151">
                  <c:v>-3.6025822391820839E-2</c:v>
                </c:pt>
                <c:pt idx="152">
                  <c:v>-3.3856513389764586E-2</c:v>
                </c:pt>
                <c:pt idx="153">
                  <c:v>-3.41223722716677E-2</c:v>
                </c:pt>
                <c:pt idx="154">
                  <c:v>-3.4224287112010643E-2</c:v>
                </c:pt>
                <c:pt idx="155">
                  <c:v>-4.1403160590562038E-2</c:v>
                </c:pt>
                <c:pt idx="156">
                  <c:v>-3.9105352807382587E-2</c:v>
                </c:pt>
                <c:pt idx="157">
                  <c:v>-4.7551250616379548E-2</c:v>
                </c:pt>
                <c:pt idx="158">
                  <c:v>-4.9375411199434893E-2</c:v>
                </c:pt>
                <c:pt idx="159">
                  <c:v>-5.0360019471554551E-2</c:v>
                </c:pt>
                <c:pt idx="160">
                  <c:v>-5.0679749398113927E-2</c:v>
                </c:pt>
                <c:pt idx="161">
                  <c:v>-5.9523501222429331E-2</c:v>
                </c:pt>
                <c:pt idx="162">
                  <c:v>-6.9610024340363452E-2</c:v>
                </c:pt>
                <c:pt idx="163">
                  <c:v>-6.653726521471981E-2</c:v>
                </c:pt>
                <c:pt idx="164">
                  <c:v>-6.7819681269611465E-2</c:v>
                </c:pt>
                <c:pt idx="165">
                  <c:v>-6.5941649641899858E-2</c:v>
                </c:pt>
                <c:pt idx="166">
                  <c:v>-6.6506481758551672E-2</c:v>
                </c:pt>
                <c:pt idx="167">
                  <c:v>-6.6208673972141696E-2</c:v>
                </c:pt>
                <c:pt idx="168">
                  <c:v>-6.749109003067133E-2</c:v>
                </c:pt>
                <c:pt idx="169">
                  <c:v>-6.7628450127813267E-2</c:v>
                </c:pt>
                <c:pt idx="170">
                  <c:v>-6.6613058399525471E-2</c:v>
                </c:pt>
                <c:pt idx="171">
                  <c:v>-6.9040530419442803E-2</c:v>
                </c:pt>
                <c:pt idx="172">
                  <c:v>-7.205895621154923E-2</c:v>
                </c:pt>
                <c:pt idx="173">
                  <c:v>-6.9623788327589864E-2</c:v>
                </c:pt>
                <c:pt idx="174">
                  <c:v>-7.2514880786911817E-2</c:v>
                </c:pt>
                <c:pt idx="175">
                  <c:v>-7.3079712903563632E-2</c:v>
                </c:pt>
                <c:pt idx="176">
                  <c:v>-7.1201681268576067E-2</c:v>
                </c:pt>
                <c:pt idx="177">
                  <c:v>-7.1484097330539953E-2</c:v>
                </c:pt>
                <c:pt idx="178">
                  <c:v>-8.7757892946683569E-2</c:v>
                </c:pt>
                <c:pt idx="179">
                  <c:v>-9.4978742097737268E-2</c:v>
                </c:pt>
                <c:pt idx="180">
                  <c:v>-9.4932566913485061E-2</c:v>
                </c:pt>
                <c:pt idx="181">
                  <c:v>-9.6023751830216497E-2</c:v>
                </c:pt>
                <c:pt idx="182">
                  <c:v>-9.8213817524083424E-2</c:v>
                </c:pt>
                <c:pt idx="183">
                  <c:v>-9.7480841854121536E-2</c:v>
                </c:pt>
                <c:pt idx="184">
                  <c:v>-9.7763257916085422E-2</c:v>
                </c:pt>
                <c:pt idx="185">
                  <c:v>-9.6450058401387651E-2</c:v>
                </c:pt>
                <c:pt idx="186">
                  <c:v>-9.8403883217542898E-2</c:v>
                </c:pt>
                <c:pt idx="187">
                  <c:v>-9.6792875920073129E-2</c:v>
                </c:pt>
                <c:pt idx="188">
                  <c:v>-9.7640124091412872E-2</c:v>
                </c:pt>
                <c:pt idx="189">
                  <c:v>-9.9905982970085461E-2</c:v>
                </c:pt>
                <c:pt idx="190">
                  <c:v>-9.5023474459594581E-2</c:v>
                </c:pt>
                <c:pt idx="191">
                  <c:v>-9.4284948907443322E-2</c:v>
                </c:pt>
                <c:pt idx="192">
                  <c:v>-9.1925574211927596E-2</c:v>
                </c:pt>
                <c:pt idx="193">
                  <c:v>-9.2894790759601165E-2</c:v>
                </c:pt>
                <c:pt idx="195">
                  <c:v>-8.1868206812941935E-2</c:v>
                </c:pt>
                <c:pt idx="196">
                  <c:v>-8.4729681264434475E-2</c:v>
                </c:pt>
                <c:pt idx="200">
                  <c:v>-7.8297547450347338E-2</c:v>
                </c:pt>
                <c:pt idx="201">
                  <c:v>-8.2064571775845252E-2</c:v>
                </c:pt>
                <c:pt idx="202">
                  <c:v>-7.877002919849474E-2</c:v>
                </c:pt>
                <c:pt idx="203">
                  <c:v>-7.5720496352005284E-2</c:v>
                </c:pt>
                <c:pt idx="204">
                  <c:v>-7.4424880775040947E-2</c:v>
                </c:pt>
                <c:pt idx="205">
                  <c:v>-7.5409489050798584E-2</c:v>
                </c:pt>
                <c:pt idx="221">
                  <c:v>-7.769727007689653E-2</c:v>
                </c:pt>
                <c:pt idx="222">
                  <c:v>-7.1023437958501745E-2</c:v>
                </c:pt>
                <c:pt idx="223">
                  <c:v>-6.2957301699498203E-2</c:v>
                </c:pt>
                <c:pt idx="224">
                  <c:v>-6.2957301699498203E-2</c:v>
                </c:pt>
                <c:pt idx="225">
                  <c:v>-6.1857301705458667E-2</c:v>
                </c:pt>
                <c:pt idx="226">
                  <c:v>-6.5330902674759272E-2</c:v>
                </c:pt>
                <c:pt idx="227">
                  <c:v>-6.1330902673944365E-2</c:v>
                </c:pt>
                <c:pt idx="228">
                  <c:v>-6.3750678833457641E-2</c:v>
                </c:pt>
                <c:pt idx="229">
                  <c:v>-6.3719895377289504E-2</c:v>
                </c:pt>
                <c:pt idx="230">
                  <c:v>-6.2719895380723756E-2</c:v>
                </c:pt>
                <c:pt idx="231">
                  <c:v>-6.1673720192629844E-2</c:v>
                </c:pt>
                <c:pt idx="232">
                  <c:v>-6.1673720192629844E-2</c:v>
                </c:pt>
                <c:pt idx="233">
                  <c:v>-5.967372019222239E-2</c:v>
                </c:pt>
                <c:pt idx="234">
                  <c:v>-6.2130810219969135E-2</c:v>
                </c:pt>
                <c:pt idx="235">
                  <c:v>-5.8130810219154228E-2</c:v>
                </c:pt>
                <c:pt idx="236">
                  <c:v>-5.9535194646741729E-2</c:v>
                </c:pt>
                <c:pt idx="237">
                  <c:v>-5.553519465320278E-2</c:v>
                </c:pt>
                <c:pt idx="239">
                  <c:v>-5.827353528002277E-2</c:v>
                </c:pt>
                <c:pt idx="240">
                  <c:v>-5.7273535276181065E-2</c:v>
                </c:pt>
                <c:pt idx="241">
                  <c:v>-5.6273535279615317E-2</c:v>
                </c:pt>
                <c:pt idx="295">
                  <c:v>-5.3353065690316726E-2</c:v>
                </c:pt>
                <c:pt idx="296">
                  <c:v>-4.7353065689094365E-2</c:v>
                </c:pt>
                <c:pt idx="297">
                  <c:v>-4.7353065689094365E-2</c:v>
                </c:pt>
                <c:pt idx="298">
                  <c:v>-4.4353065692121163E-2</c:v>
                </c:pt>
                <c:pt idx="341">
                  <c:v>-3.2726204379287083E-2</c:v>
                </c:pt>
                <c:pt idx="43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3CF-4244-A156-20F72B9E9840}"/>
            </c:ext>
          </c:extLst>
        </c:ser>
        <c:ser>
          <c:idx val="1"/>
          <c:order val="1"/>
          <c:tx>
            <c:strRef>
              <c:f>'Active 1'!$I$20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1'!$F$21:$F$975</c:f>
              <c:numCache>
                <c:formatCode>General</c:formatCode>
                <c:ptCount val="955"/>
                <c:pt idx="0">
                  <c:v>-23583</c:v>
                </c:pt>
                <c:pt idx="1">
                  <c:v>-22572</c:v>
                </c:pt>
                <c:pt idx="2">
                  <c:v>-21443</c:v>
                </c:pt>
                <c:pt idx="3">
                  <c:v>-21191</c:v>
                </c:pt>
                <c:pt idx="4">
                  <c:v>-20883</c:v>
                </c:pt>
                <c:pt idx="5">
                  <c:v>-20877</c:v>
                </c:pt>
                <c:pt idx="6">
                  <c:v>-20718</c:v>
                </c:pt>
                <c:pt idx="7">
                  <c:v>-20706</c:v>
                </c:pt>
                <c:pt idx="8">
                  <c:v>-20690</c:v>
                </c:pt>
                <c:pt idx="9">
                  <c:v>-20625</c:v>
                </c:pt>
                <c:pt idx="10">
                  <c:v>-20617</c:v>
                </c:pt>
                <c:pt idx="11">
                  <c:v>-20612</c:v>
                </c:pt>
                <c:pt idx="12">
                  <c:v>-20510</c:v>
                </c:pt>
                <c:pt idx="13">
                  <c:v>-20443</c:v>
                </c:pt>
                <c:pt idx="14">
                  <c:v>-20443</c:v>
                </c:pt>
                <c:pt idx="15">
                  <c:v>-20415</c:v>
                </c:pt>
                <c:pt idx="16">
                  <c:v>-20374</c:v>
                </c:pt>
                <c:pt idx="17">
                  <c:v>-20343</c:v>
                </c:pt>
                <c:pt idx="18">
                  <c:v>-20211</c:v>
                </c:pt>
                <c:pt idx="19">
                  <c:v>-20138</c:v>
                </c:pt>
                <c:pt idx="20">
                  <c:v>-20128</c:v>
                </c:pt>
                <c:pt idx="21">
                  <c:v>-20122</c:v>
                </c:pt>
                <c:pt idx="22">
                  <c:v>-20117</c:v>
                </c:pt>
                <c:pt idx="23">
                  <c:v>-20116</c:v>
                </c:pt>
                <c:pt idx="24">
                  <c:v>-20116</c:v>
                </c:pt>
                <c:pt idx="25">
                  <c:v>-20116</c:v>
                </c:pt>
                <c:pt idx="26">
                  <c:v>-20111</c:v>
                </c:pt>
                <c:pt idx="27">
                  <c:v>-20111</c:v>
                </c:pt>
                <c:pt idx="28">
                  <c:v>-20111</c:v>
                </c:pt>
                <c:pt idx="29">
                  <c:v>-20105</c:v>
                </c:pt>
                <c:pt idx="30">
                  <c:v>-20093</c:v>
                </c:pt>
                <c:pt idx="31">
                  <c:v>-20086</c:v>
                </c:pt>
                <c:pt idx="32">
                  <c:v>-20066</c:v>
                </c:pt>
                <c:pt idx="33">
                  <c:v>-20035</c:v>
                </c:pt>
                <c:pt idx="34">
                  <c:v>-20029</c:v>
                </c:pt>
                <c:pt idx="35">
                  <c:v>-20021</c:v>
                </c:pt>
                <c:pt idx="36">
                  <c:v>-20007</c:v>
                </c:pt>
                <c:pt idx="37">
                  <c:v>-20004</c:v>
                </c:pt>
                <c:pt idx="38">
                  <c:v>-19979</c:v>
                </c:pt>
                <c:pt idx="39">
                  <c:v>-19977</c:v>
                </c:pt>
                <c:pt idx="40">
                  <c:v>-19976</c:v>
                </c:pt>
                <c:pt idx="41">
                  <c:v>-19973</c:v>
                </c:pt>
                <c:pt idx="42">
                  <c:v>-19953</c:v>
                </c:pt>
                <c:pt idx="43">
                  <c:v>-19739</c:v>
                </c:pt>
                <c:pt idx="44">
                  <c:v>-19728</c:v>
                </c:pt>
                <c:pt idx="45">
                  <c:v>-19714</c:v>
                </c:pt>
                <c:pt idx="46">
                  <c:v>-19703</c:v>
                </c:pt>
                <c:pt idx="47">
                  <c:v>-19692</c:v>
                </c:pt>
                <c:pt idx="48">
                  <c:v>-19669</c:v>
                </c:pt>
                <c:pt idx="49">
                  <c:v>-19658</c:v>
                </c:pt>
                <c:pt idx="50">
                  <c:v>-19652</c:v>
                </c:pt>
                <c:pt idx="51">
                  <c:v>-19632</c:v>
                </c:pt>
                <c:pt idx="52">
                  <c:v>-19607</c:v>
                </c:pt>
                <c:pt idx="53">
                  <c:v>-19590</c:v>
                </c:pt>
                <c:pt idx="54">
                  <c:v>-19563</c:v>
                </c:pt>
                <c:pt idx="55">
                  <c:v>-19506</c:v>
                </c:pt>
                <c:pt idx="56">
                  <c:v>-19476</c:v>
                </c:pt>
                <c:pt idx="57">
                  <c:v>-19420</c:v>
                </c:pt>
                <c:pt idx="58">
                  <c:v>-19356</c:v>
                </c:pt>
                <c:pt idx="59">
                  <c:v>-19350</c:v>
                </c:pt>
                <c:pt idx="60">
                  <c:v>-19347</c:v>
                </c:pt>
                <c:pt idx="61">
                  <c:v>-19308</c:v>
                </c:pt>
                <c:pt idx="62">
                  <c:v>-19305</c:v>
                </c:pt>
                <c:pt idx="63">
                  <c:v>-19297</c:v>
                </c:pt>
                <c:pt idx="64">
                  <c:v>-19288</c:v>
                </c:pt>
                <c:pt idx="65">
                  <c:v>-19283</c:v>
                </c:pt>
                <c:pt idx="66">
                  <c:v>-19252</c:v>
                </c:pt>
                <c:pt idx="67">
                  <c:v>-19249</c:v>
                </c:pt>
                <c:pt idx="68">
                  <c:v>-19199</c:v>
                </c:pt>
                <c:pt idx="69">
                  <c:v>-19199</c:v>
                </c:pt>
                <c:pt idx="70">
                  <c:v>-19188</c:v>
                </c:pt>
                <c:pt idx="71">
                  <c:v>-19171</c:v>
                </c:pt>
                <c:pt idx="72">
                  <c:v>-19168</c:v>
                </c:pt>
                <c:pt idx="73">
                  <c:v>-19157</c:v>
                </c:pt>
                <c:pt idx="74">
                  <c:v>-19157</c:v>
                </c:pt>
                <c:pt idx="75">
                  <c:v>-19135</c:v>
                </c:pt>
                <c:pt idx="76">
                  <c:v>-19115</c:v>
                </c:pt>
                <c:pt idx="77">
                  <c:v>-19093</c:v>
                </c:pt>
                <c:pt idx="78">
                  <c:v>-19051</c:v>
                </c:pt>
                <c:pt idx="79">
                  <c:v>-19045</c:v>
                </c:pt>
                <c:pt idx="80">
                  <c:v>-19006</c:v>
                </c:pt>
                <c:pt idx="81">
                  <c:v>-18989</c:v>
                </c:pt>
                <c:pt idx="82">
                  <c:v>-18978</c:v>
                </c:pt>
                <c:pt idx="83">
                  <c:v>-18958</c:v>
                </c:pt>
                <c:pt idx="84">
                  <c:v>-18955</c:v>
                </c:pt>
                <c:pt idx="85">
                  <c:v>-18941</c:v>
                </c:pt>
                <c:pt idx="86">
                  <c:v>-18936</c:v>
                </c:pt>
                <c:pt idx="87">
                  <c:v>-18933</c:v>
                </c:pt>
                <c:pt idx="88">
                  <c:v>-18919</c:v>
                </c:pt>
                <c:pt idx="89">
                  <c:v>-18914</c:v>
                </c:pt>
                <c:pt idx="90">
                  <c:v>-18911</c:v>
                </c:pt>
                <c:pt idx="91">
                  <c:v>-18905</c:v>
                </c:pt>
                <c:pt idx="92">
                  <c:v>-18900</c:v>
                </c:pt>
                <c:pt idx="93">
                  <c:v>-18899</c:v>
                </c:pt>
                <c:pt idx="94">
                  <c:v>-18894</c:v>
                </c:pt>
                <c:pt idx="95">
                  <c:v>-18889</c:v>
                </c:pt>
                <c:pt idx="96">
                  <c:v>-18802</c:v>
                </c:pt>
                <c:pt idx="97">
                  <c:v>-18762</c:v>
                </c:pt>
                <c:pt idx="98">
                  <c:v>-18760</c:v>
                </c:pt>
                <c:pt idx="99">
                  <c:v>-18751</c:v>
                </c:pt>
                <c:pt idx="100">
                  <c:v>-18746</c:v>
                </c:pt>
                <c:pt idx="101">
                  <c:v>-18740</c:v>
                </c:pt>
                <c:pt idx="102">
                  <c:v>-18732</c:v>
                </c:pt>
                <c:pt idx="103">
                  <c:v>-18726</c:v>
                </c:pt>
                <c:pt idx="104">
                  <c:v>-18715</c:v>
                </c:pt>
                <c:pt idx="105">
                  <c:v>-18673</c:v>
                </c:pt>
                <c:pt idx="106">
                  <c:v>-18653</c:v>
                </c:pt>
                <c:pt idx="107">
                  <c:v>-18647</c:v>
                </c:pt>
                <c:pt idx="108">
                  <c:v>-18642</c:v>
                </c:pt>
                <c:pt idx="109">
                  <c:v>-18634</c:v>
                </c:pt>
                <c:pt idx="110">
                  <c:v>-18634</c:v>
                </c:pt>
                <c:pt idx="111">
                  <c:v>-18625</c:v>
                </c:pt>
                <c:pt idx="112">
                  <c:v>-18612</c:v>
                </c:pt>
                <c:pt idx="113">
                  <c:v>-18611</c:v>
                </c:pt>
                <c:pt idx="114">
                  <c:v>-18594</c:v>
                </c:pt>
                <c:pt idx="115">
                  <c:v>-18588</c:v>
                </c:pt>
                <c:pt idx="116">
                  <c:v>-18580</c:v>
                </c:pt>
                <c:pt idx="117">
                  <c:v>-18544</c:v>
                </c:pt>
                <c:pt idx="118">
                  <c:v>-18507</c:v>
                </c:pt>
                <c:pt idx="119">
                  <c:v>-18504</c:v>
                </c:pt>
                <c:pt idx="120">
                  <c:v>-18502</c:v>
                </c:pt>
                <c:pt idx="121">
                  <c:v>-18499</c:v>
                </c:pt>
                <c:pt idx="122">
                  <c:v>-18485</c:v>
                </c:pt>
                <c:pt idx="123">
                  <c:v>-18418</c:v>
                </c:pt>
                <c:pt idx="124">
                  <c:v>-18399</c:v>
                </c:pt>
                <c:pt idx="125">
                  <c:v>-18068</c:v>
                </c:pt>
                <c:pt idx="126">
                  <c:v>-18018</c:v>
                </c:pt>
                <c:pt idx="127">
                  <c:v>-18018</c:v>
                </c:pt>
                <c:pt idx="128">
                  <c:v>-17965</c:v>
                </c:pt>
                <c:pt idx="129">
                  <c:v>-17940</c:v>
                </c:pt>
                <c:pt idx="130">
                  <c:v>-17929</c:v>
                </c:pt>
                <c:pt idx="131">
                  <c:v>-17811</c:v>
                </c:pt>
                <c:pt idx="132">
                  <c:v>-17806</c:v>
                </c:pt>
                <c:pt idx="133">
                  <c:v>-17607</c:v>
                </c:pt>
                <c:pt idx="134">
                  <c:v>-17308</c:v>
                </c:pt>
                <c:pt idx="135">
                  <c:v>-17305</c:v>
                </c:pt>
                <c:pt idx="136">
                  <c:v>-17125</c:v>
                </c:pt>
                <c:pt idx="137">
                  <c:v>-16893</c:v>
                </c:pt>
                <c:pt idx="138">
                  <c:v>-16835</c:v>
                </c:pt>
                <c:pt idx="139">
                  <c:v>-16217</c:v>
                </c:pt>
                <c:pt idx="140">
                  <c:v>-16214</c:v>
                </c:pt>
                <c:pt idx="141">
                  <c:v>-16153</c:v>
                </c:pt>
                <c:pt idx="142">
                  <c:v>-15691</c:v>
                </c:pt>
                <c:pt idx="143">
                  <c:v>-15688</c:v>
                </c:pt>
                <c:pt idx="144">
                  <c:v>-15674</c:v>
                </c:pt>
                <c:pt idx="145">
                  <c:v>-15666</c:v>
                </c:pt>
                <c:pt idx="146">
                  <c:v>-15663</c:v>
                </c:pt>
                <c:pt idx="147">
                  <c:v>-15162</c:v>
                </c:pt>
                <c:pt idx="148">
                  <c:v>-15151</c:v>
                </c:pt>
                <c:pt idx="149">
                  <c:v>-14734</c:v>
                </c:pt>
                <c:pt idx="150">
                  <c:v>-14544</c:v>
                </c:pt>
                <c:pt idx="151">
                  <c:v>-14057</c:v>
                </c:pt>
                <c:pt idx="152">
                  <c:v>-13903</c:v>
                </c:pt>
                <c:pt idx="153">
                  <c:v>-13755</c:v>
                </c:pt>
                <c:pt idx="154">
                  <c:v>-13198</c:v>
                </c:pt>
                <c:pt idx="155">
                  <c:v>-12711</c:v>
                </c:pt>
                <c:pt idx="156">
                  <c:v>-12700</c:v>
                </c:pt>
                <c:pt idx="157">
                  <c:v>-12196</c:v>
                </c:pt>
                <c:pt idx="158">
                  <c:v>-12166</c:v>
                </c:pt>
                <c:pt idx="159">
                  <c:v>-12152</c:v>
                </c:pt>
                <c:pt idx="160">
                  <c:v>-12053</c:v>
                </c:pt>
                <c:pt idx="161">
                  <c:v>-11651</c:v>
                </c:pt>
                <c:pt idx="162">
                  <c:v>-11080</c:v>
                </c:pt>
                <c:pt idx="163">
                  <c:v>-10624</c:v>
                </c:pt>
                <c:pt idx="164">
                  <c:v>-10621</c:v>
                </c:pt>
                <c:pt idx="165">
                  <c:v>-10602</c:v>
                </c:pt>
                <c:pt idx="166">
                  <c:v>-10596</c:v>
                </c:pt>
                <c:pt idx="167">
                  <c:v>-10585</c:v>
                </c:pt>
                <c:pt idx="168">
                  <c:v>-10582</c:v>
                </c:pt>
                <c:pt idx="169">
                  <c:v>-10577</c:v>
                </c:pt>
                <c:pt idx="170">
                  <c:v>-10563</c:v>
                </c:pt>
                <c:pt idx="171">
                  <c:v>-10562</c:v>
                </c:pt>
                <c:pt idx="172">
                  <c:v>-10059</c:v>
                </c:pt>
                <c:pt idx="173">
                  <c:v>-10053</c:v>
                </c:pt>
                <c:pt idx="174">
                  <c:v>-9824</c:v>
                </c:pt>
                <c:pt idx="175">
                  <c:v>-9818</c:v>
                </c:pt>
                <c:pt idx="176">
                  <c:v>-9799</c:v>
                </c:pt>
                <c:pt idx="177">
                  <c:v>-9796</c:v>
                </c:pt>
                <c:pt idx="178">
                  <c:v>-7966</c:v>
                </c:pt>
                <c:pt idx="179">
                  <c:v>-7907</c:v>
                </c:pt>
                <c:pt idx="180">
                  <c:v>-7865</c:v>
                </c:pt>
                <c:pt idx="181">
                  <c:v>-7818</c:v>
                </c:pt>
                <c:pt idx="182">
                  <c:v>-7731</c:v>
                </c:pt>
                <c:pt idx="183">
                  <c:v>-7714</c:v>
                </c:pt>
                <c:pt idx="184">
                  <c:v>-7711</c:v>
                </c:pt>
                <c:pt idx="185">
                  <c:v>-7686</c:v>
                </c:pt>
                <c:pt idx="186">
                  <c:v>-7644</c:v>
                </c:pt>
                <c:pt idx="187">
                  <c:v>-7608</c:v>
                </c:pt>
                <c:pt idx="188">
                  <c:v>-7599</c:v>
                </c:pt>
                <c:pt idx="189">
                  <c:v>-7451</c:v>
                </c:pt>
                <c:pt idx="190">
                  <c:v>-7272</c:v>
                </c:pt>
                <c:pt idx="191">
                  <c:v>-7146</c:v>
                </c:pt>
                <c:pt idx="192">
                  <c:v>-7079</c:v>
                </c:pt>
                <c:pt idx="193">
                  <c:v>-7051</c:v>
                </c:pt>
                <c:pt idx="194">
                  <c:v>-6858</c:v>
                </c:pt>
                <c:pt idx="195">
                  <c:v>-6637</c:v>
                </c:pt>
                <c:pt idx="196">
                  <c:v>-6511</c:v>
                </c:pt>
                <c:pt idx="197">
                  <c:v>-6373</c:v>
                </c:pt>
                <c:pt idx="198">
                  <c:v>-6010</c:v>
                </c:pt>
                <c:pt idx="199">
                  <c:v>-5996</c:v>
                </c:pt>
                <c:pt idx="200">
                  <c:v>-5988</c:v>
                </c:pt>
                <c:pt idx="201">
                  <c:v>-5971</c:v>
                </c:pt>
                <c:pt idx="202">
                  <c:v>-5898</c:v>
                </c:pt>
                <c:pt idx="203">
                  <c:v>-5736</c:v>
                </c:pt>
                <c:pt idx="204">
                  <c:v>-5714</c:v>
                </c:pt>
                <c:pt idx="205">
                  <c:v>-5700</c:v>
                </c:pt>
                <c:pt idx="206">
                  <c:v>-5616</c:v>
                </c:pt>
                <c:pt idx="207">
                  <c:v>-5576</c:v>
                </c:pt>
                <c:pt idx="208">
                  <c:v>-5490</c:v>
                </c:pt>
                <c:pt idx="209">
                  <c:v>-5490</c:v>
                </c:pt>
                <c:pt idx="210">
                  <c:v>-5487</c:v>
                </c:pt>
                <c:pt idx="211">
                  <c:v>-5487</c:v>
                </c:pt>
                <c:pt idx="212">
                  <c:v>-5473</c:v>
                </c:pt>
                <c:pt idx="213">
                  <c:v>-5473</c:v>
                </c:pt>
                <c:pt idx="214">
                  <c:v>-5470</c:v>
                </c:pt>
                <c:pt idx="215">
                  <c:v>-5470</c:v>
                </c:pt>
                <c:pt idx="216">
                  <c:v>-5467</c:v>
                </c:pt>
                <c:pt idx="217">
                  <c:v>-5465</c:v>
                </c:pt>
                <c:pt idx="218">
                  <c:v>-5465</c:v>
                </c:pt>
                <c:pt idx="219">
                  <c:v>-5454</c:v>
                </c:pt>
                <c:pt idx="220">
                  <c:v>-5454</c:v>
                </c:pt>
                <c:pt idx="221">
                  <c:v>-5442</c:v>
                </c:pt>
                <c:pt idx="222">
                  <c:v>-5037</c:v>
                </c:pt>
                <c:pt idx="223">
                  <c:v>-4639</c:v>
                </c:pt>
                <c:pt idx="224">
                  <c:v>-4639</c:v>
                </c:pt>
                <c:pt idx="225">
                  <c:v>-4639</c:v>
                </c:pt>
                <c:pt idx="226">
                  <c:v>-4589</c:v>
                </c:pt>
                <c:pt idx="227">
                  <c:v>-4589</c:v>
                </c:pt>
                <c:pt idx="228">
                  <c:v>-4581</c:v>
                </c:pt>
                <c:pt idx="229">
                  <c:v>-4553</c:v>
                </c:pt>
                <c:pt idx="230">
                  <c:v>-4553</c:v>
                </c:pt>
                <c:pt idx="231">
                  <c:v>-4511</c:v>
                </c:pt>
                <c:pt idx="232">
                  <c:v>-4511</c:v>
                </c:pt>
                <c:pt idx="233">
                  <c:v>-4511</c:v>
                </c:pt>
                <c:pt idx="234">
                  <c:v>-4407</c:v>
                </c:pt>
                <c:pt idx="235">
                  <c:v>-4407</c:v>
                </c:pt>
                <c:pt idx="236">
                  <c:v>-4385</c:v>
                </c:pt>
                <c:pt idx="237">
                  <c:v>-4385</c:v>
                </c:pt>
                <c:pt idx="238">
                  <c:v>-4150</c:v>
                </c:pt>
                <c:pt idx="239">
                  <c:v>-4147</c:v>
                </c:pt>
                <c:pt idx="240">
                  <c:v>-4147</c:v>
                </c:pt>
                <c:pt idx="241">
                  <c:v>-4147</c:v>
                </c:pt>
                <c:pt idx="242">
                  <c:v>-3940</c:v>
                </c:pt>
                <c:pt idx="243">
                  <c:v>-3870</c:v>
                </c:pt>
                <c:pt idx="244">
                  <c:v>-3839</c:v>
                </c:pt>
                <c:pt idx="245">
                  <c:v>-3747</c:v>
                </c:pt>
                <c:pt idx="246">
                  <c:v>-3590</c:v>
                </c:pt>
                <c:pt idx="247">
                  <c:v>-3402</c:v>
                </c:pt>
                <c:pt idx="248">
                  <c:v>-3377</c:v>
                </c:pt>
                <c:pt idx="249">
                  <c:v>-3361</c:v>
                </c:pt>
                <c:pt idx="250">
                  <c:v>-3360</c:v>
                </c:pt>
                <c:pt idx="251">
                  <c:v>-3358</c:v>
                </c:pt>
                <c:pt idx="252">
                  <c:v>-3349</c:v>
                </c:pt>
                <c:pt idx="253">
                  <c:v>-3346</c:v>
                </c:pt>
                <c:pt idx="254">
                  <c:v>-3345.5</c:v>
                </c:pt>
                <c:pt idx="255">
                  <c:v>-3341</c:v>
                </c:pt>
                <c:pt idx="256">
                  <c:v>-3335</c:v>
                </c:pt>
                <c:pt idx="257">
                  <c:v>-3333</c:v>
                </c:pt>
                <c:pt idx="258">
                  <c:v>-3324</c:v>
                </c:pt>
                <c:pt idx="259">
                  <c:v>-3274</c:v>
                </c:pt>
                <c:pt idx="260">
                  <c:v>-3251</c:v>
                </c:pt>
                <c:pt idx="261">
                  <c:v>-3212</c:v>
                </c:pt>
                <c:pt idx="262">
                  <c:v>-3210</c:v>
                </c:pt>
                <c:pt idx="263">
                  <c:v>-3173</c:v>
                </c:pt>
                <c:pt idx="264">
                  <c:v>-3167</c:v>
                </c:pt>
                <c:pt idx="265">
                  <c:v>-3167</c:v>
                </c:pt>
                <c:pt idx="266">
                  <c:v>-3145</c:v>
                </c:pt>
                <c:pt idx="267">
                  <c:v>-3142</c:v>
                </c:pt>
                <c:pt idx="268">
                  <c:v>-3126</c:v>
                </c:pt>
                <c:pt idx="269">
                  <c:v>-3126</c:v>
                </c:pt>
                <c:pt idx="270">
                  <c:v>-3126</c:v>
                </c:pt>
                <c:pt idx="271">
                  <c:v>-3114</c:v>
                </c:pt>
                <c:pt idx="272">
                  <c:v>-3100</c:v>
                </c:pt>
                <c:pt idx="273">
                  <c:v>-3098</c:v>
                </c:pt>
                <c:pt idx="274">
                  <c:v>-3097</c:v>
                </c:pt>
                <c:pt idx="275">
                  <c:v>-3094</c:v>
                </c:pt>
                <c:pt idx="276">
                  <c:v>-3083</c:v>
                </c:pt>
                <c:pt idx="277">
                  <c:v>-3078</c:v>
                </c:pt>
                <c:pt idx="278">
                  <c:v>-3059.5</c:v>
                </c:pt>
                <c:pt idx="279">
                  <c:v>-3017</c:v>
                </c:pt>
                <c:pt idx="280">
                  <c:v>-3017</c:v>
                </c:pt>
                <c:pt idx="281">
                  <c:v>-3017</c:v>
                </c:pt>
                <c:pt idx="282">
                  <c:v>-2924</c:v>
                </c:pt>
                <c:pt idx="283">
                  <c:v>-2924</c:v>
                </c:pt>
                <c:pt idx="284">
                  <c:v>-2921</c:v>
                </c:pt>
                <c:pt idx="285">
                  <c:v>-2919</c:v>
                </c:pt>
                <c:pt idx="286">
                  <c:v>-2894</c:v>
                </c:pt>
                <c:pt idx="287">
                  <c:v>-2868</c:v>
                </c:pt>
                <c:pt idx="288">
                  <c:v>-2865</c:v>
                </c:pt>
                <c:pt idx="289">
                  <c:v>-2860</c:v>
                </c:pt>
                <c:pt idx="290">
                  <c:v>-2821</c:v>
                </c:pt>
                <c:pt idx="291">
                  <c:v>-2819</c:v>
                </c:pt>
                <c:pt idx="292">
                  <c:v>-2818</c:v>
                </c:pt>
                <c:pt idx="293">
                  <c:v>-2809</c:v>
                </c:pt>
                <c:pt idx="294">
                  <c:v>-2793</c:v>
                </c:pt>
                <c:pt idx="295">
                  <c:v>-2790</c:v>
                </c:pt>
                <c:pt idx="296">
                  <c:v>-2790</c:v>
                </c:pt>
                <c:pt idx="297">
                  <c:v>-2790</c:v>
                </c:pt>
                <c:pt idx="298">
                  <c:v>-2790</c:v>
                </c:pt>
                <c:pt idx="299">
                  <c:v>-2753</c:v>
                </c:pt>
                <c:pt idx="300">
                  <c:v>-2725</c:v>
                </c:pt>
                <c:pt idx="301">
                  <c:v>-2647</c:v>
                </c:pt>
                <c:pt idx="302">
                  <c:v>-2644</c:v>
                </c:pt>
                <c:pt idx="303">
                  <c:v>-2638</c:v>
                </c:pt>
                <c:pt idx="304">
                  <c:v>-2616</c:v>
                </c:pt>
                <c:pt idx="305">
                  <c:v>-2616</c:v>
                </c:pt>
                <c:pt idx="306">
                  <c:v>-2616</c:v>
                </c:pt>
                <c:pt idx="307">
                  <c:v>-2616</c:v>
                </c:pt>
                <c:pt idx="308">
                  <c:v>-2613</c:v>
                </c:pt>
                <c:pt idx="309">
                  <c:v>-2605</c:v>
                </c:pt>
                <c:pt idx="310">
                  <c:v>-2605</c:v>
                </c:pt>
                <c:pt idx="311">
                  <c:v>-2605</c:v>
                </c:pt>
                <c:pt idx="312">
                  <c:v>-2577</c:v>
                </c:pt>
                <c:pt idx="313">
                  <c:v>-2550</c:v>
                </c:pt>
                <c:pt idx="314">
                  <c:v>-2527</c:v>
                </c:pt>
                <c:pt idx="315">
                  <c:v>-2513</c:v>
                </c:pt>
                <c:pt idx="316">
                  <c:v>-2512.5</c:v>
                </c:pt>
                <c:pt idx="317">
                  <c:v>-2496</c:v>
                </c:pt>
                <c:pt idx="318">
                  <c:v>-2494</c:v>
                </c:pt>
                <c:pt idx="319">
                  <c:v>-2491</c:v>
                </c:pt>
                <c:pt idx="320">
                  <c:v>-2485</c:v>
                </c:pt>
                <c:pt idx="321">
                  <c:v>-2468</c:v>
                </c:pt>
                <c:pt idx="322">
                  <c:v>-2454</c:v>
                </c:pt>
                <c:pt idx="323">
                  <c:v>-2452</c:v>
                </c:pt>
                <c:pt idx="324">
                  <c:v>-2426</c:v>
                </c:pt>
                <c:pt idx="325">
                  <c:v>-2407</c:v>
                </c:pt>
                <c:pt idx="326">
                  <c:v>-2323</c:v>
                </c:pt>
                <c:pt idx="327">
                  <c:v>-2281</c:v>
                </c:pt>
                <c:pt idx="328">
                  <c:v>-2252</c:v>
                </c:pt>
                <c:pt idx="329">
                  <c:v>-2241</c:v>
                </c:pt>
                <c:pt idx="330">
                  <c:v>-2189</c:v>
                </c:pt>
                <c:pt idx="331">
                  <c:v>-2189</c:v>
                </c:pt>
                <c:pt idx="332">
                  <c:v>-2189</c:v>
                </c:pt>
                <c:pt idx="333">
                  <c:v>-2096</c:v>
                </c:pt>
                <c:pt idx="334">
                  <c:v>-2074</c:v>
                </c:pt>
                <c:pt idx="335">
                  <c:v>-2074</c:v>
                </c:pt>
                <c:pt idx="336">
                  <c:v>-2043</c:v>
                </c:pt>
                <c:pt idx="337">
                  <c:v>-2043</c:v>
                </c:pt>
                <c:pt idx="338">
                  <c:v>-2012</c:v>
                </c:pt>
                <c:pt idx="339">
                  <c:v>-1948</c:v>
                </c:pt>
                <c:pt idx="340">
                  <c:v>-1945</c:v>
                </c:pt>
                <c:pt idx="341">
                  <c:v>-1830</c:v>
                </c:pt>
                <c:pt idx="342">
                  <c:v>-1797</c:v>
                </c:pt>
                <c:pt idx="343">
                  <c:v>-1794</c:v>
                </c:pt>
                <c:pt idx="344">
                  <c:v>-1780</c:v>
                </c:pt>
                <c:pt idx="345">
                  <c:v>-1769</c:v>
                </c:pt>
                <c:pt idx="346">
                  <c:v>-1741</c:v>
                </c:pt>
                <c:pt idx="347">
                  <c:v>-1724</c:v>
                </c:pt>
                <c:pt idx="348">
                  <c:v>-1724</c:v>
                </c:pt>
                <c:pt idx="349">
                  <c:v>-1724</c:v>
                </c:pt>
                <c:pt idx="350">
                  <c:v>-1724</c:v>
                </c:pt>
                <c:pt idx="351">
                  <c:v>-1724</c:v>
                </c:pt>
                <c:pt idx="352">
                  <c:v>-1674</c:v>
                </c:pt>
                <c:pt idx="353">
                  <c:v>-1649</c:v>
                </c:pt>
                <c:pt idx="354">
                  <c:v>-1638</c:v>
                </c:pt>
                <c:pt idx="355">
                  <c:v>-1581</c:v>
                </c:pt>
                <c:pt idx="356">
                  <c:v>-1570</c:v>
                </c:pt>
                <c:pt idx="357">
                  <c:v>-1474</c:v>
                </c:pt>
                <c:pt idx="358">
                  <c:v>-1344</c:v>
                </c:pt>
                <c:pt idx="359">
                  <c:v>-1338</c:v>
                </c:pt>
                <c:pt idx="360">
                  <c:v>-1330</c:v>
                </c:pt>
                <c:pt idx="361">
                  <c:v>-1319</c:v>
                </c:pt>
                <c:pt idx="362">
                  <c:v>-1313</c:v>
                </c:pt>
                <c:pt idx="363">
                  <c:v>-1215</c:v>
                </c:pt>
                <c:pt idx="364">
                  <c:v>-1205</c:v>
                </c:pt>
                <c:pt idx="365">
                  <c:v>-1201</c:v>
                </c:pt>
                <c:pt idx="366">
                  <c:v>-1176</c:v>
                </c:pt>
                <c:pt idx="367">
                  <c:v>-1109</c:v>
                </c:pt>
                <c:pt idx="368">
                  <c:v>-1050</c:v>
                </c:pt>
                <c:pt idx="369">
                  <c:v>-1016</c:v>
                </c:pt>
                <c:pt idx="370">
                  <c:v>-997</c:v>
                </c:pt>
                <c:pt idx="371">
                  <c:v>-994</c:v>
                </c:pt>
                <c:pt idx="372">
                  <c:v>-988</c:v>
                </c:pt>
                <c:pt idx="373">
                  <c:v>-936</c:v>
                </c:pt>
                <c:pt idx="374">
                  <c:v>-882</c:v>
                </c:pt>
                <c:pt idx="375">
                  <c:v>-834</c:v>
                </c:pt>
                <c:pt idx="376">
                  <c:v>-820</c:v>
                </c:pt>
                <c:pt idx="377">
                  <c:v>-793</c:v>
                </c:pt>
                <c:pt idx="378">
                  <c:v>-792</c:v>
                </c:pt>
                <c:pt idx="379">
                  <c:v>-778</c:v>
                </c:pt>
                <c:pt idx="380">
                  <c:v>-776</c:v>
                </c:pt>
                <c:pt idx="381">
                  <c:v>-765</c:v>
                </c:pt>
                <c:pt idx="382">
                  <c:v>-765</c:v>
                </c:pt>
                <c:pt idx="383">
                  <c:v>-753</c:v>
                </c:pt>
                <c:pt idx="384">
                  <c:v>-733</c:v>
                </c:pt>
                <c:pt idx="385">
                  <c:v>-733</c:v>
                </c:pt>
                <c:pt idx="386">
                  <c:v>-717</c:v>
                </c:pt>
                <c:pt idx="387">
                  <c:v>-708</c:v>
                </c:pt>
                <c:pt idx="388">
                  <c:v>-706</c:v>
                </c:pt>
                <c:pt idx="389">
                  <c:v>-703</c:v>
                </c:pt>
                <c:pt idx="390">
                  <c:v>-688</c:v>
                </c:pt>
                <c:pt idx="391">
                  <c:v>-688</c:v>
                </c:pt>
                <c:pt idx="392">
                  <c:v>-680</c:v>
                </c:pt>
                <c:pt idx="393">
                  <c:v>-680</c:v>
                </c:pt>
                <c:pt idx="394">
                  <c:v>-667</c:v>
                </c:pt>
                <c:pt idx="395">
                  <c:v>-666</c:v>
                </c:pt>
                <c:pt idx="396">
                  <c:v>-658</c:v>
                </c:pt>
                <c:pt idx="397">
                  <c:v>-591</c:v>
                </c:pt>
                <c:pt idx="398">
                  <c:v>-559</c:v>
                </c:pt>
                <c:pt idx="399">
                  <c:v>-558</c:v>
                </c:pt>
                <c:pt idx="400">
                  <c:v>-532</c:v>
                </c:pt>
                <c:pt idx="401">
                  <c:v>-488</c:v>
                </c:pt>
                <c:pt idx="402">
                  <c:v>-485</c:v>
                </c:pt>
                <c:pt idx="403">
                  <c:v>-467</c:v>
                </c:pt>
                <c:pt idx="404">
                  <c:v>-467</c:v>
                </c:pt>
                <c:pt idx="405">
                  <c:v>-467</c:v>
                </c:pt>
                <c:pt idx="406">
                  <c:v>-451</c:v>
                </c:pt>
                <c:pt idx="407">
                  <c:v>-445</c:v>
                </c:pt>
                <c:pt idx="408">
                  <c:v>-443</c:v>
                </c:pt>
                <c:pt idx="409">
                  <c:v>-443</c:v>
                </c:pt>
                <c:pt idx="410">
                  <c:v>-443</c:v>
                </c:pt>
                <c:pt idx="411">
                  <c:v>-437</c:v>
                </c:pt>
                <c:pt idx="412">
                  <c:v>-415</c:v>
                </c:pt>
                <c:pt idx="413">
                  <c:v>-414</c:v>
                </c:pt>
                <c:pt idx="414">
                  <c:v>-414</c:v>
                </c:pt>
                <c:pt idx="415">
                  <c:v>-401</c:v>
                </c:pt>
                <c:pt idx="416">
                  <c:v>-400</c:v>
                </c:pt>
                <c:pt idx="417">
                  <c:v>-398</c:v>
                </c:pt>
                <c:pt idx="418">
                  <c:v>-398</c:v>
                </c:pt>
                <c:pt idx="419">
                  <c:v>-397</c:v>
                </c:pt>
                <c:pt idx="420">
                  <c:v>-387</c:v>
                </c:pt>
                <c:pt idx="421">
                  <c:v>-361</c:v>
                </c:pt>
                <c:pt idx="422">
                  <c:v>-356</c:v>
                </c:pt>
                <c:pt idx="423">
                  <c:v>-336</c:v>
                </c:pt>
                <c:pt idx="424">
                  <c:v>-252</c:v>
                </c:pt>
                <c:pt idx="425">
                  <c:v>-211</c:v>
                </c:pt>
                <c:pt idx="426">
                  <c:v>-208</c:v>
                </c:pt>
                <c:pt idx="427">
                  <c:v>-137</c:v>
                </c:pt>
                <c:pt idx="428">
                  <c:v>-129</c:v>
                </c:pt>
                <c:pt idx="429">
                  <c:v>-73</c:v>
                </c:pt>
                <c:pt idx="430">
                  <c:v>-14</c:v>
                </c:pt>
                <c:pt idx="431">
                  <c:v>-8</c:v>
                </c:pt>
                <c:pt idx="432">
                  <c:v>0</c:v>
                </c:pt>
                <c:pt idx="433">
                  <c:v>83</c:v>
                </c:pt>
                <c:pt idx="434">
                  <c:v>117</c:v>
                </c:pt>
                <c:pt idx="435">
                  <c:v>128</c:v>
                </c:pt>
                <c:pt idx="436">
                  <c:v>128</c:v>
                </c:pt>
                <c:pt idx="437">
                  <c:v>140</c:v>
                </c:pt>
                <c:pt idx="438">
                  <c:v>178</c:v>
                </c:pt>
                <c:pt idx="439">
                  <c:v>209</c:v>
                </c:pt>
                <c:pt idx="440">
                  <c:v>302</c:v>
                </c:pt>
                <c:pt idx="441">
                  <c:v>318</c:v>
                </c:pt>
                <c:pt idx="442">
                  <c:v>343</c:v>
                </c:pt>
                <c:pt idx="443">
                  <c:v>343</c:v>
                </c:pt>
                <c:pt idx="444">
                  <c:v>360</c:v>
                </c:pt>
                <c:pt idx="445">
                  <c:v>361</c:v>
                </c:pt>
                <c:pt idx="446">
                  <c:v>363</c:v>
                </c:pt>
                <c:pt idx="447">
                  <c:v>389</c:v>
                </c:pt>
                <c:pt idx="448">
                  <c:v>400</c:v>
                </c:pt>
                <c:pt idx="449">
                  <c:v>402</c:v>
                </c:pt>
                <c:pt idx="450">
                  <c:v>403</c:v>
                </c:pt>
                <c:pt idx="451">
                  <c:v>430</c:v>
                </c:pt>
                <c:pt idx="452">
                  <c:v>492</c:v>
                </c:pt>
                <c:pt idx="453">
                  <c:v>492</c:v>
                </c:pt>
                <c:pt idx="454">
                  <c:v>492</c:v>
                </c:pt>
                <c:pt idx="455">
                  <c:v>512</c:v>
                </c:pt>
                <c:pt idx="456">
                  <c:v>564</c:v>
                </c:pt>
                <c:pt idx="457">
                  <c:v>581</c:v>
                </c:pt>
                <c:pt idx="458">
                  <c:v>592</c:v>
                </c:pt>
                <c:pt idx="459">
                  <c:v>604</c:v>
                </c:pt>
                <c:pt idx="460">
                  <c:v>620</c:v>
                </c:pt>
                <c:pt idx="461">
                  <c:v>621</c:v>
                </c:pt>
                <c:pt idx="462">
                  <c:v>651</c:v>
                </c:pt>
                <c:pt idx="463">
                  <c:v>665</c:v>
                </c:pt>
                <c:pt idx="464">
                  <c:v>679</c:v>
                </c:pt>
                <c:pt idx="465">
                  <c:v>707</c:v>
                </c:pt>
                <c:pt idx="466">
                  <c:v>707</c:v>
                </c:pt>
                <c:pt idx="467">
                  <c:v>707</c:v>
                </c:pt>
                <c:pt idx="468">
                  <c:v>707</c:v>
                </c:pt>
                <c:pt idx="469">
                  <c:v>735</c:v>
                </c:pt>
                <c:pt idx="470">
                  <c:v>783</c:v>
                </c:pt>
                <c:pt idx="471">
                  <c:v>814</c:v>
                </c:pt>
                <c:pt idx="472">
                  <c:v>830</c:v>
                </c:pt>
                <c:pt idx="473">
                  <c:v>878</c:v>
                </c:pt>
                <c:pt idx="474">
                  <c:v>878</c:v>
                </c:pt>
                <c:pt idx="475">
                  <c:v>878</c:v>
                </c:pt>
                <c:pt idx="476">
                  <c:v>897</c:v>
                </c:pt>
                <c:pt idx="477">
                  <c:v>903</c:v>
                </c:pt>
                <c:pt idx="478">
                  <c:v>911</c:v>
                </c:pt>
                <c:pt idx="479">
                  <c:v>912</c:v>
                </c:pt>
                <c:pt idx="480">
                  <c:v>953</c:v>
                </c:pt>
                <c:pt idx="481">
                  <c:v>984</c:v>
                </c:pt>
                <c:pt idx="482">
                  <c:v>998</c:v>
                </c:pt>
                <c:pt idx="483">
                  <c:v>1006</c:v>
                </c:pt>
                <c:pt idx="484">
                  <c:v>1021</c:v>
                </c:pt>
                <c:pt idx="485">
                  <c:v>1102</c:v>
                </c:pt>
                <c:pt idx="486">
                  <c:v>1107</c:v>
                </c:pt>
                <c:pt idx="487">
                  <c:v>1110</c:v>
                </c:pt>
                <c:pt idx="488">
                  <c:v>1110</c:v>
                </c:pt>
                <c:pt idx="489">
                  <c:v>1110</c:v>
                </c:pt>
                <c:pt idx="490">
                  <c:v>1119</c:v>
                </c:pt>
                <c:pt idx="491">
                  <c:v>1122</c:v>
                </c:pt>
                <c:pt idx="492">
                  <c:v>1125</c:v>
                </c:pt>
                <c:pt idx="493">
                  <c:v>1146</c:v>
                </c:pt>
                <c:pt idx="494">
                  <c:v>1147</c:v>
                </c:pt>
                <c:pt idx="495">
                  <c:v>1150</c:v>
                </c:pt>
                <c:pt idx="496">
                  <c:v>1155</c:v>
                </c:pt>
                <c:pt idx="497">
                  <c:v>1163</c:v>
                </c:pt>
                <c:pt idx="498">
                  <c:v>1174</c:v>
                </c:pt>
                <c:pt idx="499">
                  <c:v>1174</c:v>
                </c:pt>
                <c:pt idx="500">
                  <c:v>1188</c:v>
                </c:pt>
                <c:pt idx="501">
                  <c:v>1191</c:v>
                </c:pt>
                <c:pt idx="502">
                  <c:v>1202</c:v>
                </c:pt>
                <c:pt idx="503">
                  <c:v>1219.5</c:v>
                </c:pt>
                <c:pt idx="504">
                  <c:v>1269</c:v>
                </c:pt>
                <c:pt idx="505">
                  <c:v>1278</c:v>
                </c:pt>
                <c:pt idx="506">
                  <c:v>1309</c:v>
                </c:pt>
                <c:pt idx="507">
                  <c:v>1339</c:v>
                </c:pt>
                <c:pt idx="508">
                  <c:v>1345</c:v>
                </c:pt>
                <c:pt idx="509">
                  <c:v>1359</c:v>
                </c:pt>
                <c:pt idx="510">
                  <c:v>1364</c:v>
                </c:pt>
                <c:pt idx="511">
                  <c:v>1365</c:v>
                </c:pt>
                <c:pt idx="512">
                  <c:v>1378</c:v>
                </c:pt>
                <c:pt idx="513">
                  <c:v>1384</c:v>
                </c:pt>
                <c:pt idx="514">
                  <c:v>1406</c:v>
                </c:pt>
                <c:pt idx="515">
                  <c:v>1437</c:v>
                </c:pt>
                <c:pt idx="516">
                  <c:v>1465</c:v>
                </c:pt>
                <c:pt idx="517">
                  <c:v>1465</c:v>
                </c:pt>
                <c:pt idx="518">
                  <c:v>1490</c:v>
                </c:pt>
                <c:pt idx="519">
                  <c:v>1521</c:v>
                </c:pt>
                <c:pt idx="520">
                  <c:v>1591</c:v>
                </c:pt>
                <c:pt idx="521">
                  <c:v>1611</c:v>
                </c:pt>
                <c:pt idx="522">
                  <c:v>1638</c:v>
                </c:pt>
                <c:pt idx="523">
                  <c:v>1641</c:v>
                </c:pt>
                <c:pt idx="524">
                  <c:v>1641</c:v>
                </c:pt>
                <c:pt idx="525">
                  <c:v>1645</c:v>
                </c:pt>
                <c:pt idx="526">
                  <c:v>1653</c:v>
                </c:pt>
                <c:pt idx="527">
                  <c:v>1745</c:v>
                </c:pt>
                <c:pt idx="528">
                  <c:v>1753</c:v>
                </c:pt>
                <c:pt idx="529">
                  <c:v>1798</c:v>
                </c:pt>
                <c:pt idx="530">
                  <c:v>1823</c:v>
                </c:pt>
                <c:pt idx="531">
                  <c:v>1860</c:v>
                </c:pt>
                <c:pt idx="532">
                  <c:v>1863</c:v>
                </c:pt>
                <c:pt idx="533">
                  <c:v>1863</c:v>
                </c:pt>
                <c:pt idx="534">
                  <c:v>1882</c:v>
                </c:pt>
                <c:pt idx="535">
                  <c:v>1885</c:v>
                </c:pt>
                <c:pt idx="536">
                  <c:v>1887</c:v>
                </c:pt>
                <c:pt idx="537">
                  <c:v>1910</c:v>
                </c:pt>
                <c:pt idx="538">
                  <c:v>1913</c:v>
                </c:pt>
                <c:pt idx="539">
                  <c:v>1947</c:v>
                </c:pt>
                <c:pt idx="540">
                  <c:v>1949</c:v>
                </c:pt>
                <c:pt idx="541">
                  <c:v>1967</c:v>
                </c:pt>
                <c:pt idx="542">
                  <c:v>1972</c:v>
                </c:pt>
                <c:pt idx="543">
                  <c:v>1983</c:v>
                </c:pt>
                <c:pt idx="544">
                  <c:v>1997</c:v>
                </c:pt>
                <c:pt idx="545">
                  <c:v>2006</c:v>
                </c:pt>
                <c:pt idx="546">
                  <c:v>2014</c:v>
                </c:pt>
                <c:pt idx="547">
                  <c:v>2030</c:v>
                </c:pt>
                <c:pt idx="548">
                  <c:v>2033</c:v>
                </c:pt>
                <c:pt idx="549">
                  <c:v>2061</c:v>
                </c:pt>
                <c:pt idx="550">
                  <c:v>2067</c:v>
                </c:pt>
                <c:pt idx="551">
                  <c:v>2081</c:v>
                </c:pt>
                <c:pt idx="552">
                  <c:v>2097</c:v>
                </c:pt>
                <c:pt idx="553">
                  <c:v>2097</c:v>
                </c:pt>
                <c:pt idx="554">
                  <c:v>2100</c:v>
                </c:pt>
                <c:pt idx="555">
                  <c:v>2139</c:v>
                </c:pt>
                <c:pt idx="556">
                  <c:v>2167</c:v>
                </c:pt>
                <c:pt idx="557">
                  <c:v>2188</c:v>
                </c:pt>
                <c:pt idx="558">
                  <c:v>2190</c:v>
                </c:pt>
                <c:pt idx="559">
                  <c:v>2207</c:v>
                </c:pt>
                <c:pt idx="560">
                  <c:v>2223</c:v>
                </c:pt>
                <c:pt idx="561">
                  <c:v>2223</c:v>
                </c:pt>
                <c:pt idx="562">
                  <c:v>2268</c:v>
                </c:pt>
                <c:pt idx="563">
                  <c:v>2280</c:v>
                </c:pt>
                <c:pt idx="564">
                  <c:v>2296</c:v>
                </c:pt>
                <c:pt idx="565">
                  <c:v>2296</c:v>
                </c:pt>
                <c:pt idx="566">
                  <c:v>2296</c:v>
                </c:pt>
                <c:pt idx="567">
                  <c:v>2335</c:v>
                </c:pt>
                <c:pt idx="568">
                  <c:v>2335</c:v>
                </c:pt>
                <c:pt idx="569">
                  <c:v>2344</c:v>
                </c:pt>
                <c:pt idx="570">
                  <c:v>2349</c:v>
                </c:pt>
                <c:pt idx="571">
                  <c:v>2402</c:v>
                </c:pt>
                <c:pt idx="572">
                  <c:v>2430</c:v>
                </c:pt>
                <c:pt idx="573">
                  <c:v>2465</c:v>
                </c:pt>
                <c:pt idx="574">
                  <c:v>2497</c:v>
                </c:pt>
                <c:pt idx="575">
                  <c:v>2534</c:v>
                </c:pt>
                <c:pt idx="576">
                  <c:v>2534</c:v>
                </c:pt>
                <c:pt idx="577">
                  <c:v>2601</c:v>
                </c:pt>
                <c:pt idx="578">
                  <c:v>2601</c:v>
                </c:pt>
                <c:pt idx="579">
                  <c:v>2604</c:v>
                </c:pt>
                <c:pt idx="580">
                  <c:v>2612</c:v>
                </c:pt>
                <c:pt idx="581">
                  <c:v>2690</c:v>
                </c:pt>
                <c:pt idx="582">
                  <c:v>2750</c:v>
                </c:pt>
                <c:pt idx="583">
                  <c:v>2755</c:v>
                </c:pt>
                <c:pt idx="584">
                  <c:v>2780</c:v>
                </c:pt>
                <c:pt idx="585">
                  <c:v>2791</c:v>
                </c:pt>
                <c:pt idx="586">
                  <c:v>2823</c:v>
                </c:pt>
                <c:pt idx="587">
                  <c:v>2836</c:v>
                </c:pt>
                <c:pt idx="588">
                  <c:v>2839</c:v>
                </c:pt>
                <c:pt idx="589">
                  <c:v>2850</c:v>
                </c:pt>
                <c:pt idx="590">
                  <c:v>2859</c:v>
                </c:pt>
                <c:pt idx="591">
                  <c:v>2934</c:v>
                </c:pt>
                <c:pt idx="592">
                  <c:v>2965</c:v>
                </c:pt>
                <c:pt idx="593">
                  <c:v>2995</c:v>
                </c:pt>
                <c:pt idx="594">
                  <c:v>3015</c:v>
                </c:pt>
                <c:pt idx="595">
                  <c:v>3057</c:v>
                </c:pt>
                <c:pt idx="596">
                  <c:v>3058</c:v>
                </c:pt>
                <c:pt idx="597">
                  <c:v>3058</c:v>
                </c:pt>
                <c:pt idx="598">
                  <c:v>3069</c:v>
                </c:pt>
                <c:pt idx="599">
                  <c:v>3138</c:v>
                </c:pt>
                <c:pt idx="600">
                  <c:v>3161</c:v>
                </c:pt>
                <c:pt idx="601">
                  <c:v>3188</c:v>
                </c:pt>
                <c:pt idx="602">
                  <c:v>3240</c:v>
                </c:pt>
                <c:pt idx="603">
                  <c:v>3275</c:v>
                </c:pt>
                <c:pt idx="604">
                  <c:v>3287</c:v>
                </c:pt>
                <c:pt idx="605">
                  <c:v>3303</c:v>
                </c:pt>
                <c:pt idx="606">
                  <c:v>3303</c:v>
                </c:pt>
                <c:pt idx="607">
                  <c:v>3317</c:v>
                </c:pt>
                <c:pt idx="608">
                  <c:v>3401</c:v>
                </c:pt>
                <c:pt idx="609">
                  <c:v>3477</c:v>
                </c:pt>
                <c:pt idx="610">
                  <c:v>3483</c:v>
                </c:pt>
                <c:pt idx="611">
                  <c:v>3533</c:v>
                </c:pt>
                <c:pt idx="612">
                  <c:v>3580</c:v>
                </c:pt>
                <c:pt idx="613">
                  <c:v>3608</c:v>
                </c:pt>
                <c:pt idx="614">
                  <c:v>3756</c:v>
                </c:pt>
                <c:pt idx="615">
                  <c:v>3821</c:v>
                </c:pt>
                <c:pt idx="616">
                  <c:v>3840</c:v>
                </c:pt>
                <c:pt idx="617">
                  <c:v>3844</c:v>
                </c:pt>
                <c:pt idx="618">
                  <c:v>3883</c:v>
                </c:pt>
                <c:pt idx="619">
                  <c:v>3919</c:v>
                </c:pt>
                <c:pt idx="620">
                  <c:v>3989</c:v>
                </c:pt>
                <c:pt idx="621">
                  <c:v>4023</c:v>
                </c:pt>
                <c:pt idx="622">
                  <c:v>4059</c:v>
                </c:pt>
                <c:pt idx="623">
                  <c:v>4095</c:v>
                </c:pt>
                <c:pt idx="624">
                  <c:v>4120</c:v>
                </c:pt>
                <c:pt idx="625">
                  <c:v>4129</c:v>
                </c:pt>
                <c:pt idx="626">
                  <c:v>4179</c:v>
                </c:pt>
                <c:pt idx="627">
                  <c:v>4199</c:v>
                </c:pt>
                <c:pt idx="628">
                  <c:v>4252</c:v>
                </c:pt>
                <c:pt idx="629">
                  <c:v>4255</c:v>
                </c:pt>
                <c:pt idx="630">
                  <c:v>4261</c:v>
                </c:pt>
                <c:pt idx="631">
                  <c:v>4325</c:v>
                </c:pt>
                <c:pt idx="632">
                  <c:v>4378</c:v>
                </c:pt>
                <c:pt idx="633">
                  <c:v>4384</c:v>
                </c:pt>
                <c:pt idx="634">
                  <c:v>4400</c:v>
                </c:pt>
                <c:pt idx="635">
                  <c:v>4407</c:v>
                </c:pt>
                <c:pt idx="636">
                  <c:v>4412</c:v>
                </c:pt>
                <c:pt idx="637">
                  <c:v>4439</c:v>
                </c:pt>
                <c:pt idx="638">
                  <c:v>4470</c:v>
                </c:pt>
                <c:pt idx="639">
                  <c:v>4490</c:v>
                </c:pt>
                <c:pt idx="640">
                  <c:v>4517</c:v>
                </c:pt>
                <c:pt idx="641">
                  <c:v>4557</c:v>
                </c:pt>
                <c:pt idx="642">
                  <c:v>4585</c:v>
                </c:pt>
                <c:pt idx="643">
                  <c:v>4599</c:v>
                </c:pt>
                <c:pt idx="644">
                  <c:v>4624</c:v>
                </c:pt>
                <c:pt idx="645">
                  <c:v>4627</c:v>
                </c:pt>
                <c:pt idx="646">
                  <c:v>4632</c:v>
                </c:pt>
                <c:pt idx="647">
                  <c:v>4662</c:v>
                </c:pt>
                <c:pt idx="648">
                  <c:v>4674</c:v>
                </c:pt>
                <c:pt idx="649">
                  <c:v>4674</c:v>
                </c:pt>
                <c:pt idx="650">
                  <c:v>4692</c:v>
                </c:pt>
                <c:pt idx="651">
                  <c:v>4730</c:v>
                </c:pt>
                <c:pt idx="652">
                  <c:v>4733</c:v>
                </c:pt>
                <c:pt idx="653">
                  <c:v>4733</c:v>
                </c:pt>
                <c:pt idx="654">
                  <c:v>4750</c:v>
                </c:pt>
                <c:pt idx="655">
                  <c:v>4756</c:v>
                </c:pt>
                <c:pt idx="656">
                  <c:v>4773</c:v>
                </c:pt>
                <c:pt idx="657">
                  <c:v>4834</c:v>
                </c:pt>
                <c:pt idx="658">
                  <c:v>4870</c:v>
                </c:pt>
                <c:pt idx="659">
                  <c:v>4884</c:v>
                </c:pt>
                <c:pt idx="660">
                  <c:v>4892</c:v>
                </c:pt>
                <c:pt idx="661">
                  <c:v>4932</c:v>
                </c:pt>
                <c:pt idx="662">
                  <c:v>4938</c:v>
                </c:pt>
                <c:pt idx="663">
                  <c:v>4949</c:v>
                </c:pt>
                <c:pt idx="664">
                  <c:v>4965</c:v>
                </c:pt>
                <c:pt idx="665">
                  <c:v>4988</c:v>
                </c:pt>
                <c:pt idx="666">
                  <c:v>5007</c:v>
                </c:pt>
                <c:pt idx="667">
                  <c:v>5021</c:v>
                </c:pt>
                <c:pt idx="668">
                  <c:v>5066</c:v>
                </c:pt>
                <c:pt idx="669">
                  <c:v>5144</c:v>
                </c:pt>
                <c:pt idx="670">
                  <c:v>5144</c:v>
                </c:pt>
                <c:pt idx="671">
                  <c:v>5169</c:v>
                </c:pt>
                <c:pt idx="672">
                  <c:v>5172</c:v>
                </c:pt>
                <c:pt idx="673">
                  <c:v>5214</c:v>
                </c:pt>
                <c:pt idx="674">
                  <c:v>5214</c:v>
                </c:pt>
                <c:pt idx="675">
                  <c:v>5215</c:v>
                </c:pt>
                <c:pt idx="676">
                  <c:v>5251</c:v>
                </c:pt>
                <c:pt idx="677">
                  <c:v>5254</c:v>
                </c:pt>
                <c:pt idx="678">
                  <c:v>5284</c:v>
                </c:pt>
                <c:pt idx="679">
                  <c:v>5284</c:v>
                </c:pt>
                <c:pt idx="680">
                  <c:v>5284</c:v>
                </c:pt>
                <c:pt idx="681">
                  <c:v>5324</c:v>
                </c:pt>
                <c:pt idx="682">
                  <c:v>5345</c:v>
                </c:pt>
                <c:pt idx="683">
                  <c:v>5390</c:v>
                </c:pt>
                <c:pt idx="684">
                  <c:v>5416</c:v>
                </c:pt>
                <c:pt idx="685">
                  <c:v>5450</c:v>
                </c:pt>
                <c:pt idx="686">
                  <c:v>5458</c:v>
                </c:pt>
                <c:pt idx="687">
                  <c:v>5483</c:v>
                </c:pt>
                <c:pt idx="688">
                  <c:v>5489</c:v>
                </c:pt>
                <c:pt idx="689">
                  <c:v>5489</c:v>
                </c:pt>
                <c:pt idx="690">
                  <c:v>5489</c:v>
                </c:pt>
                <c:pt idx="691">
                  <c:v>5489</c:v>
                </c:pt>
                <c:pt idx="692">
                  <c:v>5489</c:v>
                </c:pt>
                <c:pt idx="693">
                  <c:v>5514</c:v>
                </c:pt>
                <c:pt idx="694">
                  <c:v>5517</c:v>
                </c:pt>
                <c:pt idx="695">
                  <c:v>5556</c:v>
                </c:pt>
                <c:pt idx="696">
                  <c:v>5556</c:v>
                </c:pt>
                <c:pt idx="697">
                  <c:v>5626</c:v>
                </c:pt>
                <c:pt idx="698">
                  <c:v>5664</c:v>
                </c:pt>
                <c:pt idx="699">
                  <c:v>5712</c:v>
                </c:pt>
                <c:pt idx="700">
                  <c:v>5723</c:v>
                </c:pt>
                <c:pt idx="701">
                  <c:v>5726</c:v>
                </c:pt>
                <c:pt idx="702">
                  <c:v>5825</c:v>
                </c:pt>
                <c:pt idx="703">
                  <c:v>5835</c:v>
                </c:pt>
                <c:pt idx="704">
                  <c:v>5858</c:v>
                </c:pt>
                <c:pt idx="705">
                  <c:v>5909</c:v>
                </c:pt>
                <c:pt idx="706">
                  <c:v>5909</c:v>
                </c:pt>
                <c:pt idx="707">
                  <c:v>5975</c:v>
                </c:pt>
                <c:pt idx="708">
                  <c:v>6012</c:v>
                </c:pt>
                <c:pt idx="709">
                  <c:v>6015</c:v>
                </c:pt>
                <c:pt idx="710">
                  <c:v>6015</c:v>
                </c:pt>
                <c:pt idx="711">
                  <c:v>6015</c:v>
                </c:pt>
                <c:pt idx="712">
                  <c:v>6018</c:v>
                </c:pt>
                <c:pt idx="713">
                  <c:v>6040</c:v>
                </c:pt>
                <c:pt idx="714">
                  <c:v>6062</c:v>
                </c:pt>
                <c:pt idx="715">
                  <c:v>6110</c:v>
                </c:pt>
                <c:pt idx="716">
                  <c:v>6196</c:v>
                </c:pt>
                <c:pt idx="717">
                  <c:v>6216</c:v>
                </c:pt>
                <c:pt idx="718">
                  <c:v>6275</c:v>
                </c:pt>
                <c:pt idx="719">
                  <c:v>6278</c:v>
                </c:pt>
                <c:pt idx="720">
                  <c:v>6278</c:v>
                </c:pt>
                <c:pt idx="721">
                  <c:v>6353</c:v>
                </c:pt>
                <c:pt idx="722">
                  <c:v>6398</c:v>
                </c:pt>
                <c:pt idx="723">
                  <c:v>6406</c:v>
                </c:pt>
                <c:pt idx="724">
                  <c:v>6406</c:v>
                </c:pt>
                <c:pt idx="725">
                  <c:v>6406</c:v>
                </c:pt>
                <c:pt idx="726">
                  <c:v>6406</c:v>
                </c:pt>
                <c:pt idx="727">
                  <c:v>6406</c:v>
                </c:pt>
                <c:pt idx="728">
                  <c:v>6406</c:v>
                </c:pt>
                <c:pt idx="729">
                  <c:v>6406</c:v>
                </c:pt>
                <c:pt idx="730">
                  <c:v>6406</c:v>
                </c:pt>
                <c:pt idx="731">
                  <c:v>6437</c:v>
                </c:pt>
                <c:pt idx="732">
                  <c:v>6474</c:v>
                </c:pt>
                <c:pt idx="733">
                  <c:v>6494</c:v>
                </c:pt>
                <c:pt idx="734">
                  <c:v>6505</c:v>
                </c:pt>
                <c:pt idx="735">
                  <c:v>6535</c:v>
                </c:pt>
                <c:pt idx="736">
                  <c:v>6647</c:v>
                </c:pt>
                <c:pt idx="737">
                  <c:v>6672</c:v>
                </c:pt>
                <c:pt idx="738">
                  <c:v>6672</c:v>
                </c:pt>
                <c:pt idx="739">
                  <c:v>6703</c:v>
                </c:pt>
                <c:pt idx="740">
                  <c:v>6706</c:v>
                </c:pt>
                <c:pt idx="741">
                  <c:v>6784</c:v>
                </c:pt>
                <c:pt idx="742">
                  <c:v>6785.5</c:v>
                </c:pt>
                <c:pt idx="743">
                  <c:v>6821</c:v>
                </c:pt>
                <c:pt idx="744">
                  <c:v>6829</c:v>
                </c:pt>
                <c:pt idx="745">
                  <c:v>6830.5</c:v>
                </c:pt>
                <c:pt idx="746">
                  <c:v>6832</c:v>
                </c:pt>
                <c:pt idx="747">
                  <c:v>6846</c:v>
                </c:pt>
                <c:pt idx="748">
                  <c:v>6849</c:v>
                </c:pt>
                <c:pt idx="749">
                  <c:v>6879</c:v>
                </c:pt>
                <c:pt idx="750">
                  <c:v>6901</c:v>
                </c:pt>
                <c:pt idx="751">
                  <c:v>7036</c:v>
                </c:pt>
                <c:pt idx="752">
                  <c:v>7109</c:v>
                </c:pt>
                <c:pt idx="753">
                  <c:v>7153</c:v>
                </c:pt>
                <c:pt idx="754">
                  <c:v>7153</c:v>
                </c:pt>
                <c:pt idx="755">
                  <c:v>7153</c:v>
                </c:pt>
                <c:pt idx="756">
                  <c:v>7181</c:v>
                </c:pt>
                <c:pt idx="757">
                  <c:v>7195</c:v>
                </c:pt>
                <c:pt idx="758">
                  <c:v>7201</c:v>
                </c:pt>
                <c:pt idx="759">
                  <c:v>7217</c:v>
                </c:pt>
                <c:pt idx="760">
                  <c:v>7221.5</c:v>
                </c:pt>
                <c:pt idx="761">
                  <c:v>7243.5</c:v>
                </c:pt>
                <c:pt idx="762">
                  <c:v>7299</c:v>
                </c:pt>
                <c:pt idx="763">
                  <c:v>7314</c:v>
                </c:pt>
                <c:pt idx="764">
                  <c:v>7314</c:v>
                </c:pt>
                <c:pt idx="765">
                  <c:v>7327</c:v>
                </c:pt>
                <c:pt idx="766">
                  <c:v>7334</c:v>
                </c:pt>
                <c:pt idx="767">
                  <c:v>7354</c:v>
                </c:pt>
                <c:pt idx="768">
                  <c:v>7354</c:v>
                </c:pt>
                <c:pt idx="769">
                  <c:v>7369</c:v>
                </c:pt>
                <c:pt idx="770">
                  <c:v>7397</c:v>
                </c:pt>
                <c:pt idx="771">
                  <c:v>7531</c:v>
                </c:pt>
                <c:pt idx="772">
                  <c:v>7562</c:v>
                </c:pt>
                <c:pt idx="773">
                  <c:v>7562</c:v>
                </c:pt>
                <c:pt idx="774">
                  <c:v>7562</c:v>
                </c:pt>
                <c:pt idx="775">
                  <c:v>7598</c:v>
                </c:pt>
                <c:pt idx="776">
                  <c:v>7601</c:v>
                </c:pt>
                <c:pt idx="777">
                  <c:v>7621</c:v>
                </c:pt>
                <c:pt idx="778">
                  <c:v>7623</c:v>
                </c:pt>
                <c:pt idx="779">
                  <c:v>7623</c:v>
                </c:pt>
                <c:pt idx="780">
                  <c:v>7634</c:v>
                </c:pt>
                <c:pt idx="781">
                  <c:v>7794</c:v>
                </c:pt>
                <c:pt idx="782">
                  <c:v>7864</c:v>
                </c:pt>
                <c:pt idx="783">
                  <c:v>7883</c:v>
                </c:pt>
                <c:pt idx="784">
                  <c:v>7887</c:v>
                </c:pt>
                <c:pt idx="785">
                  <c:v>7887</c:v>
                </c:pt>
                <c:pt idx="786">
                  <c:v>7892</c:v>
                </c:pt>
                <c:pt idx="787">
                  <c:v>8010</c:v>
                </c:pt>
                <c:pt idx="788">
                  <c:v>8189</c:v>
                </c:pt>
                <c:pt idx="789">
                  <c:v>8323</c:v>
                </c:pt>
                <c:pt idx="790">
                  <c:v>8659</c:v>
                </c:pt>
                <c:pt idx="791">
                  <c:v>8670</c:v>
                </c:pt>
                <c:pt idx="792">
                  <c:v>8715</c:v>
                </c:pt>
                <c:pt idx="793">
                  <c:v>8892.5</c:v>
                </c:pt>
                <c:pt idx="794">
                  <c:v>8892.5</c:v>
                </c:pt>
                <c:pt idx="795">
                  <c:v>8933</c:v>
                </c:pt>
                <c:pt idx="796">
                  <c:v>8947</c:v>
                </c:pt>
                <c:pt idx="797">
                  <c:v>8950</c:v>
                </c:pt>
                <c:pt idx="798">
                  <c:v>8950</c:v>
                </c:pt>
                <c:pt idx="799">
                  <c:v>8950</c:v>
                </c:pt>
                <c:pt idx="800">
                  <c:v>8977</c:v>
                </c:pt>
                <c:pt idx="801">
                  <c:v>8988</c:v>
                </c:pt>
                <c:pt idx="802">
                  <c:v>9151</c:v>
                </c:pt>
                <c:pt idx="803">
                  <c:v>9151</c:v>
                </c:pt>
                <c:pt idx="804">
                  <c:v>9188</c:v>
                </c:pt>
                <c:pt idx="805">
                  <c:v>9196</c:v>
                </c:pt>
                <c:pt idx="806">
                  <c:v>9204</c:v>
                </c:pt>
                <c:pt idx="807">
                  <c:v>9204</c:v>
                </c:pt>
                <c:pt idx="808">
                  <c:v>9204</c:v>
                </c:pt>
                <c:pt idx="809">
                  <c:v>9219.5</c:v>
                </c:pt>
                <c:pt idx="810">
                  <c:v>9238</c:v>
                </c:pt>
                <c:pt idx="811">
                  <c:v>9254</c:v>
                </c:pt>
                <c:pt idx="812">
                  <c:v>9371</c:v>
                </c:pt>
                <c:pt idx="813">
                  <c:v>9371</c:v>
                </c:pt>
                <c:pt idx="814">
                  <c:v>9371</c:v>
                </c:pt>
                <c:pt idx="815">
                  <c:v>9371</c:v>
                </c:pt>
                <c:pt idx="816">
                  <c:v>9371</c:v>
                </c:pt>
                <c:pt idx="817">
                  <c:v>9472</c:v>
                </c:pt>
                <c:pt idx="818">
                  <c:v>9472</c:v>
                </c:pt>
                <c:pt idx="819">
                  <c:v>9472</c:v>
                </c:pt>
                <c:pt idx="820">
                  <c:v>9514</c:v>
                </c:pt>
                <c:pt idx="821">
                  <c:v>9514</c:v>
                </c:pt>
                <c:pt idx="822">
                  <c:v>9514</c:v>
                </c:pt>
                <c:pt idx="823">
                  <c:v>9517</c:v>
                </c:pt>
                <c:pt idx="824">
                  <c:v>9651.5</c:v>
                </c:pt>
                <c:pt idx="825">
                  <c:v>9670.5</c:v>
                </c:pt>
                <c:pt idx="826">
                  <c:v>9674</c:v>
                </c:pt>
                <c:pt idx="827">
                  <c:v>9675</c:v>
                </c:pt>
                <c:pt idx="828">
                  <c:v>9727</c:v>
                </c:pt>
                <c:pt idx="829">
                  <c:v>9727</c:v>
                </c:pt>
                <c:pt idx="830">
                  <c:v>9727</c:v>
                </c:pt>
                <c:pt idx="831">
                  <c:v>9727</c:v>
                </c:pt>
                <c:pt idx="832">
                  <c:v>9772</c:v>
                </c:pt>
                <c:pt idx="833">
                  <c:v>9777</c:v>
                </c:pt>
                <c:pt idx="834">
                  <c:v>9777</c:v>
                </c:pt>
                <c:pt idx="835">
                  <c:v>9777</c:v>
                </c:pt>
                <c:pt idx="836">
                  <c:v>9777</c:v>
                </c:pt>
                <c:pt idx="837">
                  <c:v>9777</c:v>
                </c:pt>
                <c:pt idx="838">
                  <c:v>9996</c:v>
                </c:pt>
                <c:pt idx="839">
                  <c:v>9998</c:v>
                </c:pt>
                <c:pt idx="840">
                  <c:v>9998</c:v>
                </c:pt>
                <c:pt idx="841">
                  <c:v>9998</c:v>
                </c:pt>
                <c:pt idx="842">
                  <c:v>10012</c:v>
                </c:pt>
                <c:pt idx="843">
                  <c:v>10049</c:v>
                </c:pt>
                <c:pt idx="844">
                  <c:v>10049</c:v>
                </c:pt>
                <c:pt idx="845">
                  <c:v>10082</c:v>
                </c:pt>
                <c:pt idx="846">
                  <c:v>10082</c:v>
                </c:pt>
                <c:pt idx="847">
                  <c:v>10082</c:v>
                </c:pt>
                <c:pt idx="848">
                  <c:v>10216</c:v>
                </c:pt>
                <c:pt idx="849">
                  <c:v>10216</c:v>
                </c:pt>
                <c:pt idx="850">
                  <c:v>10216</c:v>
                </c:pt>
                <c:pt idx="851">
                  <c:v>10247</c:v>
                </c:pt>
                <c:pt idx="852">
                  <c:v>10344</c:v>
                </c:pt>
                <c:pt idx="853">
                  <c:v>10368</c:v>
                </c:pt>
                <c:pt idx="854">
                  <c:v>10412</c:v>
                </c:pt>
                <c:pt idx="855">
                  <c:v>10412</c:v>
                </c:pt>
                <c:pt idx="856">
                  <c:v>10490</c:v>
                </c:pt>
                <c:pt idx="857">
                  <c:v>10490</c:v>
                </c:pt>
                <c:pt idx="858">
                  <c:v>10542</c:v>
                </c:pt>
                <c:pt idx="859">
                  <c:v>10569</c:v>
                </c:pt>
                <c:pt idx="860">
                  <c:v>10816</c:v>
                </c:pt>
                <c:pt idx="861">
                  <c:v>10824</c:v>
                </c:pt>
                <c:pt idx="862">
                  <c:v>10824</c:v>
                </c:pt>
                <c:pt idx="863">
                  <c:v>10824</c:v>
                </c:pt>
                <c:pt idx="864">
                  <c:v>11029</c:v>
                </c:pt>
                <c:pt idx="865">
                  <c:v>11213</c:v>
                </c:pt>
                <c:pt idx="866">
                  <c:v>11339</c:v>
                </c:pt>
                <c:pt idx="867">
                  <c:v>11378</c:v>
                </c:pt>
                <c:pt idx="868">
                  <c:v>11406</c:v>
                </c:pt>
                <c:pt idx="869">
                  <c:v>11610</c:v>
                </c:pt>
                <c:pt idx="870">
                  <c:v>11641</c:v>
                </c:pt>
                <c:pt idx="871">
                  <c:v>11856</c:v>
                </c:pt>
                <c:pt idx="872">
                  <c:v>11906</c:v>
                </c:pt>
                <c:pt idx="873">
                  <c:v>11910</c:v>
                </c:pt>
                <c:pt idx="874">
                  <c:v>11960</c:v>
                </c:pt>
                <c:pt idx="875">
                  <c:v>12130</c:v>
                </c:pt>
                <c:pt idx="876">
                  <c:v>12195</c:v>
                </c:pt>
                <c:pt idx="877">
                  <c:v>12223</c:v>
                </c:pt>
                <c:pt idx="878">
                  <c:v>12223</c:v>
                </c:pt>
                <c:pt idx="879">
                  <c:v>12262</c:v>
                </c:pt>
                <c:pt idx="880">
                  <c:v>12282.5</c:v>
                </c:pt>
                <c:pt idx="881">
                  <c:v>12436</c:v>
                </c:pt>
                <c:pt idx="882">
                  <c:v>12572</c:v>
                </c:pt>
              </c:numCache>
            </c:numRef>
          </c:xVal>
          <c:yVal>
            <c:numRef>
              <c:f>'Active 1'!$I$21:$I$975</c:f>
              <c:numCache>
                <c:formatCode>General</c:formatCode>
                <c:ptCount val="955"/>
                <c:pt idx="194">
                  <c:v>-9.039689051132882E-2</c:v>
                </c:pt>
                <c:pt idx="197">
                  <c:v>-8.1720819951442536E-2</c:v>
                </c:pt>
                <c:pt idx="198">
                  <c:v>-7.5893163018918131E-2</c:v>
                </c:pt>
                <c:pt idx="199">
                  <c:v>-7.3877771290426608E-2</c:v>
                </c:pt>
                <c:pt idx="206">
                  <c:v>-7.0317138684913516E-2</c:v>
                </c:pt>
                <c:pt idx="207">
                  <c:v>-7.2416019465890713E-2</c:v>
                </c:pt>
                <c:pt idx="209">
                  <c:v>-7.5178613144089468E-2</c:v>
                </c:pt>
                <c:pt idx="211">
                  <c:v>-7.6461029195343144E-2</c:v>
                </c:pt>
                <c:pt idx="213">
                  <c:v>-7.2445637466444168E-2</c:v>
                </c:pt>
                <c:pt idx="214">
                  <c:v>-7.6728053529222962E-2</c:v>
                </c:pt>
                <c:pt idx="218">
                  <c:v>-7.2865413625549991E-2</c:v>
                </c:pt>
                <c:pt idx="220">
                  <c:v>-7.056760584237054E-2</c:v>
                </c:pt>
                <c:pt idx="238">
                  <c:v>-5.4491119226440787E-2</c:v>
                </c:pt>
                <c:pt idx="242">
                  <c:v>-5.4260243305179756E-2</c:v>
                </c:pt>
                <c:pt idx="243">
                  <c:v>-5.6683284674363676E-2</c:v>
                </c:pt>
                <c:pt idx="244">
                  <c:v>-5.0134917270042934E-2</c:v>
                </c:pt>
                <c:pt idx="245">
                  <c:v>-4.8262343065289315E-2</c:v>
                </c:pt>
                <c:pt idx="246">
                  <c:v>-5.1375450122577604E-2</c:v>
                </c:pt>
                <c:pt idx="247">
                  <c:v>-4.0740189782809466E-2</c:v>
                </c:pt>
                <c:pt idx="248">
                  <c:v>-4.5426990262058098E-2</c:v>
                </c:pt>
                <c:pt idx="249">
                  <c:v>-4.5266542576428037E-2</c:v>
                </c:pt>
                <c:pt idx="250">
                  <c:v>-4.069401459855726E-2</c:v>
                </c:pt>
                <c:pt idx="251">
                  <c:v>-4.954895863920683E-2</c:v>
                </c:pt>
                <c:pt idx="252">
                  <c:v>-3.9396206811943557E-2</c:v>
                </c:pt>
                <c:pt idx="253">
                  <c:v>-3.767862287349999E-2</c:v>
                </c:pt>
                <c:pt idx="255">
                  <c:v>-5.1815982966218144E-2</c:v>
                </c:pt>
                <c:pt idx="256">
                  <c:v>-4.0380815080425236E-2</c:v>
                </c:pt>
                <c:pt idx="257">
                  <c:v>-4.4235759123694152E-2</c:v>
                </c:pt>
                <c:pt idx="258">
                  <c:v>-4.4083007298468146E-2</c:v>
                </c:pt>
                <c:pt idx="259">
                  <c:v>-5.1456608278385829E-2</c:v>
                </c:pt>
                <c:pt idx="260">
                  <c:v>-4.2288464719604235E-2</c:v>
                </c:pt>
                <c:pt idx="261">
                  <c:v>-4.2959873477229849E-2</c:v>
                </c:pt>
                <c:pt idx="262">
                  <c:v>-5.4814817522128578E-2</c:v>
                </c:pt>
                <c:pt idx="263">
                  <c:v>-4.063128223788226E-2</c:v>
                </c:pt>
                <c:pt idx="264">
                  <c:v>-4.6196114359190688E-2</c:v>
                </c:pt>
                <c:pt idx="265">
                  <c:v>-3.9196114354126621E-2</c:v>
                </c:pt>
                <c:pt idx="266">
                  <c:v>-4.1600498785555828E-2</c:v>
                </c:pt>
                <c:pt idx="267">
                  <c:v>-4.2882914836809505E-2</c:v>
                </c:pt>
                <c:pt idx="268">
                  <c:v>-4.372246715502115E-2</c:v>
                </c:pt>
                <c:pt idx="269">
                  <c:v>-4.372246715502115E-2</c:v>
                </c:pt>
                <c:pt idx="270">
                  <c:v>-4.3722467147745192E-2</c:v>
                </c:pt>
                <c:pt idx="271">
                  <c:v>-4.2852131387917325E-2</c:v>
                </c:pt>
                <c:pt idx="272">
                  <c:v>-4.1836739655991551E-2</c:v>
                </c:pt>
                <c:pt idx="273">
                  <c:v>-4.469168369541876E-2</c:v>
                </c:pt>
                <c:pt idx="274">
                  <c:v>-4.3119155721797142E-2</c:v>
                </c:pt>
                <c:pt idx="275">
                  <c:v>-4.2401571772643365E-2</c:v>
                </c:pt>
                <c:pt idx="276">
                  <c:v>-4.4103763990278821E-2</c:v>
                </c:pt>
                <c:pt idx="277">
                  <c:v>-4.2241124087013304E-2</c:v>
                </c:pt>
                <c:pt idx="279">
                  <c:v>-4.1316917282529175E-2</c:v>
                </c:pt>
                <c:pt idx="280">
                  <c:v>-4.1316917282529175E-2</c:v>
                </c:pt>
                <c:pt idx="281">
                  <c:v>-4.1316917275253218E-2</c:v>
                </c:pt>
                <c:pt idx="282">
                  <c:v>-4.1071815088798758E-2</c:v>
                </c:pt>
                <c:pt idx="283">
                  <c:v>-3.107181508676149E-2</c:v>
                </c:pt>
                <c:pt idx="284">
                  <c:v>-4.2354231140052434E-2</c:v>
                </c:pt>
                <c:pt idx="285">
                  <c:v>-5.1209175180702005E-2</c:v>
                </c:pt>
                <c:pt idx="286">
                  <c:v>-4.4895975668623578E-2</c:v>
                </c:pt>
                <c:pt idx="287">
                  <c:v>-3.8010248179489281E-2</c:v>
                </c:pt>
                <c:pt idx="288">
                  <c:v>-4.1292664231150411E-2</c:v>
                </c:pt>
                <c:pt idx="289">
                  <c:v>-4.3430024335975759E-2</c:v>
                </c:pt>
                <c:pt idx="290">
                  <c:v>-4.6101433086732868E-2</c:v>
                </c:pt>
                <c:pt idx="292">
                  <c:v>-4.2383849147881847E-2</c:v>
                </c:pt>
                <c:pt idx="294">
                  <c:v>-4.2070649637025781E-2</c:v>
                </c:pt>
                <c:pt idx="303">
                  <c:v>-3.8328812654071953E-2</c:v>
                </c:pt>
                <c:pt idx="304">
                  <c:v>-3.8733197077817749E-2</c:v>
                </c:pt>
                <c:pt idx="305">
                  <c:v>-3.8733197077817749E-2</c:v>
                </c:pt>
                <c:pt idx="307">
                  <c:v>-3.5733197080844548E-2</c:v>
                </c:pt>
                <c:pt idx="309">
                  <c:v>-4.0435389295453206E-2</c:v>
                </c:pt>
                <c:pt idx="310">
                  <c:v>-3.8435389295045752E-2</c:v>
                </c:pt>
                <c:pt idx="311">
                  <c:v>-3.8435389295045752E-2</c:v>
                </c:pt>
                <c:pt idx="312">
                  <c:v>-3.5404605834628455E-2</c:v>
                </c:pt>
                <c:pt idx="314">
                  <c:v>-3.9778206810296979E-2</c:v>
                </c:pt>
                <c:pt idx="322">
                  <c:v>-3.7983664231433067E-2</c:v>
                </c:pt>
                <c:pt idx="323">
                  <c:v>-4.1838608274701983E-2</c:v>
                </c:pt>
                <c:pt idx="330">
                  <c:v>-3.7263749392877799E-2</c:v>
                </c:pt>
                <c:pt idx="331">
                  <c:v>-3.6263749396312051E-2</c:v>
                </c:pt>
                <c:pt idx="332">
                  <c:v>-3.5263749392470345E-2</c:v>
                </c:pt>
                <c:pt idx="335">
                  <c:v>-3.0423031632381026E-2</c:v>
                </c:pt>
                <c:pt idx="336">
                  <c:v>-2.9674664227059111E-2</c:v>
                </c:pt>
                <c:pt idx="337">
                  <c:v>-2.7674664233927615E-2</c:v>
                </c:pt>
                <c:pt idx="338">
                  <c:v>-2.9926296840130817E-2</c:v>
                </c:pt>
                <c:pt idx="339">
                  <c:v>-2.9284506083058659E-2</c:v>
                </c:pt>
                <c:pt idx="340">
                  <c:v>-3.3566922138561495E-2</c:v>
                </c:pt>
                <c:pt idx="342">
                  <c:v>-2.8832781019445974E-2</c:v>
                </c:pt>
                <c:pt idx="346">
                  <c:v>-2.477121411357075E-2</c:v>
                </c:pt>
                <c:pt idx="347">
                  <c:v>-3.2038238437962718E-2</c:v>
                </c:pt>
                <c:pt idx="348">
                  <c:v>-3.103823844139697E-2</c:v>
                </c:pt>
                <c:pt idx="349">
                  <c:v>-3.0038238444831222E-2</c:v>
                </c:pt>
                <c:pt idx="350">
                  <c:v>-2.4038238443608861E-2</c:v>
                </c:pt>
                <c:pt idx="351">
                  <c:v>-2.1038238439359702E-2</c:v>
                </c:pt>
                <c:pt idx="352">
                  <c:v>-3.0411839412408881E-2</c:v>
                </c:pt>
                <c:pt idx="353">
                  <c:v>-3.1098639898118563E-2</c:v>
                </c:pt>
                <c:pt idx="354">
                  <c:v>-2.9800832118780818E-2</c:v>
                </c:pt>
                <c:pt idx="358">
                  <c:v>-1.2477605836465955E-2</c:v>
                </c:pt>
                <c:pt idx="359">
                  <c:v>-2.1042437954747584E-2</c:v>
                </c:pt>
                <c:pt idx="360">
                  <c:v>-1.7462214113038499E-2</c:v>
                </c:pt>
                <c:pt idx="361">
                  <c:v>-2.2164406327647157E-2</c:v>
                </c:pt>
                <c:pt idx="362">
                  <c:v>-2.1729238447733223E-2</c:v>
                </c:pt>
                <c:pt idx="363">
                  <c:v>-1.9621496343461331E-2</c:v>
                </c:pt>
                <c:pt idx="365">
                  <c:v>-2.5606104616599623E-2</c:v>
                </c:pt>
                <c:pt idx="366">
                  <c:v>-1.9292905111797154E-2</c:v>
                </c:pt>
                <c:pt idx="367">
                  <c:v>-1.4933530408598017E-2</c:v>
                </c:pt>
                <c:pt idx="368">
                  <c:v>-1.5154379558225628E-2</c:v>
                </c:pt>
                <c:pt idx="369">
                  <c:v>-1.5688428218709305E-2</c:v>
                </c:pt>
                <c:pt idx="370">
                  <c:v>-1.4810396591201425E-2</c:v>
                </c:pt>
                <c:pt idx="371">
                  <c:v>-2.1092812647111714E-2</c:v>
                </c:pt>
                <c:pt idx="372">
                  <c:v>-1.4657644765975419E-2</c:v>
                </c:pt>
                <c:pt idx="374">
                  <c:v>-1.2969678828085307E-2</c:v>
                </c:pt>
                <c:pt idx="375">
                  <c:v>-1.2488335763919167E-2</c:v>
                </c:pt>
                <c:pt idx="376">
                  <c:v>-1.2472944035835098E-2</c:v>
                </c:pt>
                <c:pt idx="377">
                  <c:v>-9.0146885631838813E-3</c:v>
                </c:pt>
                <c:pt idx="378">
                  <c:v>-1.0442160586535465E-2</c:v>
                </c:pt>
                <c:pt idx="379">
                  <c:v>-1.242676885885885E-2</c:v>
                </c:pt>
                <c:pt idx="380">
                  <c:v>-2.2817128919996321E-3</c:v>
                </c:pt>
                <c:pt idx="381">
                  <c:v>-1.8983905101777054E-2</c:v>
                </c:pt>
                <c:pt idx="382">
                  <c:v>-7.9839051031740382E-3</c:v>
                </c:pt>
                <c:pt idx="383">
                  <c:v>-1.3113569337292574E-2</c:v>
                </c:pt>
                <c:pt idx="384">
                  <c:v>-1.2663009729294572E-2</c:v>
                </c:pt>
                <c:pt idx="385">
                  <c:v>-1.1663009725452866E-2</c:v>
                </c:pt>
                <c:pt idx="386">
                  <c:v>-1.2502562043664511E-2</c:v>
                </c:pt>
                <c:pt idx="387">
                  <c:v>-1.0349810218031053E-2</c:v>
                </c:pt>
                <c:pt idx="388">
                  <c:v>-1.2204754260892514E-2</c:v>
                </c:pt>
                <c:pt idx="389">
                  <c:v>-1.1487170311738737E-2</c:v>
                </c:pt>
                <c:pt idx="390">
                  <c:v>-1.1899250610440504E-2</c:v>
                </c:pt>
                <c:pt idx="391">
                  <c:v>-1.0899250606598798E-2</c:v>
                </c:pt>
                <c:pt idx="393">
                  <c:v>-9.319026765297167E-3</c:v>
                </c:pt>
                <c:pt idx="396">
                  <c:v>-1.2723411193292122E-2</c:v>
                </c:pt>
                <c:pt idx="397">
                  <c:v>-2.4364036493352614E-2</c:v>
                </c:pt>
                <c:pt idx="398">
                  <c:v>-1.2043141119647771E-2</c:v>
                </c:pt>
                <c:pt idx="399">
                  <c:v>-1.3470613135723397E-2</c:v>
                </c:pt>
                <c:pt idx="400">
                  <c:v>-1.3584885637101252E-2</c:v>
                </c:pt>
                <c:pt idx="401">
                  <c:v>-9.3936544944881462E-3</c:v>
                </c:pt>
                <c:pt idx="402">
                  <c:v>-5.6760705629130825E-3</c:v>
                </c:pt>
                <c:pt idx="403">
                  <c:v>-1.6470566908537876E-2</c:v>
                </c:pt>
                <c:pt idx="404">
                  <c:v>-9.3705669132759795E-3</c:v>
                </c:pt>
                <c:pt idx="405">
                  <c:v>-8.3705669094342738E-3</c:v>
                </c:pt>
                <c:pt idx="406">
                  <c:v>-9.2101192203699611E-3</c:v>
                </c:pt>
                <c:pt idx="407">
                  <c:v>-9.7749513370217755E-3</c:v>
                </c:pt>
                <c:pt idx="408">
                  <c:v>-1.0629895376041532E-2</c:v>
                </c:pt>
                <c:pt idx="409">
                  <c:v>-9.6298953794757836E-3</c:v>
                </c:pt>
                <c:pt idx="410">
                  <c:v>-5.6298953786608763E-3</c:v>
                </c:pt>
                <c:pt idx="411">
                  <c:v>-6.1947274953126907E-3</c:v>
                </c:pt>
                <c:pt idx="412">
                  <c:v>-9.5991119160316885E-3</c:v>
                </c:pt>
                <c:pt idx="413">
                  <c:v>-1.202658393594902E-2</c:v>
                </c:pt>
                <c:pt idx="414">
                  <c:v>-8.0265839424100704E-3</c:v>
                </c:pt>
                <c:pt idx="415">
                  <c:v>-5.5837201871327125E-3</c:v>
                </c:pt>
                <c:pt idx="416">
                  <c:v>-8.0111922143260017E-3</c:v>
                </c:pt>
                <c:pt idx="418">
                  <c:v>-4.8661362525308505E-3</c:v>
                </c:pt>
                <c:pt idx="419">
                  <c:v>-5.2936082647647709E-3</c:v>
                </c:pt>
                <c:pt idx="420">
                  <c:v>-7.5683284594560973E-3</c:v>
                </c:pt>
                <c:pt idx="421">
                  <c:v>-7.6826009681099094E-3</c:v>
                </c:pt>
                <c:pt idx="422">
                  <c:v>-6.8199610686860979E-3</c:v>
                </c:pt>
                <c:pt idx="423">
                  <c:v>-6.3694014606880955E-3</c:v>
                </c:pt>
                <c:pt idx="424">
                  <c:v>-4.2770510917762294E-3</c:v>
                </c:pt>
                <c:pt idx="425">
                  <c:v>-7.8034038888290524E-3</c:v>
                </c:pt>
                <c:pt idx="426">
                  <c:v>-3.0858199461363256E-3</c:v>
                </c:pt>
                <c:pt idx="427">
                  <c:v>-4.3633333552861586E-4</c:v>
                </c:pt>
                <c:pt idx="429">
                  <c:v>-3.794542579271365E-3</c:v>
                </c:pt>
                <c:pt idx="430">
                  <c:v>-1.5391720808111131E-5</c:v>
                </c:pt>
                <c:pt idx="431">
                  <c:v>0</c:v>
                </c:pt>
                <c:pt idx="433">
                  <c:v>4.5198223888291977E-3</c:v>
                </c:pt>
                <c:pt idx="434">
                  <c:v>5.9857737287529744E-3</c:v>
                </c:pt>
                <c:pt idx="435">
                  <c:v>1.2835815068683587E-3</c:v>
                </c:pt>
                <c:pt idx="436">
                  <c:v>2.2835815107100643E-3</c:v>
                </c:pt>
                <c:pt idx="438">
                  <c:v>4.9099805328296497E-3</c:v>
                </c:pt>
                <c:pt idx="439">
                  <c:v>5.6583479381515644E-3</c:v>
                </c:pt>
                <c:pt idx="440">
                  <c:v>8.9034501288551837E-3</c:v>
                </c:pt>
                <c:pt idx="441">
                  <c:v>1.1063897814892698E-2</c:v>
                </c:pt>
                <c:pt idx="442">
                  <c:v>-6.2290267669595778E-4</c:v>
                </c:pt>
                <c:pt idx="443">
                  <c:v>1.0377097321907058E-2</c:v>
                </c:pt>
                <c:pt idx="444">
                  <c:v>1.0110072995303199E-2</c:v>
                </c:pt>
                <c:pt idx="445">
                  <c:v>1.0682600972359069E-2</c:v>
                </c:pt>
                <c:pt idx="446">
                  <c:v>1.1827656933746766E-2</c:v>
                </c:pt>
                <c:pt idx="447">
                  <c:v>8.7133844281197526E-3</c:v>
                </c:pt>
                <c:pt idx="448">
                  <c:v>1.1011192218575161E-2</c:v>
                </c:pt>
                <c:pt idx="449">
                  <c:v>1.0156248179555405E-2</c:v>
                </c:pt>
                <c:pt idx="450">
                  <c:v>1.2728776157018729E-2</c:v>
                </c:pt>
                <c:pt idx="451">
                  <c:v>1.3187031632696744E-2</c:v>
                </c:pt>
                <c:pt idx="452">
                  <c:v>1.4683766428788658E-2</c:v>
                </c:pt>
                <c:pt idx="453">
                  <c:v>1.5683766425354406E-2</c:v>
                </c:pt>
                <c:pt idx="454">
                  <c:v>1.8683766422327608E-2</c:v>
                </c:pt>
                <c:pt idx="455">
                  <c:v>1.8134326033759862E-2</c:v>
                </c:pt>
                <c:pt idx="456">
                  <c:v>1.8905781020293944E-2</c:v>
                </c:pt>
                <c:pt idx="457">
                  <c:v>1.0638756692060269E-2</c:v>
                </c:pt>
                <c:pt idx="458">
                  <c:v>1.8936564476462081E-2</c:v>
                </c:pt>
                <c:pt idx="459">
                  <c:v>1.7806900243158452E-2</c:v>
                </c:pt>
                <c:pt idx="460">
                  <c:v>2.0967347933037672E-2</c:v>
                </c:pt>
                <c:pt idx="461">
                  <c:v>2.0539875913527794E-2</c:v>
                </c:pt>
                <c:pt idx="462">
                  <c:v>2.0715715334517881E-2</c:v>
                </c:pt>
                <c:pt idx="463">
                  <c:v>2.1731107059167698E-2</c:v>
                </c:pt>
                <c:pt idx="464">
                  <c:v>1.4746498789463658E-2</c:v>
                </c:pt>
                <c:pt idx="465">
                  <c:v>1.4777282238355838E-2</c:v>
                </c:pt>
                <c:pt idx="466">
                  <c:v>2.1777282243419904E-2</c:v>
                </c:pt>
                <c:pt idx="467">
                  <c:v>2.2777282239985652E-2</c:v>
                </c:pt>
                <c:pt idx="468">
                  <c:v>2.7777282237366308E-2</c:v>
                </c:pt>
                <c:pt idx="469">
                  <c:v>2.280806569615379E-2</c:v>
                </c:pt>
                <c:pt idx="470">
                  <c:v>2.4289408756885678E-2</c:v>
                </c:pt>
                <c:pt idx="471">
                  <c:v>2.3037776161800139E-2</c:v>
                </c:pt>
                <c:pt idx="472">
                  <c:v>2.6198223851679359E-2</c:v>
                </c:pt>
                <c:pt idx="473">
                  <c:v>1.5679566909966525E-2</c:v>
                </c:pt>
                <c:pt idx="474">
                  <c:v>2.0679566914623138E-2</c:v>
                </c:pt>
                <c:pt idx="475">
                  <c:v>2.5679566912003793E-2</c:v>
                </c:pt>
                <c:pt idx="476">
                  <c:v>2.7557598543353379E-2</c:v>
                </c:pt>
                <c:pt idx="477">
                  <c:v>2.4992766426294111E-2</c:v>
                </c:pt>
                <c:pt idx="478">
                  <c:v>2.5572990271029994E-2</c:v>
                </c:pt>
                <c:pt idx="479">
                  <c:v>2.2145518254546914E-2</c:v>
                </c:pt>
                <c:pt idx="480">
                  <c:v>2.6619165459123906E-2</c:v>
                </c:pt>
                <c:pt idx="481">
                  <c:v>3.0367532846867107E-2</c:v>
                </c:pt>
                <c:pt idx="482">
                  <c:v>2.6382924574136268E-2</c:v>
                </c:pt>
                <c:pt idx="483">
                  <c:v>2.5963148422306404E-2</c:v>
                </c:pt>
                <c:pt idx="484">
                  <c:v>2.9551068131695502E-2</c:v>
                </c:pt>
                <c:pt idx="485">
                  <c:v>2.7925834554480389E-2</c:v>
                </c:pt>
                <c:pt idx="486">
                  <c:v>2.7788474457338452E-2</c:v>
                </c:pt>
                <c:pt idx="487">
                  <c:v>2.9506058403057978E-2</c:v>
                </c:pt>
                <c:pt idx="488">
                  <c:v>3.1506058403465431E-2</c:v>
                </c:pt>
                <c:pt idx="489">
                  <c:v>3.6506058400846086E-2</c:v>
                </c:pt>
                <c:pt idx="490">
                  <c:v>3.2658810225257184E-2</c:v>
                </c:pt>
                <c:pt idx="491">
                  <c:v>3.0376394170161802E-2</c:v>
                </c:pt>
                <c:pt idx="492">
                  <c:v>3.209397810860537E-2</c:v>
                </c:pt>
                <c:pt idx="493">
                  <c:v>3.1117065700527746E-2</c:v>
                </c:pt>
                <c:pt idx="494">
                  <c:v>3.0689593673741911E-2</c:v>
                </c:pt>
                <c:pt idx="495">
                  <c:v>3.1407177622895688E-2</c:v>
                </c:pt>
                <c:pt idx="496">
                  <c:v>3.3269817518885247E-2</c:v>
                </c:pt>
                <c:pt idx="497">
                  <c:v>3.0850041366647929E-2</c:v>
                </c:pt>
                <c:pt idx="498">
                  <c:v>2.7147849155880976E-2</c:v>
                </c:pt>
                <c:pt idx="499">
                  <c:v>3.1147849156695884E-2</c:v>
                </c:pt>
                <c:pt idx="500">
                  <c:v>2.9163240884372499E-2</c:v>
                </c:pt>
                <c:pt idx="501">
                  <c:v>3.0880824822816066E-2</c:v>
                </c:pt>
                <c:pt idx="502">
                  <c:v>3.3178632605995517E-2</c:v>
                </c:pt>
                <c:pt idx="504">
                  <c:v>3.4538007297669537E-2</c:v>
                </c:pt>
                <c:pt idx="505">
                  <c:v>3.7690759127144702E-2</c:v>
                </c:pt>
                <c:pt idx="506">
                  <c:v>3.2439126531244256E-2</c:v>
                </c:pt>
                <c:pt idx="507">
                  <c:v>3.0614965944550931E-2</c:v>
                </c:pt>
                <c:pt idx="508">
                  <c:v>3.5050133825279772E-2</c:v>
                </c:pt>
                <c:pt idx="509">
                  <c:v>3.3065525552956387E-2</c:v>
                </c:pt>
                <c:pt idx="510">
                  <c:v>3.2928165455814451E-2</c:v>
                </c:pt>
                <c:pt idx="511">
                  <c:v>3.4500693436712027E-2</c:v>
                </c:pt>
                <c:pt idx="512">
                  <c:v>2.994355717964936E-2</c:v>
                </c:pt>
                <c:pt idx="513">
                  <c:v>2.9378725062997546E-2</c:v>
                </c:pt>
                <c:pt idx="514">
                  <c:v>3.3974340636632405E-2</c:v>
                </c:pt>
                <c:pt idx="515">
                  <c:v>3.1722708037705161E-2</c:v>
                </c:pt>
                <c:pt idx="516">
                  <c:v>3.47534914908465E-2</c:v>
                </c:pt>
                <c:pt idx="517">
                  <c:v>3.5753491487412248E-2</c:v>
                </c:pt>
                <c:pt idx="518">
                  <c:v>4.3066690996056423E-2</c:v>
                </c:pt>
                <c:pt idx="519">
                  <c:v>3.8815058396721724E-2</c:v>
                </c:pt>
                <c:pt idx="520">
                  <c:v>3.9892017033707816E-2</c:v>
                </c:pt>
                <c:pt idx="521">
                  <c:v>3.6342576648166869E-2</c:v>
                </c:pt>
                <c:pt idx="522">
                  <c:v>4.0800832124659792E-2</c:v>
                </c:pt>
                <c:pt idx="523">
                  <c:v>3.3518416057631839E-2</c:v>
                </c:pt>
                <c:pt idx="524">
                  <c:v>3.95184160588542E-2</c:v>
                </c:pt>
                <c:pt idx="525">
                  <c:v>3.8808527984656394E-2</c:v>
                </c:pt>
                <c:pt idx="526">
                  <c:v>3.3388751828169916E-2</c:v>
                </c:pt>
                <c:pt idx="527">
                  <c:v>4.106132603919832E-2</c:v>
                </c:pt>
                <c:pt idx="528">
                  <c:v>3.7641549883119296E-2</c:v>
                </c:pt>
                <c:pt idx="529">
                  <c:v>4.4405309003195725E-2</c:v>
                </c:pt>
                <c:pt idx="530">
                  <c:v>4.0718508520512842E-2</c:v>
                </c:pt>
                <c:pt idx="531">
                  <c:v>4.3902043798880186E-2</c:v>
                </c:pt>
                <c:pt idx="532">
                  <c:v>4.3619627744192258E-2</c:v>
                </c:pt>
                <c:pt idx="533">
                  <c:v>4.4619627740758006E-2</c:v>
                </c:pt>
                <c:pt idx="534">
                  <c:v>4.4497659371700138E-2</c:v>
                </c:pt>
                <c:pt idx="535">
                  <c:v>4.7215243313985411E-2</c:v>
                </c:pt>
                <c:pt idx="536">
                  <c:v>4.5360299278399907E-2</c:v>
                </c:pt>
                <c:pt idx="537">
                  <c:v>4.7528442824841477E-2</c:v>
                </c:pt>
                <c:pt idx="538">
                  <c:v>4.3246026769338641E-2</c:v>
                </c:pt>
                <c:pt idx="539">
                  <c:v>4.4711978109262418E-2</c:v>
                </c:pt>
                <c:pt idx="540">
                  <c:v>4.6857034067215864E-2</c:v>
                </c:pt>
                <c:pt idx="541">
                  <c:v>4.6162537713826168E-2</c:v>
                </c:pt>
                <c:pt idx="542">
                  <c:v>4.602517762396019E-2</c:v>
                </c:pt>
                <c:pt idx="543">
                  <c:v>4.7322985403297935E-2</c:v>
                </c:pt>
                <c:pt idx="544">
                  <c:v>4.7338377131382003E-2</c:v>
                </c:pt>
                <c:pt idx="545">
                  <c:v>4.6491128960042261E-2</c:v>
                </c:pt>
                <c:pt idx="546">
                  <c:v>4.7071352804778144E-2</c:v>
                </c:pt>
                <c:pt idx="547">
                  <c:v>4.6231800493842456E-2</c:v>
                </c:pt>
                <c:pt idx="548">
                  <c:v>4.6949384428444318E-2</c:v>
                </c:pt>
                <c:pt idx="549">
                  <c:v>4.4980167884205002E-2</c:v>
                </c:pt>
                <c:pt idx="550">
                  <c:v>4.4415335767553188E-2</c:v>
                </c:pt>
                <c:pt idx="551">
                  <c:v>4.5430727499478962E-2</c:v>
                </c:pt>
                <c:pt idx="552">
                  <c:v>4.4591175181267317E-2</c:v>
                </c:pt>
                <c:pt idx="553">
                  <c:v>4.7591175185516477E-2</c:v>
                </c:pt>
                <c:pt idx="554">
                  <c:v>4.6308759126986843E-2</c:v>
                </c:pt>
                <c:pt idx="555">
                  <c:v>4.263735036511207E-2</c:v>
                </c:pt>
                <c:pt idx="556">
                  <c:v>4.8668133822502568E-2</c:v>
                </c:pt>
                <c:pt idx="557">
                  <c:v>4.869122141826665E-2</c:v>
                </c:pt>
                <c:pt idx="558">
                  <c:v>4.6836277375405189E-2</c:v>
                </c:pt>
                <c:pt idx="559">
                  <c:v>4.7569253045367077E-2</c:v>
                </c:pt>
                <c:pt idx="560">
                  <c:v>5.4729700736061204E-2</c:v>
                </c:pt>
                <c:pt idx="561">
                  <c:v>5.6729700736468658E-2</c:v>
                </c:pt>
                <c:pt idx="562">
                  <c:v>4.649345985671971E-2</c:v>
                </c:pt>
                <c:pt idx="563">
                  <c:v>4.9363795624230988E-2</c:v>
                </c:pt>
                <c:pt idx="564">
                  <c:v>4.252424331207294E-2</c:v>
                </c:pt>
                <c:pt idx="565">
                  <c:v>4.3524243308638688E-2</c:v>
                </c:pt>
                <c:pt idx="566">
                  <c:v>4.7524243309453595E-2</c:v>
                </c:pt>
                <c:pt idx="567">
                  <c:v>4.5852834555262234E-2</c:v>
                </c:pt>
                <c:pt idx="568">
                  <c:v>4.5852834555262234E-2</c:v>
                </c:pt>
                <c:pt idx="569">
                  <c:v>4.7005586377053987E-2</c:v>
                </c:pt>
                <c:pt idx="570">
                  <c:v>4.4868226279504597E-2</c:v>
                </c:pt>
                <c:pt idx="571">
                  <c:v>5.5212209255842026E-2</c:v>
                </c:pt>
                <c:pt idx="572">
                  <c:v>4.7242992710380349E-2</c:v>
                </c:pt>
                <c:pt idx="573">
                  <c:v>4.6281472023110837E-2</c:v>
                </c:pt>
                <c:pt idx="574">
                  <c:v>4.7602367398212664E-2</c:v>
                </c:pt>
                <c:pt idx="575">
                  <c:v>4.8785902683448512E-2</c:v>
                </c:pt>
                <c:pt idx="576">
                  <c:v>5.0785902683855966E-2</c:v>
                </c:pt>
                <c:pt idx="577">
                  <c:v>5.014527738239849E-2</c:v>
                </c:pt>
                <c:pt idx="578">
                  <c:v>5.1145277378964238E-2</c:v>
                </c:pt>
                <c:pt idx="579">
                  <c:v>5.5862861321656965E-2</c:v>
                </c:pt>
                <c:pt idx="580">
                  <c:v>4.3443085160106421E-2</c:v>
                </c:pt>
                <c:pt idx="581">
                  <c:v>4.5100267641828395E-2</c:v>
                </c:pt>
                <c:pt idx="582">
                  <c:v>4.5451946476532612E-2</c:v>
                </c:pt>
                <c:pt idx="583">
                  <c:v>4.5314586379390676E-2</c:v>
                </c:pt>
                <c:pt idx="584">
                  <c:v>4.6627785886812489E-2</c:v>
                </c:pt>
                <c:pt idx="585">
                  <c:v>4.5925593680294696E-2</c:v>
                </c:pt>
                <c:pt idx="586">
                  <c:v>4.2246489058015868E-2</c:v>
                </c:pt>
                <c:pt idx="587">
                  <c:v>4.1689352809044067E-2</c:v>
                </c:pt>
                <c:pt idx="588">
                  <c:v>4.9406936741434038E-2</c:v>
                </c:pt>
                <c:pt idx="589">
                  <c:v>4.3704744530259632E-2</c:v>
                </c:pt>
                <c:pt idx="590">
                  <c:v>4.1857496355078183E-2</c:v>
                </c:pt>
                <c:pt idx="591">
                  <c:v>3.9797094897949137E-2</c:v>
                </c:pt>
                <c:pt idx="592">
                  <c:v>4.4545462289534044E-2</c:v>
                </c:pt>
                <c:pt idx="593">
                  <c:v>4.2721301702840719E-2</c:v>
                </c:pt>
                <c:pt idx="594">
                  <c:v>4.4171861314680427E-2</c:v>
                </c:pt>
                <c:pt idx="595">
                  <c:v>4.0218036505393684E-2</c:v>
                </c:pt>
                <c:pt idx="596">
                  <c:v>4.1790564479015302E-2</c:v>
                </c:pt>
                <c:pt idx="597">
                  <c:v>4.6790564483671915E-2</c:v>
                </c:pt>
                <c:pt idx="598">
                  <c:v>4.2088372269063257E-2</c:v>
                </c:pt>
                <c:pt idx="599">
                  <c:v>4.1592802925151773E-2</c:v>
                </c:pt>
                <c:pt idx="600">
                  <c:v>4.37609464788693E-2</c:v>
                </c:pt>
                <c:pt idx="601">
                  <c:v>4.321920195070561E-2</c:v>
                </c:pt>
                <c:pt idx="602">
                  <c:v>4.3990656937239692E-2</c:v>
                </c:pt>
                <c:pt idx="603">
                  <c:v>4.1029136256838683E-2</c:v>
                </c:pt>
                <c:pt idx="604">
                  <c:v>4.089947202737676E-2</c:v>
                </c:pt>
                <c:pt idx="605">
                  <c:v>4.1059919713006821E-2</c:v>
                </c:pt>
                <c:pt idx="606">
                  <c:v>4.4059919709980022E-2</c:v>
                </c:pt>
                <c:pt idx="607">
                  <c:v>4.3075311441498343E-2</c:v>
                </c:pt>
                <c:pt idx="608">
                  <c:v>4.1167661802319344E-2</c:v>
                </c:pt>
                <c:pt idx="609">
                  <c:v>4.1679788329929579E-2</c:v>
                </c:pt>
                <c:pt idx="610">
                  <c:v>4.1114956213277765E-2</c:v>
                </c:pt>
                <c:pt idx="611">
                  <c:v>4.2741355238831602E-2</c:v>
                </c:pt>
                <c:pt idx="612">
                  <c:v>4.1650170322100166E-2</c:v>
                </c:pt>
                <c:pt idx="613">
                  <c:v>4.0680953774426598E-2</c:v>
                </c:pt>
                <c:pt idx="614">
                  <c:v>4.1415094900003169E-2</c:v>
                </c:pt>
                <c:pt idx="615">
                  <c:v>3.8629413626040332E-2</c:v>
                </c:pt>
                <c:pt idx="616">
                  <c:v>4.3507445261639077E-2</c:v>
                </c:pt>
                <c:pt idx="617">
                  <c:v>4.2797557187441271E-2</c:v>
                </c:pt>
                <c:pt idx="618">
                  <c:v>4.0126148422132246E-2</c:v>
                </c:pt>
                <c:pt idx="619">
                  <c:v>3.8737155729904771E-2</c:v>
                </c:pt>
                <c:pt idx="620">
                  <c:v>4.3814114360429812E-2</c:v>
                </c:pt>
                <c:pt idx="621">
                  <c:v>4.2280065703380387E-2</c:v>
                </c:pt>
                <c:pt idx="622">
                  <c:v>4.7891073001665063E-2</c:v>
                </c:pt>
                <c:pt idx="623">
                  <c:v>4.5502080298319925E-2</c:v>
                </c:pt>
                <c:pt idx="624">
                  <c:v>4.4815279805334285E-2</c:v>
                </c:pt>
                <c:pt idx="625">
                  <c:v>4.6968031638243701E-2</c:v>
                </c:pt>
                <c:pt idx="626">
                  <c:v>4.1594430658733472E-2</c:v>
                </c:pt>
                <c:pt idx="627">
                  <c:v>4.8044990275229793E-2</c:v>
                </c:pt>
                <c:pt idx="628">
                  <c:v>4.6388973241846543E-2</c:v>
                </c:pt>
                <c:pt idx="629">
                  <c:v>4.7106557183724362E-2</c:v>
                </c:pt>
                <c:pt idx="630">
                  <c:v>4.8541725067480002E-2</c:v>
                </c:pt>
                <c:pt idx="631">
                  <c:v>4.1183515815646388E-2</c:v>
                </c:pt>
                <c:pt idx="632">
                  <c:v>4.6527498787327204E-2</c:v>
                </c:pt>
                <c:pt idx="633">
                  <c:v>4.4962666674109641E-2</c:v>
                </c:pt>
                <c:pt idx="634">
                  <c:v>4.7123114360147156E-2</c:v>
                </c:pt>
                <c:pt idx="635">
                  <c:v>4.3130810227012262E-2</c:v>
                </c:pt>
                <c:pt idx="636">
                  <c:v>4.3993450126436073E-2</c:v>
                </c:pt>
                <c:pt idx="637">
                  <c:v>4.8451705602928996E-2</c:v>
                </c:pt>
                <c:pt idx="638">
                  <c:v>4.7200072993291542E-2</c:v>
                </c:pt>
                <c:pt idx="639">
                  <c:v>4.865063260513125E-2</c:v>
                </c:pt>
                <c:pt idx="640">
                  <c:v>5.4108888085465878E-2</c:v>
                </c:pt>
                <c:pt idx="641">
                  <c:v>4.901000730751548E-2</c:v>
                </c:pt>
                <c:pt idx="642">
                  <c:v>4.904079075640766E-2</c:v>
                </c:pt>
                <c:pt idx="643">
                  <c:v>4.9056182484491728E-2</c:v>
                </c:pt>
                <c:pt idx="644">
                  <c:v>4.9369382002623752E-2</c:v>
                </c:pt>
                <c:pt idx="645">
                  <c:v>4.8086965944094118E-2</c:v>
                </c:pt>
                <c:pt idx="646">
                  <c:v>4.7949605846952181E-2</c:v>
                </c:pt>
                <c:pt idx="647">
                  <c:v>4.8125445260666311E-2</c:v>
                </c:pt>
                <c:pt idx="648">
                  <c:v>4.5995781030796934E-2</c:v>
                </c:pt>
                <c:pt idx="649">
                  <c:v>4.9995781031611841E-2</c:v>
                </c:pt>
                <c:pt idx="650">
                  <c:v>4.7301284677814692E-2</c:v>
                </c:pt>
                <c:pt idx="651">
                  <c:v>5.2057347937079612E-2</c:v>
                </c:pt>
                <c:pt idx="652">
                  <c:v>4.5774931881169323E-2</c:v>
                </c:pt>
                <c:pt idx="653">
                  <c:v>5.2774931886233389E-2</c:v>
                </c:pt>
                <c:pt idx="654">
                  <c:v>4.7507907547696959E-2</c:v>
                </c:pt>
                <c:pt idx="655">
                  <c:v>4.6943075431045145E-2</c:v>
                </c:pt>
                <c:pt idx="656">
                  <c:v>4.8676051104848739E-2</c:v>
                </c:pt>
                <c:pt idx="657">
                  <c:v>4.9600257909332868E-2</c:v>
                </c:pt>
                <c:pt idx="658">
                  <c:v>4.921126521367114E-2</c:v>
                </c:pt>
                <c:pt idx="659">
                  <c:v>5.0226656938320957E-2</c:v>
                </c:pt>
                <c:pt idx="660">
                  <c:v>5.2806880783464294E-2</c:v>
                </c:pt>
                <c:pt idx="661">
                  <c:v>4.7708000005513895E-2</c:v>
                </c:pt>
                <c:pt idx="662">
                  <c:v>5.014316789311124E-2</c:v>
                </c:pt>
                <c:pt idx="663">
                  <c:v>5.2440975676290691E-2</c:v>
                </c:pt>
                <c:pt idx="664">
                  <c:v>4.8601423361105844E-2</c:v>
                </c:pt>
                <c:pt idx="665">
                  <c:v>5.2769566922506783E-2</c:v>
                </c:pt>
                <c:pt idx="666">
                  <c:v>4.4647598544543143E-2</c:v>
                </c:pt>
                <c:pt idx="667">
                  <c:v>5.0662990273849573E-2</c:v>
                </c:pt>
                <c:pt idx="668">
                  <c:v>5.0426749403413851E-2</c:v>
                </c:pt>
                <c:pt idx="669">
                  <c:v>4.7083931880479213E-2</c:v>
                </c:pt>
                <c:pt idx="670">
                  <c:v>4.8083931884320918E-2</c:v>
                </c:pt>
                <c:pt idx="671">
                  <c:v>5.4397131389123388E-2</c:v>
                </c:pt>
                <c:pt idx="672">
                  <c:v>4.9114715337054804E-2</c:v>
                </c:pt>
                <c:pt idx="673">
                  <c:v>4.6160890517057851E-2</c:v>
                </c:pt>
                <c:pt idx="674">
                  <c:v>4.8160890517465305E-2</c:v>
                </c:pt>
                <c:pt idx="675">
                  <c:v>4.7733418497955427E-2</c:v>
                </c:pt>
                <c:pt idx="676">
                  <c:v>4.6344425798451994E-2</c:v>
                </c:pt>
                <c:pt idx="677">
                  <c:v>4.506200973992236E-2</c:v>
                </c:pt>
                <c:pt idx="678">
                  <c:v>4.703784915182041E-2</c:v>
                </c:pt>
                <c:pt idx="679">
                  <c:v>4.9137849156977609E-2</c:v>
                </c:pt>
                <c:pt idx="680">
                  <c:v>5.7437849151028786E-2</c:v>
                </c:pt>
                <c:pt idx="681">
                  <c:v>4.8138968377315905E-2</c:v>
                </c:pt>
                <c:pt idx="682">
                  <c:v>5.5162055970868096E-2</c:v>
                </c:pt>
                <c:pt idx="683">
                  <c:v>5.0925815092341509E-2</c:v>
                </c:pt>
                <c:pt idx="684">
                  <c:v>5.1811542587529402E-2</c:v>
                </c:pt>
                <c:pt idx="685">
                  <c:v>4.9277493926638272E-2</c:v>
                </c:pt>
                <c:pt idx="686">
                  <c:v>4.5857717770559248E-2</c:v>
                </c:pt>
                <c:pt idx="687">
                  <c:v>4.8170917281822767E-2</c:v>
                </c:pt>
                <c:pt idx="688">
                  <c:v>4.1606085163948592E-2</c:v>
                </c:pt>
                <c:pt idx="689">
                  <c:v>4.260608516051434E-2</c:v>
                </c:pt>
                <c:pt idx="690">
                  <c:v>4.4606085160921793E-2</c:v>
                </c:pt>
                <c:pt idx="691">
                  <c:v>4.5606085164763499E-2</c:v>
                </c:pt>
                <c:pt idx="692">
                  <c:v>4.6606085161329247E-2</c:v>
                </c:pt>
                <c:pt idx="693">
                  <c:v>4.5919284682895523E-2</c:v>
                </c:pt>
                <c:pt idx="694">
                  <c:v>4.5636868620931637E-2</c:v>
                </c:pt>
                <c:pt idx="695">
                  <c:v>4.296545986289857E-2</c:v>
                </c:pt>
                <c:pt idx="696">
                  <c:v>4.6965459863713477E-2</c:v>
                </c:pt>
                <c:pt idx="697">
                  <c:v>4.3042418496042956E-2</c:v>
                </c:pt>
                <c:pt idx="698">
                  <c:v>4.3798481761768926E-2</c:v>
                </c:pt>
                <c:pt idx="702">
                  <c:v>4.2975486627256032E-2</c:v>
                </c:pt>
                <c:pt idx="703">
                  <c:v>4.3700766429537907E-2</c:v>
                </c:pt>
                <c:pt idx="704">
                  <c:v>4.3868909982847981E-2</c:v>
                </c:pt>
                <c:pt idx="706">
                  <c:v>4.2067836991918739E-2</c:v>
                </c:pt>
                <c:pt idx="707">
                  <c:v>3.8854683705721982E-2</c:v>
                </c:pt>
                <c:pt idx="708">
                  <c:v>4.3038218987931032E-2</c:v>
                </c:pt>
                <c:pt idx="709">
                  <c:v>4.1755802929401398E-2</c:v>
                </c:pt>
                <c:pt idx="710">
                  <c:v>4.4755802933650557E-2</c:v>
                </c:pt>
                <c:pt idx="711">
                  <c:v>4.7355802933452651E-2</c:v>
                </c:pt>
                <c:pt idx="712">
                  <c:v>3.847338687046431E-2</c:v>
                </c:pt>
                <c:pt idx="714">
                  <c:v>2.866461801022524E-2</c:v>
                </c:pt>
                <c:pt idx="715">
                  <c:v>4.1645961078756955E-2</c:v>
                </c:pt>
                <c:pt idx="716">
                  <c:v>4.0383367399044801E-2</c:v>
                </c:pt>
                <c:pt idx="721">
                  <c:v>4.1270260349847376E-2</c:v>
                </c:pt>
                <c:pt idx="723">
                  <c:v>3.7614243316056672E-2</c:v>
                </c:pt>
                <c:pt idx="725">
                  <c:v>4.161424331687158E-2</c:v>
                </c:pt>
                <c:pt idx="727">
                  <c:v>4.2614243320713285E-2</c:v>
                </c:pt>
                <c:pt idx="729">
                  <c:v>4.7614243318093941E-2</c:v>
                </c:pt>
                <c:pt idx="731">
                  <c:v>3.6362610720971134E-2</c:v>
                </c:pt>
                <c:pt idx="735">
                  <c:v>4.3470352808071766E-2</c:v>
                </c:pt>
                <c:pt idx="739">
                  <c:v>4.6655053534777835E-2</c:v>
                </c:pt>
                <c:pt idx="753">
                  <c:v>3.2292644777044188E-2</c:v>
                </c:pt>
                <c:pt idx="755">
                  <c:v>3.7292644774424843E-2</c:v>
                </c:pt>
                <c:pt idx="756">
                  <c:v>4.8323428229195997E-2</c:v>
                </c:pt>
                <c:pt idx="763">
                  <c:v>4.1469649644568563E-2</c:v>
                </c:pt>
                <c:pt idx="779">
                  <c:v>4.4380795625329483E-2</c:v>
                </c:pt>
                <c:pt idx="790">
                  <c:v>5.4519783465366345E-2</c:v>
                </c:pt>
                <c:pt idx="791">
                  <c:v>5.4817591248138342E-2</c:v>
                </c:pt>
                <c:pt idx="800">
                  <c:v>6.2483681271260139E-2</c:v>
                </c:pt>
                <c:pt idx="803">
                  <c:v>6.6203549889905844E-2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3CF-4244-A156-20F72B9E9840}"/>
            </c:ext>
          </c:extLst>
        </c:ser>
        <c:ser>
          <c:idx val="2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1'!$F$21:$F$975</c:f>
              <c:numCache>
                <c:formatCode>General</c:formatCode>
                <c:ptCount val="955"/>
                <c:pt idx="0">
                  <c:v>-23583</c:v>
                </c:pt>
                <c:pt idx="1">
                  <c:v>-22572</c:v>
                </c:pt>
                <c:pt idx="2">
                  <c:v>-21443</c:v>
                </c:pt>
                <c:pt idx="3">
                  <c:v>-21191</c:v>
                </c:pt>
                <c:pt idx="4">
                  <c:v>-20883</c:v>
                </c:pt>
                <c:pt idx="5">
                  <c:v>-20877</c:v>
                </c:pt>
                <c:pt idx="6">
                  <c:v>-20718</c:v>
                </c:pt>
                <c:pt idx="7">
                  <c:v>-20706</c:v>
                </c:pt>
                <c:pt idx="8">
                  <c:v>-20690</c:v>
                </c:pt>
                <c:pt idx="9">
                  <c:v>-20625</c:v>
                </c:pt>
                <c:pt idx="10">
                  <c:v>-20617</c:v>
                </c:pt>
                <c:pt idx="11">
                  <c:v>-20612</c:v>
                </c:pt>
                <c:pt idx="12">
                  <c:v>-20510</c:v>
                </c:pt>
                <c:pt idx="13">
                  <c:v>-20443</c:v>
                </c:pt>
                <c:pt idx="14">
                  <c:v>-20443</c:v>
                </c:pt>
                <c:pt idx="15">
                  <c:v>-20415</c:v>
                </c:pt>
                <c:pt idx="16">
                  <c:v>-20374</c:v>
                </c:pt>
                <c:pt idx="17">
                  <c:v>-20343</c:v>
                </c:pt>
                <c:pt idx="18">
                  <c:v>-20211</c:v>
                </c:pt>
                <c:pt idx="19">
                  <c:v>-20138</c:v>
                </c:pt>
                <c:pt idx="20">
                  <c:v>-20128</c:v>
                </c:pt>
                <c:pt idx="21">
                  <c:v>-20122</c:v>
                </c:pt>
                <c:pt idx="22">
                  <c:v>-20117</c:v>
                </c:pt>
                <c:pt idx="23">
                  <c:v>-20116</c:v>
                </c:pt>
                <c:pt idx="24">
                  <c:v>-20116</c:v>
                </c:pt>
                <c:pt idx="25">
                  <c:v>-20116</c:v>
                </c:pt>
                <c:pt idx="26">
                  <c:v>-20111</c:v>
                </c:pt>
                <c:pt idx="27">
                  <c:v>-20111</c:v>
                </c:pt>
                <c:pt idx="28">
                  <c:v>-20111</c:v>
                </c:pt>
                <c:pt idx="29">
                  <c:v>-20105</c:v>
                </c:pt>
                <c:pt idx="30">
                  <c:v>-20093</c:v>
                </c:pt>
                <c:pt idx="31">
                  <c:v>-20086</c:v>
                </c:pt>
                <c:pt idx="32">
                  <c:v>-20066</c:v>
                </c:pt>
                <c:pt idx="33">
                  <c:v>-20035</c:v>
                </c:pt>
                <c:pt idx="34">
                  <c:v>-20029</c:v>
                </c:pt>
                <c:pt idx="35">
                  <c:v>-20021</c:v>
                </c:pt>
                <c:pt idx="36">
                  <c:v>-20007</c:v>
                </c:pt>
                <c:pt idx="37">
                  <c:v>-20004</c:v>
                </c:pt>
                <c:pt idx="38">
                  <c:v>-19979</c:v>
                </c:pt>
                <c:pt idx="39">
                  <c:v>-19977</c:v>
                </c:pt>
                <c:pt idx="40">
                  <c:v>-19976</c:v>
                </c:pt>
                <c:pt idx="41">
                  <c:v>-19973</c:v>
                </c:pt>
                <c:pt idx="42">
                  <c:v>-19953</c:v>
                </c:pt>
                <c:pt idx="43">
                  <c:v>-19739</c:v>
                </c:pt>
                <c:pt idx="44">
                  <c:v>-19728</c:v>
                </c:pt>
                <c:pt idx="45">
                  <c:v>-19714</c:v>
                </c:pt>
                <c:pt idx="46">
                  <c:v>-19703</c:v>
                </c:pt>
                <c:pt idx="47">
                  <c:v>-19692</c:v>
                </c:pt>
                <c:pt idx="48">
                  <c:v>-19669</c:v>
                </c:pt>
                <c:pt idx="49">
                  <c:v>-19658</c:v>
                </c:pt>
                <c:pt idx="50">
                  <c:v>-19652</c:v>
                </c:pt>
                <c:pt idx="51">
                  <c:v>-19632</c:v>
                </c:pt>
                <c:pt idx="52">
                  <c:v>-19607</c:v>
                </c:pt>
                <c:pt idx="53">
                  <c:v>-19590</c:v>
                </c:pt>
                <c:pt idx="54">
                  <c:v>-19563</c:v>
                </c:pt>
                <c:pt idx="55">
                  <c:v>-19506</c:v>
                </c:pt>
                <c:pt idx="56">
                  <c:v>-19476</c:v>
                </c:pt>
                <c:pt idx="57">
                  <c:v>-19420</c:v>
                </c:pt>
                <c:pt idx="58">
                  <c:v>-19356</c:v>
                </c:pt>
                <c:pt idx="59">
                  <c:v>-19350</c:v>
                </c:pt>
                <c:pt idx="60">
                  <c:v>-19347</c:v>
                </c:pt>
                <c:pt idx="61">
                  <c:v>-19308</c:v>
                </c:pt>
                <c:pt idx="62">
                  <c:v>-19305</c:v>
                </c:pt>
                <c:pt idx="63">
                  <c:v>-19297</c:v>
                </c:pt>
                <c:pt idx="64">
                  <c:v>-19288</c:v>
                </c:pt>
                <c:pt idx="65">
                  <c:v>-19283</c:v>
                </c:pt>
                <c:pt idx="66">
                  <c:v>-19252</c:v>
                </c:pt>
                <c:pt idx="67">
                  <c:v>-19249</c:v>
                </c:pt>
                <c:pt idx="68">
                  <c:v>-19199</c:v>
                </c:pt>
                <c:pt idx="69">
                  <c:v>-19199</c:v>
                </c:pt>
                <c:pt idx="70">
                  <c:v>-19188</c:v>
                </c:pt>
                <c:pt idx="71">
                  <c:v>-19171</c:v>
                </c:pt>
                <c:pt idx="72">
                  <c:v>-19168</c:v>
                </c:pt>
                <c:pt idx="73">
                  <c:v>-19157</c:v>
                </c:pt>
                <c:pt idx="74">
                  <c:v>-19157</c:v>
                </c:pt>
                <c:pt idx="75">
                  <c:v>-19135</c:v>
                </c:pt>
                <c:pt idx="76">
                  <c:v>-19115</c:v>
                </c:pt>
                <c:pt idx="77">
                  <c:v>-19093</c:v>
                </c:pt>
                <c:pt idx="78">
                  <c:v>-19051</c:v>
                </c:pt>
                <c:pt idx="79">
                  <c:v>-19045</c:v>
                </c:pt>
                <c:pt idx="80">
                  <c:v>-19006</c:v>
                </c:pt>
                <c:pt idx="81">
                  <c:v>-18989</c:v>
                </c:pt>
                <c:pt idx="82">
                  <c:v>-18978</c:v>
                </c:pt>
                <c:pt idx="83">
                  <c:v>-18958</c:v>
                </c:pt>
                <c:pt idx="84">
                  <c:v>-18955</c:v>
                </c:pt>
                <c:pt idx="85">
                  <c:v>-18941</c:v>
                </c:pt>
                <c:pt idx="86">
                  <c:v>-18936</c:v>
                </c:pt>
                <c:pt idx="87">
                  <c:v>-18933</c:v>
                </c:pt>
                <c:pt idx="88">
                  <c:v>-18919</c:v>
                </c:pt>
                <c:pt idx="89">
                  <c:v>-18914</c:v>
                </c:pt>
                <c:pt idx="90">
                  <c:v>-18911</c:v>
                </c:pt>
                <c:pt idx="91">
                  <c:v>-18905</c:v>
                </c:pt>
                <c:pt idx="92">
                  <c:v>-18900</c:v>
                </c:pt>
                <c:pt idx="93">
                  <c:v>-18899</c:v>
                </c:pt>
                <c:pt idx="94">
                  <c:v>-18894</c:v>
                </c:pt>
                <c:pt idx="95">
                  <c:v>-18889</c:v>
                </c:pt>
                <c:pt idx="96">
                  <c:v>-18802</c:v>
                </c:pt>
                <c:pt idx="97">
                  <c:v>-18762</c:v>
                </c:pt>
                <c:pt idx="98">
                  <c:v>-18760</c:v>
                </c:pt>
                <c:pt idx="99">
                  <c:v>-18751</c:v>
                </c:pt>
                <c:pt idx="100">
                  <c:v>-18746</c:v>
                </c:pt>
                <c:pt idx="101">
                  <c:v>-18740</c:v>
                </c:pt>
                <c:pt idx="102">
                  <c:v>-18732</c:v>
                </c:pt>
                <c:pt idx="103">
                  <c:v>-18726</c:v>
                </c:pt>
                <c:pt idx="104">
                  <c:v>-18715</c:v>
                </c:pt>
                <c:pt idx="105">
                  <c:v>-18673</c:v>
                </c:pt>
                <c:pt idx="106">
                  <c:v>-18653</c:v>
                </c:pt>
                <c:pt idx="107">
                  <c:v>-18647</c:v>
                </c:pt>
                <c:pt idx="108">
                  <c:v>-18642</c:v>
                </c:pt>
                <c:pt idx="109">
                  <c:v>-18634</c:v>
                </c:pt>
                <c:pt idx="110">
                  <c:v>-18634</c:v>
                </c:pt>
                <c:pt idx="111">
                  <c:v>-18625</c:v>
                </c:pt>
                <c:pt idx="112">
                  <c:v>-18612</c:v>
                </c:pt>
                <c:pt idx="113">
                  <c:v>-18611</c:v>
                </c:pt>
                <c:pt idx="114">
                  <c:v>-18594</c:v>
                </c:pt>
                <c:pt idx="115">
                  <c:v>-18588</c:v>
                </c:pt>
                <c:pt idx="116">
                  <c:v>-18580</c:v>
                </c:pt>
                <c:pt idx="117">
                  <c:v>-18544</c:v>
                </c:pt>
                <c:pt idx="118">
                  <c:v>-18507</c:v>
                </c:pt>
                <c:pt idx="119">
                  <c:v>-18504</c:v>
                </c:pt>
                <c:pt idx="120">
                  <c:v>-18502</c:v>
                </c:pt>
                <c:pt idx="121">
                  <c:v>-18499</c:v>
                </c:pt>
                <c:pt idx="122">
                  <c:v>-18485</c:v>
                </c:pt>
                <c:pt idx="123">
                  <c:v>-18418</c:v>
                </c:pt>
                <c:pt idx="124">
                  <c:v>-18399</c:v>
                </c:pt>
                <c:pt idx="125">
                  <c:v>-18068</c:v>
                </c:pt>
                <c:pt idx="126">
                  <c:v>-18018</c:v>
                </c:pt>
                <c:pt idx="127">
                  <c:v>-18018</c:v>
                </c:pt>
                <c:pt idx="128">
                  <c:v>-17965</c:v>
                </c:pt>
                <c:pt idx="129">
                  <c:v>-17940</c:v>
                </c:pt>
                <c:pt idx="130">
                  <c:v>-17929</c:v>
                </c:pt>
                <c:pt idx="131">
                  <c:v>-17811</c:v>
                </c:pt>
                <c:pt idx="132">
                  <c:v>-17806</c:v>
                </c:pt>
                <c:pt idx="133">
                  <c:v>-17607</c:v>
                </c:pt>
                <c:pt idx="134">
                  <c:v>-17308</c:v>
                </c:pt>
                <c:pt idx="135">
                  <c:v>-17305</c:v>
                </c:pt>
                <c:pt idx="136">
                  <c:v>-17125</c:v>
                </c:pt>
                <c:pt idx="137">
                  <c:v>-16893</c:v>
                </c:pt>
                <c:pt idx="138">
                  <c:v>-16835</c:v>
                </c:pt>
                <c:pt idx="139">
                  <c:v>-16217</c:v>
                </c:pt>
                <c:pt idx="140">
                  <c:v>-16214</c:v>
                </c:pt>
                <c:pt idx="141">
                  <c:v>-16153</c:v>
                </c:pt>
                <c:pt idx="142">
                  <c:v>-15691</c:v>
                </c:pt>
                <c:pt idx="143">
                  <c:v>-15688</c:v>
                </c:pt>
                <c:pt idx="144">
                  <c:v>-15674</c:v>
                </c:pt>
                <c:pt idx="145">
                  <c:v>-15666</c:v>
                </c:pt>
                <c:pt idx="146">
                  <c:v>-15663</c:v>
                </c:pt>
                <c:pt idx="147">
                  <c:v>-15162</c:v>
                </c:pt>
                <c:pt idx="148">
                  <c:v>-15151</c:v>
                </c:pt>
                <c:pt idx="149">
                  <c:v>-14734</c:v>
                </c:pt>
                <c:pt idx="150">
                  <c:v>-14544</c:v>
                </c:pt>
                <c:pt idx="151">
                  <c:v>-14057</c:v>
                </c:pt>
                <c:pt idx="152">
                  <c:v>-13903</c:v>
                </c:pt>
                <c:pt idx="153">
                  <c:v>-13755</c:v>
                </c:pt>
                <c:pt idx="154">
                  <c:v>-13198</c:v>
                </c:pt>
                <c:pt idx="155">
                  <c:v>-12711</c:v>
                </c:pt>
                <c:pt idx="156">
                  <c:v>-12700</c:v>
                </c:pt>
                <c:pt idx="157">
                  <c:v>-12196</c:v>
                </c:pt>
                <c:pt idx="158">
                  <c:v>-12166</c:v>
                </c:pt>
                <c:pt idx="159">
                  <c:v>-12152</c:v>
                </c:pt>
                <c:pt idx="160">
                  <c:v>-12053</c:v>
                </c:pt>
                <c:pt idx="161">
                  <c:v>-11651</c:v>
                </c:pt>
                <c:pt idx="162">
                  <c:v>-11080</c:v>
                </c:pt>
                <c:pt idx="163">
                  <c:v>-10624</c:v>
                </c:pt>
                <c:pt idx="164">
                  <c:v>-10621</c:v>
                </c:pt>
                <c:pt idx="165">
                  <c:v>-10602</c:v>
                </c:pt>
                <c:pt idx="166">
                  <c:v>-10596</c:v>
                </c:pt>
                <c:pt idx="167">
                  <c:v>-10585</c:v>
                </c:pt>
                <c:pt idx="168">
                  <c:v>-10582</c:v>
                </c:pt>
                <c:pt idx="169">
                  <c:v>-10577</c:v>
                </c:pt>
                <c:pt idx="170">
                  <c:v>-10563</c:v>
                </c:pt>
                <c:pt idx="171">
                  <c:v>-10562</c:v>
                </c:pt>
                <c:pt idx="172">
                  <c:v>-10059</c:v>
                </c:pt>
                <c:pt idx="173">
                  <c:v>-10053</c:v>
                </c:pt>
                <c:pt idx="174">
                  <c:v>-9824</c:v>
                </c:pt>
                <c:pt idx="175">
                  <c:v>-9818</c:v>
                </c:pt>
                <c:pt idx="176">
                  <c:v>-9799</c:v>
                </c:pt>
                <c:pt idx="177">
                  <c:v>-9796</c:v>
                </c:pt>
                <c:pt idx="178">
                  <c:v>-7966</c:v>
                </c:pt>
                <c:pt idx="179">
                  <c:v>-7907</c:v>
                </c:pt>
                <c:pt idx="180">
                  <c:v>-7865</c:v>
                </c:pt>
                <c:pt idx="181">
                  <c:v>-7818</c:v>
                </c:pt>
                <c:pt idx="182">
                  <c:v>-7731</c:v>
                </c:pt>
                <c:pt idx="183">
                  <c:v>-7714</c:v>
                </c:pt>
                <c:pt idx="184">
                  <c:v>-7711</c:v>
                </c:pt>
                <c:pt idx="185">
                  <c:v>-7686</c:v>
                </c:pt>
                <c:pt idx="186">
                  <c:v>-7644</c:v>
                </c:pt>
                <c:pt idx="187">
                  <c:v>-7608</c:v>
                </c:pt>
                <c:pt idx="188">
                  <c:v>-7599</c:v>
                </c:pt>
                <c:pt idx="189">
                  <c:v>-7451</c:v>
                </c:pt>
                <c:pt idx="190">
                  <c:v>-7272</c:v>
                </c:pt>
                <c:pt idx="191">
                  <c:v>-7146</c:v>
                </c:pt>
                <c:pt idx="192">
                  <c:v>-7079</c:v>
                </c:pt>
                <c:pt idx="193">
                  <c:v>-7051</c:v>
                </c:pt>
                <c:pt idx="194">
                  <c:v>-6858</c:v>
                </c:pt>
                <c:pt idx="195">
                  <c:v>-6637</c:v>
                </c:pt>
                <c:pt idx="196">
                  <c:v>-6511</c:v>
                </c:pt>
                <c:pt idx="197">
                  <c:v>-6373</c:v>
                </c:pt>
                <c:pt idx="198">
                  <c:v>-6010</c:v>
                </c:pt>
                <c:pt idx="199">
                  <c:v>-5996</c:v>
                </c:pt>
                <c:pt idx="200">
                  <c:v>-5988</c:v>
                </c:pt>
                <c:pt idx="201">
                  <c:v>-5971</c:v>
                </c:pt>
                <c:pt idx="202">
                  <c:v>-5898</c:v>
                </c:pt>
                <c:pt idx="203">
                  <c:v>-5736</c:v>
                </c:pt>
                <c:pt idx="204">
                  <c:v>-5714</c:v>
                </c:pt>
                <c:pt idx="205">
                  <c:v>-5700</c:v>
                </c:pt>
                <c:pt idx="206">
                  <c:v>-5616</c:v>
                </c:pt>
                <c:pt idx="207">
                  <c:v>-5576</c:v>
                </c:pt>
                <c:pt idx="208">
                  <c:v>-5490</c:v>
                </c:pt>
                <c:pt idx="209">
                  <c:v>-5490</c:v>
                </c:pt>
                <c:pt idx="210">
                  <c:v>-5487</c:v>
                </c:pt>
                <c:pt idx="211">
                  <c:v>-5487</c:v>
                </c:pt>
                <c:pt idx="212">
                  <c:v>-5473</c:v>
                </c:pt>
                <c:pt idx="213">
                  <c:v>-5473</c:v>
                </c:pt>
                <c:pt idx="214">
                  <c:v>-5470</c:v>
                </c:pt>
                <c:pt idx="215">
                  <c:v>-5470</c:v>
                </c:pt>
                <c:pt idx="216">
                  <c:v>-5467</c:v>
                </c:pt>
                <c:pt idx="217">
                  <c:v>-5465</c:v>
                </c:pt>
                <c:pt idx="218">
                  <c:v>-5465</c:v>
                </c:pt>
                <c:pt idx="219">
                  <c:v>-5454</c:v>
                </c:pt>
                <c:pt idx="220">
                  <c:v>-5454</c:v>
                </c:pt>
                <c:pt idx="221">
                  <c:v>-5442</c:v>
                </c:pt>
                <c:pt idx="222">
                  <c:v>-5037</c:v>
                </c:pt>
                <c:pt idx="223">
                  <c:v>-4639</c:v>
                </c:pt>
                <c:pt idx="224">
                  <c:v>-4639</c:v>
                </c:pt>
                <c:pt idx="225">
                  <c:v>-4639</c:v>
                </c:pt>
                <c:pt idx="226">
                  <c:v>-4589</c:v>
                </c:pt>
                <c:pt idx="227">
                  <c:v>-4589</c:v>
                </c:pt>
                <c:pt idx="228">
                  <c:v>-4581</c:v>
                </c:pt>
                <c:pt idx="229">
                  <c:v>-4553</c:v>
                </c:pt>
                <c:pt idx="230">
                  <c:v>-4553</c:v>
                </c:pt>
                <c:pt idx="231">
                  <c:v>-4511</c:v>
                </c:pt>
                <c:pt idx="232">
                  <c:v>-4511</c:v>
                </c:pt>
                <c:pt idx="233">
                  <c:v>-4511</c:v>
                </c:pt>
                <c:pt idx="234">
                  <c:v>-4407</c:v>
                </c:pt>
                <c:pt idx="235">
                  <c:v>-4407</c:v>
                </c:pt>
                <c:pt idx="236">
                  <c:v>-4385</c:v>
                </c:pt>
                <c:pt idx="237">
                  <c:v>-4385</c:v>
                </c:pt>
                <c:pt idx="238">
                  <c:v>-4150</c:v>
                </c:pt>
                <c:pt idx="239">
                  <c:v>-4147</c:v>
                </c:pt>
                <c:pt idx="240">
                  <c:v>-4147</c:v>
                </c:pt>
                <c:pt idx="241">
                  <c:v>-4147</c:v>
                </c:pt>
                <c:pt idx="242">
                  <c:v>-3940</c:v>
                </c:pt>
                <c:pt idx="243">
                  <c:v>-3870</c:v>
                </c:pt>
                <c:pt idx="244">
                  <c:v>-3839</c:v>
                </c:pt>
                <c:pt idx="245">
                  <c:v>-3747</c:v>
                </c:pt>
                <c:pt idx="246">
                  <c:v>-3590</c:v>
                </c:pt>
                <c:pt idx="247">
                  <c:v>-3402</c:v>
                </c:pt>
                <c:pt idx="248">
                  <c:v>-3377</c:v>
                </c:pt>
                <c:pt idx="249">
                  <c:v>-3361</c:v>
                </c:pt>
                <c:pt idx="250">
                  <c:v>-3360</c:v>
                </c:pt>
                <c:pt idx="251">
                  <c:v>-3358</c:v>
                </c:pt>
                <c:pt idx="252">
                  <c:v>-3349</c:v>
                </c:pt>
                <c:pt idx="253">
                  <c:v>-3346</c:v>
                </c:pt>
                <c:pt idx="254">
                  <c:v>-3345.5</c:v>
                </c:pt>
                <c:pt idx="255">
                  <c:v>-3341</c:v>
                </c:pt>
                <c:pt idx="256">
                  <c:v>-3335</c:v>
                </c:pt>
                <c:pt idx="257">
                  <c:v>-3333</c:v>
                </c:pt>
                <c:pt idx="258">
                  <c:v>-3324</c:v>
                </c:pt>
                <c:pt idx="259">
                  <c:v>-3274</c:v>
                </c:pt>
                <c:pt idx="260">
                  <c:v>-3251</c:v>
                </c:pt>
                <c:pt idx="261">
                  <c:v>-3212</c:v>
                </c:pt>
                <c:pt idx="262">
                  <c:v>-3210</c:v>
                </c:pt>
                <c:pt idx="263">
                  <c:v>-3173</c:v>
                </c:pt>
                <c:pt idx="264">
                  <c:v>-3167</c:v>
                </c:pt>
                <c:pt idx="265">
                  <c:v>-3167</c:v>
                </c:pt>
                <c:pt idx="266">
                  <c:v>-3145</c:v>
                </c:pt>
                <c:pt idx="267">
                  <c:v>-3142</c:v>
                </c:pt>
                <c:pt idx="268">
                  <c:v>-3126</c:v>
                </c:pt>
                <c:pt idx="269">
                  <c:v>-3126</c:v>
                </c:pt>
                <c:pt idx="270">
                  <c:v>-3126</c:v>
                </c:pt>
                <c:pt idx="271">
                  <c:v>-3114</c:v>
                </c:pt>
                <c:pt idx="272">
                  <c:v>-3100</c:v>
                </c:pt>
                <c:pt idx="273">
                  <c:v>-3098</c:v>
                </c:pt>
                <c:pt idx="274">
                  <c:v>-3097</c:v>
                </c:pt>
                <c:pt idx="275">
                  <c:v>-3094</c:v>
                </c:pt>
                <c:pt idx="276">
                  <c:v>-3083</c:v>
                </c:pt>
                <c:pt idx="277">
                  <c:v>-3078</c:v>
                </c:pt>
                <c:pt idx="278">
                  <c:v>-3059.5</c:v>
                </c:pt>
                <c:pt idx="279">
                  <c:v>-3017</c:v>
                </c:pt>
                <c:pt idx="280">
                  <c:v>-3017</c:v>
                </c:pt>
                <c:pt idx="281">
                  <c:v>-3017</c:v>
                </c:pt>
                <c:pt idx="282">
                  <c:v>-2924</c:v>
                </c:pt>
                <c:pt idx="283">
                  <c:v>-2924</c:v>
                </c:pt>
                <c:pt idx="284">
                  <c:v>-2921</c:v>
                </c:pt>
                <c:pt idx="285">
                  <c:v>-2919</c:v>
                </c:pt>
                <c:pt idx="286">
                  <c:v>-2894</c:v>
                </c:pt>
                <c:pt idx="287">
                  <c:v>-2868</c:v>
                </c:pt>
                <c:pt idx="288">
                  <c:v>-2865</c:v>
                </c:pt>
                <c:pt idx="289">
                  <c:v>-2860</c:v>
                </c:pt>
                <c:pt idx="290">
                  <c:v>-2821</c:v>
                </c:pt>
                <c:pt idx="291">
                  <c:v>-2819</c:v>
                </c:pt>
                <c:pt idx="292">
                  <c:v>-2818</c:v>
                </c:pt>
                <c:pt idx="293">
                  <c:v>-2809</c:v>
                </c:pt>
                <c:pt idx="294">
                  <c:v>-2793</c:v>
                </c:pt>
                <c:pt idx="295">
                  <c:v>-2790</c:v>
                </c:pt>
                <c:pt idx="296">
                  <c:v>-2790</c:v>
                </c:pt>
                <c:pt idx="297">
                  <c:v>-2790</c:v>
                </c:pt>
                <c:pt idx="298">
                  <c:v>-2790</c:v>
                </c:pt>
                <c:pt idx="299">
                  <c:v>-2753</c:v>
                </c:pt>
                <c:pt idx="300">
                  <c:v>-2725</c:v>
                </c:pt>
                <c:pt idx="301">
                  <c:v>-2647</c:v>
                </c:pt>
                <c:pt idx="302">
                  <c:v>-2644</c:v>
                </c:pt>
                <c:pt idx="303">
                  <c:v>-2638</c:v>
                </c:pt>
                <c:pt idx="304">
                  <c:v>-2616</c:v>
                </c:pt>
                <c:pt idx="305">
                  <c:v>-2616</c:v>
                </c:pt>
                <c:pt idx="306">
                  <c:v>-2616</c:v>
                </c:pt>
                <c:pt idx="307">
                  <c:v>-2616</c:v>
                </c:pt>
                <c:pt idx="308">
                  <c:v>-2613</c:v>
                </c:pt>
                <c:pt idx="309">
                  <c:v>-2605</c:v>
                </c:pt>
                <c:pt idx="310">
                  <c:v>-2605</c:v>
                </c:pt>
                <c:pt idx="311">
                  <c:v>-2605</c:v>
                </c:pt>
                <c:pt idx="312">
                  <c:v>-2577</c:v>
                </c:pt>
                <c:pt idx="313">
                  <c:v>-2550</c:v>
                </c:pt>
                <c:pt idx="314">
                  <c:v>-2527</c:v>
                </c:pt>
                <c:pt idx="315">
                  <c:v>-2513</c:v>
                </c:pt>
                <c:pt idx="316">
                  <c:v>-2512.5</c:v>
                </c:pt>
                <c:pt idx="317">
                  <c:v>-2496</c:v>
                </c:pt>
                <c:pt idx="318">
                  <c:v>-2494</c:v>
                </c:pt>
                <c:pt idx="319">
                  <c:v>-2491</c:v>
                </c:pt>
                <c:pt idx="320">
                  <c:v>-2485</c:v>
                </c:pt>
                <c:pt idx="321">
                  <c:v>-2468</c:v>
                </c:pt>
                <c:pt idx="322">
                  <c:v>-2454</c:v>
                </c:pt>
                <c:pt idx="323">
                  <c:v>-2452</c:v>
                </c:pt>
                <c:pt idx="324">
                  <c:v>-2426</c:v>
                </c:pt>
                <c:pt idx="325">
                  <c:v>-2407</c:v>
                </c:pt>
                <c:pt idx="326">
                  <c:v>-2323</c:v>
                </c:pt>
                <c:pt idx="327">
                  <c:v>-2281</c:v>
                </c:pt>
                <c:pt idx="328">
                  <c:v>-2252</c:v>
                </c:pt>
                <c:pt idx="329">
                  <c:v>-2241</c:v>
                </c:pt>
                <c:pt idx="330">
                  <c:v>-2189</c:v>
                </c:pt>
                <c:pt idx="331">
                  <c:v>-2189</c:v>
                </c:pt>
                <c:pt idx="332">
                  <c:v>-2189</c:v>
                </c:pt>
                <c:pt idx="333">
                  <c:v>-2096</c:v>
                </c:pt>
                <c:pt idx="334">
                  <c:v>-2074</c:v>
                </c:pt>
                <c:pt idx="335">
                  <c:v>-2074</c:v>
                </c:pt>
                <c:pt idx="336">
                  <c:v>-2043</c:v>
                </c:pt>
                <c:pt idx="337">
                  <c:v>-2043</c:v>
                </c:pt>
                <c:pt idx="338">
                  <c:v>-2012</c:v>
                </c:pt>
                <c:pt idx="339">
                  <c:v>-1948</c:v>
                </c:pt>
                <c:pt idx="340">
                  <c:v>-1945</c:v>
                </c:pt>
                <c:pt idx="341">
                  <c:v>-1830</c:v>
                </c:pt>
                <c:pt idx="342">
                  <c:v>-1797</c:v>
                </c:pt>
                <c:pt idx="343">
                  <c:v>-1794</c:v>
                </c:pt>
                <c:pt idx="344">
                  <c:v>-1780</c:v>
                </c:pt>
                <c:pt idx="345">
                  <c:v>-1769</c:v>
                </c:pt>
                <c:pt idx="346">
                  <c:v>-1741</c:v>
                </c:pt>
                <c:pt idx="347">
                  <c:v>-1724</c:v>
                </c:pt>
                <c:pt idx="348">
                  <c:v>-1724</c:v>
                </c:pt>
                <c:pt idx="349">
                  <c:v>-1724</c:v>
                </c:pt>
                <c:pt idx="350">
                  <c:v>-1724</c:v>
                </c:pt>
                <c:pt idx="351">
                  <c:v>-1724</c:v>
                </c:pt>
                <c:pt idx="352">
                  <c:v>-1674</c:v>
                </c:pt>
                <c:pt idx="353">
                  <c:v>-1649</c:v>
                </c:pt>
                <c:pt idx="354">
                  <c:v>-1638</c:v>
                </c:pt>
                <c:pt idx="355">
                  <c:v>-1581</c:v>
                </c:pt>
                <c:pt idx="356">
                  <c:v>-1570</c:v>
                </c:pt>
                <c:pt idx="357">
                  <c:v>-1474</c:v>
                </c:pt>
                <c:pt idx="358">
                  <c:v>-1344</c:v>
                </c:pt>
                <c:pt idx="359">
                  <c:v>-1338</c:v>
                </c:pt>
                <c:pt idx="360">
                  <c:v>-1330</c:v>
                </c:pt>
                <c:pt idx="361">
                  <c:v>-1319</c:v>
                </c:pt>
                <c:pt idx="362">
                  <c:v>-1313</c:v>
                </c:pt>
                <c:pt idx="363">
                  <c:v>-1215</c:v>
                </c:pt>
                <c:pt idx="364">
                  <c:v>-1205</c:v>
                </c:pt>
                <c:pt idx="365">
                  <c:v>-1201</c:v>
                </c:pt>
                <c:pt idx="366">
                  <c:v>-1176</c:v>
                </c:pt>
                <c:pt idx="367">
                  <c:v>-1109</c:v>
                </c:pt>
                <c:pt idx="368">
                  <c:v>-1050</c:v>
                </c:pt>
                <c:pt idx="369">
                  <c:v>-1016</c:v>
                </c:pt>
                <c:pt idx="370">
                  <c:v>-997</c:v>
                </c:pt>
                <c:pt idx="371">
                  <c:v>-994</c:v>
                </c:pt>
                <c:pt idx="372">
                  <c:v>-988</c:v>
                </c:pt>
                <c:pt idx="373">
                  <c:v>-936</c:v>
                </c:pt>
                <c:pt idx="374">
                  <c:v>-882</c:v>
                </c:pt>
                <c:pt idx="375">
                  <c:v>-834</c:v>
                </c:pt>
                <c:pt idx="376">
                  <c:v>-820</c:v>
                </c:pt>
                <c:pt idx="377">
                  <c:v>-793</c:v>
                </c:pt>
                <c:pt idx="378">
                  <c:v>-792</c:v>
                </c:pt>
                <c:pt idx="379">
                  <c:v>-778</c:v>
                </c:pt>
                <c:pt idx="380">
                  <c:v>-776</c:v>
                </c:pt>
                <c:pt idx="381">
                  <c:v>-765</c:v>
                </c:pt>
                <c:pt idx="382">
                  <c:v>-765</c:v>
                </c:pt>
                <c:pt idx="383">
                  <c:v>-753</c:v>
                </c:pt>
                <c:pt idx="384">
                  <c:v>-733</c:v>
                </c:pt>
                <c:pt idx="385">
                  <c:v>-733</c:v>
                </c:pt>
                <c:pt idx="386">
                  <c:v>-717</c:v>
                </c:pt>
                <c:pt idx="387">
                  <c:v>-708</c:v>
                </c:pt>
                <c:pt idx="388">
                  <c:v>-706</c:v>
                </c:pt>
                <c:pt idx="389">
                  <c:v>-703</c:v>
                </c:pt>
                <c:pt idx="390">
                  <c:v>-688</c:v>
                </c:pt>
                <c:pt idx="391">
                  <c:v>-688</c:v>
                </c:pt>
                <c:pt idx="392">
                  <c:v>-680</c:v>
                </c:pt>
                <c:pt idx="393">
                  <c:v>-680</c:v>
                </c:pt>
                <c:pt idx="394">
                  <c:v>-667</c:v>
                </c:pt>
                <c:pt idx="395">
                  <c:v>-666</c:v>
                </c:pt>
                <c:pt idx="396">
                  <c:v>-658</c:v>
                </c:pt>
                <c:pt idx="397">
                  <c:v>-591</c:v>
                </c:pt>
                <c:pt idx="398">
                  <c:v>-559</c:v>
                </c:pt>
                <c:pt idx="399">
                  <c:v>-558</c:v>
                </c:pt>
                <c:pt idx="400">
                  <c:v>-532</c:v>
                </c:pt>
                <c:pt idx="401">
                  <c:v>-488</c:v>
                </c:pt>
                <c:pt idx="402">
                  <c:v>-485</c:v>
                </c:pt>
                <c:pt idx="403">
                  <c:v>-467</c:v>
                </c:pt>
                <c:pt idx="404">
                  <c:v>-467</c:v>
                </c:pt>
                <c:pt idx="405">
                  <c:v>-467</c:v>
                </c:pt>
                <c:pt idx="406">
                  <c:v>-451</c:v>
                </c:pt>
                <c:pt idx="407">
                  <c:v>-445</c:v>
                </c:pt>
                <c:pt idx="408">
                  <c:v>-443</c:v>
                </c:pt>
                <c:pt idx="409">
                  <c:v>-443</c:v>
                </c:pt>
                <c:pt idx="410">
                  <c:v>-443</c:v>
                </c:pt>
                <c:pt idx="411">
                  <c:v>-437</c:v>
                </c:pt>
                <c:pt idx="412">
                  <c:v>-415</c:v>
                </c:pt>
                <c:pt idx="413">
                  <c:v>-414</c:v>
                </c:pt>
                <c:pt idx="414">
                  <c:v>-414</c:v>
                </c:pt>
                <c:pt idx="415">
                  <c:v>-401</c:v>
                </c:pt>
                <c:pt idx="416">
                  <c:v>-400</c:v>
                </c:pt>
                <c:pt idx="417">
                  <c:v>-398</c:v>
                </c:pt>
                <c:pt idx="418">
                  <c:v>-398</c:v>
                </c:pt>
                <c:pt idx="419">
                  <c:v>-397</c:v>
                </c:pt>
                <c:pt idx="420">
                  <c:v>-387</c:v>
                </c:pt>
                <c:pt idx="421">
                  <c:v>-361</c:v>
                </c:pt>
                <c:pt idx="422">
                  <c:v>-356</c:v>
                </c:pt>
                <c:pt idx="423">
                  <c:v>-336</c:v>
                </c:pt>
                <c:pt idx="424">
                  <c:v>-252</c:v>
                </c:pt>
                <c:pt idx="425">
                  <c:v>-211</c:v>
                </c:pt>
                <c:pt idx="426">
                  <c:v>-208</c:v>
                </c:pt>
                <c:pt idx="427">
                  <c:v>-137</c:v>
                </c:pt>
                <c:pt idx="428">
                  <c:v>-129</c:v>
                </c:pt>
                <c:pt idx="429">
                  <c:v>-73</c:v>
                </c:pt>
                <c:pt idx="430">
                  <c:v>-14</c:v>
                </c:pt>
                <c:pt idx="431">
                  <c:v>-8</c:v>
                </c:pt>
                <c:pt idx="432">
                  <c:v>0</c:v>
                </c:pt>
                <c:pt idx="433">
                  <c:v>83</c:v>
                </c:pt>
                <c:pt idx="434">
                  <c:v>117</c:v>
                </c:pt>
                <c:pt idx="435">
                  <c:v>128</c:v>
                </c:pt>
                <c:pt idx="436">
                  <c:v>128</c:v>
                </c:pt>
                <c:pt idx="437">
                  <c:v>140</c:v>
                </c:pt>
                <c:pt idx="438">
                  <c:v>178</c:v>
                </c:pt>
                <c:pt idx="439">
                  <c:v>209</c:v>
                </c:pt>
                <c:pt idx="440">
                  <c:v>302</c:v>
                </c:pt>
                <c:pt idx="441">
                  <c:v>318</c:v>
                </c:pt>
                <c:pt idx="442">
                  <c:v>343</c:v>
                </c:pt>
                <c:pt idx="443">
                  <c:v>343</c:v>
                </c:pt>
                <c:pt idx="444">
                  <c:v>360</c:v>
                </c:pt>
                <c:pt idx="445">
                  <c:v>361</c:v>
                </c:pt>
                <c:pt idx="446">
                  <c:v>363</c:v>
                </c:pt>
                <c:pt idx="447">
                  <c:v>389</c:v>
                </c:pt>
                <c:pt idx="448">
                  <c:v>400</c:v>
                </c:pt>
                <c:pt idx="449">
                  <c:v>402</c:v>
                </c:pt>
                <c:pt idx="450">
                  <c:v>403</c:v>
                </c:pt>
                <c:pt idx="451">
                  <c:v>430</c:v>
                </c:pt>
                <c:pt idx="452">
                  <c:v>492</c:v>
                </c:pt>
                <c:pt idx="453">
                  <c:v>492</c:v>
                </c:pt>
                <c:pt idx="454">
                  <c:v>492</c:v>
                </c:pt>
                <c:pt idx="455">
                  <c:v>512</c:v>
                </c:pt>
                <c:pt idx="456">
                  <c:v>564</c:v>
                </c:pt>
                <c:pt idx="457">
                  <c:v>581</c:v>
                </c:pt>
                <c:pt idx="458">
                  <c:v>592</c:v>
                </c:pt>
                <c:pt idx="459">
                  <c:v>604</c:v>
                </c:pt>
                <c:pt idx="460">
                  <c:v>620</c:v>
                </c:pt>
                <c:pt idx="461">
                  <c:v>621</c:v>
                </c:pt>
                <c:pt idx="462">
                  <c:v>651</c:v>
                </c:pt>
                <c:pt idx="463">
                  <c:v>665</c:v>
                </c:pt>
                <c:pt idx="464">
                  <c:v>679</c:v>
                </c:pt>
                <c:pt idx="465">
                  <c:v>707</c:v>
                </c:pt>
                <c:pt idx="466">
                  <c:v>707</c:v>
                </c:pt>
                <c:pt idx="467">
                  <c:v>707</c:v>
                </c:pt>
                <c:pt idx="468">
                  <c:v>707</c:v>
                </c:pt>
                <c:pt idx="469">
                  <c:v>735</c:v>
                </c:pt>
                <c:pt idx="470">
                  <c:v>783</c:v>
                </c:pt>
                <c:pt idx="471">
                  <c:v>814</c:v>
                </c:pt>
                <c:pt idx="472">
                  <c:v>830</c:v>
                </c:pt>
                <c:pt idx="473">
                  <c:v>878</c:v>
                </c:pt>
                <c:pt idx="474">
                  <c:v>878</c:v>
                </c:pt>
                <c:pt idx="475">
                  <c:v>878</c:v>
                </c:pt>
                <c:pt idx="476">
                  <c:v>897</c:v>
                </c:pt>
                <c:pt idx="477">
                  <c:v>903</c:v>
                </c:pt>
                <c:pt idx="478">
                  <c:v>911</c:v>
                </c:pt>
                <c:pt idx="479">
                  <c:v>912</c:v>
                </c:pt>
                <c:pt idx="480">
                  <c:v>953</c:v>
                </c:pt>
                <c:pt idx="481">
                  <c:v>984</c:v>
                </c:pt>
                <c:pt idx="482">
                  <c:v>998</c:v>
                </c:pt>
                <c:pt idx="483">
                  <c:v>1006</c:v>
                </c:pt>
                <c:pt idx="484">
                  <c:v>1021</c:v>
                </c:pt>
                <c:pt idx="485">
                  <c:v>1102</c:v>
                </c:pt>
                <c:pt idx="486">
                  <c:v>1107</c:v>
                </c:pt>
                <c:pt idx="487">
                  <c:v>1110</c:v>
                </c:pt>
                <c:pt idx="488">
                  <c:v>1110</c:v>
                </c:pt>
                <c:pt idx="489">
                  <c:v>1110</c:v>
                </c:pt>
                <c:pt idx="490">
                  <c:v>1119</c:v>
                </c:pt>
                <c:pt idx="491">
                  <c:v>1122</c:v>
                </c:pt>
                <c:pt idx="492">
                  <c:v>1125</c:v>
                </c:pt>
                <c:pt idx="493">
                  <c:v>1146</c:v>
                </c:pt>
                <c:pt idx="494">
                  <c:v>1147</c:v>
                </c:pt>
                <c:pt idx="495">
                  <c:v>1150</c:v>
                </c:pt>
                <c:pt idx="496">
                  <c:v>1155</c:v>
                </c:pt>
                <c:pt idx="497">
                  <c:v>1163</c:v>
                </c:pt>
                <c:pt idx="498">
                  <c:v>1174</c:v>
                </c:pt>
                <c:pt idx="499">
                  <c:v>1174</c:v>
                </c:pt>
                <c:pt idx="500">
                  <c:v>1188</c:v>
                </c:pt>
                <c:pt idx="501">
                  <c:v>1191</c:v>
                </c:pt>
                <c:pt idx="502">
                  <c:v>1202</c:v>
                </c:pt>
                <c:pt idx="503">
                  <c:v>1219.5</c:v>
                </c:pt>
                <c:pt idx="504">
                  <c:v>1269</c:v>
                </c:pt>
                <c:pt idx="505">
                  <c:v>1278</c:v>
                </c:pt>
                <c:pt idx="506">
                  <c:v>1309</c:v>
                </c:pt>
                <c:pt idx="507">
                  <c:v>1339</c:v>
                </c:pt>
                <c:pt idx="508">
                  <c:v>1345</c:v>
                </c:pt>
                <c:pt idx="509">
                  <c:v>1359</c:v>
                </c:pt>
                <c:pt idx="510">
                  <c:v>1364</c:v>
                </c:pt>
                <c:pt idx="511">
                  <c:v>1365</c:v>
                </c:pt>
                <c:pt idx="512">
                  <c:v>1378</c:v>
                </c:pt>
                <c:pt idx="513">
                  <c:v>1384</c:v>
                </c:pt>
                <c:pt idx="514">
                  <c:v>1406</c:v>
                </c:pt>
                <c:pt idx="515">
                  <c:v>1437</c:v>
                </c:pt>
                <c:pt idx="516">
                  <c:v>1465</c:v>
                </c:pt>
                <c:pt idx="517">
                  <c:v>1465</c:v>
                </c:pt>
                <c:pt idx="518">
                  <c:v>1490</c:v>
                </c:pt>
                <c:pt idx="519">
                  <c:v>1521</c:v>
                </c:pt>
                <c:pt idx="520">
                  <c:v>1591</c:v>
                </c:pt>
                <c:pt idx="521">
                  <c:v>1611</c:v>
                </c:pt>
                <c:pt idx="522">
                  <c:v>1638</c:v>
                </c:pt>
                <c:pt idx="523">
                  <c:v>1641</c:v>
                </c:pt>
                <c:pt idx="524">
                  <c:v>1641</c:v>
                </c:pt>
                <c:pt idx="525">
                  <c:v>1645</c:v>
                </c:pt>
                <c:pt idx="526">
                  <c:v>1653</c:v>
                </c:pt>
                <c:pt idx="527">
                  <c:v>1745</c:v>
                </c:pt>
                <c:pt idx="528">
                  <c:v>1753</c:v>
                </c:pt>
                <c:pt idx="529">
                  <c:v>1798</c:v>
                </c:pt>
                <c:pt idx="530">
                  <c:v>1823</c:v>
                </c:pt>
                <c:pt idx="531">
                  <c:v>1860</c:v>
                </c:pt>
                <c:pt idx="532">
                  <c:v>1863</c:v>
                </c:pt>
                <c:pt idx="533">
                  <c:v>1863</c:v>
                </c:pt>
                <c:pt idx="534">
                  <c:v>1882</c:v>
                </c:pt>
                <c:pt idx="535">
                  <c:v>1885</c:v>
                </c:pt>
                <c:pt idx="536">
                  <c:v>1887</c:v>
                </c:pt>
                <c:pt idx="537">
                  <c:v>1910</c:v>
                </c:pt>
                <c:pt idx="538">
                  <c:v>1913</c:v>
                </c:pt>
                <c:pt idx="539">
                  <c:v>1947</c:v>
                </c:pt>
                <c:pt idx="540">
                  <c:v>1949</c:v>
                </c:pt>
                <c:pt idx="541">
                  <c:v>1967</c:v>
                </c:pt>
                <c:pt idx="542">
                  <c:v>1972</c:v>
                </c:pt>
                <c:pt idx="543">
                  <c:v>1983</c:v>
                </c:pt>
                <c:pt idx="544">
                  <c:v>1997</c:v>
                </c:pt>
                <c:pt idx="545">
                  <c:v>2006</c:v>
                </c:pt>
                <c:pt idx="546">
                  <c:v>2014</c:v>
                </c:pt>
                <c:pt idx="547">
                  <c:v>2030</c:v>
                </c:pt>
                <c:pt idx="548">
                  <c:v>2033</c:v>
                </c:pt>
                <c:pt idx="549">
                  <c:v>2061</c:v>
                </c:pt>
                <c:pt idx="550">
                  <c:v>2067</c:v>
                </c:pt>
                <c:pt idx="551">
                  <c:v>2081</c:v>
                </c:pt>
                <c:pt idx="552">
                  <c:v>2097</c:v>
                </c:pt>
                <c:pt idx="553">
                  <c:v>2097</c:v>
                </c:pt>
                <c:pt idx="554">
                  <c:v>2100</c:v>
                </c:pt>
                <c:pt idx="555">
                  <c:v>2139</c:v>
                </c:pt>
                <c:pt idx="556">
                  <c:v>2167</c:v>
                </c:pt>
                <c:pt idx="557">
                  <c:v>2188</c:v>
                </c:pt>
                <c:pt idx="558">
                  <c:v>2190</c:v>
                </c:pt>
                <c:pt idx="559">
                  <c:v>2207</c:v>
                </c:pt>
                <c:pt idx="560">
                  <c:v>2223</c:v>
                </c:pt>
                <c:pt idx="561">
                  <c:v>2223</c:v>
                </c:pt>
                <c:pt idx="562">
                  <c:v>2268</c:v>
                </c:pt>
                <c:pt idx="563">
                  <c:v>2280</c:v>
                </c:pt>
                <c:pt idx="564">
                  <c:v>2296</c:v>
                </c:pt>
                <c:pt idx="565">
                  <c:v>2296</c:v>
                </c:pt>
                <c:pt idx="566">
                  <c:v>2296</c:v>
                </c:pt>
                <c:pt idx="567">
                  <c:v>2335</c:v>
                </c:pt>
                <c:pt idx="568">
                  <c:v>2335</c:v>
                </c:pt>
                <c:pt idx="569">
                  <c:v>2344</c:v>
                </c:pt>
                <c:pt idx="570">
                  <c:v>2349</c:v>
                </c:pt>
                <c:pt idx="571">
                  <c:v>2402</c:v>
                </c:pt>
                <c:pt idx="572">
                  <c:v>2430</c:v>
                </c:pt>
                <c:pt idx="573">
                  <c:v>2465</c:v>
                </c:pt>
                <c:pt idx="574">
                  <c:v>2497</c:v>
                </c:pt>
                <c:pt idx="575">
                  <c:v>2534</c:v>
                </c:pt>
                <c:pt idx="576">
                  <c:v>2534</c:v>
                </c:pt>
                <c:pt idx="577">
                  <c:v>2601</c:v>
                </c:pt>
                <c:pt idx="578">
                  <c:v>2601</c:v>
                </c:pt>
                <c:pt idx="579">
                  <c:v>2604</c:v>
                </c:pt>
                <c:pt idx="580">
                  <c:v>2612</c:v>
                </c:pt>
                <c:pt idx="581">
                  <c:v>2690</c:v>
                </c:pt>
                <c:pt idx="582">
                  <c:v>2750</c:v>
                </c:pt>
                <c:pt idx="583">
                  <c:v>2755</c:v>
                </c:pt>
                <c:pt idx="584">
                  <c:v>2780</c:v>
                </c:pt>
                <c:pt idx="585">
                  <c:v>2791</c:v>
                </c:pt>
                <c:pt idx="586">
                  <c:v>2823</c:v>
                </c:pt>
                <c:pt idx="587">
                  <c:v>2836</c:v>
                </c:pt>
                <c:pt idx="588">
                  <c:v>2839</c:v>
                </c:pt>
                <c:pt idx="589">
                  <c:v>2850</c:v>
                </c:pt>
                <c:pt idx="590">
                  <c:v>2859</c:v>
                </c:pt>
                <c:pt idx="591">
                  <c:v>2934</c:v>
                </c:pt>
                <c:pt idx="592">
                  <c:v>2965</c:v>
                </c:pt>
                <c:pt idx="593">
                  <c:v>2995</c:v>
                </c:pt>
                <c:pt idx="594">
                  <c:v>3015</c:v>
                </c:pt>
                <c:pt idx="595">
                  <c:v>3057</c:v>
                </c:pt>
                <c:pt idx="596">
                  <c:v>3058</c:v>
                </c:pt>
                <c:pt idx="597">
                  <c:v>3058</c:v>
                </c:pt>
                <c:pt idx="598">
                  <c:v>3069</c:v>
                </c:pt>
                <c:pt idx="599">
                  <c:v>3138</c:v>
                </c:pt>
                <c:pt idx="600">
                  <c:v>3161</c:v>
                </c:pt>
                <c:pt idx="601">
                  <c:v>3188</c:v>
                </c:pt>
                <c:pt idx="602">
                  <c:v>3240</c:v>
                </c:pt>
                <c:pt idx="603">
                  <c:v>3275</c:v>
                </c:pt>
                <c:pt idx="604">
                  <c:v>3287</c:v>
                </c:pt>
                <c:pt idx="605">
                  <c:v>3303</c:v>
                </c:pt>
                <c:pt idx="606">
                  <c:v>3303</c:v>
                </c:pt>
                <c:pt idx="607">
                  <c:v>3317</c:v>
                </c:pt>
                <c:pt idx="608">
                  <c:v>3401</c:v>
                </c:pt>
                <c:pt idx="609">
                  <c:v>3477</c:v>
                </c:pt>
                <c:pt idx="610">
                  <c:v>3483</c:v>
                </c:pt>
                <c:pt idx="611">
                  <c:v>3533</c:v>
                </c:pt>
                <c:pt idx="612">
                  <c:v>3580</c:v>
                </c:pt>
                <c:pt idx="613">
                  <c:v>3608</c:v>
                </c:pt>
                <c:pt idx="614">
                  <c:v>3756</c:v>
                </c:pt>
                <c:pt idx="615">
                  <c:v>3821</c:v>
                </c:pt>
                <c:pt idx="616">
                  <c:v>3840</c:v>
                </c:pt>
                <c:pt idx="617">
                  <c:v>3844</c:v>
                </c:pt>
                <c:pt idx="618">
                  <c:v>3883</c:v>
                </c:pt>
                <c:pt idx="619">
                  <c:v>3919</c:v>
                </c:pt>
                <c:pt idx="620">
                  <c:v>3989</c:v>
                </c:pt>
                <c:pt idx="621">
                  <c:v>4023</c:v>
                </c:pt>
                <c:pt idx="622">
                  <c:v>4059</c:v>
                </c:pt>
                <c:pt idx="623">
                  <c:v>4095</c:v>
                </c:pt>
                <c:pt idx="624">
                  <c:v>4120</c:v>
                </c:pt>
                <c:pt idx="625">
                  <c:v>4129</c:v>
                </c:pt>
                <c:pt idx="626">
                  <c:v>4179</c:v>
                </c:pt>
                <c:pt idx="627">
                  <c:v>4199</c:v>
                </c:pt>
                <c:pt idx="628">
                  <c:v>4252</c:v>
                </c:pt>
                <c:pt idx="629">
                  <c:v>4255</c:v>
                </c:pt>
                <c:pt idx="630">
                  <c:v>4261</c:v>
                </c:pt>
                <c:pt idx="631">
                  <c:v>4325</c:v>
                </c:pt>
                <c:pt idx="632">
                  <c:v>4378</c:v>
                </c:pt>
                <c:pt idx="633">
                  <c:v>4384</c:v>
                </c:pt>
                <c:pt idx="634">
                  <c:v>4400</c:v>
                </c:pt>
                <c:pt idx="635">
                  <c:v>4407</c:v>
                </c:pt>
                <c:pt idx="636">
                  <c:v>4412</c:v>
                </c:pt>
                <c:pt idx="637">
                  <c:v>4439</c:v>
                </c:pt>
                <c:pt idx="638">
                  <c:v>4470</c:v>
                </c:pt>
                <c:pt idx="639">
                  <c:v>4490</c:v>
                </c:pt>
                <c:pt idx="640">
                  <c:v>4517</c:v>
                </c:pt>
                <c:pt idx="641">
                  <c:v>4557</c:v>
                </c:pt>
                <c:pt idx="642">
                  <c:v>4585</c:v>
                </c:pt>
                <c:pt idx="643">
                  <c:v>4599</c:v>
                </c:pt>
                <c:pt idx="644">
                  <c:v>4624</c:v>
                </c:pt>
                <c:pt idx="645">
                  <c:v>4627</c:v>
                </c:pt>
                <c:pt idx="646">
                  <c:v>4632</c:v>
                </c:pt>
                <c:pt idx="647">
                  <c:v>4662</c:v>
                </c:pt>
                <c:pt idx="648">
                  <c:v>4674</c:v>
                </c:pt>
                <c:pt idx="649">
                  <c:v>4674</c:v>
                </c:pt>
                <c:pt idx="650">
                  <c:v>4692</c:v>
                </c:pt>
                <c:pt idx="651">
                  <c:v>4730</c:v>
                </c:pt>
                <c:pt idx="652">
                  <c:v>4733</c:v>
                </c:pt>
                <c:pt idx="653">
                  <c:v>4733</c:v>
                </c:pt>
                <c:pt idx="654">
                  <c:v>4750</c:v>
                </c:pt>
                <c:pt idx="655">
                  <c:v>4756</c:v>
                </c:pt>
                <c:pt idx="656">
                  <c:v>4773</c:v>
                </c:pt>
                <c:pt idx="657">
                  <c:v>4834</c:v>
                </c:pt>
                <c:pt idx="658">
                  <c:v>4870</c:v>
                </c:pt>
                <c:pt idx="659">
                  <c:v>4884</c:v>
                </c:pt>
                <c:pt idx="660">
                  <c:v>4892</c:v>
                </c:pt>
                <c:pt idx="661">
                  <c:v>4932</c:v>
                </c:pt>
                <c:pt idx="662">
                  <c:v>4938</c:v>
                </c:pt>
                <c:pt idx="663">
                  <c:v>4949</c:v>
                </c:pt>
                <c:pt idx="664">
                  <c:v>4965</c:v>
                </c:pt>
                <c:pt idx="665">
                  <c:v>4988</c:v>
                </c:pt>
                <c:pt idx="666">
                  <c:v>5007</c:v>
                </c:pt>
                <c:pt idx="667">
                  <c:v>5021</c:v>
                </c:pt>
                <c:pt idx="668">
                  <c:v>5066</c:v>
                </c:pt>
                <c:pt idx="669">
                  <c:v>5144</c:v>
                </c:pt>
                <c:pt idx="670">
                  <c:v>5144</c:v>
                </c:pt>
                <c:pt idx="671">
                  <c:v>5169</c:v>
                </c:pt>
                <c:pt idx="672">
                  <c:v>5172</c:v>
                </c:pt>
                <c:pt idx="673">
                  <c:v>5214</c:v>
                </c:pt>
                <c:pt idx="674">
                  <c:v>5214</c:v>
                </c:pt>
                <c:pt idx="675">
                  <c:v>5215</c:v>
                </c:pt>
                <c:pt idx="676">
                  <c:v>5251</c:v>
                </c:pt>
                <c:pt idx="677">
                  <c:v>5254</c:v>
                </c:pt>
                <c:pt idx="678">
                  <c:v>5284</c:v>
                </c:pt>
                <c:pt idx="679">
                  <c:v>5284</c:v>
                </c:pt>
                <c:pt idx="680">
                  <c:v>5284</c:v>
                </c:pt>
                <c:pt idx="681">
                  <c:v>5324</c:v>
                </c:pt>
                <c:pt idx="682">
                  <c:v>5345</c:v>
                </c:pt>
                <c:pt idx="683">
                  <c:v>5390</c:v>
                </c:pt>
                <c:pt idx="684">
                  <c:v>5416</c:v>
                </c:pt>
                <c:pt idx="685">
                  <c:v>5450</c:v>
                </c:pt>
                <c:pt idx="686">
                  <c:v>5458</c:v>
                </c:pt>
                <c:pt idx="687">
                  <c:v>5483</c:v>
                </c:pt>
                <c:pt idx="688">
                  <c:v>5489</c:v>
                </c:pt>
                <c:pt idx="689">
                  <c:v>5489</c:v>
                </c:pt>
                <c:pt idx="690">
                  <c:v>5489</c:v>
                </c:pt>
                <c:pt idx="691">
                  <c:v>5489</c:v>
                </c:pt>
                <c:pt idx="692">
                  <c:v>5489</c:v>
                </c:pt>
                <c:pt idx="693">
                  <c:v>5514</c:v>
                </c:pt>
                <c:pt idx="694">
                  <c:v>5517</c:v>
                </c:pt>
                <c:pt idx="695">
                  <c:v>5556</c:v>
                </c:pt>
                <c:pt idx="696">
                  <c:v>5556</c:v>
                </c:pt>
                <c:pt idx="697">
                  <c:v>5626</c:v>
                </c:pt>
                <c:pt idx="698">
                  <c:v>5664</c:v>
                </c:pt>
                <c:pt idx="699">
                  <c:v>5712</c:v>
                </c:pt>
                <c:pt idx="700">
                  <c:v>5723</c:v>
                </c:pt>
                <c:pt idx="701">
                  <c:v>5726</c:v>
                </c:pt>
                <c:pt idx="702">
                  <c:v>5825</c:v>
                </c:pt>
                <c:pt idx="703">
                  <c:v>5835</c:v>
                </c:pt>
                <c:pt idx="704">
                  <c:v>5858</c:v>
                </c:pt>
                <c:pt idx="705">
                  <c:v>5909</c:v>
                </c:pt>
                <c:pt idx="706">
                  <c:v>5909</c:v>
                </c:pt>
                <c:pt idx="707">
                  <c:v>5975</c:v>
                </c:pt>
                <c:pt idx="708">
                  <c:v>6012</c:v>
                </c:pt>
                <c:pt idx="709">
                  <c:v>6015</c:v>
                </c:pt>
                <c:pt idx="710">
                  <c:v>6015</c:v>
                </c:pt>
                <c:pt idx="711">
                  <c:v>6015</c:v>
                </c:pt>
                <c:pt idx="712">
                  <c:v>6018</c:v>
                </c:pt>
                <c:pt idx="713">
                  <c:v>6040</c:v>
                </c:pt>
                <c:pt idx="714">
                  <c:v>6062</c:v>
                </c:pt>
                <c:pt idx="715">
                  <c:v>6110</c:v>
                </c:pt>
                <c:pt idx="716">
                  <c:v>6196</c:v>
                </c:pt>
                <c:pt idx="717">
                  <c:v>6216</c:v>
                </c:pt>
                <c:pt idx="718">
                  <c:v>6275</c:v>
                </c:pt>
                <c:pt idx="719">
                  <c:v>6278</c:v>
                </c:pt>
                <c:pt idx="720">
                  <c:v>6278</c:v>
                </c:pt>
                <c:pt idx="721">
                  <c:v>6353</c:v>
                </c:pt>
                <c:pt idx="722">
                  <c:v>6398</c:v>
                </c:pt>
                <c:pt idx="723">
                  <c:v>6406</c:v>
                </c:pt>
                <c:pt idx="724">
                  <c:v>6406</c:v>
                </c:pt>
                <c:pt idx="725">
                  <c:v>6406</c:v>
                </c:pt>
                <c:pt idx="726">
                  <c:v>6406</c:v>
                </c:pt>
                <c:pt idx="727">
                  <c:v>6406</c:v>
                </c:pt>
                <c:pt idx="728">
                  <c:v>6406</c:v>
                </c:pt>
                <c:pt idx="729">
                  <c:v>6406</c:v>
                </c:pt>
                <c:pt idx="730">
                  <c:v>6406</c:v>
                </c:pt>
                <c:pt idx="731">
                  <c:v>6437</c:v>
                </c:pt>
                <c:pt idx="732">
                  <c:v>6474</c:v>
                </c:pt>
                <c:pt idx="733">
                  <c:v>6494</c:v>
                </c:pt>
                <c:pt idx="734">
                  <c:v>6505</c:v>
                </c:pt>
                <c:pt idx="735">
                  <c:v>6535</c:v>
                </c:pt>
                <c:pt idx="736">
                  <c:v>6647</c:v>
                </c:pt>
                <c:pt idx="737">
                  <c:v>6672</c:v>
                </c:pt>
                <c:pt idx="738">
                  <c:v>6672</c:v>
                </c:pt>
                <c:pt idx="739">
                  <c:v>6703</c:v>
                </c:pt>
                <c:pt idx="740">
                  <c:v>6706</c:v>
                </c:pt>
                <c:pt idx="741">
                  <c:v>6784</c:v>
                </c:pt>
                <c:pt idx="742">
                  <c:v>6785.5</c:v>
                </c:pt>
                <c:pt idx="743">
                  <c:v>6821</c:v>
                </c:pt>
                <c:pt idx="744">
                  <c:v>6829</c:v>
                </c:pt>
                <c:pt idx="745">
                  <c:v>6830.5</c:v>
                </c:pt>
                <c:pt idx="746">
                  <c:v>6832</c:v>
                </c:pt>
                <c:pt idx="747">
                  <c:v>6846</c:v>
                </c:pt>
                <c:pt idx="748">
                  <c:v>6849</c:v>
                </c:pt>
                <c:pt idx="749">
                  <c:v>6879</c:v>
                </c:pt>
                <c:pt idx="750">
                  <c:v>6901</c:v>
                </c:pt>
                <c:pt idx="751">
                  <c:v>7036</c:v>
                </c:pt>
                <c:pt idx="752">
                  <c:v>7109</c:v>
                </c:pt>
                <c:pt idx="753">
                  <c:v>7153</c:v>
                </c:pt>
                <c:pt idx="754">
                  <c:v>7153</c:v>
                </c:pt>
                <c:pt idx="755">
                  <c:v>7153</c:v>
                </c:pt>
                <c:pt idx="756">
                  <c:v>7181</c:v>
                </c:pt>
                <c:pt idx="757">
                  <c:v>7195</c:v>
                </c:pt>
                <c:pt idx="758">
                  <c:v>7201</c:v>
                </c:pt>
                <c:pt idx="759">
                  <c:v>7217</c:v>
                </c:pt>
                <c:pt idx="760">
                  <c:v>7221.5</c:v>
                </c:pt>
                <c:pt idx="761">
                  <c:v>7243.5</c:v>
                </c:pt>
                <c:pt idx="762">
                  <c:v>7299</c:v>
                </c:pt>
                <c:pt idx="763">
                  <c:v>7314</c:v>
                </c:pt>
                <c:pt idx="764">
                  <c:v>7314</c:v>
                </c:pt>
                <c:pt idx="765">
                  <c:v>7327</c:v>
                </c:pt>
                <c:pt idx="766">
                  <c:v>7334</c:v>
                </c:pt>
                <c:pt idx="767">
                  <c:v>7354</c:v>
                </c:pt>
                <c:pt idx="768">
                  <c:v>7354</c:v>
                </c:pt>
                <c:pt idx="769">
                  <c:v>7369</c:v>
                </c:pt>
                <c:pt idx="770">
                  <c:v>7397</c:v>
                </c:pt>
                <c:pt idx="771">
                  <c:v>7531</c:v>
                </c:pt>
                <c:pt idx="772">
                  <c:v>7562</c:v>
                </c:pt>
                <c:pt idx="773">
                  <c:v>7562</c:v>
                </c:pt>
                <c:pt idx="774">
                  <c:v>7562</c:v>
                </c:pt>
                <c:pt idx="775">
                  <c:v>7598</c:v>
                </c:pt>
                <c:pt idx="776">
                  <c:v>7601</c:v>
                </c:pt>
                <c:pt idx="777">
                  <c:v>7621</c:v>
                </c:pt>
                <c:pt idx="778">
                  <c:v>7623</c:v>
                </c:pt>
                <c:pt idx="779">
                  <c:v>7623</c:v>
                </c:pt>
                <c:pt idx="780">
                  <c:v>7634</c:v>
                </c:pt>
                <c:pt idx="781">
                  <c:v>7794</c:v>
                </c:pt>
                <c:pt idx="782">
                  <c:v>7864</c:v>
                </c:pt>
                <c:pt idx="783">
                  <c:v>7883</c:v>
                </c:pt>
                <c:pt idx="784">
                  <c:v>7887</c:v>
                </c:pt>
                <c:pt idx="785">
                  <c:v>7887</c:v>
                </c:pt>
                <c:pt idx="786">
                  <c:v>7892</c:v>
                </c:pt>
                <c:pt idx="787">
                  <c:v>8010</c:v>
                </c:pt>
                <c:pt idx="788">
                  <c:v>8189</c:v>
                </c:pt>
                <c:pt idx="789">
                  <c:v>8323</c:v>
                </c:pt>
                <c:pt idx="790">
                  <c:v>8659</c:v>
                </c:pt>
                <c:pt idx="791">
                  <c:v>8670</c:v>
                </c:pt>
                <c:pt idx="792">
                  <c:v>8715</c:v>
                </c:pt>
                <c:pt idx="793">
                  <c:v>8892.5</c:v>
                </c:pt>
                <c:pt idx="794">
                  <c:v>8892.5</c:v>
                </c:pt>
                <c:pt idx="795">
                  <c:v>8933</c:v>
                </c:pt>
                <c:pt idx="796">
                  <c:v>8947</c:v>
                </c:pt>
                <c:pt idx="797">
                  <c:v>8950</c:v>
                </c:pt>
                <c:pt idx="798">
                  <c:v>8950</c:v>
                </c:pt>
                <c:pt idx="799">
                  <c:v>8950</c:v>
                </c:pt>
                <c:pt idx="800">
                  <c:v>8977</c:v>
                </c:pt>
                <c:pt idx="801">
                  <c:v>8988</c:v>
                </c:pt>
                <c:pt idx="802">
                  <c:v>9151</c:v>
                </c:pt>
                <c:pt idx="803">
                  <c:v>9151</c:v>
                </c:pt>
                <c:pt idx="804">
                  <c:v>9188</c:v>
                </c:pt>
                <c:pt idx="805">
                  <c:v>9196</c:v>
                </c:pt>
                <c:pt idx="806">
                  <c:v>9204</c:v>
                </c:pt>
                <c:pt idx="807">
                  <c:v>9204</c:v>
                </c:pt>
                <c:pt idx="808">
                  <c:v>9204</c:v>
                </c:pt>
                <c:pt idx="809">
                  <c:v>9219.5</c:v>
                </c:pt>
                <c:pt idx="810">
                  <c:v>9238</c:v>
                </c:pt>
                <c:pt idx="811">
                  <c:v>9254</c:v>
                </c:pt>
                <c:pt idx="812">
                  <c:v>9371</c:v>
                </c:pt>
                <c:pt idx="813">
                  <c:v>9371</c:v>
                </c:pt>
                <c:pt idx="814">
                  <c:v>9371</c:v>
                </c:pt>
                <c:pt idx="815">
                  <c:v>9371</c:v>
                </c:pt>
                <c:pt idx="816">
                  <c:v>9371</c:v>
                </c:pt>
                <c:pt idx="817">
                  <c:v>9472</c:v>
                </c:pt>
                <c:pt idx="818">
                  <c:v>9472</c:v>
                </c:pt>
                <c:pt idx="819">
                  <c:v>9472</c:v>
                </c:pt>
                <c:pt idx="820">
                  <c:v>9514</c:v>
                </c:pt>
                <c:pt idx="821">
                  <c:v>9514</c:v>
                </c:pt>
                <c:pt idx="822">
                  <c:v>9514</c:v>
                </c:pt>
                <c:pt idx="823">
                  <c:v>9517</c:v>
                </c:pt>
                <c:pt idx="824">
                  <c:v>9651.5</c:v>
                </c:pt>
                <c:pt idx="825">
                  <c:v>9670.5</c:v>
                </c:pt>
                <c:pt idx="826">
                  <c:v>9674</c:v>
                </c:pt>
                <c:pt idx="827">
                  <c:v>9675</c:v>
                </c:pt>
                <c:pt idx="828">
                  <c:v>9727</c:v>
                </c:pt>
                <c:pt idx="829">
                  <c:v>9727</c:v>
                </c:pt>
                <c:pt idx="830">
                  <c:v>9727</c:v>
                </c:pt>
                <c:pt idx="831">
                  <c:v>9727</c:v>
                </c:pt>
                <c:pt idx="832">
                  <c:v>9772</c:v>
                </c:pt>
                <c:pt idx="833">
                  <c:v>9777</c:v>
                </c:pt>
                <c:pt idx="834">
                  <c:v>9777</c:v>
                </c:pt>
                <c:pt idx="835">
                  <c:v>9777</c:v>
                </c:pt>
                <c:pt idx="836">
                  <c:v>9777</c:v>
                </c:pt>
                <c:pt idx="837">
                  <c:v>9777</c:v>
                </c:pt>
                <c:pt idx="838">
                  <c:v>9996</c:v>
                </c:pt>
                <c:pt idx="839">
                  <c:v>9998</c:v>
                </c:pt>
                <c:pt idx="840">
                  <c:v>9998</c:v>
                </c:pt>
                <c:pt idx="841">
                  <c:v>9998</c:v>
                </c:pt>
                <c:pt idx="842">
                  <c:v>10012</c:v>
                </c:pt>
                <c:pt idx="843">
                  <c:v>10049</c:v>
                </c:pt>
                <c:pt idx="844">
                  <c:v>10049</c:v>
                </c:pt>
                <c:pt idx="845">
                  <c:v>10082</c:v>
                </c:pt>
                <c:pt idx="846">
                  <c:v>10082</c:v>
                </c:pt>
                <c:pt idx="847">
                  <c:v>10082</c:v>
                </c:pt>
                <c:pt idx="848">
                  <c:v>10216</c:v>
                </c:pt>
                <c:pt idx="849">
                  <c:v>10216</c:v>
                </c:pt>
                <c:pt idx="850">
                  <c:v>10216</c:v>
                </c:pt>
                <c:pt idx="851">
                  <c:v>10247</c:v>
                </c:pt>
                <c:pt idx="852">
                  <c:v>10344</c:v>
                </c:pt>
                <c:pt idx="853">
                  <c:v>10368</c:v>
                </c:pt>
                <c:pt idx="854">
                  <c:v>10412</c:v>
                </c:pt>
                <c:pt idx="855">
                  <c:v>10412</c:v>
                </c:pt>
                <c:pt idx="856">
                  <c:v>10490</c:v>
                </c:pt>
                <c:pt idx="857">
                  <c:v>10490</c:v>
                </c:pt>
                <c:pt idx="858">
                  <c:v>10542</c:v>
                </c:pt>
                <c:pt idx="859">
                  <c:v>10569</c:v>
                </c:pt>
                <c:pt idx="860">
                  <c:v>10816</c:v>
                </c:pt>
                <c:pt idx="861">
                  <c:v>10824</c:v>
                </c:pt>
                <c:pt idx="862">
                  <c:v>10824</c:v>
                </c:pt>
                <c:pt idx="863">
                  <c:v>10824</c:v>
                </c:pt>
                <c:pt idx="864">
                  <c:v>11029</c:v>
                </c:pt>
                <c:pt idx="865">
                  <c:v>11213</c:v>
                </c:pt>
                <c:pt idx="866">
                  <c:v>11339</c:v>
                </c:pt>
                <c:pt idx="867">
                  <c:v>11378</c:v>
                </c:pt>
                <c:pt idx="868">
                  <c:v>11406</c:v>
                </c:pt>
                <c:pt idx="869">
                  <c:v>11610</c:v>
                </c:pt>
                <c:pt idx="870">
                  <c:v>11641</c:v>
                </c:pt>
                <c:pt idx="871">
                  <c:v>11856</c:v>
                </c:pt>
                <c:pt idx="872">
                  <c:v>11906</c:v>
                </c:pt>
                <c:pt idx="873">
                  <c:v>11910</c:v>
                </c:pt>
                <c:pt idx="874">
                  <c:v>11960</c:v>
                </c:pt>
                <c:pt idx="875">
                  <c:v>12130</c:v>
                </c:pt>
                <c:pt idx="876">
                  <c:v>12195</c:v>
                </c:pt>
                <c:pt idx="877">
                  <c:v>12223</c:v>
                </c:pt>
                <c:pt idx="878">
                  <c:v>12223</c:v>
                </c:pt>
                <c:pt idx="879">
                  <c:v>12262</c:v>
                </c:pt>
                <c:pt idx="880">
                  <c:v>12282.5</c:v>
                </c:pt>
                <c:pt idx="881">
                  <c:v>12436</c:v>
                </c:pt>
                <c:pt idx="882">
                  <c:v>12572</c:v>
                </c:pt>
              </c:numCache>
            </c:numRef>
          </c:xVal>
          <c:yVal>
            <c:numRef>
              <c:f>'Active 1'!$J$21:$J$975</c:f>
              <c:numCache>
                <c:formatCode>General</c:formatCode>
                <c:ptCount val="955"/>
                <c:pt idx="208">
                  <c:v>-7.5678613138734363E-2</c:v>
                </c:pt>
                <c:pt idx="210">
                  <c:v>-7.6961029197263997E-2</c:v>
                </c:pt>
                <c:pt idx="212">
                  <c:v>-7.4145637467154302E-2</c:v>
                </c:pt>
                <c:pt idx="215">
                  <c:v>-7.4128053529420868E-2</c:v>
                </c:pt>
                <c:pt idx="216">
                  <c:v>-7.4110469584411476E-2</c:v>
                </c:pt>
                <c:pt idx="217">
                  <c:v>-7.4065413624339271E-2</c:v>
                </c:pt>
                <c:pt idx="219">
                  <c:v>-7.116760584176518E-2</c:v>
                </c:pt>
                <c:pt idx="278">
                  <c:v>0</c:v>
                </c:pt>
                <c:pt idx="291">
                  <c:v>-3.7756377125333529E-2</c:v>
                </c:pt>
                <c:pt idx="293">
                  <c:v>-3.7231097325275186E-2</c:v>
                </c:pt>
                <c:pt idx="299">
                  <c:v>-3.7169530412938911E-2</c:v>
                </c:pt>
                <c:pt idx="300">
                  <c:v>-3.7138746956770774E-2</c:v>
                </c:pt>
                <c:pt idx="301">
                  <c:v>-2.848156447726069E-2</c:v>
                </c:pt>
                <c:pt idx="302">
                  <c:v>-3.4763980533170979E-2</c:v>
                </c:pt>
                <c:pt idx="306">
                  <c:v>-3.6733197077410296E-2</c:v>
                </c:pt>
                <c:pt idx="308">
                  <c:v>-3.7015613139374182E-2</c:v>
                </c:pt>
                <c:pt idx="313">
                  <c:v>-3.6146350365015678E-2</c:v>
                </c:pt>
                <c:pt idx="315">
                  <c:v>-2.4262815080874134E-2</c:v>
                </c:pt>
                <c:pt idx="317">
                  <c:v>-1.8929839417978656E-2</c:v>
                </c:pt>
                <c:pt idx="318">
                  <c:v>-2.3784783457813319E-2</c:v>
                </c:pt>
                <c:pt idx="319">
                  <c:v>-2.3467199513106607E-2</c:v>
                </c:pt>
                <c:pt idx="320">
                  <c:v>-2.5532031628245022E-2</c:v>
                </c:pt>
                <c:pt idx="321">
                  <c:v>-2.4599055963335559E-2</c:v>
                </c:pt>
                <c:pt idx="324">
                  <c:v>-3.1952880781318527E-2</c:v>
                </c:pt>
                <c:pt idx="325">
                  <c:v>-3.0074849149968941E-2</c:v>
                </c:pt>
                <c:pt idx="326">
                  <c:v>-3.6382498779857997E-2</c:v>
                </c:pt>
                <c:pt idx="327">
                  <c:v>-3.3836323600553442E-2</c:v>
                </c:pt>
                <c:pt idx="328">
                  <c:v>-3.433301216136897E-2</c:v>
                </c:pt>
                <c:pt idx="329">
                  <c:v>-3.2035204378189519E-2</c:v>
                </c:pt>
                <c:pt idx="344">
                  <c:v>-2.7099805352918338E-2</c:v>
                </c:pt>
                <c:pt idx="345">
                  <c:v>-2.8801997570553795E-2</c:v>
                </c:pt>
                <c:pt idx="355">
                  <c:v>-3.0166737225954421E-2</c:v>
                </c:pt>
                <c:pt idx="356">
                  <c:v>-2.8868929439340718E-2</c:v>
                </c:pt>
                <c:pt idx="357">
                  <c:v>-2.8206243303429801E-2</c:v>
                </c:pt>
                <c:pt idx="364">
                  <c:v>-1.8196216544311028E-2</c:v>
                </c:pt>
                <c:pt idx="373">
                  <c:v>-1.5286189780454151E-2</c:v>
                </c:pt>
                <c:pt idx="392">
                  <c:v>-1.1319026765704621E-2</c:v>
                </c:pt>
                <c:pt idx="394">
                  <c:v>-1.7276163016504142E-2</c:v>
                </c:pt>
                <c:pt idx="395">
                  <c:v>-1.1303635037620552E-2</c:v>
                </c:pt>
                <c:pt idx="417">
                  <c:v>-7.1661362526356243E-3</c:v>
                </c:pt>
                <c:pt idx="428">
                  <c:v>-4.1561094913049601E-3</c:v>
                </c:pt>
                <c:pt idx="437">
                  <c:v>3.8539172746823169E-3</c:v>
                </c:pt>
                <c:pt idx="700">
                  <c:v>4.2977632612746675E-2</c:v>
                </c:pt>
                <c:pt idx="749">
                  <c:v>4.3019978111260571E-2</c:v>
                </c:pt>
                <c:pt idx="762">
                  <c:v>4.1381729934073519E-2</c:v>
                </c:pt>
                <c:pt idx="775">
                  <c:v>4.2167596118815709E-2</c:v>
                </c:pt>
                <c:pt idx="778">
                  <c:v>4.0480795629264321E-2</c:v>
                </c:pt>
                <c:pt idx="780">
                  <c:v>4.1978603418101557E-2</c:v>
                </c:pt>
                <c:pt idx="809">
                  <c:v>6.9421716558281332E-2</c:v>
                </c:pt>
                <c:pt idx="811">
                  <c:v>6.947393188602291E-2</c:v>
                </c:pt>
                <c:pt idx="823">
                  <c:v>7.6548790762899444E-2</c:v>
                </c:pt>
                <c:pt idx="832">
                  <c:v>8.3143425807065796E-2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3CF-4244-A156-20F72B9E9840}"/>
            </c:ext>
          </c:extLst>
        </c:ser>
        <c:ser>
          <c:idx val="3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1'!$F$21:$F$1975</c:f>
              <c:numCache>
                <c:formatCode>General</c:formatCode>
                <c:ptCount val="1955"/>
                <c:pt idx="0">
                  <c:v>-23583</c:v>
                </c:pt>
                <c:pt idx="1">
                  <c:v>-22572</c:v>
                </c:pt>
                <c:pt idx="2">
                  <c:v>-21443</c:v>
                </c:pt>
                <c:pt idx="3">
                  <c:v>-21191</c:v>
                </c:pt>
                <c:pt idx="4">
                  <c:v>-20883</c:v>
                </c:pt>
                <c:pt idx="5">
                  <c:v>-20877</c:v>
                </c:pt>
                <c:pt idx="6">
                  <c:v>-20718</c:v>
                </c:pt>
                <c:pt idx="7">
                  <c:v>-20706</c:v>
                </c:pt>
                <c:pt idx="8">
                  <c:v>-20690</c:v>
                </c:pt>
                <c:pt idx="9">
                  <c:v>-20625</c:v>
                </c:pt>
                <c:pt idx="10">
                  <c:v>-20617</c:v>
                </c:pt>
                <c:pt idx="11">
                  <c:v>-20612</c:v>
                </c:pt>
                <c:pt idx="12">
                  <c:v>-20510</c:v>
                </c:pt>
                <c:pt idx="13">
                  <c:v>-20443</c:v>
                </c:pt>
                <c:pt idx="14">
                  <c:v>-20443</c:v>
                </c:pt>
                <c:pt idx="15">
                  <c:v>-20415</c:v>
                </c:pt>
                <c:pt idx="16">
                  <c:v>-20374</c:v>
                </c:pt>
                <c:pt idx="17">
                  <c:v>-20343</c:v>
                </c:pt>
                <c:pt idx="18">
                  <c:v>-20211</c:v>
                </c:pt>
                <c:pt idx="19">
                  <c:v>-20138</c:v>
                </c:pt>
                <c:pt idx="20">
                  <c:v>-20128</c:v>
                </c:pt>
                <c:pt idx="21">
                  <c:v>-20122</c:v>
                </c:pt>
                <c:pt idx="22">
                  <c:v>-20117</c:v>
                </c:pt>
                <c:pt idx="23">
                  <c:v>-20116</c:v>
                </c:pt>
                <c:pt idx="24">
                  <c:v>-20116</c:v>
                </c:pt>
                <c:pt idx="25">
                  <c:v>-20116</c:v>
                </c:pt>
                <c:pt idx="26">
                  <c:v>-20111</c:v>
                </c:pt>
                <c:pt idx="27">
                  <c:v>-20111</c:v>
                </c:pt>
                <c:pt idx="28">
                  <c:v>-20111</c:v>
                </c:pt>
                <c:pt idx="29">
                  <c:v>-20105</c:v>
                </c:pt>
                <c:pt idx="30">
                  <c:v>-20093</c:v>
                </c:pt>
                <c:pt idx="31">
                  <c:v>-20086</c:v>
                </c:pt>
                <c:pt idx="32">
                  <c:v>-20066</c:v>
                </c:pt>
                <c:pt idx="33">
                  <c:v>-20035</c:v>
                </c:pt>
                <c:pt idx="34">
                  <c:v>-20029</c:v>
                </c:pt>
                <c:pt idx="35">
                  <c:v>-20021</c:v>
                </c:pt>
                <c:pt idx="36">
                  <c:v>-20007</c:v>
                </c:pt>
                <c:pt idx="37">
                  <c:v>-20004</c:v>
                </c:pt>
                <c:pt idx="38">
                  <c:v>-19979</c:v>
                </c:pt>
                <c:pt idx="39">
                  <c:v>-19977</c:v>
                </c:pt>
                <c:pt idx="40">
                  <c:v>-19976</c:v>
                </c:pt>
                <c:pt idx="41">
                  <c:v>-19973</c:v>
                </c:pt>
                <c:pt idx="42">
                  <c:v>-19953</c:v>
                </c:pt>
                <c:pt idx="43">
                  <c:v>-19739</c:v>
                </c:pt>
                <c:pt idx="44">
                  <c:v>-19728</c:v>
                </c:pt>
                <c:pt idx="45">
                  <c:v>-19714</c:v>
                </c:pt>
                <c:pt idx="46">
                  <c:v>-19703</c:v>
                </c:pt>
                <c:pt idx="47">
                  <c:v>-19692</c:v>
                </c:pt>
                <c:pt idx="48">
                  <c:v>-19669</c:v>
                </c:pt>
                <c:pt idx="49">
                  <c:v>-19658</c:v>
                </c:pt>
                <c:pt idx="50">
                  <c:v>-19652</c:v>
                </c:pt>
                <c:pt idx="51">
                  <c:v>-19632</c:v>
                </c:pt>
                <c:pt idx="52">
                  <c:v>-19607</c:v>
                </c:pt>
                <c:pt idx="53">
                  <c:v>-19590</c:v>
                </c:pt>
                <c:pt idx="54">
                  <c:v>-19563</c:v>
                </c:pt>
                <c:pt idx="55">
                  <c:v>-19506</c:v>
                </c:pt>
                <c:pt idx="56">
                  <c:v>-19476</c:v>
                </c:pt>
                <c:pt idx="57">
                  <c:v>-19420</c:v>
                </c:pt>
                <c:pt idx="58">
                  <c:v>-19356</c:v>
                </c:pt>
                <c:pt idx="59">
                  <c:v>-19350</c:v>
                </c:pt>
                <c:pt idx="60">
                  <c:v>-19347</c:v>
                </c:pt>
                <c:pt idx="61">
                  <c:v>-19308</c:v>
                </c:pt>
                <c:pt idx="62">
                  <c:v>-19305</c:v>
                </c:pt>
                <c:pt idx="63">
                  <c:v>-19297</c:v>
                </c:pt>
                <c:pt idx="64">
                  <c:v>-19288</c:v>
                </c:pt>
                <c:pt idx="65">
                  <c:v>-19283</c:v>
                </c:pt>
                <c:pt idx="66">
                  <c:v>-19252</c:v>
                </c:pt>
                <c:pt idx="67">
                  <c:v>-19249</c:v>
                </c:pt>
                <c:pt idx="68">
                  <c:v>-19199</c:v>
                </c:pt>
                <c:pt idx="69">
                  <c:v>-19199</c:v>
                </c:pt>
                <c:pt idx="70">
                  <c:v>-19188</c:v>
                </c:pt>
                <c:pt idx="71">
                  <c:v>-19171</c:v>
                </c:pt>
                <c:pt idx="72">
                  <c:v>-19168</c:v>
                </c:pt>
                <c:pt idx="73">
                  <c:v>-19157</c:v>
                </c:pt>
                <c:pt idx="74">
                  <c:v>-19157</c:v>
                </c:pt>
                <c:pt idx="75">
                  <c:v>-19135</c:v>
                </c:pt>
                <c:pt idx="76">
                  <c:v>-19115</c:v>
                </c:pt>
                <c:pt idx="77">
                  <c:v>-19093</c:v>
                </c:pt>
                <c:pt idx="78">
                  <c:v>-19051</c:v>
                </c:pt>
                <c:pt idx="79">
                  <c:v>-19045</c:v>
                </c:pt>
                <c:pt idx="80">
                  <c:v>-19006</c:v>
                </c:pt>
                <c:pt idx="81">
                  <c:v>-18989</c:v>
                </c:pt>
                <c:pt idx="82">
                  <c:v>-18978</c:v>
                </c:pt>
                <c:pt idx="83">
                  <c:v>-18958</c:v>
                </c:pt>
                <c:pt idx="84">
                  <c:v>-18955</c:v>
                </c:pt>
                <c:pt idx="85">
                  <c:v>-18941</c:v>
                </c:pt>
                <c:pt idx="86">
                  <c:v>-18936</c:v>
                </c:pt>
                <c:pt idx="87">
                  <c:v>-18933</c:v>
                </c:pt>
                <c:pt idx="88">
                  <c:v>-18919</c:v>
                </c:pt>
                <c:pt idx="89">
                  <c:v>-18914</c:v>
                </c:pt>
                <c:pt idx="90">
                  <c:v>-18911</c:v>
                </c:pt>
                <c:pt idx="91">
                  <c:v>-18905</c:v>
                </c:pt>
                <c:pt idx="92">
                  <c:v>-18900</c:v>
                </c:pt>
                <c:pt idx="93">
                  <c:v>-18899</c:v>
                </c:pt>
                <c:pt idx="94">
                  <c:v>-18894</c:v>
                </c:pt>
                <c:pt idx="95">
                  <c:v>-18889</c:v>
                </c:pt>
                <c:pt idx="96">
                  <c:v>-18802</c:v>
                </c:pt>
                <c:pt idx="97">
                  <c:v>-18762</c:v>
                </c:pt>
                <c:pt idx="98">
                  <c:v>-18760</c:v>
                </c:pt>
                <c:pt idx="99">
                  <c:v>-18751</c:v>
                </c:pt>
                <c:pt idx="100">
                  <c:v>-18746</c:v>
                </c:pt>
                <c:pt idx="101">
                  <c:v>-18740</c:v>
                </c:pt>
                <c:pt idx="102">
                  <c:v>-18732</c:v>
                </c:pt>
                <c:pt idx="103">
                  <c:v>-18726</c:v>
                </c:pt>
                <c:pt idx="104">
                  <c:v>-18715</c:v>
                </c:pt>
                <c:pt idx="105">
                  <c:v>-18673</c:v>
                </c:pt>
                <c:pt idx="106">
                  <c:v>-18653</c:v>
                </c:pt>
                <c:pt idx="107">
                  <c:v>-18647</c:v>
                </c:pt>
                <c:pt idx="108">
                  <c:v>-18642</c:v>
                </c:pt>
                <c:pt idx="109">
                  <c:v>-18634</c:v>
                </c:pt>
                <c:pt idx="110">
                  <c:v>-18634</c:v>
                </c:pt>
                <c:pt idx="111">
                  <c:v>-18625</c:v>
                </c:pt>
                <c:pt idx="112">
                  <c:v>-18612</c:v>
                </c:pt>
                <c:pt idx="113">
                  <c:v>-18611</c:v>
                </c:pt>
                <c:pt idx="114">
                  <c:v>-18594</c:v>
                </c:pt>
                <c:pt idx="115">
                  <c:v>-18588</c:v>
                </c:pt>
                <c:pt idx="116">
                  <c:v>-18580</c:v>
                </c:pt>
                <c:pt idx="117">
                  <c:v>-18544</c:v>
                </c:pt>
                <c:pt idx="118">
                  <c:v>-18507</c:v>
                </c:pt>
                <c:pt idx="119">
                  <c:v>-18504</c:v>
                </c:pt>
                <c:pt idx="120">
                  <c:v>-18502</c:v>
                </c:pt>
                <c:pt idx="121">
                  <c:v>-18499</c:v>
                </c:pt>
                <c:pt idx="122">
                  <c:v>-18485</c:v>
                </c:pt>
                <c:pt idx="123">
                  <c:v>-18418</c:v>
                </c:pt>
                <c:pt idx="124">
                  <c:v>-18399</c:v>
                </c:pt>
                <c:pt idx="125">
                  <c:v>-18068</c:v>
                </c:pt>
                <c:pt idx="126">
                  <c:v>-18018</c:v>
                </c:pt>
                <c:pt idx="127">
                  <c:v>-18018</c:v>
                </c:pt>
                <c:pt idx="128">
                  <c:v>-17965</c:v>
                </c:pt>
                <c:pt idx="129">
                  <c:v>-17940</c:v>
                </c:pt>
                <c:pt idx="130">
                  <c:v>-17929</c:v>
                </c:pt>
                <c:pt idx="131">
                  <c:v>-17811</c:v>
                </c:pt>
                <c:pt idx="132">
                  <c:v>-17806</c:v>
                </c:pt>
                <c:pt idx="133">
                  <c:v>-17607</c:v>
                </c:pt>
                <c:pt idx="134">
                  <c:v>-17308</c:v>
                </c:pt>
                <c:pt idx="135">
                  <c:v>-17305</c:v>
                </c:pt>
                <c:pt idx="136">
                  <c:v>-17125</c:v>
                </c:pt>
                <c:pt idx="137">
                  <c:v>-16893</c:v>
                </c:pt>
                <c:pt idx="138">
                  <c:v>-16835</c:v>
                </c:pt>
                <c:pt idx="139">
                  <c:v>-16217</c:v>
                </c:pt>
                <c:pt idx="140">
                  <c:v>-16214</c:v>
                </c:pt>
                <c:pt idx="141">
                  <c:v>-16153</c:v>
                </c:pt>
                <c:pt idx="142">
                  <c:v>-15691</c:v>
                </c:pt>
                <c:pt idx="143">
                  <c:v>-15688</c:v>
                </c:pt>
                <c:pt idx="144">
                  <c:v>-15674</c:v>
                </c:pt>
                <c:pt idx="145">
                  <c:v>-15666</c:v>
                </c:pt>
                <c:pt idx="146">
                  <c:v>-15663</c:v>
                </c:pt>
                <c:pt idx="147">
                  <c:v>-15162</c:v>
                </c:pt>
                <c:pt idx="148">
                  <c:v>-15151</c:v>
                </c:pt>
                <c:pt idx="149">
                  <c:v>-14734</c:v>
                </c:pt>
                <c:pt idx="150">
                  <c:v>-14544</c:v>
                </c:pt>
                <c:pt idx="151">
                  <c:v>-14057</c:v>
                </c:pt>
                <c:pt idx="152">
                  <c:v>-13903</c:v>
                </c:pt>
                <c:pt idx="153">
                  <c:v>-13755</c:v>
                </c:pt>
                <c:pt idx="154">
                  <c:v>-13198</c:v>
                </c:pt>
                <c:pt idx="155">
                  <c:v>-12711</c:v>
                </c:pt>
                <c:pt idx="156">
                  <c:v>-12700</c:v>
                </c:pt>
                <c:pt idx="157">
                  <c:v>-12196</c:v>
                </c:pt>
                <c:pt idx="158">
                  <c:v>-12166</c:v>
                </c:pt>
                <c:pt idx="159">
                  <c:v>-12152</c:v>
                </c:pt>
                <c:pt idx="160">
                  <c:v>-12053</c:v>
                </c:pt>
                <c:pt idx="161">
                  <c:v>-11651</c:v>
                </c:pt>
                <c:pt idx="162">
                  <c:v>-11080</c:v>
                </c:pt>
                <c:pt idx="163">
                  <c:v>-10624</c:v>
                </c:pt>
                <c:pt idx="164">
                  <c:v>-10621</c:v>
                </c:pt>
                <c:pt idx="165">
                  <c:v>-10602</c:v>
                </c:pt>
                <c:pt idx="166">
                  <c:v>-10596</c:v>
                </c:pt>
                <c:pt idx="167">
                  <c:v>-10585</c:v>
                </c:pt>
                <c:pt idx="168">
                  <c:v>-10582</c:v>
                </c:pt>
                <c:pt idx="169">
                  <c:v>-10577</c:v>
                </c:pt>
                <c:pt idx="170">
                  <c:v>-10563</c:v>
                </c:pt>
                <c:pt idx="171">
                  <c:v>-10562</c:v>
                </c:pt>
                <c:pt idx="172">
                  <c:v>-10059</c:v>
                </c:pt>
                <c:pt idx="173">
                  <c:v>-10053</c:v>
                </c:pt>
                <c:pt idx="174">
                  <c:v>-9824</c:v>
                </c:pt>
                <c:pt idx="175">
                  <c:v>-9818</c:v>
                </c:pt>
                <c:pt idx="176">
                  <c:v>-9799</c:v>
                </c:pt>
                <c:pt idx="177">
                  <c:v>-9796</c:v>
                </c:pt>
                <c:pt idx="178">
                  <c:v>-7966</c:v>
                </c:pt>
                <c:pt idx="179">
                  <c:v>-7907</c:v>
                </c:pt>
                <c:pt idx="180">
                  <c:v>-7865</c:v>
                </c:pt>
                <c:pt idx="181">
                  <c:v>-7818</c:v>
                </c:pt>
                <c:pt idx="182">
                  <c:v>-7731</c:v>
                </c:pt>
                <c:pt idx="183">
                  <c:v>-7714</c:v>
                </c:pt>
                <c:pt idx="184">
                  <c:v>-7711</c:v>
                </c:pt>
                <c:pt idx="185">
                  <c:v>-7686</c:v>
                </c:pt>
                <c:pt idx="186">
                  <c:v>-7644</c:v>
                </c:pt>
                <c:pt idx="187">
                  <c:v>-7608</c:v>
                </c:pt>
                <c:pt idx="188">
                  <c:v>-7599</c:v>
                </c:pt>
                <c:pt idx="189">
                  <c:v>-7451</c:v>
                </c:pt>
                <c:pt idx="190">
                  <c:v>-7272</c:v>
                </c:pt>
                <c:pt idx="191">
                  <c:v>-7146</c:v>
                </c:pt>
                <c:pt idx="192">
                  <c:v>-7079</c:v>
                </c:pt>
                <c:pt idx="193">
                  <c:v>-7051</c:v>
                </c:pt>
                <c:pt idx="194">
                  <c:v>-6858</c:v>
                </c:pt>
                <c:pt idx="195">
                  <c:v>-6637</c:v>
                </c:pt>
                <c:pt idx="196">
                  <c:v>-6511</c:v>
                </c:pt>
                <c:pt idx="197">
                  <c:v>-6373</c:v>
                </c:pt>
                <c:pt idx="198">
                  <c:v>-6010</c:v>
                </c:pt>
                <c:pt idx="199">
                  <c:v>-5996</c:v>
                </c:pt>
                <c:pt idx="200">
                  <c:v>-5988</c:v>
                </c:pt>
                <c:pt idx="201">
                  <c:v>-5971</c:v>
                </c:pt>
                <c:pt idx="202">
                  <c:v>-5898</c:v>
                </c:pt>
                <c:pt idx="203">
                  <c:v>-5736</c:v>
                </c:pt>
                <c:pt idx="204">
                  <c:v>-5714</c:v>
                </c:pt>
                <c:pt idx="205">
                  <c:v>-5700</c:v>
                </c:pt>
                <c:pt idx="206">
                  <c:v>-5616</c:v>
                </c:pt>
                <c:pt idx="207">
                  <c:v>-5576</c:v>
                </c:pt>
                <c:pt idx="208">
                  <c:v>-5490</c:v>
                </c:pt>
                <c:pt idx="209">
                  <c:v>-5490</c:v>
                </c:pt>
                <c:pt idx="210">
                  <c:v>-5487</c:v>
                </c:pt>
                <c:pt idx="211">
                  <c:v>-5487</c:v>
                </c:pt>
                <c:pt idx="212">
                  <c:v>-5473</c:v>
                </c:pt>
                <c:pt idx="213">
                  <c:v>-5473</c:v>
                </c:pt>
                <c:pt idx="214">
                  <c:v>-5470</c:v>
                </c:pt>
                <c:pt idx="215">
                  <c:v>-5470</c:v>
                </c:pt>
                <c:pt idx="216">
                  <c:v>-5467</c:v>
                </c:pt>
                <c:pt idx="217">
                  <c:v>-5465</c:v>
                </c:pt>
                <c:pt idx="218">
                  <c:v>-5465</c:v>
                </c:pt>
                <c:pt idx="219">
                  <c:v>-5454</c:v>
                </c:pt>
                <c:pt idx="220">
                  <c:v>-5454</c:v>
                </c:pt>
                <c:pt idx="221">
                  <c:v>-5442</c:v>
                </c:pt>
                <c:pt idx="222">
                  <c:v>-5037</c:v>
                </c:pt>
                <c:pt idx="223">
                  <c:v>-4639</c:v>
                </c:pt>
                <c:pt idx="224">
                  <c:v>-4639</c:v>
                </c:pt>
                <c:pt idx="225">
                  <c:v>-4639</c:v>
                </c:pt>
                <c:pt idx="226">
                  <c:v>-4589</c:v>
                </c:pt>
                <c:pt idx="227">
                  <c:v>-4589</c:v>
                </c:pt>
                <c:pt idx="228">
                  <c:v>-4581</c:v>
                </c:pt>
                <c:pt idx="229">
                  <c:v>-4553</c:v>
                </c:pt>
                <c:pt idx="230">
                  <c:v>-4553</c:v>
                </c:pt>
                <c:pt idx="231">
                  <c:v>-4511</c:v>
                </c:pt>
                <c:pt idx="232">
                  <c:v>-4511</c:v>
                </c:pt>
                <c:pt idx="233">
                  <c:v>-4511</c:v>
                </c:pt>
                <c:pt idx="234">
                  <c:v>-4407</c:v>
                </c:pt>
                <c:pt idx="235">
                  <c:v>-4407</c:v>
                </c:pt>
                <c:pt idx="236">
                  <c:v>-4385</c:v>
                </c:pt>
                <c:pt idx="237">
                  <c:v>-4385</c:v>
                </c:pt>
                <c:pt idx="238">
                  <c:v>-4150</c:v>
                </c:pt>
                <c:pt idx="239">
                  <c:v>-4147</c:v>
                </c:pt>
                <c:pt idx="240">
                  <c:v>-4147</c:v>
                </c:pt>
                <c:pt idx="241">
                  <c:v>-4147</c:v>
                </c:pt>
                <c:pt idx="242">
                  <c:v>-3940</c:v>
                </c:pt>
                <c:pt idx="243">
                  <c:v>-3870</c:v>
                </c:pt>
                <c:pt idx="244">
                  <c:v>-3839</c:v>
                </c:pt>
                <c:pt idx="245">
                  <c:v>-3747</c:v>
                </c:pt>
                <c:pt idx="246">
                  <c:v>-3590</c:v>
                </c:pt>
                <c:pt idx="247">
                  <c:v>-3402</c:v>
                </c:pt>
                <c:pt idx="248">
                  <c:v>-3377</c:v>
                </c:pt>
                <c:pt idx="249">
                  <c:v>-3361</c:v>
                </c:pt>
                <c:pt idx="250">
                  <c:v>-3360</c:v>
                </c:pt>
                <c:pt idx="251">
                  <c:v>-3358</c:v>
                </c:pt>
                <c:pt idx="252">
                  <c:v>-3349</c:v>
                </c:pt>
                <c:pt idx="253">
                  <c:v>-3346</c:v>
                </c:pt>
                <c:pt idx="254">
                  <c:v>-3345.5</c:v>
                </c:pt>
                <c:pt idx="255">
                  <c:v>-3341</c:v>
                </c:pt>
                <c:pt idx="256">
                  <c:v>-3335</c:v>
                </c:pt>
                <c:pt idx="257">
                  <c:v>-3333</c:v>
                </c:pt>
                <c:pt idx="258">
                  <c:v>-3324</c:v>
                </c:pt>
                <c:pt idx="259">
                  <c:v>-3274</c:v>
                </c:pt>
                <c:pt idx="260">
                  <c:v>-3251</c:v>
                </c:pt>
                <c:pt idx="261">
                  <c:v>-3212</c:v>
                </c:pt>
                <c:pt idx="262">
                  <c:v>-3210</c:v>
                </c:pt>
                <c:pt idx="263">
                  <c:v>-3173</c:v>
                </c:pt>
                <c:pt idx="264">
                  <c:v>-3167</c:v>
                </c:pt>
                <c:pt idx="265">
                  <c:v>-3167</c:v>
                </c:pt>
                <c:pt idx="266">
                  <c:v>-3145</c:v>
                </c:pt>
                <c:pt idx="267">
                  <c:v>-3142</c:v>
                </c:pt>
                <c:pt idx="268">
                  <c:v>-3126</c:v>
                </c:pt>
                <c:pt idx="269">
                  <c:v>-3126</c:v>
                </c:pt>
                <c:pt idx="270">
                  <c:v>-3126</c:v>
                </c:pt>
                <c:pt idx="271">
                  <c:v>-3114</c:v>
                </c:pt>
                <c:pt idx="272">
                  <c:v>-3100</c:v>
                </c:pt>
                <c:pt idx="273">
                  <c:v>-3098</c:v>
                </c:pt>
                <c:pt idx="274">
                  <c:v>-3097</c:v>
                </c:pt>
                <c:pt idx="275">
                  <c:v>-3094</c:v>
                </c:pt>
                <c:pt idx="276">
                  <c:v>-3083</c:v>
                </c:pt>
                <c:pt idx="277">
                  <c:v>-3078</c:v>
                </c:pt>
                <c:pt idx="278">
                  <c:v>-3059.5</c:v>
                </c:pt>
                <c:pt idx="279">
                  <c:v>-3017</c:v>
                </c:pt>
                <c:pt idx="280">
                  <c:v>-3017</c:v>
                </c:pt>
                <c:pt idx="281">
                  <c:v>-3017</c:v>
                </c:pt>
                <c:pt idx="282">
                  <c:v>-2924</c:v>
                </c:pt>
                <c:pt idx="283">
                  <c:v>-2924</c:v>
                </c:pt>
                <c:pt idx="284">
                  <c:v>-2921</c:v>
                </c:pt>
                <c:pt idx="285">
                  <c:v>-2919</c:v>
                </c:pt>
                <c:pt idx="286">
                  <c:v>-2894</c:v>
                </c:pt>
                <c:pt idx="287">
                  <c:v>-2868</c:v>
                </c:pt>
                <c:pt idx="288">
                  <c:v>-2865</c:v>
                </c:pt>
                <c:pt idx="289">
                  <c:v>-2860</c:v>
                </c:pt>
                <c:pt idx="290">
                  <c:v>-2821</c:v>
                </c:pt>
                <c:pt idx="291">
                  <c:v>-2819</c:v>
                </c:pt>
                <c:pt idx="292">
                  <c:v>-2818</c:v>
                </c:pt>
                <c:pt idx="293">
                  <c:v>-2809</c:v>
                </c:pt>
                <c:pt idx="294">
                  <c:v>-2793</c:v>
                </c:pt>
                <c:pt idx="295">
                  <c:v>-2790</c:v>
                </c:pt>
                <c:pt idx="296">
                  <c:v>-2790</c:v>
                </c:pt>
                <c:pt idx="297">
                  <c:v>-2790</c:v>
                </c:pt>
                <c:pt idx="298">
                  <c:v>-2790</c:v>
                </c:pt>
                <c:pt idx="299">
                  <c:v>-2753</c:v>
                </c:pt>
                <c:pt idx="300">
                  <c:v>-2725</c:v>
                </c:pt>
                <c:pt idx="301">
                  <c:v>-2647</c:v>
                </c:pt>
                <c:pt idx="302">
                  <c:v>-2644</c:v>
                </c:pt>
                <c:pt idx="303">
                  <c:v>-2638</c:v>
                </c:pt>
                <c:pt idx="304">
                  <c:v>-2616</c:v>
                </c:pt>
                <c:pt idx="305">
                  <c:v>-2616</c:v>
                </c:pt>
                <c:pt idx="306">
                  <c:v>-2616</c:v>
                </c:pt>
                <c:pt idx="307">
                  <c:v>-2616</c:v>
                </c:pt>
                <c:pt idx="308">
                  <c:v>-2613</c:v>
                </c:pt>
                <c:pt idx="309">
                  <c:v>-2605</c:v>
                </c:pt>
                <c:pt idx="310">
                  <c:v>-2605</c:v>
                </c:pt>
                <c:pt idx="311">
                  <c:v>-2605</c:v>
                </c:pt>
                <c:pt idx="312">
                  <c:v>-2577</c:v>
                </c:pt>
                <c:pt idx="313">
                  <c:v>-2550</c:v>
                </c:pt>
                <c:pt idx="314">
                  <c:v>-2527</c:v>
                </c:pt>
                <c:pt idx="315">
                  <c:v>-2513</c:v>
                </c:pt>
                <c:pt idx="316">
                  <c:v>-2512.5</c:v>
                </c:pt>
                <c:pt idx="317">
                  <c:v>-2496</c:v>
                </c:pt>
                <c:pt idx="318">
                  <c:v>-2494</c:v>
                </c:pt>
                <c:pt idx="319">
                  <c:v>-2491</c:v>
                </c:pt>
                <c:pt idx="320">
                  <c:v>-2485</c:v>
                </c:pt>
                <c:pt idx="321">
                  <c:v>-2468</c:v>
                </c:pt>
                <c:pt idx="322">
                  <c:v>-2454</c:v>
                </c:pt>
                <c:pt idx="323">
                  <c:v>-2452</c:v>
                </c:pt>
                <c:pt idx="324">
                  <c:v>-2426</c:v>
                </c:pt>
                <c:pt idx="325">
                  <c:v>-2407</c:v>
                </c:pt>
                <c:pt idx="326">
                  <c:v>-2323</c:v>
                </c:pt>
                <c:pt idx="327">
                  <c:v>-2281</c:v>
                </c:pt>
                <c:pt idx="328">
                  <c:v>-2252</c:v>
                </c:pt>
                <c:pt idx="329">
                  <c:v>-2241</c:v>
                </c:pt>
                <c:pt idx="330">
                  <c:v>-2189</c:v>
                </c:pt>
                <c:pt idx="331">
                  <c:v>-2189</c:v>
                </c:pt>
                <c:pt idx="332">
                  <c:v>-2189</c:v>
                </c:pt>
                <c:pt idx="333">
                  <c:v>-2096</c:v>
                </c:pt>
                <c:pt idx="334">
                  <c:v>-2074</c:v>
                </c:pt>
                <c:pt idx="335">
                  <c:v>-2074</c:v>
                </c:pt>
                <c:pt idx="336">
                  <c:v>-2043</c:v>
                </c:pt>
                <c:pt idx="337">
                  <c:v>-2043</c:v>
                </c:pt>
                <c:pt idx="338">
                  <c:v>-2012</c:v>
                </c:pt>
                <c:pt idx="339">
                  <c:v>-1948</c:v>
                </c:pt>
                <c:pt idx="340">
                  <c:v>-1945</c:v>
                </c:pt>
                <c:pt idx="341">
                  <c:v>-1830</c:v>
                </c:pt>
                <c:pt idx="342">
                  <c:v>-1797</c:v>
                </c:pt>
                <c:pt idx="343">
                  <c:v>-1794</c:v>
                </c:pt>
                <c:pt idx="344">
                  <c:v>-1780</c:v>
                </c:pt>
                <c:pt idx="345">
                  <c:v>-1769</c:v>
                </c:pt>
                <c:pt idx="346">
                  <c:v>-1741</c:v>
                </c:pt>
                <c:pt idx="347">
                  <c:v>-1724</c:v>
                </c:pt>
                <c:pt idx="348">
                  <c:v>-1724</c:v>
                </c:pt>
                <c:pt idx="349">
                  <c:v>-1724</c:v>
                </c:pt>
                <c:pt idx="350">
                  <c:v>-1724</c:v>
                </c:pt>
                <c:pt idx="351">
                  <c:v>-1724</c:v>
                </c:pt>
                <c:pt idx="352">
                  <c:v>-1674</c:v>
                </c:pt>
                <c:pt idx="353">
                  <c:v>-1649</c:v>
                </c:pt>
                <c:pt idx="354">
                  <c:v>-1638</c:v>
                </c:pt>
                <c:pt idx="355">
                  <c:v>-1581</c:v>
                </c:pt>
                <c:pt idx="356">
                  <c:v>-1570</c:v>
                </c:pt>
                <c:pt idx="357">
                  <c:v>-1474</c:v>
                </c:pt>
                <c:pt idx="358">
                  <c:v>-1344</c:v>
                </c:pt>
                <c:pt idx="359">
                  <c:v>-1338</c:v>
                </c:pt>
                <c:pt idx="360">
                  <c:v>-1330</c:v>
                </c:pt>
                <c:pt idx="361">
                  <c:v>-1319</c:v>
                </c:pt>
                <c:pt idx="362">
                  <c:v>-1313</c:v>
                </c:pt>
                <c:pt idx="363">
                  <c:v>-1215</c:v>
                </c:pt>
                <c:pt idx="364">
                  <c:v>-1205</c:v>
                </c:pt>
                <c:pt idx="365">
                  <c:v>-1201</c:v>
                </c:pt>
                <c:pt idx="366">
                  <c:v>-1176</c:v>
                </c:pt>
                <c:pt idx="367">
                  <c:v>-1109</c:v>
                </c:pt>
                <c:pt idx="368">
                  <c:v>-1050</c:v>
                </c:pt>
                <c:pt idx="369">
                  <c:v>-1016</c:v>
                </c:pt>
                <c:pt idx="370">
                  <c:v>-997</c:v>
                </c:pt>
                <c:pt idx="371">
                  <c:v>-994</c:v>
                </c:pt>
                <c:pt idx="372">
                  <c:v>-988</c:v>
                </c:pt>
                <c:pt idx="373">
                  <c:v>-936</c:v>
                </c:pt>
                <c:pt idx="374">
                  <c:v>-882</c:v>
                </c:pt>
                <c:pt idx="375">
                  <c:v>-834</c:v>
                </c:pt>
                <c:pt idx="376">
                  <c:v>-820</c:v>
                </c:pt>
                <c:pt idx="377">
                  <c:v>-793</c:v>
                </c:pt>
                <c:pt idx="378">
                  <c:v>-792</c:v>
                </c:pt>
                <c:pt idx="379">
                  <c:v>-778</c:v>
                </c:pt>
                <c:pt idx="380">
                  <c:v>-776</c:v>
                </c:pt>
                <c:pt idx="381">
                  <c:v>-765</c:v>
                </c:pt>
                <c:pt idx="382">
                  <c:v>-765</c:v>
                </c:pt>
                <c:pt idx="383">
                  <c:v>-753</c:v>
                </c:pt>
                <c:pt idx="384">
                  <c:v>-733</c:v>
                </c:pt>
                <c:pt idx="385">
                  <c:v>-733</c:v>
                </c:pt>
                <c:pt idx="386">
                  <c:v>-717</c:v>
                </c:pt>
                <c:pt idx="387">
                  <c:v>-708</c:v>
                </c:pt>
                <c:pt idx="388">
                  <c:v>-706</c:v>
                </c:pt>
                <c:pt idx="389">
                  <c:v>-703</c:v>
                </c:pt>
                <c:pt idx="390">
                  <c:v>-688</c:v>
                </c:pt>
                <c:pt idx="391">
                  <c:v>-688</c:v>
                </c:pt>
                <c:pt idx="392">
                  <c:v>-680</c:v>
                </c:pt>
                <c:pt idx="393">
                  <c:v>-680</c:v>
                </c:pt>
                <c:pt idx="394">
                  <c:v>-667</c:v>
                </c:pt>
                <c:pt idx="395">
                  <c:v>-666</c:v>
                </c:pt>
                <c:pt idx="396">
                  <c:v>-658</c:v>
                </c:pt>
                <c:pt idx="397">
                  <c:v>-591</c:v>
                </c:pt>
                <c:pt idx="398">
                  <c:v>-559</c:v>
                </c:pt>
                <c:pt idx="399">
                  <c:v>-558</c:v>
                </c:pt>
                <c:pt idx="400">
                  <c:v>-532</c:v>
                </c:pt>
                <c:pt idx="401">
                  <c:v>-488</c:v>
                </c:pt>
                <c:pt idx="402">
                  <c:v>-485</c:v>
                </c:pt>
                <c:pt idx="403">
                  <c:v>-467</c:v>
                </c:pt>
                <c:pt idx="404">
                  <c:v>-467</c:v>
                </c:pt>
                <c:pt idx="405">
                  <c:v>-467</c:v>
                </c:pt>
                <c:pt idx="406">
                  <c:v>-451</c:v>
                </c:pt>
                <c:pt idx="407">
                  <c:v>-445</c:v>
                </c:pt>
                <c:pt idx="408">
                  <c:v>-443</c:v>
                </c:pt>
                <c:pt idx="409">
                  <c:v>-443</c:v>
                </c:pt>
                <c:pt idx="410">
                  <c:v>-443</c:v>
                </c:pt>
                <c:pt idx="411">
                  <c:v>-437</c:v>
                </c:pt>
                <c:pt idx="412">
                  <c:v>-415</c:v>
                </c:pt>
                <c:pt idx="413">
                  <c:v>-414</c:v>
                </c:pt>
                <c:pt idx="414">
                  <c:v>-414</c:v>
                </c:pt>
                <c:pt idx="415">
                  <c:v>-401</c:v>
                </c:pt>
                <c:pt idx="416">
                  <c:v>-400</c:v>
                </c:pt>
                <c:pt idx="417">
                  <c:v>-398</c:v>
                </c:pt>
                <c:pt idx="418">
                  <c:v>-398</c:v>
                </c:pt>
                <c:pt idx="419">
                  <c:v>-397</c:v>
                </c:pt>
                <c:pt idx="420">
                  <c:v>-387</c:v>
                </c:pt>
                <c:pt idx="421">
                  <c:v>-361</c:v>
                </c:pt>
                <c:pt idx="422">
                  <c:v>-356</c:v>
                </c:pt>
                <c:pt idx="423">
                  <c:v>-336</c:v>
                </c:pt>
                <c:pt idx="424">
                  <c:v>-252</c:v>
                </c:pt>
                <c:pt idx="425">
                  <c:v>-211</c:v>
                </c:pt>
                <c:pt idx="426">
                  <c:v>-208</c:v>
                </c:pt>
                <c:pt idx="427">
                  <c:v>-137</c:v>
                </c:pt>
                <c:pt idx="428">
                  <c:v>-129</c:v>
                </c:pt>
                <c:pt idx="429">
                  <c:v>-73</c:v>
                </c:pt>
                <c:pt idx="430">
                  <c:v>-14</c:v>
                </c:pt>
                <c:pt idx="431">
                  <c:v>-8</c:v>
                </c:pt>
                <c:pt idx="432">
                  <c:v>0</c:v>
                </c:pt>
                <c:pt idx="433">
                  <c:v>83</c:v>
                </c:pt>
                <c:pt idx="434">
                  <c:v>117</c:v>
                </c:pt>
                <c:pt idx="435">
                  <c:v>128</c:v>
                </c:pt>
                <c:pt idx="436">
                  <c:v>128</c:v>
                </c:pt>
                <c:pt idx="437">
                  <c:v>140</c:v>
                </c:pt>
                <c:pt idx="438">
                  <c:v>178</c:v>
                </c:pt>
                <c:pt idx="439">
                  <c:v>209</c:v>
                </c:pt>
                <c:pt idx="440">
                  <c:v>302</c:v>
                </c:pt>
                <c:pt idx="441">
                  <c:v>318</c:v>
                </c:pt>
                <c:pt idx="442">
                  <c:v>343</c:v>
                </c:pt>
                <c:pt idx="443">
                  <c:v>343</c:v>
                </c:pt>
                <c:pt idx="444">
                  <c:v>360</c:v>
                </c:pt>
                <c:pt idx="445">
                  <c:v>361</c:v>
                </c:pt>
                <c:pt idx="446">
                  <c:v>363</c:v>
                </c:pt>
                <c:pt idx="447">
                  <c:v>389</c:v>
                </c:pt>
                <c:pt idx="448">
                  <c:v>400</c:v>
                </c:pt>
                <c:pt idx="449">
                  <c:v>402</c:v>
                </c:pt>
                <c:pt idx="450">
                  <c:v>403</c:v>
                </c:pt>
                <c:pt idx="451">
                  <c:v>430</c:v>
                </c:pt>
                <c:pt idx="452">
                  <c:v>492</c:v>
                </c:pt>
                <c:pt idx="453">
                  <c:v>492</c:v>
                </c:pt>
                <c:pt idx="454">
                  <c:v>492</c:v>
                </c:pt>
                <c:pt idx="455">
                  <c:v>512</c:v>
                </c:pt>
                <c:pt idx="456">
                  <c:v>564</c:v>
                </c:pt>
                <c:pt idx="457">
                  <c:v>581</c:v>
                </c:pt>
                <c:pt idx="458">
                  <c:v>592</c:v>
                </c:pt>
                <c:pt idx="459">
                  <c:v>604</c:v>
                </c:pt>
                <c:pt idx="460">
                  <c:v>620</c:v>
                </c:pt>
                <c:pt idx="461">
                  <c:v>621</c:v>
                </c:pt>
                <c:pt idx="462">
                  <c:v>651</c:v>
                </c:pt>
                <c:pt idx="463">
                  <c:v>665</c:v>
                </c:pt>
                <c:pt idx="464">
                  <c:v>679</c:v>
                </c:pt>
                <c:pt idx="465">
                  <c:v>707</c:v>
                </c:pt>
                <c:pt idx="466">
                  <c:v>707</c:v>
                </c:pt>
                <c:pt idx="467">
                  <c:v>707</c:v>
                </c:pt>
                <c:pt idx="468">
                  <c:v>707</c:v>
                </c:pt>
                <c:pt idx="469">
                  <c:v>735</c:v>
                </c:pt>
                <c:pt idx="470">
                  <c:v>783</c:v>
                </c:pt>
                <c:pt idx="471">
                  <c:v>814</c:v>
                </c:pt>
                <c:pt idx="472">
                  <c:v>830</c:v>
                </c:pt>
                <c:pt idx="473">
                  <c:v>878</c:v>
                </c:pt>
                <c:pt idx="474">
                  <c:v>878</c:v>
                </c:pt>
                <c:pt idx="475">
                  <c:v>878</c:v>
                </c:pt>
                <c:pt idx="476">
                  <c:v>897</c:v>
                </c:pt>
                <c:pt idx="477">
                  <c:v>903</c:v>
                </c:pt>
                <c:pt idx="478">
                  <c:v>911</c:v>
                </c:pt>
                <c:pt idx="479">
                  <c:v>912</c:v>
                </c:pt>
                <c:pt idx="480">
                  <c:v>953</c:v>
                </c:pt>
                <c:pt idx="481">
                  <c:v>984</c:v>
                </c:pt>
                <c:pt idx="482">
                  <c:v>998</c:v>
                </c:pt>
                <c:pt idx="483">
                  <c:v>1006</c:v>
                </c:pt>
                <c:pt idx="484">
                  <c:v>1021</c:v>
                </c:pt>
                <c:pt idx="485">
                  <c:v>1102</c:v>
                </c:pt>
                <c:pt idx="486">
                  <c:v>1107</c:v>
                </c:pt>
                <c:pt idx="487">
                  <c:v>1110</c:v>
                </c:pt>
                <c:pt idx="488">
                  <c:v>1110</c:v>
                </c:pt>
                <c:pt idx="489">
                  <c:v>1110</c:v>
                </c:pt>
                <c:pt idx="490">
                  <c:v>1119</c:v>
                </c:pt>
                <c:pt idx="491">
                  <c:v>1122</c:v>
                </c:pt>
                <c:pt idx="492">
                  <c:v>1125</c:v>
                </c:pt>
                <c:pt idx="493">
                  <c:v>1146</c:v>
                </c:pt>
                <c:pt idx="494">
                  <c:v>1147</c:v>
                </c:pt>
                <c:pt idx="495">
                  <c:v>1150</c:v>
                </c:pt>
                <c:pt idx="496">
                  <c:v>1155</c:v>
                </c:pt>
                <c:pt idx="497">
                  <c:v>1163</c:v>
                </c:pt>
                <c:pt idx="498">
                  <c:v>1174</c:v>
                </c:pt>
                <c:pt idx="499">
                  <c:v>1174</c:v>
                </c:pt>
                <c:pt idx="500">
                  <c:v>1188</c:v>
                </c:pt>
                <c:pt idx="501">
                  <c:v>1191</c:v>
                </c:pt>
                <c:pt idx="502">
                  <c:v>1202</c:v>
                </c:pt>
                <c:pt idx="503">
                  <c:v>1219.5</c:v>
                </c:pt>
                <c:pt idx="504">
                  <c:v>1269</c:v>
                </c:pt>
                <c:pt idx="505">
                  <c:v>1278</c:v>
                </c:pt>
                <c:pt idx="506">
                  <c:v>1309</c:v>
                </c:pt>
                <c:pt idx="507">
                  <c:v>1339</c:v>
                </c:pt>
                <c:pt idx="508">
                  <c:v>1345</c:v>
                </c:pt>
                <c:pt idx="509">
                  <c:v>1359</c:v>
                </c:pt>
                <c:pt idx="510">
                  <c:v>1364</c:v>
                </c:pt>
                <c:pt idx="511">
                  <c:v>1365</c:v>
                </c:pt>
                <c:pt idx="512">
                  <c:v>1378</c:v>
                </c:pt>
                <c:pt idx="513">
                  <c:v>1384</c:v>
                </c:pt>
                <c:pt idx="514">
                  <c:v>1406</c:v>
                </c:pt>
                <c:pt idx="515">
                  <c:v>1437</c:v>
                </c:pt>
                <c:pt idx="516">
                  <c:v>1465</c:v>
                </c:pt>
                <c:pt idx="517">
                  <c:v>1465</c:v>
                </c:pt>
                <c:pt idx="518">
                  <c:v>1490</c:v>
                </c:pt>
                <c:pt idx="519">
                  <c:v>1521</c:v>
                </c:pt>
                <c:pt idx="520">
                  <c:v>1591</c:v>
                </c:pt>
                <c:pt idx="521">
                  <c:v>1611</c:v>
                </c:pt>
                <c:pt idx="522">
                  <c:v>1638</c:v>
                </c:pt>
                <c:pt idx="523">
                  <c:v>1641</c:v>
                </c:pt>
                <c:pt idx="524">
                  <c:v>1641</c:v>
                </c:pt>
                <c:pt idx="525">
                  <c:v>1645</c:v>
                </c:pt>
                <c:pt idx="526">
                  <c:v>1653</c:v>
                </c:pt>
                <c:pt idx="527">
                  <c:v>1745</c:v>
                </c:pt>
                <c:pt idx="528">
                  <c:v>1753</c:v>
                </c:pt>
                <c:pt idx="529">
                  <c:v>1798</c:v>
                </c:pt>
                <c:pt idx="530">
                  <c:v>1823</c:v>
                </c:pt>
                <c:pt idx="531">
                  <c:v>1860</c:v>
                </c:pt>
                <c:pt idx="532">
                  <c:v>1863</c:v>
                </c:pt>
                <c:pt idx="533">
                  <c:v>1863</c:v>
                </c:pt>
                <c:pt idx="534">
                  <c:v>1882</c:v>
                </c:pt>
                <c:pt idx="535">
                  <c:v>1885</c:v>
                </c:pt>
                <c:pt idx="536">
                  <c:v>1887</c:v>
                </c:pt>
                <c:pt idx="537">
                  <c:v>1910</c:v>
                </c:pt>
                <c:pt idx="538">
                  <c:v>1913</c:v>
                </c:pt>
                <c:pt idx="539">
                  <c:v>1947</c:v>
                </c:pt>
                <c:pt idx="540">
                  <c:v>1949</c:v>
                </c:pt>
                <c:pt idx="541">
                  <c:v>1967</c:v>
                </c:pt>
                <c:pt idx="542">
                  <c:v>1972</c:v>
                </c:pt>
                <c:pt idx="543">
                  <c:v>1983</c:v>
                </c:pt>
                <c:pt idx="544">
                  <c:v>1997</c:v>
                </c:pt>
                <c:pt idx="545">
                  <c:v>2006</c:v>
                </c:pt>
                <c:pt idx="546">
                  <c:v>2014</c:v>
                </c:pt>
                <c:pt idx="547">
                  <c:v>2030</c:v>
                </c:pt>
                <c:pt idx="548">
                  <c:v>2033</c:v>
                </c:pt>
                <c:pt idx="549">
                  <c:v>2061</c:v>
                </c:pt>
                <c:pt idx="550">
                  <c:v>2067</c:v>
                </c:pt>
                <c:pt idx="551">
                  <c:v>2081</c:v>
                </c:pt>
                <c:pt idx="552">
                  <c:v>2097</c:v>
                </c:pt>
                <c:pt idx="553">
                  <c:v>2097</c:v>
                </c:pt>
                <c:pt idx="554">
                  <c:v>2100</c:v>
                </c:pt>
                <c:pt idx="555">
                  <c:v>2139</c:v>
                </c:pt>
                <c:pt idx="556">
                  <c:v>2167</c:v>
                </c:pt>
                <c:pt idx="557">
                  <c:v>2188</c:v>
                </c:pt>
                <c:pt idx="558">
                  <c:v>2190</c:v>
                </c:pt>
                <c:pt idx="559">
                  <c:v>2207</c:v>
                </c:pt>
                <c:pt idx="560">
                  <c:v>2223</c:v>
                </c:pt>
                <c:pt idx="561">
                  <c:v>2223</c:v>
                </c:pt>
                <c:pt idx="562">
                  <c:v>2268</c:v>
                </c:pt>
                <c:pt idx="563">
                  <c:v>2280</c:v>
                </c:pt>
                <c:pt idx="564">
                  <c:v>2296</c:v>
                </c:pt>
                <c:pt idx="565">
                  <c:v>2296</c:v>
                </c:pt>
                <c:pt idx="566">
                  <c:v>2296</c:v>
                </c:pt>
                <c:pt idx="567">
                  <c:v>2335</c:v>
                </c:pt>
                <c:pt idx="568">
                  <c:v>2335</c:v>
                </c:pt>
                <c:pt idx="569">
                  <c:v>2344</c:v>
                </c:pt>
                <c:pt idx="570">
                  <c:v>2349</c:v>
                </c:pt>
                <c:pt idx="571">
                  <c:v>2402</c:v>
                </c:pt>
                <c:pt idx="572">
                  <c:v>2430</c:v>
                </c:pt>
                <c:pt idx="573">
                  <c:v>2465</c:v>
                </c:pt>
                <c:pt idx="574">
                  <c:v>2497</c:v>
                </c:pt>
                <c:pt idx="575">
                  <c:v>2534</c:v>
                </c:pt>
                <c:pt idx="576">
                  <c:v>2534</c:v>
                </c:pt>
                <c:pt idx="577">
                  <c:v>2601</c:v>
                </c:pt>
                <c:pt idx="578">
                  <c:v>2601</c:v>
                </c:pt>
                <c:pt idx="579">
                  <c:v>2604</c:v>
                </c:pt>
                <c:pt idx="580">
                  <c:v>2612</c:v>
                </c:pt>
                <c:pt idx="581">
                  <c:v>2690</c:v>
                </c:pt>
                <c:pt idx="582">
                  <c:v>2750</c:v>
                </c:pt>
                <c:pt idx="583">
                  <c:v>2755</c:v>
                </c:pt>
                <c:pt idx="584">
                  <c:v>2780</c:v>
                </c:pt>
                <c:pt idx="585">
                  <c:v>2791</c:v>
                </c:pt>
                <c:pt idx="586">
                  <c:v>2823</c:v>
                </c:pt>
                <c:pt idx="587">
                  <c:v>2836</c:v>
                </c:pt>
                <c:pt idx="588">
                  <c:v>2839</c:v>
                </c:pt>
                <c:pt idx="589">
                  <c:v>2850</c:v>
                </c:pt>
                <c:pt idx="590">
                  <c:v>2859</c:v>
                </c:pt>
                <c:pt idx="591">
                  <c:v>2934</c:v>
                </c:pt>
                <c:pt idx="592">
                  <c:v>2965</c:v>
                </c:pt>
                <c:pt idx="593">
                  <c:v>2995</c:v>
                </c:pt>
                <c:pt idx="594">
                  <c:v>3015</c:v>
                </c:pt>
                <c:pt idx="595">
                  <c:v>3057</c:v>
                </c:pt>
                <c:pt idx="596">
                  <c:v>3058</c:v>
                </c:pt>
                <c:pt idx="597">
                  <c:v>3058</c:v>
                </c:pt>
                <c:pt idx="598">
                  <c:v>3069</c:v>
                </c:pt>
                <c:pt idx="599">
                  <c:v>3138</c:v>
                </c:pt>
                <c:pt idx="600">
                  <c:v>3161</c:v>
                </c:pt>
                <c:pt idx="601">
                  <c:v>3188</c:v>
                </c:pt>
                <c:pt idx="602">
                  <c:v>3240</c:v>
                </c:pt>
                <c:pt idx="603">
                  <c:v>3275</c:v>
                </c:pt>
                <c:pt idx="604">
                  <c:v>3287</c:v>
                </c:pt>
                <c:pt idx="605">
                  <c:v>3303</c:v>
                </c:pt>
                <c:pt idx="606">
                  <c:v>3303</c:v>
                </c:pt>
                <c:pt idx="607">
                  <c:v>3317</c:v>
                </c:pt>
                <c:pt idx="608">
                  <c:v>3401</c:v>
                </c:pt>
                <c:pt idx="609">
                  <c:v>3477</c:v>
                </c:pt>
                <c:pt idx="610">
                  <c:v>3483</c:v>
                </c:pt>
                <c:pt idx="611">
                  <c:v>3533</c:v>
                </c:pt>
                <c:pt idx="612">
                  <c:v>3580</c:v>
                </c:pt>
                <c:pt idx="613">
                  <c:v>3608</c:v>
                </c:pt>
                <c:pt idx="614">
                  <c:v>3756</c:v>
                </c:pt>
                <c:pt idx="615">
                  <c:v>3821</c:v>
                </c:pt>
                <c:pt idx="616">
                  <c:v>3840</c:v>
                </c:pt>
                <c:pt idx="617">
                  <c:v>3844</c:v>
                </c:pt>
                <c:pt idx="618">
                  <c:v>3883</c:v>
                </c:pt>
                <c:pt idx="619">
                  <c:v>3919</c:v>
                </c:pt>
                <c:pt idx="620">
                  <c:v>3989</c:v>
                </c:pt>
                <c:pt idx="621">
                  <c:v>4023</c:v>
                </c:pt>
                <c:pt idx="622">
                  <c:v>4059</c:v>
                </c:pt>
                <c:pt idx="623">
                  <c:v>4095</c:v>
                </c:pt>
                <c:pt idx="624">
                  <c:v>4120</c:v>
                </c:pt>
                <c:pt idx="625">
                  <c:v>4129</c:v>
                </c:pt>
                <c:pt idx="626">
                  <c:v>4179</c:v>
                </c:pt>
                <c:pt idx="627">
                  <c:v>4199</c:v>
                </c:pt>
                <c:pt idx="628">
                  <c:v>4252</c:v>
                </c:pt>
                <c:pt idx="629">
                  <c:v>4255</c:v>
                </c:pt>
                <c:pt idx="630">
                  <c:v>4261</c:v>
                </c:pt>
                <c:pt idx="631">
                  <c:v>4325</c:v>
                </c:pt>
                <c:pt idx="632">
                  <c:v>4378</c:v>
                </c:pt>
                <c:pt idx="633">
                  <c:v>4384</c:v>
                </c:pt>
                <c:pt idx="634">
                  <c:v>4400</c:v>
                </c:pt>
                <c:pt idx="635">
                  <c:v>4407</c:v>
                </c:pt>
                <c:pt idx="636">
                  <c:v>4412</c:v>
                </c:pt>
                <c:pt idx="637">
                  <c:v>4439</c:v>
                </c:pt>
                <c:pt idx="638">
                  <c:v>4470</c:v>
                </c:pt>
                <c:pt idx="639">
                  <c:v>4490</c:v>
                </c:pt>
                <c:pt idx="640">
                  <c:v>4517</c:v>
                </c:pt>
                <c:pt idx="641">
                  <c:v>4557</c:v>
                </c:pt>
                <c:pt idx="642">
                  <c:v>4585</c:v>
                </c:pt>
                <c:pt idx="643">
                  <c:v>4599</c:v>
                </c:pt>
                <c:pt idx="644">
                  <c:v>4624</c:v>
                </c:pt>
                <c:pt idx="645">
                  <c:v>4627</c:v>
                </c:pt>
                <c:pt idx="646">
                  <c:v>4632</c:v>
                </c:pt>
                <c:pt idx="647">
                  <c:v>4662</c:v>
                </c:pt>
                <c:pt idx="648">
                  <c:v>4674</c:v>
                </c:pt>
                <c:pt idx="649">
                  <c:v>4674</c:v>
                </c:pt>
                <c:pt idx="650">
                  <c:v>4692</c:v>
                </c:pt>
                <c:pt idx="651">
                  <c:v>4730</c:v>
                </c:pt>
                <c:pt idx="652">
                  <c:v>4733</c:v>
                </c:pt>
                <c:pt idx="653">
                  <c:v>4733</c:v>
                </c:pt>
                <c:pt idx="654">
                  <c:v>4750</c:v>
                </c:pt>
                <c:pt idx="655">
                  <c:v>4756</c:v>
                </c:pt>
                <c:pt idx="656">
                  <c:v>4773</c:v>
                </c:pt>
                <c:pt idx="657">
                  <c:v>4834</c:v>
                </c:pt>
                <c:pt idx="658">
                  <c:v>4870</c:v>
                </c:pt>
                <c:pt idx="659">
                  <c:v>4884</c:v>
                </c:pt>
                <c:pt idx="660">
                  <c:v>4892</c:v>
                </c:pt>
                <c:pt idx="661">
                  <c:v>4932</c:v>
                </c:pt>
                <c:pt idx="662">
                  <c:v>4938</c:v>
                </c:pt>
                <c:pt idx="663">
                  <c:v>4949</c:v>
                </c:pt>
                <c:pt idx="664">
                  <c:v>4965</c:v>
                </c:pt>
                <c:pt idx="665">
                  <c:v>4988</c:v>
                </c:pt>
                <c:pt idx="666">
                  <c:v>5007</c:v>
                </c:pt>
                <c:pt idx="667">
                  <c:v>5021</c:v>
                </c:pt>
                <c:pt idx="668">
                  <c:v>5066</c:v>
                </c:pt>
                <c:pt idx="669">
                  <c:v>5144</c:v>
                </c:pt>
                <c:pt idx="670">
                  <c:v>5144</c:v>
                </c:pt>
                <c:pt idx="671">
                  <c:v>5169</c:v>
                </c:pt>
                <c:pt idx="672">
                  <c:v>5172</c:v>
                </c:pt>
                <c:pt idx="673">
                  <c:v>5214</c:v>
                </c:pt>
                <c:pt idx="674">
                  <c:v>5214</c:v>
                </c:pt>
                <c:pt idx="675">
                  <c:v>5215</c:v>
                </c:pt>
                <c:pt idx="676">
                  <c:v>5251</c:v>
                </c:pt>
                <c:pt idx="677">
                  <c:v>5254</c:v>
                </c:pt>
                <c:pt idx="678">
                  <c:v>5284</c:v>
                </c:pt>
                <c:pt idx="679">
                  <c:v>5284</c:v>
                </c:pt>
                <c:pt idx="680">
                  <c:v>5284</c:v>
                </c:pt>
                <c:pt idx="681">
                  <c:v>5324</c:v>
                </c:pt>
                <c:pt idx="682">
                  <c:v>5345</c:v>
                </c:pt>
                <c:pt idx="683">
                  <c:v>5390</c:v>
                </c:pt>
                <c:pt idx="684">
                  <c:v>5416</c:v>
                </c:pt>
                <c:pt idx="685">
                  <c:v>5450</c:v>
                </c:pt>
                <c:pt idx="686">
                  <c:v>5458</c:v>
                </c:pt>
                <c:pt idx="687">
                  <c:v>5483</c:v>
                </c:pt>
                <c:pt idx="688">
                  <c:v>5489</c:v>
                </c:pt>
                <c:pt idx="689">
                  <c:v>5489</c:v>
                </c:pt>
                <c:pt idx="690">
                  <c:v>5489</c:v>
                </c:pt>
                <c:pt idx="691">
                  <c:v>5489</c:v>
                </c:pt>
                <c:pt idx="692">
                  <c:v>5489</c:v>
                </c:pt>
                <c:pt idx="693">
                  <c:v>5514</c:v>
                </c:pt>
                <c:pt idx="694">
                  <c:v>5517</c:v>
                </c:pt>
                <c:pt idx="695">
                  <c:v>5556</c:v>
                </c:pt>
                <c:pt idx="696">
                  <c:v>5556</c:v>
                </c:pt>
                <c:pt idx="697">
                  <c:v>5626</c:v>
                </c:pt>
                <c:pt idx="698">
                  <c:v>5664</c:v>
                </c:pt>
                <c:pt idx="699">
                  <c:v>5712</c:v>
                </c:pt>
                <c:pt idx="700">
                  <c:v>5723</c:v>
                </c:pt>
                <c:pt idx="701">
                  <c:v>5726</c:v>
                </c:pt>
                <c:pt idx="702">
                  <c:v>5825</c:v>
                </c:pt>
                <c:pt idx="703">
                  <c:v>5835</c:v>
                </c:pt>
                <c:pt idx="704">
                  <c:v>5858</c:v>
                </c:pt>
                <c:pt idx="705">
                  <c:v>5909</c:v>
                </c:pt>
                <c:pt idx="706">
                  <c:v>5909</c:v>
                </c:pt>
                <c:pt idx="707">
                  <c:v>5975</c:v>
                </c:pt>
                <c:pt idx="708">
                  <c:v>6012</c:v>
                </c:pt>
                <c:pt idx="709">
                  <c:v>6015</c:v>
                </c:pt>
                <c:pt idx="710">
                  <c:v>6015</c:v>
                </c:pt>
                <c:pt idx="711">
                  <c:v>6015</c:v>
                </c:pt>
                <c:pt idx="712">
                  <c:v>6018</c:v>
                </c:pt>
                <c:pt idx="713">
                  <c:v>6040</c:v>
                </c:pt>
                <c:pt idx="714">
                  <c:v>6062</c:v>
                </c:pt>
                <c:pt idx="715">
                  <c:v>6110</c:v>
                </c:pt>
                <c:pt idx="716">
                  <c:v>6196</c:v>
                </c:pt>
                <c:pt idx="717">
                  <c:v>6216</c:v>
                </c:pt>
                <c:pt idx="718">
                  <c:v>6275</c:v>
                </c:pt>
                <c:pt idx="719">
                  <c:v>6278</c:v>
                </c:pt>
                <c:pt idx="720">
                  <c:v>6278</c:v>
                </c:pt>
                <c:pt idx="721">
                  <c:v>6353</c:v>
                </c:pt>
                <c:pt idx="722">
                  <c:v>6398</c:v>
                </c:pt>
                <c:pt idx="723">
                  <c:v>6406</c:v>
                </c:pt>
                <c:pt idx="724">
                  <c:v>6406</c:v>
                </c:pt>
                <c:pt idx="725">
                  <c:v>6406</c:v>
                </c:pt>
                <c:pt idx="726">
                  <c:v>6406</c:v>
                </c:pt>
                <c:pt idx="727">
                  <c:v>6406</c:v>
                </c:pt>
                <c:pt idx="728">
                  <c:v>6406</c:v>
                </c:pt>
                <c:pt idx="729">
                  <c:v>6406</c:v>
                </c:pt>
                <c:pt idx="730">
                  <c:v>6406</c:v>
                </c:pt>
                <c:pt idx="731">
                  <c:v>6437</c:v>
                </c:pt>
                <c:pt idx="732">
                  <c:v>6474</c:v>
                </c:pt>
                <c:pt idx="733">
                  <c:v>6494</c:v>
                </c:pt>
                <c:pt idx="734">
                  <c:v>6505</c:v>
                </c:pt>
                <c:pt idx="735">
                  <c:v>6535</c:v>
                </c:pt>
                <c:pt idx="736">
                  <c:v>6647</c:v>
                </c:pt>
                <c:pt idx="737">
                  <c:v>6672</c:v>
                </c:pt>
                <c:pt idx="738">
                  <c:v>6672</c:v>
                </c:pt>
                <c:pt idx="739">
                  <c:v>6703</c:v>
                </c:pt>
                <c:pt idx="740">
                  <c:v>6706</c:v>
                </c:pt>
                <c:pt idx="741">
                  <c:v>6784</c:v>
                </c:pt>
                <c:pt idx="742">
                  <c:v>6785.5</c:v>
                </c:pt>
                <c:pt idx="743">
                  <c:v>6821</c:v>
                </c:pt>
                <c:pt idx="744">
                  <c:v>6829</c:v>
                </c:pt>
                <c:pt idx="745">
                  <c:v>6830.5</c:v>
                </c:pt>
                <c:pt idx="746">
                  <c:v>6832</c:v>
                </c:pt>
                <c:pt idx="747">
                  <c:v>6846</c:v>
                </c:pt>
                <c:pt idx="748">
                  <c:v>6849</c:v>
                </c:pt>
                <c:pt idx="749">
                  <c:v>6879</c:v>
                </c:pt>
                <c:pt idx="750">
                  <c:v>6901</c:v>
                </c:pt>
                <c:pt idx="751">
                  <c:v>7036</c:v>
                </c:pt>
                <c:pt idx="752">
                  <c:v>7109</c:v>
                </c:pt>
                <c:pt idx="753">
                  <c:v>7153</c:v>
                </c:pt>
                <c:pt idx="754">
                  <c:v>7153</c:v>
                </c:pt>
                <c:pt idx="755">
                  <c:v>7153</c:v>
                </c:pt>
                <c:pt idx="756">
                  <c:v>7181</c:v>
                </c:pt>
                <c:pt idx="757">
                  <c:v>7195</c:v>
                </c:pt>
                <c:pt idx="758">
                  <c:v>7201</c:v>
                </c:pt>
                <c:pt idx="759">
                  <c:v>7217</c:v>
                </c:pt>
                <c:pt idx="760">
                  <c:v>7221.5</c:v>
                </c:pt>
                <c:pt idx="761">
                  <c:v>7243.5</c:v>
                </c:pt>
                <c:pt idx="762">
                  <c:v>7299</c:v>
                </c:pt>
                <c:pt idx="763">
                  <c:v>7314</c:v>
                </c:pt>
                <c:pt idx="764">
                  <c:v>7314</c:v>
                </c:pt>
                <c:pt idx="765">
                  <c:v>7327</c:v>
                </c:pt>
                <c:pt idx="766">
                  <c:v>7334</c:v>
                </c:pt>
                <c:pt idx="767">
                  <c:v>7354</c:v>
                </c:pt>
                <c:pt idx="768">
                  <c:v>7354</c:v>
                </c:pt>
                <c:pt idx="769">
                  <c:v>7369</c:v>
                </c:pt>
                <c:pt idx="770">
                  <c:v>7397</c:v>
                </c:pt>
                <c:pt idx="771">
                  <c:v>7531</c:v>
                </c:pt>
                <c:pt idx="772">
                  <c:v>7562</c:v>
                </c:pt>
                <c:pt idx="773">
                  <c:v>7562</c:v>
                </c:pt>
                <c:pt idx="774">
                  <c:v>7562</c:v>
                </c:pt>
                <c:pt idx="775">
                  <c:v>7598</c:v>
                </c:pt>
                <c:pt idx="776">
                  <c:v>7601</c:v>
                </c:pt>
                <c:pt idx="777">
                  <c:v>7621</c:v>
                </c:pt>
                <c:pt idx="778">
                  <c:v>7623</c:v>
                </c:pt>
                <c:pt idx="779">
                  <c:v>7623</c:v>
                </c:pt>
                <c:pt idx="780">
                  <c:v>7634</c:v>
                </c:pt>
                <c:pt idx="781">
                  <c:v>7794</c:v>
                </c:pt>
                <c:pt idx="782">
                  <c:v>7864</c:v>
                </c:pt>
                <c:pt idx="783">
                  <c:v>7883</c:v>
                </c:pt>
                <c:pt idx="784">
                  <c:v>7887</c:v>
                </c:pt>
                <c:pt idx="785">
                  <c:v>7887</c:v>
                </c:pt>
                <c:pt idx="786">
                  <c:v>7892</c:v>
                </c:pt>
                <c:pt idx="787">
                  <c:v>8010</c:v>
                </c:pt>
                <c:pt idx="788">
                  <c:v>8189</c:v>
                </c:pt>
                <c:pt idx="789">
                  <c:v>8323</c:v>
                </c:pt>
                <c:pt idx="790">
                  <c:v>8659</c:v>
                </c:pt>
                <c:pt idx="791">
                  <c:v>8670</c:v>
                </c:pt>
                <c:pt idx="792">
                  <c:v>8715</c:v>
                </c:pt>
                <c:pt idx="793">
                  <c:v>8892.5</c:v>
                </c:pt>
                <c:pt idx="794">
                  <c:v>8892.5</c:v>
                </c:pt>
                <c:pt idx="795">
                  <c:v>8933</c:v>
                </c:pt>
                <c:pt idx="796">
                  <c:v>8947</c:v>
                </c:pt>
                <c:pt idx="797">
                  <c:v>8950</c:v>
                </c:pt>
                <c:pt idx="798">
                  <c:v>8950</c:v>
                </c:pt>
                <c:pt idx="799">
                  <c:v>8950</c:v>
                </c:pt>
                <c:pt idx="800">
                  <c:v>8977</c:v>
                </c:pt>
                <c:pt idx="801">
                  <c:v>8988</c:v>
                </c:pt>
                <c:pt idx="802">
                  <c:v>9151</c:v>
                </c:pt>
                <c:pt idx="803">
                  <c:v>9151</c:v>
                </c:pt>
                <c:pt idx="804">
                  <c:v>9188</c:v>
                </c:pt>
                <c:pt idx="805">
                  <c:v>9196</c:v>
                </c:pt>
                <c:pt idx="806">
                  <c:v>9204</c:v>
                </c:pt>
                <c:pt idx="807">
                  <c:v>9204</c:v>
                </c:pt>
                <c:pt idx="808">
                  <c:v>9204</c:v>
                </c:pt>
                <c:pt idx="809">
                  <c:v>9219.5</c:v>
                </c:pt>
                <c:pt idx="810">
                  <c:v>9238</c:v>
                </c:pt>
                <c:pt idx="811">
                  <c:v>9254</c:v>
                </c:pt>
                <c:pt idx="812">
                  <c:v>9371</c:v>
                </c:pt>
                <c:pt idx="813">
                  <c:v>9371</c:v>
                </c:pt>
                <c:pt idx="814">
                  <c:v>9371</c:v>
                </c:pt>
                <c:pt idx="815">
                  <c:v>9371</c:v>
                </c:pt>
                <c:pt idx="816">
                  <c:v>9371</c:v>
                </c:pt>
                <c:pt idx="817">
                  <c:v>9472</c:v>
                </c:pt>
                <c:pt idx="818">
                  <c:v>9472</c:v>
                </c:pt>
                <c:pt idx="819">
                  <c:v>9472</c:v>
                </c:pt>
                <c:pt idx="820">
                  <c:v>9514</c:v>
                </c:pt>
                <c:pt idx="821">
                  <c:v>9514</c:v>
                </c:pt>
                <c:pt idx="822">
                  <c:v>9514</c:v>
                </c:pt>
                <c:pt idx="823">
                  <c:v>9517</c:v>
                </c:pt>
                <c:pt idx="824">
                  <c:v>9651.5</c:v>
                </c:pt>
                <c:pt idx="825">
                  <c:v>9670.5</c:v>
                </c:pt>
                <c:pt idx="826">
                  <c:v>9674</c:v>
                </c:pt>
                <c:pt idx="827">
                  <c:v>9675</c:v>
                </c:pt>
                <c:pt idx="828">
                  <c:v>9727</c:v>
                </c:pt>
                <c:pt idx="829">
                  <c:v>9727</c:v>
                </c:pt>
                <c:pt idx="830">
                  <c:v>9727</c:v>
                </c:pt>
                <c:pt idx="831">
                  <c:v>9727</c:v>
                </c:pt>
                <c:pt idx="832">
                  <c:v>9772</c:v>
                </c:pt>
                <c:pt idx="833">
                  <c:v>9777</c:v>
                </c:pt>
                <c:pt idx="834">
                  <c:v>9777</c:v>
                </c:pt>
                <c:pt idx="835">
                  <c:v>9777</c:v>
                </c:pt>
                <c:pt idx="836">
                  <c:v>9777</c:v>
                </c:pt>
                <c:pt idx="837">
                  <c:v>9777</c:v>
                </c:pt>
                <c:pt idx="838">
                  <c:v>9996</c:v>
                </c:pt>
                <c:pt idx="839">
                  <c:v>9998</c:v>
                </c:pt>
                <c:pt idx="840">
                  <c:v>9998</c:v>
                </c:pt>
                <c:pt idx="841">
                  <c:v>9998</c:v>
                </c:pt>
                <c:pt idx="842">
                  <c:v>10012</c:v>
                </c:pt>
                <c:pt idx="843">
                  <c:v>10049</c:v>
                </c:pt>
                <c:pt idx="844">
                  <c:v>10049</c:v>
                </c:pt>
                <c:pt idx="845">
                  <c:v>10082</c:v>
                </c:pt>
                <c:pt idx="846">
                  <c:v>10082</c:v>
                </c:pt>
                <c:pt idx="847">
                  <c:v>10082</c:v>
                </c:pt>
                <c:pt idx="848">
                  <c:v>10216</c:v>
                </c:pt>
                <c:pt idx="849">
                  <c:v>10216</c:v>
                </c:pt>
                <c:pt idx="850">
                  <c:v>10216</c:v>
                </c:pt>
                <c:pt idx="851">
                  <c:v>10247</c:v>
                </c:pt>
                <c:pt idx="852">
                  <c:v>10344</c:v>
                </c:pt>
                <c:pt idx="853">
                  <c:v>10368</c:v>
                </c:pt>
                <c:pt idx="854">
                  <c:v>10412</c:v>
                </c:pt>
                <c:pt idx="855">
                  <c:v>10412</c:v>
                </c:pt>
                <c:pt idx="856">
                  <c:v>10490</c:v>
                </c:pt>
                <c:pt idx="857">
                  <c:v>10490</c:v>
                </c:pt>
                <c:pt idx="858">
                  <c:v>10542</c:v>
                </c:pt>
                <c:pt idx="859">
                  <c:v>10569</c:v>
                </c:pt>
                <c:pt idx="860">
                  <c:v>10816</c:v>
                </c:pt>
                <c:pt idx="861">
                  <c:v>10824</c:v>
                </c:pt>
                <c:pt idx="862">
                  <c:v>10824</c:v>
                </c:pt>
                <c:pt idx="863">
                  <c:v>10824</c:v>
                </c:pt>
                <c:pt idx="864">
                  <c:v>11029</c:v>
                </c:pt>
                <c:pt idx="865">
                  <c:v>11213</c:v>
                </c:pt>
                <c:pt idx="866">
                  <c:v>11339</c:v>
                </c:pt>
                <c:pt idx="867">
                  <c:v>11378</c:v>
                </c:pt>
                <c:pt idx="868">
                  <c:v>11406</c:v>
                </c:pt>
                <c:pt idx="869">
                  <c:v>11610</c:v>
                </c:pt>
                <c:pt idx="870">
                  <c:v>11641</c:v>
                </c:pt>
                <c:pt idx="871">
                  <c:v>11856</c:v>
                </c:pt>
                <c:pt idx="872">
                  <c:v>11906</c:v>
                </c:pt>
                <c:pt idx="873">
                  <c:v>11910</c:v>
                </c:pt>
                <c:pt idx="874">
                  <c:v>11960</c:v>
                </c:pt>
                <c:pt idx="875">
                  <c:v>12130</c:v>
                </c:pt>
                <c:pt idx="876">
                  <c:v>12195</c:v>
                </c:pt>
                <c:pt idx="877">
                  <c:v>12223</c:v>
                </c:pt>
                <c:pt idx="878">
                  <c:v>12223</c:v>
                </c:pt>
                <c:pt idx="879">
                  <c:v>12262</c:v>
                </c:pt>
                <c:pt idx="880">
                  <c:v>12282.5</c:v>
                </c:pt>
                <c:pt idx="881">
                  <c:v>12436</c:v>
                </c:pt>
                <c:pt idx="882">
                  <c:v>12572</c:v>
                </c:pt>
              </c:numCache>
            </c:numRef>
          </c:xVal>
          <c:yVal>
            <c:numRef>
              <c:f>'Active 1'!$K$21:$K$1975</c:f>
              <c:numCache>
                <c:formatCode>General</c:formatCode>
                <c:ptCount val="1955"/>
                <c:pt idx="699">
                  <c:v>4.297982482239604E-2</c:v>
                </c:pt>
                <c:pt idx="701">
                  <c:v>4.2395216551085468E-2</c:v>
                </c:pt>
                <c:pt idx="705">
                  <c:v>4.0167836988985073E-2</c:v>
                </c:pt>
                <c:pt idx="713">
                  <c:v>4.1269002438639291E-2</c:v>
                </c:pt>
                <c:pt idx="717">
                  <c:v>4.0833927021594718E-2</c:v>
                </c:pt>
                <c:pt idx="718">
                  <c:v>4.1613077868532855E-2</c:v>
                </c:pt>
                <c:pt idx="719">
                  <c:v>4.1230661801819224E-2</c:v>
                </c:pt>
                <c:pt idx="720">
                  <c:v>4.1330661806568969E-2</c:v>
                </c:pt>
                <c:pt idx="722">
                  <c:v>4.2234019470924977E-2</c:v>
                </c:pt>
                <c:pt idx="724">
                  <c:v>3.8214243315451313E-2</c:v>
                </c:pt>
                <c:pt idx="726">
                  <c:v>4.2414243318489753E-2</c:v>
                </c:pt>
                <c:pt idx="728">
                  <c:v>4.3114243315358181E-2</c:v>
                </c:pt>
                <c:pt idx="730">
                  <c:v>4.7914243317791261E-2</c:v>
                </c:pt>
                <c:pt idx="732">
                  <c:v>4.5546145993284881E-2</c:v>
                </c:pt>
                <c:pt idx="733">
                  <c:v>4.399670560087543E-2</c:v>
                </c:pt>
                <c:pt idx="734">
                  <c:v>4.4294513390923385E-2</c:v>
                </c:pt>
                <c:pt idx="736">
                  <c:v>4.4193486624862999E-2</c:v>
                </c:pt>
                <c:pt idx="737">
                  <c:v>4.4906686132890172E-2</c:v>
                </c:pt>
                <c:pt idx="738">
                  <c:v>4.4906686132890172E-2</c:v>
                </c:pt>
                <c:pt idx="740">
                  <c:v>4.4292637481703423E-2</c:v>
                </c:pt>
                <c:pt idx="741">
                  <c:v>4.4129819958470762E-2</c:v>
                </c:pt>
                <c:pt idx="742">
                  <c:v>4.6288611927593593E-2</c:v>
                </c:pt>
                <c:pt idx="743">
                  <c:v>4.4213355235115159E-2</c:v>
                </c:pt>
                <c:pt idx="744">
                  <c:v>4.3793579083285294E-2</c:v>
                </c:pt>
                <c:pt idx="745">
                  <c:v>4.6752371054026298E-2</c:v>
                </c:pt>
                <c:pt idx="746">
                  <c:v>4.3811163028294686E-2</c:v>
                </c:pt>
                <c:pt idx="747">
                  <c:v>4.3526554756681435E-2</c:v>
                </c:pt>
                <c:pt idx="748">
                  <c:v>4.3244138694717549E-2</c:v>
                </c:pt>
                <c:pt idx="750">
                  <c:v>5.0015593675198033E-2</c:v>
                </c:pt>
                <c:pt idx="751">
                  <c:v>4.1106871052761562E-2</c:v>
                </c:pt>
                <c:pt idx="752">
                  <c:v>4.3101413633849006E-2</c:v>
                </c:pt>
                <c:pt idx="754">
                  <c:v>3.3122644774266519E-2</c:v>
                </c:pt>
                <c:pt idx="757">
                  <c:v>4.3138819957675878E-2</c:v>
                </c:pt>
                <c:pt idx="758">
                  <c:v>4.1573987844458316E-2</c:v>
                </c:pt>
                <c:pt idx="759">
                  <c:v>4.2034435529785696E-2</c:v>
                </c:pt>
                <c:pt idx="760">
                  <c:v>4.4310811441391706E-2</c:v>
                </c:pt>
                <c:pt idx="761">
                  <c:v>4.0306427014002111E-2</c:v>
                </c:pt>
                <c:pt idx="763">
                  <c:v>4.1469649644568563E-2</c:v>
                </c:pt>
                <c:pt idx="764">
                  <c:v>4.148964964406332E-2</c:v>
                </c:pt>
                <c:pt idx="765">
                  <c:v>4.1312513385491911E-2</c:v>
                </c:pt>
                <c:pt idx="766">
                  <c:v>4.142020925792167E-2</c:v>
                </c:pt>
                <c:pt idx="767">
                  <c:v>4.1770768868445884E-2</c:v>
                </c:pt>
                <c:pt idx="768">
                  <c:v>4.1800768864050042E-2</c:v>
                </c:pt>
                <c:pt idx="769">
                  <c:v>4.1858688578940928E-2</c:v>
                </c:pt>
                <c:pt idx="770">
                  <c:v>4.3989472032990307E-2</c:v>
                </c:pt>
                <c:pt idx="771">
                  <c:v>4.2008221418655012E-2</c:v>
                </c:pt>
                <c:pt idx="772">
                  <c:v>4.2016588820843026E-2</c:v>
                </c:pt>
                <c:pt idx="773">
                  <c:v>4.2016588820843026E-2</c:v>
                </c:pt>
                <c:pt idx="774">
                  <c:v>4.2016588820843026E-2</c:v>
                </c:pt>
                <c:pt idx="776">
                  <c:v>4.4285180054430384E-2</c:v>
                </c:pt>
                <c:pt idx="777">
                  <c:v>4.2335739664849825E-2</c:v>
                </c:pt>
                <c:pt idx="781">
                  <c:v>4.3283080303808674E-2</c:v>
                </c:pt>
                <c:pt idx="782">
                  <c:v>4.359003893478075E-2</c:v>
                </c:pt>
                <c:pt idx="783">
                  <c:v>4.2438070573552977E-2</c:v>
                </c:pt>
                <c:pt idx="784">
                  <c:v>4.3428182492789347E-2</c:v>
                </c:pt>
                <c:pt idx="785">
                  <c:v>4.3628182495012879E-2</c:v>
                </c:pt>
                <c:pt idx="786">
                  <c:v>4.3390822393121198E-2</c:v>
                </c:pt>
                <c:pt idx="787">
                  <c:v>4.4649124094576109E-2</c:v>
                </c:pt>
                <c:pt idx="788">
                  <c:v>4.6031632613448892E-2</c:v>
                </c:pt>
                <c:pt idx="789">
                  <c:v>4.7550382005283609E-2</c:v>
                </c:pt>
                <c:pt idx="792">
                  <c:v>5.4481350380228832E-2</c:v>
                </c:pt>
                <c:pt idx="793">
                  <c:v>6.4605066916556098E-2</c:v>
                </c:pt>
                <c:pt idx="794">
                  <c:v>6.4905066916253418E-2</c:v>
                </c:pt>
                <c:pt idx="795">
                  <c:v>6.1492450127843767E-2</c:v>
                </c:pt>
                <c:pt idx="796">
                  <c:v>6.1707841858151369E-2</c:v>
                </c:pt>
                <c:pt idx="797">
                  <c:v>6.1825425800634548E-2</c:v>
                </c:pt>
                <c:pt idx="798">
                  <c:v>6.1825425800634548E-2</c:v>
                </c:pt>
                <c:pt idx="799">
                  <c:v>6.1825425800634548E-2</c:v>
                </c:pt>
                <c:pt idx="801">
                  <c:v>6.4181489062320907E-2</c:v>
                </c:pt>
                <c:pt idx="802">
                  <c:v>6.6203549889905844E-2</c:v>
                </c:pt>
                <c:pt idx="804">
                  <c:v>6.8387085164431483E-2</c:v>
                </c:pt>
                <c:pt idx="805">
                  <c:v>6.7367309013206977E-2</c:v>
                </c:pt>
                <c:pt idx="806">
                  <c:v>6.735753285465762E-2</c:v>
                </c:pt>
                <c:pt idx="807">
                  <c:v>6.7457532852131408E-2</c:v>
                </c:pt>
                <c:pt idx="808">
                  <c:v>6.765753285435494E-2</c:v>
                </c:pt>
                <c:pt idx="810">
                  <c:v>7.1013484201102983E-2</c:v>
                </c:pt>
                <c:pt idx="812">
                  <c:v>7.1949705605220515E-2</c:v>
                </c:pt>
                <c:pt idx="813">
                  <c:v>7.1959705601329915E-2</c:v>
                </c:pt>
                <c:pt idx="814">
                  <c:v>7.2049705602694303E-2</c:v>
                </c:pt>
                <c:pt idx="815">
                  <c:v>7.205970560607966E-2</c:v>
                </c:pt>
                <c:pt idx="816">
                  <c:v>7.2189705606433563E-2</c:v>
                </c:pt>
                <c:pt idx="817">
                  <c:v>7.522503164364025E-2</c:v>
                </c:pt>
                <c:pt idx="818">
                  <c:v>7.5245031643135007E-2</c:v>
                </c:pt>
                <c:pt idx="819">
                  <c:v>7.5345031640608795E-2</c:v>
                </c:pt>
                <c:pt idx="820">
                  <c:v>7.6421206824306864E-2</c:v>
                </c:pt>
                <c:pt idx="821">
                  <c:v>7.6421206824306864E-2</c:v>
                </c:pt>
                <c:pt idx="822">
                  <c:v>7.6661206825519912E-2</c:v>
                </c:pt>
                <c:pt idx="824">
                  <c:v>8.3453804152668454E-2</c:v>
                </c:pt>
                <c:pt idx="827">
                  <c:v>8.1008211687731091E-2</c:v>
                </c:pt>
                <c:pt idx="828">
                  <c:v>8.2049666678358335E-2</c:v>
                </c:pt>
                <c:pt idx="829">
                  <c:v>8.223966667719651E-2</c:v>
                </c:pt>
                <c:pt idx="830">
                  <c:v>8.238966667704517E-2</c:v>
                </c:pt>
                <c:pt idx="831">
                  <c:v>8.2519666677399073E-2</c:v>
                </c:pt>
                <c:pt idx="833">
                  <c:v>8.3896065705630463E-2</c:v>
                </c:pt>
                <c:pt idx="834">
                  <c:v>8.3936065704619978E-2</c:v>
                </c:pt>
                <c:pt idx="835">
                  <c:v>8.4086065704468638E-2</c:v>
                </c:pt>
                <c:pt idx="836">
                  <c:v>8.4206065701437183E-2</c:v>
                </c:pt>
                <c:pt idx="837">
                  <c:v>8.429606570280157E-2</c:v>
                </c:pt>
                <c:pt idx="838">
                  <c:v>8.9489693440555129E-2</c:v>
                </c:pt>
                <c:pt idx="839">
                  <c:v>8.9594749399111606E-2</c:v>
                </c:pt>
                <c:pt idx="840">
                  <c:v>8.9634749398101121E-2</c:v>
                </c:pt>
                <c:pt idx="841">
                  <c:v>9.0054749402042944E-2</c:v>
                </c:pt>
                <c:pt idx="842">
                  <c:v>9.0050141130632255E-2</c:v>
                </c:pt>
                <c:pt idx="843">
                  <c:v>9.0833676411421038E-2</c:v>
                </c:pt>
                <c:pt idx="844">
                  <c:v>9.0933676408894826E-2</c:v>
                </c:pt>
                <c:pt idx="845">
                  <c:v>9.1587099770549685E-2</c:v>
                </c:pt>
                <c:pt idx="846">
                  <c:v>9.1587099770549685E-2</c:v>
                </c:pt>
                <c:pt idx="847">
                  <c:v>9.1787099772773217E-2</c:v>
                </c:pt>
                <c:pt idx="848">
                  <c:v>9.37258491612738E-2</c:v>
                </c:pt>
                <c:pt idx="849">
                  <c:v>9.387584916112246E-2</c:v>
                </c:pt>
                <c:pt idx="850">
                  <c:v>9.3885849164507817E-2</c:v>
                </c:pt>
                <c:pt idx="851">
                  <c:v>9.5094216550933197E-2</c:v>
                </c:pt>
                <c:pt idx="852">
                  <c:v>9.5129430665110704E-2</c:v>
                </c:pt>
                <c:pt idx="853">
                  <c:v>9.547010219830554E-2</c:v>
                </c:pt>
                <c:pt idx="854">
                  <c:v>9.5851333346217871E-2</c:v>
                </c:pt>
                <c:pt idx="855">
                  <c:v>9.6111333346925676E-2</c:v>
                </c:pt>
                <c:pt idx="856">
                  <c:v>9.537851600907743E-2</c:v>
                </c:pt>
                <c:pt idx="857">
                  <c:v>9.5718515804037452E-2</c:v>
                </c:pt>
                <c:pt idx="858">
                  <c:v>9.6989970814320259E-2</c:v>
                </c:pt>
                <c:pt idx="859">
                  <c:v>9.7148226290300954E-2</c:v>
                </c:pt>
                <c:pt idx="860">
                  <c:v>9.7662637483153958E-2</c:v>
                </c:pt>
                <c:pt idx="861">
                  <c:v>9.7342861321521923E-2</c:v>
                </c:pt>
                <c:pt idx="862">
                  <c:v>9.7542861323745456E-2</c:v>
                </c:pt>
                <c:pt idx="863">
                  <c:v>9.7642861321219243E-2</c:v>
                </c:pt>
                <c:pt idx="864">
                  <c:v>9.7811097337398678E-2</c:v>
                </c:pt>
                <c:pt idx="865">
                  <c:v>9.7556245753366966E-2</c:v>
                </c:pt>
                <c:pt idx="866">
                  <c:v>9.879477130016312E-2</c:v>
                </c:pt>
                <c:pt idx="867">
                  <c:v>9.9323362541326787E-2</c:v>
                </c:pt>
                <c:pt idx="868">
                  <c:v>9.9354145997494925E-2</c:v>
                </c:pt>
                <c:pt idx="869">
                  <c:v>0.1017498540240922</c:v>
                </c:pt>
                <c:pt idx="870">
                  <c:v>0.10319822142628254</c:v>
                </c:pt>
                <c:pt idx="871">
                  <c:v>0.1056917374371551</c:v>
                </c:pt>
                <c:pt idx="872">
                  <c:v>0.10519813629798591</c:v>
                </c:pt>
                <c:pt idx="873">
                  <c:v>0.10560824818821857</c:v>
                </c:pt>
                <c:pt idx="874">
                  <c:v>0.10623464721720666</c:v>
                </c:pt>
                <c:pt idx="875">
                  <c:v>0.1088644036790356</c:v>
                </c:pt>
                <c:pt idx="876">
                  <c:v>0.11047872264316538</c:v>
                </c:pt>
                <c:pt idx="877">
                  <c:v>0.10960950610024156</c:v>
                </c:pt>
                <c:pt idx="878">
                  <c:v>0.11050950609933352</c:v>
                </c:pt>
                <c:pt idx="879">
                  <c:v>0.11123809733544476</c:v>
                </c:pt>
                <c:pt idx="880">
                  <c:v>0.11513492093217792</c:v>
                </c:pt>
                <c:pt idx="881">
                  <c:v>0.11345796594832791</c:v>
                </c:pt>
                <c:pt idx="882">
                  <c:v>0.11540177130518714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3CF-4244-A156-20F72B9E9840}"/>
            </c:ext>
          </c:extLst>
        </c:ser>
        <c:ser>
          <c:idx val="4"/>
          <c:order val="4"/>
          <c:tx>
            <c:strRef>
              <c:f>'Active 1'!$L$20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1'!$F$21:$F$975</c:f>
              <c:numCache>
                <c:formatCode>General</c:formatCode>
                <c:ptCount val="955"/>
                <c:pt idx="0">
                  <c:v>-23583</c:v>
                </c:pt>
                <c:pt idx="1">
                  <c:v>-22572</c:v>
                </c:pt>
                <c:pt idx="2">
                  <c:v>-21443</c:v>
                </c:pt>
                <c:pt idx="3">
                  <c:v>-21191</c:v>
                </c:pt>
                <c:pt idx="4">
                  <c:v>-20883</c:v>
                </c:pt>
                <c:pt idx="5">
                  <c:v>-20877</c:v>
                </c:pt>
                <c:pt idx="6">
                  <c:v>-20718</c:v>
                </c:pt>
                <c:pt idx="7">
                  <c:v>-20706</c:v>
                </c:pt>
                <c:pt idx="8">
                  <c:v>-20690</c:v>
                </c:pt>
                <c:pt idx="9">
                  <c:v>-20625</c:v>
                </c:pt>
                <c:pt idx="10">
                  <c:v>-20617</c:v>
                </c:pt>
                <c:pt idx="11">
                  <c:v>-20612</c:v>
                </c:pt>
                <c:pt idx="12">
                  <c:v>-20510</c:v>
                </c:pt>
                <c:pt idx="13">
                  <c:v>-20443</c:v>
                </c:pt>
                <c:pt idx="14">
                  <c:v>-20443</c:v>
                </c:pt>
                <c:pt idx="15">
                  <c:v>-20415</c:v>
                </c:pt>
                <c:pt idx="16">
                  <c:v>-20374</c:v>
                </c:pt>
                <c:pt idx="17">
                  <c:v>-20343</c:v>
                </c:pt>
                <c:pt idx="18">
                  <c:v>-20211</c:v>
                </c:pt>
                <c:pt idx="19">
                  <c:v>-20138</c:v>
                </c:pt>
                <c:pt idx="20">
                  <c:v>-20128</c:v>
                </c:pt>
                <c:pt idx="21">
                  <c:v>-20122</c:v>
                </c:pt>
                <c:pt idx="22">
                  <c:v>-20117</c:v>
                </c:pt>
                <c:pt idx="23">
                  <c:v>-20116</c:v>
                </c:pt>
                <c:pt idx="24">
                  <c:v>-20116</c:v>
                </c:pt>
                <c:pt idx="25">
                  <c:v>-20116</c:v>
                </c:pt>
                <c:pt idx="26">
                  <c:v>-20111</c:v>
                </c:pt>
                <c:pt idx="27">
                  <c:v>-20111</c:v>
                </c:pt>
                <c:pt idx="28">
                  <c:v>-20111</c:v>
                </c:pt>
                <c:pt idx="29">
                  <c:v>-20105</c:v>
                </c:pt>
                <c:pt idx="30">
                  <c:v>-20093</c:v>
                </c:pt>
                <c:pt idx="31">
                  <c:v>-20086</c:v>
                </c:pt>
                <c:pt idx="32">
                  <c:v>-20066</c:v>
                </c:pt>
                <c:pt idx="33">
                  <c:v>-20035</c:v>
                </c:pt>
                <c:pt idx="34">
                  <c:v>-20029</c:v>
                </c:pt>
                <c:pt idx="35">
                  <c:v>-20021</c:v>
                </c:pt>
                <c:pt idx="36">
                  <c:v>-20007</c:v>
                </c:pt>
                <c:pt idx="37">
                  <c:v>-20004</c:v>
                </c:pt>
                <c:pt idx="38">
                  <c:v>-19979</c:v>
                </c:pt>
                <c:pt idx="39">
                  <c:v>-19977</c:v>
                </c:pt>
                <c:pt idx="40">
                  <c:v>-19976</c:v>
                </c:pt>
                <c:pt idx="41">
                  <c:v>-19973</c:v>
                </c:pt>
                <c:pt idx="42">
                  <c:v>-19953</c:v>
                </c:pt>
                <c:pt idx="43">
                  <c:v>-19739</c:v>
                </c:pt>
                <c:pt idx="44">
                  <c:v>-19728</c:v>
                </c:pt>
                <c:pt idx="45">
                  <c:v>-19714</c:v>
                </c:pt>
                <c:pt idx="46">
                  <c:v>-19703</c:v>
                </c:pt>
                <c:pt idx="47">
                  <c:v>-19692</c:v>
                </c:pt>
                <c:pt idx="48">
                  <c:v>-19669</c:v>
                </c:pt>
                <c:pt idx="49">
                  <c:v>-19658</c:v>
                </c:pt>
                <c:pt idx="50">
                  <c:v>-19652</c:v>
                </c:pt>
                <c:pt idx="51">
                  <c:v>-19632</c:v>
                </c:pt>
                <c:pt idx="52">
                  <c:v>-19607</c:v>
                </c:pt>
                <c:pt idx="53">
                  <c:v>-19590</c:v>
                </c:pt>
                <c:pt idx="54">
                  <c:v>-19563</c:v>
                </c:pt>
                <c:pt idx="55">
                  <c:v>-19506</c:v>
                </c:pt>
                <c:pt idx="56">
                  <c:v>-19476</c:v>
                </c:pt>
                <c:pt idx="57">
                  <c:v>-19420</c:v>
                </c:pt>
                <c:pt idx="58">
                  <c:v>-19356</c:v>
                </c:pt>
                <c:pt idx="59">
                  <c:v>-19350</c:v>
                </c:pt>
                <c:pt idx="60">
                  <c:v>-19347</c:v>
                </c:pt>
                <c:pt idx="61">
                  <c:v>-19308</c:v>
                </c:pt>
                <c:pt idx="62">
                  <c:v>-19305</c:v>
                </c:pt>
                <c:pt idx="63">
                  <c:v>-19297</c:v>
                </c:pt>
                <c:pt idx="64">
                  <c:v>-19288</c:v>
                </c:pt>
                <c:pt idx="65">
                  <c:v>-19283</c:v>
                </c:pt>
                <c:pt idx="66">
                  <c:v>-19252</c:v>
                </c:pt>
                <c:pt idx="67">
                  <c:v>-19249</c:v>
                </c:pt>
                <c:pt idx="68">
                  <c:v>-19199</c:v>
                </c:pt>
                <c:pt idx="69">
                  <c:v>-19199</c:v>
                </c:pt>
                <c:pt idx="70">
                  <c:v>-19188</c:v>
                </c:pt>
                <c:pt idx="71">
                  <c:v>-19171</c:v>
                </c:pt>
                <c:pt idx="72">
                  <c:v>-19168</c:v>
                </c:pt>
                <c:pt idx="73">
                  <c:v>-19157</c:v>
                </c:pt>
                <c:pt idx="74">
                  <c:v>-19157</c:v>
                </c:pt>
                <c:pt idx="75">
                  <c:v>-19135</c:v>
                </c:pt>
                <c:pt idx="76">
                  <c:v>-19115</c:v>
                </c:pt>
                <c:pt idx="77">
                  <c:v>-19093</c:v>
                </c:pt>
                <c:pt idx="78">
                  <c:v>-19051</c:v>
                </c:pt>
                <c:pt idx="79">
                  <c:v>-19045</c:v>
                </c:pt>
                <c:pt idx="80">
                  <c:v>-19006</c:v>
                </c:pt>
                <c:pt idx="81">
                  <c:v>-18989</c:v>
                </c:pt>
                <c:pt idx="82">
                  <c:v>-18978</c:v>
                </c:pt>
                <c:pt idx="83">
                  <c:v>-18958</c:v>
                </c:pt>
                <c:pt idx="84">
                  <c:v>-18955</c:v>
                </c:pt>
                <c:pt idx="85">
                  <c:v>-18941</c:v>
                </c:pt>
                <c:pt idx="86">
                  <c:v>-18936</c:v>
                </c:pt>
                <c:pt idx="87">
                  <c:v>-18933</c:v>
                </c:pt>
                <c:pt idx="88">
                  <c:v>-18919</c:v>
                </c:pt>
                <c:pt idx="89">
                  <c:v>-18914</c:v>
                </c:pt>
                <c:pt idx="90">
                  <c:v>-18911</c:v>
                </c:pt>
                <c:pt idx="91">
                  <c:v>-18905</c:v>
                </c:pt>
                <c:pt idx="92">
                  <c:v>-18900</c:v>
                </c:pt>
                <c:pt idx="93">
                  <c:v>-18899</c:v>
                </c:pt>
                <c:pt idx="94">
                  <c:v>-18894</c:v>
                </c:pt>
                <c:pt idx="95">
                  <c:v>-18889</c:v>
                </c:pt>
                <c:pt idx="96">
                  <c:v>-18802</c:v>
                </c:pt>
                <c:pt idx="97">
                  <c:v>-18762</c:v>
                </c:pt>
                <c:pt idx="98">
                  <c:v>-18760</c:v>
                </c:pt>
                <c:pt idx="99">
                  <c:v>-18751</c:v>
                </c:pt>
                <c:pt idx="100">
                  <c:v>-18746</c:v>
                </c:pt>
                <c:pt idx="101">
                  <c:v>-18740</c:v>
                </c:pt>
                <c:pt idx="102">
                  <c:v>-18732</c:v>
                </c:pt>
                <c:pt idx="103">
                  <c:v>-18726</c:v>
                </c:pt>
                <c:pt idx="104">
                  <c:v>-18715</c:v>
                </c:pt>
                <c:pt idx="105">
                  <c:v>-18673</c:v>
                </c:pt>
                <c:pt idx="106">
                  <c:v>-18653</c:v>
                </c:pt>
                <c:pt idx="107">
                  <c:v>-18647</c:v>
                </c:pt>
                <c:pt idx="108">
                  <c:v>-18642</c:v>
                </c:pt>
                <c:pt idx="109">
                  <c:v>-18634</c:v>
                </c:pt>
                <c:pt idx="110">
                  <c:v>-18634</c:v>
                </c:pt>
                <c:pt idx="111">
                  <c:v>-18625</c:v>
                </c:pt>
                <c:pt idx="112">
                  <c:v>-18612</c:v>
                </c:pt>
                <c:pt idx="113">
                  <c:v>-18611</c:v>
                </c:pt>
                <c:pt idx="114">
                  <c:v>-18594</c:v>
                </c:pt>
                <c:pt idx="115">
                  <c:v>-18588</c:v>
                </c:pt>
                <c:pt idx="116">
                  <c:v>-18580</c:v>
                </c:pt>
                <c:pt idx="117">
                  <c:v>-18544</c:v>
                </c:pt>
                <c:pt idx="118">
                  <c:v>-18507</c:v>
                </c:pt>
                <c:pt idx="119">
                  <c:v>-18504</c:v>
                </c:pt>
                <c:pt idx="120">
                  <c:v>-18502</c:v>
                </c:pt>
                <c:pt idx="121">
                  <c:v>-18499</c:v>
                </c:pt>
                <c:pt idx="122">
                  <c:v>-18485</c:v>
                </c:pt>
                <c:pt idx="123">
                  <c:v>-18418</c:v>
                </c:pt>
                <c:pt idx="124">
                  <c:v>-18399</c:v>
                </c:pt>
                <c:pt idx="125">
                  <c:v>-18068</c:v>
                </c:pt>
                <c:pt idx="126">
                  <c:v>-18018</c:v>
                </c:pt>
                <c:pt idx="127">
                  <c:v>-18018</c:v>
                </c:pt>
                <c:pt idx="128">
                  <c:v>-17965</c:v>
                </c:pt>
                <c:pt idx="129">
                  <c:v>-17940</c:v>
                </c:pt>
                <c:pt idx="130">
                  <c:v>-17929</c:v>
                </c:pt>
                <c:pt idx="131">
                  <c:v>-17811</c:v>
                </c:pt>
                <c:pt idx="132">
                  <c:v>-17806</c:v>
                </c:pt>
                <c:pt idx="133">
                  <c:v>-17607</c:v>
                </c:pt>
                <c:pt idx="134">
                  <c:v>-17308</c:v>
                </c:pt>
                <c:pt idx="135">
                  <c:v>-17305</c:v>
                </c:pt>
                <c:pt idx="136">
                  <c:v>-17125</c:v>
                </c:pt>
                <c:pt idx="137">
                  <c:v>-16893</c:v>
                </c:pt>
                <c:pt idx="138">
                  <c:v>-16835</c:v>
                </c:pt>
                <c:pt idx="139">
                  <c:v>-16217</c:v>
                </c:pt>
                <c:pt idx="140">
                  <c:v>-16214</c:v>
                </c:pt>
                <c:pt idx="141">
                  <c:v>-16153</c:v>
                </c:pt>
                <c:pt idx="142">
                  <c:v>-15691</c:v>
                </c:pt>
                <c:pt idx="143">
                  <c:v>-15688</c:v>
                </c:pt>
                <c:pt idx="144">
                  <c:v>-15674</c:v>
                </c:pt>
                <c:pt idx="145">
                  <c:v>-15666</c:v>
                </c:pt>
                <c:pt idx="146">
                  <c:v>-15663</c:v>
                </c:pt>
                <c:pt idx="147">
                  <c:v>-15162</c:v>
                </c:pt>
                <c:pt idx="148">
                  <c:v>-15151</c:v>
                </c:pt>
                <c:pt idx="149">
                  <c:v>-14734</c:v>
                </c:pt>
                <c:pt idx="150">
                  <c:v>-14544</c:v>
                </c:pt>
                <c:pt idx="151">
                  <c:v>-14057</c:v>
                </c:pt>
                <c:pt idx="152">
                  <c:v>-13903</c:v>
                </c:pt>
                <c:pt idx="153">
                  <c:v>-13755</c:v>
                </c:pt>
                <c:pt idx="154">
                  <c:v>-13198</c:v>
                </c:pt>
                <c:pt idx="155">
                  <c:v>-12711</c:v>
                </c:pt>
                <c:pt idx="156">
                  <c:v>-12700</c:v>
                </c:pt>
                <c:pt idx="157">
                  <c:v>-12196</c:v>
                </c:pt>
                <c:pt idx="158">
                  <c:v>-12166</c:v>
                </c:pt>
                <c:pt idx="159">
                  <c:v>-12152</c:v>
                </c:pt>
                <c:pt idx="160">
                  <c:v>-12053</c:v>
                </c:pt>
                <c:pt idx="161">
                  <c:v>-11651</c:v>
                </c:pt>
                <c:pt idx="162">
                  <c:v>-11080</c:v>
                </c:pt>
                <c:pt idx="163">
                  <c:v>-10624</c:v>
                </c:pt>
                <c:pt idx="164">
                  <c:v>-10621</c:v>
                </c:pt>
                <c:pt idx="165">
                  <c:v>-10602</c:v>
                </c:pt>
                <c:pt idx="166">
                  <c:v>-10596</c:v>
                </c:pt>
                <c:pt idx="167">
                  <c:v>-10585</c:v>
                </c:pt>
                <c:pt idx="168">
                  <c:v>-10582</c:v>
                </c:pt>
                <c:pt idx="169">
                  <c:v>-10577</c:v>
                </c:pt>
                <c:pt idx="170">
                  <c:v>-10563</c:v>
                </c:pt>
                <c:pt idx="171">
                  <c:v>-10562</c:v>
                </c:pt>
                <c:pt idx="172">
                  <c:v>-10059</c:v>
                </c:pt>
                <c:pt idx="173">
                  <c:v>-10053</c:v>
                </c:pt>
                <c:pt idx="174">
                  <c:v>-9824</c:v>
                </c:pt>
                <c:pt idx="175">
                  <c:v>-9818</c:v>
                </c:pt>
                <c:pt idx="176">
                  <c:v>-9799</c:v>
                </c:pt>
                <c:pt idx="177">
                  <c:v>-9796</c:v>
                </c:pt>
                <c:pt idx="178">
                  <c:v>-7966</c:v>
                </c:pt>
                <c:pt idx="179">
                  <c:v>-7907</c:v>
                </c:pt>
                <c:pt idx="180">
                  <c:v>-7865</c:v>
                </c:pt>
                <c:pt idx="181">
                  <c:v>-7818</c:v>
                </c:pt>
                <c:pt idx="182">
                  <c:v>-7731</c:v>
                </c:pt>
                <c:pt idx="183">
                  <c:v>-7714</c:v>
                </c:pt>
                <c:pt idx="184">
                  <c:v>-7711</c:v>
                </c:pt>
                <c:pt idx="185">
                  <c:v>-7686</c:v>
                </c:pt>
                <c:pt idx="186">
                  <c:v>-7644</c:v>
                </c:pt>
                <c:pt idx="187">
                  <c:v>-7608</c:v>
                </c:pt>
                <c:pt idx="188">
                  <c:v>-7599</c:v>
                </c:pt>
                <c:pt idx="189">
                  <c:v>-7451</c:v>
                </c:pt>
                <c:pt idx="190">
                  <c:v>-7272</c:v>
                </c:pt>
                <c:pt idx="191">
                  <c:v>-7146</c:v>
                </c:pt>
                <c:pt idx="192">
                  <c:v>-7079</c:v>
                </c:pt>
                <c:pt idx="193">
                  <c:v>-7051</c:v>
                </c:pt>
                <c:pt idx="194">
                  <c:v>-6858</c:v>
                </c:pt>
                <c:pt idx="195">
                  <c:v>-6637</c:v>
                </c:pt>
                <c:pt idx="196">
                  <c:v>-6511</c:v>
                </c:pt>
                <c:pt idx="197">
                  <c:v>-6373</c:v>
                </c:pt>
                <c:pt idx="198">
                  <c:v>-6010</c:v>
                </c:pt>
                <c:pt idx="199">
                  <c:v>-5996</c:v>
                </c:pt>
                <c:pt idx="200">
                  <c:v>-5988</c:v>
                </c:pt>
                <c:pt idx="201">
                  <c:v>-5971</c:v>
                </c:pt>
                <c:pt idx="202">
                  <c:v>-5898</c:v>
                </c:pt>
                <c:pt idx="203">
                  <c:v>-5736</c:v>
                </c:pt>
                <c:pt idx="204">
                  <c:v>-5714</c:v>
                </c:pt>
                <c:pt idx="205">
                  <c:v>-5700</c:v>
                </c:pt>
                <c:pt idx="206">
                  <c:v>-5616</c:v>
                </c:pt>
                <c:pt idx="207">
                  <c:v>-5576</c:v>
                </c:pt>
                <c:pt idx="208">
                  <c:v>-5490</c:v>
                </c:pt>
                <c:pt idx="209">
                  <c:v>-5490</c:v>
                </c:pt>
                <c:pt idx="210">
                  <c:v>-5487</c:v>
                </c:pt>
                <c:pt idx="211">
                  <c:v>-5487</c:v>
                </c:pt>
                <c:pt idx="212">
                  <c:v>-5473</c:v>
                </c:pt>
                <c:pt idx="213">
                  <c:v>-5473</c:v>
                </c:pt>
                <c:pt idx="214">
                  <c:v>-5470</c:v>
                </c:pt>
                <c:pt idx="215">
                  <c:v>-5470</c:v>
                </c:pt>
                <c:pt idx="216">
                  <c:v>-5467</c:v>
                </c:pt>
                <c:pt idx="217">
                  <c:v>-5465</c:v>
                </c:pt>
                <c:pt idx="218">
                  <c:v>-5465</c:v>
                </c:pt>
                <c:pt idx="219">
                  <c:v>-5454</c:v>
                </c:pt>
                <c:pt idx="220">
                  <c:v>-5454</c:v>
                </c:pt>
                <c:pt idx="221">
                  <c:v>-5442</c:v>
                </c:pt>
                <c:pt idx="222">
                  <c:v>-5037</c:v>
                </c:pt>
                <c:pt idx="223">
                  <c:v>-4639</c:v>
                </c:pt>
                <c:pt idx="224">
                  <c:v>-4639</c:v>
                </c:pt>
                <c:pt idx="225">
                  <c:v>-4639</c:v>
                </c:pt>
                <c:pt idx="226">
                  <c:v>-4589</c:v>
                </c:pt>
                <c:pt idx="227">
                  <c:v>-4589</c:v>
                </c:pt>
                <c:pt idx="228">
                  <c:v>-4581</c:v>
                </c:pt>
                <c:pt idx="229">
                  <c:v>-4553</c:v>
                </c:pt>
                <c:pt idx="230">
                  <c:v>-4553</c:v>
                </c:pt>
                <c:pt idx="231">
                  <c:v>-4511</c:v>
                </c:pt>
                <c:pt idx="232">
                  <c:v>-4511</c:v>
                </c:pt>
                <c:pt idx="233">
                  <c:v>-4511</c:v>
                </c:pt>
                <c:pt idx="234">
                  <c:v>-4407</c:v>
                </c:pt>
                <c:pt idx="235">
                  <c:v>-4407</c:v>
                </c:pt>
                <c:pt idx="236">
                  <c:v>-4385</c:v>
                </c:pt>
                <c:pt idx="237">
                  <c:v>-4385</c:v>
                </c:pt>
                <c:pt idx="238">
                  <c:v>-4150</c:v>
                </c:pt>
                <c:pt idx="239">
                  <c:v>-4147</c:v>
                </c:pt>
                <c:pt idx="240">
                  <c:v>-4147</c:v>
                </c:pt>
                <c:pt idx="241">
                  <c:v>-4147</c:v>
                </c:pt>
                <c:pt idx="242">
                  <c:v>-3940</c:v>
                </c:pt>
                <c:pt idx="243">
                  <c:v>-3870</c:v>
                </c:pt>
                <c:pt idx="244">
                  <c:v>-3839</c:v>
                </c:pt>
                <c:pt idx="245">
                  <c:v>-3747</c:v>
                </c:pt>
                <c:pt idx="246">
                  <c:v>-3590</c:v>
                </c:pt>
                <c:pt idx="247">
                  <c:v>-3402</c:v>
                </c:pt>
                <c:pt idx="248">
                  <c:v>-3377</c:v>
                </c:pt>
                <c:pt idx="249">
                  <c:v>-3361</c:v>
                </c:pt>
                <c:pt idx="250">
                  <c:v>-3360</c:v>
                </c:pt>
                <c:pt idx="251">
                  <c:v>-3358</c:v>
                </c:pt>
                <c:pt idx="252">
                  <c:v>-3349</c:v>
                </c:pt>
                <c:pt idx="253">
                  <c:v>-3346</c:v>
                </c:pt>
                <c:pt idx="254">
                  <c:v>-3345.5</c:v>
                </c:pt>
                <c:pt idx="255">
                  <c:v>-3341</c:v>
                </c:pt>
                <c:pt idx="256">
                  <c:v>-3335</c:v>
                </c:pt>
                <c:pt idx="257">
                  <c:v>-3333</c:v>
                </c:pt>
                <c:pt idx="258">
                  <c:v>-3324</c:v>
                </c:pt>
                <c:pt idx="259">
                  <c:v>-3274</c:v>
                </c:pt>
                <c:pt idx="260">
                  <c:v>-3251</c:v>
                </c:pt>
                <c:pt idx="261">
                  <c:v>-3212</c:v>
                </c:pt>
                <c:pt idx="262">
                  <c:v>-3210</c:v>
                </c:pt>
                <c:pt idx="263">
                  <c:v>-3173</c:v>
                </c:pt>
                <c:pt idx="264">
                  <c:v>-3167</c:v>
                </c:pt>
                <c:pt idx="265">
                  <c:v>-3167</c:v>
                </c:pt>
                <c:pt idx="266">
                  <c:v>-3145</c:v>
                </c:pt>
                <c:pt idx="267">
                  <c:v>-3142</c:v>
                </c:pt>
                <c:pt idx="268">
                  <c:v>-3126</c:v>
                </c:pt>
                <c:pt idx="269">
                  <c:v>-3126</c:v>
                </c:pt>
                <c:pt idx="270">
                  <c:v>-3126</c:v>
                </c:pt>
                <c:pt idx="271">
                  <c:v>-3114</c:v>
                </c:pt>
                <c:pt idx="272">
                  <c:v>-3100</c:v>
                </c:pt>
                <c:pt idx="273">
                  <c:v>-3098</c:v>
                </c:pt>
                <c:pt idx="274">
                  <c:v>-3097</c:v>
                </c:pt>
                <c:pt idx="275">
                  <c:v>-3094</c:v>
                </c:pt>
                <c:pt idx="276">
                  <c:v>-3083</c:v>
                </c:pt>
                <c:pt idx="277">
                  <c:v>-3078</c:v>
                </c:pt>
                <c:pt idx="278">
                  <c:v>-3059.5</c:v>
                </c:pt>
                <c:pt idx="279">
                  <c:v>-3017</c:v>
                </c:pt>
                <c:pt idx="280">
                  <c:v>-3017</c:v>
                </c:pt>
                <c:pt idx="281">
                  <c:v>-3017</c:v>
                </c:pt>
                <c:pt idx="282">
                  <c:v>-2924</c:v>
                </c:pt>
                <c:pt idx="283">
                  <c:v>-2924</c:v>
                </c:pt>
                <c:pt idx="284">
                  <c:v>-2921</c:v>
                </c:pt>
                <c:pt idx="285">
                  <c:v>-2919</c:v>
                </c:pt>
                <c:pt idx="286">
                  <c:v>-2894</c:v>
                </c:pt>
                <c:pt idx="287">
                  <c:v>-2868</c:v>
                </c:pt>
                <c:pt idx="288">
                  <c:v>-2865</c:v>
                </c:pt>
                <c:pt idx="289">
                  <c:v>-2860</c:v>
                </c:pt>
                <c:pt idx="290">
                  <c:v>-2821</c:v>
                </c:pt>
                <c:pt idx="291">
                  <c:v>-2819</c:v>
                </c:pt>
                <c:pt idx="292">
                  <c:v>-2818</c:v>
                </c:pt>
                <c:pt idx="293">
                  <c:v>-2809</c:v>
                </c:pt>
                <c:pt idx="294">
                  <c:v>-2793</c:v>
                </c:pt>
                <c:pt idx="295">
                  <c:v>-2790</c:v>
                </c:pt>
                <c:pt idx="296">
                  <c:v>-2790</c:v>
                </c:pt>
                <c:pt idx="297">
                  <c:v>-2790</c:v>
                </c:pt>
                <c:pt idx="298">
                  <c:v>-2790</c:v>
                </c:pt>
                <c:pt idx="299">
                  <c:v>-2753</c:v>
                </c:pt>
                <c:pt idx="300">
                  <c:v>-2725</c:v>
                </c:pt>
                <c:pt idx="301">
                  <c:v>-2647</c:v>
                </c:pt>
                <c:pt idx="302">
                  <c:v>-2644</c:v>
                </c:pt>
                <c:pt idx="303">
                  <c:v>-2638</c:v>
                </c:pt>
                <c:pt idx="304">
                  <c:v>-2616</c:v>
                </c:pt>
                <c:pt idx="305">
                  <c:v>-2616</c:v>
                </c:pt>
                <c:pt idx="306">
                  <c:v>-2616</c:v>
                </c:pt>
                <c:pt idx="307">
                  <c:v>-2616</c:v>
                </c:pt>
                <c:pt idx="308">
                  <c:v>-2613</c:v>
                </c:pt>
                <c:pt idx="309">
                  <c:v>-2605</c:v>
                </c:pt>
                <c:pt idx="310">
                  <c:v>-2605</c:v>
                </c:pt>
                <c:pt idx="311">
                  <c:v>-2605</c:v>
                </c:pt>
                <c:pt idx="312">
                  <c:v>-2577</c:v>
                </c:pt>
                <c:pt idx="313">
                  <c:v>-2550</c:v>
                </c:pt>
                <c:pt idx="314">
                  <c:v>-2527</c:v>
                </c:pt>
                <c:pt idx="315">
                  <c:v>-2513</c:v>
                </c:pt>
                <c:pt idx="316">
                  <c:v>-2512.5</c:v>
                </c:pt>
                <c:pt idx="317">
                  <c:v>-2496</c:v>
                </c:pt>
                <c:pt idx="318">
                  <c:v>-2494</c:v>
                </c:pt>
                <c:pt idx="319">
                  <c:v>-2491</c:v>
                </c:pt>
                <c:pt idx="320">
                  <c:v>-2485</c:v>
                </c:pt>
                <c:pt idx="321">
                  <c:v>-2468</c:v>
                </c:pt>
                <c:pt idx="322">
                  <c:v>-2454</c:v>
                </c:pt>
                <c:pt idx="323">
                  <c:v>-2452</c:v>
                </c:pt>
                <c:pt idx="324">
                  <c:v>-2426</c:v>
                </c:pt>
                <c:pt idx="325">
                  <c:v>-2407</c:v>
                </c:pt>
                <c:pt idx="326">
                  <c:v>-2323</c:v>
                </c:pt>
                <c:pt idx="327">
                  <c:v>-2281</c:v>
                </c:pt>
                <c:pt idx="328">
                  <c:v>-2252</c:v>
                </c:pt>
                <c:pt idx="329">
                  <c:v>-2241</c:v>
                </c:pt>
                <c:pt idx="330">
                  <c:v>-2189</c:v>
                </c:pt>
                <c:pt idx="331">
                  <c:v>-2189</c:v>
                </c:pt>
                <c:pt idx="332">
                  <c:v>-2189</c:v>
                </c:pt>
                <c:pt idx="333">
                  <c:v>-2096</c:v>
                </c:pt>
                <c:pt idx="334">
                  <c:v>-2074</c:v>
                </c:pt>
                <c:pt idx="335">
                  <c:v>-2074</c:v>
                </c:pt>
                <c:pt idx="336">
                  <c:v>-2043</c:v>
                </c:pt>
                <c:pt idx="337">
                  <c:v>-2043</c:v>
                </c:pt>
                <c:pt idx="338">
                  <c:v>-2012</c:v>
                </c:pt>
                <c:pt idx="339">
                  <c:v>-1948</c:v>
                </c:pt>
                <c:pt idx="340">
                  <c:v>-1945</c:v>
                </c:pt>
                <c:pt idx="341">
                  <c:v>-1830</c:v>
                </c:pt>
                <c:pt idx="342">
                  <c:v>-1797</c:v>
                </c:pt>
                <c:pt idx="343">
                  <c:v>-1794</c:v>
                </c:pt>
                <c:pt idx="344">
                  <c:v>-1780</c:v>
                </c:pt>
                <c:pt idx="345">
                  <c:v>-1769</c:v>
                </c:pt>
                <c:pt idx="346">
                  <c:v>-1741</c:v>
                </c:pt>
                <c:pt idx="347">
                  <c:v>-1724</c:v>
                </c:pt>
                <c:pt idx="348">
                  <c:v>-1724</c:v>
                </c:pt>
                <c:pt idx="349">
                  <c:v>-1724</c:v>
                </c:pt>
                <c:pt idx="350">
                  <c:v>-1724</c:v>
                </c:pt>
                <c:pt idx="351">
                  <c:v>-1724</c:v>
                </c:pt>
                <c:pt idx="352">
                  <c:v>-1674</c:v>
                </c:pt>
                <c:pt idx="353">
                  <c:v>-1649</c:v>
                </c:pt>
                <c:pt idx="354">
                  <c:v>-1638</c:v>
                </c:pt>
                <c:pt idx="355">
                  <c:v>-1581</c:v>
                </c:pt>
                <c:pt idx="356">
                  <c:v>-1570</c:v>
                </c:pt>
                <c:pt idx="357">
                  <c:v>-1474</c:v>
                </c:pt>
                <c:pt idx="358">
                  <c:v>-1344</c:v>
                </c:pt>
                <c:pt idx="359">
                  <c:v>-1338</c:v>
                </c:pt>
                <c:pt idx="360">
                  <c:v>-1330</c:v>
                </c:pt>
                <c:pt idx="361">
                  <c:v>-1319</c:v>
                </c:pt>
                <c:pt idx="362">
                  <c:v>-1313</c:v>
                </c:pt>
                <c:pt idx="363">
                  <c:v>-1215</c:v>
                </c:pt>
                <c:pt idx="364">
                  <c:v>-1205</c:v>
                </c:pt>
                <c:pt idx="365">
                  <c:v>-1201</c:v>
                </c:pt>
                <c:pt idx="366">
                  <c:v>-1176</c:v>
                </c:pt>
                <c:pt idx="367">
                  <c:v>-1109</c:v>
                </c:pt>
                <c:pt idx="368">
                  <c:v>-1050</c:v>
                </c:pt>
                <c:pt idx="369">
                  <c:v>-1016</c:v>
                </c:pt>
                <c:pt idx="370">
                  <c:v>-997</c:v>
                </c:pt>
                <c:pt idx="371">
                  <c:v>-994</c:v>
                </c:pt>
                <c:pt idx="372">
                  <c:v>-988</c:v>
                </c:pt>
                <c:pt idx="373">
                  <c:v>-936</c:v>
                </c:pt>
                <c:pt idx="374">
                  <c:v>-882</c:v>
                </c:pt>
                <c:pt idx="375">
                  <c:v>-834</c:v>
                </c:pt>
                <c:pt idx="376">
                  <c:v>-820</c:v>
                </c:pt>
                <c:pt idx="377">
                  <c:v>-793</c:v>
                </c:pt>
                <c:pt idx="378">
                  <c:v>-792</c:v>
                </c:pt>
                <c:pt idx="379">
                  <c:v>-778</c:v>
                </c:pt>
                <c:pt idx="380">
                  <c:v>-776</c:v>
                </c:pt>
                <c:pt idx="381">
                  <c:v>-765</c:v>
                </c:pt>
                <c:pt idx="382">
                  <c:v>-765</c:v>
                </c:pt>
                <c:pt idx="383">
                  <c:v>-753</c:v>
                </c:pt>
                <c:pt idx="384">
                  <c:v>-733</c:v>
                </c:pt>
                <c:pt idx="385">
                  <c:v>-733</c:v>
                </c:pt>
                <c:pt idx="386">
                  <c:v>-717</c:v>
                </c:pt>
                <c:pt idx="387">
                  <c:v>-708</c:v>
                </c:pt>
                <c:pt idx="388">
                  <c:v>-706</c:v>
                </c:pt>
                <c:pt idx="389">
                  <c:v>-703</c:v>
                </c:pt>
                <c:pt idx="390">
                  <c:v>-688</c:v>
                </c:pt>
                <c:pt idx="391">
                  <c:v>-688</c:v>
                </c:pt>
                <c:pt idx="392">
                  <c:v>-680</c:v>
                </c:pt>
                <c:pt idx="393">
                  <c:v>-680</c:v>
                </c:pt>
                <c:pt idx="394">
                  <c:v>-667</c:v>
                </c:pt>
                <c:pt idx="395">
                  <c:v>-666</c:v>
                </c:pt>
                <c:pt idx="396">
                  <c:v>-658</c:v>
                </c:pt>
                <c:pt idx="397">
                  <c:v>-591</c:v>
                </c:pt>
                <c:pt idx="398">
                  <c:v>-559</c:v>
                </c:pt>
                <c:pt idx="399">
                  <c:v>-558</c:v>
                </c:pt>
                <c:pt idx="400">
                  <c:v>-532</c:v>
                </c:pt>
                <c:pt idx="401">
                  <c:v>-488</c:v>
                </c:pt>
                <c:pt idx="402">
                  <c:v>-485</c:v>
                </c:pt>
                <c:pt idx="403">
                  <c:v>-467</c:v>
                </c:pt>
                <c:pt idx="404">
                  <c:v>-467</c:v>
                </c:pt>
                <c:pt idx="405">
                  <c:v>-467</c:v>
                </c:pt>
                <c:pt idx="406">
                  <c:v>-451</c:v>
                </c:pt>
                <c:pt idx="407">
                  <c:v>-445</c:v>
                </c:pt>
                <c:pt idx="408">
                  <c:v>-443</c:v>
                </c:pt>
                <c:pt idx="409">
                  <c:v>-443</c:v>
                </c:pt>
                <c:pt idx="410">
                  <c:v>-443</c:v>
                </c:pt>
                <c:pt idx="411">
                  <c:v>-437</c:v>
                </c:pt>
                <c:pt idx="412">
                  <c:v>-415</c:v>
                </c:pt>
                <c:pt idx="413">
                  <c:v>-414</c:v>
                </c:pt>
                <c:pt idx="414">
                  <c:v>-414</c:v>
                </c:pt>
                <c:pt idx="415">
                  <c:v>-401</c:v>
                </c:pt>
                <c:pt idx="416">
                  <c:v>-400</c:v>
                </c:pt>
                <c:pt idx="417">
                  <c:v>-398</c:v>
                </c:pt>
                <c:pt idx="418">
                  <c:v>-398</c:v>
                </c:pt>
                <c:pt idx="419">
                  <c:v>-397</c:v>
                </c:pt>
                <c:pt idx="420">
                  <c:v>-387</c:v>
                </c:pt>
                <c:pt idx="421">
                  <c:v>-361</c:v>
                </c:pt>
                <c:pt idx="422">
                  <c:v>-356</c:v>
                </c:pt>
                <c:pt idx="423">
                  <c:v>-336</c:v>
                </c:pt>
                <c:pt idx="424">
                  <c:v>-252</c:v>
                </c:pt>
                <c:pt idx="425">
                  <c:v>-211</c:v>
                </c:pt>
                <c:pt idx="426">
                  <c:v>-208</c:v>
                </c:pt>
                <c:pt idx="427">
                  <c:v>-137</c:v>
                </c:pt>
                <c:pt idx="428">
                  <c:v>-129</c:v>
                </c:pt>
                <c:pt idx="429">
                  <c:v>-73</c:v>
                </c:pt>
                <c:pt idx="430">
                  <c:v>-14</c:v>
                </c:pt>
                <c:pt idx="431">
                  <c:v>-8</c:v>
                </c:pt>
                <c:pt idx="432">
                  <c:v>0</c:v>
                </c:pt>
                <c:pt idx="433">
                  <c:v>83</c:v>
                </c:pt>
                <c:pt idx="434">
                  <c:v>117</c:v>
                </c:pt>
                <c:pt idx="435">
                  <c:v>128</c:v>
                </c:pt>
                <c:pt idx="436">
                  <c:v>128</c:v>
                </c:pt>
                <c:pt idx="437">
                  <c:v>140</c:v>
                </c:pt>
                <c:pt idx="438">
                  <c:v>178</c:v>
                </c:pt>
                <c:pt idx="439">
                  <c:v>209</c:v>
                </c:pt>
                <c:pt idx="440">
                  <c:v>302</c:v>
                </c:pt>
                <c:pt idx="441">
                  <c:v>318</c:v>
                </c:pt>
                <c:pt idx="442">
                  <c:v>343</c:v>
                </c:pt>
                <c:pt idx="443">
                  <c:v>343</c:v>
                </c:pt>
                <c:pt idx="444">
                  <c:v>360</c:v>
                </c:pt>
                <c:pt idx="445">
                  <c:v>361</c:v>
                </c:pt>
                <c:pt idx="446">
                  <c:v>363</c:v>
                </c:pt>
                <c:pt idx="447">
                  <c:v>389</c:v>
                </c:pt>
                <c:pt idx="448">
                  <c:v>400</c:v>
                </c:pt>
                <c:pt idx="449">
                  <c:v>402</c:v>
                </c:pt>
                <c:pt idx="450">
                  <c:v>403</c:v>
                </c:pt>
                <c:pt idx="451">
                  <c:v>430</c:v>
                </c:pt>
                <c:pt idx="452">
                  <c:v>492</c:v>
                </c:pt>
                <c:pt idx="453">
                  <c:v>492</c:v>
                </c:pt>
                <c:pt idx="454">
                  <c:v>492</c:v>
                </c:pt>
                <c:pt idx="455">
                  <c:v>512</c:v>
                </c:pt>
                <c:pt idx="456">
                  <c:v>564</c:v>
                </c:pt>
                <c:pt idx="457">
                  <c:v>581</c:v>
                </c:pt>
                <c:pt idx="458">
                  <c:v>592</c:v>
                </c:pt>
                <c:pt idx="459">
                  <c:v>604</c:v>
                </c:pt>
                <c:pt idx="460">
                  <c:v>620</c:v>
                </c:pt>
                <c:pt idx="461">
                  <c:v>621</c:v>
                </c:pt>
                <c:pt idx="462">
                  <c:v>651</c:v>
                </c:pt>
                <c:pt idx="463">
                  <c:v>665</c:v>
                </c:pt>
                <c:pt idx="464">
                  <c:v>679</c:v>
                </c:pt>
                <c:pt idx="465">
                  <c:v>707</c:v>
                </c:pt>
                <c:pt idx="466">
                  <c:v>707</c:v>
                </c:pt>
                <c:pt idx="467">
                  <c:v>707</c:v>
                </c:pt>
                <c:pt idx="468">
                  <c:v>707</c:v>
                </c:pt>
                <c:pt idx="469">
                  <c:v>735</c:v>
                </c:pt>
                <c:pt idx="470">
                  <c:v>783</c:v>
                </c:pt>
                <c:pt idx="471">
                  <c:v>814</c:v>
                </c:pt>
                <c:pt idx="472">
                  <c:v>830</c:v>
                </c:pt>
                <c:pt idx="473">
                  <c:v>878</c:v>
                </c:pt>
                <c:pt idx="474">
                  <c:v>878</c:v>
                </c:pt>
                <c:pt idx="475">
                  <c:v>878</c:v>
                </c:pt>
                <c:pt idx="476">
                  <c:v>897</c:v>
                </c:pt>
                <c:pt idx="477">
                  <c:v>903</c:v>
                </c:pt>
                <c:pt idx="478">
                  <c:v>911</c:v>
                </c:pt>
                <c:pt idx="479">
                  <c:v>912</c:v>
                </c:pt>
                <c:pt idx="480">
                  <c:v>953</c:v>
                </c:pt>
                <c:pt idx="481">
                  <c:v>984</c:v>
                </c:pt>
                <c:pt idx="482">
                  <c:v>998</c:v>
                </c:pt>
                <c:pt idx="483">
                  <c:v>1006</c:v>
                </c:pt>
                <c:pt idx="484">
                  <c:v>1021</c:v>
                </c:pt>
                <c:pt idx="485">
                  <c:v>1102</c:v>
                </c:pt>
                <c:pt idx="486">
                  <c:v>1107</c:v>
                </c:pt>
                <c:pt idx="487">
                  <c:v>1110</c:v>
                </c:pt>
                <c:pt idx="488">
                  <c:v>1110</c:v>
                </c:pt>
                <c:pt idx="489">
                  <c:v>1110</c:v>
                </c:pt>
                <c:pt idx="490">
                  <c:v>1119</c:v>
                </c:pt>
                <c:pt idx="491">
                  <c:v>1122</c:v>
                </c:pt>
                <c:pt idx="492">
                  <c:v>1125</c:v>
                </c:pt>
                <c:pt idx="493">
                  <c:v>1146</c:v>
                </c:pt>
                <c:pt idx="494">
                  <c:v>1147</c:v>
                </c:pt>
                <c:pt idx="495">
                  <c:v>1150</c:v>
                </c:pt>
                <c:pt idx="496">
                  <c:v>1155</c:v>
                </c:pt>
                <c:pt idx="497">
                  <c:v>1163</c:v>
                </c:pt>
                <c:pt idx="498">
                  <c:v>1174</c:v>
                </c:pt>
                <c:pt idx="499">
                  <c:v>1174</c:v>
                </c:pt>
                <c:pt idx="500">
                  <c:v>1188</c:v>
                </c:pt>
                <c:pt idx="501">
                  <c:v>1191</c:v>
                </c:pt>
                <c:pt idx="502">
                  <c:v>1202</c:v>
                </c:pt>
                <c:pt idx="503">
                  <c:v>1219.5</c:v>
                </c:pt>
                <c:pt idx="504">
                  <c:v>1269</c:v>
                </c:pt>
                <c:pt idx="505">
                  <c:v>1278</c:v>
                </c:pt>
                <c:pt idx="506">
                  <c:v>1309</c:v>
                </c:pt>
                <c:pt idx="507">
                  <c:v>1339</c:v>
                </c:pt>
                <c:pt idx="508">
                  <c:v>1345</c:v>
                </c:pt>
                <c:pt idx="509">
                  <c:v>1359</c:v>
                </c:pt>
                <c:pt idx="510">
                  <c:v>1364</c:v>
                </c:pt>
                <c:pt idx="511">
                  <c:v>1365</c:v>
                </c:pt>
                <c:pt idx="512">
                  <c:v>1378</c:v>
                </c:pt>
                <c:pt idx="513">
                  <c:v>1384</c:v>
                </c:pt>
                <c:pt idx="514">
                  <c:v>1406</c:v>
                </c:pt>
                <c:pt idx="515">
                  <c:v>1437</c:v>
                </c:pt>
                <c:pt idx="516">
                  <c:v>1465</c:v>
                </c:pt>
                <c:pt idx="517">
                  <c:v>1465</c:v>
                </c:pt>
                <c:pt idx="518">
                  <c:v>1490</c:v>
                </c:pt>
                <c:pt idx="519">
                  <c:v>1521</c:v>
                </c:pt>
                <c:pt idx="520">
                  <c:v>1591</c:v>
                </c:pt>
                <c:pt idx="521">
                  <c:v>1611</c:v>
                </c:pt>
                <c:pt idx="522">
                  <c:v>1638</c:v>
                </c:pt>
                <c:pt idx="523">
                  <c:v>1641</c:v>
                </c:pt>
                <c:pt idx="524">
                  <c:v>1641</c:v>
                </c:pt>
                <c:pt idx="525">
                  <c:v>1645</c:v>
                </c:pt>
                <c:pt idx="526">
                  <c:v>1653</c:v>
                </c:pt>
                <c:pt idx="527">
                  <c:v>1745</c:v>
                </c:pt>
                <c:pt idx="528">
                  <c:v>1753</c:v>
                </c:pt>
                <c:pt idx="529">
                  <c:v>1798</c:v>
                </c:pt>
                <c:pt idx="530">
                  <c:v>1823</c:v>
                </c:pt>
                <c:pt idx="531">
                  <c:v>1860</c:v>
                </c:pt>
                <c:pt idx="532">
                  <c:v>1863</c:v>
                </c:pt>
                <c:pt idx="533">
                  <c:v>1863</c:v>
                </c:pt>
                <c:pt idx="534">
                  <c:v>1882</c:v>
                </c:pt>
                <c:pt idx="535">
                  <c:v>1885</c:v>
                </c:pt>
                <c:pt idx="536">
                  <c:v>1887</c:v>
                </c:pt>
                <c:pt idx="537">
                  <c:v>1910</c:v>
                </c:pt>
                <c:pt idx="538">
                  <c:v>1913</c:v>
                </c:pt>
                <c:pt idx="539">
                  <c:v>1947</c:v>
                </c:pt>
                <c:pt idx="540">
                  <c:v>1949</c:v>
                </c:pt>
                <c:pt idx="541">
                  <c:v>1967</c:v>
                </c:pt>
                <c:pt idx="542">
                  <c:v>1972</c:v>
                </c:pt>
                <c:pt idx="543">
                  <c:v>1983</c:v>
                </c:pt>
                <c:pt idx="544">
                  <c:v>1997</c:v>
                </c:pt>
                <c:pt idx="545">
                  <c:v>2006</c:v>
                </c:pt>
                <c:pt idx="546">
                  <c:v>2014</c:v>
                </c:pt>
                <c:pt idx="547">
                  <c:v>2030</c:v>
                </c:pt>
                <c:pt idx="548">
                  <c:v>2033</c:v>
                </c:pt>
                <c:pt idx="549">
                  <c:v>2061</c:v>
                </c:pt>
                <c:pt idx="550">
                  <c:v>2067</c:v>
                </c:pt>
                <c:pt idx="551">
                  <c:v>2081</c:v>
                </c:pt>
                <c:pt idx="552">
                  <c:v>2097</c:v>
                </c:pt>
                <c:pt idx="553">
                  <c:v>2097</c:v>
                </c:pt>
                <c:pt idx="554">
                  <c:v>2100</c:v>
                </c:pt>
                <c:pt idx="555">
                  <c:v>2139</c:v>
                </c:pt>
                <c:pt idx="556">
                  <c:v>2167</c:v>
                </c:pt>
                <c:pt idx="557">
                  <c:v>2188</c:v>
                </c:pt>
                <c:pt idx="558">
                  <c:v>2190</c:v>
                </c:pt>
                <c:pt idx="559">
                  <c:v>2207</c:v>
                </c:pt>
                <c:pt idx="560">
                  <c:v>2223</c:v>
                </c:pt>
                <c:pt idx="561">
                  <c:v>2223</c:v>
                </c:pt>
                <c:pt idx="562">
                  <c:v>2268</c:v>
                </c:pt>
                <c:pt idx="563">
                  <c:v>2280</c:v>
                </c:pt>
                <c:pt idx="564">
                  <c:v>2296</c:v>
                </c:pt>
                <c:pt idx="565">
                  <c:v>2296</c:v>
                </c:pt>
                <c:pt idx="566">
                  <c:v>2296</c:v>
                </c:pt>
                <c:pt idx="567">
                  <c:v>2335</c:v>
                </c:pt>
                <c:pt idx="568">
                  <c:v>2335</c:v>
                </c:pt>
                <c:pt idx="569">
                  <c:v>2344</c:v>
                </c:pt>
                <c:pt idx="570">
                  <c:v>2349</c:v>
                </c:pt>
                <c:pt idx="571">
                  <c:v>2402</c:v>
                </c:pt>
                <c:pt idx="572">
                  <c:v>2430</c:v>
                </c:pt>
                <c:pt idx="573">
                  <c:v>2465</c:v>
                </c:pt>
                <c:pt idx="574">
                  <c:v>2497</c:v>
                </c:pt>
                <c:pt idx="575">
                  <c:v>2534</c:v>
                </c:pt>
                <c:pt idx="576">
                  <c:v>2534</c:v>
                </c:pt>
                <c:pt idx="577">
                  <c:v>2601</c:v>
                </c:pt>
                <c:pt idx="578">
                  <c:v>2601</c:v>
                </c:pt>
                <c:pt idx="579">
                  <c:v>2604</c:v>
                </c:pt>
                <c:pt idx="580">
                  <c:v>2612</c:v>
                </c:pt>
                <c:pt idx="581">
                  <c:v>2690</c:v>
                </c:pt>
                <c:pt idx="582">
                  <c:v>2750</c:v>
                </c:pt>
                <c:pt idx="583">
                  <c:v>2755</c:v>
                </c:pt>
                <c:pt idx="584">
                  <c:v>2780</c:v>
                </c:pt>
                <c:pt idx="585">
                  <c:v>2791</c:v>
                </c:pt>
                <c:pt idx="586">
                  <c:v>2823</c:v>
                </c:pt>
                <c:pt idx="587">
                  <c:v>2836</c:v>
                </c:pt>
                <c:pt idx="588">
                  <c:v>2839</c:v>
                </c:pt>
                <c:pt idx="589">
                  <c:v>2850</c:v>
                </c:pt>
                <c:pt idx="590">
                  <c:v>2859</c:v>
                </c:pt>
                <c:pt idx="591">
                  <c:v>2934</c:v>
                </c:pt>
                <c:pt idx="592">
                  <c:v>2965</c:v>
                </c:pt>
                <c:pt idx="593">
                  <c:v>2995</c:v>
                </c:pt>
                <c:pt idx="594">
                  <c:v>3015</c:v>
                </c:pt>
                <c:pt idx="595">
                  <c:v>3057</c:v>
                </c:pt>
                <c:pt idx="596">
                  <c:v>3058</c:v>
                </c:pt>
                <c:pt idx="597">
                  <c:v>3058</c:v>
                </c:pt>
                <c:pt idx="598">
                  <c:v>3069</c:v>
                </c:pt>
                <c:pt idx="599">
                  <c:v>3138</c:v>
                </c:pt>
                <c:pt idx="600">
                  <c:v>3161</c:v>
                </c:pt>
                <c:pt idx="601">
                  <c:v>3188</c:v>
                </c:pt>
                <c:pt idx="602">
                  <c:v>3240</c:v>
                </c:pt>
                <c:pt idx="603">
                  <c:v>3275</c:v>
                </c:pt>
                <c:pt idx="604">
                  <c:v>3287</c:v>
                </c:pt>
                <c:pt idx="605">
                  <c:v>3303</c:v>
                </c:pt>
                <c:pt idx="606">
                  <c:v>3303</c:v>
                </c:pt>
                <c:pt idx="607">
                  <c:v>3317</c:v>
                </c:pt>
                <c:pt idx="608">
                  <c:v>3401</c:v>
                </c:pt>
                <c:pt idx="609">
                  <c:v>3477</c:v>
                </c:pt>
                <c:pt idx="610">
                  <c:v>3483</c:v>
                </c:pt>
                <c:pt idx="611">
                  <c:v>3533</c:v>
                </c:pt>
                <c:pt idx="612">
                  <c:v>3580</c:v>
                </c:pt>
                <c:pt idx="613">
                  <c:v>3608</c:v>
                </c:pt>
                <c:pt idx="614">
                  <c:v>3756</c:v>
                </c:pt>
                <c:pt idx="615">
                  <c:v>3821</c:v>
                </c:pt>
                <c:pt idx="616">
                  <c:v>3840</c:v>
                </c:pt>
                <c:pt idx="617">
                  <c:v>3844</c:v>
                </c:pt>
                <c:pt idx="618">
                  <c:v>3883</c:v>
                </c:pt>
                <c:pt idx="619">
                  <c:v>3919</c:v>
                </c:pt>
                <c:pt idx="620">
                  <c:v>3989</c:v>
                </c:pt>
                <c:pt idx="621">
                  <c:v>4023</c:v>
                </c:pt>
                <c:pt idx="622">
                  <c:v>4059</c:v>
                </c:pt>
                <c:pt idx="623">
                  <c:v>4095</c:v>
                </c:pt>
                <c:pt idx="624">
                  <c:v>4120</c:v>
                </c:pt>
                <c:pt idx="625">
                  <c:v>4129</c:v>
                </c:pt>
                <c:pt idx="626">
                  <c:v>4179</c:v>
                </c:pt>
                <c:pt idx="627">
                  <c:v>4199</c:v>
                </c:pt>
                <c:pt idx="628">
                  <c:v>4252</c:v>
                </c:pt>
                <c:pt idx="629">
                  <c:v>4255</c:v>
                </c:pt>
                <c:pt idx="630">
                  <c:v>4261</c:v>
                </c:pt>
                <c:pt idx="631">
                  <c:v>4325</c:v>
                </c:pt>
                <c:pt idx="632">
                  <c:v>4378</c:v>
                </c:pt>
                <c:pt idx="633">
                  <c:v>4384</c:v>
                </c:pt>
                <c:pt idx="634">
                  <c:v>4400</c:v>
                </c:pt>
                <c:pt idx="635">
                  <c:v>4407</c:v>
                </c:pt>
                <c:pt idx="636">
                  <c:v>4412</c:v>
                </c:pt>
                <c:pt idx="637">
                  <c:v>4439</c:v>
                </c:pt>
                <c:pt idx="638">
                  <c:v>4470</c:v>
                </c:pt>
                <c:pt idx="639">
                  <c:v>4490</c:v>
                </c:pt>
                <c:pt idx="640">
                  <c:v>4517</c:v>
                </c:pt>
                <c:pt idx="641">
                  <c:v>4557</c:v>
                </c:pt>
                <c:pt idx="642">
                  <c:v>4585</c:v>
                </c:pt>
                <c:pt idx="643">
                  <c:v>4599</c:v>
                </c:pt>
                <c:pt idx="644">
                  <c:v>4624</c:v>
                </c:pt>
                <c:pt idx="645">
                  <c:v>4627</c:v>
                </c:pt>
                <c:pt idx="646">
                  <c:v>4632</c:v>
                </c:pt>
                <c:pt idx="647">
                  <c:v>4662</c:v>
                </c:pt>
                <c:pt idx="648">
                  <c:v>4674</c:v>
                </c:pt>
                <c:pt idx="649">
                  <c:v>4674</c:v>
                </c:pt>
                <c:pt idx="650">
                  <c:v>4692</c:v>
                </c:pt>
                <c:pt idx="651">
                  <c:v>4730</c:v>
                </c:pt>
                <c:pt idx="652">
                  <c:v>4733</c:v>
                </c:pt>
                <c:pt idx="653">
                  <c:v>4733</c:v>
                </c:pt>
                <c:pt idx="654">
                  <c:v>4750</c:v>
                </c:pt>
                <c:pt idx="655">
                  <c:v>4756</c:v>
                </c:pt>
                <c:pt idx="656">
                  <c:v>4773</c:v>
                </c:pt>
                <c:pt idx="657">
                  <c:v>4834</c:v>
                </c:pt>
                <c:pt idx="658">
                  <c:v>4870</c:v>
                </c:pt>
                <c:pt idx="659">
                  <c:v>4884</c:v>
                </c:pt>
                <c:pt idx="660">
                  <c:v>4892</c:v>
                </c:pt>
                <c:pt idx="661">
                  <c:v>4932</c:v>
                </c:pt>
                <c:pt idx="662">
                  <c:v>4938</c:v>
                </c:pt>
                <c:pt idx="663">
                  <c:v>4949</c:v>
                </c:pt>
                <c:pt idx="664">
                  <c:v>4965</c:v>
                </c:pt>
                <c:pt idx="665">
                  <c:v>4988</c:v>
                </c:pt>
                <c:pt idx="666">
                  <c:v>5007</c:v>
                </c:pt>
                <c:pt idx="667">
                  <c:v>5021</c:v>
                </c:pt>
                <c:pt idx="668">
                  <c:v>5066</c:v>
                </c:pt>
                <c:pt idx="669">
                  <c:v>5144</c:v>
                </c:pt>
                <c:pt idx="670">
                  <c:v>5144</c:v>
                </c:pt>
                <c:pt idx="671">
                  <c:v>5169</c:v>
                </c:pt>
                <c:pt idx="672">
                  <c:v>5172</c:v>
                </c:pt>
                <c:pt idx="673">
                  <c:v>5214</c:v>
                </c:pt>
                <c:pt idx="674">
                  <c:v>5214</c:v>
                </c:pt>
                <c:pt idx="675">
                  <c:v>5215</c:v>
                </c:pt>
                <c:pt idx="676">
                  <c:v>5251</c:v>
                </c:pt>
                <c:pt idx="677">
                  <c:v>5254</c:v>
                </c:pt>
                <c:pt idx="678">
                  <c:v>5284</c:v>
                </c:pt>
                <c:pt idx="679">
                  <c:v>5284</c:v>
                </c:pt>
                <c:pt idx="680">
                  <c:v>5284</c:v>
                </c:pt>
                <c:pt idx="681">
                  <c:v>5324</c:v>
                </c:pt>
                <c:pt idx="682">
                  <c:v>5345</c:v>
                </c:pt>
                <c:pt idx="683">
                  <c:v>5390</c:v>
                </c:pt>
                <c:pt idx="684">
                  <c:v>5416</c:v>
                </c:pt>
                <c:pt idx="685">
                  <c:v>5450</c:v>
                </c:pt>
                <c:pt idx="686">
                  <c:v>5458</c:v>
                </c:pt>
                <c:pt idx="687">
                  <c:v>5483</c:v>
                </c:pt>
                <c:pt idx="688">
                  <c:v>5489</c:v>
                </c:pt>
                <c:pt idx="689">
                  <c:v>5489</c:v>
                </c:pt>
                <c:pt idx="690">
                  <c:v>5489</c:v>
                </c:pt>
                <c:pt idx="691">
                  <c:v>5489</c:v>
                </c:pt>
                <c:pt idx="692">
                  <c:v>5489</c:v>
                </c:pt>
                <c:pt idx="693">
                  <c:v>5514</c:v>
                </c:pt>
                <c:pt idx="694">
                  <c:v>5517</c:v>
                </c:pt>
                <c:pt idx="695">
                  <c:v>5556</c:v>
                </c:pt>
                <c:pt idx="696">
                  <c:v>5556</c:v>
                </c:pt>
                <c:pt idx="697">
                  <c:v>5626</c:v>
                </c:pt>
                <c:pt idx="698">
                  <c:v>5664</c:v>
                </c:pt>
                <c:pt idx="699">
                  <c:v>5712</c:v>
                </c:pt>
                <c:pt idx="700">
                  <c:v>5723</c:v>
                </c:pt>
                <c:pt idx="701">
                  <c:v>5726</c:v>
                </c:pt>
                <c:pt idx="702">
                  <c:v>5825</c:v>
                </c:pt>
                <c:pt idx="703">
                  <c:v>5835</c:v>
                </c:pt>
                <c:pt idx="704">
                  <c:v>5858</c:v>
                </c:pt>
                <c:pt idx="705">
                  <c:v>5909</c:v>
                </c:pt>
                <c:pt idx="706">
                  <c:v>5909</c:v>
                </c:pt>
                <c:pt idx="707">
                  <c:v>5975</c:v>
                </c:pt>
                <c:pt idx="708">
                  <c:v>6012</c:v>
                </c:pt>
                <c:pt idx="709">
                  <c:v>6015</c:v>
                </c:pt>
                <c:pt idx="710">
                  <c:v>6015</c:v>
                </c:pt>
                <c:pt idx="711">
                  <c:v>6015</c:v>
                </c:pt>
                <c:pt idx="712">
                  <c:v>6018</c:v>
                </c:pt>
                <c:pt idx="713">
                  <c:v>6040</c:v>
                </c:pt>
                <c:pt idx="714">
                  <c:v>6062</c:v>
                </c:pt>
                <c:pt idx="715">
                  <c:v>6110</c:v>
                </c:pt>
                <c:pt idx="716">
                  <c:v>6196</c:v>
                </c:pt>
                <c:pt idx="717">
                  <c:v>6216</c:v>
                </c:pt>
                <c:pt idx="718">
                  <c:v>6275</c:v>
                </c:pt>
                <c:pt idx="719">
                  <c:v>6278</c:v>
                </c:pt>
                <c:pt idx="720">
                  <c:v>6278</c:v>
                </c:pt>
                <c:pt idx="721">
                  <c:v>6353</c:v>
                </c:pt>
                <c:pt idx="722">
                  <c:v>6398</c:v>
                </c:pt>
                <c:pt idx="723">
                  <c:v>6406</c:v>
                </c:pt>
                <c:pt idx="724">
                  <c:v>6406</c:v>
                </c:pt>
                <c:pt idx="725">
                  <c:v>6406</c:v>
                </c:pt>
                <c:pt idx="726">
                  <c:v>6406</c:v>
                </c:pt>
                <c:pt idx="727">
                  <c:v>6406</c:v>
                </c:pt>
                <c:pt idx="728">
                  <c:v>6406</c:v>
                </c:pt>
                <c:pt idx="729">
                  <c:v>6406</c:v>
                </c:pt>
                <c:pt idx="730">
                  <c:v>6406</c:v>
                </c:pt>
                <c:pt idx="731">
                  <c:v>6437</c:v>
                </c:pt>
                <c:pt idx="732">
                  <c:v>6474</c:v>
                </c:pt>
                <c:pt idx="733">
                  <c:v>6494</c:v>
                </c:pt>
                <c:pt idx="734">
                  <c:v>6505</c:v>
                </c:pt>
                <c:pt idx="735">
                  <c:v>6535</c:v>
                </c:pt>
                <c:pt idx="736">
                  <c:v>6647</c:v>
                </c:pt>
                <c:pt idx="737">
                  <c:v>6672</c:v>
                </c:pt>
                <c:pt idx="738">
                  <c:v>6672</c:v>
                </c:pt>
                <c:pt idx="739">
                  <c:v>6703</c:v>
                </c:pt>
                <c:pt idx="740">
                  <c:v>6706</c:v>
                </c:pt>
                <c:pt idx="741">
                  <c:v>6784</c:v>
                </c:pt>
                <c:pt idx="742">
                  <c:v>6785.5</c:v>
                </c:pt>
                <c:pt idx="743">
                  <c:v>6821</c:v>
                </c:pt>
                <c:pt idx="744">
                  <c:v>6829</c:v>
                </c:pt>
                <c:pt idx="745">
                  <c:v>6830.5</c:v>
                </c:pt>
                <c:pt idx="746">
                  <c:v>6832</c:v>
                </c:pt>
                <c:pt idx="747">
                  <c:v>6846</c:v>
                </c:pt>
                <c:pt idx="748">
                  <c:v>6849</c:v>
                </c:pt>
                <c:pt idx="749">
                  <c:v>6879</c:v>
                </c:pt>
                <c:pt idx="750">
                  <c:v>6901</c:v>
                </c:pt>
                <c:pt idx="751">
                  <c:v>7036</c:v>
                </c:pt>
                <c:pt idx="752">
                  <c:v>7109</c:v>
                </c:pt>
                <c:pt idx="753">
                  <c:v>7153</c:v>
                </c:pt>
                <c:pt idx="754">
                  <c:v>7153</c:v>
                </c:pt>
                <c:pt idx="755">
                  <c:v>7153</c:v>
                </c:pt>
                <c:pt idx="756">
                  <c:v>7181</c:v>
                </c:pt>
                <c:pt idx="757">
                  <c:v>7195</c:v>
                </c:pt>
                <c:pt idx="758">
                  <c:v>7201</c:v>
                </c:pt>
                <c:pt idx="759">
                  <c:v>7217</c:v>
                </c:pt>
                <c:pt idx="760">
                  <c:v>7221.5</c:v>
                </c:pt>
                <c:pt idx="761">
                  <c:v>7243.5</c:v>
                </c:pt>
                <c:pt idx="762">
                  <c:v>7299</c:v>
                </c:pt>
                <c:pt idx="763">
                  <c:v>7314</c:v>
                </c:pt>
                <c:pt idx="764">
                  <c:v>7314</c:v>
                </c:pt>
                <c:pt idx="765">
                  <c:v>7327</c:v>
                </c:pt>
                <c:pt idx="766">
                  <c:v>7334</c:v>
                </c:pt>
                <c:pt idx="767">
                  <c:v>7354</c:v>
                </c:pt>
                <c:pt idx="768">
                  <c:v>7354</c:v>
                </c:pt>
                <c:pt idx="769">
                  <c:v>7369</c:v>
                </c:pt>
                <c:pt idx="770">
                  <c:v>7397</c:v>
                </c:pt>
                <c:pt idx="771">
                  <c:v>7531</c:v>
                </c:pt>
                <c:pt idx="772">
                  <c:v>7562</c:v>
                </c:pt>
                <c:pt idx="773">
                  <c:v>7562</c:v>
                </c:pt>
                <c:pt idx="774">
                  <c:v>7562</c:v>
                </c:pt>
                <c:pt idx="775">
                  <c:v>7598</c:v>
                </c:pt>
                <c:pt idx="776">
                  <c:v>7601</c:v>
                </c:pt>
                <c:pt idx="777">
                  <c:v>7621</c:v>
                </c:pt>
                <c:pt idx="778">
                  <c:v>7623</c:v>
                </c:pt>
                <c:pt idx="779">
                  <c:v>7623</c:v>
                </c:pt>
                <c:pt idx="780">
                  <c:v>7634</c:v>
                </c:pt>
                <c:pt idx="781">
                  <c:v>7794</c:v>
                </c:pt>
                <c:pt idx="782">
                  <c:v>7864</c:v>
                </c:pt>
                <c:pt idx="783">
                  <c:v>7883</c:v>
                </c:pt>
                <c:pt idx="784">
                  <c:v>7887</c:v>
                </c:pt>
                <c:pt idx="785">
                  <c:v>7887</c:v>
                </c:pt>
                <c:pt idx="786">
                  <c:v>7892</c:v>
                </c:pt>
                <c:pt idx="787">
                  <c:v>8010</c:v>
                </c:pt>
                <c:pt idx="788">
                  <c:v>8189</c:v>
                </c:pt>
                <c:pt idx="789">
                  <c:v>8323</c:v>
                </c:pt>
                <c:pt idx="790">
                  <c:v>8659</c:v>
                </c:pt>
                <c:pt idx="791">
                  <c:v>8670</c:v>
                </c:pt>
                <c:pt idx="792">
                  <c:v>8715</c:v>
                </c:pt>
                <c:pt idx="793">
                  <c:v>8892.5</c:v>
                </c:pt>
                <c:pt idx="794">
                  <c:v>8892.5</c:v>
                </c:pt>
                <c:pt idx="795">
                  <c:v>8933</c:v>
                </c:pt>
                <c:pt idx="796">
                  <c:v>8947</c:v>
                </c:pt>
                <c:pt idx="797">
                  <c:v>8950</c:v>
                </c:pt>
                <c:pt idx="798">
                  <c:v>8950</c:v>
                </c:pt>
                <c:pt idx="799">
                  <c:v>8950</c:v>
                </c:pt>
                <c:pt idx="800">
                  <c:v>8977</c:v>
                </c:pt>
                <c:pt idx="801">
                  <c:v>8988</c:v>
                </c:pt>
                <c:pt idx="802">
                  <c:v>9151</c:v>
                </c:pt>
                <c:pt idx="803">
                  <c:v>9151</c:v>
                </c:pt>
                <c:pt idx="804">
                  <c:v>9188</c:v>
                </c:pt>
                <c:pt idx="805">
                  <c:v>9196</c:v>
                </c:pt>
                <c:pt idx="806">
                  <c:v>9204</c:v>
                </c:pt>
                <c:pt idx="807">
                  <c:v>9204</c:v>
                </c:pt>
                <c:pt idx="808">
                  <c:v>9204</c:v>
                </c:pt>
                <c:pt idx="809">
                  <c:v>9219.5</c:v>
                </c:pt>
                <c:pt idx="810">
                  <c:v>9238</c:v>
                </c:pt>
                <c:pt idx="811">
                  <c:v>9254</c:v>
                </c:pt>
                <c:pt idx="812">
                  <c:v>9371</c:v>
                </c:pt>
                <c:pt idx="813">
                  <c:v>9371</c:v>
                </c:pt>
                <c:pt idx="814">
                  <c:v>9371</c:v>
                </c:pt>
                <c:pt idx="815">
                  <c:v>9371</c:v>
                </c:pt>
                <c:pt idx="816">
                  <c:v>9371</c:v>
                </c:pt>
                <c:pt idx="817">
                  <c:v>9472</c:v>
                </c:pt>
                <c:pt idx="818">
                  <c:v>9472</c:v>
                </c:pt>
                <c:pt idx="819">
                  <c:v>9472</c:v>
                </c:pt>
                <c:pt idx="820">
                  <c:v>9514</c:v>
                </c:pt>
                <c:pt idx="821">
                  <c:v>9514</c:v>
                </c:pt>
                <c:pt idx="822">
                  <c:v>9514</c:v>
                </c:pt>
                <c:pt idx="823">
                  <c:v>9517</c:v>
                </c:pt>
                <c:pt idx="824">
                  <c:v>9651.5</c:v>
                </c:pt>
                <c:pt idx="825">
                  <c:v>9670.5</c:v>
                </c:pt>
                <c:pt idx="826">
                  <c:v>9674</c:v>
                </c:pt>
                <c:pt idx="827">
                  <c:v>9675</c:v>
                </c:pt>
                <c:pt idx="828">
                  <c:v>9727</c:v>
                </c:pt>
                <c:pt idx="829">
                  <c:v>9727</c:v>
                </c:pt>
                <c:pt idx="830">
                  <c:v>9727</c:v>
                </c:pt>
                <c:pt idx="831">
                  <c:v>9727</c:v>
                </c:pt>
                <c:pt idx="832">
                  <c:v>9772</c:v>
                </c:pt>
                <c:pt idx="833">
                  <c:v>9777</c:v>
                </c:pt>
                <c:pt idx="834">
                  <c:v>9777</c:v>
                </c:pt>
                <c:pt idx="835">
                  <c:v>9777</c:v>
                </c:pt>
                <c:pt idx="836">
                  <c:v>9777</c:v>
                </c:pt>
                <c:pt idx="837">
                  <c:v>9777</c:v>
                </c:pt>
                <c:pt idx="838">
                  <c:v>9996</c:v>
                </c:pt>
                <c:pt idx="839">
                  <c:v>9998</c:v>
                </c:pt>
                <c:pt idx="840">
                  <c:v>9998</c:v>
                </c:pt>
                <c:pt idx="841">
                  <c:v>9998</c:v>
                </c:pt>
                <c:pt idx="842">
                  <c:v>10012</c:v>
                </c:pt>
                <c:pt idx="843">
                  <c:v>10049</c:v>
                </c:pt>
                <c:pt idx="844">
                  <c:v>10049</c:v>
                </c:pt>
                <c:pt idx="845">
                  <c:v>10082</c:v>
                </c:pt>
                <c:pt idx="846">
                  <c:v>10082</c:v>
                </c:pt>
                <c:pt idx="847">
                  <c:v>10082</c:v>
                </c:pt>
                <c:pt idx="848">
                  <c:v>10216</c:v>
                </c:pt>
                <c:pt idx="849">
                  <c:v>10216</c:v>
                </c:pt>
                <c:pt idx="850">
                  <c:v>10216</c:v>
                </c:pt>
                <c:pt idx="851">
                  <c:v>10247</c:v>
                </c:pt>
                <c:pt idx="852">
                  <c:v>10344</c:v>
                </c:pt>
                <c:pt idx="853">
                  <c:v>10368</c:v>
                </c:pt>
                <c:pt idx="854">
                  <c:v>10412</c:v>
                </c:pt>
                <c:pt idx="855">
                  <c:v>10412</c:v>
                </c:pt>
                <c:pt idx="856">
                  <c:v>10490</c:v>
                </c:pt>
                <c:pt idx="857">
                  <c:v>10490</c:v>
                </c:pt>
                <c:pt idx="858">
                  <c:v>10542</c:v>
                </c:pt>
                <c:pt idx="859">
                  <c:v>10569</c:v>
                </c:pt>
                <c:pt idx="860">
                  <c:v>10816</c:v>
                </c:pt>
                <c:pt idx="861">
                  <c:v>10824</c:v>
                </c:pt>
                <c:pt idx="862">
                  <c:v>10824</c:v>
                </c:pt>
                <c:pt idx="863">
                  <c:v>10824</c:v>
                </c:pt>
                <c:pt idx="864">
                  <c:v>11029</c:v>
                </c:pt>
                <c:pt idx="865">
                  <c:v>11213</c:v>
                </c:pt>
                <c:pt idx="866">
                  <c:v>11339</c:v>
                </c:pt>
                <c:pt idx="867">
                  <c:v>11378</c:v>
                </c:pt>
                <c:pt idx="868">
                  <c:v>11406</c:v>
                </c:pt>
                <c:pt idx="869">
                  <c:v>11610</c:v>
                </c:pt>
                <c:pt idx="870">
                  <c:v>11641</c:v>
                </c:pt>
                <c:pt idx="871">
                  <c:v>11856</c:v>
                </c:pt>
                <c:pt idx="872">
                  <c:v>11906</c:v>
                </c:pt>
                <c:pt idx="873">
                  <c:v>11910</c:v>
                </c:pt>
                <c:pt idx="874">
                  <c:v>11960</c:v>
                </c:pt>
                <c:pt idx="875">
                  <c:v>12130</c:v>
                </c:pt>
                <c:pt idx="876">
                  <c:v>12195</c:v>
                </c:pt>
                <c:pt idx="877">
                  <c:v>12223</c:v>
                </c:pt>
                <c:pt idx="878">
                  <c:v>12223</c:v>
                </c:pt>
                <c:pt idx="879">
                  <c:v>12262</c:v>
                </c:pt>
                <c:pt idx="880">
                  <c:v>12282.5</c:v>
                </c:pt>
                <c:pt idx="881">
                  <c:v>12436</c:v>
                </c:pt>
                <c:pt idx="882">
                  <c:v>12572</c:v>
                </c:pt>
              </c:numCache>
            </c:numRef>
          </c:xVal>
          <c:yVal>
            <c:numRef>
              <c:f>'Active 1'!$L$21:$L$975</c:f>
              <c:numCache>
                <c:formatCode>General</c:formatCode>
                <c:ptCount val="95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3CF-4244-A156-20F72B9E9840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6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1'!$F$21:$F$975</c:f>
              <c:numCache>
                <c:formatCode>General</c:formatCode>
                <c:ptCount val="955"/>
                <c:pt idx="0">
                  <c:v>-23583</c:v>
                </c:pt>
                <c:pt idx="1">
                  <c:v>-22572</c:v>
                </c:pt>
                <c:pt idx="2">
                  <c:v>-21443</c:v>
                </c:pt>
                <c:pt idx="3">
                  <c:v>-21191</c:v>
                </c:pt>
                <c:pt idx="4">
                  <c:v>-20883</c:v>
                </c:pt>
                <c:pt idx="5">
                  <c:v>-20877</c:v>
                </c:pt>
                <c:pt idx="6">
                  <c:v>-20718</c:v>
                </c:pt>
                <c:pt idx="7">
                  <c:v>-20706</c:v>
                </c:pt>
                <c:pt idx="8">
                  <c:v>-20690</c:v>
                </c:pt>
                <c:pt idx="9">
                  <c:v>-20625</c:v>
                </c:pt>
                <c:pt idx="10">
                  <c:v>-20617</c:v>
                </c:pt>
                <c:pt idx="11">
                  <c:v>-20612</c:v>
                </c:pt>
                <c:pt idx="12">
                  <c:v>-20510</c:v>
                </c:pt>
                <c:pt idx="13">
                  <c:v>-20443</c:v>
                </c:pt>
                <c:pt idx="14">
                  <c:v>-20443</c:v>
                </c:pt>
                <c:pt idx="15">
                  <c:v>-20415</c:v>
                </c:pt>
                <c:pt idx="16">
                  <c:v>-20374</c:v>
                </c:pt>
                <c:pt idx="17">
                  <c:v>-20343</c:v>
                </c:pt>
                <c:pt idx="18">
                  <c:v>-20211</c:v>
                </c:pt>
                <c:pt idx="19">
                  <c:v>-20138</c:v>
                </c:pt>
                <c:pt idx="20">
                  <c:v>-20128</c:v>
                </c:pt>
                <c:pt idx="21">
                  <c:v>-20122</c:v>
                </c:pt>
                <c:pt idx="22">
                  <c:v>-20117</c:v>
                </c:pt>
                <c:pt idx="23">
                  <c:v>-20116</c:v>
                </c:pt>
                <c:pt idx="24">
                  <c:v>-20116</c:v>
                </c:pt>
                <c:pt idx="25">
                  <c:v>-20116</c:v>
                </c:pt>
                <c:pt idx="26">
                  <c:v>-20111</c:v>
                </c:pt>
                <c:pt idx="27">
                  <c:v>-20111</c:v>
                </c:pt>
                <c:pt idx="28">
                  <c:v>-20111</c:v>
                </c:pt>
                <c:pt idx="29">
                  <c:v>-20105</c:v>
                </c:pt>
                <c:pt idx="30">
                  <c:v>-20093</c:v>
                </c:pt>
                <c:pt idx="31">
                  <c:v>-20086</c:v>
                </c:pt>
                <c:pt idx="32">
                  <c:v>-20066</c:v>
                </c:pt>
                <c:pt idx="33">
                  <c:v>-20035</c:v>
                </c:pt>
                <c:pt idx="34">
                  <c:v>-20029</c:v>
                </c:pt>
                <c:pt idx="35">
                  <c:v>-20021</c:v>
                </c:pt>
                <c:pt idx="36">
                  <c:v>-20007</c:v>
                </c:pt>
                <c:pt idx="37">
                  <c:v>-20004</c:v>
                </c:pt>
                <c:pt idx="38">
                  <c:v>-19979</c:v>
                </c:pt>
                <c:pt idx="39">
                  <c:v>-19977</c:v>
                </c:pt>
                <c:pt idx="40">
                  <c:v>-19976</c:v>
                </c:pt>
                <c:pt idx="41">
                  <c:v>-19973</c:v>
                </c:pt>
                <c:pt idx="42">
                  <c:v>-19953</c:v>
                </c:pt>
                <c:pt idx="43">
                  <c:v>-19739</c:v>
                </c:pt>
                <c:pt idx="44">
                  <c:v>-19728</c:v>
                </c:pt>
                <c:pt idx="45">
                  <c:v>-19714</c:v>
                </c:pt>
                <c:pt idx="46">
                  <c:v>-19703</c:v>
                </c:pt>
                <c:pt idx="47">
                  <c:v>-19692</c:v>
                </c:pt>
                <c:pt idx="48">
                  <c:v>-19669</c:v>
                </c:pt>
                <c:pt idx="49">
                  <c:v>-19658</c:v>
                </c:pt>
                <c:pt idx="50">
                  <c:v>-19652</c:v>
                </c:pt>
                <c:pt idx="51">
                  <c:v>-19632</c:v>
                </c:pt>
                <c:pt idx="52">
                  <c:v>-19607</c:v>
                </c:pt>
                <c:pt idx="53">
                  <c:v>-19590</c:v>
                </c:pt>
                <c:pt idx="54">
                  <c:v>-19563</c:v>
                </c:pt>
                <c:pt idx="55">
                  <c:v>-19506</c:v>
                </c:pt>
                <c:pt idx="56">
                  <c:v>-19476</c:v>
                </c:pt>
                <c:pt idx="57">
                  <c:v>-19420</c:v>
                </c:pt>
                <c:pt idx="58">
                  <c:v>-19356</c:v>
                </c:pt>
                <c:pt idx="59">
                  <c:v>-19350</c:v>
                </c:pt>
                <c:pt idx="60">
                  <c:v>-19347</c:v>
                </c:pt>
                <c:pt idx="61">
                  <c:v>-19308</c:v>
                </c:pt>
                <c:pt idx="62">
                  <c:v>-19305</c:v>
                </c:pt>
                <c:pt idx="63">
                  <c:v>-19297</c:v>
                </c:pt>
                <c:pt idx="64">
                  <c:v>-19288</c:v>
                </c:pt>
                <c:pt idx="65">
                  <c:v>-19283</c:v>
                </c:pt>
                <c:pt idx="66">
                  <c:v>-19252</c:v>
                </c:pt>
                <c:pt idx="67">
                  <c:v>-19249</c:v>
                </c:pt>
                <c:pt idx="68">
                  <c:v>-19199</c:v>
                </c:pt>
                <c:pt idx="69">
                  <c:v>-19199</c:v>
                </c:pt>
                <c:pt idx="70">
                  <c:v>-19188</c:v>
                </c:pt>
                <c:pt idx="71">
                  <c:v>-19171</c:v>
                </c:pt>
                <c:pt idx="72">
                  <c:v>-19168</c:v>
                </c:pt>
                <c:pt idx="73">
                  <c:v>-19157</c:v>
                </c:pt>
                <c:pt idx="74">
                  <c:v>-19157</c:v>
                </c:pt>
                <c:pt idx="75">
                  <c:v>-19135</c:v>
                </c:pt>
                <c:pt idx="76">
                  <c:v>-19115</c:v>
                </c:pt>
                <c:pt idx="77">
                  <c:v>-19093</c:v>
                </c:pt>
                <c:pt idx="78">
                  <c:v>-19051</c:v>
                </c:pt>
                <c:pt idx="79">
                  <c:v>-19045</c:v>
                </c:pt>
                <c:pt idx="80">
                  <c:v>-19006</c:v>
                </c:pt>
                <c:pt idx="81">
                  <c:v>-18989</c:v>
                </c:pt>
                <c:pt idx="82">
                  <c:v>-18978</c:v>
                </c:pt>
                <c:pt idx="83">
                  <c:v>-18958</c:v>
                </c:pt>
                <c:pt idx="84">
                  <c:v>-18955</c:v>
                </c:pt>
                <c:pt idx="85">
                  <c:v>-18941</c:v>
                </c:pt>
                <c:pt idx="86">
                  <c:v>-18936</c:v>
                </c:pt>
                <c:pt idx="87">
                  <c:v>-18933</c:v>
                </c:pt>
                <c:pt idx="88">
                  <c:v>-18919</c:v>
                </c:pt>
                <c:pt idx="89">
                  <c:v>-18914</c:v>
                </c:pt>
                <c:pt idx="90">
                  <c:v>-18911</c:v>
                </c:pt>
                <c:pt idx="91">
                  <c:v>-18905</c:v>
                </c:pt>
                <c:pt idx="92">
                  <c:v>-18900</c:v>
                </c:pt>
                <c:pt idx="93">
                  <c:v>-18899</c:v>
                </c:pt>
                <c:pt idx="94">
                  <c:v>-18894</c:v>
                </c:pt>
                <c:pt idx="95">
                  <c:v>-18889</c:v>
                </c:pt>
                <c:pt idx="96">
                  <c:v>-18802</c:v>
                </c:pt>
                <c:pt idx="97">
                  <c:v>-18762</c:v>
                </c:pt>
                <c:pt idx="98">
                  <c:v>-18760</c:v>
                </c:pt>
                <c:pt idx="99">
                  <c:v>-18751</c:v>
                </c:pt>
                <c:pt idx="100">
                  <c:v>-18746</c:v>
                </c:pt>
                <c:pt idx="101">
                  <c:v>-18740</c:v>
                </c:pt>
                <c:pt idx="102">
                  <c:v>-18732</c:v>
                </c:pt>
                <c:pt idx="103">
                  <c:v>-18726</c:v>
                </c:pt>
                <c:pt idx="104">
                  <c:v>-18715</c:v>
                </c:pt>
                <c:pt idx="105">
                  <c:v>-18673</c:v>
                </c:pt>
                <c:pt idx="106">
                  <c:v>-18653</c:v>
                </c:pt>
                <c:pt idx="107">
                  <c:v>-18647</c:v>
                </c:pt>
                <c:pt idx="108">
                  <c:v>-18642</c:v>
                </c:pt>
                <c:pt idx="109">
                  <c:v>-18634</c:v>
                </c:pt>
                <c:pt idx="110">
                  <c:v>-18634</c:v>
                </c:pt>
                <c:pt idx="111">
                  <c:v>-18625</c:v>
                </c:pt>
                <c:pt idx="112">
                  <c:v>-18612</c:v>
                </c:pt>
                <c:pt idx="113">
                  <c:v>-18611</c:v>
                </c:pt>
                <c:pt idx="114">
                  <c:v>-18594</c:v>
                </c:pt>
                <c:pt idx="115">
                  <c:v>-18588</c:v>
                </c:pt>
                <c:pt idx="116">
                  <c:v>-18580</c:v>
                </c:pt>
                <c:pt idx="117">
                  <c:v>-18544</c:v>
                </c:pt>
                <c:pt idx="118">
                  <c:v>-18507</c:v>
                </c:pt>
                <c:pt idx="119">
                  <c:v>-18504</c:v>
                </c:pt>
                <c:pt idx="120">
                  <c:v>-18502</c:v>
                </c:pt>
                <c:pt idx="121">
                  <c:v>-18499</c:v>
                </c:pt>
                <c:pt idx="122">
                  <c:v>-18485</c:v>
                </c:pt>
                <c:pt idx="123">
                  <c:v>-18418</c:v>
                </c:pt>
                <c:pt idx="124">
                  <c:v>-18399</c:v>
                </c:pt>
                <c:pt idx="125">
                  <c:v>-18068</c:v>
                </c:pt>
                <c:pt idx="126">
                  <c:v>-18018</c:v>
                </c:pt>
                <c:pt idx="127">
                  <c:v>-18018</c:v>
                </c:pt>
                <c:pt idx="128">
                  <c:v>-17965</c:v>
                </c:pt>
                <c:pt idx="129">
                  <c:v>-17940</c:v>
                </c:pt>
                <c:pt idx="130">
                  <c:v>-17929</c:v>
                </c:pt>
                <c:pt idx="131">
                  <c:v>-17811</c:v>
                </c:pt>
                <c:pt idx="132">
                  <c:v>-17806</c:v>
                </c:pt>
                <c:pt idx="133">
                  <c:v>-17607</c:v>
                </c:pt>
                <c:pt idx="134">
                  <c:v>-17308</c:v>
                </c:pt>
                <c:pt idx="135">
                  <c:v>-17305</c:v>
                </c:pt>
                <c:pt idx="136">
                  <c:v>-17125</c:v>
                </c:pt>
                <c:pt idx="137">
                  <c:v>-16893</c:v>
                </c:pt>
                <c:pt idx="138">
                  <c:v>-16835</c:v>
                </c:pt>
                <c:pt idx="139">
                  <c:v>-16217</c:v>
                </c:pt>
                <c:pt idx="140">
                  <c:v>-16214</c:v>
                </c:pt>
                <c:pt idx="141">
                  <c:v>-16153</c:v>
                </c:pt>
                <c:pt idx="142">
                  <c:v>-15691</c:v>
                </c:pt>
                <c:pt idx="143">
                  <c:v>-15688</c:v>
                </c:pt>
                <c:pt idx="144">
                  <c:v>-15674</c:v>
                </c:pt>
                <c:pt idx="145">
                  <c:v>-15666</c:v>
                </c:pt>
                <c:pt idx="146">
                  <c:v>-15663</c:v>
                </c:pt>
                <c:pt idx="147">
                  <c:v>-15162</c:v>
                </c:pt>
                <c:pt idx="148">
                  <c:v>-15151</c:v>
                </c:pt>
                <c:pt idx="149">
                  <c:v>-14734</c:v>
                </c:pt>
                <c:pt idx="150">
                  <c:v>-14544</c:v>
                </c:pt>
                <c:pt idx="151">
                  <c:v>-14057</c:v>
                </c:pt>
                <c:pt idx="152">
                  <c:v>-13903</c:v>
                </c:pt>
                <c:pt idx="153">
                  <c:v>-13755</c:v>
                </c:pt>
                <c:pt idx="154">
                  <c:v>-13198</c:v>
                </c:pt>
                <c:pt idx="155">
                  <c:v>-12711</c:v>
                </c:pt>
                <c:pt idx="156">
                  <c:v>-12700</c:v>
                </c:pt>
                <c:pt idx="157">
                  <c:v>-12196</c:v>
                </c:pt>
                <c:pt idx="158">
                  <c:v>-12166</c:v>
                </c:pt>
                <c:pt idx="159">
                  <c:v>-12152</c:v>
                </c:pt>
                <c:pt idx="160">
                  <c:v>-12053</c:v>
                </c:pt>
                <c:pt idx="161">
                  <c:v>-11651</c:v>
                </c:pt>
                <c:pt idx="162">
                  <c:v>-11080</c:v>
                </c:pt>
                <c:pt idx="163">
                  <c:v>-10624</c:v>
                </c:pt>
                <c:pt idx="164">
                  <c:v>-10621</c:v>
                </c:pt>
                <c:pt idx="165">
                  <c:v>-10602</c:v>
                </c:pt>
                <c:pt idx="166">
                  <c:v>-10596</c:v>
                </c:pt>
                <c:pt idx="167">
                  <c:v>-10585</c:v>
                </c:pt>
                <c:pt idx="168">
                  <c:v>-10582</c:v>
                </c:pt>
                <c:pt idx="169">
                  <c:v>-10577</c:v>
                </c:pt>
                <c:pt idx="170">
                  <c:v>-10563</c:v>
                </c:pt>
                <c:pt idx="171">
                  <c:v>-10562</c:v>
                </c:pt>
                <c:pt idx="172">
                  <c:v>-10059</c:v>
                </c:pt>
                <c:pt idx="173">
                  <c:v>-10053</c:v>
                </c:pt>
                <c:pt idx="174">
                  <c:v>-9824</c:v>
                </c:pt>
                <c:pt idx="175">
                  <c:v>-9818</c:v>
                </c:pt>
                <c:pt idx="176">
                  <c:v>-9799</c:v>
                </c:pt>
                <c:pt idx="177">
                  <c:v>-9796</c:v>
                </c:pt>
                <c:pt idx="178">
                  <c:v>-7966</c:v>
                </c:pt>
                <c:pt idx="179">
                  <c:v>-7907</c:v>
                </c:pt>
                <c:pt idx="180">
                  <c:v>-7865</c:v>
                </c:pt>
                <c:pt idx="181">
                  <c:v>-7818</c:v>
                </c:pt>
                <c:pt idx="182">
                  <c:v>-7731</c:v>
                </c:pt>
                <c:pt idx="183">
                  <c:v>-7714</c:v>
                </c:pt>
                <c:pt idx="184">
                  <c:v>-7711</c:v>
                </c:pt>
                <c:pt idx="185">
                  <c:v>-7686</c:v>
                </c:pt>
                <c:pt idx="186">
                  <c:v>-7644</c:v>
                </c:pt>
                <c:pt idx="187">
                  <c:v>-7608</c:v>
                </c:pt>
                <c:pt idx="188">
                  <c:v>-7599</c:v>
                </c:pt>
                <c:pt idx="189">
                  <c:v>-7451</c:v>
                </c:pt>
                <c:pt idx="190">
                  <c:v>-7272</c:v>
                </c:pt>
                <c:pt idx="191">
                  <c:v>-7146</c:v>
                </c:pt>
                <c:pt idx="192">
                  <c:v>-7079</c:v>
                </c:pt>
                <c:pt idx="193">
                  <c:v>-7051</c:v>
                </c:pt>
                <c:pt idx="194">
                  <c:v>-6858</c:v>
                </c:pt>
                <c:pt idx="195">
                  <c:v>-6637</c:v>
                </c:pt>
                <c:pt idx="196">
                  <c:v>-6511</c:v>
                </c:pt>
                <c:pt idx="197">
                  <c:v>-6373</c:v>
                </c:pt>
                <c:pt idx="198">
                  <c:v>-6010</c:v>
                </c:pt>
                <c:pt idx="199">
                  <c:v>-5996</c:v>
                </c:pt>
                <c:pt idx="200">
                  <c:v>-5988</c:v>
                </c:pt>
                <c:pt idx="201">
                  <c:v>-5971</c:v>
                </c:pt>
                <c:pt idx="202">
                  <c:v>-5898</c:v>
                </c:pt>
                <c:pt idx="203">
                  <c:v>-5736</c:v>
                </c:pt>
                <c:pt idx="204">
                  <c:v>-5714</c:v>
                </c:pt>
                <c:pt idx="205">
                  <c:v>-5700</c:v>
                </c:pt>
                <c:pt idx="206">
                  <c:v>-5616</c:v>
                </c:pt>
                <c:pt idx="207">
                  <c:v>-5576</c:v>
                </c:pt>
                <c:pt idx="208">
                  <c:v>-5490</c:v>
                </c:pt>
                <c:pt idx="209">
                  <c:v>-5490</c:v>
                </c:pt>
                <c:pt idx="210">
                  <c:v>-5487</c:v>
                </c:pt>
                <c:pt idx="211">
                  <c:v>-5487</c:v>
                </c:pt>
                <c:pt idx="212">
                  <c:v>-5473</c:v>
                </c:pt>
                <c:pt idx="213">
                  <c:v>-5473</c:v>
                </c:pt>
                <c:pt idx="214">
                  <c:v>-5470</c:v>
                </c:pt>
                <c:pt idx="215">
                  <c:v>-5470</c:v>
                </c:pt>
                <c:pt idx="216">
                  <c:v>-5467</c:v>
                </c:pt>
                <c:pt idx="217">
                  <c:v>-5465</c:v>
                </c:pt>
                <c:pt idx="218">
                  <c:v>-5465</c:v>
                </c:pt>
                <c:pt idx="219">
                  <c:v>-5454</c:v>
                </c:pt>
                <c:pt idx="220">
                  <c:v>-5454</c:v>
                </c:pt>
                <c:pt idx="221">
                  <c:v>-5442</c:v>
                </c:pt>
                <c:pt idx="222">
                  <c:v>-5037</c:v>
                </c:pt>
                <c:pt idx="223">
                  <c:v>-4639</c:v>
                </c:pt>
                <c:pt idx="224">
                  <c:v>-4639</c:v>
                </c:pt>
                <c:pt idx="225">
                  <c:v>-4639</c:v>
                </c:pt>
                <c:pt idx="226">
                  <c:v>-4589</c:v>
                </c:pt>
                <c:pt idx="227">
                  <c:v>-4589</c:v>
                </c:pt>
                <c:pt idx="228">
                  <c:v>-4581</c:v>
                </c:pt>
                <c:pt idx="229">
                  <c:v>-4553</c:v>
                </c:pt>
                <c:pt idx="230">
                  <c:v>-4553</c:v>
                </c:pt>
                <c:pt idx="231">
                  <c:v>-4511</c:v>
                </c:pt>
                <c:pt idx="232">
                  <c:v>-4511</c:v>
                </c:pt>
                <c:pt idx="233">
                  <c:v>-4511</c:v>
                </c:pt>
                <c:pt idx="234">
                  <c:v>-4407</c:v>
                </c:pt>
                <c:pt idx="235">
                  <c:v>-4407</c:v>
                </c:pt>
                <c:pt idx="236">
                  <c:v>-4385</c:v>
                </c:pt>
                <c:pt idx="237">
                  <c:v>-4385</c:v>
                </c:pt>
                <c:pt idx="238">
                  <c:v>-4150</c:v>
                </c:pt>
                <c:pt idx="239">
                  <c:v>-4147</c:v>
                </c:pt>
                <c:pt idx="240">
                  <c:v>-4147</c:v>
                </c:pt>
                <c:pt idx="241">
                  <c:v>-4147</c:v>
                </c:pt>
                <c:pt idx="242">
                  <c:v>-3940</c:v>
                </c:pt>
                <c:pt idx="243">
                  <c:v>-3870</c:v>
                </c:pt>
                <c:pt idx="244">
                  <c:v>-3839</c:v>
                </c:pt>
                <c:pt idx="245">
                  <c:v>-3747</c:v>
                </c:pt>
                <c:pt idx="246">
                  <c:v>-3590</c:v>
                </c:pt>
                <c:pt idx="247">
                  <c:v>-3402</c:v>
                </c:pt>
                <c:pt idx="248">
                  <c:v>-3377</c:v>
                </c:pt>
                <c:pt idx="249">
                  <c:v>-3361</c:v>
                </c:pt>
                <c:pt idx="250">
                  <c:v>-3360</c:v>
                </c:pt>
                <c:pt idx="251">
                  <c:v>-3358</c:v>
                </c:pt>
                <c:pt idx="252">
                  <c:v>-3349</c:v>
                </c:pt>
                <c:pt idx="253">
                  <c:v>-3346</c:v>
                </c:pt>
                <c:pt idx="254">
                  <c:v>-3345.5</c:v>
                </c:pt>
                <c:pt idx="255">
                  <c:v>-3341</c:v>
                </c:pt>
                <c:pt idx="256">
                  <c:v>-3335</c:v>
                </c:pt>
                <c:pt idx="257">
                  <c:v>-3333</c:v>
                </c:pt>
                <c:pt idx="258">
                  <c:v>-3324</c:v>
                </c:pt>
                <c:pt idx="259">
                  <c:v>-3274</c:v>
                </c:pt>
                <c:pt idx="260">
                  <c:v>-3251</c:v>
                </c:pt>
                <c:pt idx="261">
                  <c:v>-3212</c:v>
                </c:pt>
                <c:pt idx="262">
                  <c:v>-3210</c:v>
                </c:pt>
                <c:pt idx="263">
                  <c:v>-3173</c:v>
                </c:pt>
                <c:pt idx="264">
                  <c:v>-3167</c:v>
                </c:pt>
                <c:pt idx="265">
                  <c:v>-3167</c:v>
                </c:pt>
                <c:pt idx="266">
                  <c:v>-3145</c:v>
                </c:pt>
                <c:pt idx="267">
                  <c:v>-3142</c:v>
                </c:pt>
                <c:pt idx="268">
                  <c:v>-3126</c:v>
                </c:pt>
                <c:pt idx="269">
                  <c:v>-3126</c:v>
                </c:pt>
                <c:pt idx="270">
                  <c:v>-3126</c:v>
                </c:pt>
                <c:pt idx="271">
                  <c:v>-3114</c:v>
                </c:pt>
                <c:pt idx="272">
                  <c:v>-3100</c:v>
                </c:pt>
                <c:pt idx="273">
                  <c:v>-3098</c:v>
                </c:pt>
                <c:pt idx="274">
                  <c:v>-3097</c:v>
                </c:pt>
                <c:pt idx="275">
                  <c:v>-3094</c:v>
                </c:pt>
                <c:pt idx="276">
                  <c:v>-3083</c:v>
                </c:pt>
                <c:pt idx="277">
                  <c:v>-3078</c:v>
                </c:pt>
                <c:pt idx="278">
                  <c:v>-3059.5</c:v>
                </c:pt>
                <c:pt idx="279">
                  <c:v>-3017</c:v>
                </c:pt>
                <c:pt idx="280">
                  <c:v>-3017</c:v>
                </c:pt>
                <c:pt idx="281">
                  <c:v>-3017</c:v>
                </c:pt>
                <c:pt idx="282">
                  <c:v>-2924</c:v>
                </c:pt>
                <c:pt idx="283">
                  <c:v>-2924</c:v>
                </c:pt>
                <c:pt idx="284">
                  <c:v>-2921</c:v>
                </c:pt>
                <c:pt idx="285">
                  <c:v>-2919</c:v>
                </c:pt>
                <c:pt idx="286">
                  <c:v>-2894</c:v>
                </c:pt>
                <c:pt idx="287">
                  <c:v>-2868</c:v>
                </c:pt>
                <c:pt idx="288">
                  <c:v>-2865</c:v>
                </c:pt>
                <c:pt idx="289">
                  <c:v>-2860</c:v>
                </c:pt>
                <c:pt idx="290">
                  <c:v>-2821</c:v>
                </c:pt>
                <c:pt idx="291">
                  <c:v>-2819</c:v>
                </c:pt>
                <c:pt idx="292">
                  <c:v>-2818</c:v>
                </c:pt>
                <c:pt idx="293">
                  <c:v>-2809</c:v>
                </c:pt>
                <c:pt idx="294">
                  <c:v>-2793</c:v>
                </c:pt>
                <c:pt idx="295">
                  <c:v>-2790</c:v>
                </c:pt>
                <c:pt idx="296">
                  <c:v>-2790</c:v>
                </c:pt>
                <c:pt idx="297">
                  <c:v>-2790</c:v>
                </c:pt>
                <c:pt idx="298">
                  <c:v>-2790</c:v>
                </c:pt>
                <c:pt idx="299">
                  <c:v>-2753</c:v>
                </c:pt>
                <c:pt idx="300">
                  <c:v>-2725</c:v>
                </c:pt>
                <c:pt idx="301">
                  <c:v>-2647</c:v>
                </c:pt>
                <c:pt idx="302">
                  <c:v>-2644</c:v>
                </c:pt>
                <c:pt idx="303">
                  <c:v>-2638</c:v>
                </c:pt>
                <c:pt idx="304">
                  <c:v>-2616</c:v>
                </c:pt>
                <c:pt idx="305">
                  <c:v>-2616</c:v>
                </c:pt>
                <c:pt idx="306">
                  <c:v>-2616</c:v>
                </c:pt>
                <c:pt idx="307">
                  <c:v>-2616</c:v>
                </c:pt>
                <c:pt idx="308">
                  <c:v>-2613</c:v>
                </c:pt>
                <c:pt idx="309">
                  <c:v>-2605</c:v>
                </c:pt>
                <c:pt idx="310">
                  <c:v>-2605</c:v>
                </c:pt>
                <c:pt idx="311">
                  <c:v>-2605</c:v>
                </c:pt>
                <c:pt idx="312">
                  <c:v>-2577</c:v>
                </c:pt>
                <c:pt idx="313">
                  <c:v>-2550</c:v>
                </c:pt>
                <c:pt idx="314">
                  <c:v>-2527</c:v>
                </c:pt>
                <c:pt idx="315">
                  <c:v>-2513</c:v>
                </c:pt>
                <c:pt idx="316">
                  <c:v>-2512.5</c:v>
                </c:pt>
                <c:pt idx="317">
                  <c:v>-2496</c:v>
                </c:pt>
                <c:pt idx="318">
                  <c:v>-2494</c:v>
                </c:pt>
                <c:pt idx="319">
                  <c:v>-2491</c:v>
                </c:pt>
                <c:pt idx="320">
                  <c:v>-2485</c:v>
                </c:pt>
                <c:pt idx="321">
                  <c:v>-2468</c:v>
                </c:pt>
                <c:pt idx="322">
                  <c:v>-2454</c:v>
                </c:pt>
                <c:pt idx="323">
                  <c:v>-2452</c:v>
                </c:pt>
                <c:pt idx="324">
                  <c:v>-2426</c:v>
                </c:pt>
                <c:pt idx="325">
                  <c:v>-2407</c:v>
                </c:pt>
                <c:pt idx="326">
                  <c:v>-2323</c:v>
                </c:pt>
                <c:pt idx="327">
                  <c:v>-2281</c:v>
                </c:pt>
                <c:pt idx="328">
                  <c:v>-2252</c:v>
                </c:pt>
                <c:pt idx="329">
                  <c:v>-2241</c:v>
                </c:pt>
                <c:pt idx="330">
                  <c:v>-2189</c:v>
                </c:pt>
                <c:pt idx="331">
                  <c:v>-2189</c:v>
                </c:pt>
                <c:pt idx="332">
                  <c:v>-2189</c:v>
                </c:pt>
                <c:pt idx="333">
                  <c:v>-2096</c:v>
                </c:pt>
                <c:pt idx="334">
                  <c:v>-2074</c:v>
                </c:pt>
                <c:pt idx="335">
                  <c:v>-2074</c:v>
                </c:pt>
                <c:pt idx="336">
                  <c:v>-2043</c:v>
                </c:pt>
                <c:pt idx="337">
                  <c:v>-2043</c:v>
                </c:pt>
                <c:pt idx="338">
                  <c:v>-2012</c:v>
                </c:pt>
                <c:pt idx="339">
                  <c:v>-1948</c:v>
                </c:pt>
                <c:pt idx="340">
                  <c:v>-1945</c:v>
                </c:pt>
                <c:pt idx="341">
                  <c:v>-1830</c:v>
                </c:pt>
                <c:pt idx="342">
                  <c:v>-1797</c:v>
                </c:pt>
                <c:pt idx="343">
                  <c:v>-1794</c:v>
                </c:pt>
                <c:pt idx="344">
                  <c:v>-1780</c:v>
                </c:pt>
                <c:pt idx="345">
                  <c:v>-1769</c:v>
                </c:pt>
                <c:pt idx="346">
                  <c:v>-1741</c:v>
                </c:pt>
                <c:pt idx="347">
                  <c:v>-1724</c:v>
                </c:pt>
                <c:pt idx="348">
                  <c:v>-1724</c:v>
                </c:pt>
                <c:pt idx="349">
                  <c:v>-1724</c:v>
                </c:pt>
                <c:pt idx="350">
                  <c:v>-1724</c:v>
                </c:pt>
                <c:pt idx="351">
                  <c:v>-1724</c:v>
                </c:pt>
                <c:pt idx="352">
                  <c:v>-1674</c:v>
                </c:pt>
                <c:pt idx="353">
                  <c:v>-1649</c:v>
                </c:pt>
                <c:pt idx="354">
                  <c:v>-1638</c:v>
                </c:pt>
                <c:pt idx="355">
                  <c:v>-1581</c:v>
                </c:pt>
                <c:pt idx="356">
                  <c:v>-1570</c:v>
                </c:pt>
                <c:pt idx="357">
                  <c:v>-1474</c:v>
                </c:pt>
                <c:pt idx="358">
                  <c:v>-1344</c:v>
                </c:pt>
                <c:pt idx="359">
                  <c:v>-1338</c:v>
                </c:pt>
                <c:pt idx="360">
                  <c:v>-1330</c:v>
                </c:pt>
                <c:pt idx="361">
                  <c:v>-1319</c:v>
                </c:pt>
                <c:pt idx="362">
                  <c:v>-1313</c:v>
                </c:pt>
                <c:pt idx="363">
                  <c:v>-1215</c:v>
                </c:pt>
                <c:pt idx="364">
                  <c:v>-1205</c:v>
                </c:pt>
                <c:pt idx="365">
                  <c:v>-1201</c:v>
                </c:pt>
                <c:pt idx="366">
                  <c:v>-1176</c:v>
                </c:pt>
                <c:pt idx="367">
                  <c:v>-1109</c:v>
                </c:pt>
                <c:pt idx="368">
                  <c:v>-1050</c:v>
                </c:pt>
                <c:pt idx="369">
                  <c:v>-1016</c:v>
                </c:pt>
                <c:pt idx="370">
                  <c:v>-997</c:v>
                </c:pt>
                <c:pt idx="371">
                  <c:v>-994</c:v>
                </c:pt>
                <c:pt idx="372">
                  <c:v>-988</c:v>
                </c:pt>
                <c:pt idx="373">
                  <c:v>-936</c:v>
                </c:pt>
                <c:pt idx="374">
                  <c:v>-882</c:v>
                </c:pt>
                <c:pt idx="375">
                  <c:v>-834</c:v>
                </c:pt>
                <c:pt idx="376">
                  <c:v>-820</c:v>
                </c:pt>
                <c:pt idx="377">
                  <c:v>-793</c:v>
                </c:pt>
                <c:pt idx="378">
                  <c:v>-792</c:v>
                </c:pt>
                <c:pt idx="379">
                  <c:v>-778</c:v>
                </c:pt>
                <c:pt idx="380">
                  <c:v>-776</c:v>
                </c:pt>
                <c:pt idx="381">
                  <c:v>-765</c:v>
                </c:pt>
                <c:pt idx="382">
                  <c:v>-765</c:v>
                </c:pt>
                <c:pt idx="383">
                  <c:v>-753</c:v>
                </c:pt>
                <c:pt idx="384">
                  <c:v>-733</c:v>
                </c:pt>
                <c:pt idx="385">
                  <c:v>-733</c:v>
                </c:pt>
                <c:pt idx="386">
                  <c:v>-717</c:v>
                </c:pt>
                <c:pt idx="387">
                  <c:v>-708</c:v>
                </c:pt>
                <c:pt idx="388">
                  <c:v>-706</c:v>
                </c:pt>
                <c:pt idx="389">
                  <c:v>-703</c:v>
                </c:pt>
                <c:pt idx="390">
                  <c:v>-688</c:v>
                </c:pt>
                <c:pt idx="391">
                  <c:v>-688</c:v>
                </c:pt>
                <c:pt idx="392">
                  <c:v>-680</c:v>
                </c:pt>
                <c:pt idx="393">
                  <c:v>-680</c:v>
                </c:pt>
                <c:pt idx="394">
                  <c:v>-667</c:v>
                </c:pt>
                <c:pt idx="395">
                  <c:v>-666</c:v>
                </c:pt>
                <c:pt idx="396">
                  <c:v>-658</c:v>
                </c:pt>
                <c:pt idx="397">
                  <c:v>-591</c:v>
                </c:pt>
                <c:pt idx="398">
                  <c:v>-559</c:v>
                </c:pt>
                <c:pt idx="399">
                  <c:v>-558</c:v>
                </c:pt>
                <c:pt idx="400">
                  <c:v>-532</c:v>
                </c:pt>
                <c:pt idx="401">
                  <c:v>-488</c:v>
                </c:pt>
                <c:pt idx="402">
                  <c:v>-485</c:v>
                </c:pt>
                <c:pt idx="403">
                  <c:v>-467</c:v>
                </c:pt>
                <c:pt idx="404">
                  <c:v>-467</c:v>
                </c:pt>
                <c:pt idx="405">
                  <c:v>-467</c:v>
                </c:pt>
                <c:pt idx="406">
                  <c:v>-451</c:v>
                </c:pt>
                <c:pt idx="407">
                  <c:v>-445</c:v>
                </c:pt>
                <c:pt idx="408">
                  <c:v>-443</c:v>
                </c:pt>
                <c:pt idx="409">
                  <c:v>-443</c:v>
                </c:pt>
                <c:pt idx="410">
                  <c:v>-443</c:v>
                </c:pt>
                <c:pt idx="411">
                  <c:v>-437</c:v>
                </c:pt>
                <c:pt idx="412">
                  <c:v>-415</c:v>
                </c:pt>
                <c:pt idx="413">
                  <c:v>-414</c:v>
                </c:pt>
                <c:pt idx="414">
                  <c:v>-414</c:v>
                </c:pt>
                <c:pt idx="415">
                  <c:v>-401</c:v>
                </c:pt>
                <c:pt idx="416">
                  <c:v>-400</c:v>
                </c:pt>
                <c:pt idx="417">
                  <c:v>-398</c:v>
                </c:pt>
                <c:pt idx="418">
                  <c:v>-398</c:v>
                </c:pt>
                <c:pt idx="419">
                  <c:v>-397</c:v>
                </c:pt>
                <c:pt idx="420">
                  <c:v>-387</c:v>
                </c:pt>
                <c:pt idx="421">
                  <c:v>-361</c:v>
                </c:pt>
                <c:pt idx="422">
                  <c:v>-356</c:v>
                </c:pt>
                <c:pt idx="423">
                  <c:v>-336</c:v>
                </c:pt>
                <c:pt idx="424">
                  <c:v>-252</c:v>
                </c:pt>
                <c:pt idx="425">
                  <c:v>-211</c:v>
                </c:pt>
                <c:pt idx="426">
                  <c:v>-208</c:v>
                </c:pt>
                <c:pt idx="427">
                  <c:v>-137</c:v>
                </c:pt>
                <c:pt idx="428">
                  <c:v>-129</c:v>
                </c:pt>
                <c:pt idx="429">
                  <c:v>-73</c:v>
                </c:pt>
                <c:pt idx="430">
                  <c:v>-14</c:v>
                </c:pt>
                <c:pt idx="431">
                  <c:v>-8</c:v>
                </c:pt>
                <c:pt idx="432">
                  <c:v>0</c:v>
                </c:pt>
                <c:pt idx="433">
                  <c:v>83</c:v>
                </c:pt>
                <c:pt idx="434">
                  <c:v>117</c:v>
                </c:pt>
                <c:pt idx="435">
                  <c:v>128</c:v>
                </c:pt>
                <c:pt idx="436">
                  <c:v>128</c:v>
                </c:pt>
                <c:pt idx="437">
                  <c:v>140</c:v>
                </c:pt>
                <c:pt idx="438">
                  <c:v>178</c:v>
                </c:pt>
                <c:pt idx="439">
                  <c:v>209</c:v>
                </c:pt>
                <c:pt idx="440">
                  <c:v>302</c:v>
                </c:pt>
                <c:pt idx="441">
                  <c:v>318</c:v>
                </c:pt>
                <c:pt idx="442">
                  <c:v>343</c:v>
                </c:pt>
                <c:pt idx="443">
                  <c:v>343</c:v>
                </c:pt>
                <c:pt idx="444">
                  <c:v>360</c:v>
                </c:pt>
                <c:pt idx="445">
                  <c:v>361</c:v>
                </c:pt>
                <c:pt idx="446">
                  <c:v>363</c:v>
                </c:pt>
                <c:pt idx="447">
                  <c:v>389</c:v>
                </c:pt>
                <c:pt idx="448">
                  <c:v>400</c:v>
                </c:pt>
                <c:pt idx="449">
                  <c:v>402</c:v>
                </c:pt>
                <c:pt idx="450">
                  <c:v>403</c:v>
                </c:pt>
                <c:pt idx="451">
                  <c:v>430</c:v>
                </c:pt>
                <c:pt idx="452">
                  <c:v>492</c:v>
                </c:pt>
                <c:pt idx="453">
                  <c:v>492</c:v>
                </c:pt>
                <c:pt idx="454">
                  <c:v>492</c:v>
                </c:pt>
                <c:pt idx="455">
                  <c:v>512</c:v>
                </c:pt>
                <c:pt idx="456">
                  <c:v>564</c:v>
                </c:pt>
                <c:pt idx="457">
                  <c:v>581</c:v>
                </c:pt>
                <c:pt idx="458">
                  <c:v>592</c:v>
                </c:pt>
                <c:pt idx="459">
                  <c:v>604</c:v>
                </c:pt>
                <c:pt idx="460">
                  <c:v>620</c:v>
                </c:pt>
                <c:pt idx="461">
                  <c:v>621</c:v>
                </c:pt>
                <c:pt idx="462">
                  <c:v>651</c:v>
                </c:pt>
                <c:pt idx="463">
                  <c:v>665</c:v>
                </c:pt>
                <c:pt idx="464">
                  <c:v>679</c:v>
                </c:pt>
                <c:pt idx="465">
                  <c:v>707</c:v>
                </c:pt>
                <c:pt idx="466">
                  <c:v>707</c:v>
                </c:pt>
                <c:pt idx="467">
                  <c:v>707</c:v>
                </c:pt>
                <c:pt idx="468">
                  <c:v>707</c:v>
                </c:pt>
                <c:pt idx="469">
                  <c:v>735</c:v>
                </c:pt>
                <c:pt idx="470">
                  <c:v>783</c:v>
                </c:pt>
                <c:pt idx="471">
                  <c:v>814</c:v>
                </c:pt>
                <c:pt idx="472">
                  <c:v>830</c:v>
                </c:pt>
                <c:pt idx="473">
                  <c:v>878</c:v>
                </c:pt>
                <c:pt idx="474">
                  <c:v>878</c:v>
                </c:pt>
                <c:pt idx="475">
                  <c:v>878</c:v>
                </c:pt>
                <c:pt idx="476">
                  <c:v>897</c:v>
                </c:pt>
                <c:pt idx="477">
                  <c:v>903</c:v>
                </c:pt>
                <c:pt idx="478">
                  <c:v>911</c:v>
                </c:pt>
                <c:pt idx="479">
                  <c:v>912</c:v>
                </c:pt>
                <c:pt idx="480">
                  <c:v>953</c:v>
                </c:pt>
                <c:pt idx="481">
                  <c:v>984</c:v>
                </c:pt>
                <c:pt idx="482">
                  <c:v>998</c:v>
                </c:pt>
                <c:pt idx="483">
                  <c:v>1006</c:v>
                </c:pt>
                <c:pt idx="484">
                  <c:v>1021</c:v>
                </c:pt>
                <c:pt idx="485">
                  <c:v>1102</c:v>
                </c:pt>
                <c:pt idx="486">
                  <c:v>1107</c:v>
                </c:pt>
                <c:pt idx="487">
                  <c:v>1110</c:v>
                </c:pt>
                <c:pt idx="488">
                  <c:v>1110</c:v>
                </c:pt>
                <c:pt idx="489">
                  <c:v>1110</c:v>
                </c:pt>
                <c:pt idx="490">
                  <c:v>1119</c:v>
                </c:pt>
                <c:pt idx="491">
                  <c:v>1122</c:v>
                </c:pt>
                <c:pt idx="492">
                  <c:v>1125</c:v>
                </c:pt>
                <c:pt idx="493">
                  <c:v>1146</c:v>
                </c:pt>
                <c:pt idx="494">
                  <c:v>1147</c:v>
                </c:pt>
                <c:pt idx="495">
                  <c:v>1150</c:v>
                </c:pt>
                <c:pt idx="496">
                  <c:v>1155</c:v>
                </c:pt>
                <c:pt idx="497">
                  <c:v>1163</c:v>
                </c:pt>
                <c:pt idx="498">
                  <c:v>1174</c:v>
                </c:pt>
                <c:pt idx="499">
                  <c:v>1174</c:v>
                </c:pt>
                <c:pt idx="500">
                  <c:v>1188</c:v>
                </c:pt>
                <c:pt idx="501">
                  <c:v>1191</c:v>
                </c:pt>
                <c:pt idx="502">
                  <c:v>1202</c:v>
                </c:pt>
                <c:pt idx="503">
                  <c:v>1219.5</c:v>
                </c:pt>
                <c:pt idx="504">
                  <c:v>1269</c:v>
                </c:pt>
                <c:pt idx="505">
                  <c:v>1278</c:v>
                </c:pt>
                <c:pt idx="506">
                  <c:v>1309</c:v>
                </c:pt>
                <c:pt idx="507">
                  <c:v>1339</c:v>
                </c:pt>
                <c:pt idx="508">
                  <c:v>1345</c:v>
                </c:pt>
                <c:pt idx="509">
                  <c:v>1359</c:v>
                </c:pt>
                <c:pt idx="510">
                  <c:v>1364</c:v>
                </c:pt>
                <c:pt idx="511">
                  <c:v>1365</c:v>
                </c:pt>
                <c:pt idx="512">
                  <c:v>1378</c:v>
                </c:pt>
                <c:pt idx="513">
                  <c:v>1384</c:v>
                </c:pt>
                <c:pt idx="514">
                  <c:v>1406</c:v>
                </c:pt>
                <c:pt idx="515">
                  <c:v>1437</c:v>
                </c:pt>
                <c:pt idx="516">
                  <c:v>1465</c:v>
                </c:pt>
                <c:pt idx="517">
                  <c:v>1465</c:v>
                </c:pt>
                <c:pt idx="518">
                  <c:v>1490</c:v>
                </c:pt>
                <c:pt idx="519">
                  <c:v>1521</c:v>
                </c:pt>
                <c:pt idx="520">
                  <c:v>1591</c:v>
                </c:pt>
                <c:pt idx="521">
                  <c:v>1611</c:v>
                </c:pt>
                <c:pt idx="522">
                  <c:v>1638</c:v>
                </c:pt>
                <c:pt idx="523">
                  <c:v>1641</c:v>
                </c:pt>
                <c:pt idx="524">
                  <c:v>1641</c:v>
                </c:pt>
                <c:pt idx="525">
                  <c:v>1645</c:v>
                </c:pt>
                <c:pt idx="526">
                  <c:v>1653</c:v>
                </c:pt>
                <c:pt idx="527">
                  <c:v>1745</c:v>
                </c:pt>
                <c:pt idx="528">
                  <c:v>1753</c:v>
                </c:pt>
                <c:pt idx="529">
                  <c:v>1798</c:v>
                </c:pt>
                <c:pt idx="530">
                  <c:v>1823</c:v>
                </c:pt>
                <c:pt idx="531">
                  <c:v>1860</c:v>
                </c:pt>
                <c:pt idx="532">
                  <c:v>1863</c:v>
                </c:pt>
                <c:pt idx="533">
                  <c:v>1863</c:v>
                </c:pt>
                <c:pt idx="534">
                  <c:v>1882</c:v>
                </c:pt>
                <c:pt idx="535">
                  <c:v>1885</c:v>
                </c:pt>
                <c:pt idx="536">
                  <c:v>1887</c:v>
                </c:pt>
                <c:pt idx="537">
                  <c:v>1910</c:v>
                </c:pt>
                <c:pt idx="538">
                  <c:v>1913</c:v>
                </c:pt>
                <c:pt idx="539">
                  <c:v>1947</c:v>
                </c:pt>
                <c:pt idx="540">
                  <c:v>1949</c:v>
                </c:pt>
                <c:pt idx="541">
                  <c:v>1967</c:v>
                </c:pt>
                <c:pt idx="542">
                  <c:v>1972</c:v>
                </c:pt>
                <c:pt idx="543">
                  <c:v>1983</c:v>
                </c:pt>
                <c:pt idx="544">
                  <c:v>1997</c:v>
                </c:pt>
                <c:pt idx="545">
                  <c:v>2006</c:v>
                </c:pt>
                <c:pt idx="546">
                  <c:v>2014</c:v>
                </c:pt>
                <c:pt idx="547">
                  <c:v>2030</c:v>
                </c:pt>
                <c:pt idx="548">
                  <c:v>2033</c:v>
                </c:pt>
                <c:pt idx="549">
                  <c:v>2061</c:v>
                </c:pt>
                <c:pt idx="550">
                  <c:v>2067</c:v>
                </c:pt>
                <c:pt idx="551">
                  <c:v>2081</c:v>
                </c:pt>
                <c:pt idx="552">
                  <c:v>2097</c:v>
                </c:pt>
                <c:pt idx="553">
                  <c:v>2097</c:v>
                </c:pt>
                <c:pt idx="554">
                  <c:v>2100</c:v>
                </c:pt>
                <c:pt idx="555">
                  <c:v>2139</c:v>
                </c:pt>
                <c:pt idx="556">
                  <c:v>2167</c:v>
                </c:pt>
                <c:pt idx="557">
                  <c:v>2188</c:v>
                </c:pt>
                <c:pt idx="558">
                  <c:v>2190</c:v>
                </c:pt>
                <c:pt idx="559">
                  <c:v>2207</c:v>
                </c:pt>
                <c:pt idx="560">
                  <c:v>2223</c:v>
                </c:pt>
                <c:pt idx="561">
                  <c:v>2223</c:v>
                </c:pt>
                <c:pt idx="562">
                  <c:v>2268</c:v>
                </c:pt>
                <c:pt idx="563">
                  <c:v>2280</c:v>
                </c:pt>
                <c:pt idx="564">
                  <c:v>2296</c:v>
                </c:pt>
                <c:pt idx="565">
                  <c:v>2296</c:v>
                </c:pt>
                <c:pt idx="566">
                  <c:v>2296</c:v>
                </c:pt>
                <c:pt idx="567">
                  <c:v>2335</c:v>
                </c:pt>
                <c:pt idx="568">
                  <c:v>2335</c:v>
                </c:pt>
                <c:pt idx="569">
                  <c:v>2344</c:v>
                </c:pt>
                <c:pt idx="570">
                  <c:v>2349</c:v>
                </c:pt>
                <c:pt idx="571">
                  <c:v>2402</c:v>
                </c:pt>
                <c:pt idx="572">
                  <c:v>2430</c:v>
                </c:pt>
                <c:pt idx="573">
                  <c:v>2465</c:v>
                </c:pt>
                <c:pt idx="574">
                  <c:v>2497</c:v>
                </c:pt>
                <c:pt idx="575">
                  <c:v>2534</c:v>
                </c:pt>
                <c:pt idx="576">
                  <c:v>2534</c:v>
                </c:pt>
                <c:pt idx="577">
                  <c:v>2601</c:v>
                </c:pt>
                <c:pt idx="578">
                  <c:v>2601</c:v>
                </c:pt>
                <c:pt idx="579">
                  <c:v>2604</c:v>
                </c:pt>
                <c:pt idx="580">
                  <c:v>2612</c:v>
                </c:pt>
                <c:pt idx="581">
                  <c:v>2690</c:v>
                </c:pt>
                <c:pt idx="582">
                  <c:v>2750</c:v>
                </c:pt>
                <c:pt idx="583">
                  <c:v>2755</c:v>
                </c:pt>
                <c:pt idx="584">
                  <c:v>2780</c:v>
                </c:pt>
                <c:pt idx="585">
                  <c:v>2791</c:v>
                </c:pt>
                <c:pt idx="586">
                  <c:v>2823</c:v>
                </c:pt>
                <c:pt idx="587">
                  <c:v>2836</c:v>
                </c:pt>
                <c:pt idx="588">
                  <c:v>2839</c:v>
                </c:pt>
                <c:pt idx="589">
                  <c:v>2850</c:v>
                </c:pt>
                <c:pt idx="590">
                  <c:v>2859</c:v>
                </c:pt>
                <c:pt idx="591">
                  <c:v>2934</c:v>
                </c:pt>
                <c:pt idx="592">
                  <c:v>2965</c:v>
                </c:pt>
                <c:pt idx="593">
                  <c:v>2995</c:v>
                </c:pt>
                <c:pt idx="594">
                  <c:v>3015</c:v>
                </c:pt>
                <c:pt idx="595">
                  <c:v>3057</c:v>
                </c:pt>
                <c:pt idx="596">
                  <c:v>3058</c:v>
                </c:pt>
                <c:pt idx="597">
                  <c:v>3058</c:v>
                </c:pt>
                <c:pt idx="598">
                  <c:v>3069</c:v>
                </c:pt>
                <c:pt idx="599">
                  <c:v>3138</c:v>
                </c:pt>
                <c:pt idx="600">
                  <c:v>3161</c:v>
                </c:pt>
                <c:pt idx="601">
                  <c:v>3188</c:v>
                </c:pt>
                <c:pt idx="602">
                  <c:v>3240</c:v>
                </c:pt>
                <c:pt idx="603">
                  <c:v>3275</c:v>
                </c:pt>
                <c:pt idx="604">
                  <c:v>3287</c:v>
                </c:pt>
                <c:pt idx="605">
                  <c:v>3303</c:v>
                </c:pt>
                <c:pt idx="606">
                  <c:v>3303</c:v>
                </c:pt>
                <c:pt idx="607">
                  <c:v>3317</c:v>
                </c:pt>
                <c:pt idx="608">
                  <c:v>3401</c:v>
                </c:pt>
                <c:pt idx="609">
                  <c:v>3477</c:v>
                </c:pt>
                <c:pt idx="610">
                  <c:v>3483</c:v>
                </c:pt>
                <c:pt idx="611">
                  <c:v>3533</c:v>
                </c:pt>
                <c:pt idx="612">
                  <c:v>3580</c:v>
                </c:pt>
                <c:pt idx="613">
                  <c:v>3608</c:v>
                </c:pt>
                <c:pt idx="614">
                  <c:v>3756</c:v>
                </c:pt>
                <c:pt idx="615">
                  <c:v>3821</c:v>
                </c:pt>
                <c:pt idx="616">
                  <c:v>3840</c:v>
                </c:pt>
                <c:pt idx="617">
                  <c:v>3844</c:v>
                </c:pt>
                <c:pt idx="618">
                  <c:v>3883</c:v>
                </c:pt>
                <c:pt idx="619">
                  <c:v>3919</c:v>
                </c:pt>
                <c:pt idx="620">
                  <c:v>3989</c:v>
                </c:pt>
                <c:pt idx="621">
                  <c:v>4023</c:v>
                </c:pt>
                <c:pt idx="622">
                  <c:v>4059</c:v>
                </c:pt>
                <c:pt idx="623">
                  <c:v>4095</c:v>
                </c:pt>
                <c:pt idx="624">
                  <c:v>4120</c:v>
                </c:pt>
                <c:pt idx="625">
                  <c:v>4129</c:v>
                </c:pt>
                <c:pt idx="626">
                  <c:v>4179</c:v>
                </c:pt>
                <c:pt idx="627">
                  <c:v>4199</c:v>
                </c:pt>
                <c:pt idx="628">
                  <c:v>4252</c:v>
                </c:pt>
                <c:pt idx="629">
                  <c:v>4255</c:v>
                </c:pt>
                <c:pt idx="630">
                  <c:v>4261</c:v>
                </c:pt>
                <c:pt idx="631">
                  <c:v>4325</c:v>
                </c:pt>
                <c:pt idx="632">
                  <c:v>4378</c:v>
                </c:pt>
                <c:pt idx="633">
                  <c:v>4384</c:v>
                </c:pt>
                <c:pt idx="634">
                  <c:v>4400</c:v>
                </c:pt>
                <c:pt idx="635">
                  <c:v>4407</c:v>
                </c:pt>
                <c:pt idx="636">
                  <c:v>4412</c:v>
                </c:pt>
                <c:pt idx="637">
                  <c:v>4439</c:v>
                </c:pt>
                <c:pt idx="638">
                  <c:v>4470</c:v>
                </c:pt>
                <c:pt idx="639">
                  <c:v>4490</c:v>
                </c:pt>
                <c:pt idx="640">
                  <c:v>4517</c:v>
                </c:pt>
                <c:pt idx="641">
                  <c:v>4557</c:v>
                </c:pt>
                <c:pt idx="642">
                  <c:v>4585</c:v>
                </c:pt>
                <c:pt idx="643">
                  <c:v>4599</c:v>
                </c:pt>
                <c:pt idx="644">
                  <c:v>4624</c:v>
                </c:pt>
                <c:pt idx="645">
                  <c:v>4627</c:v>
                </c:pt>
                <c:pt idx="646">
                  <c:v>4632</c:v>
                </c:pt>
                <c:pt idx="647">
                  <c:v>4662</c:v>
                </c:pt>
                <c:pt idx="648">
                  <c:v>4674</c:v>
                </c:pt>
                <c:pt idx="649">
                  <c:v>4674</c:v>
                </c:pt>
                <c:pt idx="650">
                  <c:v>4692</c:v>
                </c:pt>
                <c:pt idx="651">
                  <c:v>4730</c:v>
                </c:pt>
                <c:pt idx="652">
                  <c:v>4733</c:v>
                </c:pt>
                <c:pt idx="653">
                  <c:v>4733</c:v>
                </c:pt>
                <c:pt idx="654">
                  <c:v>4750</c:v>
                </c:pt>
                <c:pt idx="655">
                  <c:v>4756</c:v>
                </c:pt>
                <c:pt idx="656">
                  <c:v>4773</c:v>
                </c:pt>
                <c:pt idx="657">
                  <c:v>4834</c:v>
                </c:pt>
                <c:pt idx="658">
                  <c:v>4870</c:v>
                </c:pt>
                <c:pt idx="659">
                  <c:v>4884</c:v>
                </c:pt>
                <c:pt idx="660">
                  <c:v>4892</c:v>
                </c:pt>
                <c:pt idx="661">
                  <c:v>4932</c:v>
                </c:pt>
                <c:pt idx="662">
                  <c:v>4938</c:v>
                </c:pt>
                <c:pt idx="663">
                  <c:v>4949</c:v>
                </c:pt>
                <c:pt idx="664">
                  <c:v>4965</c:v>
                </c:pt>
                <c:pt idx="665">
                  <c:v>4988</c:v>
                </c:pt>
                <c:pt idx="666">
                  <c:v>5007</c:v>
                </c:pt>
                <c:pt idx="667">
                  <c:v>5021</c:v>
                </c:pt>
                <c:pt idx="668">
                  <c:v>5066</c:v>
                </c:pt>
                <c:pt idx="669">
                  <c:v>5144</c:v>
                </c:pt>
                <c:pt idx="670">
                  <c:v>5144</c:v>
                </c:pt>
                <c:pt idx="671">
                  <c:v>5169</c:v>
                </c:pt>
                <c:pt idx="672">
                  <c:v>5172</c:v>
                </c:pt>
                <c:pt idx="673">
                  <c:v>5214</c:v>
                </c:pt>
                <c:pt idx="674">
                  <c:v>5214</c:v>
                </c:pt>
                <c:pt idx="675">
                  <c:v>5215</c:v>
                </c:pt>
                <c:pt idx="676">
                  <c:v>5251</c:v>
                </c:pt>
                <c:pt idx="677">
                  <c:v>5254</c:v>
                </c:pt>
                <c:pt idx="678">
                  <c:v>5284</c:v>
                </c:pt>
                <c:pt idx="679">
                  <c:v>5284</c:v>
                </c:pt>
                <c:pt idx="680">
                  <c:v>5284</c:v>
                </c:pt>
                <c:pt idx="681">
                  <c:v>5324</c:v>
                </c:pt>
                <c:pt idx="682">
                  <c:v>5345</c:v>
                </c:pt>
                <c:pt idx="683">
                  <c:v>5390</c:v>
                </c:pt>
                <c:pt idx="684">
                  <c:v>5416</c:v>
                </c:pt>
                <c:pt idx="685">
                  <c:v>5450</c:v>
                </c:pt>
                <c:pt idx="686">
                  <c:v>5458</c:v>
                </c:pt>
                <c:pt idx="687">
                  <c:v>5483</c:v>
                </c:pt>
                <c:pt idx="688">
                  <c:v>5489</c:v>
                </c:pt>
                <c:pt idx="689">
                  <c:v>5489</c:v>
                </c:pt>
                <c:pt idx="690">
                  <c:v>5489</c:v>
                </c:pt>
                <c:pt idx="691">
                  <c:v>5489</c:v>
                </c:pt>
                <c:pt idx="692">
                  <c:v>5489</c:v>
                </c:pt>
                <c:pt idx="693">
                  <c:v>5514</c:v>
                </c:pt>
                <c:pt idx="694">
                  <c:v>5517</c:v>
                </c:pt>
                <c:pt idx="695">
                  <c:v>5556</c:v>
                </c:pt>
                <c:pt idx="696">
                  <c:v>5556</c:v>
                </c:pt>
                <c:pt idx="697">
                  <c:v>5626</c:v>
                </c:pt>
                <c:pt idx="698">
                  <c:v>5664</c:v>
                </c:pt>
                <c:pt idx="699">
                  <c:v>5712</c:v>
                </c:pt>
                <c:pt idx="700">
                  <c:v>5723</c:v>
                </c:pt>
                <c:pt idx="701">
                  <c:v>5726</c:v>
                </c:pt>
                <c:pt idx="702">
                  <c:v>5825</c:v>
                </c:pt>
                <c:pt idx="703">
                  <c:v>5835</c:v>
                </c:pt>
                <c:pt idx="704">
                  <c:v>5858</c:v>
                </c:pt>
                <c:pt idx="705">
                  <c:v>5909</c:v>
                </c:pt>
                <c:pt idx="706">
                  <c:v>5909</c:v>
                </c:pt>
                <c:pt idx="707">
                  <c:v>5975</c:v>
                </c:pt>
                <c:pt idx="708">
                  <c:v>6012</c:v>
                </c:pt>
                <c:pt idx="709">
                  <c:v>6015</c:v>
                </c:pt>
                <c:pt idx="710">
                  <c:v>6015</c:v>
                </c:pt>
                <c:pt idx="711">
                  <c:v>6015</c:v>
                </c:pt>
                <c:pt idx="712">
                  <c:v>6018</c:v>
                </c:pt>
                <c:pt idx="713">
                  <c:v>6040</c:v>
                </c:pt>
                <c:pt idx="714">
                  <c:v>6062</c:v>
                </c:pt>
                <c:pt idx="715">
                  <c:v>6110</c:v>
                </c:pt>
                <c:pt idx="716">
                  <c:v>6196</c:v>
                </c:pt>
                <c:pt idx="717">
                  <c:v>6216</c:v>
                </c:pt>
                <c:pt idx="718">
                  <c:v>6275</c:v>
                </c:pt>
                <c:pt idx="719">
                  <c:v>6278</c:v>
                </c:pt>
                <c:pt idx="720">
                  <c:v>6278</c:v>
                </c:pt>
                <c:pt idx="721">
                  <c:v>6353</c:v>
                </c:pt>
                <c:pt idx="722">
                  <c:v>6398</c:v>
                </c:pt>
                <c:pt idx="723">
                  <c:v>6406</c:v>
                </c:pt>
                <c:pt idx="724">
                  <c:v>6406</c:v>
                </c:pt>
                <c:pt idx="725">
                  <c:v>6406</c:v>
                </c:pt>
                <c:pt idx="726">
                  <c:v>6406</c:v>
                </c:pt>
                <c:pt idx="727">
                  <c:v>6406</c:v>
                </c:pt>
                <c:pt idx="728">
                  <c:v>6406</c:v>
                </c:pt>
                <c:pt idx="729">
                  <c:v>6406</c:v>
                </c:pt>
                <c:pt idx="730">
                  <c:v>6406</c:v>
                </c:pt>
                <c:pt idx="731">
                  <c:v>6437</c:v>
                </c:pt>
                <c:pt idx="732">
                  <c:v>6474</c:v>
                </c:pt>
                <c:pt idx="733">
                  <c:v>6494</c:v>
                </c:pt>
                <c:pt idx="734">
                  <c:v>6505</c:v>
                </c:pt>
                <c:pt idx="735">
                  <c:v>6535</c:v>
                </c:pt>
                <c:pt idx="736">
                  <c:v>6647</c:v>
                </c:pt>
                <c:pt idx="737">
                  <c:v>6672</c:v>
                </c:pt>
                <c:pt idx="738">
                  <c:v>6672</c:v>
                </c:pt>
                <c:pt idx="739">
                  <c:v>6703</c:v>
                </c:pt>
                <c:pt idx="740">
                  <c:v>6706</c:v>
                </c:pt>
                <c:pt idx="741">
                  <c:v>6784</c:v>
                </c:pt>
                <c:pt idx="742">
                  <c:v>6785.5</c:v>
                </c:pt>
                <c:pt idx="743">
                  <c:v>6821</c:v>
                </c:pt>
                <c:pt idx="744">
                  <c:v>6829</c:v>
                </c:pt>
                <c:pt idx="745">
                  <c:v>6830.5</c:v>
                </c:pt>
                <c:pt idx="746">
                  <c:v>6832</c:v>
                </c:pt>
                <c:pt idx="747">
                  <c:v>6846</c:v>
                </c:pt>
                <c:pt idx="748">
                  <c:v>6849</c:v>
                </c:pt>
                <c:pt idx="749">
                  <c:v>6879</c:v>
                </c:pt>
                <c:pt idx="750">
                  <c:v>6901</c:v>
                </c:pt>
                <c:pt idx="751">
                  <c:v>7036</c:v>
                </c:pt>
                <c:pt idx="752">
                  <c:v>7109</c:v>
                </c:pt>
                <c:pt idx="753">
                  <c:v>7153</c:v>
                </c:pt>
                <c:pt idx="754">
                  <c:v>7153</c:v>
                </c:pt>
                <c:pt idx="755">
                  <c:v>7153</c:v>
                </c:pt>
                <c:pt idx="756">
                  <c:v>7181</c:v>
                </c:pt>
                <c:pt idx="757">
                  <c:v>7195</c:v>
                </c:pt>
                <c:pt idx="758">
                  <c:v>7201</c:v>
                </c:pt>
                <c:pt idx="759">
                  <c:v>7217</c:v>
                </c:pt>
                <c:pt idx="760">
                  <c:v>7221.5</c:v>
                </c:pt>
                <c:pt idx="761">
                  <c:v>7243.5</c:v>
                </c:pt>
                <c:pt idx="762">
                  <c:v>7299</c:v>
                </c:pt>
                <c:pt idx="763">
                  <c:v>7314</c:v>
                </c:pt>
                <c:pt idx="764">
                  <c:v>7314</c:v>
                </c:pt>
                <c:pt idx="765">
                  <c:v>7327</c:v>
                </c:pt>
                <c:pt idx="766">
                  <c:v>7334</c:v>
                </c:pt>
                <c:pt idx="767">
                  <c:v>7354</c:v>
                </c:pt>
                <c:pt idx="768">
                  <c:v>7354</c:v>
                </c:pt>
                <c:pt idx="769">
                  <c:v>7369</c:v>
                </c:pt>
                <c:pt idx="770">
                  <c:v>7397</c:v>
                </c:pt>
                <c:pt idx="771">
                  <c:v>7531</c:v>
                </c:pt>
                <c:pt idx="772">
                  <c:v>7562</c:v>
                </c:pt>
                <c:pt idx="773">
                  <c:v>7562</c:v>
                </c:pt>
                <c:pt idx="774">
                  <c:v>7562</c:v>
                </c:pt>
                <c:pt idx="775">
                  <c:v>7598</c:v>
                </c:pt>
                <c:pt idx="776">
                  <c:v>7601</c:v>
                </c:pt>
                <c:pt idx="777">
                  <c:v>7621</c:v>
                </c:pt>
                <c:pt idx="778">
                  <c:v>7623</c:v>
                </c:pt>
                <c:pt idx="779">
                  <c:v>7623</c:v>
                </c:pt>
                <c:pt idx="780">
                  <c:v>7634</c:v>
                </c:pt>
                <c:pt idx="781">
                  <c:v>7794</c:v>
                </c:pt>
                <c:pt idx="782">
                  <c:v>7864</c:v>
                </c:pt>
                <c:pt idx="783">
                  <c:v>7883</c:v>
                </c:pt>
                <c:pt idx="784">
                  <c:v>7887</c:v>
                </c:pt>
                <c:pt idx="785">
                  <c:v>7887</c:v>
                </c:pt>
                <c:pt idx="786">
                  <c:v>7892</c:v>
                </c:pt>
                <c:pt idx="787">
                  <c:v>8010</c:v>
                </c:pt>
                <c:pt idx="788">
                  <c:v>8189</c:v>
                </c:pt>
                <c:pt idx="789">
                  <c:v>8323</c:v>
                </c:pt>
                <c:pt idx="790">
                  <c:v>8659</c:v>
                </c:pt>
                <c:pt idx="791">
                  <c:v>8670</c:v>
                </c:pt>
                <c:pt idx="792">
                  <c:v>8715</c:v>
                </c:pt>
                <c:pt idx="793">
                  <c:v>8892.5</c:v>
                </c:pt>
                <c:pt idx="794">
                  <c:v>8892.5</c:v>
                </c:pt>
                <c:pt idx="795">
                  <c:v>8933</c:v>
                </c:pt>
                <c:pt idx="796">
                  <c:v>8947</c:v>
                </c:pt>
                <c:pt idx="797">
                  <c:v>8950</c:v>
                </c:pt>
                <c:pt idx="798">
                  <c:v>8950</c:v>
                </c:pt>
                <c:pt idx="799">
                  <c:v>8950</c:v>
                </c:pt>
                <c:pt idx="800">
                  <c:v>8977</c:v>
                </c:pt>
                <c:pt idx="801">
                  <c:v>8988</c:v>
                </c:pt>
                <c:pt idx="802">
                  <c:v>9151</c:v>
                </c:pt>
                <c:pt idx="803">
                  <c:v>9151</c:v>
                </c:pt>
                <c:pt idx="804">
                  <c:v>9188</c:v>
                </c:pt>
                <c:pt idx="805">
                  <c:v>9196</c:v>
                </c:pt>
                <c:pt idx="806">
                  <c:v>9204</c:v>
                </c:pt>
                <c:pt idx="807">
                  <c:v>9204</c:v>
                </c:pt>
                <c:pt idx="808">
                  <c:v>9204</c:v>
                </c:pt>
                <c:pt idx="809">
                  <c:v>9219.5</c:v>
                </c:pt>
                <c:pt idx="810">
                  <c:v>9238</c:v>
                </c:pt>
                <c:pt idx="811">
                  <c:v>9254</c:v>
                </c:pt>
                <c:pt idx="812">
                  <c:v>9371</c:v>
                </c:pt>
                <c:pt idx="813">
                  <c:v>9371</c:v>
                </c:pt>
                <c:pt idx="814">
                  <c:v>9371</c:v>
                </c:pt>
                <c:pt idx="815">
                  <c:v>9371</c:v>
                </c:pt>
                <c:pt idx="816">
                  <c:v>9371</c:v>
                </c:pt>
                <c:pt idx="817">
                  <c:v>9472</c:v>
                </c:pt>
                <c:pt idx="818">
                  <c:v>9472</c:v>
                </c:pt>
                <c:pt idx="819">
                  <c:v>9472</c:v>
                </c:pt>
                <c:pt idx="820">
                  <c:v>9514</c:v>
                </c:pt>
                <c:pt idx="821">
                  <c:v>9514</c:v>
                </c:pt>
                <c:pt idx="822">
                  <c:v>9514</c:v>
                </c:pt>
                <c:pt idx="823">
                  <c:v>9517</c:v>
                </c:pt>
                <c:pt idx="824">
                  <c:v>9651.5</c:v>
                </c:pt>
                <c:pt idx="825">
                  <c:v>9670.5</c:v>
                </c:pt>
                <c:pt idx="826">
                  <c:v>9674</c:v>
                </c:pt>
                <c:pt idx="827">
                  <c:v>9675</c:v>
                </c:pt>
                <c:pt idx="828">
                  <c:v>9727</c:v>
                </c:pt>
                <c:pt idx="829">
                  <c:v>9727</c:v>
                </c:pt>
                <c:pt idx="830">
                  <c:v>9727</c:v>
                </c:pt>
                <c:pt idx="831">
                  <c:v>9727</c:v>
                </c:pt>
                <c:pt idx="832">
                  <c:v>9772</c:v>
                </c:pt>
                <c:pt idx="833">
                  <c:v>9777</c:v>
                </c:pt>
                <c:pt idx="834">
                  <c:v>9777</c:v>
                </c:pt>
                <c:pt idx="835">
                  <c:v>9777</c:v>
                </c:pt>
                <c:pt idx="836">
                  <c:v>9777</c:v>
                </c:pt>
                <c:pt idx="837">
                  <c:v>9777</c:v>
                </c:pt>
                <c:pt idx="838">
                  <c:v>9996</c:v>
                </c:pt>
                <c:pt idx="839">
                  <c:v>9998</c:v>
                </c:pt>
                <c:pt idx="840">
                  <c:v>9998</c:v>
                </c:pt>
                <c:pt idx="841">
                  <c:v>9998</c:v>
                </c:pt>
                <c:pt idx="842">
                  <c:v>10012</c:v>
                </c:pt>
                <c:pt idx="843">
                  <c:v>10049</c:v>
                </c:pt>
                <c:pt idx="844">
                  <c:v>10049</c:v>
                </c:pt>
                <c:pt idx="845">
                  <c:v>10082</c:v>
                </c:pt>
                <c:pt idx="846">
                  <c:v>10082</c:v>
                </c:pt>
                <c:pt idx="847">
                  <c:v>10082</c:v>
                </c:pt>
                <c:pt idx="848">
                  <c:v>10216</c:v>
                </c:pt>
                <c:pt idx="849">
                  <c:v>10216</c:v>
                </c:pt>
                <c:pt idx="850">
                  <c:v>10216</c:v>
                </c:pt>
                <c:pt idx="851">
                  <c:v>10247</c:v>
                </c:pt>
                <c:pt idx="852">
                  <c:v>10344</c:v>
                </c:pt>
                <c:pt idx="853">
                  <c:v>10368</c:v>
                </c:pt>
                <c:pt idx="854">
                  <c:v>10412</c:v>
                </c:pt>
                <c:pt idx="855">
                  <c:v>10412</c:v>
                </c:pt>
                <c:pt idx="856">
                  <c:v>10490</c:v>
                </c:pt>
                <c:pt idx="857">
                  <c:v>10490</c:v>
                </c:pt>
                <c:pt idx="858">
                  <c:v>10542</c:v>
                </c:pt>
                <c:pt idx="859">
                  <c:v>10569</c:v>
                </c:pt>
                <c:pt idx="860">
                  <c:v>10816</c:v>
                </c:pt>
                <c:pt idx="861">
                  <c:v>10824</c:v>
                </c:pt>
                <c:pt idx="862">
                  <c:v>10824</c:v>
                </c:pt>
                <c:pt idx="863">
                  <c:v>10824</c:v>
                </c:pt>
                <c:pt idx="864">
                  <c:v>11029</c:v>
                </c:pt>
                <c:pt idx="865">
                  <c:v>11213</c:v>
                </c:pt>
                <c:pt idx="866">
                  <c:v>11339</c:v>
                </c:pt>
                <c:pt idx="867">
                  <c:v>11378</c:v>
                </c:pt>
                <c:pt idx="868">
                  <c:v>11406</c:v>
                </c:pt>
                <c:pt idx="869">
                  <c:v>11610</c:v>
                </c:pt>
                <c:pt idx="870">
                  <c:v>11641</c:v>
                </c:pt>
                <c:pt idx="871">
                  <c:v>11856</c:v>
                </c:pt>
                <c:pt idx="872">
                  <c:v>11906</c:v>
                </c:pt>
                <c:pt idx="873">
                  <c:v>11910</c:v>
                </c:pt>
                <c:pt idx="874">
                  <c:v>11960</c:v>
                </c:pt>
                <c:pt idx="875">
                  <c:v>12130</c:v>
                </c:pt>
                <c:pt idx="876">
                  <c:v>12195</c:v>
                </c:pt>
                <c:pt idx="877">
                  <c:v>12223</c:v>
                </c:pt>
                <c:pt idx="878">
                  <c:v>12223</c:v>
                </c:pt>
                <c:pt idx="879">
                  <c:v>12262</c:v>
                </c:pt>
                <c:pt idx="880">
                  <c:v>12282.5</c:v>
                </c:pt>
                <c:pt idx="881">
                  <c:v>12436</c:v>
                </c:pt>
                <c:pt idx="882">
                  <c:v>12572</c:v>
                </c:pt>
              </c:numCache>
            </c:numRef>
          </c:xVal>
          <c:yVal>
            <c:numRef>
              <c:f>'Active 1'!$M$21:$M$975</c:f>
              <c:numCache>
                <c:formatCode>General</c:formatCode>
                <c:ptCount val="95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3CF-4244-A156-20F72B9E9840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s7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1'!$D$21:$D$143</c:f>
                <c:numCache>
                  <c:formatCode>General</c:formatCode>
                  <c:ptCount val="12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</c:numCache>
              </c:numRef>
            </c:plus>
            <c:minus>
              <c:numRef>
                <c:f>'Active 1'!$D$21:$D$143</c:f>
                <c:numCache>
                  <c:formatCode>General</c:formatCode>
                  <c:ptCount val="12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1'!$F$21:$F$975</c:f>
              <c:numCache>
                <c:formatCode>General</c:formatCode>
                <c:ptCount val="955"/>
                <c:pt idx="0">
                  <c:v>-23583</c:v>
                </c:pt>
                <c:pt idx="1">
                  <c:v>-22572</c:v>
                </c:pt>
                <c:pt idx="2">
                  <c:v>-21443</c:v>
                </c:pt>
                <c:pt idx="3">
                  <c:v>-21191</c:v>
                </c:pt>
                <c:pt idx="4">
                  <c:v>-20883</c:v>
                </c:pt>
                <c:pt idx="5">
                  <c:v>-20877</c:v>
                </c:pt>
                <c:pt idx="6">
                  <c:v>-20718</c:v>
                </c:pt>
                <c:pt idx="7">
                  <c:v>-20706</c:v>
                </c:pt>
                <c:pt idx="8">
                  <c:v>-20690</c:v>
                </c:pt>
                <c:pt idx="9">
                  <c:v>-20625</c:v>
                </c:pt>
                <c:pt idx="10">
                  <c:v>-20617</c:v>
                </c:pt>
                <c:pt idx="11">
                  <c:v>-20612</c:v>
                </c:pt>
                <c:pt idx="12">
                  <c:v>-20510</c:v>
                </c:pt>
                <c:pt idx="13">
                  <c:v>-20443</c:v>
                </c:pt>
                <c:pt idx="14">
                  <c:v>-20443</c:v>
                </c:pt>
                <c:pt idx="15">
                  <c:v>-20415</c:v>
                </c:pt>
                <c:pt idx="16">
                  <c:v>-20374</c:v>
                </c:pt>
                <c:pt idx="17">
                  <c:v>-20343</c:v>
                </c:pt>
                <c:pt idx="18">
                  <c:v>-20211</c:v>
                </c:pt>
                <c:pt idx="19">
                  <c:v>-20138</c:v>
                </c:pt>
                <c:pt idx="20">
                  <c:v>-20128</c:v>
                </c:pt>
                <c:pt idx="21">
                  <c:v>-20122</c:v>
                </c:pt>
                <c:pt idx="22">
                  <c:v>-20117</c:v>
                </c:pt>
                <c:pt idx="23">
                  <c:v>-20116</c:v>
                </c:pt>
                <c:pt idx="24">
                  <c:v>-20116</c:v>
                </c:pt>
                <c:pt idx="25">
                  <c:v>-20116</c:v>
                </c:pt>
                <c:pt idx="26">
                  <c:v>-20111</c:v>
                </c:pt>
                <c:pt idx="27">
                  <c:v>-20111</c:v>
                </c:pt>
                <c:pt idx="28">
                  <c:v>-20111</c:v>
                </c:pt>
                <c:pt idx="29">
                  <c:v>-20105</c:v>
                </c:pt>
                <c:pt idx="30">
                  <c:v>-20093</c:v>
                </c:pt>
                <c:pt idx="31">
                  <c:v>-20086</c:v>
                </c:pt>
                <c:pt idx="32">
                  <c:v>-20066</c:v>
                </c:pt>
                <c:pt idx="33">
                  <c:v>-20035</c:v>
                </c:pt>
                <c:pt idx="34">
                  <c:v>-20029</c:v>
                </c:pt>
                <c:pt idx="35">
                  <c:v>-20021</c:v>
                </c:pt>
                <c:pt idx="36">
                  <c:v>-20007</c:v>
                </c:pt>
                <c:pt idx="37">
                  <c:v>-20004</c:v>
                </c:pt>
                <c:pt idx="38">
                  <c:v>-19979</c:v>
                </c:pt>
                <c:pt idx="39">
                  <c:v>-19977</c:v>
                </c:pt>
                <c:pt idx="40">
                  <c:v>-19976</c:v>
                </c:pt>
                <c:pt idx="41">
                  <c:v>-19973</c:v>
                </c:pt>
                <c:pt idx="42">
                  <c:v>-19953</c:v>
                </c:pt>
                <c:pt idx="43">
                  <c:v>-19739</c:v>
                </c:pt>
                <c:pt idx="44">
                  <c:v>-19728</c:v>
                </c:pt>
                <c:pt idx="45">
                  <c:v>-19714</c:v>
                </c:pt>
                <c:pt idx="46">
                  <c:v>-19703</c:v>
                </c:pt>
                <c:pt idx="47">
                  <c:v>-19692</c:v>
                </c:pt>
                <c:pt idx="48">
                  <c:v>-19669</c:v>
                </c:pt>
                <c:pt idx="49">
                  <c:v>-19658</c:v>
                </c:pt>
                <c:pt idx="50">
                  <c:v>-19652</c:v>
                </c:pt>
                <c:pt idx="51">
                  <c:v>-19632</c:v>
                </c:pt>
                <c:pt idx="52">
                  <c:v>-19607</c:v>
                </c:pt>
                <c:pt idx="53">
                  <c:v>-19590</c:v>
                </c:pt>
                <c:pt idx="54">
                  <c:v>-19563</c:v>
                </c:pt>
                <c:pt idx="55">
                  <c:v>-19506</c:v>
                </c:pt>
                <c:pt idx="56">
                  <c:v>-19476</c:v>
                </c:pt>
                <c:pt idx="57">
                  <c:v>-19420</c:v>
                </c:pt>
                <c:pt idx="58">
                  <c:v>-19356</c:v>
                </c:pt>
                <c:pt idx="59">
                  <c:v>-19350</c:v>
                </c:pt>
                <c:pt idx="60">
                  <c:v>-19347</c:v>
                </c:pt>
                <c:pt idx="61">
                  <c:v>-19308</c:v>
                </c:pt>
                <c:pt idx="62">
                  <c:v>-19305</c:v>
                </c:pt>
                <c:pt idx="63">
                  <c:v>-19297</c:v>
                </c:pt>
                <c:pt idx="64">
                  <c:v>-19288</c:v>
                </c:pt>
                <c:pt idx="65">
                  <c:v>-19283</c:v>
                </c:pt>
                <c:pt idx="66">
                  <c:v>-19252</c:v>
                </c:pt>
                <c:pt idx="67">
                  <c:v>-19249</c:v>
                </c:pt>
                <c:pt idx="68">
                  <c:v>-19199</c:v>
                </c:pt>
                <c:pt idx="69">
                  <c:v>-19199</c:v>
                </c:pt>
                <c:pt idx="70">
                  <c:v>-19188</c:v>
                </c:pt>
                <c:pt idx="71">
                  <c:v>-19171</c:v>
                </c:pt>
                <c:pt idx="72">
                  <c:v>-19168</c:v>
                </c:pt>
                <c:pt idx="73">
                  <c:v>-19157</c:v>
                </c:pt>
                <c:pt idx="74">
                  <c:v>-19157</c:v>
                </c:pt>
                <c:pt idx="75">
                  <c:v>-19135</c:v>
                </c:pt>
                <c:pt idx="76">
                  <c:v>-19115</c:v>
                </c:pt>
                <c:pt idx="77">
                  <c:v>-19093</c:v>
                </c:pt>
                <c:pt idx="78">
                  <c:v>-19051</c:v>
                </c:pt>
                <c:pt idx="79">
                  <c:v>-19045</c:v>
                </c:pt>
                <c:pt idx="80">
                  <c:v>-19006</c:v>
                </c:pt>
                <c:pt idx="81">
                  <c:v>-18989</c:v>
                </c:pt>
                <c:pt idx="82">
                  <c:v>-18978</c:v>
                </c:pt>
                <c:pt idx="83">
                  <c:v>-18958</c:v>
                </c:pt>
                <c:pt idx="84">
                  <c:v>-18955</c:v>
                </c:pt>
                <c:pt idx="85">
                  <c:v>-18941</c:v>
                </c:pt>
                <c:pt idx="86">
                  <c:v>-18936</c:v>
                </c:pt>
                <c:pt idx="87">
                  <c:v>-18933</c:v>
                </c:pt>
                <c:pt idx="88">
                  <c:v>-18919</c:v>
                </c:pt>
                <c:pt idx="89">
                  <c:v>-18914</c:v>
                </c:pt>
                <c:pt idx="90">
                  <c:v>-18911</c:v>
                </c:pt>
                <c:pt idx="91">
                  <c:v>-18905</c:v>
                </c:pt>
                <c:pt idx="92">
                  <c:v>-18900</c:v>
                </c:pt>
                <c:pt idx="93">
                  <c:v>-18899</c:v>
                </c:pt>
                <c:pt idx="94">
                  <c:v>-18894</c:v>
                </c:pt>
                <c:pt idx="95">
                  <c:v>-18889</c:v>
                </c:pt>
                <c:pt idx="96">
                  <c:v>-18802</c:v>
                </c:pt>
                <c:pt idx="97">
                  <c:v>-18762</c:v>
                </c:pt>
                <c:pt idx="98">
                  <c:v>-18760</c:v>
                </c:pt>
                <c:pt idx="99">
                  <c:v>-18751</c:v>
                </c:pt>
                <c:pt idx="100">
                  <c:v>-18746</c:v>
                </c:pt>
                <c:pt idx="101">
                  <c:v>-18740</c:v>
                </c:pt>
                <c:pt idx="102">
                  <c:v>-18732</c:v>
                </c:pt>
                <c:pt idx="103">
                  <c:v>-18726</c:v>
                </c:pt>
                <c:pt idx="104">
                  <c:v>-18715</c:v>
                </c:pt>
                <c:pt idx="105">
                  <c:v>-18673</c:v>
                </c:pt>
                <c:pt idx="106">
                  <c:v>-18653</c:v>
                </c:pt>
                <c:pt idx="107">
                  <c:v>-18647</c:v>
                </c:pt>
                <c:pt idx="108">
                  <c:v>-18642</c:v>
                </c:pt>
                <c:pt idx="109">
                  <c:v>-18634</c:v>
                </c:pt>
                <c:pt idx="110">
                  <c:v>-18634</c:v>
                </c:pt>
                <c:pt idx="111">
                  <c:v>-18625</c:v>
                </c:pt>
                <c:pt idx="112">
                  <c:v>-18612</c:v>
                </c:pt>
                <c:pt idx="113">
                  <c:v>-18611</c:v>
                </c:pt>
                <c:pt idx="114">
                  <c:v>-18594</c:v>
                </c:pt>
                <c:pt idx="115">
                  <c:v>-18588</c:v>
                </c:pt>
                <c:pt idx="116">
                  <c:v>-18580</c:v>
                </c:pt>
                <c:pt idx="117">
                  <c:v>-18544</c:v>
                </c:pt>
                <c:pt idx="118">
                  <c:v>-18507</c:v>
                </c:pt>
                <c:pt idx="119">
                  <c:v>-18504</c:v>
                </c:pt>
                <c:pt idx="120">
                  <c:v>-18502</c:v>
                </c:pt>
                <c:pt idx="121">
                  <c:v>-18499</c:v>
                </c:pt>
                <c:pt idx="122">
                  <c:v>-18485</c:v>
                </c:pt>
                <c:pt idx="123">
                  <c:v>-18418</c:v>
                </c:pt>
                <c:pt idx="124">
                  <c:v>-18399</c:v>
                </c:pt>
                <c:pt idx="125">
                  <c:v>-18068</c:v>
                </c:pt>
                <c:pt idx="126">
                  <c:v>-18018</c:v>
                </c:pt>
                <c:pt idx="127">
                  <c:v>-18018</c:v>
                </c:pt>
                <c:pt idx="128">
                  <c:v>-17965</c:v>
                </c:pt>
                <c:pt idx="129">
                  <c:v>-17940</c:v>
                </c:pt>
                <c:pt idx="130">
                  <c:v>-17929</c:v>
                </c:pt>
                <c:pt idx="131">
                  <c:v>-17811</c:v>
                </c:pt>
                <c:pt idx="132">
                  <c:v>-17806</c:v>
                </c:pt>
                <c:pt idx="133">
                  <c:v>-17607</c:v>
                </c:pt>
                <c:pt idx="134">
                  <c:v>-17308</c:v>
                </c:pt>
                <c:pt idx="135">
                  <c:v>-17305</c:v>
                </c:pt>
                <c:pt idx="136">
                  <c:v>-17125</c:v>
                </c:pt>
                <c:pt idx="137">
                  <c:v>-16893</c:v>
                </c:pt>
                <c:pt idx="138">
                  <c:v>-16835</c:v>
                </c:pt>
                <c:pt idx="139">
                  <c:v>-16217</c:v>
                </c:pt>
                <c:pt idx="140">
                  <c:v>-16214</c:v>
                </c:pt>
                <c:pt idx="141">
                  <c:v>-16153</c:v>
                </c:pt>
                <c:pt idx="142">
                  <c:v>-15691</c:v>
                </c:pt>
                <c:pt idx="143">
                  <c:v>-15688</c:v>
                </c:pt>
                <c:pt idx="144">
                  <c:v>-15674</c:v>
                </c:pt>
                <c:pt idx="145">
                  <c:v>-15666</c:v>
                </c:pt>
                <c:pt idx="146">
                  <c:v>-15663</c:v>
                </c:pt>
                <c:pt idx="147">
                  <c:v>-15162</c:v>
                </c:pt>
                <c:pt idx="148">
                  <c:v>-15151</c:v>
                </c:pt>
                <c:pt idx="149">
                  <c:v>-14734</c:v>
                </c:pt>
                <c:pt idx="150">
                  <c:v>-14544</c:v>
                </c:pt>
                <c:pt idx="151">
                  <c:v>-14057</c:v>
                </c:pt>
                <c:pt idx="152">
                  <c:v>-13903</c:v>
                </c:pt>
                <c:pt idx="153">
                  <c:v>-13755</c:v>
                </c:pt>
                <c:pt idx="154">
                  <c:v>-13198</c:v>
                </c:pt>
                <c:pt idx="155">
                  <c:v>-12711</c:v>
                </c:pt>
                <c:pt idx="156">
                  <c:v>-12700</c:v>
                </c:pt>
                <c:pt idx="157">
                  <c:v>-12196</c:v>
                </c:pt>
                <c:pt idx="158">
                  <c:v>-12166</c:v>
                </c:pt>
                <c:pt idx="159">
                  <c:v>-12152</c:v>
                </c:pt>
                <c:pt idx="160">
                  <c:v>-12053</c:v>
                </c:pt>
                <c:pt idx="161">
                  <c:v>-11651</c:v>
                </c:pt>
                <c:pt idx="162">
                  <c:v>-11080</c:v>
                </c:pt>
                <c:pt idx="163">
                  <c:v>-10624</c:v>
                </c:pt>
                <c:pt idx="164">
                  <c:v>-10621</c:v>
                </c:pt>
                <c:pt idx="165">
                  <c:v>-10602</c:v>
                </c:pt>
                <c:pt idx="166">
                  <c:v>-10596</c:v>
                </c:pt>
                <c:pt idx="167">
                  <c:v>-10585</c:v>
                </c:pt>
                <c:pt idx="168">
                  <c:v>-10582</c:v>
                </c:pt>
                <c:pt idx="169">
                  <c:v>-10577</c:v>
                </c:pt>
                <c:pt idx="170">
                  <c:v>-10563</c:v>
                </c:pt>
                <c:pt idx="171">
                  <c:v>-10562</c:v>
                </c:pt>
                <c:pt idx="172">
                  <c:v>-10059</c:v>
                </c:pt>
                <c:pt idx="173">
                  <c:v>-10053</c:v>
                </c:pt>
                <c:pt idx="174">
                  <c:v>-9824</c:v>
                </c:pt>
                <c:pt idx="175">
                  <c:v>-9818</c:v>
                </c:pt>
                <c:pt idx="176">
                  <c:v>-9799</c:v>
                </c:pt>
                <c:pt idx="177">
                  <c:v>-9796</c:v>
                </c:pt>
                <c:pt idx="178">
                  <c:v>-7966</c:v>
                </c:pt>
                <c:pt idx="179">
                  <c:v>-7907</c:v>
                </c:pt>
                <c:pt idx="180">
                  <c:v>-7865</c:v>
                </c:pt>
                <c:pt idx="181">
                  <c:v>-7818</c:v>
                </c:pt>
                <c:pt idx="182">
                  <c:v>-7731</c:v>
                </c:pt>
                <c:pt idx="183">
                  <c:v>-7714</c:v>
                </c:pt>
                <c:pt idx="184">
                  <c:v>-7711</c:v>
                </c:pt>
                <c:pt idx="185">
                  <c:v>-7686</c:v>
                </c:pt>
                <c:pt idx="186">
                  <c:v>-7644</c:v>
                </c:pt>
                <c:pt idx="187">
                  <c:v>-7608</c:v>
                </c:pt>
                <c:pt idx="188">
                  <c:v>-7599</c:v>
                </c:pt>
                <c:pt idx="189">
                  <c:v>-7451</c:v>
                </c:pt>
                <c:pt idx="190">
                  <c:v>-7272</c:v>
                </c:pt>
                <c:pt idx="191">
                  <c:v>-7146</c:v>
                </c:pt>
                <c:pt idx="192">
                  <c:v>-7079</c:v>
                </c:pt>
                <c:pt idx="193">
                  <c:v>-7051</c:v>
                </c:pt>
                <c:pt idx="194">
                  <c:v>-6858</c:v>
                </c:pt>
                <c:pt idx="195">
                  <c:v>-6637</c:v>
                </c:pt>
                <c:pt idx="196">
                  <c:v>-6511</c:v>
                </c:pt>
                <c:pt idx="197">
                  <c:v>-6373</c:v>
                </c:pt>
                <c:pt idx="198">
                  <c:v>-6010</c:v>
                </c:pt>
                <c:pt idx="199">
                  <c:v>-5996</c:v>
                </c:pt>
                <c:pt idx="200">
                  <c:v>-5988</c:v>
                </c:pt>
                <c:pt idx="201">
                  <c:v>-5971</c:v>
                </c:pt>
                <c:pt idx="202">
                  <c:v>-5898</c:v>
                </c:pt>
                <c:pt idx="203">
                  <c:v>-5736</c:v>
                </c:pt>
                <c:pt idx="204">
                  <c:v>-5714</c:v>
                </c:pt>
                <c:pt idx="205">
                  <c:v>-5700</c:v>
                </c:pt>
                <c:pt idx="206">
                  <c:v>-5616</c:v>
                </c:pt>
                <c:pt idx="207">
                  <c:v>-5576</c:v>
                </c:pt>
                <c:pt idx="208">
                  <c:v>-5490</c:v>
                </c:pt>
                <c:pt idx="209">
                  <c:v>-5490</c:v>
                </c:pt>
                <c:pt idx="210">
                  <c:v>-5487</c:v>
                </c:pt>
                <c:pt idx="211">
                  <c:v>-5487</c:v>
                </c:pt>
                <c:pt idx="212">
                  <c:v>-5473</c:v>
                </c:pt>
                <c:pt idx="213">
                  <c:v>-5473</c:v>
                </c:pt>
                <c:pt idx="214">
                  <c:v>-5470</c:v>
                </c:pt>
                <c:pt idx="215">
                  <c:v>-5470</c:v>
                </c:pt>
                <c:pt idx="216">
                  <c:v>-5467</c:v>
                </c:pt>
                <c:pt idx="217">
                  <c:v>-5465</c:v>
                </c:pt>
                <c:pt idx="218">
                  <c:v>-5465</c:v>
                </c:pt>
                <c:pt idx="219">
                  <c:v>-5454</c:v>
                </c:pt>
                <c:pt idx="220">
                  <c:v>-5454</c:v>
                </c:pt>
                <c:pt idx="221">
                  <c:v>-5442</c:v>
                </c:pt>
                <c:pt idx="222">
                  <c:v>-5037</c:v>
                </c:pt>
                <c:pt idx="223">
                  <c:v>-4639</c:v>
                </c:pt>
                <c:pt idx="224">
                  <c:v>-4639</c:v>
                </c:pt>
                <c:pt idx="225">
                  <c:v>-4639</c:v>
                </c:pt>
                <c:pt idx="226">
                  <c:v>-4589</c:v>
                </c:pt>
                <c:pt idx="227">
                  <c:v>-4589</c:v>
                </c:pt>
                <c:pt idx="228">
                  <c:v>-4581</c:v>
                </c:pt>
                <c:pt idx="229">
                  <c:v>-4553</c:v>
                </c:pt>
                <c:pt idx="230">
                  <c:v>-4553</c:v>
                </c:pt>
                <c:pt idx="231">
                  <c:v>-4511</c:v>
                </c:pt>
                <c:pt idx="232">
                  <c:v>-4511</c:v>
                </c:pt>
                <c:pt idx="233">
                  <c:v>-4511</c:v>
                </c:pt>
                <c:pt idx="234">
                  <c:v>-4407</c:v>
                </c:pt>
                <c:pt idx="235">
                  <c:v>-4407</c:v>
                </c:pt>
                <c:pt idx="236">
                  <c:v>-4385</c:v>
                </c:pt>
                <c:pt idx="237">
                  <c:v>-4385</c:v>
                </c:pt>
                <c:pt idx="238">
                  <c:v>-4150</c:v>
                </c:pt>
                <c:pt idx="239">
                  <c:v>-4147</c:v>
                </c:pt>
                <c:pt idx="240">
                  <c:v>-4147</c:v>
                </c:pt>
                <c:pt idx="241">
                  <c:v>-4147</c:v>
                </c:pt>
                <c:pt idx="242">
                  <c:v>-3940</c:v>
                </c:pt>
                <c:pt idx="243">
                  <c:v>-3870</c:v>
                </c:pt>
                <c:pt idx="244">
                  <c:v>-3839</c:v>
                </c:pt>
                <c:pt idx="245">
                  <c:v>-3747</c:v>
                </c:pt>
                <c:pt idx="246">
                  <c:v>-3590</c:v>
                </c:pt>
                <c:pt idx="247">
                  <c:v>-3402</c:v>
                </c:pt>
                <c:pt idx="248">
                  <c:v>-3377</c:v>
                </c:pt>
                <c:pt idx="249">
                  <c:v>-3361</c:v>
                </c:pt>
                <c:pt idx="250">
                  <c:v>-3360</c:v>
                </c:pt>
                <c:pt idx="251">
                  <c:v>-3358</c:v>
                </c:pt>
                <c:pt idx="252">
                  <c:v>-3349</c:v>
                </c:pt>
                <c:pt idx="253">
                  <c:v>-3346</c:v>
                </c:pt>
                <c:pt idx="254">
                  <c:v>-3345.5</c:v>
                </c:pt>
                <c:pt idx="255">
                  <c:v>-3341</c:v>
                </c:pt>
                <c:pt idx="256">
                  <c:v>-3335</c:v>
                </c:pt>
                <c:pt idx="257">
                  <c:v>-3333</c:v>
                </c:pt>
                <c:pt idx="258">
                  <c:v>-3324</c:v>
                </c:pt>
                <c:pt idx="259">
                  <c:v>-3274</c:v>
                </c:pt>
                <c:pt idx="260">
                  <c:v>-3251</c:v>
                </c:pt>
                <c:pt idx="261">
                  <c:v>-3212</c:v>
                </c:pt>
                <c:pt idx="262">
                  <c:v>-3210</c:v>
                </c:pt>
                <c:pt idx="263">
                  <c:v>-3173</c:v>
                </c:pt>
                <c:pt idx="264">
                  <c:v>-3167</c:v>
                </c:pt>
                <c:pt idx="265">
                  <c:v>-3167</c:v>
                </c:pt>
                <c:pt idx="266">
                  <c:v>-3145</c:v>
                </c:pt>
                <c:pt idx="267">
                  <c:v>-3142</c:v>
                </c:pt>
                <c:pt idx="268">
                  <c:v>-3126</c:v>
                </c:pt>
                <c:pt idx="269">
                  <c:v>-3126</c:v>
                </c:pt>
                <c:pt idx="270">
                  <c:v>-3126</c:v>
                </c:pt>
                <c:pt idx="271">
                  <c:v>-3114</c:v>
                </c:pt>
                <c:pt idx="272">
                  <c:v>-3100</c:v>
                </c:pt>
                <c:pt idx="273">
                  <c:v>-3098</c:v>
                </c:pt>
                <c:pt idx="274">
                  <c:v>-3097</c:v>
                </c:pt>
                <c:pt idx="275">
                  <c:v>-3094</c:v>
                </c:pt>
                <c:pt idx="276">
                  <c:v>-3083</c:v>
                </c:pt>
                <c:pt idx="277">
                  <c:v>-3078</c:v>
                </c:pt>
                <c:pt idx="278">
                  <c:v>-3059.5</c:v>
                </c:pt>
                <c:pt idx="279">
                  <c:v>-3017</c:v>
                </c:pt>
                <c:pt idx="280">
                  <c:v>-3017</c:v>
                </c:pt>
                <c:pt idx="281">
                  <c:v>-3017</c:v>
                </c:pt>
                <c:pt idx="282">
                  <c:v>-2924</c:v>
                </c:pt>
                <c:pt idx="283">
                  <c:v>-2924</c:v>
                </c:pt>
                <c:pt idx="284">
                  <c:v>-2921</c:v>
                </c:pt>
                <c:pt idx="285">
                  <c:v>-2919</c:v>
                </c:pt>
                <c:pt idx="286">
                  <c:v>-2894</c:v>
                </c:pt>
                <c:pt idx="287">
                  <c:v>-2868</c:v>
                </c:pt>
                <c:pt idx="288">
                  <c:v>-2865</c:v>
                </c:pt>
                <c:pt idx="289">
                  <c:v>-2860</c:v>
                </c:pt>
                <c:pt idx="290">
                  <c:v>-2821</c:v>
                </c:pt>
                <c:pt idx="291">
                  <c:v>-2819</c:v>
                </c:pt>
                <c:pt idx="292">
                  <c:v>-2818</c:v>
                </c:pt>
                <c:pt idx="293">
                  <c:v>-2809</c:v>
                </c:pt>
                <c:pt idx="294">
                  <c:v>-2793</c:v>
                </c:pt>
                <c:pt idx="295">
                  <c:v>-2790</c:v>
                </c:pt>
                <c:pt idx="296">
                  <c:v>-2790</c:v>
                </c:pt>
                <c:pt idx="297">
                  <c:v>-2790</c:v>
                </c:pt>
                <c:pt idx="298">
                  <c:v>-2790</c:v>
                </c:pt>
                <c:pt idx="299">
                  <c:v>-2753</c:v>
                </c:pt>
                <c:pt idx="300">
                  <c:v>-2725</c:v>
                </c:pt>
                <c:pt idx="301">
                  <c:v>-2647</c:v>
                </c:pt>
                <c:pt idx="302">
                  <c:v>-2644</c:v>
                </c:pt>
                <c:pt idx="303">
                  <c:v>-2638</c:v>
                </c:pt>
                <c:pt idx="304">
                  <c:v>-2616</c:v>
                </c:pt>
                <c:pt idx="305">
                  <c:v>-2616</c:v>
                </c:pt>
                <c:pt idx="306">
                  <c:v>-2616</c:v>
                </c:pt>
                <c:pt idx="307">
                  <c:v>-2616</c:v>
                </c:pt>
                <c:pt idx="308">
                  <c:v>-2613</c:v>
                </c:pt>
                <c:pt idx="309">
                  <c:v>-2605</c:v>
                </c:pt>
                <c:pt idx="310">
                  <c:v>-2605</c:v>
                </c:pt>
                <c:pt idx="311">
                  <c:v>-2605</c:v>
                </c:pt>
                <c:pt idx="312">
                  <c:v>-2577</c:v>
                </c:pt>
                <c:pt idx="313">
                  <c:v>-2550</c:v>
                </c:pt>
                <c:pt idx="314">
                  <c:v>-2527</c:v>
                </c:pt>
                <c:pt idx="315">
                  <c:v>-2513</c:v>
                </c:pt>
                <c:pt idx="316">
                  <c:v>-2512.5</c:v>
                </c:pt>
                <c:pt idx="317">
                  <c:v>-2496</c:v>
                </c:pt>
                <c:pt idx="318">
                  <c:v>-2494</c:v>
                </c:pt>
                <c:pt idx="319">
                  <c:v>-2491</c:v>
                </c:pt>
                <c:pt idx="320">
                  <c:v>-2485</c:v>
                </c:pt>
                <c:pt idx="321">
                  <c:v>-2468</c:v>
                </c:pt>
                <c:pt idx="322">
                  <c:v>-2454</c:v>
                </c:pt>
                <c:pt idx="323">
                  <c:v>-2452</c:v>
                </c:pt>
                <c:pt idx="324">
                  <c:v>-2426</c:v>
                </c:pt>
                <c:pt idx="325">
                  <c:v>-2407</c:v>
                </c:pt>
                <c:pt idx="326">
                  <c:v>-2323</c:v>
                </c:pt>
                <c:pt idx="327">
                  <c:v>-2281</c:v>
                </c:pt>
                <c:pt idx="328">
                  <c:v>-2252</c:v>
                </c:pt>
                <c:pt idx="329">
                  <c:v>-2241</c:v>
                </c:pt>
                <c:pt idx="330">
                  <c:v>-2189</c:v>
                </c:pt>
                <c:pt idx="331">
                  <c:v>-2189</c:v>
                </c:pt>
                <c:pt idx="332">
                  <c:v>-2189</c:v>
                </c:pt>
                <c:pt idx="333">
                  <c:v>-2096</c:v>
                </c:pt>
                <c:pt idx="334">
                  <c:v>-2074</c:v>
                </c:pt>
                <c:pt idx="335">
                  <c:v>-2074</c:v>
                </c:pt>
                <c:pt idx="336">
                  <c:v>-2043</c:v>
                </c:pt>
                <c:pt idx="337">
                  <c:v>-2043</c:v>
                </c:pt>
                <c:pt idx="338">
                  <c:v>-2012</c:v>
                </c:pt>
                <c:pt idx="339">
                  <c:v>-1948</c:v>
                </c:pt>
                <c:pt idx="340">
                  <c:v>-1945</c:v>
                </c:pt>
                <c:pt idx="341">
                  <c:v>-1830</c:v>
                </c:pt>
                <c:pt idx="342">
                  <c:v>-1797</c:v>
                </c:pt>
                <c:pt idx="343">
                  <c:v>-1794</c:v>
                </c:pt>
                <c:pt idx="344">
                  <c:v>-1780</c:v>
                </c:pt>
                <c:pt idx="345">
                  <c:v>-1769</c:v>
                </c:pt>
                <c:pt idx="346">
                  <c:v>-1741</c:v>
                </c:pt>
                <c:pt idx="347">
                  <c:v>-1724</c:v>
                </c:pt>
                <c:pt idx="348">
                  <c:v>-1724</c:v>
                </c:pt>
                <c:pt idx="349">
                  <c:v>-1724</c:v>
                </c:pt>
                <c:pt idx="350">
                  <c:v>-1724</c:v>
                </c:pt>
                <c:pt idx="351">
                  <c:v>-1724</c:v>
                </c:pt>
                <c:pt idx="352">
                  <c:v>-1674</c:v>
                </c:pt>
                <c:pt idx="353">
                  <c:v>-1649</c:v>
                </c:pt>
                <c:pt idx="354">
                  <c:v>-1638</c:v>
                </c:pt>
                <c:pt idx="355">
                  <c:v>-1581</c:v>
                </c:pt>
                <c:pt idx="356">
                  <c:v>-1570</c:v>
                </c:pt>
                <c:pt idx="357">
                  <c:v>-1474</c:v>
                </c:pt>
                <c:pt idx="358">
                  <c:v>-1344</c:v>
                </c:pt>
                <c:pt idx="359">
                  <c:v>-1338</c:v>
                </c:pt>
                <c:pt idx="360">
                  <c:v>-1330</c:v>
                </c:pt>
                <c:pt idx="361">
                  <c:v>-1319</c:v>
                </c:pt>
                <c:pt idx="362">
                  <c:v>-1313</c:v>
                </c:pt>
                <c:pt idx="363">
                  <c:v>-1215</c:v>
                </c:pt>
                <c:pt idx="364">
                  <c:v>-1205</c:v>
                </c:pt>
                <c:pt idx="365">
                  <c:v>-1201</c:v>
                </c:pt>
                <c:pt idx="366">
                  <c:v>-1176</c:v>
                </c:pt>
                <c:pt idx="367">
                  <c:v>-1109</c:v>
                </c:pt>
                <c:pt idx="368">
                  <c:v>-1050</c:v>
                </c:pt>
                <c:pt idx="369">
                  <c:v>-1016</c:v>
                </c:pt>
                <c:pt idx="370">
                  <c:v>-997</c:v>
                </c:pt>
                <c:pt idx="371">
                  <c:v>-994</c:v>
                </c:pt>
                <c:pt idx="372">
                  <c:v>-988</c:v>
                </c:pt>
                <c:pt idx="373">
                  <c:v>-936</c:v>
                </c:pt>
                <c:pt idx="374">
                  <c:v>-882</c:v>
                </c:pt>
                <c:pt idx="375">
                  <c:v>-834</c:v>
                </c:pt>
                <c:pt idx="376">
                  <c:v>-820</c:v>
                </c:pt>
                <c:pt idx="377">
                  <c:v>-793</c:v>
                </c:pt>
                <c:pt idx="378">
                  <c:v>-792</c:v>
                </c:pt>
                <c:pt idx="379">
                  <c:v>-778</c:v>
                </c:pt>
                <c:pt idx="380">
                  <c:v>-776</c:v>
                </c:pt>
                <c:pt idx="381">
                  <c:v>-765</c:v>
                </c:pt>
                <c:pt idx="382">
                  <c:v>-765</c:v>
                </c:pt>
                <c:pt idx="383">
                  <c:v>-753</c:v>
                </c:pt>
                <c:pt idx="384">
                  <c:v>-733</c:v>
                </c:pt>
                <c:pt idx="385">
                  <c:v>-733</c:v>
                </c:pt>
                <c:pt idx="386">
                  <c:v>-717</c:v>
                </c:pt>
                <c:pt idx="387">
                  <c:v>-708</c:v>
                </c:pt>
                <c:pt idx="388">
                  <c:v>-706</c:v>
                </c:pt>
                <c:pt idx="389">
                  <c:v>-703</c:v>
                </c:pt>
                <c:pt idx="390">
                  <c:v>-688</c:v>
                </c:pt>
                <c:pt idx="391">
                  <c:v>-688</c:v>
                </c:pt>
                <c:pt idx="392">
                  <c:v>-680</c:v>
                </c:pt>
                <c:pt idx="393">
                  <c:v>-680</c:v>
                </c:pt>
                <c:pt idx="394">
                  <c:v>-667</c:v>
                </c:pt>
                <c:pt idx="395">
                  <c:v>-666</c:v>
                </c:pt>
                <c:pt idx="396">
                  <c:v>-658</c:v>
                </c:pt>
                <c:pt idx="397">
                  <c:v>-591</c:v>
                </c:pt>
                <c:pt idx="398">
                  <c:v>-559</c:v>
                </c:pt>
                <c:pt idx="399">
                  <c:v>-558</c:v>
                </c:pt>
                <c:pt idx="400">
                  <c:v>-532</c:v>
                </c:pt>
                <c:pt idx="401">
                  <c:v>-488</c:v>
                </c:pt>
                <c:pt idx="402">
                  <c:v>-485</c:v>
                </c:pt>
                <c:pt idx="403">
                  <c:v>-467</c:v>
                </c:pt>
                <c:pt idx="404">
                  <c:v>-467</c:v>
                </c:pt>
                <c:pt idx="405">
                  <c:v>-467</c:v>
                </c:pt>
                <c:pt idx="406">
                  <c:v>-451</c:v>
                </c:pt>
                <c:pt idx="407">
                  <c:v>-445</c:v>
                </c:pt>
                <c:pt idx="408">
                  <c:v>-443</c:v>
                </c:pt>
                <c:pt idx="409">
                  <c:v>-443</c:v>
                </c:pt>
                <c:pt idx="410">
                  <c:v>-443</c:v>
                </c:pt>
                <c:pt idx="411">
                  <c:v>-437</c:v>
                </c:pt>
                <c:pt idx="412">
                  <c:v>-415</c:v>
                </c:pt>
                <c:pt idx="413">
                  <c:v>-414</c:v>
                </c:pt>
                <c:pt idx="414">
                  <c:v>-414</c:v>
                </c:pt>
                <c:pt idx="415">
                  <c:v>-401</c:v>
                </c:pt>
                <c:pt idx="416">
                  <c:v>-400</c:v>
                </c:pt>
                <c:pt idx="417">
                  <c:v>-398</c:v>
                </c:pt>
                <c:pt idx="418">
                  <c:v>-398</c:v>
                </c:pt>
                <c:pt idx="419">
                  <c:v>-397</c:v>
                </c:pt>
                <c:pt idx="420">
                  <c:v>-387</c:v>
                </c:pt>
                <c:pt idx="421">
                  <c:v>-361</c:v>
                </c:pt>
                <c:pt idx="422">
                  <c:v>-356</c:v>
                </c:pt>
                <c:pt idx="423">
                  <c:v>-336</c:v>
                </c:pt>
                <c:pt idx="424">
                  <c:v>-252</c:v>
                </c:pt>
                <c:pt idx="425">
                  <c:v>-211</c:v>
                </c:pt>
                <c:pt idx="426">
                  <c:v>-208</c:v>
                </c:pt>
                <c:pt idx="427">
                  <c:v>-137</c:v>
                </c:pt>
                <c:pt idx="428">
                  <c:v>-129</c:v>
                </c:pt>
                <c:pt idx="429">
                  <c:v>-73</c:v>
                </c:pt>
                <c:pt idx="430">
                  <c:v>-14</c:v>
                </c:pt>
                <c:pt idx="431">
                  <c:v>-8</c:v>
                </c:pt>
                <c:pt idx="432">
                  <c:v>0</c:v>
                </c:pt>
                <c:pt idx="433">
                  <c:v>83</c:v>
                </c:pt>
                <c:pt idx="434">
                  <c:v>117</c:v>
                </c:pt>
                <c:pt idx="435">
                  <c:v>128</c:v>
                </c:pt>
                <c:pt idx="436">
                  <c:v>128</c:v>
                </c:pt>
                <c:pt idx="437">
                  <c:v>140</c:v>
                </c:pt>
                <c:pt idx="438">
                  <c:v>178</c:v>
                </c:pt>
                <c:pt idx="439">
                  <c:v>209</c:v>
                </c:pt>
                <c:pt idx="440">
                  <c:v>302</c:v>
                </c:pt>
                <c:pt idx="441">
                  <c:v>318</c:v>
                </c:pt>
                <c:pt idx="442">
                  <c:v>343</c:v>
                </c:pt>
                <c:pt idx="443">
                  <c:v>343</c:v>
                </c:pt>
                <c:pt idx="444">
                  <c:v>360</c:v>
                </c:pt>
                <c:pt idx="445">
                  <c:v>361</c:v>
                </c:pt>
                <c:pt idx="446">
                  <c:v>363</c:v>
                </c:pt>
                <c:pt idx="447">
                  <c:v>389</c:v>
                </c:pt>
                <c:pt idx="448">
                  <c:v>400</c:v>
                </c:pt>
                <c:pt idx="449">
                  <c:v>402</c:v>
                </c:pt>
                <c:pt idx="450">
                  <c:v>403</c:v>
                </c:pt>
                <c:pt idx="451">
                  <c:v>430</c:v>
                </c:pt>
                <c:pt idx="452">
                  <c:v>492</c:v>
                </c:pt>
                <c:pt idx="453">
                  <c:v>492</c:v>
                </c:pt>
                <c:pt idx="454">
                  <c:v>492</c:v>
                </c:pt>
                <c:pt idx="455">
                  <c:v>512</c:v>
                </c:pt>
                <c:pt idx="456">
                  <c:v>564</c:v>
                </c:pt>
                <c:pt idx="457">
                  <c:v>581</c:v>
                </c:pt>
                <c:pt idx="458">
                  <c:v>592</c:v>
                </c:pt>
                <c:pt idx="459">
                  <c:v>604</c:v>
                </c:pt>
                <c:pt idx="460">
                  <c:v>620</c:v>
                </c:pt>
                <c:pt idx="461">
                  <c:v>621</c:v>
                </c:pt>
                <c:pt idx="462">
                  <c:v>651</c:v>
                </c:pt>
                <c:pt idx="463">
                  <c:v>665</c:v>
                </c:pt>
                <c:pt idx="464">
                  <c:v>679</c:v>
                </c:pt>
                <c:pt idx="465">
                  <c:v>707</c:v>
                </c:pt>
                <c:pt idx="466">
                  <c:v>707</c:v>
                </c:pt>
                <c:pt idx="467">
                  <c:v>707</c:v>
                </c:pt>
                <c:pt idx="468">
                  <c:v>707</c:v>
                </c:pt>
                <c:pt idx="469">
                  <c:v>735</c:v>
                </c:pt>
                <c:pt idx="470">
                  <c:v>783</c:v>
                </c:pt>
                <c:pt idx="471">
                  <c:v>814</c:v>
                </c:pt>
                <c:pt idx="472">
                  <c:v>830</c:v>
                </c:pt>
                <c:pt idx="473">
                  <c:v>878</c:v>
                </c:pt>
                <c:pt idx="474">
                  <c:v>878</c:v>
                </c:pt>
                <c:pt idx="475">
                  <c:v>878</c:v>
                </c:pt>
                <c:pt idx="476">
                  <c:v>897</c:v>
                </c:pt>
                <c:pt idx="477">
                  <c:v>903</c:v>
                </c:pt>
                <c:pt idx="478">
                  <c:v>911</c:v>
                </c:pt>
                <c:pt idx="479">
                  <c:v>912</c:v>
                </c:pt>
                <c:pt idx="480">
                  <c:v>953</c:v>
                </c:pt>
                <c:pt idx="481">
                  <c:v>984</c:v>
                </c:pt>
                <c:pt idx="482">
                  <c:v>998</c:v>
                </c:pt>
                <c:pt idx="483">
                  <c:v>1006</c:v>
                </c:pt>
                <c:pt idx="484">
                  <c:v>1021</c:v>
                </c:pt>
                <c:pt idx="485">
                  <c:v>1102</c:v>
                </c:pt>
                <c:pt idx="486">
                  <c:v>1107</c:v>
                </c:pt>
                <c:pt idx="487">
                  <c:v>1110</c:v>
                </c:pt>
                <c:pt idx="488">
                  <c:v>1110</c:v>
                </c:pt>
                <c:pt idx="489">
                  <c:v>1110</c:v>
                </c:pt>
                <c:pt idx="490">
                  <c:v>1119</c:v>
                </c:pt>
                <c:pt idx="491">
                  <c:v>1122</c:v>
                </c:pt>
                <c:pt idx="492">
                  <c:v>1125</c:v>
                </c:pt>
                <c:pt idx="493">
                  <c:v>1146</c:v>
                </c:pt>
                <c:pt idx="494">
                  <c:v>1147</c:v>
                </c:pt>
                <c:pt idx="495">
                  <c:v>1150</c:v>
                </c:pt>
                <c:pt idx="496">
                  <c:v>1155</c:v>
                </c:pt>
                <c:pt idx="497">
                  <c:v>1163</c:v>
                </c:pt>
                <c:pt idx="498">
                  <c:v>1174</c:v>
                </c:pt>
                <c:pt idx="499">
                  <c:v>1174</c:v>
                </c:pt>
                <c:pt idx="500">
                  <c:v>1188</c:v>
                </c:pt>
                <c:pt idx="501">
                  <c:v>1191</c:v>
                </c:pt>
                <c:pt idx="502">
                  <c:v>1202</c:v>
                </c:pt>
                <c:pt idx="503">
                  <c:v>1219.5</c:v>
                </c:pt>
                <c:pt idx="504">
                  <c:v>1269</c:v>
                </c:pt>
                <c:pt idx="505">
                  <c:v>1278</c:v>
                </c:pt>
                <c:pt idx="506">
                  <c:v>1309</c:v>
                </c:pt>
                <c:pt idx="507">
                  <c:v>1339</c:v>
                </c:pt>
                <c:pt idx="508">
                  <c:v>1345</c:v>
                </c:pt>
                <c:pt idx="509">
                  <c:v>1359</c:v>
                </c:pt>
                <c:pt idx="510">
                  <c:v>1364</c:v>
                </c:pt>
                <c:pt idx="511">
                  <c:v>1365</c:v>
                </c:pt>
                <c:pt idx="512">
                  <c:v>1378</c:v>
                </c:pt>
                <c:pt idx="513">
                  <c:v>1384</c:v>
                </c:pt>
                <c:pt idx="514">
                  <c:v>1406</c:v>
                </c:pt>
                <c:pt idx="515">
                  <c:v>1437</c:v>
                </c:pt>
                <c:pt idx="516">
                  <c:v>1465</c:v>
                </c:pt>
                <c:pt idx="517">
                  <c:v>1465</c:v>
                </c:pt>
                <c:pt idx="518">
                  <c:v>1490</c:v>
                </c:pt>
                <c:pt idx="519">
                  <c:v>1521</c:v>
                </c:pt>
                <c:pt idx="520">
                  <c:v>1591</c:v>
                </c:pt>
                <c:pt idx="521">
                  <c:v>1611</c:v>
                </c:pt>
                <c:pt idx="522">
                  <c:v>1638</c:v>
                </c:pt>
                <c:pt idx="523">
                  <c:v>1641</c:v>
                </c:pt>
                <c:pt idx="524">
                  <c:v>1641</c:v>
                </c:pt>
                <c:pt idx="525">
                  <c:v>1645</c:v>
                </c:pt>
                <c:pt idx="526">
                  <c:v>1653</c:v>
                </c:pt>
                <c:pt idx="527">
                  <c:v>1745</c:v>
                </c:pt>
                <c:pt idx="528">
                  <c:v>1753</c:v>
                </c:pt>
                <c:pt idx="529">
                  <c:v>1798</c:v>
                </c:pt>
                <c:pt idx="530">
                  <c:v>1823</c:v>
                </c:pt>
                <c:pt idx="531">
                  <c:v>1860</c:v>
                </c:pt>
                <c:pt idx="532">
                  <c:v>1863</c:v>
                </c:pt>
                <c:pt idx="533">
                  <c:v>1863</c:v>
                </c:pt>
                <c:pt idx="534">
                  <c:v>1882</c:v>
                </c:pt>
                <c:pt idx="535">
                  <c:v>1885</c:v>
                </c:pt>
                <c:pt idx="536">
                  <c:v>1887</c:v>
                </c:pt>
                <c:pt idx="537">
                  <c:v>1910</c:v>
                </c:pt>
                <c:pt idx="538">
                  <c:v>1913</c:v>
                </c:pt>
                <c:pt idx="539">
                  <c:v>1947</c:v>
                </c:pt>
                <c:pt idx="540">
                  <c:v>1949</c:v>
                </c:pt>
                <c:pt idx="541">
                  <c:v>1967</c:v>
                </c:pt>
                <c:pt idx="542">
                  <c:v>1972</c:v>
                </c:pt>
                <c:pt idx="543">
                  <c:v>1983</c:v>
                </c:pt>
                <c:pt idx="544">
                  <c:v>1997</c:v>
                </c:pt>
                <c:pt idx="545">
                  <c:v>2006</c:v>
                </c:pt>
                <c:pt idx="546">
                  <c:v>2014</c:v>
                </c:pt>
                <c:pt idx="547">
                  <c:v>2030</c:v>
                </c:pt>
                <c:pt idx="548">
                  <c:v>2033</c:v>
                </c:pt>
                <c:pt idx="549">
                  <c:v>2061</c:v>
                </c:pt>
                <c:pt idx="550">
                  <c:v>2067</c:v>
                </c:pt>
                <c:pt idx="551">
                  <c:v>2081</c:v>
                </c:pt>
                <c:pt idx="552">
                  <c:v>2097</c:v>
                </c:pt>
                <c:pt idx="553">
                  <c:v>2097</c:v>
                </c:pt>
                <c:pt idx="554">
                  <c:v>2100</c:v>
                </c:pt>
                <c:pt idx="555">
                  <c:v>2139</c:v>
                </c:pt>
                <c:pt idx="556">
                  <c:v>2167</c:v>
                </c:pt>
                <c:pt idx="557">
                  <c:v>2188</c:v>
                </c:pt>
                <c:pt idx="558">
                  <c:v>2190</c:v>
                </c:pt>
                <c:pt idx="559">
                  <c:v>2207</c:v>
                </c:pt>
                <c:pt idx="560">
                  <c:v>2223</c:v>
                </c:pt>
                <c:pt idx="561">
                  <c:v>2223</c:v>
                </c:pt>
                <c:pt idx="562">
                  <c:v>2268</c:v>
                </c:pt>
                <c:pt idx="563">
                  <c:v>2280</c:v>
                </c:pt>
                <c:pt idx="564">
                  <c:v>2296</c:v>
                </c:pt>
                <c:pt idx="565">
                  <c:v>2296</c:v>
                </c:pt>
                <c:pt idx="566">
                  <c:v>2296</c:v>
                </c:pt>
                <c:pt idx="567">
                  <c:v>2335</c:v>
                </c:pt>
                <c:pt idx="568">
                  <c:v>2335</c:v>
                </c:pt>
                <c:pt idx="569">
                  <c:v>2344</c:v>
                </c:pt>
                <c:pt idx="570">
                  <c:v>2349</c:v>
                </c:pt>
                <c:pt idx="571">
                  <c:v>2402</c:v>
                </c:pt>
                <c:pt idx="572">
                  <c:v>2430</c:v>
                </c:pt>
                <c:pt idx="573">
                  <c:v>2465</c:v>
                </c:pt>
                <c:pt idx="574">
                  <c:v>2497</c:v>
                </c:pt>
                <c:pt idx="575">
                  <c:v>2534</c:v>
                </c:pt>
                <c:pt idx="576">
                  <c:v>2534</c:v>
                </c:pt>
                <c:pt idx="577">
                  <c:v>2601</c:v>
                </c:pt>
                <c:pt idx="578">
                  <c:v>2601</c:v>
                </c:pt>
                <c:pt idx="579">
                  <c:v>2604</c:v>
                </c:pt>
                <c:pt idx="580">
                  <c:v>2612</c:v>
                </c:pt>
                <c:pt idx="581">
                  <c:v>2690</c:v>
                </c:pt>
                <c:pt idx="582">
                  <c:v>2750</c:v>
                </c:pt>
                <c:pt idx="583">
                  <c:v>2755</c:v>
                </c:pt>
                <c:pt idx="584">
                  <c:v>2780</c:v>
                </c:pt>
                <c:pt idx="585">
                  <c:v>2791</c:v>
                </c:pt>
                <c:pt idx="586">
                  <c:v>2823</c:v>
                </c:pt>
                <c:pt idx="587">
                  <c:v>2836</c:v>
                </c:pt>
                <c:pt idx="588">
                  <c:v>2839</c:v>
                </c:pt>
                <c:pt idx="589">
                  <c:v>2850</c:v>
                </c:pt>
                <c:pt idx="590">
                  <c:v>2859</c:v>
                </c:pt>
                <c:pt idx="591">
                  <c:v>2934</c:v>
                </c:pt>
                <c:pt idx="592">
                  <c:v>2965</c:v>
                </c:pt>
                <c:pt idx="593">
                  <c:v>2995</c:v>
                </c:pt>
                <c:pt idx="594">
                  <c:v>3015</c:v>
                </c:pt>
                <c:pt idx="595">
                  <c:v>3057</c:v>
                </c:pt>
                <c:pt idx="596">
                  <c:v>3058</c:v>
                </c:pt>
                <c:pt idx="597">
                  <c:v>3058</c:v>
                </c:pt>
                <c:pt idx="598">
                  <c:v>3069</c:v>
                </c:pt>
                <c:pt idx="599">
                  <c:v>3138</c:v>
                </c:pt>
                <c:pt idx="600">
                  <c:v>3161</c:v>
                </c:pt>
                <c:pt idx="601">
                  <c:v>3188</c:v>
                </c:pt>
                <c:pt idx="602">
                  <c:v>3240</c:v>
                </c:pt>
                <c:pt idx="603">
                  <c:v>3275</c:v>
                </c:pt>
                <c:pt idx="604">
                  <c:v>3287</c:v>
                </c:pt>
                <c:pt idx="605">
                  <c:v>3303</c:v>
                </c:pt>
                <c:pt idx="606">
                  <c:v>3303</c:v>
                </c:pt>
                <c:pt idx="607">
                  <c:v>3317</c:v>
                </c:pt>
                <c:pt idx="608">
                  <c:v>3401</c:v>
                </c:pt>
                <c:pt idx="609">
                  <c:v>3477</c:v>
                </c:pt>
                <c:pt idx="610">
                  <c:v>3483</c:v>
                </c:pt>
                <c:pt idx="611">
                  <c:v>3533</c:v>
                </c:pt>
                <c:pt idx="612">
                  <c:v>3580</c:v>
                </c:pt>
                <c:pt idx="613">
                  <c:v>3608</c:v>
                </c:pt>
                <c:pt idx="614">
                  <c:v>3756</c:v>
                </c:pt>
                <c:pt idx="615">
                  <c:v>3821</c:v>
                </c:pt>
                <c:pt idx="616">
                  <c:v>3840</c:v>
                </c:pt>
                <c:pt idx="617">
                  <c:v>3844</c:v>
                </c:pt>
                <c:pt idx="618">
                  <c:v>3883</c:v>
                </c:pt>
                <c:pt idx="619">
                  <c:v>3919</c:v>
                </c:pt>
                <c:pt idx="620">
                  <c:v>3989</c:v>
                </c:pt>
                <c:pt idx="621">
                  <c:v>4023</c:v>
                </c:pt>
                <c:pt idx="622">
                  <c:v>4059</c:v>
                </c:pt>
                <c:pt idx="623">
                  <c:v>4095</c:v>
                </c:pt>
                <c:pt idx="624">
                  <c:v>4120</c:v>
                </c:pt>
                <c:pt idx="625">
                  <c:v>4129</c:v>
                </c:pt>
                <c:pt idx="626">
                  <c:v>4179</c:v>
                </c:pt>
                <c:pt idx="627">
                  <c:v>4199</c:v>
                </c:pt>
                <c:pt idx="628">
                  <c:v>4252</c:v>
                </c:pt>
                <c:pt idx="629">
                  <c:v>4255</c:v>
                </c:pt>
                <c:pt idx="630">
                  <c:v>4261</c:v>
                </c:pt>
                <c:pt idx="631">
                  <c:v>4325</c:v>
                </c:pt>
                <c:pt idx="632">
                  <c:v>4378</c:v>
                </c:pt>
                <c:pt idx="633">
                  <c:v>4384</c:v>
                </c:pt>
                <c:pt idx="634">
                  <c:v>4400</c:v>
                </c:pt>
                <c:pt idx="635">
                  <c:v>4407</c:v>
                </c:pt>
                <c:pt idx="636">
                  <c:v>4412</c:v>
                </c:pt>
                <c:pt idx="637">
                  <c:v>4439</c:v>
                </c:pt>
                <c:pt idx="638">
                  <c:v>4470</c:v>
                </c:pt>
                <c:pt idx="639">
                  <c:v>4490</c:v>
                </c:pt>
                <c:pt idx="640">
                  <c:v>4517</c:v>
                </c:pt>
                <c:pt idx="641">
                  <c:v>4557</c:v>
                </c:pt>
                <c:pt idx="642">
                  <c:v>4585</c:v>
                </c:pt>
                <c:pt idx="643">
                  <c:v>4599</c:v>
                </c:pt>
                <c:pt idx="644">
                  <c:v>4624</c:v>
                </c:pt>
                <c:pt idx="645">
                  <c:v>4627</c:v>
                </c:pt>
                <c:pt idx="646">
                  <c:v>4632</c:v>
                </c:pt>
                <c:pt idx="647">
                  <c:v>4662</c:v>
                </c:pt>
                <c:pt idx="648">
                  <c:v>4674</c:v>
                </c:pt>
                <c:pt idx="649">
                  <c:v>4674</c:v>
                </c:pt>
                <c:pt idx="650">
                  <c:v>4692</c:v>
                </c:pt>
                <c:pt idx="651">
                  <c:v>4730</c:v>
                </c:pt>
                <c:pt idx="652">
                  <c:v>4733</c:v>
                </c:pt>
                <c:pt idx="653">
                  <c:v>4733</c:v>
                </c:pt>
                <c:pt idx="654">
                  <c:v>4750</c:v>
                </c:pt>
                <c:pt idx="655">
                  <c:v>4756</c:v>
                </c:pt>
                <c:pt idx="656">
                  <c:v>4773</c:v>
                </c:pt>
                <c:pt idx="657">
                  <c:v>4834</c:v>
                </c:pt>
                <c:pt idx="658">
                  <c:v>4870</c:v>
                </c:pt>
                <c:pt idx="659">
                  <c:v>4884</c:v>
                </c:pt>
                <c:pt idx="660">
                  <c:v>4892</c:v>
                </c:pt>
                <c:pt idx="661">
                  <c:v>4932</c:v>
                </c:pt>
                <c:pt idx="662">
                  <c:v>4938</c:v>
                </c:pt>
                <c:pt idx="663">
                  <c:v>4949</c:v>
                </c:pt>
                <c:pt idx="664">
                  <c:v>4965</c:v>
                </c:pt>
                <c:pt idx="665">
                  <c:v>4988</c:v>
                </c:pt>
                <c:pt idx="666">
                  <c:v>5007</c:v>
                </c:pt>
                <c:pt idx="667">
                  <c:v>5021</c:v>
                </c:pt>
                <c:pt idx="668">
                  <c:v>5066</c:v>
                </c:pt>
                <c:pt idx="669">
                  <c:v>5144</c:v>
                </c:pt>
                <c:pt idx="670">
                  <c:v>5144</c:v>
                </c:pt>
                <c:pt idx="671">
                  <c:v>5169</c:v>
                </c:pt>
                <c:pt idx="672">
                  <c:v>5172</c:v>
                </c:pt>
                <c:pt idx="673">
                  <c:v>5214</c:v>
                </c:pt>
                <c:pt idx="674">
                  <c:v>5214</c:v>
                </c:pt>
                <c:pt idx="675">
                  <c:v>5215</c:v>
                </c:pt>
                <c:pt idx="676">
                  <c:v>5251</c:v>
                </c:pt>
                <c:pt idx="677">
                  <c:v>5254</c:v>
                </c:pt>
                <c:pt idx="678">
                  <c:v>5284</c:v>
                </c:pt>
                <c:pt idx="679">
                  <c:v>5284</c:v>
                </c:pt>
                <c:pt idx="680">
                  <c:v>5284</c:v>
                </c:pt>
                <c:pt idx="681">
                  <c:v>5324</c:v>
                </c:pt>
                <c:pt idx="682">
                  <c:v>5345</c:v>
                </c:pt>
                <c:pt idx="683">
                  <c:v>5390</c:v>
                </c:pt>
                <c:pt idx="684">
                  <c:v>5416</c:v>
                </c:pt>
                <c:pt idx="685">
                  <c:v>5450</c:v>
                </c:pt>
                <c:pt idx="686">
                  <c:v>5458</c:v>
                </c:pt>
                <c:pt idx="687">
                  <c:v>5483</c:v>
                </c:pt>
                <c:pt idx="688">
                  <c:v>5489</c:v>
                </c:pt>
                <c:pt idx="689">
                  <c:v>5489</c:v>
                </c:pt>
                <c:pt idx="690">
                  <c:v>5489</c:v>
                </c:pt>
                <c:pt idx="691">
                  <c:v>5489</c:v>
                </c:pt>
                <c:pt idx="692">
                  <c:v>5489</c:v>
                </c:pt>
                <c:pt idx="693">
                  <c:v>5514</c:v>
                </c:pt>
                <c:pt idx="694">
                  <c:v>5517</c:v>
                </c:pt>
                <c:pt idx="695">
                  <c:v>5556</c:v>
                </c:pt>
                <c:pt idx="696">
                  <c:v>5556</c:v>
                </c:pt>
                <c:pt idx="697">
                  <c:v>5626</c:v>
                </c:pt>
                <c:pt idx="698">
                  <c:v>5664</c:v>
                </c:pt>
                <c:pt idx="699">
                  <c:v>5712</c:v>
                </c:pt>
                <c:pt idx="700">
                  <c:v>5723</c:v>
                </c:pt>
                <c:pt idx="701">
                  <c:v>5726</c:v>
                </c:pt>
                <c:pt idx="702">
                  <c:v>5825</c:v>
                </c:pt>
                <c:pt idx="703">
                  <c:v>5835</c:v>
                </c:pt>
                <c:pt idx="704">
                  <c:v>5858</c:v>
                </c:pt>
                <c:pt idx="705">
                  <c:v>5909</c:v>
                </c:pt>
                <c:pt idx="706">
                  <c:v>5909</c:v>
                </c:pt>
                <c:pt idx="707">
                  <c:v>5975</c:v>
                </c:pt>
                <c:pt idx="708">
                  <c:v>6012</c:v>
                </c:pt>
                <c:pt idx="709">
                  <c:v>6015</c:v>
                </c:pt>
                <c:pt idx="710">
                  <c:v>6015</c:v>
                </c:pt>
                <c:pt idx="711">
                  <c:v>6015</c:v>
                </c:pt>
                <c:pt idx="712">
                  <c:v>6018</c:v>
                </c:pt>
                <c:pt idx="713">
                  <c:v>6040</c:v>
                </c:pt>
                <c:pt idx="714">
                  <c:v>6062</c:v>
                </c:pt>
                <c:pt idx="715">
                  <c:v>6110</c:v>
                </c:pt>
                <c:pt idx="716">
                  <c:v>6196</c:v>
                </c:pt>
                <c:pt idx="717">
                  <c:v>6216</c:v>
                </c:pt>
                <c:pt idx="718">
                  <c:v>6275</c:v>
                </c:pt>
                <c:pt idx="719">
                  <c:v>6278</c:v>
                </c:pt>
                <c:pt idx="720">
                  <c:v>6278</c:v>
                </c:pt>
                <c:pt idx="721">
                  <c:v>6353</c:v>
                </c:pt>
                <c:pt idx="722">
                  <c:v>6398</c:v>
                </c:pt>
                <c:pt idx="723">
                  <c:v>6406</c:v>
                </c:pt>
                <c:pt idx="724">
                  <c:v>6406</c:v>
                </c:pt>
                <c:pt idx="725">
                  <c:v>6406</c:v>
                </c:pt>
                <c:pt idx="726">
                  <c:v>6406</c:v>
                </c:pt>
                <c:pt idx="727">
                  <c:v>6406</c:v>
                </c:pt>
                <c:pt idx="728">
                  <c:v>6406</c:v>
                </c:pt>
                <c:pt idx="729">
                  <c:v>6406</c:v>
                </c:pt>
                <c:pt idx="730">
                  <c:v>6406</c:v>
                </c:pt>
                <c:pt idx="731">
                  <c:v>6437</c:v>
                </c:pt>
                <c:pt idx="732">
                  <c:v>6474</c:v>
                </c:pt>
                <c:pt idx="733">
                  <c:v>6494</c:v>
                </c:pt>
                <c:pt idx="734">
                  <c:v>6505</c:v>
                </c:pt>
                <c:pt idx="735">
                  <c:v>6535</c:v>
                </c:pt>
                <c:pt idx="736">
                  <c:v>6647</c:v>
                </c:pt>
                <c:pt idx="737">
                  <c:v>6672</c:v>
                </c:pt>
                <c:pt idx="738">
                  <c:v>6672</c:v>
                </c:pt>
                <c:pt idx="739">
                  <c:v>6703</c:v>
                </c:pt>
                <c:pt idx="740">
                  <c:v>6706</c:v>
                </c:pt>
                <c:pt idx="741">
                  <c:v>6784</c:v>
                </c:pt>
                <c:pt idx="742">
                  <c:v>6785.5</c:v>
                </c:pt>
                <c:pt idx="743">
                  <c:v>6821</c:v>
                </c:pt>
                <c:pt idx="744">
                  <c:v>6829</c:v>
                </c:pt>
                <c:pt idx="745">
                  <c:v>6830.5</c:v>
                </c:pt>
                <c:pt idx="746">
                  <c:v>6832</c:v>
                </c:pt>
                <c:pt idx="747">
                  <c:v>6846</c:v>
                </c:pt>
                <c:pt idx="748">
                  <c:v>6849</c:v>
                </c:pt>
                <c:pt idx="749">
                  <c:v>6879</c:v>
                </c:pt>
                <c:pt idx="750">
                  <c:v>6901</c:v>
                </c:pt>
                <c:pt idx="751">
                  <c:v>7036</c:v>
                </c:pt>
                <c:pt idx="752">
                  <c:v>7109</c:v>
                </c:pt>
                <c:pt idx="753">
                  <c:v>7153</c:v>
                </c:pt>
                <c:pt idx="754">
                  <c:v>7153</c:v>
                </c:pt>
                <c:pt idx="755">
                  <c:v>7153</c:v>
                </c:pt>
                <c:pt idx="756">
                  <c:v>7181</c:v>
                </c:pt>
                <c:pt idx="757">
                  <c:v>7195</c:v>
                </c:pt>
                <c:pt idx="758">
                  <c:v>7201</c:v>
                </c:pt>
                <c:pt idx="759">
                  <c:v>7217</c:v>
                </c:pt>
                <c:pt idx="760">
                  <c:v>7221.5</c:v>
                </c:pt>
                <c:pt idx="761">
                  <c:v>7243.5</c:v>
                </c:pt>
                <c:pt idx="762">
                  <c:v>7299</c:v>
                </c:pt>
                <c:pt idx="763">
                  <c:v>7314</c:v>
                </c:pt>
                <c:pt idx="764">
                  <c:v>7314</c:v>
                </c:pt>
                <c:pt idx="765">
                  <c:v>7327</c:v>
                </c:pt>
                <c:pt idx="766">
                  <c:v>7334</c:v>
                </c:pt>
                <c:pt idx="767">
                  <c:v>7354</c:v>
                </c:pt>
                <c:pt idx="768">
                  <c:v>7354</c:v>
                </c:pt>
                <c:pt idx="769">
                  <c:v>7369</c:v>
                </c:pt>
                <c:pt idx="770">
                  <c:v>7397</c:v>
                </c:pt>
                <c:pt idx="771">
                  <c:v>7531</c:v>
                </c:pt>
                <c:pt idx="772">
                  <c:v>7562</c:v>
                </c:pt>
                <c:pt idx="773">
                  <c:v>7562</c:v>
                </c:pt>
                <c:pt idx="774">
                  <c:v>7562</c:v>
                </c:pt>
                <c:pt idx="775">
                  <c:v>7598</c:v>
                </c:pt>
                <c:pt idx="776">
                  <c:v>7601</c:v>
                </c:pt>
                <c:pt idx="777">
                  <c:v>7621</c:v>
                </c:pt>
                <c:pt idx="778">
                  <c:v>7623</c:v>
                </c:pt>
                <c:pt idx="779">
                  <c:v>7623</c:v>
                </c:pt>
                <c:pt idx="780">
                  <c:v>7634</c:v>
                </c:pt>
                <c:pt idx="781">
                  <c:v>7794</c:v>
                </c:pt>
                <c:pt idx="782">
                  <c:v>7864</c:v>
                </c:pt>
                <c:pt idx="783">
                  <c:v>7883</c:v>
                </c:pt>
                <c:pt idx="784">
                  <c:v>7887</c:v>
                </c:pt>
                <c:pt idx="785">
                  <c:v>7887</c:v>
                </c:pt>
                <c:pt idx="786">
                  <c:v>7892</c:v>
                </c:pt>
                <c:pt idx="787">
                  <c:v>8010</c:v>
                </c:pt>
                <c:pt idx="788">
                  <c:v>8189</c:v>
                </c:pt>
                <c:pt idx="789">
                  <c:v>8323</c:v>
                </c:pt>
                <c:pt idx="790">
                  <c:v>8659</c:v>
                </c:pt>
                <c:pt idx="791">
                  <c:v>8670</c:v>
                </c:pt>
                <c:pt idx="792">
                  <c:v>8715</c:v>
                </c:pt>
                <c:pt idx="793">
                  <c:v>8892.5</c:v>
                </c:pt>
                <c:pt idx="794">
                  <c:v>8892.5</c:v>
                </c:pt>
                <c:pt idx="795">
                  <c:v>8933</c:v>
                </c:pt>
                <c:pt idx="796">
                  <c:v>8947</c:v>
                </c:pt>
                <c:pt idx="797">
                  <c:v>8950</c:v>
                </c:pt>
                <c:pt idx="798">
                  <c:v>8950</c:v>
                </c:pt>
                <c:pt idx="799">
                  <c:v>8950</c:v>
                </c:pt>
                <c:pt idx="800">
                  <c:v>8977</c:v>
                </c:pt>
                <c:pt idx="801">
                  <c:v>8988</c:v>
                </c:pt>
                <c:pt idx="802">
                  <c:v>9151</c:v>
                </c:pt>
                <c:pt idx="803">
                  <c:v>9151</c:v>
                </c:pt>
                <c:pt idx="804">
                  <c:v>9188</c:v>
                </c:pt>
                <c:pt idx="805">
                  <c:v>9196</c:v>
                </c:pt>
                <c:pt idx="806">
                  <c:v>9204</c:v>
                </c:pt>
                <c:pt idx="807">
                  <c:v>9204</c:v>
                </c:pt>
                <c:pt idx="808">
                  <c:v>9204</c:v>
                </c:pt>
                <c:pt idx="809">
                  <c:v>9219.5</c:v>
                </c:pt>
                <c:pt idx="810">
                  <c:v>9238</c:v>
                </c:pt>
                <c:pt idx="811">
                  <c:v>9254</c:v>
                </c:pt>
                <c:pt idx="812">
                  <c:v>9371</c:v>
                </c:pt>
                <c:pt idx="813">
                  <c:v>9371</c:v>
                </c:pt>
                <c:pt idx="814">
                  <c:v>9371</c:v>
                </c:pt>
                <c:pt idx="815">
                  <c:v>9371</c:v>
                </c:pt>
                <c:pt idx="816">
                  <c:v>9371</c:v>
                </c:pt>
                <c:pt idx="817">
                  <c:v>9472</c:v>
                </c:pt>
                <c:pt idx="818">
                  <c:v>9472</c:v>
                </c:pt>
                <c:pt idx="819">
                  <c:v>9472</c:v>
                </c:pt>
                <c:pt idx="820">
                  <c:v>9514</c:v>
                </c:pt>
                <c:pt idx="821">
                  <c:v>9514</c:v>
                </c:pt>
                <c:pt idx="822">
                  <c:v>9514</c:v>
                </c:pt>
                <c:pt idx="823">
                  <c:v>9517</c:v>
                </c:pt>
                <c:pt idx="824">
                  <c:v>9651.5</c:v>
                </c:pt>
                <c:pt idx="825">
                  <c:v>9670.5</c:v>
                </c:pt>
                <c:pt idx="826">
                  <c:v>9674</c:v>
                </c:pt>
                <c:pt idx="827">
                  <c:v>9675</c:v>
                </c:pt>
                <c:pt idx="828">
                  <c:v>9727</c:v>
                </c:pt>
                <c:pt idx="829">
                  <c:v>9727</c:v>
                </c:pt>
                <c:pt idx="830">
                  <c:v>9727</c:v>
                </c:pt>
                <c:pt idx="831">
                  <c:v>9727</c:v>
                </c:pt>
                <c:pt idx="832">
                  <c:v>9772</c:v>
                </c:pt>
                <c:pt idx="833">
                  <c:v>9777</c:v>
                </c:pt>
                <c:pt idx="834">
                  <c:v>9777</c:v>
                </c:pt>
                <c:pt idx="835">
                  <c:v>9777</c:v>
                </c:pt>
                <c:pt idx="836">
                  <c:v>9777</c:v>
                </c:pt>
                <c:pt idx="837">
                  <c:v>9777</c:v>
                </c:pt>
                <c:pt idx="838">
                  <c:v>9996</c:v>
                </c:pt>
                <c:pt idx="839">
                  <c:v>9998</c:v>
                </c:pt>
                <c:pt idx="840">
                  <c:v>9998</c:v>
                </c:pt>
                <c:pt idx="841">
                  <c:v>9998</c:v>
                </c:pt>
                <c:pt idx="842">
                  <c:v>10012</c:v>
                </c:pt>
                <c:pt idx="843">
                  <c:v>10049</c:v>
                </c:pt>
                <c:pt idx="844">
                  <c:v>10049</c:v>
                </c:pt>
                <c:pt idx="845">
                  <c:v>10082</c:v>
                </c:pt>
                <c:pt idx="846">
                  <c:v>10082</c:v>
                </c:pt>
                <c:pt idx="847">
                  <c:v>10082</c:v>
                </c:pt>
                <c:pt idx="848">
                  <c:v>10216</c:v>
                </c:pt>
                <c:pt idx="849">
                  <c:v>10216</c:v>
                </c:pt>
                <c:pt idx="850">
                  <c:v>10216</c:v>
                </c:pt>
                <c:pt idx="851">
                  <c:v>10247</c:v>
                </c:pt>
                <c:pt idx="852">
                  <c:v>10344</c:v>
                </c:pt>
                <c:pt idx="853">
                  <c:v>10368</c:v>
                </c:pt>
                <c:pt idx="854">
                  <c:v>10412</c:v>
                </c:pt>
                <c:pt idx="855">
                  <c:v>10412</c:v>
                </c:pt>
                <c:pt idx="856">
                  <c:v>10490</c:v>
                </c:pt>
                <c:pt idx="857">
                  <c:v>10490</c:v>
                </c:pt>
                <c:pt idx="858">
                  <c:v>10542</c:v>
                </c:pt>
                <c:pt idx="859">
                  <c:v>10569</c:v>
                </c:pt>
                <c:pt idx="860">
                  <c:v>10816</c:v>
                </c:pt>
                <c:pt idx="861">
                  <c:v>10824</c:v>
                </c:pt>
                <c:pt idx="862">
                  <c:v>10824</c:v>
                </c:pt>
                <c:pt idx="863">
                  <c:v>10824</c:v>
                </c:pt>
                <c:pt idx="864">
                  <c:v>11029</c:v>
                </c:pt>
                <c:pt idx="865">
                  <c:v>11213</c:v>
                </c:pt>
                <c:pt idx="866">
                  <c:v>11339</c:v>
                </c:pt>
                <c:pt idx="867">
                  <c:v>11378</c:v>
                </c:pt>
                <c:pt idx="868">
                  <c:v>11406</c:v>
                </c:pt>
                <c:pt idx="869">
                  <c:v>11610</c:v>
                </c:pt>
                <c:pt idx="870">
                  <c:v>11641</c:v>
                </c:pt>
                <c:pt idx="871">
                  <c:v>11856</c:v>
                </c:pt>
                <c:pt idx="872">
                  <c:v>11906</c:v>
                </c:pt>
                <c:pt idx="873">
                  <c:v>11910</c:v>
                </c:pt>
                <c:pt idx="874">
                  <c:v>11960</c:v>
                </c:pt>
                <c:pt idx="875">
                  <c:v>12130</c:v>
                </c:pt>
                <c:pt idx="876">
                  <c:v>12195</c:v>
                </c:pt>
                <c:pt idx="877">
                  <c:v>12223</c:v>
                </c:pt>
                <c:pt idx="878">
                  <c:v>12223</c:v>
                </c:pt>
                <c:pt idx="879">
                  <c:v>12262</c:v>
                </c:pt>
                <c:pt idx="880">
                  <c:v>12282.5</c:v>
                </c:pt>
                <c:pt idx="881">
                  <c:v>12436</c:v>
                </c:pt>
                <c:pt idx="882">
                  <c:v>12572</c:v>
                </c:pt>
              </c:numCache>
            </c:numRef>
          </c:xVal>
          <c:yVal>
            <c:numRef>
              <c:f>'Active 1'!$N$21:$N$975</c:f>
              <c:numCache>
                <c:formatCode>General</c:formatCode>
                <c:ptCount val="95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3CF-4244-A156-20F72B9E9840}"/>
            </c:ext>
          </c:extLst>
        </c:ser>
        <c:ser>
          <c:idx val="7"/>
          <c:order val="7"/>
          <c:tx>
            <c:strRef>
              <c:f>'Active 1'!$O$20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58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1'!$F$21:$F$975</c:f>
              <c:numCache>
                <c:formatCode>General</c:formatCode>
                <c:ptCount val="955"/>
                <c:pt idx="0">
                  <c:v>-23583</c:v>
                </c:pt>
                <c:pt idx="1">
                  <c:v>-22572</c:v>
                </c:pt>
                <c:pt idx="2">
                  <c:v>-21443</c:v>
                </c:pt>
                <c:pt idx="3">
                  <c:v>-21191</c:v>
                </c:pt>
                <c:pt idx="4">
                  <c:v>-20883</c:v>
                </c:pt>
                <c:pt idx="5">
                  <c:v>-20877</c:v>
                </c:pt>
                <c:pt idx="6">
                  <c:v>-20718</c:v>
                </c:pt>
                <c:pt idx="7">
                  <c:v>-20706</c:v>
                </c:pt>
                <c:pt idx="8">
                  <c:v>-20690</c:v>
                </c:pt>
                <c:pt idx="9">
                  <c:v>-20625</c:v>
                </c:pt>
                <c:pt idx="10">
                  <c:v>-20617</c:v>
                </c:pt>
                <c:pt idx="11">
                  <c:v>-20612</c:v>
                </c:pt>
                <c:pt idx="12">
                  <c:v>-20510</c:v>
                </c:pt>
                <c:pt idx="13">
                  <c:v>-20443</c:v>
                </c:pt>
                <c:pt idx="14">
                  <c:v>-20443</c:v>
                </c:pt>
                <c:pt idx="15">
                  <c:v>-20415</c:v>
                </c:pt>
                <c:pt idx="16">
                  <c:v>-20374</c:v>
                </c:pt>
                <c:pt idx="17">
                  <c:v>-20343</c:v>
                </c:pt>
                <c:pt idx="18">
                  <c:v>-20211</c:v>
                </c:pt>
                <c:pt idx="19">
                  <c:v>-20138</c:v>
                </c:pt>
                <c:pt idx="20">
                  <c:v>-20128</c:v>
                </c:pt>
                <c:pt idx="21">
                  <c:v>-20122</c:v>
                </c:pt>
                <c:pt idx="22">
                  <c:v>-20117</c:v>
                </c:pt>
                <c:pt idx="23">
                  <c:v>-20116</c:v>
                </c:pt>
                <c:pt idx="24">
                  <c:v>-20116</c:v>
                </c:pt>
                <c:pt idx="25">
                  <c:v>-20116</c:v>
                </c:pt>
                <c:pt idx="26">
                  <c:v>-20111</c:v>
                </c:pt>
                <c:pt idx="27">
                  <c:v>-20111</c:v>
                </c:pt>
                <c:pt idx="28">
                  <c:v>-20111</c:v>
                </c:pt>
                <c:pt idx="29">
                  <c:v>-20105</c:v>
                </c:pt>
                <c:pt idx="30">
                  <c:v>-20093</c:v>
                </c:pt>
                <c:pt idx="31">
                  <c:v>-20086</c:v>
                </c:pt>
                <c:pt idx="32">
                  <c:v>-20066</c:v>
                </c:pt>
                <c:pt idx="33">
                  <c:v>-20035</c:v>
                </c:pt>
                <c:pt idx="34">
                  <c:v>-20029</c:v>
                </c:pt>
                <c:pt idx="35">
                  <c:v>-20021</c:v>
                </c:pt>
                <c:pt idx="36">
                  <c:v>-20007</c:v>
                </c:pt>
                <c:pt idx="37">
                  <c:v>-20004</c:v>
                </c:pt>
                <c:pt idx="38">
                  <c:v>-19979</c:v>
                </c:pt>
                <c:pt idx="39">
                  <c:v>-19977</c:v>
                </c:pt>
                <c:pt idx="40">
                  <c:v>-19976</c:v>
                </c:pt>
                <c:pt idx="41">
                  <c:v>-19973</c:v>
                </c:pt>
                <c:pt idx="42">
                  <c:v>-19953</c:v>
                </c:pt>
                <c:pt idx="43">
                  <c:v>-19739</c:v>
                </c:pt>
                <c:pt idx="44">
                  <c:v>-19728</c:v>
                </c:pt>
                <c:pt idx="45">
                  <c:v>-19714</c:v>
                </c:pt>
                <c:pt idx="46">
                  <c:v>-19703</c:v>
                </c:pt>
                <c:pt idx="47">
                  <c:v>-19692</c:v>
                </c:pt>
                <c:pt idx="48">
                  <c:v>-19669</c:v>
                </c:pt>
                <c:pt idx="49">
                  <c:v>-19658</c:v>
                </c:pt>
                <c:pt idx="50">
                  <c:v>-19652</c:v>
                </c:pt>
                <c:pt idx="51">
                  <c:v>-19632</c:v>
                </c:pt>
                <c:pt idx="52">
                  <c:v>-19607</c:v>
                </c:pt>
                <c:pt idx="53">
                  <c:v>-19590</c:v>
                </c:pt>
                <c:pt idx="54">
                  <c:v>-19563</c:v>
                </c:pt>
                <c:pt idx="55">
                  <c:v>-19506</c:v>
                </c:pt>
                <c:pt idx="56">
                  <c:v>-19476</c:v>
                </c:pt>
                <c:pt idx="57">
                  <c:v>-19420</c:v>
                </c:pt>
                <c:pt idx="58">
                  <c:v>-19356</c:v>
                </c:pt>
                <c:pt idx="59">
                  <c:v>-19350</c:v>
                </c:pt>
                <c:pt idx="60">
                  <c:v>-19347</c:v>
                </c:pt>
                <c:pt idx="61">
                  <c:v>-19308</c:v>
                </c:pt>
                <c:pt idx="62">
                  <c:v>-19305</c:v>
                </c:pt>
                <c:pt idx="63">
                  <c:v>-19297</c:v>
                </c:pt>
                <c:pt idx="64">
                  <c:v>-19288</c:v>
                </c:pt>
                <c:pt idx="65">
                  <c:v>-19283</c:v>
                </c:pt>
                <c:pt idx="66">
                  <c:v>-19252</c:v>
                </c:pt>
                <c:pt idx="67">
                  <c:v>-19249</c:v>
                </c:pt>
                <c:pt idx="68">
                  <c:v>-19199</c:v>
                </c:pt>
                <c:pt idx="69">
                  <c:v>-19199</c:v>
                </c:pt>
                <c:pt idx="70">
                  <c:v>-19188</c:v>
                </c:pt>
                <c:pt idx="71">
                  <c:v>-19171</c:v>
                </c:pt>
                <c:pt idx="72">
                  <c:v>-19168</c:v>
                </c:pt>
                <c:pt idx="73">
                  <c:v>-19157</c:v>
                </c:pt>
                <c:pt idx="74">
                  <c:v>-19157</c:v>
                </c:pt>
                <c:pt idx="75">
                  <c:v>-19135</c:v>
                </c:pt>
                <c:pt idx="76">
                  <c:v>-19115</c:v>
                </c:pt>
                <c:pt idx="77">
                  <c:v>-19093</c:v>
                </c:pt>
                <c:pt idx="78">
                  <c:v>-19051</c:v>
                </c:pt>
                <c:pt idx="79">
                  <c:v>-19045</c:v>
                </c:pt>
                <c:pt idx="80">
                  <c:v>-19006</c:v>
                </c:pt>
                <c:pt idx="81">
                  <c:v>-18989</c:v>
                </c:pt>
                <c:pt idx="82">
                  <c:v>-18978</c:v>
                </c:pt>
                <c:pt idx="83">
                  <c:v>-18958</c:v>
                </c:pt>
                <c:pt idx="84">
                  <c:v>-18955</c:v>
                </c:pt>
                <c:pt idx="85">
                  <c:v>-18941</c:v>
                </c:pt>
                <c:pt idx="86">
                  <c:v>-18936</c:v>
                </c:pt>
                <c:pt idx="87">
                  <c:v>-18933</c:v>
                </c:pt>
                <c:pt idx="88">
                  <c:v>-18919</c:v>
                </c:pt>
                <c:pt idx="89">
                  <c:v>-18914</c:v>
                </c:pt>
                <c:pt idx="90">
                  <c:v>-18911</c:v>
                </c:pt>
                <c:pt idx="91">
                  <c:v>-18905</c:v>
                </c:pt>
                <c:pt idx="92">
                  <c:v>-18900</c:v>
                </c:pt>
                <c:pt idx="93">
                  <c:v>-18899</c:v>
                </c:pt>
                <c:pt idx="94">
                  <c:v>-18894</c:v>
                </c:pt>
                <c:pt idx="95">
                  <c:v>-18889</c:v>
                </c:pt>
                <c:pt idx="96">
                  <c:v>-18802</c:v>
                </c:pt>
                <c:pt idx="97">
                  <c:v>-18762</c:v>
                </c:pt>
                <c:pt idx="98">
                  <c:v>-18760</c:v>
                </c:pt>
                <c:pt idx="99">
                  <c:v>-18751</c:v>
                </c:pt>
                <c:pt idx="100">
                  <c:v>-18746</c:v>
                </c:pt>
                <c:pt idx="101">
                  <c:v>-18740</c:v>
                </c:pt>
                <c:pt idx="102">
                  <c:v>-18732</c:v>
                </c:pt>
                <c:pt idx="103">
                  <c:v>-18726</c:v>
                </c:pt>
                <c:pt idx="104">
                  <c:v>-18715</c:v>
                </c:pt>
                <c:pt idx="105">
                  <c:v>-18673</c:v>
                </c:pt>
                <c:pt idx="106">
                  <c:v>-18653</c:v>
                </c:pt>
                <c:pt idx="107">
                  <c:v>-18647</c:v>
                </c:pt>
                <c:pt idx="108">
                  <c:v>-18642</c:v>
                </c:pt>
                <c:pt idx="109">
                  <c:v>-18634</c:v>
                </c:pt>
                <c:pt idx="110">
                  <c:v>-18634</c:v>
                </c:pt>
                <c:pt idx="111">
                  <c:v>-18625</c:v>
                </c:pt>
                <c:pt idx="112">
                  <c:v>-18612</c:v>
                </c:pt>
                <c:pt idx="113">
                  <c:v>-18611</c:v>
                </c:pt>
                <c:pt idx="114">
                  <c:v>-18594</c:v>
                </c:pt>
                <c:pt idx="115">
                  <c:v>-18588</c:v>
                </c:pt>
                <c:pt idx="116">
                  <c:v>-18580</c:v>
                </c:pt>
                <c:pt idx="117">
                  <c:v>-18544</c:v>
                </c:pt>
                <c:pt idx="118">
                  <c:v>-18507</c:v>
                </c:pt>
                <c:pt idx="119">
                  <c:v>-18504</c:v>
                </c:pt>
                <c:pt idx="120">
                  <c:v>-18502</c:v>
                </c:pt>
                <c:pt idx="121">
                  <c:v>-18499</c:v>
                </c:pt>
                <c:pt idx="122">
                  <c:v>-18485</c:v>
                </c:pt>
                <c:pt idx="123">
                  <c:v>-18418</c:v>
                </c:pt>
                <c:pt idx="124">
                  <c:v>-18399</c:v>
                </c:pt>
                <c:pt idx="125">
                  <c:v>-18068</c:v>
                </c:pt>
                <c:pt idx="126">
                  <c:v>-18018</c:v>
                </c:pt>
                <c:pt idx="127">
                  <c:v>-18018</c:v>
                </c:pt>
                <c:pt idx="128">
                  <c:v>-17965</c:v>
                </c:pt>
                <c:pt idx="129">
                  <c:v>-17940</c:v>
                </c:pt>
                <c:pt idx="130">
                  <c:v>-17929</c:v>
                </c:pt>
                <c:pt idx="131">
                  <c:v>-17811</c:v>
                </c:pt>
                <c:pt idx="132">
                  <c:v>-17806</c:v>
                </c:pt>
                <c:pt idx="133">
                  <c:v>-17607</c:v>
                </c:pt>
                <c:pt idx="134">
                  <c:v>-17308</c:v>
                </c:pt>
                <c:pt idx="135">
                  <c:v>-17305</c:v>
                </c:pt>
                <c:pt idx="136">
                  <c:v>-17125</c:v>
                </c:pt>
                <c:pt idx="137">
                  <c:v>-16893</c:v>
                </c:pt>
                <c:pt idx="138">
                  <c:v>-16835</c:v>
                </c:pt>
                <c:pt idx="139">
                  <c:v>-16217</c:v>
                </c:pt>
                <c:pt idx="140">
                  <c:v>-16214</c:v>
                </c:pt>
                <c:pt idx="141">
                  <c:v>-16153</c:v>
                </c:pt>
                <c:pt idx="142">
                  <c:v>-15691</c:v>
                </c:pt>
                <c:pt idx="143">
                  <c:v>-15688</c:v>
                </c:pt>
                <c:pt idx="144">
                  <c:v>-15674</c:v>
                </c:pt>
                <c:pt idx="145">
                  <c:v>-15666</c:v>
                </c:pt>
                <c:pt idx="146">
                  <c:v>-15663</c:v>
                </c:pt>
                <c:pt idx="147">
                  <c:v>-15162</c:v>
                </c:pt>
                <c:pt idx="148">
                  <c:v>-15151</c:v>
                </c:pt>
                <c:pt idx="149">
                  <c:v>-14734</c:v>
                </c:pt>
                <c:pt idx="150">
                  <c:v>-14544</c:v>
                </c:pt>
                <c:pt idx="151">
                  <c:v>-14057</c:v>
                </c:pt>
                <c:pt idx="152">
                  <c:v>-13903</c:v>
                </c:pt>
                <c:pt idx="153">
                  <c:v>-13755</c:v>
                </c:pt>
                <c:pt idx="154">
                  <c:v>-13198</c:v>
                </c:pt>
                <c:pt idx="155">
                  <c:v>-12711</c:v>
                </c:pt>
                <c:pt idx="156">
                  <c:v>-12700</c:v>
                </c:pt>
                <c:pt idx="157">
                  <c:v>-12196</c:v>
                </c:pt>
                <c:pt idx="158">
                  <c:v>-12166</c:v>
                </c:pt>
                <c:pt idx="159">
                  <c:v>-12152</c:v>
                </c:pt>
                <c:pt idx="160">
                  <c:v>-12053</c:v>
                </c:pt>
                <c:pt idx="161">
                  <c:v>-11651</c:v>
                </c:pt>
                <c:pt idx="162">
                  <c:v>-11080</c:v>
                </c:pt>
                <c:pt idx="163">
                  <c:v>-10624</c:v>
                </c:pt>
                <c:pt idx="164">
                  <c:v>-10621</c:v>
                </c:pt>
                <c:pt idx="165">
                  <c:v>-10602</c:v>
                </c:pt>
                <c:pt idx="166">
                  <c:v>-10596</c:v>
                </c:pt>
                <c:pt idx="167">
                  <c:v>-10585</c:v>
                </c:pt>
                <c:pt idx="168">
                  <c:v>-10582</c:v>
                </c:pt>
                <c:pt idx="169">
                  <c:v>-10577</c:v>
                </c:pt>
                <c:pt idx="170">
                  <c:v>-10563</c:v>
                </c:pt>
                <c:pt idx="171">
                  <c:v>-10562</c:v>
                </c:pt>
                <c:pt idx="172">
                  <c:v>-10059</c:v>
                </c:pt>
                <c:pt idx="173">
                  <c:v>-10053</c:v>
                </c:pt>
                <c:pt idx="174">
                  <c:v>-9824</c:v>
                </c:pt>
                <c:pt idx="175">
                  <c:v>-9818</c:v>
                </c:pt>
                <c:pt idx="176">
                  <c:v>-9799</c:v>
                </c:pt>
                <c:pt idx="177">
                  <c:v>-9796</c:v>
                </c:pt>
                <c:pt idx="178">
                  <c:v>-7966</c:v>
                </c:pt>
                <c:pt idx="179">
                  <c:v>-7907</c:v>
                </c:pt>
                <c:pt idx="180">
                  <c:v>-7865</c:v>
                </c:pt>
                <c:pt idx="181">
                  <c:v>-7818</c:v>
                </c:pt>
                <c:pt idx="182">
                  <c:v>-7731</c:v>
                </c:pt>
                <c:pt idx="183">
                  <c:v>-7714</c:v>
                </c:pt>
                <c:pt idx="184">
                  <c:v>-7711</c:v>
                </c:pt>
                <c:pt idx="185">
                  <c:v>-7686</c:v>
                </c:pt>
                <c:pt idx="186">
                  <c:v>-7644</c:v>
                </c:pt>
                <c:pt idx="187">
                  <c:v>-7608</c:v>
                </c:pt>
                <c:pt idx="188">
                  <c:v>-7599</c:v>
                </c:pt>
                <c:pt idx="189">
                  <c:v>-7451</c:v>
                </c:pt>
                <c:pt idx="190">
                  <c:v>-7272</c:v>
                </c:pt>
                <c:pt idx="191">
                  <c:v>-7146</c:v>
                </c:pt>
                <c:pt idx="192">
                  <c:v>-7079</c:v>
                </c:pt>
                <c:pt idx="193">
                  <c:v>-7051</c:v>
                </c:pt>
                <c:pt idx="194">
                  <c:v>-6858</c:v>
                </c:pt>
                <c:pt idx="195">
                  <c:v>-6637</c:v>
                </c:pt>
                <c:pt idx="196">
                  <c:v>-6511</c:v>
                </c:pt>
                <c:pt idx="197">
                  <c:v>-6373</c:v>
                </c:pt>
                <c:pt idx="198">
                  <c:v>-6010</c:v>
                </c:pt>
                <c:pt idx="199">
                  <c:v>-5996</c:v>
                </c:pt>
                <c:pt idx="200">
                  <c:v>-5988</c:v>
                </c:pt>
                <c:pt idx="201">
                  <c:v>-5971</c:v>
                </c:pt>
                <c:pt idx="202">
                  <c:v>-5898</c:v>
                </c:pt>
                <c:pt idx="203">
                  <c:v>-5736</c:v>
                </c:pt>
                <c:pt idx="204">
                  <c:v>-5714</c:v>
                </c:pt>
                <c:pt idx="205">
                  <c:v>-5700</c:v>
                </c:pt>
                <c:pt idx="206">
                  <c:v>-5616</c:v>
                </c:pt>
                <c:pt idx="207">
                  <c:v>-5576</c:v>
                </c:pt>
                <c:pt idx="208">
                  <c:v>-5490</c:v>
                </c:pt>
                <c:pt idx="209">
                  <c:v>-5490</c:v>
                </c:pt>
                <c:pt idx="210">
                  <c:v>-5487</c:v>
                </c:pt>
                <c:pt idx="211">
                  <c:v>-5487</c:v>
                </c:pt>
                <c:pt idx="212">
                  <c:v>-5473</c:v>
                </c:pt>
                <c:pt idx="213">
                  <c:v>-5473</c:v>
                </c:pt>
                <c:pt idx="214">
                  <c:v>-5470</c:v>
                </c:pt>
                <c:pt idx="215">
                  <c:v>-5470</c:v>
                </c:pt>
                <c:pt idx="216">
                  <c:v>-5467</c:v>
                </c:pt>
                <c:pt idx="217">
                  <c:v>-5465</c:v>
                </c:pt>
                <c:pt idx="218">
                  <c:v>-5465</c:v>
                </c:pt>
                <c:pt idx="219">
                  <c:v>-5454</c:v>
                </c:pt>
                <c:pt idx="220">
                  <c:v>-5454</c:v>
                </c:pt>
                <c:pt idx="221">
                  <c:v>-5442</c:v>
                </c:pt>
                <c:pt idx="222">
                  <c:v>-5037</c:v>
                </c:pt>
                <c:pt idx="223">
                  <c:v>-4639</c:v>
                </c:pt>
                <c:pt idx="224">
                  <c:v>-4639</c:v>
                </c:pt>
                <c:pt idx="225">
                  <c:v>-4639</c:v>
                </c:pt>
                <c:pt idx="226">
                  <c:v>-4589</c:v>
                </c:pt>
                <c:pt idx="227">
                  <c:v>-4589</c:v>
                </c:pt>
                <c:pt idx="228">
                  <c:v>-4581</c:v>
                </c:pt>
                <c:pt idx="229">
                  <c:v>-4553</c:v>
                </c:pt>
                <c:pt idx="230">
                  <c:v>-4553</c:v>
                </c:pt>
                <c:pt idx="231">
                  <c:v>-4511</c:v>
                </c:pt>
                <c:pt idx="232">
                  <c:v>-4511</c:v>
                </c:pt>
                <c:pt idx="233">
                  <c:v>-4511</c:v>
                </c:pt>
                <c:pt idx="234">
                  <c:v>-4407</c:v>
                </c:pt>
                <c:pt idx="235">
                  <c:v>-4407</c:v>
                </c:pt>
                <c:pt idx="236">
                  <c:v>-4385</c:v>
                </c:pt>
                <c:pt idx="237">
                  <c:v>-4385</c:v>
                </c:pt>
                <c:pt idx="238">
                  <c:v>-4150</c:v>
                </c:pt>
                <c:pt idx="239">
                  <c:v>-4147</c:v>
                </c:pt>
                <c:pt idx="240">
                  <c:v>-4147</c:v>
                </c:pt>
                <c:pt idx="241">
                  <c:v>-4147</c:v>
                </c:pt>
                <c:pt idx="242">
                  <c:v>-3940</c:v>
                </c:pt>
                <c:pt idx="243">
                  <c:v>-3870</c:v>
                </c:pt>
                <c:pt idx="244">
                  <c:v>-3839</c:v>
                </c:pt>
                <c:pt idx="245">
                  <c:v>-3747</c:v>
                </c:pt>
                <c:pt idx="246">
                  <c:v>-3590</c:v>
                </c:pt>
                <c:pt idx="247">
                  <c:v>-3402</c:v>
                </c:pt>
                <c:pt idx="248">
                  <c:v>-3377</c:v>
                </c:pt>
                <c:pt idx="249">
                  <c:v>-3361</c:v>
                </c:pt>
                <c:pt idx="250">
                  <c:v>-3360</c:v>
                </c:pt>
                <c:pt idx="251">
                  <c:v>-3358</c:v>
                </c:pt>
                <c:pt idx="252">
                  <c:v>-3349</c:v>
                </c:pt>
                <c:pt idx="253">
                  <c:v>-3346</c:v>
                </c:pt>
                <c:pt idx="254">
                  <c:v>-3345.5</c:v>
                </c:pt>
                <c:pt idx="255">
                  <c:v>-3341</c:v>
                </c:pt>
                <c:pt idx="256">
                  <c:v>-3335</c:v>
                </c:pt>
                <c:pt idx="257">
                  <c:v>-3333</c:v>
                </c:pt>
                <c:pt idx="258">
                  <c:v>-3324</c:v>
                </c:pt>
                <c:pt idx="259">
                  <c:v>-3274</c:v>
                </c:pt>
                <c:pt idx="260">
                  <c:v>-3251</c:v>
                </c:pt>
                <c:pt idx="261">
                  <c:v>-3212</c:v>
                </c:pt>
                <c:pt idx="262">
                  <c:v>-3210</c:v>
                </c:pt>
                <c:pt idx="263">
                  <c:v>-3173</c:v>
                </c:pt>
                <c:pt idx="264">
                  <c:v>-3167</c:v>
                </c:pt>
                <c:pt idx="265">
                  <c:v>-3167</c:v>
                </c:pt>
                <c:pt idx="266">
                  <c:v>-3145</c:v>
                </c:pt>
                <c:pt idx="267">
                  <c:v>-3142</c:v>
                </c:pt>
                <c:pt idx="268">
                  <c:v>-3126</c:v>
                </c:pt>
                <c:pt idx="269">
                  <c:v>-3126</c:v>
                </c:pt>
                <c:pt idx="270">
                  <c:v>-3126</c:v>
                </c:pt>
                <c:pt idx="271">
                  <c:v>-3114</c:v>
                </c:pt>
                <c:pt idx="272">
                  <c:v>-3100</c:v>
                </c:pt>
                <c:pt idx="273">
                  <c:v>-3098</c:v>
                </c:pt>
                <c:pt idx="274">
                  <c:v>-3097</c:v>
                </c:pt>
                <c:pt idx="275">
                  <c:v>-3094</c:v>
                </c:pt>
                <c:pt idx="276">
                  <c:v>-3083</c:v>
                </c:pt>
                <c:pt idx="277">
                  <c:v>-3078</c:v>
                </c:pt>
                <c:pt idx="278">
                  <c:v>-3059.5</c:v>
                </c:pt>
                <c:pt idx="279">
                  <c:v>-3017</c:v>
                </c:pt>
                <c:pt idx="280">
                  <c:v>-3017</c:v>
                </c:pt>
                <c:pt idx="281">
                  <c:v>-3017</c:v>
                </c:pt>
                <c:pt idx="282">
                  <c:v>-2924</c:v>
                </c:pt>
                <c:pt idx="283">
                  <c:v>-2924</c:v>
                </c:pt>
                <c:pt idx="284">
                  <c:v>-2921</c:v>
                </c:pt>
                <c:pt idx="285">
                  <c:v>-2919</c:v>
                </c:pt>
                <c:pt idx="286">
                  <c:v>-2894</c:v>
                </c:pt>
                <c:pt idx="287">
                  <c:v>-2868</c:v>
                </c:pt>
                <c:pt idx="288">
                  <c:v>-2865</c:v>
                </c:pt>
                <c:pt idx="289">
                  <c:v>-2860</c:v>
                </c:pt>
                <c:pt idx="290">
                  <c:v>-2821</c:v>
                </c:pt>
                <c:pt idx="291">
                  <c:v>-2819</c:v>
                </c:pt>
                <c:pt idx="292">
                  <c:v>-2818</c:v>
                </c:pt>
                <c:pt idx="293">
                  <c:v>-2809</c:v>
                </c:pt>
                <c:pt idx="294">
                  <c:v>-2793</c:v>
                </c:pt>
                <c:pt idx="295">
                  <c:v>-2790</c:v>
                </c:pt>
                <c:pt idx="296">
                  <c:v>-2790</c:v>
                </c:pt>
                <c:pt idx="297">
                  <c:v>-2790</c:v>
                </c:pt>
                <c:pt idx="298">
                  <c:v>-2790</c:v>
                </c:pt>
                <c:pt idx="299">
                  <c:v>-2753</c:v>
                </c:pt>
                <c:pt idx="300">
                  <c:v>-2725</c:v>
                </c:pt>
                <c:pt idx="301">
                  <c:v>-2647</c:v>
                </c:pt>
                <c:pt idx="302">
                  <c:v>-2644</c:v>
                </c:pt>
                <c:pt idx="303">
                  <c:v>-2638</c:v>
                </c:pt>
                <c:pt idx="304">
                  <c:v>-2616</c:v>
                </c:pt>
                <c:pt idx="305">
                  <c:v>-2616</c:v>
                </c:pt>
                <c:pt idx="306">
                  <c:v>-2616</c:v>
                </c:pt>
                <c:pt idx="307">
                  <c:v>-2616</c:v>
                </c:pt>
                <c:pt idx="308">
                  <c:v>-2613</c:v>
                </c:pt>
                <c:pt idx="309">
                  <c:v>-2605</c:v>
                </c:pt>
                <c:pt idx="310">
                  <c:v>-2605</c:v>
                </c:pt>
                <c:pt idx="311">
                  <c:v>-2605</c:v>
                </c:pt>
                <c:pt idx="312">
                  <c:v>-2577</c:v>
                </c:pt>
                <c:pt idx="313">
                  <c:v>-2550</c:v>
                </c:pt>
                <c:pt idx="314">
                  <c:v>-2527</c:v>
                </c:pt>
                <c:pt idx="315">
                  <c:v>-2513</c:v>
                </c:pt>
                <c:pt idx="316">
                  <c:v>-2512.5</c:v>
                </c:pt>
                <c:pt idx="317">
                  <c:v>-2496</c:v>
                </c:pt>
                <c:pt idx="318">
                  <c:v>-2494</c:v>
                </c:pt>
                <c:pt idx="319">
                  <c:v>-2491</c:v>
                </c:pt>
                <c:pt idx="320">
                  <c:v>-2485</c:v>
                </c:pt>
                <c:pt idx="321">
                  <c:v>-2468</c:v>
                </c:pt>
                <c:pt idx="322">
                  <c:v>-2454</c:v>
                </c:pt>
                <c:pt idx="323">
                  <c:v>-2452</c:v>
                </c:pt>
                <c:pt idx="324">
                  <c:v>-2426</c:v>
                </c:pt>
                <c:pt idx="325">
                  <c:v>-2407</c:v>
                </c:pt>
                <c:pt idx="326">
                  <c:v>-2323</c:v>
                </c:pt>
                <c:pt idx="327">
                  <c:v>-2281</c:v>
                </c:pt>
                <c:pt idx="328">
                  <c:v>-2252</c:v>
                </c:pt>
                <c:pt idx="329">
                  <c:v>-2241</c:v>
                </c:pt>
                <c:pt idx="330">
                  <c:v>-2189</c:v>
                </c:pt>
                <c:pt idx="331">
                  <c:v>-2189</c:v>
                </c:pt>
                <c:pt idx="332">
                  <c:v>-2189</c:v>
                </c:pt>
                <c:pt idx="333">
                  <c:v>-2096</c:v>
                </c:pt>
                <c:pt idx="334">
                  <c:v>-2074</c:v>
                </c:pt>
                <c:pt idx="335">
                  <c:v>-2074</c:v>
                </c:pt>
                <c:pt idx="336">
                  <c:v>-2043</c:v>
                </c:pt>
                <c:pt idx="337">
                  <c:v>-2043</c:v>
                </c:pt>
                <c:pt idx="338">
                  <c:v>-2012</c:v>
                </c:pt>
                <c:pt idx="339">
                  <c:v>-1948</c:v>
                </c:pt>
                <c:pt idx="340">
                  <c:v>-1945</c:v>
                </c:pt>
                <c:pt idx="341">
                  <c:v>-1830</c:v>
                </c:pt>
                <c:pt idx="342">
                  <c:v>-1797</c:v>
                </c:pt>
                <c:pt idx="343">
                  <c:v>-1794</c:v>
                </c:pt>
                <c:pt idx="344">
                  <c:v>-1780</c:v>
                </c:pt>
                <c:pt idx="345">
                  <c:v>-1769</c:v>
                </c:pt>
                <c:pt idx="346">
                  <c:v>-1741</c:v>
                </c:pt>
                <c:pt idx="347">
                  <c:v>-1724</c:v>
                </c:pt>
                <c:pt idx="348">
                  <c:v>-1724</c:v>
                </c:pt>
                <c:pt idx="349">
                  <c:v>-1724</c:v>
                </c:pt>
                <c:pt idx="350">
                  <c:v>-1724</c:v>
                </c:pt>
                <c:pt idx="351">
                  <c:v>-1724</c:v>
                </c:pt>
                <c:pt idx="352">
                  <c:v>-1674</c:v>
                </c:pt>
                <c:pt idx="353">
                  <c:v>-1649</c:v>
                </c:pt>
                <c:pt idx="354">
                  <c:v>-1638</c:v>
                </c:pt>
                <c:pt idx="355">
                  <c:v>-1581</c:v>
                </c:pt>
                <c:pt idx="356">
                  <c:v>-1570</c:v>
                </c:pt>
                <c:pt idx="357">
                  <c:v>-1474</c:v>
                </c:pt>
                <c:pt idx="358">
                  <c:v>-1344</c:v>
                </c:pt>
                <c:pt idx="359">
                  <c:v>-1338</c:v>
                </c:pt>
                <c:pt idx="360">
                  <c:v>-1330</c:v>
                </c:pt>
                <c:pt idx="361">
                  <c:v>-1319</c:v>
                </c:pt>
                <c:pt idx="362">
                  <c:v>-1313</c:v>
                </c:pt>
                <c:pt idx="363">
                  <c:v>-1215</c:v>
                </c:pt>
                <c:pt idx="364">
                  <c:v>-1205</c:v>
                </c:pt>
                <c:pt idx="365">
                  <c:v>-1201</c:v>
                </c:pt>
                <c:pt idx="366">
                  <c:v>-1176</c:v>
                </c:pt>
                <c:pt idx="367">
                  <c:v>-1109</c:v>
                </c:pt>
                <c:pt idx="368">
                  <c:v>-1050</c:v>
                </c:pt>
                <c:pt idx="369">
                  <c:v>-1016</c:v>
                </c:pt>
                <c:pt idx="370">
                  <c:v>-997</c:v>
                </c:pt>
                <c:pt idx="371">
                  <c:v>-994</c:v>
                </c:pt>
                <c:pt idx="372">
                  <c:v>-988</c:v>
                </c:pt>
                <c:pt idx="373">
                  <c:v>-936</c:v>
                </c:pt>
                <c:pt idx="374">
                  <c:v>-882</c:v>
                </c:pt>
                <c:pt idx="375">
                  <c:v>-834</c:v>
                </c:pt>
                <c:pt idx="376">
                  <c:v>-820</c:v>
                </c:pt>
                <c:pt idx="377">
                  <c:v>-793</c:v>
                </c:pt>
                <c:pt idx="378">
                  <c:v>-792</c:v>
                </c:pt>
                <c:pt idx="379">
                  <c:v>-778</c:v>
                </c:pt>
                <c:pt idx="380">
                  <c:v>-776</c:v>
                </c:pt>
                <c:pt idx="381">
                  <c:v>-765</c:v>
                </c:pt>
                <c:pt idx="382">
                  <c:v>-765</c:v>
                </c:pt>
                <c:pt idx="383">
                  <c:v>-753</c:v>
                </c:pt>
                <c:pt idx="384">
                  <c:v>-733</c:v>
                </c:pt>
                <c:pt idx="385">
                  <c:v>-733</c:v>
                </c:pt>
                <c:pt idx="386">
                  <c:v>-717</c:v>
                </c:pt>
                <c:pt idx="387">
                  <c:v>-708</c:v>
                </c:pt>
                <c:pt idx="388">
                  <c:v>-706</c:v>
                </c:pt>
                <c:pt idx="389">
                  <c:v>-703</c:v>
                </c:pt>
                <c:pt idx="390">
                  <c:v>-688</c:v>
                </c:pt>
                <c:pt idx="391">
                  <c:v>-688</c:v>
                </c:pt>
                <c:pt idx="392">
                  <c:v>-680</c:v>
                </c:pt>
                <c:pt idx="393">
                  <c:v>-680</c:v>
                </c:pt>
                <c:pt idx="394">
                  <c:v>-667</c:v>
                </c:pt>
                <c:pt idx="395">
                  <c:v>-666</c:v>
                </c:pt>
                <c:pt idx="396">
                  <c:v>-658</c:v>
                </c:pt>
                <c:pt idx="397">
                  <c:v>-591</c:v>
                </c:pt>
                <c:pt idx="398">
                  <c:v>-559</c:v>
                </c:pt>
                <c:pt idx="399">
                  <c:v>-558</c:v>
                </c:pt>
                <c:pt idx="400">
                  <c:v>-532</c:v>
                </c:pt>
                <c:pt idx="401">
                  <c:v>-488</c:v>
                </c:pt>
                <c:pt idx="402">
                  <c:v>-485</c:v>
                </c:pt>
                <c:pt idx="403">
                  <c:v>-467</c:v>
                </c:pt>
                <c:pt idx="404">
                  <c:v>-467</c:v>
                </c:pt>
                <c:pt idx="405">
                  <c:v>-467</c:v>
                </c:pt>
                <c:pt idx="406">
                  <c:v>-451</c:v>
                </c:pt>
                <c:pt idx="407">
                  <c:v>-445</c:v>
                </c:pt>
                <c:pt idx="408">
                  <c:v>-443</c:v>
                </c:pt>
                <c:pt idx="409">
                  <c:v>-443</c:v>
                </c:pt>
                <c:pt idx="410">
                  <c:v>-443</c:v>
                </c:pt>
                <c:pt idx="411">
                  <c:v>-437</c:v>
                </c:pt>
                <c:pt idx="412">
                  <c:v>-415</c:v>
                </c:pt>
                <c:pt idx="413">
                  <c:v>-414</c:v>
                </c:pt>
                <c:pt idx="414">
                  <c:v>-414</c:v>
                </c:pt>
                <c:pt idx="415">
                  <c:v>-401</c:v>
                </c:pt>
                <c:pt idx="416">
                  <c:v>-400</c:v>
                </c:pt>
                <c:pt idx="417">
                  <c:v>-398</c:v>
                </c:pt>
                <c:pt idx="418">
                  <c:v>-398</c:v>
                </c:pt>
                <c:pt idx="419">
                  <c:v>-397</c:v>
                </c:pt>
                <c:pt idx="420">
                  <c:v>-387</c:v>
                </c:pt>
                <c:pt idx="421">
                  <c:v>-361</c:v>
                </c:pt>
                <c:pt idx="422">
                  <c:v>-356</c:v>
                </c:pt>
                <c:pt idx="423">
                  <c:v>-336</c:v>
                </c:pt>
                <c:pt idx="424">
                  <c:v>-252</c:v>
                </c:pt>
                <c:pt idx="425">
                  <c:v>-211</c:v>
                </c:pt>
                <c:pt idx="426">
                  <c:v>-208</c:v>
                </c:pt>
                <c:pt idx="427">
                  <c:v>-137</c:v>
                </c:pt>
                <c:pt idx="428">
                  <c:v>-129</c:v>
                </c:pt>
                <c:pt idx="429">
                  <c:v>-73</c:v>
                </c:pt>
                <c:pt idx="430">
                  <c:v>-14</c:v>
                </c:pt>
                <c:pt idx="431">
                  <c:v>-8</c:v>
                </c:pt>
                <c:pt idx="432">
                  <c:v>0</c:v>
                </c:pt>
                <c:pt idx="433">
                  <c:v>83</c:v>
                </c:pt>
                <c:pt idx="434">
                  <c:v>117</c:v>
                </c:pt>
                <c:pt idx="435">
                  <c:v>128</c:v>
                </c:pt>
                <c:pt idx="436">
                  <c:v>128</c:v>
                </c:pt>
                <c:pt idx="437">
                  <c:v>140</c:v>
                </c:pt>
                <c:pt idx="438">
                  <c:v>178</c:v>
                </c:pt>
                <c:pt idx="439">
                  <c:v>209</c:v>
                </c:pt>
                <c:pt idx="440">
                  <c:v>302</c:v>
                </c:pt>
                <c:pt idx="441">
                  <c:v>318</c:v>
                </c:pt>
                <c:pt idx="442">
                  <c:v>343</c:v>
                </c:pt>
                <c:pt idx="443">
                  <c:v>343</c:v>
                </c:pt>
                <c:pt idx="444">
                  <c:v>360</c:v>
                </c:pt>
                <c:pt idx="445">
                  <c:v>361</c:v>
                </c:pt>
                <c:pt idx="446">
                  <c:v>363</c:v>
                </c:pt>
                <c:pt idx="447">
                  <c:v>389</c:v>
                </c:pt>
                <c:pt idx="448">
                  <c:v>400</c:v>
                </c:pt>
                <c:pt idx="449">
                  <c:v>402</c:v>
                </c:pt>
                <c:pt idx="450">
                  <c:v>403</c:v>
                </c:pt>
                <c:pt idx="451">
                  <c:v>430</c:v>
                </c:pt>
                <c:pt idx="452">
                  <c:v>492</c:v>
                </c:pt>
                <c:pt idx="453">
                  <c:v>492</c:v>
                </c:pt>
                <c:pt idx="454">
                  <c:v>492</c:v>
                </c:pt>
                <c:pt idx="455">
                  <c:v>512</c:v>
                </c:pt>
                <c:pt idx="456">
                  <c:v>564</c:v>
                </c:pt>
                <c:pt idx="457">
                  <c:v>581</c:v>
                </c:pt>
                <c:pt idx="458">
                  <c:v>592</c:v>
                </c:pt>
                <c:pt idx="459">
                  <c:v>604</c:v>
                </c:pt>
                <c:pt idx="460">
                  <c:v>620</c:v>
                </c:pt>
                <c:pt idx="461">
                  <c:v>621</c:v>
                </c:pt>
                <c:pt idx="462">
                  <c:v>651</c:v>
                </c:pt>
                <c:pt idx="463">
                  <c:v>665</c:v>
                </c:pt>
                <c:pt idx="464">
                  <c:v>679</c:v>
                </c:pt>
                <c:pt idx="465">
                  <c:v>707</c:v>
                </c:pt>
                <c:pt idx="466">
                  <c:v>707</c:v>
                </c:pt>
                <c:pt idx="467">
                  <c:v>707</c:v>
                </c:pt>
                <c:pt idx="468">
                  <c:v>707</c:v>
                </c:pt>
                <c:pt idx="469">
                  <c:v>735</c:v>
                </c:pt>
                <c:pt idx="470">
                  <c:v>783</c:v>
                </c:pt>
                <c:pt idx="471">
                  <c:v>814</c:v>
                </c:pt>
                <c:pt idx="472">
                  <c:v>830</c:v>
                </c:pt>
                <c:pt idx="473">
                  <c:v>878</c:v>
                </c:pt>
                <c:pt idx="474">
                  <c:v>878</c:v>
                </c:pt>
                <c:pt idx="475">
                  <c:v>878</c:v>
                </c:pt>
                <c:pt idx="476">
                  <c:v>897</c:v>
                </c:pt>
                <c:pt idx="477">
                  <c:v>903</c:v>
                </c:pt>
                <c:pt idx="478">
                  <c:v>911</c:v>
                </c:pt>
                <c:pt idx="479">
                  <c:v>912</c:v>
                </c:pt>
                <c:pt idx="480">
                  <c:v>953</c:v>
                </c:pt>
                <c:pt idx="481">
                  <c:v>984</c:v>
                </c:pt>
                <c:pt idx="482">
                  <c:v>998</c:v>
                </c:pt>
                <c:pt idx="483">
                  <c:v>1006</c:v>
                </c:pt>
                <c:pt idx="484">
                  <c:v>1021</c:v>
                </c:pt>
                <c:pt idx="485">
                  <c:v>1102</c:v>
                </c:pt>
                <c:pt idx="486">
                  <c:v>1107</c:v>
                </c:pt>
                <c:pt idx="487">
                  <c:v>1110</c:v>
                </c:pt>
                <c:pt idx="488">
                  <c:v>1110</c:v>
                </c:pt>
                <c:pt idx="489">
                  <c:v>1110</c:v>
                </c:pt>
                <c:pt idx="490">
                  <c:v>1119</c:v>
                </c:pt>
                <c:pt idx="491">
                  <c:v>1122</c:v>
                </c:pt>
                <c:pt idx="492">
                  <c:v>1125</c:v>
                </c:pt>
                <c:pt idx="493">
                  <c:v>1146</c:v>
                </c:pt>
                <c:pt idx="494">
                  <c:v>1147</c:v>
                </c:pt>
                <c:pt idx="495">
                  <c:v>1150</c:v>
                </c:pt>
                <c:pt idx="496">
                  <c:v>1155</c:v>
                </c:pt>
                <c:pt idx="497">
                  <c:v>1163</c:v>
                </c:pt>
                <c:pt idx="498">
                  <c:v>1174</c:v>
                </c:pt>
                <c:pt idx="499">
                  <c:v>1174</c:v>
                </c:pt>
                <c:pt idx="500">
                  <c:v>1188</c:v>
                </c:pt>
                <c:pt idx="501">
                  <c:v>1191</c:v>
                </c:pt>
                <c:pt idx="502">
                  <c:v>1202</c:v>
                </c:pt>
                <c:pt idx="503">
                  <c:v>1219.5</c:v>
                </c:pt>
                <c:pt idx="504">
                  <c:v>1269</c:v>
                </c:pt>
                <c:pt idx="505">
                  <c:v>1278</c:v>
                </c:pt>
                <c:pt idx="506">
                  <c:v>1309</c:v>
                </c:pt>
                <c:pt idx="507">
                  <c:v>1339</c:v>
                </c:pt>
                <c:pt idx="508">
                  <c:v>1345</c:v>
                </c:pt>
                <c:pt idx="509">
                  <c:v>1359</c:v>
                </c:pt>
                <c:pt idx="510">
                  <c:v>1364</c:v>
                </c:pt>
                <c:pt idx="511">
                  <c:v>1365</c:v>
                </c:pt>
                <c:pt idx="512">
                  <c:v>1378</c:v>
                </c:pt>
                <c:pt idx="513">
                  <c:v>1384</c:v>
                </c:pt>
                <c:pt idx="514">
                  <c:v>1406</c:v>
                </c:pt>
                <c:pt idx="515">
                  <c:v>1437</c:v>
                </c:pt>
                <c:pt idx="516">
                  <c:v>1465</c:v>
                </c:pt>
                <c:pt idx="517">
                  <c:v>1465</c:v>
                </c:pt>
                <c:pt idx="518">
                  <c:v>1490</c:v>
                </c:pt>
                <c:pt idx="519">
                  <c:v>1521</c:v>
                </c:pt>
                <c:pt idx="520">
                  <c:v>1591</c:v>
                </c:pt>
                <c:pt idx="521">
                  <c:v>1611</c:v>
                </c:pt>
                <c:pt idx="522">
                  <c:v>1638</c:v>
                </c:pt>
                <c:pt idx="523">
                  <c:v>1641</c:v>
                </c:pt>
                <c:pt idx="524">
                  <c:v>1641</c:v>
                </c:pt>
                <c:pt idx="525">
                  <c:v>1645</c:v>
                </c:pt>
                <c:pt idx="526">
                  <c:v>1653</c:v>
                </c:pt>
                <c:pt idx="527">
                  <c:v>1745</c:v>
                </c:pt>
                <c:pt idx="528">
                  <c:v>1753</c:v>
                </c:pt>
                <c:pt idx="529">
                  <c:v>1798</c:v>
                </c:pt>
                <c:pt idx="530">
                  <c:v>1823</c:v>
                </c:pt>
                <c:pt idx="531">
                  <c:v>1860</c:v>
                </c:pt>
                <c:pt idx="532">
                  <c:v>1863</c:v>
                </c:pt>
                <c:pt idx="533">
                  <c:v>1863</c:v>
                </c:pt>
                <c:pt idx="534">
                  <c:v>1882</c:v>
                </c:pt>
                <c:pt idx="535">
                  <c:v>1885</c:v>
                </c:pt>
                <c:pt idx="536">
                  <c:v>1887</c:v>
                </c:pt>
                <c:pt idx="537">
                  <c:v>1910</c:v>
                </c:pt>
                <c:pt idx="538">
                  <c:v>1913</c:v>
                </c:pt>
                <c:pt idx="539">
                  <c:v>1947</c:v>
                </c:pt>
                <c:pt idx="540">
                  <c:v>1949</c:v>
                </c:pt>
                <c:pt idx="541">
                  <c:v>1967</c:v>
                </c:pt>
                <c:pt idx="542">
                  <c:v>1972</c:v>
                </c:pt>
                <c:pt idx="543">
                  <c:v>1983</c:v>
                </c:pt>
                <c:pt idx="544">
                  <c:v>1997</c:v>
                </c:pt>
                <c:pt idx="545">
                  <c:v>2006</c:v>
                </c:pt>
                <c:pt idx="546">
                  <c:v>2014</c:v>
                </c:pt>
                <c:pt idx="547">
                  <c:v>2030</c:v>
                </c:pt>
                <c:pt idx="548">
                  <c:v>2033</c:v>
                </c:pt>
                <c:pt idx="549">
                  <c:v>2061</c:v>
                </c:pt>
                <c:pt idx="550">
                  <c:v>2067</c:v>
                </c:pt>
                <c:pt idx="551">
                  <c:v>2081</c:v>
                </c:pt>
                <c:pt idx="552">
                  <c:v>2097</c:v>
                </c:pt>
                <c:pt idx="553">
                  <c:v>2097</c:v>
                </c:pt>
                <c:pt idx="554">
                  <c:v>2100</c:v>
                </c:pt>
                <c:pt idx="555">
                  <c:v>2139</c:v>
                </c:pt>
                <c:pt idx="556">
                  <c:v>2167</c:v>
                </c:pt>
                <c:pt idx="557">
                  <c:v>2188</c:v>
                </c:pt>
                <c:pt idx="558">
                  <c:v>2190</c:v>
                </c:pt>
                <c:pt idx="559">
                  <c:v>2207</c:v>
                </c:pt>
                <c:pt idx="560">
                  <c:v>2223</c:v>
                </c:pt>
                <c:pt idx="561">
                  <c:v>2223</c:v>
                </c:pt>
                <c:pt idx="562">
                  <c:v>2268</c:v>
                </c:pt>
                <c:pt idx="563">
                  <c:v>2280</c:v>
                </c:pt>
                <c:pt idx="564">
                  <c:v>2296</c:v>
                </c:pt>
                <c:pt idx="565">
                  <c:v>2296</c:v>
                </c:pt>
                <c:pt idx="566">
                  <c:v>2296</c:v>
                </c:pt>
                <c:pt idx="567">
                  <c:v>2335</c:v>
                </c:pt>
                <c:pt idx="568">
                  <c:v>2335</c:v>
                </c:pt>
                <c:pt idx="569">
                  <c:v>2344</c:v>
                </c:pt>
                <c:pt idx="570">
                  <c:v>2349</c:v>
                </c:pt>
                <c:pt idx="571">
                  <c:v>2402</c:v>
                </c:pt>
                <c:pt idx="572">
                  <c:v>2430</c:v>
                </c:pt>
                <c:pt idx="573">
                  <c:v>2465</c:v>
                </c:pt>
                <c:pt idx="574">
                  <c:v>2497</c:v>
                </c:pt>
                <c:pt idx="575">
                  <c:v>2534</c:v>
                </c:pt>
                <c:pt idx="576">
                  <c:v>2534</c:v>
                </c:pt>
                <c:pt idx="577">
                  <c:v>2601</c:v>
                </c:pt>
                <c:pt idx="578">
                  <c:v>2601</c:v>
                </c:pt>
                <c:pt idx="579">
                  <c:v>2604</c:v>
                </c:pt>
                <c:pt idx="580">
                  <c:v>2612</c:v>
                </c:pt>
                <c:pt idx="581">
                  <c:v>2690</c:v>
                </c:pt>
                <c:pt idx="582">
                  <c:v>2750</c:v>
                </c:pt>
                <c:pt idx="583">
                  <c:v>2755</c:v>
                </c:pt>
                <c:pt idx="584">
                  <c:v>2780</c:v>
                </c:pt>
                <c:pt idx="585">
                  <c:v>2791</c:v>
                </c:pt>
                <c:pt idx="586">
                  <c:v>2823</c:v>
                </c:pt>
                <c:pt idx="587">
                  <c:v>2836</c:v>
                </c:pt>
                <c:pt idx="588">
                  <c:v>2839</c:v>
                </c:pt>
                <c:pt idx="589">
                  <c:v>2850</c:v>
                </c:pt>
                <c:pt idx="590">
                  <c:v>2859</c:v>
                </c:pt>
                <c:pt idx="591">
                  <c:v>2934</c:v>
                </c:pt>
                <c:pt idx="592">
                  <c:v>2965</c:v>
                </c:pt>
                <c:pt idx="593">
                  <c:v>2995</c:v>
                </c:pt>
                <c:pt idx="594">
                  <c:v>3015</c:v>
                </c:pt>
                <c:pt idx="595">
                  <c:v>3057</c:v>
                </c:pt>
                <c:pt idx="596">
                  <c:v>3058</c:v>
                </c:pt>
                <c:pt idx="597">
                  <c:v>3058</c:v>
                </c:pt>
                <c:pt idx="598">
                  <c:v>3069</c:v>
                </c:pt>
                <c:pt idx="599">
                  <c:v>3138</c:v>
                </c:pt>
                <c:pt idx="600">
                  <c:v>3161</c:v>
                </c:pt>
                <c:pt idx="601">
                  <c:v>3188</c:v>
                </c:pt>
                <c:pt idx="602">
                  <c:v>3240</c:v>
                </c:pt>
                <c:pt idx="603">
                  <c:v>3275</c:v>
                </c:pt>
                <c:pt idx="604">
                  <c:v>3287</c:v>
                </c:pt>
                <c:pt idx="605">
                  <c:v>3303</c:v>
                </c:pt>
                <c:pt idx="606">
                  <c:v>3303</c:v>
                </c:pt>
                <c:pt idx="607">
                  <c:v>3317</c:v>
                </c:pt>
                <c:pt idx="608">
                  <c:v>3401</c:v>
                </c:pt>
                <c:pt idx="609">
                  <c:v>3477</c:v>
                </c:pt>
                <c:pt idx="610">
                  <c:v>3483</c:v>
                </c:pt>
                <c:pt idx="611">
                  <c:v>3533</c:v>
                </c:pt>
                <c:pt idx="612">
                  <c:v>3580</c:v>
                </c:pt>
                <c:pt idx="613">
                  <c:v>3608</c:v>
                </c:pt>
                <c:pt idx="614">
                  <c:v>3756</c:v>
                </c:pt>
                <c:pt idx="615">
                  <c:v>3821</c:v>
                </c:pt>
                <c:pt idx="616">
                  <c:v>3840</c:v>
                </c:pt>
                <c:pt idx="617">
                  <c:v>3844</c:v>
                </c:pt>
                <c:pt idx="618">
                  <c:v>3883</c:v>
                </c:pt>
                <c:pt idx="619">
                  <c:v>3919</c:v>
                </c:pt>
                <c:pt idx="620">
                  <c:v>3989</c:v>
                </c:pt>
                <c:pt idx="621">
                  <c:v>4023</c:v>
                </c:pt>
                <c:pt idx="622">
                  <c:v>4059</c:v>
                </c:pt>
                <c:pt idx="623">
                  <c:v>4095</c:v>
                </c:pt>
                <c:pt idx="624">
                  <c:v>4120</c:v>
                </c:pt>
                <c:pt idx="625">
                  <c:v>4129</c:v>
                </c:pt>
                <c:pt idx="626">
                  <c:v>4179</c:v>
                </c:pt>
                <c:pt idx="627">
                  <c:v>4199</c:v>
                </c:pt>
                <c:pt idx="628">
                  <c:v>4252</c:v>
                </c:pt>
                <c:pt idx="629">
                  <c:v>4255</c:v>
                </c:pt>
                <c:pt idx="630">
                  <c:v>4261</c:v>
                </c:pt>
                <c:pt idx="631">
                  <c:v>4325</c:v>
                </c:pt>
                <c:pt idx="632">
                  <c:v>4378</c:v>
                </c:pt>
                <c:pt idx="633">
                  <c:v>4384</c:v>
                </c:pt>
                <c:pt idx="634">
                  <c:v>4400</c:v>
                </c:pt>
                <c:pt idx="635">
                  <c:v>4407</c:v>
                </c:pt>
                <c:pt idx="636">
                  <c:v>4412</c:v>
                </c:pt>
                <c:pt idx="637">
                  <c:v>4439</c:v>
                </c:pt>
                <c:pt idx="638">
                  <c:v>4470</c:v>
                </c:pt>
                <c:pt idx="639">
                  <c:v>4490</c:v>
                </c:pt>
                <c:pt idx="640">
                  <c:v>4517</c:v>
                </c:pt>
                <c:pt idx="641">
                  <c:v>4557</c:v>
                </c:pt>
                <c:pt idx="642">
                  <c:v>4585</c:v>
                </c:pt>
                <c:pt idx="643">
                  <c:v>4599</c:v>
                </c:pt>
                <c:pt idx="644">
                  <c:v>4624</c:v>
                </c:pt>
                <c:pt idx="645">
                  <c:v>4627</c:v>
                </c:pt>
                <c:pt idx="646">
                  <c:v>4632</c:v>
                </c:pt>
                <c:pt idx="647">
                  <c:v>4662</c:v>
                </c:pt>
                <c:pt idx="648">
                  <c:v>4674</c:v>
                </c:pt>
                <c:pt idx="649">
                  <c:v>4674</c:v>
                </c:pt>
                <c:pt idx="650">
                  <c:v>4692</c:v>
                </c:pt>
                <c:pt idx="651">
                  <c:v>4730</c:v>
                </c:pt>
                <c:pt idx="652">
                  <c:v>4733</c:v>
                </c:pt>
                <c:pt idx="653">
                  <c:v>4733</c:v>
                </c:pt>
                <c:pt idx="654">
                  <c:v>4750</c:v>
                </c:pt>
                <c:pt idx="655">
                  <c:v>4756</c:v>
                </c:pt>
                <c:pt idx="656">
                  <c:v>4773</c:v>
                </c:pt>
                <c:pt idx="657">
                  <c:v>4834</c:v>
                </c:pt>
                <c:pt idx="658">
                  <c:v>4870</c:v>
                </c:pt>
                <c:pt idx="659">
                  <c:v>4884</c:v>
                </c:pt>
                <c:pt idx="660">
                  <c:v>4892</c:v>
                </c:pt>
                <c:pt idx="661">
                  <c:v>4932</c:v>
                </c:pt>
                <c:pt idx="662">
                  <c:v>4938</c:v>
                </c:pt>
                <c:pt idx="663">
                  <c:v>4949</c:v>
                </c:pt>
                <c:pt idx="664">
                  <c:v>4965</c:v>
                </c:pt>
                <c:pt idx="665">
                  <c:v>4988</c:v>
                </c:pt>
                <c:pt idx="666">
                  <c:v>5007</c:v>
                </c:pt>
                <c:pt idx="667">
                  <c:v>5021</c:v>
                </c:pt>
                <c:pt idx="668">
                  <c:v>5066</c:v>
                </c:pt>
                <c:pt idx="669">
                  <c:v>5144</c:v>
                </c:pt>
                <c:pt idx="670">
                  <c:v>5144</c:v>
                </c:pt>
                <c:pt idx="671">
                  <c:v>5169</c:v>
                </c:pt>
                <c:pt idx="672">
                  <c:v>5172</c:v>
                </c:pt>
                <c:pt idx="673">
                  <c:v>5214</c:v>
                </c:pt>
                <c:pt idx="674">
                  <c:v>5214</c:v>
                </c:pt>
                <c:pt idx="675">
                  <c:v>5215</c:v>
                </c:pt>
                <c:pt idx="676">
                  <c:v>5251</c:v>
                </c:pt>
                <c:pt idx="677">
                  <c:v>5254</c:v>
                </c:pt>
                <c:pt idx="678">
                  <c:v>5284</c:v>
                </c:pt>
                <c:pt idx="679">
                  <c:v>5284</c:v>
                </c:pt>
                <c:pt idx="680">
                  <c:v>5284</c:v>
                </c:pt>
                <c:pt idx="681">
                  <c:v>5324</c:v>
                </c:pt>
                <c:pt idx="682">
                  <c:v>5345</c:v>
                </c:pt>
                <c:pt idx="683">
                  <c:v>5390</c:v>
                </c:pt>
                <c:pt idx="684">
                  <c:v>5416</c:v>
                </c:pt>
                <c:pt idx="685">
                  <c:v>5450</c:v>
                </c:pt>
                <c:pt idx="686">
                  <c:v>5458</c:v>
                </c:pt>
                <c:pt idx="687">
                  <c:v>5483</c:v>
                </c:pt>
                <c:pt idx="688">
                  <c:v>5489</c:v>
                </c:pt>
                <c:pt idx="689">
                  <c:v>5489</c:v>
                </c:pt>
                <c:pt idx="690">
                  <c:v>5489</c:v>
                </c:pt>
                <c:pt idx="691">
                  <c:v>5489</c:v>
                </c:pt>
                <c:pt idx="692">
                  <c:v>5489</c:v>
                </c:pt>
                <c:pt idx="693">
                  <c:v>5514</c:v>
                </c:pt>
                <c:pt idx="694">
                  <c:v>5517</c:v>
                </c:pt>
                <c:pt idx="695">
                  <c:v>5556</c:v>
                </c:pt>
                <c:pt idx="696">
                  <c:v>5556</c:v>
                </c:pt>
                <c:pt idx="697">
                  <c:v>5626</c:v>
                </c:pt>
                <c:pt idx="698">
                  <c:v>5664</c:v>
                </c:pt>
                <c:pt idx="699">
                  <c:v>5712</c:v>
                </c:pt>
                <c:pt idx="700">
                  <c:v>5723</c:v>
                </c:pt>
                <c:pt idx="701">
                  <c:v>5726</c:v>
                </c:pt>
                <c:pt idx="702">
                  <c:v>5825</c:v>
                </c:pt>
                <c:pt idx="703">
                  <c:v>5835</c:v>
                </c:pt>
                <c:pt idx="704">
                  <c:v>5858</c:v>
                </c:pt>
                <c:pt idx="705">
                  <c:v>5909</c:v>
                </c:pt>
                <c:pt idx="706">
                  <c:v>5909</c:v>
                </c:pt>
                <c:pt idx="707">
                  <c:v>5975</c:v>
                </c:pt>
                <c:pt idx="708">
                  <c:v>6012</c:v>
                </c:pt>
                <c:pt idx="709">
                  <c:v>6015</c:v>
                </c:pt>
                <c:pt idx="710">
                  <c:v>6015</c:v>
                </c:pt>
                <c:pt idx="711">
                  <c:v>6015</c:v>
                </c:pt>
                <c:pt idx="712">
                  <c:v>6018</c:v>
                </c:pt>
                <c:pt idx="713">
                  <c:v>6040</c:v>
                </c:pt>
                <c:pt idx="714">
                  <c:v>6062</c:v>
                </c:pt>
                <c:pt idx="715">
                  <c:v>6110</c:v>
                </c:pt>
                <c:pt idx="716">
                  <c:v>6196</c:v>
                </c:pt>
                <c:pt idx="717">
                  <c:v>6216</c:v>
                </c:pt>
                <c:pt idx="718">
                  <c:v>6275</c:v>
                </c:pt>
                <c:pt idx="719">
                  <c:v>6278</c:v>
                </c:pt>
                <c:pt idx="720">
                  <c:v>6278</c:v>
                </c:pt>
                <c:pt idx="721">
                  <c:v>6353</c:v>
                </c:pt>
                <c:pt idx="722">
                  <c:v>6398</c:v>
                </c:pt>
                <c:pt idx="723">
                  <c:v>6406</c:v>
                </c:pt>
                <c:pt idx="724">
                  <c:v>6406</c:v>
                </c:pt>
                <c:pt idx="725">
                  <c:v>6406</c:v>
                </c:pt>
                <c:pt idx="726">
                  <c:v>6406</c:v>
                </c:pt>
                <c:pt idx="727">
                  <c:v>6406</c:v>
                </c:pt>
                <c:pt idx="728">
                  <c:v>6406</c:v>
                </c:pt>
                <c:pt idx="729">
                  <c:v>6406</c:v>
                </c:pt>
                <c:pt idx="730">
                  <c:v>6406</c:v>
                </c:pt>
                <c:pt idx="731">
                  <c:v>6437</c:v>
                </c:pt>
                <c:pt idx="732">
                  <c:v>6474</c:v>
                </c:pt>
                <c:pt idx="733">
                  <c:v>6494</c:v>
                </c:pt>
                <c:pt idx="734">
                  <c:v>6505</c:v>
                </c:pt>
                <c:pt idx="735">
                  <c:v>6535</c:v>
                </c:pt>
                <c:pt idx="736">
                  <c:v>6647</c:v>
                </c:pt>
                <c:pt idx="737">
                  <c:v>6672</c:v>
                </c:pt>
                <c:pt idx="738">
                  <c:v>6672</c:v>
                </c:pt>
                <c:pt idx="739">
                  <c:v>6703</c:v>
                </c:pt>
                <c:pt idx="740">
                  <c:v>6706</c:v>
                </c:pt>
                <c:pt idx="741">
                  <c:v>6784</c:v>
                </c:pt>
                <c:pt idx="742">
                  <c:v>6785.5</c:v>
                </c:pt>
                <c:pt idx="743">
                  <c:v>6821</c:v>
                </c:pt>
                <c:pt idx="744">
                  <c:v>6829</c:v>
                </c:pt>
                <c:pt idx="745">
                  <c:v>6830.5</c:v>
                </c:pt>
                <c:pt idx="746">
                  <c:v>6832</c:v>
                </c:pt>
                <c:pt idx="747">
                  <c:v>6846</c:v>
                </c:pt>
                <c:pt idx="748">
                  <c:v>6849</c:v>
                </c:pt>
                <c:pt idx="749">
                  <c:v>6879</c:v>
                </c:pt>
                <c:pt idx="750">
                  <c:v>6901</c:v>
                </c:pt>
                <c:pt idx="751">
                  <c:v>7036</c:v>
                </c:pt>
                <c:pt idx="752">
                  <c:v>7109</c:v>
                </c:pt>
                <c:pt idx="753">
                  <c:v>7153</c:v>
                </c:pt>
                <c:pt idx="754">
                  <c:v>7153</c:v>
                </c:pt>
                <c:pt idx="755">
                  <c:v>7153</c:v>
                </c:pt>
                <c:pt idx="756">
                  <c:v>7181</c:v>
                </c:pt>
                <c:pt idx="757">
                  <c:v>7195</c:v>
                </c:pt>
                <c:pt idx="758">
                  <c:v>7201</c:v>
                </c:pt>
                <c:pt idx="759">
                  <c:v>7217</c:v>
                </c:pt>
                <c:pt idx="760">
                  <c:v>7221.5</c:v>
                </c:pt>
                <c:pt idx="761">
                  <c:v>7243.5</c:v>
                </c:pt>
                <c:pt idx="762">
                  <c:v>7299</c:v>
                </c:pt>
                <c:pt idx="763">
                  <c:v>7314</c:v>
                </c:pt>
                <c:pt idx="764">
                  <c:v>7314</c:v>
                </c:pt>
                <c:pt idx="765">
                  <c:v>7327</c:v>
                </c:pt>
                <c:pt idx="766">
                  <c:v>7334</c:v>
                </c:pt>
                <c:pt idx="767">
                  <c:v>7354</c:v>
                </c:pt>
                <c:pt idx="768">
                  <c:v>7354</c:v>
                </c:pt>
                <c:pt idx="769">
                  <c:v>7369</c:v>
                </c:pt>
                <c:pt idx="770">
                  <c:v>7397</c:v>
                </c:pt>
                <c:pt idx="771">
                  <c:v>7531</c:v>
                </c:pt>
                <c:pt idx="772">
                  <c:v>7562</c:v>
                </c:pt>
                <c:pt idx="773">
                  <c:v>7562</c:v>
                </c:pt>
                <c:pt idx="774">
                  <c:v>7562</c:v>
                </c:pt>
                <c:pt idx="775">
                  <c:v>7598</c:v>
                </c:pt>
                <c:pt idx="776">
                  <c:v>7601</c:v>
                </c:pt>
                <c:pt idx="777">
                  <c:v>7621</c:v>
                </c:pt>
                <c:pt idx="778">
                  <c:v>7623</c:v>
                </c:pt>
                <c:pt idx="779">
                  <c:v>7623</c:v>
                </c:pt>
                <c:pt idx="780">
                  <c:v>7634</c:v>
                </c:pt>
                <c:pt idx="781">
                  <c:v>7794</c:v>
                </c:pt>
                <c:pt idx="782">
                  <c:v>7864</c:v>
                </c:pt>
                <c:pt idx="783">
                  <c:v>7883</c:v>
                </c:pt>
                <c:pt idx="784">
                  <c:v>7887</c:v>
                </c:pt>
                <c:pt idx="785">
                  <c:v>7887</c:v>
                </c:pt>
                <c:pt idx="786">
                  <c:v>7892</c:v>
                </c:pt>
                <c:pt idx="787">
                  <c:v>8010</c:v>
                </c:pt>
                <c:pt idx="788">
                  <c:v>8189</c:v>
                </c:pt>
                <c:pt idx="789">
                  <c:v>8323</c:v>
                </c:pt>
                <c:pt idx="790">
                  <c:v>8659</c:v>
                </c:pt>
                <c:pt idx="791">
                  <c:v>8670</c:v>
                </c:pt>
                <c:pt idx="792">
                  <c:v>8715</c:v>
                </c:pt>
                <c:pt idx="793">
                  <c:v>8892.5</c:v>
                </c:pt>
                <c:pt idx="794">
                  <c:v>8892.5</c:v>
                </c:pt>
                <c:pt idx="795">
                  <c:v>8933</c:v>
                </c:pt>
                <c:pt idx="796">
                  <c:v>8947</c:v>
                </c:pt>
                <c:pt idx="797">
                  <c:v>8950</c:v>
                </c:pt>
                <c:pt idx="798">
                  <c:v>8950</c:v>
                </c:pt>
                <c:pt idx="799">
                  <c:v>8950</c:v>
                </c:pt>
                <c:pt idx="800">
                  <c:v>8977</c:v>
                </c:pt>
                <c:pt idx="801">
                  <c:v>8988</c:v>
                </c:pt>
                <c:pt idx="802">
                  <c:v>9151</c:v>
                </c:pt>
                <c:pt idx="803">
                  <c:v>9151</c:v>
                </c:pt>
                <c:pt idx="804">
                  <c:v>9188</c:v>
                </c:pt>
                <c:pt idx="805">
                  <c:v>9196</c:v>
                </c:pt>
                <c:pt idx="806">
                  <c:v>9204</c:v>
                </c:pt>
                <c:pt idx="807">
                  <c:v>9204</c:v>
                </c:pt>
                <c:pt idx="808">
                  <c:v>9204</c:v>
                </c:pt>
                <c:pt idx="809">
                  <c:v>9219.5</c:v>
                </c:pt>
                <c:pt idx="810">
                  <c:v>9238</c:v>
                </c:pt>
                <c:pt idx="811">
                  <c:v>9254</c:v>
                </c:pt>
                <c:pt idx="812">
                  <c:v>9371</c:v>
                </c:pt>
                <c:pt idx="813">
                  <c:v>9371</c:v>
                </c:pt>
                <c:pt idx="814">
                  <c:v>9371</c:v>
                </c:pt>
                <c:pt idx="815">
                  <c:v>9371</c:v>
                </c:pt>
                <c:pt idx="816">
                  <c:v>9371</c:v>
                </c:pt>
                <c:pt idx="817">
                  <c:v>9472</c:v>
                </c:pt>
                <c:pt idx="818">
                  <c:v>9472</c:v>
                </c:pt>
                <c:pt idx="819">
                  <c:v>9472</c:v>
                </c:pt>
                <c:pt idx="820">
                  <c:v>9514</c:v>
                </c:pt>
                <c:pt idx="821">
                  <c:v>9514</c:v>
                </c:pt>
                <c:pt idx="822">
                  <c:v>9514</c:v>
                </c:pt>
                <c:pt idx="823">
                  <c:v>9517</c:v>
                </c:pt>
                <c:pt idx="824">
                  <c:v>9651.5</c:v>
                </c:pt>
                <c:pt idx="825">
                  <c:v>9670.5</c:v>
                </c:pt>
                <c:pt idx="826">
                  <c:v>9674</c:v>
                </c:pt>
                <c:pt idx="827">
                  <c:v>9675</c:v>
                </c:pt>
                <c:pt idx="828">
                  <c:v>9727</c:v>
                </c:pt>
                <c:pt idx="829">
                  <c:v>9727</c:v>
                </c:pt>
                <c:pt idx="830">
                  <c:v>9727</c:v>
                </c:pt>
                <c:pt idx="831">
                  <c:v>9727</c:v>
                </c:pt>
                <c:pt idx="832">
                  <c:v>9772</c:v>
                </c:pt>
                <c:pt idx="833">
                  <c:v>9777</c:v>
                </c:pt>
                <c:pt idx="834">
                  <c:v>9777</c:v>
                </c:pt>
                <c:pt idx="835">
                  <c:v>9777</c:v>
                </c:pt>
                <c:pt idx="836">
                  <c:v>9777</c:v>
                </c:pt>
                <c:pt idx="837">
                  <c:v>9777</c:v>
                </c:pt>
                <c:pt idx="838">
                  <c:v>9996</c:v>
                </c:pt>
                <c:pt idx="839">
                  <c:v>9998</c:v>
                </c:pt>
                <c:pt idx="840">
                  <c:v>9998</c:v>
                </c:pt>
                <c:pt idx="841">
                  <c:v>9998</c:v>
                </c:pt>
                <c:pt idx="842">
                  <c:v>10012</c:v>
                </c:pt>
                <c:pt idx="843">
                  <c:v>10049</c:v>
                </c:pt>
                <c:pt idx="844">
                  <c:v>10049</c:v>
                </c:pt>
                <c:pt idx="845">
                  <c:v>10082</c:v>
                </c:pt>
                <c:pt idx="846">
                  <c:v>10082</c:v>
                </c:pt>
                <c:pt idx="847">
                  <c:v>10082</c:v>
                </c:pt>
                <c:pt idx="848">
                  <c:v>10216</c:v>
                </c:pt>
                <c:pt idx="849">
                  <c:v>10216</c:v>
                </c:pt>
                <c:pt idx="850">
                  <c:v>10216</c:v>
                </c:pt>
                <c:pt idx="851">
                  <c:v>10247</c:v>
                </c:pt>
                <c:pt idx="852">
                  <c:v>10344</c:v>
                </c:pt>
                <c:pt idx="853">
                  <c:v>10368</c:v>
                </c:pt>
                <c:pt idx="854">
                  <c:v>10412</c:v>
                </c:pt>
                <c:pt idx="855">
                  <c:v>10412</c:v>
                </c:pt>
                <c:pt idx="856">
                  <c:v>10490</c:v>
                </c:pt>
                <c:pt idx="857">
                  <c:v>10490</c:v>
                </c:pt>
                <c:pt idx="858">
                  <c:v>10542</c:v>
                </c:pt>
                <c:pt idx="859">
                  <c:v>10569</c:v>
                </c:pt>
                <c:pt idx="860">
                  <c:v>10816</c:v>
                </c:pt>
                <c:pt idx="861">
                  <c:v>10824</c:v>
                </c:pt>
                <c:pt idx="862">
                  <c:v>10824</c:v>
                </c:pt>
                <c:pt idx="863">
                  <c:v>10824</c:v>
                </c:pt>
                <c:pt idx="864">
                  <c:v>11029</c:v>
                </c:pt>
                <c:pt idx="865">
                  <c:v>11213</c:v>
                </c:pt>
                <c:pt idx="866">
                  <c:v>11339</c:v>
                </c:pt>
                <c:pt idx="867">
                  <c:v>11378</c:v>
                </c:pt>
                <c:pt idx="868">
                  <c:v>11406</c:v>
                </c:pt>
                <c:pt idx="869">
                  <c:v>11610</c:v>
                </c:pt>
                <c:pt idx="870">
                  <c:v>11641</c:v>
                </c:pt>
                <c:pt idx="871">
                  <c:v>11856</c:v>
                </c:pt>
                <c:pt idx="872">
                  <c:v>11906</c:v>
                </c:pt>
                <c:pt idx="873">
                  <c:v>11910</c:v>
                </c:pt>
                <c:pt idx="874">
                  <c:v>11960</c:v>
                </c:pt>
                <c:pt idx="875">
                  <c:v>12130</c:v>
                </c:pt>
                <c:pt idx="876">
                  <c:v>12195</c:v>
                </c:pt>
                <c:pt idx="877">
                  <c:v>12223</c:v>
                </c:pt>
                <c:pt idx="878">
                  <c:v>12223</c:v>
                </c:pt>
                <c:pt idx="879">
                  <c:v>12262</c:v>
                </c:pt>
                <c:pt idx="880">
                  <c:v>12282.5</c:v>
                </c:pt>
                <c:pt idx="881">
                  <c:v>12436</c:v>
                </c:pt>
                <c:pt idx="882">
                  <c:v>12572</c:v>
                </c:pt>
              </c:numCache>
            </c:numRef>
          </c:xVal>
          <c:yVal>
            <c:numRef>
              <c:f>'Active 1'!$O$21:$O$975</c:f>
              <c:numCache>
                <c:formatCode>General</c:formatCode>
                <c:ptCount val="955"/>
                <c:pt idx="791">
                  <c:v>6.2944544797307531E-2</c:v>
                </c:pt>
                <c:pt idx="792">
                  <c:v>6.361781644755575E-2</c:v>
                </c:pt>
                <c:pt idx="793">
                  <c:v>6.6273499067979288E-2</c:v>
                </c:pt>
                <c:pt idx="794">
                  <c:v>6.6273499067979288E-2</c:v>
                </c:pt>
                <c:pt idx="795">
                  <c:v>6.6879443553202703E-2</c:v>
                </c:pt>
                <c:pt idx="796">
                  <c:v>6.708890584439102E-2</c:v>
                </c:pt>
                <c:pt idx="797">
                  <c:v>6.7133790621074232E-2</c:v>
                </c:pt>
                <c:pt idx="798">
                  <c:v>6.7133790621074232E-2</c:v>
                </c:pt>
                <c:pt idx="799">
                  <c:v>6.7133790621074232E-2</c:v>
                </c:pt>
                <c:pt idx="801">
                  <c:v>6.7702331125728307E-2</c:v>
                </c:pt>
                <c:pt idx="802">
                  <c:v>7.0141070658849627E-2</c:v>
                </c:pt>
                <c:pt idx="803">
                  <c:v>7.0141070658849627E-2</c:v>
                </c:pt>
                <c:pt idx="804">
                  <c:v>7.0694649571275955E-2</c:v>
                </c:pt>
                <c:pt idx="805">
                  <c:v>7.0814342309097875E-2</c:v>
                </c:pt>
                <c:pt idx="806">
                  <c:v>7.0934035046919766E-2</c:v>
                </c:pt>
                <c:pt idx="807">
                  <c:v>7.0934035046919766E-2</c:v>
                </c:pt>
                <c:pt idx="808">
                  <c:v>7.0934035046919766E-2</c:v>
                </c:pt>
                <c:pt idx="809">
                  <c:v>7.1165939726449703E-2</c:v>
                </c:pt>
                <c:pt idx="810">
                  <c:v>7.1442729182662881E-2</c:v>
                </c:pt>
                <c:pt idx="811">
                  <c:v>7.1682114658306692E-2</c:v>
                </c:pt>
                <c:pt idx="812">
                  <c:v>7.3432620948952074E-2</c:v>
                </c:pt>
                <c:pt idx="813">
                  <c:v>7.3432620948952074E-2</c:v>
                </c:pt>
                <c:pt idx="814">
                  <c:v>7.3432620948952074E-2</c:v>
                </c:pt>
                <c:pt idx="815">
                  <c:v>7.3432620948952074E-2</c:v>
                </c:pt>
                <c:pt idx="816">
                  <c:v>7.3432620948952074E-2</c:v>
                </c:pt>
                <c:pt idx="817">
                  <c:v>7.4943741763953617E-2</c:v>
                </c:pt>
                <c:pt idx="818">
                  <c:v>7.4943741763953617E-2</c:v>
                </c:pt>
                <c:pt idx="819">
                  <c:v>7.4943741763953617E-2</c:v>
                </c:pt>
                <c:pt idx="820">
                  <c:v>7.5572128637518651E-2</c:v>
                </c:pt>
                <c:pt idx="821">
                  <c:v>7.5572128637518651E-2</c:v>
                </c:pt>
                <c:pt idx="822">
                  <c:v>7.5572128637518651E-2</c:v>
                </c:pt>
                <c:pt idx="823">
                  <c:v>7.5617013414201864E-2</c:v>
                </c:pt>
                <c:pt idx="824">
                  <c:v>7.7629347568832649E-2</c:v>
                </c:pt>
                <c:pt idx="825">
                  <c:v>7.7913617821159672E-2</c:v>
                </c:pt>
                <c:pt idx="826">
                  <c:v>7.7965983393956759E-2</c:v>
                </c:pt>
                <c:pt idx="827">
                  <c:v>7.7980944986184506E-2</c:v>
                </c:pt>
                <c:pt idx="828">
                  <c:v>7.8758947782026897E-2</c:v>
                </c:pt>
                <c:pt idx="829">
                  <c:v>7.8758947782026897E-2</c:v>
                </c:pt>
                <c:pt idx="830">
                  <c:v>7.8758947782026897E-2</c:v>
                </c:pt>
                <c:pt idx="831">
                  <c:v>7.8758947782026897E-2</c:v>
                </c:pt>
                <c:pt idx="832">
                  <c:v>7.9432219432275117E-2</c:v>
                </c:pt>
                <c:pt idx="833">
                  <c:v>7.9507027393413796E-2</c:v>
                </c:pt>
                <c:pt idx="834">
                  <c:v>7.9507027393413796E-2</c:v>
                </c:pt>
                <c:pt idx="835">
                  <c:v>7.9507027393413796E-2</c:v>
                </c:pt>
                <c:pt idx="836">
                  <c:v>7.9507027393413796E-2</c:v>
                </c:pt>
                <c:pt idx="837">
                  <c:v>7.9507027393413796E-2</c:v>
                </c:pt>
                <c:pt idx="838">
                  <c:v>8.2783616091288495E-2</c:v>
                </c:pt>
                <c:pt idx="839">
                  <c:v>8.2813539275743961E-2</c:v>
                </c:pt>
                <c:pt idx="840">
                  <c:v>8.2813539275743961E-2</c:v>
                </c:pt>
                <c:pt idx="841">
                  <c:v>8.2813539275743961E-2</c:v>
                </c:pt>
                <c:pt idx="842">
                  <c:v>8.3023001566932306E-2</c:v>
                </c:pt>
                <c:pt idx="843">
                  <c:v>8.3576580479358634E-2</c:v>
                </c:pt>
                <c:pt idx="844">
                  <c:v>8.3576580479358634E-2</c:v>
                </c:pt>
                <c:pt idx="845">
                  <c:v>8.4070313022873974E-2</c:v>
                </c:pt>
                <c:pt idx="846">
                  <c:v>8.4070313022873974E-2</c:v>
                </c:pt>
                <c:pt idx="847">
                  <c:v>8.4070313022873974E-2</c:v>
                </c:pt>
                <c:pt idx="848">
                  <c:v>8.6075166381390913E-2</c:v>
                </c:pt>
                <c:pt idx="849">
                  <c:v>8.6075166381390913E-2</c:v>
                </c:pt>
                <c:pt idx="850">
                  <c:v>8.6075166381390913E-2</c:v>
                </c:pt>
                <c:pt idx="851">
                  <c:v>8.6538975740450816E-2</c:v>
                </c:pt>
                <c:pt idx="852">
                  <c:v>8.7990250186541427E-2</c:v>
                </c:pt>
                <c:pt idx="853">
                  <c:v>8.8349328400007129E-2</c:v>
                </c:pt>
                <c:pt idx="854">
                  <c:v>8.900763845802763E-2</c:v>
                </c:pt>
                <c:pt idx="855">
                  <c:v>8.900763845802763E-2</c:v>
                </c:pt>
                <c:pt idx="856">
                  <c:v>9.0174642651791218E-2</c:v>
                </c:pt>
                <c:pt idx="857">
                  <c:v>9.0174642651791218E-2</c:v>
                </c:pt>
                <c:pt idx="858">
                  <c:v>9.0952645447633609E-2</c:v>
                </c:pt>
                <c:pt idx="859">
                  <c:v>9.1356608437782524E-2</c:v>
                </c:pt>
                <c:pt idx="860">
                  <c:v>9.5052121718033886E-2</c:v>
                </c:pt>
                <c:pt idx="861">
                  <c:v>9.5171814455855805E-2</c:v>
                </c:pt>
                <c:pt idx="862">
                  <c:v>9.5171814455855805E-2</c:v>
                </c:pt>
                <c:pt idx="863">
                  <c:v>9.5171814455855805E-2</c:v>
                </c:pt>
                <c:pt idx="864">
                  <c:v>9.823894086254216E-2</c:v>
                </c:pt>
                <c:pt idx="865">
                  <c:v>0.100991873832446</c:v>
                </c:pt>
                <c:pt idx="866">
                  <c:v>0.10287703445314102</c:v>
                </c:pt>
                <c:pt idx="867">
                  <c:v>0.10346053655002281</c:v>
                </c:pt>
                <c:pt idx="868">
                  <c:v>0.10387946113239947</c:v>
                </c:pt>
                <c:pt idx="869">
                  <c:v>0.10693162594685808</c:v>
                </c:pt>
                <c:pt idx="870">
                  <c:v>0.10739543530591798</c:v>
                </c:pt>
                <c:pt idx="871">
                  <c:v>0.11061217763488172</c:v>
                </c:pt>
                <c:pt idx="872">
                  <c:v>0.11136025724626862</c:v>
                </c:pt>
                <c:pt idx="873">
                  <c:v>0.11142010361517958</c:v>
                </c:pt>
                <c:pt idx="874">
                  <c:v>0.11216818322656651</c:v>
                </c:pt>
                <c:pt idx="875">
                  <c:v>0.114711653905282</c:v>
                </c:pt>
                <c:pt idx="876">
                  <c:v>0.11568415740008499</c:v>
                </c:pt>
                <c:pt idx="877">
                  <c:v>0.11610308198246168</c:v>
                </c:pt>
                <c:pt idx="878">
                  <c:v>0.11610308198246168</c:v>
                </c:pt>
                <c:pt idx="879">
                  <c:v>0.11668658407934347</c:v>
                </c:pt>
                <c:pt idx="880">
                  <c:v>0.11699329672001209</c:v>
                </c:pt>
                <c:pt idx="881">
                  <c:v>0.11928990112696992</c:v>
                </c:pt>
                <c:pt idx="882">
                  <c:v>0.12132467766994233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3CF-4244-A156-20F72B9E98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1944520"/>
        <c:axId val="1"/>
        <c:extLst>
          <c:ext xmlns:c15="http://schemas.microsoft.com/office/drawing/2012/chart" uri="{02D57815-91ED-43cb-92C2-25804820EDAC}">
            <c15:filteredScatterSeries>
              <c15:ser>
                <c:idx val="8"/>
                <c:order val="8"/>
                <c:tx>
                  <c:strRef>
                    <c:extLst>
                      <c:ext uri="{02D57815-91ED-43cb-92C2-25804820EDAC}">
                        <c15:formulaRef>
                          <c15:sqref>'Active 1'!$U$20</c15:sqref>
                        </c15:formulaRef>
                      </c:ext>
                    </c:extLst>
                    <c:strCache>
                      <c:ptCount val="1"/>
                      <c:pt idx="0">
                        <c:v>BAD</c:v>
                      </c:pt>
                    </c:strCache>
                  </c:strRef>
                </c:tx>
                <c:spPr>
                  <a:ln w="28575">
                    <a:noFill/>
                  </a:ln>
                </c:spPr>
                <c:marker>
                  <c:symbol val="x"/>
                  <c:size val="5"/>
                  <c:spPr>
                    <a:solidFill>
                      <a:srgbClr val="69FFFF"/>
                    </a:solidFill>
                    <a:ln>
                      <a:solidFill>
                        <a:srgbClr val="000000"/>
                      </a:solidFill>
                      <a:prstDash val="solid"/>
                    </a:ln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'Active 1'!$F$21:$F$975</c15:sqref>
                        </c15:formulaRef>
                      </c:ext>
                    </c:extLst>
                    <c:numCache>
                      <c:formatCode>General</c:formatCode>
                      <c:ptCount val="955"/>
                      <c:pt idx="0">
                        <c:v>-23583</c:v>
                      </c:pt>
                      <c:pt idx="1">
                        <c:v>-22572</c:v>
                      </c:pt>
                      <c:pt idx="2">
                        <c:v>-21443</c:v>
                      </c:pt>
                      <c:pt idx="3">
                        <c:v>-21191</c:v>
                      </c:pt>
                      <c:pt idx="4">
                        <c:v>-20883</c:v>
                      </c:pt>
                      <c:pt idx="5">
                        <c:v>-20877</c:v>
                      </c:pt>
                      <c:pt idx="6">
                        <c:v>-20718</c:v>
                      </c:pt>
                      <c:pt idx="7">
                        <c:v>-20706</c:v>
                      </c:pt>
                      <c:pt idx="8">
                        <c:v>-20690</c:v>
                      </c:pt>
                      <c:pt idx="9">
                        <c:v>-20625</c:v>
                      </c:pt>
                      <c:pt idx="10">
                        <c:v>-20617</c:v>
                      </c:pt>
                      <c:pt idx="11">
                        <c:v>-20612</c:v>
                      </c:pt>
                      <c:pt idx="12">
                        <c:v>-20510</c:v>
                      </c:pt>
                      <c:pt idx="13">
                        <c:v>-20443</c:v>
                      </c:pt>
                      <c:pt idx="14">
                        <c:v>-20443</c:v>
                      </c:pt>
                      <c:pt idx="15">
                        <c:v>-20415</c:v>
                      </c:pt>
                      <c:pt idx="16">
                        <c:v>-20374</c:v>
                      </c:pt>
                      <c:pt idx="17">
                        <c:v>-20343</c:v>
                      </c:pt>
                      <c:pt idx="18">
                        <c:v>-20211</c:v>
                      </c:pt>
                      <c:pt idx="19">
                        <c:v>-20138</c:v>
                      </c:pt>
                      <c:pt idx="20">
                        <c:v>-20128</c:v>
                      </c:pt>
                      <c:pt idx="21">
                        <c:v>-20122</c:v>
                      </c:pt>
                      <c:pt idx="22">
                        <c:v>-20117</c:v>
                      </c:pt>
                      <c:pt idx="23">
                        <c:v>-20116</c:v>
                      </c:pt>
                      <c:pt idx="24">
                        <c:v>-20116</c:v>
                      </c:pt>
                      <c:pt idx="25">
                        <c:v>-20116</c:v>
                      </c:pt>
                      <c:pt idx="26">
                        <c:v>-20111</c:v>
                      </c:pt>
                      <c:pt idx="27">
                        <c:v>-20111</c:v>
                      </c:pt>
                      <c:pt idx="28">
                        <c:v>-20111</c:v>
                      </c:pt>
                      <c:pt idx="29">
                        <c:v>-20105</c:v>
                      </c:pt>
                      <c:pt idx="30">
                        <c:v>-20093</c:v>
                      </c:pt>
                      <c:pt idx="31">
                        <c:v>-20086</c:v>
                      </c:pt>
                      <c:pt idx="32">
                        <c:v>-20066</c:v>
                      </c:pt>
                      <c:pt idx="33">
                        <c:v>-20035</c:v>
                      </c:pt>
                      <c:pt idx="34">
                        <c:v>-20029</c:v>
                      </c:pt>
                      <c:pt idx="35">
                        <c:v>-20021</c:v>
                      </c:pt>
                      <c:pt idx="36">
                        <c:v>-20007</c:v>
                      </c:pt>
                      <c:pt idx="37">
                        <c:v>-20004</c:v>
                      </c:pt>
                      <c:pt idx="38">
                        <c:v>-19979</c:v>
                      </c:pt>
                      <c:pt idx="39">
                        <c:v>-19977</c:v>
                      </c:pt>
                      <c:pt idx="40">
                        <c:v>-19976</c:v>
                      </c:pt>
                      <c:pt idx="41">
                        <c:v>-19973</c:v>
                      </c:pt>
                      <c:pt idx="42">
                        <c:v>-19953</c:v>
                      </c:pt>
                      <c:pt idx="43">
                        <c:v>-19739</c:v>
                      </c:pt>
                      <c:pt idx="44">
                        <c:v>-19728</c:v>
                      </c:pt>
                      <c:pt idx="45">
                        <c:v>-19714</c:v>
                      </c:pt>
                      <c:pt idx="46">
                        <c:v>-19703</c:v>
                      </c:pt>
                      <c:pt idx="47">
                        <c:v>-19692</c:v>
                      </c:pt>
                      <c:pt idx="48">
                        <c:v>-19669</c:v>
                      </c:pt>
                      <c:pt idx="49">
                        <c:v>-19658</c:v>
                      </c:pt>
                      <c:pt idx="50">
                        <c:v>-19652</c:v>
                      </c:pt>
                      <c:pt idx="51">
                        <c:v>-19632</c:v>
                      </c:pt>
                      <c:pt idx="52">
                        <c:v>-19607</c:v>
                      </c:pt>
                      <c:pt idx="53">
                        <c:v>-19590</c:v>
                      </c:pt>
                      <c:pt idx="54">
                        <c:v>-19563</c:v>
                      </c:pt>
                      <c:pt idx="55">
                        <c:v>-19506</c:v>
                      </c:pt>
                      <c:pt idx="56">
                        <c:v>-19476</c:v>
                      </c:pt>
                      <c:pt idx="57">
                        <c:v>-19420</c:v>
                      </c:pt>
                      <c:pt idx="58">
                        <c:v>-19356</c:v>
                      </c:pt>
                      <c:pt idx="59">
                        <c:v>-19350</c:v>
                      </c:pt>
                      <c:pt idx="60">
                        <c:v>-19347</c:v>
                      </c:pt>
                      <c:pt idx="61">
                        <c:v>-19308</c:v>
                      </c:pt>
                      <c:pt idx="62">
                        <c:v>-19305</c:v>
                      </c:pt>
                      <c:pt idx="63">
                        <c:v>-19297</c:v>
                      </c:pt>
                      <c:pt idx="64">
                        <c:v>-19288</c:v>
                      </c:pt>
                      <c:pt idx="65">
                        <c:v>-19283</c:v>
                      </c:pt>
                      <c:pt idx="66">
                        <c:v>-19252</c:v>
                      </c:pt>
                      <c:pt idx="67">
                        <c:v>-19249</c:v>
                      </c:pt>
                      <c:pt idx="68">
                        <c:v>-19199</c:v>
                      </c:pt>
                      <c:pt idx="69">
                        <c:v>-19199</c:v>
                      </c:pt>
                      <c:pt idx="70">
                        <c:v>-19188</c:v>
                      </c:pt>
                      <c:pt idx="71">
                        <c:v>-19171</c:v>
                      </c:pt>
                      <c:pt idx="72">
                        <c:v>-19168</c:v>
                      </c:pt>
                      <c:pt idx="73">
                        <c:v>-19157</c:v>
                      </c:pt>
                      <c:pt idx="74">
                        <c:v>-19157</c:v>
                      </c:pt>
                      <c:pt idx="75">
                        <c:v>-19135</c:v>
                      </c:pt>
                      <c:pt idx="76">
                        <c:v>-19115</c:v>
                      </c:pt>
                      <c:pt idx="77">
                        <c:v>-19093</c:v>
                      </c:pt>
                      <c:pt idx="78">
                        <c:v>-19051</c:v>
                      </c:pt>
                      <c:pt idx="79">
                        <c:v>-19045</c:v>
                      </c:pt>
                      <c:pt idx="80">
                        <c:v>-19006</c:v>
                      </c:pt>
                      <c:pt idx="81">
                        <c:v>-18989</c:v>
                      </c:pt>
                      <c:pt idx="82">
                        <c:v>-18978</c:v>
                      </c:pt>
                      <c:pt idx="83">
                        <c:v>-18958</c:v>
                      </c:pt>
                      <c:pt idx="84">
                        <c:v>-18955</c:v>
                      </c:pt>
                      <c:pt idx="85">
                        <c:v>-18941</c:v>
                      </c:pt>
                      <c:pt idx="86">
                        <c:v>-18936</c:v>
                      </c:pt>
                      <c:pt idx="87">
                        <c:v>-18933</c:v>
                      </c:pt>
                      <c:pt idx="88">
                        <c:v>-18919</c:v>
                      </c:pt>
                      <c:pt idx="89">
                        <c:v>-18914</c:v>
                      </c:pt>
                      <c:pt idx="90">
                        <c:v>-18911</c:v>
                      </c:pt>
                      <c:pt idx="91">
                        <c:v>-18905</c:v>
                      </c:pt>
                      <c:pt idx="92">
                        <c:v>-18900</c:v>
                      </c:pt>
                      <c:pt idx="93">
                        <c:v>-18899</c:v>
                      </c:pt>
                      <c:pt idx="94">
                        <c:v>-18894</c:v>
                      </c:pt>
                      <c:pt idx="95">
                        <c:v>-18889</c:v>
                      </c:pt>
                      <c:pt idx="96">
                        <c:v>-18802</c:v>
                      </c:pt>
                      <c:pt idx="97">
                        <c:v>-18762</c:v>
                      </c:pt>
                      <c:pt idx="98">
                        <c:v>-18760</c:v>
                      </c:pt>
                      <c:pt idx="99">
                        <c:v>-18751</c:v>
                      </c:pt>
                      <c:pt idx="100">
                        <c:v>-18746</c:v>
                      </c:pt>
                      <c:pt idx="101">
                        <c:v>-18740</c:v>
                      </c:pt>
                      <c:pt idx="102">
                        <c:v>-18732</c:v>
                      </c:pt>
                      <c:pt idx="103">
                        <c:v>-18726</c:v>
                      </c:pt>
                      <c:pt idx="104">
                        <c:v>-18715</c:v>
                      </c:pt>
                      <c:pt idx="105">
                        <c:v>-18673</c:v>
                      </c:pt>
                      <c:pt idx="106">
                        <c:v>-18653</c:v>
                      </c:pt>
                      <c:pt idx="107">
                        <c:v>-18647</c:v>
                      </c:pt>
                      <c:pt idx="108">
                        <c:v>-18642</c:v>
                      </c:pt>
                      <c:pt idx="109">
                        <c:v>-18634</c:v>
                      </c:pt>
                      <c:pt idx="110">
                        <c:v>-18634</c:v>
                      </c:pt>
                      <c:pt idx="111">
                        <c:v>-18625</c:v>
                      </c:pt>
                      <c:pt idx="112">
                        <c:v>-18612</c:v>
                      </c:pt>
                      <c:pt idx="113">
                        <c:v>-18611</c:v>
                      </c:pt>
                      <c:pt idx="114">
                        <c:v>-18594</c:v>
                      </c:pt>
                      <c:pt idx="115">
                        <c:v>-18588</c:v>
                      </c:pt>
                      <c:pt idx="116">
                        <c:v>-18580</c:v>
                      </c:pt>
                      <c:pt idx="117">
                        <c:v>-18544</c:v>
                      </c:pt>
                      <c:pt idx="118">
                        <c:v>-18507</c:v>
                      </c:pt>
                      <c:pt idx="119">
                        <c:v>-18504</c:v>
                      </c:pt>
                      <c:pt idx="120">
                        <c:v>-18502</c:v>
                      </c:pt>
                      <c:pt idx="121">
                        <c:v>-18499</c:v>
                      </c:pt>
                      <c:pt idx="122">
                        <c:v>-18485</c:v>
                      </c:pt>
                      <c:pt idx="123">
                        <c:v>-18418</c:v>
                      </c:pt>
                      <c:pt idx="124">
                        <c:v>-18399</c:v>
                      </c:pt>
                      <c:pt idx="125">
                        <c:v>-18068</c:v>
                      </c:pt>
                      <c:pt idx="126">
                        <c:v>-18018</c:v>
                      </c:pt>
                      <c:pt idx="127">
                        <c:v>-18018</c:v>
                      </c:pt>
                      <c:pt idx="128">
                        <c:v>-17965</c:v>
                      </c:pt>
                      <c:pt idx="129">
                        <c:v>-17940</c:v>
                      </c:pt>
                      <c:pt idx="130">
                        <c:v>-17929</c:v>
                      </c:pt>
                      <c:pt idx="131">
                        <c:v>-17811</c:v>
                      </c:pt>
                      <c:pt idx="132">
                        <c:v>-17806</c:v>
                      </c:pt>
                      <c:pt idx="133">
                        <c:v>-17607</c:v>
                      </c:pt>
                      <c:pt idx="134">
                        <c:v>-17308</c:v>
                      </c:pt>
                      <c:pt idx="135">
                        <c:v>-17305</c:v>
                      </c:pt>
                      <c:pt idx="136">
                        <c:v>-17125</c:v>
                      </c:pt>
                      <c:pt idx="137">
                        <c:v>-16893</c:v>
                      </c:pt>
                      <c:pt idx="138">
                        <c:v>-16835</c:v>
                      </c:pt>
                      <c:pt idx="139">
                        <c:v>-16217</c:v>
                      </c:pt>
                      <c:pt idx="140">
                        <c:v>-16214</c:v>
                      </c:pt>
                      <c:pt idx="141">
                        <c:v>-16153</c:v>
                      </c:pt>
                      <c:pt idx="142">
                        <c:v>-15691</c:v>
                      </c:pt>
                      <c:pt idx="143">
                        <c:v>-15688</c:v>
                      </c:pt>
                      <c:pt idx="144">
                        <c:v>-15674</c:v>
                      </c:pt>
                      <c:pt idx="145">
                        <c:v>-15666</c:v>
                      </c:pt>
                      <c:pt idx="146">
                        <c:v>-15663</c:v>
                      </c:pt>
                      <c:pt idx="147">
                        <c:v>-15162</c:v>
                      </c:pt>
                      <c:pt idx="148">
                        <c:v>-15151</c:v>
                      </c:pt>
                      <c:pt idx="149">
                        <c:v>-14734</c:v>
                      </c:pt>
                      <c:pt idx="150">
                        <c:v>-14544</c:v>
                      </c:pt>
                      <c:pt idx="151">
                        <c:v>-14057</c:v>
                      </c:pt>
                      <c:pt idx="152">
                        <c:v>-13903</c:v>
                      </c:pt>
                      <c:pt idx="153">
                        <c:v>-13755</c:v>
                      </c:pt>
                      <c:pt idx="154">
                        <c:v>-13198</c:v>
                      </c:pt>
                      <c:pt idx="155">
                        <c:v>-12711</c:v>
                      </c:pt>
                      <c:pt idx="156">
                        <c:v>-12700</c:v>
                      </c:pt>
                      <c:pt idx="157">
                        <c:v>-12196</c:v>
                      </c:pt>
                      <c:pt idx="158">
                        <c:v>-12166</c:v>
                      </c:pt>
                      <c:pt idx="159">
                        <c:v>-12152</c:v>
                      </c:pt>
                      <c:pt idx="160">
                        <c:v>-12053</c:v>
                      </c:pt>
                      <c:pt idx="161">
                        <c:v>-11651</c:v>
                      </c:pt>
                      <c:pt idx="162">
                        <c:v>-11080</c:v>
                      </c:pt>
                      <c:pt idx="163">
                        <c:v>-10624</c:v>
                      </c:pt>
                      <c:pt idx="164">
                        <c:v>-10621</c:v>
                      </c:pt>
                      <c:pt idx="165">
                        <c:v>-10602</c:v>
                      </c:pt>
                      <c:pt idx="166">
                        <c:v>-10596</c:v>
                      </c:pt>
                      <c:pt idx="167">
                        <c:v>-10585</c:v>
                      </c:pt>
                      <c:pt idx="168">
                        <c:v>-10582</c:v>
                      </c:pt>
                      <c:pt idx="169">
                        <c:v>-10577</c:v>
                      </c:pt>
                      <c:pt idx="170">
                        <c:v>-10563</c:v>
                      </c:pt>
                      <c:pt idx="171">
                        <c:v>-10562</c:v>
                      </c:pt>
                      <c:pt idx="172">
                        <c:v>-10059</c:v>
                      </c:pt>
                      <c:pt idx="173">
                        <c:v>-10053</c:v>
                      </c:pt>
                      <c:pt idx="174">
                        <c:v>-9824</c:v>
                      </c:pt>
                      <c:pt idx="175">
                        <c:v>-9818</c:v>
                      </c:pt>
                      <c:pt idx="176">
                        <c:v>-9799</c:v>
                      </c:pt>
                      <c:pt idx="177">
                        <c:v>-9796</c:v>
                      </c:pt>
                      <c:pt idx="178">
                        <c:v>-7966</c:v>
                      </c:pt>
                      <c:pt idx="179">
                        <c:v>-7907</c:v>
                      </c:pt>
                      <c:pt idx="180">
                        <c:v>-7865</c:v>
                      </c:pt>
                      <c:pt idx="181">
                        <c:v>-7818</c:v>
                      </c:pt>
                      <c:pt idx="182">
                        <c:v>-7731</c:v>
                      </c:pt>
                      <c:pt idx="183">
                        <c:v>-7714</c:v>
                      </c:pt>
                      <c:pt idx="184">
                        <c:v>-7711</c:v>
                      </c:pt>
                      <c:pt idx="185">
                        <c:v>-7686</c:v>
                      </c:pt>
                      <c:pt idx="186">
                        <c:v>-7644</c:v>
                      </c:pt>
                      <c:pt idx="187">
                        <c:v>-7608</c:v>
                      </c:pt>
                      <c:pt idx="188">
                        <c:v>-7599</c:v>
                      </c:pt>
                      <c:pt idx="189">
                        <c:v>-7451</c:v>
                      </c:pt>
                      <c:pt idx="190">
                        <c:v>-7272</c:v>
                      </c:pt>
                      <c:pt idx="191">
                        <c:v>-7146</c:v>
                      </c:pt>
                      <c:pt idx="192">
                        <c:v>-7079</c:v>
                      </c:pt>
                      <c:pt idx="193">
                        <c:v>-7051</c:v>
                      </c:pt>
                      <c:pt idx="194">
                        <c:v>-6858</c:v>
                      </c:pt>
                      <c:pt idx="195">
                        <c:v>-6637</c:v>
                      </c:pt>
                      <c:pt idx="196">
                        <c:v>-6511</c:v>
                      </c:pt>
                      <c:pt idx="197">
                        <c:v>-6373</c:v>
                      </c:pt>
                      <c:pt idx="198">
                        <c:v>-6010</c:v>
                      </c:pt>
                      <c:pt idx="199">
                        <c:v>-5996</c:v>
                      </c:pt>
                      <c:pt idx="200">
                        <c:v>-5988</c:v>
                      </c:pt>
                      <c:pt idx="201">
                        <c:v>-5971</c:v>
                      </c:pt>
                      <c:pt idx="202">
                        <c:v>-5898</c:v>
                      </c:pt>
                      <c:pt idx="203">
                        <c:v>-5736</c:v>
                      </c:pt>
                      <c:pt idx="204">
                        <c:v>-5714</c:v>
                      </c:pt>
                      <c:pt idx="205">
                        <c:v>-5700</c:v>
                      </c:pt>
                      <c:pt idx="206">
                        <c:v>-5616</c:v>
                      </c:pt>
                      <c:pt idx="207">
                        <c:v>-5576</c:v>
                      </c:pt>
                      <c:pt idx="208">
                        <c:v>-5490</c:v>
                      </c:pt>
                      <c:pt idx="209">
                        <c:v>-5490</c:v>
                      </c:pt>
                      <c:pt idx="210">
                        <c:v>-5487</c:v>
                      </c:pt>
                      <c:pt idx="211">
                        <c:v>-5487</c:v>
                      </c:pt>
                      <c:pt idx="212">
                        <c:v>-5473</c:v>
                      </c:pt>
                      <c:pt idx="213">
                        <c:v>-5473</c:v>
                      </c:pt>
                      <c:pt idx="214">
                        <c:v>-5470</c:v>
                      </c:pt>
                      <c:pt idx="215">
                        <c:v>-5470</c:v>
                      </c:pt>
                      <c:pt idx="216">
                        <c:v>-5467</c:v>
                      </c:pt>
                      <c:pt idx="217">
                        <c:v>-5465</c:v>
                      </c:pt>
                      <c:pt idx="218">
                        <c:v>-5465</c:v>
                      </c:pt>
                      <c:pt idx="219">
                        <c:v>-5454</c:v>
                      </c:pt>
                      <c:pt idx="220">
                        <c:v>-5454</c:v>
                      </c:pt>
                      <c:pt idx="221">
                        <c:v>-5442</c:v>
                      </c:pt>
                      <c:pt idx="222">
                        <c:v>-5037</c:v>
                      </c:pt>
                      <c:pt idx="223">
                        <c:v>-4639</c:v>
                      </c:pt>
                      <c:pt idx="224">
                        <c:v>-4639</c:v>
                      </c:pt>
                      <c:pt idx="225">
                        <c:v>-4639</c:v>
                      </c:pt>
                      <c:pt idx="226">
                        <c:v>-4589</c:v>
                      </c:pt>
                      <c:pt idx="227">
                        <c:v>-4589</c:v>
                      </c:pt>
                      <c:pt idx="228">
                        <c:v>-4581</c:v>
                      </c:pt>
                      <c:pt idx="229">
                        <c:v>-4553</c:v>
                      </c:pt>
                      <c:pt idx="230">
                        <c:v>-4553</c:v>
                      </c:pt>
                      <c:pt idx="231">
                        <c:v>-4511</c:v>
                      </c:pt>
                      <c:pt idx="232">
                        <c:v>-4511</c:v>
                      </c:pt>
                      <c:pt idx="233">
                        <c:v>-4511</c:v>
                      </c:pt>
                      <c:pt idx="234">
                        <c:v>-4407</c:v>
                      </c:pt>
                      <c:pt idx="235">
                        <c:v>-4407</c:v>
                      </c:pt>
                      <c:pt idx="236">
                        <c:v>-4385</c:v>
                      </c:pt>
                      <c:pt idx="237">
                        <c:v>-4385</c:v>
                      </c:pt>
                      <c:pt idx="238">
                        <c:v>-4150</c:v>
                      </c:pt>
                      <c:pt idx="239">
                        <c:v>-4147</c:v>
                      </c:pt>
                      <c:pt idx="240">
                        <c:v>-4147</c:v>
                      </c:pt>
                      <c:pt idx="241">
                        <c:v>-4147</c:v>
                      </c:pt>
                      <c:pt idx="242">
                        <c:v>-3940</c:v>
                      </c:pt>
                      <c:pt idx="243">
                        <c:v>-3870</c:v>
                      </c:pt>
                      <c:pt idx="244">
                        <c:v>-3839</c:v>
                      </c:pt>
                      <c:pt idx="245">
                        <c:v>-3747</c:v>
                      </c:pt>
                      <c:pt idx="246">
                        <c:v>-3590</c:v>
                      </c:pt>
                      <c:pt idx="247">
                        <c:v>-3402</c:v>
                      </c:pt>
                      <c:pt idx="248">
                        <c:v>-3377</c:v>
                      </c:pt>
                      <c:pt idx="249">
                        <c:v>-3361</c:v>
                      </c:pt>
                      <c:pt idx="250">
                        <c:v>-3360</c:v>
                      </c:pt>
                      <c:pt idx="251">
                        <c:v>-3358</c:v>
                      </c:pt>
                      <c:pt idx="252">
                        <c:v>-3349</c:v>
                      </c:pt>
                      <c:pt idx="253">
                        <c:v>-3346</c:v>
                      </c:pt>
                      <c:pt idx="254">
                        <c:v>-3345.5</c:v>
                      </c:pt>
                      <c:pt idx="255">
                        <c:v>-3341</c:v>
                      </c:pt>
                      <c:pt idx="256">
                        <c:v>-3335</c:v>
                      </c:pt>
                      <c:pt idx="257">
                        <c:v>-3333</c:v>
                      </c:pt>
                      <c:pt idx="258">
                        <c:v>-3324</c:v>
                      </c:pt>
                      <c:pt idx="259">
                        <c:v>-3274</c:v>
                      </c:pt>
                      <c:pt idx="260">
                        <c:v>-3251</c:v>
                      </c:pt>
                      <c:pt idx="261">
                        <c:v>-3212</c:v>
                      </c:pt>
                      <c:pt idx="262">
                        <c:v>-3210</c:v>
                      </c:pt>
                      <c:pt idx="263">
                        <c:v>-3173</c:v>
                      </c:pt>
                      <c:pt idx="264">
                        <c:v>-3167</c:v>
                      </c:pt>
                      <c:pt idx="265">
                        <c:v>-3167</c:v>
                      </c:pt>
                      <c:pt idx="266">
                        <c:v>-3145</c:v>
                      </c:pt>
                      <c:pt idx="267">
                        <c:v>-3142</c:v>
                      </c:pt>
                      <c:pt idx="268">
                        <c:v>-3126</c:v>
                      </c:pt>
                      <c:pt idx="269">
                        <c:v>-3126</c:v>
                      </c:pt>
                      <c:pt idx="270">
                        <c:v>-3126</c:v>
                      </c:pt>
                      <c:pt idx="271">
                        <c:v>-3114</c:v>
                      </c:pt>
                      <c:pt idx="272">
                        <c:v>-3100</c:v>
                      </c:pt>
                      <c:pt idx="273">
                        <c:v>-3098</c:v>
                      </c:pt>
                      <c:pt idx="274">
                        <c:v>-3097</c:v>
                      </c:pt>
                      <c:pt idx="275">
                        <c:v>-3094</c:v>
                      </c:pt>
                      <c:pt idx="276">
                        <c:v>-3083</c:v>
                      </c:pt>
                      <c:pt idx="277">
                        <c:v>-3078</c:v>
                      </c:pt>
                      <c:pt idx="278">
                        <c:v>-3059.5</c:v>
                      </c:pt>
                      <c:pt idx="279">
                        <c:v>-3017</c:v>
                      </c:pt>
                      <c:pt idx="280">
                        <c:v>-3017</c:v>
                      </c:pt>
                      <c:pt idx="281">
                        <c:v>-3017</c:v>
                      </c:pt>
                      <c:pt idx="282">
                        <c:v>-2924</c:v>
                      </c:pt>
                      <c:pt idx="283">
                        <c:v>-2924</c:v>
                      </c:pt>
                      <c:pt idx="284">
                        <c:v>-2921</c:v>
                      </c:pt>
                      <c:pt idx="285">
                        <c:v>-2919</c:v>
                      </c:pt>
                      <c:pt idx="286">
                        <c:v>-2894</c:v>
                      </c:pt>
                      <c:pt idx="287">
                        <c:v>-2868</c:v>
                      </c:pt>
                      <c:pt idx="288">
                        <c:v>-2865</c:v>
                      </c:pt>
                      <c:pt idx="289">
                        <c:v>-2860</c:v>
                      </c:pt>
                      <c:pt idx="290">
                        <c:v>-2821</c:v>
                      </c:pt>
                      <c:pt idx="291">
                        <c:v>-2819</c:v>
                      </c:pt>
                      <c:pt idx="292">
                        <c:v>-2818</c:v>
                      </c:pt>
                      <c:pt idx="293">
                        <c:v>-2809</c:v>
                      </c:pt>
                      <c:pt idx="294">
                        <c:v>-2793</c:v>
                      </c:pt>
                      <c:pt idx="295">
                        <c:v>-2790</c:v>
                      </c:pt>
                      <c:pt idx="296">
                        <c:v>-2790</c:v>
                      </c:pt>
                      <c:pt idx="297">
                        <c:v>-2790</c:v>
                      </c:pt>
                      <c:pt idx="298">
                        <c:v>-2790</c:v>
                      </c:pt>
                      <c:pt idx="299">
                        <c:v>-2753</c:v>
                      </c:pt>
                      <c:pt idx="300">
                        <c:v>-2725</c:v>
                      </c:pt>
                      <c:pt idx="301">
                        <c:v>-2647</c:v>
                      </c:pt>
                      <c:pt idx="302">
                        <c:v>-2644</c:v>
                      </c:pt>
                      <c:pt idx="303">
                        <c:v>-2638</c:v>
                      </c:pt>
                      <c:pt idx="304">
                        <c:v>-2616</c:v>
                      </c:pt>
                      <c:pt idx="305">
                        <c:v>-2616</c:v>
                      </c:pt>
                      <c:pt idx="306">
                        <c:v>-2616</c:v>
                      </c:pt>
                      <c:pt idx="307">
                        <c:v>-2616</c:v>
                      </c:pt>
                      <c:pt idx="308">
                        <c:v>-2613</c:v>
                      </c:pt>
                      <c:pt idx="309">
                        <c:v>-2605</c:v>
                      </c:pt>
                      <c:pt idx="310">
                        <c:v>-2605</c:v>
                      </c:pt>
                      <c:pt idx="311">
                        <c:v>-2605</c:v>
                      </c:pt>
                      <c:pt idx="312">
                        <c:v>-2577</c:v>
                      </c:pt>
                      <c:pt idx="313">
                        <c:v>-2550</c:v>
                      </c:pt>
                      <c:pt idx="314">
                        <c:v>-2527</c:v>
                      </c:pt>
                      <c:pt idx="315">
                        <c:v>-2513</c:v>
                      </c:pt>
                      <c:pt idx="316">
                        <c:v>-2512.5</c:v>
                      </c:pt>
                      <c:pt idx="317">
                        <c:v>-2496</c:v>
                      </c:pt>
                      <c:pt idx="318">
                        <c:v>-2494</c:v>
                      </c:pt>
                      <c:pt idx="319">
                        <c:v>-2491</c:v>
                      </c:pt>
                      <c:pt idx="320">
                        <c:v>-2485</c:v>
                      </c:pt>
                      <c:pt idx="321">
                        <c:v>-2468</c:v>
                      </c:pt>
                      <c:pt idx="322">
                        <c:v>-2454</c:v>
                      </c:pt>
                      <c:pt idx="323">
                        <c:v>-2452</c:v>
                      </c:pt>
                      <c:pt idx="324">
                        <c:v>-2426</c:v>
                      </c:pt>
                      <c:pt idx="325">
                        <c:v>-2407</c:v>
                      </c:pt>
                      <c:pt idx="326">
                        <c:v>-2323</c:v>
                      </c:pt>
                      <c:pt idx="327">
                        <c:v>-2281</c:v>
                      </c:pt>
                      <c:pt idx="328">
                        <c:v>-2252</c:v>
                      </c:pt>
                      <c:pt idx="329">
                        <c:v>-2241</c:v>
                      </c:pt>
                      <c:pt idx="330">
                        <c:v>-2189</c:v>
                      </c:pt>
                      <c:pt idx="331">
                        <c:v>-2189</c:v>
                      </c:pt>
                      <c:pt idx="332">
                        <c:v>-2189</c:v>
                      </c:pt>
                      <c:pt idx="333">
                        <c:v>-2096</c:v>
                      </c:pt>
                      <c:pt idx="334">
                        <c:v>-2074</c:v>
                      </c:pt>
                      <c:pt idx="335">
                        <c:v>-2074</c:v>
                      </c:pt>
                      <c:pt idx="336">
                        <c:v>-2043</c:v>
                      </c:pt>
                      <c:pt idx="337">
                        <c:v>-2043</c:v>
                      </c:pt>
                      <c:pt idx="338">
                        <c:v>-2012</c:v>
                      </c:pt>
                      <c:pt idx="339">
                        <c:v>-1948</c:v>
                      </c:pt>
                      <c:pt idx="340">
                        <c:v>-1945</c:v>
                      </c:pt>
                      <c:pt idx="341">
                        <c:v>-1830</c:v>
                      </c:pt>
                      <c:pt idx="342">
                        <c:v>-1797</c:v>
                      </c:pt>
                      <c:pt idx="343">
                        <c:v>-1794</c:v>
                      </c:pt>
                      <c:pt idx="344">
                        <c:v>-1780</c:v>
                      </c:pt>
                      <c:pt idx="345">
                        <c:v>-1769</c:v>
                      </c:pt>
                      <c:pt idx="346">
                        <c:v>-1741</c:v>
                      </c:pt>
                      <c:pt idx="347">
                        <c:v>-1724</c:v>
                      </c:pt>
                      <c:pt idx="348">
                        <c:v>-1724</c:v>
                      </c:pt>
                      <c:pt idx="349">
                        <c:v>-1724</c:v>
                      </c:pt>
                      <c:pt idx="350">
                        <c:v>-1724</c:v>
                      </c:pt>
                      <c:pt idx="351">
                        <c:v>-1724</c:v>
                      </c:pt>
                      <c:pt idx="352">
                        <c:v>-1674</c:v>
                      </c:pt>
                      <c:pt idx="353">
                        <c:v>-1649</c:v>
                      </c:pt>
                      <c:pt idx="354">
                        <c:v>-1638</c:v>
                      </c:pt>
                      <c:pt idx="355">
                        <c:v>-1581</c:v>
                      </c:pt>
                      <c:pt idx="356">
                        <c:v>-1570</c:v>
                      </c:pt>
                      <c:pt idx="357">
                        <c:v>-1474</c:v>
                      </c:pt>
                      <c:pt idx="358">
                        <c:v>-1344</c:v>
                      </c:pt>
                      <c:pt idx="359">
                        <c:v>-1338</c:v>
                      </c:pt>
                      <c:pt idx="360">
                        <c:v>-1330</c:v>
                      </c:pt>
                      <c:pt idx="361">
                        <c:v>-1319</c:v>
                      </c:pt>
                      <c:pt idx="362">
                        <c:v>-1313</c:v>
                      </c:pt>
                      <c:pt idx="363">
                        <c:v>-1215</c:v>
                      </c:pt>
                      <c:pt idx="364">
                        <c:v>-1205</c:v>
                      </c:pt>
                      <c:pt idx="365">
                        <c:v>-1201</c:v>
                      </c:pt>
                      <c:pt idx="366">
                        <c:v>-1176</c:v>
                      </c:pt>
                      <c:pt idx="367">
                        <c:v>-1109</c:v>
                      </c:pt>
                      <c:pt idx="368">
                        <c:v>-1050</c:v>
                      </c:pt>
                      <c:pt idx="369">
                        <c:v>-1016</c:v>
                      </c:pt>
                      <c:pt idx="370">
                        <c:v>-997</c:v>
                      </c:pt>
                      <c:pt idx="371">
                        <c:v>-994</c:v>
                      </c:pt>
                      <c:pt idx="372">
                        <c:v>-988</c:v>
                      </c:pt>
                      <c:pt idx="373">
                        <c:v>-936</c:v>
                      </c:pt>
                      <c:pt idx="374">
                        <c:v>-882</c:v>
                      </c:pt>
                      <c:pt idx="375">
                        <c:v>-834</c:v>
                      </c:pt>
                      <c:pt idx="376">
                        <c:v>-820</c:v>
                      </c:pt>
                      <c:pt idx="377">
                        <c:v>-793</c:v>
                      </c:pt>
                      <c:pt idx="378">
                        <c:v>-792</c:v>
                      </c:pt>
                      <c:pt idx="379">
                        <c:v>-778</c:v>
                      </c:pt>
                      <c:pt idx="380">
                        <c:v>-776</c:v>
                      </c:pt>
                      <c:pt idx="381">
                        <c:v>-765</c:v>
                      </c:pt>
                      <c:pt idx="382">
                        <c:v>-765</c:v>
                      </c:pt>
                      <c:pt idx="383">
                        <c:v>-753</c:v>
                      </c:pt>
                      <c:pt idx="384">
                        <c:v>-733</c:v>
                      </c:pt>
                      <c:pt idx="385">
                        <c:v>-733</c:v>
                      </c:pt>
                      <c:pt idx="386">
                        <c:v>-717</c:v>
                      </c:pt>
                      <c:pt idx="387">
                        <c:v>-708</c:v>
                      </c:pt>
                      <c:pt idx="388">
                        <c:v>-706</c:v>
                      </c:pt>
                      <c:pt idx="389">
                        <c:v>-703</c:v>
                      </c:pt>
                      <c:pt idx="390">
                        <c:v>-688</c:v>
                      </c:pt>
                      <c:pt idx="391">
                        <c:v>-688</c:v>
                      </c:pt>
                      <c:pt idx="392">
                        <c:v>-680</c:v>
                      </c:pt>
                      <c:pt idx="393">
                        <c:v>-680</c:v>
                      </c:pt>
                      <c:pt idx="394">
                        <c:v>-667</c:v>
                      </c:pt>
                      <c:pt idx="395">
                        <c:v>-666</c:v>
                      </c:pt>
                      <c:pt idx="396">
                        <c:v>-658</c:v>
                      </c:pt>
                      <c:pt idx="397">
                        <c:v>-591</c:v>
                      </c:pt>
                      <c:pt idx="398">
                        <c:v>-559</c:v>
                      </c:pt>
                      <c:pt idx="399">
                        <c:v>-558</c:v>
                      </c:pt>
                      <c:pt idx="400">
                        <c:v>-532</c:v>
                      </c:pt>
                      <c:pt idx="401">
                        <c:v>-488</c:v>
                      </c:pt>
                      <c:pt idx="402">
                        <c:v>-485</c:v>
                      </c:pt>
                      <c:pt idx="403">
                        <c:v>-467</c:v>
                      </c:pt>
                      <c:pt idx="404">
                        <c:v>-467</c:v>
                      </c:pt>
                      <c:pt idx="405">
                        <c:v>-467</c:v>
                      </c:pt>
                      <c:pt idx="406">
                        <c:v>-451</c:v>
                      </c:pt>
                      <c:pt idx="407">
                        <c:v>-445</c:v>
                      </c:pt>
                      <c:pt idx="408">
                        <c:v>-443</c:v>
                      </c:pt>
                      <c:pt idx="409">
                        <c:v>-443</c:v>
                      </c:pt>
                      <c:pt idx="410">
                        <c:v>-443</c:v>
                      </c:pt>
                      <c:pt idx="411">
                        <c:v>-437</c:v>
                      </c:pt>
                      <c:pt idx="412">
                        <c:v>-415</c:v>
                      </c:pt>
                      <c:pt idx="413">
                        <c:v>-414</c:v>
                      </c:pt>
                      <c:pt idx="414">
                        <c:v>-414</c:v>
                      </c:pt>
                      <c:pt idx="415">
                        <c:v>-401</c:v>
                      </c:pt>
                      <c:pt idx="416">
                        <c:v>-400</c:v>
                      </c:pt>
                      <c:pt idx="417">
                        <c:v>-398</c:v>
                      </c:pt>
                      <c:pt idx="418">
                        <c:v>-398</c:v>
                      </c:pt>
                      <c:pt idx="419">
                        <c:v>-397</c:v>
                      </c:pt>
                      <c:pt idx="420">
                        <c:v>-387</c:v>
                      </c:pt>
                      <c:pt idx="421">
                        <c:v>-361</c:v>
                      </c:pt>
                      <c:pt idx="422">
                        <c:v>-356</c:v>
                      </c:pt>
                      <c:pt idx="423">
                        <c:v>-336</c:v>
                      </c:pt>
                      <c:pt idx="424">
                        <c:v>-252</c:v>
                      </c:pt>
                      <c:pt idx="425">
                        <c:v>-211</c:v>
                      </c:pt>
                      <c:pt idx="426">
                        <c:v>-208</c:v>
                      </c:pt>
                      <c:pt idx="427">
                        <c:v>-137</c:v>
                      </c:pt>
                      <c:pt idx="428">
                        <c:v>-129</c:v>
                      </c:pt>
                      <c:pt idx="429">
                        <c:v>-73</c:v>
                      </c:pt>
                      <c:pt idx="430">
                        <c:v>-14</c:v>
                      </c:pt>
                      <c:pt idx="431">
                        <c:v>-8</c:v>
                      </c:pt>
                      <c:pt idx="432">
                        <c:v>0</c:v>
                      </c:pt>
                      <c:pt idx="433">
                        <c:v>83</c:v>
                      </c:pt>
                      <c:pt idx="434">
                        <c:v>117</c:v>
                      </c:pt>
                      <c:pt idx="435">
                        <c:v>128</c:v>
                      </c:pt>
                      <c:pt idx="436">
                        <c:v>128</c:v>
                      </c:pt>
                      <c:pt idx="437">
                        <c:v>140</c:v>
                      </c:pt>
                      <c:pt idx="438">
                        <c:v>178</c:v>
                      </c:pt>
                      <c:pt idx="439">
                        <c:v>209</c:v>
                      </c:pt>
                      <c:pt idx="440">
                        <c:v>302</c:v>
                      </c:pt>
                      <c:pt idx="441">
                        <c:v>318</c:v>
                      </c:pt>
                      <c:pt idx="442">
                        <c:v>343</c:v>
                      </c:pt>
                      <c:pt idx="443">
                        <c:v>343</c:v>
                      </c:pt>
                      <c:pt idx="444">
                        <c:v>360</c:v>
                      </c:pt>
                      <c:pt idx="445">
                        <c:v>361</c:v>
                      </c:pt>
                      <c:pt idx="446">
                        <c:v>363</c:v>
                      </c:pt>
                      <c:pt idx="447">
                        <c:v>389</c:v>
                      </c:pt>
                      <c:pt idx="448">
                        <c:v>400</c:v>
                      </c:pt>
                      <c:pt idx="449">
                        <c:v>402</c:v>
                      </c:pt>
                      <c:pt idx="450">
                        <c:v>403</c:v>
                      </c:pt>
                      <c:pt idx="451">
                        <c:v>430</c:v>
                      </c:pt>
                      <c:pt idx="452">
                        <c:v>492</c:v>
                      </c:pt>
                      <c:pt idx="453">
                        <c:v>492</c:v>
                      </c:pt>
                      <c:pt idx="454">
                        <c:v>492</c:v>
                      </c:pt>
                      <c:pt idx="455">
                        <c:v>512</c:v>
                      </c:pt>
                      <c:pt idx="456">
                        <c:v>564</c:v>
                      </c:pt>
                      <c:pt idx="457">
                        <c:v>581</c:v>
                      </c:pt>
                      <c:pt idx="458">
                        <c:v>592</c:v>
                      </c:pt>
                      <c:pt idx="459">
                        <c:v>604</c:v>
                      </c:pt>
                      <c:pt idx="460">
                        <c:v>620</c:v>
                      </c:pt>
                      <c:pt idx="461">
                        <c:v>621</c:v>
                      </c:pt>
                      <c:pt idx="462">
                        <c:v>651</c:v>
                      </c:pt>
                      <c:pt idx="463">
                        <c:v>665</c:v>
                      </c:pt>
                      <c:pt idx="464">
                        <c:v>679</c:v>
                      </c:pt>
                      <c:pt idx="465">
                        <c:v>707</c:v>
                      </c:pt>
                      <c:pt idx="466">
                        <c:v>707</c:v>
                      </c:pt>
                      <c:pt idx="467">
                        <c:v>707</c:v>
                      </c:pt>
                      <c:pt idx="468">
                        <c:v>707</c:v>
                      </c:pt>
                      <c:pt idx="469">
                        <c:v>735</c:v>
                      </c:pt>
                      <c:pt idx="470">
                        <c:v>783</c:v>
                      </c:pt>
                      <c:pt idx="471">
                        <c:v>814</c:v>
                      </c:pt>
                      <c:pt idx="472">
                        <c:v>830</c:v>
                      </c:pt>
                      <c:pt idx="473">
                        <c:v>878</c:v>
                      </c:pt>
                      <c:pt idx="474">
                        <c:v>878</c:v>
                      </c:pt>
                      <c:pt idx="475">
                        <c:v>878</c:v>
                      </c:pt>
                      <c:pt idx="476">
                        <c:v>897</c:v>
                      </c:pt>
                      <c:pt idx="477">
                        <c:v>903</c:v>
                      </c:pt>
                      <c:pt idx="478">
                        <c:v>911</c:v>
                      </c:pt>
                      <c:pt idx="479">
                        <c:v>912</c:v>
                      </c:pt>
                      <c:pt idx="480">
                        <c:v>953</c:v>
                      </c:pt>
                      <c:pt idx="481">
                        <c:v>984</c:v>
                      </c:pt>
                      <c:pt idx="482">
                        <c:v>998</c:v>
                      </c:pt>
                      <c:pt idx="483">
                        <c:v>1006</c:v>
                      </c:pt>
                      <c:pt idx="484">
                        <c:v>1021</c:v>
                      </c:pt>
                      <c:pt idx="485">
                        <c:v>1102</c:v>
                      </c:pt>
                      <c:pt idx="486">
                        <c:v>1107</c:v>
                      </c:pt>
                      <c:pt idx="487">
                        <c:v>1110</c:v>
                      </c:pt>
                      <c:pt idx="488">
                        <c:v>1110</c:v>
                      </c:pt>
                      <c:pt idx="489">
                        <c:v>1110</c:v>
                      </c:pt>
                      <c:pt idx="490">
                        <c:v>1119</c:v>
                      </c:pt>
                      <c:pt idx="491">
                        <c:v>1122</c:v>
                      </c:pt>
                      <c:pt idx="492">
                        <c:v>1125</c:v>
                      </c:pt>
                      <c:pt idx="493">
                        <c:v>1146</c:v>
                      </c:pt>
                      <c:pt idx="494">
                        <c:v>1147</c:v>
                      </c:pt>
                      <c:pt idx="495">
                        <c:v>1150</c:v>
                      </c:pt>
                      <c:pt idx="496">
                        <c:v>1155</c:v>
                      </c:pt>
                      <c:pt idx="497">
                        <c:v>1163</c:v>
                      </c:pt>
                      <c:pt idx="498">
                        <c:v>1174</c:v>
                      </c:pt>
                      <c:pt idx="499">
                        <c:v>1174</c:v>
                      </c:pt>
                      <c:pt idx="500">
                        <c:v>1188</c:v>
                      </c:pt>
                      <c:pt idx="501">
                        <c:v>1191</c:v>
                      </c:pt>
                      <c:pt idx="502">
                        <c:v>1202</c:v>
                      </c:pt>
                      <c:pt idx="503">
                        <c:v>1219.5</c:v>
                      </c:pt>
                      <c:pt idx="504">
                        <c:v>1269</c:v>
                      </c:pt>
                      <c:pt idx="505">
                        <c:v>1278</c:v>
                      </c:pt>
                      <c:pt idx="506">
                        <c:v>1309</c:v>
                      </c:pt>
                      <c:pt idx="507">
                        <c:v>1339</c:v>
                      </c:pt>
                      <c:pt idx="508">
                        <c:v>1345</c:v>
                      </c:pt>
                      <c:pt idx="509">
                        <c:v>1359</c:v>
                      </c:pt>
                      <c:pt idx="510">
                        <c:v>1364</c:v>
                      </c:pt>
                      <c:pt idx="511">
                        <c:v>1365</c:v>
                      </c:pt>
                      <c:pt idx="512">
                        <c:v>1378</c:v>
                      </c:pt>
                      <c:pt idx="513">
                        <c:v>1384</c:v>
                      </c:pt>
                      <c:pt idx="514">
                        <c:v>1406</c:v>
                      </c:pt>
                      <c:pt idx="515">
                        <c:v>1437</c:v>
                      </c:pt>
                      <c:pt idx="516">
                        <c:v>1465</c:v>
                      </c:pt>
                      <c:pt idx="517">
                        <c:v>1465</c:v>
                      </c:pt>
                      <c:pt idx="518">
                        <c:v>1490</c:v>
                      </c:pt>
                      <c:pt idx="519">
                        <c:v>1521</c:v>
                      </c:pt>
                      <c:pt idx="520">
                        <c:v>1591</c:v>
                      </c:pt>
                      <c:pt idx="521">
                        <c:v>1611</c:v>
                      </c:pt>
                      <c:pt idx="522">
                        <c:v>1638</c:v>
                      </c:pt>
                      <c:pt idx="523">
                        <c:v>1641</c:v>
                      </c:pt>
                      <c:pt idx="524">
                        <c:v>1641</c:v>
                      </c:pt>
                      <c:pt idx="525">
                        <c:v>1645</c:v>
                      </c:pt>
                      <c:pt idx="526">
                        <c:v>1653</c:v>
                      </c:pt>
                      <c:pt idx="527">
                        <c:v>1745</c:v>
                      </c:pt>
                      <c:pt idx="528">
                        <c:v>1753</c:v>
                      </c:pt>
                      <c:pt idx="529">
                        <c:v>1798</c:v>
                      </c:pt>
                      <c:pt idx="530">
                        <c:v>1823</c:v>
                      </c:pt>
                      <c:pt idx="531">
                        <c:v>1860</c:v>
                      </c:pt>
                      <c:pt idx="532">
                        <c:v>1863</c:v>
                      </c:pt>
                      <c:pt idx="533">
                        <c:v>1863</c:v>
                      </c:pt>
                      <c:pt idx="534">
                        <c:v>1882</c:v>
                      </c:pt>
                      <c:pt idx="535">
                        <c:v>1885</c:v>
                      </c:pt>
                      <c:pt idx="536">
                        <c:v>1887</c:v>
                      </c:pt>
                      <c:pt idx="537">
                        <c:v>1910</c:v>
                      </c:pt>
                      <c:pt idx="538">
                        <c:v>1913</c:v>
                      </c:pt>
                      <c:pt idx="539">
                        <c:v>1947</c:v>
                      </c:pt>
                      <c:pt idx="540">
                        <c:v>1949</c:v>
                      </c:pt>
                      <c:pt idx="541">
                        <c:v>1967</c:v>
                      </c:pt>
                      <c:pt idx="542">
                        <c:v>1972</c:v>
                      </c:pt>
                      <c:pt idx="543">
                        <c:v>1983</c:v>
                      </c:pt>
                      <c:pt idx="544">
                        <c:v>1997</c:v>
                      </c:pt>
                      <c:pt idx="545">
                        <c:v>2006</c:v>
                      </c:pt>
                      <c:pt idx="546">
                        <c:v>2014</c:v>
                      </c:pt>
                      <c:pt idx="547">
                        <c:v>2030</c:v>
                      </c:pt>
                      <c:pt idx="548">
                        <c:v>2033</c:v>
                      </c:pt>
                      <c:pt idx="549">
                        <c:v>2061</c:v>
                      </c:pt>
                      <c:pt idx="550">
                        <c:v>2067</c:v>
                      </c:pt>
                      <c:pt idx="551">
                        <c:v>2081</c:v>
                      </c:pt>
                      <c:pt idx="552">
                        <c:v>2097</c:v>
                      </c:pt>
                      <c:pt idx="553">
                        <c:v>2097</c:v>
                      </c:pt>
                      <c:pt idx="554">
                        <c:v>2100</c:v>
                      </c:pt>
                      <c:pt idx="555">
                        <c:v>2139</c:v>
                      </c:pt>
                      <c:pt idx="556">
                        <c:v>2167</c:v>
                      </c:pt>
                      <c:pt idx="557">
                        <c:v>2188</c:v>
                      </c:pt>
                      <c:pt idx="558">
                        <c:v>2190</c:v>
                      </c:pt>
                      <c:pt idx="559">
                        <c:v>2207</c:v>
                      </c:pt>
                      <c:pt idx="560">
                        <c:v>2223</c:v>
                      </c:pt>
                      <c:pt idx="561">
                        <c:v>2223</c:v>
                      </c:pt>
                      <c:pt idx="562">
                        <c:v>2268</c:v>
                      </c:pt>
                      <c:pt idx="563">
                        <c:v>2280</c:v>
                      </c:pt>
                      <c:pt idx="564">
                        <c:v>2296</c:v>
                      </c:pt>
                      <c:pt idx="565">
                        <c:v>2296</c:v>
                      </c:pt>
                      <c:pt idx="566">
                        <c:v>2296</c:v>
                      </c:pt>
                      <c:pt idx="567">
                        <c:v>2335</c:v>
                      </c:pt>
                      <c:pt idx="568">
                        <c:v>2335</c:v>
                      </c:pt>
                      <c:pt idx="569">
                        <c:v>2344</c:v>
                      </c:pt>
                      <c:pt idx="570">
                        <c:v>2349</c:v>
                      </c:pt>
                      <c:pt idx="571">
                        <c:v>2402</c:v>
                      </c:pt>
                      <c:pt idx="572">
                        <c:v>2430</c:v>
                      </c:pt>
                      <c:pt idx="573">
                        <c:v>2465</c:v>
                      </c:pt>
                      <c:pt idx="574">
                        <c:v>2497</c:v>
                      </c:pt>
                      <c:pt idx="575">
                        <c:v>2534</c:v>
                      </c:pt>
                      <c:pt idx="576">
                        <c:v>2534</c:v>
                      </c:pt>
                      <c:pt idx="577">
                        <c:v>2601</c:v>
                      </c:pt>
                      <c:pt idx="578">
                        <c:v>2601</c:v>
                      </c:pt>
                      <c:pt idx="579">
                        <c:v>2604</c:v>
                      </c:pt>
                      <c:pt idx="580">
                        <c:v>2612</c:v>
                      </c:pt>
                      <c:pt idx="581">
                        <c:v>2690</c:v>
                      </c:pt>
                      <c:pt idx="582">
                        <c:v>2750</c:v>
                      </c:pt>
                      <c:pt idx="583">
                        <c:v>2755</c:v>
                      </c:pt>
                      <c:pt idx="584">
                        <c:v>2780</c:v>
                      </c:pt>
                      <c:pt idx="585">
                        <c:v>2791</c:v>
                      </c:pt>
                      <c:pt idx="586">
                        <c:v>2823</c:v>
                      </c:pt>
                      <c:pt idx="587">
                        <c:v>2836</c:v>
                      </c:pt>
                      <c:pt idx="588">
                        <c:v>2839</c:v>
                      </c:pt>
                      <c:pt idx="589">
                        <c:v>2850</c:v>
                      </c:pt>
                      <c:pt idx="590">
                        <c:v>2859</c:v>
                      </c:pt>
                      <c:pt idx="591">
                        <c:v>2934</c:v>
                      </c:pt>
                      <c:pt idx="592">
                        <c:v>2965</c:v>
                      </c:pt>
                      <c:pt idx="593">
                        <c:v>2995</c:v>
                      </c:pt>
                      <c:pt idx="594">
                        <c:v>3015</c:v>
                      </c:pt>
                      <c:pt idx="595">
                        <c:v>3057</c:v>
                      </c:pt>
                      <c:pt idx="596">
                        <c:v>3058</c:v>
                      </c:pt>
                      <c:pt idx="597">
                        <c:v>3058</c:v>
                      </c:pt>
                      <c:pt idx="598">
                        <c:v>3069</c:v>
                      </c:pt>
                      <c:pt idx="599">
                        <c:v>3138</c:v>
                      </c:pt>
                      <c:pt idx="600">
                        <c:v>3161</c:v>
                      </c:pt>
                      <c:pt idx="601">
                        <c:v>3188</c:v>
                      </c:pt>
                      <c:pt idx="602">
                        <c:v>3240</c:v>
                      </c:pt>
                      <c:pt idx="603">
                        <c:v>3275</c:v>
                      </c:pt>
                      <c:pt idx="604">
                        <c:v>3287</c:v>
                      </c:pt>
                      <c:pt idx="605">
                        <c:v>3303</c:v>
                      </c:pt>
                      <c:pt idx="606">
                        <c:v>3303</c:v>
                      </c:pt>
                      <c:pt idx="607">
                        <c:v>3317</c:v>
                      </c:pt>
                      <c:pt idx="608">
                        <c:v>3401</c:v>
                      </c:pt>
                      <c:pt idx="609">
                        <c:v>3477</c:v>
                      </c:pt>
                      <c:pt idx="610">
                        <c:v>3483</c:v>
                      </c:pt>
                      <c:pt idx="611">
                        <c:v>3533</c:v>
                      </c:pt>
                      <c:pt idx="612">
                        <c:v>3580</c:v>
                      </c:pt>
                      <c:pt idx="613">
                        <c:v>3608</c:v>
                      </c:pt>
                      <c:pt idx="614">
                        <c:v>3756</c:v>
                      </c:pt>
                      <c:pt idx="615">
                        <c:v>3821</c:v>
                      </c:pt>
                      <c:pt idx="616">
                        <c:v>3840</c:v>
                      </c:pt>
                      <c:pt idx="617">
                        <c:v>3844</c:v>
                      </c:pt>
                      <c:pt idx="618">
                        <c:v>3883</c:v>
                      </c:pt>
                      <c:pt idx="619">
                        <c:v>3919</c:v>
                      </c:pt>
                      <c:pt idx="620">
                        <c:v>3989</c:v>
                      </c:pt>
                      <c:pt idx="621">
                        <c:v>4023</c:v>
                      </c:pt>
                      <c:pt idx="622">
                        <c:v>4059</c:v>
                      </c:pt>
                      <c:pt idx="623">
                        <c:v>4095</c:v>
                      </c:pt>
                      <c:pt idx="624">
                        <c:v>4120</c:v>
                      </c:pt>
                      <c:pt idx="625">
                        <c:v>4129</c:v>
                      </c:pt>
                      <c:pt idx="626">
                        <c:v>4179</c:v>
                      </c:pt>
                      <c:pt idx="627">
                        <c:v>4199</c:v>
                      </c:pt>
                      <c:pt idx="628">
                        <c:v>4252</c:v>
                      </c:pt>
                      <c:pt idx="629">
                        <c:v>4255</c:v>
                      </c:pt>
                      <c:pt idx="630">
                        <c:v>4261</c:v>
                      </c:pt>
                      <c:pt idx="631">
                        <c:v>4325</c:v>
                      </c:pt>
                      <c:pt idx="632">
                        <c:v>4378</c:v>
                      </c:pt>
                      <c:pt idx="633">
                        <c:v>4384</c:v>
                      </c:pt>
                      <c:pt idx="634">
                        <c:v>4400</c:v>
                      </c:pt>
                      <c:pt idx="635">
                        <c:v>4407</c:v>
                      </c:pt>
                      <c:pt idx="636">
                        <c:v>4412</c:v>
                      </c:pt>
                      <c:pt idx="637">
                        <c:v>4439</c:v>
                      </c:pt>
                      <c:pt idx="638">
                        <c:v>4470</c:v>
                      </c:pt>
                      <c:pt idx="639">
                        <c:v>4490</c:v>
                      </c:pt>
                      <c:pt idx="640">
                        <c:v>4517</c:v>
                      </c:pt>
                      <c:pt idx="641">
                        <c:v>4557</c:v>
                      </c:pt>
                      <c:pt idx="642">
                        <c:v>4585</c:v>
                      </c:pt>
                      <c:pt idx="643">
                        <c:v>4599</c:v>
                      </c:pt>
                      <c:pt idx="644">
                        <c:v>4624</c:v>
                      </c:pt>
                      <c:pt idx="645">
                        <c:v>4627</c:v>
                      </c:pt>
                      <c:pt idx="646">
                        <c:v>4632</c:v>
                      </c:pt>
                      <c:pt idx="647">
                        <c:v>4662</c:v>
                      </c:pt>
                      <c:pt idx="648">
                        <c:v>4674</c:v>
                      </c:pt>
                      <c:pt idx="649">
                        <c:v>4674</c:v>
                      </c:pt>
                      <c:pt idx="650">
                        <c:v>4692</c:v>
                      </c:pt>
                      <c:pt idx="651">
                        <c:v>4730</c:v>
                      </c:pt>
                      <c:pt idx="652">
                        <c:v>4733</c:v>
                      </c:pt>
                      <c:pt idx="653">
                        <c:v>4733</c:v>
                      </c:pt>
                      <c:pt idx="654">
                        <c:v>4750</c:v>
                      </c:pt>
                      <c:pt idx="655">
                        <c:v>4756</c:v>
                      </c:pt>
                      <c:pt idx="656">
                        <c:v>4773</c:v>
                      </c:pt>
                      <c:pt idx="657">
                        <c:v>4834</c:v>
                      </c:pt>
                      <c:pt idx="658">
                        <c:v>4870</c:v>
                      </c:pt>
                      <c:pt idx="659">
                        <c:v>4884</c:v>
                      </c:pt>
                      <c:pt idx="660">
                        <c:v>4892</c:v>
                      </c:pt>
                      <c:pt idx="661">
                        <c:v>4932</c:v>
                      </c:pt>
                      <c:pt idx="662">
                        <c:v>4938</c:v>
                      </c:pt>
                      <c:pt idx="663">
                        <c:v>4949</c:v>
                      </c:pt>
                      <c:pt idx="664">
                        <c:v>4965</c:v>
                      </c:pt>
                      <c:pt idx="665">
                        <c:v>4988</c:v>
                      </c:pt>
                      <c:pt idx="666">
                        <c:v>5007</c:v>
                      </c:pt>
                      <c:pt idx="667">
                        <c:v>5021</c:v>
                      </c:pt>
                      <c:pt idx="668">
                        <c:v>5066</c:v>
                      </c:pt>
                      <c:pt idx="669">
                        <c:v>5144</c:v>
                      </c:pt>
                      <c:pt idx="670">
                        <c:v>5144</c:v>
                      </c:pt>
                      <c:pt idx="671">
                        <c:v>5169</c:v>
                      </c:pt>
                      <c:pt idx="672">
                        <c:v>5172</c:v>
                      </c:pt>
                      <c:pt idx="673">
                        <c:v>5214</c:v>
                      </c:pt>
                      <c:pt idx="674">
                        <c:v>5214</c:v>
                      </c:pt>
                      <c:pt idx="675">
                        <c:v>5215</c:v>
                      </c:pt>
                      <c:pt idx="676">
                        <c:v>5251</c:v>
                      </c:pt>
                      <c:pt idx="677">
                        <c:v>5254</c:v>
                      </c:pt>
                      <c:pt idx="678">
                        <c:v>5284</c:v>
                      </c:pt>
                      <c:pt idx="679">
                        <c:v>5284</c:v>
                      </c:pt>
                      <c:pt idx="680">
                        <c:v>5284</c:v>
                      </c:pt>
                      <c:pt idx="681">
                        <c:v>5324</c:v>
                      </c:pt>
                      <c:pt idx="682">
                        <c:v>5345</c:v>
                      </c:pt>
                      <c:pt idx="683">
                        <c:v>5390</c:v>
                      </c:pt>
                      <c:pt idx="684">
                        <c:v>5416</c:v>
                      </c:pt>
                      <c:pt idx="685">
                        <c:v>5450</c:v>
                      </c:pt>
                      <c:pt idx="686">
                        <c:v>5458</c:v>
                      </c:pt>
                      <c:pt idx="687">
                        <c:v>5483</c:v>
                      </c:pt>
                      <c:pt idx="688">
                        <c:v>5489</c:v>
                      </c:pt>
                      <c:pt idx="689">
                        <c:v>5489</c:v>
                      </c:pt>
                      <c:pt idx="690">
                        <c:v>5489</c:v>
                      </c:pt>
                      <c:pt idx="691">
                        <c:v>5489</c:v>
                      </c:pt>
                      <c:pt idx="692">
                        <c:v>5489</c:v>
                      </c:pt>
                      <c:pt idx="693">
                        <c:v>5514</c:v>
                      </c:pt>
                      <c:pt idx="694">
                        <c:v>5517</c:v>
                      </c:pt>
                      <c:pt idx="695">
                        <c:v>5556</c:v>
                      </c:pt>
                      <c:pt idx="696">
                        <c:v>5556</c:v>
                      </c:pt>
                      <c:pt idx="697">
                        <c:v>5626</c:v>
                      </c:pt>
                      <c:pt idx="698">
                        <c:v>5664</c:v>
                      </c:pt>
                      <c:pt idx="699">
                        <c:v>5712</c:v>
                      </c:pt>
                      <c:pt idx="700">
                        <c:v>5723</c:v>
                      </c:pt>
                      <c:pt idx="701">
                        <c:v>5726</c:v>
                      </c:pt>
                      <c:pt idx="702">
                        <c:v>5825</c:v>
                      </c:pt>
                      <c:pt idx="703">
                        <c:v>5835</c:v>
                      </c:pt>
                      <c:pt idx="704">
                        <c:v>5858</c:v>
                      </c:pt>
                      <c:pt idx="705">
                        <c:v>5909</c:v>
                      </c:pt>
                      <c:pt idx="706">
                        <c:v>5909</c:v>
                      </c:pt>
                      <c:pt idx="707">
                        <c:v>5975</c:v>
                      </c:pt>
                      <c:pt idx="708">
                        <c:v>6012</c:v>
                      </c:pt>
                      <c:pt idx="709">
                        <c:v>6015</c:v>
                      </c:pt>
                      <c:pt idx="710">
                        <c:v>6015</c:v>
                      </c:pt>
                      <c:pt idx="711">
                        <c:v>6015</c:v>
                      </c:pt>
                      <c:pt idx="712">
                        <c:v>6018</c:v>
                      </c:pt>
                      <c:pt idx="713">
                        <c:v>6040</c:v>
                      </c:pt>
                      <c:pt idx="714">
                        <c:v>6062</c:v>
                      </c:pt>
                      <c:pt idx="715">
                        <c:v>6110</c:v>
                      </c:pt>
                      <c:pt idx="716">
                        <c:v>6196</c:v>
                      </c:pt>
                      <c:pt idx="717">
                        <c:v>6216</c:v>
                      </c:pt>
                      <c:pt idx="718">
                        <c:v>6275</c:v>
                      </c:pt>
                      <c:pt idx="719">
                        <c:v>6278</c:v>
                      </c:pt>
                      <c:pt idx="720">
                        <c:v>6278</c:v>
                      </c:pt>
                      <c:pt idx="721">
                        <c:v>6353</c:v>
                      </c:pt>
                      <c:pt idx="722">
                        <c:v>6398</c:v>
                      </c:pt>
                      <c:pt idx="723">
                        <c:v>6406</c:v>
                      </c:pt>
                      <c:pt idx="724">
                        <c:v>6406</c:v>
                      </c:pt>
                      <c:pt idx="725">
                        <c:v>6406</c:v>
                      </c:pt>
                      <c:pt idx="726">
                        <c:v>6406</c:v>
                      </c:pt>
                      <c:pt idx="727">
                        <c:v>6406</c:v>
                      </c:pt>
                      <c:pt idx="728">
                        <c:v>6406</c:v>
                      </c:pt>
                      <c:pt idx="729">
                        <c:v>6406</c:v>
                      </c:pt>
                      <c:pt idx="730">
                        <c:v>6406</c:v>
                      </c:pt>
                      <c:pt idx="731">
                        <c:v>6437</c:v>
                      </c:pt>
                      <c:pt idx="732">
                        <c:v>6474</c:v>
                      </c:pt>
                      <c:pt idx="733">
                        <c:v>6494</c:v>
                      </c:pt>
                      <c:pt idx="734">
                        <c:v>6505</c:v>
                      </c:pt>
                      <c:pt idx="735">
                        <c:v>6535</c:v>
                      </c:pt>
                      <c:pt idx="736">
                        <c:v>6647</c:v>
                      </c:pt>
                      <c:pt idx="737">
                        <c:v>6672</c:v>
                      </c:pt>
                      <c:pt idx="738">
                        <c:v>6672</c:v>
                      </c:pt>
                      <c:pt idx="739">
                        <c:v>6703</c:v>
                      </c:pt>
                      <c:pt idx="740">
                        <c:v>6706</c:v>
                      </c:pt>
                      <c:pt idx="741">
                        <c:v>6784</c:v>
                      </c:pt>
                      <c:pt idx="742">
                        <c:v>6785.5</c:v>
                      </c:pt>
                      <c:pt idx="743">
                        <c:v>6821</c:v>
                      </c:pt>
                      <c:pt idx="744">
                        <c:v>6829</c:v>
                      </c:pt>
                      <c:pt idx="745">
                        <c:v>6830.5</c:v>
                      </c:pt>
                      <c:pt idx="746">
                        <c:v>6832</c:v>
                      </c:pt>
                      <c:pt idx="747">
                        <c:v>6846</c:v>
                      </c:pt>
                      <c:pt idx="748">
                        <c:v>6849</c:v>
                      </c:pt>
                      <c:pt idx="749">
                        <c:v>6879</c:v>
                      </c:pt>
                      <c:pt idx="750">
                        <c:v>6901</c:v>
                      </c:pt>
                      <c:pt idx="751">
                        <c:v>7036</c:v>
                      </c:pt>
                      <c:pt idx="752">
                        <c:v>7109</c:v>
                      </c:pt>
                      <c:pt idx="753">
                        <c:v>7153</c:v>
                      </c:pt>
                      <c:pt idx="754">
                        <c:v>7153</c:v>
                      </c:pt>
                      <c:pt idx="755">
                        <c:v>7153</c:v>
                      </c:pt>
                      <c:pt idx="756">
                        <c:v>7181</c:v>
                      </c:pt>
                      <c:pt idx="757">
                        <c:v>7195</c:v>
                      </c:pt>
                      <c:pt idx="758">
                        <c:v>7201</c:v>
                      </c:pt>
                      <c:pt idx="759">
                        <c:v>7217</c:v>
                      </c:pt>
                      <c:pt idx="760">
                        <c:v>7221.5</c:v>
                      </c:pt>
                      <c:pt idx="761">
                        <c:v>7243.5</c:v>
                      </c:pt>
                      <c:pt idx="762">
                        <c:v>7299</c:v>
                      </c:pt>
                      <c:pt idx="763">
                        <c:v>7314</c:v>
                      </c:pt>
                      <c:pt idx="764">
                        <c:v>7314</c:v>
                      </c:pt>
                      <c:pt idx="765">
                        <c:v>7327</c:v>
                      </c:pt>
                      <c:pt idx="766">
                        <c:v>7334</c:v>
                      </c:pt>
                      <c:pt idx="767">
                        <c:v>7354</c:v>
                      </c:pt>
                      <c:pt idx="768">
                        <c:v>7354</c:v>
                      </c:pt>
                      <c:pt idx="769">
                        <c:v>7369</c:v>
                      </c:pt>
                      <c:pt idx="770">
                        <c:v>7397</c:v>
                      </c:pt>
                      <c:pt idx="771">
                        <c:v>7531</c:v>
                      </c:pt>
                      <c:pt idx="772">
                        <c:v>7562</c:v>
                      </c:pt>
                      <c:pt idx="773">
                        <c:v>7562</c:v>
                      </c:pt>
                      <c:pt idx="774">
                        <c:v>7562</c:v>
                      </c:pt>
                      <c:pt idx="775">
                        <c:v>7598</c:v>
                      </c:pt>
                      <c:pt idx="776">
                        <c:v>7601</c:v>
                      </c:pt>
                      <c:pt idx="777">
                        <c:v>7621</c:v>
                      </c:pt>
                      <c:pt idx="778">
                        <c:v>7623</c:v>
                      </c:pt>
                      <c:pt idx="779">
                        <c:v>7623</c:v>
                      </c:pt>
                      <c:pt idx="780">
                        <c:v>7634</c:v>
                      </c:pt>
                      <c:pt idx="781">
                        <c:v>7794</c:v>
                      </c:pt>
                      <c:pt idx="782">
                        <c:v>7864</c:v>
                      </c:pt>
                      <c:pt idx="783">
                        <c:v>7883</c:v>
                      </c:pt>
                      <c:pt idx="784">
                        <c:v>7887</c:v>
                      </c:pt>
                      <c:pt idx="785">
                        <c:v>7887</c:v>
                      </c:pt>
                      <c:pt idx="786">
                        <c:v>7892</c:v>
                      </c:pt>
                      <c:pt idx="787">
                        <c:v>8010</c:v>
                      </c:pt>
                      <c:pt idx="788">
                        <c:v>8189</c:v>
                      </c:pt>
                      <c:pt idx="789">
                        <c:v>8323</c:v>
                      </c:pt>
                      <c:pt idx="790">
                        <c:v>8659</c:v>
                      </c:pt>
                      <c:pt idx="791">
                        <c:v>8670</c:v>
                      </c:pt>
                      <c:pt idx="792">
                        <c:v>8715</c:v>
                      </c:pt>
                      <c:pt idx="793">
                        <c:v>8892.5</c:v>
                      </c:pt>
                      <c:pt idx="794">
                        <c:v>8892.5</c:v>
                      </c:pt>
                      <c:pt idx="795">
                        <c:v>8933</c:v>
                      </c:pt>
                      <c:pt idx="796">
                        <c:v>8947</c:v>
                      </c:pt>
                      <c:pt idx="797">
                        <c:v>8950</c:v>
                      </c:pt>
                      <c:pt idx="798">
                        <c:v>8950</c:v>
                      </c:pt>
                      <c:pt idx="799">
                        <c:v>8950</c:v>
                      </c:pt>
                      <c:pt idx="800">
                        <c:v>8977</c:v>
                      </c:pt>
                      <c:pt idx="801">
                        <c:v>8988</c:v>
                      </c:pt>
                      <c:pt idx="802">
                        <c:v>9151</c:v>
                      </c:pt>
                      <c:pt idx="803">
                        <c:v>9151</c:v>
                      </c:pt>
                      <c:pt idx="804">
                        <c:v>9188</c:v>
                      </c:pt>
                      <c:pt idx="805">
                        <c:v>9196</c:v>
                      </c:pt>
                      <c:pt idx="806">
                        <c:v>9204</c:v>
                      </c:pt>
                      <c:pt idx="807">
                        <c:v>9204</c:v>
                      </c:pt>
                      <c:pt idx="808">
                        <c:v>9204</c:v>
                      </c:pt>
                      <c:pt idx="809">
                        <c:v>9219.5</c:v>
                      </c:pt>
                      <c:pt idx="810">
                        <c:v>9238</c:v>
                      </c:pt>
                      <c:pt idx="811">
                        <c:v>9254</c:v>
                      </c:pt>
                      <c:pt idx="812">
                        <c:v>9371</c:v>
                      </c:pt>
                      <c:pt idx="813">
                        <c:v>9371</c:v>
                      </c:pt>
                      <c:pt idx="814">
                        <c:v>9371</c:v>
                      </c:pt>
                      <c:pt idx="815">
                        <c:v>9371</c:v>
                      </c:pt>
                      <c:pt idx="816">
                        <c:v>9371</c:v>
                      </c:pt>
                      <c:pt idx="817">
                        <c:v>9472</c:v>
                      </c:pt>
                      <c:pt idx="818">
                        <c:v>9472</c:v>
                      </c:pt>
                      <c:pt idx="819">
                        <c:v>9472</c:v>
                      </c:pt>
                      <c:pt idx="820">
                        <c:v>9514</c:v>
                      </c:pt>
                      <c:pt idx="821">
                        <c:v>9514</c:v>
                      </c:pt>
                      <c:pt idx="822">
                        <c:v>9514</c:v>
                      </c:pt>
                      <c:pt idx="823">
                        <c:v>9517</c:v>
                      </c:pt>
                      <c:pt idx="824">
                        <c:v>9651.5</c:v>
                      </c:pt>
                      <c:pt idx="825">
                        <c:v>9670.5</c:v>
                      </c:pt>
                      <c:pt idx="826">
                        <c:v>9674</c:v>
                      </c:pt>
                      <c:pt idx="827">
                        <c:v>9675</c:v>
                      </c:pt>
                      <c:pt idx="828">
                        <c:v>9727</c:v>
                      </c:pt>
                      <c:pt idx="829">
                        <c:v>9727</c:v>
                      </c:pt>
                      <c:pt idx="830">
                        <c:v>9727</c:v>
                      </c:pt>
                      <c:pt idx="831">
                        <c:v>9727</c:v>
                      </c:pt>
                      <c:pt idx="832">
                        <c:v>9772</c:v>
                      </c:pt>
                      <c:pt idx="833">
                        <c:v>9777</c:v>
                      </c:pt>
                      <c:pt idx="834">
                        <c:v>9777</c:v>
                      </c:pt>
                      <c:pt idx="835">
                        <c:v>9777</c:v>
                      </c:pt>
                      <c:pt idx="836">
                        <c:v>9777</c:v>
                      </c:pt>
                      <c:pt idx="837">
                        <c:v>9777</c:v>
                      </c:pt>
                      <c:pt idx="838">
                        <c:v>9996</c:v>
                      </c:pt>
                      <c:pt idx="839">
                        <c:v>9998</c:v>
                      </c:pt>
                      <c:pt idx="840">
                        <c:v>9998</c:v>
                      </c:pt>
                      <c:pt idx="841">
                        <c:v>9998</c:v>
                      </c:pt>
                      <c:pt idx="842">
                        <c:v>10012</c:v>
                      </c:pt>
                      <c:pt idx="843">
                        <c:v>10049</c:v>
                      </c:pt>
                      <c:pt idx="844">
                        <c:v>10049</c:v>
                      </c:pt>
                      <c:pt idx="845">
                        <c:v>10082</c:v>
                      </c:pt>
                      <c:pt idx="846">
                        <c:v>10082</c:v>
                      </c:pt>
                      <c:pt idx="847">
                        <c:v>10082</c:v>
                      </c:pt>
                      <c:pt idx="848">
                        <c:v>10216</c:v>
                      </c:pt>
                      <c:pt idx="849">
                        <c:v>10216</c:v>
                      </c:pt>
                      <c:pt idx="850">
                        <c:v>10216</c:v>
                      </c:pt>
                      <c:pt idx="851">
                        <c:v>10247</c:v>
                      </c:pt>
                      <c:pt idx="852">
                        <c:v>10344</c:v>
                      </c:pt>
                      <c:pt idx="853">
                        <c:v>10368</c:v>
                      </c:pt>
                      <c:pt idx="854">
                        <c:v>10412</c:v>
                      </c:pt>
                      <c:pt idx="855">
                        <c:v>10412</c:v>
                      </c:pt>
                      <c:pt idx="856">
                        <c:v>10490</c:v>
                      </c:pt>
                      <c:pt idx="857">
                        <c:v>10490</c:v>
                      </c:pt>
                      <c:pt idx="858">
                        <c:v>10542</c:v>
                      </c:pt>
                      <c:pt idx="859">
                        <c:v>10569</c:v>
                      </c:pt>
                      <c:pt idx="860">
                        <c:v>10816</c:v>
                      </c:pt>
                      <c:pt idx="861">
                        <c:v>10824</c:v>
                      </c:pt>
                      <c:pt idx="862">
                        <c:v>10824</c:v>
                      </c:pt>
                      <c:pt idx="863">
                        <c:v>10824</c:v>
                      </c:pt>
                      <c:pt idx="864">
                        <c:v>11029</c:v>
                      </c:pt>
                      <c:pt idx="865">
                        <c:v>11213</c:v>
                      </c:pt>
                      <c:pt idx="866">
                        <c:v>11339</c:v>
                      </c:pt>
                      <c:pt idx="867">
                        <c:v>11378</c:v>
                      </c:pt>
                      <c:pt idx="868">
                        <c:v>11406</c:v>
                      </c:pt>
                      <c:pt idx="869">
                        <c:v>11610</c:v>
                      </c:pt>
                      <c:pt idx="870">
                        <c:v>11641</c:v>
                      </c:pt>
                      <c:pt idx="871">
                        <c:v>11856</c:v>
                      </c:pt>
                      <c:pt idx="872">
                        <c:v>11906</c:v>
                      </c:pt>
                      <c:pt idx="873">
                        <c:v>11910</c:v>
                      </c:pt>
                      <c:pt idx="874">
                        <c:v>11960</c:v>
                      </c:pt>
                      <c:pt idx="875">
                        <c:v>12130</c:v>
                      </c:pt>
                      <c:pt idx="876">
                        <c:v>12195</c:v>
                      </c:pt>
                      <c:pt idx="877">
                        <c:v>12223</c:v>
                      </c:pt>
                      <c:pt idx="878">
                        <c:v>12223</c:v>
                      </c:pt>
                      <c:pt idx="879">
                        <c:v>12262</c:v>
                      </c:pt>
                      <c:pt idx="880">
                        <c:v>12282.5</c:v>
                      </c:pt>
                      <c:pt idx="881">
                        <c:v>12436</c:v>
                      </c:pt>
                      <c:pt idx="882">
                        <c:v>12572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'Active 1'!$U$21:$U$975</c15:sqref>
                        </c15:formulaRef>
                      </c:ext>
                    </c:extLst>
                    <c:numCache>
                      <c:formatCode>General</c:formatCode>
                      <c:ptCount val="955"/>
                      <c:pt idx="254">
                        <c:v>0.28360764111857861</c:v>
                      </c:pt>
                      <c:pt idx="278">
                        <c:v>-0.29104935644136276</c:v>
                      </c:pt>
                      <c:pt idx="316">
                        <c:v>-0.23447655110066989</c:v>
                      </c:pt>
                      <c:pt idx="431">
                        <c:v>-0.14458022383769276</c:v>
                      </c:pt>
                      <c:pt idx="503">
                        <c:v>0.22540800000570016</c:v>
                      </c:pt>
                      <c:pt idx="825">
                        <c:v>-0.10588816422387026</c:v>
                      </c:pt>
                      <c:pt idx="826">
                        <c:v>0.14226568370941095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8-A3CF-4244-A156-20F72B9E9840}"/>
                  </c:ext>
                </c:extLst>
              </c15:ser>
            </c15:filteredScatterSeries>
          </c:ext>
        </c:extLst>
      </c:scatterChart>
      <c:valAx>
        <c:axId val="671944520"/>
        <c:scaling>
          <c:orientation val="minMax"/>
          <c:min val="8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49566473988439308"/>
              <c:y val="0.888891165027135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3121387283236993E-2"/>
              <c:y val="0.3712745662889699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71944520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872832369942195"/>
          <c:y val="0.92954185604848172"/>
          <c:w val="0.67341040462427748"/>
          <c:h val="5.420082652270097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Z Dra -- O-C Diagr.</a:t>
            </a:r>
          </a:p>
        </c:rich>
      </c:tx>
      <c:layout>
        <c:manualLayout>
          <c:xMode val="edge"/>
          <c:yMode val="edge"/>
          <c:x val="0.39334373672277351"/>
          <c:y val="3.3132530120481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95167120106196"/>
          <c:y val="0.12650602409638553"/>
          <c:w val="0.83509895274305679"/>
          <c:h val="0.6325301204819276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(old)'!$H$20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(old)'!$F$21:$F$998</c:f>
              <c:numCache>
                <c:formatCode>General</c:formatCode>
                <c:ptCount val="978"/>
                <c:pt idx="0">
                  <c:v>-6373</c:v>
                </c:pt>
                <c:pt idx="1">
                  <c:v>-3839</c:v>
                </c:pt>
                <c:pt idx="2">
                  <c:v>-3402</c:v>
                </c:pt>
                <c:pt idx="3">
                  <c:v>-3377</c:v>
                </c:pt>
                <c:pt idx="4">
                  <c:v>-3361</c:v>
                </c:pt>
                <c:pt idx="5">
                  <c:v>-3360</c:v>
                </c:pt>
                <c:pt idx="6">
                  <c:v>-3349</c:v>
                </c:pt>
                <c:pt idx="7">
                  <c:v>-3345</c:v>
                </c:pt>
                <c:pt idx="8">
                  <c:v>-3335</c:v>
                </c:pt>
                <c:pt idx="9">
                  <c:v>-3333</c:v>
                </c:pt>
                <c:pt idx="10">
                  <c:v>-3324</c:v>
                </c:pt>
                <c:pt idx="11">
                  <c:v>-3251</c:v>
                </c:pt>
                <c:pt idx="12">
                  <c:v>-3212</c:v>
                </c:pt>
                <c:pt idx="13">
                  <c:v>-3173</c:v>
                </c:pt>
                <c:pt idx="14">
                  <c:v>-3167</c:v>
                </c:pt>
                <c:pt idx="15">
                  <c:v>-3167</c:v>
                </c:pt>
                <c:pt idx="16">
                  <c:v>-3145</c:v>
                </c:pt>
                <c:pt idx="17">
                  <c:v>-3142</c:v>
                </c:pt>
                <c:pt idx="18">
                  <c:v>-3126</c:v>
                </c:pt>
                <c:pt idx="19">
                  <c:v>-3114</c:v>
                </c:pt>
                <c:pt idx="20">
                  <c:v>-3100</c:v>
                </c:pt>
                <c:pt idx="21">
                  <c:v>-3098</c:v>
                </c:pt>
                <c:pt idx="22">
                  <c:v>-3097</c:v>
                </c:pt>
                <c:pt idx="23">
                  <c:v>-3094</c:v>
                </c:pt>
                <c:pt idx="24">
                  <c:v>-3083</c:v>
                </c:pt>
                <c:pt idx="25">
                  <c:v>-3078</c:v>
                </c:pt>
                <c:pt idx="26">
                  <c:v>-3059.5</c:v>
                </c:pt>
                <c:pt idx="27">
                  <c:v>-3017</c:v>
                </c:pt>
                <c:pt idx="28">
                  <c:v>-2924</c:v>
                </c:pt>
                <c:pt idx="29">
                  <c:v>-2921</c:v>
                </c:pt>
                <c:pt idx="30">
                  <c:v>-2894</c:v>
                </c:pt>
                <c:pt idx="31">
                  <c:v>-2868</c:v>
                </c:pt>
                <c:pt idx="32">
                  <c:v>-2865</c:v>
                </c:pt>
                <c:pt idx="33">
                  <c:v>-2860</c:v>
                </c:pt>
                <c:pt idx="34">
                  <c:v>-2821</c:v>
                </c:pt>
                <c:pt idx="35">
                  <c:v>-2819</c:v>
                </c:pt>
                <c:pt idx="36">
                  <c:v>-2818</c:v>
                </c:pt>
                <c:pt idx="37">
                  <c:v>-2809</c:v>
                </c:pt>
                <c:pt idx="38">
                  <c:v>-2793</c:v>
                </c:pt>
                <c:pt idx="39">
                  <c:v>-2753</c:v>
                </c:pt>
                <c:pt idx="40">
                  <c:v>-2725</c:v>
                </c:pt>
                <c:pt idx="41">
                  <c:v>-2647</c:v>
                </c:pt>
                <c:pt idx="42">
                  <c:v>-2644</c:v>
                </c:pt>
                <c:pt idx="43">
                  <c:v>-2638</c:v>
                </c:pt>
                <c:pt idx="44">
                  <c:v>-2616</c:v>
                </c:pt>
                <c:pt idx="45">
                  <c:v>-2616</c:v>
                </c:pt>
                <c:pt idx="46">
                  <c:v>-2616</c:v>
                </c:pt>
                <c:pt idx="47">
                  <c:v>-2616</c:v>
                </c:pt>
                <c:pt idx="48">
                  <c:v>-2613</c:v>
                </c:pt>
                <c:pt idx="49">
                  <c:v>-2605</c:v>
                </c:pt>
                <c:pt idx="50">
                  <c:v>-2605</c:v>
                </c:pt>
                <c:pt idx="51">
                  <c:v>-2605</c:v>
                </c:pt>
                <c:pt idx="52">
                  <c:v>-2577</c:v>
                </c:pt>
                <c:pt idx="53">
                  <c:v>-2550</c:v>
                </c:pt>
                <c:pt idx="54">
                  <c:v>-2512.5</c:v>
                </c:pt>
                <c:pt idx="55">
                  <c:v>-2496</c:v>
                </c:pt>
                <c:pt idx="56">
                  <c:v>-2494</c:v>
                </c:pt>
                <c:pt idx="57">
                  <c:v>-2491</c:v>
                </c:pt>
                <c:pt idx="58">
                  <c:v>-2485</c:v>
                </c:pt>
                <c:pt idx="59">
                  <c:v>-2468</c:v>
                </c:pt>
                <c:pt idx="60">
                  <c:v>-2454</c:v>
                </c:pt>
                <c:pt idx="61">
                  <c:v>-2426</c:v>
                </c:pt>
                <c:pt idx="62">
                  <c:v>-2407</c:v>
                </c:pt>
                <c:pt idx="63">
                  <c:v>-2281</c:v>
                </c:pt>
                <c:pt idx="64">
                  <c:v>-2252</c:v>
                </c:pt>
                <c:pt idx="65">
                  <c:v>-2241</c:v>
                </c:pt>
                <c:pt idx="66">
                  <c:v>-2096</c:v>
                </c:pt>
                <c:pt idx="67">
                  <c:v>-2074</c:v>
                </c:pt>
                <c:pt idx="68">
                  <c:v>-2012</c:v>
                </c:pt>
                <c:pt idx="69">
                  <c:v>-1794</c:v>
                </c:pt>
                <c:pt idx="70">
                  <c:v>-1780</c:v>
                </c:pt>
                <c:pt idx="71">
                  <c:v>-1769</c:v>
                </c:pt>
                <c:pt idx="72">
                  <c:v>-1741</c:v>
                </c:pt>
                <c:pt idx="73">
                  <c:v>-1724</c:v>
                </c:pt>
                <c:pt idx="74">
                  <c:v>-1674</c:v>
                </c:pt>
                <c:pt idx="75">
                  <c:v>-1649</c:v>
                </c:pt>
                <c:pt idx="76">
                  <c:v>-1638</c:v>
                </c:pt>
                <c:pt idx="77">
                  <c:v>-1581</c:v>
                </c:pt>
                <c:pt idx="78">
                  <c:v>-1570</c:v>
                </c:pt>
                <c:pt idx="79">
                  <c:v>-1474</c:v>
                </c:pt>
                <c:pt idx="80">
                  <c:v>-1330</c:v>
                </c:pt>
                <c:pt idx="81">
                  <c:v>-1319</c:v>
                </c:pt>
                <c:pt idx="82">
                  <c:v>-1215</c:v>
                </c:pt>
                <c:pt idx="83">
                  <c:v>-1205</c:v>
                </c:pt>
                <c:pt idx="84">
                  <c:v>-1176</c:v>
                </c:pt>
                <c:pt idx="85">
                  <c:v>-1109</c:v>
                </c:pt>
                <c:pt idx="86">
                  <c:v>-1050</c:v>
                </c:pt>
                <c:pt idx="87">
                  <c:v>-997</c:v>
                </c:pt>
                <c:pt idx="88">
                  <c:v>-994</c:v>
                </c:pt>
                <c:pt idx="89">
                  <c:v>-988</c:v>
                </c:pt>
                <c:pt idx="90">
                  <c:v>-936</c:v>
                </c:pt>
                <c:pt idx="91">
                  <c:v>-882</c:v>
                </c:pt>
                <c:pt idx="92">
                  <c:v>-793</c:v>
                </c:pt>
                <c:pt idx="93">
                  <c:v>-778</c:v>
                </c:pt>
                <c:pt idx="94">
                  <c:v>-776</c:v>
                </c:pt>
                <c:pt idx="95">
                  <c:v>-765</c:v>
                </c:pt>
                <c:pt idx="96">
                  <c:v>-765</c:v>
                </c:pt>
                <c:pt idx="97">
                  <c:v>-717</c:v>
                </c:pt>
                <c:pt idx="98">
                  <c:v>-706</c:v>
                </c:pt>
                <c:pt idx="99">
                  <c:v>-703</c:v>
                </c:pt>
                <c:pt idx="100">
                  <c:v>-667</c:v>
                </c:pt>
                <c:pt idx="101">
                  <c:v>-658</c:v>
                </c:pt>
                <c:pt idx="102">
                  <c:v>-558</c:v>
                </c:pt>
                <c:pt idx="103">
                  <c:v>-532</c:v>
                </c:pt>
                <c:pt idx="104">
                  <c:v>-488</c:v>
                </c:pt>
                <c:pt idx="105">
                  <c:v>-485</c:v>
                </c:pt>
                <c:pt idx="106">
                  <c:v>-467</c:v>
                </c:pt>
                <c:pt idx="107">
                  <c:v>-467</c:v>
                </c:pt>
                <c:pt idx="108">
                  <c:v>-467</c:v>
                </c:pt>
                <c:pt idx="109">
                  <c:v>-451</c:v>
                </c:pt>
                <c:pt idx="110">
                  <c:v>-445</c:v>
                </c:pt>
                <c:pt idx="111">
                  <c:v>-443</c:v>
                </c:pt>
                <c:pt idx="112">
                  <c:v>-437</c:v>
                </c:pt>
                <c:pt idx="113">
                  <c:v>-415</c:v>
                </c:pt>
                <c:pt idx="114">
                  <c:v>-414</c:v>
                </c:pt>
                <c:pt idx="115">
                  <c:v>-414</c:v>
                </c:pt>
                <c:pt idx="116">
                  <c:v>-401</c:v>
                </c:pt>
                <c:pt idx="117">
                  <c:v>-400</c:v>
                </c:pt>
                <c:pt idx="118">
                  <c:v>-398</c:v>
                </c:pt>
                <c:pt idx="119">
                  <c:v>-398</c:v>
                </c:pt>
                <c:pt idx="120">
                  <c:v>-397</c:v>
                </c:pt>
                <c:pt idx="121">
                  <c:v>-387</c:v>
                </c:pt>
                <c:pt idx="122">
                  <c:v>-361</c:v>
                </c:pt>
                <c:pt idx="123">
                  <c:v>-356</c:v>
                </c:pt>
                <c:pt idx="124">
                  <c:v>-336</c:v>
                </c:pt>
                <c:pt idx="125">
                  <c:v>-252</c:v>
                </c:pt>
                <c:pt idx="126">
                  <c:v>-211</c:v>
                </c:pt>
                <c:pt idx="127">
                  <c:v>-208</c:v>
                </c:pt>
                <c:pt idx="128">
                  <c:v>-137</c:v>
                </c:pt>
                <c:pt idx="129">
                  <c:v>-129</c:v>
                </c:pt>
                <c:pt idx="130">
                  <c:v>-73</c:v>
                </c:pt>
                <c:pt idx="131">
                  <c:v>-14</c:v>
                </c:pt>
                <c:pt idx="132">
                  <c:v>-8</c:v>
                </c:pt>
                <c:pt idx="133">
                  <c:v>0</c:v>
                </c:pt>
                <c:pt idx="134">
                  <c:v>83</c:v>
                </c:pt>
                <c:pt idx="135">
                  <c:v>117</c:v>
                </c:pt>
                <c:pt idx="136">
                  <c:v>128</c:v>
                </c:pt>
                <c:pt idx="137">
                  <c:v>128</c:v>
                </c:pt>
                <c:pt idx="138">
                  <c:v>140</c:v>
                </c:pt>
                <c:pt idx="139">
                  <c:v>178</c:v>
                </c:pt>
                <c:pt idx="140">
                  <c:v>209</c:v>
                </c:pt>
                <c:pt idx="141">
                  <c:v>302</c:v>
                </c:pt>
                <c:pt idx="142">
                  <c:v>318</c:v>
                </c:pt>
                <c:pt idx="143">
                  <c:v>343</c:v>
                </c:pt>
                <c:pt idx="144">
                  <c:v>343</c:v>
                </c:pt>
                <c:pt idx="145">
                  <c:v>360</c:v>
                </c:pt>
                <c:pt idx="146">
                  <c:v>361</c:v>
                </c:pt>
                <c:pt idx="147">
                  <c:v>363</c:v>
                </c:pt>
                <c:pt idx="148">
                  <c:v>389</c:v>
                </c:pt>
                <c:pt idx="149">
                  <c:v>400</c:v>
                </c:pt>
                <c:pt idx="150">
                  <c:v>402</c:v>
                </c:pt>
                <c:pt idx="151">
                  <c:v>403</c:v>
                </c:pt>
                <c:pt idx="152">
                  <c:v>430</c:v>
                </c:pt>
                <c:pt idx="153">
                  <c:v>492</c:v>
                </c:pt>
                <c:pt idx="154">
                  <c:v>492</c:v>
                </c:pt>
                <c:pt idx="155">
                  <c:v>492</c:v>
                </c:pt>
                <c:pt idx="156">
                  <c:v>512</c:v>
                </c:pt>
                <c:pt idx="157">
                  <c:v>564</c:v>
                </c:pt>
                <c:pt idx="158">
                  <c:v>581</c:v>
                </c:pt>
                <c:pt idx="159">
                  <c:v>592</c:v>
                </c:pt>
                <c:pt idx="160">
                  <c:v>604</c:v>
                </c:pt>
                <c:pt idx="161">
                  <c:v>620</c:v>
                </c:pt>
                <c:pt idx="162">
                  <c:v>621</c:v>
                </c:pt>
                <c:pt idx="163">
                  <c:v>651</c:v>
                </c:pt>
                <c:pt idx="164">
                  <c:v>665</c:v>
                </c:pt>
                <c:pt idx="165">
                  <c:v>679</c:v>
                </c:pt>
                <c:pt idx="166">
                  <c:v>707</c:v>
                </c:pt>
                <c:pt idx="167">
                  <c:v>707</c:v>
                </c:pt>
                <c:pt idx="168">
                  <c:v>707</c:v>
                </c:pt>
                <c:pt idx="169">
                  <c:v>707</c:v>
                </c:pt>
                <c:pt idx="170">
                  <c:v>735</c:v>
                </c:pt>
                <c:pt idx="171">
                  <c:v>783</c:v>
                </c:pt>
                <c:pt idx="172">
                  <c:v>814</c:v>
                </c:pt>
                <c:pt idx="173">
                  <c:v>830</c:v>
                </c:pt>
                <c:pt idx="174">
                  <c:v>878</c:v>
                </c:pt>
                <c:pt idx="175">
                  <c:v>878</c:v>
                </c:pt>
                <c:pt idx="176">
                  <c:v>878</c:v>
                </c:pt>
                <c:pt idx="177">
                  <c:v>897</c:v>
                </c:pt>
                <c:pt idx="178">
                  <c:v>903</c:v>
                </c:pt>
                <c:pt idx="179">
                  <c:v>911</c:v>
                </c:pt>
                <c:pt idx="180">
                  <c:v>912</c:v>
                </c:pt>
                <c:pt idx="181">
                  <c:v>953</c:v>
                </c:pt>
                <c:pt idx="182">
                  <c:v>984</c:v>
                </c:pt>
                <c:pt idx="183">
                  <c:v>998</c:v>
                </c:pt>
                <c:pt idx="184">
                  <c:v>1006</c:v>
                </c:pt>
                <c:pt idx="185">
                  <c:v>1021</c:v>
                </c:pt>
                <c:pt idx="186">
                  <c:v>1102</c:v>
                </c:pt>
                <c:pt idx="187">
                  <c:v>1107</c:v>
                </c:pt>
                <c:pt idx="188">
                  <c:v>1110</c:v>
                </c:pt>
                <c:pt idx="189">
                  <c:v>1110</c:v>
                </c:pt>
                <c:pt idx="190">
                  <c:v>1110</c:v>
                </c:pt>
                <c:pt idx="191">
                  <c:v>1119</c:v>
                </c:pt>
                <c:pt idx="192">
                  <c:v>1122</c:v>
                </c:pt>
                <c:pt idx="193">
                  <c:v>1125</c:v>
                </c:pt>
                <c:pt idx="194">
                  <c:v>1146</c:v>
                </c:pt>
                <c:pt idx="195">
                  <c:v>1147</c:v>
                </c:pt>
                <c:pt idx="196">
                  <c:v>1150</c:v>
                </c:pt>
                <c:pt idx="197">
                  <c:v>1155</c:v>
                </c:pt>
                <c:pt idx="198">
                  <c:v>1163</c:v>
                </c:pt>
                <c:pt idx="199">
                  <c:v>1174</c:v>
                </c:pt>
                <c:pt idx="200">
                  <c:v>1174</c:v>
                </c:pt>
                <c:pt idx="201">
                  <c:v>1188</c:v>
                </c:pt>
                <c:pt idx="202">
                  <c:v>1191</c:v>
                </c:pt>
                <c:pt idx="203">
                  <c:v>1202</c:v>
                </c:pt>
                <c:pt idx="204">
                  <c:v>1219.5</c:v>
                </c:pt>
                <c:pt idx="205">
                  <c:v>1269</c:v>
                </c:pt>
                <c:pt idx="206">
                  <c:v>1278</c:v>
                </c:pt>
                <c:pt idx="207">
                  <c:v>1309</c:v>
                </c:pt>
                <c:pt idx="208">
                  <c:v>1339</c:v>
                </c:pt>
                <c:pt idx="209">
                  <c:v>1345</c:v>
                </c:pt>
                <c:pt idx="210">
                  <c:v>1359</c:v>
                </c:pt>
                <c:pt idx="211">
                  <c:v>1364</c:v>
                </c:pt>
                <c:pt idx="212">
                  <c:v>1365</c:v>
                </c:pt>
                <c:pt idx="213">
                  <c:v>1378</c:v>
                </c:pt>
                <c:pt idx="214">
                  <c:v>1384</c:v>
                </c:pt>
                <c:pt idx="215">
                  <c:v>1406</c:v>
                </c:pt>
                <c:pt idx="216">
                  <c:v>1437</c:v>
                </c:pt>
                <c:pt idx="217">
                  <c:v>1465</c:v>
                </c:pt>
                <c:pt idx="218">
                  <c:v>1465</c:v>
                </c:pt>
                <c:pt idx="219">
                  <c:v>1490</c:v>
                </c:pt>
                <c:pt idx="220">
                  <c:v>1521</c:v>
                </c:pt>
                <c:pt idx="221">
                  <c:v>1591</c:v>
                </c:pt>
                <c:pt idx="222">
                  <c:v>1611</c:v>
                </c:pt>
                <c:pt idx="223">
                  <c:v>1638</c:v>
                </c:pt>
                <c:pt idx="224">
                  <c:v>1641</c:v>
                </c:pt>
                <c:pt idx="225">
                  <c:v>1641</c:v>
                </c:pt>
                <c:pt idx="226">
                  <c:v>1645</c:v>
                </c:pt>
                <c:pt idx="227">
                  <c:v>1653</c:v>
                </c:pt>
                <c:pt idx="228">
                  <c:v>1745</c:v>
                </c:pt>
                <c:pt idx="229">
                  <c:v>1753</c:v>
                </c:pt>
                <c:pt idx="230">
                  <c:v>1798</c:v>
                </c:pt>
                <c:pt idx="231">
                  <c:v>1823</c:v>
                </c:pt>
                <c:pt idx="232">
                  <c:v>1860</c:v>
                </c:pt>
                <c:pt idx="233">
                  <c:v>1863</c:v>
                </c:pt>
                <c:pt idx="234">
                  <c:v>1863</c:v>
                </c:pt>
                <c:pt idx="235">
                  <c:v>1882</c:v>
                </c:pt>
                <c:pt idx="236">
                  <c:v>1885</c:v>
                </c:pt>
                <c:pt idx="237">
                  <c:v>1887</c:v>
                </c:pt>
                <c:pt idx="238">
                  <c:v>1910</c:v>
                </c:pt>
                <c:pt idx="239">
                  <c:v>1913</c:v>
                </c:pt>
                <c:pt idx="240">
                  <c:v>1947</c:v>
                </c:pt>
                <c:pt idx="241">
                  <c:v>1949</c:v>
                </c:pt>
                <c:pt idx="242">
                  <c:v>1967</c:v>
                </c:pt>
                <c:pt idx="243">
                  <c:v>1972</c:v>
                </c:pt>
                <c:pt idx="244">
                  <c:v>1983</c:v>
                </c:pt>
                <c:pt idx="245">
                  <c:v>1997</c:v>
                </c:pt>
                <c:pt idx="246">
                  <c:v>2006</c:v>
                </c:pt>
                <c:pt idx="247">
                  <c:v>2014</c:v>
                </c:pt>
                <c:pt idx="248">
                  <c:v>2030</c:v>
                </c:pt>
                <c:pt idx="249">
                  <c:v>2033</c:v>
                </c:pt>
                <c:pt idx="250">
                  <c:v>2061</c:v>
                </c:pt>
                <c:pt idx="251">
                  <c:v>2067</c:v>
                </c:pt>
                <c:pt idx="252">
                  <c:v>2081</c:v>
                </c:pt>
                <c:pt idx="253">
                  <c:v>2097</c:v>
                </c:pt>
                <c:pt idx="254">
                  <c:v>2097</c:v>
                </c:pt>
                <c:pt idx="255">
                  <c:v>2100</c:v>
                </c:pt>
                <c:pt idx="256">
                  <c:v>2139</c:v>
                </c:pt>
                <c:pt idx="257">
                  <c:v>2167</c:v>
                </c:pt>
                <c:pt idx="258">
                  <c:v>2188</c:v>
                </c:pt>
                <c:pt idx="259">
                  <c:v>2190</c:v>
                </c:pt>
                <c:pt idx="260">
                  <c:v>2207</c:v>
                </c:pt>
                <c:pt idx="261">
                  <c:v>2223</c:v>
                </c:pt>
                <c:pt idx="262">
                  <c:v>2268</c:v>
                </c:pt>
                <c:pt idx="263">
                  <c:v>2280</c:v>
                </c:pt>
                <c:pt idx="264">
                  <c:v>2296</c:v>
                </c:pt>
                <c:pt idx="265">
                  <c:v>2296</c:v>
                </c:pt>
                <c:pt idx="266">
                  <c:v>2335</c:v>
                </c:pt>
                <c:pt idx="267">
                  <c:v>2335</c:v>
                </c:pt>
                <c:pt idx="268">
                  <c:v>2344</c:v>
                </c:pt>
                <c:pt idx="269">
                  <c:v>2349</c:v>
                </c:pt>
                <c:pt idx="270">
                  <c:v>2402</c:v>
                </c:pt>
                <c:pt idx="271">
                  <c:v>2430</c:v>
                </c:pt>
                <c:pt idx="272">
                  <c:v>2465</c:v>
                </c:pt>
                <c:pt idx="273">
                  <c:v>2497</c:v>
                </c:pt>
                <c:pt idx="274">
                  <c:v>2534</c:v>
                </c:pt>
                <c:pt idx="275">
                  <c:v>2534</c:v>
                </c:pt>
                <c:pt idx="276">
                  <c:v>2601</c:v>
                </c:pt>
                <c:pt idx="277">
                  <c:v>2601</c:v>
                </c:pt>
                <c:pt idx="278">
                  <c:v>2604</c:v>
                </c:pt>
                <c:pt idx="279">
                  <c:v>2612</c:v>
                </c:pt>
                <c:pt idx="280">
                  <c:v>2690</c:v>
                </c:pt>
                <c:pt idx="281">
                  <c:v>2750</c:v>
                </c:pt>
                <c:pt idx="282">
                  <c:v>2755</c:v>
                </c:pt>
                <c:pt idx="283">
                  <c:v>2780</c:v>
                </c:pt>
                <c:pt idx="284">
                  <c:v>2791</c:v>
                </c:pt>
                <c:pt idx="285">
                  <c:v>2823</c:v>
                </c:pt>
                <c:pt idx="286">
                  <c:v>2836</c:v>
                </c:pt>
                <c:pt idx="287">
                  <c:v>2839</c:v>
                </c:pt>
                <c:pt idx="288">
                  <c:v>2850</c:v>
                </c:pt>
                <c:pt idx="289">
                  <c:v>2859</c:v>
                </c:pt>
                <c:pt idx="290">
                  <c:v>2934</c:v>
                </c:pt>
                <c:pt idx="291">
                  <c:v>2965</c:v>
                </c:pt>
                <c:pt idx="292">
                  <c:v>2995</c:v>
                </c:pt>
                <c:pt idx="293">
                  <c:v>3015</c:v>
                </c:pt>
                <c:pt idx="294">
                  <c:v>3057</c:v>
                </c:pt>
                <c:pt idx="295">
                  <c:v>3058</c:v>
                </c:pt>
                <c:pt idx="296">
                  <c:v>3058</c:v>
                </c:pt>
                <c:pt idx="297">
                  <c:v>3069</c:v>
                </c:pt>
                <c:pt idx="298">
                  <c:v>3161</c:v>
                </c:pt>
                <c:pt idx="299">
                  <c:v>3188</c:v>
                </c:pt>
                <c:pt idx="300">
                  <c:v>3240</c:v>
                </c:pt>
                <c:pt idx="301">
                  <c:v>3275</c:v>
                </c:pt>
                <c:pt idx="302">
                  <c:v>3287</c:v>
                </c:pt>
                <c:pt idx="303">
                  <c:v>3303</c:v>
                </c:pt>
                <c:pt idx="304">
                  <c:v>3303</c:v>
                </c:pt>
                <c:pt idx="305">
                  <c:v>3317</c:v>
                </c:pt>
                <c:pt idx="306">
                  <c:v>3401</c:v>
                </c:pt>
                <c:pt idx="307">
                  <c:v>3477</c:v>
                </c:pt>
                <c:pt idx="308">
                  <c:v>3483</c:v>
                </c:pt>
                <c:pt idx="309">
                  <c:v>3533</c:v>
                </c:pt>
                <c:pt idx="310">
                  <c:v>3580</c:v>
                </c:pt>
                <c:pt idx="311">
                  <c:v>3608</c:v>
                </c:pt>
                <c:pt idx="312">
                  <c:v>3756</c:v>
                </c:pt>
                <c:pt idx="313">
                  <c:v>3821</c:v>
                </c:pt>
                <c:pt idx="314">
                  <c:v>3840</c:v>
                </c:pt>
                <c:pt idx="315">
                  <c:v>3844</c:v>
                </c:pt>
                <c:pt idx="316">
                  <c:v>3883</c:v>
                </c:pt>
                <c:pt idx="317">
                  <c:v>3919</c:v>
                </c:pt>
                <c:pt idx="318">
                  <c:v>3989</c:v>
                </c:pt>
                <c:pt idx="319">
                  <c:v>4023</c:v>
                </c:pt>
                <c:pt idx="320">
                  <c:v>4059</c:v>
                </c:pt>
                <c:pt idx="321">
                  <c:v>4095</c:v>
                </c:pt>
                <c:pt idx="322">
                  <c:v>4120</c:v>
                </c:pt>
                <c:pt idx="323">
                  <c:v>4129</c:v>
                </c:pt>
                <c:pt idx="324">
                  <c:v>4179</c:v>
                </c:pt>
                <c:pt idx="325">
                  <c:v>4199</c:v>
                </c:pt>
                <c:pt idx="326">
                  <c:v>4252</c:v>
                </c:pt>
                <c:pt idx="327">
                  <c:v>4255</c:v>
                </c:pt>
                <c:pt idx="328">
                  <c:v>4261</c:v>
                </c:pt>
                <c:pt idx="329">
                  <c:v>4325</c:v>
                </c:pt>
                <c:pt idx="330">
                  <c:v>4378</c:v>
                </c:pt>
                <c:pt idx="331">
                  <c:v>4384</c:v>
                </c:pt>
                <c:pt idx="332">
                  <c:v>4400</c:v>
                </c:pt>
                <c:pt idx="333">
                  <c:v>4412</c:v>
                </c:pt>
                <c:pt idx="334">
                  <c:v>4439</c:v>
                </c:pt>
                <c:pt idx="335">
                  <c:v>4470</c:v>
                </c:pt>
                <c:pt idx="336">
                  <c:v>4490</c:v>
                </c:pt>
                <c:pt idx="337">
                  <c:v>4517</c:v>
                </c:pt>
                <c:pt idx="338">
                  <c:v>4557</c:v>
                </c:pt>
                <c:pt idx="339">
                  <c:v>4585</c:v>
                </c:pt>
                <c:pt idx="340">
                  <c:v>4599</c:v>
                </c:pt>
                <c:pt idx="341">
                  <c:v>4624</c:v>
                </c:pt>
                <c:pt idx="342">
                  <c:v>4627</c:v>
                </c:pt>
                <c:pt idx="343">
                  <c:v>4632</c:v>
                </c:pt>
                <c:pt idx="344">
                  <c:v>4674</c:v>
                </c:pt>
                <c:pt idx="345">
                  <c:v>4674</c:v>
                </c:pt>
                <c:pt idx="346">
                  <c:v>4692</c:v>
                </c:pt>
                <c:pt idx="347">
                  <c:v>4730</c:v>
                </c:pt>
                <c:pt idx="348">
                  <c:v>4750</c:v>
                </c:pt>
                <c:pt idx="349">
                  <c:v>4756</c:v>
                </c:pt>
                <c:pt idx="350">
                  <c:v>4773</c:v>
                </c:pt>
                <c:pt idx="351">
                  <c:v>4834</c:v>
                </c:pt>
                <c:pt idx="352">
                  <c:v>4870</c:v>
                </c:pt>
                <c:pt idx="353">
                  <c:v>4884</c:v>
                </c:pt>
                <c:pt idx="354">
                  <c:v>4892</c:v>
                </c:pt>
                <c:pt idx="355">
                  <c:v>4932</c:v>
                </c:pt>
                <c:pt idx="356">
                  <c:v>4938</c:v>
                </c:pt>
                <c:pt idx="357">
                  <c:v>4949</c:v>
                </c:pt>
                <c:pt idx="358">
                  <c:v>4965</c:v>
                </c:pt>
                <c:pt idx="359">
                  <c:v>4988</c:v>
                </c:pt>
                <c:pt idx="360">
                  <c:v>5007</c:v>
                </c:pt>
                <c:pt idx="361">
                  <c:v>5021</c:v>
                </c:pt>
                <c:pt idx="362">
                  <c:v>5066</c:v>
                </c:pt>
                <c:pt idx="363">
                  <c:v>5144</c:v>
                </c:pt>
                <c:pt idx="364">
                  <c:v>5144</c:v>
                </c:pt>
                <c:pt idx="365">
                  <c:v>5169</c:v>
                </c:pt>
                <c:pt idx="366">
                  <c:v>5172</c:v>
                </c:pt>
                <c:pt idx="367">
                  <c:v>5214</c:v>
                </c:pt>
                <c:pt idx="368">
                  <c:v>5214</c:v>
                </c:pt>
                <c:pt idx="369">
                  <c:v>5215</c:v>
                </c:pt>
                <c:pt idx="370">
                  <c:v>5251</c:v>
                </c:pt>
                <c:pt idx="371">
                  <c:v>5254</c:v>
                </c:pt>
                <c:pt idx="372">
                  <c:v>5324</c:v>
                </c:pt>
                <c:pt idx="373">
                  <c:v>5345</c:v>
                </c:pt>
                <c:pt idx="374">
                  <c:v>5416</c:v>
                </c:pt>
                <c:pt idx="375">
                  <c:v>5450</c:v>
                </c:pt>
                <c:pt idx="376">
                  <c:v>5458</c:v>
                </c:pt>
                <c:pt idx="377">
                  <c:v>5483</c:v>
                </c:pt>
                <c:pt idx="378">
                  <c:v>5489</c:v>
                </c:pt>
                <c:pt idx="379">
                  <c:v>5489</c:v>
                </c:pt>
                <c:pt idx="380">
                  <c:v>5489</c:v>
                </c:pt>
                <c:pt idx="381">
                  <c:v>5489</c:v>
                </c:pt>
                <c:pt idx="382">
                  <c:v>5489</c:v>
                </c:pt>
                <c:pt idx="383">
                  <c:v>5514</c:v>
                </c:pt>
                <c:pt idx="384">
                  <c:v>5517</c:v>
                </c:pt>
                <c:pt idx="385">
                  <c:v>5556</c:v>
                </c:pt>
                <c:pt idx="386">
                  <c:v>5556</c:v>
                </c:pt>
                <c:pt idx="387">
                  <c:v>5626</c:v>
                </c:pt>
                <c:pt idx="388">
                  <c:v>5712</c:v>
                </c:pt>
                <c:pt idx="389">
                  <c:v>5723</c:v>
                </c:pt>
                <c:pt idx="390">
                  <c:v>5726</c:v>
                </c:pt>
                <c:pt idx="391">
                  <c:v>5825</c:v>
                </c:pt>
                <c:pt idx="392">
                  <c:v>5858</c:v>
                </c:pt>
                <c:pt idx="393">
                  <c:v>5909</c:v>
                </c:pt>
                <c:pt idx="394">
                  <c:v>5909</c:v>
                </c:pt>
                <c:pt idx="395">
                  <c:v>6012</c:v>
                </c:pt>
                <c:pt idx="396">
                  <c:v>6015</c:v>
                </c:pt>
                <c:pt idx="397">
                  <c:v>6015</c:v>
                </c:pt>
                <c:pt idx="398">
                  <c:v>6015</c:v>
                </c:pt>
                <c:pt idx="399">
                  <c:v>6018</c:v>
                </c:pt>
                <c:pt idx="400">
                  <c:v>6110</c:v>
                </c:pt>
                <c:pt idx="401">
                  <c:v>6535</c:v>
                </c:pt>
                <c:pt idx="402">
                  <c:v>6706</c:v>
                </c:pt>
                <c:pt idx="403">
                  <c:v>6879</c:v>
                </c:pt>
                <c:pt idx="404">
                  <c:v>6901</c:v>
                </c:pt>
                <c:pt idx="405">
                  <c:v>7195</c:v>
                </c:pt>
                <c:pt idx="406">
                  <c:v>7217</c:v>
                </c:pt>
                <c:pt idx="407">
                  <c:v>7221.5</c:v>
                </c:pt>
                <c:pt idx="408">
                  <c:v>7243.5</c:v>
                </c:pt>
                <c:pt idx="409">
                  <c:v>7299</c:v>
                </c:pt>
                <c:pt idx="410">
                  <c:v>7314</c:v>
                </c:pt>
                <c:pt idx="411">
                  <c:v>7354</c:v>
                </c:pt>
              </c:numCache>
            </c:numRef>
          </c:xVal>
          <c:yVal>
            <c:numRef>
              <c:f>'A (old)'!$H$21:$H$998</c:f>
              <c:numCache>
                <c:formatCode>General</c:formatCode>
                <c:ptCount val="978"/>
                <c:pt idx="13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FC2-4E17-BB5F-A5DE67532DF8}"/>
            </c:ext>
          </c:extLst>
        </c:ser>
        <c:ser>
          <c:idx val="1"/>
          <c:order val="1"/>
          <c:tx>
            <c:strRef>
              <c:f>'A (old)'!$I$20</c:f>
              <c:strCache>
                <c:ptCount val="1"/>
                <c:pt idx="0">
                  <c:v>Mallama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(old)'!$F$21:$F$998</c:f>
              <c:numCache>
                <c:formatCode>General</c:formatCode>
                <c:ptCount val="978"/>
                <c:pt idx="0">
                  <c:v>-6373</c:v>
                </c:pt>
                <c:pt idx="1">
                  <c:v>-3839</c:v>
                </c:pt>
                <c:pt idx="2">
                  <c:v>-3402</c:v>
                </c:pt>
                <c:pt idx="3">
                  <c:v>-3377</c:v>
                </c:pt>
                <c:pt idx="4">
                  <c:v>-3361</c:v>
                </c:pt>
                <c:pt idx="5">
                  <c:v>-3360</c:v>
                </c:pt>
                <c:pt idx="6">
                  <c:v>-3349</c:v>
                </c:pt>
                <c:pt idx="7">
                  <c:v>-3345</c:v>
                </c:pt>
                <c:pt idx="8">
                  <c:v>-3335</c:v>
                </c:pt>
                <c:pt idx="9">
                  <c:v>-3333</c:v>
                </c:pt>
                <c:pt idx="10">
                  <c:v>-3324</c:v>
                </c:pt>
                <c:pt idx="11">
                  <c:v>-3251</c:v>
                </c:pt>
                <c:pt idx="12">
                  <c:v>-3212</c:v>
                </c:pt>
                <c:pt idx="13">
                  <c:v>-3173</c:v>
                </c:pt>
                <c:pt idx="14">
                  <c:v>-3167</c:v>
                </c:pt>
                <c:pt idx="15">
                  <c:v>-3167</c:v>
                </c:pt>
                <c:pt idx="16">
                  <c:v>-3145</c:v>
                </c:pt>
                <c:pt idx="17">
                  <c:v>-3142</c:v>
                </c:pt>
                <c:pt idx="18">
                  <c:v>-3126</c:v>
                </c:pt>
                <c:pt idx="19">
                  <c:v>-3114</c:v>
                </c:pt>
                <c:pt idx="20">
                  <c:v>-3100</c:v>
                </c:pt>
                <c:pt idx="21">
                  <c:v>-3098</c:v>
                </c:pt>
                <c:pt idx="22">
                  <c:v>-3097</c:v>
                </c:pt>
                <c:pt idx="23">
                  <c:v>-3094</c:v>
                </c:pt>
                <c:pt idx="24">
                  <c:v>-3083</c:v>
                </c:pt>
                <c:pt idx="25">
                  <c:v>-3078</c:v>
                </c:pt>
                <c:pt idx="26">
                  <c:v>-3059.5</c:v>
                </c:pt>
                <c:pt idx="27">
                  <c:v>-3017</c:v>
                </c:pt>
                <c:pt idx="28">
                  <c:v>-2924</c:v>
                </c:pt>
                <c:pt idx="29">
                  <c:v>-2921</c:v>
                </c:pt>
                <c:pt idx="30">
                  <c:v>-2894</c:v>
                </c:pt>
                <c:pt idx="31">
                  <c:v>-2868</c:v>
                </c:pt>
                <c:pt idx="32">
                  <c:v>-2865</c:v>
                </c:pt>
                <c:pt idx="33">
                  <c:v>-2860</c:v>
                </c:pt>
                <c:pt idx="34">
                  <c:v>-2821</c:v>
                </c:pt>
                <c:pt idx="35">
                  <c:v>-2819</c:v>
                </c:pt>
                <c:pt idx="36">
                  <c:v>-2818</c:v>
                </c:pt>
                <c:pt idx="37">
                  <c:v>-2809</c:v>
                </c:pt>
                <c:pt idx="38">
                  <c:v>-2793</c:v>
                </c:pt>
                <c:pt idx="39">
                  <c:v>-2753</c:v>
                </c:pt>
                <c:pt idx="40">
                  <c:v>-2725</c:v>
                </c:pt>
                <c:pt idx="41">
                  <c:v>-2647</c:v>
                </c:pt>
                <c:pt idx="42">
                  <c:v>-2644</c:v>
                </c:pt>
                <c:pt idx="43">
                  <c:v>-2638</c:v>
                </c:pt>
                <c:pt idx="44">
                  <c:v>-2616</c:v>
                </c:pt>
                <c:pt idx="45">
                  <c:v>-2616</c:v>
                </c:pt>
                <c:pt idx="46">
                  <c:v>-2616</c:v>
                </c:pt>
                <c:pt idx="47">
                  <c:v>-2616</c:v>
                </c:pt>
                <c:pt idx="48">
                  <c:v>-2613</c:v>
                </c:pt>
                <c:pt idx="49">
                  <c:v>-2605</c:v>
                </c:pt>
                <c:pt idx="50">
                  <c:v>-2605</c:v>
                </c:pt>
                <c:pt idx="51">
                  <c:v>-2605</c:v>
                </c:pt>
                <c:pt idx="52">
                  <c:v>-2577</c:v>
                </c:pt>
                <c:pt idx="53">
                  <c:v>-2550</c:v>
                </c:pt>
                <c:pt idx="54">
                  <c:v>-2512.5</c:v>
                </c:pt>
                <c:pt idx="55">
                  <c:v>-2496</c:v>
                </c:pt>
                <c:pt idx="56">
                  <c:v>-2494</c:v>
                </c:pt>
                <c:pt idx="57">
                  <c:v>-2491</c:v>
                </c:pt>
                <c:pt idx="58">
                  <c:v>-2485</c:v>
                </c:pt>
                <c:pt idx="59">
                  <c:v>-2468</c:v>
                </c:pt>
                <c:pt idx="60">
                  <c:v>-2454</c:v>
                </c:pt>
                <c:pt idx="61">
                  <c:v>-2426</c:v>
                </c:pt>
                <c:pt idx="62">
                  <c:v>-2407</c:v>
                </c:pt>
                <c:pt idx="63">
                  <c:v>-2281</c:v>
                </c:pt>
                <c:pt idx="64">
                  <c:v>-2252</c:v>
                </c:pt>
                <c:pt idx="65">
                  <c:v>-2241</c:v>
                </c:pt>
                <c:pt idx="66">
                  <c:v>-2096</c:v>
                </c:pt>
                <c:pt idx="67">
                  <c:v>-2074</c:v>
                </c:pt>
                <c:pt idx="68">
                  <c:v>-2012</c:v>
                </c:pt>
                <c:pt idx="69">
                  <c:v>-1794</c:v>
                </c:pt>
                <c:pt idx="70">
                  <c:v>-1780</c:v>
                </c:pt>
                <c:pt idx="71">
                  <c:v>-1769</c:v>
                </c:pt>
                <c:pt idx="72">
                  <c:v>-1741</c:v>
                </c:pt>
                <c:pt idx="73">
                  <c:v>-1724</c:v>
                </c:pt>
                <c:pt idx="74">
                  <c:v>-1674</c:v>
                </c:pt>
                <c:pt idx="75">
                  <c:v>-1649</c:v>
                </c:pt>
                <c:pt idx="76">
                  <c:v>-1638</c:v>
                </c:pt>
                <c:pt idx="77">
                  <c:v>-1581</c:v>
                </c:pt>
                <c:pt idx="78">
                  <c:v>-1570</c:v>
                </c:pt>
                <c:pt idx="79">
                  <c:v>-1474</c:v>
                </c:pt>
                <c:pt idx="80">
                  <c:v>-1330</c:v>
                </c:pt>
                <c:pt idx="81">
                  <c:v>-1319</c:v>
                </c:pt>
                <c:pt idx="82">
                  <c:v>-1215</c:v>
                </c:pt>
                <c:pt idx="83">
                  <c:v>-1205</c:v>
                </c:pt>
                <c:pt idx="84">
                  <c:v>-1176</c:v>
                </c:pt>
                <c:pt idx="85">
                  <c:v>-1109</c:v>
                </c:pt>
                <c:pt idx="86">
                  <c:v>-1050</c:v>
                </c:pt>
                <c:pt idx="87">
                  <c:v>-997</c:v>
                </c:pt>
                <c:pt idx="88">
                  <c:v>-994</c:v>
                </c:pt>
                <c:pt idx="89">
                  <c:v>-988</c:v>
                </c:pt>
                <c:pt idx="90">
                  <c:v>-936</c:v>
                </c:pt>
                <c:pt idx="91">
                  <c:v>-882</c:v>
                </c:pt>
                <c:pt idx="92">
                  <c:v>-793</c:v>
                </c:pt>
                <c:pt idx="93">
                  <c:v>-778</c:v>
                </c:pt>
                <c:pt idx="94">
                  <c:v>-776</c:v>
                </c:pt>
                <c:pt idx="95">
                  <c:v>-765</c:v>
                </c:pt>
                <c:pt idx="96">
                  <c:v>-765</c:v>
                </c:pt>
                <c:pt idx="97">
                  <c:v>-717</c:v>
                </c:pt>
                <c:pt idx="98">
                  <c:v>-706</c:v>
                </c:pt>
                <c:pt idx="99">
                  <c:v>-703</c:v>
                </c:pt>
                <c:pt idx="100">
                  <c:v>-667</c:v>
                </c:pt>
                <c:pt idx="101">
                  <c:v>-658</c:v>
                </c:pt>
                <c:pt idx="102">
                  <c:v>-558</c:v>
                </c:pt>
                <c:pt idx="103">
                  <c:v>-532</c:v>
                </c:pt>
                <c:pt idx="104">
                  <c:v>-488</c:v>
                </c:pt>
                <c:pt idx="105">
                  <c:v>-485</c:v>
                </c:pt>
                <c:pt idx="106">
                  <c:v>-467</c:v>
                </c:pt>
                <c:pt idx="107">
                  <c:v>-467</c:v>
                </c:pt>
                <c:pt idx="108">
                  <c:v>-467</c:v>
                </c:pt>
                <c:pt idx="109">
                  <c:v>-451</c:v>
                </c:pt>
                <c:pt idx="110">
                  <c:v>-445</c:v>
                </c:pt>
                <c:pt idx="111">
                  <c:v>-443</c:v>
                </c:pt>
                <c:pt idx="112">
                  <c:v>-437</c:v>
                </c:pt>
                <c:pt idx="113">
                  <c:v>-415</c:v>
                </c:pt>
                <c:pt idx="114">
                  <c:v>-414</c:v>
                </c:pt>
                <c:pt idx="115">
                  <c:v>-414</c:v>
                </c:pt>
                <c:pt idx="116">
                  <c:v>-401</c:v>
                </c:pt>
                <c:pt idx="117">
                  <c:v>-400</c:v>
                </c:pt>
                <c:pt idx="118">
                  <c:v>-398</c:v>
                </c:pt>
                <c:pt idx="119">
                  <c:v>-398</c:v>
                </c:pt>
                <c:pt idx="120">
                  <c:v>-397</c:v>
                </c:pt>
                <c:pt idx="121">
                  <c:v>-387</c:v>
                </c:pt>
                <c:pt idx="122">
                  <c:v>-361</c:v>
                </c:pt>
                <c:pt idx="123">
                  <c:v>-356</c:v>
                </c:pt>
                <c:pt idx="124">
                  <c:v>-336</c:v>
                </c:pt>
                <c:pt idx="125">
                  <c:v>-252</c:v>
                </c:pt>
                <c:pt idx="126">
                  <c:v>-211</c:v>
                </c:pt>
                <c:pt idx="127">
                  <c:v>-208</c:v>
                </c:pt>
                <c:pt idx="128">
                  <c:v>-137</c:v>
                </c:pt>
                <c:pt idx="129">
                  <c:v>-129</c:v>
                </c:pt>
                <c:pt idx="130">
                  <c:v>-73</c:v>
                </c:pt>
                <c:pt idx="131">
                  <c:v>-14</c:v>
                </c:pt>
                <c:pt idx="132">
                  <c:v>-8</c:v>
                </c:pt>
                <c:pt idx="133">
                  <c:v>0</c:v>
                </c:pt>
                <c:pt idx="134">
                  <c:v>83</c:v>
                </c:pt>
                <c:pt idx="135">
                  <c:v>117</c:v>
                </c:pt>
                <c:pt idx="136">
                  <c:v>128</c:v>
                </c:pt>
                <c:pt idx="137">
                  <c:v>128</c:v>
                </c:pt>
                <c:pt idx="138">
                  <c:v>140</c:v>
                </c:pt>
                <c:pt idx="139">
                  <c:v>178</c:v>
                </c:pt>
                <c:pt idx="140">
                  <c:v>209</c:v>
                </c:pt>
                <c:pt idx="141">
                  <c:v>302</c:v>
                </c:pt>
                <c:pt idx="142">
                  <c:v>318</c:v>
                </c:pt>
                <c:pt idx="143">
                  <c:v>343</c:v>
                </c:pt>
                <c:pt idx="144">
                  <c:v>343</c:v>
                </c:pt>
                <c:pt idx="145">
                  <c:v>360</c:v>
                </c:pt>
                <c:pt idx="146">
                  <c:v>361</c:v>
                </c:pt>
                <c:pt idx="147">
                  <c:v>363</c:v>
                </c:pt>
                <c:pt idx="148">
                  <c:v>389</c:v>
                </c:pt>
                <c:pt idx="149">
                  <c:v>400</c:v>
                </c:pt>
                <c:pt idx="150">
                  <c:v>402</c:v>
                </c:pt>
                <c:pt idx="151">
                  <c:v>403</c:v>
                </c:pt>
                <c:pt idx="152">
                  <c:v>430</c:v>
                </c:pt>
                <c:pt idx="153">
                  <c:v>492</c:v>
                </c:pt>
                <c:pt idx="154">
                  <c:v>492</c:v>
                </c:pt>
                <c:pt idx="155">
                  <c:v>492</c:v>
                </c:pt>
                <c:pt idx="156">
                  <c:v>512</c:v>
                </c:pt>
                <c:pt idx="157">
                  <c:v>564</c:v>
                </c:pt>
                <c:pt idx="158">
                  <c:v>581</c:v>
                </c:pt>
                <c:pt idx="159">
                  <c:v>592</c:v>
                </c:pt>
                <c:pt idx="160">
                  <c:v>604</c:v>
                </c:pt>
                <c:pt idx="161">
                  <c:v>620</c:v>
                </c:pt>
                <c:pt idx="162">
                  <c:v>621</c:v>
                </c:pt>
                <c:pt idx="163">
                  <c:v>651</c:v>
                </c:pt>
                <c:pt idx="164">
                  <c:v>665</c:v>
                </c:pt>
                <c:pt idx="165">
                  <c:v>679</c:v>
                </c:pt>
                <c:pt idx="166">
                  <c:v>707</c:v>
                </c:pt>
                <c:pt idx="167">
                  <c:v>707</c:v>
                </c:pt>
                <c:pt idx="168">
                  <c:v>707</c:v>
                </c:pt>
                <c:pt idx="169">
                  <c:v>707</c:v>
                </c:pt>
                <c:pt idx="170">
                  <c:v>735</c:v>
                </c:pt>
                <c:pt idx="171">
                  <c:v>783</c:v>
                </c:pt>
                <c:pt idx="172">
                  <c:v>814</c:v>
                </c:pt>
                <c:pt idx="173">
                  <c:v>830</c:v>
                </c:pt>
                <c:pt idx="174">
                  <c:v>878</c:v>
                </c:pt>
                <c:pt idx="175">
                  <c:v>878</c:v>
                </c:pt>
                <c:pt idx="176">
                  <c:v>878</c:v>
                </c:pt>
                <c:pt idx="177">
                  <c:v>897</c:v>
                </c:pt>
                <c:pt idx="178">
                  <c:v>903</c:v>
                </c:pt>
                <c:pt idx="179">
                  <c:v>911</c:v>
                </c:pt>
                <c:pt idx="180">
                  <c:v>912</c:v>
                </c:pt>
                <c:pt idx="181">
                  <c:v>953</c:v>
                </c:pt>
                <c:pt idx="182">
                  <c:v>984</c:v>
                </c:pt>
                <c:pt idx="183">
                  <c:v>998</c:v>
                </c:pt>
                <c:pt idx="184">
                  <c:v>1006</c:v>
                </c:pt>
                <c:pt idx="185">
                  <c:v>1021</c:v>
                </c:pt>
                <c:pt idx="186">
                  <c:v>1102</c:v>
                </c:pt>
                <c:pt idx="187">
                  <c:v>1107</c:v>
                </c:pt>
                <c:pt idx="188">
                  <c:v>1110</c:v>
                </c:pt>
                <c:pt idx="189">
                  <c:v>1110</c:v>
                </c:pt>
                <c:pt idx="190">
                  <c:v>1110</c:v>
                </c:pt>
                <c:pt idx="191">
                  <c:v>1119</c:v>
                </c:pt>
                <c:pt idx="192">
                  <c:v>1122</c:v>
                </c:pt>
                <c:pt idx="193">
                  <c:v>1125</c:v>
                </c:pt>
                <c:pt idx="194">
                  <c:v>1146</c:v>
                </c:pt>
                <c:pt idx="195">
                  <c:v>1147</c:v>
                </c:pt>
                <c:pt idx="196">
                  <c:v>1150</c:v>
                </c:pt>
                <c:pt idx="197">
                  <c:v>1155</c:v>
                </c:pt>
                <c:pt idx="198">
                  <c:v>1163</c:v>
                </c:pt>
                <c:pt idx="199">
                  <c:v>1174</c:v>
                </c:pt>
                <c:pt idx="200">
                  <c:v>1174</c:v>
                </c:pt>
                <c:pt idx="201">
                  <c:v>1188</c:v>
                </c:pt>
                <c:pt idx="202">
                  <c:v>1191</c:v>
                </c:pt>
                <c:pt idx="203">
                  <c:v>1202</c:v>
                </c:pt>
                <c:pt idx="204">
                  <c:v>1219.5</c:v>
                </c:pt>
                <c:pt idx="205">
                  <c:v>1269</c:v>
                </c:pt>
                <c:pt idx="206">
                  <c:v>1278</c:v>
                </c:pt>
                <c:pt idx="207">
                  <c:v>1309</c:v>
                </c:pt>
                <c:pt idx="208">
                  <c:v>1339</c:v>
                </c:pt>
                <c:pt idx="209">
                  <c:v>1345</c:v>
                </c:pt>
                <c:pt idx="210">
                  <c:v>1359</c:v>
                </c:pt>
                <c:pt idx="211">
                  <c:v>1364</c:v>
                </c:pt>
                <c:pt idx="212">
                  <c:v>1365</c:v>
                </c:pt>
                <c:pt idx="213">
                  <c:v>1378</c:v>
                </c:pt>
                <c:pt idx="214">
                  <c:v>1384</c:v>
                </c:pt>
                <c:pt idx="215">
                  <c:v>1406</c:v>
                </c:pt>
                <c:pt idx="216">
                  <c:v>1437</c:v>
                </c:pt>
                <c:pt idx="217">
                  <c:v>1465</c:v>
                </c:pt>
                <c:pt idx="218">
                  <c:v>1465</c:v>
                </c:pt>
                <c:pt idx="219">
                  <c:v>1490</c:v>
                </c:pt>
                <c:pt idx="220">
                  <c:v>1521</c:v>
                </c:pt>
                <c:pt idx="221">
                  <c:v>1591</c:v>
                </c:pt>
                <c:pt idx="222">
                  <c:v>1611</c:v>
                </c:pt>
                <c:pt idx="223">
                  <c:v>1638</c:v>
                </c:pt>
                <c:pt idx="224">
                  <c:v>1641</c:v>
                </c:pt>
                <c:pt idx="225">
                  <c:v>1641</c:v>
                </c:pt>
                <c:pt idx="226">
                  <c:v>1645</c:v>
                </c:pt>
                <c:pt idx="227">
                  <c:v>1653</c:v>
                </c:pt>
                <c:pt idx="228">
                  <c:v>1745</c:v>
                </c:pt>
                <c:pt idx="229">
                  <c:v>1753</c:v>
                </c:pt>
                <c:pt idx="230">
                  <c:v>1798</c:v>
                </c:pt>
                <c:pt idx="231">
                  <c:v>1823</c:v>
                </c:pt>
                <c:pt idx="232">
                  <c:v>1860</c:v>
                </c:pt>
                <c:pt idx="233">
                  <c:v>1863</c:v>
                </c:pt>
                <c:pt idx="234">
                  <c:v>1863</c:v>
                </c:pt>
                <c:pt idx="235">
                  <c:v>1882</c:v>
                </c:pt>
                <c:pt idx="236">
                  <c:v>1885</c:v>
                </c:pt>
                <c:pt idx="237">
                  <c:v>1887</c:v>
                </c:pt>
                <c:pt idx="238">
                  <c:v>1910</c:v>
                </c:pt>
                <c:pt idx="239">
                  <c:v>1913</c:v>
                </c:pt>
                <c:pt idx="240">
                  <c:v>1947</c:v>
                </c:pt>
                <c:pt idx="241">
                  <c:v>1949</c:v>
                </c:pt>
                <c:pt idx="242">
                  <c:v>1967</c:v>
                </c:pt>
                <c:pt idx="243">
                  <c:v>1972</c:v>
                </c:pt>
                <c:pt idx="244">
                  <c:v>1983</c:v>
                </c:pt>
                <c:pt idx="245">
                  <c:v>1997</c:v>
                </c:pt>
                <c:pt idx="246">
                  <c:v>2006</c:v>
                </c:pt>
                <c:pt idx="247">
                  <c:v>2014</c:v>
                </c:pt>
                <c:pt idx="248">
                  <c:v>2030</c:v>
                </c:pt>
                <c:pt idx="249">
                  <c:v>2033</c:v>
                </c:pt>
                <c:pt idx="250">
                  <c:v>2061</c:v>
                </c:pt>
                <c:pt idx="251">
                  <c:v>2067</c:v>
                </c:pt>
                <c:pt idx="252">
                  <c:v>2081</c:v>
                </c:pt>
                <c:pt idx="253">
                  <c:v>2097</c:v>
                </c:pt>
                <c:pt idx="254">
                  <c:v>2097</c:v>
                </c:pt>
                <c:pt idx="255">
                  <c:v>2100</c:v>
                </c:pt>
                <c:pt idx="256">
                  <c:v>2139</c:v>
                </c:pt>
                <c:pt idx="257">
                  <c:v>2167</c:v>
                </c:pt>
                <c:pt idx="258">
                  <c:v>2188</c:v>
                </c:pt>
                <c:pt idx="259">
                  <c:v>2190</c:v>
                </c:pt>
                <c:pt idx="260">
                  <c:v>2207</c:v>
                </c:pt>
                <c:pt idx="261">
                  <c:v>2223</c:v>
                </c:pt>
                <c:pt idx="262">
                  <c:v>2268</c:v>
                </c:pt>
                <c:pt idx="263">
                  <c:v>2280</c:v>
                </c:pt>
                <c:pt idx="264">
                  <c:v>2296</c:v>
                </c:pt>
                <c:pt idx="265">
                  <c:v>2296</c:v>
                </c:pt>
                <c:pt idx="266">
                  <c:v>2335</c:v>
                </c:pt>
                <c:pt idx="267">
                  <c:v>2335</c:v>
                </c:pt>
                <c:pt idx="268">
                  <c:v>2344</c:v>
                </c:pt>
                <c:pt idx="269">
                  <c:v>2349</c:v>
                </c:pt>
                <c:pt idx="270">
                  <c:v>2402</c:v>
                </c:pt>
                <c:pt idx="271">
                  <c:v>2430</c:v>
                </c:pt>
                <c:pt idx="272">
                  <c:v>2465</c:v>
                </c:pt>
                <c:pt idx="273">
                  <c:v>2497</c:v>
                </c:pt>
                <c:pt idx="274">
                  <c:v>2534</c:v>
                </c:pt>
                <c:pt idx="275">
                  <c:v>2534</c:v>
                </c:pt>
                <c:pt idx="276">
                  <c:v>2601</c:v>
                </c:pt>
                <c:pt idx="277">
                  <c:v>2601</c:v>
                </c:pt>
                <c:pt idx="278">
                  <c:v>2604</c:v>
                </c:pt>
                <c:pt idx="279">
                  <c:v>2612</c:v>
                </c:pt>
                <c:pt idx="280">
                  <c:v>2690</c:v>
                </c:pt>
                <c:pt idx="281">
                  <c:v>2750</c:v>
                </c:pt>
                <c:pt idx="282">
                  <c:v>2755</c:v>
                </c:pt>
                <c:pt idx="283">
                  <c:v>2780</c:v>
                </c:pt>
                <c:pt idx="284">
                  <c:v>2791</c:v>
                </c:pt>
                <c:pt idx="285">
                  <c:v>2823</c:v>
                </c:pt>
                <c:pt idx="286">
                  <c:v>2836</c:v>
                </c:pt>
                <c:pt idx="287">
                  <c:v>2839</c:v>
                </c:pt>
                <c:pt idx="288">
                  <c:v>2850</c:v>
                </c:pt>
                <c:pt idx="289">
                  <c:v>2859</c:v>
                </c:pt>
                <c:pt idx="290">
                  <c:v>2934</c:v>
                </c:pt>
                <c:pt idx="291">
                  <c:v>2965</c:v>
                </c:pt>
                <c:pt idx="292">
                  <c:v>2995</c:v>
                </c:pt>
                <c:pt idx="293">
                  <c:v>3015</c:v>
                </c:pt>
                <c:pt idx="294">
                  <c:v>3057</c:v>
                </c:pt>
                <c:pt idx="295">
                  <c:v>3058</c:v>
                </c:pt>
                <c:pt idx="296">
                  <c:v>3058</c:v>
                </c:pt>
                <c:pt idx="297">
                  <c:v>3069</c:v>
                </c:pt>
                <c:pt idx="298">
                  <c:v>3161</c:v>
                </c:pt>
                <c:pt idx="299">
                  <c:v>3188</c:v>
                </c:pt>
                <c:pt idx="300">
                  <c:v>3240</c:v>
                </c:pt>
                <c:pt idx="301">
                  <c:v>3275</c:v>
                </c:pt>
                <c:pt idx="302">
                  <c:v>3287</c:v>
                </c:pt>
                <c:pt idx="303">
                  <c:v>3303</c:v>
                </c:pt>
                <c:pt idx="304">
                  <c:v>3303</c:v>
                </c:pt>
                <c:pt idx="305">
                  <c:v>3317</c:v>
                </c:pt>
                <c:pt idx="306">
                  <c:v>3401</c:v>
                </c:pt>
                <c:pt idx="307">
                  <c:v>3477</c:v>
                </c:pt>
                <c:pt idx="308">
                  <c:v>3483</c:v>
                </c:pt>
                <c:pt idx="309">
                  <c:v>3533</c:v>
                </c:pt>
                <c:pt idx="310">
                  <c:v>3580</c:v>
                </c:pt>
                <c:pt idx="311">
                  <c:v>3608</c:v>
                </c:pt>
                <c:pt idx="312">
                  <c:v>3756</c:v>
                </c:pt>
                <c:pt idx="313">
                  <c:v>3821</c:v>
                </c:pt>
                <c:pt idx="314">
                  <c:v>3840</c:v>
                </c:pt>
                <c:pt idx="315">
                  <c:v>3844</c:v>
                </c:pt>
                <c:pt idx="316">
                  <c:v>3883</c:v>
                </c:pt>
                <c:pt idx="317">
                  <c:v>3919</c:v>
                </c:pt>
                <c:pt idx="318">
                  <c:v>3989</c:v>
                </c:pt>
                <c:pt idx="319">
                  <c:v>4023</c:v>
                </c:pt>
                <c:pt idx="320">
                  <c:v>4059</c:v>
                </c:pt>
                <c:pt idx="321">
                  <c:v>4095</c:v>
                </c:pt>
                <c:pt idx="322">
                  <c:v>4120</c:v>
                </c:pt>
                <c:pt idx="323">
                  <c:v>4129</c:v>
                </c:pt>
                <c:pt idx="324">
                  <c:v>4179</c:v>
                </c:pt>
                <c:pt idx="325">
                  <c:v>4199</c:v>
                </c:pt>
                <c:pt idx="326">
                  <c:v>4252</c:v>
                </c:pt>
                <c:pt idx="327">
                  <c:v>4255</c:v>
                </c:pt>
                <c:pt idx="328">
                  <c:v>4261</c:v>
                </c:pt>
                <c:pt idx="329">
                  <c:v>4325</c:v>
                </c:pt>
                <c:pt idx="330">
                  <c:v>4378</c:v>
                </c:pt>
                <c:pt idx="331">
                  <c:v>4384</c:v>
                </c:pt>
                <c:pt idx="332">
                  <c:v>4400</c:v>
                </c:pt>
                <c:pt idx="333">
                  <c:v>4412</c:v>
                </c:pt>
                <c:pt idx="334">
                  <c:v>4439</c:v>
                </c:pt>
                <c:pt idx="335">
                  <c:v>4470</c:v>
                </c:pt>
                <c:pt idx="336">
                  <c:v>4490</c:v>
                </c:pt>
                <c:pt idx="337">
                  <c:v>4517</c:v>
                </c:pt>
                <c:pt idx="338">
                  <c:v>4557</c:v>
                </c:pt>
                <c:pt idx="339">
                  <c:v>4585</c:v>
                </c:pt>
                <c:pt idx="340">
                  <c:v>4599</c:v>
                </c:pt>
                <c:pt idx="341">
                  <c:v>4624</c:v>
                </c:pt>
                <c:pt idx="342">
                  <c:v>4627</c:v>
                </c:pt>
                <c:pt idx="343">
                  <c:v>4632</c:v>
                </c:pt>
                <c:pt idx="344">
                  <c:v>4674</c:v>
                </c:pt>
                <c:pt idx="345">
                  <c:v>4674</c:v>
                </c:pt>
                <c:pt idx="346">
                  <c:v>4692</c:v>
                </c:pt>
                <c:pt idx="347">
                  <c:v>4730</c:v>
                </c:pt>
                <c:pt idx="348">
                  <c:v>4750</c:v>
                </c:pt>
                <c:pt idx="349">
                  <c:v>4756</c:v>
                </c:pt>
                <c:pt idx="350">
                  <c:v>4773</c:v>
                </c:pt>
                <c:pt idx="351">
                  <c:v>4834</c:v>
                </c:pt>
                <c:pt idx="352">
                  <c:v>4870</c:v>
                </c:pt>
                <c:pt idx="353">
                  <c:v>4884</c:v>
                </c:pt>
                <c:pt idx="354">
                  <c:v>4892</c:v>
                </c:pt>
                <c:pt idx="355">
                  <c:v>4932</c:v>
                </c:pt>
                <c:pt idx="356">
                  <c:v>4938</c:v>
                </c:pt>
                <c:pt idx="357">
                  <c:v>4949</c:v>
                </c:pt>
                <c:pt idx="358">
                  <c:v>4965</c:v>
                </c:pt>
                <c:pt idx="359">
                  <c:v>4988</c:v>
                </c:pt>
                <c:pt idx="360">
                  <c:v>5007</c:v>
                </c:pt>
                <c:pt idx="361">
                  <c:v>5021</c:v>
                </c:pt>
                <c:pt idx="362">
                  <c:v>5066</c:v>
                </c:pt>
                <c:pt idx="363">
                  <c:v>5144</c:v>
                </c:pt>
                <c:pt idx="364">
                  <c:v>5144</c:v>
                </c:pt>
                <c:pt idx="365">
                  <c:v>5169</c:v>
                </c:pt>
                <c:pt idx="366">
                  <c:v>5172</c:v>
                </c:pt>
                <c:pt idx="367">
                  <c:v>5214</c:v>
                </c:pt>
                <c:pt idx="368">
                  <c:v>5214</c:v>
                </c:pt>
                <c:pt idx="369">
                  <c:v>5215</c:v>
                </c:pt>
                <c:pt idx="370">
                  <c:v>5251</c:v>
                </c:pt>
                <c:pt idx="371">
                  <c:v>5254</c:v>
                </c:pt>
                <c:pt idx="372">
                  <c:v>5324</c:v>
                </c:pt>
                <c:pt idx="373">
                  <c:v>5345</c:v>
                </c:pt>
                <c:pt idx="374">
                  <c:v>5416</c:v>
                </c:pt>
                <c:pt idx="375">
                  <c:v>5450</c:v>
                </c:pt>
                <c:pt idx="376">
                  <c:v>5458</c:v>
                </c:pt>
                <c:pt idx="377">
                  <c:v>5483</c:v>
                </c:pt>
                <c:pt idx="378">
                  <c:v>5489</c:v>
                </c:pt>
                <c:pt idx="379">
                  <c:v>5489</c:v>
                </c:pt>
                <c:pt idx="380">
                  <c:v>5489</c:v>
                </c:pt>
                <c:pt idx="381">
                  <c:v>5489</c:v>
                </c:pt>
                <c:pt idx="382">
                  <c:v>5489</c:v>
                </c:pt>
                <c:pt idx="383">
                  <c:v>5514</c:v>
                </c:pt>
                <c:pt idx="384">
                  <c:v>5517</c:v>
                </c:pt>
                <c:pt idx="385">
                  <c:v>5556</c:v>
                </c:pt>
                <c:pt idx="386">
                  <c:v>5556</c:v>
                </c:pt>
                <c:pt idx="387">
                  <c:v>5626</c:v>
                </c:pt>
                <c:pt idx="388">
                  <c:v>5712</c:v>
                </c:pt>
                <c:pt idx="389">
                  <c:v>5723</c:v>
                </c:pt>
                <c:pt idx="390">
                  <c:v>5726</c:v>
                </c:pt>
                <c:pt idx="391">
                  <c:v>5825</c:v>
                </c:pt>
                <c:pt idx="392">
                  <c:v>5858</c:v>
                </c:pt>
                <c:pt idx="393">
                  <c:v>5909</c:v>
                </c:pt>
                <c:pt idx="394">
                  <c:v>5909</c:v>
                </c:pt>
                <c:pt idx="395">
                  <c:v>6012</c:v>
                </c:pt>
                <c:pt idx="396">
                  <c:v>6015</c:v>
                </c:pt>
                <c:pt idx="397">
                  <c:v>6015</c:v>
                </c:pt>
                <c:pt idx="398">
                  <c:v>6015</c:v>
                </c:pt>
                <c:pt idx="399">
                  <c:v>6018</c:v>
                </c:pt>
                <c:pt idx="400">
                  <c:v>6110</c:v>
                </c:pt>
                <c:pt idx="401">
                  <c:v>6535</c:v>
                </c:pt>
                <c:pt idx="402">
                  <c:v>6706</c:v>
                </c:pt>
                <c:pt idx="403">
                  <c:v>6879</c:v>
                </c:pt>
                <c:pt idx="404">
                  <c:v>6901</c:v>
                </c:pt>
                <c:pt idx="405">
                  <c:v>7195</c:v>
                </c:pt>
                <c:pt idx="406">
                  <c:v>7217</c:v>
                </c:pt>
                <c:pt idx="407">
                  <c:v>7221.5</c:v>
                </c:pt>
                <c:pt idx="408">
                  <c:v>7243.5</c:v>
                </c:pt>
                <c:pt idx="409">
                  <c:v>7299</c:v>
                </c:pt>
                <c:pt idx="410">
                  <c:v>7314</c:v>
                </c:pt>
                <c:pt idx="411">
                  <c:v>7354</c:v>
                </c:pt>
              </c:numCache>
            </c:numRef>
          </c:xVal>
          <c:yVal>
            <c:numRef>
              <c:f>'A (old)'!$I$21:$I$998</c:f>
              <c:numCache>
                <c:formatCode>General</c:formatCode>
                <c:ptCount val="978"/>
                <c:pt idx="0">
                  <c:v>0.10008800000650808</c:v>
                </c:pt>
                <c:pt idx="35">
                  <c:v>4.2664000007789582E-2</c:v>
                </c:pt>
                <c:pt idx="53">
                  <c:v>3.6599999999452848E-2</c:v>
                </c:pt>
                <c:pt idx="63">
                  <c:v>3.1236000002536457E-2</c:v>
                </c:pt>
                <c:pt idx="68">
                  <c:v>2.7472000001580454E-2</c:v>
                </c:pt>
                <c:pt idx="79">
                  <c:v>1.3844000000972301E-2</c:v>
                </c:pt>
                <c:pt idx="83">
                  <c:v>1.6179999998712447E-2</c:v>
                </c:pt>
                <c:pt idx="90">
                  <c:v>1.1416000001190696E-2</c:v>
                </c:pt>
                <c:pt idx="100">
                  <c:v>1.7520000037620775E-3</c:v>
                </c:pt>
                <c:pt idx="118">
                  <c:v>4.1879999989760108E-3</c:v>
                </c:pt>
                <c:pt idx="129">
                  <c:v>-4.7600000107195228E-4</c:v>
                </c:pt>
                <c:pt idx="138">
                  <c:v>-1.3999999646330252E-4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FC2-4E17-BB5F-A5DE67532DF8}"/>
            </c:ext>
          </c:extLst>
        </c:ser>
        <c:ser>
          <c:idx val="2"/>
          <c:order val="2"/>
          <c:tx>
            <c:strRef>
              <c:f>'A (old)'!$J$20</c:f>
              <c:strCache>
                <c:ptCount val="1"/>
                <c:pt idx="0">
                  <c:v>AAVSO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(old)'!$F$21:$F$998</c:f>
              <c:numCache>
                <c:formatCode>General</c:formatCode>
                <c:ptCount val="978"/>
                <c:pt idx="0">
                  <c:v>-6373</c:v>
                </c:pt>
                <c:pt idx="1">
                  <c:v>-3839</c:v>
                </c:pt>
                <c:pt idx="2">
                  <c:v>-3402</c:v>
                </c:pt>
                <c:pt idx="3">
                  <c:v>-3377</c:v>
                </c:pt>
                <c:pt idx="4">
                  <c:v>-3361</c:v>
                </c:pt>
                <c:pt idx="5">
                  <c:v>-3360</c:v>
                </c:pt>
                <c:pt idx="6">
                  <c:v>-3349</c:v>
                </c:pt>
                <c:pt idx="7">
                  <c:v>-3345</c:v>
                </c:pt>
                <c:pt idx="8">
                  <c:v>-3335</c:v>
                </c:pt>
                <c:pt idx="9">
                  <c:v>-3333</c:v>
                </c:pt>
                <c:pt idx="10">
                  <c:v>-3324</c:v>
                </c:pt>
                <c:pt idx="11">
                  <c:v>-3251</c:v>
                </c:pt>
                <c:pt idx="12">
                  <c:v>-3212</c:v>
                </c:pt>
                <c:pt idx="13">
                  <c:v>-3173</c:v>
                </c:pt>
                <c:pt idx="14">
                  <c:v>-3167</c:v>
                </c:pt>
                <c:pt idx="15">
                  <c:v>-3167</c:v>
                </c:pt>
                <c:pt idx="16">
                  <c:v>-3145</c:v>
                </c:pt>
                <c:pt idx="17">
                  <c:v>-3142</c:v>
                </c:pt>
                <c:pt idx="18">
                  <c:v>-3126</c:v>
                </c:pt>
                <c:pt idx="19">
                  <c:v>-3114</c:v>
                </c:pt>
                <c:pt idx="20">
                  <c:v>-3100</c:v>
                </c:pt>
                <c:pt idx="21">
                  <c:v>-3098</c:v>
                </c:pt>
                <c:pt idx="22">
                  <c:v>-3097</c:v>
                </c:pt>
                <c:pt idx="23">
                  <c:v>-3094</c:v>
                </c:pt>
                <c:pt idx="24">
                  <c:v>-3083</c:v>
                </c:pt>
                <c:pt idx="25">
                  <c:v>-3078</c:v>
                </c:pt>
                <c:pt idx="26">
                  <c:v>-3059.5</c:v>
                </c:pt>
                <c:pt idx="27">
                  <c:v>-3017</c:v>
                </c:pt>
                <c:pt idx="28">
                  <c:v>-2924</c:v>
                </c:pt>
                <c:pt idx="29">
                  <c:v>-2921</c:v>
                </c:pt>
                <c:pt idx="30">
                  <c:v>-2894</c:v>
                </c:pt>
                <c:pt idx="31">
                  <c:v>-2868</c:v>
                </c:pt>
                <c:pt idx="32">
                  <c:v>-2865</c:v>
                </c:pt>
                <c:pt idx="33">
                  <c:v>-2860</c:v>
                </c:pt>
                <c:pt idx="34">
                  <c:v>-2821</c:v>
                </c:pt>
                <c:pt idx="35">
                  <c:v>-2819</c:v>
                </c:pt>
                <c:pt idx="36">
                  <c:v>-2818</c:v>
                </c:pt>
                <c:pt idx="37">
                  <c:v>-2809</c:v>
                </c:pt>
                <c:pt idx="38">
                  <c:v>-2793</c:v>
                </c:pt>
                <c:pt idx="39">
                  <c:v>-2753</c:v>
                </c:pt>
                <c:pt idx="40">
                  <c:v>-2725</c:v>
                </c:pt>
                <c:pt idx="41">
                  <c:v>-2647</c:v>
                </c:pt>
                <c:pt idx="42">
                  <c:v>-2644</c:v>
                </c:pt>
                <c:pt idx="43">
                  <c:v>-2638</c:v>
                </c:pt>
                <c:pt idx="44">
                  <c:v>-2616</c:v>
                </c:pt>
                <c:pt idx="45">
                  <c:v>-2616</c:v>
                </c:pt>
                <c:pt idx="46">
                  <c:v>-2616</c:v>
                </c:pt>
                <c:pt idx="47">
                  <c:v>-2616</c:v>
                </c:pt>
                <c:pt idx="48">
                  <c:v>-2613</c:v>
                </c:pt>
                <c:pt idx="49">
                  <c:v>-2605</c:v>
                </c:pt>
                <c:pt idx="50">
                  <c:v>-2605</c:v>
                </c:pt>
                <c:pt idx="51">
                  <c:v>-2605</c:v>
                </c:pt>
                <c:pt idx="52">
                  <c:v>-2577</c:v>
                </c:pt>
                <c:pt idx="53">
                  <c:v>-2550</c:v>
                </c:pt>
                <c:pt idx="54">
                  <c:v>-2512.5</c:v>
                </c:pt>
                <c:pt idx="55">
                  <c:v>-2496</c:v>
                </c:pt>
                <c:pt idx="56">
                  <c:v>-2494</c:v>
                </c:pt>
                <c:pt idx="57">
                  <c:v>-2491</c:v>
                </c:pt>
                <c:pt idx="58">
                  <c:v>-2485</c:v>
                </c:pt>
                <c:pt idx="59">
                  <c:v>-2468</c:v>
                </c:pt>
                <c:pt idx="60">
                  <c:v>-2454</c:v>
                </c:pt>
                <c:pt idx="61">
                  <c:v>-2426</c:v>
                </c:pt>
                <c:pt idx="62">
                  <c:v>-2407</c:v>
                </c:pt>
                <c:pt idx="63">
                  <c:v>-2281</c:v>
                </c:pt>
                <c:pt idx="64">
                  <c:v>-2252</c:v>
                </c:pt>
                <c:pt idx="65">
                  <c:v>-2241</c:v>
                </c:pt>
                <c:pt idx="66">
                  <c:v>-2096</c:v>
                </c:pt>
                <c:pt idx="67">
                  <c:v>-2074</c:v>
                </c:pt>
                <c:pt idx="68">
                  <c:v>-2012</c:v>
                </c:pt>
                <c:pt idx="69">
                  <c:v>-1794</c:v>
                </c:pt>
                <c:pt idx="70">
                  <c:v>-1780</c:v>
                </c:pt>
                <c:pt idx="71">
                  <c:v>-1769</c:v>
                </c:pt>
                <c:pt idx="72">
                  <c:v>-1741</c:v>
                </c:pt>
                <c:pt idx="73">
                  <c:v>-1724</c:v>
                </c:pt>
                <c:pt idx="74">
                  <c:v>-1674</c:v>
                </c:pt>
                <c:pt idx="75">
                  <c:v>-1649</c:v>
                </c:pt>
                <c:pt idx="76">
                  <c:v>-1638</c:v>
                </c:pt>
                <c:pt idx="77">
                  <c:v>-1581</c:v>
                </c:pt>
                <c:pt idx="78">
                  <c:v>-1570</c:v>
                </c:pt>
                <c:pt idx="79">
                  <c:v>-1474</c:v>
                </c:pt>
                <c:pt idx="80">
                  <c:v>-1330</c:v>
                </c:pt>
                <c:pt idx="81">
                  <c:v>-1319</c:v>
                </c:pt>
                <c:pt idx="82">
                  <c:v>-1215</c:v>
                </c:pt>
                <c:pt idx="83">
                  <c:v>-1205</c:v>
                </c:pt>
                <c:pt idx="84">
                  <c:v>-1176</c:v>
                </c:pt>
                <c:pt idx="85">
                  <c:v>-1109</c:v>
                </c:pt>
                <c:pt idx="86">
                  <c:v>-1050</c:v>
                </c:pt>
                <c:pt idx="87">
                  <c:v>-997</c:v>
                </c:pt>
                <c:pt idx="88">
                  <c:v>-994</c:v>
                </c:pt>
                <c:pt idx="89">
                  <c:v>-988</c:v>
                </c:pt>
                <c:pt idx="90">
                  <c:v>-936</c:v>
                </c:pt>
                <c:pt idx="91">
                  <c:v>-882</c:v>
                </c:pt>
                <c:pt idx="92">
                  <c:v>-793</c:v>
                </c:pt>
                <c:pt idx="93">
                  <c:v>-778</c:v>
                </c:pt>
                <c:pt idx="94">
                  <c:v>-776</c:v>
                </c:pt>
                <c:pt idx="95">
                  <c:v>-765</c:v>
                </c:pt>
                <c:pt idx="96">
                  <c:v>-765</c:v>
                </c:pt>
                <c:pt idx="97">
                  <c:v>-717</c:v>
                </c:pt>
                <c:pt idx="98">
                  <c:v>-706</c:v>
                </c:pt>
                <c:pt idx="99">
                  <c:v>-703</c:v>
                </c:pt>
                <c:pt idx="100">
                  <c:v>-667</c:v>
                </c:pt>
                <c:pt idx="101">
                  <c:v>-658</c:v>
                </c:pt>
                <c:pt idx="102">
                  <c:v>-558</c:v>
                </c:pt>
                <c:pt idx="103">
                  <c:v>-532</c:v>
                </c:pt>
                <c:pt idx="104">
                  <c:v>-488</c:v>
                </c:pt>
                <c:pt idx="105">
                  <c:v>-485</c:v>
                </c:pt>
                <c:pt idx="106">
                  <c:v>-467</c:v>
                </c:pt>
                <c:pt idx="107">
                  <c:v>-467</c:v>
                </c:pt>
                <c:pt idx="108">
                  <c:v>-467</c:v>
                </c:pt>
                <c:pt idx="109">
                  <c:v>-451</c:v>
                </c:pt>
                <c:pt idx="110">
                  <c:v>-445</c:v>
                </c:pt>
                <c:pt idx="111">
                  <c:v>-443</c:v>
                </c:pt>
                <c:pt idx="112">
                  <c:v>-437</c:v>
                </c:pt>
                <c:pt idx="113">
                  <c:v>-415</c:v>
                </c:pt>
                <c:pt idx="114">
                  <c:v>-414</c:v>
                </c:pt>
                <c:pt idx="115">
                  <c:v>-414</c:v>
                </c:pt>
                <c:pt idx="116">
                  <c:v>-401</c:v>
                </c:pt>
                <c:pt idx="117">
                  <c:v>-400</c:v>
                </c:pt>
                <c:pt idx="118">
                  <c:v>-398</c:v>
                </c:pt>
                <c:pt idx="119">
                  <c:v>-398</c:v>
                </c:pt>
                <c:pt idx="120">
                  <c:v>-397</c:v>
                </c:pt>
                <c:pt idx="121">
                  <c:v>-387</c:v>
                </c:pt>
                <c:pt idx="122">
                  <c:v>-361</c:v>
                </c:pt>
                <c:pt idx="123">
                  <c:v>-356</c:v>
                </c:pt>
                <c:pt idx="124">
                  <c:v>-336</c:v>
                </c:pt>
                <c:pt idx="125">
                  <c:v>-252</c:v>
                </c:pt>
                <c:pt idx="126">
                  <c:v>-211</c:v>
                </c:pt>
                <c:pt idx="127">
                  <c:v>-208</c:v>
                </c:pt>
                <c:pt idx="128">
                  <c:v>-137</c:v>
                </c:pt>
                <c:pt idx="129">
                  <c:v>-129</c:v>
                </c:pt>
                <c:pt idx="130">
                  <c:v>-73</c:v>
                </c:pt>
                <c:pt idx="131">
                  <c:v>-14</c:v>
                </c:pt>
                <c:pt idx="132">
                  <c:v>-8</c:v>
                </c:pt>
                <c:pt idx="133">
                  <c:v>0</c:v>
                </c:pt>
                <c:pt idx="134">
                  <c:v>83</c:v>
                </c:pt>
                <c:pt idx="135">
                  <c:v>117</c:v>
                </c:pt>
                <c:pt idx="136">
                  <c:v>128</c:v>
                </c:pt>
                <c:pt idx="137">
                  <c:v>128</c:v>
                </c:pt>
                <c:pt idx="138">
                  <c:v>140</c:v>
                </c:pt>
                <c:pt idx="139">
                  <c:v>178</c:v>
                </c:pt>
                <c:pt idx="140">
                  <c:v>209</c:v>
                </c:pt>
                <c:pt idx="141">
                  <c:v>302</c:v>
                </c:pt>
                <c:pt idx="142">
                  <c:v>318</c:v>
                </c:pt>
                <c:pt idx="143">
                  <c:v>343</c:v>
                </c:pt>
                <c:pt idx="144">
                  <c:v>343</c:v>
                </c:pt>
                <c:pt idx="145">
                  <c:v>360</c:v>
                </c:pt>
                <c:pt idx="146">
                  <c:v>361</c:v>
                </c:pt>
                <c:pt idx="147">
                  <c:v>363</c:v>
                </c:pt>
                <c:pt idx="148">
                  <c:v>389</c:v>
                </c:pt>
                <c:pt idx="149">
                  <c:v>400</c:v>
                </c:pt>
                <c:pt idx="150">
                  <c:v>402</c:v>
                </c:pt>
                <c:pt idx="151">
                  <c:v>403</c:v>
                </c:pt>
                <c:pt idx="152">
                  <c:v>430</c:v>
                </c:pt>
                <c:pt idx="153">
                  <c:v>492</c:v>
                </c:pt>
                <c:pt idx="154">
                  <c:v>492</c:v>
                </c:pt>
                <c:pt idx="155">
                  <c:v>492</c:v>
                </c:pt>
                <c:pt idx="156">
                  <c:v>512</c:v>
                </c:pt>
                <c:pt idx="157">
                  <c:v>564</c:v>
                </c:pt>
                <c:pt idx="158">
                  <c:v>581</c:v>
                </c:pt>
                <c:pt idx="159">
                  <c:v>592</c:v>
                </c:pt>
                <c:pt idx="160">
                  <c:v>604</c:v>
                </c:pt>
                <c:pt idx="161">
                  <c:v>620</c:v>
                </c:pt>
                <c:pt idx="162">
                  <c:v>621</c:v>
                </c:pt>
                <c:pt idx="163">
                  <c:v>651</c:v>
                </c:pt>
                <c:pt idx="164">
                  <c:v>665</c:v>
                </c:pt>
                <c:pt idx="165">
                  <c:v>679</c:v>
                </c:pt>
                <c:pt idx="166">
                  <c:v>707</c:v>
                </c:pt>
                <c:pt idx="167">
                  <c:v>707</c:v>
                </c:pt>
                <c:pt idx="168">
                  <c:v>707</c:v>
                </c:pt>
                <c:pt idx="169">
                  <c:v>707</c:v>
                </c:pt>
                <c:pt idx="170">
                  <c:v>735</c:v>
                </c:pt>
                <c:pt idx="171">
                  <c:v>783</c:v>
                </c:pt>
                <c:pt idx="172">
                  <c:v>814</c:v>
                </c:pt>
                <c:pt idx="173">
                  <c:v>830</c:v>
                </c:pt>
                <c:pt idx="174">
                  <c:v>878</c:v>
                </c:pt>
                <c:pt idx="175">
                  <c:v>878</c:v>
                </c:pt>
                <c:pt idx="176">
                  <c:v>878</c:v>
                </c:pt>
                <c:pt idx="177">
                  <c:v>897</c:v>
                </c:pt>
                <c:pt idx="178">
                  <c:v>903</c:v>
                </c:pt>
                <c:pt idx="179">
                  <c:v>911</c:v>
                </c:pt>
                <c:pt idx="180">
                  <c:v>912</c:v>
                </c:pt>
                <c:pt idx="181">
                  <c:v>953</c:v>
                </c:pt>
                <c:pt idx="182">
                  <c:v>984</c:v>
                </c:pt>
                <c:pt idx="183">
                  <c:v>998</c:v>
                </c:pt>
                <c:pt idx="184">
                  <c:v>1006</c:v>
                </c:pt>
                <c:pt idx="185">
                  <c:v>1021</c:v>
                </c:pt>
                <c:pt idx="186">
                  <c:v>1102</c:v>
                </c:pt>
                <c:pt idx="187">
                  <c:v>1107</c:v>
                </c:pt>
                <c:pt idx="188">
                  <c:v>1110</c:v>
                </c:pt>
                <c:pt idx="189">
                  <c:v>1110</c:v>
                </c:pt>
                <c:pt idx="190">
                  <c:v>1110</c:v>
                </c:pt>
                <c:pt idx="191">
                  <c:v>1119</c:v>
                </c:pt>
                <c:pt idx="192">
                  <c:v>1122</c:v>
                </c:pt>
                <c:pt idx="193">
                  <c:v>1125</c:v>
                </c:pt>
                <c:pt idx="194">
                  <c:v>1146</c:v>
                </c:pt>
                <c:pt idx="195">
                  <c:v>1147</c:v>
                </c:pt>
                <c:pt idx="196">
                  <c:v>1150</c:v>
                </c:pt>
                <c:pt idx="197">
                  <c:v>1155</c:v>
                </c:pt>
                <c:pt idx="198">
                  <c:v>1163</c:v>
                </c:pt>
                <c:pt idx="199">
                  <c:v>1174</c:v>
                </c:pt>
                <c:pt idx="200">
                  <c:v>1174</c:v>
                </c:pt>
                <c:pt idx="201">
                  <c:v>1188</c:v>
                </c:pt>
                <c:pt idx="202">
                  <c:v>1191</c:v>
                </c:pt>
                <c:pt idx="203">
                  <c:v>1202</c:v>
                </c:pt>
                <c:pt idx="204">
                  <c:v>1219.5</c:v>
                </c:pt>
                <c:pt idx="205">
                  <c:v>1269</c:v>
                </c:pt>
                <c:pt idx="206">
                  <c:v>1278</c:v>
                </c:pt>
                <c:pt idx="207">
                  <c:v>1309</c:v>
                </c:pt>
                <c:pt idx="208">
                  <c:v>1339</c:v>
                </c:pt>
                <c:pt idx="209">
                  <c:v>1345</c:v>
                </c:pt>
                <c:pt idx="210">
                  <c:v>1359</c:v>
                </c:pt>
                <c:pt idx="211">
                  <c:v>1364</c:v>
                </c:pt>
                <c:pt idx="212">
                  <c:v>1365</c:v>
                </c:pt>
                <c:pt idx="213">
                  <c:v>1378</c:v>
                </c:pt>
                <c:pt idx="214">
                  <c:v>1384</c:v>
                </c:pt>
                <c:pt idx="215">
                  <c:v>1406</c:v>
                </c:pt>
                <c:pt idx="216">
                  <c:v>1437</c:v>
                </c:pt>
                <c:pt idx="217">
                  <c:v>1465</c:v>
                </c:pt>
                <c:pt idx="218">
                  <c:v>1465</c:v>
                </c:pt>
                <c:pt idx="219">
                  <c:v>1490</c:v>
                </c:pt>
                <c:pt idx="220">
                  <c:v>1521</c:v>
                </c:pt>
                <c:pt idx="221">
                  <c:v>1591</c:v>
                </c:pt>
                <c:pt idx="222">
                  <c:v>1611</c:v>
                </c:pt>
                <c:pt idx="223">
                  <c:v>1638</c:v>
                </c:pt>
                <c:pt idx="224">
                  <c:v>1641</c:v>
                </c:pt>
                <c:pt idx="225">
                  <c:v>1641</c:v>
                </c:pt>
                <c:pt idx="226">
                  <c:v>1645</c:v>
                </c:pt>
                <c:pt idx="227">
                  <c:v>1653</c:v>
                </c:pt>
                <c:pt idx="228">
                  <c:v>1745</c:v>
                </c:pt>
                <c:pt idx="229">
                  <c:v>1753</c:v>
                </c:pt>
                <c:pt idx="230">
                  <c:v>1798</c:v>
                </c:pt>
                <c:pt idx="231">
                  <c:v>1823</c:v>
                </c:pt>
                <c:pt idx="232">
                  <c:v>1860</c:v>
                </c:pt>
                <c:pt idx="233">
                  <c:v>1863</c:v>
                </c:pt>
                <c:pt idx="234">
                  <c:v>1863</c:v>
                </c:pt>
                <c:pt idx="235">
                  <c:v>1882</c:v>
                </c:pt>
                <c:pt idx="236">
                  <c:v>1885</c:v>
                </c:pt>
                <c:pt idx="237">
                  <c:v>1887</c:v>
                </c:pt>
                <c:pt idx="238">
                  <c:v>1910</c:v>
                </c:pt>
                <c:pt idx="239">
                  <c:v>1913</c:v>
                </c:pt>
                <c:pt idx="240">
                  <c:v>1947</c:v>
                </c:pt>
                <c:pt idx="241">
                  <c:v>1949</c:v>
                </c:pt>
                <c:pt idx="242">
                  <c:v>1967</c:v>
                </c:pt>
                <c:pt idx="243">
                  <c:v>1972</c:v>
                </c:pt>
                <c:pt idx="244">
                  <c:v>1983</c:v>
                </c:pt>
                <c:pt idx="245">
                  <c:v>1997</c:v>
                </c:pt>
                <c:pt idx="246">
                  <c:v>2006</c:v>
                </c:pt>
                <c:pt idx="247">
                  <c:v>2014</c:v>
                </c:pt>
                <c:pt idx="248">
                  <c:v>2030</c:v>
                </c:pt>
                <c:pt idx="249">
                  <c:v>2033</c:v>
                </c:pt>
                <c:pt idx="250">
                  <c:v>2061</c:v>
                </c:pt>
                <c:pt idx="251">
                  <c:v>2067</c:v>
                </c:pt>
                <c:pt idx="252">
                  <c:v>2081</c:v>
                </c:pt>
                <c:pt idx="253">
                  <c:v>2097</c:v>
                </c:pt>
                <c:pt idx="254">
                  <c:v>2097</c:v>
                </c:pt>
                <c:pt idx="255">
                  <c:v>2100</c:v>
                </c:pt>
                <c:pt idx="256">
                  <c:v>2139</c:v>
                </c:pt>
                <c:pt idx="257">
                  <c:v>2167</c:v>
                </c:pt>
                <c:pt idx="258">
                  <c:v>2188</c:v>
                </c:pt>
                <c:pt idx="259">
                  <c:v>2190</c:v>
                </c:pt>
                <c:pt idx="260">
                  <c:v>2207</c:v>
                </c:pt>
                <c:pt idx="261">
                  <c:v>2223</c:v>
                </c:pt>
                <c:pt idx="262">
                  <c:v>2268</c:v>
                </c:pt>
                <c:pt idx="263">
                  <c:v>2280</c:v>
                </c:pt>
                <c:pt idx="264">
                  <c:v>2296</c:v>
                </c:pt>
                <c:pt idx="265">
                  <c:v>2296</c:v>
                </c:pt>
                <c:pt idx="266">
                  <c:v>2335</c:v>
                </c:pt>
                <c:pt idx="267">
                  <c:v>2335</c:v>
                </c:pt>
                <c:pt idx="268">
                  <c:v>2344</c:v>
                </c:pt>
                <c:pt idx="269">
                  <c:v>2349</c:v>
                </c:pt>
                <c:pt idx="270">
                  <c:v>2402</c:v>
                </c:pt>
                <c:pt idx="271">
                  <c:v>2430</c:v>
                </c:pt>
                <c:pt idx="272">
                  <c:v>2465</c:v>
                </c:pt>
                <c:pt idx="273">
                  <c:v>2497</c:v>
                </c:pt>
                <c:pt idx="274">
                  <c:v>2534</c:v>
                </c:pt>
                <c:pt idx="275">
                  <c:v>2534</c:v>
                </c:pt>
                <c:pt idx="276">
                  <c:v>2601</c:v>
                </c:pt>
                <c:pt idx="277">
                  <c:v>2601</c:v>
                </c:pt>
                <c:pt idx="278">
                  <c:v>2604</c:v>
                </c:pt>
                <c:pt idx="279">
                  <c:v>2612</c:v>
                </c:pt>
                <c:pt idx="280">
                  <c:v>2690</c:v>
                </c:pt>
                <c:pt idx="281">
                  <c:v>2750</c:v>
                </c:pt>
                <c:pt idx="282">
                  <c:v>2755</c:v>
                </c:pt>
                <c:pt idx="283">
                  <c:v>2780</c:v>
                </c:pt>
                <c:pt idx="284">
                  <c:v>2791</c:v>
                </c:pt>
                <c:pt idx="285">
                  <c:v>2823</c:v>
                </c:pt>
                <c:pt idx="286">
                  <c:v>2836</c:v>
                </c:pt>
                <c:pt idx="287">
                  <c:v>2839</c:v>
                </c:pt>
                <c:pt idx="288">
                  <c:v>2850</c:v>
                </c:pt>
                <c:pt idx="289">
                  <c:v>2859</c:v>
                </c:pt>
                <c:pt idx="290">
                  <c:v>2934</c:v>
                </c:pt>
                <c:pt idx="291">
                  <c:v>2965</c:v>
                </c:pt>
                <c:pt idx="292">
                  <c:v>2995</c:v>
                </c:pt>
                <c:pt idx="293">
                  <c:v>3015</c:v>
                </c:pt>
                <c:pt idx="294">
                  <c:v>3057</c:v>
                </c:pt>
                <c:pt idx="295">
                  <c:v>3058</c:v>
                </c:pt>
                <c:pt idx="296">
                  <c:v>3058</c:v>
                </c:pt>
                <c:pt idx="297">
                  <c:v>3069</c:v>
                </c:pt>
                <c:pt idx="298">
                  <c:v>3161</c:v>
                </c:pt>
                <c:pt idx="299">
                  <c:v>3188</c:v>
                </c:pt>
                <c:pt idx="300">
                  <c:v>3240</c:v>
                </c:pt>
                <c:pt idx="301">
                  <c:v>3275</c:v>
                </c:pt>
                <c:pt idx="302">
                  <c:v>3287</c:v>
                </c:pt>
                <c:pt idx="303">
                  <c:v>3303</c:v>
                </c:pt>
                <c:pt idx="304">
                  <c:v>3303</c:v>
                </c:pt>
                <c:pt idx="305">
                  <c:v>3317</c:v>
                </c:pt>
                <c:pt idx="306">
                  <c:v>3401</c:v>
                </c:pt>
                <c:pt idx="307">
                  <c:v>3477</c:v>
                </c:pt>
                <c:pt idx="308">
                  <c:v>3483</c:v>
                </c:pt>
                <c:pt idx="309">
                  <c:v>3533</c:v>
                </c:pt>
                <c:pt idx="310">
                  <c:v>3580</c:v>
                </c:pt>
                <c:pt idx="311">
                  <c:v>3608</c:v>
                </c:pt>
                <c:pt idx="312">
                  <c:v>3756</c:v>
                </c:pt>
                <c:pt idx="313">
                  <c:v>3821</c:v>
                </c:pt>
                <c:pt idx="314">
                  <c:v>3840</c:v>
                </c:pt>
                <c:pt idx="315">
                  <c:v>3844</c:v>
                </c:pt>
                <c:pt idx="316">
                  <c:v>3883</c:v>
                </c:pt>
                <c:pt idx="317">
                  <c:v>3919</c:v>
                </c:pt>
                <c:pt idx="318">
                  <c:v>3989</c:v>
                </c:pt>
                <c:pt idx="319">
                  <c:v>4023</c:v>
                </c:pt>
                <c:pt idx="320">
                  <c:v>4059</c:v>
                </c:pt>
                <c:pt idx="321">
                  <c:v>4095</c:v>
                </c:pt>
                <c:pt idx="322">
                  <c:v>4120</c:v>
                </c:pt>
                <c:pt idx="323">
                  <c:v>4129</c:v>
                </c:pt>
                <c:pt idx="324">
                  <c:v>4179</c:v>
                </c:pt>
                <c:pt idx="325">
                  <c:v>4199</c:v>
                </c:pt>
                <c:pt idx="326">
                  <c:v>4252</c:v>
                </c:pt>
                <c:pt idx="327">
                  <c:v>4255</c:v>
                </c:pt>
                <c:pt idx="328">
                  <c:v>4261</c:v>
                </c:pt>
                <c:pt idx="329">
                  <c:v>4325</c:v>
                </c:pt>
                <c:pt idx="330">
                  <c:v>4378</c:v>
                </c:pt>
                <c:pt idx="331">
                  <c:v>4384</c:v>
                </c:pt>
                <c:pt idx="332">
                  <c:v>4400</c:v>
                </c:pt>
                <c:pt idx="333">
                  <c:v>4412</c:v>
                </c:pt>
                <c:pt idx="334">
                  <c:v>4439</c:v>
                </c:pt>
                <c:pt idx="335">
                  <c:v>4470</c:v>
                </c:pt>
                <c:pt idx="336">
                  <c:v>4490</c:v>
                </c:pt>
                <c:pt idx="337">
                  <c:v>4517</c:v>
                </c:pt>
                <c:pt idx="338">
                  <c:v>4557</c:v>
                </c:pt>
                <c:pt idx="339">
                  <c:v>4585</c:v>
                </c:pt>
                <c:pt idx="340">
                  <c:v>4599</c:v>
                </c:pt>
                <c:pt idx="341">
                  <c:v>4624</c:v>
                </c:pt>
                <c:pt idx="342">
                  <c:v>4627</c:v>
                </c:pt>
                <c:pt idx="343">
                  <c:v>4632</c:v>
                </c:pt>
                <c:pt idx="344">
                  <c:v>4674</c:v>
                </c:pt>
                <c:pt idx="345">
                  <c:v>4674</c:v>
                </c:pt>
                <c:pt idx="346">
                  <c:v>4692</c:v>
                </c:pt>
                <c:pt idx="347">
                  <c:v>4730</c:v>
                </c:pt>
                <c:pt idx="348">
                  <c:v>4750</c:v>
                </c:pt>
                <c:pt idx="349">
                  <c:v>4756</c:v>
                </c:pt>
                <c:pt idx="350">
                  <c:v>4773</c:v>
                </c:pt>
                <c:pt idx="351">
                  <c:v>4834</c:v>
                </c:pt>
                <c:pt idx="352">
                  <c:v>4870</c:v>
                </c:pt>
                <c:pt idx="353">
                  <c:v>4884</c:v>
                </c:pt>
                <c:pt idx="354">
                  <c:v>4892</c:v>
                </c:pt>
                <c:pt idx="355">
                  <c:v>4932</c:v>
                </c:pt>
                <c:pt idx="356">
                  <c:v>4938</c:v>
                </c:pt>
                <c:pt idx="357">
                  <c:v>4949</c:v>
                </c:pt>
                <c:pt idx="358">
                  <c:v>4965</c:v>
                </c:pt>
                <c:pt idx="359">
                  <c:v>4988</c:v>
                </c:pt>
                <c:pt idx="360">
                  <c:v>5007</c:v>
                </c:pt>
                <c:pt idx="361">
                  <c:v>5021</c:v>
                </c:pt>
                <c:pt idx="362">
                  <c:v>5066</c:v>
                </c:pt>
                <c:pt idx="363">
                  <c:v>5144</c:v>
                </c:pt>
                <c:pt idx="364">
                  <c:v>5144</c:v>
                </c:pt>
                <c:pt idx="365">
                  <c:v>5169</c:v>
                </c:pt>
                <c:pt idx="366">
                  <c:v>5172</c:v>
                </c:pt>
                <c:pt idx="367">
                  <c:v>5214</c:v>
                </c:pt>
                <c:pt idx="368">
                  <c:v>5214</c:v>
                </c:pt>
                <c:pt idx="369">
                  <c:v>5215</c:v>
                </c:pt>
                <c:pt idx="370">
                  <c:v>5251</c:v>
                </c:pt>
                <c:pt idx="371">
                  <c:v>5254</c:v>
                </c:pt>
                <c:pt idx="372">
                  <c:v>5324</c:v>
                </c:pt>
                <c:pt idx="373">
                  <c:v>5345</c:v>
                </c:pt>
                <c:pt idx="374">
                  <c:v>5416</c:v>
                </c:pt>
                <c:pt idx="375">
                  <c:v>5450</c:v>
                </c:pt>
                <c:pt idx="376">
                  <c:v>5458</c:v>
                </c:pt>
                <c:pt idx="377">
                  <c:v>5483</c:v>
                </c:pt>
                <c:pt idx="378">
                  <c:v>5489</c:v>
                </c:pt>
                <c:pt idx="379">
                  <c:v>5489</c:v>
                </c:pt>
                <c:pt idx="380">
                  <c:v>5489</c:v>
                </c:pt>
                <c:pt idx="381">
                  <c:v>5489</c:v>
                </c:pt>
                <c:pt idx="382">
                  <c:v>5489</c:v>
                </c:pt>
                <c:pt idx="383">
                  <c:v>5514</c:v>
                </c:pt>
                <c:pt idx="384">
                  <c:v>5517</c:v>
                </c:pt>
                <c:pt idx="385">
                  <c:v>5556</c:v>
                </c:pt>
                <c:pt idx="386">
                  <c:v>5556</c:v>
                </c:pt>
                <c:pt idx="387">
                  <c:v>5626</c:v>
                </c:pt>
                <c:pt idx="388">
                  <c:v>5712</c:v>
                </c:pt>
                <c:pt idx="389">
                  <c:v>5723</c:v>
                </c:pt>
                <c:pt idx="390">
                  <c:v>5726</c:v>
                </c:pt>
                <c:pt idx="391">
                  <c:v>5825</c:v>
                </c:pt>
                <c:pt idx="392">
                  <c:v>5858</c:v>
                </c:pt>
                <c:pt idx="393">
                  <c:v>5909</c:v>
                </c:pt>
                <c:pt idx="394">
                  <c:v>5909</c:v>
                </c:pt>
                <c:pt idx="395">
                  <c:v>6012</c:v>
                </c:pt>
                <c:pt idx="396">
                  <c:v>6015</c:v>
                </c:pt>
                <c:pt idx="397">
                  <c:v>6015</c:v>
                </c:pt>
                <c:pt idx="398">
                  <c:v>6015</c:v>
                </c:pt>
                <c:pt idx="399">
                  <c:v>6018</c:v>
                </c:pt>
                <c:pt idx="400">
                  <c:v>6110</c:v>
                </c:pt>
                <c:pt idx="401">
                  <c:v>6535</c:v>
                </c:pt>
                <c:pt idx="402">
                  <c:v>6706</c:v>
                </c:pt>
                <c:pt idx="403">
                  <c:v>6879</c:v>
                </c:pt>
                <c:pt idx="404">
                  <c:v>6901</c:v>
                </c:pt>
                <c:pt idx="405">
                  <c:v>7195</c:v>
                </c:pt>
                <c:pt idx="406">
                  <c:v>7217</c:v>
                </c:pt>
                <c:pt idx="407">
                  <c:v>7221.5</c:v>
                </c:pt>
                <c:pt idx="408">
                  <c:v>7243.5</c:v>
                </c:pt>
                <c:pt idx="409">
                  <c:v>7299</c:v>
                </c:pt>
                <c:pt idx="410">
                  <c:v>7314</c:v>
                </c:pt>
                <c:pt idx="411">
                  <c:v>7354</c:v>
                </c:pt>
              </c:numCache>
            </c:numRef>
          </c:xVal>
          <c:yVal>
            <c:numRef>
              <c:f>'A (old)'!$J$21:$J$998</c:f>
              <c:numCache>
                <c:formatCode>General</c:formatCode>
                <c:ptCount val="978"/>
                <c:pt idx="106">
                  <c:v>-3.1479999961447902E-3</c:v>
                </c:pt>
                <c:pt idx="107">
                  <c:v>3.9519999991171062E-3</c:v>
                </c:pt>
                <c:pt idx="108">
                  <c:v>4.9520000029588118E-3</c:v>
                </c:pt>
                <c:pt idx="110">
                  <c:v>2.9200000062701292E-3</c:v>
                </c:pt>
                <c:pt idx="114">
                  <c:v>-2.1599999308818951E-4</c:v>
                </c:pt>
                <c:pt idx="115">
                  <c:v>3.7840000004507601E-3</c:v>
                </c:pt>
                <c:pt idx="117">
                  <c:v>3.4000000014202669E-3</c:v>
                </c:pt>
                <c:pt idx="120">
                  <c:v>6.0320000047795475E-3</c:v>
                </c:pt>
                <c:pt idx="122">
                  <c:v>2.616000005218666E-3</c:v>
                </c:pt>
                <c:pt idx="124">
                  <c:v>3.2160000046133064E-3</c:v>
                </c:pt>
                <c:pt idx="128">
                  <c:v>3.4719999966910109E-3</c:v>
                </c:pt>
                <c:pt idx="141">
                  <c:v>2.8800000291084871E-4</c:v>
                </c:pt>
                <c:pt idx="146">
                  <c:v>3.839999990304932E-4</c:v>
                </c:pt>
                <c:pt idx="148">
                  <c:v>-2.3839999994379468E-3</c:v>
                </c:pt>
                <c:pt idx="149">
                  <c:v>-3.9999999717110768E-4</c:v>
                </c:pt>
                <c:pt idx="151">
                  <c:v>1.2320000023464672E-3</c:v>
                </c:pt>
                <c:pt idx="156">
                  <c:v>3.528000001097098E-3</c:v>
                </c:pt>
                <c:pt idx="160">
                  <c:v>5.7600000582169741E-4</c:v>
                </c:pt>
                <c:pt idx="162">
                  <c:v>2.8240000028745271E-3</c:v>
                </c:pt>
                <c:pt idx="171">
                  <c:v>1.9519999987096526E-3</c:v>
                </c:pt>
                <c:pt idx="180">
                  <c:v>-3.8719999938621186E-3</c:v>
                </c:pt>
                <c:pt idx="185">
                  <c:v>4.2400000529596582E-4</c:v>
                </c:pt>
                <c:pt idx="186">
                  <c:v>-3.5120000029564835E-3</c:v>
                </c:pt>
                <c:pt idx="191">
                  <c:v>7.3600000905571505E-4</c:v>
                </c:pt>
                <c:pt idx="192">
                  <c:v>-1.6319999922416173E-3</c:v>
                </c:pt>
                <c:pt idx="193">
                  <c:v>0</c:v>
                </c:pt>
                <c:pt idx="195">
                  <c:v>-2.0319999966886826E-3</c:v>
                </c:pt>
                <c:pt idx="196">
                  <c:v>-1.3999999937368557E-3</c:v>
                </c:pt>
                <c:pt idx="212">
                  <c:v>-4.4399999969755299E-3</c:v>
                </c:pt>
                <c:pt idx="226">
                  <c:v>-8.1199999985983595E-3</c:v>
                </c:pt>
                <c:pt idx="232">
                  <c:v>-9.1599999941536225E-3</c:v>
                </c:pt>
                <c:pt idx="233">
                  <c:v>-9.5279999950435013E-3</c:v>
                </c:pt>
                <c:pt idx="234">
                  <c:v>-8.5279999984777533E-3</c:v>
                </c:pt>
                <c:pt idx="236">
                  <c:v>-6.5599999943515286E-3</c:v>
                </c:pt>
                <c:pt idx="240">
                  <c:v>-1.0831999992660712E-2</c:v>
                </c:pt>
                <c:pt idx="242">
                  <c:v>-9.9520000003394671E-3</c:v>
                </c:pt>
                <c:pt idx="243">
                  <c:v>-1.0231999993266072E-2</c:v>
                </c:pt>
                <c:pt idx="246">
                  <c:v>-1.0735999996541068E-2</c:v>
                </c:pt>
                <c:pt idx="247">
                  <c:v>-1.0384000001067761E-2</c:v>
                </c:pt>
                <c:pt idx="252">
                  <c:v>-1.3935999995737802E-2</c:v>
                </c:pt>
                <c:pt idx="258">
                  <c:v>-1.3727999990805984E-2</c:v>
                </c:pt>
                <c:pt idx="259">
                  <c:v>-1.5639999997802079E-2</c:v>
                </c:pt>
                <c:pt idx="260">
                  <c:v>-1.5392000001156703E-2</c:v>
                </c:pt>
                <c:pt idx="263">
                  <c:v>-1.5679999996791594E-2</c:v>
                </c:pt>
                <c:pt idx="272">
                  <c:v>-2.4039999996603001E-2</c:v>
                </c:pt>
                <c:pt idx="281">
                  <c:v>-3.2999999995809048E-2</c:v>
                </c:pt>
                <c:pt idx="285">
                  <c:v>-3.8287999996100552E-2</c:v>
                </c:pt>
                <c:pt idx="289">
                  <c:v>-3.970399999525398E-2</c:v>
                </c:pt>
                <c:pt idx="291">
                  <c:v>-4.003999999986263E-2</c:v>
                </c:pt>
                <c:pt idx="295">
                  <c:v>-4.5447999997122679E-2</c:v>
                </c:pt>
                <c:pt idx="296">
                  <c:v>-4.0447999992466066E-2</c:v>
                </c:pt>
                <c:pt idx="297">
                  <c:v>-4.5463999995263293E-2</c:v>
                </c:pt>
                <c:pt idx="298">
                  <c:v>-4.6415999997407198E-2</c:v>
                </c:pt>
                <c:pt idx="300">
                  <c:v>-4.8439999998663552E-2</c:v>
                </c:pt>
                <c:pt idx="307">
                  <c:v>-5.7511999999405816E-2</c:v>
                </c:pt>
                <c:pt idx="309">
                  <c:v>-5.8047999998962041E-2</c:v>
                </c:pt>
                <c:pt idx="315">
                  <c:v>-6.6863999993074685E-2</c:v>
                </c:pt>
                <c:pt idx="316">
                  <c:v>-7.0647999993525445E-2</c:v>
                </c:pt>
                <c:pt idx="318">
                  <c:v>-6.9984000001568347E-2</c:v>
                </c:pt>
                <c:pt idx="323">
                  <c:v>-7.0823999994900078E-2</c:v>
                </c:pt>
                <c:pt idx="325">
                  <c:v>-7.1743999993486796E-2</c:v>
                </c:pt>
                <c:pt idx="326">
                  <c:v>-7.4911999996402301E-2</c:v>
                </c:pt>
                <c:pt idx="327">
                  <c:v>-7.4279999993450474E-2</c:v>
                </c:pt>
                <c:pt idx="328">
                  <c:v>-7.3015999994822778E-2</c:v>
                </c:pt>
                <c:pt idx="330">
                  <c:v>-7.8367999994952697E-2</c:v>
                </c:pt>
                <c:pt idx="331">
                  <c:v>-8.0103999993298203E-2</c:v>
                </c:pt>
                <c:pt idx="333">
                  <c:v>-8.1871999995200895E-2</c:v>
                </c:pt>
                <c:pt idx="336">
                  <c:v>-7.9440000001341105E-2</c:v>
                </c:pt>
                <c:pt idx="338">
                  <c:v>-8.0991999995603692E-2</c:v>
                </c:pt>
                <c:pt idx="339">
                  <c:v>-8.1760000000940636E-2</c:v>
                </c:pt>
                <c:pt idx="340">
                  <c:v>-8.2143999999971129E-2</c:v>
                </c:pt>
                <c:pt idx="342">
                  <c:v>-8.3911999994597863E-2</c:v>
                </c:pt>
                <c:pt idx="346">
                  <c:v>-8.655200000066543E-2</c:v>
                </c:pt>
                <c:pt idx="349">
                  <c:v>-8.8735999997879844E-2</c:v>
                </c:pt>
                <c:pt idx="350">
                  <c:v>-8.7487999997392762E-2</c:v>
                </c:pt>
                <c:pt idx="355">
                  <c:v>-9.2991999998048414E-2</c:v>
                </c:pt>
                <c:pt idx="356">
                  <c:v>-9.0727999995579012E-2</c:v>
                </c:pt>
                <c:pt idx="357">
                  <c:v>-8.8743999993312173E-2</c:v>
                </c:pt>
                <c:pt idx="359">
                  <c:v>-8.9527999996789731E-2</c:v>
                </c:pt>
                <c:pt idx="362">
                  <c:v>-9.4095999993442092E-2</c:v>
                </c:pt>
                <c:pt idx="369">
                  <c:v>-0.10104000000137603</c:v>
                </c:pt>
                <c:pt idx="370">
                  <c:v>-0.1034559999970952</c:v>
                </c:pt>
                <c:pt idx="371">
                  <c:v>-0.10482399999455083</c:v>
                </c:pt>
                <c:pt idx="372">
                  <c:v>-0.1037439999927301</c:v>
                </c:pt>
                <c:pt idx="375">
                  <c:v>-0.10619999999471474</c:v>
                </c:pt>
                <c:pt idx="376">
                  <c:v>-0.10984800000005635</c:v>
                </c:pt>
                <c:pt idx="378">
                  <c:v>-0.11498399999982212</c:v>
                </c:pt>
                <c:pt idx="379">
                  <c:v>-0.11398400000325637</c:v>
                </c:pt>
                <c:pt idx="380">
                  <c:v>-0.11198400000284892</c:v>
                </c:pt>
                <c:pt idx="381">
                  <c:v>-0.11098399999900721</c:v>
                </c:pt>
                <c:pt idx="382">
                  <c:v>-0.10998400000244146</c:v>
                </c:pt>
                <c:pt idx="383">
                  <c:v>-0.11138399999617832</c:v>
                </c:pt>
                <c:pt idx="384">
                  <c:v>-0.1117519999970682</c:v>
                </c:pt>
                <c:pt idx="385">
                  <c:v>-0.11553599999751896</c:v>
                </c:pt>
                <c:pt idx="386">
                  <c:v>-0.11153599999670405</c:v>
                </c:pt>
                <c:pt idx="391">
                  <c:v>-0.12319999999454012</c:v>
                </c:pt>
                <c:pt idx="392">
                  <c:v>-0.12324800000351388</c:v>
                </c:pt>
                <c:pt idx="394">
                  <c:v>-0.12650399999256479</c:v>
                </c:pt>
                <c:pt idx="395">
                  <c:v>-0.12847199999669101</c:v>
                </c:pt>
                <c:pt idx="396">
                  <c:v>-0.1298400000014226</c:v>
                </c:pt>
                <c:pt idx="397">
                  <c:v>-0.12683999999717344</c:v>
                </c:pt>
                <c:pt idx="398">
                  <c:v>-0.12423999999737134</c:v>
                </c:pt>
                <c:pt idx="399">
                  <c:v>-0.13320799999928568</c:v>
                </c:pt>
                <c:pt idx="400">
                  <c:v>-0.13265999999566702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FC2-4E17-BB5F-A5DE67532DF8}"/>
            </c:ext>
          </c:extLst>
        </c:ser>
        <c:ser>
          <c:idx val="3"/>
          <c:order val="3"/>
          <c:tx>
            <c:strRef>
              <c:f>'A (old)'!$K$20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'A (old)'!$F$21:$F$998</c:f>
              <c:numCache>
                <c:formatCode>General</c:formatCode>
                <c:ptCount val="978"/>
                <c:pt idx="0">
                  <c:v>-6373</c:v>
                </c:pt>
                <c:pt idx="1">
                  <c:v>-3839</c:v>
                </c:pt>
                <c:pt idx="2">
                  <c:v>-3402</c:v>
                </c:pt>
                <c:pt idx="3">
                  <c:v>-3377</c:v>
                </c:pt>
                <c:pt idx="4">
                  <c:v>-3361</c:v>
                </c:pt>
                <c:pt idx="5">
                  <c:v>-3360</c:v>
                </c:pt>
                <c:pt idx="6">
                  <c:v>-3349</c:v>
                </c:pt>
                <c:pt idx="7">
                  <c:v>-3345</c:v>
                </c:pt>
                <c:pt idx="8">
                  <c:v>-3335</c:v>
                </c:pt>
                <c:pt idx="9">
                  <c:v>-3333</c:v>
                </c:pt>
                <c:pt idx="10">
                  <c:v>-3324</c:v>
                </c:pt>
                <c:pt idx="11">
                  <c:v>-3251</c:v>
                </c:pt>
                <c:pt idx="12">
                  <c:v>-3212</c:v>
                </c:pt>
                <c:pt idx="13">
                  <c:v>-3173</c:v>
                </c:pt>
                <c:pt idx="14">
                  <c:v>-3167</c:v>
                </c:pt>
                <c:pt idx="15">
                  <c:v>-3167</c:v>
                </c:pt>
                <c:pt idx="16">
                  <c:v>-3145</c:v>
                </c:pt>
                <c:pt idx="17">
                  <c:v>-3142</c:v>
                </c:pt>
                <c:pt idx="18">
                  <c:v>-3126</c:v>
                </c:pt>
                <c:pt idx="19">
                  <c:v>-3114</c:v>
                </c:pt>
                <c:pt idx="20">
                  <c:v>-3100</c:v>
                </c:pt>
                <c:pt idx="21">
                  <c:v>-3098</c:v>
                </c:pt>
                <c:pt idx="22">
                  <c:v>-3097</c:v>
                </c:pt>
                <c:pt idx="23">
                  <c:v>-3094</c:v>
                </c:pt>
                <c:pt idx="24">
                  <c:v>-3083</c:v>
                </c:pt>
                <c:pt idx="25">
                  <c:v>-3078</c:v>
                </c:pt>
                <c:pt idx="26">
                  <c:v>-3059.5</c:v>
                </c:pt>
                <c:pt idx="27">
                  <c:v>-3017</c:v>
                </c:pt>
                <c:pt idx="28">
                  <c:v>-2924</c:v>
                </c:pt>
                <c:pt idx="29">
                  <c:v>-2921</c:v>
                </c:pt>
                <c:pt idx="30">
                  <c:v>-2894</c:v>
                </c:pt>
                <c:pt idx="31">
                  <c:v>-2868</c:v>
                </c:pt>
                <c:pt idx="32">
                  <c:v>-2865</c:v>
                </c:pt>
                <c:pt idx="33">
                  <c:v>-2860</c:v>
                </c:pt>
                <c:pt idx="34">
                  <c:v>-2821</c:v>
                </c:pt>
                <c:pt idx="35">
                  <c:v>-2819</c:v>
                </c:pt>
                <c:pt idx="36">
                  <c:v>-2818</c:v>
                </c:pt>
                <c:pt idx="37">
                  <c:v>-2809</c:v>
                </c:pt>
                <c:pt idx="38">
                  <c:v>-2793</c:v>
                </c:pt>
                <c:pt idx="39">
                  <c:v>-2753</c:v>
                </c:pt>
                <c:pt idx="40">
                  <c:v>-2725</c:v>
                </c:pt>
                <c:pt idx="41">
                  <c:v>-2647</c:v>
                </c:pt>
                <c:pt idx="42">
                  <c:v>-2644</c:v>
                </c:pt>
                <c:pt idx="43">
                  <c:v>-2638</c:v>
                </c:pt>
                <c:pt idx="44">
                  <c:v>-2616</c:v>
                </c:pt>
                <c:pt idx="45">
                  <c:v>-2616</c:v>
                </c:pt>
                <c:pt idx="46">
                  <c:v>-2616</c:v>
                </c:pt>
                <c:pt idx="47">
                  <c:v>-2616</c:v>
                </c:pt>
                <c:pt idx="48">
                  <c:v>-2613</c:v>
                </c:pt>
                <c:pt idx="49">
                  <c:v>-2605</c:v>
                </c:pt>
                <c:pt idx="50">
                  <c:v>-2605</c:v>
                </c:pt>
                <c:pt idx="51">
                  <c:v>-2605</c:v>
                </c:pt>
                <c:pt idx="52">
                  <c:v>-2577</c:v>
                </c:pt>
                <c:pt idx="53">
                  <c:v>-2550</c:v>
                </c:pt>
                <c:pt idx="54">
                  <c:v>-2512.5</c:v>
                </c:pt>
                <c:pt idx="55">
                  <c:v>-2496</c:v>
                </c:pt>
                <c:pt idx="56">
                  <c:v>-2494</c:v>
                </c:pt>
                <c:pt idx="57">
                  <c:v>-2491</c:v>
                </c:pt>
                <c:pt idx="58">
                  <c:v>-2485</c:v>
                </c:pt>
                <c:pt idx="59">
                  <c:v>-2468</c:v>
                </c:pt>
                <c:pt idx="60">
                  <c:v>-2454</c:v>
                </c:pt>
                <c:pt idx="61">
                  <c:v>-2426</c:v>
                </c:pt>
                <c:pt idx="62">
                  <c:v>-2407</c:v>
                </c:pt>
                <c:pt idx="63">
                  <c:v>-2281</c:v>
                </c:pt>
                <c:pt idx="64">
                  <c:v>-2252</c:v>
                </c:pt>
                <c:pt idx="65">
                  <c:v>-2241</c:v>
                </c:pt>
                <c:pt idx="66">
                  <c:v>-2096</c:v>
                </c:pt>
                <c:pt idx="67">
                  <c:v>-2074</c:v>
                </c:pt>
                <c:pt idx="68">
                  <c:v>-2012</c:v>
                </c:pt>
                <c:pt idx="69">
                  <c:v>-1794</c:v>
                </c:pt>
                <c:pt idx="70">
                  <c:v>-1780</c:v>
                </c:pt>
                <c:pt idx="71">
                  <c:v>-1769</c:v>
                </c:pt>
                <c:pt idx="72">
                  <c:v>-1741</c:v>
                </c:pt>
                <c:pt idx="73">
                  <c:v>-1724</c:v>
                </c:pt>
                <c:pt idx="74">
                  <c:v>-1674</c:v>
                </c:pt>
                <c:pt idx="75">
                  <c:v>-1649</c:v>
                </c:pt>
                <c:pt idx="76">
                  <c:v>-1638</c:v>
                </c:pt>
                <c:pt idx="77">
                  <c:v>-1581</c:v>
                </c:pt>
                <c:pt idx="78">
                  <c:v>-1570</c:v>
                </c:pt>
                <c:pt idx="79">
                  <c:v>-1474</c:v>
                </c:pt>
                <c:pt idx="80">
                  <c:v>-1330</c:v>
                </c:pt>
                <c:pt idx="81">
                  <c:v>-1319</c:v>
                </c:pt>
                <c:pt idx="82">
                  <c:v>-1215</c:v>
                </c:pt>
                <c:pt idx="83">
                  <c:v>-1205</c:v>
                </c:pt>
                <c:pt idx="84">
                  <c:v>-1176</c:v>
                </c:pt>
                <c:pt idx="85">
                  <c:v>-1109</c:v>
                </c:pt>
                <c:pt idx="86">
                  <c:v>-1050</c:v>
                </c:pt>
                <c:pt idx="87">
                  <c:v>-997</c:v>
                </c:pt>
                <c:pt idx="88">
                  <c:v>-994</c:v>
                </c:pt>
                <c:pt idx="89">
                  <c:v>-988</c:v>
                </c:pt>
                <c:pt idx="90">
                  <c:v>-936</c:v>
                </c:pt>
                <c:pt idx="91">
                  <c:v>-882</c:v>
                </c:pt>
                <c:pt idx="92">
                  <c:v>-793</c:v>
                </c:pt>
                <c:pt idx="93">
                  <c:v>-778</c:v>
                </c:pt>
                <c:pt idx="94">
                  <c:v>-776</c:v>
                </c:pt>
                <c:pt idx="95">
                  <c:v>-765</c:v>
                </c:pt>
                <c:pt idx="96">
                  <c:v>-765</c:v>
                </c:pt>
                <c:pt idx="97">
                  <c:v>-717</c:v>
                </c:pt>
                <c:pt idx="98">
                  <c:v>-706</c:v>
                </c:pt>
                <c:pt idx="99">
                  <c:v>-703</c:v>
                </c:pt>
                <c:pt idx="100">
                  <c:v>-667</c:v>
                </c:pt>
                <c:pt idx="101">
                  <c:v>-658</c:v>
                </c:pt>
                <c:pt idx="102">
                  <c:v>-558</c:v>
                </c:pt>
                <c:pt idx="103">
                  <c:v>-532</c:v>
                </c:pt>
                <c:pt idx="104">
                  <c:v>-488</c:v>
                </c:pt>
                <c:pt idx="105">
                  <c:v>-485</c:v>
                </c:pt>
                <c:pt idx="106">
                  <c:v>-467</c:v>
                </c:pt>
                <c:pt idx="107">
                  <c:v>-467</c:v>
                </c:pt>
                <c:pt idx="108">
                  <c:v>-467</c:v>
                </c:pt>
                <c:pt idx="109">
                  <c:v>-451</c:v>
                </c:pt>
                <c:pt idx="110">
                  <c:v>-445</c:v>
                </c:pt>
                <c:pt idx="111">
                  <c:v>-443</c:v>
                </c:pt>
                <c:pt idx="112">
                  <c:v>-437</c:v>
                </c:pt>
                <c:pt idx="113">
                  <c:v>-415</c:v>
                </c:pt>
                <c:pt idx="114">
                  <c:v>-414</c:v>
                </c:pt>
                <c:pt idx="115">
                  <c:v>-414</c:v>
                </c:pt>
                <c:pt idx="116">
                  <c:v>-401</c:v>
                </c:pt>
                <c:pt idx="117">
                  <c:v>-400</c:v>
                </c:pt>
                <c:pt idx="118">
                  <c:v>-398</c:v>
                </c:pt>
                <c:pt idx="119">
                  <c:v>-398</c:v>
                </c:pt>
                <c:pt idx="120">
                  <c:v>-397</c:v>
                </c:pt>
                <c:pt idx="121">
                  <c:v>-387</c:v>
                </c:pt>
                <c:pt idx="122">
                  <c:v>-361</c:v>
                </c:pt>
                <c:pt idx="123">
                  <c:v>-356</c:v>
                </c:pt>
                <c:pt idx="124">
                  <c:v>-336</c:v>
                </c:pt>
                <c:pt idx="125">
                  <c:v>-252</c:v>
                </c:pt>
                <c:pt idx="126">
                  <c:v>-211</c:v>
                </c:pt>
                <c:pt idx="127">
                  <c:v>-208</c:v>
                </c:pt>
                <c:pt idx="128">
                  <c:v>-137</c:v>
                </c:pt>
                <c:pt idx="129">
                  <c:v>-129</c:v>
                </c:pt>
                <c:pt idx="130">
                  <c:v>-73</c:v>
                </c:pt>
                <c:pt idx="131">
                  <c:v>-14</c:v>
                </c:pt>
                <c:pt idx="132">
                  <c:v>-8</c:v>
                </c:pt>
                <c:pt idx="133">
                  <c:v>0</c:v>
                </c:pt>
                <c:pt idx="134">
                  <c:v>83</c:v>
                </c:pt>
                <c:pt idx="135">
                  <c:v>117</c:v>
                </c:pt>
                <c:pt idx="136">
                  <c:v>128</c:v>
                </c:pt>
                <c:pt idx="137">
                  <c:v>128</c:v>
                </c:pt>
                <c:pt idx="138">
                  <c:v>140</c:v>
                </c:pt>
                <c:pt idx="139">
                  <c:v>178</c:v>
                </c:pt>
                <c:pt idx="140">
                  <c:v>209</c:v>
                </c:pt>
                <c:pt idx="141">
                  <c:v>302</c:v>
                </c:pt>
                <c:pt idx="142">
                  <c:v>318</c:v>
                </c:pt>
                <c:pt idx="143">
                  <c:v>343</c:v>
                </c:pt>
                <c:pt idx="144">
                  <c:v>343</c:v>
                </c:pt>
                <c:pt idx="145">
                  <c:v>360</c:v>
                </c:pt>
                <c:pt idx="146">
                  <c:v>361</c:v>
                </c:pt>
                <c:pt idx="147">
                  <c:v>363</c:v>
                </c:pt>
                <c:pt idx="148">
                  <c:v>389</c:v>
                </c:pt>
                <c:pt idx="149">
                  <c:v>400</c:v>
                </c:pt>
                <c:pt idx="150">
                  <c:v>402</c:v>
                </c:pt>
                <c:pt idx="151">
                  <c:v>403</c:v>
                </c:pt>
                <c:pt idx="152">
                  <c:v>430</c:v>
                </c:pt>
                <c:pt idx="153">
                  <c:v>492</c:v>
                </c:pt>
                <c:pt idx="154">
                  <c:v>492</c:v>
                </c:pt>
                <c:pt idx="155">
                  <c:v>492</c:v>
                </c:pt>
                <c:pt idx="156">
                  <c:v>512</c:v>
                </c:pt>
                <c:pt idx="157">
                  <c:v>564</c:v>
                </c:pt>
                <c:pt idx="158">
                  <c:v>581</c:v>
                </c:pt>
                <c:pt idx="159">
                  <c:v>592</c:v>
                </c:pt>
                <c:pt idx="160">
                  <c:v>604</c:v>
                </c:pt>
                <c:pt idx="161">
                  <c:v>620</c:v>
                </c:pt>
                <c:pt idx="162">
                  <c:v>621</c:v>
                </c:pt>
                <c:pt idx="163">
                  <c:v>651</c:v>
                </c:pt>
                <c:pt idx="164">
                  <c:v>665</c:v>
                </c:pt>
                <c:pt idx="165">
                  <c:v>679</c:v>
                </c:pt>
                <c:pt idx="166">
                  <c:v>707</c:v>
                </c:pt>
                <c:pt idx="167">
                  <c:v>707</c:v>
                </c:pt>
                <c:pt idx="168">
                  <c:v>707</c:v>
                </c:pt>
                <c:pt idx="169">
                  <c:v>707</c:v>
                </c:pt>
                <c:pt idx="170">
                  <c:v>735</c:v>
                </c:pt>
                <c:pt idx="171">
                  <c:v>783</c:v>
                </c:pt>
                <c:pt idx="172">
                  <c:v>814</c:v>
                </c:pt>
                <c:pt idx="173">
                  <c:v>830</c:v>
                </c:pt>
                <c:pt idx="174">
                  <c:v>878</c:v>
                </c:pt>
                <c:pt idx="175">
                  <c:v>878</c:v>
                </c:pt>
                <c:pt idx="176">
                  <c:v>878</c:v>
                </c:pt>
                <c:pt idx="177">
                  <c:v>897</c:v>
                </c:pt>
                <c:pt idx="178">
                  <c:v>903</c:v>
                </c:pt>
                <c:pt idx="179">
                  <c:v>911</c:v>
                </c:pt>
                <c:pt idx="180">
                  <c:v>912</c:v>
                </c:pt>
                <c:pt idx="181">
                  <c:v>953</c:v>
                </c:pt>
                <c:pt idx="182">
                  <c:v>984</c:v>
                </c:pt>
                <c:pt idx="183">
                  <c:v>998</c:v>
                </c:pt>
                <c:pt idx="184">
                  <c:v>1006</c:v>
                </c:pt>
                <c:pt idx="185">
                  <c:v>1021</c:v>
                </c:pt>
                <c:pt idx="186">
                  <c:v>1102</c:v>
                </c:pt>
                <c:pt idx="187">
                  <c:v>1107</c:v>
                </c:pt>
                <c:pt idx="188">
                  <c:v>1110</c:v>
                </c:pt>
                <c:pt idx="189">
                  <c:v>1110</c:v>
                </c:pt>
                <c:pt idx="190">
                  <c:v>1110</c:v>
                </c:pt>
                <c:pt idx="191">
                  <c:v>1119</c:v>
                </c:pt>
                <c:pt idx="192">
                  <c:v>1122</c:v>
                </c:pt>
                <c:pt idx="193">
                  <c:v>1125</c:v>
                </c:pt>
                <c:pt idx="194">
                  <c:v>1146</c:v>
                </c:pt>
                <c:pt idx="195">
                  <c:v>1147</c:v>
                </c:pt>
                <c:pt idx="196">
                  <c:v>1150</c:v>
                </c:pt>
                <c:pt idx="197">
                  <c:v>1155</c:v>
                </c:pt>
                <c:pt idx="198">
                  <c:v>1163</c:v>
                </c:pt>
                <c:pt idx="199">
                  <c:v>1174</c:v>
                </c:pt>
                <c:pt idx="200">
                  <c:v>1174</c:v>
                </c:pt>
                <c:pt idx="201">
                  <c:v>1188</c:v>
                </c:pt>
                <c:pt idx="202">
                  <c:v>1191</c:v>
                </c:pt>
                <c:pt idx="203">
                  <c:v>1202</c:v>
                </c:pt>
                <c:pt idx="204">
                  <c:v>1219.5</c:v>
                </c:pt>
                <c:pt idx="205">
                  <c:v>1269</c:v>
                </c:pt>
                <c:pt idx="206">
                  <c:v>1278</c:v>
                </c:pt>
                <c:pt idx="207">
                  <c:v>1309</c:v>
                </c:pt>
                <c:pt idx="208">
                  <c:v>1339</c:v>
                </c:pt>
                <c:pt idx="209">
                  <c:v>1345</c:v>
                </c:pt>
                <c:pt idx="210">
                  <c:v>1359</c:v>
                </c:pt>
                <c:pt idx="211">
                  <c:v>1364</c:v>
                </c:pt>
                <c:pt idx="212">
                  <c:v>1365</c:v>
                </c:pt>
                <c:pt idx="213">
                  <c:v>1378</c:v>
                </c:pt>
                <c:pt idx="214">
                  <c:v>1384</c:v>
                </c:pt>
                <c:pt idx="215">
                  <c:v>1406</c:v>
                </c:pt>
                <c:pt idx="216">
                  <c:v>1437</c:v>
                </c:pt>
                <c:pt idx="217">
                  <c:v>1465</c:v>
                </c:pt>
                <c:pt idx="218">
                  <c:v>1465</c:v>
                </c:pt>
                <c:pt idx="219">
                  <c:v>1490</c:v>
                </c:pt>
                <c:pt idx="220">
                  <c:v>1521</c:v>
                </c:pt>
                <c:pt idx="221">
                  <c:v>1591</c:v>
                </c:pt>
                <c:pt idx="222">
                  <c:v>1611</c:v>
                </c:pt>
                <c:pt idx="223">
                  <c:v>1638</c:v>
                </c:pt>
                <c:pt idx="224">
                  <c:v>1641</c:v>
                </c:pt>
                <c:pt idx="225">
                  <c:v>1641</c:v>
                </c:pt>
                <c:pt idx="226">
                  <c:v>1645</c:v>
                </c:pt>
                <c:pt idx="227">
                  <c:v>1653</c:v>
                </c:pt>
                <c:pt idx="228">
                  <c:v>1745</c:v>
                </c:pt>
                <c:pt idx="229">
                  <c:v>1753</c:v>
                </c:pt>
                <c:pt idx="230">
                  <c:v>1798</c:v>
                </c:pt>
                <c:pt idx="231">
                  <c:v>1823</c:v>
                </c:pt>
                <c:pt idx="232">
                  <c:v>1860</c:v>
                </c:pt>
                <c:pt idx="233">
                  <c:v>1863</c:v>
                </c:pt>
                <c:pt idx="234">
                  <c:v>1863</c:v>
                </c:pt>
                <c:pt idx="235">
                  <c:v>1882</c:v>
                </c:pt>
                <c:pt idx="236">
                  <c:v>1885</c:v>
                </c:pt>
                <c:pt idx="237">
                  <c:v>1887</c:v>
                </c:pt>
                <c:pt idx="238">
                  <c:v>1910</c:v>
                </c:pt>
                <c:pt idx="239">
                  <c:v>1913</c:v>
                </c:pt>
                <c:pt idx="240">
                  <c:v>1947</c:v>
                </c:pt>
                <c:pt idx="241">
                  <c:v>1949</c:v>
                </c:pt>
                <c:pt idx="242">
                  <c:v>1967</c:v>
                </c:pt>
                <c:pt idx="243">
                  <c:v>1972</c:v>
                </c:pt>
                <c:pt idx="244">
                  <c:v>1983</c:v>
                </c:pt>
                <c:pt idx="245">
                  <c:v>1997</c:v>
                </c:pt>
                <c:pt idx="246">
                  <c:v>2006</c:v>
                </c:pt>
                <c:pt idx="247">
                  <c:v>2014</c:v>
                </c:pt>
                <c:pt idx="248">
                  <c:v>2030</c:v>
                </c:pt>
                <c:pt idx="249">
                  <c:v>2033</c:v>
                </c:pt>
                <c:pt idx="250">
                  <c:v>2061</c:v>
                </c:pt>
                <c:pt idx="251">
                  <c:v>2067</c:v>
                </c:pt>
                <c:pt idx="252">
                  <c:v>2081</c:v>
                </c:pt>
                <c:pt idx="253">
                  <c:v>2097</c:v>
                </c:pt>
                <c:pt idx="254">
                  <c:v>2097</c:v>
                </c:pt>
                <c:pt idx="255">
                  <c:v>2100</c:v>
                </c:pt>
                <c:pt idx="256">
                  <c:v>2139</c:v>
                </c:pt>
                <c:pt idx="257">
                  <c:v>2167</c:v>
                </c:pt>
                <c:pt idx="258">
                  <c:v>2188</c:v>
                </c:pt>
                <c:pt idx="259">
                  <c:v>2190</c:v>
                </c:pt>
                <c:pt idx="260">
                  <c:v>2207</c:v>
                </c:pt>
                <c:pt idx="261">
                  <c:v>2223</c:v>
                </c:pt>
                <c:pt idx="262">
                  <c:v>2268</c:v>
                </c:pt>
                <c:pt idx="263">
                  <c:v>2280</c:v>
                </c:pt>
                <c:pt idx="264">
                  <c:v>2296</c:v>
                </c:pt>
                <c:pt idx="265">
                  <c:v>2296</c:v>
                </c:pt>
                <c:pt idx="266">
                  <c:v>2335</c:v>
                </c:pt>
                <c:pt idx="267">
                  <c:v>2335</c:v>
                </c:pt>
                <c:pt idx="268">
                  <c:v>2344</c:v>
                </c:pt>
                <c:pt idx="269">
                  <c:v>2349</c:v>
                </c:pt>
                <c:pt idx="270">
                  <c:v>2402</c:v>
                </c:pt>
                <c:pt idx="271">
                  <c:v>2430</c:v>
                </c:pt>
                <c:pt idx="272">
                  <c:v>2465</c:v>
                </c:pt>
                <c:pt idx="273">
                  <c:v>2497</c:v>
                </c:pt>
                <c:pt idx="274">
                  <c:v>2534</c:v>
                </c:pt>
                <c:pt idx="275">
                  <c:v>2534</c:v>
                </c:pt>
                <c:pt idx="276">
                  <c:v>2601</c:v>
                </c:pt>
                <c:pt idx="277">
                  <c:v>2601</c:v>
                </c:pt>
                <c:pt idx="278">
                  <c:v>2604</c:v>
                </c:pt>
                <c:pt idx="279">
                  <c:v>2612</c:v>
                </c:pt>
                <c:pt idx="280">
                  <c:v>2690</c:v>
                </c:pt>
                <c:pt idx="281">
                  <c:v>2750</c:v>
                </c:pt>
                <c:pt idx="282">
                  <c:v>2755</c:v>
                </c:pt>
                <c:pt idx="283">
                  <c:v>2780</c:v>
                </c:pt>
                <c:pt idx="284">
                  <c:v>2791</c:v>
                </c:pt>
                <c:pt idx="285">
                  <c:v>2823</c:v>
                </c:pt>
                <c:pt idx="286">
                  <c:v>2836</c:v>
                </c:pt>
                <c:pt idx="287">
                  <c:v>2839</c:v>
                </c:pt>
                <c:pt idx="288">
                  <c:v>2850</c:v>
                </c:pt>
                <c:pt idx="289">
                  <c:v>2859</c:v>
                </c:pt>
                <c:pt idx="290">
                  <c:v>2934</c:v>
                </c:pt>
                <c:pt idx="291">
                  <c:v>2965</c:v>
                </c:pt>
                <c:pt idx="292">
                  <c:v>2995</c:v>
                </c:pt>
                <c:pt idx="293">
                  <c:v>3015</c:v>
                </c:pt>
                <c:pt idx="294">
                  <c:v>3057</c:v>
                </c:pt>
                <c:pt idx="295">
                  <c:v>3058</c:v>
                </c:pt>
                <c:pt idx="296">
                  <c:v>3058</c:v>
                </c:pt>
                <c:pt idx="297">
                  <c:v>3069</c:v>
                </c:pt>
                <c:pt idx="298">
                  <c:v>3161</c:v>
                </c:pt>
                <c:pt idx="299">
                  <c:v>3188</c:v>
                </c:pt>
                <c:pt idx="300">
                  <c:v>3240</c:v>
                </c:pt>
                <c:pt idx="301">
                  <c:v>3275</c:v>
                </c:pt>
                <c:pt idx="302">
                  <c:v>3287</c:v>
                </c:pt>
                <c:pt idx="303">
                  <c:v>3303</c:v>
                </c:pt>
                <c:pt idx="304">
                  <c:v>3303</c:v>
                </c:pt>
                <c:pt idx="305">
                  <c:v>3317</c:v>
                </c:pt>
                <c:pt idx="306">
                  <c:v>3401</c:v>
                </c:pt>
                <c:pt idx="307">
                  <c:v>3477</c:v>
                </c:pt>
                <c:pt idx="308">
                  <c:v>3483</c:v>
                </c:pt>
                <c:pt idx="309">
                  <c:v>3533</c:v>
                </c:pt>
                <c:pt idx="310">
                  <c:v>3580</c:v>
                </c:pt>
                <c:pt idx="311">
                  <c:v>3608</c:v>
                </c:pt>
                <c:pt idx="312">
                  <c:v>3756</c:v>
                </c:pt>
                <c:pt idx="313">
                  <c:v>3821</c:v>
                </c:pt>
                <c:pt idx="314">
                  <c:v>3840</c:v>
                </c:pt>
                <c:pt idx="315">
                  <c:v>3844</c:v>
                </c:pt>
                <c:pt idx="316">
                  <c:v>3883</c:v>
                </c:pt>
                <c:pt idx="317">
                  <c:v>3919</c:v>
                </c:pt>
                <c:pt idx="318">
                  <c:v>3989</c:v>
                </c:pt>
                <c:pt idx="319">
                  <c:v>4023</c:v>
                </c:pt>
                <c:pt idx="320">
                  <c:v>4059</c:v>
                </c:pt>
                <c:pt idx="321">
                  <c:v>4095</c:v>
                </c:pt>
                <c:pt idx="322">
                  <c:v>4120</c:v>
                </c:pt>
                <c:pt idx="323">
                  <c:v>4129</c:v>
                </c:pt>
                <c:pt idx="324">
                  <c:v>4179</c:v>
                </c:pt>
                <c:pt idx="325">
                  <c:v>4199</c:v>
                </c:pt>
                <c:pt idx="326">
                  <c:v>4252</c:v>
                </c:pt>
                <c:pt idx="327">
                  <c:v>4255</c:v>
                </c:pt>
                <c:pt idx="328">
                  <c:v>4261</c:v>
                </c:pt>
                <c:pt idx="329">
                  <c:v>4325</c:v>
                </c:pt>
                <c:pt idx="330">
                  <c:v>4378</c:v>
                </c:pt>
                <c:pt idx="331">
                  <c:v>4384</c:v>
                </c:pt>
                <c:pt idx="332">
                  <c:v>4400</c:v>
                </c:pt>
                <c:pt idx="333">
                  <c:v>4412</c:v>
                </c:pt>
                <c:pt idx="334">
                  <c:v>4439</c:v>
                </c:pt>
                <c:pt idx="335">
                  <c:v>4470</c:v>
                </c:pt>
                <c:pt idx="336">
                  <c:v>4490</c:v>
                </c:pt>
                <c:pt idx="337">
                  <c:v>4517</c:v>
                </c:pt>
                <c:pt idx="338">
                  <c:v>4557</c:v>
                </c:pt>
                <c:pt idx="339">
                  <c:v>4585</c:v>
                </c:pt>
                <c:pt idx="340">
                  <c:v>4599</c:v>
                </c:pt>
                <c:pt idx="341">
                  <c:v>4624</c:v>
                </c:pt>
                <c:pt idx="342">
                  <c:v>4627</c:v>
                </c:pt>
                <c:pt idx="343">
                  <c:v>4632</c:v>
                </c:pt>
                <c:pt idx="344">
                  <c:v>4674</c:v>
                </c:pt>
                <c:pt idx="345">
                  <c:v>4674</c:v>
                </c:pt>
                <c:pt idx="346">
                  <c:v>4692</c:v>
                </c:pt>
                <c:pt idx="347">
                  <c:v>4730</c:v>
                </c:pt>
                <c:pt idx="348">
                  <c:v>4750</c:v>
                </c:pt>
                <c:pt idx="349">
                  <c:v>4756</c:v>
                </c:pt>
                <c:pt idx="350">
                  <c:v>4773</c:v>
                </c:pt>
                <c:pt idx="351">
                  <c:v>4834</c:v>
                </c:pt>
                <c:pt idx="352">
                  <c:v>4870</c:v>
                </c:pt>
                <c:pt idx="353">
                  <c:v>4884</c:v>
                </c:pt>
                <c:pt idx="354">
                  <c:v>4892</c:v>
                </c:pt>
                <c:pt idx="355">
                  <c:v>4932</c:v>
                </c:pt>
                <c:pt idx="356">
                  <c:v>4938</c:v>
                </c:pt>
                <c:pt idx="357">
                  <c:v>4949</c:v>
                </c:pt>
                <c:pt idx="358">
                  <c:v>4965</c:v>
                </c:pt>
                <c:pt idx="359">
                  <c:v>4988</c:v>
                </c:pt>
                <c:pt idx="360">
                  <c:v>5007</c:v>
                </c:pt>
                <c:pt idx="361">
                  <c:v>5021</c:v>
                </c:pt>
                <c:pt idx="362">
                  <c:v>5066</c:v>
                </c:pt>
                <c:pt idx="363">
                  <c:v>5144</c:v>
                </c:pt>
                <c:pt idx="364">
                  <c:v>5144</c:v>
                </c:pt>
                <c:pt idx="365">
                  <c:v>5169</c:v>
                </c:pt>
                <c:pt idx="366">
                  <c:v>5172</c:v>
                </c:pt>
                <c:pt idx="367">
                  <c:v>5214</c:v>
                </c:pt>
                <c:pt idx="368">
                  <c:v>5214</c:v>
                </c:pt>
                <c:pt idx="369">
                  <c:v>5215</c:v>
                </c:pt>
                <c:pt idx="370">
                  <c:v>5251</c:v>
                </c:pt>
                <c:pt idx="371">
                  <c:v>5254</c:v>
                </c:pt>
                <c:pt idx="372">
                  <c:v>5324</c:v>
                </c:pt>
                <c:pt idx="373">
                  <c:v>5345</c:v>
                </c:pt>
                <c:pt idx="374">
                  <c:v>5416</c:v>
                </c:pt>
                <c:pt idx="375">
                  <c:v>5450</c:v>
                </c:pt>
                <c:pt idx="376">
                  <c:v>5458</c:v>
                </c:pt>
                <c:pt idx="377">
                  <c:v>5483</c:v>
                </c:pt>
                <c:pt idx="378">
                  <c:v>5489</c:v>
                </c:pt>
                <c:pt idx="379">
                  <c:v>5489</c:v>
                </c:pt>
                <c:pt idx="380">
                  <c:v>5489</c:v>
                </c:pt>
                <c:pt idx="381">
                  <c:v>5489</c:v>
                </c:pt>
                <c:pt idx="382">
                  <c:v>5489</c:v>
                </c:pt>
                <c:pt idx="383">
                  <c:v>5514</c:v>
                </c:pt>
                <c:pt idx="384">
                  <c:v>5517</c:v>
                </c:pt>
                <c:pt idx="385">
                  <c:v>5556</c:v>
                </c:pt>
                <c:pt idx="386">
                  <c:v>5556</c:v>
                </c:pt>
                <c:pt idx="387">
                  <c:v>5626</c:v>
                </c:pt>
                <c:pt idx="388">
                  <c:v>5712</c:v>
                </c:pt>
                <c:pt idx="389">
                  <c:v>5723</c:v>
                </c:pt>
                <c:pt idx="390">
                  <c:v>5726</c:v>
                </c:pt>
                <c:pt idx="391">
                  <c:v>5825</c:v>
                </c:pt>
                <c:pt idx="392">
                  <c:v>5858</c:v>
                </c:pt>
                <c:pt idx="393">
                  <c:v>5909</c:v>
                </c:pt>
                <c:pt idx="394">
                  <c:v>5909</c:v>
                </c:pt>
                <c:pt idx="395">
                  <c:v>6012</c:v>
                </c:pt>
                <c:pt idx="396">
                  <c:v>6015</c:v>
                </c:pt>
                <c:pt idx="397">
                  <c:v>6015</c:v>
                </c:pt>
                <c:pt idx="398">
                  <c:v>6015</c:v>
                </c:pt>
                <c:pt idx="399">
                  <c:v>6018</c:v>
                </c:pt>
                <c:pt idx="400">
                  <c:v>6110</c:v>
                </c:pt>
                <c:pt idx="401">
                  <c:v>6535</c:v>
                </c:pt>
                <c:pt idx="402">
                  <c:v>6706</c:v>
                </c:pt>
                <c:pt idx="403">
                  <c:v>6879</c:v>
                </c:pt>
                <c:pt idx="404">
                  <c:v>6901</c:v>
                </c:pt>
                <c:pt idx="405">
                  <c:v>7195</c:v>
                </c:pt>
                <c:pt idx="406">
                  <c:v>7217</c:v>
                </c:pt>
                <c:pt idx="407">
                  <c:v>7221.5</c:v>
                </c:pt>
                <c:pt idx="408">
                  <c:v>7243.5</c:v>
                </c:pt>
                <c:pt idx="409">
                  <c:v>7299</c:v>
                </c:pt>
                <c:pt idx="410">
                  <c:v>7314</c:v>
                </c:pt>
                <c:pt idx="411">
                  <c:v>7354</c:v>
                </c:pt>
              </c:numCache>
            </c:numRef>
          </c:xVal>
          <c:yVal>
            <c:numRef>
              <c:f>'A (old)'!$K$21:$K$998</c:f>
              <c:numCache>
                <c:formatCode>General</c:formatCode>
                <c:ptCount val="978"/>
                <c:pt idx="72">
                  <c:v>2.4896000002627261E-2</c:v>
                </c:pt>
                <c:pt idx="73">
                  <c:v>1.8144000001484528E-2</c:v>
                </c:pt>
                <c:pt idx="74">
                  <c:v>1.7344000007142313E-2</c:v>
                </c:pt>
                <c:pt idx="75">
                  <c:v>1.59440000061295E-2</c:v>
                </c:pt>
                <c:pt idx="76">
                  <c:v>1.6928000004554633E-2</c:v>
                </c:pt>
                <c:pt idx="80">
                  <c:v>2.0479999999224674E-2</c:v>
                </c:pt>
                <c:pt idx="81">
                  <c:v>1.5464000003703404E-2</c:v>
                </c:pt>
                <c:pt idx="82">
                  <c:v>1.5040000005683396E-2</c:v>
                </c:pt>
                <c:pt idx="84">
                  <c:v>1.4256000002205838E-2</c:v>
                </c:pt>
                <c:pt idx="85">
                  <c:v>1.6704000008758157E-2</c:v>
                </c:pt>
                <c:pt idx="86">
                  <c:v>1.4800000004470348E-2</c:v>
                </c:pt>
                <c:pt idx="87">
                  <c:v>1.3632000001962297E-2</c:v>
                </c:pt>
                <c:pt idx="88">
                  <c:v>7.2639999998500571E-3</c:v>
                </c:pt>
                <c:pt idx="89">
                  <c:v>1.3528000003134366E-2</c:v>
                </c:pt>
                <c:pt idx="91">
                  <c:v>1.2192000001959968E-2</c:v>
                </c:pt>
                <c:pt idx="92">
                  <c:v>1.3608000001113396E-2</c:v>
                </c:pt>
                <c:pt idx="93">
                  <c:v>9.7679999962565489E-3</c:v>
                </c:pt>
                <c:pt idx="94">
                  <c:v>1.9856000006257091E-2</c:v>
                </c:pt>
                <c:pt idx="95">
                  <c:v>2.8400000082910992E-3</c:v>
                </c:pt>
                <c:pt idx="96">
                  <c:v>1.3840000006894115E-2</c:v>
                </c:pt>
                <c:pt idx="97">
                  <c:v>7.9519999999320135E-3</c:v>
                </c:pt>
                <c:pt idx="98">
                  <c:v>7.936000001791399E-3</c:v>
                </c:pt>
                <c:pt idx="99">
                  <c:v>8.5680000047432259E-3</c:v>
                </c:pt>
                <c:pt idx="101">
                  <c:v>6.0480000029201619E-3</c:v>
                </c:pt>
                <c:pt idx="102">
                  <c:v>2.4479999992763624E-3</c:v>
                </c:pt>
                <c:pt idx="103">
                  <c:v>1.5920000078040175E-3</c:v>
                </c:pt>
                <c:pt idx="104">
                  <c:v>4.5280000049388036E-3</c:v>
                </c:pt>
                <c:pt idx="105">
                  <c:v>8.1599999975878745E-3</c:v>
                </c:pt>
                <c:pt idx="109">
                  <c:v>3.6560000080498867E-3</c:v>
                </c:pt>
                <c:pt idx="111">
                  <c:v>7.0080000004963949E-3</c:v>
                </c:pt>
                <c:pt idx="112">
                  <c:v>6.2720000059925951E-3</c:v>
                </c:pt>
                <c:pt idx="113">
                  <c:v>2.2400000016205013E-3</c:v>
                </c:pt>
                <c:pt idx="116">
                  <c:v>5.8560000034049153E-3</c:v>
                </c:pt>
                <c:pt idx="119">
                  <c:v>6.4879999990807846E-3</c:v>
                </c:pt>
                <c:pt idx="121">
                  <c:v>3.4720000039669685E-3</c:v>
                </c:pt>
                <c:pt idx="123">
                  <c:v>3.3360000015818514E-3</c:v>
                </c:pt>
                <c:pt idx="125">
                  <c:v>2.9120000035618432E-3</c:v>
                </c:pt>
                <c:pt idx="126">
                  <c:v>-1.7839999927673489E-3</c:v>
                </c:pt>
                <c:pt idx="127">
                  <c:v>2.8480000037234277E-3</c:v>
                </c:pt>
                <c:pt idx="130">
                  <c:v>-1.7119999974966049E-3</c:v>
                </c:pt>
                <c:pt idx="131">
                  <c:v>3.8400000630645081E-4</c:v>
                </c:pt>
                <c:pt idx="132">
                  <c:v>-0.14435199999570614</c:v>
                </c:pt>
                <c:pt idx="134">
                  <c:v>2.1520000009331852E-3</c:v>
                </c:pt>
                <c:pt idx="135">
                  <c:v>2.648000001499895E-3</c:v>
                </c:pt>
                <c:pt idx="136">
                  <c:v>-2.3680000012973323E-3</c:v>
                </c:pt>
                <c:pt idx="137">
                  <c:v>-1.3679999974556267E-3</c:v>
                </c:pt>
                <c:pt idx="139">
                  <c:v>-1.6799999866634607E-4</c:v>
                </c:pt>
                <c:pt idx="140">
                  <c:v>-3.0399999377550557E-4</c:v>
                </c:pt>
                <c:pt idx="142">
                  <c:v>1.9920000049751252E-3</c:v>
                </c:pt>
                <c:pt idx="143">
                  <c:v>-1.0408000001916662E-2</c:v>
                </c:pt>
                <c:pt idx="144">
                  <c:v>5.9199999668635428E-4</c:v>
                </c:pt>
                <c:pt idx="145">
                  <c:v>-1.5999999595806003E-4</c:v>
                </c:pt>
                <c:pt idx="147">
                  <c:v>1.4720000035595149E-3</c:v>
                </c:pt>
                <c:pt idx="150">
                  <c:v>-1.3119999930495396E-3</c:v>
                </c:pt>
                <c:pt idx="152">
                  <c:v>9.1999999858671799E-4</c:v>
                </c:pt>
                <c:pt idx="157">
                  <c:v>2.8160000001662411E-3</c:v>
                </c:pt>
                <c:pt idx="158">
                  <c:v>-5.9360000013839453E-3</c:v>
                </c:pt>
                <c:pt idx="159">
                  <c:v>2.0480000021052547E-3</c:v>
                </c:pt>
                <c:pt idx="161">
                  <c:v>3.2800000044517219E-3</c:v>
                </c:pt>
                <c:pt idx="163">
                  <c:v>2.1440000055008568E-3</c:v>
                </c:pt>
                <c:pt idx="164">
                  <c:v>2.7600000030361116E-3</c:v>
                </c:pt>
                <c:pt idx="165">
                  <c:v>-4.6239999937824905E-3</c:v>
                </c:pt>
                <c:pt idx="170">
                  <c:v>1.8400000044493936E-3</c:v>
                </c:pt>
                <c:pt idx="172">
                  <c:v>-1.8399999680696055E-4</c:v>
                </c:pt>
                <c:pt idx="173">
                  <c:v>2.5200000090990216E-3</c:v>
                </c:pt>
                <c:pt idx="177">
                  <c:v>1.9679999968502671E-3</c:v>
                </c:pt>
                <c:pt idx="178">
                  <c:v>-7.679999980609864E-4</c:v>
                </c:pt>
                <c:pt idx="179">
                  <c:v>-4.1600000258767977E-4</c:v>
                </c:pt>
                <c:pt idx="181">
                  <c:v>-5.6799999583745375E-4</c:v>
                </c:pt>
                <c:pt idx="182">
                  <c:v>2.2959999987506308E-3</c:v>
                </c:pt>
                <c:pt idx="183">
                  <c:v>-2.0880000010947697E-3</c:v>
                </c:pt>
                <c:pt idx="184">
                  <c:v>-2.7359999949112535E-3</c:v>
                </c:pt>
                <c:pt idx="187">
                  <c:v>-3.7919999958830886E-3</c:v>
                </c:pt>
                <c:pt idx="188">
                  <c:v>-2.1599999963655137E-3</c:v>
                </c:pt>
                <c:pt idx="189">
                  <c:v>-1.5999999595806003E-4</c:v>
                </c:pt>
                <c:pt idx="190">
                  <c:v>4.8400000014225952E-3</c:v>
                </c:pt>
                <c:pt idx="194">
                  <c:v>-1.5759999951114878E-3</c:v>
                </c:pt>
                <c:pt idx="197">
                  <c:v>3.1999999919207767E-4</c:v>
                </c:pt>
                <c:pt idx="198">
                  <c:v>-2.3279999950318597E-3</c:v>
                </c:pt>
                <c:pt idx="199">
                  <c:v>-6.3439999939873815E-3</c:v>
                </c:pt>
                <c:pt idx="200">
                  <c:v>-2.3439999931724742E-3</c:v>
                </c:pt>
                <c:pt idx="201">
                  <c:v>-4.727999992610421E-3</c:v>
                </c:pt>
                <c:pt idx="202">
                  <c:v>-3.0959999930928461E-3</c:v>
                </c:pt>
                <c:pt idx="203">
                  <c:v>-1.1119999981019646E-3</c:v>
                </c:pt>
                <c:pt idx="204">
                  <c:v>0.22540800000570016</c:v>
                </c:pt>
                <c:pt idx="205">
                  <c:v>-1.6640000030747615E-3</c:v>
                </c:pt>
                <c:pt idx="206">
                  <c:v>1.2320000023464672E-3</c:v>
                </c:pt>
                <c:pt idx="207">
                  <c:v>-4.9039999939850532E-3</c:v>
                </c:pt>
                <c:pt idx="208">
                  <c:v>-7.5839999990421347E-3</c:v>
                </c:pt>
                <c:pt idx="209">
                  <c:v>-3.3199999961652793E-3</c:v>
                </c:pt>
                <c:pt idx="210">
                  <c:v>-5.7039999956032261E-3</c:v>
                </c:pt>
                <c:pt idx="211">
                  <c:v>-5.9839999958057888E-3</c:v>
                </c:pt>
                <c:pt idx="213">
                  <c:v>-9.3679999990854412E-3</c:v>
                </c:pt>
                <c:pt idx="214">
                  <c:v>-1.0104000000865199E-2</c:v>
                </c:pt>
                <c:pt idx="215">
                  <c:v>-6.1359999963315204E-3</c:v>
                </c:pt>
                <c:pt idx="216">
                  <c:v>-9.2719999956898391E-3</c:v>
                </c:pt>
                <c:pt idx="217">
                  <c:v>-7.0399999967776239E-3</c:v>
                </c:pt>
                <c:pt idx="218">
                  <c:v>-6.0400000002118759E-3</c:v>
                </c:pt>
                <c:pt idx="219">
                  <c:v>5.6000000040512532E-4</c:v>
                </c:pt>
                <c:pt idx="220">
                  <c:v>-4.5759999993606471E-3</c:v>
                </c:pt>
                <c:pt idx="221">
                  <c:v>-5.495999997947365E-3</c:v>
                </c:pt>
                <c:pt idx="222">
                  <c:v>-9.6159999957308173E-3</c:v>
                </c:pt>
                <c:pt idx="223">
                  <c:v>-5.9279999986756593E-3</c:v>
                </c:pt>
                <c:pt idx="224">
                  <c:v>-1.3295999997353647E-2</c:v>
                </c:pt>
                <c:pt idx="225">
                  <c:v>-7.295999996131286E-3</c:v>
                </c:pt>
                <c:pt idx="227">
                  <c:v>-1.3767999997071456E-2</c:v>
                </c:pt>
                <c:pt idx="228">
                  <c:v>-8.7199999979929999E-3</c:v>
                </c:pt>
                <c:pt idx="229">
                  <c:v>-1.2367999996058643E-2</c:v>
                </c:pt>
                <c:pt idx="230">
                  <c:v>-6.8879999962518923E-3</c:v>
                </c:pt>
                <c:pt idx="231">
                  <c:v>-1.1288000001513865E-2</c:v>
                </c:pt>
                <c:pt idx="235">
                  <c:v>-9.1919999977108091E-3</c:v>
                </c:pt>
                <c:pt idx="238">
                  <c:v>-6.9599999987985939E-3</c:v>
                </c:pt>
                <c:pt idx="239">
                  <c:v>-1.1327999993227422E-2</c:v>
                </c:pt>
                <c:pt idx="241">
                  <c:v>-8.7439999988419004E-3</c:v>
                </c:pt>
                <c:pt idx="244">
                  <c:v>-9.2480000021168962E-3</c:v>
                </c:pt>
                <c:pt idx="245">
                  <c:v>-9.6320000011473894E-3</c:v>
                </c:pt>
                <c:pt idx="248">
                  <c:v>-1.1679999995976686E-2</c:v>
                </c:pt>
                <c:pt idx="249">
                  <c:v>-1.1048000000300817E-2</c:v>
                </c:pt>
                <c:pt idx="251">
                  <c:v>-1.4552000000549015E-2</c:v>
                </c:pt>
                <c:pt idx="253">
                  <c:v>-1.5231999997922685E-2</c:v>
                </c:pt>
                <c:pt idx="254">
                  <c:v>-1.2231999993673526E-2</c:v>
                </c:pt>
                <c:pt idx="255">
                  <c:v>-1.359999999840511E-2</c:v>
                </c:pt>
                <c:pt idx="256">
                  <c:v>-1.8383999995421618E-2</c:v>
                </c:pt>
                <c:pt idx="261">
                  <c:v>-6.6880000013043173E-3</c:v>
                </c:pt>
                <c:pt idx="268">
                  <c:v>-1.9863999994413462E-2</c:v>
                </c:pt>
                <c:pt idx="270">
                  <c:v>-1.3311999995494261E-2</c:v>
                </c:pt>
                <c:pt idx="271">
                  <c:v>-2.2079999995185062E-2</c:v>
                </c:pt>
                <c:pt idx="273">
                  <c:v>-2.3631999996723607E-2</c:v>
                </c:pt>
                <c:pt idx="274">
                  <c:v>-2.3503999997046776E-2</c:v>
                </c:pt>
                <c:pt idx="275">
                  <c:v>-2.1503999996639322E-2</c:v>
                </c:pt>
                <c:pt idx="279">
                  <c:v>-3.1071999997948296E-2</c:v>
                </c:pt>
                <c:pt idx="280">
                  <c:v>-3.1640000001061708E-2</c:v>
                </c:pt>
                <c:pt idx="282">
                  <c:v>-3.3279999996011611E-2</c:v>
                </c:pt>
                <c:pt idx="283">
                  <c:v>-3.2680000003892928E-2</c:v>
                </c:pt>
                <c:pt idx="284">
                  <c:v>-3.3695999998599291E-2</c:v>
                </c:pt>
                <c:pt idx="287">
                  <c:v>-3.1583999996655621E-2</c:v>
                </c:pt>
                <c:pt idx="288">
                  <c:v>-3.7600000003294554E-2</c:v>
                </c:pt>
                <c:pt idx="290">
                  <c:v>-4.390399999829242E-2</c:v>
                </c:pt>
                <c:pt idx="292">
                  <c:v>-4.2719999997643754E-2</c:v>
                </c:pt>
                <c:pt idx="293">
                  <c:v>-4.1839999998046551E-2</c:v>
                </c:pt>
                <c:pt idx="294">
                  <c:v>-4.6991999995952938E-2</c:v>
                </c:pt>
                <c:pt idx="299">
                  <c:v>-4.7727999997732695E-2</c:v>
                </c:pt>
                <c:pt idx="301">
                  <c:v>-5.2400000000488944E-2</c:v>
                </c:pt>
                <c:pt idx="302">
                  <c:v>-5.2871999992930796E-2</c:v>
                </c:pt>
                <c:pt idx="303">
                  <c:v>-5.3167999998549931E-2</c:v>
                </c:pt>
                <c:pt idx="304">
                  <c:v>-5.0168000001576729E-2</c:v>
                </c:pt>
                <c:pt idx="305">
                  <c:v>-5.155199999717297E-2</c:v>
                </c:pt>
                <c:pt idx="306">
                  <c:v>-5.5855999999039341E-2</c:v>
                </c:pt>
                <c:pt idx="308">
                  <c:v>-5.8247999993909616E-2</c:v>
                </c:pt>
                <c:pt idx="310">
                  <c:v>-6.0479999992821831E-2</c:v>
                </c:pt>
                <c:pt idx="311">
                  <c:v>-6.2247999994724523E-2</c:v>
                </c:pt>
                <c:pt idx="312">
                  <c:v>-6.5735999996832106E-2</c:v>
                </c:pt>
                <c:pt idx="313">
                  <c:v>-7.0375999996031169E-2</c:v>
                </c:pt>
                <c:pt idx="314">
                  <c:v>-6.6039999997883569E-2</c:v>
                </c:pt>
                <c:pt idx="317">
                  <c:v>-7.3063999996520579E-2</c:v>
                </c:pt>
                <c:pt idx="319">
                  <c:v>-7.2487999990698881E-2</c:v>
                </c:pt>
                <c:pt idx="320">
                  <c:v>-6.7903999995905906E-2</c:v>
                </c:pt>
                <c:pt idx="321">
                  <c:v>-7.1319999995466787E-2</c:v>
                </c:pt>
                <c:pt idx="322">
                  <c:v>-7.2719999996479601E-2</c:v>
                </c:pt>
                <c:pt idx="324">
                  <c:v>-7.7623999997740611E-2</c:v>
                </c:pt>
                <c:pt idx="329">
                  <c:v>-8.2199999997101258E-2</c:v>
                </c:pt>
                <c:pt idx="332">
                  <c:v>-7.8399999998509884E-2</c:v>
                </c:pt>
                <c:pt idx="334">
                  <c:v>-7.8183999998145737E-2</c:v>
                </c:pt>
                <c:pt idx="335">
                  <c:v>-8.0320000000938307E-2</c:v>
                </c:pt>
                <c:pt idx="337">
                  <c:v>-7.4751999993168283E-2</c:v>
                </c:pt>
                <c:pt idx="341">
                  <c:v>-8.2543999997142237E-2</c:v>
                </c:pt>
                <c:pt idx="343">
                  <c:v>-8.4192000002076384E-2</c:v>
                </c:pt>
                <c:pt idx="344">
                  <c:v>-8.7343999999575317E-2</c:v>
                </c:pt>
                <c:pt idx="345">
                  <c:v>-8.334399999876041E-2</c:v>
                </c:pt>
                <c:pt idx="347">
                  <c:v>-8.2880000001750886E-2</c:v>
                </c:pt>
                <c:pt idx="348">
                  <c:v>-8.7999999996100087E-2</c:v>
                </c:pt>
                <c:pt idx="351">
                  <c:v>-8.8304000004427508E-2</c:v>
                </c:pt>
                <c:pt idx="352">
                  <c:v>-8.9719999996304978E-2</c:v>
                </c:pt>
                <c:pt idx="353">
                  <c:v>-8.9103999998769723E-2</c:v>
                </c:pt>
                <c:pt idx="354">
                  <c:v>-8.6751999995613005E-2</c:v>
                </c:pt>
                <c:pt idx="358">
                  <c:v>-9.3039999999746215E-2</c:v>
                </c:pt>
                <c:pt idx="360">
                  <c:v>-9.8191999997652601E-2</c:v>
                </c:pt>
                <c:pt idx="361">
                  <c:v>-9.2575999995460734E-2</c:v>
                </c:pt>
                <c:pt idx="363">
                  <c:v>-9.9663999993936159E-2</c:v>
                </c:pt>
                <c:pt idx="364">
                  <c:v>-9.8663999990094453E-2</c:v>
                </c:pt>
                <c:pt idx="365">
                  <c:v>-9.3064000000595115E-2</c:v>
                </c:pt>
                <c:pt idx="366">
                  <c:v>-9.8431999991589691E-2</c:v>
                </c:pt>
                <c:pt idx="367">
                  <c:v>-0.10258400000020629</c:v>
                </c:pt>
                <c:pt idx="368">
                  <c:v>-0.10058399999979883</c:v>
                </c:pt>
                <c:pt idx="373">
                  <c:v>-9.7319999993487727E-2</c:v>
                </c:pt>
                <c:pt idx="374">
                  <c:v>-0.1026960000017425</c:v>
                </c:pt>
                <c:pt idx="377">
                  <c:v>-0.10824799999682</c:v>
                </c:pt>
                <c:pt idx="387">
                  <c:v>-0.11745599999994738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FC2-4E17-BB5F-A5DE67532DF8}"/>
            </c:ext>
          </c:extLst>
        </c:ser>
        <c:ser>
          <c:idx val="4"/>
          <c:order val="4"/>
          <c:tx>
            <c:strRef>
              <c:f>'A (old)'!$L$20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(old)'!$F$21:$F$998</c:f>
              <c:numCache>
                <c:formatCode>General</c:formatCode>
                <c:ptCount val="978"/>
                <c:pt idx="0">
                  <c:v>-6373</c:v>
                </c:pt>
                <c:pt idx="1">
                  <c:v>-3839</c:v>
                </c:pt>
                <c:pt idx="2">
                  <c:v>-3402</c:v>
                </c:pt>
                <c:pt idx="3">
                  <c:v>-3377</c:v>
                </c:pt>
                <c:pt idx="4">
                  <c:v>-3361</c:v>
                </c:pt>
                <c:pt idx="5">
                  <c:v>-3360</c:v>
                </c:pt>
                <c:pt idx="6">
                  <c:v>-3349</c:v>
                </c:pt>
                <c:pt idx="7">
                  <c:v>-3345</c:v>
                </c:pt>
                <c:pt idx="8">
                  <c:v>-3335</c:v>
                </c:pt>
                <c:pt idx="9">
                  <c:v>-3333</c:v>
                </c:pt>
                <c:pt idx="10">
                  <c:v>-3324</c:v>
                </c:pt>
                <c:pt idx="11">
                  <c:v>-3251</c:v>
                </c:pt>
                <c:pt idx="12">
                  <c:v>-3212</c:v>
                </c:pt>
                <c:pt idx="13">
                  <c:v>-3173</c:v>
                </c:pt>
                <c:pt idx="14">
                  <c:v>-3167</c:v>
                </c:pt>
                <c:pt idx="15">
                  <c:v>-3167</c:v>
                </c:pt>
                <c:pt idx="16">
                  <c:v>-3145</c:v>
                </c:pt>
                <c:pt idx="17">
                  <c:v>-3142</c:v>
                </c:pt>
                <c:pt idx="18">
                  <c:v>-3126</c:v>
                </c:pt>
                <c:pt idx="19">
                  <c:v>-3114</c:v>
                </c:pt>
                <c:pt idx="20">
                  <c:v>-3100</c:v>
                </c:pt>
                <c:pt idx="21">
                  <c:v>-3098</c:v>
                </c:pt>
                <c:pt idx="22">
                  <c:v>-3097</c:v>
                </c:pt>
                <c:pt idx="23">
                  <c:v>-3094</c:v>
                </c:pt>
                <c:pt idx="24">
                  <c:v>-3083</c:v>
                </c:pt>
                <c:pt idx="25">
                  <c:v>-3078</c:v>
                </c:pt>
                <c:pt idx="26">
                  <c:v>-3059.5</c:v>
                </c:pt>
                <c:pt idx="27">
                  <c:v>-3017</c:v>
                </c:pt>
                <c:pt idx="28">
                  <c:v>-2924</c:v>
                </c:pt>
                <c:pt idx="29">
                  <c:v>-2921</c:v>
                </c:pt>
                <c:pt idx="30">
                  <c:v>-2894</c:v>
                </c:pt>
                <c:pt idx="31">
                  <c:v>-2868</c:v>
                </c:pt>
                <c:pt idx="32">
                  <c:v>-2865</c:v>
                </c:pt>
                <c:pt idx="33">
                  <c:v>-2860</c:v>
                </c:pt>
                <c:pt idx="34">
                  <c:v>-2821</c:v>
                </c:pt>
                <c:pt idx="35">
                  <c:v>-2819</c:v>
                </c:pt>
                <c:pt idx="36">
                  <c:v>-2818</c:v>
                </c:pt>
                <c:pt idx="37">
                  <c:v>-2809</c:v>
                </c:pt>
                <c:pt idx="38">
                  <c:v>-2793</c:v>
                </c:pt>
                <c:pt idx="39">
                  <c:v>-2753</c:v>
                </c:pt>
                <c:pt idx="40">
                  <c:v>-2725</c:v>
                </c:pt>
                <c:pt idx="41">
                  <c:v>-2647</c:v>
                </c:pt>
                <c:pt idx="42">
                  <c:v>-2644</c:v>
                </c:pt>
                <c:pt idx="43">
                  <c:v>-2638</c:v>
                </c:pt>
                <c:pt idx="44">
                  <c:v>-2616</c:v>
                </c:pt>
                <c:pt idx="45">
                  <c:v>-2616</c:v>
                </c:pt>
                <c:pt idx="46">
                  <c:v>-2616</c:v>
                </c:pt>
                <c:pt idx="47">
                  <c:v>-2616</c:v>
                </c:pt>
                <c:pt idx="48">
                  <c:v>-2613</c:v>
                </c:pt>
                <c:pt idx="49">
                  <c:v>-2605</c:v>
                </c:pt>
                <c:pt idx="50">
                  <c:v>-2605</c:v>
                </c:pt>
                <c:pt idx="51">
                  <c:v>-2605</c:v>
                </c:pt>
                <c:pt idx="52">
                  <c:v>-2577</c:v>
                </c:pt>
                <c:pt idx="53">
                  <c:v>-2550</c:v>
                </c:pt>
                <c:pt idx="54">
                  <c:v>-2512.5</c:v>
                </c:pt>
                <c:pt idx="55">
                  <c:v>-2496</c:v>
                </c:pt>
                <c:pt idx="56">
                  <c:v>-2494</c:v>
                </c:pt>
                <c:pt idx="57">
                  <c:v>-2491</c:v>
                </c:pt>
                <c:pt idx="58">
                  <c:v>-2485</c:v>
                </c:pt>
                <c:pt idx="59">
                  <c:v>-2468</c:v>
                </c:pt>
                <c:pt idx="60">
                  <c:v>-2454</c:v>
                </c:pt>
                <c:pt idx="61">
                  <c:v>-2426</c:v>
                </c:pt>
                <c:pt idx="62">
                  <c:v>-2407</c:v>
                </c:pt>
                <c:pt idx="63">
                  <c:v>-2281</c:v>
                </c:pt>
                <c:pt idx="64">
                  <c:v>-2252</c:v>
                </c:pt>
                <c:pt idx="65">
                  <c:v>-2241</c:v>
                </c:pt>
                <c:pt idx="66">
                  <c:v>-2096</c:v>
                </c:pt>
                <c:pt idx="67">
                  <c:v>-2074</c:v>
                </c:pt>
                <c:pt idx="68">
                  <c:v>-2012</c:v>
                </c:pt>
                <c:pt idx="69">
                  <c:v>-1794</c:v>
                </c:pt>
                <c:pt idx="70">
                  <c:v>-1780</c:v>
                </c:pt>
                <c:pt idx="71">
                  <c:v>-1769</c:v>
                </c:pt>
                <c:pt idx="72">
                  <c:v>-1741</c:v>
                </c:pt>
                <c:pt idx="73">
                  <c:v>-1724</c:v>
                </c:pt>
                <c:pt idx="74">
                  <c:v>-1674</c:v>
                </c:pt>
                <c:pt idx="75">
                  <c:v>-1649</c:v>
                </c:pt>
                <c:pt idx="76">
                  <c:v>-1638</c:v>
                </c:pt>
                <c:pt idx="77">
                  <c:v>-1581</c:v>
                </c:pt>
                <c:pt idx="78">
                  <c:v>-1570</c:v>
                </c:pt>
                <c:pt idx="79">
                  <c:v>-1474</c:v>
                </c:pt>
                <c:pt idx="80">
                  <c:v>-1330</c:v>
                </c:pt>
                <c:pt idx="81">
                  <c:v>-1319</c:v>
                </c:pt>
                <c:pt idx="82">
                  <c:v>-1215</c:v>
                </c:pt>
                <c:pt idx="83">
                  <c:v>-1205</c:v>
                </c:pt>
                <c:pt idx="84">
                  <c:v>-1176</c:v>
                </c:pt>
                <c:pt idx="85">
                  <c:v>-1109</c:v>
                </c:pt>
                <c:pt idx="86">
                  <c:v>-1050</c:v>
                </c:pt>
                <c:pt idx="87">
                  <c:v>-997</c:v>
                </c:pt>
                <c:pt idx="88">
                  <c:v>-994</c:v>
                </c:pt>
                <c:pt idx="89">
                  <c:v>-988</c:v>
                </c:pt>
                <c:pt idx="90">
                  <c:v>-936</c:v>
                </c:pt>
                <c:pt idx="91">
                  <c:v>-882</c:v>
                </c:pt>
                <c:pt idx="92">
                  <c:v>-793</c:v>
                </c:pt>
                <c:pt idx="93">
                  <c:v>-778</c:v>
                </c:pt>
                <c:pt idx="94">
                  <c:v>-776</c:v>
                </c:pt>
                <c:pt idx="95">
                  <c:v>-765</c:v>
                </c:pt>
                <c:pt idx="96">
                  <c:v>-765</c:v>
                </c:pt>
                <c:pt idx="97">
                  <c:v>-717</c:v>
                </c:pt>
                <c:pt idx="98">
                  <c:v>-706</c:v>
                </c:pt>
                <c:pt idx="99">
                  <c:v>-703</c:v>
                </c:pt>
                <c:pt idx="100">
                  <c:v>-667</c:v>
                </c:pt>
                <c:pt idx="101">
                  <c:v>-658</c:v>
                </c:pt>
                <c:pt idx="102">
                  <c:v>-558</c:v>
                </c:pt>
                <c:pt idx="103">
                  <c:v>-532</c:v>
                </c:pt>
                <c:pt idx="104">
                  <c:v>-488</c:v>
                </c:pt>
                <c:pt idx="105">
                  <c:v>-485</c:v>
                </c:pt>
                <c:pt idx="106">
                  <c:v>-467</c:v>
                </c:pt>
                <c:pt idx="107">
                  <c:v>-467</c:v>
                </c:pt>
                <c:pt idx="108">
                  <c:v>-467</c:v>
                </c:pt>
                <c:pt idx="109">
                  <c:v>-451</c:v>
                </c:pt>
                <c:pt idx="110">
                  <c:v>-445</c:v>
                </c:pt>
                <c:pt idx="111">
                  <c:v>-443</c:v>
                </c:pt>
                <c:pt idx="112">
                  <c:v>-437</c:v>
                </c:pt>
                <c:pt idx="113">
                  <c:v>-415</c:v>
                </c:pt>
                <c:pt idx="114">
                  <c:v>-414</c:v>
                </c:pt>
                <c:pt idx="115">
                  <c:v>-414</c:v>
                </c:pt>
                <c:pt idx="116">
                  <c:v>-401</c:v>
                </c:pt>
                <c:pt idx="117">
                  <c:v>-400</c:v>
                </c:pt>
                <c:pt idx="118">
                  <c:v>-398</c:v>
                </c:pt>
                <c:pt idx="119">
                  <c:v>-398</c:v>
                </c:pt>
                <c:pt idx="120">
                  <c:v>-397</c:v>
                </c:pt>
                <c:pt idx="121">
                  <c:v>-387</c:v>
                </c:pt>
                <c:pt idx="122">
                  <c:v>-361</c:v>
                </c:pt>
                <c:pt idx="123">
                  <c:v>-356</c:v>
                </c:pt>
                <c:pt idx="124">
                  <c:v>-336</c:v>
                </c:pt>
                <c:pt idx="125">
                  <c:v>-252</c:v>
                </c:pt>
                <c:pt idx="126">
                  <c:v>-211</c:v>
                </c:pt>
                <c:pt idx="127">
                  <c:v>-208</c:v>
                </c:pt>
                <c:pt idx="128">
                  <c:v>-137</c:v>
                </c:pt>
                <c:pt idx="129">
                  <c:v>-129</c:v>
                </c:pt>
                <c:pt idx="130">
                  <c:v>-73</c:v>
                </c:pt>
                <c:pt idx="131">
                  <c:v>-14</c:v>
                </c:pt>
                <c:pt idx="132">
                  <c:v>-8</c:v>
                </c:pt>
                <c:pt idx="133">
                  <c:v>0</c:v>
                </c:pt>
                <c:pt idx="134">
                  <c:v>83</c:v>
                </c:pt>
                <c:pt idx="135">
                  <c:v>117</c:v>
                </c:pt>
                <c:pt idx="136">
                  <c:v>128</c:v>
                </c:pt>
                <c:pt idx="137">
                  <c:v>128</c:v>
                </c:pt>
                <c:pt idx="138">
                  <c:v>140</c:v>
                </c:pt>
                <c:pt idx="139">
                  <c:v>178</c:v>
                </c:pt>
                <c:pt idx="140">
                  <c:v>209</c:v>
                </c:pt>
                <c:pt idx="141">
                  <c:v>302</c:v>
                </c:pt>
                <c:pt idx="142">
                  <c:v>318</c:v>
                </c:pt>
                <c:pt idx="143">
                  <c:v>343</c:v>
                </c:pt>
                <c:pt idx="144">
                  <c:v>343</c:v>
                </c:pt>
                <c:pt idx="145">
                  <c:v>360</c:v>
                </c:pt>
                <c:pt idx="146">
                  <c:v>361</c:v>
                </c:pt>
                <c:pt idx="147">
                  <c:v>363</c:v>
                </c:pt>
                <c:pt idx="148">
                  <c:v>389</c:v>
                </c:pt>
                <c:pt idx="149">
                  <c:v>400</c:v>
                </c:pt>
                <c:pt idx="150">
                  <c:v>402</c:v>
                </c:pt>
                <c:pt idx="151">
                  <c:v>403</c:v>
                </c:pt>
                <c:pt idx="152">
                  <c:v>430</c:v>
                </c:pt>
                <c:pt idx="153">
                  <c:v>492</c:v>
                </c:pt>
                <c:pt idx="154">
                  <c:v>492</c:v>
                </c:pt>
                <c:pt idx="155">
                  <c:v>492</c:v>
                </c:pt>
                <c:pt idx="156">
                  <c:v>512</c:v>
                </c:pt>
                <c:pt idx="157">
                  <c:v>564</c:v>
                </c:pt>
                <c:pt idx="158">
                  <c:v>581</c:v>
                </c:pt>
                <c:pt idx="159">
                  <c:v>592</c:v>
                </c:pt>
                <c:pt idx="160">
                  <c:v>604</c:v>
                </c:pt>
                <c:pt idx="161">
                  <c:v>620</c:v>
                </c:pt>
                <c:pt idx="162">
                  <c:v>621</c:v>
                </c:pt>
                <c:pt idx="163">
                  <c:v>651</c:v>
                </c:pt>
                <c:pt idx="164">
                  <c:v>665</c:v>
                </c:pt>
                <c:pt idx="165">
                  <c:v>679</c:v>
                </c:pt>
                <c:pt idx="166">
                  <c:v>707</c:v>
                </c:pt>
                <c:pt idx="167">
                  <c:v>707</c:v>
                </c:pt>
                <c:pt idx="168">
                  <c:v>707</c:v>
                </c:pt>
                <c:pt idx="169">
                  <c:v>707</c:v>
                </c:pt>
                <c:pt idx="170">
                  <c:v>735</c:v>
                </c:pt>
                <c:pt idx="171">
                  <c:v>783</c:v>
                </c:pt>
                <c:pt idx="172">
                  <c:v>814</c:v>
                </c:pt>
                <c:pt idx="173">
                  <c:v>830</c:v>
                </c:pt>
                <c:pt idx="174">
                  <c:v>878</c:v>
                </c:pt>
                <c:pt idx="175">
                  <c:v>878</c:v>
                </c:pt>
                <c:pt idx="176">
                  <c:v>878</c:v>
                </c:pt>
                <c:pt idx="177">
                  <c:v>897</c:v>
                </c:pt>
                <c:pt idx="178">
                  <c:v>903</c:v>
                </c:pt>
                <c:pt idx="179">
                  <c:v>911</c:v>
                </c:pt>
                <c:pt idx="180">
                  <c:v>912</c:v>
                </c:pt>
                <c:pt idx="181">
                  <c:v>953</c:v>
                </c:pt>
                <c:pt idx="182">
                  <c:v>984</c:v>
                </c:pt>
                <c:pt idx="183">
                  <c:v>998</c:v>
                </c:pt>
                <c:pt idx="184">
                  <c:v>1006</c:v>
                </c:pt>
                <c:pt idx="185">
                  <c:v>1021</c:v>
                </c:pt>
                <c:pt idx="186">
                  <c:v>1102</c:v>
                </c:pt>
                <c:pt idx="187">
                  <c:v>1107</c:v>
                </c:pt>
                <c:pt idx="188">
                  <c:v>1110</c:v>
                </c:pt>
                <c:pt idx="189">
                  <c:v>1110</c:v>
                </c:pt>
                <c:pt idx="190">
                  <c:v>1110</c:v>
                </c:pt>
                <c:pt idx="191">
                  <c:v>1119</c:v>
                </c:pt>
                <c:pt idx="192">
                  <c:v>1122</c:v>
                </c:pt>
                <c:pt idx="193">
                  <c:v>1125</c:v>
                </c:pt>
                <c:pt idx="194">
                  <c:v>1146</c:v>
                </c:pt>
                <c:pt idx="195">
                  <c:v>1147</c:v>
                </c:pt>
                <c:pt idx="196">
                  <c:v>1150</c:v>
                </c:pt>
                <c:pt idx="197">
                  <c:v>1155</c:v>
                </c:pt>
                <c:pt idx="198">
                  <c:v>1163</c:v>
                </c:pt>
                <c:pt idx="199">
                  <c:v>1174</c:v>
                </c:pt>
                <c:pt idx="200">
                  <c:v>1174</c:v>
                </c:pt>
                <c:pt idx="201">
                  <c:v>1188</c:v>
                </c:pt>
                <c:pt idx="202">
                  <c:v>1191</c:v>
                </c:pt>
                <c:pt idx="203">
                  <c:v>1202</c:v>
                </c:pt>
                <c:pt idx="204">
                  <c:v>1219.5</c:v>
                </c:pt>
                <c:pt idx="205">
                  <c:v>1269</c:v>
                </c:pt>
                <c:pt idx="206">
                  <c:v>1278</c:v>
                </c:pt>
                <c:pt idx="207">
                  <c:v>1309</c:v>
                </c:pt>
                <c:pt idx="208">
                  <c:v>1339</c:v>
                </c:pt>
                <c:pt idx="209">
                  <c:v>1345</c:v>
                </c:pt>
                <c:pt idx="210">
                  <c:v>1359</c:v>
                </c:pt>
                <c:pt idx="211">
                  <c:v>1364</c:v>
                </c:pt>
                <c:pt idx="212">
                  <c:v>1365</c:v>
                </c:pt>
                <c:pt idx="213">
                  <c:v>1378</c:v>
                </c:pt>
                <c:pt idx="214">
                  <c:v>1384</c:v>
                </c:pt>
                <c:pt idx="215">
                  <c:v>1406</c:v>
                </c:pt>
                <c:pt idx="216">
                  <c:v>1437</c:v>
                </c:pt>
                <c:pt idx="217">
                  <c:v>1465</c:v>
                </c:pt>
                <c:pt idx="218">
                  <c:v>1465</c:v>
                </c:pt>
                <c:pt idx="219">
                  <c:v>1490</c:v>
                </c:pt>
                <c:pt idx="220">
                  <c:v>1521</c:v>
                </c:pt>
                <c:pt idx="221">
                  <c:v>1591</c:v>
                </c:pt>
                <c:pt idx="222">
                  <c:v>1611</c:v>
                </c:pt>
                <c:pt idx="223">
                  <c:v>1638</c:v>
                </c:pt>
                <c:pt idx="224">
                  <c:v>1641</c:v>
                </c:pt>
                <c:pt idx="225">
                  <c:v>1641</c:v>
                </c:pt>
                <c:pt idx="226">
                  <c:v>1645</c:v>
                </c:pt>
                <c:pt idx="227">
                  <c:v>1653</c:v>
                </c:pt>
                <c:pt idx="228">
                  <c:v>1745</c:v>
                </c:pt>
                <c:pt idx="229">
                  <c:v>1753</c:v>
                </c:pt>
                <c:pt idx="230">
                  <c:v>1798</c:v>
                </c:pt>
                <c:pt idx="231">
                  <c:v>1823</c:v>
                </c:pt>
                <c:pt idx="232">
                  <c:v>1860</c:v>
                </c:pt>
                <c:pt idx="233">
                  <c:v>1863</c:v>
                </c:pt>
                <c:pt idx="234">
                  <c:v>1863</c:v>
                </c:pt>
                <c:pt idx="235">
                  <c:v>1882</c:v>
                </c:pt>
                <c:pt idx="236">
                  <c:v>1885</c:v>
                </c:pt>
                <c:pt idx="237">
                  <c:v>1887</c:v>
                </c:pt>
                <c:pt idx="238">
                  <c:v>1910</c:v>
                </c:pt>
                <c:pt idx="239">
                  <c:v>1913</c:v>
                </c:pt>
                <c:pt idx="240">
                  <c:v>1947</c:v>
                </c:pt>
                <c:pt idx="241">
                  <c:v>1949</c:v>
                </c:pt>
                <c:pt idx="242">
                  <c:v>1967</c:v>
                </c:pt>
                <c:pt idx="243">
                  <c:v>1972</c:v>
                </c:pt>
                <c:pt idx="244">
                  <c:v>1983</c:v>
                </c:pt>
                <c:pt idx="245">
                  <c:v>1997</c:v>
                </c:pt>
                <c:pt idx="246">
                  <c:v>2006</c:v>
                </c:pt>
                <c:pt idx="247">
                  <c:v>2014</c:v>
                </c:pt>
                <c:pt idx="248">
                  <c:v>2030</c:v>
                </c:pt>
                <c:pt idx="249">
                  <c:v>2033</c:v>
                </c:pt>
                <c:pt idx="250">
                  <c:v>2061</c:v>
                </c:pt>
                <c:pt idx="251">
                  <c:v>2067</c:v>
                </c:pt>
                <c:pt idx="252">
                  <c:v>2081</c:v>
                </c:pt>
                <c:pt idx="253">
                  <c:v>2097</c:v>
                </c:pt>
                <c:pt idx="254">
                  <c:v>2097</c:v>
                </c:pt>
                <c:pt idx="255">
                  <c:v>2100</c:v>
                </c:pt>
                <c:pt idx="256">
                  <c:v>2139</c:v>
                </c:pt>
                <c:pt idx="257">
                  <c:v>2167</c:v>
                </c:pt>
                <c:pt idx="258">
                  <c:v>2188</c:v>
                </c:pt>
                <c:pt idx="259">
                  <c:v>2190</c:v>
                </c:pt>
                <c:pt idx="260">
                  <c:v>2207</c:v>
                </c:pt>
                <c:pt idx="261">
                  <c:v>2223</c:v>
                </c:pt>
                <c:pt idx="262">
                  <c:v>2268</c:v>
                </c:pt>
                <c:pt idx="263">
                  <c:v>2280</c:v>
                </c:pt>
                <c:pt idx="264">
                  <c:v>2296</c:v>
                </c:pt>
                <c:pt idx="265">
                  <c:v>2296</c:v>
                </c:pt>
                <c:pt idx="266">
                  <c:v>2335</c:v>
                </c:pt>
                <c:pt idx="267">
                  <c:v>2335</c:v>
                </c:pt>
                <c:pt idx="268">
                  <c:v>2344</c:v>
                </c:pt>
                <c:pt idx="269">
                  <c:v>2349</c:v>
                </c:pt>
                <c:pt idx="270">
                  <c:v>2402</c:v>
                </c:pt>
                <c:pt idx="271">
                  <c:v>2430</c:v>
                </c:pt>
                <c:pt idx="272">
                  <c:v>2465</c:v>
                </c:pt>
                <c:pt idx="273">
                  <c:v>2497</c:v>
                </c:pt>
                <c:pt idx="274">
                  <c:v>2534</c:v>
                </c:pt>
                <c:pt idx="275">
                  <c:v>2534</c:v>
                </c:pt>
                <c:pt idx="276">
                  <c:v>2601</c:v>
                </c:pt>
                <c:pt idx="277">
                  <c:v>2601</c:v>
                </c:pt>
                <c:pt idx="278">
                  <c:v>2604</c:v>
                </c:pt>
                <c:pt idx="279">
                  <c:v>2612</c:v>
                </c:pt>
                <c:pt idx="280">
                  <c:v>2690</c:v>
                </c:pt>
                <c:pt idx="281">
                  <c:v>2750</c:v>
                </c:pt>
                <c:pt idx="282">
                  <c:v>2755</c:v>
                </c:pt>
                <c:pt idx="283">
                  <c:v>2780</c:v>
                </c:pt>
                <c:pt idx="284">
                  <c:v>2791</c:v>
                </c:pt>
                <c:pt idx="285">
                  <c:v>2823</c:v>
                </c:pt>
                <c:pt idx="286">
                  <c:v>2836</c:v>
                </c:pt>
                <c:pt idx="287">
                  <c:v>2839</c:v>
                </c:pt>
                <c:pt idx="288">
                  <c:v>2850</c:v>
                </c:pt>
                <c:pt idx="289">
                  <c:v>2859</c:v>
                </c:pt>
                <c:pt idx="290">
                  <c:v>2934</c:v>
                </c:pt>
                <c:pt idx="291">
                  <c:v>2965</c:v>
                </c:pt>
                <c:pt idx="292">
                  <c:v>2995</c:v>
                </c:pt>
                <c:pt idx="293">
                  <c:v>3015</c:v>
                </c:pt>
                <c:pt idx="294">
                  <c:v>3057</c:v>
                </c:pt>
                <c:pt idx="295">
                  <c:v>3058</c:v>
                </c:pt>
                <c:pt idx="296">
                  <c:v>3058</c:v>
                </c:pt>
                <c:pt idx="297">
                  <c:v>3069</c:v>
                </c:pt>
                <c:pt idx="298">
                  <c:v>3161</c:v>
                </c:pt>
                <c:pt idx="299">
                  <c:v>3188</c:v>
                </c:pt>
                <c:pt idx="300">
                  <c:v>3240</c:v>
                </c:pt>
                <c:pt idx="301">
                  <c:v>3275</c:v>
                </c:pt>
                <c:pt idx="302">
                  <c:v>3287</c:v>
                </c:pt>
                <c:pt idx="303">
                  <c:v>3303</c:v>
                </c:pt>
                <c:pt idx="304">
                  <c:v>3303</c:v>
                </c:pt>
                <c:pt idx="305">
                  <c:v>3317</c:v>
                </c:pt>
                <c:pt idx="306">
                  <c:v>3401</c:v>
                </c:pt>
                <c:pt idx="307">
                  <c:v>3477</c:v>
                </c:pt>
                <c:pt idx="308">
                  <c:v>3483</c:v>
                </c:pt>
                <c:pt idx="309">
                  <c:v>3533</c:v>
                </c:pt>
                <c:pt idx="310">
                  <c:v>3580</c:v>
                </c:pt>
                <c:pt idx="311">
                  <c:v>3608</c:v>
                </c:pt>
                <c:pt idx="312">
                  <c:v>3756</c:v>
                </c:pt>
                <c:pt idx="313">
                  <c:v>3821</c:v>
                </c:pt>
                <c:pt idx="314">
                  <c:v>3840</c:v>
                </c:pt>
                <c:pt idx="315">
                  <c:v>3844</c:v>
                </c:pt>
                <c:pt idx="316">
                  <c:v>3883</c:v>
                </c:pt>
                <c:pt idx="317">
                  <c:v>3919</c:v>
                </c:pt>
                <c:pt idx="318">
                  <c:v>3989</c:v>
                </c:pt>
                <c:pt idx="319">
                  <c:v>4023</c:v>
                </c:pt>
                <c:pt idx="320">
                  <c:v>4059</c:v>
                </c:pt>
                <c:pt idx="321">
                  <c:v>4095</c:v>
                </c:pt>
                <c:pt idx="322">
                  <c:v>4120</c:v>
                </c:pt>
                <c:pt idx="323">
                  <c:v>4129</c:v>
                </c:pt>
                <c:pt idx="324">
                  <c:v>4179</c:v>
                </c:pt>
                <c:pt idx="325">
                  <c:v>4199</c:v>
                </c:pt>
                <c:pt idx="326">
                  <c:v>4252</c:v>
                </c:pt>
                <c:pt idx="327">
                  <c:v>4255</c:v>
                </c:pt>
                <c:pt idx="328">
                  <c:v>4261</c:v>
                </c:pt>
                <c:pt idx="329">
                  <c:v>4325</c:v>
                </c:pt>
                <c:pt idx="330">
                  <c:v>4378</c:v>
                </c:pt>
                <c:pt idx="331">
                  <c:v>4384</c:v>
                </c:pt>
                <c:pt idx="332">
                  <c:v>4400</c:v>
                </c:pt>
                <c:pt idx="333">
                  <c:v>4412</c:v>
                </c:pt>
                <c:pt idx="334">
                  <c:v>4439</c:v>
                </c:pt>
                <c:pt idx="335">
                  <c:v>4470</c:v>
                </c:pt>
                <c:pt idx="336">
                  <c:v>4490</c:v>
                </c:pt>
                <c:pt idx="337">
                  <c:v>4517</c:v>
                </c:pt>
                <c:pt idx="338">
                  <c:v>4557</c:v>
                </c:pt>
                <c:pt idx="339">
                  <c:v>4585</c:v>
                </c:pt>
                <c:pt idx="340">
                  <c:v>4599</c:v>
                </c:pt>
                <c:pt idx="341">
                  <c:v>4624</c:v>
                </c:pt>
                <c:pt idx="342">
                  <c:v>4627</c:v>
                </c:pt>
                <c:pt idx="343">
                  <c:v>4632</c:v>
                </c:pt>
                <c:pt idx="344">
                  <c:v>4674</c:v>
                </c:pt>
                <c:pt idx="345">
                  <c:v>4674</c:v>
                </c:pt>
                <c:pt idx="346">
                  <c:v>4692</c:v>
                </c:pt>
                <c:pt idx="347">
                  <c:v>4730</c:v>
                </c:pt>
                <c:pt idx="348">
                  <c:v>4750</c:v>
                </c:pt>
                <c:pt idx="349">
                  <c:v>4756</c:v>
                </c:pt>
                <c:pt idx="350">
                  <c:v>4773</c:v>
                </c:pt>
                <c:pt idx="351">
                  <c:v>4834</c:v>
                </c:pt>
                <c:pt idx="352">
                  <c:v>4870</c:v>
                </c:pt>
                <c:pt idx="353">
                  <c:v>4884</c:v>
                </c:pt>
                <c:pt idx="354">
                  <c:v>4892</c:v>
                </c:pt>
                <c:pt idx="355">
                  <c:v>4932</c:v>
                </c:pt>
                <c:pt idx="356">
                  <c:v>4938</c:v>
                </c:pt>
                <c:pt idx="357">
                  <c:v>4949</c:v>
                </c:pt>
                <c:pt idx="358">
                  <c:v>4965</c:v>
                </c:pt>
                <c:pt idx="359">
                  <c:v>4988</c:v>
                </c:pt>
                <c:pt idx="360">
                  <c:v>5007</c:v>
                </c:pt>
                <c:pt idx="361">
                  <c:v>5021</c:v>
                </c:pt>
                <c:pt idx="362">
                  <c:v>5066</c:v>
                </c:pt>
                <c:pt idx="363">
                  <c:v>5144</c:v>
                </c:pt>
                <c:pt idx="364">
                  <c:v>5144</c:v>
                </c:pt>
                <c:pt idx="365">
                  <c:v>5169</c:v>
                </c:pt>
                <c:pt idx="366">
                  <c:v>5172</c:v>
                </c:pt>
                <c:pt idx="367">
                  <c:v>5214</c:v>
                </c:pt>
                <c:pt idx="368">
                  <c:v>5214</c:v>
                </c:pt>
                <c:pt idx="369">
                  <c:v>5215</c:v>
                </c:pt>
                <c:pt idx="370">
                  <c:v>5251</c:v>
                </c:pt>
                <c:pt idx="371">
                  <c:v>5254</c:v>
                </c:pt>
                <c:pt idx="372">
                  <c:v>5324</c:v>
                </c:pt>
                <c:pt idx="373">
                  <c:v>5345</c:v>
                </c:pt>
                <c:pt idx="374">
                  <c:v>5416</c:v>
                </c:pt>
                <c:pt idx="375">
                  <c:v>5450</c:v>
                </c:pt>
                <c:pt idx="376">
                  <c:v>5458</c:v>
                </c:pt>
                <c:pt idx="377">
                  <c:v>5483</c:v>
                </c:pt>
                <c:pt idx="378">
                  <c:v>5489</c:v>
                </c:pt>
                <c:pt idx="379">
                  <c:v>5489</c:v>
                </c:pt>
                <c:pt idx="380">
                  <c:v>5489</c:v>
                </c:pt>
                <c:pt idx="381">
                  <c:v>5489</c:v>
                </c:pt>
                <c:pt idx="382">
                  <c:v>5489</c:v>
                </c:pt>
                <c:pt idx="383">
                  <c:v>5514</c:v>
                </c:pt>
                <c:pt idx="384">
                  <c:v>5517</c:v>
                </c:pt>
                <c:pt idx="385">
                  <c:v>5556</c:v>
                </c:pt>
                <c:pt idx="386">
                  <c:v>5556</c:v>
                </c:pt>
                <c:pt idx="387">
                  <c:v>5626</c:v>
                </c:pt>
                <c:pt idx="388">
                  <c:v>5712</c:v>
                </c:pt>
                <c:pt idx="389">
                  <c:v>5723</c:v>
                </c:pt>
                <c:pt idx="390">
                  <c:v>5726</c:v>
                </c:pt>
                <c:pt idx="391">
                  <c:v>5825</c:v>
                </c:pt>
                <c:pt idx="392">
                  <c:v>5858</c:v>
                </c:pt>
                <c:pt idx="393">
                  <c:v>5909</c:v>
                </c:pt>
                <c:pt idx="394">
                  <c:v>5909</c:v>
                </c:pt>
                <c:pt idx="395">
                  <c:v>6012</c:v>
                </c:pt>
                <c:pt idx="396">
                  <c:v>6015</c:v>
                </c:pt>
                <c:pt idx="397">
                  <c:v>6015</c:v>
                </c:pt>
                <c:pt idx="398">
                  <c:v>6015</c:v>
                </c:pt>
                <c:pt idx="399">
                  <c:v>6018</c:v>
                </c:pt>
                <c:pt idx="400">
                  <c:v>6110</c:v>
                </c:pt>
                <c:pt idx="401">
                  <c:v>6535</c:v>
                </c:pt>
                <c:pt idx="402">
                  <c:v>6706</c:v>
                </c:pt>
                <c:pt idx="403">
                  <c:v>6879</c:v>
                </c:pt>
                <c:pt idx="404">
                  <c:v>6901</c:v>
                </c:pt>
                <c:pt idx="405">
                  <c:v>7195</c:v>
                </c:pt>
                <c:pt idx="406">
                  <c:v>7217</c:v>
                </c:pt>
                <c:pt idx="407">
                  <c:v>7221.5</c:v>
                </c:pt>
                <c:pt idx="408">
                  <c:v>7243.5</c:v>
                </c:pt>
                <c:pt idx="409">
                  <c:v>7299</c:v>
                </c:pt>
                <c:pt idx="410">
                  <c:v>7314</c:v>
                </c:pt>
                <c:pt idx="411">
                  <c:v>7354</c:v>
                </c:pt>
              </c:numCache>
            </c:numRef>
          </c:xVal>
          <c:yVal>
            <c:numRef>
              <c:f>'A (old)'!$L$21:$L$998</c:f>
              <c:numCache>
                <c:formatCode>General</c:formatCode>
                <c:ptCount val="978"/>
                <c:pt idx="1">
                  <c:v>5.9384000007412396E-2</c:v>
                </c:pt>
                <c:pt idx="2">
                  <c:v>5.6312000000616536E-2</c:v>
                </c:pt>
                <c:pt idx="3">
                  <c:v>5.0912000006064773E-2</c:v>
                </c:pt>
                <c:pt idx="4">
                  <c:v>5.0616000000445638E-2</c:v>
                </c:pt>
                <c:pt idx="5">
                  <c:v>5.5160000003525056E-2</c:v>
                </c:pt>
                <c:pt idx="6">
                  <c:v>5.6144000001950189E-2</c:v>
                </c:pt>
                <c:pt idx="7">
                  <c:v>-0.29967999999644235</c:v>
                </c:pt>
                <c:pt idx="8">
                  <c:v>5.4760000006353948E-2</c:v>
                </c:pt>
                <c:pt idx="9">
                  <c:v>5.0847999998950399E-2</c:v>
                </c:pt>
                <c:pt idx="10">
                  <c:v>5.0744000007398427E-2</c:v>
                </c:pt>
                <c:pt idx="11">
                  <c:v>5.0456000004487578E-2</c:v>
                </c:pt>
                <c:pt idx="12">
                  <c:v>4.8672000004444271E-2</c:v>
                </c:pt>
                <c:pt idx="13">
                  <c:v>4.9888000001374166E-2</c:v>
                </c:pt>
                <c:pt idx="14">
                  <c:v>4.4152000002213754E-2</c:v>
                </c:pt>
                <c:pt idx="15">
                  <c:v>5.115200000727782E-2</c:v>
                </c:pt>
                <c:pt idx="16">
                  <c:v>4.8119999999471474E-2</c:v>
                </c:pt>
                <c:pt idx="17">
                  <c:v>4.6752000009291805E-2</c:v>
                </c:pt>
                <c:pt idx="18">
                  <c:v>4.5455999999830965E-2</c:v>
                </c:pt>
                <c:pt idx="19">
                  <c:v>4.5984000003954861E-2</c:v>
                </c:pt>
                <c:pt idx="20">
                  <c:v>4.6600000001490116E-2</c:v>
                </c:pt>
                <c:pt idx="21">
                  <c:v>4.3688000005204231E-2</c:v>
                </c:pt>
                <c:pt idx="22">
                  <c:v>4.5231999996758532E-2</c:v>
                </c:pt>
                <c:pt idx="23">
                  <c:v>4.5864000006986316E-2</c:v>
                </c:pt>
                <c:pt idx="24">
                  <c:v>4.3848000001162291E-2</c:v>
                </c:pt>
                <c:pt idx="25">
                  <c:v>4.5568000001367182E-2</c:v>
                </c:pt>
                <c:pt idx="26">
                  <c:v>-0.2037679999921238</c:v>
                </c:pt>
                <c:pt idx="27">
                  <c:v>4.4752000001608394E-2</c:v>
                </c:pt>
                <c:pt idx="28">
                  <c:v>4.2344000001321547E-2</c:v>
                </c:pt>
                <c:pt idx="29">
                  <c:v>4.097600000386592E-2</c:v>
                </c:pt>
                <c:pt idx="30">
                  <c:v>3.7664000003132969E-2</c:v>
                </c:pt>
                <c:pt idx="31">
                  <c:v>4.3808000002172776E-2</c:v>
                </c:pt>
                <c:pt idx="32">
                  <c:v>4.0440000004309695E-2</c:v>
                </c:pt>
                <c:pt idx="33">
                  <c:v>3.8159999996423721E-2</c:v>
                </c:pt>
                <c:pt idx="34">
                  <c:v>3.4376000003248919E-2</c:v>
                </c:pt>
                <c:pt idx="36">
                  <c:v>3.8008000003173947E-2</c:v>
                </c:pt>
                <c:pt idx="37">
                  <c:v>4.2904000001726672E-2</c:v>
                </c:pt>
                <c:pt idx="38">
                  <c:v>3.7607999998726882E-2</c:v>
                </c:pt>
                <c:pt idx="39">
                  <c:v>4.1368000005604699E-2</c:v>
                </c:pt>
                <c:pt idx="40">
                  <c:v>4.0600000007543713E-2</c:v>
                </c:pt>
                <c:pt idx="41">
                  <c:v>4.703200000221841E-2</c:v>
                </c:pt>
                <c:pt idx="42">
                  <c:v>4.0664000000106171E-2</c:v>
                </c:pt>
                <c:pt idx="43">
                  <c:v>3.6928000001353212E-2</c:v>
                </c:pt>
                <c:pt idx="44">
                  <c:v>3.5896000001230277E-2</c:v>
                </c:pt>
                <c:pt idx="45">
                  <c:v>3.5896000001230277E-2</c:v>
                </c:pt>
                <c:pt idx="46">
                  <c:v>3.7896000001637731E-2</c:v>
                </c:pt>
                <c:pt idx="47">
                  <c:v>3.8895999998203479E-2</c:v>
                </c:pt>
                <c:pt idx="48">
                  <c:v>3.752800000802381E-2</c:v>
                </c:pt>
                <c:pt idx="49">
                  <c:v>3.3880000002682209E-2</c:v>
                </c:pt>
                <c:pt idx="50">
                  <c:v>3.5880000003089663E-2</c:v>
                </c:pt>
                <c:pt idx="51">
                  <c:v>3.5880000003089663E-2</c:v>
                </c:pt>
                <c:pt idx="52">
                  <c:v>3.8112000002001878E-2</c:v>
                </c:pt>
                <c:pt idx="54">
                  <c:v>-0.16279999999824213</c:v>
                </c:pt>
                <c:pt idx="55">
                  <c:v>5.2276000002166256E-2</c:v>
                </c:pt>
                <c:pt idx="56">
                  <c:v>4.7363999998196959E-2</c:v>
                </c:pt>
                <c:pt idx="57">
                  <c:v>4.7595999996701721E-2</c:v>
                </c:pt>
                <c:pt idx="58">
                  <c:v>4.536000000371132E-2</c:v>
                </c:pt>
                <c:pt idx="59">
                  <c:v>4.5808000002580229E-2</c:v>
                </c:pt>
                <c:pt idx="60">
                  <c:v>3.2024000007368159E-2</c:v>
                </c:pt>
                <c:pt idx="61">
                  <c:v>3.7256000003253575E-2</c:v>
                </c:pt>
                <c:pt idx="62">
                  <c:v>3.8591999997152016E-2</c:v>
                </c:pt>
                <c:pt idx="64">
                  <c:v>2.9912000005424488E-2</c:v>
                </c:pt>
                <c:pt idx="65">
                  <c:v>3.1896000007691327E-2</c:v>
                </c:pt>
                <c:pt idx="66">
                  <c:v>2.9276000001118518E-2</c:v>
                </c:pt>
                <c:pt idx="67">
                  <c:v>2.1244000003207475E-2</c:v>
                </c:pt>
                <c:pt idx="69">
                  <c:v>1.9564000001992099E-2</c:v>
                </c:pt>
                <c:pt idx="70">
                  <c:v>2.3679999998421408E-2</c:v>
                </c:pt>
                <c:pt idx="71">
                  <c:v>2.166399999987334E-2</c:v>
                </c:pt>
                <c:pt idx="77">
                  <c:v>1.4935999999579508E-2</c:v>
                </c:pt>
                <c:pt idx="78">
                  <c:v>1.5920000005280599E-2</c:v>
                </c:pt>
                <c:pt idx="388">
                  <c:v>-0.1199720000004163</c:v>
                </c:pt>
                <c:pt idx="389">
                  <c:v>-0.12028799999825424</c:v>
                </c:pt>
                <c:pt idx="390">
                  <c:v>-0.12095599999884143</c:v>
                </c:pt>
                <c:pt idx="402">
                  <c:v>-0.14701599999534665</c:v>
                </c:pt>
                <c:pt idx="403">
                  <c:v>-0.15322400000150083</c:v>
                </c:pt>
                <c:pt idx="404">
                  <c:v>-0.14685599999938859</c:v>
                </c:pt>
                <c:pt idx="405">
                  <c:v>-0.16212000000086846</c:v>
                </c:pt>
                <c:pt idx="406">
                  <c:v>-0.16385199999785982</c:v>
                </c:pt>
                <c:pt idx="407">
                  <c:v>-0.16170399999828078</c:v>
                </c:pt>
                <c:pt idx="408">
                  <c:v>-0.16633600000204751</c:v>
                </c:pt>
                <c:pt idx="409">
                  <c:v>-0.16684399999940069</c:v>
                </c:pt>
                <c:pt idx="410">
                  <c:v>-0.16716399999859277</c:v>
                </c:pt>
                <c:pt idx="411">
                  <c:v>-0.1679939999958151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FC2-4E17-BB5F-A5DE67532DF8}"/>
            </c:ext>
          </c:extLst>
        </c:ser>
        <c:ser>
          <c:idx val="5"/>
          <c:order val="5"/>
          <c:tx>
            <c:strRef>
              <c:f>'A (old)'!$M$20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6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 (old)'!$F$21:$F$998</c:f>
              <c:numCache>
                <c:formatCode>General</c:formatCode>
                <c:ptCount val="978"/>
                <c:pt idx="0">
                  <c:v>-6373</c:v>
                </c:pt>
                <c:pt idx="1">
                  <c:v>-3839</c:v>
                </c:pt>
                <c:pt idx="2">
                  <c:v>-3402</c:v>
                </c:pt>
                <c:pt idx="3">
                  <c:v>-3377</c:v>
                </c:pt>
                <c:pt idx="4">
                  <c:v>-3361</c:v>
                </c:pt>
                <c:pt idx="5">
                  <c:v>-3360</c:v>
                </c:pt>
                <c:pt idx="6">
                  <c:v>-3349</c:v>
                </c:pt>
                <c:pt idx="7">
                  <c:v>-3345</c:v>
                </c:pt>
                <c:pt idx="8">
                  <c:v>-3335</c:v>
                </c:pt>
                <c:pt idx="9">
                  <c:v>-3333</c:v>
                </c:pt>
                <c:pt idx="10">
                  <c:v>-3324</c:v>
                </c:pt>
                <c:pt idx="11">
                  <c:v>-3251</c:v>
                </c:pt>
                <c:pt idx="12">
                  <c:v>-3212</c:v>
                </c:pt>
                <c:pt idx="13">
                  <c:v>-3173</c:v>
                </c:pt>
                <c:pt idx="14">
                  <c:v>-3167</c:v>
                </c:pt>
                <c:pt idx="15">
                  <c:v>-3167</c:v>
                </c:pt>
                <c:pt idx="16">
                  <c:v>-3145</c:v>
                </c:pt>
                <c:pt idx="17">
                  <c:v>-3142</c:v>
                </c:pt>
                <c:pt idx="18">
                  <c:v>-3126</c:v>
                </c:pt>
                <c:pt idx="19">
                  <c:v>-3114</c:v>
                </c:pt>
                <c:pt idx="20">
                  <c:v>-3100</c:v>
                </c:pt>
                <c:pt idx="21">
                  <c:v>-3098</c:v>
                </c:pt>
                <c:pt idx="22">
                  <c:v>-3097</c:v>
                </c:pt>
                <c:pt idx="23">
                  <c:v>-3094</c:v>
                </c:pt>
                <c:pt idx="24">
                  <c:v>-3083</c:v>
                </c:pt>
                <c:pt idx="25">
                  <c:v>-3078</c:v>
                </c:pt>
                <c:pt idx="26">
                  <c:v>-3059.5</c:v>
                </c:pt>
                <c:pt idx="27">
                  <c:v>-3017</c:v>
                </c:pt>
                <c:pt idx="28">
                  <c:v>-2924</c:v>
                </c:pt>
                <c:pt idx="29">
                  <c:v>-2921</c:v>
                </c:pt>
                <c:pt idx="30">
                  <c:v>-2894</c:v>
                </c:pt>
                <c:pt idx="31">
                  <c:v>-2868</c:v>
                </c:pt>
                <c:pt idx="32">
                  <c:v>-2865</c:v>
                </c:pt>
                <c:pt idx="33">
                  <c:v>-2860</c:v>
                </c:pt>
                <c:pt idx="34">
                  <c:v>-2821</c:v>
                </c:pt>
                <c:pt idx="35">
                  <c:v>-2819</c:v>
                </c:pt>
                <c:pt idx="36">
                  <c:v>-2818</c:v>
                </c:pt>
                <c:pt idx="37">
                  <c:v>-2809</c:v>
                </c:pt>
                <c:pt idx="38">
                  <c:v>-2793</c:v>
                </c:pt>
                <c:pt idx="39">
                  <c:v>-2753</c:v>
                </c:pt>
                <c:pt idx="40">
                  <c:v>-2725</c:v>
                </c:pt>
                <c:pt idx="41">
                  <c:v>-2647</c:v>
                </c:pt>
                <c:pt idx="42">
                  <c:v>-2644</c:v>
                </c:pt>
                <c:pt idx="43">
                  <c:v>-2638</c:v>
                </c:pt>
                <c:pt idx="44">
                  <c:v>-2616</c:v>
                </c:pt>
                <c:pt idx="45">
                  <c:v>-2616</c:v>
                </c:pt>
                <c:pt idx="46">
                  <c:v>-2616</c:v>
                </c:pt>
                <c:pt idx="47">
                  <c:v>-2616</c:v>
                </c:pt>
                <c:pt idx="48">
                  <c:v>-2613</c:v>
                </c:pt>
                <c:pt idx="49">
                  <c:v>-2605</c:v>
                </c:pt>
                <c:pt idx="50">
                  <c:v>-2605</c:v>
                </c:pt>
                <c:pt idx="51">
                  <c:v>-2605</c:v>
                </c:pt>
                <c:pt idx="52">
                  <c:v>-2577</c:v>
                </c:pt>
                <c:pt idx="53">
                  <c:v>-2550</c:v>
                </c:pt>
                <c:pt idx="54">
                  <c:v>-2512.5</c:v>
                </c:pt>
                <c:pt idx="55">
                  <c:v>-2496</c:v>
                </c:pt>
                <c:pt idx="56">
                  <c:v>-2494</c:v>
                </c:pt>
                <c:pt idx="57">
                  <c:v>-2491</c:v>
                </c:pt>
                <c:pt idx="58">
                  <c:v>-2485</c:v>
                </c:pt>
                <c:pt idx="59">
                  <c:v>-2468</c:v>
                </c:pt>
                <c:pt idx="60">
                  <c:v>-2454</c:v>
                </c:pt>
                <c:pt idx="61">
                  <c:v>-2426</c:v>
                </c:pt>
                <c:pt idx="62">
                  <c:v>-2407</c:v>
                </c:pt>
                <c:pt idx="63">
                  <c:v>-2281</c:v>
                </c:pt>
                <c:pt idx="64">
                  <c:v>-2252</c:v>
                </c:pt>
                <c:pt idx="65">
                  <c:v>-2241</c:v>
                </c:pt>
                <c:pt idx="66">
                  <c:v>-2096</c:v>
                </c:pt>
                <c:pt idx="67">
                  <c:v>-2074</c:v>
                </c:pt>
                <c:pt idx="68">
                  <c:v>-2012</c:v>
                </c:pt>
                <c:pt idx="69">
                  <c:v>-1794</c:v>
                </c:pt>
                <c:pt idx="70">
                  <c:v>-1780</c:v>
                </c:pt>
                <c:pt idx="71">
                  <c:v>-1769</c:v>
                </c:pt>
                <c:pt idx="72">
                  <c:v>-1741</c:v>
                </c:pt>
                <c:pt idx="73">
                  <c:v>-1724</c:v>
                </c:pt>
                <c:pt idx="74">
                  <c:v>-1674</c:v>
                </c:pt>
                <c:pt idx="75">
                  <c:v>-1649</c:v>
                </c:pt>
                <c:pt idx="76">
                  <c:v>-1638</c:v>
                </c:pt>
                <c:pt idx="77">
                  <c:v>-1581</c:v>
                </c:pt>
                <c:pt idx="78">
                  <c:v>-1570</c:v>
                </c:pt>
                <c:pt idx="79">
                  <c:v>-1474</c:v>
                </c:pt>
                <c:pt idx="80">
                  <c:v>-1330</c:v>
                </c:pt>
                <c:pt idx="81">
                  <c:v>-1319</c:v>
                </c:pt>
                <c:pt idx="82">
                  <c:v>-1215</c:v>
                </c:pt>
                <c:pt idx="83">
                  <c:v>-1205</c:v>
                </c:pt>
                <c:pt idx="84">
                  <c:v>-1176</c:v>
                </c:pt>
                <c:pt idx="85">
                  <c:v>-1109</c:v>
                </c:pt>
                <c:pt idx="86">
                  <c:v>-1050</c:v>
                </c:pt>
                <c:pt idx="87">
                  <c:v>-997</c:v>
                </c:pt>
                <c:pt idx="88">
                  <c:v>-994</c:v>
                </c:pt>
                <c:pt idx="89">
                  <c:v>-988</c:v>
                </c:pt>
                <c:pt idx="90">
                  <c:v>-936</c:v>
                </c:pt>
                <c:pt idx="91">
                  <c:v>-882</c:v>
                </c:pt>
                <c:pt idx="92">
                  <c:v>-793</c:v>
                </c:pt>
                <c:pt idx="93">
                  <c:v>-778</c:v>
                </c:pt>
                <c:pt idx="94">
                  <c:v>-776</c:v>
                </c:pt>
                <c:pt idx="95">
                  <c:v>-765</c:v>
                </c:pt>
                <c:pt idx="96">
                  <c:v>-765</c:v>
                </c:pt>
                <c:pt idx="97">
                  <c:v>-717</c:v>
                </c:pt>
                <c:pt idx="98">
                  <c:v>-706</c:v>
                </c:pt>
                <c:pt idx="99">
                  <c:v>-703</c:v>
                </c:pt>
                <c:pt idx="100">
                  <c:v>-667</c:v>
                </c:pt>
                <c:pt idx="101">
                  <c:v>-658</c:v>
                </c:pt>
                <c:pt idx="102">
                  <c:v>-558</c:v>
                </c:pt>
                <c:pt idx="103">
                  <c:v>-532</c:v>
                </c:pt>
                <c:pt idx="104">
                  <c:v>-488</c:v>
                </c:pt>
                <c:pt idx="105">
                  <c:v>-485</c:v>
                </c:pt>
                <c:pt idx="106">
                  <c:v>-467</c:v>
                </c:pt>
                <c:pt idx="107">
                  <c:v>-467</c:v>
                </c:pt>
                <c:pt idx="108">
                  <c:v>-467</c:v>
                </c:pt>
                <c:pt idx="109">
                  <c:v>-451</c:v>
                </c:pt>
                <c:pt idx="110">
                  <c:v>-445</c:v>
                </c:pt>
                <c:pt idx="111">
                  <c:v>-443</c:v>
                </c:pt>
                <c:pt idx="112">
                  <c:v>-437</c:v>
                </c:pt>
                <c:pt idx="113">
                  <c:v>-415</c:v>
                </c:pt>
                <c:pt idx="114">
                  <c:v>-414</c:v>
                </c:pt>
                <c:pt idx="115">
                  <c:v>-414</c:v>
                </c:pt>
                <c:pt idx="116">
                  <c:v>-401</c:v>
                </c:pt>
                <c:pt idx="117">
                  <c:v>-400</c:v>
                </c:pt>
                <c:pt idx="118">
                  <c:v>-398</c:v>
                </c:pt>
                <c:pt idx="119">
                  <c:v>-398</c:v>
                </c:pt>
                <c:pt idx="120">
                  <c:v>-397</c:v>
                </c:pt>
                <c:pt idx="121">
                  <c:v>-387</c:v>
                </c:pt>
                <c:pt idx="122">
                  <c:v>-361</c:v>
                </c:pt>
                <c:pt idx="123">
                  <c:v>-356</c:v>
                </c:pt>
                <c:pt idx="124">
                  <c:v>-336</c:v>
                </c:pt>
                <c:pt idx="125">
                  <c:v>-252</c:v>
                </c:pt>
                <c:pt idx="126">
                  <c:v>-211</c:v>
                </c:pt>
                <c:pt idx="127">
                  <c:v>-208</c:v>
                </c:pt>
                <c:pt idx="128">
                  <c:v>-137</c:v>
                </c:pt>
                <c:pt idx="129">
                  <c:v>-129</c:v>
                </c:pt>
                <c:pt idx="130">
                  <c:v>-73</c:v>
                </c:pt>
                <c:pt idx="131">
                  <c:v>-14</c:v>
                </c:pt>
                <c:pt idx="132">
                  <c:v>-8</c:v>
                </c:pt>
                <c:pt idx="133">
                  <c:v>0</c:v>
                </c:pt>
                <c:pt idx="134">
                  <c:v>83</c:v>
                </c:pt>
                <c:pt idx="135">
                  <c:v>117</c:v>
                </c:pt>
                <c:pt idx="136">
                  <c:v>128</c:v>
                </c:pt>
                <c:pt idx="137">
                  <c:v>128</c:v>
                </c:pt>
                <c:pt idx="138">
                  <c:v>140</c:v>
                </c:pt>
                <c:pt idx="139">
                  <c:v>178</c:v>
                </c:pt>
                <c:pt idx="140">
                  <c:v>209</c:v>
                </c:pt>
                <c:pt idx="141">
                  <c:v>302</c:v>
                </c:pt>
                <c:pt idx="142">
                  <c:v>318</c:v>
                </c:pt>
                <c:pt idx="143">
                  <c:v>343</c:v>
                </c:pt>
                <c:pt idx="144">
                  <c:v>343</c:v>
                </c:pt>
                <c:pt idx="145">
                  <c:v>360</c:v>
                </c:pt>
                <c:pt idx="146">
                  <c:v>361</c:v>
                </c:pt>
                <c:pt idx="147">
                  <c:v>363</c:v>
                </c:pt>
                <c:pt idx="148">
                  <c:v>389</c:v>
                </c:pt>
                <c:pt idx="149">
                  <c:v>400</c:v>
                </c:pt>
                <c:pt idx="150">
                  <c:v>402</c:v>
                </c:pt>
                <c:pt idx="151">
                  <c:v>403</c:v>
                </c:pt>
                <c:pt idx="152">
                  <c:v>430</c:v>
                </c:pt>
                <c:pt idx="153">
                  <c:v>492</c:v>
                </c:pt>
                <c:pt idx="154">
                  <c:v>492</c:v>
                </c:pt>
                <c:pt idx="155">
                  <c:v>492</c:v>
                </c:pt>
                <c:pt idx="156">
                  <c:v>512</c:v>
                </c:pt>
                <c:pt idx="157">
                  <c:v>564</c:v>
                </c:pt>
                <c:pt idx="158">
                  <c:v>581</c:v>
                </c:pt>
                <c:pt idx="159">
                  <c:v>592</c:v>
                </c:pt>
                <c:pt idx="160">
                  <c:v>604</c:v>
                </c:pt>
                <c:pt idx="161">
                  <c:v>620</c:v>
                </c:pt>
                <c:pt idx="162">
                  <c:v>621</c:v>
                </c:pt>
                <c:pt idx="163">
                  <c:v>651</c:v>
                </c:pt>
                <c:pt idx="164">
                  <c:v>665</c:v>
                </c:pt>
                <c:pt idx="165">
                  <c:v>679</c:v>
                </c:pt>
                <c:pt idx="166">
                  <c:v>707</c:v>
                </c:pt>
                <c:pt idx="167">
                  <c:v>707</c:v>
                </c:pt>
                <c:pt idx="168">
                  <c:v>707</c:v>
                </c:pt>
                <c:pt idx="169">
                  <c:v>707</c:v>
                </c:pt>
                <c:pt idx="170">
                  <c:v>735</c:v>
                </c:pt>
                <c:pt idx="171">
                  <c:v>783</c:v>
                </c:pt>
                <c:pt idx="172">
                  <c:v>814</c:v>
                </c:pt>
                <c:pt idx="173">
                  <c:v>830</c:v>
                </c:pt>
                <c:pt idx="174">
                  <c:v>878</c:v>
                </c:pt>
                <c:pt idx="175">
                  <c:v>878</c:v>
                </c:pt>
                <c:pt idx="176">
                  <c:v>878</c:v>
                </c:pt>
                <c:pt idx="177">
                  <c:v>897</c:v>
                </c:pt>
                <c:pt idx="178">
                  <c:v>903</c:v>
                </c:pt>
                <c:pt idx="179">
                  <c:v>911</c:v>
                </c:pt>
                <c:pt idx="180">
                  <c:v>912</c:v>
                </c:pt>
                <c:pt idx="181">
                  <c:v>953</c:v>
                </c:pt>
                <c:pt idx="182">
                  <c:v>984</c:v>
                </c:pt>
                <c:pt idx="183">
                  <c:v>998</c:v>
                </c:pt>
                <c:pt idx="184">
                  <c:v>1006</c:v>
                </c:pt>
                <c:pt idx="185">
                  <c:v>1021</c:v>
                </c:pt>
                <c:pt idx="186">
                  <c:v>1102</c:v>
                </c:pt>
                <c:pt idx="187">
                  <c:v>1107</c:v>
                </c:pt>
                <c:pt idx="188">
                  <c:v>1110</c:v>
                </c:pt>
                <c:pt idx="189">
                  <c:v>1110</c:v>
                </c:pt>
                <c:pt idx="190">
                  <c:v>1110</c:v>
                </c:pt>
                <c:pt idx="191">
                  <c:v>1119</c:v>
                </c:pt>
                <c:pt idx="192">
                  <c:v>1122</c:v>
                </c:pt>
                <c:pt idx="193">
                  <c:v>1125</c:v>
                </c:pt>
                <c:pt idx="194">
                  <c:v>1146</c:v>
                </c:pt>
                <c:pt idx="195">
                  <c:v>1147</c:v>
                </c:pt>
                <c:pt idx="196">
                  <c:v>1150</c:v>
                </c:pt>
                <c:pt idx="197">
                  <c:v>1155</c:v>
                </c:pt>
                <c:pt idx="198">
                  <c:v>1163</c:v>
                </c:pt>
                <c:pt idx="199">
                  <c:v>1174</c:v>
                </c:pt>
                <c:pt idx="200">
                  <c:v>1174</c:v>
                </c:pt>
                <c:pt idx="201">
                  <c:v>1188</c:v>
                </c:pt>
                <c:pt idx="202">
                  <c:v>1191</c:v>
                </c:pt>
                <c:pt idx="203">
                  <c:v>1202</c:v>
                </c:pt>
                <c:pt idx="204">
                  <c:v>1219.5</c:v>
                </c:pt>
                <c:pt idx="205">
                  <c:v>1269</c:v>
                </c:pt>
                <c:pt idx="206">
                  <c:v>1278</c:v>
                </c:pt>
                <c:pt idx="207">
                  <c:v>1309</c:v>
                </c:pt>
                <c:pt idx="208">
                  <c:v>1339</c:v>
                </c:pt>
                <c:pt idx="209">
                  <c:v>1345</c:v>
                </c:pt>
                <c:pt idx="210">
                  <c:v>1359</c:v>
                </c:pt>
                <c:pt idx="211">
                  <c:v>1364</c:v>
                </c:pt>
                <c:pt idx="212">
                  <c:v>1365</c:v>
                </c:pt>
                <c:pt idx="213">
                  <c:v>1378</c:v>
                </c:pt>
                <c:pt idx="214">
                  <c:v>1384</c:v>
                </c:pt>
                <c:pt idx="215">
                  <c:v>1406</c:v>
                </c:pt>
                <c:pt idx="216">
                  <c:v>1437</c:v>
                </c:pt>
                <c:pt idx="217">
                  <c:v>1465</c:v>
                </c:pt>
                <c:pt idx="218">
                  <c:v>1465</c:v>
                </c:pt>
                <c:pt idx="219">
                  <c:v>1490</c:v>
                </c:pt>
                <c:pt idx="220">
                  <c:v>1521</c:v>
                </c:pt>
                <c:pt idx="221">
                  <c:v>1591</c:v>
                </c:pt>
                <c:pt idx="222">
                  <c:v>1611</c:v>
                </c:pt>
                <c:pt idx="223">
                  <c:v>1638</c:v>
                </c:pt>
                <c:pt idx="224">
                  <c:v>1641</c:v>
                </c:pt>
                <c:pt idx="225">
                  <c:v>1641</c:v>
                </c:pt>
                <c:pt idx="226">
                  <c:v>1645</c:v>
                </c:pt>
                <c:pt idx="227">
                  <c:v>1653</c:v>
                </c:pt>
                <c:pt idx="228">
                  <c:v>1745</c:v>
                </c:pt>
                <c:pt idx="229">
                  <c:v>1753</c:v>
                </c:pt>
                <c:pt idx="230">
                  <c:v>1798</c:v>
                </c:pt>
                <c:pt idx="231">
                  <c:v>1823</c:v>
                </c:pt>
                <c:pt idx="232">
                  <c:v>1860</c:v>
                </c:pt>
                <c:pt idx="233">
                  <c:v>1863</c:v>
                </c:pt>
                <c:pt idx="234">
                  <c:v>1863</c:v>
                </c:pt>
                <c:pt idx="235">
                  <c:v>1882</c:v>
                </c:pt>
                <c:pt idx="236">
                  <c:v>1885</c:v>
                </c:pt>
                <c:pt idx="237">
                  <c:v>1887</c:v>
                </c:pt>
                <c:pt idx="238">
                  <c:v>1910</c:v>
                </c:pt>
                <c:pt idx="239">
                  <c:v>1913</c:v>
                </c:pt>
                <c:pt idx="240">
                  <c:v>1947</c:v>
                </c:pt>
                <c:pt idx="241">
                  <c:v>1949</c:v>
                </c:pt>
                <c:pt idx="242">
                  <c:v>1967</c:v>
                </c:pt>
                <c:pt idx="243">
                  <c:v>1972</c:v>
                </c:pt>
                <c:pt idx="244">
                  <c:v>1983</c:v>
                </c:pt>
                <c:pt idx="245">
                  <c:v>1997</c:v>
                </c:pt>
                <c:pt idx="246">
                  <c:v>2006</c:v>
                </c:pt>
                <c:pt idx="247">
                  <c:v>2014</c:v>
                </c:pt>
                <c:pt idx="248">
                  <c:v>2030</c:v>
                </c:pt>
                <c:pt idx="249">
                  <c:v>2033</c:v>
                </c:pt>
                <c:pt idx="250">
                  <c:v>2061</c:v>
                </c:pt>
                <c:pt idx="251">
                  <c:v>2067</c:v>
                </c:pt>
                <c:pt idx="252">
                  <c:v>2081</c:v>
                </c:pt>
                <c:pt idx="253">
                  <c:v>2097</c:v>
                </c:pt>
                <c:pt idx="254">
                  <c:v>2097</c:v>
                </c:pt>
                <c:pt idx="255">
                  <c:v>2100</c:v>
                </c:pt>
                <c:pt idx="256">
                  <c:v>2139</c:v>
                </c:pt>
                <c:pt idx="257">
                  <c:v>2167</c:v>
                </c:pt>
                <c:pt idx="258">
                  <c:v>2188</c:v>
                </c:pt>
                <c:pt idx="259">
                  <c:v>2190</c:v>
                </c:pt>
                <c:pt idx="260">
                  <c:v>2207</c:v>
                </c:pt>
                <c:pt idx="261">
                  <c:v>2223</c:v>
                </c:pt>
                <c:pt idx="262">
                  <c:v>2268</c:v>
                </c:pt>
                <c:pt idx="263">
                  <c:v>2280</c:v>
                </c:pt>
                <c:pt idx="264">
                  <c:v>2296</c:v>
                </c:pt>
                <c:pt idx="265">
                  <c:v>2296</c:v>
                </c:pt>
                <c:pt idx="266">
                  <c:v>2335</c:v>
                </c:pt>
                <c:pt idx="267">
                  <c:v>2335</c:v>
                </c:pt>
                <c:pt idx="268">
                  <c:v>2344</c:v>
                </c:pt>
                <c:pt idx="269">
                  <c:v>2349</c:v>
                </c:pt>
                <c:pt idx="270">
                  <c:v>2402</c:v>
                </c:pt>
                <c:pt idx="271">
                  <c:v>2430</c:v>
                </c:pt>
                <c:pt idx="272">
                  <c:v>2465</c:v>
                </c:pt>
                <c:pt idx="273">
                  <c:v>2497</c:v>
                </c:pt>
                <c:pt idx="274">
                  <c:v>2534</c:v>
                </c:pt>
                <c:pt idx="275">
                  <c:v>2534</c:v>
                </c:pt>
                <c:pt idx="276">
                  <c:v>2601</c:v>
                </c:pt>
                <c:pt idx="277">
                  <c:v>2601</c:v>
                </c:pt>
                <c:pt idx="278">
                  <c:v>2604</c:v>
                </c:pt>
                <c:pt idx="279">
                  <c:v>2612</c:v>
                </c:pt>
                <c:pt idx="280">
                  <c:v>2690</c:v>
                </c:pt>
                <c:pt idx="281">
                  <c:v>2750</c:v>
                </c:pt>
                <c:pt idx="282">
                  <c:v>2755</c:v>
                </c:pt>
                <c:pt idx="283">
                  <c:v>2780</c:v>
                </c:pt>
                <c:pt idx="284">
                  <c:v>2791</c:v>
                </c:pt>
                <c:pt idx="285">
                  <c:v>2823</c:v>
                </c:pt>
                <c:pt idx="286">
                  <c:v>2836</c:v>
                </c:pt>
                <c:pt idx="287">
                  <c:v>2839</c:v>
                </c:pt>
                <c:pt idx="288">
                  <c:v>2850</c:v>
                </c:pt>
                <c:pt idx="289">
                  <c:v>2859</c:v>
                </c:pt>
                <c:pt idx="290">
                  <c:v>2934</c:v>
                </c:pt>
                <c:pt idx="291">
                  <c:v>2965</c:v>
                </c:pt>
                <c:pt idx="292">
                  <c:v>2995</c:v>
                </c:pt>
                <c:pt idx="293">
                  <c:v>3015</c:v>
                </c:pt>
                <c:pt idx="294">
                  <c:v>3057</c:v>
                </c:pt>
                <c:pt idx="295">
                  <c:v>3058</c:v>
                </c:pt>
                <c:pt idx="296">
                  <c:v>3058</c:v>
                </c:pt>
                <c:pt idx="297">
                  <c:v>3069</c:v>
                </c:pt>
                <c:pt idx="298">
                  <c:v>3161</c:v>
                </c:pt>
                <c:pt idx="299">
                  <c:v>3188</c:v>
                </c:pt>
                <c:pt idx="300">
                  <c:v>3240</c:v>
                </c:pt>
                <c:pt idx="301">
                  <c:v>3275</c:v>
                </c:pt>
                <c:pt idx="302">
                  <c:v>3287</c:v>
                </c:pt>
                <c:pt idx="303">
                  <c:v>3303</c:v>
                </c:pt>
                <c:pt idx="304">
                  <c:v>3303</c:v>
                </c:pt>
                <c:pt idx="305">
                  <c:v>3317</c:v>
                </c:pt>
                <c:pt idx="306">
                  <c:v>3401</c:v>
                </c:pt>
                <c:pt idx="307">
                  <c:v>3477</c:v>
                </c:pt>
                <c:pt idx="308">
                  <c:v>3483</c:v>
                </c:pt>
                <c:pt idx="309">
                  <c:v>3533</c:v>
                </c:pt>
                <c:pt idx="310">
                  <c:v>3580</c:v>
                </c:pt>
                <c:pt idx="311">
                  <c:v>3608</c:v>
                </c:pt>
                <c:pt idx="312">
                  <c:v>3756</c:v>
                </c:pt>
                <c:pt idx="313">
                  <c:v>3821</c:v>
                </c:pt>
                <c:pt idx="314">
                  <c:v>3840</c:v>
                </c:pt>
                <c:pt idx="315">
                  <c:v>3844</c:v>
                </c:pt>
                <c:pt idx="316">
                  <c:v>3883</c:v>
                </c:pt>
                <c:pt idx="317">
                  <c:v>3919</c:v>
                </c:pt>
                <c:pt idx="318">
                  <c:v>3989</c:v>
                </c:pt>
                <c:pt idx="319">
                  <c:v>4023</c:v>
                </c:pt>
                <c:pt idx="320">
                  <c:v>4059</c:v>
                </c:pt>
                <c:pt idx="321">
                  <c:v>4095</c:v>
                </c:pt>
                <c:pt idx="322">
                  <c:v>4120</c:v>
                </c:pt>
                <c:pt idx="323">
                  <c:v>4129</c:v>
                </c:pt>
                <c:pt idx="324">
                  <c:v>4179</c:v>
                </c:pt>
                <c:pt idx="325">
                  <c:v>4199</c:v>
                </c:pt>
                <c:pt idx="326">
                  <c:v>4252</c:v>
                </c:pt>
                <c:pt idx="327">
                  <c:v>4255</c:v>
                </c:pt>
                <c:pt idx="328">
                  <c:v>4261</c:v>
                </c:pt>
                <c:pt idx="329">
                  <c:v>4325</c:v>
                </c:pt>
                <c:pt idx="330">
                  <c:v>4378</c:v>
                </c:pt>
                <c:pt idx="331">
                  <c:v>4384</c:v>
                </c:pt>
                <c:pt idx="332">
                  <c:v>4400</c:v>
                </c:pt>
                <c:pt idx="333">
                  <c:v>4412</c:v>
                </c:pt>
                <c:pt idx="334">
                  <c:v>4439</c:v>
                </c:pt>
                <c:pt idx="335">
                  <c:v>4470</c:v>
                </c:pt>
                <c:pt idx="336">
                  <c:v>4490</c:v>
                </c:pt>
                <c:pt idx="337">
                  <c:v>4517</c:v>
                </c:pt>
                <c:pt idx="338">
                  <c:v>4557</c:v>
                </c:pt>
                <c:pt idx="339">
                  <c:v>4585</c:v>
                </c:pt>
                <c:pt idx="340">
                  <c:v>4599</c:v>
                </c:pt>
                <c:pt idx="341">
                  <c:v>4624</c:v>
                </c:pt>
                <c:pt idx="342">
                  <c:v>4627</c:v>
                </c:pt>
                <c:pt idx="343">
                  <c:v>4632</c:v>
                </c:pt>
                <c:pt idx="344">
                  <c:v>4674</c:v>
                </c:pt>
                <c:pt idx="345">
                  <c:v>4674</c:v>
                </c:pt>
                <c:pt idx="346">
                  <c:v>4692</c:v>
                </c:pt>
                <c:pt idx="347">
                  <c:v>4730</c:v>
                </c:pt>
                <c:pt idx="348">
                  <c:v>4750</c:v>
                </c:pt>
                <c:pt idx="349">
                  <c:v>4756</c:v>
                </c:pt>
                <c:pt idx="350">
                  <c:v>4773</c:v>
                </c:pt>
                <c:pt idx="351">
                  <c:v>4834</c:v>
                </c:pt>
                <c:pt idx="352">
                  <c:v>4870</c:v>
                </c:pt>
                <c:pt idx="353">
                  <c:v>4884</c:v>
                </c:pt>
                <c:pt idx="354">
                  <c:v>4892</c:v>
                </c:pt>
                <c:pt idx="355">
                  <c:v>4932</c:v>
                </c:pt>
                <c:pt idx="356">
                  <c:v>4938</c:v>
                </c:pt>
                <c:pt idx="357">
                  <c:v>4949</c:v>
                </c:pt>
                <c:pt idx="358">
                  <c:v>4965</c:v>
                </c:pt>
                <c:pt idx="359">
                  <c:v>4988</c:v>
                </c:pt>
                <c:pt idx="360">
                  <c:v>5007</c:v>
                </c:pt>
                <c:pt idx="361">
                  <c:v>5021</c:v>
                </c:pt>
                <c:pt idx="362">
                  <c:v>5066</c:v>
                </c:pt>
                <c:pt idx="363">
                  <c:v>5144</c:v>
                </c:pt>
                <c:pt idx="364">
                  <c:v>5144</c:v>
                </c:pt>
                <c:pt idx="365">
                  <c:v>5169</c:v>
                </c:pt>
                <c:pt idx="366">
                  <c:v>5172</c:v>
                </c:pt>
                <c:pt idx="367">
                  <c:v>5214</c:v>
                </c:pt>
                <c:pt idx="368">
                  <c:v>5214</c:v>
                </c:pt>
                <c:pt idx="369">
                  <c:v>5215</c:v>
                </c:pt>
                <c:pt idx="370">
                  <c:v>5251</c:v>
                </c:pt>
                <c:pt idx="371">
                  <c:v>5254</c:v>
                </c:pt>
                <c:pt idx="372">
                  <c:v>5324</c:v>
                </c:pt>
                <c:pt idx="373">
                  <c:v>5345</c:v>
                </c:pt>
                <c:pt idx="374">
                  <c:v>5416</c:v>
                </c:pt>
                <c:pt idx="375">
                  <c:v>5450</c:v>
                </c:pt>
                <c:pt idx="376">
                  <c:v>5458</c:v>
                </c:pt>
                <c:pt idx="377">
                  <c:v>5483</c:v>
                </c:pt>
                <c:pt idx="378">
                  <c:v>5489</c:v>
                </c:pt>
                <c:pt idx="379">
                  <c:v>5489</c:v>
                </c:pt>
                <c:pt idx="380">
                  <c:v>5489</c:v>
                </c:pt>
                <c:pt idx="381">
                  <c:v>5489</c:v>
                </c:pt>
                <c:pt idx="382">
                  <c:v>5489</c:v>
                </c:pt>
                <c:pt idx="383">
                  <c:v>5514</c:v>
                </c:pt>
                <c:pt idx="384">
                  <c:v>5517</c:v>
                </c:pt>
                <c:pt idx="385">
                  <c:v>5556</c:v>
                </c:pt>
                <c:pt idx="386">
                  <c:v>5556</c:v>
                </c:pt>
                <c:pt idx="387">
                  <c:v>5626</c:v>
                </c:pt>
                <c:pt idx="388">
                  <c:v>5712</c:v>
                </c:pt>
                <c:pt idx="389">
                  <c:v>5723</c:v>
                </c:pt>
                <c:pt idx="390">
                  <c:v>5726</c:v>
                </c:pt>
                <c:pt idx="391">
                  <c:v>5825</c:v>
                </c:pt>
                <c:pt idx="392">
                  <c:v>5858</c:v>
                </c:pt>
                <c:pt idx="393">
                  <c:v>5909</c:v>
                </c:pt>
                <c:pt idx="394">
                  <c:v>5909</c:v>
                </c:pt>
                <c:pt idx="395">
                  <c:v>6012</c:v>
                </c:pt>
                <c:pt idx="396">
                  <c:v>6015</c:v>
                </c:pt>
                <c:pt idx="397">
                  <c:v>6015</c:v>
                </c:pt>
                <c:pt idx="398">
                  <c:v>6015</c:v>
                </c:pt>
                <c:pt idx="399">
                  <c:v>6018</c:v>
                </c:pt>
                <c:pt idx="400">
                  <c:v>6110</c:v>
                </c:pt>
                <c:pt idx="401">
                  <c:v>6535</c:v>
                </c:pt>
                <c:pt idx="402">
                  <c:v>6706</c:v>
                </c:pt>
                <c:pt idx="403">
                  <c:v>6879</c:v>
                </c:pt>
                <c:pt idx="404">
                  <c:v>6901</c:v>
                </c:pt>
                <c:pt idx="405">
                  <c:v>7195</c:v>
                </c:pt>
                <c:pt idx="406">
                  <c:v>7217</c:v>
                </c:pt>
                <c:pt idx="407">
                  <c:v>7221.5</c:v>
                </c:pt>
                <c:pt idx="408">
                  <c:v>7243.5</c:v>
                </c:pt>
                <c:pt idx="409">
                  <c:v>7299</c:v>
                </c:pt>
                <c:pt idx="410">
                  <c:v>7314</c:v>
                </c:pt>
                <c:pt idx="411">
                  <c:v>7354</c:v>
                </c:pt>
              </c:numCache>
            </c:numRef>
          </c:xVal>
          <c:yVal>
            <c:numRef>
              <c:f>'A (old)'!$M$21:$M$998</c:f>
              <c:numCache>
                <c:formatCode>General</c:formatCode>
                <c:ptCount val="978"/>
                <c:pt idx="393">
                  <c:v>-0.12840399999549845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FC2-4E17-BB5F-A5DE67532DF8}"/>
            </c:ext>
          </c:extLst>
        </c:ser>
        <c:ser>
          <c:idx val="6"/>
          <c:order val="6"/>
          <c:tx>
            <c:strRef>
              <c:f>'A (old)'!$N$20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(old)'!$D$21:$D$143</c:f>
                <c:numCache>
                  <c:formatCode>General</c:formatCode>
                  <c:ptCount val="123"/>
                  <c:pt idx="30">
                    <c:v>0</c:v>
                  </c:pt>
                  <c:pt idx="33">
                    <c:v>0</c:v>
                  </c:pt>
                  <c:pt idx="34">
                    <c:v>0</c:v>
                  </c:pt>
                  <c:pt idx="36">
                    <c:v>0</c:v>
                  </c:pt>
                  <c:pt idx="38">
                    <c:v>0</c:v>
                  </c:pt>
                  <c:pt idx="61">
                    <c:v>3.0000000000000001E-3</c:v>
                  </c:pt>
                  <c:pt idx="62">
                    <c:v>3.0000000000000001E-3</c:v>
                  </c:pt>
                  <c:pt idx="66">
                    <c:v>0</c:v>
                  </c:pt>
                  <c:pt idx="67">
                    <c:v>0</c:v>
                  </c:pt>
                  <c:pt idx="69">
                    <c:v>0</c:v>
                  </c:pt>
                </c:numCache>
              </c:numRef>
            </c:plus>
            <c:minus>
              <c:numRef>
                <c:f>'A (old)'!$D$21:$D$143</c:f>
                <c:numCache>
                  <c:formatCode>General</c:formatCode>
                  <c:ptCount val="123"/>
                  <c:pt idx="30">
                    <c:v>0</c:v>
                  </c:pt>
                  <c:pt idx="33">
                    <c:v>0</c:v>
                  </c:pt>
                  <c:pt idx="34">
                    <c:v>0</c:v>
                  </c:pt>
                  <c:pt idx="36">
                    <c:v>0</c:v>
                  </c:pt>
                  <c:pt idx="38">
                    <c:v>0</c:v>
                  </c:pt>
                  <c:pt idx="61">
                    <c:v>3.0000000000000001E-3</c:v>
                  </c:pt>
                  <c:pt idx="62">
                    <c:v>3.0000000000000001E-3</c:v>
                  </c:pt>
                  <c:pt idx="66">
                    <c:v>0</c:v>
                  </c:pt>
                  <c:pt idx="67">
                    <c:v>0</c:v>
                  </c:pt>
                  <c:pt idx="6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(old)'!$F$21:$F$998</c:f>
              <c:numCache>
                <c:formatCode>General</c:formatCode>
                <c:ptCount val="978"/>
                <c:pt idx="0">
                  <c:v>-6373</c:v>
                </c:pt>
                <c:pt idx="1">
                  <c:v>-3839</c:v>
                </c:pt>
                <c:pt idx="2">
                  <c:v>-3402</c:v>
                </c:pt>
                <c:pt idx="3">
                  <c:v>-3377</c:v>
                </c:pt>
                <c:pt idx="4">
                  <c:v>-3361</c:v>
                </c:pt>
                <c:pt idx="5">
                  <c:v>-3360</c:v>
                </c:pt>
                <c:pt idx="6">
                  <c:v>-3349</c:v>
                </c:pt>
                <c:pt idx="7">
                  <c:v>-3345</c:v>
                </c:pt>
                <c:pt idx="8">
                  <c:v>-3335</c:v>
                </c:pt>
                <c:pt idx="9">
                  <c:v>-3333</c:v>
                </c:pt>
                <c:pt idx="10">
                  <c:v>-3324</c:v>
                </c:pt>
                <c:pt idx="11">
                  <c:v>-3251</c:v>
                </c:pt>
                <c:pt idx="12">
                  <c:v>-3212</c:v>
                </c:pt>
                <c:pt idx="13">
                  <c:v>-3173</c:v>
                </c:pt>
                <c:pt idx="14">
                  <c:v>-3167</c:v>
                </c:pt>
                <c:pt idx="15">
                  <c:v>-3167</c:v>
                </c:pt>
                <c:pt idx="16">
                  <c:v>-3145</c:v>
                </c:pt>
                <c:pt idx="17">
                  <c:v>-3142</c:v>
                </c:pt>
                <c:pt idx="18">
                  <c:v>-3126</c:v>
                </c:pt>
                <c:pt idx="19">
                  <c:v>-3114</c:v>
                </c:pt>
                <c:pt idx="20">
                  <c:v>-3100</c:v>
                </c:pt>
                <c:pt idx="21">
                  <c:v>-3098</c:v>
                </c:pt>
                <c:pt idx="22">
                  <c:v>-3097</c:v>
                </c:pt>
                <c:pt idx="23">
                  <c:v>-3094</c:v>
                </c:pt>
                <c:pt idx="24">
                  <c:v>-3083</c:v>
                </c:pt>
                <c:pt idx="25">
                  <c:v>-3078</c:v>
                </c:pt>
                <c:pt idx="26">
                  <c:v>-3059.5</c:v>
                </c:pt>
                <c:pt idx="27">
                  <c:v>-3017</c:v>
                </c:pt>
                <c:pt idx="28">
                  <c:v>-2924</c:v>
                </c:pt>
                <c:pt idx="29">
                  <c:v>-2921</c:v>
                </c:pt>
                <c:pt idx="30">
                  <c:v>-2894</c:v>
                </c:pt>
                <c:pt idx="31">
                  <c:v>-2868</c:v>
                </c:pt>
                <c:pt idx="32">
                  <c:v>-2865</c:v>
                </c:pt>
                <c:pt idx="33">
                  <c:v>-2860</c:v>
                </c:pt>
                <c:pt idx="34">
                  <c:v>-2821</c:v>
                </c:pt>
                <c:pt idx="35">
                  <c:v>-2819</c:v>
                </c:pt>
                <c:pt idx="36">
                  <c:v>-2818</c:v>
                </c:pt>
                <c:pt idx="37">
                  <c:v>-2809</c:v>
                </c:pt>
                <c:pt idx="38">
                  <c:v>-2793</c:v>
                </c:pt>
                <c:pt idx="39">
                  <c:v>-2753</c:v>
                </c:pt>
                <c:pt idx="40">
                  <c:v>-2725</c:v>
                </c:pt>
                <c:pt idx="41">
                  <c:v>-2647</c:v>
                </c:pt>
                <c:pt idx="42">
                  <c:v>-2644</c:v>
                </c:pt>
                <c:pt idx="43">
                  <c:v>-2638</c:v>
                </c:pt>
                <c:pt idx="44">
                  <c:v>-2616</c:v>
                </c:pt>
                <c:pt idx="45">
                  <c:v>-2616</c:v>
                </c:pt>
                <c:pt idx="46">
                  <c:v>-2616</c:v>
                </c:pt>
                <c:pt idx="47">
                  <c:v>-2616</c:v>
                </c:pt>
                <c:pt idx="48">
                  <c:v>-2613</c:v>
                </c:pt>
                <c:pt idx="49">
                  <c:v>-2605</c:v>
                </c:pt>
                <c:pt idx="50">
                  <c:v>-2605</c:v>
                </c:pt>
                <c:pt idx="51">
                  <c:v>-2605</c:v>
                </c:pt>
                <c:pt idx="52">
                  <c:v>-2577</c:v>
                </c:pt>
                <c:pt idx="53">
                  <c:v>-2550</c:v>
                </c:pt>
                <c:pt idx="54">
                  <c:v>-2512.5</c:v>
                </c:pt>
                <c:pt idx="55">
                  <c:v>-2496</c:v>
                </c:pt>
                <c:pt idx="56">
                  <c:v>-2494</c:v>
                </c:pt>
                <c:pt idx="57">
                  <c:v>-2491</c:v>
                </c:pt>
                <c:pt idx="58">
                  <c:v>-2485</c:v>
                </c:pt>
                <c:pt idx="59">
                  <c:v>-2468</c:v>
                </c:pt>
                <c:pt idx="60">
                  <c:v>-2454</c:v>
                </c:pt>
                <c:pt idx="61">
                  <c:v>-2426</c:v>
                </c:pt>
                <c:pt idx="62">
                  <c:v>-2407</c:v>
                </c:pt>
                <c:pt idx="63">
                  <c:v>-2281</c:v>
                </c:pt>
                <c:pt idx="64">
                  <c:v>-2252</c:v>
                </c:pt>
                <c:pt idx="65">
                  <c:v>-2241</c:v>
                </c:pt>
                <c:pt idx="66">
                  <c:v>-2096</c:v>
                </c:pt>
                <c:pt idx="67">
                  <c:v>-2074</c:v>
                </c:pt>
                <c:pt idx="68">
                  <c:v>-2012</c:v>
                </c:pt>
                <c:pt idx="69">
                  <c:v>-1794</c:v>
                </c:pt>
                <c:pt idx="70">
                  <c:v>-1780</c:v>
                </c:pt>
                <c:pt idx="71">
                  <c:v>-1769</c:v>
                </c:pt>
                <c:pt idx="72">
                  <c:v>-1741</c:v>
                </c:pt>
                <c:pt idx="73">
                  <c:v>-1724</c:v>
                </c:pt>
                <c:pt idx="74">
                  <c:v>-1674</c:v>
                </c:pt>
                <c:pt idx="75">
                  <c:v>-1649</c:v>
                </c:pt>
                <c:pt idx="76">
                  <c:v>-1638</c:v>
                </c:pt>
                <c:pt idx="77">
                  <c:v>-1581</c:v>
                </c:pt>
                <c:pt idx="78">
                  <c:v>-1570</c:v>
                </c:pt>
                <c:pt idx="79">
                  <c:v>-1474</c:v>
                </c:pt>
                <c:pt idx="80">
                  <c:v>-1330</c:v>
                </c:pt>
                <c:pt idx="81">
                  <c:v>-1319</c:v>
                </c:pt>
                <c:pt idx="82">
                  <c:v>-1215</c:v>
                </c:pt>
                <c:pt idx="83">
                  <c:v>-1205</c:v>
                </c:pt>
                <c:pt idx="84">
                  <c:v>-1176</c:v>
                </c:pt>
                <c:pt idx="85">
                  <c:v>-1109</c:v>
                </c:pt>
                <c:pt idx="86">
                  <c:v>-1050</c:v>
                </c:pt>
                <c:pt idx="87">
                  <c:v>-997</c:v>
                </c:pt>
                <c:pt idx="88">
                  <c:v>-994</c:v>
                </c:pt>
                <c:pt idx="89">
                  <c:v>-988</c:v>
                </c:pt>
                <c:pt idx="90">
                  <c:v>-936</c:v>
                </c:pt>
                <c:pt idx="91">
                  <c:v>-882</c:v>
                </c:pt>
                <c:pt idx="92">
                  <c:v>-793</c:v>
                </c:pt>
                <c:pt idx="93">
                  <c:v>-778</c:v>
                </c:pt>
                <c:pt idx="94">
                  <c:v>-776</c:v>
                </c:pt>
                <c:pt idx="95">
                  <c:v>-765</c:v>
                </c:pt>
                <c:pt idx="96">
                  <c:v>-765</c:v>
                </c:pt>
                <c:pt idx="97">
                  <c:v>-717</c:v>
                </c:pt>
                <c:pt idx="98">
                  <c:v>-706</c:v>
                </c:pt>
                <c:pt idx="99">
                  <c:v>-703</c:v>
                </c:pt>
                <c:pt idx="100">
                  <c:v>-667</c:v>
                </c:pt>
                <c:pt idx="101">
                  <c:v>-658</c:v>
                </c:pt>
                <c:pt idx="102">
                  <c:v>-558</c:v>
                </c:pt>
                <c:pt idx="103">
                  <c:v>-532</c:v>
                </c:pt>
                <c:pt idx="104">
                  <c:v>-488</c:v>
                </c:pt>
                <c:pt idx="105">
                  <c:v>-485</c:v>
                </c:pt>
                <c:pt idx="106">
                  <c:v>-467</c:v>
                </c:pt>
                <c:pt idx="107">
                  <c:v>-467</c:v>
                </c:pt>
                <c:pt idx="108">
                  <c:v>-467</c:v>
                </c:pt>
                <c:pt idx="109">
                  <c:v>-451</c:v>
                </c:pt>
                <c:pt idx="110">
                  <c:v>-445</c:v>
                </c:pt>
                <c:pt idx="111">
                  <c:v>-443</c:v>
                </c:pt>
                <c:pt idx="112">
                  <c:v>-437</c:v>
                </c:pt>
                <c:pt idx="113">
                  <c:v>-415</c:v>
                </c:pt>
                <c:pt idx="114">
                  <c:v>-414</c:v>
                </c:pt>
                <c:pt idx="115">
                  <c:v>-414</c:v>
                </c:pt>
                <c:pt idx="116">
                  <c:v>-401</c:v>
                </c:pt>
                <c:pt idx="117">
                  <c:v>-400</c:v>
                </c:pt>
                <c:pt idx="118">
                  <c:v>-398</c:v>
                </c:pt>
                <c:pt idx="119">
                  <c:v>-398</c:v>
                </c:pt>
                <c:pt idx="120">
                  <c:v>-397</c:v>
                </c:pt>
                <c:pt idx="121">
                  <c:v>-387</c:v>
                </c:pt>
                <c:pt idx="122">
                  <c:v>-361</c:v>
                </c:pt>
                <c:pt idx="123">
                  <c:v>-356</c:v>
                </c:pt>
                <c:pt idx="124">
                  <c:v>-336</c:v>
                </c:pt>
                <c:pt idx="125">
                  <c:v>-252</c:v>
                </c:pt>
                <c:pt idx="126">
                  <c:v>-211</c:v>
                </c:pt>
                <c:pt idx="127">
                  <c:v>-208</c:v>
                </c:pt>
                <c:pt idx="128">
                  <c:v>-137</c:v>
                </c:pt>
                <c:pt idx="129">
                  <c:v>-129</c:v>
                </c:pt>
                <c:pt idx="130">
                  <c:v>-73</c:v>
                </c:pt>
                <c:pt idx="131">
                  <c:v>-14</c:v>
                </c:pt>
                <c:pt idx="132">
                  <c:v>-8</c:v>
                </c:pt>
                <c:pt idx="133">
                  <c:v>0</c:v>
                </c:pt>
                <c:pt idx="134">
                  <c:v>83</c:v>
                </c:pt>
                <c:pt idx="135">
                  <c:v>117</c:v>
                </c:pt>
                <c:pt idx="136">
                  <c:v>128</c:v>
                </c:pt>
                <c:pt idx="137">
                  <c:v>128</c:v>
                </c:pt>
                <c:pt idx="138">
                  <c:v>140</c:v>
                </c:pt>
                <c:pt idx="139">
                  <c:v>178</c:v>
                </c:pt>
                <c:pt idx="140">
                  <c:v>209</c:v>
                </c:pt>
                <c:pt idx="141">
                  <c:v>302</c:v>
                </c:pt>
                <c:pt idx="142">
                  <c:v>318</c:v>
                </c:pt>
                <c:pt idx="143">
                  <c:v>343</c:v>
                </c:pt>
                <c:pt idx="144">
                  <c:v>343</c:v>
                </c:pt>
                <c:pt idx="145">
                  <c:v>360</c:v>
                </c:pt>
                <c:pt idx="146">
                  <c:v>361</c:v>
                </c:pt>
                <c:pt idx="147">
                  <c:v>363</c:v>
                </c:pt>
                <c:pt idx="148">
                  <c:v>389</c:v>
                </c:pt>
                <c:pt idx="149">
                  <c:v>400</c:v>
                </c:pt>
                <c:pt idx="150">
                  <c:v>402</c:v>
                </c:pt>
                <c:pt idx="151">
                  <c:v>403</c:v>
                </c:pt>
                <c:pt idx="152">
                  <c:v>430</c:v>
                </c:pt>
                <c:pt idx="153">
                  <c:v>492</c:v>
                </c:pt>
                <c:pt idx="154">
                  <c:v>492</c:v>
                </c:pt>
                <c:pt idx="155">
                  <c:v>492</c:v>
                </c:pt>
                <c:pt idx="156">
                  <c:v>512</c:v>
                </c:pt>
                <c:pt idx="157">
                  <c:v>564</c:v>
                </c:pt>
                <c:pt idx="158">
                  <c:v>581</c:v>
                </c:pt>
                <c:pt idx="159">
                  <c:v>592</c:v>
                </c:pt>
                <c:pt idx="160">
                  <c:v>604</c:v>
                </c:pt>
                <c:pt idx="161">
                  <c:v>620</c:v>
                </c:pt>
                <c:pt idx="162">
                  <c:v>621</c:v>
                </c:pt>
                <c:pt idx="163">
                  <c:v>651</c:v>
                </c:pt>
                <c:pt idx="164">
                  <c:v>665</c:v>
                </c:pt>
                <c:pt idx="165">
                  <c:v>679</c:v>
                </c:pt>
                <c:pt idx="166">
                  <c:v>707</c:v>
                </c:pt>
                <c:pt idx="167">
                  <c:v>707</c:v>
                </c:pt>
                <c:pt idx="168">
                  <c:v>707</c:v>
                </c:pt>
                <c:pt idx="169">
                  <c:v>707</c:v>
                </c:pt>
                <c:pt idx="170">
                  <c:v>735</c:v>
                </c:pt>
                <c:pt idx="171">
                  <c:v>783</c:v>
                </c:pt>
                <c:pt idx="172">
                  <c:v>814</c:v>
                </c:pt>
                <c:pt idx="173">
                  <c:v>830</c:v>
                </c:pt>
                <c:pt idx="174">
                  <c:v>878</c:v>
                </c:pt>
                <c:pt idx="175">
                  <c:v>878</c:v>
                </c:pt>
                <c:pt idx="176">
                  <c:v>878</c:v>
                </c:pt>
                <c:pt idx="177">
                  <c:v>897</c:v>
                </c:pt>
                <c:pt idx="178">
                  <c:v>903</c:v>
                </c:pt>
                <c:pt idx="179">
                  <c:v>911</c:v>
                </c:pt>
                <c:pt idx="180">
                  <c:v>912</c:v>
                </c:pt>
                <c:pt idx="181">
                  <c:v>953</c:v>
                </c:pt>
                <c:pt idx="182">
                  <c:v>984</c:v>
                </c:pt>
                <c:pt idx="183">
                  <c:v>998</c:v>
                </c:pt>
                <c:pt idx="184">
                  <c:v>1006</c:v>
                </c:pt>
                <c:pt idx="185">
                  <c:v>1021</c:v>
                </c:pt>
                <c:pt idx="186">
                  <c:v>1102</c:v>
                </c:pt>
                <c:pt idx="187">
                  <c:v>1107</c:v>
                </c:pt>
                <c:pt idx="188">
                  <c:v>1110</c:v>
                </c:pt>
                <c:pt idx="189">
                  <c:v>1110</c:v>
                </c:pt>
                <c:pt idx="190">
                  <c:v>1110</c:v>
                </c:pt>
                <c:pt idx="191">
                  <c:v>1119</c:v>
                </c:pt>
                <c:pt idx="192">
                  <c:v>1122</c:v>
                </c:pt>
                <c:pt idx="193">
                  <c:v>1125</c:v>
                </c:pt>
                <c:pt idx="194">
                  <c:v>1146</c:v>
                </c:pt>
                <c:pt idx="195">
                  <c:v>1147</c:v>
                </c:pt>
                <c:pt idx="196">
                  <c:v>1150</c:v>
                </c:pt>
                <c:pt idx="197">
                  <c:v>1155</c:v>
                </c:pt>
                <c:pt idx="198">
                  <c:v>1163</c:v>
                </c:pt>
                <c:pt idx="199">
                  <c:v>1174</c:v>
                </c:pt>
                <c:pt idx="200">
                  <c:v>1174</c:v>
                </c:pt>
                <c:pt idx="201">
                  <c:v>1188</c:v>
                </c:pt>
                <c:pt idx="202">
                  <c:v>1191</c:v>
                </c:pt>
                <c:pt idx="203">
                  <c:v>1202</c:v>
                </c:pt>
                <c:pt idx="204">
                  <c:v>1219.5</c:v>
                </c:pt>
                <c:pt idx="205">
                  <c:v>1269</c:v>
                </c:pt>
                <c:pt idx="206">
                  <c:v>1278</c:v>
                </c:pt>
                <c:pt idx="207">
                  <c:v>1309</c:v>
                </c:pt>
                <c:pt idx="208">
                  <c:v>1339</c:v>
                </c:pt>
                <c:pt idx="209">
                  <c:v>1345</c:v>
                </c:pt>
                <c:pt idx="210">
                  <c:v>1359</c:v>
                </c:pt>
                <c:pt idx="211">
                  <c:v>1364</c:v>
                </c:pt>
                <c:pt idx="212">
                  <c:v>1365</c:v>
                </c:pt>
                <c:pt idx="213">
                  <c:v>1378</c:v>
                </c:pt>
                <c:pt idx="214">
                  <c:v>1384</c:v>
                </c:pt>
                <c:pt idx="215">
                  <c:v>1406</c:v>
                </c:pt>
                <c:pt idx="216">
                  <c:v>1437</c:v>
                </c:pt>
                <c:pt idx="217">
                  <c:v>1465</c:v>
                </c:pt>
                <c:pt idx="218">
                  <c:v>1465</c:v>
                </c:pt>
                <c:pt idx="219">
                  <c:v>1490</c:v>
                </c:pt>
                <c:pt idx="220">
                  <c:v>1521</c:v>
                </c:pt>
                <c:pt idx="221">
                  <c:v>1591</c:v>
                </c:pt>
                <c:pt idx="222">
                  <c:v>1611</c:v>
                </c:pt>
                <c:pt idx="223">
                  <c:v>1638</c:v>
                </c:pt>
                <c:pt idx="224">
                  <c:v>1641</c:v>
                </c:pt>
                <c:pt idx="225">
                  <c:v>1641</c:v>
                </c:pt>
                <c:pt idx="226">
                  <c:v>1645</c:v>
                </c:pt>
                <c:pt idx="227">
                  <c:v>1653</c:v>
                </c:pt>
                <c:pt idx="228">
                  <c:v>1745</c:v>
                </c:pt>
                <c:pt idx="229">
                  <c:v>1753</c:v>
                </c:pt>
                <c:pt idx="230">
                  <c:v>1798</c:v>
                </c:pt>
                <c:pt idx="231">
                  <c:v>1823</c:v>
                </c:pt>
                <c:pt idx="232">
                  <c:v>1860</c:v>
                </c:pt>
                <c:pt idx="233">
                  <c:v>1863</c:v>
                </c:pt>
                <c:pt idx="234">
                  <c:v>1863</c:v>
                </c:pt>
                <c:pt idx="235">
                  <c:v>1882</c:v>
                </c:pt>
                <c:pt idx="236">
                  <c:v>1885</c:v>
                </c:pt>
                <c:pt idx="237">
                  <c:v>1887</c:v>
                </c:pt>
                <c:pt idx="238">
                  <c:v>1910</c:v>
                </c:pt>
                <c:pt idx="239">
                  <c:v>1913</c:v>
                </c:pt>
                <c:pt idx="240">
                  <c:v>1947</c:v>
                </c:pt>
                <c:pt idx="241">
                  <c:v>1949</c:v>
                </c:pt>
                <c:pt idx="242">
                  <c:v>1967</c:v>
                </c:pt>
                <c:pt idx="243">
                  <c:v>1972</c:v>
                </c:pt>
                <c:pt idx="244">
                  <c:v>1983</c:v>
                </c:pt>
                <c:pt idx="245">
                  <c:v>1997</c:v>
                </c:pt>
                <c:pt idx="246">
                  <c:v>2006</c:v>
                </c:pt>
                <c:pt idx="247">
                  <c:v>2014</c:v>
                </c:pt>
                <c:pt idx="248">
                  <c:v>2030</c:v>
                </c:pt>
                <c:pt idx="249">
                  <c:v>2033</c:v>
                </c:pt>
                <c:pt idx="250">
                  <c:v>2061</c:v>
                </c:pt>
                <c:pt idx="251">
                  <c:v>2067</c:v>
                </c:pt>
                <c:pt idx="252">
                  <c:v>2081</c:v>
                </c:pt>
                <c:pt idx="253">
                  <c:v>2097</c:v>
                </c:pt>
                <c:pt idx="254">
                  <c:v>2097</c:v>
                </c:pt>
                <c:pt idx="255">
                  <c:v>2100</c:v>
                </c:pt>
                <c:pt idx="256">
                  <c:v>2139</c:v>
                </c:pt>
                <c:pt idx="257">
                  <c:v>2167</c:v>
                </c:pt>
                <c:pt idx="258">
                  <c:v>2188</c:v>
                </c:pt>
                <c:pt idx="259">
                  <c:v>2190</c:v>
                </c:pt>
                <c:pt idx="260">
                  <c:v>2207</c:v>
                </c:pt>
                <c:pt idx="261">
                  <c:v>2223</c:v>
                </c:pt>
                <c:pt idx="262">
                  <c:v>2268</c:v>
                </c:pt>
                <c:pt idx="263">
                  <c:v>2280</c:v>
                </c:pt>
                <c:pt idx="264">
                  <c:v>2296</c:v>
                </c:pt>
                <c:pt idx="265">
                  <c:v>2296</c:v>
                </c:pt>
                <c:pt idx="266">
                  <c:v>2335</c:v>
                </c:pt>
                <c:pt idx="267">
                  <c:v>2335</c:v>
                </c:pt>
                <c:pt idx="268">
                  <c:v>2344</c:v>
                </c:pt>
                <c:pt idx="269">
                  <c:v>2349</c:v>
                </c:pt>
                <c:pt idx="270">
                  <c:v>2402</c:v>
                </c:pt>
                <c:pt idx="271">
                  <c:v>2430</c:v>
                </c:pt>
                <c:pt idx="272">
                  <c:v>2465</c:v>
                </c:pt>
                <c:pt idx="273">
                  <c:v>2497</c:v>
                </c:pt>
                <c:pt idx="274">
                  <c:v>2534</c:v>
                </c:pt>
                <c:pt idx="275">
                  <c:v>2534</c:v>
                </c:pt>
                <c:pt idx="276">
                  <c:v>2601</c:v>
                </c:pt>
                <c:pt idx="277">
                  <c:v>2601</c:v>
                </c:pt>
                <c:pt idx="278">
                  <c:v>2604</c:v>
                </c:pt>
                <c:pt idx="279">
                  <c:v>2612</c:v>
                </c:pt>
                <c:pt idx="280">
                  <c:v>2690</c:v>
                </c:pt>
                <c:pt idx="281">
                  <c:v>2750</c:v>
                </c:pt>
                <c:pt idx="282">
                  <c:v>2755</c:v>
                </c:pt>
                <c:pt idx="283">
                  <c:v>2780</c:v>
                </c:pt>
                <c:pt idx="284">
                  <c:v>2791</c:v>
                </c:pt>
                <c:pt idx="285">
                  <c:v>2823</c:v>
                </c:pt>
                <c:pt idx="286">
                  <c:v>2836</c:v>
                </c:pt>
                <c:pt idx="287">
                  <c:v>2839</c:v>
                </c:pt>
                <c:pt idx="288">
                  <c:v>2850</c:v>
                </c:pt>
                <c:pt idx="289">
                  <c:v>2859</c:v>
                </c:pt>
                <c:pt idx="290">
                  <c:v>2934</c:v>
                </c:pt>
                <c:pt idx="291">
                  <c:v>2965</c:v>
                </c:pt>
                <c:pt idx="292">
                  <c:v>2995</c:v>
                </c:pt>
                <c:pt idx="293">
                  <c:v>3015</c:v>
                </c:pt>
                <c:pt idx="294">
                  <c:v>3057</c:v>
                </c:pt>
                <c:pt idx="295">
                  <c:v>3058</c:v>
                </c:pt>
                <c:pt idx="296">
                  <c:v>3058</c:v>
                </c:pt>
                <c:pt idx="297">
                  <c:v>3069</c:v>
                </c:pt>
                <c:pt idx="298">
                  <c:v>3161</c:v>
                </c:pt>
                <c:pt idx="299">
                  <c:v>3188</c:v>
                </c:pt>
                <c:pt idx="300">
                  <c:v>3240</c:v>
                </c:pt>
                <c:pt idx="301">
                  <c:v>3275</c:v>
                </c:pt>
                <c:pt idx="302">
                  <c:v>3287</c:v>
                </c:pt>
                <c:pt idx="303">
                  <c:v>3303</c:v>
                </c:pt>
                <c:pt idx="304">
                  <c:v>3303</c:v>
                </c:pt>
                <c:pt idx="305">
                  <c:v>3317</c:v>
                </c:pt>
                <c:pt idx="306">
                  <c:v>3401</c:v>
                </c:pt>
                <c:pt idx="307">
                  <c:v>3477</c:v>
                </c:pt>
                <c:pt idx="308">
                  <c:v>3483</c:v>
                </c:pt>
                <c:pt idx="309">
                  <c:v>3533</c:v>
                </c:pt>
                <c:pt idx="310">
                  <c:v>3580</c:v>
                </c:pt>
                <c:pt idx="311">
                  <c:v>3608</c:v>
                </c:pt>
                <c:pt idx="312">
                  <c:v>3756</c:v>
                </c:pt>
                <c:pt idx="313">
                  <c:v>3821</c:v>
                </c:pt>
                <c:pt idx="314">
                  <c:v>3840</c:v>
                </c:pt>
                <c:pt idx="315">
                  <c:v>3844</c:v>
                </c:pt>
                <c:pt idx="316">
                  <c:v>3883</c:v>
                </c:pt>
                <c:pt idx="317">
                  <c:v>3919</c:v>
                </c:pt>
                <c:pt idx="318">
                  <c:v>3989</c:v>
                </c:pt>
                <c:pt idx="319">
                  <c:v>4023</c:v>
                </c:pt>
                <c:pt idx="320">
                  <c:v>4059</c:v>
                </c:pt>
                <c:pt idx="321">
                  <c:v>4095</c:v>
                </c:pt>
                <c:pt idx="322">
                  <c:v>4120</c:v>
                </c:pt>
                <c:pt idx="323">
                  <c:v>4129</c:v>
                </c:pt>
                <c:pt idx="324">
                  <c:v>4179</c:v>
                </c:pt>
                <c:pt idx="325">
                  <c:v>4199</c:v>
                </c:pt>
                <c:pt idx="326">
                  <c:v>4252</c:v>
                </c:pt>
                <c:pt idx="327">
                  <c:v>4255</c:v>
                </c:pt>
                <c:pt idx="328">
                  <c:v>4261</c:v>
                </c:pt>
                <c:pt idx="329">
                  <c:v>4325</c:v>
                </c:pt>
                <c:pt idx="330">
                  <c:v>4378</c:v>
                </c:pt>
                <c:pt idx="331">
                  <c:v>4384</c:v>
                </c:pt>
                <c:pt idx="332">
                  <c:v>4400</c:v>
                </c:pt>
                <c:pt idx="333">
                  <c:v>4412</c:v>
                </c:pt>
                <c:pt idx="334">
                  <c:v>4439</c:v>
                </c:pt>
                <c:pt idx="335">
                  <c:v>4470</c:v>
                </c:pt>
                <c:pt idx="336">
                  <c:v>4490</c:v>
                </c:pt>
                <c:pt idx="337">
                  <c:v>4517</c:v>
                </c:pt>
                <c:pt idx="338">
                  <c:v>4557</c:v>
                </c:pt>
                <c:pt idx="339">
                  <c:v>4585</c:v>
                </c:pt>
                <c:pt idx="340">
                  <c:v>4599</c:v>
                </c:pt>
                <c:pt idx="341">
                  <c:v>4624</c:v>
                </c:pt>
                <c:pt idx="342">
                  <c:v>4627</c:v>
                </c:pt>
                <c:pt idx="343">
                  <c:v>4632</c:v>
                </c:pt>
                <c:pt idx="344">
                  <c:v>4674</c:v>
                </c:pt>
                <c:pt idx="345">
                  <c:v>4674</c:v>
                </c:pt>
                <c:pt idx="346">
                  <c:v>4692</c:v>
                </c:pt>
                <c:pt idx="347">
                  <c:v>4730</c:v>
                </c:pt>
                <c:pt idx="348">
                  <c:v>4750</c:v>
                </c:pt>
                <c:pt idx="349">
                  <c:v>4756</c:v>
                </c:pt>
                <c:pt idx="350">
                  <c:v>4773</c:v>
                </c:pt>
                <c:pt idx="351">
                  <c:v>4834</c:v>
                </c:pt>
                <c:pt idx="352">
                  <c:v>4870</c:v>
                </c:pt>
                <c:pt idx="353">
                  <c:v>4884</c:v>
                </c:pt>
                <c:pt idx="354">
                  <c:v>4892</c:v>
                </c:pt>
                <c:pt idx="355">
                  <c:v>4932</c:v>
                </c:pt>
                <c:pt idx="356">
                  <c:v>4938</c:v>
                </c:pt>
                <c:pt idx="357">
                  <c:v>4949</c:v>
                </c:pt>
                <c:pt idx="358">
                  <c:v>4965</c:v>
                </c:pt>
                <c:pt idx="359">
                  <c:v>4988</c:v>
                </c:pt>
                <c:pt idx="360">
                  <c:v>5007</c:v>
                </c:pt>
                <c:pt idx="361">
                  <c:v>5021</c:v>
                </c:pt>
                <c:pt idx="362">
                  <c:v>5066</c:v>
                </c:pt>
                <c:pt idx="363">
                  <c:v>5144</c:v>
                </c:pt>
                <c:pt idx="364">
                  <c:v>5144</c:v>
                </c:pt>
                <c:pt idx="365">
                  <c:v>5169</c:v>
                </c:pt>
                <c:pt idx="366">
                  <c:v>5172</c:v>
                </c:pt>
                <c:pt idx="367">
                  <c:v>5214</c:v>
                </c:pt>
                <c:pt idx="368">
                  <c:v>5214</c:v>
                </c:pt>
                <c:pt idx="369">
                  <c:v>5215</c:v>
                </c:pt>
                <c:pt idx="370">
                  <c:v>5251</c:v>
                </c:pt>
                <c:pt idx="371">
                  <c:v>5254</c:v>
                </c:pt>
                <c:pt idx="372">
                  <c:v>5324</c:v>
                </c:pt>
                <c:pt idx="373">
                  <c:v>5345</c:v>
                </c:pt>
                <c:pt idx="374">
                  <c:v>5416</c:v>
                </c:pt>
                <c:pt idx="375">
                  <c:v>5450</c:v>
                </c:pt>
                <c:pt idx="376">
                  <c:v>5458</c:v>
                </c:pt>
                <c:pt idx="377">
                  <c:v>5483</c:v>
                </c:pt>
                <c:pt idx="378">
                  <c:v>5489</c:v>
                </c:pt>
                <c:pt idx="379">
                  <c:v>5489</c:v>
                </c:pt>
                <c:pt idx="380">
                  <c:v>5489</c:v>
                </c:pt>
                <c:pt idx="381">
                  <c:v>5489</c:v>
                </c:pt>
                <c:pt idx="382">
                  <c:v>5489</c:v>
                </c:pt>
                <c:pt idx="383">
                  <c:v>5514</c:v>
                </c:pt>
                <c:pt idx="384">
                  <c:v>5517</c:v>
                </c:pt>
                <c:pt idx="385">
                  <c:v>5556</c:v>
                </c:pt>
                <c:pt idx="386">
                  <c:v>5556</c:v>
                </c:pt>
                <c:pt idx="387">
                  <c:v>5626</c:v>
                </c:pt>
                <c:pt idx="388">
                  <c:v>5712</c:v>
                </c:pt>
                <c:pt idx="389">
                  <c:v>5723</c:v>
                </c:pt>
                <c:pt idx="390">
                  <c:v>5726</c:v>
                </c:pt>
                <c:pt idx="391">
                  <c:v>5825</c:v>
                </c:pt>
                <c:pt idx="392">
                  <c:v>5858</c:v>
                </c:pt>
                <c:pt idx="393">
                  <c:v>5909</c:v>
                </c:pt>
                <c:pt idx="394">
                  <c:v>5909</c:v>
                </c:pt>
                <c:pt idx="395">
                  <c:v>6012</c:v>
                </c:pt>
                <c:pt idx="396">
                  <c:v>6015</c:v>
                </c:pt>
                <c:pt idx="397">
                  <c:v>6015</c:v>
                </c:pt>
                <c:pt idx="398">
                  <c:v>6015</c:v>
                </c:pt>
                <c:pt idx="399">
                  <c:v>6018</c:v>
                </c:pt>
                <c:pt idx="400">
                  <c:v>6110</c:v>
                </c:pt>
                <c:pt idx="401">
                  <c:v>6535</c:v>
                </c:pt>
                <c:pt idx="402">
                  <c:v>6706</c:v>
                </c:pt>
                <c:pt idx="403">
                  <c:v>6879</c:v>
                </c:pt>
                <c:pt idx="404">
                  <c:v>6901</c:v>
                </c:pt>
                <c:pt idx="405">
                  <c:v>7195</c:v>
                </c:pt>
                <c:pt idx="406">
                  <c:v>7217</c:v>
                </c:pt>
                <c:pt idx="407">
                  <c:v>7221.5</c:v>
                </c:pt>
                <c:pt idx="408">
                  <c:v>7243.5</c:v>
                </c:pt>
                <c:pt idx="409">
                  <c:v>7299</c:v>
                </c:pt>
                <c:pt idx="410">
                  <c:v>7314</c:v>
                </c:pt>
                <c:pt idx="411">
                  <c:v>7354</c:v>
                </c:pt>
              </c:numCache>
            </c:numRef>
          </c:xVal>
          <c:yVal>
            <c:numRef>
              <c:f>'A (old)'!$N$21:$N$998</c:f>
              <c:numCache>
                <c:formatCode>General</c:formatCode>
                <c:ptCount val="978"/>
                <c:pt idx="153">
                  <c:v>6.4800000836839899E-4</c:v>
                </c:pt>
                <c:pt idx="154">
                  <c:v>1.648000004934147E-3</c:v>
                </c:pt>
                <c:pt idx="155">
                  <c:v>4.6480000019073486E-3</c:v>
                </c:pt>
                <c:pt idx="166">
                  <c:v>-5.3919999991194345E-3</c:v>
                </c:pt>
                <c:pt idx="167">
                  <c:v>1.608000005944632E-3</c:v>
                </c:pt>
                <c:pt idx="168">
                  <c:v>2.60800000251038E-3</c:v>
                </c:pt>
                <c:pt idx="169">
                  <c:v>7.6079999998910353E-3</c:v>
                </c:pt>
                <c:pt idx="174">
                  <c:v>-9.3679999990854412E-3</c:v>
                </c:pt>
                <c:pt idx="175">
                  <c:v>-4.3679999944288284E-3</c:v>
                </c:pt>
                <c:pt idx="176">
                  <c:v>6.320000029518269E-4</c:v>
                </c:pt>
                <c:pt idx="237">
                  <c:v>-8.4719999940716662E-3</c:v>
                </c:pt>
                <c:pt idx="250">
                  <c:v>-1.3815999998769257E-2</c:v>
                </c:pt>
                <c:pt idx="257">
                  <c:v>-1.3151999992260244E-2</c:v>
                </c:pt>
                <c:pt idx="262">
                  <c:v>-1.8207999994046986E-2</c:v>
                </c:pt>
                <c:pt idx="264">
                  <c:v>-2.1975999996357132E-2</c:v>
                </c:pt>
                <c:pt idx="265">
                  <c:v>-1.7975999995542224E-2</c:v>
                </c:pt>
                <c:pt idx="266">
                  <c:v>-2.0759999999427237E-2</c:v>
                </c:pt>
                <c:pt idx="267">
                  <c:v>-2.0759999999427237E-2</c:v>
                </c:pt>
                <c:pt idx="269">
                  <c:v>-2.2144000002299435E-2</c:v>
                </c:pt>
                <c:pt idx="276">
                  <c:v>-2.4055999994743615E-2</c:v>
                </c:pt>
                <c:pt idx="277">
                  <c:v>-2.3055999998177867E-2</c:v>
                </c:pt>
                <c:pt idx="278">
                  <c:v>-1.8423999994411133E-2</c:v>
                </c:pt>
                <c:pt idx="286">
                  <c:v>-3.9215999997395556E-2</c:v>
                </c:pt>
                <c:pt idx="401">
                  <c:v>-0.14295999999740161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FC2-4E17-BB5F-A5DE67532DF8}"/>
            </c:ext>
          </c:extLst>
        </c:ser>
        <c:ser>
          <c:idx val="7"/>
          <c:order val="7"/>
          <c:tx>
            <c:strRef>
              <c:f>'A (old)'!$O$20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(old)'!$F$21:$F$998</c:f>
              <c:numCache>
                <c:formatCode>General</c:formatCode>
                <c:ptCount val="978"/>
                <c:pt idx="0">
                  <c:v>-6373</c:v>
                </c:pt>
                <c:pt idx="1">
                  <c:v>-3839</c:v>
                </c:pt>
                <c:pt idx="2">
                  <c:v>-3402</c:v>
                </c:pt>
                <c:pt idx="3">
                  <c:v>-3377</c:v>
                </c:pt>
                <c:pt idx="4">
                  <c:v>-3361</c:v>
                </c:pt>
                <c:pt idx="5">
                  <c:v>-3360</c:v>
                </c:pt>
                <c:pt idx="6">
                  <c:v>-3349</c:v>
                </c:pt>
                <c:pt idx="7">
                  <c:v>-3345</c:v>
                </c:pt>
                <c:pt idx="8">
                  <c:v>-3335</c:v>
                </c:pt>
                <c:pt idx="9">
                  <c:v>-3333</c:v>
                </c:pt>
                <c:pt idx="10">
                  <c:v>-3324</c:v>
                </c:pt>
                <c:pt idx="11">
                  <c:v>-3251</c:v>
                </c:pt>
                <c:pt idx="12">
                  <c:v>-3212</c:v>
                </c:pt>
                <c:pt idx="13">
                  <c:v>-3173</c:v>
                </c:pt>
                <c:pt idx="14">
                  <c:v>-3167</c:v>
                </c:pt>
                <c:pt idx="15">
                  <c:v>-3167</c:v>
                </c:pt>
                <c:pt idx="16">
                  <c:v>-3145</c:v>
                </c:pt>
                <c:pt idx="17">
                  <c:v>-3142</c:v>
                </c:pt>
                <c:pt idx="18">
                  <c:v>-3126</c:v>
                </c:pt>
                <c:pt idx="19">
                  <c:v>-3114</c:v>
                </c:pt>
                <c:pt idx="20">
                  <c:v>-3100</c:v>
                </c:pt>
                <c:pt idx="21">
                  <c:v>-3098</c:v>
                </c:pt>
                <c:pt idx="22">
                  <c:v>-3097</c:v>
                </c:pt>
                <c:pt idx="23">
                  <c:v>-3094</c:v>
                </c:pt>
                <c:pt idx="24">
                  <c:v>-3083</c:v>
                </c:pt>
                <c:pt idx="25">
                  <c:v>-3078</c:v>
                </c:pt>
                <c:pt idx="26">
                  <c:v>-3059.5</c:v>
                </c:pt>
                <c:pt idx="27">
                  <c:v>-3017</c:v>
                </c:pt>
                <c:pt idx="28">
                  <c:v>-2924</c:v>
                </c:pt>
                <c:pt idx="29">
                  <c:v>-2921</c:v>
                </c:pt>
                <c:pt idx="30">
                  <c:v>-2894</c:v>
                </c:pt>
                <c:pt idx="31">
                  <c:v>-2868</c:v>
                </c:pt>
                <c:pt idx="32">
                  <c:v>-2865</c:v>
                </c:pt>
                <c:pt idx="33">
                  <c:v>-2860</c:v>
                </c:pt>
                <c:pt idx="34">
                  <c:v>-2821</c:v>
                </c:pt>
                <c:pt idx="35">
                  <c:v>-2819</c:v>
                </c:pt>
                <c:pt idx="36">
                  <c:v>-2818</c:v>
                </c:pt>
                <c:pt idx="37">
                  <c:v>-2809</c:v>
                </c:pt>
                <c:pt idx="38">
                  <c:v>-2793</c:v>
                </c:pt>
                <c:pt idx="39">
                  <c:v>-2753</c:v>
                </c:pt>
                <c:pt idx="40">
                  <c:v>-2725</c:v>
                </c:pt>
                <c:pt idx="41">
                  <c:v>-2647</c:v>
                </c:pt>
                <c:pt idx="42">
                  <c:v>-2644</c:v>
                </c:pt>
                <c:pt idx="43">
                  <c:v>-2638</c:v>
                </c:pt>
                <c:pt idx="44">
                  <c:v>-2616</c:v>
                </c:pt>
                <c:pt idx="45">
                  <c:v>-2616</c:v>
                </c:pt>
                <c:pt idx="46">
                  <c:v>-2616</c:v>
                </c:pt>
                <c:pt idx="47">
                  <c:v>-2616</c:v>
                </c:pt>
                <c:pt idx="48">
                  <c:v>-2613</c:v>
                </c:pt>
                <c:pt idx="49">
                  <c:v>-2605</c:v>
                </c:pt>
                <c:pt idx="50">
                  <c:v>-2605</c:v>
                </c:pt>
                <c:pt idx="51">
                  <c:v>-2605</c:v>
                </c:pt>
                <c:pt idx="52">
                  <c:v>-2577</c:v>
                </c:pt>
                <c:pt idx="53">
                  <c:v>-2550</c:v>
                </c:pt>
                <c:pt idx="54">
                  <c:v>-2512.5</c:v>
                </c:pt>
                <c:pt idx="55">
                  <c:v>-2496</c:v>
                </c:pt>
                <c:pt idx="56">
                  <c:v>-2494</c:v>
                </c:pt>
                <c:pt idx="57">
                  <c:v>-2491</c:v>
                </c:pt>
                <c:pt idx="58">
                  <c:v>-2485</c:v>
                </c:pt>
                <c:pt idx="59">
                  <c:v>-2468</c:v>
                </c:pt>
                <c:pt idx="60">
                  <c:v>-2454</c:v>
                </c:pt>
                <c:pt idx="61">
                  <c:v>-2426</c:v>
                </c:pt>
                <c:pt idx="62">
                  <c:v>-2407</c:v>
                </c:pt>
                <c:pt idx="63">
                  <c:v>-2281</c:v>
                </c:pt>
                <c:pt idx="64">
                  <c:v>-2252</c:v>
                </c:pt>
                <c:pt idx="65">
                  <c:v>-2241</c:v>
                </c:pt>
                <c:pt idx="66">
                  <c:v>-2096</c:v>
                </c:pt>
                <c:pt idx="67">
                  <c:v>-2074</c:v>
                </c:pt>
                <c:pt idx="68">
                  <c:v>-2012</c:v>
                </c:pt>
                <c:pt idx="69">
                  <c:v>-1794</c:v>
                </c:pt>
                <c:pt idx="70">
                  <c:v>-1780</c:v>
                </c:pt>
                <c:pt idx="71">
                  <c:v>-1769</c:v>
                </c:pt>
                <c:pt idx="72">
                  <c:v>-1741</c:v>
                </c:pt>
                <c:pt idx="73">
                  <c:v>-1724</c:v>
                </c:pt>
                <c:pt idx="74">
                  <c:v>-1674</c:v>
                </c:pt>
                <c:pt idx="75">
                  <c:v>-1649</c:v>
                </c:pt>
                <c:pt idx="76">
                  <c:v>-1638</c:v>
                </c:pt>
                <c:pt idx="77">
                  <c:v>-1581</c:v>
                </c:pt>
                <c:pt idx="78">
                  <c:v>-1570</c:v>
                </c:pt>
                <c:pt idx="79">
                  <c:v>-1474</c:v>
                </c:pt>
                <c:pt idx="80">
                  <c:v>-1330</c:v>
                </c:pt>
                <c:pt idx="81">
                  <c:v>-1319</c:v>
                </c:pt>
                <c:pt idx="82">
                  <c:v>-1215</c:v>
                </c:pt>
                <c:pt idx="83">
                  <c:v>-1205</c:v>
                </c:pt>
                <c:pt idx="84">
                  <c:v>-1176</c:v>
                </c:pt>
                <c:pt idx="85">
                  <c:v>-1109</c:v>
                </c:pt>
                <c:pt idx="86">
                  <c:v>-1050</c:v>
                </c:pt>
                <c:pt idx="87">
                  <c:v>-997</c:v>
                </c:pt>
                <c:pt idx="88">
                  <c:v>-994</c:v>
                </c:pt>
                <c:pt idx="89">
                  <c:v>-988</c:v>
                </c:pt>
                <c:pt idx="90">
                  <c:v>-936</c:v>
                </c:pt>
                <c:pt idx="91">
                  <c:v>-882</c:v>
                </c:pt>
                <c:pt idx="92">
                  <c:v>-793</c:v>
                </c:pt>
                <c:pt idx="93">
                  <c:v>-778</c:v>
                </c:pt>
                <c:pt idx="94">
                  <c:v>-776</c:v>
                </c:pt>
                <c:pt idx="95">
                  <c:v>-765</c:v>
                </c:pt>
                <c:pt idx="96">
                  <c:v>-765</c:v>
                </c:pt>
                <c:pt idx="97">
                  <c:v>-717</c:v>
                </c:pt>
                <c:pt idx="98">
                  <c:v>-706</c:v>
                </c:pt>
                <c:pt idx="99">
                  <c:v>-703</c:v>
                </c:pt>
                <c:pt idx="100">
                  <c:v>-667</c:v>
                </c:pt>
                <c:pt idx="101">
                  <c:v>-658</c:v>
                </c:pt>
                <c:pt idx="102">
                  <c:v>-558</c:v>
                </c:pt>
                <c:pt idx="103">
                  <c:v>-532</c:v>
                </c:pt>
                <c:pt idx="104">
                  <c:v>-488</c:v>
                </c:pt>
                <c:pt idx="105">
                  <c:v>-485</c:v>
                </c:pt>
                <c:pt idx="106">
                  <c:v>-467</c:v>
                </c:pt>
                <c:pt idx="107">
                  <c:v>-467</c:v>
                </c:pt>
                <c:pt idx="108">
                  <c:v>-467</c:v>
                </c:pt>
                <c:pt idx="109">
                  <c:v>-451</c:v>
                </c:pt>
                <c:pt idx="110">
                  <c:v>-445</c:v>
                </c:pt>
                <c:pt idx="111">
                  <c:v>-443</c:v>
                </c:pt>
                <c:pt idx="112">
                  <c:v>-437</c:v>
                </c:pt>
                <c:pt idx="113">
                  <c:v>-415</c:v>
                </c:pt>
                <c:pt idx="114">
                  <c:v>-414</c:v>
                </c:pt>
                <c:pt idx="115">
                  <c:v>-414</c:v>
                </c:pt>
                <c:pt idx="116">
                  <c:v>-401</c:v>
                </c:pt>
                <c:pt idx="117">
                  <c:v>-400</c:v>
                </c:pt>
                <c:pt idx="118">
                  <c:v>-398</c:v>
                </c:pt>
                <c:pt idx="119">
                  <c:v>-398</c:v>
                </c:pt>
                <c:pt idx="120">
                  <c:v>-397</c:v>
                </c:pt>
                <c:pt idx="121">
                  <c:v>-387</c:v>
                </c:pt>
                <c:pt idx="122">
                  <c:v>-361</c:v>
                </c:pt>
                <c:pt idx="123">
                  <c:v>-356</c:v>
                </c:pt>
                <c:pt idx="124">
                  <c:v>-336</c:v>
                </c:pt>
                <c:pt idx="125">
                  <c:v>-252</c:v>
                </c:pt>
                <c:pt idx="126">
                  <c:v>-211</c:v>
                </c:pt>
                <c:pt idx="127">
                  <c:v>-208</c:v>
                </c:pt>
                <c:pt idx="128">
                  <c:v>-137</c:v>
                </c:pt>
                <c:pt idx="129">
                  <c:v>-129</c:v>
                </c:pt>
                <c:pt idx="130">
                  <c:v>-73</c:v>
                </c:pt>
                <c:pt idx="131">
                  <c:v>-14</c:v>
                </c:pt>
                <c:pt idx="132">
                  <c:v>-8</c:v>
                </c:pt>
                <c:pt idx="133">
                  <c:v>0</c:v>
                </c:pt>
                <c:pt idx="134">
                  <c:v>83</c:v>
                </c:pt>
                <c:pt idx="135">
                  <c:v>117</c:v>
                </c:pt>
                <c:pt idx="136">
                  <c:v>128</c:v>
                </c:pt>
                <c:pt idx="137">
                  <c:v>128</c:v>
                </c:pt>
                <c:pt idx="138">
                  <c:v>140</c:v>
                </c:pt>
                <c:pt idx="139">
                  <c:v>178</c:v>
                </c:pt>
                <c:pt idx="140">
                  <c:v>209</c:v>
                </c:pt>
                <c:pt idx="141">
                  <c:v>302</c:v>
                </c:pt>
                <c:pt idx="142">
                  <c:v>318</c:v>
                </c:pt>
                <c:pt idx="143">
                  <c:v>343</c:v>
                </c:pt>
                <c:pt idx="144">
                  <c:v>343</c:v>
                </c:pt>
                <c:pt idx="145">
                  <c:v>360</c:v>
                </c:pt>
                <c:pt idx="146">
                  <c:v>361</c:v>
                </c:pt>
                <c:pt idx="147">
                  <c:v>363</c:v>
                </c:pt>
                <c:pt idx="148">
                  <c:v>389</c:v>
                </c:pt>
                <c:pt idx="149">
                  <c:v>400</c:v>
                </c:pt>
                <c:pt idx="150">
                  <c:v>402</c:v>
                </c:pt>
                <c:pt idx="151">
                  <c:v>403</c:v>
                </c:pt>
                <c:pt idx="152">
                  <c:v>430</c:v>
                </c:pt>
                <c:pt idx="153">
                  <c:v>492</c:v>
                </c:pt>
                <c:pt idx="154">
                  <c:v>492</c:v>
                </c:pt>
                <c:pt idx="155">
                  <c:v>492</c:v>
                </c:pt>
                <c:pt idx="156">
                  <c:v>512</c:v>
                </c:pt>
                <c:pt idx="157">
                  <c:v>564</c:v>
                </c:pt>
                <c:pt idx="158">
                  <c:v>581</c:v>
                </c:pt>
                <c:pt idx="159">
                  <c:v>592</c:v>
                </c:pt>
                <c:pt idx="160">
                  <c:v>604</c:v>
                </c:pt>
                <c:pt idx="161">
                  <c:v>620</c:v>
                </c:pt>
                <c:pt idx="162">
                  <c:v>621</c:v>
                </c:pt>
                <c:pt idx="163">
                  <c:v>651</c:v>
                </c:pt>
                <c:pt idx="164">
                  <c:v>665</c:v>
                </c:pt>
                <c:pt idx="165">
                  <c:v>679</c:v>
                </c:pt>
                <c:pt idx="166">
                  <c:v>707</c:v>
                </c:pt>
                <c:pt idx="167">
                  <c:v>707</c:v>
                </c:pt>
                <c:pt idx="168">
                  <c:v>707</c:v>
                </c:pt>
                <c:pt idx="169">
                  <c:v>707</c:v>
                </c:pt>
                <c:pt idx="170">
                  <c:v>735</c:v>
                </c:pt>
                <c:pt idx="171">
                  <c:v>783</c:v>
                </c:pt>
                <c:pt idx="172">
                  <c:v>814</c:v>
                </c:pt>
                <c:pt idx="173">
                  <c:v>830</c:v>
                </c:pt>
                <c:pt idx="174">
                  <c:v>878</c:v>
                </c:pt>
                <c:pt idx="175">
                  <c:v>878</c:v>
                </c:pt>
                <c:pt idx="176">
                  <c:v>878</c:v>
                </c:pt>
                <c:pt idx="177">
                  <c:v>897</c:v>
                </c:pt>
                <c:pt idx="178">
                  <c:v>903</c:v>
                </c:pt>
                <c:pt idx="179">
                  <c:v>911</c:v>
                </c:pt>
                <c:pt idx="180">
                  <c:v>912</c:v>
                </c:pt>
                <c:pt idx="181">
                  <c:v>953</c:v>
                </c:pt>
                <c:pt idx="182">
                  <c:v>984</c:v>
                </c:pt>
                <c:pt idx="183">
                  <c:v>998</c:v>
                </c:pt>
                <c:pt idx="184">
                  <c:v>1006</c:v>
                </c:pt>
                <c:pt idx="185">
                  <c:v>1021</c:v>
                </c:pt>
                <c:pt idx="186">
                  <c:v>1102</c:v>
                </c:pt>
                <c:pt idx="187">
                  <c:v>1107</c:v>
                </c:pt>
                <c:pt idx="188">
                  <c:v>1110</c:v>
                </c:pt>
                <c:pt idx="189">
                  <c:v>1110</c:v>
                </c:pt>
                <c:pt idx="190">
                  <c:v>1110</c:v>
                </c:pt>
                <c:pt idx="191">
                  <c:v>1119</c:v>
                </c:pt>
                <c:pt idx="192">
                  <c:v>1122</c:v>
                </c:pt>
                <c:pt idx="193">
                  <c:v>1125</c:v>
                </c:pt>
                <c:pt idx="194">
                  <c:v>1146</c:v>
                </c:pt>
                <c:pt idx="195">
                  <c:v>1147</c:v>
                </c:pt>
                <c:pt idx="196">
                  <c:v>1150</c:v>
                </c:pt>
                <c:pt idx="197">
                  <c:v>1155</c:v>
                </c:pt>
                <c:pt idx="198">
                  <c:v>1163</c:v>
                </c:pt>
                <c:pt idx="199">
                  <c:v>1174</c:v>
                </c:pt>
                <c:pt idx="200">
                  <c:v>1174</c:v>
                </c:pt>
                <c:pt idx="201">
                  <c:v>1188</c:v>
                </c:pt>
                <c:pt idx="202">
                  <c:v>1191</c:v>
                </c:pt>
                <c:pt idx="203">
                  <c:v>1202</c:v>
                </c:pt>
                <c:pt idx="204">
                  <c:v>1219.5</c:v>
                </c:pt>
                <c:pt idx="205">
                  <c:v>1269</c:v>
                </c:pt>
                <c:pt idx="206">
                  <c:v>1278</c:v>
                </c:pt>
                <c:pt idx="207">
                  <c:v>1309</c:v>
                </c:pt>
                <c:pt idx="208">
                  <c:v>1339</c:v>
                </c:pt>
                <c:pt idx="209">
                  <c:v>1345</c:v>
                </c:pt>
                <c:pt idx="210">
                  <c:v>1359</c:v>
                </c:pt>
                <c:pt idx="211">
                  <c:v>1364</c:v>
                </c:pt>
                <c:pt idx="212">
                  <c:v>1365</c:v>
                </c:pt>
                <c:pt idx="213">
                  <c:v>1378</c:v>
                </c:pt>
                <c:pt idx="214">
                  <c:v>1384</c:v>
                </c:pt>
                <c:pt idx="215">
                  <c:v>1406</c:v>
                </c:pt>
                <c:pt idx="216">
                  <c:v>1437</c:v>
                </c:pt>
                <c:pt idx="217">
                  <c:v>1465</c:v>
                </c:pt>
                <c:pt idx="218">
                  <c:v>1465</c:v>
                </c:pt>
                <c:pt idx="219">
                  <c:v>1490</c:v>
                </c:pt>
                <c:pt idx="220">
                  <c:v>1521</c:v>
                </c:pt>
                <c:pt idx="221">
                  <c:v>1591</c:v>
                </c:pt>
                <c:pt idx="222">
                  <c:v>1611</c:v>
                </c:pt>
                <c:pt idx="223">
                  <c:v>1638</c:v>
                </c:pt>
                <c:pt idx="224">
                  <c:v>1641</c:v>
                </c:pt>
                <c:pt idx="225">
                  <c:v>1641</c:v>
                </c:pt>
                <c:pt idx="226">
                  <c:v>1645</c:v>
                </c:pt>
                <c:pt idx="227">
                  <c:v>1653</c:v>
                </c:pt>
                <c:pt idx="228">
                  <c:v>1745</c:v>
                </c:pt>
                <c:pt idx="229">
                  <c:v>1753</c:v>
                </c:pt>
                <c:pt idx="230">
                  <c:v>1798</c:v>
                </c:pt>
                <c:pt idx="231">
                  <c:v>1823</c:v>
                </c:pt>
                <c:pt idx="232">
                  <c:v>1860</c:v>
                </c:pt>
                <c:pt idx="233">
                  <c:v>1863</c:v>
                </c:pt>
                <c:pt idx="234">
                  <c:v>1863</c:v>
                </c:pt>
                <c:pt idx="235">
                  <c:v>1882</c:v>
                </c:pt>
                <c:pt idx="236">
                  <c:v>1885</c:v>
                </c:pt>
                <c:pt idx="237">
                  <c:v>1887</c:v>
                </c:pt>
                <c:pt idx="238">
                  <c:v>1910</c:v>
                </c:pt>
                <c:pt idx="239">
                  <c:v>1913</c:v>
                </c:pt>
                <c:pt idx="240">
                  <c:v>1947</c:v>
                </c:pt>
                <c:pt idx="241">
                  <c:v>1949</c:v>
                </c:pt>
                <c:pt idx="242">
                  <c:v>1967</c:v>
                </c:pt>
                <c:pt idx="243">
                  <c:v>1972</c:v>
                </c:pt>
                <c:pt idx="244">
                  <c:v>1983</c:v>
                </c:pt>
                <c:pt idx="245">
                  <c:v>1997</c:v>
                </c:pt>
                <c:pt idx="246">
                  <c:v>2006</c:v>
                </c:pt>
                <c:pt idx="247">
                  <c:v>2014</c:v>
                </c:pt>
                <c:pt idx="248">
                  <c:v>2030</c:v>
                </c:pt>
                <c:pt idx="249">
                  <c:v>2033</c:v>
                </c:pt>
                <c:pt idx="250">
                  <c:v>2061</c:v>
                </c:pt>
                <c:pt idx="251">
                  <c:v>2067</c:v>
                </c:pt>
                <c:pt idx="252">
                  <c:v>2081</c:v>
                </c:pt>
                <c:pt idx="253">
                  <c:v>2097</c:v>
                </c:pt>
                <c:pt idx="254">
                  <c:v>2097</c:v>
                </c:pt>
                <c:pt idx="255">
                  <c:v>2100</c:v>
                </c:pt>
                <c:pt idx="256">
                  <c:v>2139</c:v>
                </c:pt>
                <c:pt idx="257">
                  <c:v>2167</c:v>
                </c:pt>
                <c:pt idx="258">
                  <c:v>2188</c:v>
                </c:pt>
                <c:pt idx="259">
                  <c:v>2190</c:v>
                </c:pt>
                <c:pt idx="260">
                  <c:v>2207</c:v>
                </c:pt>
                <c:pt idx="261">
                  <c:v>2223</c:v>
                </c:pt>
                <c:pt idx="262">
                  <c:v>2268</c:v>
                </c:pt>
                <c:pt idx="263">
                  <c:v>2280</c:v>
                </c:pt>
                <c:pt idx="264">
                  <c:v>2296</c:v>
                </c:pt>
                <c:pt idx="265">
                  <c:v>2296</c:v>
                </c:pt>
                <c:pt idx="266">
                  <c:v>2335</c:v>
                </c:pt>
                <c:pt idx="267">
                  <c:v>2335</c:v>
                </c:pt>
                <c:pt idx="268">
                  <c:v>2344</c:v>
                </c:pt>
                <c:pt idx="269">
                  <c:v>2349</c:v>
                </c:pt>
                <c:pt idx="270">
                  <c:v>2402</c:v>
                </c:pt>
                <c:pt idx="271">
                  <c:v>2430</c:v>
                </c:pt>
                <c:pt idx="272">
                  <c:v>2465</c:v>
                </c:pt>
                <c:pt idx="273">
                  <c:v>2497</c:v>
                </c:pt>
                <c:pt idx="274">
                  <c:v>2534</c:v>
                </c:pt>
                <c:pt idx="275">
                  <c:v>2534</c:v>
                </c:pt>
                <c:pt idx="276">
                  <c:v>2601</c:v>
                </c:pt>
                <c:pt idx="277">
                  <c:v>2601</c:v>
                </c:pt>
                <c:pt idx="278">
                  <c:v>2604</c:v>
                </c:pt>
                <c:pt idx="279">
                  <c:v>2612</c:v>
                </c:pt>
                <c:pt idx="280">
                  <c:v>2690</c:v>
                </c:pt>
                <c:pt idx="281">
                  <c:v>2750</c:v>
                </c:pt>
                <c:pt idx="282">
                  <c:v>2755</c:v>
                </c:pt>
                <c:pt idx="283">
                  <c:v>2780</c:v>
                </c:pt>
                <c:pt idx="284">
                  <c:v>2791</c:v>
                </c:pt>
                <c:pt idx="285">
                  <c:v>2823</c:v>
                </c:pt>
                <c:pt idx="286">
                  <c:v>2836</c:v>
                </c:pt>
                <c:pt idx="287">
                  <c:v>2839</c:v>
                </c:pt>
                <c:pt idx="288">
                  <c:v>2850</c:v>
                </c:pt>
                <c:pt idx="289">
                  <c:v>2859</c:v>
                </c:pt>
                <c:pt idx="290">
                  <c:v>2934</c:v>
                </c:pt>
                <c:pt idx="291">
                  <c:v>2965</c:v>
                </c:pt>
                <c:pt idx="292">
                  <c:v>2995</c:v>
                </c:pt>
                <c:pt idx="293">
                  <c:v>3015</c:v>
                </c:pt>
                <c:pt idx="294">
                  <c:v>3057</c:v>
                </c:pt>
                <c:pt idx="295">
                  <c:v>3058</c:v>
                </c:pt>
                <c:pt idx="296">
                  <c:v>3058</c:v>
                </c:pt>
                <c:pt idx="297">
                  <c:v>3069</c:v>
                </c:pt>
                <c:pt idx="298">
                  <c:v>3161</c:v>
                </c:pt>
                <c:pt idx="299">
                  <c:v>3188</c:v>
                </c:pt>
                <c:pt idx="300">
                  <c:v>3240</c:v>
                </c:pt>
                <c:pt idx="301">
                  <c:v>3275</c:v>
                </c:pt>
                <c:pt idx="302">
                  <c:v>3287</c:v>
                </c:pt>
                <c:pt idx="303">
                  <c:v>3303</c:v>
                </c:pt>
                <c:pt idx="304">
                  <c:v>3303</c:v>
                </c:pt>
                <c:pt idx="305">
                  <c:v>3317</c:v>
                </c:pt>
                <c:pt idx="306">
                  <c:v>3401</c:v>
                </c:pt>
                <c:pt idx="307">
                  <c:v>3477</c:v>
                </c:pt>
                <c:pt idx="308">
                  <c:v>3483</c:v>
                </c:pt>
                <c:pt idx="309">
                  <c:v>3533</c:v>
                </c:pt>
                <c:pt idx="310">
                  <c:v>3580</c:v>
                </c:pt>
                <c:pt idx="311">
                  <c:v>3608</c:v>
                </c:pt>
                <c:pt idx="312">
                  <c:v>3756</c:v>
                </c:pt>
                <c:pt idx="313">
                  <c:v>3821</c:v>
                </c:pt>
                <c:pt idx="314">
                  <c:v>3840</c:v>
                </c:pt>
                <c:pt idx="315">
                  <c:v>3844</c:v>
                </c:pt>
                <c:pt idx="316">
                  <c:v>3883</c:v>
                </c:pt>
                <c:pt idx="317">
                  <c:v>3919</c:v>
                </c:pt>
                <c:pt idx="318">
                  <c:v>3989</c:v>
                </c:pt>
                <c:pt idx="319">
                  <c:v>4023</c:v>
                </c:pt>
                <c:pt idx="320">
                  <c:v>4059</c:v>
                </c:pt>
                <c:pt idx="321">
                  <c:v>4095</c:v>
                </c:pt>
                <c:pt idx="322">
                  <c:v>4120</c:v>
                </c:pt>
                <c:pt idx="323">
                  <c:v>4129</c:v>
                </c:pt>
                <c:pt idx="324">
                  <c:v>4179</c:v>
                </c:pt>
                <c:pt idx="325">
                  <c:v>4199</c:v>
                </c:pt>
                <c:pt idx="326">
                  <c:v>4252</c:v>
                </c:pt>
                <c:pt idx="327">
                  <c:v>4255</c:v>
                </c:pt>
                <c:pt idx="328">
                  <c:v>4261</c:v>
                </c:pt>
                <c:pt idx="329">
                  <c:v>4325</c:v>
                </c:pt>
                <c:pt idx="330">
                  <c:v>4378</c:v>
                </c:pt>
                <c:pt idx="331">
                  <c:v>4384</c:v>
                </c:pt>
                <c:pt idx="332">
                  <c:v>4400</c:v>
                </c:pt>
                <c:pt idx="333">
                  <c:v>4412</c:v>
                </c:pt>
                <c:pt idx="334">
                  <c:v>4439</c:v>
                </c:pt>
                <c:pt idx="335">
                  <c:v>4470</c:v>
                </c:pt>
                <c:pt idx="336">
                  <c:v>4490</c:v>
                </c:pt>
                <c:pt idx="337">
                  <c:v>4517</c:v>
                </c:pt>
                <c:pt idx="338">
                  <c:v>4557</c:v>
                </c:pt>
                <c:pt idx="339">
                  <c:v>4585</c:v>
                </c:pt>
                <c:pt idx="340">
                  <c:v>4599</c:v>
                </c:pt>
                <c:pt idx="341">
                  <c:v>4624</c:v>
                </c:pt>
                <c:pt idx="342">
                  <c:v>4627</c:v>
                </c:pt>
                <c:pt idx="343">
                  <c:v>4632</c:v>
                </c:pt>
                <c:pt idx="344">
                  <c:v>4674</c:v>
                </c:pt>
                <c:pt idx="345">
                  <c:v>4674</c:v>
                </c:pt>
                <c:pt idx="346">
                  <c:v>4692</c:v>
                </c:pt>
                <c:pt idx="347">
                  <c:v>4730</c:v>
                </c:pt>
                <c:pt idx="348">
                  <c:v>4750</c:v>
                </c:pt>
                <c:pt idx="349">
                  <c:v>4756</c:v>
                </c:pt>
                <c:pt idx="350">
                  <c:v>4773</c:v>
                </c:pt>
                <c:pt idx="351">
                  <c:v>4834</c:v>
                </c:pt>
                <c:pt idx="352">
                  <c:v>4870</c:v>
                </c:pt>
                <c:pt idx="353">
                  <c:v>4884</c:v>
                </c:pt>
                <c:pt idx="354">
                  <c:v>4892</c:v>
                </c:pt>
                <c:pt idx="355">
                  <c:v>4932</c:v>
                </c:pt>
                <c:pt idx="356">
                  <c:v>4938</c:v>
                </c:pt>
                <c:pt idx="357">
                  <c:v>4949</c:v>
                </c:pt>
                <c:pt idx="358">
                  <c:v>4965</c:v>
                </c:pt>
                <c:pt idx="359">
                  <c:v>4988</c:v>
                </c:pt>
                <c:pt idx="360">
                  <c:v>5007</c:v>
                </c:pt>
                <c:pt idx="361">
                  <c:v>5021</c:v>
                </c:pt>
                <c:pt idx="362">
                  <c:v>5066</c:v>
                </c:pt>
                <c:pt idx="363">
                  <c:v>5144</c:v>
                </c:pt>
                <c:pt idx="364">
                  <c:v>5144</c:v>
                </c:pt>
                <c:pt idx="365">
                  <c:v>5169</c:v>
                </c:pt>
                <c:pt idx="366">
                  <c:v>5172</c:v>
                </c:pt>
                <c:pt idx="367">
                  <c:v>5214</c:v>
                </c:pt>
                <c:pt idx="368">
                  <c:v>5214</c:v>
                </c:pt>
                <c:pt idx="369">
                  <c:v>5215</c:v>
                </c:pt>
                <c:pt idx="370">
                  <c:v>5251</c:v>
                </c:pt>
                <c:pt idx="371">
                  <c:v>5254</c:v>
                </c:pt>
                <c:pt idx="372">
                  <c:v>5324</c:v>
                </c:pt>
                <c:pt idx="373">
                  <c:v>5345</c:v>
                </c:pt>
                <c:pt idx="374">
                  <c:v>5416</c:v>
                </c:pt>
                <c:pt idx="375">
                  <c:v>5450</c:v>
                </c:pt>
                <c:pt idx="376">
                  <c:v>5458</c:v>
                </c:pt>
                <c:pt idx="377">
                  <c:v>5483</c:v>
                </c:pt>
                <c:pt idx="378">
                  <c:v>5489</c:v>
                </c:pt>
                <c:pt idx="379">
                  <c:v>5489</c:v>
                </c:pt>
                <c:pt idx="380">
                  <c:v>5489</c:v>
                </c:pt>
                <c:pt idx="381">
                  <c:v>5489</c:v>
                </c:pt>
                <c:pt idx="382">
                  <c:v>5489</c:v>
                </c:pt>
                <c:pt idx="383">
                  <c:v>5514</c:v>
                </c:pt>
                <c:pt idx="384">
                  <c:v>5517</c:v>
                </c:pt>
                <c:pt idx="385">
                  <c:v>5556</c:v>
                </c:pt>
                <c:pt idx="386">
                  <c:v>5556</c:v>
                </c:pt>
                <c:pt idx="387">
                  <c:v>5626</c:v>
                </c:pt>
                <c:pt idx="388">
                  <c:v>5712</c:v>
                </c:pt>
                <c:pt idx="389">
                  <c:v>5723</c:v>
                </c:pt>
                <c:pt idx="390">
                  <c:v>5726</c:v>
                </c:pt>
                <c:pt idx="391">
                  <c:v>5825</c:v>
                </c:pt>
                <c:pt idx="392">
                  <c:v>5858</c:v>
                </c:pt>
                <c:pt idx="393">
                  <c:v>5909</c:v>
                </c:pt>
                <c:pt idx="394">
                  <c:v>5909</c:v>
                </c:pt>
                <c:pt idx="395">
                  <c:v>6012</c:v>
                </c:pt>
                <c:pt idx="396">
                  <c:v>6015</c:v>
                </c:pt>
                <c:pt idx="397">
                  <c:v>6015</c:v>
                </c:pt>
                <c:pt idx="398">
                  <c:v>6015</c:v>
                </c:pt>
                <c:pt idx="399">
                  <c:v>6018</c:v>
                </c:pt>
                <c:pt idx="400">
                  <c:v>6110</c:v>
                </c:pt>
                <c:pt idx="401">
                  <c:v>6535</c:v>
                </c:pt>
                <c:pt idx="402">
                  <c:v>6706</c:v>
                </c:pt>
                <c:pt idx="403">
                  <c:v>6879</c:v>
                </c:pt>
                <c:pt idx="404">
                  <c:v>6901</c:v>
                </c:pt>
                <c:pt idx="405">
                  <c:v>7195</c:v>
                </c:pt>
                <c:pt idx="406">
                  <c:v>7217</c:v>
                </c:pt>
                <c:pt idx="407">
                  <c:v>7221.5</c:v>
                </c:pt>
                <c:pt idx="408">
                  <c:v>7243.5</c:v>
                </c:pt>
                <c:pt idx="409">
                  <c:v>7299</c:v>
                </c:pt>
                <c:pt idx="410">
                  <c:v>7314</c:v>
                </c:pt>
                <c:pt idx="411">
                  <c:v>7354</c:v>
                </c:pt>
              </c:numCache>
            </c:numRef>
          </c:xVal>
          <c:yVal>
            <c:numRef>
              <c:f>'A (old)'!$O$21:$O$998</c:f>
              <c:numCache>
                <c:formatCode>General</c:formatCode>
                <c:ptCount val="978"/>
                <c:pt idx="391">
                  <c:v>-0.12325328420556489</c:v>
                </c:pt>
                <c:pt idx="392">
                  <c:v>-0.12419470756325771</c:v>
                </c:pt>
                <c:pt idx="393">
                  <c:v>-0.12564963457060119</c:v>
                </c:pt>
                <c:pt idx="394">
                  <c:v>-0.12564963457060119</c:v>
                </c:pt>
                <c:pt idx="395">
                  <c:v>-0.1285880165658243</c:v>
                </c:pt>
                <c:pt idx="396">
                  <c:v>-0.12867360050743273</c:v>
                </c:pt>
                <c:pt idx="397">
                  <c:v>-0.12867360050743273</c:v>
                </c:pt>
                <c:pt idx="398">
                  <c:v>-0.12867360050743273</c:v>
                </c:pt>
                <c:pt idx="399">
                  <c:v>-0.12875918444904119</c:v>
                </c:pt>
                <c:pt idx="400">
                  <c:v>-0.13138375865836666</c:v>
                </c:pt>
                <c:pt idx="401">
                  <c:v>-0.14350815038622899</c:v>
                </c:pt>
                <c:pt idx="402">
                  <c:v>-0.14838643505791005</c:v>
                </c:pt>
                <c:pt idx="403">
                  <c:v>-0.15332177569066344</c:v>
                </c:pt>
                <c:pt idx="404">
                  <c:v>-0.15394939126245866</c:v>
                </c:pt>
                <c:pt idx="405">
                  <c:v>-0.16233661754008577</c:v>
                </c:pt>
                <c:pt idx="406">
                  <c:v>-0.16296423311188099</c:v>
                </c:pt>
                <c:pt idx="407">
                  <c:v>-0.16309260902429365</c:v>
                </c:pt>
                <c:pt idx="408">
                  <c:v>-0.16372022459608887</c:v>
                </c:pt>
                <c:pt idx="409">
                  <c:v>-0.16530352751584501</c:v>
                </c:pt>
                <c:pt idx="410">
                  <c:v>-0.16573144722388722</c:v>
                </c:pt>
                <c:pt idx="411">
                  <c:v>-0.16687256644533308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FC2-4E17-BB5F-A5DE67532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0116608"/>
        <c:axId val="1"/>
      </c:scatterChart>
      <c:valAx>
        <c:axId val="690116608"/>
        <c:scaling>
          <c:orientation val="minMax"/>
          <c:min val="4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226960661687337"/>
              <c:y val="0.8403614457831325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ajorUnit val="500"/>
        <c:minorUnit val="100"/>
      </c:valAx>
      <c:valAx>
        <c:axId val="1"/>
        <c:scaling>
          <c:orientation val="minMax"/>
          <c:max val="-0.05"/>
          <c:min val="-0.1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4205748865355523E-2"/>
              <c:y val="0.3373493975903614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0116608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7.2617246596066568E-2"/>
          <c:y val="0.92168674698795183"/>
          <c:w val="0.89863906194781629"/>
          <c:h val="0.9819277108433734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AB And - O-C Diagr.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pg</c:v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Lit>
              <c:formatCode>General</c:formatCode>
              <c:ptCount val="3947"/>
              <c:pt idx="0">
                <c:v>-51662</c:v>
              </c:pt>
              <c:pt idx="1">
                <c:v>-34196</c:v>
              </c:pt>
              <c:pt idx="2">
                <c:v>-32641</c:v>
              </c:pt>
              <c:pt idx="3">
                <c:v>-31975</c:v>
              </c:pt>
              <c:pt idx="4">
                <c:v>-31972</c:v>
              </c:pt>
              <c:pt idx="5">
                <c:v>-31961</c:v>
              </c:pt>
              <c:pt idx="6">
                <c:v>-31960</c:v>
              </c:pt>
              <c:pt idx="7">
                <c:v>-31957</c:v>
              </c:pt>
              <c:pt idx="8">
                <c:v>-31954</c:v>
              </c:pt>
              <c:pt idx="9">
                <c:v>-31948</c:v>
              </c:pt>
              <c:pt idx="10">
                <c:v>-30959.5</c:v>
              </c:pt>
              <c:pt idx="11">
                <c:v>-30911.5</c:v>
              </c:pt>
              <c:pt idx="12">
                <c:v>-30908.5</c:v>
              </c:pt>
              <c:pt idx="13">
                <c:v>-30890.5</c:v>
              </c:pt>
              <c:pt idx="14">
                <c:v>-30872.5</c:v>
              </c:pt>
              <c:pt idx="15">
                <c:v>-30872</c:v>
              </c:pt>
              <c:pt idx="16">
                <c:v>-30854</c:v>
              </c:pt>
              <c:pt idx="17">
                <c:v>-30842</c:v>
              </c:pt>
              <c:pt idx="18">
                <c:v>-30821</c:v>
              </c:pt>
              <c:pt idx="19">
                <c:v>-30815</c:v>
              </c:pt>
              <c:pt idx="20">
                <c:v>-30812</c:v>
              </c:pt>
              <c:pt idx="21">
                <c:v>-30544.5</c:v>
              </c:pt>
              <c:pt idx="22">
                <c:v>-29814.5</c:v>
              </c:pt>
              <c:pt idx="23">
                <c:v>-29811.5</c:v>
              </c:pt>
              <c:pt idx="24">
                <c:v>-29809.5</c:v>
              </c:pt>
              <c:pt idx="25">
                <c:v>-29808.5</c:v>
              </c:pt>
              <c:pt idx="26">
                <c:v>-29802.5</c:v>
              </c:pt>
              <c:pt idx="27">
                <c:v>-19946.5</c:v>
              </c:pt>
              <c:pt idx="28">
                <c:v>-19940.5</c:v>
              </c:pt>
              <c:pt idx="29">
                <c:v>-19934.5</c:v>
              </c:pt>
              <c:pt idx="30">
                <c:v>-19928.5</c:v>
              </c:pt>
              <c:pt idx="31">
                <c:v>-19847</c:v>
              </c:pt>
              <c:pt idx="32">
                <c:v>-19847</c:v>
              </c:pt>
              <c:pt idx="33">
                <c:v>-19846.5</c:v>
              </c:pt>
              <c:pt idx="34">
                <c:v>-19844.5</c:v>
              </c:pt>
              <c:pt idx="35">
                <c:v>-19844</c:v>
              </c:pt>
              <c:pt idx="36">
                <c:v>-19838.5</c:v>
              </c:pt>
              <c:pt idx="37">
                <c:v>-19793.5</c:v>
              </c:pt>
              <c:pt idx="38">
                <c:v>-19793</c:v>
              </c:pt>
              <c:pt idx="39">
                <c:v>-19790.5</c:v>
              </c:pt>
              <c:pt idx="40">
                <c:v>-19778.5</c:v>
              </c:pt>
              <c:pt idx="41">
                <c:v>-19762.5</c:v>
              </c:pt>
              <c:pt idx="42">
                <c:v>-19754.5</c:v>
              </c:pt>
              <c:pt idx="43">
                <c:v>-19754</c:v>
              </c:pt>
              <c:pt idx="44">
                <c:v>-19739</c:v>
              </c:pt>
              <c:pt idx="45">
                <c:v>-19709</c:v>
              </c:pt>
              <c:pt idx="46">
                <c:v>-19567.5</c:v>
              </c:pt>
              <c:pt idx="47">
                <c:v>-19519.5</c:v>
              </c:pt>
              <c:pt idx="48">
                <c:v>-19510.5</c:v>
              </c:pt>
              <c:pt idx="49">
                <c:v>-19498.5</c:v>
              </c:pt>
              <c:pt idx="50">
                <c:v>-18874</c:v>
              </c:pt>
              <c:pt idx="51">
                <c:v>-18865</c:v>
              </c:pt>
              <c:pt idx="52">
                <c:v>-18777.5</c:v>
              </c:pt>
              <c:pt idx="53">
                <c:v>-18771.5</c:v>
              </c:pt>
              <c:pt idx="54">
                <c:v>-18720.5</c:v>
              </c:pt>
              <c:pt idx="55">
                <c:v>-18699.5</c:v>
              </c:pt>
              <c:pt idx="56">
                <c:v>-18696.5</c:v>
              </c:pt>
              <c:pt idx="57">
                <c:v>-18686.5</c:v>
              </c:pt>
              <c:pt idx="58">
                <c:v>-18624.5</c:v>
              </c:pt>
              <c:pt idx="59">
                <c:v>-18624</c:v>
              </c:pt>
              <c:pt idx="60">
                <c:v>-18615</c:v>
              </c:pt>
              <c:pt idx="61">
                <c:v>-18519</c:v>
              </c:pt>
              <c:pt idx="62">
                <c:v>-18453</c:v>
              </c:pt>
              <c:pt idx="63">
                <c:v>-18376</c:v>
              </c:pt>
              <c:pt idx="64">
                <c:v>-17735</c:v>
              </c:pt>
              <c:pt idx="65">
                <c:v>-17729</c:v>
              </c:pt>
              <c:pt idx="66">
                <c:v>-17631.5</c:v>
              </c:pt>
              <c:pt idx="67">
                <c:v>-17630</c:v>
              </c:pt>
              <c:pt idx="68">
                <c:v>-17629.5</c:v>
              </c:pt>
              <c:pt idx="69">
                <c:v>-17623.5</c:v>
              </c:pt>
              <c:pt idx="70">
                <c:v>-17608.5</c:v>
              </c:pt>
              <c:pt idx="71">
                <c:v>-17464.5</c:v>
              </c:pt>
              <c:pt idx="72">
                <c:v>-17461</c:v>
              </c:pt>
              <c:pt idx="73">
                <c:v>-16578</c:v>
              </c:pt>
              <c:pt idx="74">
                <c:v>-16565</c:v>
              </c:pt>
              <c:pt idx="75">
                <c:v>-16560</c:v>
              </c:pt>
              <c:pt idx="76">
                <c:v>-16557</c:v>
              </c:pt>
              <c:pt idx="77">
                <c:v>-15583</c:v>
              </c:pt>
              <c:pt idx="78">
                <c:v>-15568</c:v>
              </c:pt>
              <c:pt idx="79">
                <c:v>-15508</c:v>
              </c:pt>
              <c:pt idx="80">
                <c:v>-15505</c:v>
              </c:pt>
              <c:pt idx="81">
                <c:v>-15498.5</c:v>
              </c:pt>
              <c:pt idx="82">
                <c:v>-15465.5</c:v>
              </c:pt>
              <c:pt idx="83">
                <c:v>-15408.5</c:v>
              </c:pt>
              <c:pt idx="84">
                <c:v>-15405.5</c:v>
              </c:pt>
              <c:pt idx="85">
                <c:v>-15255</c:v>
              </c:pt>
              <c:pt idx="86">
                <c:v>-15249</c:v>
              </c:pt>
              <c:pt idx="87">
                <c:v>-14339.5</c:v>
              </c:pt>
              <c:pt idx="88">
                <c:v>-13372</c:v>
              </c:pt>
              <c:pt idx="89">
                <c:v>-13285</c:v>
              </c:pt>
              <c:pt idx="90">
                <c:v>-13284.5</c:v>
              </c:pt>
              <c:pt idx="91">
                <c:v>-13262.5</c:v>
              </c:pt>
              <c:pt idx="92">
                <c:v>-13107.5</c:v>
              </c:pt>
              <c:pt idx="93">
                <c:v>-12107</c:v>
              </c:pt>
              <c:pt idx="94">
                <c:v>-12104</c:v>
              </c:pt>
              <c:pt idx="95">
                <c:v>-12026</c:v>
              </c:pt>
              <c:pt idx="96">
                <c:v>-12025.5</c:v>
              </c:pt>
              <c:pt idx="97">
                <c:v>-11981.5</c:v>
              </c:pt>
              <c:pt idx="98">
                <c:v>-11854</c:v>
              </c:pt>
              <c:pt idx="99">
                <c:v>-11773</c:v>
              </c:pt>
              <c:pt idx="100">
                <c:v>-11151.5</c:v>
              </c:pt>
              <c:pt idx="101">
                <c:v>-11139.5</c:v>
              </c:pt>
              <c:pt idx="102">
                <c:v>-11137.5</c:v>
              </c:pt>
              <c:pt idx="103">
                <c:v>-11121.5</c:v>
              </c:pt>
              <c:pt idx="104">
                <c:v>-10000</c:v>
              </c:pt>
              <c:pt idx="105">
                <c:v>-9997</c:v>
              </c:pt>
              <c:pt idx="106">
                <c:v>-9991</c:v>
              </c:pt>
              <c:pt idx="107">
                <c:v>-9990.5</c:v>
              </c:pt>
              <c:pt idx="108">
                <c:v>-9985</c:v>
              </c:pt>
              <c:pt idx="109">
                <c:v>-9984.5</c:v>
              </c:pt>
              <c:pt idx="110">
                <c:v>-9982</c:v>
              </c:pt>
              <c:pt idx="111">
                <c:v>-9973</c:v>
              </c:pt>
              <c:pt idx="112">
                <c:v>-9972.5</c:v>
              </c:pt>
              <c:pt idx="113">
                <c:v>-9970</c:v>
              </c:pt>
              <c:pt idx="114">
                <c:v>-9964</c:v>
              </c:pt>
              <c:pt idx="115">
                <c:v>-9963.5</c:v>
              </c:pt>
              <c:pt idx="116">
                <c:v>-9906.5</c:v>
              </c:pt>
              <c:pt idx="117">
                <c:v>-8934</c:v>
              </c:pt>
              <c:pt idx="118">
                <c:v>-8555</c:v>
              </c:pt>
              <c:pt idx="119">
                <c:v>-6707</c:v>
              </c:pt>
              <c:pt idx="120">
                <c:v>-6698.5</c:v>
              </c:pt>
              <c:pt idx="121">
                <c:v>-6698</c:v>
              </c:pt>
              <c:pt idx="122">
                <c:v>-6692.5</c:v>
              </c:pt>
              <c:pt idx="123">
                <c:v>-6692.5</c:v>
              </c:pt>
              <c:pt idx="124">
                <c:v>-6692</c:v>
              </c:pt>
              <c:pt idx="125">
                <c:v>-6692</c:v>
              </c:pt>
              <c:pt idx="126">
                <c:v>-6671</c:v>
              </c:pt>
              <c:pt idx="127">
                <c:v>-5607</c:v>
              </c:pt>
              <c:pt idx="128">
                <c:v>-5604</c:v>
              </c:pt>
              <c:pt idx="129">
                <c:v>-5598</c:v>
              </c:pt>
              <c:pt idx="130">
                <c:v>-5559</c:v>
              </c:pt>
              <c:pt idx="131">
                <c:v>-5556</c:v>
              </c:pt>
              <c:pt idx="132">
                <c:v>-5553</c:v>
              </c:pt>
              <c:pt idx="133">
                <c:v>-3116</c:v>
              </c:pt>
              <c:pt idx="134">
                <c:v>-2444</c:v>
              </c:pt>
              <c:pt idx="135">
                <c:v>-2444</c:v>
              </c:pt>
              <c:pt idx="136">
                <c:v>-2429</c:v>
              </c:pt>
              <c:pt idx="137">
                <c:v>-2429</c:v>
              </c:pt>
              <c:pt idx="138">
                <c:v>-2426</c:v>
              </c:pt>
              <c:pt idx="139">
                <c:v>-2426</c:v>
              </c:pt>
              <c:pt idx="140">
                <c:v>-2426</c:v>
              </c:pt>
              <c:pt idx="141">
                <c:v>-2426</c:v>
              </c:pt>
              <c:pt idx="142">
                <c:v>-2423</c:v>
              </c:pt>
              <c:pt idx="143">
                <c:v>-2423</c:v>
              </c:pt>
              <c:pt idx="144">
                <c:v>-2423</c:v>
              </c:pt>
              <c:pt idx="145">
                <c:v>-2420</c:v>
              </c:pt>
              <c:pt idx="146">
                <c:v>-2420</c:v>
              </c:pt>
              <c:pt idx="147">
                <c:v>-2420</c:v>
              </c:pt>
              <c:pt idx="148">
                <c:v>-2227</c:v>
              </c:pt>
              <c:pt idx="149">
                <c:v>-2227</c:v>
              </c:pt>
              <c:pt idx="150">
                <c:v>-2227</c:v>
              </c:pt>
              <c:pt idx="151">
                <c:v>-2224</c:v>
              </c:pt>
              <c:pt idx="152">
                <c:v>-2224</c:v>
              </c:pt>
              <c:pt idx="153">
                <c:v>-2215</c:v>
              </c:pt>
              <c:pt idx="154">
                <c:v>-2215</c:v>
              </c:pt>
              <c:pt idx="155">
                <c:v>-2200</c:v>
              </c:pt>
              <c:pt idx="156">
                <c:v>-2200</c:v>
              </c:pt>
              <c:pt idx="157">
                <c:v>-2170</c:v>
              </c:pt>
              <c:pt idx="158">
                <c:v>-2170</c:v>
              </c:pt>
              <c:pt idx="159">
                <c:v>-2167</c:v>
              </c:pt>
              <c:pt idx="160">
                <c:v>-2146</c:v>
              </c:pt>
              <c:pt idx="161">
                <c:v>-2121.5</c:v>
              </c:pt>
              <c:pt idx="162">
                <c:v>-995</c:v>
              </c:pt>
              <c:pt idx="163">
                <c:v>-995</c:v>
              </c:pt>
              <c:pt idx="164">
                <c:v>-986</c:v>
              </c:pt>
              <c:pt idx="165">
                <c:v>-703</c:v>
              </c:pt>
              <c:pt idx="166">
                <c:v>-193</c:v>
              </c:pt>
              <c:pt idx="167">
                <c:v>-192.5</c:v>
              </c:pt>
              <c:pt idx="168">
                <c:v>-190</c:v>
              </c:pt>
              <c:pt idx="169">
                <c:v>-187</c:v>
              </c:pt>
              <c:pt idx="170">
                <c:v>-181.5</c:v>
              </c:pt>
              <c:pt idx="171">
                <c:v>-175.5</c:v>
              </c:pt>
              <c:pt idx="172">
                <c:v>-175</c:v>
              </c:pt>
              <c:pt idx="173">
                <c:v>-172.5</c:v>
              </c:pt>
              <c:pt idx="174">
                <c:v>-172</c:v>
              </c:pt>
              <c:pt idx="175">
                <c:v>-169</c:v>
              </c:pt>
              <c:pt idx="176">
                <c:v>-121</c:v>
              </c:pt>
              <c:pt idx="177">
                <c:v>-120.5</c:v>
              </c:pt>
              <c:pt idx="178">
                <c:v>-115</c:v>
              </c:pt>
              <c:pt idx="179">
                <c:v>-108.5</c:v>
              </c:pt>
              <c:pt idx="180">
                <c:v>-106</c:v>
              </c:pt>
              <c:pt idx="181">
                <c:v>-106</c:v>
              </c:pt>
              <c:pt idx="182">
                <c:v>-103</c:v>
              </c:pt>
              <c:pt idx="183">
                <c:v>-100</c:v>
              </c:pt>
              <c:pt idx="184">
                <c:v>-91</c:v>
              </c:pt>
              <c:pt idx="185">
                <c:v>-88</c:v>
              </c:pt>
              <c:pt idx="186">
                <c:v>-72.5</c:v>
              </c:pt>
              <c:pt idx="187">
                <c:v>-72.5</c:v>
              </c:pt>
              <c:pt idx="188">
                <c:v>-72.5</c:v>
              </c:pt>
              <c:pt idx="189">
                <c:v>-72.5</c:v>
              </c:pt>
              <c:pt idx="190">
                <c:v>-69.5</c:v>
              </c:pt>
              <c:pt idx="191">
                <c:v>-69.5</c:v>
              </c:pt>
              <c:pt idx="192">
                <c:v>-31</c:v>
              </c:pt>
              <c:pt idx="193">
                <c:v>-19</c:v>
              </c:pt>
              <c:pt idx="194">
                <c:v>-6.5</c:v>
              </c:pt>
              <c:pt idx="195">
                <c:v>-3.5</c:v>
              </c:pt>
              <c:pt idx="196">
                <c:v>-3.5</c:v>
              </c:pt>
              <c:pt idx="197">
                <c:v>-3.5</c:v>
              </c:pt>
              <c:pt idx="198">
                <c:v>0</c:v>
              </c:pt>
              <c:pt idx="199">
                <c:v>5.5</c:v>
              </c:pt>
              <c:pt idx="200">
                <c:v>5.5</c:v>
              </c:pt>
              <c:pt idx="201">
                <c:v>5.5</c:v>
              </c:pt>
              <c:pt idx="202">
                <c:v>5.5</c:v>
              </c:pt>
              <c:pt idx="203">
                <c:v>45.5</c:v>
              </c:pt>
              <c:pt idx="204">
                <c:v>57</c:v>
              </c:pt>
              <c:pt idx="205">
                <c:v>69.5</c:v>
              </c:pt>
              <c:pt idx="206">
                <c:v>964</c:v>
              </c:pt>
              <c:pt idx="207">
                <c:v>984.5</c:v>
              </c:pt>
              <c:pt idx="208">
                <c:v>1027</c:v>
              </c:pt>
              <c:pt idx="209">
                <c:v>1027</c:v>
              </c:pt>
              <c:pt idx="210">
                <c:v>1036</c:v>
              </c:pt>
              <c:pt idx="211">
                <c:v>1036</c:v>
              </c:pt>
              <c:pt idx="212">
                <c:v>1039</c:v>
              </c:pt>
              <c:pt idx="213">
                <c:v>1039.5</c:v>
              </c:pt>
              <c:pt idx="214">
                <c:v>1042</c:v>
              </c:pt>
              <c:pt idx="215">
                <c:v>1042</c:v>
              </c:pt>
              <c:pt idx="216">
                <c:v>1042.5</c:v>
              </c:pt>
              <c:pt idx="217">
                <c:v>1045</c:v>
              </c:pt>
              <c:pt idx="218">
                <c:v>1045.5</c:v>
              </c:pt>
              <c:pt idx="219">
                <c:v>1054.5</c:v>
              </c:pt>
              <c:pt idx="220">
                <c:v>1057</c:v>
              </c:pt>
              <c:pt idx="221">
                <c:v>1057.5</c:v>
              </c:pt>
              <c:pt idx="222">
                <c:v>1063</c:v>
              </c:pt>
              <c:pt idx="223">
                <c:v>1063.5</c:v>
              </c:pt>
              <c:pt idx="224">
                <c:v>1066</c:v>
              </c:pt>
              <c:pt idx="225">
                <c:v>1066.5</c:v>
              </c:pt>
              <c:pt idx="226">
                <c:v>1072</c:v>
              </c:pt>
              <c:pt idx="227">
                <c:v>1072.5</c:v>
              </c:pt>
              <c:pt idx="228">
                <c:v>1075</c:v>
              </c:pt>
              <c:pt idx="229">
                <c:v>1075.5</c:v>
              </c:pt>
              <c:pt idx="230">
                <c:v>1081</c:v>
              </c:pt>
              <c:pt idx="231">
                <c:v>1081.5</c:v>
              </c:pt>
              <c:pt idx="232">
                <c:v>1111</c:v>
              </c:pt>
              <c:pt idx="233">
                <c:v>1114</c:v>
              </c:pt>
              <c:pt idx="234">
                <c:v>1114</c:v>
              </c:pt>
              <c:pt idx="235">
                <c:v>1120</c:v>
              </c:pt>
              <c:pt idx="236">
                <c:v>1123</c:v>
              </c:pt>
              <c:pt idx="237">
                <c:v>1126</c:v>
              </c:pt>
              <c:pt idx="238">
                <c:v>1126.5</c:v>
              </c:pt>
              <c:pt idx="239">
                <c:v>1129.5</c:v>
              </c:pt>
              <c:pt idx="240">
                <c:v>1132.5</c:v>
              </c:pt>
              <c:pt idx="241">
                <c:v>1138</c:v>
              </c:pt>
              <c:pt idx="242">
                <c:v>1141.5</c:v>
              </c:pt>
              <c:pt idx="243">
                <c:v>1144.5</c:v>
              </c:pt>
              <c:pt idx="244">
                <c:v>1147</c:v>
              </c:pt>
              <c:pt idx="245">
                <c:v>1964</c:v>
              </c:pt>
              <c:pt idx="246">
                <c:v>3293</c:v>
              </c:pt>
              <c:pt idx="247">
                <c:v>3293</c:v>
              </c:pt>
              <c:pt idx="248">
                <c:v>3645</c:v>
              </c:pt>
              <c:pt idx="249">
                <c:v>3645</c:v>
              </c:pt>
              <c:pt idx="250">
                <c:v>3663</c:v>
              </c:pt>
              <c:pt idx="251">
                <c:v>3663</c:v>
              </c:pt>
              <c:pt idx="252">
                <c:v>3663</c:v>
              </c:pt>
              <c:pt idx="253">
                <c:v>4368.5</c:v>
              </c:pt>
              <c:pt idx="254">
                <c:v>4378</c:v>
              </c:pt>
              <c:pt idx="255">
                <c:v>4389.5</c:v>
              </c:pt>
              <c:pt idx="256">
                <c:v>4389.5</c:v>
              </c:pt>
              <c:pt idx="257">
                <c:v>4389.5</c:v>
              </c:pt>
              <c:pt idx="258">
                <c:v>4389.5</c:v>
              </c:pt>
              <c:pt idx="259">
                <c:v>4390</c:v>
              </c:pt>
              <c:pt idx="260">
                <c:v>4390</c:v>
              </c:pt>
              <c:pt idx="261">
                <c:v>4390</c:v>
              </c:pt>
              <c:pt idx="262">
                <c:v>4390</c:v>
              </c:pt>
              <c:pt idx="263">
                <c:v>4390</c:v>
              </c:pt>
              <c:pt idx="264">
                <c:v>4390</c:v>
              </c:pt>
              <c:pt idx="265">
                <c:v>4429</c:v>
              </c:pt>
              <c:pt idx="266">
                <c:v>4429</c:v>
              </c:pt>
              <c:pt idx="267">
                <c:v>5257.5</c:v>
              </c:pt>
              <c:pt idx="268">
                <c:v>5410.5</c:v>
              </c:pt>
              <c:pt idx="269">
                <c:v>5413.5</c:v>
              </c:pt>
              <c:pt idx="270">
                <c:v>5416.5</c:v>
              </c:pt>
              <c:pt idx="271">
                <c:v>5419.5</c:v>
              </c:pt>
              <c:pt idx="272">
                <c:v>5420</c:v>
              </c:pt>
              <c:pt idx="273">
                <c:v>5441</c:v>
              </c:pt>
              <c:pt idx="274">
                <c:v>5441</c:v>
              </c:pt>
              <c:pt idx="275">
                <c:v>5441</c:v>
              </c:pt>
              <c:pt idx="276">
                <c:v>5441</c:v>
              </c:pt>
              <c:pt idx="277">
                <c:v>5495</c:v>
              </c:pt>
              <c:pt idx="278">
                <c:v>5495</c:v>
              </c:pt>
              <c:pt idx="279">
                <c:v>5498</c:v>
              </c:pt>
              <c:pt idx="280">
                <c:v>5528.5</c:v>
              </c:pt>
              <c:pt idx="281">
                <c:v>5534.5</c:v>
              </c:pt>
              <c:pt idx="282">
                <c:v>5540</c:v>
              </c:pt>
              <c:pt idx="283">
                <c:v>5682</c:v>
              </c:pt>
              <c:pt idx="284">
                <c:v>5682</c:v>
              </c:pt>
              <c:pt idx="285">
                <c:v>5682</c:v>
              </c:pt>
              <c:pt idx="286">
                <c:v>5682</c:v>
              </c:pt>
              <c:pt idx="287">
                <c:v>6517</c:v>
              </c:pt>
              <c:pt idx="288">
                <c:v>6565</c:v>
              </c:pt>
              <c:pt idx="289">
                <c:v>6857</c:v>
              </c:pt>
              <c:pt idx="290">
                <c:v>6896</c:v>
              </c:pt>
              <c:pt idx="291">
                <c:v>6899</c:v>
              </c:pt>
              <c:pt idx="292">
                <c:v>6938</c:v>
              </c:pt>
              <c:pt idx="293">
                <c:v>7722</c:v>
              </c:pt>
              <c:pt idx="294">
                <c:v>8659</c:v>
              </c:pt>
              <c:pt idx="295">
                <c:v>8662</c:v>
              </c:pt>
              <c:pt idx="296">
                <c:v>8662</c:v>
              </c:pt>
              <c:pt idx="297">
                <c:v>8662</c:v>
              </c:pt>
              <c:pt idx="298">
                <c:v>8783</c:v>
              </c:pt>
              <c:pt idx="299">
                <c:v>8789</c:v>
              </c:pt>
              <c:pt idx="300">
                <c:v>8863.5</c:v>
              </c:pt>
              <c:pt idx="301">
                <c:v>8879</c:v>
              </c:pt>
              <c:pt idx="302">
                <c:v>8879</c:v>
              </c:pt>
              <c:pt idx="303">
                <c:v>8885</c:v>
              </c:pt>
              <c:pt idx="304">
                <c:v>8888</c:v>
              </c:pt>
              <c:pt idx="305">
                <c:v>8894</c:v>
              </c:pt>
              <c:pt idx="306">
                <c:v>8900</c:v>
              </c:pt>
              <c:pt idx="307">
                <c:v>9663.5</c:v>
              </c:pt>
              <c:pt idx="308">
                <c:v>9675.5</c:v>
              </c:pt>
              <c:pt idx="309">
                <c:v>9759.5</c:v>
              </c:pt>
              <c:pt idx="310">
                <c:v>9762.5</c:v>
              </c:pt>
              <c:pt idx="311">
                <c:v>9768</c:v>
              </c:pt>
              <c:pt idx="312">
                <c:v>9771.5</c:v>
              </c:pt>
              <c:pt idx="313">
                <c:v>9849</c:v>
              </c:pt>
              <c:pt idx="314">
                <c:v>9888</c:v>
              </c:pt>
              <c:pt idx="315">
                <c:v>9924.5</c:v>
              </c:pt>
              <c:pt idx="316">
                <c:v>9924.5</c:v>
              </c:pt>
              <c:pt idx="317">
                <c:v>9972.5</c:v>
              </c:pt>
              <c:pt idx="318">
                <c:v>9994.5</c:v>
              </c:pt>
              <c:pt idx="319">
                <c:v>10012.5</c:v>
              </c:pt>
              <c:pt idx="320">
                <c:v>10015.5</c:v>
              </c:pt>
              <c:pt idx="321">
                <c:v>10021.5</c:v>
              </c:pt>
              <c:pt idx="322">
                <c:v>10022</c:v>
              </c:pt>
              <c:pt idx="323">
                <c:v>10024.5</c:v>
              </c:pt>
              <c:pt idx="324">
                <c:v>10044.5</c:v>
              </c:pt>
              <c:pt idx="325">
                <c:v>10123</c:v>
              </c:pt>
              <c:pt idx="326">
                <c:v>10729</c:v>
              </c:pt>
              <c:pt idx="327">
                <c:v>10732</c:v>
              </c:pt>
              <c:pt idx="328">
                <c:v>10736</c:v>
              </c:pt>
              <c:pt idx="329">
                <c:v>10738</c:v>
              </c:pt>
              <c:pt idx="330">
                <c:v>10742</c:v>
              </c:pt>
              <c:pt idx="331">
                <c:v>10745</c:v>
              </c:pt>
              <c:pt idx="332">
                <c:v>10751</c:v>
              </c:pt>
              <c:pt idx="333">
                <c:v>10757</c:v>
              </c:pt>
              <c:pt idx="334">
                <c:v>10778</c:v>
              </c:pt>
              <c:pt idx="335">
                <c:v>10802</c:v>
              </c:pt>
              <c:pt idx="336">
                <c:v>10820</c:v>
              </c:pt>
              <c:pt idx="337">
                <c:v>10823</c:v>
              </c:pt>
              <c:pt idx="338">
                <c:v>10922</c:v>
              </c:pt>
              <c:pt idx="339">
                <c:v>10937</c:v>
              </c:pt>
              <c:pt idx="340">
                <c:v>10943</c:v>
              </c:pt>
              <c:pt idx="341">
                <c:v>10992</c:v>
              </c:pt>
              <c:pt idx="342">
                <c:v>11004</c:v>
              </c:pt>
              <c:pt idx="343">
                <c:v>11021.5</c:v>
              </c:pt>
              <c:pt idx="344">
                <c:v>11037</c:v>
              </c:pt>
              <c:pt idx="345">
                <c:v>11039</c:v>
              </c:pt>
              <c:pt idx="346">
                <c:v>11045</c:v>
              </c:pt>
              <c:pt idx="347">
                <c:v>11048</c:v>
              </c:pt>
              <c:pt idx="348">
                <c:v>11048</c:v>
              </c:pt>
              <c:pt idx="349">
                <c:v>11048</c:v>
              </c:pt>
              <c:pt idx="350">
                <c:v>11048</c:v>
              </c:pt>
              <c:pt idx="351">
                <c:v>11060</c:v>
              </c:pt>
              <c:pt idx="352">
                <c:v>11079</c:v>
              </c:pt>
              <c:pt idx="353">
                <c:v>11082</c:v>
              </c:pt>
              <c:pt idx="354">
                <c:v>11091</c:v>
              </c:pt>
              <c:pt idx="355">
                <c:v>11100</c:v>
              </c:pt>
              <c:pt idx="356">
                <c:v>11100</c:v>
              </c:pt>
              <c:pt idx="357">
                <c:v>11100</c:v>
              </c:pt>
              <c:pt idx="358">
                <c:v>11100.5</c:v>
              </c:pt>
              <c:pt idx="359">
                <c:v>11103</c:v>
              </c:pt>
              <c:pt idx="360">
                <c:v>11103</c:v>
              </c:pt>
              <c:pt idx="361">
                <c:v>11112.5</c:v>
              </c:pt>
              <c:pt idx="362">
                <c:v>11118</c:v>
              </c:pt>
              <c:pt idx="363">
                <c:v>11121</c:v>
              </c:pt>
              <c:pt idx="364">
                <c:v>11121.5</c:v>
              </c:pt>
              <c:pt idx="365">
                <c:v>11124.5</c:v>
              </c:pt>
              <c:pt idx="366">
                <c:v>11181.5</c:v>
              </c:pt>
              <c:pt idx="367">
                <c:v>11184.5</c:v>
              </c:pt>
              <c:pt idx="368">
                <c:v>11187.5</c:v>
              </c:pt>
              <c:pt idx="369">
                <c:v>11187.5</c:v>
              </c:pt>
              <c:pt idx="370">
                <c:v>11190.5</c:v>
              </c:pt>
              <c:pt idx="371">
                <c:v>11190.5</c:v>
              </c:pt>
              <c:pt idx="372">
                <c:v>11199.5</c:v>
              </c:pt>
              <c:pt idx="373">
                <c:v>11208.5</c:v>
              </c:pt>
              <c:pt idx="374">
                <c:v>11208.5</c:v>
              </c:pt>
              <c:pt idx="375">
                <c:v>11247.5</c:v>
              </c:pt>
              <c:pt idx="376">
                <c:v>11253.5</c:v>
              </c:pt>
              <c:pt idx="377">
                <c:v>11256.5</c:v>
              </c:pt>
              <c:pt idx="378">
                <c:v>11256.5</c:v>
              </c:pt>
              <c:pt idx="379">
                <c:v>11265.5</c:v>
              </c:pt>
              <c:pt idx="380">
                <c:v>11271</c:v>
              </c:pt>
              <c:pt idx="381">
                <c:v>11275</c:v>
              </c:pt>
              <c:pt idx="382">
                <c:v>11284</c:v>
              </c:pt>
              <c:pt idx="383">
                <c:v>11287</c:v>
              </c:pt>
              <c:pt idx="384">
                <c:v>11299</c:v>
              </c:pt>
              <c:pt idx="385">
                <c:v>11305</c:v>
              </c:pt>
              <c:pt idx="386">
                <c:v>11308</c:v>
              </c:pt>
              <c:pt idx="387">
                <c:v>11323</c:v>
              </c:pt>
              <c:pt idx="388">
                <c:v>11323</c:v>
              </c:pt>
              <c:pt idx="389">
                <c:v>11350</c:v>
              </c:pt>
              <c:pt idx="390">
                <c:v>11353</c:v>
              </c:pt>
              <c:pt idx="391">
                <c:v>11368</c:v>
              </c:pt>
              <c:pt idx="392">
                <c:v>11377.5</c:v>
              </c:pt>
              <c:pt idx="393">
                <c:v>11392.5</c:v>
              </c:pt>
              <c:pt idx="394">
                <c:v>11893</c:v>
              </c:pt>
              <c:pt idx="395">
                <c:v>11899</c:v>
              </c:pt>
              <c:pt idx="396">
                <c:v>11902</c:v>
              </c:pt>
              <c:pt idx="397">
                <c:v>11914</c:v>
              </c:pt>
              <c:pt idx="398">
                <c:v>11917</c:v>
              </c:pt>
              <c:pt idx="399">
                <c:v>11925</c:v>
              </c:pt>
              <c:pt idx="400">
                <c:v>11925</c:v>
              </c:pt>
              <c:pt idx="401">
                <c:v>11925</c:v>
              </c:pt>
              <c:pt idx="402">
                <c:v>11928</c:v>
              </c:pt>
              <c:pt idx="403">
                <c:v>11932</c:v>
              </c:pt>
              <c:pt idx="404">
                <c:v>11935</c:v>
              </c:pt>
              <c:pt idx="405">
                <c:v>11943</c:v>
              </c:pt>
              <c:pt idx="406">
                <c:v>11943.5</c:v>
              </c:pt>
              <c:pt idx="407">
                <c:v>11965</c:v>
              </c:pt>
              <c:pt idx="408">
                <c:v>11968</c:v>
              </c:pt>
              <c:pt idx="409">
                <c:v>11977</c:v>
              </c:pt>
              <c:pt idx="410">
                <c:v>11986</c:v>
              </c:pt>
              <c:pt idx="411">
                <c:v>11988.5</c:v>
              </c:pt>
              <c:pt idx="412">
                <c:v>12007.5</c:v>
              </c:pt>
              <c:pt idx="413">
                <c:v>12010</c:v>
              </c:pt>
              <c:pt idx="414">
                <c:v>12013</c:v>
              </c:pt>
              <c:pt idx="415">
                <c:v>12034</c:v>
              </c:pt>
              <c:pt idx="416">
                <c:v>12073.5</c:v>
              </c:pt>
              <c:pt idx="417">
                <c:v>12076.5</c:v>
              </c:pt>
              <c:pt idx="418">
                <c:v>12109.5</c:v>
              </c:pt>
              <c:pt idx="419">
                <c:v>12110</c:v>
              </c:pt>
              <c:pt idx="420">
                <c:v>12110</c:v>
              </c:pt>
              <c:pt idx="421">
                <c:v>12113</c:v>
              </c:pt>
              <c:pt idx="422">
                <c:v>12119</c:v>
              </c:pt>
              <c:pt idx="423">
                <c:v>12127.5</c:v>
              </c:pt>
              <c:pt idx="424">
                <c:v>12130.5</c:v>
              </c:pt>
              <c:pt idx="425">
                <c:v>12136.5</c:v>
              </c:pt>
              <c:pt idx="426">
                <c:v>12151</c:v>
              </c:pt>
              <c:pt idx="427">
                <c:v>12164</c:v>
              </c:pt>
              <c:pt idx="428">
                <c:v>12166</c:v>
              </c:pt>
              <c:pt idx="429">
                <c:v>12194</c:v>
              </c:pt>
              <c:pt idx="430">
                <c:v>12196</c:v>
              </c:pt>
              <c:pt idx="431">
                <c:v>12196</c:v>
              </c:pt>
              <c:pt idx="432">
                <c:v>12197</c:v>
              </c:pt>
              <c:pt idx="433">
                <c:v>12200</c:v>
              </c:pt>
              <c:pt idx="434">
                <c:v>12200.5</c:v>
              </c:pt>
              <c:pt idx="435">
                <c:v>12206</c:v>
              </c:pt>
              <c:pt idx="436">
                <c:v>12209</c:v>
              </c:pt>
              <c:pt idx="437">
                <c:v>12250</c:v>
              </c:pt>
              <c:pt idx="438">
                <c:v>12266</c:v>
              </c:pt>
              <c:pt idx="439">
                <c:v>12269</c:v>
              </c:pt>
              <c:pt idx="440">
                <c:v>12287.5</c:v>
              </c:pt>
              <c:pt idx="441">
                <c:v>12289.5</c:v>
              </c:pt>
              <c:pt idx="442">
                <c:v>12314.5</c:v>
              </c:pt>
              <c:pt idx="443">
                <c:v>12317.5</c:v>
              </c:pt>
              <c:pt idx="444">
                <c:v>12326.5</c:v>
              </c:pt>
              <c:pt idx="445">
                <c:v>12337.5</c:v>
              </c:pt>
              <c:pt idx="446">
                <c:v>12337.5</c:v>
              </c:pt>
              <c:pt idx="447">
                <c:v>12350.5</c:v>
              </c:pt>
              <c:pt idx="448">
                <c:v>12371.5</c:v>
              </c:pt>
              <c:pt idx="449">
                <c:v>12383.5</c:v>
              </c:pt>
              <c:pt idx="450">
                <c:v>12386.5</c:v>
              </c:pt>
              <c:pt idx="451">
                <c:v>12495</c:v>
              </c:pt>
              <c:pt idx="452">
                <c:v>13028</c:v>
              </c:pt>
              <c:pt idx="453">
                <c:v>13038</c:v>
              </c:pt>
              <c:pt idx="454">
                <c:v>13041</c:v>
              </c:pt>
              <c:pt idx="455">
                <c:v>13059</c:v>
              </c:pt>
              <c:pt idx="456">
                <c:v>13071</c:v>
              </c:pt>
              <c:pt idx="457">
                <c:v>13077</c:v>
              </c:pt>
              <c:pt idx="458">
                <c:v>13083</c:v>
              </c:pt>
              <c:pt idx="459">
                <c:v>13101</c:v>
              </c:pt>
              <c:pt idx="460">
                <c:v>13140.5</c:v>
              </c:pt>
              <c:pt idx="461">
                <c:v>13143.5</c:v>
              </c:pt>
              <c:pt idx="462">
                <c:v>13151</c:v>
              </c:pt>
              <c:pt idx="463">
                <c:v>13160.5</c:v>
              </c:pt>
              <c:pt idx="464">
                <c:v>13164</c:v>
              </c:pt>
              <c:pt idx="465">
                <c:v>13178.5</c:v>
              </c:pt>
              <c:pt idx="466">
                <c:v>13179</c:v>
              </c:pt>
              <c:pt idx="467">
                <c:v>13269.5</c:v>
              </c:pt>
              <c:pt idx="468">
                <c:v>13269.5</c:v>
              </c:pt>
              <c:pt idx="469">
                <c:v>13315</c:v>
              </c:pt>
              <c:pt idx="470">
                <c:v>13356</c:v>
              </c:pt>
              <c:pt idx="471">
                <c:v>13399</c:v>
              </c:pt>
              <c:pt idx="472">
                <c:v>13959</c:v>
              </c:pt>
              <c:pt idx="473">
                <c:v>13971</c:v>
              </c:pt>
              <c:pt idx="474">
                <c:v>14055.5</c:v>
              </c:pt>
              <c:pt idx="475">
                <c:v>14058.5</c:v>
              </c:pt>
              <c:pt idx="476">
                <c:v>14073.5</c:v>
              </c:pt>
              <c:pt idx="477">
                <c:v>14073.5</c:v>
              </c:pt>
              <c:pt idx="478">
                <c:v>14088.5</c:v>
              </c:pt>
              <c:pt idx="479">
                <c:v>14091.5</c:v>
              </c:pt>
              <c:pt idx="480">
                <c:v>14103.5</c:v>
              </c:pt>
              <c:pt idx="481">
                <c:v>14106.5</c:v>
              </c:pt>
              <c:pt idx="482">
                <c:v>14110</c:v>
              </c:pt>
              <c:pt idx="483">
                <c:v>14118.5</c:v>
              </c:pt>
              <c:pt idx="484">
                <c:v>14118.5</c:v>
              </c:pt>
              <c:pt idx="485">
                <c:v>14119</c:v>
              </c:pt>
              <c:pt idx="486">
                <c:v>14125</c:v>
              </c:pt>
              <c:pt idx="487">
                <c:v>14131</c:v>
              </c:pt>
              <c:pt idx="488">
                <c:v>14137</c:v>
              </c:pt>
              <c:pt idx="489">
                <c:v>14142.5</c:v>
              </c:pt>
              <c:pt idx="490">
                <c:v>14219</c:v>
              </c:pt>
              <c:pt idx="491">
                <c:v>14219.5</c:v>
              </c:pt>
              <c:pt idx="492">
                <c:v>14222</c:v>
              </c:pt>
              <c:pt idx="493">
                <c:v>14222.5</c:v>
              </c:pt>
              <c:pt idx="494">
                <c:v>14230</c:v>
              </c:pt>
              <c:pt idx="495">
                <c:v>14230</c:v>
              </c:pt>
              <c:pt idx="496">
                <c:v>14233</c:v>
              </c:pt>
              <c:pt idx="497">
                <c:v>14243</c:v>
              </c:pt>
              <c:pt idx="498">
                <c:v>14245</c:v>
              </c:pt>
              <c:pt idx="499">
                <c:v>14245</c:v>
              </c:pt>
              <c:pt idx="500">
                <c:v>14245</c:v>
              </c:pt>
              <c:pt idx="501">
                <c:v>14245</c:v>
              </c:pt>
              <c:pt idx="502">
                <c:v>14260</c:v>
              </c:pt>
              <c:pt idx="503">
                <c:v>14266</c:v>
              </c:pt>
              <c:pt idx="504">
                <c:v>14269</c:v>
              </c:pt>
              <c:pt idx="505">
                <c:v>14269</c:v>
              </c:pt>
              <c:pt idx="506">
                <c:v>14272</c:v>
              </c:pt>
              <c:pt idx="507">
                <c:v>14275</c:v>
              </c:pt>
              <c:pt idx="508">
                <c:v>14278</c:v>
              </c:pt>
              <c:pt idx="509">
                <c:v>14278</c:v>
              </c:pt>
              <c:pt idx="510">
                <c:v>14281</c:v>
              </c:pt>
              <c:pt idx="511">
                <c:v>14284</c:v>
              </c:pt>
              <c:pt idx="512">
                <c:v>14284.5</c:v>
              </c:pt>
              <c:pt idx="513">
                <c:v>14285</c:v>
              </c:pt>
              <c:pt idx="514">
                <c:v>14287</c:v>
              </c:pt>
              <c:pt idx="515">
                <c:v>14290</c:v>
              </c:pt>
              <c:pt idx="516">
                <c:v>14290</c:v>
              </c:pt>
              <c:pt idx="517">
                <c:v>14290</c:v>
              </c:pt>
              <c:pt idx="518">
                <c:v>14293</c:v>
              </c:pt>
              <c:pt idx="519">
                <c:v>14293</c:v>
              </c:pt>
              <c:pt idx="520">
                <c:v>14296</c:v>
              </c:pt>
              <c:pt idx="521">
                <c:v>14297</c:v>
              </c:pt>
              <c:pt idx="522">
                <c:v>14299</c:v>
              </c:pt>
              <c:pt idx="523">
                <c:v>14302.5</c:v>
              </c:pt>
              <c:pt idx="524">
                <c:v>14305</c:v>
              </c:pt>
              <c:pt idx="525">
                <c:v>14308</c:v>
              </c:pt>
              <c:pt idx="526">
                <c:v>14308.5</c:v>
              </c:pt>
              <c:pt idx="527">
                <c:v>14321</c:v>
              </c:pt>
              <c:pt idx="528">
                <c:v>14329</c:v>
              </c:pt>
              <c:pt idx="529">
                <c:v>14362.5</c:v>
              </c:pt>
              <c:pt idx="530">
                <c:v>14384.5</c:v>
              </c:pt>
              <c:pt idx="531">
                <c:v>14385</c:v>
              </c:pt>
              <c:pt idx="532">
                <c:v>14390.5</c:v>
              </c:pt>
              <c:pt idx="533">
                <c:v>14391</c:v>
              </c:pt>
              <c:pt idx="534">
                <c:v>14393.5</c:v>
              </c:pt>
              <c:pt idx="535">
                <c:v>14394</c:v>
              </c:pt>
              <c:pt idx="536">
                <c:v>14399.5</c:v>
              </c:pt>
              <c:pt idx="537">
                <c:v>14404.5</c:v>
              </c:pt>
              <c:pt idx="538">
                <c:v>14414.5</c:v>
              </c:pt>
              <c:pt idx="539">
                <c:v>14429.5</c:v>
              </c:pt>
              <c:pt idx="540">
                <c:v>14513</c:v>
              </c:pt>
              <c:pt idx="541">
                <c:v>14549</c:v>
              </c:pt>
              <c:pt idx="542">
                <c:v>14549</c:v>
              </c:pt>
              <c:pt idx="543">
                <c:v>14549.5</c:v>
              </c:pt>
              <c:pt idx="544">
                <c:v>14552</c:v>
              </c:pt>
              <c:pt idx="545">
                <c:v>14612.5</c:v>
              </c:pt>
              <c:pt idx="546">
                <c:v>14621.5</c:v>
              </c:pt>
              <c:pt idx="547">
                <c:v>14636.5</c:v>
              </c:pt>
              <c:pt idx="548">
                <c:v>15059</c:v>
              </c:pt>
              <c:pt idx="549">
                <c:v>15116</c:v>
              </c:pt>
              <c:pt idx="550">
                <c:v>15140</c:v>
              </c:pt>
              <c:pt idx="551">
                <c:v>15140</c:v>
              </c:pt>
              <c:pt idx="552">
                <c:v>15143</c:v>
              </c:pt>
              <c:pt idx="553">
                <c:v>15155</c:v>
              </c:pt>
              <c:pt idx="554">
                <c:v>15164</c:v>
              </c:pt>
              <c:pt idx="555">
                <c:v>15164.5</c:v>
              </c:pt>
              <c:pt idx="556">
                <c:v>15167.5</c:v>
              </c:pt>
              <c:pt idx="557">
                <c:v>15170.5</c:v>
              </c:pt>
              <c:pt idx="558">
                <c:v>15174</c:v>
              </c:pt>
              <c:pt idx="559">
                <c:v>15176.5</c:v>
              </c:pt>
              <c:pt idx="560">
                <c:v>15200.5</c:v>
              </c:pt>
              <c:pt idx="561">
                <c:v>15200.5</c:v>
              </c:pt>
              <c:pt idx="562">
                <c:v>15206.5</c:v>
              </c:pt>
              <c:pt idx="563">
                <c:v>15233.5</c:v>
              </c:pt>
              <c:pt idx="564">
                <c:v>15257.5</c:v>
              </c:pt>
              <c:pt idx="565">
                <c:v>15281.5</c:v>
              </c:pt>
              <c:pt idx="566">
                <c:v>15281.5</c:v>
              </c:pt>
              <c:pt idx="567">
                <c:v>15284.5</c:v>
              </c:pt>
              <c:pt idx="568">
                <c:v>15302.5</c:v>
              </c:pt>
              <c:pt idx="569">
                <c:v>15314.5</c:v>
              </c:pt>
              <c:pt idx="570">
                <c:v>15318.5</c:v>
              </c:pt>
              <c:pt idx="571">
                <c:v>15324.5</c:v>
              </c:pt>
              <c:pt idx="572">
                <c:v>15345.5</c:v>
              </c:pt>
              <c:pt idx="573">
                <c:v>15351.5</c:v>
              </c:pt>
              <c:pt idx="574">
                <c:v>15363.5</c:v>
              </c:pt>
              <c:pt idx="575">
                <c:v>15369</c:v>
              </c:pt>
              <c:pt idx="576">
                <c:v>15369</c:v>
              </c:pt>
              <c:pt idx="577">
                <c:v>15372.5</c:v>
              </c:pt>
              <c:pt idx="578">
                <c:v>15375</c:v>
              </c:pt>
              <c:pt idx="579">
                <c:v>15375</c:v>
              </c:pt>
              <c:pt idx="580">
                <c:v>15378</c:v>
              </c:pt>
              <c:pt idx="581">
                <c:v>15381</c:v>
              </c:pt>
              <c:pt idx="582">
                <c:v>15384.5</c:v>
              </c:pt>
              <c:pt idx="583">
                <c:v>15414</c:v>
              </c:pt>
              <c:pt idx="584">
                <c:v>15420</c:v>
              </c:pt>
              <c:pt idx="585">
                <c:v>15432</c:v>
              </c:pt>
              <c:pt idx="586">
                <c:v>15435</c:v>
              </c:pt>
              <c:pt idx="587">
                <c:v>15438</c:v>
              </c:pt>
              <c:pt idx="588">
                <c:v>15438</c:v>
              </c:pt>
              <c:pt idx="589">
                <c:v>15438</c:v>
              </c:pt>
              <c:pt idx="590">
                <c:v>15438</c:v>
              </c:pt>
              <c:pt idx="591">
                <c:v>15441</c:v>
              </c:pt>
              <c:pt idx="592">
                <c:v>15444</c:v>
              </c:pt>
              <c:pt idx="593">
                <c:v>15444.5</c:v>
              </c:pt>
              <c:pt idx="594">
                <c:v>15447</c:v>
              </c:pt>
              <c:pt idx="595">
                <c:v>15447</c:v>
              </c:pt>
              <c:pt idx="596">
                <c:v>15447</c:v>
              </c:pt>
              <c:pt idx="597">
                <c:v>15459</c:v>
              </c:pt>
              <c:pt idx="598">
                <c:v>15459</c:v>
              </c:pt>
              <c:pt idx="599">
                <c:v>15459</c:v>
              </c:pt>
              <c:pt idx="600">
                <c:v>15459</c:v>
              </c:pt>
              <c:pt idx="601">
                <c:v>15459</c:v>
              </c:pt>
              <c:pt idx="602">
                <c:v>15459</c:v>
              </c:pt>
              <c:pt idx="603">
                <c:v>15459.5</c:v>
              </c:pt>
              <c:pt idx="604">
                <c:v>15462</c:v>
              </c:pt>
              <c:pt idx="605">
                <c:v>15469</c:v>
              </c:pt>
              <c:pt idx="606">
                <c:v>15471</c:v>
              </c:pt>
              <c:pt idx="607">
                <c:v>15477</c:v>
              </c:pt>
              <c:pt idx="608">
                <c:v>15477</c:v>
              </c:pt>
              <c:pt idx="609">
                <c:v>15483</c:v>
              </c:pt>
              <c:pt idx="610">
                <c:v>15483.5</c:v>
              </c:pt>
              <c:pt idx="611">
                <c:v>15486</c:v>
              </c:pt>
              <c:pt idx="612">
                <c:v>15486</c:v>
              </c:pt>
              <c:pt idx="613">
                <c:v>15486.5</c:v>
              </c:pt>
              <c:pt idx="614">
                <c:v>15489</c:v>
              </c:pt>
              <c:pt idx="615">
                <c:v>15496</c:v>
              </c:pt>
              <c:pt idx="616">
                <c:v>15498.5</c:v>
              </c:pt>
              <c:pt idx="617">
                <c:v>15498.5</c:v>
              </c:pt>
              <c:pt idx="618">
                <c:v>15499</c:v>
              </c:pt>
              <c:pt idx="619">
                <c:v>15502</c:v>
              </c:pt>
              <c:pt idx="620">
                <c:v>15513</c:v>
              </c:pt>
              <c:pt idx="621">
                <c:v>15522.5</c:v>
              </c:pt>
              <c:pt idx="622">
                <c:v>15522.5</c:v>
              </c:pt>
              <c:pt idx="623">
                <c:v>15540.5</c:v>
              </c:pt>
              <c:pt idx="624">
                <c:v>15567.5</c:v>
              </c:pt>
              <c:pt idx="625">
                <c:v>15609.5</c:v>
              </c:pt>
              <c:pt idx="626">
                <c:v>15612.5</c:v>
              </c:pt>
              <c:pt idx="627">
                <c:v>15612.5</c:v>
              </c:pt>
              <c:pt idx="628">
                <c:v>15692</c:v>
              </c:pt>
              <c:pt idx="629">
                <c:v>15697</c:v>
              </c:pt>
              <c:pt idx="630">
                <c:v>15701</c:v>
              </c:pt>
              <c:pt idx="631">
                <c:v>15707</c:v>
              </c:pt>
              <c:pt idx="632">
                <c:v>15724</c:v>
              </c:pt>
              <c:pt idx="633">
                <c:v>15724</c:v>
              </c:pt>
              <c:pt idx="634">
                <c:v>15790.5</c:v>
              </c:pt>
              <c:pt idx="635">
                <c:v>15799.5</c:v>
              </c:pt>
              <c:pt idx="636">
                <c:v>16071.5</c:v>
              </c:pt>
              <c:pt idx="637">
                <c:v>16080.5</c:v>
              </c:pt>
              <c:pt idx="638">
                <c:v>16186</c:v>
              </c:pt>
              <c:pt idx="639">
                <c:v>16204</c:v>
              </c:pt>
              <c:pt idx="640">
                <c:v>16212.5</c:v>
              </c:pt>
              <c:pt idx="641">
                <c:v>16222</c:v>
              </c:pt>
              <c:pt idx="642">
                <c:v>16224.5</c:v>
              </c:pt>
              <c:pt idx="643">
                <c:v>16264</c:v>
              </c:pt>
              <c:pt idx="644">
                <c:v>16264</c:v>
              </c:pt>
              <c:pt idx="645">
                <c:v>16276</c:v>
              </c:pt>
              <c:pt idx="646">
                <c:v>16279</c:v>
              </c:pt>
              <c:pt idx="647">
                <c:v>16282</c:v>
              </c:pt>
              <c:pt idx="648">
                <c:v>16288</c:v>
              </c:pt>
              <c:pt idx="649">
                <c:v>16291</c:v>
              </c:pt>
              <c:pt idx="650">
                <c:v>16291.5</c:v>
              </c:pt>
              <c:pt idx="651">
                <c:v>16294.5</c:v>
              </c:pt>
              <c:pt idx="652">
                <c:v>16306.5</c:v>
              </c:pt>
              <c:pt idx="653">
                <c:v>16309</c:v>
              </c:pt>
              <c:pt idx="654">
                <c:v>16309.5</c:v>
              </c:pt>
              <c:pt idx="655">
                <c:v>16327</c:v>
              </c:pt>
              <c:pt idx="656">
                <c:v>16345.5</c:v>
              </c:pt>
              <c:pt idx="657">
                <c:v>16351</c:v>
              </c:pt>
              <c:pt idx="658">
                <c:v>16351.5</c:v>
              </c:pt>
              <c:pt idx="659">
                <c:v>16351.5</c:v>
              </c:pt>
              <c:pt idx="660">
                <c:v>16393.5</c:v>
              </c:pt>
              <c:pt idx="661">
                <c:v>16405.5</c:v>
              </c:pt>
              <c:pt idx="662">
                <c:v>16408.5</c:v>
              </c:pt>
              <c:pt idx="663">
                <c:v>16429.5</c:v>
              </c:pt>
              <c:pt idx="664">
                <c:v>16432.5</c:v>
              </c:pt>
              <c:pt idx="665">
                <c:v>16432.5</c:v>
              </c:pt>
              <c:pt idx="666">
                <c:v>16435.5</c:v>
              </c:pt>
              <c:pt idx="667">
                <c:v>16438.5</c:v>
              </c:pt>
              <c:pt idx="668">
                <c:v>16441.5</c:v>
              </c:pt>
              <c:pt idx="669">
                <c:v>16441.5</c:v>
              </c:pt>
              <c:pt idx="670">
                <c:v>16459.5</c:v>
              </c:pt>
              <c:pt idx="671">
                <c:v>16471.5</c:v>
              </c:pt>
              <c:pt idx="672">
                <c:v>16483.5</c:v>
              </c:pt>
              <c:pt idx="673">
                <c:v>16483.5</c:v>
              </c:pt>
              <c:pt idx="674">
                <c:v>16486.5</c:v>
              </c:pt>
              <c:pt idx="675">
                <c:v>16486.5</c:v>
              </c:pt>
              <c:pt idx="676">
                <c:v>16489.5</c:v>
              </c:pt>
              <c:pt idx="677">
                <c:v>16490.5</c:v>
              </c:pt>
              <c:pt idx="678">
                <c:v>16495.5</c:v>
              </c:pt>
              <c:pt idx="679">
                <c:v>16498.5</c:v>
              </c:pt>
              <c:pt idx="680">
                <c:v>16501.5</c:v>
              </c:pt>
              <c:pt idx="681">
                <c:v>16510.5</c:v>
              </c:pt>
              <c:pt idx="682">
                <c:v>16517.5</c:v>
              </c:pt>
              <c:pt idx="683">
                <c:v>16520</c:v>
              </c:pt>
              <c:pt idx="684">
                <c:v>16523</c:v>
              </c:pt>
              <c:pt idx="685">
                <c:v>16523</c:v>
              </c:pt>
              <c:pt idx="686">
                <c:v>16523.5</c:v>
              </c:pt>
              <c:pt idx="687">
                <c:v>16526</c:v>
              </c:pt>
              <c:pt idx="688">
                <c:v>16532.5</c:v>
              </c:pt>
              <c:pt idx="689">
                <c:v>16535</c:v>
              </c:pt>
              <c:pt idx="690">
                <c:v>16535</c:v>
              </c:pt>
              <c:pt idx="691">
                <c:v>16538</c:v>
              </c:pt>
              <c:pt idx="692">
                <c:v>16538.5</c:v>
              </c:pt>
              <c:pt idx="693">
                <c:v>16541</c:v>
              </c:pt>
              <c:pt idx="694">
                <c:v>16541</c:v>
              </c:pt>
              <c:pt idx="695">
                <c:v>16541.5</c:v>
              </c:pt>
              <c:pt idx="696">
                <c:v>16544.5</c:v>
              </c:pt>
              <c:pt idx="697">
                <c:v>16547</c:v>
              </c:pt>
              <c:pt idx="698">
                <c:v>16553</c:v>
              </c:pt>
              <c:pt idx="699">
                <c:v>16556</c:v>
              </c:pt>
              <c:pt idx="700">
                <c:v>16556</c:v>
              </c:pt>
              <c:pt idx="701">
                <c:v>16559</c:v>
              </c:pt>
              <c:pt idx="702">
                <c:v>16562</c:v>
              </c:pt>
              <c:pt idx="703">
                <c:v>16562</c:v>
              </c:pt>
              <c:pt idx="704">
                <c:v>16574</c:v>
              </c:pt>
              <c:pt idx="705">
                <c:v>16589</c:v>
              </c:pt>
              <c:pt idx="706">
                <c:v>16592</c:v>
              </c:pt>
              <c:pt idx="707">
                <c:v>16592</c:v>
              </c:pt>
              <c:pt idx="708">
                <c:v>16607</c:v>
              </c:pt>
              <c:pt idx="709">
                <c:v>16613</c:v>
              </c:pt>
              <c:pt idx="710">
                <c:v>16613</c:v>
              </c:pt>
              <c:pt idx="711">
                <c:v>16616</c:v>
              </c:pt>
              <c:pt idx="712">
                <c:v>16616</c:v>
              </c:pt>
              <c:pt idx="713">
                <c:v>16619</c:v>
              </c:pt>
              <c:pt idx="714">
                <c:v>16620</c:v>
              </c:pt>
              <c:pt idx="715">
                <c:v>16622</c:v>
              </c:pt>
              <c:pt idx="716">
                <c:v>16622</c:v>
              </c:pt>
              <c:pt idx="717">
                <c:v>16623</c:v>
              </c:pt>
              <c:pt idx="718">
                <c:v>16625</c:v>
              </c:pt>
              <c:pt idx="719">
                <c:v>16628</c:v>
              </c:pt>
              <c:pt idx="720">
                <c:v>16628</c:v>
              </c:pt>
              <c:pt idx="721">
                <c:v>16640</c:v>
              </c:pt>
              <c:pt idx="722">
                <c:v>16640</c:v>
              </c:pt>
              <c:pt idx="723">
                <c:v>16691.5</c:v>
              </c:pt>
              <c:pt idx="724">
                <c:v>16694.5</c:v>
              </c:pt>
              <c:pt idx="725">
                <c:v>16715.5</c:v>
              </c:pt>
              <c:pt idx="726">
                <c:v>16715.5</c:v>
              </c:pt>
              <c:pt idx="727">
                <c:v>16718.5</c:v>
              </c:pt>
              <c:pt idx="728">
                <c:v>16736.5</c:v>
              </c:pt>
              <c:pt idx="729">
                <c:v>16736.5</c:v>
              </c:pt>
              <c:pt idx="730">
                <c:v>16748.5</c:v>
              </c:pt>
              <c:pt idx="731">
                <c:v>16763.5</c:v>
              </c:pt>
              <c:pt idx="732">
                <c:v>16769.5</c:v>
              </c:pt>
              <c:pt idx="733">
                <c:v>16775.5</c:v>
              </c:pt>
              <c:pt idx="734">
                <c:v>16775.5</c:v>
              </c:pt>
              <c:pt idx="735">
                <c:v>16787.5</c:v>
              </c:pt>
              <c:pt idx="736">
                <c:v>16790.5</c:v>
              </c:pt>
              <c:pt idx="737">
                <c:v>16792</c:v>
              </c:pt>
              <c:pt idx="738">
                <c:v>16809</c:v>
              </c:pt>
              <c:pt idx="739">
                <c:v>16836</c:v>
              </c:pt>
              <c:pt idx="740">
                <c:v>16860</c:v>
              </c:pt>
              <c:pt idx="741">
                <c:v>16866</c:v>
              </c:pt>
              <c:pt idx="742">
                <c:v>17337</c:v>
              </c:pt>
              <c:pt idx="743">
                <c:v>17346</c:v>
              </c:pt>
              <c:pt idx="744">
                <c:v>17348.5</c:v>
              </c:pt>
              <c:pt idx="745">
                <c:v>17351.5</c:v>
              </c:pt>
              <c:pt idx="746">
                <c:v>17376.5</c:v>
              </c:pt>
              <c:pt idx="747">
                <c:v>17424</c:v>
              </c:pt>
              <c:pt idx="748">
                <c:v>17430</c:v>
              </c:pt>
              <c:pt idx="749">
                <c:v>17430</c:v>
              </c:pt>
              <c:pt idx="750">
                <c:v>17433</c:v>
              </c:pt>
              <c:pt idx="751">
                <c:v>17433</c:v>
              </c:pt>
              <c:pt idx="752">
                <c:v>17433</c:v>
              </c:pt>
              <c:pt idx="753">
                <c:v>17448</c:v>
              </c:pt>
              <c:pt idx="754">
                <c:v>17448</c:v>
              </c:pt>
              <c:pt idx="755">
                <c:v>17451</c:v>
              </c:pt>
              <c:pt idx="756">
                <c:v>17451</c:v>
              </c:pt>
              <c:pt idx="757">
                <c:v>17451</c:v>
              </c:pt>
              <c:pt idx="758">
                <c:v>17451</c:v>
              </c:pt>
              <c:pt idx="759">
                <c:v>17460</c:v>
              </c:pt>
              <c:pt idx="760">
                <c:v>17463</c:v>
              </c:pt>
              <c:pt idx="761">
                <c:v>17478</c:v>
              </c:pt>
              <c:pt idx="762">
                <c:v>17481</c:v>
              </c:pt>
              <c:pt idx="763">
                <c:v>17484</c:v>
              </c:pt>
              <c:pt idx="764">
                <c:v>17496</c:v>
              </c:pt>
              <c:pt idx="765">
                <c:v>17496</c:v>
              </c:pt>
              <c:pt idx="766">
                <c:v>17577.5</c:v>
              </c:pt>
              <c:pt idx="767">
                <c:v>17610.5</c:v>
              </c:pt>
              <c:pt idx="768">
                <c:v>17610.5</c:v>
              </c:pt>
              <c:pt idx="769">
                <c:v>17625.5</c:v>
              </c:pt>
              <c:pt idx="770">
                <c:v>17628.5</c:v>
              </c:pt>
              <c:pt idx="771">
                <c:v>17631.5</c:v>
              </c:pt>
              <c:pt idx="772">
                <c:v>17631.5</c:v>
              </c:pt>
              <c:pt idx="773">
                <c:v>17673.5</c:v>
              </c:pt>
              <c:pt idx="774">
                <c:v>17673.5</c:v>
              </c:pt>
              <c:pt idx="775">
                <c:v>17683.5</c:v>
              </c:pt>
              <c:pt idx="776">
                <c:v>17686.5</c:v>
              </c:pt>
              <c:pt idx="777">
                <c:v>17689.5</c:v>
              </c:pt>
              <c:pt idx="778">
                <c:v>17691.5</c:v>
              </c:pt>
              <c:pt idx="779">
                <c:v>17692.5</c:v>
              </c:pt>
              <c:pt idx="780">
                <c:v>17695.5</c:v>
              </c:pt>
              <c:pt idx="781">
                <c:v>17697.5</c:v>
              </c:pt>
              <c:pt idx="782">
                <c:v>17698.5</c:v>
              </c:pt>
              <c:pt idx="783">
                <c:v>17704.5</c:v>
              </c:pt>
              <c:pt idx="784">
                <c:v>17707.5</c:v>
              </c:pt>
              <c:pt idx="785">
                <c:v>17716.5</c:v>
              </c:pt>
              <c:pt idx="786">
                <c:v>17719.5</c:v>
              </c:pt>
              <c:pt idx="787">
                <c:v>17762</c:v>
              </c:pt>
              <c:pt idx="788">
                <c:v>17764</c:v>
              </c:pt>
              <c:pt idx="789">
                <c:v>17773</c:v>
              </c:pt>
              <c:pt idx="790">
                <c:v>17773</c:v>
              </c:pt>
              <c:pt idx="791">
                <c:v>17774</c:v>
              </c:pt>
              <c:pt idx="792">
                <c:v>17779</c:v>
              </c:pt>
              <c:pt idx="793">
                <c:v>17792</c:v>
              </c:pt>
              <c:pt idx="794">
                <c:v>17810</c:v>
              </c:pt>
              <c:pt idx="795">
                <c:v>17834</c:v>
              </c:pt>
              <c:pt idx="796">
                <c:v>17837</c:v>
              </c:pt>
              <c:pt idx="797">
                <c:v>17840</c:v>
              </c:pt>
              <c:pt idx="798">
                <c:v>17857.5</c:v>
              </c:pt>
              <c:pt idx="799">
                <c:v>17857.5</c:v>
              </c:pt>
              <c:pt idx="800">
                <c:v>17863.5</c:v>
              </c:pt>
              <c:pt idx="801">
                <c:v>17890.5</c:v>
              </c:pt>
              <c:pt idx="802">
                <c:v>17890.5</c:v>
              </c:pt>
              <c:pt idx="803">
                <c:v>17899.5</c:v>
              </c:pt>
              <c:pt idx="804">
                <c:v>17899.5</c:v>
              </c:pt>
              <c:pt idx="805">
                <c:v>18035</c:v>
              </c:pt>
              <c:pt idx="806">
                <c:v>18475.5</c:v>
              </c:pt>
              <c:pt idx="807">
                <c:v>18475.5</c:v>
              </c:pt>
              <c:pt idx="808">
                <c:v>18484.5</c:v>
              </c:pt>
              <c:pt idx="809">
                <c:v>18505.5</c:v>
              </c:pt>
              <c:pt idx="810">
                <c:v>18505.5</c:v>
              </c:pt>
              <c:pt idx="811">
                <c:v>18517.5</c:v>
              </c:pt>
              <c:pt idx="812">
                <c:v>18526.5</c:v>
              </c:pt>
              <c:pt idx="813">
                <c:v>18526.5</c:v>
              </c:pt>
              <c:pt idx="814">
                <c:v>18527</c:v>
              </c:pt>
              <c:pt idx="815">
                <c:v>18539</c:v>
              </c:pt>
              <c:pt idx="816">
                <c:v>18547.5</c:v>
              </c:pt>
              <c:pt idx="817">
                <c:v>18551.5</c:v>
              </c:pt>
              <c:pt idx="818">
                <c:v>18578</c:v>
              </c:pt>
              <c:pt idx="819">
                <c:v>18578</c:v>
              </c:pt>
              <c:pt idx="820">
                <c:v>18593</c:v>
              </c:pt>
              <c:pt idx="821">
                <c:v>18596</c:v>
              </c:pt>
              <c:pt idx="822">
                <c:v>18605.5</c:v>
              </c:pt>
              <c:pt idx="823">
                <c:v>18623</c:v>
              </c:pt>
              <c:pt idx="824">
                <c:v>18641</c:v>
              </c:pt>
              <c:pt idx="825">
                <c:v>18653</c:v>
              </c:pt>
              <c:pt idx="826">
                <c:v>18653.5</c:v>
              </c:pt>
              <c:pt idx="827">
                <c:v>18659</c:v>
              </c:pt>
              <c:pt idx="828">
                <c:v>18659</c:v>
              </c:pt>
              <c:pt idx="829">
                <c:v>18662</c:v>
              </c:pt>
              <c:pt idx="830">
                <c:v>18662</c:v>
              </c:pt>
              <c:pt idx="831">
                <c:v>18665</c:v>
              </c:pt>
              <c:pt idx="832">
                <c:v>18669</c:v>
              </c:pt>
              <c:pt idx="833">
                <c:v>18680</c:v>
              </c:pt>
              <c:pt idx="834">
                <c:v>18681</c:v>
              </c:pt>
              <c:pt idx="835">
                <c:v>18681</c:v>
              </c:pt>
              <c:pt idx="836">
                <c:v>18681.5</c:v>
              </c:pt>
              <c:pt idx="837">
                <c:v>18764.5</c:v>
              </c:pt>
              <c:pt idx="838">
                <c:v>18770.5</c:v>
              </c:pt>
              <c:pt idx="839">
                <c:v>18783.5</c:v>
              </c:pt>
              <c:pt idx="840">
                <c:v>18834.5</c:v>
              </c:pt>
              <c:pt idx="841">
                <c:v>18834.5</c:v>
              </c:pt>
              <c:pt idx="842">
                <c:v>18834.5</c:v>
              </c:pt>
              <c:pt idx="843">
                <c:v>18834.5</c:v>
              </c:pt>
              <c:pt idx="844">
                <c:v>18834.5</c:v>
              </c:pt>
              <c:pt idx="845">
                <c:v>18835</c:v>
              </c:pt>
              <c:pt idx="846">
                <c:v>18835</c:v>
              </c:pt>
              <c:pt idx="847">
                <c:v>18835</c:v>
              </c:pt>
              <c:pt idx="848">
                <c:v>18835</c:v>
              </c:pt>
              <c:pt idx="849">
                <c:v>18837.5</c:v>
              </c:pt>
              <c:pt idx="850">
                <c:v>18842.5</c:v>
              </c:pt>
              <c:pt idx="851">
                <c:v>18848.5</c:v>
              </c:pt>
              <c:pt idx="852">
                <c:v>18849.5</c:v>
              </c:pt>
              <c:pt idx="853">
                <c:v>18854.5</c:v>
              </c:pt>
              <c:pt idx="854">
                <c:v>18855.5</c:v>
              </c:pt>
              <c:pt idx="855">
                <c:v>18855.5</c:v>
              </c:pt>
              <c:pt idx="856">
                <c:v>18856</c:v>
              </c:pt>
              <c:pt idx="857">
                <c:v>18856</c:v>
              </c:pt>
              <c:pt idx="858">
                <c:v>18860.5</c:v>
              </c:pt>
              <c:pt idx="859">
                <c:v>18867.5</c:v>
              </c:pt>
              <c:pt idx="860">
                <c:v>18876.5</c:v>
              </c:pt>
              <c:pt idx="861">
                <c:v>18883</c:v>
              </c:pt>
              <c:pt idx="862">
                <c:v>18909</c:v>
              </c:pt>
              <c:pt idx="863">
                <c:v>18916</c:v>
              </c:pt>
              <c:pt idx="864">
                <c:v>18916</c:v>
              </c:pt>
              <c:pt idx="865">
                <c:v>18931</c:v>
              </c:pt>
              <c:pt idx="866">
                <c:v>18942</c:v>
              </c:pt>
              <c:pt idx="867">
                <c:v>18953</c:v>
              </c:pt>
              <c:pt idx="868">
                <c:v>18960</c:v>
              </c:pt>
              <c:pt idx="869">
                <c:v>18960</c:v>
              </c:pt>
              <c:pt idx="870">
                <c:v>18963</c:v>
              </c:pt>
              <c:pt idx="871">
                <c:v>18963</c:v>
              </c:pt>
              <c:pt idx="872">
                <c:v>18966</c:v>
              </c:pt>
              <c:pt idx="873">
                <c:v>18966</c:v>
              </c:pt>
              <c:pt idx="874">
                <c:v>18967</c:v>
              </c:pt>
              <c:pt idx="875">
                <c:v>18969</c:v>
              </c:pt>
              <c:pt idx="876">
                <c:v>18969</c:v>
              </c:pt>
              <c:pt idx="877">
                <c:v>18976</c:v>
              </c:pt>
              <c:pt idx="878">
                <c:v>18981</c:v>
              </c:pt>
              <c:pt idx="879">
                <c:v>19020.5</c:v>
              </c:pt>
              <c:pt idx="880">
                <c:v>19032.5</c:v>
              </c:pt>
              <c:pt idx="881">
                <c:v>19035.5</c:v>
              </c:pt>
              <c:pt idx="882">
                <c:v>19038.5</c:v>
              </c:pt>
              <c:pt idx="883">
                <c:v>19038.5</c:v>
              </c:pt>
              <c:pt idx="884">
                <c:v>19042.5</c:v>
              </c:pt>
              <c:pt idx="885">
                <c:v>19053.5</c:v>
              </c:pt>
              <c:pt idx="886">
                <c:v>19071.5</c:v>
              </c:pt>
              <c:pt idx="887">
                <c:v>19071.5</c:v>
              </c:pt>
              <c:pt idx="888">
                <c:v>19081.5</c:v>
              </c:pt>
              <c:pt idx="889">
                <c:v>19341.5</c:v>
              </c:pt>
              <c:pt idx="890">
                <c:v>19416</c:v>
              </c:pt>
              <c:pt idx="891">
                <c:v>19440</c:v>
              </c:pt>
              <c:pt idx="892">
                <c:v>19486</c:v>
              </c:pt>
              <c:pt idx="893">
                <c:v>19501</c:v>
              </c:pt>
              <c:pt idx="894">
                <c:v>19507</c:v>
              </c:pt>
              <c:pt idx="895">
                <c:v>19545.5</c:v>
              </c:pt>
              <c:pt idx="896">
                <c:v>19548</c:v>
              </c:pt>
              <c:pt idx="897">
                <c:v>19612.5</c:v>
              </c:pt>
              <c:pt idx="898">
                <c:v>19612.5</c:v>
              </c:pt>
              <c:pt idx="899">
                <c:v>19614.5</c:v>
              </c:pt>
              <c:pt idx="900">
                <c:v>19623.5</c:v>
              </c:pt>
              <c:pt idx="901">
                <c:v>19630.5</c:v>
              </c:pt>
              <c:pt idx="902">
                <c:v>19630.5</c:v>
              </c:pt>
              <c:pt idx="903">
                <c:v>19632.5</c:v>
              </c:pt>
              <c:pt idx="904">
                <c:v>19633.5</c:v>
              </c:pt>
              <c:pt idx="905">
                <c:v>19638.5</c:v>
              </c:pt>
              <c:pt idx="906">
                <c:v>19641.5</c:v>
              </c:pt>
              <c:pt idx="907">
                <c:v>19650.5</c:v>
              </c:pt>
              <c:pt idx="908">
                <c:v>19654.5</c:v>
              </c:pt>
              <c:pt idx="909">
                <c:v>19656.5</c:v>
              </c:pt>
              <c:pt idx="910">
                <c:v>19656.5</c:v>
              </c:pt>
              <c:pt idx="911">
                <c:v>19657.5</c:v>
              </c:pt>
              <c:pt idx="912">
                <c:v>19692.5</c:v>
              </c:pt>
              <c:pt idx="913">
                <c:v>19750.5</c:v>
              </c:pt>
              <c:pt idx="914">
                <c:v>19765</c:v>
              </c:pt>
              <c:pt idx="915">
                <c:v>19793</c:v>
              </c:pt>
              <c:pt idx="916">
                <c:v>19798</c:v>
              </c:pt>
              <c:pt idx="917">
                <c:v>19822</c:v>
              </c:pt>
              <c:pt idx="918">
                <c:v>19826</c:v>
              </c:pt>
              <c:pt idx="919">
                <c:v>19829</c:v>
              </c:pt>
              <c:pt idx="920">
                <c:v>19829</c:v>
              </c:pt>
              <c:pt idx="921">
                <c:v>19861</c:v>
              </c:pt>
              <c:pt idx="922">
                <c:v>19862.5</c:v>
              </c:pt>
              <c:pt idx="923">
                <c:v>19879.5</c:v>
              </c:pt>
              <c:pt idx="924">
                <c:v>19882</c:v>
              </c:pt>
              <c:pt idx="925">
                <c:v>19886</c:v>
              </c:pt>
              <c:pt idx="926">
                <c:v>19888</c:v>
              </c:pt>
              <c:pt idx="927">
                <c:v>19894</c:v>
              </c:pt>
              <c:pt idx="928">
                <c:v>19945.5</c:v>
              </c:pt>
              <c:pt idx="929">
                <c:v>19952.5</c:v>
              </c:pt>
              <c:pt idx="930">
                <c:v>19972.5</c:v>
              </c:pt>
              <c:pt idx="931">
                <c:v>19972.5</c:v>
              </c:pt>
              <c:pt idx="932">
                <c:v>19975.5</c:v>
              </c:pt>
              <c:pt idx="933">
                <c:v>19975.5</c:v>
              </c:pt>
              <c:pt idx="934">
                <c:v>19978.5</c:v>
              </c:pt>
              <c:pt idx="935">
                <c:v>19978.5</c:v>
              </c:pt>
              <c:pt idx="936">
                <c:v>20018</c:v>
              </c:pt>
              <c:pt idx="937">
                <c:v>20063</c:v>
              </c:pt>
              <c:pt idx="938">
                <c:v>20081</c:v>
              </c:pt>
              <c:pt idx="939">
                <c:v>20082</c:v>
              </c:pt>
              <c:pt idx="940">
                <c:v>20082</c:v>
              </c:pt>
              <c:pt idx="941">
                <c:v>20084</c:v>
              </c:pt>
              <c:pt idx="942">
                <c:v>20084</c:v>
              </c:pt>
              <c:pt idx="943">
                <c:v>20087</c:v>
              </c:pt>
              <c:pt idx="944">
                <c:v>20093</c:v>
              </c:pt>
              <c:pt idx="945">
                <c:v>20099</c:v>
              </c:pt>
              <c:pt idx="946">
                <c:v>20105</c:v>
              </c:pt>
              <c:pt idx="947">
                <c:v>20117</c:v>
              </c:pt>
              <c:pt idx="948">
                <c:v>20147</c:v>
              </c:pt>
              <c:pt idx="949">
                <c:v>20165.5</c:v>
              </c:pt>
              <c:pt idx="950">
                <c:v>20489.5</c:v>
              </c:pt>
              <c:pt idx="951">
                <c:v>20612</c:v>
              </c:pt>
              <c:pt idx="952">
                <c:v>20615</c:v>
              </c:pt>
              <c:pt idx="953">
                <c:v>20627</c:v>
              </c:pt>
              <c:pt idx="954">
                <c:v>20630</c:v>
              </c:pt>
              <c:pt idx="955">
                <c:v>20637</c:v>
              </c:pt>
              <c:pt idx="956">
                <c:v>20648</c:v>
              </c:pt>
              <c:pt idx="957">
                <c:v>20649</c:v>
              </c:pt>
              <c:pt idx="958">
                <c:v>20687</c:v>
              </c:pt>
              <c:pt idx="959">
                <c:v>20687</c:v>
              </c:pt>
              <c:pt idx="960">
                <c:v>20687.5</c:v>
              </c:pt>
              <c:pt idx="961">
                <c:v>20697</c:v>
              </c:pt>
              <c:pt idx="962">
                <c:v>20703</c:v>
              </c:pt>
              <c:pt idx="963">
                <c:v>20706</c:v>
              </c:pt>
              <c:pt idx="964">
                <c:v>20715</c:v>
              </c:pt>
              <c:pt idx="965">
                <c:v>20721</c:v>
              </c:pt>
              <c:pt idx="966">
                <c:v>20723</c:v>
              </c:pt>
              <c:pt idx="967">
                <c:v>20729.5</c:v>
              </c:pt>
              <c:pt idx="968">
                <c:v>20732</c:v>
              </c:pt>
              <c:pt idx="969">
                <c:v>20732</c:v>
              </c:pt>
              <c:pt idx="970">
                <c:v>20741</c:v>
              </c:pt>
              <c:pt idx="971">
                <c:v>20745</c:v>
              </c:pt>
              <c:pt idx="972">
                <c:v>20753</c:v>
              </c:pt>
              <c:pt idx="973">
                <c:v>20753</c:v>
              </c:pt>
              <c:pt idx="974">
                <c:v>20754</c:v>
              </c:pt>
              <c:pt idx="975">
                <c:v>20754</c:v>
              </c:pt>
              <c:pt idx="976">
                <c:v>20804.5</c:v>
              </c:pt>
              <c:pt idx="977">
                <c:v>20810.5</c:v>
              </c:pt>
              <c:pt idx="978">
                <c:v>20810.5</c:v>
              </c:pt>
              <c:pt idx="979">
                <c:v>20836</c:v>
              </c:pt>
              <c:pt idx="980">
                <c:v>20836</c:v>
              </c:pt>
              <c:pt idx="981">
                <c:v>20849.5</c:v>
              </c:pt>
              <c:pt idx="982">
                <c:v>20869</c:v>
              </c:pt>
              <c:pt idx="983">
                <c:v>20891.5</c:v>
              </c:pt>
              <c:pt idx="984">
                <c:v>20894.5</c:v>
              </c:pt>
              <c:pt idx="985">
                <c:v>20895</c:v>
              </c:pt>
              <c:pt idx="986">
                <c:v>20895.5</c:v>
              </c:pt>
              <c:pt idx="987">
                <c:v>20899</c:v>
              </c:pt>
              <c:pt idx="988">
                <c:v>20900.5</c:v>
              </c:pt>
              <c:pt idx="989">
                <c:v>20913</c:v>
              </c:pt>
              <c:pt idx="990">
                <c:v>20914</c:v>
              </c:pt>
              <c:pt idx="991">
                <c:v>20925</c:v>
              </c:pt>
              <c:pt idx="992">
                <c:v>20967</c:v>
              </c:pt>
              <c:pt idx="993">
                <c:v>20968</c:v>
              </c:pt>
              <c:pt idx="994">
                <c:v>20970</c:v>
              </c:pt>
              <c:pt idx="995">
                <c:v>20982</c:v>
              </c:pt>
              <c:pt idx="996">
                <c:v>20985</c:v>
              </c:pt>
              <c:pt idx="997">
                <c:v>20988</c:v>
              </c:pt>
              <c:pt idx="998">
                <c:v>20988</c:v>
              </c:pt>
              <c:pt idx="999">
                <c:v>21021</c:v>
              </c:pt>
              <c:pt idx="1000">
                <c:v>21027</c:v>
              </c:pt>
              <c:pt idx="1001">
                <c:v>21039</c:v>
              </c:pt>
              <c:pt idx="1002">
                <c:v>21099.5</c:v>
              </c:pt>
              <c:pt idx="1003">
                <c:v>21132.5</c:v>
              </c:pt>
              <c:pt idx="1004">
                <c:v>21150.5</c:v>
              </c:pt>
              <c:pt idx="1005">
                <c:v>21162.5</c:v>
              </c:pt>
              <c:pt idx="1006">
                <c:v>21165.5</c:v>
              </c:pt>
              <c:pt idx="1007">
                <c:v>21166.5</c:v>
              </c:pt>
              <c:pt idx="1008">
                <c:v>21166.5</c:v>
              </c:pt>
              <c:pt idx="1009">
                <c:v>21171.5</c:v>
              </c:pt>
              <c:pt idx="1010">
                <c:v>21190</c:v>
              </c:pt>
              <c:pt idx="1011">
                <c:v>21226</c:v>
              </c:pt>
              <c:pt idx="1012">
                <c:v>21247</c:v>
              </c:pt>
              <c:pt idx="1013">
                <c:v>21247</c:v>
              </c:pt>
              <c:pt idx="1014">
                <c:v>21268</c:v>
              </c:pt>
              <c:pt idx="1015">
                <c:v>21603.5</c:v>
              </c:pt>
              <c:pt idx="1016">
                <c:v>21642.5</c:v>
              </c:pt>
              <c:pt idx="1017">
                <c:v>21679.5</c:v>
              </c:pt>
              <c:pt idx="1018">
                <c:v>21757</c:v>
              </c:pt>
              <c:pt idx="1019">
                <c:v>21778.5</c:v>
              </c:pt>
              <c:pt idx="1020">
                <c:v>21808</c:v>
              </c:pt>
              <c:pt idx="1021">
                <c:v>21841</c:v>
              </c:pt>
              <c:pt idx="1022">
                <c:v>21853</c:v>
              </c:pt>
              <c:pt idx="1023">
                <c:v>21872.5</c:v>
              </c:pt>
              <c:pt idx="1024">
                <c:v>21872.5</c:v>
              </c:pt>
              <c:pt idx="1025">
                <c:v>21874</c:v>
              </c:pt>
              <c:pt idx="1026">
                <c:v>21877</c:v>
              </c:pt>
              <c:pt idx="1027">
                <c:v>21880</c:v>
              </c:pt>
              <c:pt idx="1028">
                <c:v>21880</c:v>
              </c:pt>
              <c:pt idx="1029">
                <c:v>21886</c:v>
              </c:pt>
              <c:pt idx="1030">
                <c:v>21887</c:v>
              </c:pt>
              <c:pt idx="1031">
                <c:v>21892</c:v>
              </c:pt>
              <c:pt idx="1032">
                <c:v>21908</c:v>
              </c:pt>
              <c:pt idx="1033">
                <c:v>21940</c:v>
              </c:pt>
              <c:pt idx="1034">
                <c:v>21940</c:v>
              </c:pt>
              <c:pt idx="1035">
                <c:v>21943</c:v>
              </c:pt>
              <c:pt idx="1036">
                <c:v>21982.5</c:v>
              </c:pt>
              <c:pt idx="1037">
                <c:v>21994.5</c:v>
              </c:pt>
              <c:pt idx="1038">
                <c:v>22024.5</c:v>
              </c:pt>
              <c:pt idx="1039">
                <c:v>22027.5</c:v>
              </c:pt>
              <c:pt idx="1040">
                <c:v>22030.5</c:v>
              </c:pt>
              <c:pt idx="1041">
                <c:v>22037.5</c:v>
              </c:pt>
              <c:pt idx="1042">
                <c:v>22037.5</c:v>
              </c:pt>
              <c:pt idx="1043">
                <c:v>22042.5</c:v>
              </c:pt>
              <c:pt idx="1044">
                <c:v>22052</c:v>
              </c:pt>
              <c:pt idx="1045">
                <c:v>22054.5</c:v>
              </c:pt>
              <c:pt idx="1046">
                <c:v>22057.5</c:v>
              </c:pt>
              <c:pt idx="1047">
                <c:v>22060.5</c:v>
              </c:pt>
              <c:pt idx="1048">
                <c:v>22063.5</c:v>
              </c:pt>
              <c:pt idx="1049">
                <c:v>22066.5</c:v>
              </c:pt>
              <c:pt idx="1050">
                <c:v>22070</c:v>
              </c:pt>
              <c:pt idx="1051">
                <c:v>22136</c:v>
              </c:pt>
              <c:pt idx="1052">
                <c:v>22142</c:v>
              </c:pt>
              <c:pt idx="1053">
                <c:v>22145</c:v>
              </c:pt>
              <c:pt idx="1054">
                <c:v>22211</c:v>
              </c:pt>
              <c:pt idx="1055">
                <c:v>22211.5</c:v>
              </c:pt>
              <c:pt idx="1056">
                <c:v>22217</c:v>
              </c:pt>
              <c:pt idx="1057">
                <c:v>22253.5</c:v>
              </c:pt>
              <c:pt idx="1058">
                <c:v>22268.5</c:v>
              </c:pt>
              <c:pt idx="1059">
                <c:v>22319.5</c:v>
              </c:pt>
              <c:pt idx="1060">
                <c:v>22401</c:v>
              </c:pt>
              <c:pt idx="1061">
                <c:v>22425</c:v>
              </c:pt>
              <c:pt idx="1062">
                <c:v>22851.5</c:v>
              </c:pt>
              <c:pt idx="1063">
                <c:v>22880.5</c:v>
              </c:pt>
              <c:pt idx="1064">
                <c:v>22887.5</c:v>
              </c:pt>
              <c:pt idx="1065">
                <c:v>22910.5</c:v>
              </c:pt>
              <c:pt idx="1066">
                <c:v>22911</c:v>
              </c:pt>
              <c:pt idx="1067">
                <c:v>22913.5</c:v>
              </c:pt>
              <c:pt idx="1068">
                <c:v>22916.5</c:v>
              </c:pt>
              <c:pt idx="1069">
                <c:v>22917</c:v>
              </c:pt>
              <c:pt idx="1070">
                <c:v>22922.5</c:v>
              </c:pt>
              <c:pt idx="1071">
                <c:v>22923</c:v>
              </c:pt>
              <c:pt idx="1072">
                <c:v>22940.5</c:v>
              </c:pt>
              <c:pt idx="1073">
                <c:v>23007</c:v>
              </c:pt>
              <c:pt idx="1074">
                <c:v>23013</c:v>
              </c:pt>
              <c:pt idx="1075">
                <c:v>23019</c:v>
              </c:pt>
              <c:pt idx="1076">
                <c:v>23037</c:v>
              </c:pt>
              <c:pt idx="1077">
                <c:v>23040</c:v>
              </c:pt>
              <c:pt idx="1078">
                <c:v>23040</c:v>
              </c:pt>
              <c:pt idx="1079">
                <c:v>23043</c:v>
              </c:pt>
              <c:pt idx="1080">
                <c:v>23058</c:v>
              </c:pt>
              <c:pt idx="1081">
                <c:v>23067</c:v>
              </c:pt>
              <c:pt idx="1082">
                <c:v>23073</c:v>
              </c:pt>
              <c:pt idx="1083">
                <c:v>23079</c:v>
              </c:pt>
              <c:pt idx="1084">
                <c:v>23100</c:v>
              </c:pt>
              <c:pt idx="1085">
                <c:v>23104</c:v>
              </c:pt>
              <c:pt idx="1086">
                <c:v>23104</c:v>
              </c:pt>
              <c:pt idx="1087">
                <c:v>23157.5</c:v>
              </c:pt>
              <c:pt idx="1088">
                <c:v>23157.5</c:v>
              </c:pt>
              <c:pt idx="1089">
                <c:v>23190.5</c:v>
              </c:pt>
              <c:pt idx="1090">
                <c:v>23217.5</c:v>
              </c:pt>
              <c:pt idx="1091">
                <c:v>23241.5</c:v>
              </c:pt>
              <c:pt idx="1092">
                <c:v>23244.5</c:v>
              </c:pt>
              <c:pt idx="1093">
                <c:v>23348</c:v>
              </c:pt>
              <c:pt idx="1094">
                <c:v>23351</c:v>
              </c:pt>
              <c:pt idx="1095">
                <c:v>23354</c:v>
              </c:pt>
              <c:pt idx="1096">
                <c:v>23362</c:v>
              </c:pt>
              <c:pt idx="1097">
                <c:v>23366</c:v>
              </c:pt>
              <c:pt idx="1098">
                <c:v>23369</c:v>
              </c:pt>
              <c:pt idx="1099">
                <c:v>23402.5</c:v>
              </c:pt>
              <c:pt idx="1100">
                <c:v>23440.5</c:v>
              </c:pt>
              <c:pt idx="1101">
                <c:v>23470.5</c:v>
              </c:pt>
              <c:pt idx="1102">
                <c:v>24044.5</c:v>
              </c:pt>
              <c:pt idx="1103">
                <c:v>24044.5</c:v>
              </c:pt>
              <c:pt idx="1104">
                <c:v>24073.5</c:v>
              </c:pt>
              <c:pt idx="1105">
                <c:v>24080.5</c:v>
              </c:pt>
              <c:pt idx="1106">
                <c:v>24118.5</c:v>
              </c:pt>
              <c:pt idx="1107">
                <c:v>24124.5</c:v>
              </c:pt>
              <c:pt idx="1108">
                <c:v>24149</c:v>
              </c:pt>
              <c:pt idx="1109">
                <c:v>24185</c:v>
              </c:pt>
              <c:pt idx="1110">
                <c:v>24185.5</c:v>
              </c:pt>
              <c:pt idx="1111">
                <c:v>24188</c:v>
              </c:pt>
              <c:pt idx="1112">
                <c:v>24188.5</c:v>
              </c:pt>
              <c:pt idx="1113">
                <c:v>24191.5</c:v>
              </c:pt>
              <c:pt idx="1114">
                <c:v>24206</c:v>
              </c:pt>
              <c:pt idx="1115">
                <c:v>24242</c:v>
              </c:pt>
              <c:pt idx="1116">
                <c:v>24275</c:v>
              </c:pt>
              <c:pt idx="1117">
                <c:v>24386.5</c:v>
              </c:pt>
              <c:pt idx="1118">
                <c:v>24398.5</c:v>
              </c:pt>
              <c:pt idx="1119">
                <c:v>24401.5</c:v>
              </c:pt>
              <c:pt idx="1120">
                <c:v>24483</c:v>
              </c:pt>
              <c:pt idx="1121">
                <c:v>24490</c:v>
              </c:pt>
              <c:pt idx="1122">
                <c:v>24517</c:v>
              </c:pt>
              <c:pt idx="1123">
                <c:v>24523</c:v>
              </c:pt>
              <c:pt idx="1124">
                <c:v>24556</c:v>
              </c:pt>
              <c:pt idx="1125">
                <c:v>25081</c:v>
              </c:pt>
              <c:pt idx="1126">
                <c:v>25092.5</c:v>
              </c:pt>
              <c:pt idx="1127">
                <c:v>25104.5</c:v>
              </c:pt>
              <c:pt idx="1128">
                <c:v>25107.5</c:v>
              </c:pt>
              <c:pt idx="1129">
                <c:v>25110</c:v>
              </c:pt>
              <c:pt idx="1130">
                <c:v>25110.5</c:v>
              </c:pt>
              <c:pt idx="1131">
                <c:v>25116</c:v>
              </c:pt>
              <c:pt idx="1132">
                <c:v>25119</c:v>
              </c:pt>
              <c:pt idx="1133">
                <c:v>25239.5</c:v>
              </c:pt>
              <c:pt idx="1134">
                <c:v>25240.5</c:v>
              </c:pt>
              <c:pt idx="1135">
                <c:v>25240.5</c:v>
              </c:pt>
              <c:pt idx="1136">
                <c:v>25243.5</c:v>
              </c:pt>
              <c:pt idx="1137">
                <c:v>25243.5</c:v>
              </c:pt>
              <c:pt idx="1138">
                <c:v>25254.5</c:v>
              </c:pt>
              <c:pt idx="1139">
                <c:v>25254.5</c:v>
              </c:pt>
              <c:pt idx="1140">
                <c:v>25272.5</c:v>
              </c:pt>
              <c:pt idx="1141">
                <c:v>25275.5</c:v>
              </c:pt>
              <c:pt idx="1142">
                <c:v>25287.5</c:v>
              </c:pt>
              <c:pt idx="1143">
                <c:v>25291.5</c:v>
              </c:pt>
              <c:pt idx="1144">
                <c:v>25297.5</c:v>
              </c:pt>
              <c:pt idx="1145">
                <c:v>25300.5</c:v>
              </c:pt>
              <c:pt idx="1146">
                <c:v>25318.5</c:v>
              </c:pt>
              <c:pt idx="1147">
                <c:v>25330.5</c:v>
              </c:pt>
              <c:pt idx="1148">
                <c:v>25381</c:v>
              </c:pt>
              <c:pt idx="1149">
                <c:v>25399</c:v>
              </c:pt>
              <c:pt idx="1150">
                <c:v>25399</c:v>
              </c:pt>
              <c:pt idx="1151">
                <c:v>25402</c:v>
              </c:pt>
              <c:pt idx="1152">
                <c:v>25402</c:v>
              </c:pt>
              <c:pt idx="1153">
                <c:v>25405</c:v>
              </c:pt>
              <c:pt idx="1154">
                <c:v>25528.5</c:v>
              </c:pt>
              <c:pt idx="1155">
                <c:v>25540.5</c:v>
              </c:pt>
              <c:pt idx="1156">
                <c:v>25653</c:v>
              </c:pt>
              <c:pt idx="1157">
                <c:v>25670</c:v>
              </c:pt>
              <c:pt idx="1158">
                <c:v>25689</c:v>
              </c:pt>
              <c:pt idx="1159">
                <c:v>26140.5</c:v>
              </c:pt>
              <c:pt idx="1160">
                <c:v>26165</c:v>
              </c:pt>
              <c:pt idx="1161">
                <c:v>26345.5</c:v>
              </c:pt>
              <c:pt idx="1162">
                <c:v>26346</c:v>
              </c:pt>
              <c:pt idx="1163">
                <c:v>26349</c:v>
              </c:pt>
              <c:pt idx="1164">
                <c:v>26355</c:v>
              </c:pt>
              <c:pt idx="1165">
                <c:v>26415.5</c:v>
              </c:pt>
              <c:pt idx="1166">
                <c:v>26522</c:v>
              </c:pt>
              <c:pt idx="1167">
                <c:v>26524.5</c:v>
              </c:pt>
              <c:pt idx="1168">
                <c:v>26527.5</c:v>
              </c:pt>
              <c:pt idx="1169">
                <c:v>26551</c:v>
              </c:pt>
              <c:pt idx="1170">
                <c:v>26551</c:v>
              </c:pt>
              <c:pt idx="1171">
                <c:v>26800</c:v>
              </c:pt>
              <c:pt idx="1172">
                <c:v>27371</c:v>
              </c:pt>
              <c:pt idx="1173">
                <c:v>27371</c:v>
              </c:pt>
              <c:pt idx="1174">
                <c:v>27391</c:v>
              </c:pt>
              <c:pt idx="1175">
                <c:v>27481.5</c:v>
              </c:pt>
              <c:pt idx="1176">
                <c:v>27573</c:v>
              </c:pt>
              <c:pt idx="1177">
                <c:v>27573.5</c:v>
              </c:pt>
              <c:pt idx="1178">
                <c:v>27579</c:v>
              </c:pt>
              <c:pt idx="1179">
                <c:v>27579.5</c:v>
              </c:pt>
              <c:pt idx="1180">
                <c:v>27732</c:v>
              </c:pt>
              <c:pt idx="1181">
                <c:v>27930</c:v>
              </c:pt>
              <c:pt idx="1182">
                <c:v>27942</c:v>
              </c:pt>
              <c:pt idx="1183">
                <c:v>27945</c:v>
              </c:pt>
              <c:pt idx="1184">
                <c:v>28359</c:v>
              </c:pt>
              <c:pt idx="1185">
                <c:v>28359</c:v>
              </c:pt>
              <c:pt idx="1186">
                <c:v>28412.5</c:v>
              </c:pt>
              <c:pt idx="1187">
                <c:v>28466.5</c:v>
              </c:pt>
              <c:pt idx="1188">
                <c:v>28524</c:v>
              </c:pt>
              <c:pt idx="1189">
                <c:v>28527</c:v>
              </c:pt>
              <c:pt idx="1190">
                <c:v>28584</c:v>
              </c:pt>
              <c:pt idx="1191">
                <c:v>28596</c:v>
              </c:pt>
              <c:pt idx="1192">
                <c:v>28605</c:v>
              </c:pt>
              <c:pt idx="1193">
                <c:v>28633</c:v>
              </c:pt>
              <c:pt idx="1194">
                <c:v>28639</c:v>
              </c:pt>
              <c:pt idx="1195">
                <c:v>28642</c:v>
              </c:pt>
              <c:pt idx="1196">
                <c:v>28701.5</c:v>
              </c:pt>
              <c:pt idx="1197">
                <c:v>28756.5</c:v>
              </c:pt>
              <c:pt idx="1198">
                <c:v>28759.5</c:v>
              </c:pt>
              <c:pt idx="1199">
                <c:v>28774.5</c:v>
              </c:pt>
              <c:pt idx="1200">
                <c:v>29575.5</c:v>
              </c:pt>
              <c:pt idx="1201">
                <c:v>29593.5</c:v>
              </c:pt>
              <c:pt idx="1202">
                <c:v>29602.5</c:v>
              </c:pt>
              <c:pt idx="1203">
                <c:v>29635.5</c:v>
              </c:pt>
              <c:pt idx="1204">
                <c:v>29804</c:v>
              </c:pt>
              <c:pt idx="1205">
                <c:v>29807.5</c:v>
              </c:pt>
              <c:pt idx="1206">
                <c:v>29808</c:v>
              </c:pt>
              <c:pt idx="1207">
                <c:v>29811</c:v>
              </c:pt>
              <c:pt idx="1208">
                <c:v>29826</c:v>
              </c:pt>
              <c:pt idx="1209">
                <c:v>29832</c:v>
              </c:pt>
              <c:pt idx="1210">
                <c:v>29853</c:v>
              </c:pt>
              <c:pt idx="1211">
                <c:v>29979</c:v>
              </c:pt>
              <c:pt idx="1212">
                <c:v>29985</c:v>
              </c:pt>
              <c:pt idx="1213">
                <c:v>30031</c:v>
              </c:pt>
              <c:pt idx="1214">
                <c:v>30076</c:v>
              </c:pt>
              <c:pt idx="1215">
                <c:v>30594.5</c:v>
              </c:pt>
              <c:pt idx="1216">
                <c:v>30762.5</c:v>
              </c:pt>
              <c:pt idx="1217">
                <c:v>30768.5</c:v>
              </c:pt>
              <c:pt idx="1218">
                <c:v>30768.5</c:v>
              </c:pt>
              <c:pt idx="1219">
                <c:v>30769</c:v>
              </c:pt>
              <c:pt idx="1220">
                <c:v>30859</c:v>
              </c:pt>
              <c:pt idx="1221">
                <c:v>30895.5</c:v>
              </c:pt>
              <c:pt idx="1222">
                <c:v>30923</c:v>
              </c:pt>
              <c:pt idx="1223">
                <c:v>31137</c:v>
              </c:pt>
              <c:pt idx="1224">
                <c:v>31178</c:v>
              </c:pt>
              <c:pt idx="1225">
                <c:v>31645.5</c:v>
              </c:pt>
              <c:pt idx="1226">
                <c:v>31645.5</c:v>
              </c:pt>
              <c:pt idx="1227">
                <c:v>31645.5</c:v>
              </c:pt>
              <c:pt idx="1228">
                <c:v>31675.5</c:v>
              </c:pt>
              <c:pt idx="1229">
                <c:v>31675.5</c:v>
              </c:pt>
              <c:pt idx="1230">
                <c:v>31675.5</c:v>
              </c:pt>
              <c:pt idx="1231">
                <c:v>31675.5</c:v>
              </c:pt>
              <c:pt idx="1232">
                <c:v>31675.5</c:v>
              </c:pt>
              <c:pt idx="1233">
                <c:v>31675.5</c:v>
              </c:pt>
              <c:pt idx="1234">
                <c:v>31675.5</c:v>
              </c:pt>
              <c:pt idx="1235">
                <c:v>31733</c:v>
              </c:pt>
              <c:pt idx="1236">
                <c:v>31739</c:v>
              </c:pt>
              <c:pt idx="1237">
                <c:v>31754</c:v>
              </c:pt>
              <c:pt idx="1238">
                <c:v>31754</c:v>
              </c:pt>
              <c:pt idx="1239">
                <c:v>31766</c:v>
              </c:pt>
              <c:pt idx="1240">
                <c:v>31788</c:v>
              </c:pt>
              <c:pt idx="1241">
                <c:v>31817</c:v>
              </c:pt>
              <c:pt idx="1242">
                <c:v>31817</c:v>
              </c:pt>
              <c:pt idx="1243">
                <c:v>31826</c:v>
              </c:pt>
              <c:pt idx="1244">
                <c:v>31826</c:v>
              </c:pt>
              <c:pt idx="1245">
                <c:v>31826</c:v>
              </c:pt>
              <c:pt idx="1246">
                <c:v>31832</c:v>
              </c:pt>
              <c:pt idx="1247">
                <c:v>31839</c:v>
              </c:pt>
              <c:pt idx="1248">
                <c:v>31844.5</c:v>
              </c:pt>
              <c:pt idx="1249">
                <c:v>31844.5</c:v>
              </c:pt>
              <c:pt idx="1250">
                <c:v>31844.5</c:v>
              </c:pt>
              <c:pt idx="1251">
                <c:v>31847</c:v>
              </c:pt>
              <c:pt idx="1252">
                <c:v>31847</c:v>
              </c:pt>
              <c:pt idx="1253">
                <c:v>31847</c:v>
              </c:pt>
              <c:pt idx="1254">
                <c:v>31857</c:v>
              </c:pt>
              <c:pt idx="1255">
                <c:v>31859</c:v>
              </c:pt>
              <c:pt idx="1256">
                <c:v>31862</c:v>
              </c:pt>
              <c:pt idx="1257">
                <c:v>31914</c:v>
              </c:pt>
              <c:pt idx="1258">
                <c:v>31934.5</c:v>
              </c:pt>
              <c:pt idx="1259">
                <c:v>31935</c:v>
              </c:pt>
              <c:pt idx="1260">
                <c:v>31938</c:v>
              </c:pt>
              <c:pt idx="1261">
                <c:v>31952.5</c:v>
              </c:pt>
              <c:pt idx="1262">
                <c:v>31953.5</c:v>
              </c:pt>
              <c:pt idx="1263">
                <c:v>31994.5</c:v>
              </c:pt>
              <c:pt idx="1264">
                <c:v>32017</c:v>
              </c:pt>
              <c:pt idx="1265">
                <c:v>32024.5</c:v>
              </c:pt>
              <c:pt idx="1266">
                <c:v>32042.5</c:v>
              </c:pt>
              <c:pt idx="1267">
                <c:v>32080</c:v>
              </c:pt>
              <c:pt idx="1268">
                <c:v>32082</c:v>
              </c:pt>
              <c:pt idx="1269">
                <c:v>32091</c:v>
              </c:pt>
              <c:pt idx="1270">
                <c:v>32109</c:v>
              </c:pt>
              <c:pt idx="1271">
                <c:v>32115</c:v>
              </c:pt>
              <c:pt idx="1272">
                <c:v>32149</c:v>
              </c:pt>
              <c:pt idx="1273">
                <c:v>32149</c:v>
              </c:pt>
              <c:pt idx="1274">
                <c:v>32254.5</c:v>
              </c:pt>
              <c:pt idx="1275">
                <c:v>32775.5</c:v>
              </c:pt>
              <c:pt idx="1276">
                <c:v>32805.5</c:v>
              </c:pt>
              <c:pt idx="1277">
                <c:v>32805.5</c:v>
              </c:pt>
              <c:pt idx="1278">
                <c:v>32805.5</c:v>
              </c:pt>
              <c:pt idx="1279">
                <c:v>32805.5</c:v>
              </c:pt>
              <c:pt idx="1280">
                <c:v>32811.5</c:v>
              </c:pt>
              <c:pt idx="1281">
                <c:v>32811.5</c:v>
              </c:pt>
              <c:pt idx="1282">
                <c:v>32811.5</c:v>
              </c:pt>
              <c:pt idx="1283">
                <c:v>32811.5</c:v>
              </c:pt>
              <c:pt idx="1284">
                <c:v>32811.5</c:v>
              </c:pt>
              <c:pt idx="1285">
                <c:v>32811.5</c:v>
              </c:pt>
              <c:pt idx="1286">
                <c:v>32890</c:v>
              </c:pt>
              <c:pt idx="1287">
                <c:v>32890</c:v>
              </c:pt>
              <c:pt idx="1288">
                <c:v>32890</c:v>
              </c:pt>
              <c:pt idx="1289">
                <c:v>32899</c:v>
              </c:pt>
              <c:pt idx="1290">
                <c:v>32968</c:v>
              </c:pt>
              <c:pt idx="1291">
                <c:v>33004</c:v>
              </c:pt>
              <c:pt idx="1292">
                <c:v>33007</c:v>
              </c:pt>
              <c:pt idx="1293">
                <c:v>33010</c:v>
              </c:pt>
              <c:pt idx="1294">
                <c:v>33035</c:v>
              </c:pt>
              <c:pt idx="1295">
                <c:v>33037</c:v>
              </c:pt>
              <c:pt idx="1296">
                <c:v>33068.5</c:v>
              </c:pt>
              <c:pt idx="1297">
                <c:v>33077</c:v>
              </c:pt>
              <c:pt idx="1298">
                <c:v>33077.5</c:v>
              </c:pt>
              <c:pt idx="1299">
                <c:v>33080.5</c:v>
              </c:pt>
              <c:pt idx="1300">
                <c:v>33131</c:v>
              </c:pt>
              <c:pt idx="1301">
                <c:v>33137.5</c:v>
              </c:pt>
              <c:pt idx="1302">
                <c:v>33138</c:v>
              </c:pt>
              <c:pt idx="1303">
                <c:v>33140.5</c:v>
              </c:pt>
              <c:pt idx="1304">
                <c:v>33141</c:v>
              </c:pt>
              <c:pt idx="1305">
                <c:v>33195</c:v>
              </c:pt>
              <c:pt idx="1306">
                <c:v>33230</c:v>
              </c:pt>
              <c:pt idx="1307">
                <c:v>33233</c:v>
              </c:pt>
              <c:pt idx="1308">
                <c:v>33272</c:v>
              </c:pt>
              <c:pt idx="1309">
                <c:v>33293</c:v>
              </c:pt>
              <c:pt idx="1310">
                <c:v>33300</c:v>
              </c:pt>
              <c:pt idx="1311">
                <c:v>33966</c:v>
              </c:pt>
              <c:pt idx="1312">
                <c:v>34022.5</c:v>
              </c:pt>
              <c:pt idx="1313">
                <c:v>34052.5</c:v>
              </c:pt>
              <c:pt idx="1314">
                <c:v>34053.5</c:v>
              </c:pt>
              <c:pt idx="1315">
                <c:v>34059</c:v>
              </c:pt>
              <c:pt idx="1316">
                <c:v>34152</c:v>
              </c:pt>
              <c:pt idx="1317">
                <c:v>34204</c:v>
              </c:pt>
              <c:pt idx="1318">
                <c:v>34212.5</c:v>
              </c:pt>
              <c:pt idx="1319">
                <c:v>34231</c:v>
              </c:pt>
              <c:pt idx="1320">
                <c:v>34261</c:v>
              </c:pt>
              <c:pt idx="1321">
                <c:v>34278.5</c:v>
              </c:pt>
              <c:pt idx="1322">
                <c:v>34293.5</c:v>
              </c:pt>
              <c:pt idx="1323">
                <c:v>34345</c:v>
              </c:pt>
              <c:pt idx="1324">
                <c:v>34390</c:v>
              </c:pt>
              <c:pt idx="1325">
                <c:v>34439</c:v>
              </c:pt>
              <c:pt idx="1326">
                <c:v>34846.5</c:v>
              </c:pt>
              <c:pt idx="1327">
                <c:v>34888.5</c:v>
              </c:pt>
              <c:pt idx="1328">
                <c:v>35026</c:v>
              </c:pt>
              <c:pt idx="1329">
                <c:v>35026</c:v>
              </c:pt>
              <c:pt idx="1330">
                <c:v>35026</c:v>
              </c:pt>
              <c:pt idx="1331">
                <c:v>35026</c:v>
              </c:pt>
              <c:pt idx="1332">
                <c:v>35026</c:v>
              </c:pt>
              <c:pt idx="1333">
                <c:v>35026</c:v>
              </c:pt>
              <c:pt idx="1334">
                <c:v>35026</c:v>
              </c:pt>
              <c:pt idx="1335">
                <c:v>35029</c:v>
              </c:pt>
              <c:pt idx="1336">
                <c:v>35029</c:v>
              </c:pt>
              <c:pt idx="1337">
                <c:v>35029</c:v>
              </c:pt>
              <c:pt idx="1338">
                <c:v>35029</c:v>
              </c:pt>
              <c:pt idx="1339">
                <c:v>35029</c:v>
              </c:pt>
              <c:pt idx="1340">
                <c:v>35057</c:v>
              </c:pt>
              <c:pt idx="1341">
                <c:v>35110.5</c:v>
              </c:pt>
              <c:pt idx="1342">
                <c:v>35125.5</c:v>
              </c:pt>
              <c:pt idx="1343">
                <c:v>35156</c:v>
              </c:pt>
              <c:pt idx="1344">
                <c:v>35158.5</c:v>
              </c:pt>
              <c:pt idx="1345">
                <c:v>35162</c:v>
              </c:pt>
              <c:pt idx="1346">
                <c:v>35201</c:v>
              </c:pt>
              <c:pt idx="1347">
                <c:v>35204</c:v>
              </c:pt>
              <c:pt idx="1348">
                <c:v>35206.5</c:v>
              </c:pt>
              <c:pt idx="1349">
                <c:v>35209.5</c:v>
              </c:pt>
              <c:pt idx="1350">
                <c:v>35222.5</c:v>
              </c:pt>
              <c:pt idx="1351">
                <c:v>35234.5</c:v>
              </c:pt>
              <c:pt idx="1352">
                <c:v>35330</c:v>
              </c:pt>
              <c:pt idx="1353">
                <c:v>35333</c:v>
              </c:pt>
              <c:pt idx="1354">
                <c:v>35412</c:v>
              </c:pt>
              <c:pt idx="1355">
                <c:v>35508.5</c:v>
              </c:pt>
              <c:pt idx="1356">
                <c:v>36027.5</c:v>
              </c:pt>
              <c:pt idx="1357">
                <c:v>36114</c:v>
              </c:pt>
              <c:pt idx="1358">
                <c:v>36132</c:v>
              </c:pt>
              <c:pt idx="1359">
                <c:v>36135</c:v>
              </c:pt>
              <c:pt idx="1360">
                <c:v>36135</c:v>
              </c:pt>
              <c:pt idx="1361">
                <c:v>36135</c:v>
              </c:pt>
              <c:pt idx="1362">
                <c:v>36180</c:v>
              </c:pt>
              <c:pt idx="1363">
                <c:v>36180</c:v>
              </c:pt>
              <c:pt idx="1364">
                <c:v>36180</c:v>
              </c:pt>
              <c:pt idx="1365">
                <c:v>36186</c:v>
              </c:pt>
              <c:pt idx="1366">
                <c:v>36186</c:v>
              </c:pt>
              <c:pt idx="1367">
                <c:v>36189</c:v>
              </c:pt>
              <c:pt idx="1368">
                <c:v>36189</c:v>
              </c:pt>
              <c:pt idx="1369">
                <c:v>36189</c:v>
              </c:pt>
              <c:pt idx="1370">
                <c:v>36189</c:v>
              </c:pt>
              <c:pt idx="1371">
                <c:v>36189</c:v>
              </c:pt>
              <c:pt idx="1372">
                <c:v>36213</c:v>
              </c:pt>
              <c:pt idx="1373">
                <c:v>36219.5</c:v>
              </c:pt>
              <c:pt idx="1374">
                <c:v>36219.5</c:v>
              </c:pt>
              <c:pt idx="1375">
                <c:v>36225</c:v>
              </c:pt>
              <c:pt idx="1376">
                <c:v>36235.5</c:v>
              </c:pt>
              <c:pt idx="1377">
                <c:v>36292</c:v>
              </c:pt>
              <c:pt idx="1378">
                <c:v>36348.5</c:v>
              </c:pt>
              <c:pt idx="1379">
                <c:v>36351.5</c:v>
              </c:pt>
              <c:pt idx="1380">
                <c:v>36357.5</c:v>
              </c:pt>
              <c:pt idx="1381">
                <c:v>36358</c:v>
              </c:pt>
              <c:pt idx="1382">
                <c:v>36375.5</c:v>
              </c:pt>
              <c:pt idx="1383">
                <c:v>36387.5</c:v>
              </c:pt>
              <c:pt idx="1384">
                <c:v>36390.5</c:v>
              </c:pt>
              <c:pt idx="1385">
                <c:v>36454</c:v>
              </c:pt>
              <c:pt idx="1386">
                <c:v>36472</c:v>
              </c:pt>
              <c:pt idx="1387">
                <c:v>36484</c:v>
              </c:pt>
              <c:pt idx="1388">
                <c:v>36526</c:v>
              </c:pt>
              <c:pt idx="1389">
                <c:v>36527</c:v>
              </c:pt>
              <c:pt idx="1390">
                <c:v>36529</c:v>
              </c:pt>
              <c:pt idx="1391">
                <c:v>36943</c:v>
              </c:pt>
              <c:pt idx="1392">
                <c:v>37259</c:v>
              </c:pt>
              <c:pt idx="1393">
                <c:v>37270.5</c:v>
              </c:pt>
              <c:pt idx="1394">
                <c:v>37304</c:v>
              </c:pt>
              <c:pt idx="1395">
                <c:v>37333</c:v>
              </c:pt>
              <c:pt idx="1396">
                <c:v>37364</c:v>
              </c:pt>
              <c:pt idx="1397">
                <c:v>37370</c:v>
              </c:pt>
              <c:pt idx="1398">
                <c:v>37370.5</c:v>
              </c:pt>
              <c:pt idx="1399">
                <c:v>37373</c:v>
              </c:pt>
              <c:pt idx="1400">
                <c:v>37373.5</c:v>
              </c:pt>
              <c:pt idx="1401">
                <c:v>37446</c:v>
              </c:pt>
              <c:pt idx="1402">
                <c:v>37470</c:v>
              </c:pt>
              <c:pt idx="1403">
                <c:v>37473</c:v>
              </c:pt>
              <c:pt idx="1404">
                <c:v>37476</c:v>
              </c:pt>
              <c:pt idx="1405">
                <c:v>37539.5</c:v>
              </c:pt>
              <c:pt idx="1406">
                <c:v>37635</c:v>
              </c:pt>
              <c:pt idx="1407">
                <c:v>37638</c:v>
              </c:pt>
              <c:pt idx="1408">
                <c:v>37644</c:v>
              </c:pt>
              <c:pt idx="1409">
                <c:v>37770.5</c:v>
              </c:pt>
              <c:pt idx="1410">
                <c:v>37770.5</c:v>
              </c:pt>
              <c:pt idx="1411">
                <c:v>38332</c:v>
              </c:pt>
              <c:pt idx="1412">
                <c:v>38344.5</c:v>
              </c:pt>
              <c:pt idx="1413">
                <c:v>38491</c:v>
              </c:pt>
              <c:pt idx="1414">
                <c:v>38491.5</c:v>
              </c:pt>
              <c:pt idx="1415">
                <c:v>38493.5</c:v>
              </c:pt>
              <c:pt idx="1416">
                <c:v>38512</c:v>
              </c:pt>
              <c:pt idx="1417">
                <c:v>38512</c:v>
              </c:pt>
              <c:pt idx="1418">
                <c:v>38512</c:v>
              </c:pt>
              <c:pt idx="1419">
                <c:v>38512</c:v>
              </c:pt>
              <c:pt idx="1420">
                <c:v>38843</c:v>
              </c:pt>
              <c:pt idx="1421">
                <c:v>39485</c:v>
              </c:pt>
              <c:pt idx="1422">
                <c:v>39485.5</c:v>
              </c:pt>
              <c:pt idx="1423">
                <c:v>39485.5</c:v>
              </c:pt>
              <c:pt idx="1424">
                <c:v>40461.5</c:v>
              </c:pt>
              <c:pt idx="1425">
                <c:v>40461.5</c:v>
              </c:pt>
              <c:pt idx="1426">
                <c:v>40461.5</c:v>
              </c:pt>
              <c:pt idx="1427">
                <c:v>40461.5</c:v>
              </c:pt>
              <c:pt idx="1428">
                <c:v>40461.5</c:v>
              </c:pt>
              <c:pt idx="1429">
                <c:v>40461.5</c:v>
              </c:pt>
              <c:pt idx="1430">
                <c:v>40477</c:v>
              </c:pt>
              <c:pt idx="1431">
                <c:v>40498</c:v>
              </c:pt>
              <c:pt idx="1432">
                <c:v>40558</c:v>
              </c:pt>
              <c:pt idx="1433">
                <c:v>40558</c:v>
              </c:pt>
              <c:pt idx="1434">
                <c:v>40558</c:v>
              </c:pt>
              <c:pt idx="1435">
                <c:v>40558</c:v>
              </c:pt>
              <c:pt idx="1436">
                <c:v>40558</c:v>
              </c:pt>
              <c:pt idx="1437">
                <c:v>40558</c:v>
              </c:pt>
              <c:pt idx="1438">
                <c:v>40561</c:v>
              </c:pt>
              <c:pt idx="1439">
                <c:v>40561</c:v>
              </c:pt>
              <c:pt idx="1440">
                <c:v>40561</c:v>
              </c:pt>
              <c:pt idx="1441">
                <c:v>40561</c:v>
              </c:pt>
              <c:pt idx="1442">
                <c:v>40609</c:v>
              </c:pt>
              <c:pt idx="1443">
                <c:v>40609</c:v>
              </c:pt>
              <c:pt idx="1444">
                <c:v>40645</c:v>
              </c:pt>
              <c:pt idx="1445">
                <c:v>40645.5</c:v>
              </c:pt>
              <c:pt idx="1446">
                <c:v>40771.5</c:v>
              </c:pt>
              <c:pt idx="1447">
                <c:v>40880</c:v>
              </c:pt>
              <c:pt idx="1448">
                <c:v>41597.5</c:v>
              </c:pt>
              <c:pt idx="1449">
                <c:v>41609.5</c:v>
              </c:pt>
              <c:pt idx="1450">
                <c:v>41627.5</c:v>
              </c:pt>
              <c:pt idx="1451">
                <c:v>41627.5</c:v>
              </c:pt>
              <c:pt idx="1452">
                <c:v>41627.5</c:v>
              </c:pt>
              <c:pt idx="1453">
                <c:v>41627.5</c:v>
              </c:pt>
              <c:pt idx="1454">
                <c:v>41627.5</c:v>
              </c:pt>
              <c:pt idx="1455">
                <c:v>41639.5</c:v>
              </c:pt>
              <c:pt idx="1456">
                <c:v>41639.5</c:v>
              </c:pt>
              <c:pt idx="1457">
                <c:v>41639.5</c:v>
              </c:pt>
              <c:pt idx="1458">
                <c:v>41679</c:v>
              </c:pt>
              <c:pt idx="1459">
                <c:v>41694</c:v>
              </c:pt>
              <c:pt idx="1460">
                <c:v>41712</c:v>
              </c:pt>
              <c:pt idx="1461">
                <c:v>41712</c:v>
              </c:pt>
              <c:pt idx="1462">
                <c:v>41712</c:v>
              </c:pt>
              <c:pt idx="1463">
                <c:v>41712</c:v>
              </c:pt>
              <c:pt idx="1464">
                <c:v>41712</c:v>
              </c:pt>
              <c:pt idx="1465">
                <c:v>41712</c:v>
              </c:pt>
              <c:pt idx="1466">
                <c:v>41712</c:v>
              </c:pt>
              <c:pt idx="1467">
                <c:v>41712</c:v>
              </c:pt>
              <c:pt idx="1468">
                <c:v>41712</c:v>
              </c:pt>
              <c:pt idx="1469">
                <c:v>41805</c:v>
              </c:pt>
              <c:pt idx="1470">
                <c:v>41805</c:v>
              </c:pt>
              <c:pt idx="1471">
                <c:v>41805</c:v>
              </c:pt>
              <c:pt idx="1472">
                <c:v>41805</c:v>
              </c:pt>
              <c:pt idx="1473">
                <c:v>41818</c:v>
              </c:pt>
              <c:pt idx="1474">
                <c:v>41830</c:v>
              </c:pt>
              <c:pt idx="1475">
                <c:v>41912</c:v>
              </c:pt>
              <c:pt idx="1476">
                <c:v>41932.5</c:v>
              </c:pt>
              <c:pt idx="1477">
                <c:v>41932.5</c:v>
              </c:pt>
              <c:pt idx="1478">
                <c:v>41982.5</c:v>
              </c:pt>
              <c:pt idx="1479">
                <c:v>42142.5</c:v>
              </c:pt>
              <c:pt idx="1480">
                <c:v>42683.5</c:v>
              </c:pt>
              <c:pt idx="1481">
                <c:v>42709.5</c:v>
              </c:pt>
              <c:pt idx="1482">
                <c:v>42718.5</c:v>
              </c:pt>
              <c:pt idx="1483">
                <c:v>42733.5</c:v>
              </c:pt>
              <c:pt idx="1484">
                <c:v>42742.5</c:v>
              </c:pt>
              <c:pt idx="1485">
                <c:v>42748.5</c:v>
              </c:pt>
              <c:pt idx="1486">
                <c:v>42770.5</c:v>
              </c:pt>
              <c:pt idx="1487">
                <c:v>42772.5</c:v>
              </c:pt>
              <c:pt idx="1488">
                <c:v>42775.5</c:v>
              </c:pt>
              <c:pt idx="1489">
                <c:v>42775.5</c:v>
              </c:pt>
              <c:pt idx="1490">
                <c:v>42799.5</c:v>
              </c:pt>
              <c:pt idx="1491">
                <c:v>42800</c:v>
              </c:pt>
              <c:pt idx="1492">
                <c:v>42805.5</c:v>
              </c:pt>
              <c:pt idx="1493">
                <c:v>42806</c:v>
              </c:pt>
              <c:pt idx="1494">
                <c:v>42818</c:v>
              </c:pt>
              <c:pt idx="1495">
                <c:v>42818.5</c:v>
              </c:pt>
              <c:pt idx="1496">
                <c:v>42882</c:v>
              </c:pt>
              <c:pt idx="1497">
                <c:v>42890.5</c:v>
              </c:pt>
              <c:pt idx="1498">
                <c:v>42971</c:v>
              </c:pt>
              <c:pt idx="1499">
                <c:v>42971</c:v>
              </c:pt>
              <c:pt idx="1500">
                <c:v>42971</c:v>
              </c:pt>
              <c:pt idx="1501">
                <c:v>42983</c:v>
              </c:pt>
              <c:pt idx="1502">
                <c:v>42992</c:v>
              </c:pt>
              <c:pt idx="1503">
                <c:v>43020</c:v>
              </c:pt>
              <c:pt idx="1504">
                <c:v>43029</c:v>
              </c:pt>
              <c:pt idx="1505">
                <c:v>43058.5</c:v>
              </c:pt>
              <c:pt idx="1506">
                <c:v>43103.5</c:v>
              </c:pt>
              <c:pt idx="1507">
                <c:v>43118.5</c:v>
              </c:pt>
              <c:pt idx="1508">
                <c:v>43134.5</c:v>
              </c:pt>
              <c:pt idx="1509">
                <c:v>43225</c:v>
              </c:pt>
              <c:pt idx="1510">
                <c:v>43294</c:v>
              </c:pt>
              <c:pt idx="1511">
                <c:v>43755</c:v>
              </c:pt>
              <c:pt idx="1512">
                <c:v>43758</c:v>
              </c:pt>
              <c:pt idx="1513">
                <c:v>43761</c:v>
              </c:pt>
              <c:pt idx="1514">
                <c:v>43837</c:v>
              </c:pt>
              <c:pt idx="1515">
                <c:v>43866.5</c:v>
              </c:pt>
              <c:pt idx="1516">
                <c:v>43870</c:v>
              </c:pt>
              <c:pt idx="1517">
                <c:v>43872.5</c:v>
              </c:pt>
              <c:pt idx="1518">
                <c:v>43912</c:v>
              </c:pt>
              <c:pt idx="1519">
                <c:v>43932.5</c:v>
              </c:pt>
              <c:pt idx="1520">
                <c:v>43935.5</c:v>
              </c:pt>
              <c:pt idx="1521">
                <c:v>43939.5</c:v>
              </c:pt>
              <c:pt idx="1522">
                <c:v>43968.5</c:v>
              </c:pt>
              <c:pt idx="1523">
                <c:v>43969</c:v>
              </c:pt>
              <c:pt idx="1524">
                <c:v>44011.5</c:v>
              </c:pt>
              <c:pt idx="1525">
                <c:v>44013.5</c:v>
              </c:pt>
              <c:pt idx="1526">
                <c:v>44025.5</c:v>
              </c:pt>
              <c:pt idx="1527">
                <c:v>44041.5</c:v>
              </c:pt>
              <c:pt idx="1528">
                <c:v>44065.5</c:v>
              </c:pt>
              <c:pt idx="1529">
                <c:v>44080</c:v>
              </c:pt>
              <c:pt idx="1530">
                <c:v>44083</c:v>
              </c:pt>
              <c:pt idx="1531">
                <c:v>44093</c:v>
              </c:pt>
              <c:pt idx="1532">
                <c:v>44098</c:v>
              </c:pt>
              <c:pt idx="1533">
                <c:v>44101</c:v>
              </c:pt>
              <c:pt idx="1534">
                <c:v>44107</c:v>
              </c:pt>
              <c:pt idx="1535">
                <c:v>44174</c:v>
              </c:pt>
              <c:pt idx="1536">
                <c:v>44174</c:v>
              </c:pt>
              <c:pt idx="1537">
                <c:v>44177</c:v>
              </c:pt>
              <c:pt idx="1538">
                <c:v>44180</c:v>
              </c:pt>
              <c:pt idx="1539">
                <c:v>44201.5</c:v>
              </c:pt>
              <c:pt idx="1540">
                <c:v>44261.5</c:v>
              </c:pt>
              <c:pt idx="1541">
                <c:v>44357</c:v>
              </c:pt>
              <c:pt idx="1542">
                <c:v>44357</c:v>
              </c:pt>
              <c:pt idx="1543">
                <c:v>44764.5</c:v>
              </c:pt>
              <c:pt idx="1544">
                <c:v>44818.5</c:v>
              </c:pt>
              <c:pt idx="1545">
                <c:v>44885.5</c:v>
              </c:pt>
              <c:pt idx="1546">
                <c:v>44904</c:v>
              </c:pt>
              <c:pt idx="1547">
                <c:v>44912</c:v>
              </c:pt>
              <c:pt idx="1548">
                <c:v>44915</c:v>
              </c:pt>
              <c:pt idx="1549">
                <c:v>44924</c:v>
              </c:pt>
              <c:pt idx="1550">
                <c:v>44924</c:v>
              </c:pt>
              <c:pt idx="1551">
                <c:v>44924</c:v>
              </c:pt>
              <c:pt idx="1552">
                <c:v>44924</c:v>
              </c:pt>
              <c:pt idx="1553">
                <c:v>44930</c:v>
              </c:pt>
              <c:pt idx="1554">
                <c:v>44930</c:v>
              </c:pt>
              <c:pt idx="1555">
                <c:v>44930</c:v>
              </c:pt>
              <c:pt idx="1556">
                <c:v>44930</c:v>
              </c:pt>
              <c:pt idx="1557">
                <c:v>44930</c:v>
              </c:pt>
              <c:pt idx="1558">
                <c:v>44963</c:v>
              </c:pt>
              <c:pt idx="1559">
                <c:v>44975</c:v>
              </c:pt>
              <c:pt idx="1560">
                <c:v>44975</c:v>
              </c:pt>
              <c:pt idx="1561">
                <c:v>44987</c:v>
              </c:pt>
              <c:pt idx="1562">
                <c:v>44990</c:v>
              </c:pt>
              <c:pt idx="1563">
                <c:v>44990</c:v>
              </c:pt>
              <c:pt idx="1564">
                <c:v>44990</c:v>
              </c:pt>
              <c:pt idx="1565">
                <c:v>44991</c:v>
              </c:pt>
              <c:pt idx="1566">
                <c:v>44996</c:v>
              </c:pt>
              <c:pt idx="1567">
                <c:v>45012</c:v>
              </c:pt>
              <c:pt idx="1568">
                <c:v>45021</c:v>
              </c:pt>
              <c:pt idx="1569">
                <c:v>45030</c:v>
              </c:pt>
              <c:pt idx="1570">
                <c:v>45036</c:v>
              </c:pt>
              <c:pt idx="1571">
                <c:v>45042</c:v>
              </c:pt>
              <c:pt idx="1572">
                <c:v>45066</c:v>
              </c:pt>
              <c:pt idx="1573">
                <c:v>45069</c:v>
              </c:pt>
              <c:pt idx="1574">
                <c:v>45075.5</c:v>
              </c:pt>
              <c:pt idx="1575">
                <c:v>45090</c:v>
              </c:pt>
              <c:pt idx="1576">
                <c:v>45159.5</c:v>
              </c:pt>
              <c:pt idx="1577">
                <c:v>45187</c:v>
              </c:pt>
              <c:pt idx="1578">
                <c:v>45195.5</c:v>
              </c:pt>
              <c:pt idx="1579">
                <c:v>45229</c:v>
              </c:pt>
              <c:pt idx="1580">
                <c:v>45255.5</c:v>
              </c:pt>
              <c:pt idx="1581">
                <c:v>45279</c:v>
              </c:pt>
              <c:pt idx="1582">
                <c:v>45282</c:v>
              </c:pt>
              <c:pt idx="1583">
                <c:v>45298</c:v>
              </c:pt>
              <c:pt idx="1584">
                <c:v>45301</c:v>
              </c:pt>
              <c:pt idx="1585">
                <c:v>45304</c:v>
              </c:pt>
              <c:pt idx="1586">
                <c:v>45316</c:v>
              </c:pt>
              <c:pt idx="1587">
                <c:v>45337</c:v>
              </c:pt>
              <c:pt idx="1588">
                <c:v>45343</c:v>
              </c:pt>
              <c:pt idx="1589">
                <c:v>45391.5</c:v>
              </c:pt>
              <c:pt idx="1590">
                <c:v>45402.5</c:v>
              </c:pt>
              <c:pt idx="1591">
                <c:v>45423.5</c:v>
              </c:pt>
              <c:pt idx="1592">
                <c:v>46105.5</c:v>
              </c:pt>
              <c:pt idx="1593">
                <c:v>46130</c:v>
              </c:pt>
              <c:pt idx="1594">
                <c:v>46133</c:v>
              </c:pt>
              <c:pt idx="1595">
                <c:v>46136</c:v>
              </c:pt>
              <c:pt idx="1596">
                <c:v>46141</c:v>
              </c:pt>
              <c:pt idx="1597">
                <c:v>46147</c:v>
              </c:pt>
              <c:pt idx="1598">
                <c:v>46150</c:v>
              </c:pt>
              <c:pt idx="1599">
                <c:v>46150</c:v>
              </c:pt>
              <c:pt idx="1600">
                <c:v>46153</c:v>
              </c:pt>
              <c:pt idx="1601">
                <c:v>46160</c:v>
              </c:pt>
              <c:pt idx="1602">
                <c:v>46166</c:v>
              </c:pt>
              <c:pt idx="1603">
                <c:v>46166</c:v>
              </c:pt>
              <c:pt idx="1604">
                <c:v>46169</c:v>
              </c:pt>
              <c:pt idx="1605">
                <c:v>46172</c:v>
              </c:pt>
              <c:pt idx="1606">
                <c:v>46178</c:v>
              </c:pt>
              <c:pt idx="1607">
                <c:v>46187</c:v>
              </c:pt>
              <c:pt idx="1608">
                <c:v>46214</c:v>
              </c:pt>
              <c:pt idx="1609">
                <c:v>46226</c:v>
              </c:pt>
              <c:pt idx="1610">
                <c:v>46229</c:v>
              </c:pt>
              <c:pt idx="1611">
                <c:v>46231.5</c:v>
              </c:pt>
              <c:pt idx="1612">
                <c:v>46231.5</c:v>
              </c:pt>
              <c:pt idx="1613">
                <c:v>46247</c:v>
              </c:pt>
              <c:pt idx="1614">
                <c:v>46253.5</c:v>
              </c:pt>
              <c:pt idx="1615">
                <c:v>46280</c:v>
              </c:pt>
              <c:pt idx="1616">
                <c:v>46337.5</c:v>
              </c:pt>
              <c:pt idx="1617">
                <c:v>46404</c:v>
              </c:pt>
              <c:pt idx="1618">
                <c:v>46427</c:v>
              </c:pt>
              <c:pt idx="1619">
                <c:v>46436</c:v>
              </c:pt>
              <c:pt idx="1620">
                <c:v>46475</c:v>
              </c:pt>
              <c:pt idx="1621">
                <c:v>46475</c:v>
              </c:pt>
              <c:pt idx="1622">
                <c:v>46475</c:v>
              </c:pt>
              <c:pt idx="1623">
                <c:v>46491</c:v>
              </c:pt>
              <c:pt idx="1624">
                <c:v>46506</c:v>
              </c:pt>
              <c:pt idx="1625">
                <c:v>46512</c:v>
              </c:pt>
              <c:pt idx="1626">
                <c:v>47024</c:v>
              </c:pt>
              <c:pt idx="1627">
                <c:v>47037</c:v>
              </c:pt>
              <c:pt idx="1628">
                <c:v>47147.5</c:v>
              </c:pt>
              <c:pt idx="1629">
                <c:v>47147.5</c:v>
              </c:pt>
              <c:pt idx="1630">
                <c:v>47147.5</c:v>
              </c:pt>
              <c:pt idx="1631">
                <c:v>47147.5</c:v>
              </c:pt>
              <c:pt idx="1632">
                <c:v>47150.5</c:v>
              </c:pt>
              <c:pt idx="1633">
                <c:v>47174.5</c:v>
              </c:pt>
              <c:pt idx="1634">
                <c:v>47174.5</c:v>
              </c:pt>
              <c:pt idx="1635">
                <c:v>47180.5</c:v>
              </c:pt>
              <c:pt idx="1636">
                <c:v>47205</c:v>
              </c:pt>
              <c:pt idx="1637">
                <c:v>47205</c:v>
              </c:pt>
              <c:pt idx="1638">
                <c:v>47207.5</c:v>
              </c:pt>
              <c:pt idx="1639">
                <c:v>47207.5</c:v>
              </c:pt>
              <c:pt idx="1640">
                <c:v>47226.5</c:v>
              </c:pt>
              <c:pt idx="1641">
                <c:v>47256.5</c:v>
              </c:pt>
              <c:pt idx="1642">
                <c:v>47298</c:v>
              </c:pt>
              <c:pt idx="1643">
                <c:v>47376</c:v>
              </c:pt>
              <c:pt idx="1644">
                <c:v>47376.5</c:v>
              </c:pt>
              <c:pt idx="1645">
                <c:v>47376.5</c:v>
              </c:pt>
              <c:pt idx="1646">
                <c:v>47386</c:v>
              </c:pt>
              <c:pt idx="1647">
                <c:v>47401</c:v>
              </c:pt>
              <c:pt idx="1648">
                <c:v>47413</c:v>
              </c:pt>
              <c:pt idx="1649">
                <c:v>47488.5</c:v>
              </c:pt>
              <c:pt idx="1650">
                <c:v>47522</c:v>
              </c:pt>
              <c:pt idx="1651">
                <c:v>47564</c:v>
              </c:pt>
              <c:pt idx="1652">
                <c:v>47575</c:v>
              </c:pt>
              <c:pt idx="1653">
                <c:v>47578</c:v>
              </c:pt>
              <c:pt idx="1654">
                <c:v>47581</c:v>
              </c:pt>
              <c:pt idx="1655">
                <c:v>47581</c:v>
              </c:pt>
              <c:pt idx="1656">
                <c:v>47591</c:v>
              </c:pt>
              <c:pt idx="1657">
                <c:v>47597</c:v>
              </c:pt>
              <c:pt idx="1658">
                <c:v>47636</c:v>
              </c:pt>
              <c:pt idx="1659">
                <c:v>47653</c:v>
              </c:pt>
              <c:pt idx="1660">
                <c:v>47675</c:v>
              </c:pt>
              <c:pt idx="1661">
                <c:v>48088.5</c:v>
              </c:pt>
              <c:pt idx="1662">
                <c:v>48133</c:v>
              </c:pt>
              <c:pt idx="1663">
                <c:v>48205</c:v>
              </c:pt>
              <c:pt idx="1664">
                <c:v>48208</c:v>
              </c:pt>
              <c:pt idx="1665">
                <c:v>48211</c:v>
              </c:pt>
              <c:pt idx="1666">
                <c:v>48214</c:v>
              </c:pt>
              <c:pt idx="1667">
                <c:v>48217</c:v>
              </c:pt>
              <c:pt idx="1668">
                <c:v>48220</c:v>
              </c:pt>
              <c:pt idx="1669">
                <c:v>48223</c:v>
              </c:pt>
              <c:pt idx="1670">
                <c:v>48229</c:v>
              </c:pt>
              <c:pt idx="1671">
                <c:v>48232</c:v>
              </c:pt>
              <c:pt idx="1672">
                <c:v>48244</c:v>
              </c:pt>
              <c:pt idx="1673">
                <c:v>48257</c:v>
              </c:pt>
              <c:pt idx="1674">
                <c:v>48257</c:v>
              </c:pt>
              <c:pt idx="1675">
                <c:v>48289.5</c:v>
              </c:pt>
              <c:pt idx="1676">
                <c:v>48289.5</c:v>
              </c:pt>
              <c:pt idx="1677">
                <c:v>48289.5</c:v>
              </c:pt>
              <c:pt idx="1678">
                <c:v>48289.5</c:v>
              </c:pt>
              <c:pt idx="1679">
                <c:v>48289.5</c:v>
              </c:pt>
              <c:pt idx="1680">
                <c:v>48289.5</c:v>
              </c:pt>
              <c:pt idx="1681">
                <c:v>48290</c:v>
              </c:pt>
              <c:pt idx="1682">
                <c:v>48320.5</c:v>
              </c:pt>
              <c:pt idx="1683">
                <c:v>48415.5</c:v>
              </c:pt>
              <c:pt idx="1684">
                <c:v>48416</c:v>
              </c:pt>
              <c:pt idx="1685">
                <c:v>48419.5</c:v>
              </c:pt>
              <c:pt idx="1686">
                <c:v>48450</c:v>
              </c:pt>
              <c:pt idx="1687">
                <c:v>48460.5</c:v>
              </c:pt>
              <c:pt idx="1688">
                <c:v>48461</c:v>
              </c:pt>
              <c:pt idx="1689">
                <c:v>48467</c:v>
              </c:pt>
              <c:pt idx="1690">
                <c:v>48497</c:v>
              </c:pt>
              <c:pt idx="1691">
                <c:v>48497.5</c:v>
              </c:pt>
              <c:pt idx="1692">
                <c:v>48500</c:v>
              </c:pt>
              <c:pt idx="1693">
                <c:v>48500.5</c:v>
              </c:pt>
              <c:pt idx="1694">
                <c:v>48509</c:v>
              </c:pt>
              <c:pt idx="1695">
                <c:v>48512</c:v>
              </c:pt>
              <c:pt idx="1696">
                <c:v>48512.5</c:v>
              </c:pt>
              <c:pt idx="1697">
                <c:v>48513</c:v>
              </c:pt>
              <c:pt idx="1698">
                <c:v>48540</c:v>
              </c:pt>
              <c:pt idx="1699">
                <c:v>48546</c:v>
              </c:pt>
              <c:pt idx="1700">
                <c:v>48552</c:v>
              </c:pt>
              <c:pt idx="1701">
                <c:v>48552</c:v>
              </c:pt>
              <c:pt idx="1702">
                <c:v>48558</c:v>
              </c:pt>
              <c:pt idx="1703">
                <c:v>48561</c:v>
              </c:pt>
              <c:pt idx="1704">
                <c:v>48573</c:v>
              </c:pt>
              <c:pt idx="1705">
                <c:v>48588</c:v>
              </c:pt>
              <c:pt idx="1706">
                <c:v>48591</c:v>
              </c:pt>
              <c:pt idx="1707">
                <c:v>48645.5</c:v>
              </c:pt>
              <c:pt idx="1708">
                <c:v>48656.5</c:v>
              </c:pt>
              <c:pt idx="1709">
                <c:v>48672.5</c:v>
              </c:pt>
              <c:pt idx="1710">
                <c:v>48720</c:v>
              </c:pt>
              <c:pt idx="1711">
                <c:v>48723</c:v>
              </c:pt>
              <c:pt idx="1712">
                <c:v>48747</c:v>
              </c:pt>
              <c:pt idx="1713">
                <c:v>48781</c:v>
              </c:pt>
              <c:pt idx="1714">
                <c:v>49209.5</c:v>
              </c:pt>
              <c:pt idx="1715">
                <c:v>49338</c:v>
              </c:pt>
              <c:pt idx="1716">
                <c:v>49341</c:v>
              </c:pt>
              <c:pt idx="1717">
                <c:v>49354</c:v>
              </c:pt>
              <c:pt idx="1718">
                <c:v>49362</c:v>
              </c:pt>
              <c:pt idx="1719">
                <c:v>49362</c:v>
              </c:pt>
              <c:pt idx="1720">
                <c:v>49378</c:v>
              </c:pt>
              <c:pt idx="1721">
                <c:v>49395</c:v>
              </c:pt>
              <c:pt idx="1722">
                <c:v>49398.5</c:v>
              </c:pt>
              <c:pt idx="1723">
                <c:v>49401.5</c:v>
              </c:pt>
              <c:pt idx="1724">
                <c:v>49405</c:v>
              </c:pt>
              <c:pt idx="1725">
                <c:v>49407.5</c:v>
              </c:pt>
              <c:pt idx="1726">
                <c:v>49408</c:v>
              </c:pt>
              <c:pt idx="1727">
                <c:v>49416</c:v>
              </c:pt>
              <c:pt idx="1728">
                <c:v>49419</c:v>
              </c:pt>
              <c:pt idx="1729">
                <c:v>49420</c:v>
              </c:pt>
              <c:pt idx="1730">
                <c:v>49423</c:v>
              </c:pt>
              <c:pt idx="1731">
                <c:v>49437</c:v>
              </c:pt>
              <c:pt idx="1732">
                <c:v>49437.5</c:v>
              </c:pt>
              <c:pt idx="1733">
                <c:v>49462.5</c:v>
              </c:pt>
              <c:pt idx="1734">
                <c:v>49479.5</c:v>
              </c:pt>
              <c:pt idx="1735">
                <c:v>49494.5</c:v>
              </c:pt>
              <c:pt idx="1736">
                <c:v>49530.5</c:v>
              </c:pt>
              <c:pt idx="1737">
                <c:v>49536.5</c:v>
              </c:pt>
              <c:pt idx="1738">
                <c:v>49559</c:v>
              </c:pt>
              <c:pt idx="1739">
                <c:v>49561.5</c:v>
              </c:pt>
              <c:pt idx="1740">
                <c:v>49564.5</c:v>
              </c:pt>
              <c:pt idx="1741">
                <c:v>49579</c:v>
              </c:pt>
              <c:pt idx="1742">
                <c:v>49592</c:v>
              </c:pt>
              <c:pt idx="1743">
                <c:v>49610</c:v>
              </c:pt>
              <c:pt idx="1744">
                <c:v>49616</c:v>
              </c:pt>
              <c:pt idx="1745">
                <c:v>49617</c:v>
              </c:pt>
              <c:pt idx="1746">
                <c:v>49620.5</c:v>
              </c:pt>
              <c:pt idx="1747">
                <c:v>49621</c:v>
              </c:pt>
              <c:pt idx="1748">
                <c:v>49628</c:v>
              </c:pt>
              <c:pt idx="1749">
                <c:v>49643</c:v>
              </c:pt>
              <c:pt idx="1750">
                <c:v>49643</c:v>
              </c:pt>
              <c:pt idx="1751">
                <c:v>49649</c:v>
              </c:pt>
              <c:pt idx="1752">
                <c:v>49684</c:v>
              </c:pt>
              <c:pt idx="1753">
                <c:v>49691</c:v>
              </c:pt>
              <c:pt idx="1754">
                <c:v>49694</c:v>
              </c:pt>
              <c:pt idx="1755">
                <c:v>49715</c:v>
              </c:pt>
              <c:pt idx="1756">
                <c:v>49736</c:v>
              </c:pt>
              <c:pt idx="1757">
                <c:v>49799.5</c:v>
              </c:pt>
              <c:pt idx="1758">
                <c:v>49853</c:v>
              </c:pt>
              <c:pt idx="1759">
                <c:v>49880</c:v>
              </c:pt>
              <c:pt idx="1760">
                <c:v>50353.5</c:v>
              </c:pt>
              <c:pt idx="1761">
                <c:v>50507</c:v>
              </c:pt>
              <c:pt idx="1762">
                <c:v>50517</c:v>
              </c:pt>
              <c:pt idx="1763">
                <c:v>50525</c:v>
              </c:pt>
              <c:pt idx="1764">
                <c:v>50531</c:v>
              </c:pt>
              <c:pt idx="1765">
                <c:v>50579.5</c:v>
              </c:pt>
              <c:pt idx="1766">
                <c:v>50584</c:v>
              </c:pt>
              <c:pt idx="1767">
                <c:v>50585</c:v>
              </c:pt>
              <c:pt idx="1768">
                <c:v>50585.5</c:v>
              </c:pt>
              <c:pt idx="1769">
                <c:v>50594.5</c:v>
              </c:pt>
              <c:pt idx="1770">
                <c:v>50597</c:v>
              </c:pt>
              <c:pt idx="1771">
                <c:v>50597.5</c:v>
              </c:pt>
              <c:pt idx="1772">
                <c:v>50627.5</c:v>
              </c:pt>
              <c:pt idx="1773">
                <c:v>50681.5</c:v>
              </c:pt>
              <c:pt idx="1774">
                <c:v>50682</c:v>
              </c:pt>
              <c:pt idx="1775">
                <c:v>50682.5</c:v>
              </c:pt>
              <c:pt idx="1776">
                <c:v>50682.5</c:v>
              </c:pt>
              <c:pt idx="1777">
                <c:v>50691.5</c:v>
              </c:pt>
              <c:pt idx="1778">
                <c:v>50700.5</c:v>
              </c:pt>
              <c:pt idx="1779">
                <c:v>50700.5</c:v>
              </c:pt>
              <c:pt idx="1780">
                <c:v>50791</c:v>
              </c:pt>
              <c:pt idx="1781">
                <c:v>50835</c:v>
              </c:pt>
              <c:pt idx="1782">
                <c:v>50835</c:v>
              </c:pt>
              <c:pt idx="1783">
                <c:v>50838</c:v>
              </c:pt>
              <c:pt idx="1784">
                <c:v>50841</c:v>
              </c:pt>
              <c:pt idx="1785">
                <c:v>50896</c:v>
              </c:pt>
              <c:pt idx="1786">
                <c:v>50959.5</c:v>
              </c:pt>
              <c:pt idx="1787">
                <c:v>50976.5</c:v>
              </c:pt>
              <c:pt idx="1788">
                <c:v>51519.5</c:v>
              </c:pt>
              <c:pt idx="1789">
                <c:v>51522.5</c:v>
              </c:pt>
              <c:pt idx="1790">
                <c:v>51646.5</c:v>
              </c:pt>
              <c:pt idx="1791">
                <c:v>51656</c:v>
              </c:pt>
              <c:pt idx="1792">
                <c:v>51659</c:v>
              </c:pt>
              <c:pt idx="1793">
                <c:v>51676.5</c:v>
              </c:pt>
              <c:pt idx="1794">
                <c:v>51691</c:v>
              </c:pt>
              <c:pt idx="1795">
                <c:v>51719</c:v>
              </c:pt>
              <c:pt idx="1796">
                <c:v>51743</c:v>
              </c:pt>
              <c:pt idx="1797">
                <c:v>51748</c:v>
              </c:pt>
              <c:pt idx="1798">
                <c:v>51749</c:v>
              </c:pt>
              <c:pt idx="1799">
                <c:v>51755</c:v>
              </c:pt>
              <c:pt idx="1800">
                <c:v>51755</c:v>
              </c:pt>
              <c:pt idx="1801">
                <c:v>51772</c:v>
              </c:pt>
              <c:pt idx="1802">
                <c:v>51773.5</c:v>
              </c:pt>
              <c:pt idx="1803">
                <c:v>51776.5</c:v>
              </c:pt>
              <c:pt idx="1804">
                <c:v>51788.5</c:v>
              </c:pt>
              <c:pt idx="1805">
                <c:v>51824.5</c:v>
              </c:pt>
              <c:pt idx="1806">
                <c:v>51842.5</c:v>
              </c:pt>
              <c:pt idx="1807">
                <c:v>51905.5</c:v>
              </c:pt>
              <c:pt idx="1808">
                <c:v>51947</c:v>
              </c:pt>
              <c:pt idx="1809">
                <c:v>52560</c:v>
              </c:pt>
              <c:pt idx="1810">
                <c:v>52565</c:v>
              </c:pt>
              <c:pt idx="1811">
                <c:v>52656.5</c:v>
              </c:pt>
              <c:pt idx="1812">
                <c:v>52737</c:v>
              </c:pt>
              <c:pt idx="1813">
                <c:v>52740</c:v>
              </c:pt>
              <c:pt idx="1814">
                <c:v>52758</c:v>
              </c:pt>
              <c:pt idx="1815">
                <c:v>52794</c:v>
              </c:pt>
              <c:pt idx="1816">
                <c:v>52800</c:v>
              </c:pt>
              <c:pt idx="1817">
                <c:v>52833</c:v>
              </c:pt>
              <c:pt idx="1818">
                <c:v>52848</c:v>
              </c:pt>
              <c:pt idx="1819">
                <c:v>52851</c:v>
              </c:pt>
              <c:pt idx="1820">
                <c:v>52854</c:v>
              </c:pt>
              <c:pt idx="1821">
                <c:v>52861</c:v>
              </c:pt>
              <c:pt idx="1822">
                <c:v>52869</c:v>
              </c:pt>
              <c:pt idx="1823">
                <c:v>52869.5</c:v>
              </c:pt>
              <c:pt idx="1824">
                <c:v>52899</c:v>
              </c:pt>
              <c:pt idx="1825">
                <c:v>52923</c:v>
              </c:pt>
              <c:pt idx="1826">
                <c:v>52950</c:v>
              </c:pt>
              <c:pt idx="1827">
                <c:v>52950.5</c:v>
              </c:pt>
              <c:pt idx="1828">
                <c:v>53152</c:v>
              </c:pt>
              <c:pt idx="1829">
                <c:v>53155</c:v>
              </c:pt>
              <c:pt idx="1830">
                <c:v>53158</c:v>
              </c:pt>
              <c:pt idx="1831">
                <c:v>53698.5</c:v>
              </c:pt>
              <c:pt idx="1832">
                <c:v>53710</c:v>
              </c:pt>
              <c:pt idx="1833">
                <c:v>53713</c:v>
              </c:pt>
              <c:pt idx="1834">
                <c:v>53716</c:v>
              </c:pt>
              <c:pt idx="1835">
                <c:v>53848</c:v>
              </c:pt>
              <c:pt idx="1836">
                <c:v>53916</c:v>
              </c:pt>
              <c:pt idx="1837">
                <c:v>53926.5</c:v>
              </c:pt>
              <c:pt idx="1838">
                <c:v>53953.5</c:v>
              </c:pt>
              <c:pt idx="1839">
                <c:v>53964</c:v>
              </c:pt>
              <c:pt idx="1840">
                <c:v>53983.5</c:v>
              </c:pt>
              <c:pt idx="1841">
                <c:v>53986.5</c:v>
              </c:pt>
              <c:pt idx="1842">
                <c:v>54081</c:v>
              </c:pt>
              <c:pt idx="1843">
                <c:v>54090</c:v>
              </c:pt>
              <c:pt idx="1844">
                <c:v>54144.5</c:v>
              </c:pt>
              <c:pt idx="1845">
                <c:v>54969.5</c:v>
              </c:pt>
              <c:pt idx="1846">
                <c:v>55027.5</c:v>
              </c:pt>
              <c:pt idx="1847">
                <c:v>55029.5</c:v>
              </c:pt>
              <c:pt idx="1848">
                <c:v>55029.5</c:v>
              </c:pt>
              <c:pt idx="1849">
                <c:v>55066</c:v>
              </c:pt>
              <c:pt idx="1850">
                <c:v>55094.5</c:v>
              </c:pt>
              <c:pt idx="1851">
                <c:v>55171.5</c:v>
              </c:pt>
              <c:pt idx="1852">
                <c:v>55238</c:v>
              </c:pt>
              <c:pt idx="1853">
                <c:v>55310</c:v>
              </c:pt>
              <c:pt idx="1854">
                <c:v>55937.5</c:v>
              </c:pt>
              <c:pt idx="1855">
                <c:v>55943.5</c:v>
              </c:pt>
              <c:pt idx="1856">
                <c:v>55954.5</c:v>
              </c:pt>
              <c:pt idx="1857">
                <c:v>56005.5</c:v>
              </c:pt>
              <c:pt idx="1858">
                <c:v>56018</c:v>
              </c:pt>
              <c:pt idx="1859">
                <c:v>56019</c:v>
              </c:pt>
              <c:pt idx="1860">
                <c:v>56354</c:v>
              </c:pt>
              <c:pt idx="1861">
                <c:v>56360</c:v>
              </c:pt>
              <c:pt idx="1862">
                <c:v>56448.5</c:v>
              </c:pt>
              <c:pt idx="1863">
                <c:v>57070.5</c:v>
              </c:pt>
              <c:pt idx="1864">
                <c:v>57090.5</c:v>
              </c:pt>
              <c:pt idx="1865">
                <c:v>57111.5</c:v>
              </c:pt>
              <c:pt idx="1866">
                <c:v>57111.5</c:v>
              </c:pt>
              <c:pt idx="1867">
                <c:v>57253</c:v>
              </c:pt>
              <c:pt idx="1868">
                <c:v>57262</c:v>
              </c:pt>
              <c:pt idx="1869">
                <c:v>57329</c:v>
              </c:pt>
              <c:pt idx="1870">
                <c:v>57584</c:v>
              </c:pt>
              <c:pt idx="1871">
                <c:v>58118</c:v>
              </c:pt>
              <c:pt idx="1872">
                <c:v>58124</c:v>
              </c:pt>
              <c:pt idx="1873">
                <c:v>58140</c:v>
              </c:pt>
              <c:pt idx="1874">
                <c:v>58252.5</c:v>
              </c:pt>
              <c:pt idx="1875">
                <c:v>58253</c:v>
              </c:pt>
              <c:pt idx="1876">
                <c:v>58253.5</c:v>
              </c:pt>
              <c:pt idx="1877">
                <c:v>58254</c:v>
              </c:pt>
              <c:pt idx="1878">
                <c:v>58299.5</c:v>
              </c:pt>
              <c:pt idx="1879">
                <c:v>58301.5</c:v>
              </c:pt>
              <c:pt idx="1880">
                <c:v>58307.5</c:v>
              </c:pt>
              <c:pt idx="1881">
                <c:v>58323.5</c:v>
              </c:pt>
              <c:pt idx="1882">
                <c:v>58381</c:v>
              </c:pt>
              <c:pt idx="1883">
                <c:v>58419</c:v>
              </c:pt>
              <c:pt idx="1884">
                <c:v>58444</c:v>
              </c:pt>
              <c:pt idx="1885">
                <c:v>58478</c:v>
              </c:pt>
              <c:pt idx="1886">
                <c:v>58507</c:v>
              </c:pt>
              <c:pt idx="1887">
                <c:v>59173.5</c:v>
              </c:pt>
              <c:pt idx="1888">
                <c:v>59260</c:v>
              </c:pt>
              <c:pt idx="1889">
                <c:v>59308.5</c:v>
              </c:pt>
              <c:pt idx="1890">
                <c:v>59388.5</c:v>
              </c:pt>
              <c:pt idx="1891">
                <c:v>59389</c:v>
              </c:pt>
              <c:pt idx="1892">
                <c:v>59443.5</c:v>
              </c:pt>
              <c:pt idx="1893">
                <c:v>59444</c:v>
              </c:pt>
              <c:pt idx="1894">
                <c:v>59482.5</c:v>
              </c:pt>
              <c:pt idx="1895">
                <c:v>59483</c:v>
              </c:pt>
              <c:pt idx="1896">
                <c:v>59538</c:v>
              </c:pt>
              <c:pt idx="1897">
                <c:v>59543</c:v>
              </c:pt>
              <c:pt idx="1898">
                <c:v>59600</c:v>
              </c:pt>
              <c:pt idx="1899">
                <c:v>59649</c:v>
              </c:pt>
              <c:pt idx="1900">
                <c:v>60170</c:v>
              </c:pt>
              <c:pt idx="1901">
                <c:v>60363</c:v>
              </c:pt>
              <c:pt idx="1902">
                <c:v>60377.5</c:v>
              </c:pt>
              <c:pt idx="1903">
                <c:v>60468</c:v>
              </c:pt>
              <c:pt idx="1904">
                <c:v>60468.5</c:v>
              </c:pt>
              <c:pt idx="1905">
                <c:v>60568</c:v>
              </c:pt>
              <c:pt idx="1906">
                <c:v>60598</c:v>
              </c:pt>
              <c:pt idx="1907">
                <c:v>60613.5</c:v>
              </c:pt>
              <c:pt idx="1908">
                <c:v>60641.5</c:v>
              </c:pt>
              <c:pt idx="1909">
                <c:v>60642</c:v>
              </c:pt>
              <c:pt idx="1910">
                <c:v>60691.5</c:v>
              </c:pt>
              <c:pt idx="1911">
                <c:v>60705.5</c:v>
              </c:pt>
              <c:pt idx="1912">
                <c:v>61450.5</c:v>
              </c:pt>
              <c:pt idx="1913">
                <c:v>61501.5</c:v>
              </c:pt>
              <c:pt idx="1914">
                <c:v>61504.5</c:v>
              </c:pt>
              <c:pt idx="1915">
                <c:v>61510.5</c:v>
              </c:pt>
              <c:pt idx="1916">
                <c:v>61544</c:v>
              </c:pt>
              <c:pt idx="1917">
                <c:v>61555.5</c:v>
              </c:pt>
              <c:pt idx="1918">
                <c:v>61556</c:v>
              </c:pt>
              <c:pt idx="1919">
                <c:v>61770</c:v>
              </c:pt>
              <c:pt idx="1920">
                <c:v>61869.5</c:v>
              </c:pt>
              <c:pt idx="1921">
                <c:v>61874.5</c:v>
              </c:pt>
              <c:pt idx="1922">
                <c:v>62581</c:v>
              </c:pt>
              <c:pt idx="1923">
                <c:v>62608.5</c:v>
              </c:pt>
              <c:pt idx="1924">
                <c:v>62643.5</c:v>
              </c:pt>
            </c:numLit>
          </c:xVal>
          <c:yVal>
            <c:numLit>
              <c:formatCode>General</c:formatCode>
              <c:ptCount val="3947"/>
              <c:pt idx="0">
                <c:v>0.26597330000367947</c:v>
              </c:pt>
              <c:pt idx="1">
                <c:v>0.16468140000506537</c:v>
              </c:pt>
              <c:pt idx="2">
                <c:v>0.15688815000248724</c:v>
              </c:pt>
              <c:pt idx="3">
                <c:v>0.15281624999988708</c:v>
              </c:pt>
              <c:pt idx="4">
                <c:v>0.15243980000377633</c:v>
              </c:pt>
              <c:pt idx="5">
                <c:v>0.1524261500017019</c:v>
              </c:pt>
              <c:pt idx="6">
                <c:v>0.1525340000007418</c:v>
              </c:pt>
              <c:pt idx="7">
                <c:v>0.15225755000210484</c:v>
              </c:pt>
              <c:pt idx="8">
                <c:v>0.15228109999952721</c:v>
              </c:pt>
              <c:pt idx="9">
                <c:v>0.15252820000387146</c:v>
              </c:pt>
              <c:pt idx="10">
                <c:v>0.14733792500555865</c:v>
              </c:pt>
              <c:pt idx="11">
                <c:v>0.14621472499857191</c:v>
              </c:pt>
              <c:pt idx="12">
                <c:v>0.14713827500236221</c:v>
              </c:pt>
              <c:pt idx="13">
                <c:v>0.14657957500094199</c:v>
              </c:pt>
              <c:pt idx="14">
                <c:v>0.14602087500315974</c:v>
              </c:pt>
              <c:pt idx="15">
                <c:v>0.14537480000217329</c:v>
              </c:pt>
              <c:pt idx="16">
                <c:v>0.14561610000237124</c:v>
              </c:pt>
              <c:pt idx="17">
                <c:v>0.14571030000297469</c:v>
              </c:pt>
              <c:pt idx="18">
                <c:v>0.14557515000342391</c:v>
              </c:pt>
              <c:pt idx="19">
                <c:v>0.14502225000251201</c:v>
              </c:pt>
              <c:pt idx="20">
                <c:v>0.14544580000438145</c:v>
              </c:pt>
              <c:pt idx="21">
                <c:v>0.14249567499791738</c:v>
              </c:pt>
              <c:pt idx="22">
                <c:v>0.13992617500480264</c:v>
              </c:pt>
              <c:pt idx="23">
                <c:v>0.1396497250025277</c:v>
              </c:pt>
              <c:pt idx="24">
                <c:v>0.13906542500262731</c:v>
              </c:pt>
              <c:pt idx="25">
                <c:v>0.13807327500035171</c:v>
              </c:pt>
              <c:pt idx="26">
                <c:v>0.13882037500297884</c:v>
              </c:pt>
              <c:pt idx="27">
                <c:v>7.2089975004928419E-2</c:v>
              </c:pt>
              <c:pt idx="28">
                <c:v>7.1537075004016515E-2</c:v>
              </c:pt>
              <c:pt idx="29">
                <c:v>7.1284175002801931E-2</c:v>
              </c:pt>
              <c:pt idx="30">
                <c:v>7.1731275002093753E-2</c:v>
              </c:pt>
              <c:pt idx="31">
                <c:v>7.1221050002350239E-2</c:v>
              </c:pt>
              <c:pt idx="32">
                <c:v>7.3221050002757693E-2</c:v>
              </c:pt>
              <c:pt idx="33">
                <c:v>6.9274975001462735E-2</c:v>
              </c:pt>
              <c:pt idx="34">
                <c:v>7.0990675001667114E-2</c:v>
              </c:pt>
              <c:pt idx="35">
                <c:v>7.1544599999469938E-2</c:v>
              </c:pt>
              <c:pt idx="36">
                <c:v>7.0337775003281422E-2</c:v>
              </c:pt>
              <c:pt idx="37">
                <c:v>6.9691025000793161E-2</c:v>
              </c:pt>
              <c:pt idx="38">
                <c:v>7.0744950000516837E-2</c:v>
              </c:pt>
              <c:pt idx="39">
                <c:v>7.0314575001248159E-2</c:v>
              </c:pt>
              <c:pt idx="40">
                <c:v>7.0408775001851609E-2</c:v>
              </c:pt>
              <c:pt idx="41">
                <c:v>7.053437500144355E-2</c:v>
              </c:pt>
              <c:pt idx="42">
                <c:v>6.939717500063125E-2</c:v>
              </c:pt>
              <c:pt idx="43">
                <c:v>7.0851100001164014E-2</c:v>
              </c:pt>
              <c:pt idx="44">
                <c:v>7.0468850000906968E-2</c:v>
              </c:pt>
              <c:pt idx="45">
                <c:v>7.0204350002313731E-2</c:v>
              </c:pt>
              <c:pt idx="46">
                <c:v>6.9865125002252171E-2</c:v>
              </c:pt>
              <c:pt idx="47">
                <c:v>7.0141924999916228E-2</c:v>
              </c:pt>
              <c:pt idx="48">
                <c:v>6.9912575003399979E-2</c:v>
              </c:pt>
              <c:pt idx="49">
                <c:v>6.9806775001779897E-2</c:v>
              </c:pt>
              <c:pt idx="50">
                <c:v>6.4459100001840852E-2</c:v>
              </c:pt>
              <c:pt idx="51">
                <c:v>6.3829750000877539E-2</c:v>
              </c:pt>
              <c:pt idx="52">
                <c:v>6.3866625001537614E-2</c:v>
              </c:pt>
              <c:pt idx="53">
                <c:v>6.3913725000020349E-2</c:v>
              </c:pt>
              <c:pt idx="54">
                <c:v>6.2714075003896141E-2</c:v>
              </c:pt>
              <c:pt idx="55">
                <c:v>6.2978925001516473E-2</c:v>
              </c:pt>
              <c:pt idx="56">
                <c:v>6.3702475003083237E-2</c:v>
              </c:pt>
              <c:pt idx="57">
                <c:v>6.3180975001159823E-2</c:v>
              </c:pt>
              <c:pt idx="58">
                <c:v>6.2567675002355827E-2</c:v>
              </c:pt>
              <c:pt idx="59">
                <c:v>6.3221600004908396E-2</c:v>
              </c:pt>
              <c:pt idx="60">
                <c:v>6.2492250002833316E-2</c:v>
              </c:pt>
              <c:pt idx="61">
                <c:v>6.3345850005134707E-2</c:v>
              </c:pt>
              <c:pt idx="62">
                <c:v>6.2363950000872137E-2</c:v>
              </c:pt>
              <c:pt idx="64">
                <c:v>5.7000249998964136E-2</c:v>
              </c:pt>
              <c:pt idx="65">
                <c:v>5.7747350005229237E-2</c:v>
              </c:pt>
              <c:pt idx="66">
                <c:v>5.7462725002551451E-2</c:v>
              </c:pt>
              <c:pt idx="67">
                <c:v>5.672450000201934E-2</c:v>
              </c:pt>
              <c:pt idx="68">
                <c:v>5.7978425003966549E-2</c:v>
              </c:pt>
              <c:pt idx="69">
                <c:v>5.7625525001640199E-2</c:v>
              </c:pt>
              <c:pt idx="70">
                <c:v>5.764327500219224E-2</c:v>
              </c:pt>
              <c:pt idx="71">
                <c:v>5.7873675003065728E-2</c:v>
              </c:pt>
              <c:pt idx="72">
                <c:v>5.6051150000712369E-2</c:v>
              </c:pt>
              <c:pt idx="73">
                <c:v>5.2182700001139892E-2</c:v>
              </c:pt>
              <c:pt idx="74">
                <c:v>5.2084750001085922E-2</c:v>
              </c:pt>
              <c:pt idx="75">
                <c:v>5.1724000000831438E-2</c:v>
              </c:pt>
              <c:pt idx="76">
                <c:v>5.2647550004621735E-2</c:v>
              </c:pt>
              <c:pt idx="77">
                <c:v>4.9093450001237215E-2</c:v>
              </c:pt>
              <c:pt idx="78">
                <c:v>4.871120000098017E-2</c:v>
              </c:pt>
              <c:pt idx="79">
                <c:v>4.8182200000155717E-2</c:v>
              </c:pt>
              <c:pt idx="80">
                <c:v>4.8505750000913395E-2</c:v>
              </c:pt>
              <c:pt idx="81">
                <c:v>5.0206775002152426E-2</c:v>
              </c:pt>
              <c:pt idx="82">
                <c:v>4.9765825002396014E-2</c:v>
              </c:pt>
              <c:pt idx="83">
                <c:v>5.1913275001425063E-2</c:v>
              </c:pt>
              <c:pt idx="84">
                <c:v>5.1236825001979014E-2</c:v>
              </c:pt>
              <c:pt idx="85">
                <c:v>4.9468250002973946E-2</c:v>
              </c:pt>
              <c:pt idx="86">
                <c:v>5.1115350001055049E-2</c:v>
              </c:pt>
              <c:pt idx="87">
                <c:v>4.6204925001802621E-2</c:v>
              </c:pt>
              <c:pt idx="88">
                <c:v>4.3149800003448036E-2</c:v>
              </c:pt>
              <c:pt idx="89">
                <c:v>4.2032749999634689E-2</c:v>
              </c:pt>
              <c:pt idx="90">
                <c:v>4.3086675002996344E-2</c:v>
              </c:pt>
              <c:pt idx="91">
                <c:v>4.2159374999755528E-2</c:v>
              </c:pt>
              <c:pt idx="92">
                <c:v>4.0476125002896879E-2</c:v>
              </c:pt>
              <c:pt idx="93">
                <c:v>3.4180050002760254E-2</c:v>
              </c:pt>
              <c:pt idx="94">
                <c:v>3.3903600000485312E-2</c:v>
              </c:pt>
              <c:pt idx="95">
                <c:v>3.391590000319411E-2</c:v>
              </c:pt>
              <c:pt idx="96">
                <c:v>3.3469825000793207E-2</c:v>
              </c:pt>
              <c:pt idx="97">
                <c:v>3.3415225003409432E-2</c:v>
              </c:pt>
              <c:pt idx="98">
                <c:v>3.286610000213841E-2</c:v>
              </c:pt>
              <c:pt idx="99">
                <c:v>3.2301949999236967E-2</c:v>
              </c:pt>
              <c:pt idx="100">
                <c:v>2.9630724999151425E-2</c:v>
              </c:pt>
              <c:pt idx="101">
                <c:v>2.9724925003392855E-2</c:v>
              </c:pt>
              <c:pt idx="102">
                <c:v>2.9840625000360887E-2</c:v>
              </c:pt>
              <c:pt idx="103">
                <c:v>3.0266225003288127E-2</c:v>
              </c:pt>
              <c:pt idx="104">
                <c:v>2.7219999996304978E-2</c:v>
              </c:pt>
              <c:pt idx="105">
                <c:v>2.554355000029318E-2</c:v>
              </c:pt>
              <c:pt idx="106">
                <c:v>2.6190650001808535E-2</c:v>
              </c:pt>
              <c:pt idx="107">
                <c:v>2.5244575001124758E-2</c:v>
              </c:pt>
              <c:pt idx="108">
                <c:v>2.683775000332389E-2</c:v>
              </c:pt>
              <c:pt idx="109">
                <c:v>2.7891675003047567E-2</c:v>
              </c:pt>
              <c:pt idx="110">
                <c:v>2.7161300000443589E-2</c:v>
              </c:pt>
              <c:pt idx="111">
                <c:v>2.5131950002105441E-2</c:v>
              </c:pt>
              <c:pt idx="112">
                <c:v>2.3185874997579958E-2</c:v>
              </c:pt>
              <c:pt idx="113">
                <c:v>2.4455500002659392E-2</c:v>
              </c:pt>
              <c:pt idx="114">
                <c:v>2.9102600004989654E-2</c:v>
              </c:pt>
              <c:pt idx="115">
                <c:v>2.9156525000871625E-2</c:v>
              </c:pt>
              <c:pt idx="116">
                <c:v>2.5303974995040335E-2</c:v>
              </c:pt>
              <c:pt idx="117">
                <c:v>2.1488100006536115E-2</c:v>
              </c:pt>
              <c:pt idx="118">
                <c:v>1.8563249999715481E-2</c:v>
              </c:pt>
              <c:pt idx="1161">
                <c:v>2.0821750076720491E-3</c:v>
              </c:pt>
              <c:pt idx="1174">
                <c:v>2.8393500033416785E-3</c:v>
              </c:pt>
              <c:pt idx="1187">
                <c:v>3.8320250023389235E-3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58A5-4786-8CA3-DA5084047D23}"/>
            </c:ext>
          </c:extLst>
        </c:ser>
        <c:ser>
          <c:idx val="3"/>
          <c:order val="1"/>
          <c:tx>
            <c:v>pe</c:v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5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</c:numLit>
            </c:plus>
            <c:minus>
              <c:numLit>
                <c:formatCode>General</c:formatCode>
                <c:ptCount val="5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Lit>
              <c:formatCode>General</c:formatCode>
              <c:ptCount val="3947"/>
              <c:pt idx="0">
                <c:v>-51662</c:v>
              </c:pt>
              <c:pt idx="1">
                <c:v>-34196</c:v>
              </c:pt>
              <c:pt idx="2">
                <c:v>-32641</c:v>
              </c:pt>
              <c:pt idx="3">
                <c:v>-31975</c:v>
              </c:pt>
              <c:pt idx="4">
                <c:v>-31972</c:v>
              </c:pt>
              <c:pt idx="5">
                <c:v>-31961</c:v>
              </c:pt>
              <c:pt idx="6">
                <c:v>-31960</c:v>
              </c:pt>
              <c:pt idx="7">
                <c:v>-31957</c:v>
              </c:pt>
              <c:pt idx="8">
                <c:v>-31954</c:v>
              </c:pt>
              <c:pt idx="9">
                <c:v>-31948</c:v>
              </c:pt>
              <c:pt idx="10">
                <c:v>-30959.5</c:v>
              </c:pt>
              <c:pt idx="11">
                <c:v>-30911.5</c:v>
              </c:pt>
              <c:pt idx="12">
                <c:v>-30908.5</c:v>
              </c:pt>
              <c:pt idx="13">
                <c:v>-30890.5</c:v>
              </c:pt>
              <c:pt idx="14">
                <c:v>-30872.5</c:v>
              </c:pt>
              <c:pt idx="15">
                <c:v>-30872</c:v>
              </c:pt>
              <c:pt idx="16">
                <c:v>-30854</c:v>
              </c:pt>
              <c:pt idx="17">
                <c:v>-30842</c:v>
              </c:pt>
              <c:pt idx="18">
                <c:v>-30821</c:v>
              </c:pt>
              <c:pt idx="19">
                <c:v>-30815</c:v>
              </c:pt>
              <c:pt idx="20">
                <c:v>-30812</c:v>
              </c:pt>
              <c:pt idx="21">
                <c:v>-30544.5</c:v>
              </c:pt>
              <c:pt idx="22">
                <c:v>-29814.5</c:v>
              </c:pt>
              <c:pt idx="23">
                <c:v>-29811.5</c:v>
              </c:pt>
              <c:pt idx="24">
                <c:v>-29809.5</c:v>
              </c:pt>
              <c:pt idx="25">
                <c:v>-29808.5</c:v>
              </c:pt>
              <c:pt idx="26">
                <c:v>-29802.5</c:v>
              </c:pt>
              <c:pt idx="27">
                <c:v>-19946.5</c:v>
              </c:pt>
              <c:pt idx="28">
                <c:v>-19940.5</c:v>
              </c:pt>
              <c:pt idx="29">
                <c:v>-19934.5</c:v>
              </c:pt>
              <c:pt idx="30">
                <c:v>-19928.5</c:v>
              </c:pt>
              <c:pt idx="31">
                <c:v>-19847</c:v>
              </c:pt>
              <c:pt idx="32">
                <c:v>-19847</c:v>
              </c:pt>
              <c:pt idx="33">
                <c:v>-19846.5</c:v>
              </c:pt>
              <c:pt idx="34">
                <c:v>-19844.5</c:v>
              </c:pt>
              <c:pt idx="35">
                <c:v>-19844</c:v>
              </c:pt>
              <c:pt idx="36">
                <c:v>-19838.5</c:v>
              </c:pt>
              <c:pt idx="37">
                <c:v>-19793.5</c:v>
              </c:pt>
              <c:pt idx="38">
                <c:v>-19793</c:v>
              </c:pt>
              <c:pt idx="39">
                <c:v>-19790.5</c:v>
              </c:pt>
              <c:pt idx="40">
                <c:v>-19778.5</c:v>
              </c:pt>
              <c:pt idx="41">
                <c:v>-19762.5</c:v>
              </c:pt>
              <c:pt idx="42">
                <c:v>-19754.5</c:v>
              </c:pt>
              <c:pt idx="43">
                <c:v>-19754</c:v>
              </c:pt>
              <c:pt idx="44">
                <c:v>-19739</c:v>
              </c:pt>
              <c:pt idx="45">
                <c:v>-19709</c:v>
              </c:pt>
              <c:pt idx="46">
                <c:v>-19567.5</c:v>
              </c:pt>
              <c:pt idx="47">
                <c:v>-19519.5</c:v>
              </c:pt>
              <c:pt idx="48">
                <c:v>-19510.5</c:v>
              </c:pt>
              <c:pt idx="49">
                <c:v>-19498.5</c:v>
              </c:pt>
              <c:pt idx="50">
                <c:v>-18874</c:v>
              </c:pt>
              <c:pt idx="51">
                <c:v>-18865</c:v>
              </c:pt>
              <c:pt idx="52">
                <c:v>-18777.5</c:v>
              </c:pt>
              <c:pt idx="53">
                <c:v>-18771.5</c:v>
              </c:pt>
              <c:pt idx="54">
                <c:v>-18720.5</c:v>
              </c:pt>
              <c:pt idx="55">
                <c:v>-18699.5</c:v>
              </c:pt>
              <c:pt idx="56">
                <c:v>-18696.5</c:v>
              </c:pt>
              <c:pt idx="57">
                <c:v>-18686.5</c:v>
              </c:pt>
              <c:pt idx="58">
                <c:v>-18624.5</c:v>
              </c:pt>
              <c:pt idx="59">
                <c:v>-18624</c:v>
              </c:pt>
              <c:pt idx="60">
                <c:v>-18615</c:v>
              </c:pt>
              <c:pt idx="61">
                <c:v>-18519</c:v>
              </c:pt>
              <c:pt idx="62">
                <c:v>-18453</c:v>
              </c:pt>
              <c:pt idx="63">
                <c:v>-18376</c:v>
              </c:pt>
              <c:pt idx="64">
                <c:v>-17735</c:v>
              </c:pt>
              <c:pt idx="65">
                <c:v>-17729</c:v>
              </c:pt>
              <c:pt idx="66">
                <c:v>-17631.5</c:v>
              </c:pt>
              <c:pt idx="67">
                <c:v>-17630</c:v>
              </c:pt>
              <c:pt idx="68">
                <c:v>-17629.5</c:v>
              </c:pt>
              <c:pt idx="69">
                <c:v>-17623.5</c:v>
              </c:pt>
              <c:pt idx="70">
                <c:v>-17608.5</c:v>
              </c:pt>
              <c:pt idx="71">
                <c:v>-17464.5</c:v>
              </c:pt>
              <c:pt idx="72">
                <c:v>-17461</c:v>
              </c:pt>
              <c:pt idx="73">
                <c:v>-16578</c:v>
              </c:pt>
              <c:pt idx="74">
                <c:v>-16565</c:v>
              </c:pt>
              <c:pt idx="75">
                <c:v>-16560</c:v>
              </c:pt>
              <c:pt idx="76">
                <c:v>-16557</c:v>
              </c:pt>
              <c:pt idx="77">
                <c:v>-15583</c:v>
              </c:pt>
              <c:pt idx="78">
                <c:v>-15568</c:v>
              </c:pt>
              <c:pt idx="79">
                <c:v>-15508</c:v>
              </c:pt>
              <c:pt idx="80">
                <c:v>-15505</c:v>
              </c:pt>
              <c:pt idx="81">
                <c:v>-15498.5</c:v>
              </c:pt>
              <c:pt idx="82">
                <c:v>-15465.5</c:v>
              </c:pt>
              <c:pt idx="83">
                <c:v>-15408.5</c:v>
              </c:pt>
              <c:pt idx="84">
                <c:v>-15405.5</c:v>
              </c:pt>
              <c:pt idx="85">
                <c:v>-15255</c:v>
              </c:pt>
              <c:pt idx="86">
                <c:v>-15249</c:v>
              </c:pt>
              <c:pt idx="87">
                <c:v>-14339.5</c:v>
              </c:pt>
              <c:pt idx="88">
                <c:v>-13372</c:v>
              </c:pt>
              <c:pt idx="89">
                <c:v>-13285</c:v>
              </c:pt>
              <c:pt idx="90">
                <c:v>-13284.5</c:v>
              </c:pt>
              <c:pt idx="91">
                <c:v>-13262.5</c:v>
              </c:pt>
              <c:pt idx="92">
                <c:v>-13107.5</c:v>
              </c:pt>
              <c:pt idx="93">
                <c:v>-12107</c:v>
              </c:pt>
              <c:pt idx="94">
                <c:v>-12104</c:v>
              </c:pt>
              <c:pt idx="95">
                <c:v>-12026</c:v>
              </c:pt>
              <c:pt idx="96">
                <c:v>-12025.5</c:v>
              </c:pt>
              <c:pt idx="97">
                <c:v>-11981.5</c:v>
              </c:pt>
              <c:pt idx="98">
                <c:v>-11854</c:v>
              </c:pt>
              <c:pt idx="99">
                <c:v>-11773</c:v>
              </c:pt>
              <c:pt idx="100">
                <c:v>-11151.5</c:v>
              </c:pt>
              <c:pt idx="101">
                <c:v>-11139.5</c:v>
              </c:pt>
              <c:pt idx="102">
                <c:v>-11137.5</c:v>
              </c:pt>
              <c:pt idx="103">
                <c:v>-11121.5</c:v>
              </c:pt>
              <c:pt idx="104">
                <c:v>-10000</c:v>
              </c:pt>
              <c:pt idx="105">
                <c:v>-9997</c:v>
              </c:pt>
              <c:pt idx="106">
                <c:v>-9991</c:v>
              </c:pt>
              <c:pt idx="107">
                <c:v>-9990.5</c:v>
              </c:pt>
              <c:pt idx="108">
                <c:v>-9985</c:v>
              </c:pt>
              <c:pt idx="109">
                <c:v>-9984.5</c:v>
              </c:pt>
              <c:pt idx="110">
                <c:v>-9982</c:v>
              </c:pt>
              <c:pt idx="111">
                <c:v>-9973</c:v>
              </c:pt>
              <c:pt idx="112">
                <c:v>-9972.5</c:v>
              </c:pt>
              <c:pt idx="113">
                <c:v>-9970</c:v>
              </c:pt>
              <c:pt idx="114">
                <c:v>-9964</c:v>
              </c:pt>
              <c:pt idx="115">
                <c:v>-9963.5</c:v>
              </c:pt>
              <c:pt idx="116">
                <c:v>-9906.5</c:v>
              </c:pt>
              <c:pt idx="117">
                <c:v>-8934</c:v>
              </c:pt>
              <c:pt idx="118">
                <c:v>-8555</c:v>
              </c:pt>
              <c:pt idx="119">
                <c:v>-6707</c:v>
              </c:pt>
              <c:pt idx="120">
                <c:v>-6698.5</c:v>
              </c:pt>
              <c:pt idx="121">
                <c:v>-6698</c:v>
              </c:pt>
              <c:pt idx="122">
                <c:v>-6692.5</c:v>
              </c:pt>
              <c:pt idx="123">
                <c:v>-6692.5</c:v>
              </c:pt>
              <c:pt idx="124">
                <c:v>-6692</c:v>
              </c:pt>
              <c:pt idx="125">
                <c:v>-6692</c:v>
              </c:pt>
              <c:pt idx="126">
                <c:v>-6671</c:v>
              </c:pt>
              <c:pt idx="127">
                <c:v>-5607</c:v>
              </c:pt>
              <c:pt idx="128">
                <c:v>-5604</c:v>
              </c:pt>
              <c:pt idx="129">
                <c:v>-5598</c:v>
              </c:pt>
              <c:pt idx="130">
                <c:v>-5559</c:v>
              </c:pt>
              <c:pt idx="131">
                <c:v>-5556</c:v>
              </c:pt>
              <c:pt idx="132">
                <c:v>-5553</c:v>
              </c:pt>
              <c:pt idx="133">
                <c:v>-3116</c:v>
              </c:pt>
              <c:pt idx="134">
                <c:v>-2444</c:v>
              </c:pt>
              <c:pt idx="135">
                <c:v>-2444</c:v>
              </c:pt>
              <c:pt idx="136">
                <c:v>-2429</c:v>
              </c:pt>
              <c:pt idx="137">
                <c:v>-2429</c:v>
              </c:pt>
              <c:pt idx="138">
                <c:v>-2426</c:v>
              </c:pt>
              <c:pt idx="139">
                <c:v>-2426</c:v>
              </c:pt>
              <c:pt idx="140">
                <c:v>-2426</c:v>
              </c:pt>
              <c:pt idx="141">
                <c:v>-2426</c:v>
              </c:pt>
              <c:pt idx="142">
                <c:v>-2423</c:v>
              </c:pt>
              <c:pt idx="143">
                <c:v>-2423</c:v>
              </c:pt>
              <c:pt idx="144">
                <c:v>-2423</c:v>
              </c:pt>
              <c:pt idx="145">
                <c:v>-2420</c:v>
              </c:pt>
              <c:pt idx="146">
                <c:v>-2420</c:v>
              </c:pt>
              <c:pt idx="147">
                <c:v>-2420</c:v>
              </c:pt>
              <c:pt idx="148">
                <c:v>-2227</c:v>
              </c:pt>
              <c:pt idx="149">
                <c:v>-2227</c:v>
              </c:pt>
              <c:pt idx="150">
                <c:v>-2227</c:v>
              </c:pt>
              <c:pt idx="151">
                <c:v>-2224</c:v>
              </c:pt>
              <c:pt idx="152">
                <c:v>-2224</c:v>
              </c:pt>
              <c:pt idx="153">
                <c:v>-2215</c:v>
              </c:pt>
              <c:pt idx="154">
                <c:v>-2215</c:v>
              </c:pt>
              <c:pt idx="155">
                <c:v>-2200</c:v>
              </c:pt>
              <c:pt idx="156">
                <c:v>-2200</c:v>
              </c:pt>
              <c:pt idx="157">
                <c:v>-2170</c:v>
              </c:pt>
              <c:pt idx="158">
                <c:v>-2170</c:v>
              </c:pt>
              <c:pt idx="159">
                <c:v>-2167</c:v>
              </c:pt>
              <c:pt idx="160">
                <c:v>-2146</c:v>
              </c:pt>
              <c:pt idx="161">
                <c:v>-2121.5</c:v>
              </c:pt>
              <c:pt idx="162">
                <c:v>-995</c:v>
              </c:pt>
              <c:pt idx="163">
                <c:v>-995</c:v>
              </c:pt>
              <c:pt idx="164">
                <c:v>-986</c:v>
              </c:pt>
              <c:pt idx="165">
                <c:v>-703</c:v>
              </c:pt>
              <c:pt idx="166">
                <c:v>-193</c:v>
              </c:pt>
              <c:pt idx="167">
                <c:v>-192.5</c:v>
              </c:pt>
              <c:pt idx="168">
                <c:v>-190</c:v>
              </c:pt>
              <c:pt idx="169">
                <c:v>-187</c:v>
              </c:pt>
              <c:pt idx="170">
                <c:v>-181.5</c:v>
              </c:pt>
              <c:pt idx="171">
                <c:v>-175.5</c:v>
              </c:pt>
              <c:pt idx="172">
                <c:v>-175</c:v>
              </c:pt>
              <c:pt idx="173">
                <c:v>-172.5</c:v>
              </c:pt>
              <c:pt idx="174">
                <c:v>-172</c:v>
              </c:pt>
              <c:pt idx="175">
                <c:v>-169</c:v>
              </c:pt>
              <c:pt idx="176">
                <c:v>-121</c:v>
              </c:pt>
              <c:pt idx="177">
                <c:v>-120.5</c:v>
              </c:pt>
              <c:pt idx="178">
                <c:v>-115</c:v>
              </c:pt>
              <c:pt idx="179">
                <c:v>-108.5</c:v>
              </c:pt>
              <c:pt idx="180">
                <c:v>-106</c:v>
              </c:pt>
              <c:pt idx="181">
                <c:v>-106</c:v>
              </c:pt>
              <c:pt idx="182">
                <c:v>-103</c:v>
              </c:pt>
              <c:pt idx="183">
                <c:v>-100</c:v>
              </c:pt>
              <c:pt idx="184">
                <c:v>-91</c:v>
              </c:pt>
              <c:pt idx="185">
                <c:v>-88</c:v>
              </c:pt>
              <c:pt idx="186">
                <c:v>-72.5</c:v>
              </c:pt>
              <c:pt idx="187">
                <c:v>-72.5</c:v>
              </c:pt>
              <c:pt idx="188">
                <c:v>-72.5</c:v>
              </c:pt>
              <c:pt idx="189">
                <c:v>-72.5</c:v>
              </c:pt>
              <c:pt idx="190">
                <c:v>-69.5</c:v>
              </c:pt>
              <c:pt idx="191">
                <c:v>-69.5</c:v>
              </c:pt>
              <c:pt idx="192">
                <c:v>-31</c:v>
              </c:pt>
              <c:pt idx="193">
                <c:v>-19</c:v>
              </c:pt>
              <c:pt idx="194">
                <c:v>-6.5</c:v>
              </c:pt>
              <c:pt idx="195">
                <c:v>-3.5</c:v>
              </c:pt>
              <c:pt idx="196">
                <c:v>-3.5</c:v>
              </c:pt>
              <c:pt idx="197">
                <c:v>-3.5</c:v>
              </c:pt>
              <c:pt idx="198">
                <c:v>0</c:v>
              </c:pt>
              <c:pt idx="199">
                <c:v>5.5</c:v>
              </c:pt>
              <c:pt idx="200">
                <c:v>5.5</c:v>
              </c:pt>
              <c:pt idx="201">
                <c:v>5.5</c:v>
              </c:pt>
              <c:pt idx="202">
                <c:v>5.5</c:v>
              </c:pt>
              <c:pt idx="203">
                <c:v>45.5</c:v>
              </c:pt>
              <c:pt idx="204">
                <c:v>57</c:v>
              </c:pt>
              <c:pt idx="205">
                <c:v>69.5</c:v>
              </c:pt>
              <c:pt idx="206">
                <c:v>964</c:v>
              </c:pt>
              <c:pt idx="207">
                <c:v>984.5</c:v>
              </c:pt>
              <c:pt idx="208">
                <c:v>1027</c:v>
              </c:pt>
              <c:pt idx="209">
                <c:v>1027</c:v>
              </c:pt>
              <c:pt idx="210">
                <c:v>1036</c:v>
              </c:pt>
              <c:pt idx="211">
                <c:v>1036</c:v>
              </c:pt>
              <c:pt idx="212">
                <c:v>1039</c:v>
              </c:pt>
              <c:pt idx="213">
                <c:v>1039.5</c:v>
              </c:pt>
              <c:pt idx="214">
                <c:v>1042</c:v>
              </c:pt>
              <c:pt idx="215">
                <c:v>1042</c:v>
              </c:pt>
              <c:pt idx="216">
                <c:v>1042.5</c:v>
              </c:pt>
              <c:pt idx="217">
                <c:v>1045</c:v>
              </c:pt>
              <c:pt idx="218">
                <c:v>1045.5</c:v>
              </c:pt>
              <c:pt idx="219">
                <c:v>1054.5</c:v>
              </c:pt>
              <c:pt idx="220">
                <c:v>1057</c:v>
              </c:pt>
              <c:pt idx="221">
                <c:v>1057.5</c:v>
              </c:pt>
              <c:pt idx="222">
                <c:v>1063</c:v>
              </c:pt>
              <c:pt idx="223">
                <c:v>1063.5</c:v>
              </c:pt>
              <c:pt idx="224">
                <c:v>1066</c:v>
              </c:pt>
              <c:pt idx="225">
                <c:v>1066.5</c:v>
              </c:pt>
              <c:pt idx="226">
                <c:v>1072</c:v>
              </c:pt>
              <c:pt idx="227">
                <c:v>1072.5</c:v>
              </c:pt>
              <c:pt idx="228">
                <c:v>1075</c:v>
              </c:pt>
              <c:pt idx="229">
                <c:v>1075.5</c:v>
              </c:pt>
              <c:pt idx="230">
                <c:v>1081</c:v>
              </c:pt>
              <c:pt idx="231">
                <c:v>1081.5</c:v>
              </c:pt>
              <c:pt idx="232">
                <c:v>1111</c:v>
              </c:pt>
              <c:pt idx="233">
                <c:v>1114</c:v>
              </c:pt>
              <c:pt idx="234">
                <c:v>1114</c:v>
              </c:pt>
              <c:pt idx="235">
                <c:v>1120</c:v>
              </c:pt>
              <c:pt idx="236">
                <c:v>1123</c:v>
              </c:pt>
              <c:pt idx="237">
                <c:v>1126</c:v>
              </c:pt>
              <c:pt idx="238">
                <c:v>1126.5</c:v>
              </c:pt>
              <c:pt idx="239">
                <c:v>1129.5</c:v>
              </c:pt>
              <c:pt idx="240">
                <c:v>1132.5</c:v>
              </c:pt>
              <c:pt idx="241">
                <c:v>1138</c:v>
              </c:pt>
              <c:pt idx="242">
                <c:v>1141.5</c:v>
              </c:pt>
              <c:pt idx="243">
                <c:v>1144.5</c:v>
              </c:pt>
              <c:pt idx="244">
                <c:v>1147</c:v>
              </c:pt>
              <c:pt idx="245">
                <c:v>1964</c:v>
              </c:pt>
              <c:pt idx="246">
                <c:v>3293</c:v>
              </c:pt>
              <c:pt idx="247">
                <c:v>3293</c:v>
              </c:pt>
              <c:pt idx="248">
                <c:v>3645</c:v>
              </c:pt>
              <c:pt idx="249">
                <c:v>3645</c:v>
              </c:pt>
              <c:pt idx="250">
                <c:v>3663</c:v>
              </c:pt>
              <c:pt idx="251">
                <c:v>3663</c:v>
              </c:pt>
              <c:pt idx="252">
                <c:v>3663</c:v>
              </c:pt>
              <c:pt idx="253">
                <c:v>4368.5</c:v>
              </c:pt>
              <c:pt idx="254">
                <c:v>4378</c:v>
              </c:pt>
              <c:pt idx="255">
                <c:v>4389.5</c:v>
              </c:pt>
              <c:pt idx="256">
                <c:v>4389.5</c:v>
              </c:pt>
              <c:pt idx="257">
                <c:v>4389.5</c:v>
              </c:pt>
              <c:pt idx="258">
                <c:v>4389.5</c:v>
              </c:pt>
              <c:pt idx="259">
                <c:v>4390</c:v>
              </c:pt>
              <c:pt idx="260">
                <c:v>4390</c:v>
              </c:pt>
              <c:pt idx="261">
                <c:v>4390</c:v>
              </c:pt>
              <c:pt idx="262">
                <c:v>4390</c:v>
              </c:pt>
              <c:pt idx="263">
                <c:v>4390</c:v>
              </c:pt>
              <c:pt idx="264">
                <c:v>4390</c:v>
              </c:pt>
              <c:pt idx="265">
                <c:v>4429</c:v>
              </c:pt>
              <c:pt idx="266">
                <c:v>4429</c:v>
              </c:pt>
              <c:pt idx="267">
                <c:v>5257.5</c:v>
              </c:pt>
              <c:pt idx="268">
                <c:v>5410.5</c:v>
              </c:pt>
              <c:pt idx="269">
                <c:v>5413.5</c:v>
              </c:pt>
              <c:pt idx="270">
                <c:v>5416.5</c:v>
              </c:pt>
              <c:pt idx="271">
                <c:v>5419.5</c:v>
              </c:pt>
              <c:pt idx="272">
                <c:v>5420</c:v>
              </c:pt>
              <c:pt idx="273">
                <c:v>5441</c:v>
              </c:pt>
              <c:pt idx="274">
                <c:v>5441</c:v>
              </c:pt>
              <c:pt idx="275">
                <c:v>5441</c:v>
              </c:pt>
              <c:pt idx="276">
                <c:v>5441</c:v>
              </c:pt>
              <c:pt idx="277">
                <c:v>5495</c:v>
              </c:pt>
              <c:pt idx="278">
                <c:v>5495</c:v>
              </c:pt>
              <c:pt idx="279">
                <c:v>5498</c:v>
              </c:pt>
              <c:pt idx="280">
                <c:v>5528.5</c:v>
              </c:pt>
              <c:pt idx="281">
                <c:v>5534.5</c:v>
              </c:pt>
              <c:pt idx="282">
                <c:v>5540</c:v>
              </c:pt>
              <c:pt idx="283">
                <c:v>5682</c:v>
              </c:pt>
              <c:pt idx="284">
                <c:v>5682</c:v>
              </c:pt>
              <c:pt idx="285">
                <c:v>5682</c:v>
              </c:pt>
              <c:pt idx="286">
                <c:v>5682</c:v>
              </c:pt>
              <c:pt idx="287">
                <c:v>6517</c:v>
              </c:pt>
              <c:pt idx="288">
                <c:v>6565</c:v>
              </c:pt>
              <c:pt idx="289">
                <c:v>6857</c:v>
              </c:pt>
              <c:pt idx="290">
                <c:v>6896</c:v>
              </c:pt>
              <c:pt idx="291">
                <c:v>6899</c:v>
              </c:pt>
              <c:pt idx="292">
                <c:v>6938</c:v>
              </c:pt>
              <c:pt idx="293">
                <c:v>7722</c:v>
              </c:pt>
              <c:pt idx="294">
                <c:v>8659</c:v>
              </c:pt>
              <c:pt idx="295">
                <c:v>8662</c:v>
              </c:pt>
              <c:pt idx="296">
                <c:v>8662</c:v>
              </c:pt>
              <c:pt idx="297">
                <c:v>8662</c:v>
              </c:pt>
              <c:pt idx="298">
                <c:v>8783</c:v>
              </c:pt>
              <c:pt idx="299">
                <c:v>8789</c:v>
              </c:pt>
              <c:pt idx="300">
                <c:v>8863.5</c:v>
              </c:pt>
              <c:pt idx="301">
                <c:v>8879</c:v>
              </c:pt>
              <c:pt idx="302">
                <c:v>8879</c:v>
              </c:pt>
              <c:pt idx="303">
                <c:v>8885</c:v>
              </c:pt>
              <c:pt idx="304">
                <c:v>8888</c:v>
              </c:pt>
              <c:pt idx="305">
                <c:v>8894</c:v>
              </c:pt>
              <c:pt idx="306">
                <c:v>8900</c:v>
              </c:pt>
              <c:pt idx="307">
                <c:v>9663.5</c:v>
              </c:pt>
              <c:pt idx="308">
                <c:v>9675.5</c:v>
              </c:pt>
              <c:pt idx="309">
                <c:v>9759.5</c:v>
              </c:pt>
              <c:pt idx="310">
                <c:v>9762.5</c:v>
              </c:pt>
              <c:pt idx="311">
                <c:v>9768</c:v>
              </c:pt>
              <c:pt idx="312">
                <c:v>9771.5</c:v>
              </c:pt>
              <c:pt idx="313">
                <c:v>9849</c:v>
              </c:pt>
              <c:pt idx="314">
                <c:v>9888</c:v>
              </c:pt>
              <c:pt idx="315">
                <c:v>9924.5</c:v>
              </c:pt>
              <c:pt idx="316">
                <c:v>9924.5</c:v>
              </c:pt>
              <c:pt idx="317">
                <c:v>9972.5</c:v>
              </c:pt>
              <c:pt idx="318">
                <c:v>9994.5</c:v>
              </c:pt>
              <c:pt idx="319">
                <c:v>10012.5</c:v>
              </c:pt>
              <c:pt idx="320">
                <c:v>10015.5</c:v>
              </c:pt>
              <c:pt idx="321">
                <c:v>10021.5</c:v>
              </c:pt>
              <c:pt idx="322">
                <c:v>10022</c:v>
              </c:pt>
              <c:pt idx="323">
                <c:v>10024.5</c:v>
              </c:pt>
              <c:pt idx="324">
                <c:v>10044.5</c:v>
              </c:pt>
              <c:pt idx="325">
                <c:v>10123</c:v>
              </c:pt>
              <c:pt idx="326">
                <c:v>10729</c:v>
              </c:pt>
              <c:pt idx="327">
                <c:v>10732</c:v>
              </c:pt>
              <c:pt idx="328">
                <c:v>10736</c:v>
              </c:pt>
              <c:pt idx="329">
                <c:v>10738</c:v>
              </c:pt>
              <c:pt idx="330">
                <c:v>10742</c:v>
              </c:pt>
              <c:pt idx="331">
                <c:v>10745</c:v>
              </c:pt>
              <c:pt idx="332">
                <c:v>10751</c:v>
              </c:pt>
              <c:pt idx="333">
                <c:v>10757</c:v>
              </c:pt>
              <c:pt idx="334">
                <c:v>10778</c:v>
              </c:pt>
              <c:pt idx="335">
                <c:v>10802</c:v>
              </c:pt>
              <c:pt idx="336">
                <c:v>10820</c:v>
              </c:pt>
              <c:pt idx="337">
                <c:v>10823</c:v>
              </c:pt>
              <c:pt idx="338">
                <c:v>10922</c:v>
              </c:pt>
              <c:pt idx="339">
                <c:v>10937</c:v>
              </c:pt>
              <c:pt idx="340">
                <c:v>10943</c:v>
              </c:pt>
              <c:pt idx="341">
                <c:v>10992</c:v>
              </c:pt>
              <c:pt idx="342">
                <c:v>11004</c:v>
              </c:pt>
              <c:pt idx="343">
                <c:v>11021.5</c:v>
              </c:pt>
              <c:pt idx="344">
                <c:v>11037</c:v>
              </c:pt>
              <c:pt idx="345">
                <c:v>11039</c:v>
              </c:pt>
              <c:pt idx="346">
                <c:v>11045</c:v>
              </c:pt>
              <c:pt idx="347">
                <c:v>11048</c:v>
              </c:pt>
              <c:pt idx="348">
                <c:v>11048</c:v>
              </c:pt>
              <c:pt idx="349">
                <c:v>11048</c:v>
              </c:pt>
              <c:pt idx="350">
                <c:v>11048</c:v>
              </c:pt>
              <c:pt idx="351">
                <c:v>11060</c:v>
              </c:pt>
              <c:pt idx="352">
                <c:v>11079</c:v>
              </c:pt>
              <c:pt idx="353">
                <c:v>11082</c:v>
              </c:pt>
              <c:pt idx="354">
                <c:v>11091</c:v>
              </c:pt>
              <c:pt idx="355">
                <c:v>11100</c:v>
              </c:pt>
              <c:pt idx="356">
                <c:v>11100</c:v>
              </c:pt>
              <c:pt idx="357">
                <c:v>11100</c:v>
              </c:pt>
              <c:pt idx="358">
                <c:v>11100.5</c:v>
              </c:pt>
              <c:pt idx="359">
                <c:v>11103</c:v>
              </c:pt>
              <c:pt idx="360">
                <c:v>11103</c:v>
              </c:pt>
              <c:pt idx="361">
                <c:v>11112.5</c:v>
              </c:pt>
              <c:pt idx="362">
                <c:v>11118</c:v>
              </c:pt>
              <c:pt idx="363">
                <c:v>11121</c:v>
              </c:pt>
              <c:pt idx="364">
                <c:v>11121.5</c:v>
              </c:pt>
              <c:pt idx="365">
                <c:v>11124.5</c:v>
              </c:pt>
              <c:pt idx="366">
                <c:v>11181.5</c:v>
              </c:pt>
              <c:pt idx="367">
                <c:v>11184.5</c:v>
              </c:pt>
              <c:pt idx="368">
                <c:v>11187.5</c:v>
              </c:pt>
              <c:pt idx="369">
                <c:v>11187.5</c:v>
              </c:pt>
              <c:pt idx="370">
                <c:v>11190.5</c:v>
              </c:pt>
              <c:pt idx="371">
                <c:v>11190.5</c:v>
              </c:pt>
              <c:pt idx="372">
                <c:v>11199.5</c:v>
              </c:pt>
              <c:pt idx="373">
                <c:v>11208.5</c:v>
              </c:pt>
              <c:pt idx="374">
                <c:v>11208.5</c:v>
              </c:pt>
              <c:pt idx="375">
                <c:v>11247.5</c:v>
              </c:pt>
              <c:pt idx="376">
                <c:v>11253.5</c:v>
              </c:pt>
              <c:pt idx="377">
                <c:v>11256.5</c:v>
              </c:pt>
              <c:pt idx="378">
                <c:v>11256.5</c:v>
              </c:pt>
              <c:pt idx="379">
                <c:v>11265.5</c:v>
              </c:pt>
              <c:pt idx="380">
                <c:v>11271</c:v>
              </c:pt>
              <c:pt idx="381">
                <c:v>11275</c:v>
              </c:pt>
              <c:pt idx="382">
                <c:v>11284</c:v>
              </c:pt>
              <c:pt idx="383">
                <c:v>11287</c:v>
              </c:pt>
              <c:pt idx="384">
                <c:v>11299</c:v>
              </c:pt>
              <c:pt idx="385">
                <c:v>11305</c:v>
              </c:pt>
              <c:pt idx="386">
                <c:v>11308</c:v>
              </c:pt>
              <c:pt idx="387">
                <c:v>11323</c:v>
              </c:pt>
              <c:pt idx="388">
                <c:v>11323</c:v>
              </c:pt>
              <c:pt idx="389">
                <c:v>11350</c:v>
              </c:pt>
              <c:pt idx="390">
                <c:v>11353</c:v>
              </c:pt>
              <c:pt idx="391">
                <c:v>11368</c:v>
              </c:pt>
              <c:pt idx="392">
                <c:v>11377.5</c:v>
              </c:pt>
              <c:pt idx="393">
                <c:v>11392.5</c:v>
              </c:pt>
              <c:pt idx="394">
                <c:v>11893</c:v>
              </c:pt>
              <c:pt idx="395">
                <c:v>11899</c:v>
              </c:pt>
              <c:pt idx="396">
                <c:v>11902</c:v>
              </c:pt>
              <c:pt idx="397">
                <c:v>11914</c:v>
              </c:pt>
              <c:pt idx="398">
                <c:v>11917</c:v>
              </c:pt>
              <c:pt idx="399">
                <c:v>11925</c:v>
              </c:pt>
              <c:pt idx="400">
                <c:v>11925</c:v>
              </c:pt>
              <c:pt idx="401">
                <c:v>11925</c:v>
              </c:pt>
              <c:pt idx="402">
                <c:v>11928</c:v>
              </c:pt>
              <c:pt idx="403">
                <c:v>11932</c:v>
              </c:pt>
              <c:pt idx="404">
                <c:v>11935</c:v>
              </c:pt>
              <c:pt idx="405">
                <c:v>11943</c:v>
              </c:pt>
              <c:pt idx="406">
                <c:v>11943.5</c:v>
              </c:pt>
              <c:pt idx="407">
                <c:v>11965</c:v>
              </c:pt>
              <c:pt idx="408">
                <c:v>11968</c:v>
              </c:pt>
              <c:pt idx="409">
                <c:v>11977</c:v>
              </c:pt>
              <c:pt idx="410">
                <c:v>11986</c:v>
              </c:pt>
              <c:pt idx="411">
                <c:v>11988.5</c:v>
              </c:pt>
              <c:pt idx="412">
                <c:v>12007.5</c:v>
              </c:pt>
              <c:pt idx="413">
                <c:v>12010</c:v>
              </c:pt>
              <c:pt idx="414">
                <c:v>12013</c:v>
              </c:pt>
              <c:pt idx="415">
                <c:v>12034</c:v>
              </c:pt>
              <c:pt idx="416">
                <c:v>12073.5</c:v>
              </c:pt>
              <c:pt idx="417">
                <c:v>12076.5</c:v>
              </c:pt>
              <c:pt idx="418">
                <c:v>12109.5</c:v>
              </c:pt>
              <c:pt idx="419">
                <c:v>12110</c:v>
              </c:pt>
              <c:pt idx="420">
                <c:v>12110</c:v>
              </c:pt>
              <c:pt idx="421">
                <c:v>12113</c:v>
              </c:pt>
              <c:pt idx="422">
                <c:v>12119</c:v>
              </c:pt>
              <c:pt idx="423">
                <c:v>12127.5</c:v>
              </c:pt>
              <c:pt idx="424">
                <c:v>12130.5</c:v>
              </c:pt>
              <c:pt idx="425">
                <c:v>12136.5</c:v>
              </c:pt>
              <c:pt idx="426">
                <c:v>12151</c:v>
              </c:pt>
              <c:pt idx="427">
                <c:v>12164</c:v>
              </c:pt>
              <c:pt idx="428">
                <c:v>12166</c:v>
              </c:pt>
              <c:pt idx="429">
                <c:v>12194</c:v>
              </c:pt>
              <c:pt idx="430">
                <c:v>12196</c:v>
              </c:pt>
              <c:pt idx="431">
                <c:v>12196</c:v>
              </c:pt>
              <c:pt idx="432">
                <c:v>12197</c:v>
              </c:pt>
              <c:pt idx="433">
                <c:v>12200</c:v>
              </c:pt>
              <c:pt idx="434">
                <c:v>12200.5</c:v>
              </c:pt>
              <c:pt idx="435">
                <c:v>12206</c:v>
              </c:pt>
              <c:pt idx="436">
                <c:v>12209</c:v>
              </c:pt>
              <c:pt idx="437">
                <c:v>12250</c:v>
              </c:pt>
              <c:pt idx="438">
                <c:v>12266</c:v>
              </c:pt>
              <c:pt idx="439">
                <c:v>12269</c:v>
              </c:pt>
              <c:pt idx="440">
                <c:v>12287.5</c:v>
              </c:pt>
              <c:pt idx="441">
                <c:v>12289.5</c:v>
              </c:pt>
              <c:pt idx="442">
                <c:v>12314.5</c:v>
              </c:pt>
              <c:pt idx="443">
                <c:v>12317.5</c:v>
              </c:pt>
              <c:pt idx="444">
                <c:v>12326.5</c:v>
              </c:pt>
              <c:pt idx="445">
                <c:v>12337.5</c:v>
              </c:pt>
              <c:pt idx="446">
                <c:v>12337.5</c:v>
              </c:pt>
              <c:pt idx="447">
                <c:v>12350.5</c:v>
              </c:pt>
              <c:pt idx="448">
                <c:v>12371.5</c:v>
              </c:pt>
              <c:pt idx="449">
                <c:v>12383.5</c:v>
              </c:pt>
              <c:pt idx="450">
                <c:v>12386.5</c:v>
              </c:pt>
              <c:pt idx="451">
                <c:v>12495</c:v>
              </c:pt>
              <c:pt idx="452">
                <c:v>13028</c:v>
              </c:pt>
              <c:pt idx="453">
                <c:v>13038</c:v>
              </c:pt>
              <c:pt idx="454">
                <c:v>13041</c:v>
              </c:pt>
              <c:pt idx="455">
                <c:v>13059</c:v>
              </c:pt>
              <c:pt idx="456">
                <c:v>13071</c:v>
              </c:pt>
              <c:pt idx="457">
                <c:v>13077</c:v>
              </c:pt>
              <c:pt idx="458">
                <c:v>13083</c:v>
              </c:pt>
              <c:pt idx="459">
                <c:v>13101</c:v>
              </c:pt>
              <c:pt idx="460">
                <c:v>13140.5</c:v>
              </c:pt>
              <c:pt idx="461">
                <c:v>13143.5</c:v>
              </c:pt>
              <c:pt idx="462">
                <c:v>13151</c:v>
              </c:pt>
              <c:pt idx="463">
                <c:v>13160.5</c:v>
              </c:pt>
              <c:pt idx="464">
                <c:v>13164</c:v>
              </c:pt>
              <c:pt idx="465">
                <c:v>13178.5</c:v>
              </c:pt>
              <c:pt idx="466">
                <c:v>13179</c:v>
              </c:pt>
              <c:pt idx="467">
                <c:v>13269.5</c:v>
              </c:pt>
              <c:pt idx="468">
                <c:v>13269.5</c:v>
              </c:pt>
              <c:pt idx="469">
                <c:v>13315</c:v>
              </c:pt>
              <c:pt idx="470">
                <c:v>13356</c:v>
              </c:pt>
              <c:pt idx="471">
                <c:v>13399</c:v>
              </c:pt>
              <c:pt idx="472">
                <c:v>13959</c:v>
              </c:pt>
              <c:pt idx="473">
                <c:v>13971</c:v>
              </c:pt>
              <c:pt idx="474">
                <c:v>14055.5</c:v>
              </c:pt>
              <c:pt idx="475">
                <c:v>14058.5</c:v>
              </c:pt>
              <c:pt idx="476">
                <c:v>14073.5</c:v>
              </c:pt>
              <c:pt idx="477">
                <c:v>14073.5</c:v>
              </c:pt>
              <c:pt idx="478">
                <c:v>14088.5</c:v>
              </c:pt>
              <c:pt idx="479">
                <c:v>14091.5</c:v>
              </c:pt>
              <c:pt idx="480">
                <c:v>14103.5</c:v>
              </c:pt>
              <c:pt idx="481">
                <c:v>14106.5</c:v>
              </c:pt>
              <c:pt idx="482">
                <c:v>14110</c:v>
              </c:pt>
              <c:pt idx="483">
                <c:v>14118.5</c:v>
              </c:pt>
              <c:pt idx="484">
                <c:v>14118.5</c:v>
              </c:pt>
              <c:pt idx="485">
                <c:v>14119</c:v>
              </c:pt>
              <c:pt idx="486">
                <c:v>14125</c:v>
              </c:pt>
              <c:pt idx="487">
                <c:v>14131</c:v>
              </c:pt>
              <c:pt idx="488">
                <c:v>14137</c:v>
              </c:pt>
              <c:pt idx="489">
                <c:v>14142.5</c:v>
              </c:pt>
              <c:pt idx="490">
                <c:v>14219</c:v>
              </c:pt>
              <c:pt idx="491">
                <c:v>14219.5</c:v>
              </c:pt>
              <c:pt idx="492">
                <c:v>14222</c:v>
              </c:pt>
              <c:pt idx="493">
                <c:v>14222.5</c:v>
              </c:pt>
              <c:pt idx="494">
                <c:v>14230</c:v>
              </c:pt>
              <c:pt idx="495">
                <c:v>14230</c:v>
              </c:pt>
              <c:pt idx="496">
                <c:v>14233</c:v>
              </c:pt>
              <c:pt idx="497">
                <c:v>14243</c:v>
              </c:pt>
              <c:pt idx="498">
                <c:v>14245</c:v>
              </c:pt>
              <c:pt idx="499">
                <c:v>14245</c:v>
              </c:pt>
              <c:pt idx="500">
                <c:v>14245</c:v>
              </c:pt>
              <c:pt idx="501">
                <c:v>14245</c:v>
              </c:pt>
              <c:pt idx="502">
                <c:v>14260</c:v>
              </c:pt>
              <c:pt idx="503">
                <c:v>14266</c:v>
              </c:pt>
              <c:pt idx="504">
                <c:v>14269</c:v>
              </c:pt>
              <c:pt idx="505">
                <c:v>14269</c:v>
              </c:pt>
              <c:pt idx="506">
                <c:v>14272</c:v>
              </c:pt>
              <c:pt idx="507">
                <c:v>14275</c:v>
              </c:pt>
              <c:pt idx="508">
                <c:v>14278</c:v>
              </c:pt>
              <c:pt idx="509">
                <c:v>14278</c:v>
              </c:pt>
              <c:pt idx="510">
                <c:v>14281</c:v>
              </c:pt>
              <c:pt idx="511">
                <c:v>14284</c:v>
              </c:pt>
              <c:pt idx="512">
                <c:v>14284.5</c:v>
              </c:pt>
              <c:pt idx="513">
                <c:v>14285</c:v>
              </c:pt>
              <c:pt idx="514">
                <c:v>14287</c:v>
              </c:pt>
              <c:pt idx="515">
                <c:v>14290</c:v>
              </c:pt>
              <c:pt idx="516">
                <c:v>14290</c:v>
              </c:pt>
              <c:pt idx="517">
                <c:v>14290</c:v>
              </c:pt>
              <c:pt idx="518">
                <c:v>14293</c:v>
              </c:pt>
              <c:pt idx="519">
                <c:v>14293</c:v>
              </c:pt>
              <c:pt idx="520">
                <c:v>14296</c:v>
              </c:pt>
              <c:pt idx="521">
                <c:v>14297</c:v>
              </c:pt>
              <c:pt idx="522">
                <c:v>14299</c:v>
              </c:pt>
              <c:pt idx="523">
                <c:v>14302.5</c:v>
              </c:pt>
              <c:pt idx="524">
                <c:v>14305</c:v>
              </c:pt>
              <c:pt idx="525">
                <c:v>14308</c:v>
              </c:pt>
              <c:pt idx="526">
                <c:v>14308.5</c:v>
              </c:pt>
              <c:pt idx="527">
                <c:v>14321</c:v>
              </c:pt>
              <c:pt idx="528">
                <c:v>14329</c:v>
              </c:pt>
              <c:pt idx="529">
                <c:v>14362.5</c:v>
              </c:pt>
              <c:pt idx="530">
                <c:v>14384.5</c:v>
              </c:pt>
              <c:pt idx="531">
                <c:v>14385</c:v>
              </c:pt>
              <c:pt idx="532">
                <c:v>14390.5</c:v>
              </c:pt>
              <c:pt idx="533">
                <c:v>14391</c:v>
              </c:pt>
              <c:pt idx="534">
                <c:v>14393.5</c:v>
              </c:pt>
              <c:pt idx="535">
                <c:v>14394</c:v>
              </c:pt>
              <c:pt idx="536">
                <c:v>14399.5</c:v>
              </c:pt>
              <c:pt idx="537">
                <c:v>14404.5</c:v>
              </c:pt>
              <c:pt idx="538">
                <c:v>14414.5</c:v>
              </c:pt>
              <c:pt idx="539">
                <c:v>14429.5</c:v>
              </c:pt>
              <c:pt idx="540">
                <c:v>14513</c:v>
              </c:pt>
              <c:pt idx="541">
                <c:v>14549</c:v>
              </c:pt>
              <c:pt idx="542">
                <c:v>14549</c:v>
              </c:pt>
              <c:pt idx="543">
                <c:v>14549.5</c:v>
              </c:pt>
              <c:pt idx="544">
                <c:v>14552</c:v>
              </c:pt>
              <c:pt idx="545">
                <c:v>14612.5</c:v>
              </c:pt>
              <c:pt idx="546">
                <c:v>14621.5</c:v>
              </c:pt>
              <c:pt idx="547">
                <c:v>14636.5</c:v>
              </c:pt>
              <c:pt idx="548">
                <c:v>15059</c:v>
              </c:pt>
              <c:pt idx="549">
                <c:v>15116</c:v>
              </c:pt>
              <c:pt idx="550">
                <c:v>15140</c:v>
              </c:pt>
              <c:pt idx="551">
                <c:v>15140</c:v>
              </c:pt>
              <c:pt idx="552">
                <c:v>15143</c:v>
              </c:pt>
              <c:pt idx="553">
                <c:v>15155</c:v>
              </c:pt>
              <c:pt idx="554">
                <c:v>15164</c:v>
              </c:pt>
              <c:pt idx="555">
                <c:v>15164.5</c:v>
              </c:pt>
              <c:pt idx="556">
                <c:v>15167.5</c:v>
              </c:pt>
              <c:pt idx="557">
                <c:v>15170.5</c:v>
              </c:pt>
              <c:pt idx="558">
                <c:v>15174</c:v>
              </c:pt>
              <c:pt idx="559">
                <c:v>15176.5</c:v>
              </c:pt>
              <c:pt idx="560">
                <c:v>15200.5</c:v>
              </c:pt>
              <c:pt idx="561">
                <c:v>15200.5</c:v>
              </c:pt>
              <c:pt idx="562">
                <c:v>15206.5</c:v>
              </c:pt>
              <c:pt idx="563">
                <c:v>15233.5</c:v>
              </c:pt>
              <c:pt idx="564">
                <c:v>15257.5</c:v>
              </c:pt>
              <c:pt idx="565">
                <c:v>15281.5</c:v>
              </c:pt>
              <c:pt idx="566">
                <c:v>15281.5</c:v>
              </c:pt>
              <c:pt idx="567">
                <c:v>15284.5</c:v>
              </c:pt>
              <c:pt idx="568">
                <c:v>15302.5</c:v>
              </c:pt>
              <c:pt idx="569">
                <c:v>15314.5</c:v>
              </c:pt>
              <c:pt idx="570">
                <c:v>15318.5</c:v>
              </c:pt>
              <c:pt idx="571">
                <c:v>15324.5</c:v>
              </c:pt>
              <c:pt idx="572">
                <c:v>15345.5</c:v>
              </c:pt>
              <c:pt idx="573">
                <c:v>15351.5</c:v>
              </c:pt>
              <c:pt idx="574">
                <c:v>15363.5</c:v>
              </c:pt>
              <c:pt idx="575">
                <c:v>15369</c:v>
              </c:pt>
              <c:pt idx="576">
                <c:v>15369</c:v>
              </c:pt>
              <c:pt idx="577">
                <c:v>15372.5</c:v>
              </c:pt>
              <c:pt idx="578">
                <c:v>15375</c:v>
              </c:pt>
              <c:pt idx="579">
                <c:v>15375</c:v>
              </c:pt>
              <c:pt idx="580">
                <c:v>15378</c:v>
              </c:pt>
              <c:pt idx="581">
                <c:v>15381</c:v>
              </c:pt>
              <c:pt idx="582">
                <c:v>15384.5</c:v>
              </c:pt>
              <c:pt idx="583">
                <c:v>15414</c:v>
              </c:pt>
              <c:pt idx="584">
                <c:v>15420</c:v>
              </c:pt>
              <c:pt idx="585">
                <c:v>15432</c:v>
              </c:pt>
              <c:pt idx="586">
                <c:v>15435</c:v>
              </c:pt>
              <c:pt idx="587">
                <c:v>15438</c:v>
              </c:pt>
              <c:pt idx="588">
                <c:v>15438</c:v>
              </c:pt>
              <c:pt idx="589">
                <c:v>15438</c:v>
              </c:pt>
              <c:pt idx="590">
                <c:v>15438</c:v>
              </c:pt>
              <c:pt idx="591">
                <c:v>15441</c:v>
              </c:pt>
              <c:pt idx="592">
                <c:v>15444</c:v>
              </c:pt>
              <c:pt idx="593">
                <c:v>15444.5</c:v>
              </c:pt>
              <c:pt idx="594">
                <c:v>15447</c:v>
              </c:pt>
              <c:pt idx="595">
                <c:v>15447</c:v>
              </c:pt>
              <c:pt idx="596">
                <c:v>15447</c:v>
              </c:pt>
              <c:pt idx="597">
                <c:v>15459</c:v>
              </c:pt>
              <c:pt idx="598">
                <c:v>15459</c:v>
              </c:pt>
              <c:pt idx="599">
                <c:v>15459</c:v>
              </c:pt>
              <c:pt idx="600">
                <c:v>15459</c:v>
              </c:pt>
              <c:pt idx="601">
                <c:v>15459</c:v>
              </c:pt>
              <c:pt idx="602">
                <c:v>15459</c:v>
              </c:pt>
              <c:pt idx="603">
                <c:v>15459.5</c:v>
              </c:pt>
              <c:pt idx="604">
                <c:v>15462</c:v>
              </c:pt>
              <c:pt idx="605">
                <c:v>15469</c:v>
              </c:pt>
              <c:pt idx="606">
                <c:v>15471</c:v>
              </c:pt>
              <c:pt idx="607">
                <c:v>15477</c:v>
              </c:pt>
              <c:pt idx="608">
                <c:v>15477</c:v>
              </c:pt>
              <c:pt idx="609">
                <c:v>15483</c:v>
              </c:pt>
              <c:pt idx="610">
                <c:v>15483.5</c:v>
              </c:pt>
              <c:pt idx="611">
                <c:v>15486</c:v>
              </c:pt>
              <c:pt idx="612">
                <c:v>15486</c:v>
              </c:pt>
              <c:pt idx="613">
                <c:v>15486.5</c:v>
              </c:pt>
              <c:pt idx="614">
                <c:v>15489</c:v>
              </c:pt>
              <c:pt idx="615">
                <c:v>15496</c:v>
              </c:pt>
              <c:pt idx="616">
                <c:v>15498.5</c:v>
              </c:pt>
              <c:pt idx="617">
                <c:v>15498.5</c:v>
              </c:pt>
              <c:pt idx="618">
                <c:v>15499</c:v>
              </c:pt>
              <c:pt idx="619">
                <c:v>15502</c:v>
              </c:pt>
              <c:pt idx="620">
                <c:v>15513</c:v>
              </c:pt>
              <c:pt idx="621">
                <c:v>15522.5</c:v>
              </c:pt>
              <c:pt idx="622">
                <c:v>15522.5</c:v>
              </c:pt>
              <c:pt idx="623">
                <c:v>15540.5</c:v>
              </c:pt>
              <c:pt idx="624">
                <c:v>15567.5</c:v>
              </c:pt>
              <c:pt idx="625">
                <c:v>15609.5</c:v>
              </c:pt>
              <c:pt idx="626">
                <c:v>15612.5</c:v>
              </c:pt>
              <c:pt idx="627">
                <c:v>15612.5</c:v>
              </c:pt>
              <c:pt idx="628">
                <c:v>15692</c:v>
              </c:pt>
              <c:pt idx="629">
                <c:v>15697</c:v>
              </c:pt>
              <c:pt idx="630">
                <c:v>15701</c:v>
              </c:pt>
              <c:pt idx="631">
                <c:v>15707</c:v>
              </c:pt>
              <c:pt idx="632">
                <c:v>15724</c:v>
              </c:pt>
              <c:pt idx="633">
                <c:v>15724</c:v>
              </c:pt>
              <c:pt idx="634">
                <c:v>15790.5</c:v>
              </c:pt>
              <c:pt idx="635">
                <c:v>15799.5</c:v>
              </c:pt>
              <c:pt idx="636">
                <c:v>16071.5</c:v>
              </c:pt>
              <c:pt idx="637">
                <c:v>16080.5</c:v>
              </c:pt>
              <c:pt idx="638">
                <c:v>16186</c:v>
              </c:pt>
              <c:pt idx="639">
                <c:v>16204</c:v>
              </c:pt>
              <c:pt idx="640">
                <c:v>16212.5</c:v>
              </c:pt>
              <c:pt idx="641">
                <c:v>16222</c:v>
              </c:pt>
              <c:pt idx="642">
                <c:v>16224.5</c:v>
              </c:pt>
              <c:pt idx="643">
                <c:v>16264</c:v>
              </c:pt>
              <c:pt idx="644">
                <c:v>16264</c:v>
              </c:pt>
              <c:pt idx="645">
                <c:v>16276</c:v>
              </c:pt>
              <c:pt idx="646">
                <c:v>16279</c:v>
              </c:pt>
              <c:pt idx="647">
                <c:v>16282</c:v>
              </c:pt>
              <c:pt idx="648">
                <c:v>16288</c:v>
              </c:pt>
              <c:pt idx="649">
                <c:v>16291</c:v>
              </c:pt>
              <c:pt idx="650">
                <c:v>16291.5</c:v>
              </c:pt>
              <c:pt idx="651">
                <c:v>16294.5</c:v>
              </c:pt>
              <c:pt idx="652">
                <c:v>16306.5</c:v>
              </c:pt>
              <c:pt idx="653">
                <c:v>16309</c:v>
              </c:pt>
              <c:pt idx="654">
                <c:v>16309.5</c:v>
              </c:pt>
              <c:pt idx="655">
                <c:v>16327</c:v>
              </c:pt>
              <c:pt idx="656">
                <c:v>16345.5</c:v>
              </c:pt>
              <c:pt idx="657">
                <c:v>16351</c:v>
              </c:pt>
              <c:pt idx="658">
                <c:v>16351.5</c:v>
              </c:pt>
              <c:pt idx="659">
                <c:v>16351.5</c:v>
              </c:pt>
              <c:pt idx="660">
                <c:v>16393.5</c:v>
              </c:pt>
              <c:pt idx="661">
                <c:v>16405.5</c:v>
              </c:pt>
              <c:pt idx="662">
                <c:v>16408.5</c:v>
              </c:pt>
              <c:pt idx="663">
                <c:v>16429.5</c:v>
              </c:pt>
              <c:pt idx="664">
                <c:v>16432.5</c:v>
              </c:pt>
              <c:pt idx="665">
                <c:v>16432.5</c:v>
              </c:pt>
              <c:pt idx="666">
                <c:v>16435.5</c:v>
              </c:pt>
              <c:pt idx="667">
                <c:v>16438.5</c:v>
              </c:pt>
              <c:pt idx="668">
                <c:v>16441.5</c:v>
              </c:pt>
              <c:pt idx="669">
                <c:v>16441.5</c:v>
              </c:pt>
              <c:pt idx="670">
                <c:v>16459.5</c:v>
              </c:pt>
              <c:pt idx="671">
                <c:v>16471.5</c:v>
              </c:pt>
              <c:pt idx="672">
                <c:v>16483.5</c:v>
              </c:pt>
              <c:pt idx="673">
                <c:v>16483.5</c:v>
              </c:pt>
              <c:pt idx="674">
                <c:v>16486.5</c:v>
              </c:pt>
              <c:pt idx="675">
                <c:v>16486.5</c:v>
              </c:pt>
              <c:pt idx="676">
                <c:v>16489.5</c:v>
              </c:pt>
              <c:pt idx="677">
                <c:v>16490.5</c:v>
              </c:pt>
              <c:pt idx="678">
                <c:v>16495.5</c:v>
              </c:pt>
              <c:pt idx="679">
                <c:v>16498.5</c:v>
              </c:pt>
              <c:pt idx="680">
                <c:v>16501.5</c:v>
              </c:pt>
              <c:pt idx="681">
                <c:v>16510.5</c:v>
              </c:pt>
              <c:pt idx="682">
                <c:v>16517.5</c:v>
              </c:pt>
              <c:pt idx="683">
                <c:v>16520</c:v>
              </c:pt>
              <c:pt idx="684">
                <c:v>16523</c:v>
              </c:pt>
              <c:pt idx="685">
                <c:v>16523</c:v>
              </c:pt>
              <c:pt idx="686">
                <c:v>16523.5</c:v>
              </c:pt>
              <c:pt idx="687">
                <c:v>16526</c:v>
              </c:pt>
              <c:pt idx="688">
                <c:v>16532.5</c:v>
              </c:pt>
              <c:pt idx="689">
                <c:v>16535</c:v>
              </c:pt>
              <c:pt idx="690">
                <c:v>16535</c:v>
              </c:pt>
              <c:pt idx="691">
                <c:v>16538</c:v>
              </c:pt>
              <c:pt idx="692">
                <c:v>16538.5</c:v>
              </c:pt>
              <c:pt idx="693">
                <c:v>16541</c:v>
              </c:pt>
              <c:pt idx="694">
                <c:v>16541</c:v>
              </c:pt>
              <c:pt idx="695">
                <c:v>16541.5</c:v>
              </c:pt>
              <c:pt idx="696">
                <c:v>16544.5</c:v>
              </c:pt>
              <c:pt idx="697">
                <c:v>16547</c:v>
              </c:pt>
              <c:pt idx="698">
                <c:v>16553</c:v>
              </c:pt>
              <c:pt idx="699">
                <c:v>16556</c:v>
              </c:pt>
              <c:pt idx="700">
                <c:v>16556</c:v>
              </c:pt>
              <c:pt idx="701">
                <c:v>16559</c:v>
              </c:pt>
              <c:pt idx="702">
                <c:v>16562</c:v>
              </c:pt>
              <c:pt idx="703">
                <c:v>16562</c:v>
              </c:pt>
              <c:pt idx="704">
                <c:v>16574</c:v>
              </c:pt>
              <c:pt idx="705">
                <c:v>16589</c:v>
              </c:pt>
              <c:pt idx="706">
                <c:v>16592</c:v>
              </c:pt>
              <c:pt idx="707">
                <c:v>16592</c:v>
              </c:pt>
              <c:pt idx="708">
                <c:v>16607</c:v>
              </c:pt>
              <c:pt idx="709">
                <c:v>16613</c:v>
              </c:pt>
              <c:pt idx="710">
                <c:v>16613</c:v>
              </c:pt>
              <c:pt idx="711">
                <c:v>16616</c:v>
              </c:pt>
              <c:pt idx="712">
                <c:v>16616</c:v>
              </c:pt>
              <c:pt idx="713">
                <c:v>16619</c:v>
              </c:pt>
              <c:pt idx="714">
                <c:v>16620</c:v>
              </c:pt>
              <c:pt idx="715">
                <c:v>16622</c:v>
              </c:pt>
              <c:pt idx="716">
                <c:v>16622</c:v>
              </c:pt>
              <c:pt idx="717">
                <c:v>16623</c:v>
              </c:pt>
              <c:pt idx="718">
                <c:v>16625</c:v>
              </c:pt>
              <c:pt idx="719">
                <c:v>16628</c:v>
              </c:pt>
              <c:pt idx="720">
                <c:v>16628</c:v>
              </c:pt>
              <c:pt idx="721">
                <c:v>16640</c:v>
              </c:pt>
              <c:pt idx="722">
                <c:v>16640</c:v>
              </c:pt>
              <c:pt idx="723">
                <c:v>16691.5</c:v>
              </c:pt>
              <c:pt idx="724">
                <c:v>16694.5</c:v>
              </c:pt>
              <c:pt idx="725">
                <c:v>16715.5</c:v>
              </c:pt>
              <c:pt idx="726">
                <c:v>16715.5</c:v>
              </c:pt>
              <c:pt idx="727">
                <c:v>16718.5</c:v>
              </c:pt>
              <c:pt idx="728">
                <c:v>16736.5</c:v>
              </c:pt>
              <c:pt idx="729">
                <c:v>16736.5</c:v>
              </c:pt>
              <c:pt idx="730">
                <c:v>16748.5</c:v>
              </c:pt>
              <c:pt idx="731">
                <c:v>16763.5</c:v>
              </c:pt>
              <c:pt idx="732">
                <c:v>16769.5</c:v>
              </c:pt>
              <c:pt idx="733">
                <c:v>16775.5</c:v>
              </c:pt>
              <c:pt idx="734">
                <c:v>16775.5</c:v>
              </c:pt>
              <c:pt idx="735">
                <c:v>16787.5</c:v>
              </c:pt>
              <c:pt idx="736">
                <c:v>16790.5</c:v>
              </c:pt>
              <c:pt idx="737">
                <c:v>16792</c:v>
              </c:pt>
              <c:pt idx="738">
                <c:v>16809</c:v>
              </c:pt>
              <c:pt idx="739">
                <c:v>16836</c:v>
              </c:pt>
              <c:pt idx="740">
                <c:v>16860</c:v>
              </c:pt>
              <c:pt idx="741">
                <c:v>16866</c:v>
              </c:pt>
              <c:pt idx="742">
                <c:v>17337</c:v>
              </c:pt>
              <c:pt idx="743">
                <c:v>17346</c:v>
              </c:pt>
              <c:pt idx="744">
                <c:v>17348.5</c:v>
              </c:pt>
              <c:pt idx="745">
                <c:v>17351.5</c:v>
              </c:pt>
              <c:pt idx="746">
                <c:v>17376.5</c:v>
              </c:pt>
              <c:pt idx="747">
                <c:v>17424</c:v>
              </c:pt>
              <c:pt idx="748">
                <c:v>17430</c:v>
              </c:pt>
              <c:pt idx="749">
                <c:v>17430</c:v>
              </c:pt>
              <c:pt idx="750">
                <c:v>17433</c:v>
              </c:pt>
              <c:pt idx="751">
                <c:v>17433</c:v>
              </c:pt>
              <c:pt idx="752">
                <c:v>17433</c:v>
              </c:pt>
              <c:pt idx="753">
                <c:v>17448</c:v>
              </c:pt>
              <c:pt idx="754">
                <c:v>17448</c:v>
              </c:pt>
              <c:pt idx="755">
                <c:v>17451</c:v>
              </c:pt>
              <c:pt idx="756">
                <c:v>17451</c:v>
              </c:pt>
              <c:pt idx="757">
                <c:v>17451</c:v>
              </c:pt>
              <c:pt idx="758">
                <c:v>17451</c:v>
              </c:pt>
              <c:pt idx="759">
                <c:v>17460</c:v>
              </c:pt>
              <c:pt idx="760">
                <c:v>17463</c:v>
              </c:pt>
              <c:pt idx="761">
                <c:v>17478</c:v>
              </c:pt>
              <c:pt idx="762">
                <c:v>17481</c:v>
              </c:pt>
              <c:pt idx="763">
                <c:v>17484</c:v>
              </c:pt>
              <c:pt idx="764">
                <c:v>17496</c:v>
              </c:pt>
              <c:pt idx="765">
                <c:v>17496</c:v>
              </c:pt>
              <c:pt idx="766">
                <c:v>17577.5</c:v>
              </c:pt>
              <c:pt idx="767">
                <c:v>17610.5</c:v>
              </c:pt>
              <c:pt idx="768">
                <c:v>17610.5</c:v>
              </c:pt>
              <c:pt idx="769">
                <c:v>17625.5</c:v>
              </c:pt>
              <c:pt idx="770">
                <c:v>17628.5</c:v>
              </c:pt>
              <c:pt idx="771">
                <c:v>17631.5</c:v>
              </c:pt>
              <c:pt idx="772">
                <c:v>17631.5</c:v>
              </c:pt>
              <c:pt idx="773">
                <c:v>17673.5</c:v>
              </c:pt>
              <c:pt idx="774">
                <c:v>17673.5</c:v>
              </c:pt>
              <c:pt idx="775">
                <c:v>17683.5</c:v>
              </c:pt>
              <c:pt idx="776">
                <c:v>17686.5</c:v>
              </c:pt>
              <c:pt idx="777">
                <c:v>17689.5</c:v>
              </c:pt>
              <c:pt idx="778">
                <c:v>17691.5</c:v>
              </c:pt>
              <c:pt idx="779">
                <c:v>17692.5</c:v>
              </c:pt>
              <c:pt idx="780">
                <c:v>17695.5</c:v>
              </c:pt>
              <c:pt idx="781">
                <c:v>17697.5</c:v>
              </c:pt>
              <c:pt idx="782">
                <c:v>17698.5</c:v>
              </c:pt>
              <c:pt idx="783">
                <c:v>17704.5</c:v>
              </c:pt>
              <c:pt idx="784">
                <c:v>17707.5</c:v>
              </c:pt>
              <c:pt idx="785">
                <c:v>17716.5</c:v>
              </c:pt>
              <c:pt idx="786">
                <c:v>17719.5</c:v>
              </c:pt>
              <c:pt idx="787">
                <c:v>17762</c:v>
              </c:pt>
              <c:pt idx="788">
                <c:v>17764</c:v>
              </c:pt>
              <c:pt idx="789">
                <c:v>17773</c:v>
              </c:pt>
              <c:pt idx="790">
                <c:v>17773</c:v>
              </c:pt>
              <c:pt idx="791">
                <c:v>17774</c:v>
              </c:pt>
              <c:pt idx="792">
                <c:v>17779</c:v>
              </c:pt>
              <c:pt idx="793">
                <c:v>17792</c:v>
              </c:pt>
              <c:pt idx="794">
                <c:v>17810</c:v>
              </c:pt>
              <c:pt idx="795">
                <c:v>17834</c:v>
              </c:pt>
              <c:pt idx="796">
                <c:v>17837</c:v>
              </c:pt>
              <c:pt idx="797">
                <c:v>17840</c:v>
              </c:pt>
              <c:pt idx="798">
                <c:v>17857.5</c:v>
              </c:pt>
              <c:pt idx="799">
                <c:v>17857.5</c:v>
              </c:pt>
              <c:pt idx="800">
                <c:v>17863.5</c:v>
              </c:pt>
              <c:pt idx="801">
                <c:v>17890.5</c:v>
              </c:pt>
              <c:pt idx="802">
                <c:v>17890.5</c:v>
              </c:pt>
              <c:pt idx="803">
                <c:v>17899.5</c:v>
              </c:pt>
              <c:pt idx="804">
                <c:v>17899.5</c:v>
              </c:pt>
              <c:pt idx="805">
                <c:v>18035</c:v>
              </c:pt>
              <c:pt idx="806">
                <c:v>18475.5</c:v>
              </c:pt>
              <c:pt idx="807">
                <c:v>18475.5</c:v>
              </c:pt>
              <c:pt idx="808">
                <c:v>18484.5</c:v>
              </c:pt>
              <c:pt idx="809">
                <c:v>18505.5</c:v>
              </c:pt>
              <c:pt idx="810">
                <c:v>18505.5</c:v>
              </c:pt>
              <c:pt idx="811">
                <c:v>18517.5</c:v>
              </c:pt>
              <c:pt idx="812">
                <c:v>18526.5</c:v>
              </c:pt>
              <c:pt idx="813">
                <c:v>18526.5</c:v>
              </c:pt>
              <c:pt idx="814">
                <c:v>18527</c:v>
              </c:pt>
              <c:pt idx="815">
                <c:v>18539</c:v>
              </c:pt>
              <c:pt idx="816">
                <c:v>18547.5</c:v>
              </c:pt>
              <c:pt idx="817">
                <c:v>18551.5</c:v>
              </c:pt>
              <c:pt idx="818">
                <c:v>18578</c:v>
              </c:pt>
              <c:pt idx="819">
                <c:v>18578</c:v>
              </c:pt>
              <c:pt idx="820">
                <c:v>18593</c:v>
              </c:pt>
              <c:pt idx="821">
                <c:v>18596</c:v>
              </c:pt>
              <c:pt idx="822">
                <c:v>18605.5</c:v>
              </c:pt>
              <c:pt idx="823">
                <c:v>18623</c:v>
              </c:pt>
              <c:pt idx="824">
                <c:v>18641</c:v>
              </c:pt>
              <c:pt idx="825">
                <c:v>18653</c:v>
              </c:pt>
              <c:pt idx="826">
                <c:v>18653.5</c:v>
              </c:pt>
              <c:pt idx="827">
                <c:v>18659</c:v>
              </c:pt>
              <c:pt idx="828">
                <c:v>18659</c:v>
              </c:pt>
              <c:pt idx="829">
                <c:v>18662</c:v>
              </c:pt>
              <c:pt idx="830">
                <c:v>18662</c:v>
              </c:pt>
              <c:pt idx="831">
                <c:v>18665</c:v>
              </c:pt>
              <c:pt idx="832">
                <c:v>18669</c:v>
              </c:pt>
              <c:pt idx="833">
                <c:v>18680</c:v>
              </c:pt>
              <c:pt idx="834">
                <c:v>18681</c:v>
              </c:pt>
              <c:pt idx="835">
                <c:v>18681</c:v>
              </c:pt>
              <c:pt idx="836">
                <c:v>18681.5</c:v>
              </c:pt>
              <c:pt idx="837">
                <c:v>18764.5</c:v>
              </c:pt>
              <c:pt idx="838">
                <c:v>18770.5</c:v>
              </c:pt>
              <c:pt idx="839">
                <c:v>18783.5</c:v>
              </c:pt>
              <c:pt idx="840">
                <c:v>18834.5</c:v>
              </c:pt>
              <c:pt idx="841">
                <c:v>18834.5</c:v>
              </c:pt>
              <c:pt idx="842">
                <c:v>18834.5</c:v>
              </c:pt>
              <c:pt idx="843">
                <c:v>18834.5</c:v>
              </c:pt>
              <c:pt idx="844">
                <c:v>18834.5</c:v>
              </c:pt>
              <c:pt idx="845">
                <c:v>18835</c:v>
              </c:pt>
              <c:pt idx="846">
                <c:v>18835</c:v>
              </c:pt>
              <c:pt idx="847">
                <c:v>18835</c:v>
              </c:pt>
              <c:pt idx="848">
                <c:v>18835</c:v>
              </c:pt>
              <c:pt idx="849">
                <c:v>18837.5</c:v>
              </c:pt>
              <c:pt idx="850">
                <c:v>18842.5</c:v>
              </c:pt>
              <c:pt idx="851">
                <c:v>18848.5</c:v>
              </c:pt>
              <c:pt idx="852">
                <c:v>18849.5</c:v>
              </c:pt>
              <c:pt idx="853">
                <c:v>18854.5</c:v>
              </c:pt>
              <c:pt idx="854">
                <c:v>18855.5</c:v>
              </c:pt>
              <c:pt idx="855">
                <c:v>18855.5</c:v>
              </c:pt>
              <c:pt idx="856">
                <c:v>18856</c:v>
              </c:pt>
              <c:pt idx="857">
                <c:v>18856</c:v>
              </c:pt>
              <c:pt idx="858">
                <c:v>18860.5</c:v>
              </c:pt>
              <c:pt idx="859">
                <c:v>18867.5</c:v>
              </c:pt>
              <c:pt idx="860">
                <c:v>18876.5</c:v>
              </c:pt>
              <c:pt idx="861">
                <c:v>18883</c:v>
              </c:pt>
              <c:pt idx="862">
                <c:v>18909</c:v>
              </c:pt>
              <c:pt idx="863">
                <c:v>18916</c:v>
              </c:pt>
              <c:pt idx="864">
                <c:v>18916</c:v>
              </c:pt>
              <c:pt idx="865">
                <c:v>18931</c:v>
              </c:pt>
              <c:pt idx="866">
                <c:v>18942</c:v>
              </c:pt>
              <c:pt idx="867">
                <c:v>18953</c:v>
              </c:pt>
              <c:pt idx="868">
                <c:v>18960</c:v>
              </c:pt>
              <c:pt idx="869">
                <c:v>18960</c:v>
              </c:pt>
              <c:pt idx="870">
                <c:v>18963</c:v>
              </c:pt>
              <c:pt idx="871">
                <c:v>18963</c:v>
              </c:pt>
              <c:pt idx="872">
                <c:v>18966</c:v>
              </c:pt>
              <c:pt idx="873">
                <c:v>18966</c:v>
              </c:pt>
              <c:pt idx="874">
                <c:v>18967</c:v>
              </c:pt>
              <c:pt idx="875">
                <c:v>18969</c:v>
              </c:pt>
              <c:pt idx="876">
                <c:v>18969</c:v>
              </c:pt>
              <c:pt idx="877">
                <c:v>18976</c:v>
              </c:pt>
              <c:pt idx="878">
                <c:v>18981</c:v>
              </c:pt>
              <c:pt idx="879">
                <c:v>19020.5</c:v>
              </c:pt>
              <c:pt idx="880">
                <c:v>19032.5</c:v>
              </c:pt>
              <c:pt idx="881">
                <c:v>19035.5</c:v>
              </c:pt>
              <c:pt idx="882">
                <c:v>19038.5</c:v>
              </c:pt>
              <c:pt idx="883">
                <c:v>19038.5</c:v>
              </c:pt>
              <c:pt idx="884">
                <c:v>19042.5</c:v>
              </c:pt>
              <c:pt idx="885">
                <c:v>19053.5</c:v>
              </c:pt>
              <c:pt idx="886">
                <c:v>19071.5</c:v>
              </c:pt>
              <c:pt idx="887">
                <c:v>19071.5</c:v>
              </c:pt>
              <c:pt idx="888">
                <c:v>19081.5</c:v>
              </c:pt>
              <c:pt idx="889">
                <c:v>19341.5</c:v>
              </c:pt>
              <c:pt idx="890">
                <c:v>19416</c:v>
              </c:pt>
              <c:pt idx="891">
                <c:v>19440</c:v>
              </c:pt>
              <c:pt idx="892">
                <c:v>19486</c:v>
              </c:pt>
              <c:pt idx="893">
                <c:v>19501</c:v>
              </c:pt>
              <c:pt idx="894">
                <c:v>19507</c:v>
              </c:pt>
              <c:pt idx="895">
                <c:v>19545.5</c:v>
              </c:pt>
              <c:pt idx="896">
                <c:v>19548</c:v>
              </c:pt>
              <c:pt idx="897">
                <c:v>19612.5</c:v>
              </c:pt>
              <c:pt idx="898">
                <c:v>19612.5</c:v>
              </c:pt>
              <c:pt idx="899">
                <c:v>19614.5</c:v>
              </c:pt>
              <c:pt idx="900">
                <c:v>19623.5</c:v>
              </c:pt>
              <c:pt idx="901">
                <c:v>19630.5</c:v>
              </c:pt>
              <c:pt idx="902">
                <c:v>19630.5</c:v>
              </c:pt>
              <c:pt idx="903">
                <c:v>19632.5</c:v>
              </c:pt>
              <c:pt idx="904">
                <c:v>19633.5</c:v>
              </c:pt>
              <c:pt idx="905">
                <c:v>19638.5</c:v>
              </c:pt>
              <c:pt idx="906">
                <c:v>19641.5</c:v>
              </c:pt>
              <c:pt idx="907">
                <c:v>19650.5</c:v>
              </c:pt>
              <c:pt idx="908">
                <c:v>19654.5</c:v>
              </c:pt>
              <c:pt idx="909">
                <c:v>19656.5</c:v>
              </c:pt>
              <c:pt idx="910">
                <c:v>19656.5</c:v>
              </c:pt>
              <c:pt idx="911">
                <c:v>19657.5</c:v>
              </c:pt>
              <c:pt idx="912">
                <c:v>19692.5</c:v>
              </c:pt>
              <c:pt idx="913">
                <c:v>19750.5</c:v>
              </c:pt>
              <c:pt idx="914">
                <c:v>19765</c:v>
              </c:pt>
              <c:pt idx="915">
                <c:v>19793</c:v>
              </c:pt>
              <c:pt idx="916">
                <c:v>19798</c:v>
              </c:pt>
              <c:pt idx="917">
                <c:v>19822</c:v>
              </c:pt>
              <c:pt idx="918">
                <c:v>19826</c:v>
              </c:pt>
              <c:pt idx="919">
                <c:v>19829</c:v>
              </c:pt>
              <c:pt idx="920">
                <c:v>19829</c:v>
              </c:pt>
              <c:pt idx="921">
                <c:v>19861</c:v>
              </c:pt>
              <c:pt idx="922">
                <c:v>19862.5</c:v>
              </c:pt>
              <c:pt idx="923">
                <c:v>19879.5</c:v>
              </c:pt>
              <c:pt idx="924">
                <c:v>19882</c:v>
              </c:pt>
              <c:pt idx="925">
                <c:v>19886</c:v>
              </c:pt>
              <c:pt idx="926">
                <c:v>19888</c:v>
              </c:pt>
              <c:pt idx="927">
                <c:v>19894</c:v>
              </c:pt>
              <c:pt idx="928">
                <c:v>19945.5</c:v>
              </c:pt>
              <c:pt idx="929">
                <c:v>19952.5</c:v>
              </c:pt>
              <c:pt idx="930">
                <c:v>19972.5</c:v>
              </c:pt>
              <c:pt idx="931">
                <c:v>19972.5</c:v>
              </c:pt>
              <c:pt idx="932">
                <c:v>19975.5</c:v>
              </c:pt>
              <c:pt idx="933">
                <c:v>19975.5</c:v>
              </c:pt>
              <c:pt idx="934">
                <c:v>19978.5</c:v>
              </c:pt>
              <c:pt idx="935">
                <c:v>19978.5</c:v>
              </c:pt>
              <c:pt idx="936">
                <c:v>20018</c:v>
              </c:pt>
              <c:pt idx="937">
                <c:v>20063</c:v>
              </c:pt>
              <c:pt idx="938">
                <c:v>20081</c:v>
              </c:pt>
              <c:pt idx="939">
                <c:v>20082</c:v>
              </c:pt>
              <c:pt idx="940">
                <c:v>20082</c:v>
              </c:pt>
              <c:pt idx="941">
                <c:v>20084</c:v>
              </c:pt>
              <c:pt idx="942">
                <c:v>20084</c:v>
              </c:pt>
              <c:pt idx="943">
                <c:v>20087</c:v>
              </c:pt>
              <c:pt idx="944">
                <c:v>20093</c:v>
              </c:pt>
              <c:pt idx="945">
                <c:v>20099</c:v>
              </c:pt>
              <c:pt idx="946">
                <c:v>20105</c:v>
              </c:pt>
              <c:pt idx="947">
                <c:v>20117</c:v>
              </c:pt>
              <c:pt idx="948">
                <c:v>20147</c:v>
              </c:pt>
              <c:pt idx="949">
                <c:v>20165.5</c:v>
              </c:pt>
              <c:pt idx="950">
                <c:v>20489.5</c:v>
              </c:pt>
              <c:pt idx="951">
                <c:v>20612</c:v>
              </c:pt>
              <c:pt idx="952">
                <c:v>20615</c:v>
              </c:pt>
              <c:pt idx="953">
                <c:v>20627</c:v>
              </c:pt>
              <c:pt idx="954">
                <c:v>20630</c:v>
              </c:pt>
              <c:pt idx="955">
                <c:v>20637</c:v>
              </c:pt>
              <c:pt idx="956">
                <c:v>20648</c:v>
              </c:pt>
              <c:pt idx="957">
                <c:v>20649</c:v>
              </c:pt>
              <c:pt idx="958">
                <c:v>20687</c:v>
              </c:pt>
              <c:pt idx="959">
                <c:v>20687</c:v>
              </c:pt>
              <c:pt idx="960">
                <c:v>20687.5</c:v>
              </c:pt>
              <c:pt idx="961">
                <c:v>20697</c:v>
              </c:pt>
              <c:pt idx="962">
                <c:v>20703</c:v>
              </c:pt>
              <c:pt idx="963">
                <c:v>20706</c:v>
              </c:pt>
              <c:pt idx="964">
                <c:v>20715</c:v>
              </c:pt>
              <c:pt idx="965">
                <c:v>20721</c:v>
              </c:pt>
              <c:pt idx="966">
                <c:v>20723</c:v>
              </c:pt>
              <c:pt idx="967">
                <c:v>20729.5</c:v>
              </c:pt>
              <c:pt idx="968">
                <c:v>20732</c:v>
              </c:pt>
              <c:pt idx="969">
                <c:v>20732</c:v>
              </c:pt>
              <c:pt idx="970">
                <c:v>20741</c:v>
              </c:pt>
              <c:pt idx="971">
                <c:v>20745</c:v>
              </c:pt>
              <c:pt idx="972">
                <c:v>20753</c:v>
              </c:pt>
              <c:pt idx="973">
                <c:v>20753</c:v>
              </c:pt>
              <c:pt idx="974">
                <c:v>20754</c:v>
              </c:pt>
              <c:pt idx="975">
                <c:v>20754</c:v>
              </c:pt>
              <c:pt idx="976">
                <c:v>20804.5</c:v>
              </c:pt>
              <c:pt idx="977">
                <c:v>20810.5</c:v>
              </c:pt>
              <c:pt idx="978">
                <c:v>20810.5</c:v>
              </c:pt>
              <c:pt idx="979">
                <c:v>20836</c:v>
              </c:pt>
              <c:pt idx="980">
                <c:v>20836</c:v>
              </c:pt>
              <c:pt idx="981">
                <c:v>20849.5</c:v>
              </c:pt>
              <c:pt idx="982">
                <c:v>20869</c:v>
              </c:pt>
              <c:pt idx="983">
                <c:v>20891.5</c:v>
              </c:pt>
              <c:pt idx="984">
                <c:v>20894.5</c:v>
              </c:pt>
              <c:pt idx="985">
                <c:v>20895</c:v>
              </c:pt>
              <c:pt idx="986">
                <c:v>20895.5</c:v>
              </c:pt>
              <c:pt idx="987">
                <c:v>20899</c:v>
              </c:pt>
              <c:pt idx="988">
                <c:v>20900.5</c:v>
              </c:pt>
              <c:pt idx="989">
                <c:v>20913</c:v>
              </c:pt>
              <c:pt idx="990">
                <c:v>20914</c:v>
              </c:pt>
              <c:pt idx="991">
                <c:v>20925</c:v>
              </c:pt>
              <c:pt idx="992">
                <c:v>20967</c:v>
              </c:pt>
              <c:pt idx="993">
                <c:v>20968</c:v>
              </c:pt>
              <c:pt idx="994">
                <c:v>20970</c:v>
              </c:pt>
              <c:pt idx="995">
                <c:v>20982</c:v>
              </c:pt>
              <c:pt idx="996">
                <c:v>20985</c:v>
              </c:pt>
              <c:pt idx="997">
                <c:v>20988</c:v>
              </c:pt>
              <c:pt idx="998">
                <c:v>20988</c:v>
              </c:pt>
              <c:pt idx="999">
                <c:v>21021</c:v>
              </c:pt>
              <c:pt idx="1000">
                <c:v>21027</c:v>
              </c:pt>
              <c:pt idx="1001">
                <c:v>21039</c:v>
              </c:pt>
              <c:pt idx="1002">
                <c:v>21099.5</c:v>
              </c:pt>
              <c:pt idx="1003">
                <c:v>21132.5</c:v>
              </c:pt>
              <c:pt idx="1004">
                <c:v>21150.5</c:v>
              </c:pt>
              <c:pt idx="1005">
                <c:v>21162.5</c:v>
              </c:pt>
              <c:pt idx="1006">
                <c:v>21165.5</c:v>
              </c:pt>
              <c:pt idx="1007">
                <c:v>21166.5</c:v>
              </c:pt>
              <c:pt idx="1008">
                <c:v>21166.5</c:v>
              </c:pt>
              <c:pt idx="1009">
                <c:v>21171.5</c:v>
              </c:pt>
              <c:pt idx="1010">
                <c:v>21190</c:v>
              </c:pt>
              <c:pt idx="1011">
                <c:v>21226</c:v>
              </c:pt>
              <c:pt idx="1012">
                <c:v>21247</c:v>
              </c:pt>
              <c:pt idx="1013">
                <c:v>21247</c:v>
              </c:pt>
              <c:pt idx="1014">
                <c:v>21268</c:v>
              </c:pt>
              <c:pt idx="1015">
                <c:v>21603.5</c:v>
              </c:pt>
              <c:pt idx="1016">
                <c:v>21642.5</c:v>
              </c:pt>
              <c:pt idx="1017">
                <c:v>21679.5</c:v>
              </c:pt>
              <c:pt idx="1018">
                <c:v>21757</c:v>
              </c:pt>
              <c:pt idx="1019">
                <c:v>21778.5</c:v>
              </c:pt>
              <c:pt idx="1020">
                <c:v>21808</c:v>
              </c:pt>
              <c:pt idx="1021">
                <c:v>21841</c:v>
              </c:pt>
              <c:pt idx="1022">
                <c:v>21853</c:v>
              </c:pt>
              <c:pt idx="1023">
                <c:v>21872.5</c:v>
              </c:pt>
              <c:pt idx="1024">
                <c:v>21872.5</c:v>
              </c:pt>
              <c:pt idx="1025">
                <c:v>21874</c:v>
              </c:pt>
              <c:pt idx="1026">
                <c:v>21877</c:v>
              </c:pt>
              <c:pt idx="1027">
                <c:v>21880</c:v>
              </c:pt>
              <c:pt idx="1028">
                <c:v>21880</c:v>
              </c:pt>
              <c:pt idx="1029">
                <c:v>21886</c:v>
              </c:pt>
              <c:pt idx="1030">
                <c:v>21887</c:v>
              </c:pt>
              <c:pt idx="1031">
                <c:v>21892</c:v>
              </c:pt>
              <c:pt idx="1032">
                <c:v>21908</c:v>
              </c:pt>
              <c:pt idx="1033">
                <c:v>21940</c:v>
              </c:pt>
              <c:pt idx="1034">
                <c:v>21940</c:v>
              </c:pt>
              <c:pt idx="1035">
                <c:v>21943</c:v>
              </c:pt>
              <c:pt idx="1036">
                <c:v>21982.5</c:v>
              </c:pt>
              <c:pt idx="1037">
                <c:v>21994.5</c:v>
              </c:pt>
              <c:pt idx="1038">
                <c:v>22024.5</c:v>
              </c:pt>
              <c:pt idx="1039">
                <c:v>22027.5</c:v>
              </c:pt>
              <c:pt idx="1040">
                <c:v>22030.5</c:v>
              </c:pt>
              <c:pt idx="1041">
                <c:v>22037.5</c:v>
              </c:pt>
              <c:pt idx="1042">
                <c:v>22037.5</c:v>
              </c:pt>
              <c:pt idx="1043">
                <c:v>22042.5</c:v>
              </c:pt>
              <c:pt idx="1044">
                <c:v>22052</c:v>
              </c:pt>
              <c:pt idx="1045">
                <c:v>22054.5</c:v>
              </c:pt>
              <c:pt idx="1046">
                <c:v>22057.5</c:v>
              </c:pt>
              <c:pt idx="1047">
                <c:v>22060.5</c:v>
              </c:pt>
              <c:pt idx="1048">
                <c:v>22063.5</c:v>
              </c:pt>
              <c:pt idx="1049">
                <c:v>22066.5</c:v>
              </c:pt>
              <c:pt idx="1050">
                <c:v>22070</c:v>
              </c:pt>
              <c:pt idx="1051">
                <c:v>22136</c:v>
              </c:pt>
              <c:pt idx="1052">
                <c:v>22142</c:v>
              </c:pt>
              <c:pt idx="1053">
                <c:v>22145</c:v>
              </c:pt>
              <c:pt idx="1054">
                <c:v>22211</c:v>
              </c:pt>
              <c:pt idx="1055">
                <c:v>22211.5</c:v>
              </c:pt>
              <c:pt idx="1056">
                <c:v>22217</c:v>
              </c:pt>
              <c:pt idx="1057">
                <c:v>22253.5</c:v>
              </c:pt>
              <c:pt idx="1058">
                <c:v>22268.5</c:v>
              </c:pt>
              <c:pt idx="1059">
                <c:v>22319.5</c:v>
              </c:pt>
              <c:pt idx="1060">
                <c:v>22401</c:v>
              </c:pt>
              <c:pt idx="1061">
                <c:v>22425</c:v>
              </c:pt>
              <c:pt idx="1062">
                <c:v>22851.5</c:v>
              </c:pt>
              <c:pt idx="1063">
                <c:v>22880.5</c:v>
              </c:pt>
              <c:pt idx="1064">
                <c:v>22887.5</c:v>
              </c:pt>
              <c:pt idx="1065">
                <c:v>22910.5</c:v>
              </c:pt>
              <c:pt idx="1066">
                <c:v>22911</c:v>
              </c:pt>
              <c:pt idx="1067">
                <c:v>22913.5</c:v>
              </c:pt>
              <c:pt idx="1068">
                <c:v>22916.5</c:v>
              </c:pt>
              <c:pt idx="1069">
                <c:v>22917</c:v>
              </c:pt>
              <c:pt idx="1070">
                <c:v>22922.5</c:v>
              </c:pt>
              <c:pt idx="1071">
                <c:v>22923</c:v>
              </c:pt>
              <c:pt idx="1072">
                <c:v>22940.5</c:v>
              </c:pt>
              <c:pt idx="1073">
                <c:v>23007</c:v>
              </c:pt>
              <c:pt idx="1074">
                <c:v>23013</c:v>
              </c:pt>
              <c:pt idx="1075">
                <c:v>23019</c:v>
              </c:pt>
              <c:pt idx="1076">
                <c:v>23037</c:v>
              </c:pt>
              <c:pt idx="1077">
                <c:v>23040</c:v>
              </c:pt>
              <c:pt idx="1078">
                <c:v>23040</c:v>
              </c:pt>
              <c:pt idx="1079">
                <c:v>23043</c:v>
              </c:pt>
              <c:pt idx="1080">
                <c:v>23058</c:v>
              </c:pt>
              <c:pt idx="1081">
                <c:v>23067</c:v>
              </c:pt>
              <c:pt idx="1082">
                <c:v>23073</c:v>
              </c:pt>
              <c:pt idx="1083">
                <c:v>23079</c:v>
              </c:pt>
              <c:pt idx="1084">
                <c:v>23100</c:v>
              </c:pt>
              <c:pt idx="1085">
                <c:v>23104</c:v>
              </c:pt>
              <c:pt idx="1086">
                <c:v>23104</c:v>
              </c:pt>
              <c:pt idx="1087">
                <c:v>23157.5</c:v>
              </c:pt>
              <c:pt idx="1088">
                <c:v>23157.5</c:v>
              </c:pt>
              <c:pt idx="1089">
                <c:v>23190.5</c:v>
              </c:pt>
              <c:pt idx="1090">
                <c:v>23217.5</c:v>
              </c:pt>
              <c:pt idx="1091">
                <c:v>23241.5</c:v>
              </c:pt>
              <c:pt idx="1092">
                <c:v>23244.5</c:v>
              </c:pt>
              <c:pt idx="1093">
                <c:v>23348</c:v>
              </c:pt>
              <c:pt idx="1094">
                <c:v>23351</c:v>
              </c:pt>
              <c:pt idx="1095">
                <c:v>23354</c:v>
              </c:pt>
              <c:pt idx="1096">
                <c:v>23362</c:v>
              </c:pt>
              <c:pt idx="1097">
                <c:v>23366</c:v>
              </c:pt>
              <c:pt idx="1098">
                <c:v>23369</c:v>
              </c:pt>
              <c:pt idx="1099">
                <c:v>23402.5</c:v>
              </c:pt>
              <c:pt idx="1100">
                <c:v>23440.5</c:v>
              </c:pt>
              <c:pt idx="1101">
                <c:v>23470.5</c:v>
              </c:pt>
              <c:pt idx="1102">
                <c:v>24044.5</c:v>
              </c:pt>
              <c:pt idx="1103">
                <c:v>24044.5</c:v>
              </c:pt>
              <c:pt idx="1104">
                <c:v>24073.5</c:v>
              </c:pt>
              <c:pt idx="1105">
                <c:v>24080.5</c:v>
              </c:pt>
              <c:pt idx="1106">
                <c:v>24118.5</c:v>
              </c:pt>
              <c:pt idx="1107">
                <c:v>24124.5</c:v>
              </c:pt>
              <c:pt idx="1108">
                <c:v>24149</c:v>
              </c:pt>
              <c:pt idx="1109">
                <c:v>24185</c:v>
              </c:pt>
              <c:pt idx="1110">
                <c:v>24185.5</c:v>
              </c:pt>
              <c:pt idx="1111">
                <c:v>24188</c:v>
              </c:pt>
              <c:pt idx="1112">
                <c:v>24188.5</c:v>
              </c:pt>
              <c:pt idx="1113">
                <c:v>24191.5</c:v>
              </c:pt>
              <c:pt idx="1114">
                <c:v>24206</c:v>
              </c:pt>
              <c:pt idx="1115">
                <c:v>24242</c:v>
              </c:pt>
              <c:pt idx="1116">
                <c:v>24275</c:v>
              </c:pt>
              <c:pt idx="1117">
                <c:v>24386.5</c:v>
              </c:pt>
              <c:pt idx="1118">
                <c:v>24398.5</c:v>
              </c:pt>
              <c:pt idx="1119">
                <c:v>24401.5</c:v>
              </c:pt>
              <c:pt idx="1120">
                <c:v>24483</c:v>
              </c:pt>
              <c:pt idx="1121">
                <c:v>24490</c:v>
              </c:pt>
              <c:pt idx="1122">
                <c:v>24517</c:v>
              </c:pt>
              <c:pt idx="1123">
                <c:v>24523</c:v>
              </c:pt>
              <c:pt idx="1124">
                <c:v>24556</c:v>
              </c:pt>
              <c:pt idx="1125">
                <c:v>25081</c:v>
              </c:pt>
              <c:pt idx="1126">
                <c:v>25092.5</c:v>
              </c:pt>
              <c:pt idx="1127">
                <c:v>25104.5</c:v>
              </c:pt>
              <c:pt idx="1128">
                <c:v>25107.5</c:v>
              </c:pt>
              <c:pt idx="1129">
                <c:v>25110</c:v>
              </c:pt>
              <c:pt idx="1130">
                <c:v>25110.5</c:v>
              </c:pt>
              <c:pt idx="1131">
                <c:v>25116</c:v>
              </c:pt>
              <c:pt idx="1132">
                <c:v>25119</c:v>
              </c:pt>
              <c:pt idx="1133">
                <c:v>25239.5</c:v>
              </c:pt>
              <c:pt idx="1134">
                <c:v>25240.5</c:v>
              </c:pt>
              <c:pt idx="1135">
                <c:v>25240.5</c:v>
              </c:pt>
              <c:pt idx="1136">
                <c:v>25243.5</c:v>
              </c:pt>
              <c:pt idx="1137">
                <c:v>25243.5</c:v>
              </c:pt>
              <c:pt idx="1138">
                <c:v>25254.5</c:v>
              </c:pt>
              <c:pt idx="1139">
                <c:v>25254.5</c:v>
              </c:pt>
              <c:pt idx="1140">
                <c:v>25272.5</c:v>
              </c:pt>
              <c:pt idx="1141">
                <c:v>25275.5</c:v>
              </c:pt>
              <c:pt idx="1142">
                <c:v>25287.5</c:v>
              </c:pt>
              <c:pt idx="1143">
                <c:v>25291.5</c:v>
              </c:pt>
              <c:pt idx="1144">
                <c:v>25297.5</c:v>
              </c:pt>
              <c:pt idx="1145">
                <c:v>25300.5</c:v>
              </c:pt>
              <c:pt idx="1146">
                <c:v>25318.5</c:v>
              </c:pt>
              <c:pt idx="1147">
                <c:v>25330.5</c:v>
              </c:pt>
              <c:pt idx="1148">
                <c:v>25381</c:v>
              </c:pt>
              <c:pt idx="1149">
                <c:v>25399</c:v>
              </c:pt>
              <c:pt idx="1150">
                <c:v>25399</c:v>
              </c:pt>
              <c:pt idx="1151">
                <c:v>25402</c:v>
              </c:pt>
              <c:pt idx="1152">
                <c:v>25402</c:v>
              </c:pt>
              <c:pt idx="1153">
                <c:v>25405</c:v>
              </c:pt>
              <c:pt idx="1154">
                <c:v>25528.5</c:v>
              </c:pt>
              <c:pt idx="1155">
                <c:v>25540.5</c:v>
              </c:pt>
              <c:pt idx="1156">
                <c:v>25653</c:v>
              </c:pt>
              <c:pt idx="1157">
                <c:v>25670</c:v>
              </c:pt>
              <c:pt idx="1158">
                <c:v>25689</c:v>
              </c:pt>
              <c:pt idx="1159">
                <c:v>26140.5</c:v>
              </c:pt>
              <c:pt idx="1160">
                <c:v>26165</c:v>
              </c:pt>
              <c:pt idx="1161">
                <c:v>26345.5</c:v>
              </c:pt>
              <c:pt idx="1162">
                <c:v>26346</c:v>
              </c:pt>
              <c:pt idx="1163">
                <c:v>26349</c:v>
              </c:pt>
              <c:pt idx="1164">
                <c:v>26355</c:v>
              </c:pt>
              <c:pt idx="1165">
                <c:v>26415.5</c:v>
              </c:pt>
              <c:pt idx="1166">
                <c:v>26522</c:v>
              </c:pt>
              <c:pt idx="1167">
                <c:v>26524.5</c:v>
              </c:pt>
              <c:pt idx="1168">
                <c:v>26527.5</c:v>
              </c:pt>
              <c:pt idx="1169">
                <c:v>26551</c:v>
              </c:pt>
              <c:pt idx="1170">
                <c:v>26551</c:v>
              </c:pt>
              <c:pt idx="1171">
                <c:v>26800</c:v>
              </c:pt>
              <c:pt idx="1172">
                <c:v>27371</c:v>
              </c:pt>
              <c:pt idx="1173">
                <c:v>27371</c:v>
              </c:pt>
              <c:pt idx="1174">
                <c:v>27391</c:v>
              </c:pt>
              <c:pt idx="1175">
                <c:v>27481.5</c:v>
              </c:pt>
              <c:pt idx="1176">
                <c:v>27573</c:v>
              </c:pt>
              <c:pt idx="1177">
                <c:v>27573.5</c:v>
              </c:pt>
              <c:pt idx="1178">
                <c:v>27579</c:v>
              </c:pt>
              <c:pt idx="1179">
                <c:v>27579.5</c:v>
              </c:pt>
              <c:pt idx="1180">
                <c:v>27732</c:v>
              </c:pt>
              <c:pt idx="1181">
                <c:v>27930</c:v>
              </c:pt>
              <c:pt idx="1182">
                <c:v>27942</c:v>
              </c:pt>
              <c:pt idx="1183">
                <c:v>27945</c:v>
              </c:pt>
              <c:pt idx="1184">
                <c:v>28359</c:v>
              </c:pt>
              <c:pt idx="1185">
                <c:v>28359</c:v>
              </c:pt>
              <c:pt idx="1186">
                <c:v>28412.5</c:v>
              </c:pt>
              <c:pt idx="1187">
                <c:v>28466.5</c:v>
              </c:pt>
              <c:pt idx="1188">
                <c:v>28524</c:v>
              </c:pt>
              <c:pt idx="1189">
                <c:v>28527</c:v>
              </c:pt>
              <c:pt idx="1190">
                <c:v>28584</c:v>
              </c:pt>
              <c:pt idx="1191">
                <c:v>28596</c:v>
              </c:pt>
              <c:pt idx="1192">
                <c:v>28605</c:v>
              </c:pt>
              <c:pt idx="1193">
                <c:v>28633</c:v>
              </c:pt>
              <c:pt idx="1194">
                <c:v>28639</c:v>
              </c:pt>
              <c:pt idx="1195">
                <c:v>28642</c:v>
              </c:pt>
              <c:pt idx="1196">
                <c:v>28701.5</c:v>
              </c:pt>
              <c:pt idx="1197">
                <c:v>28756.5</c:v>
              </c:pt>
              <c:pt idx="1198">
                <c:v>28759.5</c:v>
              </c:pt>
              <c:pt idx="1199">
                <c:v>28774.5</c:v>
              </c:pt>
              <c:pt idx="1200">
                <c:v>29575.5</c:v>
              </c:pt>
              <c:pt idx="1201">
                <c:v>29593.5</c:v>
              </c:pt>
              <c:pt idx="1202">
                <c:v>29602.5</c:v>
              </c:pt>
              <c:pt idx="1203">
                <c:v>29635.5</c:v>
              </c:pt>
              <c:pt idx="1204">
                <c:v>29804</c:v>
              </c:pt>
              <c:pt idx="1205">
                <c:v>29807.5</c:v>
              </c:pt>
              <c:pt idx="1206">
                <c:v>29808</c:v>
              </c:pt>
              <c:pt idx="1207">
                <c:v>29811</c:v>
              </c:pt>
              <c:pt idx="1208">
                <c:v>29826</c:v>
              </c:pt>
              <c:pt idx="1209">
                <c:v>29832</c:v>
              </c:pt>
              <c:pt idx="1210">
                <c:v>29853</c:v>
              </c:pt>
              <c:pt idx="1211">
                <c:v>29979</c:v>
              </c:pt>
              <c:pt idx="1212">
                <c:v>29985</c:v>
              </c:pt>
              <c:pt idx="1213">
                <c:v>30031</c:v>
              </c:pt>
              <c:pt idx="1214">
                <c:v>30076</c:v>
              </c:pt>
              <c:pt idx="1215">
                <c:v>30594.5</c:v>
              </c:pt>
              <c:pt idx="1216">
                <c:v>30762.5</c:v>
              </c:pt>
              <c:pt idx="1217">
                <c:v>30768.5</c:v>
              </c:pt>
              <c:pt idx="1218">
                <c:v>30768.5</c:v>
              </c:pt>
              <c:pt idx="1219">
                <c:v>30769</c:v>
              </c:pt>
              <c:pt idx="1220">
                <c:v>30859</c:v>
              </c:pt>
              <c:pt idx="1221">
                <c:v>30895.5</c:v>
              </c:pt>
              <c:pt idx="1222">
                <c:v>30923</c:v>
              </c:pt>
              <c:pt idx="1223">
                <c:v>31137</c:v>
              </c:pt>
              <c:pt idx="1224">
                <c:v>31178</c:v>
              </c:pt>
              <c:pt idx="1225">
                <c:v>31645.5</c:v>
              </c:pt>
              <c:pt idx="1226">
                <c:v>31645.5</c:v>
              </c:pt>
              <c:pt idx="1227">
                <c:v>31645.5</c:v>
              </c:pt>
              <c:pt idx="1228">
                <c:v>31675.5</c:v>
              </c:pt>
              <c:pt idx="1229">
                <c:v>31675.5</c:v>
              </c:pt>
              <c:pt idx="1230">
                <c:v>31675.5</c:v>
              </c:pt>
              <c:pt idx="1231">
                <c:v>31675.5</c:v>
              </c:pt>
              <c:pt idx="1232">
                <c:v>31675.5</c:v>
              </c:pt>
              <c:pt idx="1233">
                <c:v>31675.5</c:v>
              </c:pt>
              <c:pt idx="1234">
                <c:v>31675.5</c:v>
              </c:pt>
              <c:pt idx="1235">
                <c:v>31733</c:v>
              </c:pt>
              <c:pt idx="1236">
                <c:v>31739</c:v>
              </c:pt>
              <c:pt idx="1237">
                <c:v>31754</c:v>
              </c:pt>
              <c:pt idx="1238">
                <c:v>31754</c:v>
              </c:pt>
              <c:pt idx="1239">
                <c:v>31766</c:v>
              </c:pt>
              <c:pt idx="1240">
                <c:v>31788</c:v>
              </c:pt>
              <c:pt idx="1241">
                <c:v>31817</c:v>
              </c:pt>
              <c:pt idx="1242">
                <c:v>31817</c:v>
              </c:pt>
              <c:pt idx="1243">
                <c:v>31826</c:v>
              </c:pt>
              <c:pt idx="1244">
                <c:v>31826</c:v>
              </c:pt>
              <c:pt idx="1245">
                <c:v>31826</c:v>
              </c:pt>
              <c:pt idx="1246">
                <c:v>31832</c:v>
              </c:pt>
              <c:pt idx="1247">
                <c:v>31839</c:v>
              </c:pt>
              <c:pt idx="1248">
                <c:v>31844.5</c:v>
              </c:pt>
              <c:pt idx="1249">
                <c:v>31844.5</c:v>
              </c:pt>
              <c:pt idx="1250">
                <c:v>31844.5</c:v>
              </c:pt>
              <c:pt idx="1251">
                <c:v>31847</c:v>
              </c:pt>
              <c:pt idx="1252">
                <c:v>31847</c:v>
              </c:pt>
              <c:pt idx="1253">
                <c:v>31847</c:v>
              </c:pt>
              <c:pt idx="1254">
                <c:v>31857</c:v>
              </c:pt>
              <c:pt idx="1255">
                <c:v>31859</c:v>
              </c:pt>
              <c:pt idx="1256">
                <c:v>31862</c:v>
              </c:pt>
              <c:pt idx="1257">
                <c:v>31914</c:v>
              </c:pt>
              <c:pt idx="1258">
                <c:v>31934.5</c:v>
              </c:pt>
              <c:pt idx="1259">
                <c:v>31935</c:v>
              </c:pt>
              <c:pt idx="1260">
                <c:v>31938</c:v>
              </c:pt>
              <c:pt idx="1261">
                <c:v>31952.5</c:v>
              </c:pt>
              <c:pt idx="1262">
                <c:v>31953.5</c:v>
              </c:pt>
              <c:pt idx="1263">
                <c:v>31994.5</c:v>
              </c:pt>
              <c:pt idx="1264">
                <c:v>32017</c:v>
              </c:pt>
              <c:pt idx="1265">
                <c:v>32024.5</c:v>
              </c:pt>
              <c:pt idx="1266">
                <c:v>32042.5</c:v>
              </c:pt>
              <c:pt idx="1267">
                <c:v>32080</c:v>
              </c:pt>
              <c:pt idx="1268">
                <c:v>32082</c:v>
              </c:pt>
              <c:pt idx="1269">
                <c:v>32091</c:v>
              </c:pt>
              <c:pt idx="1270">
                <c:v>32109</c:v>
              </c:pt>
              <c:pt idx="1271">
                <c:v>32115</c:v>
              </c:pt>
              <c:pt idx="1272">
                <c:v>32149</c:v>
              </c:pt>
              <c:pt idx="1273">
                <c:v>32149</c:v>
              </c:pt>
              <c:pt idx="1274">
                <c:v>32254.5</c:v>
              </c:pt>
              <c:pt idx="1275">
                <c:v>32775.5</c:v>
              </c:pt>
              <c:pt idx="1276">
                <c:v>32805.5</c:v>
              </c:pt>
              <c:pt idx="1277">
                <c:v>32805.5</c:v>
              </c:pt>
              <c:pt idx="1278">
                <c:v>32805.5</c:v>
              </c:pt>
              <c:pt idx="1279">
                <c:v>32805.5</c:v>
              </c:pt>
              <c:pt idx="1280">
                <c:v>32811.5</c:v>
              </c:pt>
              <c:pt idx="1281">
                <c:v>32811.5</c:v>
              </c:pt>
              <c:pt idx="1282">
                <c:v>32811.5</c:v>
              </c:pt>
              <c:pt idx="1283">
                <c:v>32811.5</c:v>
              </c:pt>
              <c:pt idx="1284">
                <c:v>32811.5</c:v>
              </c:pt>
              <c:pt idx="1285">
                <c:v>32811.5</c:v>
              </c:pt>
              <c:pt idx="1286">
                <c:v>32890</c:v>
              </c:pt>
              <c:pt idx="1287">
                <c:v>32890</c:v>
              </c:pt>
              <c:pt idx="1288">
                <c:v>32890</c:v>
              </c:pt>
              <c:pt idx="1289">
                <c:v>32899</c:v>
              </c:pt>
              <c:pt idx="1290">
                <c:v>32968</c:v>
              </c:pt>
              <c:pt idx="1291">
                <c:v>33004</c:v>
              </c:pt>
              <c:pt idx="1292">
                <c:v>33007</c:v>
              </c:pt>
              <c:pt idx="1293">
                <c:v>33010</c:v>
              </c:pt>
              <c:pt idx="1294">
                <c:v>33035</c:v>
              </c:pt>
              <c:pt idx="1295">
                <c:v>33037</c:v>
              </c:pt>
              <c:pt idx="1296">
                <c:v>33068.5</c:v>
              </c:pt>
              <c:pt idx="1297">
                <c:v>33077</c:v>
              </c:pt>
              <c:pt idx="1298">
                <c:v>33077.5</c:v>
              </c:pt>
              <c:pt idx="1299">
                <c:v>33080.5</c:v>
              </c:pt>
              <c:pt idx="1300">
                <c:v>33131</c:v>
              </c:pt>
              <c:pt idx="1301">
                <c:v>33137.5</c:v>
              </c:pt>
              <c:pt idx="1302">
                <c:v>33138</c:v>
              </c:pt>
              <c:pt idx="1303">
                <c:v>33140.5</c:v>
              </c:pt>
              <c:pt idx="1304">
                <c:v>33141</c:v>
              </c:pt>
              <c:pt idx="1305">
                <c:v>33195</c:v>
              </c:pt>
              <c:pt idx="1306">
                <c:v>33230</c:v>
              </c:pt>
              <c:pt idx="1307">
                <c:v>33233</c:v>
              </c:pt>
              <c:pt idx="1308">
                <c:v>33272</c:v>
              </c:pt>
              <c:pt idx="1309">
                <c:v>33293</c:v>
              </c:pt>
              <c:pt idx="1310">
                <c:v>33300</c:v>
              </c:pt>
              <c:pt idx="1311">
                <c:v>33966</c:v>
              </c:pt>
              <c:pt idx="1312">
                <c:v>34022.5</c:v>
              </c:pt>
              <c:pt idx="1313">
                <c:v>34052.5</c:v>
              </c:pt>
              <c:pt idx="1314">
                <c:v>34053.5</c:v>
              </c:pt>
              <c:pt idx="1315">
                <c:v>34059</c:v>
              </c:pt>
              <c:pt idx="1316">
                <c:v>34152</c:v>
              </c:pt>
              <c:pt idx="1317">
                <c:v>34204</c:v>
              </c:pt>
              <c:pt idx="1318">
                <c:v>34212.5</c:v>
              </c:pt>
              <c:pt idx="1319">
                <c:v>34231</c:v>
              </c:pt>
              <c:pt idx="1320">
                <c:v>34261</c:v>
              </c:pt>
              <c:pt idx="1321">
                <c:v>34278.5</c:v>
              </c:pt>
              <c:pt idx="1322">
                <c:v>34293.5</c:v>
              </c:pt>
              <c:pt idx="1323">
                <c:v>34345</c:v>
              </c:pt>
              <c:pt idx="1324">
                <c:v>34390</c:v>
              </c:pt>
              <c:pt idx="1325">
                <c:v>34439</c:v>
              </c:pt>
              <c:pt idx="1326">
                <c:v>34846.5</c:v>
              </c:pt>
              <c:pt idx="1327">
                <c:v>34888.5</c:v>
              </c:pt>
              <c:pt idx="1328">
                <c:v>35026</c:v>
              </c:pt>
              <c:pt idx="1329">
                <c:v>35026</c:v>
              </c:pt>
              <c:pt idx="1330">
                <c:v>35026</c:v>
              </c:pt>
              <c:pt idx="1331">
                <c:v>35026</c:v>
              </c:pt>
              <c:pt idx="1332">
                <c:v>35026</c:v>
              </c:pt>
              <c:pt idx="1333">
                <c:v>35026</c:v>
              </c:pt>
              <c:pt idx="1334">
                <c:v>35026</c:v>
              </c:pt>
              <c:pt idx="1335">
                <c:v>35029</c:v>
              </c:pt>
              <c:pt idx="1336">
                <c:v>35029</c:v>
              </c:pt>
              <c:pt idx="1337">
                <c:v>35029</c:v>
              </c:pt>
              <c:pt idx="1338">
                <c:v>35029</c:v>
              </c:pt>
              <c:pt idx="1339">
                <c:v>35029</c:v>
              </c:pt>
              <c:pt idx="1340">
                <c:v>35057</c:v>
              </c:pt>
              <c:pt idx="1341">
                <c:v>35110.5</c:v>
              </c:pt>
              <c:pt idx="1342">
                <c:v>35125.5</c:v>
              </c:pt>
              <c:pt idx="1343">
                <c:v>35156</c:v>
              </c:pt>
              <c:pt idx="1344">
                <c:v>35158.5</c:v>
              </c:pt>
              <c:pt idx="1345">
                <c:v>35162</c:v>
              </c:pt>
              <c:pt idx="1346">
                <c:v>35201</c:v>
              </c:pt>
              <c:pt idx="1347">
                <c:v>35204</c:v>
              </c:pt>
              <c:pt idx="1348">
                <c:v>35206.5</c:v>
              </c:pt>
              <c:pt idx="1349">
                <c:v>35209.5</c:v>
              </c:pt>
              <c:pt idx="1350">
                <c:v>35222.5</c:v>
              </c:pt>
              <c:pt idx="1351">
                <c:v>35234.5</c:v>
              </c:pt>
              <c:pt idx="1352">
                <c:v>35330</c:v>
              </c:pt>
              <c:pt idx="1353">
                <c:v>35333</c:v>
              </c:pt>
              <c:pt idx="1354">
                <c:v>35412</c:v>
              </c:pt>
              <c:pt idx="1355">
                <c:v>35508.5</c:v>
              </c:pt>
              <c:pt idx="1356">
                <c:v>36027.5</c:v>
              </c:pt>
              <c:pt idx="1357">
                <c:v>36114</c:v>
              </c:pt>
              <c:pt idx="1358">
                <c:v>36132</c:v>
              </c:pt>
              <c:pt idx="1359">
                <c:v>36135</c:v>
              </c:pt>
              <c:pt idx="1360">
                <c:v>36135</c:v>
              </c:pt>
              <c:pt idx="1361">
                <c:v>36135</c:v>
              </c:pt>
              <c:pt idx="1362">
                <c:v>36180</c:v>
              </c:pt>
              <c:pt idx="1363">
                <c:v>36180</c:v>
              </c:pt>
              <c:pt idx="1364">
                <c:v>36180</c:v>
              </c:pt>
              <c:pt idx="1365">
                <c:v>36186</c:v>
              </c:pt>
              <c:pt idx="1366">
                <c:v>36186</c:v>
              </c:pt>
              <c:pt idx="1367">
                <c:v>36189</c:v>
              </c:pt>
              <c:pt idx="1368">
                <c:v>36189</c:v>
              </c:pt>
              <c:pt idx="1369">
                <c:v>36189</c:v>
              </c:pt>
              <c:pt idx="1370">
                <c:v>36189</c:v>
              </c:pt>
              <c:pt idx="1371">
                <c:v>36189</c:v>
              </c:pt>
              <c:pt idx="1372">
                <c:v>36213</c:v>
              </c:pt>
              <c:pt idx="1373">
                <c:v>36219.5</c:v>
              </c:pt>
              <c:pt idx="1374">
                <c:v>36219.5</c:v>
              </c:pt>
              <c:pt idx="1375">
                <c:v>36225</c:v>
              </c:pt>
              <c:pt idx="1376">
                <c:v>36235.5</c:v>
              </c:pt>
              <c:pt idx="1377">
                <c:v>36292</c:v>
              </c:pt>
              <c:pt idx="1378">
                <c:v>36348.5</c:v>
              </c:pt>
              <c:pt idx="1379">
                <c:v>36351.5</c:v>
              </c:pt>
              <c:pt idx="1380">
                <c:v>36357.5</c:v>
              </c:pt>
              <c:pt idx="1381">
                <c:v>36358</c:v>
              </c:pt>
              <c:pt idx="1382">
                <c:v>36375.5</c:v>
              </c:pt>
              <c:pt idx="1383">
                <c:v>36387.5</c:v>
              </c:pt>
              <c:pt idx="1384">
                <c:v>36390.5</c:v>
              </c:pt>
              <c:pt idx="1385">
                <c:v>36454</c:v>
              </c:pt>
              <c:pt idx="1386">
                <c:v>36472</c:v>
              </c:pt>
              <c:pt idx="1387">
                <c:v>36484</c:v>
              </c:pt>
              <c:pt idx="1388">
                <c:v>36526</c:v>
              </c:pt>
              <c:pt idx="1389">
                <c:v>36527</c:v>
              </c:pt>
              <c:pt idx="1390">
                <c:v>36529</c:v>
              </c:pt>
              <c:pt idx="1391">
                <c:v>36943</c:v>
              </c:pt>
              <c:pt idx="1392">
                <c:v>37259</c:v>
              </c:pt>
              <c:pt idx="1393">
                <c:v>37270.5</c:v>
              </c:pt>
              <c:pt idx="1394">
                <c:v>37304</c:v>
              </c:pt>
              <c:pt idx="1395">
                <c:v>37333</c:v>
              </c:pt>
              <c:pt idx="1396">
                <c:v>37364</c:v>
              </c:pt>
              <c:pt idx="1397">
                <c:v>37370</c:v>
              </c:pt>
              <c:pt idx="1398">
                <c:v>37370.5</c:v>
              </c:pt>
              <c:pt idx="1399">
                <c:v>37373</c:v>
              </c:pt>
              <c:pt idx="1400">
                <c:v>37373.5</c:v>
              </c:pt>
              <c:pt idx="1401">
                <c:v>37446</c:v>
              </c:pt>
              <c:pt idx="1402">
                <c:v>37470</c:v>
              </c:pt>
              <c:pt idx="1403">
                <c:v>37473</c:v>
              </c:pt>
              <c:pt idx="1404">
                <c:v>37476</c:v>
              </c:pt>
              <c:pt idx="1405">
                <c:v>37539.5</c:v>
              </c:pt>
              <c:pt idx="1406">
                <c:v>37635</c:v>
              </c:pt>
              <c:pt idx="1407">
                <c:v>37638</c:v>
              </c:pt>
              <c:pt idx="1408">
                <c:v>37644</c:v>
              </c:pt>
              <c:pt idx="1409">
                <c:v>37770.5</c:v>
              </c:pt>
              <c:pt idx="1410">
                <c:v>37770.5</c:v>
              </c:pt>
              <c:pt idx="1411">
                <c:v>38332</c:v>
              </c:pt>
              <c:pt idx="1412">
                <c:v>38344.5</c:v>
              </c:pt>
              <c:pt idx="1413">
                <c:v>38491</c:v>
              </c:pt>
              <c:pt idx="1414">
                <c:v>38491.5</c:v>
              </c:pt>
              <c:pt idx="1415">
                <c:v>38493.5</c:v>
              </c:pt>
              <c:pt idx="1416">
                <c:v>38512</c:v>
              </c:pt>
              <c:pt idx="1417">
                <c:v>38512</c:v>
              </c:pt>
              <c:pt idx="1418">
                <c:v>38512</c:v>
              </c:pt>
              <c:pt idx="1419">
                <c:v>38512</c:v>
              </c:pt>
              <c:pt idx="1420">
                <c:v>38843</c:v>
              </c:pt>
              <c:pt idx="1421">
                <c:v>39485</c:v>
              </c:pt>
              <c:pt idx="1422">
                <c:v>39485.5</c:v>
              </c:pt>
              <c:pt idx="1423">
                <c:v>39485.5</c:v>
              </c:pt>
              <c:pt idx="1424">
                <c:v>40461.5</c:v>
              </c:pt>
              <c:pt idx="1425">
                <c:v>40461.5</c:v>
              </c:pt>
              <c:pt idx="1426">
                <c:v>40461.5</c:v>
              </c:pt>
              <c:pt idx="1427">
                <c:v>40461.5</c:v>
              </c:pt>
              <c:pt idx="1428">
                <c:v>40461.5</c:v>
              </c:pt>
              <c:pt idx="1429">
                <c:v>40461.5</c:v>
              </c:pt>
              <c:pt idx="1430">
                <c:v>40477</c:v>
              </c:pt>
              <c:pt idx="1431">
                <c:v>40498</c:v>
              </c:pt>
              <c:pt idx="1432">
                <c:v>40558</c:v>
              </c:pt>
              <c:pt idx="1433">
                <c:v>40558</c:v>
              </c:pt>
              <c:pt idx="1434">
                <c:v>40558</c:v>
              </c:pt>
              <c:pt idx="1435">
                <c:v>40558</c:v>
              </c:pt>
              <c:pt idx="1436">
                <c:v>40558</c:v>
              </c:pt>
              <c:pt idx="1437">
                <c:v>40558</c:v>
              </c:pt>
              <c:pt idx="1438">
                <c:v>40561</c:v>
              </c:pt>
              <c:pt idx="1439">
                <c:v>40561</c:v>
              </c:pt>
              <c:pt idx="1440">
                <c:v>40561</c:v>
              </c:pt>
              <c:pt idx="1441">
                <c:v>40561</c:v>
              </c:pt>
              <c:pt idx="1442">
                <c:v>40609</c:v>
              </c:pt>
              <c:pt idx="1443">
                <c:v>40609</c:v>
              </c:pt>
              <c:pt idx="1444">
                <c:v>40645</c:v>
              </c:pt>
              <c:pt idx="1445">
                <c:v>40645.5</c:v>
              </c:pt>
              <c:pt idx="1446">
                <c:v>40771.5</c:v>
              </c:pt>
              <c:pt idx="1447">
                <c:v>40880</c:v>
              </c:pt>
              <c:pt idx="1448">
                <c:v>41597.5</c:v>
              </c:pt>
              <c:pt idx="1449">
                <c:v>41609.5</c:v>
              </c:pt>
              <c:pt idx="1450">
                <c:v>41627.5</c:v>
              </c:pt>
              <c:pt idx="1451">
                <c:v>41627.5</c:v>
              </c:pt>
              <c:pt idx="1452">
                <c:v>41627.5</c:v>
              </c:pt>
              <c:pt idx="1453">
                <c:v>41627.5</c:v>
              </c:pt>
              <c:pt idx="1454">
                <c:v>41627.5</c:v>
              </c:pt>
              <c:pt idx="1455">
                <c:v>41639.5</c:v>
              </c:pt>
              <c:pt idx="1456">
                <c:v>41639.5</c:v>
              </c:pt>
              <c:pt idx="1457">
                <c:v>41639.5</c:v>
              </c:pt>
              <c:pt idx="1458">
                <c:v>41679</c:v>
              </c:pt>
              <c:pt idx="1459">
                <c:v>41694</c:v>
              </c:pt>
              <c:pt idx="1460">
                <c:v>41712</c:v>
              </c:pt>
              <c:pt idx="1461">
                <c:v>41712</c:v>
              </c:pt>
              <c:pt idx="1462">
                <c:v>41712</c:v>
              </c:pt>
              <c:pt idx="1463">
                <c:v>41712</c:v>
              </c:pt>
              <c:pt idx="1464">
                <c:v>41712</c:v>
              </c:pt>
              <c:pt idx="1465">
                <c:v>41712</c:v>
              </c:pt>
              <c:pt idx="1466">
                <c:v>41712</c:v>
              </c:pt>
              <c:pt idx="1467">
                <c:v>41712</c:v>
              </c:pt>
              <c:pt idx="1468">
                <c:v>41712</c:v>
              </c:pt>
              <c:pt idx="1469">
                <c:v>41805</c:v>
              </c:pt>
              <c:pt idx="1470">
                <c:v>41805</c:v>
              </c:pt>
              <c:pt idx="1471">
                <c:v>41805</c:v>
              </c:pt>
              <c:pt idx="1472">
                <c:v>41805</c:v>
              </c:pt>
              <c:pt idx="1473">
                <c:v>41818</c:v>
              </c:pt>
              <c:pt idx="1474">
                <c:v>41830</c:v>
              </c:pt>
              <c:pt idx="1475">
                <c:v>41912</c:v>
              </c:pt>
              <c:pt idx="1476">
                <c:v>41932.5</c:v>
              </c:pt>
              <c:pt idx="1477">
                <c:v>41932.5</c:v>
              </c:pt>
              <c:pt idx="1478">
                <c:v>41982.5</c:v>
              </c:pt>
              <c:pt idx="1479">
                <c:v>42142.5</c:v>
              </c:pt>
              <c:pt idx="1480">
                <c:v>42683.5</c:v>
              </c:pt>
              <c:pt idx="1481">
                <c:v>42709.5</c:v>
              </c:pt>
              <c:pt idx="1482">
                <c:v>42718.5</c:v>
              </c:pt>
              <c:pt idx="1483">
                <c:v>42733.5</c:v>
              </c:pt>
              <c:pt idx="1484">
                <c:v>42742.5</c:v>
              </c:pt>
              <c:pt idx="1485">
                <c:v>42748.5</c:v>
              </c:pt>
              <c:pt idx="1486">
                <c:v>42770.5</c:v>
              </c:pt>
              <c:pt idx="1487">
                <c:v>42772.5</c:v>
              </c:pt>
              <c:pt idx="1488">
                <c:v>42775.5</c:v>
              </c:pt>
              <c:pt idx="1489">
                <c:v>42775.5</c:v>
              </c:pt>
              <c:pt idx="1490">
                <c:v>42799.5</c:v>
              </c:pt>
              <c:pt idx="1491">
                <c:v>42800</c:v>
              </c:pt>
              <c:pt idx="1492">
                <c:v>42805.5</c:v>
              </c:pt>
              <c:pt idx="1493">
                <c:v>42806</c:v>
              </c:pt>
              <c:pt idx="1494">
                <c:v>42818</c:v>
              </c:pt>
              <c:pt idx="1495">
                <c:v>42818.5</c:v>
              </c:pt>
              <c:pt idx="1496">
                <c:v>42882</c:v>
              </c:pt>
              <c:pt idx="1497">
                <c:v>42890.5</c:v>
              </c:pt>
              <c:pt idx="1498">
                <c:v>42971</c:v>
              </c:pt>
              <c:pt idx="1499">
                <c:v>42971</c:v>
              </c:pt>
              <c:pt idx="1500">
                <c:v>42971</c:v>
              </c:pt>
              <c:pt idx="1501">
                <c:v>42983</c:v>
              </c:pt>
              <c:pt idx="1502">
                <c:v>42992</c:v>
              </c:pt>
              <c:pt idx="1503">
                <c:v>43020</c:v>
              </c:pt>
              <c:pt idx="1504">
                <c:v>43029</c:v>
              </c:pt>
              <c:pt idx="1505">
                <c:v>43058.5</c:v>
              </c:pt>
              <c:pt idx="1506">
                <c:v>43103.5</c:v>
              </c:pt>
              <c:pt idx="1507">
                <c:v>43118.5</c:v>
              </c:pt>
              <c:pt idx="1508">
                <c:v>43134.5</c:v>
              </c:pt>
              <c:pt idx="1509">
                <c:v>43225</c:v>
              </c:pt>
              <c:pt idx="1510">
                <c:v>43294</c:v>
              </c:pt>
              <c:pt idx="1511">
                <c:v>43755</c:v>
              </c:pt>
              <c:pt idx="1512">
                <c:v>43758</c:v>
              </c:pt>
              <c:pt idx="1513">
                <c:v>43761</c:v>
              </c:pt>
              <c:pt idx="1514">
                <c:v>43837</c:v>
              </c:pt>
              <c:pt idx="1515">
                <c:v>43866.5</c:v>
              </c:pt>
              <c:pt idx="1516">
                <c:v>43870</c:v>
              </c:pt>
              <c:pt idx="1517">
                <c:v>43872.5</c:v>
              </c:pt>
              <c:pt idx="1518">
                <c:v>43912</c:v>
              </c:pt>
              <c:pt idx="1519">
                <c:v>43932.5</c:v>
              </c:pt>
              <c:pt idx="1520">
                <c:v>43935.5</c:v>
              </c:pt>
              <c:pt idx="1521">
                <c:v>43939.5</c:v>
              </c:pt>
              <c:pt idx="1522">
                <c:v>43968.5</c:v>
              </c:pt>
              <c:pt idx="1523">
                <c:v>43969</c:v>
              </c:pt>
              <c:pt idx="1524">
                <c:v>44011.5</c:v>
              </c:pt>
              <c:pt idx="1525">
                <c:v>44013.5</c:v>
              </c:pt>
              <c:pt idx="1526">
                <c:v>44025.5</c:v>
              </c:pt>
              <c:pt idx="1527">
                <c:v>44041.5</c:v>
              </c:pt>
              <c:pt idx="1528">
                <c:v>44065.5</c:v>
              </c:pt>
              <c:pt idx="1529">
                <c:v>44080</c:v>
              </c:pt>
              <c:pt idx="1530">
                <c:v>44083</c:v>
              </c:pt>
              <c:pt idx="1531">
                <c:v>44093</c:v>
              </c:pt>
              <c:pt idx="1532">
                <c:v>44098</c:v>
              </c:pt>
              <c:pt idx="1533">
                <c:v>44101</c:v>
              </c:pt>
              <c:pt idx="1534">
                <c:v>44107</c:v>
              </c:pt>
              <c:pt idx="1535">
                <c:v>44174</c:v>
              </c:pt>
              <c:pt idx="1536">
                <c:v>44174</c:v>
              </c:pt>
              <c:pt idx="1537">
                <c:v>44177</c:v>
              </c:pt>
              <c:pt idx="1538">
                <c:v>44180</c:v>
              </c:pt>
              <c:pt idx="1539">
                <c:v>44201.5</c:v>
              </c:pt>
              <c:pt idx="1540">
                <c:v>44261.5</c:v>
              </c:pt>
              <c:pt idx="1541">
                <c:v>44357</c:v>
              </c:pt>
              <c:pt idx="1542">
                <c:v>44357</c:v>
              </c:pt>
              <c:pt idx="1543">
                <c:v>44764.5</c:v>
              </c:pt>
              <c:pt idx="1544">
                <c:v>44818.5</c:v>
              </c:pt>
              <c:pt idx="1545">
                <c:v>44885.5</c:v>
              </c:pt>
              <c:pt idx="1546">
                <c:v>44904</c:v>
              </c:pt>
              <c:pt idx="1547">
                <c:v>44912</c:v>
              </c:pt>
              <c:pt idx="1548">
                <c:v>44915</c:v>
              </c:pt>
              <c:pt idx="1549">
                <c:v>44924</c:v>
              </c:pt>
              <c:pt idx="1550">
                <c:v>44924</c:v>
              </c:pt>
              <c:pt idx="1551">
                <c:v>44924</c:v>
              </c:pt>
              <c:pt idx="1552">
                <c:v>44924</c:v>
              </c:pt>
              <c:pt idx="1553">
                <c:v>44930</c:v>
              </c:pt>
              <c:pt idx="1554">
                <c:v>44930</c:v>
              </c:pt>
              <c:pt idx="1555">
                <c:v>44930</c:v>
              </c:pt>
              <c:pt idx="1556">
                <c:v>44930</c:v>
              </c:pt>
              <c:pt idx="1557">
                <c:v>44930</c:v>
              </c:pt>
              <c:pt idx="1558">
                <c:v>44963</c:v>
              </c:pt>
              <c:pt idx="1559">
                <c:v>44975</c:v>
              </c:pt>
              <c:pt idx="1560">
                <c:v>44975</c:v>
              </c:pt>
              <c:pt idx="1561">
                <c:v>44987</c:v>
              </c:pt>
              <c:pt idx="1562">
                <c:v>44990</c:v>
              </c:pt>
              <c:pt idx="1563">
                <c:v>44990</c:v>
              </c:pt>
              <c:pt idx="1564">
                <c:v>44990</c:v>
              </c:pt>
              <c:pt idx="1565">
                <c:v>44991</c:v>
              </c:pt>
              <c:pt idx="1566">
                <c:v>44996</c:v>
              </c:pt>
              <c:pt idx="1567">
                <c:v>45012</c:v>
              </c:pt>
              <c:pt idx="1568">
                <c:v>45021</c:v>
              </c:pt>
              <c:pt idx="1569">
                <c:v>45030</c:v>
              </c:pt>
              <c:pt idx="1570">
                <c:v>45036</c:v>
              </c:pt>
              <c:pt idx="1571">
                <c:v>45042</c:v>
              </c:pt>
              <c:pt idx="1572">
                <c:v>45066</c:v>
              </c:pt>
              <c:pt idx="1573">
                <c:v>45069</c:v>
              </c:pt>
              <c:pt idx="1574">
                <c:v>45075.5</c:v>
              </c:pt>
              <c:pt idx="1575">
                <c:v>45090</c:v>
              </c:pt>
              <c:pt idx="1576">
                <c:v>45159.5</c:v>
              </c:pt>
              <c:pt idx="1577">
                <c:v>45187</c:v>
              </c:pt>
              <c:pt idx="1578">
                <c:v>45195.5</c:v>
              </c:pt>
              <c:pt idx="1579">
                <c:v>45229</c:v>
              </c:pt>
              <c:pt idx="1580">
                <c:v>45255.5</c:v>
              </c:pt>
              <c:pt idx="1581">
                <c:v>45279</c:v>
              </c:pt>
              <c:pt idx="1582">
                <c:v>45282</c:v>
              </c:pt>
              <c:pt idx="1583">
                <c:v>45298</c:v>
              </c:pt>
              <c:pt idx="1584">
                <c:v>45301</c:v>
              </c:pt>
              <c:pt idx="1585">
                <c:v>45304</c:v>
              </c:pt>
              <c:pt idx="1586">
                <c:v>45316</c:v>
              </c:pt>
              <c:pt idx="1587">
                <c:v>45337</c:v>
              </c:pt>
              <c:pt idx="1588">
                <c:v>45343</c:v>
              </c:pt>
              <c:pt idx="1589">
                <c:v>45391.5</c:v>
              </c:pt>
              <c:pt idx="1590">
                <c:v>45402.5</c:v>
              </c:pt>
              <c:pt idx="1591">
                <c:v>45423.5</c:v>
              </c:pt>
              <c:pt idx="1592">
                <c:v>46105.5</c:v>
              </c:pt>
              <c:pt idx="1593">
                <c:v>46130</c:v>
              </c:pt>
              <c:pt idx="1594">
                <c:v>46133</c:v>
              </c:pt>
              <c:pt idx="1595">
                <c:v>46136</c:v>
              </c:pt>
              <c:pt idx="1596">
                <c:v>46141</c:v>
              </c:pt>
              <c:pt idx="1597">
                <c:v>46147</c:v>
              </c:pt>
              <c:pt idx="1598">
                <c:v>46150</c:v>
              </c:pt>
              <c:pt idx="1599">
                <c:v>46150</c:v>
              </c:pt>
              <c:pt idx="1600">
                <c:v>46153</c:v>
              </c:pt>
              <c:pt idx="1601">
                <c:v>46160</c:v>
              </c:pt>
              <c:pt idx="1602">
                <c:v>46166</c:v>
              </c:pt>
              <c:pt idx="1603">
                <c:v>46166</c:v>
              </c:pt>
              <c:pt idx="1604">
                <c:v>46169</c:v>
              </c:pt>
              <c:pt idx="1605">
                <c:v>46172</c:v>
              </c:pt>
              <c:pt idx="1606">
                <c:v>46178</c:v>
              </c:pt>
              <c:pt idx="1607">
                <c:v>46187</c:v>
              </c:pt>
              <c:pt idx="1608">
                <c:v>46214</c:v>
              </c:pt>
              <c:pt idx="1609">
                <c:v>46226</c:v>
              </c:pt>
              <c:pt idx="1610">
                <c:v>46229</c:v>
              </c:pt>
              <c:pt idx="1611">
                <c:v>46231.5</c:v>
              </c:pt>
              <c:pt idx="1612">
                <c:v>46231.5</c:v>
              </c:pt>
              <c:pt idx="1613">
                <c:v>46247</c:v>
              </c:pt>
              <c:pt idx="1614">
                <c:v>46253.5</c:v>
              </c:pt>
              <c:pt idx="1615">
                <c:v>46280</c:v>
              </c:pt>
              <c:pt idx="1616">
                <c:v>46337.5</c:v>
              </c:pt>
              <c:pt idx="1617">
                <c:v>46404</c:v>
              </c:pt>
              <c:pt idx="1618">
                <c:v>46427</c:v>
              </c:pt>
              <c:pt idx="1619">
                <c:v>46436</c:v>
              </c:pt>
              <c:pt idx="1620">
                <c:v>46475</c:v>
              </c:pt>
              <c:pt idx="1621">
                <c:v>46475</c:v>
              </c:pt>
              <c:pt idx="1622">
                <c:v>46475</c:v>
              </c:pt>
              <c:pt idx="1623">
                <c:v>46491</c:v>
              </c:pt>
              <c:pt idx="1624">
                <c:v>46506</c:v>
              </c:pt>
              <c:pt idx="1625">
                <c:v>46512</c:v>
              </c:pt>
              <c:pt idx="1626">
                <c:v>47024</c:v>
              </c:pt>
              <c:pt idx="1627">
                <c:v>47037</c:v>
              </c:pt>
              <c:pt idx="1628">
                <c:v>47147.5</c:v>
              </c:pt>
              <c:pt idx="1629">
                <c:v>47147.5</c:v>
              </c:pt>
              <c:pt idx="1630">
                <c:v>47147.5</c:v>
              </c:pt>
              <c:pt idx="1631">
                <c:v>47147.5</c:v>
              </c:pt>
              <c:pt idx="1632">
                <c:v>47150.5</c:v>
              </c:pt>
              <c:pt idx="1633">
                <c:v>47174.5</c:v>
              </c:pt>
              <c:pt idx="1634">
                <c:v>47174.5</c:v>
              </c:pt>
              <c:pt idx="1635">
                <c:v>47180.5</c:v>
              </c:pt>
              <c:pt idx="1636">
                <c:v>47205</c:v>
              </c:pt>
              <c:pt idx="1637">
                <c:v>47205</c:v>
              </c:pt>
              <c:pt idx="1638">
                <c:v>47207.5</c:v>
              </c:pt>
              <c:pt idx="1639">
                <c:v>47207.5</c:v>
              </c:pt>
              <c:pt idx="1640">
                <c:v>47226.5</c:v>
              </c:pt>
              <c:pt idx="1641">
                <c:v>47256.5</c:v>
              </c:pt>
              <c:pt idx="1642">
                <c:v>47298</c:v>
              </c:pt>
              <c:pt idx="1643">
                <c:v>47376</c:v>
              </c:pt>
              <c:pt idx="1644">
                <c:v>47376.5</c:v>
              </c:pt>
              <c:pt idx="1645">
                <c:v>47376.5</c:v>
              </c:pt>
              <c:pt idx="1646">
                <c:v>47386</c:v>
              </c:pt>
              <c:pt idx="1647">
                <c:v>47401</c:v>
              </c:pt>
              <c:pt idx="1648">
                <c:v>47413</c:v>
              </c:pt>
              <c:pt idx="1649">
                <c:v>47488.5</c:v>
              </c:pt>
              <c:pt idx="1650">
                <c:v>47522</c:v>
              </c:pt>
              <c:pt idx="1651">
                <c:v>47564</c:v>
              </c:pt>
              <c:pt idx="1652">
                <c:v>47575</c:v>
              </c:pt>
              <c:pt idx="1653">
                <c:v>47578</c:v>
              </c:pt>
              <c:pt idx="1654">
                <c:v>47581</c:v>
              </c:pt>
              <c:pt idx="1655">
                <c:v>47581</c:v>
              </c:pt>
              <c:pt idx="1656">
                <c:v>47591</c:v>
              </c:pt>
              <c:pt idx="1657">
                <c:v>47597</c:v>
              </c:pt>
              <c:pt idx="1658">
                <c:v>47636</c:v>
              </c:pt>
              <c:pt idx="1659">
                <c:v>47653</c:v>
              </c:pt>
              <c:pt idx="1660">
                <c:v>47675</c:v>
              </c:pt>
              <c:pt idx="1661">
                <c:v>48088.5</c:v>
              </c:pt>
              <c:pt idx="1662">
                <c:v>48133</c:v>
              </c:pt>
              <c:pt idx="1663">
                <c:v>48205</c:v>
              </c:pt>
              <c:pt idx="1664">
                <c:v>48208</c:v>
              </c:pt>
              <c:pt idx="1665">
                <c:v>48211</c:v>
              </c:pt>
              <c:pt idx="1666">
                <c:v>48214</c:v>
              </c:pt>
              <c:pt idx="1667">
                <c:v>48217</c:v>
              </c:pt>
              <c:pt idx="1668">
                <c:v>48220</c:v>
              </c:pt>
              <c:pt idx="1669">
                <c:v>48223</c:v>
              </c:pt>
              <c:pt idx="1670">
                <c:v>48229</c:v>
              </c:pt>
              <c:pt idx="1671">
                <c:v>48232</c:v>
              </c:pt>
              <c:pt idx="1672">
                <c:v>48244</c:v>
              </c:pt>
              <c:pt idx="1673">
                <c:v>48257</c:v>
              </c:pt>
              <c:pt idx="1674">
                <c:v>48257</c:v>
              </c:pt>
              <c:pt idx="1675">
                <c:v>48289.5</c:v>
              </c:pt>
              <c:pt idx="1676">
                <c:v>48289.5</c:v>
              </c:pt>
              <c:pt idx="1677">
                <c:v>48289.5</c:v>
              </c:pt>
              <c:pt idx="1678">
                <c:v>48289.5</c:v>
              </c:pt>
              <c:pt idx="1679">
                <c:v>48289.5</c:v>
              </c:pt>
              <c:pt idx="1680">
                <c:v>48289.5</c:v>
              </c:pt>
              <c:pt idx="1681">
                <c:v>48290</c:v>
              </c:pt>
              <c:pt idx="1682">
                <c:v>48320.5</c:v>
              </c:pt>
              <c:pt idx="1683">
                <c:v>48415.5</c:v>
              </c:pt>
              <c:pt idx="1684">
                <c:v>48416</c:v>
              </c:pt>
              <c:pt idx="1685">
                <c:v>48419.5</c:v>
              </c:pt>
              <c:pt idx="1686">
                <c:v>48450</c:v>
              </c:pt>
              <c:pt idx="1687">
                <c:v>48460.5</c:v>
              </c:pt>
              <c:pt idx="1688">
                <c:v>48461</c:v>
              </c:pt>
              <c:pt idx="1689">
                <c:v>48467</c:v>
              </c:pt>
              <c:pt idx="1690">
                <c:v>48497</c:v>
              </c:pt>
              <c:pt idx="1691">
                <c:v>48497.5</c:v>
              </c:pt>
              <c:pt idx="1692">
                <c:v>48500</c:v>
              </c:pt>
              <c:pt idx="1693">
                <c:v>48500.5</c:v>
              </c:pt>
              <c:pt idx="1694">
                <c:v>48509</c:v>
              </c:pt>
              <c:pt idx="1695">
                <c:v>48512</c:v>
              </c:pt>
              <c:pt idx="1696">
                <c:v>48512.5</c:v>
              </c:pt>
              <c:pt idx="1697">
                <c:v>48513</c:v>
              </c:pt>
              <c:pt idx="1698">
                <c:v>48540</c:v>
              </c:pt>
              <c:pt idx="1699">
                <c:v>48546</c:v>
              </c:pt>
              <c:pt idx="1700">
                <c:v>48552</c:v>
              </c:pt>
              <c:pt idx="1701">
                <c:v>48552</c:v>
              </c:pt>
              <c:pt idx="1702">
                <c:v>48558</c:v>
              </c:pt>
              <c:pt idx="1703">
                <c:v>48561</c:v>
              </c:pt>
              <c:pt idx="1704">
                <c:v>48573</c:v>
              </c:pt>
              <c:pt idx="1705">
                <c:v>48588</c:v>
              </c:pt>
              <c:pt idx="1706">
                <c:v>48591</c:v>
              </c:pt>
              <c:pt idx="1707">
                <c:v>48645.5</c:v>
              </c:pt>
              <c:pt idx="1708">
                <c:v>48656.5</c:v>
              </c:pt>
              <c:pt idx="1709">
                <c:v>48672.5</c:v>
              </c:pt>
              <c:pt idx="1710">
                <c:v>48720</c:v>
              </c:pt>
              <c:pt idx="1711">
                <c:v>48723</c:v>
              </c:pt>
              <c:pt idx="1712">
                <c:v>48747</c:v>
              </c:pt>
              <c:pt idx="1713">
                <c:v>48781</c:v>
              </c:pt>
              <c:pt idx="1714">
                <c:v>49209.5</c:v>
              </c:pt>
              <c:pt idx="1715">
                <c:v>49338</c:v>
              </c:pt>
              <c:pt idx="1716">
                <c:v>49341</c:v>
              </c:pt>
              <c:pt idx="1717">
                <c:v>49354</c:v>
              </c:pt>
              <c:pt idx="1718">
                <c:v>49362</c:v>
              </c:pt>
              <c:pt idx="1719">
                <c:v>49362</c:v>
              </c:pt>
              <c:pt idx="1720">
                <c:v>49378</c:v>
              </c:pt>
              <c:pt idx="1721">
                <c:v>49395</c:v>
              </c:pt>
              <c:pt idx="1722">
                <c:v>49398.5</c:v>
              </c:pt>
              <c:pt idx="1723">
                <c:v>49401.5</c:v>
              </c:pt>
              <c:pt idx="1724">
                <c:v>49405</c:v>
              </c:pt>
              <c:pt idx="1725">
                <c:v>49407.5</c:v>
              </c:pt>
              <c:pt idx="1726">
                <c:v>49408</c:v>
              </c:pt>
              <c:pt idx="1727">
                <c:v>49416</c:v>
              </c:pt>
              <c:pt idx="1728">
                <c:v>49419</c:v>
              </c:pt>
              <c:pt idx="1729">
                <c:v>49420</c:v>
              </c:pt>
              <c:pt idx="1730">
                <c:v>49423</c:v>
              </c:pt>
              <c:pt idx="1731">
                <c:v>49437</c:v>
              </c:pt>
              <c:pt idx="1732">
                <c:v>49437.5</c:v>
              </c:pt>
              <c:pt idx="1733">
                <c:v>49462.5</c:v>
              </c:pt>
              <c:pt idx="1734">
                <c:v>49479.5</c:v>
              </c:pt>
              <c:pt idx="1735">
                <c:v>49494.5</c:v>
              </c:pt>
              <c:pt idx="1736">
                <c:v>49530.5</c:v>
              </c:pt>
              <c:pt idx="1737">
                <c:v>49536.5</c:v>
              </c:pt>
              <c:pt idx="1738">
                <c:v>49559</c:v>
              </c:pt>
              <c:pt idx="1739">
                <c:v>49561.5</c:v>
              </c:pt>
              <c:pt idx="1740">
                <c:v>49564.5</c:v>
              </c:pt>
              <c:pt idx="1741">
                <c:v>49579</c:v>
              </c:pt>
              <c:pt idx="1742">
                <c:v>49592</c:v>
              </c:pt>
              <c:pt idx="1743">
                <c:v>49610</c:v>
              </c:pt>
              <c:pt idx="1744">
                <c:v>49616</c:v>
              </c:pt>
              <c:pt idx="1745">
                <c:v>49617</c:v>
              </c:pt>
              <c:pt idx="1746">
                <c:v>49620.5</c:v>
              </c:pt>
              <c:pt idx="1747">
                <c:v>49621</c:v>
              </c:pt>
              <c:pt idx="1748">
                <c:v>49628</c:v>
              </c:pt>
              <c:pt idx="1749">
                <c:v>49643</c:v>
              </c:pt>
              <c:pt idx="1750">
                <c:v>49643</c:v>
              </c:pt>
              <c:pt idx="1751">
                <c:v>49649</c:v>
              </c:pt>
              <c:pt idx="1752">
                <c:v>49684</c:v>
              </c:pt>
              <c:pt idx="1753">
                <c:v>49691</c:v>
              </c:pt>
              <c:pt idx="1754">
                <c:v>49694</c:v>
              </c:pt>
              <c:pt idx="1755">
                <c:v>49715</c:v>
              </c:pt>
              <c:pt idx="1756">
                <c:v>49736</c:v>
              </c:pt>
              <c:pt idx="1757">
                <c:v>49799.5</c:v>
              </c:pt>
              <c:pt idx="1758">
                <c:v>49853</c:v>
              </c:pt>
              <c:pt idx="1759">
                <c:v>49880</c:v>
              </c:pt>
              <c:pt idx="1760">
                <c:v>50353.5</c:v>
              </c:pt>
              <c:pt idx="1761">
                <c:v>50507</c:v>
              </c:pt>
              <c:pt idx="1762">
                <c:v>50517</c:v>
              </c:pt>
              <c:pt idx="1763">
                <c:v>50525</c:v>
              </c:pt>
              <c:pt idx="1764">
                <c:v>50531</c:v>
              </c:pt>
              <c:pt idx="1765">
                <c:v>50579.5</c:v>
              </c:pt>
              <c:pt idx="1766">
                <c:v>50584</c:v>
              </c:pt>
              <c:pt idx="1767">
                <c:v>50585</c:v>
              </c:pt>
              <c:pt idx="1768">
                <c:v>50585.5</c:v>
              </c:pt>
              <c:pt idx="1769">
                <c:v>50594.5</c:v>
              </c:pt>
              <c:pt idx="1770">
                <c:v>50597</c:v>
              </c:pt>
              <c:pt idx="1771">
                <c:v>50597.5</c:v>
              </c:pt>
              <c:pt idx="1772">
                <c:v>50627.5</c:v>
              </c:pt>
              <c:pt idx="1773">
                <c:v>50681.5</c:v>
              </c:pt>
              <c:pt idx="1774">
                <c:v>50682</c:v>
              </c:pt>
              <c:pt idx="1775">
                <c:v>50682.5</c:v>
              </c:pt>
              <c:pt idx="1776">
                <c:v>50682.5</c:v>
              </c:pt>
              <c:pt idx="1777">
                <c:v>50691.5</c:v>
              </c:pt>
              <c:pt idx="1778">
                <c:v>50700.5</c:v>
              </c:pt>
              <c:pt idx="1779">
                <c:v>50700.5</c:v>
              </c:pt>
              <c:pt idx="1780">
                <c:v>50791</c:v>
              </c:pt>
              <c:pt idx="1781">
                <c:v>50835</c:v>
              </c:pt>
              <c:pt idx="1782">
                <c:v>50835</c:v>
              </c:pt>
              <c:pt idx="1783">
                <c:v>50838</c:v>
              </c:pt>
              <c:pt idx="1784">
                <c:v>50841</c:v>
              </c:pt>
              <c:pt idx="1785">
                <c:v>50896</c:v>
              </c:pt>
              <c:pt idx="1786">
                <c:v>50959.5</c:v>
              </c:pt>
              <c:pt idx="1787">
                <c:v>50976.5</c:v>
              </c:pt>
              <c:pt idx="1788">
                <c:v>51519.5</c:v>
              </c:pt>
              <c:pt idx="1789">
                <c:v>51522.5</c:v>
              </c:pt>
              <c:pt idx="1790">
                <c:v>51646.5</c:v>
              </c:pt>
              <c:pt idx="1791">
                <c:v>51656</c:v>
              </c:pt>
              <c:pt idx="1792">
                <c:v>51659</c:v>
              </c:pt>
              <c:pt idx="1793">
                <c:v>51676.5</c:v>
              </c:pt>
              <c:pt idx="1794">
                <c:v>51691</c:v>
              </c:pt>
              <c:pt idx="1795">
                <c:v>51719</c:v>
              </c:pt>
              <c:pt idx="1796">
                <c:v>51743</c:v>
              </c:pt>
              <c:pt idx="1797">
                <c:v>51748</c:v>
              </c:pt>
              <c:pt idx="1798">
                <c:v>51749</c:v>
              </c:pt>
              <c:pt idx="1799">
                <c:v>51755</c:v>
              </c:pt>
              <c:pt idx="1800">
                <c:v>51755</c:v>
              </c:pt>
              <c:pt idx="1801">
                <c:v>51772</c:v>
              </c:pt>
              <c:pt idx="1802">
                <c:v>51773.5</c:v>
              </c:pt>
              <c:pt idx="1803">
                <c:v>51776.5</c:v>
              </c:pt>
              <c:pt idx="1804">
                <c:v>51788.5</c:v>
              </c:pt>
              <c:pt idx="1805">
                <c:v>51824.5</c:v>
              </c:pt>
              <c:pt idx="1806">
                <c:v>51842.5</c:v>
              </c:pt>
              <c:pt idx="1807">
                <c:v>51905.5</c:v>
              </c:pt>
              <c:pt idx="1808">
                <c:v>51947</c:v>
              </c:pt>
              <c:pt idx="1809">
                <c:v>52560</c:v>
              </c:pt>
              <c:pt idx="1810">
                <c:v>52565</c:v>
              </c:pt>
              <c:pt idx="1811">
                <c:v>52656.5</c:v>
              </c:pt>
              <c:pt idx="1812">
                <c:v>52737</c:v>
              </c:pt>
              <c:pt idx="1813">
                <c:v>52740</c:v>
              </c:pt>
              <c:pt idx="1814">
                <c:v>52758</c:v>
              </c:pt>
              <c:pt idx="1815">
                <c:v>52794</c:v>
              </c:pt>
              <c:pt idx="1816">
                <c:v>52800</c:v>
              </c:pt>
              <c:pt idx="1817">
                <c:v>52833</c:v>
              </c:pt>
              <c:pt idx="1818">
                <c:v>52848</c:v>
              </c:pt>
              <c:pt idx="1819">
                <c:v>52851</c:v>
              </c:pt>
              <c:pt idx="1820">
                <c:v>52854</c:v>
              </c:pt>
              <c:pt idx="1821">
                <c:v>52861</c:v>
              </c:pt>
              <c:pt idx="1822">
                <c:v>52869</c:v>
              </c:pt>
              <c:pt idx="1823">
                <c:v>52869.5</c:v>
              </c:pt>
              <c:pt idx="1824">
                <c:v>52899</c:v>
              </c:pt>
              <c:pt idx="1825">
                <c:v>52923</c:v>
              </c:pt>
              <c:pt idx="1826">
                <c:v>52950</c:v>
              </c:pt>
              <c:pt idx="1827">
                <c:v>52950.5</c:v>
              </c:pt>
              <c:pt idx="1828">
                <c:v>53152</c:v>
              </c:pt>
              <c:pt idx="1829">
                <c:v>53155</c:v>
              </c:pt>
              <c:pt idx="1830">
                <c:v>53158</c:v>
              </c:pt>
              <c:pt idx="1831">
                <c:v>53698.5</c:v>
              </c:pt>
              <c:pt idx="1832">
                <c:v>53710</c:v>
              </c:pt>
              <c:pt idx="1833">
                <c:v>53713</c:v>
              </c:pt>
              <c:pt idx="1834">
                <c:v>53716</c:v>
              </c:pt>
              <c:pt idx="1835">
                <c:v>53848</c:v>
              </c:pt>
              <c:pt idx="1836">
                <c:v>53916</c:v>
              </c:pt>
              <c:pt idx="1837">
                <c:v>53926.5</c:v>
              </c:pt>
              <c:pt idx="1838">
                <c:v>53953.5</c:v>
              </c:pt>
              <c:pt idx="1839">
                <c:v>53964</c:v>
              </c:pt>
              <c:pt idx="1840">
                <c:v>53983.5</c:v>
              </c:pt>
              <c:pt idx="1841">
                <c:v>53986.5</c:v>
              </c:pt>
              <c:pt idx="1842">
                <c:v>54081</c:v>
              </c:pt>
              <c:pt idx="1843">
                <c:v>54090</c:v>
              </c:pt>
              <c:pt idx="1844">
                <c:v>54144.5</c:v>
              </c:pt>
              <c:pt idx="1845">
                <c:v>54969.5</c:v>
              </c:pt>
              <c:pt idx="1846">
                <c:v>55027.5</c:v>
              </c:pt>
              <c:pt idx="1847">
                <c:v>55029.5</c:v>
              </c:pt>
              <c:pt idx="1848">
                <c:v>55029.5</c:v>
              </c:pt>
              <c:pt idx="1849">
                <c:v>55066</c:v>
              </c:pt>
              <c:pt idx="1850">
                <c:v>55094.5</c:v>
              </c:pt>
              <c:pt idx="1851">
                <c:v>55171.5</c:v>
              </c:pt>
              <c:pt idx="1852">
                <c:v>55238</c:v>
              </c:pt>
              <c:pt idx="1853">
                <c:v>55310</c:v>
              </c:pt>
              <c:pt idx="1854">
                <c:v>55937.5</c:v>
              </c:pt>
              <c:pt idx="1855">
                <c:v>55943.5</c:v>
              </c:pt>
              <c:pt idx="1856">
                <c:v>55954.5</c:v>
              </c:pt>
              <c:pt idx="1857">
                <c:v>56005.5</c:v>
              </c:pt>
              <c:pt idx="1858">
                <c:v>56018</c:v>
              </c:pt>
              <c:pt idx="1859">
                <c:v>56019</c:v>
              </c:pt>
              <c:pt idx="1860">
                <c:v>56354</c:v>
              </c:pt>
              <c:pt idx="1861">
                <c:v>56360</c:v>
              </c:pt>
              <c:pt idx="1862">
                <c:v>56448.5</c:v>
              </c:pt>
              <c:pt idx="1863">
                <c:v>57070.5</c:v>
              </c:pt>
              <c:pt idx="1864">
                <c:v>57090.5</c:v>
              </c:pt>
              <c:pt idx="1865">
                <c:v>57111.5</c:v>
              </c:pt>
              <c:pt idx="1866">
                <c:v>57111.5</c:v>
              </c:pt>
              <c:pt idx="1867">
                <c:v>57253</c:v>
              </c:pt>
              <c:pt idx="1868">
                <c:v>57262</c:v>
              </c:pt>
              <c:pt idx="1869">
                <c:v>57329</c:v>
              </c:pt>
              <c:pt idx="1870">
                <c:v>57584</c:v>
              </c:pt>
              <c:pt idx="1871">
                <c:v>58118</c:v>
              </c:pt>
              <c:pt idx="1872">
                <c:v>58124</c:v>
              </c:pt>
              <c:pt idx="1873">
                <c:v>58140</c:v>
              </c:pt>
              <c:pt idx="1874">
                <c:v>58252.5</c:v>
              </c:pt>
              <c:pt idx="1875">
                <c:v>58253</c:v>
              </c:pt>
              <c:pt idx="1876">
                <c:v>58253.5</c:v>
              </c:pt>
              <c:pt idx="1877">
                <c:v>58254</c:v>
              </c:pt>
              <c:pt idx="1878">
                <c:v>58299.5</c:v>
              </c:pt>
              <c:pt idx="1879">
                <c:v>58301.5</c:v>
              </c:pt>
              <c:pt idx="1880">
                <c:v>58307.5</c:v>
              </c:pt>
              <c:pt idx="1881">
                <c:v>58323.5</c:v>
              </c:pt>
              <c:pt idx="1882">
                <c:v>58381</c:v>
              </c:pt>
              <c:pt idx="1883">
                <c:v>58419</c:v>
              </c:pt>
              <c:pt idx="1884">
                <c:v>58444</c:v>
              </c:pt>
              <c:pt idx="1885">
                <c:v>58478</c:v>
              </c:pt>
              <c:pt idx="1886">
                <c:v>58507</c:v>
              </c:pt>
              <c:pt idx="1887">
                <c:v>59173.5</c:v>
              </c:pt>
              <c:pt idx="1888">
                <c:v>59260</c:v>
              </c:pt>
              <c:pt idx="1889">
                <c:v>59308.5</c:v>
              </c:pt>
              <c:pt idx="1890">
                <c:v>59388.5</c:v>
              </c:pt>
              <c:pt idx="1891">
                <c:v>59389</c:v>
              </c:pt>
              <c:pt idx="1892">
                <c:v>59443.5</c:v>
              </c:pt>
              <c:pt idx="1893">
                <c:v>59444</c:v>
              </c:pt>
              <c:pt idx="1894">
                <c:v>59482.5</c:v>
              </c:pt>
              <c:pt idx="1895">
                <c:v>59483</c:v>
              </c:pt>
              <c:pt idx="1896">
                <c:v>59538</c:v>
              </c:pt>
              <c:pt idx="1897">
                <c:v>59543</c:v>
              </c:pt>
              <c:pt idx="1898">
                <c:v>59600</c:v>
              </c:pt>
              <c:pt idx="1899">
                <c:v>59649</c:v>
              </c:pt>
              <c:pt idx="1900">
                <c:v>60170</c:v>
              </c:pt>
              <c:pt idx="1901">
                <c:v>60363</c:v>
              </c:pt>
              <c:pt idx="1902">
                <c:v>60377.5</c:v>
              </c:pt>
              <c:pt idx="1903">
                <c:v>60468</c:v>
              </c:pt>
              <c:pt idx="1904">
                <c:v>60468.5</c:v>
              </c:pt>
              <c:pt idx="1905">
                <c:v>60568</c:v>
              </c:pt>
              <c:pt idx="1906">
                <c:v>60598</c:v>
              </c:pt>
              <c:pt idx="1907">
                <c:v>60613.5</c:v>
              </c:pt>
              <c:pt idx="1908">
                <c:v>60641.5</c:v>
              </c:pt>
              <c:pt idx="1909">
                <c:v>60642</c:v>
              </c:pt>
              <c:pt idx="1910">
                <c:v>60691.5</c:v>
              </c:pt>
              <c:pt idx="1911">
                <c:v>60705.5</c:v>
              </c:pt>
              <c:pt idx="1912">
                <c:v>61450.5</c:v>
              </c:pt>
              <c:pt idx="1913">
                <c:v>61501.5</c:v>
              </c:pt>
              <c:pt idx="1914">
                <c:v>61504.5</c:v>
              </c:pt>
              <c:pt idx="1915">
                <c:v>61510.5</c:v>
              </c:pt>
              <c:pt idx="1916">
                <c:v>61544</c:v>
              </c:pt>
              <c:pt idx="1917">
                <c:v>61555.5</c:v>
              </c:pt>
              <c:pt idx="1918">
                <c:v>61556</c:v>
              </c:pt>
              <c:pt idx="1919">
                <c:v>61770</c:v>
              </c:pt>
              <c:pt idx="1920">
                <c:v>61869.5</c:v>
              </c:pt>
              <c:pt idx="1921">
                <c:v>61874.5</c:v>
              </c:pt>
              <c:pt idx="1922">
                <c:v>62581</c:v>
              </c:pt>
              <c:pt idx="1923">
                <c:v>62608.5</c:v>
              </c:pt>
              <c:pt idx="1924">
                <c:v>62643.5</c:v>
              </c:pt>
            </c:numLit>
          </c:xVal>
          <c:yVal>
            <c:numLit>
              <c:formatCode>General</c:formatCode>
              <c:ptCount val="3947"/>
              <c:pt idx="149">
                <c:v>3.8049998693168163E-5</c:v>
              </c:pt>
              <c:pt idx="152">
                <c:v>3.6160000308882445E-4</c:v>
              </c:pt>
              <c:pt idx="161">
                <c:v>2.1622500207740813E-4</c:v>
              </c:pt>
              <c:pt idx="198">
                <c:v>-9.799999970709905E-4</c:v>
              </c:pt>
              <c:pt idx="203">
                <c:v>-2.7282500377623364E-4</c:v>
              </c:pt>
              <c:pt idx="205">
                <c:v>3.1557500187773257E-4</c:v>
              </c:pt>
              <c:pt idx="268">
                <c:v>-3.3575749985175207E-3</c:v>
              </c:pt>
              <c:pt idx="269">
                <c:v>-2.0340249975561164E-3</c:v>
              </c:pt>
              <c:pt idx="270">
                <c:v>-3.8104749983176589E-3</c:v>
              </c:pt>
              <c:pt idx="271">
                <c:v>-1.6869250030140392E-3</c:v>
              </c:pt>
              <c:pt idx="272">
                <c:v>4.867000003287103E-3</c:v>
              </c:pt>
              <c:pt idx="276">
                <c:v>-1.8681499932426959E-3</c:v>
              </c:pt>
              <c:pt idx="279">
                <c:v>-4.6206999977584928E-3</c:v>
              </c:pt>
              <c:pt idx="288">
                <c:v>1.7552499994053505E-3</c:v>
              </c:pt>
              <c:pt idx="293">
                <c:v>-1.4622999951825477E-3</c:v>
              </c:pt>
              <c:pt idx="300">
                <c:v>-3.5152499913237989E-4</c:v>
              </c:pt>
              <c:pt idx="419">
                <c:v>1.2835000088671222E-3</c:v>
              </c:pt>
              <c:pt idx="421">
                <c:v>1.2070500015397556E-3</c:v>
              </c:pt>
              <c:pt idx="422">
                <c:v>1.2541499963845126E-3</c:v>
              </c:pt>
              <c:pt idx="433">
                <c:v>1.2900000001536682E-3</c:v>
              </c:pt>
              <c:pt idx="434">
                <c:v>1.843924997956492E-3</c:v>
              </c:pt>
              <c:pt idx="452">
                <c:v>2.2898000024724752E-3</c:v>
              </c:pt>
              <c:pt idx="462">
                <c:v>1.055350003298372E-3</c:v>
              </c:pt>
              <c:pt idx="490">
                <c:v>3.0391500040423125E-3</c:v>
              </c:pt>
              <c:pt idx="491">
                <c:v>2.8930749977007508E-3</c:v>
              </c:pt>
              <c:pt idx="492">
                <c:v>3.062700001464691E-3</c:v>
              </c:pt>
              <c:pt idx="493">
                <c:v>2.7166250074515119E-3</c:v>
              </c:pt>
              <c:pt idx="496">
                <c:v>3.1490500041400082E-3</c:v>
              </c:pt>
              <c:pt idx="502">
                <c:v>4.1610000043874606E-3</c:v>
              </c:pt>
              <c:pt idx="506">
                <c:v>4.6552000057999976E-3</c:v>
              </c:pt>
              <c:pt idx="522">
                <c:v>4.2671499977586791E-3</c:v>
              </c:pt>
              <c:pt idx="530">
                <c:v>3.5883250020560808E-3</c:v>
              </c:pt>
              <c:pt idx="531">
                <c:v>3.2422500007669441E-3</c:v>
              </c:pt>
              <c:pt idx="532">
                <c:v>3.6354249969008379E-3</c:v>
              </c:pt>
              <c:pt idx="533">
                <c:v>3.4893500051111914E-3</c:v>
              </c:pt>
              <c:pt idx="534">
                <c:v>3.8589750038227066E-3</c:v>
              </c:pt>
              <c:pt idx="535">
                <c:v>3.3129000003100373E-3</c:v>
              </c:pt>
              <c:pt idx="589">
                <c:v>3.408300006412901E-3</c:v>
              </c:pt>
              <c:pt idx="813">
                <c:v>3.0250012059696019E-6</c:v>
              </c:pt>
              <c:pt idx="814">
                <c:v>-4.3049993109889328E-5</c:v>
              </c:pt>
              <c:pt idx="816">
                <c:v>6.78750075167045E-5</c:v>
              </c:pt>
              <c:pt idx="825">
                <c:v>4.605000140145421E-5</c:v>
              </c:pt>
              <c:pt idx="826">
                <c:v>-2.5000190362334251E-8</c:v>
              </c:pt>
              <c:pt idx="956">
                <c:v>3.6067999972146936E-3</c:v>
              </c:pt>
              <c:pt idx="984">
                <c:v>4.891825003142003E-3</c:v>
              </c:pt>
              <c:pt idx="985">
                <c:v>3.6457500027609058E-3</c:v>
              </c:pt>
              <c:pt idx="988">
                <c:v>2.9389249975793064E-3</c:v>
              </c:pt>
              <c:pt idx="989">
                <c:v>3.4870500021497719E-3</c:v>
              </c:pt>
              <c:pt idx="991">
                <c:v>3.6812500038649887E-3</c:v>
              </c:pt>
              <c:pt idx="1004">
                <c:v>5.2014250031788833E-3</c:v>
              </c:pt>
              <c:pt idx="1025">
                <c:v>2.2308999978122301E-3</c:v>
              </c:pt>
              <c:pt idx="1026">
                <c:v>3.4544500012998469E-3</c:v>
              </c:pt>
              <c:pt idx="1027">
                <c:v>2.5780000069062226E-3</c:v>
              </c:pt>
              <c:pt idx="1029">
                <c:v>3.5251000008429401E-3</c:v>
              </c:pt>
              <c:pt idx="1031">
                <c:v>3.0722000010428019E-3</c:v>
              </c:pt>
              <c:pt idx="1055">
                <c:v>3.9302750083152205E-3</c:v>
              </c:pt>
              <c:pt idx="1075">
                <c:v>4.3191500008106232E-3</c:v>
              </c:pt>
              <c:pt idx="1109">
                <c:v>2.1722500023315661E-3</c:v>
              </c:pt>
              <c:pt idx="1110">
                <c:v>1.0261749994242564E-3</c:v>
              </c:pt>
              <c:pt idx="1111">
                <c:v>4.9579999904381111E-4</c:v>
              </c:pt>
              <c:pt idx="1112">
                <c:v>-5.0274997192900628E-5</c:v>
              </c:pt>
              <c:pt idx="1113">
                <c:v>3.7327500467654318E-4</c:v>
              </c:pt>
              <c:pt idx="1166">
                <c:v>2.8176999985589646E-3</c:v>
              </c:pt>
              <c:pt idx="1167">
                <c:v>7.0873250006115995E-3</c:v>
              </c:pt>
              <c:pt idx="1168">
                <c:v>5.9108749992446974E-3</c:v>
              </c:pt>
              <c:pt idx="1175">
                <c:v>3.9997750063776039E-3</c:v>
              </c:pt>
              <c:pt idx="1176">
                <c:v>4.0680500023881905E-3</c:v>
              </c:pt>
              <c:pt idx="1177">
                <c:v>2.3219750000862405E-3</c:v>
              </c:pt>
              <c:pt idx="1178">
                <c:v>3.8151500048115849E-3</c:v>
              </c:pt>
              <c:pt idx="1179">
                <c:v>2.6690750019042753E-3</c:v>
              </c:pt>
              <c:pt idx="1205">
                <c:v>2.7588750017457642E-3</c:v>
              </c:pt>
              <c:pt idx="1217">
                <c:v>4.0272500336868688E-4</c:v>
              </c:pt>
              <c:pt idx="1275">
                <c:v>6.5767500200308859E-4</c:v>
              </c:pt>
              <c:pt idx="1291">
                <c:v>-1.069860000279732E-2</c:v>
              </c:pt>
              <c:pt idx="1315">
                <c:v>-4.0168499981518835E-3</c:v>
              </c:pt>
              <c:pt idx="1378">
                <c:v>-1.9942749931942672E-3</c:v>
              </c:pt>
              <c:pt idx="1379">
                <c:v>-5.8707249991130084E-3</c:v>
              </c:pt>
              <c:pt idx="1380">
                <c:v>-6.1236249966896139E-3</c:v>
              </c:pt>
              <c:pt idx="1381">
                <c:v>-3.6697000032290816E-3</c:v>
              </c:pt>
              <c:pt idx="1409">
                <c:v>-7.3315749978064559E-3</c:v>
              </c:pt>
              <c:pt idx="1442">
                <c:v>-1.2599349996889941E-2</c:v>
              </c:pt>
              <c:pt idx="1443">
                <c:v>-1.1599350000324193E-2</c:v>
              </c:pt>
              <c:pt idx="1447">
                <c:v>-1.3471999998728279E-2</c:v>
              </c:pt>
              <c:pt idx="1475">
                <c:v>-1.4070799996261485E-2</c:v>
              </c:pt>
              <c:pt idx="1480">
                <c:v>-1.5464524993149098E-2</c:v>
              </c:pt>
              <c:pt idx="1522">
                <c:v>-1.5877275000093505E-2</c:v>
              </c:pt>
              <c:pt idx="1523">
                <c:v>-1.6923349998251069E-2</c:v>
              </c:pt>
              <c:pt idx="1534">
                <c:v>-1.2140049999288749E-2</c:v>
              </c:pt>
              <c:pt idx="1543">
                <c:v>-1.2928675001603551E-2</c:v>
              </c:pt>
              <c:pt idx="1544">
                <c:v>-1.5504775001318194E-2</c:v>
              </c:pt>
              <c:pt idx="1548">
                <c:v>-1.4697249993332662E-2</c:v>
              </c:pt>
              <c:pt idx="1590">
                <c:v>-1.5420374998939224E-2</c:v>
              </c:pt>
              <c:pt idx="1598">
                <c:v>-1.4402499997231644E-2</c:v>
              </c:pt>
              <c:pt idx="1599">
                <c:v>-1.3902500002586748E-2</c:v>
              </c:pt>
              <c:pt idx="1611">
                <c:v>-1.4112724995356984E-2</c:v>
              </c:pt>
              <c:pt idx="1612">
                <c:v>-1.3612725000712089E-2</c:v>
              </c:pt>
              <c:pt idx="1618">
                <c:v>-1.4828049992502201E-2</c:v>
              </c:pt>
              <c:pt idx="1619">
                <c:v>-1.4657399995485321E-2</c:v>
              </c:pt>
              <c:pt idx="1620">
                <c:v>-1.6251250002824236E-2</c:v>
              </c:pt>
              <c:pt idx="1621">
                <c:v>-1.5751250000903383E-2</c:v>
              </c:pt>
              <c:pt idx="1622">
                <c:v>-1.4751249997061677E-2</c:v>
              </c:pt>
              <c:pt idx="1626">
                <c:v>-1.4741599996341392E-2</c:v>
              </c:pt>
              <c:pt idx="1636">
                <c:v>-1.5120749994821381E-2</c:v>
              </c:pt>
              <c:pt idx="1637">
                <c:v>-1.4320749993203208E-2</c:v>
              </c:pt>
              <c:pt idx="1638">
                <c:v>-1.5051124995807186E-2</c:v>
              </c:pt>
              <c:pt idx="1639">
                <c:v>-1.4351124998938758E-2</c:v>
              </c:pt>
              <c:pt idx="1642">
                <c:v>-1.5090699998836499E-2</c:v>
              </c:pt>
              <c:pt idx="1643">
                <c:v>-1.4878399997542147E-2</c:v>
              </c:pt>
              <c:pt idx="1644">
                <c:v>-1.4624474999436643E-2</c:v>
              </c:pt>
              <c:pt idx="1645">
                <c:v>-1.442447499721311E-2</c:v>
              </c:pt>
              <c:pt idx="1653">
                <c:v>-1.4392700002645142E-2</c:v>
              </c:pt>
              <c:pt idx="1659">
                <c:v>-1.5403949997562449E-2</c:v>
              </c:pt>
              <c:pt idx="1683">
                <c:v>-1.5198324996163137E-2</c:v>
              </c:pt>
              <c:pt idx="1684">
                <c:v>-1.4624399998865556E-2</c:v>
              </c:pt>
              <c:pt idx="1687">
                <c:v>-1.4495074996375479E-2</c:v>
              </c:pt>
              <c:pt idx="1688">
                <c:v>-1.5921149999485351E-2</c:v>
              </c:pt>
              <c:pt idx="1689">
                <c:v>-1.6114049998577684E-2</c:v>
              </c:pt>
              <c:pt idx="1690">
                <c:v>-1.8378549997578375E-2</c:v>
              </c:pt>
              <c:pt idx="1691">
                <c:v>-1.6224624996539205E-2</c:v>
              </c:pt>
              <c:pt idx="1692">
                <c:v>-1.5954999995301478E-2</c:v>
              </c:pt>
              <c:pt idx="1693">
                <c:v>-1.6301074996590614E-2</c:v>
              </c:pt>
              <c:pt idx="1694">
                <c:v>-1.5584349996061064E-2</c:v>
              </c:pt>
              <c:pt idx="1695">
                <c:v>-1.6160799998033326E-2</c:v>
              </c:pt>
              <c:pt idx="1696">
                <c:v>-1.660687499679625E-2</c:v>
              </c:pt>
              <c:pt idx="1708">
                <c:v>-1.6076474996225443E-2</c:v>
              </c:pt>
              <c:pt idx="1715">
                <c:v>-1.5076699994096998E-2</c:v>
              </c:pt>
              <c:pt idx="1718">
                <c:v>-1.6088299998955335E-2</c:v>
              </c:pt>
              <c:pt idx="1722">
                <c:v>-1.4651775003585499E-2</c:v>
              </c:pt>
              <c:pt idx="1723">
                <c:v>-1.6328224992321339E-2</c:v>
              </c:pt>
              <c:pt idx="1725">
                <c:v>-1.5681124998081941E-2</c:v>
              </c:pt>
              <c:pt idx="1727">
                <c:v>-1.316439999936847E-2</c:v>
              </c:pt>
              <c:pt idx="1728">
                <c:v>-1.564084999699844E-2</c:v>
              </c:pt>
              <c:pt idx="1731">
                <c:v>-1.5299549995688722E-2</c:v>
              </c:pt>
              <c:pt idx="1732">
                <c:v>-1.6345625001122244E-2</c:v>
              </c:pt>
              <c:pt idx="1735">
                <c:v>-1.5798174994415604E-2</c:v>
              </c:pt>
              <c:pt idx="1736">
                <c:v>-1.6415574995335191E-2</c:v>
              </c:pt>
              <c:pt idx="1737">
                <c:v>-1.7668474996753503E-2</c:v>
              </c:pt>
              <c:pt idx="1740">
                <c:v>-1.5548674993624445E-2</c:v>
              </c:pt>
              <c:pt idx="1741">
                <c:v>-1.5684850004618056E-2</c:v>
              </c:pt>
              <c:pt idx="1745">
                <c:v>-1.2786549996235408E-2</c:v>
              </c:pt>
              <c:pt idx="1746">
                <c:v>-1.6009074992325623E-2</c:v>
              </c:pt>
              <c:pt idx="1747">
                <c:v>-1.5055150004627649E-2</c:v>
              </c:pt>
              <c:pt idx="1752">
                <c:v>-1.4960599997721147E-2</c:v>
              </c:pt>
              <c:pt idx="1758">
                <c:v>-1.6733949996705633E-2</c:v>
              </c:pt>
              <c:pt idx="1760">
                <c:v>-1.5055024996399879E-2</c:v>
              </c:pt>
              <c:pt idx="1763">
                <c:v>-1.4698749997478444E-2</c:v>
              </c:pt>
              <c:pt idx="1764">
                <c:v>-1.501165000081528E-2</c:v>
              </c:pt>
              <c:pt idx="1765">
                <c:v>-1.518092499463819E-2</c:v>
              </c:pt>
              <c:pt idx="1766">
                <c:v>-1.6095600003609434E-2</c:v>
              </c:pt>
              <c:pt idx="1768">
                <c:v>-1.553382499696454E-2</c:v>
              </c:pt>
              <c:pt idx="1769">
                <c:v>-1.4863174998026807E-2</c:v>
              </c:pt>
              <c:pt idx="1770">
                <c:v>-1.4993550001236144E-2</c:v>
              </c:pt>
              <c:pt idx="1771">
                <c:v>-1.4739624995854683E-2</c:v>
              </c:pt>
              <c:pt idx="1772">
                <c:v>-1.3244125002529472E-2</c:v>
              </c:pt>
              <c:pt idx="1773">
                <c:v>-1.3880224993044976E-2</c:v>
              </c:pt>
              <c:pt idx="1774">
                <c:v>-1.5626300002622884E-2</c:v>
              </c:pt>
              <c:pt idx="1776">
                <c:v>-1.0972374999255408E-2</c:v>
              </c:pt>
              <c:pt idx="1777">
                <c:v>-1.4101724998909049E-2</c:v>
              </c:pt>
              <c:pt idx="1778">
                <c:v>-1.4631074991484638E-2</c:v>
              </c:pt>
              <c:pt idx="1781">
                <c:v>-1.3825249996443745E-2</c:v>
              </c:pt>
              <c:pt idx="1783">
                <c:v>-1.4601699993363582E-2</c:v>
              </c:pt>
              <c:pt idx="1784">
                <c:v>-1.2378150000586174E-2</c:v>
              </c:pt>
              <c:pt idx="1786">
                <c:v>-1.4597925000998657E-2</c:v>
              </c:pt>
              <c:pt idx="1797">
                <c:v>-1.5358199998445343E-2</c:v>
              </c:pt>
              <c:pt idx="1802">
                <c:v>-1.4708024995343294E-2</c:v>
              </c:pt>
              <c:pt idx="1803">
                <c:v>-1.4884475000144448E-2</c:v>
              </c:pt>
              <c:pt idx="1804">
                <c:v>-1.4990274998126552E-2</c:v>
              </c:pt>
              <c:pt idx="1810">
                <c:v>-1.6144749999511987E-2</c:v>
              </c:pt>
              <c:pt idx="1817">
                <c:v>-1.6740949999075383E-2</c:v>
              </c:pt>
              <c:pt idx="1819">
                <c:v>-1.9999649994133506E-2</c:v>
              </c:pt>
              <c:pt idx="1820">
                <c:v>-1.957609999954002E-2</c:v>
              </c:pt>
              <c:pt idx="1824">
                <c:v>-1.672284999222029E-2</c:v>
              </c:pt>
              <c:pt idx="1826">
                <c:v>-1.6522499994607642E-2</c:v>
              </c:pt>
              <c:pt idx="1827">
                <c:v>-1.6468574998725671E-2</c:v>
              </c:pt>
              <c:pt idx="1833">
                <c:v>-1.6432949996669777E-2</c:v>
              </c:pt>
              <c:pt idx="1835">
                <c:v>-1.7373199996654876E-2</c:v>
              </c:pt>
              <c:pt idx="1838">
                <c:v>-1.8695024999033194E-2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58A5-4786-8CA3-DA5084047D23}"/>
            </c:ext>
          </c:extLst>
        </c:ser>
        <c:ser>
          <c:idx val="4"/>
          <c:order val="2"/>
          <c:tx>
            <c:v>CCD</c:v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Lit>
              <c:formatCode>General</c:formatCode>
              <c:ptCount val="3947"/>
              <c:pt idx="0">
                <c:v>-51662</c:v>
              </c:pt>
              <c:pt idx="1">
                <c:v>-34196</c:v>
              </c:pt>
              <c:pt idx="2">
                <c:v>-32641</c:v>
              </c:pt>
              <c:pt idx="3">
                <c:v>-31975</c:v>
              </c:pt>
              <c:pt idx="4">
                <c:v>-31972</c:v>
              </c:pt>
              <c:pt idx="5">
                <c:v>-31961</c:v>
              </c:pt>
              <c:pt idx="6">
                <c:v>-31960</c:v>
              </c:pt>
              <c:pt idx="7">
                <c:v>-31957</c:v>
              </c:pt>
              <c:pt idx="8">
                <c:v>-31954</c:v>
              </c:pt>
              <c:pt idx="9">
                <c:v>-31948</c:v>
              </c:pt>
              <c:pt idx="10">
                <c:v>-30959.5</c:v>
              </c:pt>
              <c:pt idx="11">
                <c:v>-30911.5</c:v>
              </c:pt>
              <c:pt idx="12">
                <c:v>-30908.5</c:v>
              </c:pt>
              <c:pt idx="13">
                <c:v>-30890.5</c:v>
              </c:pt>
              <c:pt idx="14">
                <c:v>-30872.5</c:v>
              </c:pt>
              <c:pt idx="15">
                <c:v>-30872</c:v>
              </c:pt>
              <c:pt idx="16">
                <c:v>-30854</c:v>
              </c:pt>
              <c:pt idx="17">
                <c:v>-30842</c:v>
              </c:pt>
              <c:pt idx="18">
                <c:v>-30821</c:v>
              </c:pt>
              <c:pt idx="19">
                <c:v>-30815</c:v>
              </c:pt>
              <c:pt idx="20">
                <c:v>-30812</c:v>
              </c:pt>
              <c:pt idx="21">
                <c:v>-30544.5</c:v>
              </c:pt>
              <c:pt idx="22">
                <c:v>-29814.5</c:v>
              </c:pt>
              <c:pt idx="23">
                <c:v>-29811.5</c:v>
              </c:pt>
              <c:pt idx="24">
                <c:v>-29809.5</c:v>
              </c:pt>
              <c:pt idx="25">
                <c:v>-29808.5</c:v>
              </c:pt>
              <c:pt idx="26">
                <c:v>-29802.5</c:v>
              </c:pt>
              <c:pt idx="27">
                <c:v>-19946.5</c:v>
              </c:pt>
              <c:pt idx="28">
                <c:v>-19940.5</c:v>
              </c:pt>
              <c:pt idx="29">
                <c:v>-19934.5</c:v>
              </c:pt>
              <c:pt idx="30">
                <c:v>-19928.5</c:v>
              </c:pt>
              <c:pt idx="31">
                <c:v>-19847</c:v>
              </c:pt>
              <c:pt idx="32">
                <c:v>-19847</c:v>
              </c:pt>
              <c:pt idx="33">
                <c:v>-19846.5</c:v>
              </c:pt>
              <c:pt idx="34">
                <c:v>-19844.5</c:v>
              </c:pt>
              <c:pt idx="35">
                <c:v>-19844</c:v>
              </c:pt>
              <c:pt idx="36">
                <c:v>-19838.5</c:v>
              </c:pt>
              <c:pt idx="37">
                <c:v>-19793.5</c:v>
              </c:pt>
              <c:pt idx="38">
                <c:v>-19793</c:v>
              </c:pt>
              <c:pt idx="39">
                <c:v>-19790.5</c:v>
              </c:pt>
              <c:pt idx="40">
                <c:v>-19778.5</c:v>
              </c:pt>
              <c:pt idx="41">
                <c:v>-19762.5</c:v>
              </c:pt>
              <c:pt idx="42">
                <c:v>-19754.5</c:v>
              </c:pt>
              <c:pt idx="43">
                <c:v>-19754</c:v>
              </c:pt>
              <c:pt idx="44">
                <c:v>-19739</c:v>
              </c:pt>
              <c:pt idx="45">
                <c:v>-19709</c:v>
              </c:pt>
              <c:pt idx="46">
                <c:v>-19567.5</c:v>
              </c:pt>
              <c:pt idx="47">
                <c:v>-19519.5</c:v>
              </c:pt>
              <c:pt idx="48">
                <c:v>-19510.5</c:v>
              </c:pt>
              <c:pt idx="49">
                <c:v>-19498.5</c:v>
              </c:pt>
              <c:pt idx="50">
                <c:v>-18874</c:v>
              </c:pt>
              <c:pt idx="51">
                <c:v>-18865</c:v>
              </c:pt>
              <c:pt idx="52">
                <c:v>-18777.5</c:v>
              </c:pt>
              <c:pt idx="53">
                <c:v>-18771.5</c:v>
              </c:pt>
              <c:pt idx="54">
                <c:v>-18720.5</c:v>
              </c:pt>
              <c:pt idx="55">
                <c:v>-18699.5</c:v>
              </c:pt>
              <c:pt idx="56">
                <c:v>-18696.5</c:v>
              </c:pt>
              <c:pt idx="57">
                <c:v>-18686.5</c:v>
              </c:pt>
              <c:pt idx="58">
                <c:v>-18624.5</c:v>
              </c:pt>
              <c:pt idx="59">
                <c:v>-18624</c:v>
              </c:pt>
              <c:pt idx="60">
                <c:v>-18615</c:v>
              </c:pt>
              <c:pt idx="61">
                <c:v>-18519</c:v>
              </c:pt>
              <c:pt idx="62">
                <c:v>-18453</c:v>
              </c:pt>
              <c:pt idx="63">
                <c:v>-18376</c:v>
              </c:pt>
              <c:pt idx="64">
                <c:v>-17735</c:v>
              </c:pt>
              <c:pt idx="65">
                <c:v>-17729</c:v>
              </c:pt>
              <c:pt idx="66">
                <c:v>-17631.5</c:v>
              </c:pt>
              <c:pt idx="67">
                <c:v>-17630</c:v>
              </c:pt>
              <c:pt idx="68">
                <c:v>-17629.5</c:v>
              </c:pt>
              <c:pt idx="69">
                <c:v>-17623.5</c:v>
              </c:pt>
              <c:pt idx="70">
                <c:v>-17608.5</c:v>
              </c:pt>
              <c:pt idx="71">
                <c:v>-17464.5</c:v>
              </c:pt>
              <c:pt idx="72">
                <c:v>-17461</c:v>
              </c:pt>
              <c:pt idx="73">
                <c:v>-16578</c:v>
              </c:pt>
              <c:pt idx="74">
                <c:v>-16565</c:v>
              </c:pt>
              <c:pt idx="75">
                <c:v>-16560</c:v>
              </c:pt>
              <c:pt idx="76">
                <c:v>-16557</c:v>
              </c:pt>
              <c:pt idx="77">
                <c:v>-15583</c:v>
              </c:pt>
              <c:pt idx="78">
                <c:v>-15568</c:v>
              </c:pt>
              <c:pt idx="79">
                <c:v>-15508</c:v>
              </c:pt>
              <c:pt idx="80">
                <c:v>-15505</c:v>
              </c:pt>
              <c:pt idx="81">
                <c:v>-15498.5</c:v>
              </c:pt>
              <c:pt idx="82">
                <c:v>-15465.5</c:v>
              </c:pt>
              <c:pt idx="83">
                <c:v>-15408.5</c:v>
              </c:pt>
              <c:pt idx="84">
                <c:v>-15405.5</c:v>
              </c:pt>
              <c:pt idx="85">
                <c:v>-15255</c:v>
              </c:pt>
              <c:pt idx="86">
                <c:v>-15249</c:v>
              </c:pt>
              <c:pt idx="87">
                <c:v>-14339.5</c:v>
              </c:pt>
              <c:pt idx="88">
                <c:v>-13372</c:v>
              </c:pt>
              <c:pt idx="89">
                <c:v>-13285</c:v>
              </c:pt>
              <c:pt idx="90">
                <c:v>-13284.5</c:v>
              </c:pt>
              <c:pt idx="91">
                <c:v>-13262.5</c:v>
              </c:pt>
              <c:pt idx="92">
                <c:v>-13107.5</c:v>
              </c:pt>
              <c:pt idx="93">
                <c:v>-12107</c:v>
              </c:pt>
              <c:pt idx="94">
                <c:v>-12104</c:v>
              </c:pt>
              <c:pt idx="95">
                <c:v>-12026</c:v>
              </c:pt>
              <c:pt idx="96">
                <c:v>-12025.5</c:v>
              </c:pt>
              <c:pt idx="97">
                <c:v>-11981.5</c:v>
              </c:pt>
              <c:pt idx="98">
                <c:v>-11854</c:v>
              </c:pt>
              <c:pt idx="99">
                <c:v>-11773</c:v>
              </c:pt>
              <c:pt idx="100">
                <c:v>-11151.5</c:v>
              </c:pt>
              <c:pt idx="101">
                <c:v>-11139.5</c:v>
              </c:pt>
              <c:pt idx="102">
                <c:v>-11137.5</c:v>
              </c:pt>
              <c:pt idx="103">
                <c:v>-11121.5</c:v>
              </c:pt>
              <c:pt idx="104">
                <c:v>-10000</c:v>
              </c:pt>
              <c:pt idx="105">
                <c:v>-9997</c:v>
              </c:pt>
              <c:pt idx="106">
                <c:v>-9991</c:v>
              </c:pt>
              <c:pt idx="107">
                <c:v>-9990.5</c:v>
              </c:pt>
              <c:pt idx="108">
                <c:v>-9985</c:v>
              </c:pt>
              <c:pt idx="109">
                <c:v>-9984.5</c:v>
              </c:pt>
              <c:pt idx="110">
                <c:v>-9982</c:v>
              </c:pt>
              <c:pt idx="111">
                <c:v>-9973</c:v>
              </c:pt>
              <c:pt idx="112">
                <c:v>-9972.5</c:v>
              </c:pt>
              <c:pt idx="113">
                <c:v>-9970</c:v>
              </c:pt>
              <c:pt idx="114">
                <c:v>-9964</c:v>
              </c:pt>
              <c:pt idx="115">
                <c:v>-9963.5</c:v>
              </c:pt>
              <c:pt idx="116">
                <c:v>-9906.5</c:v>
              </c:pt>
              <c:pt idx="117">
                <c:v>-8934</c:v>
              </c:pt>
              <c:pt idx="118">
                <c:v>-8555</c:v>
              </c:pt>
              <c:pt idx="119">
                <c:v>-6707</c:v>
              </c:pt>
              <c:pt idx="120">
                <c:v>-6698.5</c:v>
              </c:pt>
              <c:pt idx="121">
                <c:v>-6698</c:v>
              </c:pt>
              <c:pt idx="122">
                <c:v>-6692.5</c:v>
              </c:pt>
              <c:pt idx="123">
                <c:v>-6692.5</c:v>
              </c:pt>
              <c:pt idx="124">
                <c:v>-6692</c:v>
              </c:pt>
              <c:pt idx="125">
                <c:v>-6692</c:v>
              </c:pt>
              <c:pt idx="126">
                <c:v>-6671</c:v>
              </c:pt>
              <c:pt idx="127">
                <c:v>-5607</c:v>
              </c:pt>
              <c:pt idx="128">
                <c:v>-5604</c:v>
              </c:pt>
              <c:pt idx="129">
                <c:v>-5598</c:v>
              </c:pt>
              <c:pt idx="130">
                <c:v>-5559</c:v>
              </c:pt>
              <c:pt idx="131">
                <c:v>-5556</c:v>
              </c:pt>
              <c:pt idx="132">
                <c:v>-5553</c:v>
              </c:pt>
              <c:pt idx="133">
                <c:v>-3116</c:v>
              </c:pt>
              <c:pt idx="134">
                <c:v>-2444</c:v>
              </c:pt>
              <c:pt idx="135">
                <c:v>-2444</c:v>
              </c:pt>
              <c:pt idx="136">
                <c:v>-2429</c:v>
              </c:pt>
              <c:pt idx="137">
                <c:v>-2429</c:v>
              </c:pt>
              <c:pt idx="138">
                <c:v>-2426</c:v>
              </c:pt>
              <c:pt idx="139">
                <c:v>-2426</c:v>
              </c:pt>
              <c:pt idx="140">
                <c:v>-2426</c:v>
              </c:pt>
              <c:pt idx="141">
                <c:v>-2426</c:v>
              </c:pt>
              <c:pt idx="142">
                <c:v>-2423</c:v>
              </c:pt>
              <c:pt idx="143">
                <c:v>-2423</c:v>
              </c:pt>
              <c:pt idx="144">
                <c:v>-2423</c:v>
              </c:pt>
              <c:pt idx="145">
                <c:v>-2420</c:v>
              </c:pt>
              <c:pt idx="146">
                <c:v>-2420</c:v>
              </c:pt>
              <c:pt idx="147">
                <c:v>-2420</c:v>
              </c:pt>
              <c:pt idx="148">
                <c:v>-2227</c:v>
              </c:pt>
              <c:pt idx="149">
                <c:v>-2227</c:v>
              </c:pt>
              <c:pt idx="150">
                <c:v>-2227</c:v>
              </c:pt>
              <c:pt idx="151">
                <c:v>-2224</c:v>
              </c:pt>
              <c:pt idx="152">
                <c:v>-2224</c:v>
              </c:pt>
              <c:pt idx="153">
                <c:v>-2215</c:v>
              </c:pt>
              <c:pt idx="154">
                <c:v>-2215</c:v>
              </c:pt>
              <c:pt idx="155">
                <c:v>-2200</c:v>
              </c:pt>
              <c:pt idx="156">
                <c:v>-2200</c:v>
              </c:pt>
              <c:pt idx="157">
                <c:v>-2170</c:v>
              </c:pt>
              <c:pt idx="158">
                <c:v>-2170</c:v>
              </c:pt>
              <c:pt idx="159">
                <c:v>-2167</c:v>
              </c:pt>
              <c:pt idx="160">
                <c:v>-2146</c:v>
              </c:pt>
              <c:pt idx="161">
                <c:v>-2121.5</c:v>
              </c:pt>
              <c:pt idx="162">
                <c:v>-995</c:v>
              </c:pt>
              <c:pt idx="163">
                <c:v>-995</c:v>
              </c:pt>
              <c:pt idx="164">
                <c:v>-986</c:v>
              </c:pt>
              <c:pt idx="165">
                <c:v>-703</c:v>
              </c:pt>
              <c:pt idx="166">
                <c:v>-193</c:v>
              </c:pt>
              <c:pt idx="167">
                <c:v>-192.5</c:v>
              </c:pt>
              <c:pt idx="168">
                <c:v>-190</c:v>
              </c:pt>
              <c:pt idx="169">
                <c:v>-187</c:v>
              </c:pt>
              <c:pt idx="170">
                <c:v>-181.5</c:v>
              </c:pt>
              <c:pt idx="171">
                <c:v>-175.5</c:v>
              </c:pt>
              <c:pt idx="172">
                <c:v>-175</c:v>
              </c:pt>
              <c:pt idx="173">
                <c:v>-172.5</c:v>
              </c:pt>
              <c:pt idx="174">
                <c:v>-172</c:v>
              </c:pt>
              <c:pt idx="175">
                <c:v>-169</c:v>
              </c:pt>
              <c:pt idx="176">
                <c:v>-121</c:v>
              </c:pt>
              <c:pt idx="177">
                <c:v>-120.5</c:v>
              </c:pt>
              <c:pt idx="178">
                <c:v>-115</c:v>
              </c:pt>
              <c:pt idx="179">
                <c:v>-108.5</c:v>
              </c:pt>
              <c:pt idx="180">
                <c:v>-106</c:v>
              </c:pt>
              <c:pt idx="181">
                <c:v>-106</c:v>
              </c:pt>
              <c:pt idx="182">
                <c:v>-103</c:v>
              </c:pt>
              <c:pt idx="183">
                <c:v>-100</c:v>
              </c:pt>
              <c:pt idx="184">
                <c:v>-91</c:v>
              </c:pt>
              <c:pt idx="185">
                <c:v>-88</c:v>
              </c:pt>
              <c:pt idx="186">
                <c:v>-72.5</c:v>
              </c:pt>
              <c:pt idx="187">
                <c:v>-72.5</c:v>
              </c:pt>
              <c:pt idx="188">
                <c:v>-72.5</c:v>
              </c:pt>
              <c:pt idx="189">
                <c:v>-72.5</c:v>
              </c:pt>
              <c:pt idx="190">
                <c:v>-69.5</c:v>
              </c:pt>
              <c:pt idx="191">
                <c:v>-69.5</c:v>
              </c:pt>
              <c:pt idx="192">
                <c:v>-31</c:v>
              </c:pt>
              <c:pt idx="193">
                <c:v>-19</c:v>
              </c:pt>
              <c:pt idx="194">
                <c:v>-6.5</c:v>
              </c:pt>
              <c:pt idx="195">
                <c:v>-3.5</c:v>
              </c:pt>
              <c:pt idx="196">
                <c:v>-3.5</c:v>
              </c:pt>
              <c:pt idx="197">
                <c:v>-3.5</c:v>
              </c:pt>
              <c:pt idx="198">
                <c:v>0</c:v>
              </c:pt>
              <c:pt idx="199">
                <c:v>5.5</c:v>
              </c:pt>
              <c:pt idx="200">
                <c:v>5.5</c:v>
              </c:pt>
              <c:pt idx="201">
                <c:v>5.5</c:v>
              </c:pt>
              <c:pt idx="202">
                <c:v>5.5</c:v>
              </c:pt>
              <c:pt idx="203">
                <c:v>45.5</c:v>
              </c:pt>
              <c:pt idx="204">
                <c:v>57</c:v>
              </c:pt>
              <c:pt idx="205">
                <c:v>69.5</c:v>
              </c:pt>
              <c:pt idx="206">
                <c:v>964</c:v>
              </c:pt>
              <c:pt idx="207">
                <c:v>984.5</c:v>
              </c:pt>
              <c:pt idx="208">
                <c:v>1027</c:v>
              </c:pt>
              <c:pt idx="209">
                <c:v>1027</c:v>
              </c:pt>
              <c:pt idx="210">
                <c:v>1036</c:v>
              </c:pt>
              <c:pt idx="211">
                <c:v>1036</c:v>
              </c:pt>
              <c:pt idx="212">
                <c:v>1039</c:v>
              </c:pt>
              <c:pt idx="213">
                <c:v>1039.5</c:v>
              </c:pt>
              <c:pt idx="214">
                <c:v>1042</c:v>
              </c:pt>
              <c:pt idx="215">
                <c:v>1042</c:v>
              </c:pt>
              <c:pt idx="216">
                <c:v>1042.5</c:v>
              </c:pt>
              <c:pt idx="217">
                <c:v>1045</c:v>
              </c:pt>
              <c:pt idx="218">
                <c:v>1045.5</c:v>
              </c:pt>
              <c:pt idx="219">
                <c:v>1054.5</c:v>
              </c:pt>
              <c:pt idx="220">
                <c:v>1057</c:v>
              </c:pt>
              <c:pt idx="221">
                <c:v>1057.5</c:v>
              </c:pt>
              <c:pt idx="222">
                <c:v>1063</c:v>
              </c:pt>
              <c:pt idx="223">
                <c:v>1063.5</c:v>
              </c:pt>
              <c:pt idx="224">
                <c:v>1066</c:v>
              </c:pt>
              <c:pt idx="225">
                <c:v>1066.5</c:v>
              </c:pt>
              <c:pt idx="226">
                <c:v>1072</c:v>
              </c:pt>
              <c:pt idx="227">
                <c:v>1072.5</c:v>
              </c:pt>
              <c:pt idx="228">
                <c:v>1075</c:v>
              </c:pt>
              <c:pt idx="229">
                <c:v>1075.5</c:v>
              </c:pt>
              <c:pt idx="230">
                <c:v>1081</c:v>
              </c:pt>
              <c:pt idx="231">
                <c:v>1081.5</c:v>
              </c:pt>
              <c:pt idx="232">
                <c:v>1111</c:v>
              </c:pt>
              <c:pt idx="233">
                <c:v>1114</c:v>
              </c:pt>
              <c:pt idx="234">
                <c:v>1114</c:v>
              </c:pt>
              <c:pt idx="235">
                <c:v>1120</c:v>
              </c:pt>
              <c:pt idx="236">
                <c:v>1123</c:v>
              </c:pt>
              <c:pt idx="237">
                <c:v>1126</c:v>
              </c:pt>
              <c:pt idx="238">
                <c:v>1126.5</c:v>
              </c:pt>
              <c:pt idx="239">
                <c:v>1129.5</c:v>
              </c:pt>
              <c:pt idx="240">
                <c:v>1132.5</c:v>
              </c:pt>
              <c:pt idx="241">
                <c:v>1138</c:v>
              </c:pt>
              <c:pt idx="242">
                <c:v>1141.5</c:v>
              </c:pt>
              <c:pt idx="243">
                <c:v>1144.5</c:v>
              </c:pt>
              <c:pt idx="244">
                <c:v>1147</c:v>
              </c:pt>
              <c:pt idx="245">
                <c:v>1964</c:v>
              </c:pt>
              <c:pt idx="246">
                <c:v>3293</c:v>
              </c:pt>
              <c:pt idx="247">
                <c:v>3293</c:v>
              </c:pt>
              <c:pt idx="248">
                <c:v>3645</c:v>
              </c:pt>
              <c:pt idx="249">
                <c:v>3645</c:v>
              </c:pt>
              <c:pt idx="250">
                <c:v>3663</c:v>
              </c:pt>
              <c:pt idx="251">
                <c:v>3663</c:v>
              </c:pt>
              <c:pt idx="252">
                <c:v>3663</c:v>
              </c:pt>
              <c:pt idx="253">
                <c:v>4368.5</c:v>
              </c:pt>
              <c:pt idx="254">
                <c:v>4378</c:v>
              </c:pt>
              <c:pt idx="255">
                <c:v>4389.5</c:v>
              </c:pt>
              <c:pt idx="256">
                <c:v>4389.5</c:v>
              </c:pt>
              <c:pt idx="257">
                <c:v>4389.5</c:v>
              </c:pt>
              <c:pt idx="258">
                <c:v>4389.5</c:v>
              </c:pt>
              <c:pt idx="259">
                <c:v>4390</c:v>
              </c:pt>
              <c:pt idx="260">
                <c:v>4390</c:v>
              </c:pt>
              <c:pt idx="261">
                <c:v>4390</c:v>
              </c:pt>
              <c:pt idx="262">
                <c:v>4390</c:v>
              </c:pt>
              <c:pt idx="263">
                <c:v>4390</c:v>
              </c:pt>
              <c:pt idx="264">
                <c:v>4390</c:v>
              </c:pt>
              <c:pt idx="265">
                <c:v>4429</c:v>
              </c:pt>
              <c:pt idx="266">
                <c:v>4429</c:v>
              </c:pt>
              <c:pt idx="267">
                <c:v>5257.5</c:v>
              </c:pt>
              <c:pt idx="268">
                <c:v>5410.5</c:v>
              </c:pt>
              <c:pt idx="269">
                <c:v>5413.5</c:v>
              </c:pt>
              <c:pt idx="270">
                <c:v>5416.5</c:v>
              </c:pt>
              <c:pt idx="271">
                <c:v>5419.5</c:v>
              </c:pt>
              <c:pt idx="272">
                <c:v>5420</c:v>
              </c:pt>
              <c:pt idx="273">
                <c:v>5441</c:v>
              </c:pt>
              <c:pt idx="274">
                <c:v>5441</c:v>
              </c:pt>
              <c:pt idx="275">
                <c:v>5441</c:v>
              </c:pt>
              <c:pt idx="276">
                <c:v>5441</c:v>
              </c:pt>
              <c:pt idx="277">
                <c:v>5495</c:v>
              </c:pt>
              <c:pt idx="278">
                <c:v>5495</c:v>
              </c:pt>
              <c:pt idx="279">
                <c:v>5498</c:v>
              </c:pt>
              <c:pt idx="280">
                <c:v>5528.5</c:v>
              </c:pt>
              <c:pt idx="281">
                <c:v>5534.5</c:v>
              </c:pt>
              <c:pt idx="282">
                <c:v>5540</c:v>
              </c:pt>
              <c:pt idx="283">
                <c:v>5682</c:v>
              </c:pt>
              <c:pt idx="284">
                <c:v>5682</c:v>
              </c:pt>
              <c:pt idx="285">
                <c:v>5682</c:v>
              </c:pt>
              <c:pt idx="286">
                <c:v>5682</c:v>
              </c:pt>
              <c:pt idx="287">
                <c:v>6517</c:v>
              </c:pt>
              <c:pt idx="288">
                <c:v>6565</c:v>
              </c:pt>
              <c:pt idx="289">
                <c:v>6857</c:v>
              </c:pt>
              <c:pt idx="290">
                <c:v>6896</c:v>
              </c:pt>
              <c:pt idx="291">
                <c:v>6899</c:v>
              </c:pt>
              <c:pt idx="292">
                <c:v>6938</c:v>
              </c:pt>
              <c:pt idx="293">
                <c:v>7722</c:v>
              </c:pt>
              <c:pt idx="294">
                <c:v>8659</c:v>
              </c:pt>
              <c:pt idx="295">
                <c:v>8662</c:v>
              </c:pt>
              <c:pt idx="296">
                <c:v>8662</c:v>
              </c:pt>
              <c:pt idx="297">
                <c:v>8662</c:v>
              </c:pt>
              <c:pt idx="298">
                <c:v>8783</c:v>
              </c:pt>
              <c:pt idx="299">
                <c:v>8789</c:v>
              </c:pt>
              <c:pt idx="300">
                <c:v>8863.5</c:v>
              </c:pt>
              <c:pt idx="301">
                <c:v>8879</c:v>
              </c:pt>
              <c:pt idx="302">
                <c:v>8879</c:v>
              </c:pt>
              <c:pt idx="303">
                <c:v>8885</c:v>
              </c:pt>
              <c:pt idx="304">
                <c:v>8888</c:v>
              </c:pt>
              <c:pt idx="305">
                <c:v>8894</c:v>
              </c:pt>
              <c:pt idx="306">
                <c:v>8900</c:v>
              </c:pt>
              <c:pt idx="307">
                <c:v>9663.5</c:v>
              </c:pt>
              <c:pt idx="308">
                <c:v>9675.5</c:v>
              </c:pt>
              <c:pt idx="309">
                <c:v>9759.5</c:v>
              </c:pt>
              <c:pt idx="310">
                <c:v>9762.5</c:v>
              </c:pt>
              <c:pt idx="311">
                <c:v>9768</c:v>
              </c:pt>
              <c:pt idx="312">
                <c:v>9771.5</c:v>
              </c:pt>
              <c:pt idx="313">
                <c:v>9849</c:v>
              </c:pt>
              <c:pt idx="314">
                <c:v>9888</c:v>
              </c:pt>
              <c:pt idx="315">
                <c:v>9924.5</c:v>
              </c:pt>
              <c:pt idx="316">
                <c:v>9924.5</c:v>
              </c:pt>
              <c:pt idx="317">
                <c:v>9972.5</c:v>
              </c:pt>
              <c:pt idx="318">
                <c:v>9994.5</c:v>
              </c:pt>
              <c:pt idx="319">
                <c:v>10012.5</c:v>
              </c:pt>
              <c:pt idx="320">
                <c:v>10015.5</c:v>
              </c:pt>
              <c:pt idx="321">
                <c:v>10021.5</c:v>
              </c:pt>
              <c:pt idx="322">
                <c:v>10022</c:v>
              </c:pt>
              <c:pt idx="323">
                <c:v>10024.5</c:v>
              </c:pt>
              <c:pt idx="324">
                <c:v>10044.5</c:v>
              </c:pt>
              <c:pt idx="325">
                <c:v>10123</c:v>
              </c:pt>
              <c:pt idx="326">
                <c:v>10729</c:v>
              </c:pt>
              <c:pt idx="327">
                <c:v>10732</c:v>
              </c:pt>
              <c:pt idx="328">
                <c:v>10736</c:v>
              </c:pt>
              <c:pt idx="329">
                <c:v>10738</c:v>
              </c:pt>
              <c:pt idx="330">
                <c:v>10742</c:v>
              </c:pt>
              <c:pt idx="331">
                <c:v>10745</c:v>
              </c:pt>
              <c:pt idx="332">
                <c:v>10751</c:v>
              </c:pt>
              <c:pt idx="333">
                <c:v>10757</c:v>
              </c:pt>
              <c:pt idx="334">
                <c:v>10778</c:v>
              </c:pt>
              <c:pt idx="335">
                <c:v>10802</c:v>
              </c:pt>
              <c:pt idx="336">
                <c:v>10820</c:v>
              </c:pt>
              <c:pt idx="337">
                <c:v>10823</c:v>
              </c:pt>
              <c:pt idx="338">
                <c:v>10922</c:v>
              </c:pt>
              <c:pt idx="339">
                <c:v>10937</c:v>
              </c:pt>
              <c:pt idx="340">
                <c:v>10943</c:v>
              </c:pt>
              <c:pt idx="341">
                <c:v>10992</c:v>
              </c:pt>
              <c:pt idx="342">
                <c:v>11004</c:v>
              </c:pt>
              <c:pt idx="343">
                <c:v>11021.5</c:v>
              </c:pt>
              <c:pt idx="344">
                <c:v>11037</c:v>
              </c:pt>
              <c:pt idx="345">
                <c:v>11039</c:v>
              </c:pt>
              <c:pt idx="346">
                <c:v>11045</c:v>
              </c:pt>
              <c:pt idx="347">
                <c:v>11048</c:v>
              </c:pt>
              <c:pt idx="348">
                <c:v>11048</c:v>
              </c:pt>
              <c:pt idx="349">
                <c:v>11048</c:v>
              </c:pt>
              <c:pt idx="350">
                <c:v>11048</c:v>
              </c:pt>
              <c:pt idx="351">
                <c:v>11060</c:v>
              </c:pt>
              <c:pt idx="352">
                <c:v>11079</c:v>
              </c:pt>
              <c:pt idx="353">
                <c:v>11082</c:v>
              </c:pt>
              <c:pt idx="354">
                <c:v>11091</c:v>
              </c:pt>
              <c:pt idx="355">
                <c:v>11100</c:v>
              </c:pt>
              <c:pt idx="356">
                <c:v>11100</c:v>
              </c:pt>
              <c:pt idx="357">
                <c:v>11100</c:v>
              </c:pt>
              <c:pt idx="358">
                <c:v>11100.5</c:v>
              </c:pt>
              <c:pt idx="359">
                <c:v>11103</c:v>
              </c:pt>
              <c:pt idx="360">
                <c:v>11103</c:v>
              </c:pt>
              <c:pt idx="361">
                <c:v>11112.5</c:v>
              </c:pt>
              <c:pt idx="362">
                <c:v>11118</c:v>
              </c:pt>
              <c:pt idx="363">
                <c:v>11121</c:v>
              </c:pt>
              <c:pt idx="364">
                <c:v>11121.5</c:v>
              </c:pt>
              <c:pt idx="365">
                <c:v>11124.5</c:v>
              </c:pt>
              <c:pt idx="366">
                <c:v>11181.5</c:v>
              </c:pt>
              <c:pt idx="367">
                <c:v>11184.5</c:v>
              </c:pt>
              <c:pt idx="368">
                <c:v>11187.5</c:v>
              </c:pt>
              <c:pt idx="369">
                <c:v>11187.5</c:v>
              </c:pt>
              <c:pt idx="370">
                <c:v>11190.5</c:v>
              </c:pt>
              <c:pt idx="371">
                <c:v>11190.5</c:v>
              </c:pt>
              <c:pt idx="372">
                <c:v>11199.5</c:v>
              </c:pt>
              <c:pt idx="373">
                <c:v>11208.5</c:v>
              </c:pt>
              <c:pt idx="374">
                <c:v>11208.5</c:v>
              </c:pt>
              <c:pt idx="375">
                <c:v>11247.5</c:v>
              </c:pt>
              <c:pt idx="376">
                <c:v>11253.5</c:v>
              </c:pt>
              <c:pt idx="377">
                <c:v>11256.5</c:v>
              </c:pt>
              <c:pt idx="378">
                <c:v>11256.5</c:v>
              </c:pt>
              <c:pt idx="379">
                <c:v>11265.5</c:v>
              </c:pt>
              <c:pt idx="380">
                <c:v>11271</c:v>
              </c:pt>
              <c:pt idx="381">
                <c:v>11275</c:v>
              </c:pt>
              <c:pt idx="382">
                <c:v>11284</c:v>
              </c:pt>
              <c:pt idx="383">
                <c:v>11287</c:v>
              </c:pt>
              <c:pt idx="384">
                <c:v>11299</c:v>
              </c:pt>
              <c:pt idx="385">
                <c:v>11305</c:v>
              </c:pt>
              <c:pt idx="386">
                <c:v>11308</c:v>
              </c:pt>
              <c:pt idx="387">
                <c:v>11323</c:v>
              </c:pt>
              <c:pt idx="388">
                <c:v>11323</c:v>
              </c:pt>
              <c:pt idx="389">
                <c:v>11350</c:v>
              </c:pt>
              <c:pt idx="390">
                <c:v>11353</c:v>
              </c:pt>
              <c:pt idx="391">
                <c:v>11368</c:v>
              </c:pt>
              <c:pt idx="392">
                <c:v>11377.5</c:v>
              </c:pt>
              <c:pt idx="393">
                <c:v>11392.5</c:v>
              </c:pt>
              <c:pt idx="394">
                <c:v>11893</c:v>
              </c:pt>
              <c:pt idx="395">
                <c:v>11899</c:v>
              </c:pt>
              <c:pt idx="396">
                <c:v>11902</c:v>
              </c:pt>
              <c:pt idx="397">
                <c:v>11914</c:v>
              </c:pt>
              <c:pt idx="398">
                <c:v>11917</c:v>
              </c:pt>
              <c:pt idx="399">
                <c:v>11925</c:v>
              </c:pt>
              <c:pt idx="400">
                <c:v>11925</c:v>
              </c:pt>
              <c:pt idx="401">
                <c:v>11925</c:v>
              </c:pt>
              <c:pt idx="402">
                <c:v>11928</c:v>
              </c:pt>
              <c:pt idx="403">
                <c:v>11932</c:v>
              </c:pt>
              <c:pt idx="404">
                <c:v>11935</c:v>
              </c:pt>
              <c:pt idx="405">
                <c:v>11943</c:v>
              </c:pt>
              <c:pt idx="406">
                <c:v>11943.5</c:v>
              </c:pt>
              <c:pt idx="407">
                <c:v>11965</c:v>
              </c:pt>
              <c:pt idx="408">
                <c:v>11968</c:v>
              </c:pt>
              <c:pt idx="409">
                <c:v>11977</c:v>
              </c:pt>
              <c:pt idx="410">
                <c:v>11986</c:v>
              </c:pt>
              <c:pt idx="411">
                <c:v>11988.5</c:v>
              </c:pt>
              <c:pt idx="412">
                <c:v>12007.5</c:v>
              </c:pt>
              <c:pt idx="413">
                <c:v>12010</c:v>
              </c:pt>
              <c:pt idx="414">
                <c:v>12013</c:v>
              </c:pt>
              <c:pt idx="415">
                <c:v>12034</c:v>
              </c:pt>
              <c:pt idx="416">
                <c:v>12073.5</c:v>
              </c:pt>
              <c:pt idx="417">
                <c:v>12076.5</c:v>
              </c:pt>
              <c:pt idx="418">
                <c:v>12109.5</c:v>
              </c:pt>
              <c:pt idx="419">
                <c:v>12110</c:v>
              </c:pt>
              <c:pt idx="420">
                <c:v>12110</c:v>
              </c:pt>
              <c:pt idx="421">
                <c:v>12113</c:v>
              </c:pt>
              <c:pt idx="422">
                <c:v>12119</c:v>
              </c:pt>
              <c:pt idx="423">
                <c:v>12127.5</c:v>
              </c:pt>
              <c:pt idx="424">
                <c:v>12130.5</c:v>
              </c:pt>
              <c:pt idx="425">
                <c:v>12136.5</c:v>
              </c:pt>
              <c:pt idx="426">
                <c:v>12151</c:v>
              </c:pt>
              <c:pt idx="427">
                <c:v>12164</c:v>
              </c:pt>
              <c:pt idx="428">
                <c:v>12166</c:v>
              </c:pt>
              <c:pt idx="429">
                <c:v>12194</c:v>
              </c:pt>
              <c:pt idx="430">
                <c:v>12196</c:v>
              </c:pt>
              <c:pt idx="431">
                <c:v>12196</c:v>
              </c:pt>
              <c:pt idx="432">
                <c:v>12197</c:v>
              </c:pt>
              <c:pt idx="433">
                <c:v>12200</c:v>
              </c:pt>
              <c:pt idx="434">
                <c:v>12200.5</c:v>
              </c:pt>
              <c:pt idx="435">
                <c:v>12206</c:v>
              </c:pt>
              <c:pt idx="436">
                <c:v>12209</c:v>
              </c:pt>
              <c:pt idx="437">
                <c:v>12250</c:v>
              </c:pt>
              <c:pt idx="438">
                <c:v>12266</c:v>
              </c:pt>
              <c:pt idx="439">
                <c:v>12269</c:v>
              </c:pt>
              <c:pt idx="440">
                <c:v>12287.5</c:v>
              </c:pt>
              <c:pt idx="441">
                <c:v>12289.5</c:v>
              </c:pt>
              <c:pt idx="442">
                <c:v>12314.5</c:v>
              </c:pt>
              <c:pt idx="443">
                <c:v>12317.5</c:v>
              </c:pt>
              <c:pt idx="444">
                <c:v>12326.5</c:v>
              </c:pt>
              <c:pt idx="445">
                <c:v>12337.5</c:v>
              </c:pt>
              <c:pt idx="446">
                <c:v>12337.5</c:v>
              </c:pt>
              <c:pt idx="447">
                <c:v>12350.5</c:v>
              </c:pt>
              <c:pt idx="448">
                <c:v>12371.5</c:v>
              </c:pt>
              <c:pt idx="449">
                <c:v>12383.5</c:v>
              </c:pt>
              <c:pt idx="450">
                <c:v>12386.5</c:v>
              </c:pt>
              <c:pt idx="451">
                <c:v>12495</c:v>
              </c:pt>
              <c:pt idx="452">
                <c:v>13028</c:v>
              </c:pt>
              <c:pt idx="453">
                <c:v>13038</c:v>
              </c:pt>
              <c:pt idx="454">
                <c:v>13041</c:v>
              </c:pt>
              <c:pt idx="455">
                <c:v>13059</c:v>
              </c:pt>
              <c:pt idx="456">
                <c:v>13071</c:v>
              </c:pt>
              <c:pt idx="457">
                <c:v>13077</c:v>
              </c:pt>
              <c:pt idx="458">
                <c:v>13083</c:v>
              </c:pt>
              <c:pt idx="459">
                <c:v>13101</c:v>
              </c:pt>
              <c:pt idx="460">
                <c:v>13140.5</c:v>
              </c:pt>
              <c:pt idx="461">
                <c:v>13143.5</c:v>
              </c:pt>
              <c:pt idx="462">
                <c:v>13151</c:v>
              </c:pt>
              <c:pt idx="463">
                <c:v>13160.5</c:v>
              </c:pt>
              <c:pt idx="464">
                <c:v>13164</c:v>
              </c:pt>
              <c:pt idx="465">
                <c:v>13178.5</c:v>
              </c:pt>
              <c:pt idx="466">
                <c:v>13179</c:v>
              </c:pt>
              <c:pt idx="467">
                <c:v>13269.5</c:v>
              </c:pt>
              <c:pt idx="468">
                <c:v>13269.5</c:v>
              </c:pt>
              <c:pt idx="469">
                <c:v>13315</c:v>
              </c:pt>
              <c:pt idx="470">
                <c:v>13356</c:v>
              </c:pt>
              <c:pt idx="471">
                <c:v>13399</c:v>
              </c:pt>
              <c:pt idx="472">
                <c:v>13959</c:v>
              </c:pt>
              <c:pt idx="473">
                <c:v>13971</c:v>
              </c:pt>
              <c:pt idx="474">
                <c:v>14055.5</c:v>
              </c:pt>
              <c:pt idx="475">
                <c:v>14058.5</c:v>
              </c:pt>
              <c:pt idx="476">
                <c:v>14073.5</c:v>
              </c:pt>
              <c:pt idx="477">
                <c:v>14073.5</c:v>
              </c:pt>
              <c:pt idx="478">
                <c:v>14088.5</c:v>
              </c:pt>
              <c:pt idx="479">
                <c:v>14091.5</c:v>
              </c:pt>
              <c:pt idx="480">
                <c:v>14103.5</c:v>
              </c:pt>
              <c:pt idx="481">
                <c:v>14106.5</c:v>
              </c:pt>
              <c:pt idx="482">
                <c:v>14110</c:v>
              </c:pt>
              <c:pt idx="483">
                <c:v>14118.5</c:v>
              </c:pt>
              <c:pt idx="484">
                <c:v>14118.5</c:v>
              </c:pt>
              <c:pt idx="485">
                <c:v>14119</c:v>
              </c:pt>
              <c:pt idx="486">
                <c:v>14125</c:v>
              </c:pt>
              <c:pt idx="487">
                <c:v>14131</c:v>
              </c:pt>
              <c:pt idx="488">
                <c:v>14137</c:v>
              </c:pt>
              <c:pt idx="489">
                <c:v>14142.5</c:v>
              </c:pt>
              <c:pt idx="490">
                <c:v>14219</c:v>
              </c:pt>
              <c:pt idx="491">
                <c:v>14219.5</c:v>
              </c:pt>
              <c:pt idx="492">
                <c:v>14222</c:v>
              </c:pt>
              <c:pt idx="493">
                <c:v>14222.5</c:v>
              </c:pt>
              <c:pt idx="494">
                <c:v>14230</c:v>
              </c:pt>
              <c:pt idx="495">
                <c:v>14230</c:v>
              </c:pt>
              <c:pt idx="496">
                <c:v>14233</c:v>
              </c:pt>
              <c:pt idx="497">
                <c:v>14243</c:v>
              </c:pt>
              <c:pt idx="498">
                <c:v>14245</c:v>
              </c:pt>
              <c:pt idx="499">
                <c:v>14245</c:v>
              </c:pt>
              <c:pt idx="500">
                <c:v>14245</c:v>
              </c:pt>
              <c:pt idx="501">
                <c:v>14245</c:v>
              </c:pt>
              <c:pt idx="502">
                <c:v>14260</c:v>
              </c:pt>
              <c:pt idx="503">
                <c:v>14266</c:v>
              </c:pt>
              <c:pt idx="504">
                <c:v>14269</c:v>
              </c:pt>
              <c:pt idx="505">
                <c:v>14269</c:v>
              </c:pt>
              <c:pt idx="506">
                <c:v>14272</c:v>
              </c:pt>
              <c:pt idx="507">
                <c:v>14275</c:v>
              </c:pt>
              <c:pt idx="508">
                <c:v>14278</c:v>
              </c:pt>
              <c:pt idx="509">
                <c:v>14278</c:v>
              </c:pt>
              <c:pt idx="510">
                <c:v>14281</c:v>
              </c:pt>
              <c:pt idx="511">
                <c:v>14284</c:v>
              </c:pt>
              <c:pt idx="512">
                <c:v>14284.5</c:v>
              </c:pt>
              <c:pt idx="513">
                <c:v>14285</c:v>
              </c:pt>
              <c:pt idx="514">
                <c:v>14287</c:v>
              </c:pt>
              <c:pt idx="515">
                <c:v>14290</c:v>
              </c:pt>
              <c:pt idx="516">
                <c:v>14290</c:v>
              </c:pt>
              <c:pt idx="517">
                <c:v>14290</c:v>
              </c:pt>
              <c:pt idx="518">
                <c:v>14293</c:v>
              </c:pt>
              <c:pt idx="519">
                <c:v>14293</c:v>
              </c:pt>
              <c:pt idx="520">
                <c:v>14296</c:v>
              </c:pt>
              <c:pt idx="521">
                <c:v>14297</c:v>
              </c:pt>
              <c:pt idx="522">
                <c:v>14299</c:v>
              </c:pt>
              <c:pt idx="523">
                <c:v>14302.5</c:v>
              </c:pt>
              <c:pt idx="524">
                <c:v>14305</c:v>
              </c:pt>
              <c:pt idx="525">
                <c:v>14308</c:v>
              </c:pt>
              <c:pt idx="526">
                <c:v>14308.5</c:v>
              </c:pt>
              <c:pt idx="527">
                <c:v>14321</c:v>
              </c:pt>
              <c:pt idx="528">
                <c:v>14329</c:v>
              </c:pt>
              <c:pt idx="529">
                <c:v>14362.5</c:v>
              </c:pt>
              <c:pt idx="530">
                <c:v>14384.5</c:v>
              </c:pt>
              <c:pt idx="531">
                <c:v>14385</c:v>
              </c:pt>
              <c:pt idx="532">
                <c:v>14390.5</c:v>
              </c:pt>
              <c:pt idx="533">
                <c:v>14391</c:v>
              </c:pt>
              <c:pt idx="534">
                <c:v>14393.5</c:v>
              </c:pt>
              <c:pt idx="535">
                <c:v>14394</c:v>
              </c:pt>
              <c:pt idx="536">
                <c:v>14399.5</c:v>
              </c:pt>
              <c:pt idx="537">
                <c:v>14404.5</c:v>
              </c:pt>
              <c:pt idx="538">
                <c:v>14414.5</c:v>
              </c:pt>
              <c:pt idx="539">
                <c:v>14429.5</c:v>
              </c:pt>
              <c:pt idx="540">
                <c:v>14513</c:v>
              </c:pt>
              <c:pt idx="541">
                <c:v>14549</c:v>
              </c:pt>
              <c:pt idx="542">
                <c:v>14549</c:v>
              </c:pt>
              <c:pt idx="543">
                <c:v>14549.5</c:v>
              </c:pt>
              <c:pt idx="544">
                <c:v>14552</c:v>
              </c:pt>
              <c:pt idx="545">
                <c:v>14612.5</c:v>
              </c:pt>
              <c:pt idx="546">
                <c:v>14621.5</c:v>
              </c:pt>
              <c:pt idx="547">
                <c:v>14636.5</c:v>
              </c:pt>
              <c:pt idx="548">
                <c:v>15059</c:v>
              </c:pt>
              <c:pt idx="549">
                <c:v>15116</c:v>
              </c:pt>
              <c:pt idx="550">
                <c:v>15140</c:v>
              </c:pt>
              <c:pt idx="551">
                <c:v>15140</c:v>
              </c:pt>
              <c:pt idx="552">
                <c:v>15143</c:v>
              </c:pt>
              <c:pt idx="553">
                <c:v>15155</c:v>
              </c:pt>
              <c:pt idx="554">
                <c:v>15164</c:v>
              </c:pt>
              <c:pt idx="555">
                <c:v>15164.5</c:v>
              </c:pt>
              <c:pt idx="556">
                <c:v>15167.5</c:v>
              </c:pt>
              <c:pt idx="557">
                <c:v>15170.5</c:v>
              </c:pt>
              <c:pt idx="558">
                <c:v>15174</c:v>
              </c:pt>
              <c:pt idx="559">
                <c:v>15176.5</c:v>
              </c:pt>
              <c:pt idx="560">
                <c:v>15200.5</c:v>
              </c:pt>
              <c:pt idx="561">
                <c:v>15200.5</c:v>
              </c:pt>
              <c:pt idx="562">
                <c:v>15206.5</c:v>
              </c:pt>
              <c:pt idx="563">
                <c:v>15233.5</c:v>
              </c:pt>
              <c:pt idx="564">
                <c:v>15257.5</c:v>
              </c:pt>
              <c:pt idx="565">
                <c:v>15281.5</c:v>
              </c:pt>
              <c:pt idx="566">
                <c:v>15281.5</c:v>
              </c:pt>
              <c:pt idx="567">
                <c:v>15284.5</c:v>
              </c:pt>
              <c:pt idx="568">
                <c:v>15302.5</c:v>
              </c:pt>
              <c:pt idx="569">
                <c:v>15314.5</c:v>
              </c:pt>
              <c:pt idx="570">
                <c:v>15318.5</c:v>
              </c:pt>
              <c:pt idx="571">
                <c:v>15324.5</c:v>
              </c:pt>
              <c:pt idx="572">
                <c:v>15345.5</c:v>
              </c:pt>
              <c:pt idx="573">
                <c:v>15351.5</c:v>
              </c:pt>
              <c:pt idx="574">
                <c:v>15363.5</c:v>
              </c:pt>
              <c:pt idx="575">
                <c:v>15369</c:v>
              </c:pt>
              <c:pt idx="576">
                <c:v>15369</c:v>
              </c:pt>
              <c:pt idx="577">
                <c:v>15372.5</c:v>
              </c:pt>
              <c:pt idx="578">
                <c:v>15375</c:v>
              </c:pt>
              <c:pt idx="579">
                <c:v>15375</c:v>
              </c:pt>
              <c:pt idx="580">
                <c:v>15378</c:v>
              </c:pt>
              <c:pt idx="581">
                <c:v>15381</c:v>
              </c:pt>
              <c:pt idx="582">
                <c:v>15384.5</c:v>
              </c:pt>
              <c:pt idx="583">
                <c:v>15414</c:v>
              </c:pt>
              <c:pt idx="584">
                <c:v>15420</c:v>
              </c:pt>
              <c:pt idx="585">
                <c:v>15432</c:v>
              </c:pt>
              <c:pt idx="586">
                <c:v>15435</c:v>
              </c:pt>
              <c:pt idx="587">
                <c:v>15438</c:v>
              </c:pt>
              <c:pt idx="588">
                <c:v>15438</c:v>
              </c:pt>
              <c:pt idx="589">
                <c:v>15438</c:v>
              </c:pt>
              <c:pt idx="590">
                <c:v>15438</c:v>
              </c:pt>
              <c:pt idx="591">
                <c:v>15441</c:v>
              </c:pt>
              <c:pt idx="592">
                <c:v>15444</c:v>
              </c:pt>
              <c:pt idx="593">
                <c:v>15444.5</c:v>
              </c:pt>
              <c:pt idx="594">
                <c:v>15447</c:v>
              </c:pt>
              <c:pt idx="595">
                <c:v>15447</c:v>
              </c:pt>
              <c:pt idx="596">
                <c:v>15447</c:v>
              </c:pt>
              <c:pt idx="597">
                <c:v>15459</c:v>
              </c:pt>
              <c:pt idx="598">
                <c:v>15459</c:v>
              </c:pt>
              <c:pt idx="599">
                <c:v>15459</c:v>
              </c:pt>
              <c:pt idx="600">
                <c:v>15459</c:v>
              </c:pt>
              <c:pt idx="601">
                <c:v>15459</c:v>
              </c:pt>
              <c:pt idx="602">
                <c:v>15459</c:v>
              </c:pt>
              <c:pt idx="603">
                <c:v>15459.5</c:v>
              </c:pt>
              <c:pt idx="604">
                <c:v>15462</c:v>
              </c:pt>
              <c:pt idx="605">
                <c:v>15469</c:v>
              </c:pt>
              <c:pt idx="606">
                <c:v>15471</c:v>
              </c:pt>
              <c:pt idx="607">
                <c:v>15477</c:v>
              </c:pt>
              <c:pt idx="608">
                <c:v>15477</c:v>
              </c:pt>
              <c:pt idx="609">
                <c:v>15483</c:v>
              </c:pt>
              <c:pt idx="610">
                <c:v>15483.5</c:v>
              </c:pt>
              <c:pt idx="611">
                <c:v>15486</c:v>
              </c:pt>
              <c:pt idx="612">
                <c:v>15486</c:v>
              </c:pt>
              <c:pt idx="613">
                <c:v>15486.5</c:v>
              </c:pt>
              <c:pt idx="614">
                <c:v>15489</c:v>
              </c:pt>
              <c:pt idx="615">
                <c:v>15496</c:v>
              </c:pt>
              <c:pt idx="616">
                <c:v>15498.5</c:v>
              </c:pt>
              <c:pt idx="617">
                <c:v>15498.5</c:v>
              </c:pt>
              <c:pt idx="618">
                <c:v>15499</c:v>
              </c:pt>
              <c:pt idx="619">
                <c:v>15502</c:v>
              </c:pt>
              <c:pt idx="620">
                <c:v>15513</c:v>
              </c:pt>
              <c:pt idx="621">
                <c:v>15522.5</c:v>
              </c:pt>
              <c:pt idx="622">
                <c:v>15522.5</c:v>
              </c:pt>
              <c:pt idx="623">
                <c:v>15540.5</c:v>
              </c:pt>
              <c:pt idx="624">
                <c:v>15567.5</c:v>
              </c:pt>
              <c:pt idx="625">
                <c:v>15609.5</c:v>
              </c:pt>
              <c:pt idx="626">
                <c:v>15612.5</c:v>
              </c:pt>
              <c:pt idx="627">
                <c:v>15612.5</c:v>
              </c:pt>
              <c:pt idx="628">
                <c:v>15692</c:v>
              </c:pt>
              <c:pt idx="629">
                <c:v>15697</c:v>
              </c:pt>
              <c:pt idx="630">
                <c:v>15701</c:v>
              </c:pt>
              <c:pt idx="631">
                <c:v>15707</c:v>
              </c:pt>
              <c:pt idx="632">
                <c:v>15724</c:v>
              </c:pt>
              <c:pt idx="633">
                <c:v>15724</c:v>
              </c:pt>
              <c:pt idx="634">
                <c:v>15790.5</c:v>
              </c:pt>
              <c:pt idx="635">
                <c:v>15799.5</c:v>
              </c:pt>
              <c:pt idx="636">
                <c:v>16071.5</c:v>
              </c:pt>
              <c:pt idx="637">
                <c:v>16080.5</c:v>
              </c:pt>
              <c:pt idx="638">
                <c:v>16186</c:v>
              </c:pt>
              <c:pt idx="639">
                <c:v>16204</c:v>
              </c:pt>
              <c:pt idx="640">
                <c:v>16212.5</c:v>
              </c:pt>
              <c:pt idx="641">
                <c:v>16222</c:v>
              </c:pt>
              <c:pt idx="642">
                <c:v>16224.5</c:v>
              </c:pt>
              <c:pt idx="643">
                <c:v>16264</c:v>
              </c:pt>
              <c:pt idx="644">
                <c:v>16264</c:v>
              </c:pt>
              <c:pt idx="645">
                <c:v>16276</c:v>
              </c:pt>
              <c:pt idx="646">
                <c:v>16279</c:v>
              </c:pt>
              <c:pt idx="647">
                <c:v>16282</c:v>
              </c:pt>
              <c:pt idx="648">
                <c:v>16288</c:v>
              </c:pt>
              <c:pt idx="649">
                <c:v>16291</c:v>
              </c:pt>
              <c:pt idx="650">
                <c:v>16291.5</c:v>
              </c:pt>
              <c:pt idx="651">
                <c:v>16294.5</c:v>
              </c:pt>
              <c:pt idx="652">
                <c:v>16306.5</c:v>
              </c:pt>
              <c:pt idx="653">
                <c:v>16309</c:v>
              </c:pt>
              <c:pt idx="654">
                <c:v>16309.5</c:v>
              </c:pt>
              <c:pt idx="655">
                <c:v>16327</c:v>
              </c:pt>
              <c:pt idx="656">
                <c:v>16345.5</c:v>
              </c:pt>
              <c:pt idx="657">
                <c:v>16351</c:v>
              </c:pt>
              <c:pt idx="658">
                <c:v>16351.5</c:v>
              </c:pt>
              <c:pt idx="659">
                <c:v>16351.5</c:v>
              </c:pt>
              <c:pt idx="660">
                <c:v>16393.5</c:v>
              </c:pt>
              <c:pt idx="661">
                <c:v>16405.5</c:v>
              </c:pt>
              <c:pt idx="662">
                <c:v>16408.5</c:v>
              </c:pt>
              <c:pt idx="663">
                <c:v>16429.5</c:v>
              </c:pt>
              <c:pt idx="664">
                <c:v>16432.5</c:v>
              </c:pt>
              <c:pt idx="665">
                <c:v>16432.5</c:v>
              </c:pt>
              <c:pt idx="666">
                <c:v>16435.5</c:v>
              </c:pt>
              <c:pt idx="667">
                <c:v>16438.5</c:v>
              </c:pt>
              <c:pt idx="668">
                <c:v>16441.5</c:v>
              </c:pt>
              <c:pt idx="669">
                <c:v>16441.5</c:v>
              </c:pt>
              <c:pt idx="670">
                <c:v>16459.5</c:v>
              </c:pt>
              <c:pt idx="671">
                <c:v>16471.5</c:v>
              </c:pt>
              <c:pt idx="672">
                <c:v>16483.5</c:v>
              </c:pt>
              <c:pt idx="673">
                <c:v>16483.5</c:v>
              </c:pt>
              <c:pt idx="674">
                <c:v>16486.5</c:v>
              </c:pt>
              <c:pt idx="675">
                <c:v>16486.5</c:v>
              </c:pt>
              <c:pt idx="676">
                <c:v>16489.5</c:v>
              </c:pt>
              <c:pt idx="677">
                <c:v>16490.5</c:v>
              </c:pt>
              <c:pt idx="678">
                <c:v>16495.5</c:v>
              </c:pt>
              <c:pt idx="679">
                <c:v>16498.5</c:v>
              </c:pt>
              <c:pt idx="680">
                <c:v>16501.5</c:v>
              </c:pt>
              <c:pt idx="681">
                <c:v>16510.5</c:v>
              </c:pt>
              <c:pt idx="682">
                <c:v>16517.5</c:v>
              </c:pt>
              <c:pt idx="683">
                <c:v>16520</c:v>
              </c:pt>
              <c:pt idx="684">
                <c:v>16523</c:v>
              </c:pt>
              <c:pt idx="685">
                <c:v>16523</c:v>
              </c:pt>
              <c:pt idx="686">
                <c:v>16523.5</c:v>
              </c:pt>
              <c:pt idx="687">
                <c:v>16526</c:v>
              </c:pt>
              <c:pt idx="688">
                <c:v>16532.5</c:v>
              </c:pt>
              <c:pt idx="689">
                <c:v>16535</c:v>
              </c:pt>
              <c:pt idx="690">
                <c:v>16535</c:v>
              </c:pt>
              <c:pt idx="691">
                <c:v>16538</c:v>
              </c:pt>
              <c:pt idx="692">
                <c:v>16538.5</c:v>
              </c:pt>
              <c:pt idx="693">
                <c:v>16541</c:v>
              </c:pt>
              <c:pt idx="694">
                <c:v>16541</c:v>
              </c:pt>
              <c:pt idx="695">
                <c:v>16541.5</c:v>
              </c:pt>
              <c:pt idx="696">
                <c:v>16544.5</c:v>
              </c:pt>
              <c:pt idx="697">
                <c:v>16547</c:v>
              </c:pt>
              <c:pt idx="698">
                <c:v>16553</c:v>
              </c:pt>
              <c:pt idx="699">
                <c:v>16556</c:v>
              </c:pt>
              <c:pt idx="700">
                <c:v>16556</c:v>
              </c:pt>
              <c:pt idx="701">
                <c:v>16559</c:v>
              </c:pt>
              <c:pt idx="702">
                <c:v>16562</c:v>
              </c:pt>
              <c:pt idx="703">
                <c:v>16562</c:v>
              </c:pt>
              <c:pt idx="704">
                <c:v>16574</c:v>
              </c:pt>
              <c:pt idx="705">
                <c:v>16589</c:v>
              </c:pt>
              <c:pt idx="706">
                <c:v>16592</c:v>
              </c:pt>
              <c:pt idx="707">
                <c:v>16592</c:v>
              </c:pt>
              <c:pt idx="708">
                <c:v>16607</c:v>
              </c:pt>
              <c:pt idx="709">
                <c:v>16613</c:v>
              </c:pt>
              <c:pt idx="710">
                <c:v>16613</c:v>
              </c:pt>
              <c:pt idx="711">
                <c:v>16616</c:v>
              </c:pt>
              <c:pt idx="712">
                <c:v>16616</c:v>
              </c:pt>
              <c:pt idx="713">
                <c:v>16619</c:v>
              </c:pt>
              <c:pt idx="714">
                <c:v>16620</c:v>
              </c:pt>
              <c:pt idx="715">
                <c:v>16622</c:v>
              </c:pt>
              <c:pt idx="716">
                <c:v>16622</c:v>
              </c:pt>
              <c:pt idx="717">
                <c:v>16623</c:v>
              </c:pt>
              <c:pt idx="718">
                <c:v>16625</c:v>
              </c:pt>
              <c:pt idx="719">
                <c:v>16628</c:v>
              </c:pt>
              <c:pt idx="720">
                <c:v>16628</c:v>
              </c:pt>
              <c:pt idx="721">
                <c:v>16640</c:v>
              </c:pt>
              <c:pt idx="722">
                <c:v>16640</c:v>
              </c:pt>
              <c:pt idx="723">
                <c:v>16691.5</c:v>
              </c:pt>
              <c:pt idx="724">
                <c:v>16694.5</c:v>
              </c:pt>
              <c:pt idx="725">
                <c:v>16715.5</c:v>
              </c:pt>
              <c:pt idx="726">
                <c:v>16715.5</c:v>
              </c:pt>
              <c:pt idx="727">
                <c:v>16718.5</c:v>
              </c:pt>
              <c:pt idx="728">
                <c:v>16736.5</c:v>
              </c:pt>
              <c:pt idx="729">
                <c:v>16736.5</c:v>
              </c:pt>
              <c:pt idx="730">
                <c:v>16748.5</c:v>
              </c:pt>
              <c:pt idx="731">
                <c:v>16763.5</c:v>
              </c:pt>
              <c:pt idx="732">
                <c:v>16769.5</c:v>
              </c:pt>
              <c:pt idx="733">
                <c:v>16775.5</c:v>
              </c:pt>
              <c:pt idx="734">
                <c:v>16775.5</c:v>
              </c:pt>
              <c:pt idx="735">
                <c:v>16787.5</c:v>
              </c:pt>
              <c:pt idx="736">
                <c:v>16790.5</c:v>
              </c:pt>
              <c:pt idx="737">
                <c:v>16792</c:v>
              </c:pt>
              <c:pt idx="738">
                <c:v>16809</c:v>
              </c:pt>
              <c:pt idx="739">
                <c:v>16836</c:v>
              </c:pt>
              <c:pt idx="740">
                <c:v>16860</c:v>
              </c:pt>
              <c:pt idx="741">
                <c:v>16866</c:v>
              </c:pt>
              <c:pt idx="742">
                <c:v>17337</c:v>
              </c:pt>
              <c:pt idx="743">
                <c:v>17346</c:v>
              </c:pt>
              <c:pt idx="744">
                <c:v>17348.5</c:v>
              </c:pt>
              <c:pt idx="745">
                <c:v>17351.5</c:v>
              </c:pt>
              <c:pt idx="746">
                <c:v>17376.5</c:v>
              </c:pt>
              <c:pt idx="747">
                <c:v>17424</c:v>
              </c:pt>
              <c:pt idx="748">
                <c:v>17430</c:v>
              </c:pt>
              <c:pt idx="749">
                <c:v>17430</c:v>
              </c:pt>
              <c:pt idx="750">
                <c:v>17433</c:v>
              </c:pt>
              <c:pt idx="751">
                <c:v>17433</c:v>
              </c:pt>
              <c:pt idx="752">
                <c:v>17433</c:v>
              </c:pt>
              <c:pt idx="753">
                <c:v>17448</c:v>
              </c:pt>
              <c:pt idx="754">
                <c:v>17448</c:v>
              </c:pt>
              <c:pt idx="755">
                <c:v>17451</c:v>
              </c:pt>
              <c:pt idx="756">
                <c:v>17451</c:v>
              </c:pt>
              <c:pt idx="757">
                <c:v>17451</c:v>
              </c:pt>
              <c:pt idx="758">
                <c:v>17451</c:v>
              </c:pt>
              <c:pt idx="759">
                <c:v>17460</c:v>
              </c:pt>
              <c:pt idx="760">
                <c:v>17463</c:v>
              </c:pt>
              <c:pt idx="761">
                <c:v>17478</c:v>
              </c:pt>
              <c:pt idx="762">
                <c:v>17481</c:v>
              </c:pt>
              <c:pt idx="763">
                <c:v>17484</c:v>
              </c:pt>
              <c:pt idx="764">
                <c:v>17496</c:v>
              </c:pt>
              <c:pt idx="765">
                <c:v>17496</c:v>
              </c:pt>
              <c:pt idx="766">
                <c:v>17577.5</c:v>
              </c:pt>
              <c:pt idx="767">
                <c:v>17610.5</c:v>
              </c:pt>
              <c:pt idx="768">
                <c:v>17610.5</c:v>
              </c:pt>
              <c:pt idx="769">
                <c:v>17625.5</c:v>
              </c:pt>
              <c:pt idx="770">
                <c:v>17628.5</c:v>
              </c:pt>
              <c:pt idx="771">
                <c:v>17631.5</c:v>
              </c:pt>
              <c:pt idx="772">
                <c:v>17631.5</c:v>
              </c:pt>
              <c:pt idx="773">
                <c:v>17673.5</c:v>
              </c:pt>
              <c:pt idx="774">
                <c:v>17673.5</c:v>
              </c:pt>
              <c:pt idx="775">
                <c:v>17683.5</c:v>
              </c:pt>
              <c:pt idx="776">
                <c:v>17686.5</c:v>
              </c:pt>
              <c:pt idx="777">
                <c:v>17689.5</c:v>
              </c:pt>
              <c:pt idx="778">
                <c:v>17691.5</c:v>
              </c:pt>
              <c:pt idx="779">
                <c:v>17692.5</c:v>
              </c:pt>
              <c:pt idx="780">
                <c:v>17695.5</c:v>
              </c:pt>
              <c:pt idx="781">
                <c:v>17697.5</c:v>
              </c:pt>
              <c:pt idx="782">
                <c:v>17698.5</c:v>
              </c:pt>
              <c:pt idx="783">
                <c:v>17704.5</c:v>
              </c:pt>
              <c:pt idx="784">
                <c:v>17707.5</c:v>
              </c:pt>
              <c:pt idx="785">
                <c:v>17716.5</c:v>
              </c:pt>
              <c:pt idx="786">
                <c:v>17719.5</c:v>
              </c:pt>
              <c:pt idx="787">
                <c:v>17762</c:v>
              </c:pt>
              <c:pt idx="788">
                <c:v>17764</c:v>
              </c:pt>
              <c:pt idx="789">
                <c:v>17773</c:v>
              </c:pt>
              <c:pt idx="790">
                <c:v>17773</c:v>
              </c:pt>
              <c:pt idx="791">
                <c:v>17774</c:v>
              </c:pt>
              <c:pt idx="792">
                <c:v>17779</c:v>
              </c:pt>
              <c:pt idx="793">
                <c:v>17792</c:v>
              </c:pt>
              <c:pt idx="794">
                <c:v>17810</c:v>
              </c:pt>
              <c:pt idx="795">
                <c:v>17834</c:v>
              </c:pt>
              <c:pt idx="796">
                <c:v>17837</c:v>
              </c:pt>
              <c:pt idx="797">
                <c:v>17840</c:v>
              </c:pt>
              <c:pt idx="798">
                <c:v>17857.5</c:v>
              </c:pt>
              <c:pt idx="799">
                <c:v>17857.5</c:v>
              </c:pt>
              <c:pt idx="800">
                <c:v>17863.5</c:v>
              </c:pt>
              <c:pt idx="801">
                <c:v>17890.5</c:v>
              </c:pt>
              <c:pt idx="802">
                <c:v>17890.5</c:v>
              </c:pt>
              <c:pt idx="803">
                <c:v>17899.5</c:v>
              </c:pt>
              <c:pt idx="804">
                <c:v>17899.5</c:v>
              </c:pt>
              <c:pt idx="805">
                <c:v>18035</c:v>
              </c:pt>
              <c:pt idx="806">
                <c:v>18475.5</c:v>
              </c:pt>
              <c:pt idx="807">
                <c:v>18475.5</c:v>
              </c:pt>
              <c:pt idx="808">
                <c:v>18484.5</c:v>
              </c:pt>
              <c:pt idx="809">
                <c:v>18505.5</c:v>
              </c:pt>
              <c:pt idx="810">
                <c:v>18505.5</c:v>
              </c:pt>
              <c:pt idx="811">
                <c:v>18517.5</c:v>
              </c:pt>
              <c:pt idx="812">
                <c:v>18526.5</c:v>
              </c:pt>
              <c:pt idx="813">
                <c:v>18526.5</c:v>
              </c:pt>
              <c:pt idx="814">
                <c:v>18527</c:v>
              </c:pt>
              <c:pt idx="815">
                <c:v>18539</c:v>
              </c:pt>
              <c:pt idx="816">
                <c:v>18547.5</c:v>
              </c:pt>
              <c:pt idx="817">
                <c:v>18551.5</c:v>
              </c:pt>
              <c:pt idx="818">
                <c:v>18578</c:v>
              </c:pt>
              <c:pt idx="819">
                <c:v>18578</c:v>
              </c:pt>
              <c:pt idx="820">
                <c:v>18593</c:v>
              </c:pt>
              <c:pt idx="821">
                <c:v>18596</c:v>
              </c:pt>
              <c:pt idx="822">
                <c:v>18605.5</c:v>
              </c:pt>
              <c:pt idx="823">
                <c:v>18623</c:v>
              </c:pt>
              <c:pt idx="824">
                <c:v>18641</c:v>
              </c:pt>
              <c:pt idx="825">
                <c:v>18653</c:v>
              </c:pt>
              <c:pt idx="826">
                <c:v>18653.5</c:v>
              </c:pt>
              <c:pt idx="827">
                <c:v>18659</c:v>
              </c:pt>
              <c:pt idx="828">
                <c:v>18659</c:v>
              </c:pt>
              <c:pt idx="829">
                <c:v>18662</c:v>
              </c:pt>
              <c:pt idx="830">
                <c:v>18662</c:v>
              </c:pt>
              <c:pt idx="831">
                <c:v>18665</c:v>
              </c:pt>
              <c:pt idx="832">
                <c:v>18669</c:v>
              </c:pt>
              <c:pt idx="833">
                <c:v>18680</c:v>
              </c:pt>
              <c:pt idx="834">
                <c:v>18681</c:v>
              </c:pt>
              <c:pt idx="835">
                <c:v>18681</c:v>
              </c:pt>
              <c:pt idx="836">
                <c:v>18681.5</c:v>
              </c:pt>
              <c:pt idx="837">
                <c:v>18764.5</c:v>
              </c:pt>
              <c:pt idx="838">
                <c:v>18770.5</c:v>
              </c:pt>
              <c:pt idx="839">
                <c:v>18783.5</c:v>
              </c:pt>
              <c:pt idx="840">
                <c:v>18834.5</c:v>
              </c:pt>
              <c:pt idx="841">
                <c:v>18834.5</c:v>
              </c:pt>
              <c:pt idx="842">
                <c:v>18834.5</c:v>
              </c:pt>
              <c:pt idx="843">
                <c:v>18834.5</c:v>
              </c:pt>
              <c:pt idx="844">
                <c:v>18834.5</c:v>
              </c:pt>
              <c:pt idx="845">
                <c:v>18835</c:v>
              </c:pt>
              <c:pt idx="846">
                <c:v>18835</c:v>
              </c:pt>
              <c:pt idx="847">
                <c:v>18835</c:v>
              </c:pt>
              <c:pt idx="848">
                <c:v>18835</c:v>
              </c:pt>
              <c:pt idx="849">
                <c:v>18837.5</c:v>
              </c:pt>
              <c:pt idx="850">
                <c:v>18842.5</c:v>
              </c:pt>
              <c:pt idx="851">
                <c:v>18848.5</c:v>
              </c:pt>
              <c:pt idx="852">
                <c:v>18849.5</c:v>
              </c:pt>
              <c:pt idx="853">
                <c:v>18854.5</c:v>
              </c:pt>
              <c:pt idx="854">
                <c:v>18855.5</c:v>
              </c:pt>
              <c:pt idx="855">
                <c:v>18855.5</c:v>
              </c:pt>
              <c:pt idx="856">
                <c:v>18856</c:v>
              </c:pt>
              <c:pt idx="857">
                <c:v>18856</c:v>
              </c:pt>
              <c:pt idx="858">
                <c:v>18860.5</c:v>
              </c:pt>
              <c:pt idx="859">
                <c:v>18867.5</c:v>
              </c:pt>
              <c:pt idx="860">
                <c:v>18876.5</c:v>
              </c:pt>
              <c:pt idx="861">
                <c:v>18883</c:v>
              </c:pt>
              <c:pt idx="862">
                <c:v>18909</c:v>
              </c:pt>
              <c:pt idx="863">
                <c:v>18916</c:v>
              </c:pt>
              <c:pt idx="864">
                <c:v>18916</c:v>
              </c:pt>
              <c:pt idx="865">
                <c:v>18931</c:v>
              </c:pt>
              <c:pt idx="866">
                <c:v>18942</c:v>
              </c:pt>
              <c:pt idx="867">
                <c:v>18953</c:v>
              </c:pt>
              <c:pt idx="868">
                <c:v>18960</c:v>
              </c:pt>
              <c:pt idx="869">
                <c:v>18960</c:v>
              </c:pt>
              <c:pt idx="870">
                <c:v>18963</c:v>
              </c:pt>
              <c:pt idx="871">
                <c:v>18963</c:v>
              </c:pt>
              <c:pt idx="872">
                <c:v>18966</c:v>
              </c:pt>
              <c:pt idx="873">
                <c:v>18966</c:v>
              </c:pt>
              <c:pt idx="874">
                <c:v>18967</c:v>
              </c:pt>
              <c:pt idx="875">
                <c:v>18969</c:v>
              </c:pt>
              <c:pt idx="876">
                <c:v>18969</c:v>
              </c:pt>
              <c:pt idx="877">
                <c:v>18976</c:v>
              </c:pt>
              <c:pt idx="878">
                <c:v>18981</c:v>
              </c:pt>
              <c:pt idx="879">
                <c:v>19020.5</c:v>
              </c:pt>
              <c:pt idx="880">
                <c:v>19032.5</c:v>
              </c:pt>
              <c:pt idx="881">
                <c:v>19035.5</c:v>
              </c:pt>
              <c:pt idx="882">
                <c:v>19038.5</c:v>
              </c:pt>
              <c:pt idx="883">
                <c:v>19038.5</c:v>
              </c:pt>
              <c:pt idx="884">
                <c:v>19042.5</c:v>
              </c:pt>
              <c:pt idx="885">
                <c:v>19053.5</c:v>
              </c:pt>
              <c:pt idx="886">
                <c:v>19071.5</c:v>
              </c:pt>
              <c:pt idx="887">
                <c:v>19071.5</c:v>
              </c:pt>
              <c:pt idx="888">
                <c:v>19081.5</c:v>
              </c:pt>
              <c:pt idx="889">
                <c:v>19341.5</c:v>
              </c:pt>
              <c:pt idx="890">
                <c:v>19416</c:v>
              </c:pt>
              <c:pt idx="891">
                <c:v>19440</c:v>
              </c:pt>
              <c:pt idx="892">
                <c:v>19486</c:v>
              </c:pt>
              <c:pt idx="893">
                <c:v>19501</c:v>
              </c:pt>
              <c:pt idx="894">
                <c:v>19507</c:v>
              </c:pt>
              <c:pt idx="895">
                <c:v>19545.5</c:v>
              </c:pt>
              <c:pt idx="896">
                <c:v>19548</c:v>
              </c:pt>
              <c:pt idx="897">
                <c:v>19612.5</c:v>
              </c:pt>
              <c:pt idx="898">
                <c:v>19612.5</c:v>
              </c:pt>
              <c:pt idx="899">
                <c:v>19614.5</c:v>
              </c:pt>
              <c:pt idx="900">
                <c:v>19623.5</c:v>
              </c:pt>
              <c:pt idx="901">
                <c:v>19630.5</c:v>
              </c:pt>
              <c:pt idx="902">
                <c:v>19630.5</c:v>
              </c:pt>
              <c:pt idx="903">
                <c:v>19632.5</c:v>
              </c:pt>
              <c:pt idx="904">
                <c:v>19633.5</c:v>
              </c:pt>
              <c:pt idx="905">
                <c:v>19638.5</c:v>
              </c:pt>
              <c:pt idx="906">
                <c:v>19641.5</c:v>
              </c:pt>
              <c:pt idx="907">
                <c:v>19650.5</c:v>
              </c:pt>
              <c:pt idx="908">
                <c:v>19654.5</c:v>
              </c:pt>
              <c:pt idx="909">
                <c:v>19656.5</c:v>
              </c:pt>
              <c:pt idx="910">
                <c:v>19656.5</c:v>
              </c:pt>
              <c:pt idx="911">
                <c:v>19657.5</c:v>
              </c:pt>
              <c:pt idx="912">
                <c:v>19692.5</c:v>
              </c:pt>
              <c:pt idx="913">
                <c:v>19750.5</c:v>
              </c:pt>
              <c:pt idx="914">
                <c:v>19765</c:v>
              </c:pt>
              <c:pt idx="915">
                <c:v>19793</c:v>
              </c:pt>
              <c:pt idx="916">
                <c:v>19798</c:v>
              </c:pt>
              <c:pt idx="917">
                <c:v>19822</c:v>
              </c:pt>
              <c:pt idx="918">
                <c:v>19826</c:v>
              </c:pt>
              <c:pt idx="919">
                <c:v>19829</c:v>
              </c:pt>
              <c:pt idx="920">
                <c:v>19829</c:v>
              </c:pt>
              <c:pt idx="921">
                <c:v>19861</c:v>
              </c:pt>
              <c:pt idx="922">
                <c:v>19862.5</c:v>
              </c:pt>
              <c:pt idx="923">
                <c:v>19879.5</c:v>
              </c:pt>
              <c:pt idx="924">
                <c:v>19882</c:v>
              </c:pt>
              <c:pt idx="925">
                <c:v>19886</c:v>
              </c:pt>
              <c:pt idx="926">
                <c:v>19888</c:v>
              </c:pt>
              <c:pt idx="927">
                <c:v>19894</c:v>
              </c:pt>
              <c:pt idx="928">
                <c:v>19945.5</c:v>
              </c:pt>
              <c:pt idx="929">
                <c:v>19952.5</c:v>
              </c:pt>
              <c:pt idx="930">
                <c:v>19972.5</c:v>
              </c:pt>
              <c:pt idx="931">
                <c:v>19972.5</c:v>
              </c:pt>
              <c:pt idx="932">
                <c:v>19975.5</c:v>
              </c:pt>
              <c:pt idx="933">
                <c:v>19975.5</c:v>
              </c:pt>
              <c:pt idx="934">
                <c:v>19978.5</c:v>
              </c:pt>
              <c:pt idx="935">
                <c:v>19978.5</c:v>
              </c:pt>
              <c:pt idx="936">
                <c:v>20018</c:v>
              </c:pt>
              <c:pt idx="937">
                <c:v>20063</c:v>
              </c:pt>
              <c:pt idx="938">
                <c:v>20081</c:v>
              </c:pt>
              <c:pt idx="939">
                <c:v>20082</c:v>
              </c:pt>
              <c:pt idx="940">
                <c:v>20082</c:v>
              </c:pt>
              <c:pt idx="941">
                <c:v>20084</c:v>
              </c:pt>
              <c:pt idx="942">
                <c:v>20084</c:v>
              </c:pt>
              <c:pt idx="943">
                <c:v>20087</c:v>
              </c:pt>
              <c:pt idx="944">
                <c:v>20093</c:v>
              </c:pt>
              <c:pt idx="945">
                <c:v>20099</c:v>
              </c:pt>
              <c:pt idx="946">
                <c:v>20105</c:v>
              </c:pt>
              <c:pt idx="947">
                <c:v>20117</c:v>
              </c:pt>
              <c:pt idx="948">
                <c:v>20147</c:v>
              </c:pt>
              <c:pt idx="949">
                <c:v>20165.5</c:v>
              </c:pt>
              <c:pt idx="950">
                <c:v>20489.5</c:v>
              </c:pt>
              <c:pt idx="951">
                <c:v>20612</c:v>
              </c:pt>
              <c:pt idx="952">
                <c:v>20615</c:v>
              </c:pt>
              <c:pt idx="953">
                <c:v>20627</c:v>
              </c:pt>
              <c:pt idx="954">
                <c:v>20630</c:v>
              </c:pt>
              <c:pt idx="955">
                <c:v>20637</c:v>
              </c:pt>
              <c:pt idx="956">
                <c:v>20648</c:v>
              </c:pt>
              <c:pt idx="957">
                <c:v>20649</c:v>
              </c:pt>
              <c:pt idx="958">
                <c:v>20687</c:v>
              </c:pt>
              <c:pt idx="959">
                <c:v>20687</c:v>
              </c:pt>
              <c:pt idx="960">
                <c:v>20687.5</c:v>
              </c:pt>
              <c:pt idx="961">
                <c:v>20697</c:v>
              </c:pt>
              <c:pt idx="962">
                <c:v>20703</c:v>
              </c:pt>
              <c:pt idx="963">
                <c:v>20706</c:v>
              </c:pt>
              <c:pt idx="964">
                <c:v>20715</c:v>
              </c:pt>
              <c:pt idx="965">
                <c:v>20721</c:v>
              </c:pt>
              <c:pt idx="966">
                <c:v>20723</c:v>
              </c:pt>
              <c:pt idx="967">
                <c:v>20729.5</c:v>
              </c:pt>
              <c:pt idx="968">
                <c:v>20732</c:v>
              </c:pt>
              <c:pt idx="969">
                <c:v>20732</c:v>
              </c:pt>
              <c:pt idx="970">
                <c:v>20741</c:v>
              </c:pt>
              <c:pt idx="971">
                <c:v>20745</c:v>
              </c:pt>
              <c:pt idx="972">
                <c:v>20753</c:v>
              </c:pt>
              <c:pt idx="973">
                <c:v>20753</c:v>
              </c:pt>
              <c:pt idx="974">
                <c:v>20754</c:v>
              </c:pt>
              <c:pt idx="975">
                <c:v>20754</c:v>
              </c:pt>
              <c:pt idx="976">
                <c:v>20804.5</c:v>
              </c:pt>
              <c:pt idx="977">
                <c:v>20810.5</c:v>
              </c:pt>
              <c:pt idx="978">
                <c:v>20810.5</c:v>
              </c:pt>
              <c:pt idx="979">
                <c:v>20836</c:v>
              </c:pt>
              <c:pt idx="980">
                <c:v>20836</c:v>
              </c:pt>
              <c:pt idx="981">
                <c:v>20849.5</c:v>
              </c:pt>
              <c:pt idx="982">
                <c:v>20869</c:v>
              </c:pt>
              <c:pt idx="983">
                <c:v>20891.5</c:v>
              </c:pt>
              <c:pt idx="984">
                <c:v>20894.5</c:v>
              </c:pt>
              <c:pt idx="985">
                <c:v>20895</c:v>
              </c:pt>
              <c:pt idx="986">
                <c:v>20895.5</c:v>
              </c:pt>
              <c:pt idx="987">
                <c:v>20899</c:v>
              </c:pt>
              <c:pt idx="988">
                <c:v>20900.5</c:v>
              </c:pt>
              <c:pt idx="989">
                <c:v>20913</c:v>
              </c:pt>
              <c:pt idx="990">
                <c:v>20914</c:v>
              </c:pt>
              <c:pt idx="991">
                <c:v>20925</c:v>
              </c:pt>
              <c:pt idx="992">
                <c:v>20967</c:v>
              </c:pt>
              <c:pt idx="993">
                <c:v>20968</c:v>
              </c:pt>
              <c:pt idx="994">
                <c:v>20970</c:v>
              </c:pt>
              <c:pt idx="995">
                <c:v>20982</c:v>
              </c:pt>
              <c:pt idx="996">
                <c:v>20985</c:v>
              </c:pt>
              <c:pt idx="997">
                <c:v>20988</c:v>
              </c:pt>
              <c:pt idx="998">
                <c:v>20988</c:v>
              </c:pt>
              <c:pt idx="999">
                <c:v>21021</c:v>
              </c:pt>
              <c:pt idx="1000">
                <c:v>21027</c:v>
              </c:pt>
              <c:pt idx="1001">
                <c:v>21039</c:v>
              </c:pt>
              <c:pt idx="1002">
                <c:v>21099.5</c:v>
              </c:pt>
              <c:pt idx="1003">
                <c:v>21132.5</c:v>
              </c:pt>
              <c:pt idx="1004">
                <c:v>21150.5</c:v>
              </c:pt>
              <c:pt idx="1005">
                <c:v>21162.5</c:v>
              </c:pt>
              <c:pt idx="1006">
                <c:v>21165.5</c:v>
              </c:pt>
              <c:pt idx="1007">
                <c:v>21166.5</c:v>
              </c:pt>
              <c:pt idx="1008">
                <c:v>21166.5</c:v>
              </c:pt>
              <c:pt idx="1009">
                <c:v>21171.5</c:v>
              </c:pt>
              <c:pt idx="1010">
                <c:v>21190</c:v>
              </c:pt>
              <c:pt idx="1011">
                <c:v>21226</c:v>
              </c:pt>
              <c:pt idx="1012">
                <c:v>21247</c:v>
              </c:pt>
              <c:pt idx="1013">
                <c:v>21247</c:v>
              </c:pt>
              <c:pt idx="1014">
                <c:v>21268</c:v>
              </c:pt>
              <c:pt idx="1015">
                <c:v>21603.5</c:v>
              </c:pt>
              <c:pt idx="1016">
                <c:v>21642.5</c:v>
              </c:pt>
              <c:pt idx="1017">
                <c:v>21679.5</c:v>
              </c:pt>
              <c:pt idx="1018">
                <c:v>21757</c:v>
              </c:pt>
              <c:pt idx="1019">
                <c:v>21778.5</c:v>
              </c:pt>
              <c:pt idx="1020">
                <c:v>21808</c:v>
              </c:pt>
              <c:pt idx="1021">
                <c:v>21841</c:v>
              </c:pt>
              <c:pt idx="1022">
                <c:v>21853</c:v>
              </c:pt>
              <c:pt idx="1023">
                <c:v>21872.5</c:v>
              </c:pt>
              <c:pt idx="1024">
                <c:v>21872.5</c:v>
              </c:pt>
              <c:pt idx="1025">
                <c:v>21874</c:v>
              </c:pt>
              <c:pt idx="1026">
                <c:v>21877</c:v>
              </c:pt>
              <c:pt idx="1027">
                <c:v>21880</c:v>
              </c:pt>
              <c:pt idx="1028">
                <c:v>21880</c:v>
              </c:pt>
              <c:pt idx="1029">
                <c:v>21886</c:v>
              </c:pt>
              <c:pt idx="1030">
                <c:v>21887</c:v>
              </c:pt>
              <c:pt idx="1031">
                <c:v>21892</c:v>
              </c:pt>
              <c:pt idx="1032">
                <c:v>21908</c:v>
              </c:pt>
              <c:pt idx="1033">
                <c:v>21940</c:v>
              </c:pt>
              <c:pt idx="1034">
                <c:v>21940</c:v>
              </c:pt>
              <c:pt idx="1035">
                <c:v>21943</c:v>
              </c:pt>
              <c:pt idx="1036">
                <c:v>21982.5</c:v>
              </c:pt>
              <c:pt idx="1037">
                <c:v>21994.5</c:v>
              </c:pt>
              <c:pt idx="1038">
                <c:v>22024.5</c:v>
              </c:pt>
              <c:pt idx="1039">
                <c:v>22027.5</c:v>
              </c:pt>
              <c:pt idx="1040">
                <c:v>22030.5</c:v>
              </c:pt>
              <c:pt idx="1041">
                <c:v>22037.5</c:v>
              </c:pt>
              <c:pt idx="1042">
                <c:v>22037.5</c:v>
              </c:pt>
              <c:pt idx="1043">
                <c:v>22042.5</c:v>
              </c:pt>
              <c:pt idx="1044">
                <c:v>22052</c:v>
              </c:pt>
              <c:pt idx="1045">
                <c:v>22054.5</c:v>
              </c:pt>
              <c:pt idx="1046">
                <c:v>22057.5</c:v>
              </c:pt>
              <c:pt idx="1047">
                <c:v>22060.5</c:v>
              </c:pt>
              <c:pt idx="1048">
                <c:v>22063.5</c:v>
              </c:pt>
              <c:pt idx="1049">
                <c:v>22066.5</c:v>
              </c:pt>
              <c:pt idx="1050">
                <c:v>22070</c:v>
              </c:pt>
              <c:pt idx="1051">
                <c:v>22136</c:v>
              </c:pt>
              <c:pt idx="1052">
                <c:v>22142</c:v>
              </c:pt>
              <c:pt idx="1053">
                <c:v>22145</c:v>
              </c:pt>
              <c:pt idx="1054">
                <c:v>22211</c:v>
              </c:pt>
              <c:pt idx="1055">
                <c:v>22211.5</c:v>
              </c:pt>
              <c:pt idx="1056">
                <c:v>22217</c:v>
              </c:pt>
              <c:pt idx="1057">
                <c:v>22253.5</c:v>
              </c:pt>
              <c:pt idx="1058">
                <c:v>22268.5</c:v>
              </c:pt>
              <c:pt idx="1059">
                <c:v>22319.5</c:v>
              </c:pt>
              <c:pt idx="1060">
                <c:v>22401</c:v>
              </c:pt>
              <c:pt idx="1061">
                <c:v>22425</c:v>
              </c:pt>
              <c:pt idx="1062">
                <c:v>22851.5</c:v>
              </c:pt>
              <c:pt idx="1063">
                <c:v>22880.5</c:v>
              </c:pt>
              <c:pt idx="1064">
                <c:v>22887.5</c:v>
              </c:pt>
              <c:pt idx="1065">
                <c:v>22910.5</c:v>
              </c:pt>
              <c:pt idx="1066">
                <c:v>22911</c:v>
              </c:pt>
              <c:pt idx="1067">
                <c:v>22913.5</c:v>
              </c:pt>
              <c:pt idx="1068">
                <c:v>22916.5</c:v>
              </c:pt>
              <c:pt idx="1069">
                <c:v>22917</c:v>
              </c:pt>
              <c:pt idx="1070">
                <c:v>22922.5</c:v>
              </c:pt>
              <c:pt idx="1071">
                <c:v>22923</c:v>
              </c:pt>
              <c:pt idx="1072">
                <c:v>22940.5</c:v>
              </c:pt>
              <c:pt idx="1073">
                <c:v>23007</c:v>
              </c:pt>
              <c:pt idx="1074">
                <c:v>23013</c:v>
              </c:pt>
              <c:pt idx="1075">
                <c:v>23019</c:v>
              </c:pt>
              <c:pt idx="1076">
                <c:v>23037</c:v>
              </c:pt>
              <c:pt idx="1077">
                <c:v>23040</c:v>
              </c:pt>
              <c:pt idx="1078">
                <c:v>23040</c:v>
              </c:pt>
              <c:pt idx="1079">
                <c:v>23043</c:v>
              </c:pt>
              <c:pt idx="1080">
                <c:v>23058</c:v>
              </c:pt>
              <c:pt idx="1081">
                <c:v>23067</c:v>
              </c:pt>
              <c:pt idx="1082">
                <c:v>23073</c:v>
              </c:pt>
              <c:pt idx="1083">
                <c:v>23079</c:v>
              </c:pt>
              <c:pt idx="1084">
                <c:v>23100</c:v>
              </c:pt>
              <c:pt idx="1085">
                <c:v>23104</c:v>
              </c:pt>
              <c:pt idx="1086">
                <c:v>23104</c:v>
              </c:pt>
              <c:pt idx="1087">
                <c:v>23157.5</c:v>
              </c:pt>
              <c:pt idx="1088">
                <c:v>23157.5</c:v>
              </c:pt>
              <c:pt idx="1089">
                <c:v>23190.5</c:v>
              </c:pt>
              <c:pt idx="1090">
                <c:v>23217.5</c:v>
              </c:pt>
              <c:pt idx="1091">
                <c:v>23241.5</c:v>
              </c:pt>
              <c:pt idx="1092">
                <c:v>23244.5</c:v>
              </c:pt>
              <c:pt idx="1093">
                <c:v>23348</c:v>
              </c:pt>
              <c:pt idx="1094">
                <c:v>23351</c:v>
              </c:pt>
              <c:pt idx="1095">
                <c:v>23354</c:v>
              </c:pt>
              <c:pt idx="1096">
                <c:v>23362</c:v>
              </c:pt>
              <c:pt idx="1097">
                <c:v>23366</c:v>
              </c:pt>
              <c:pt idx="1098">
                <c:v>23369</c:v>
              </c:pt>
              <c:pt idx="1099">
                <c:v>23402.5</c:v>
              </c:pt>
              <c:pt idx="1100">
                <c:v>23440.5</c:v>
              </c:pt>
              <c:pt idx="1101">
                <c:v>23470.5</c:v>
              </c:pt>
              <c:pt idx="1102">
                <c:v>24044.5</c:v>
              </c:pt>
              <c:pt idx="1103">
                <c:v>24044.5</c:v>
              </c:pt>
              <c:pt idx="1104">
                <c:v>24073.5</c:v>
              </c:pt>
              <c:pt idx="1105">
                <c:v>24080.5</c:v>
              </c:pt>
              <c:pt idx="1106">
                <c:v>24118.5</c:v>
              </c:pt>
              <c:pt idx="1107">
                <c:v>24124.5</c:v>
              </c:pt>
              <c:pt idx="1108">
                <c:v>24149</c:v>
              </c:pt>
              <c:pt idx="1109">
                <c:v>24185</c:v>
              </c:pt>
              <c:pt idx="1110">
                <c:v>24185.5</c:v>
              </c:pt>
              <c:pt idx="1111">
                <c:v>24188</c:v>
              </c:pt>
              <c:pt idx="1112">
                <c:v>24188.5</c:v>
              </c:pt>
              <c:pt idx="1113">
                <c:v>24191.5</c:v>
              </c:pt>
              <c:pt idx="1114">
                <c:v>24206</c:v>
              </c:pt>
              <c:pt idx="1115">
                <c:v>24242</c:v>
              </c:pt>
              <c:pt idx="1116">
                <c:v>24275</c:v>
              </c:pt>
              <c:pt idx="1117">
                <c:v>24386.5</c:v>
              </c:pt>
              <c:pt idx="1118">
                <c:v>24398.5</c:v>
              </c:pt>
              <c:pt idx="1119">
                <c:v>24401.5</c:v>
              </c:pt>
              <c:pt idx="1120">
                <c:v>24483</c:v>
              </c:pt>
              <c:pt idx="1121">
                <c:v>24490</c:v>
              </c:pt>
              <c:pt idx="1122">
                <c:v>24517</c:v>
              </c:pt>
              <c:pt idx="1123">
                <c:v>24523</c:v>
              </c:pt>
              <c:pt idx="1124">
                <c:v>24556</c:v>
              </c:pt>
              <c:pt idx="1125">
                <c:v>25081</c:v>
              </c:pt>
              <c:pt idx="1126">
                <c:v>25092.5</c:v>
              </c:pt>
              <c:pt idx="1127">
                <c:v>25104.5</c:v>
              </c:pt>
              <c:pt idx="1128">
                <c:v>25107.5</c:v>
              </c:pt>
              <c:pt idx="1129">
                <c:v>25110</c:v>
              </c:pt>
              <c:pt idx="1130">
                <c:v>25110.5</c:v>
              </c:pt>
              <c:pt idx="1131">
                <c:v>25116</c:v>
              </c:pt>
              <c:pt idx="1132">
                <c:v>25119</c:v>
              </c:pt>
              <c:pt idx="1133">
                <c:v>25239.5</c:v>
              </c:pt>
              <c:pt idx="1134">
                <c:v>25240.5</c:v>
              </c:pt>
              <c:pt idx="1135">
                <c:v>25240.5</c:v>
              </c:pt>
              <c:pt idx="1136">
                <c:v>25243.5</c:v>
              </c:pt>
              <c:pt idx="1137">
                <c:v>25243.5</c:v>
              </c:pt>
              <c:pt idx="1138">
                <c:v>25254.5</c:v>
              </c:pt>
              <c:pt idx="1139">
                <c:v>25254.5</c:v>
              </c:pt>
              <c:pt idx="1140">
                <c:v>25272.5</c:v>
              </c:pt>
              <c:pt idx="1141">
                <c:v>25275.5</c:v>
              </c:pt>
              <c:pt idx="1142">
                <c:v>25287.5</c:v>
              </c:pt>
              <c:pt idx="1143">
                <c:v>25291.5</c:v>
              </c:pt>
              <c:pt idx="1144">
                <c:v>25297.5</c:v>
              </c:pt>
              <c:pt idx="1145">
                <c:v>25300.5</c:v>
              </c:pt>
              <c:pt idx="1146">
                <c:v>25318.5</c:v>
              </c:pt>
              <c:pt idx="1147">
                <c:v>25330.5</c:v>
              </c:pt>
              <c:pt idx="1148">
                <c:v>25381</c:v>
              </c:pt>
              <c:pt idx="1149">
                <c:v>25399</c:v>
              </c:pt>
              <c:pt idx="1150">
                <c:v>25399</c:v>
              </c:pt>
              <c:pt idx="1151">
                <c:v>25402</c:v>
              </c:pt>
              <c:pt idx="1152">
                <c:v>25402</c:v>
              </c:pt>
              <c:pt idx="1153">
                <c:v>25405</c:v>
              </c:pt>
              <c:pt idx="1154">
                <c:v>25528.5</c:v>
              </c:pt>
              <c:pt idx="1155">
                <c:v>25540.5</c:v>
              </c:pt>
              <c:pt idx="1156">
                <c:v>25653</c:v>
              </c:pt>
              <c:pt idx="1157">
                <c:v>25670</c:v>
              </c:pt>
              <c:pt idx="1158">
                <c:v>25689</c:v>
              </c:pt>
              <c:pt idx="1159">
                <c:v>26140.5</c:v>
              </c:pt>
              <c:pt idx="1160">
                <c:v>26165</c:v>
              </c:pt>
              <c:pt idx="1161">
                <c:v>26345.5</c:v>
              </c:pt>
              <c:pt idx="1162">
                <c:v>26346</c:v>
              </c:pt>
              <c:pt idx="1163">
                <c:v>26349</c:v>
              </c:pt>
              <c:pt idx="1164">
                <c:v>26355</c:v>
              </c:pt>
              <c:pt idx="1165">
                <c:v>26415.5</c:v>
              </c:pt>
              <c:pt idx="1166">
                <c:v>26522</c:v>
              </c:pt>
              <c:pt idx="1167">
                <c:v>26524.5</c:v>
              </c:pt>
              <c:pt idx="1168">
                <c:v>26527.5</c:v>
              </c:pt>
              <c:pt idx="1169">
                <c:v>26551</c:v>
              </c:pt>
              <c:pt idx="1170">
                <c:v>26551</c:v>
              </c:pt>
              <c:pt idx="1171">
                <c:v>26800</c:v>
              </c:pt>
              <c:pt idx="1172">
                <c:v>27371</c:v>
              </c:pt>
              <c:pt idx="1173">
                <c:v>27371</c:v>
              </c:pt>
              <c:pt idx="1174">
                <c:v>27391</c:v>
              </c:pt>
              <c:pt idx="1175">
                <c:v>27481.5</c:v>
              </c:pt>
              <c:pt idx="1176">
                <c:v>27573</c:v>
              </c:pt>
              <c:pt idx="1177">
                <c:v>27573.5</c:v>
              </c:pt>
              <c:pt idx="1178">
                <c:v>27579</c:v>
              </c:pt>
              <c:pt idx="1179">
                <c:v>27579.5</c:v>
              </c:pt>
              <c:pt idx="1180">
                <c:v>27732</c:v>
              </c:pt>
              <c:pt idx="1181">
                <c:v>27930</c:v>
              </c:pt>
              <c:pt idx="1182">
                <c:v>27942</c:v>
              </c:pt>
              <c:pt idx="1183">
                <c:v>27945</c:v>
              </c:pt>
              <c:pt idx="1184">
                <c:v>28359</c:v>
              </c:pt>
              <c:pt idx="1185">
                <c:v>28359</c:v>
              </c:pt>
              <c:pt idx="1186">
                <c:v>28412.5</c:v>
              </c:pt>
              <c:pt idx="1187">
                <c:v>28466.5</c:v>
              </c:pt>
              <c:pt idx="1188">
                <c:v>28524</c:v>
              </c:pt>
              <c:pt idx="1189">
                <c:v>28527</c:v>
              </c:pt>
              <c:pt idx="1190">
                <c:v>28584</c:v>
              </c:pt>
              <c:pt idx="1191">
                <c:v>28596</c:v>
              </c:pt>
              <c:pt idx="1192">
                <c:v>28605</c:v>
              </c:pt>
              <c:pt idx="1193">
                <c:v>28633</c:v>
              </c:pt>
              <c:pt idx="1194">
                <c:v>28639</c:v>
              </c:pt>
              <c:pt idx="1195">
                <c:v>28642</c:v>
              </c:pt>
              <c:pt idx="1196">
                <c:v>28701.5</c:v>
              </c:pt>
              <c:pt idx="1197">
                <c:v>28756.5</c:v>
              </c:pt>
              <c:pt idx="1198">
                <c:v>28759.5</c:v>
              </c:pt>
              <c:pt idx="1199">
                <c:v>28774.5</c:v>
              </c:pt>
              <c:pt idx="1200">
                <c:v>29575.5</c:v>
              </c:pt>
              <c:pt idx="1201">
                <c:v>29593.5</c:v>
              </c:pt>
              <c:pt idx="1202">
                <c:v>29602.5</c:v>
              </c:pt>
              <c:pt idx="1203">
                <c:v>29635.5</c:v>
              </c:pt>
              <c:pt idx="1204">
                <c:v>29804</c:v>
              </c:pt>
              <c:pt idx="1205">
                <c:v>29807.5</c:v>
              </c:pt>
              <c:pt idx="1206">
                <c:v>29808</c:v>
              </c:pt>
              <c:pt idx="1207">
                <c:v>29811</c:v>
              </c:pt>
              <c:pt idx="1208">
                <c:v>29826</c:v>
              </c:pt>
              <c:pt idx="1209">
                <c:v>29832</c:v>
              </c:pt>
              <c:pt idx="1210">
                <c:v>29853</c:v>
              </c:pt>
              <c:pt idx="1211">
                <c:v>29979</c:v>
              </c:pt>
              <c:pt idx="1212">
                <c:v>29985</c:v>
              </c:pt>
              <c:pt idx="1213">
                <c:v>30031</c:v>
              </c:pt>
              <c:pt idx="1214">
                <c:v>30076</c:v>
              </c:pt>
              <c:pt idx="1215">
                <c:v>30594.5</c:v>
              </c:pt>
              <c:pt idx="1216">
                <c:v>30762.5</c:v>
              </c:pt>
              <c:pt idx="1217">
                <c:v>30768.5</c:v>
              </c:pt>
              <c:pt idx="1218">
                <c:v>30768.5</c:v>
              </c:pt>
              <c:pt idx="1219">
                <c:v>30769</c:v>
              </c:pt>
              <c:pt idx="1220">
                <c:v>30859</c:v>
              </c:pt>
              <c:pt idx="1221">
                <c:v>30895.5</c:v>
              </c:pt>
              <c:pt idx="1222">
                <c:v>30923</c:v>
              </c:pt>
              <c:pt idx="1223">
                <c:v>31137</c:v>
              </c:pt>
              <c:pt idx="1224">
                <c:v>31178</c:v>
              </c:pt>
              <c:pt idx="1225">
                <c:v>31645.5</c:v>
              </c:pt>
              <c:pt idx="1226">
                <c:v>31645.5</c:v>
              </c:pt>
              <c:pt idx="1227">
                <c:v>31645.5</c:v>
              </c:pt>
              <c:pt idx="1228">
                <c:v>31675.5</c:v>
              </c:pt>
              <c:pt idx="1229">
                <c:v>31675.5</c:v>
              </c:pt>
              <c:pt idx="1230">
                <c:v>31675.5</c:v>
              </c:pt>
              <c:pt idx="1231">
                <c:v>31675.5</c:v>
              </c:pt>
              <c:pt idx="1232">
                <c:v>31675.5</c:v>
              </c:pt>
              <c:pt idx="1233">
                <c:v>31675.5</c:v>
              </c:pt>
              <c:pt idx="1234">
                <c:v>31675.5</c:v>
              </c:pt>
              <c:pt idx="1235">
                <c:v>31733</c:v>
              </c:pt>
              <c:pt idx="1236">
                <c:v>31739</c:v>
              </c:pt>
              <c:pt idx="1237">
                <c:v>31754</c:v>
              </c:pt>
              <c:pt idx="1238">
                <c:v>31754</c:v>
              </c:pt>
              <c:pt idx="1239">
                <c:v>31766</c:v>
              </c:pt>
              <c:pt idx="1240">
                <c:v>31788</c:v>
              </c:pt>
              <c:pt idx="1241">
                <c:v>31817</c:v>
              </c:pt>
              <c:pt idx="1242">
                <c:v>31817</c:v>
              </c:pt>
              <c:pt idx="1243">
                <c:v>31826</c:v>
              </c:pt>
              <c:pt idx="1244">
                <c:v>31826</c:v>
              </c:pt>
              <c:pt idx="1245">
                <c:v>31826</c:v>
              </c:pt>
              <c:pt idx="1246">
                <c:v>31832</c:v>
              </c:pt>
              <c:pt idx="1247">
                <c:v>31839</c:v>
              </c:pt>
              <c:pt idx="1248">
                <c:v>31844.5</c:v>
              </c:pt>
              <c:pt idx="1249">
                <c:v>31844.5</c:v>
              </c:pt>
              <c:pt idx="1250">
                <c:v>31844.5</c:v>
              </c:pt>
              <c:pt idx="1251">
                <c:v>31847</c:v>
              </c:pt>
              <c:pt idx="1252">
                <c:v>31847</c:v>
              </c:pt>
              <c:pt idx="1253">
                <c:v>31847</c:v>
              </c:pt>
              <c:pt idx="1254">
                <c:v>31857</c:v>
              </c:pt>
              <c:pt idx="1255">
                <c:v>31859</c:v>
              </c:pt>
              <c:pt idx="1256">
                <c:v>31862</c:v>
              </c:pt>
              <c:pt idx="1257">
                <c:v>31914</c:v>
              </c:pt>
              <c:pt idx="1258">
                <c:v>31934.5</c:v>
              </c:pt>
              <c:pt idx="1259">
                <c:v>31935</c:v>
              </c:pt>
              <c:pt idx="1260">
                <c:v>31938</c:v>
              </c:pt>
              <c:pt idx="1261">
                <c:v>31952.5</c:v>
              </c:pt>
              <c:pt idx="1262">
                <c:v>31953.5</c:v>
              </c:pt>
              <c:pt idx="1263">
                <c:v>31994.5</c:v>
              </c:pt>
              <c:pt idx="1264">
                <c:v>32017</c:v>
              </c:pt>
              <c:pt idx="1265">
                <c:v>32024.5</c:v>
              </c:pt>
              <c:pt idx="1266">
                <c:v>32042.5</c:v>
              </c:pt>
              <c:pt idx="1267">
                <c:v>32080</c:v>
              </c:pt>
              <c:pt idx="1268">
                <c:v>32082</c:v>
              </c:pt>
              <c:pt idx="1269">
                <c:v>32091</c:v>
              </c:pt>
              <c:pt idx="1270">
                <c:v>32109</c:v>
              </c:pt>
              <c:pt idx="1271">
                <c:v>32115</c:v>
              </c:pt>
              <c:pt idx="1272">
                <c:v>32149</c:v>
              </c:pt>
              <c:pt idx="1273">
                <c:v>32149</c:v>
              </c:pt>
              <c:pt idx="1274">
                <c:v>32254.5</c:v>
              </c:pt>
              <c:pt idx="1275">
                <c:v>32775.5</c:v>
              </c:pt>
              <c:pt idx="1276">
                <c:v>32805.5</c:v>
              </c:pt>
              <c:pt idx="1277">
                <c:v>32805.5</c:v>
              </c:pt>
              <c:pt idx="1278">
                <c:v>32805.5</c:v>
              </c:pt>
              <c:pt idx="1279">
                <c:v>32805.5</c:v>
              </c:pt>
              <c:pt idx="1280">
                <c:v>32811.5</c:v>
              </c:pt>
              <c:pt idx="1281">
                <c:v>32811.5</c:v>
              </c:pt>
              <c:pt idx="1282">
                <c:v>32811.5</c:v>
              </c:pt>
              <c:pt idx="1283">
                <c:v>32811.5</c:v>
              </c:pt>
              <c:pt idx="1284">
                <c:v>32811.5</c:v>
              </c:pt>
              <c:pt idx="1285">
                <c:v>32811.5</c:v>
              </c:pt>
              <c:pt idx="1286">
                <c:v>32890</c:v>
              </c:pt>
              <c:pt idx="1287">
                <c:v>32890</c:v>
              </c:pt>
              <c:pt idx="1288">
                <c:v>32890</c:v>
              </c:pt>
              <c:pt idx="1289">
                <c:v>32899</c:v>
              </c:pt>
              <c:pt idx="1290">
                <c:v>32968</c:v>
              </c:pt>
              <c:pt idx="1291">
                <c:v>33004</c:v>
              </c:pt>
              <c:pt idx="1292">
                <c:v>33007</c:v>
              </c:pt>
              <c:pt idx="1293">
                <c:v>33010</c:v>
              </c:pt>
              <c:pt idx="1294">
                <c:v>33035</c:v>
              </c:pt>
              <c:pt idx="1295">
                <c:v>33037</c:v>
              </c:pt>
              <c:pt idx="1296">
                <c:v>33068.5</c:v>
              </c:pt>
              <c:pt idx="1297">
                <c:v>33077</c:v>
              </c:pt>
              <c:pt idx="1298">
                <c:v>33077.5</c:v>
              </c:pt>
              <c:pt idx="1299">
                <c:v>33080.5</c:v>
              </c:pt>
              <c:pt idx="1300">
                <c:v>33131</c:v>
              </c:pt>
              <c:pt idx="1301">
                <c:v>33137.5</c:v>
              </c:pt>
              <c:pt idx="1302">
                <c:v>33138</c:v>
              </c:pt>
              <c:pt idx="1303">
                <c:v>33140.5</c:v>
              </c:pt>
              <c:pt idx="1304">
                <c:v>33141</c:v>
              </c:pt>
              <c:pt idx="1305">
                <c:v>33195</c:v>
              </c:pt>
              <c:pt idx="1306">
                <c:v>33230</c:v>
              </c:pt>
              <c:pt idx="1307">
                <c:v>33233</c:v>
              </c:pt>
              <c:pt idx="1308">
                <c:v>33272</c:v>
              </c:pt>
              <c:pt idx="1309">
                <c:v>33293</c:v>
              </c:pt>
              <c:pt idx="1310">
                <c:v>33300</c:v>
              </c:pt>
              <c:pt idx="1311">
                <c:v>33966</c:v>
              </c:pt>
              <c:pt idx="1312">
                <c:v>34022.5</c:v>
              </c:pt>
              <c:pt idx="1313">
                <c:v>34052.5</c:v>
              </c:pt>
              <c:pt idx="1314">
                <c:v>34053.5</c:v>
              </c:pt>
              <c:pt idx="1315">
                <c:v>34059</c:v>
              </c:pt>
              <c:pt idx="1316">
                <c:v>34152</c:v>
              </c:pt>
              <c:pt idx="1317">
                <c:v>34204</c:v>
              </c:pt>
              <c:pt idx="1318">
                <c:v>34212.5</c:v>
              </c:pt>
              <c:pt idx="1319">
                <c:v>34231</c:v>
              </c:pt>
              <c:pt idx="1320">
                <c:v>34261</c:v>
              </c:pt>
              <c:pt idx="1321">
                <c:v>34278.5</c:v>
              </c:pt>
              <c:pt idx="1322">
                <c:v>34293.5</c:v>
              </c:pt>
              <c:pt idx="1323">
                <c:v>34345</c:v>
              </c:pt>
              <c:pt idx="1324">
                <c:v>34390</c:v>
              </c:pt>
              <c:pt idx="1325">
                <c:v>34439</c:v>
              </c:pt>
              <c:pt idx="1326">
                <c:v>34846.5</c:v>
              </c:pt>
              <c:pt idx="1327">
                <c:v>34888.5</c:v>
              </c:pt>
              <c:pt idx="1328">
                <c:v>35026</c:v>
              </c:pt>
              <c:pt idx="1329">
                <c:v>35026</c:v>
              </c:pt>
              <c:pt idx="1330">
                <c:v>35026</c:v>
              </c:pt>
              <c:pt idx="1331">
                <c:v>35026</c:v>
              </c:pt>
              <c:pt idx="1332">
                <c:v>35026</c:v>
              </c:pt>
              <c:pt idx="1333">
                <c:v>35026</c:v>
              </c:pt>
              <c:pt idx="1334">
                <c:v>35026</c:v>
              </c:pt>
              <c:pt idx="1335">
                <c:v>35029</c:v>
              </c:pt>
              <c:pt idx="1336">
                <c:v>35029</c:v>
              </c:pt>
              <c:pt idx="1337">
                <c:v>35029</c:v>
              </c:pt>
              <c:pt idx="1338">
                <c:v>35029</c:v>
              </c:pt>
              <c:pt idx="1339">
                <c:v>35029</c:v>
              </c:pt>
              <c:pt idx="1340">
                <c:v>35057</c:v>
              </c:pt>
              <c:pt idx="1341">
                <c:v>35110.5</c:v>
              </c:pt>
              <c:pt idx="1342">
                <c:v>35125.5</c:v>
              </c:pt>
              <c:pt idx="1343">
                <c:v>35156</c:v>
              </c:pt>
              <c:pt idx="1344">
                <c:v>35158.5</c:v>
              </c:pt>
              <c:pt idx="1345">
                <c:v>35162</c:v>
              </c:pt>
              <c:pt idx="1346">
                <c:v>35201</c:v>
              </c:pt>
              <c:pt idx="1347">
                <c:v>35204</c:v>
              </c:pt>
              <c:pt idx="1348">
                <c:v>35206.5</c:v>
              </c:pt>
              <c:pt idx="1349">
                <c:v>35209.5</c:v>
              </c:pt>
              <c:pt idx="1350">
                <c:v>35222.5</c:v>
              </c:pt>
              <c:pt idx="1351">
                <c:v>35234.5</c:v>
              </c:pt>
              <c:pt idx="1352">
                <c:v>35330</c:v>
              </c:pt>
              <c:pt idx="1353">
                <c:v>35333</c:v>
              </c:pt>
              <c:pt idx="1354">
                <c:v>35412</c:v>
              </c:pt>
              <c:pt idx="1355">
                <c:v>35508.5</c:v>
              </c:pt>
              <c:pt idx="1356">
                <c:v>36027.5</c:v>
              </c:pt>
              <c:pt idx="1357">
                <c:v>36114</c:v>
              </c:pt>
              <c:pt idx="1358">
                <c:v>36132</c:v>
              </c:pt>
              <c:pt idx="1359">
                <c:v>36135</c:v>
              </c:pt>
              <c:pt idx="1360">
                <c:v>36135</c:v>
              </c:pt>
              <c:pt idx="1361">
                <c:v>36135</c:v>
              </c:pt>
              <c:pt idx="1362">
                <c:v>36180</c:v>
              </c:pt>
              <c:pt idx="1363">
                <c:v>36180</c:v>
              </c:pt>
              <c:pt idx="1364">
                <c:v>36180</c:v>
              </c:pt>
              <c:pt idx="1365">
                <c:v>36186</c:v>
              </c:pt>
              <c:pt idx="1366">
                <c:v>36186</c:v>
              </c:pt>
              <c:pt idx="1367">
                <c:v>36189</c:v>
              </c:pt>
              <c:pt idx="1368">
                <c:v>36189</c:v>
              </c:pt>
              <c:pt idx="1369">
                <c:v>36189</c:v>
              </c:pt>
              <c:pt idx="1370">
                <c:v>36189</c:v>
              </c:pt>
              <c:pt idx="1371">
                <c:v>36189</c:v>
              </c:pt>
              <c:pt idx="1372">
                <c:v>36213</c:v>
              </c:pt>
              <c:pt idx="1373">
                <c:v>36219.5</c:v>
              </c:pt>
              <c:pt idx="1374">
                <c:v>36219.5</c:v>
              </c:pt>
              <c:pt idx="1375">
                <c:v>36225</c:v>
              </c:pt>
              <c:pt idx="1376">
                <c:v>36235.5</c:v>
              </c:pt>
              <c:pt idx="1377">
                <c:v>36292</c:v>
              </c:pt>
              <c:pt idx="1378">
                <c:v>36348.5</c:v>
              </c:pt>
              <c:pt idx="1379">
                <c:v>36351.5</c:v>
              </c:pt>
              <c:pt idx="1380">
                <c:v>36357.5</c:v>
              </c:pt>
              <c:pt idx="1381">
                <c:v>36358</c:v>
              </c:pt>
              <c:pt idx="1382">
                <c:v>36375.5</c:v>
              </c:pt>
              <c:pt idx="1383">
                <c:v>36387.5</c:v>
              </c:pt>
              <c:pt idx="1384">
                <c:v>36390.5</c:v>
              </c:pt>
              <c:pt idx="1385">
                <c:v>36454</c:v>
              </c:pt>
              <c:pt idx="1386">
                <c:v>36472</c:v>
              </c:pt>
              <c:pt idx="1387">
                <c:v>36484</c:v>
              </c:pt>
              <c:pt idx="1388">
                <c:v>36526</c:v>
              </c:pt>
              <c:pt idx="1389">
                <c:v>36527</c:v>
              </c:pt>
              <c:pt idx="1390">
                <c:v>36529</c:v>
              </c:pt>
              <c:pt idx="1391">
                <c:v>36943</c:v>
              </c:pt>
              <c:pt idx="1392">
                <c:v>37259</c:v>
              </c:pt>
              <c:pt idx="1393">
                <c:v>37270.5</c:v>
              </c:pt>
              <c:pt idx="1394">
                <c:v>37304</c:v>
              </c:pt>
              <c:pt idx="1395">
                <c:v>37333</c:v>
              </c:pt>
              <c:pt idx="1396">
                <c:v>37364</c:v>
              </c:pt>
              <c:pt idx="1397">
                <c:v>37370</c:v>
              </c:pt>
              <c:pt idx="1398">
                <c:v>37370.5</c:v>
              </c:pt>
              <c:pt idx="1399">
                <c:v>37373</c:v>
              </c:pt>
              <c:pt idx="1400">
                <c:v>37373.5</c:v>
              </c:pt>
              <c:pt idx="1401">
                <c:v>37446</c:v>
              </c:pt>
              <c:pt idx="1402">
                <c:v>37470</c:v>
              </c:pt>
              <c:pt idx="1403">
                <c:v>37473</c:v>
              </c:pt>
              <c:pt idx="1404">
                <c:v>37476</c:v>
              </c:pt>
              <c:pt idx="1405">
                <c:v>37539.5</c:v>
              </c:pt>
              <c:pt idx="1406">
                <c:v>37635</c:v>
              </c:pt>
              <c:pt idx="1407">
                <c:v>37638</c:v>
              </c:pt>
              <c:pt idx="1408">
                <c:v>37644</c:v>
              </c:pt>
              <c:pt idx="1409">
                <c:v>37770.5</c:v>
              </c:pt>
              <c:pt idx="1410">
                <c:v>37770.5</c:v>
              </c:pt>
              <c:pt idx="1411">
                <c:v>38332</c:v>
              </c:pt>
              <c:pt idx="1412">
                <c:v>38344.5</c:v>
              </c:pt>
              <c:pt idx="1413">
                <c:v>38491</c:v>
              </c:pt>
              <c:pt idx="1414">
                <c:v>38491.5</c:v>
              </c:pt>
              <c:pt idx="1415">
                <c:v>38493.5</c:v>
              </c:pt>
              <c:pt idx="1416">
                <c:v>38512</c:v>
              </c:pt>
              <c:pt idx="1417">
                <c:v>38512</c:v>
              </c:pt>
              <c:pt idx="1418">
                <c:v>38512</c:v>
              </c:pt>
              <c:pt idx="1419">
                <c:v>38512</c:v>
              </c:pt>
              <c:pt idx="1420">
                <c:v>38843</c:v>
              </c:pt>
              <c:pt idx="1421">
                <c:v>39485</c:v>
              </c:pt>
              <c:pt idx="1422">
                <c:v>39485.5</c:v>
              </c:pt>
              <c:pt idx="1423">
                <c:v>39485.5</c:v>
              </c:pt>
              <c:pt idx="1424">
                <c:v>40461.5</c:v>
              </c:pt>
              <c:pt idx="1425">
                <c:v>40461.5</c:v>
              </c:pt>
              <c:pt idx="1426">
                <c:v>40461.5</c:v>
              </c:pt>
              <c:pt idx="1427">
                <c:v>40461.5</c:v>
              </c:pt>
              <c:pt idx="1428">
                <c:v>40461.5</c:v>
              </c:pt>
              <c:pt idx="1429">
                <c:v>40461.5</c:v>
              </c:pt>
              <c:pt idx="1430">
                <c:v>40477</c:v>
              </c:pt>
              <c:pt idx="1431">
                <c:v>40498</c:v>
              </c:pt>
              <c:pt idx="1432">
                <c:v>40558</c:v>
              </c:pt>
              <c:pt idx="1433">
                <c:v>40558</c:v>
              </c:pt>
              <c:pt idx="1434">
                <c:v>40558</c:v>
              </c:pt>
              <c:pt idx="1435">
                <c:v>40558</c:v>
              </c:pt>
              <c:pt idx="1436">
                <c:v>40558</c:v>
              </c:pt>
              <c:pt idx="1437">
                <c:v>40558</c:v>
              </c:pt>
              <c:pt idx="1438">
                <c:v>40561</c:v>
              </c:pt>
              <c:pt idx="1439">
                <c:v>40561</c:v>
              </c:pt>
              <c:pt idx="1440">
                <c:v>40561</c:v>
              </c:pt>
              <c:pt idx="1441">
                <c:v>40561</c:v>
              </c:pt>
              <c:pt idx="1442">
                <c:v>40609</c:v>
              </c:pt>
              <c:pt idx="1443">
                <c:v>40609</c:v>
              </c:pt>
              <c:pt idx="1444">
                <c:v>40645</c:v>
              </c:pt>
              <c:pt idx="1445">
                <c:v>40645.5</c:v>
              </c:pt>
              <c:pt idx="1446">
                <c:v>40771.5</c:v>
              </c:pt>
              <c:pt idx="1447">
                <c:v>40880</c:v>
              </c:pt>
              <c:pt idx="1448">
                <c:v>41597.5</c:v>
              </c:pt>
              <c:pt idx="1449">
                <c:v>41609.5</c:v>
              </c:pt>
              <c:pt idx="1450">
                <c:v>41627.5</c:v>
              </c:pt>
              <c:pt idx="1451">
                <c:v>41627.5</c:v>
              </c:pt>
              <c:pt idx="1452">
                <c:v>41627.5</c:v>
              </c:pt>
              <c:pt idx="1453">
                <c:v>41627.5</c:v>
              </c:pt>
              <c:pt idx="1454">
                <c:v>41627.5</c:v>
              </c:pt>
              <c:pt idx="1455">
                <c:v>41639.5</c:v>
              </c:pt>
              <c:pt idx="1456">
                <c:v>41639.5</c:v>
              </c:pt>
              <c:pt idx="1457">
                <c:v>41639.5</c:v>
              </c:pt>
              <c:pt idx="1458">
                <c:v>41679</c:v>
              </c:pt>
              <c:pt idx="1459">
                <c:v>41694</c:v>
              </c:pt>
              <c:pt idx="1460">
                <c:v>41712</c:v>
              </c:pt>
              <c:pt idx="1461">
                <c:v>41712</c:v>
              </c:pt>
              <c:pt idx="1462">
                <c:v>41712</c:v>
              </c:pt>
              <c:pt idx="1463">
                <c:v>41712</c:v>
              </c:pt>
              <c:pt idx="1464">
                <c:v>41712</c:v>
              </c:pt>
              <c:pt idx="1465">
                <c:v>41712</c:v>
              </c:pt>
              <c:pt idx="1466">
                <c:v>41712</c:v>
              </c:pt>
              <c:pt idx="1467">
                <c:v>41712</c:v>
              </c:pt>
              <c:pt idx="1468">
                <c:v>41712</c:v>
              </c:pt>
              <c:pt idx="1469">
                <c:v>41805</c:v>
              </c:pt>
              <c:pt idx="1470">
                <c:v>41805</c:v>
              </c:pt>
              <c:pt idx="1471">
                <c:v>41805</c:v>
              </c:pt>
              <c:pt idx="1472">
                <c:v>41805</c:v>
              </c:pt>
              <c:pt idx="1473">
                <c:v>41818</c:v>
              </c:pt>
              <c:pt idx="1474">
                <c:v>41830</c:v>
              </c:pt>
              <c:pt idx="1475">
                <c:v>41912</c:v>
              </c:pt>
              <c:pt idx="1476">
                <c:v>41932.5</c:v>
              </c:pt>
              <c:pt idx="1477">
                <c:v>41932.5</c:v>
              </c:pt>
              <c:pt idx="1478">
                <c:v>41982.5</c:v>
              </c:pt>
              <c:pt idx="1479">
                <c:v>42142.5</c:v>
              </c:pt>
              <c:pt idx="1480">
                <c:v>42683.5</c:v>
              </c:pt>
              <c:pt idx="1481">
                <c:v>42709.5</c:v>
              </c:pt>
              <c:pt idx="1482">
                <c:v>42718.5</c:v>
              </c:pt>
              <c:pt idx="1483">
                <c:v>42733.5</c:v>
              </c:pt>
              <c:pt idx="1484">
                <c:v>42742.5</c:v>
              </c:pt>
              <c:pt idx="1485">
                <c:v>42748.5</c:v>
              </c:pt>
              <c:pt idx="1486">
                <c:v>42770.5</c:v>
              </c:pt>
              <c:pt idx="1487">
                <c:v>42772.5</c:v>
              </c:pt>
              <c:pt idx="1488">
                <c:v>42775.5</c:v>
              </c:pt>
              <c:pt idx="1489">
                <c:v>42775.5</c:v>
              </c:pt>
              <c:pt idx="1490">
                <c:v>42799.5</c:v>
              </c:pt>
              <c:pt idx="1491">
                <c:v>42800</c:v>
              </c:pt>
              <c:pt idx="1492">
                <c:v>42805.5</c:v>
              </c:pt>
              <c:pt idx="1493">
                <c:v>42806</c:v>
              </c:pt>
              <c:pt idx="1494">
                <c:v>42818</c:v>
              </c:pt>
              <c:pt idx="1495">
                <c:v>42818.5</c:v>
              </c:pt>
              <c:pt idx="1496">
                <c:v>42882</c:v>
              </c:pt>
              <c:pt idx="1497">
                <c:v>42890.5</c:v>
              </c:pt>
              <c:pt idx="1498">
                <c:v>42971</c:v>
              </c:pt>
              <c:pt idx="1499">
                <c:v>42971</c:v>
              </c:pt>
              <c:pt idx="1500">
                <c:v>42971</c:v>
              </c:pt>
              <c:pt idx="1501">
                <c:v>42983</c:v>
              </c:pt>
              <c:pt idx="1502">
                <c:v>42992</c:v>
              </c:pt>
              <c:pt idx="1503">
                <c:v>43020</c:v>
              </c:pt>
              <c:pt idx="1504">
                <c:v>43029</c:v>
              </c:pt>
              <c:pt idx="1505">
                <c:v>43058.5</c:v>
              </c:pt>
              <c:pt idx="1506">
                <c:v>43103.5</c:v>
              </c:pt>
              <c:pt idx="1507">
                <c:v>43118.5</c:v>
              </c:pt>
              <c:pt idx="1508">
                <c:v>43134.5</c:v>
              </c:pt>
              <c:pt idx="1509">
                <c:v>43225</c:v>
              </c:pt>
              <c:pt idx="1510">
                <c:v>43294</c:v>
              </c:pt>
              <c:pt idx="1511">
                <c:v>43755</c:v>
              </c:pt>
              <c:pt idx="1512">
                <c:v>43758</c:v>
              </c:pt>
              <c:pt idx="1513">
                <c:v>43761</c:v>
              </c:pt>
              <c:pt idx="1514">
                <c:v>43837</c:v>
              </c:pt>
              <c:pt idx="1515">
                <c:v>43866.5</c:v>
              </c:pt>
              <c:pt idx="1516">
                <c:v>43870</c:v>
              </c:pt>
              <c:pt idx="1517">
                <c:v>43872.5</c:v>
              </c:pt>
              <c:pt idx="1518">
                <c:v>43912</c:v>
              </c:pt>
              <c:pt idx="1519">
                <c:v>43932.5</c:v>
              </c:pt>
              <c:pt idx="1520">
                <c:v>43935.5</c:v>
              </c:pt>
              <c:pt idx="1521">
                <c:v>43939.5</c:v>
              </c:pt>
              <c:pt idx="1522">
                <c:v>43968.5</c:v>
              </c:pt>
              <c:pt idx="1523">
                <c:v>43969</c:v>
              </c:pt>
              <c:pt idx="1524">
                <c:v>44011.5</c:v>
              </c:pt>
              <c:pt idx="1525">
                <c:v>44013.5</c:v>
              </c:pt>
              <c:pt idx="1526">
                <c:v>44025.5</c:v>
              </c:pt>
              <c:pt idx="1527">
                <c:v>44041.5</c:v>
              </c:pt>
              <c:pt idx="1528">
                <c:v>44065.5</c:v>
              </c:pt>
              <c:pt idx="1529">
                <c:v>44080</c:v>
              </c:pt>
              <c:pt idx="1530">
                <c:v>44083</c:v>
              </c:pt>
              <c:pt idx="1531">
                <c:v>44093</c:v>
              </c:pt>
              <c:pt idx="1532">
                <c:v>44098</c:v>
              </c:pt>
              <c:pt idx="1533">
                <c:v>44101</c:v>
              </c:pt>
              <c:pt idx="1534">
                <c:v>44107</c:v>
              </c:pt>
              <c:pt idx="1535">
                <c:v>44174</c:v>
              </c:pt>
              <c:pt idx="1536">
                <c:v>44174</c:v>
              </c:pt>
              <c:pt idx="1537">
                <c:v>44177</c:v>
              </c:pt>
              <c:pt idx="1538">
                <c:v>44180</c:v>
              </c:pt>
              <c:pt idx="1539">
                <c:v>44201.5</c:v>
              </c:pt>
              <c:pt idx="1540">
                <c:v>44261.5</c:v>
              </c:pt>
              <c:pt idx="1541">
                <c:v>44357</c:v>
              </c:pt>
              <c:pt idx="1542">
                <c:v>44357</c:v>
              </c:pt>
              <c:pt idx="1543">
                <c:v>44764.5</c:v>
              </c:pt>
              <c:pt idx="1544">
                <c:v>44818.5</c:v>
              </c:pt>
              <c:pt idx="1545">
                <c:v>44885.5</c:v>
              </c:pt>
              <c:pt idx="1546">
                <c:v>44904</c:v>
              </c:pt>
              <c:pt idx="1547">
                <c:v>44912</c:v>
              </c:pt>
              <c:pt idx="1548">
                <c:v>44915</c:v>
              </c:pt>
              <c:pt idx="1549">
                <c:v>44924</c:v>
              </c:pt>
              <c:pt idx="1550">
                <c:v>44924</c:v>
              </c:pt>
              <c:pt idx="1551">
                <c:v>44924</c:v>
              </c:pt>
              <c:pt idx="1552">
                <c:v>44924</c:v>
              </c:pt>
              <c:pt idx="1553">
                <c:v>44930</c:v>
              </c:pt>
              <c:pt idx="1554">
                <c:v>44930</c:v>
              </c:pt>
              <c:pt idx="1555">
                <c:v>44930</c:v>
              </c:pt>
              <c:pt idx="1556">
                <c:v>44930</c:v>
              </c:pt>
              <c:pt idx="1557">
                <c:v>44930</c:v>
              </c:pt>
              <c:pt idx="1558">
                <c:v>44963</c:v>
              </c:pt>
              <c:pt idx="1559">
                <c:v>44975</c:v>
              </c:pt>
              <c:pt idx="1560">
                <c:v>44975</c:v>
              </c:pt>
              <c:pt idx="1561">
                <c:v>44987</c:v>
              </c:pt>
              <c:pt idx="1562">
                <c:v>44990</c:v>
              </c:pt>
              <c:pt idx="1563">
                <c:v>44990</c:v>
              </c:pt>
              <c:pt idx="1564">
                <c:v>44990</c:v>
              </c:pt>
              <c:pt idx="1565">
                <c:v>44991</c:v>
              </c:pt>
              <c:pt idx="1566">
                <c:v>44996</c:v>
              </c:pt>
              <c:pt idx="1567">
                <c:v>45012</c:v>
              </c:pt>
              <c:pt idx="1568">
                <c:v>45021</c:v>
              </c:pt>
              <c:pt idx="1569">
                <c:v>45030</c:v>
              </c:pt>
              <c:pt idx="1570">
                <c:v>45036</c:v>
              </c:pt>
              <c:pt idx="1571">
                <c:v>45042</c:v>
              </c:pt>
              <c:pt idx="1572">
                <c:v>45066</c:v>
              </c:pt>
              <c:pt idx="1573">
                <c:v>45069</c:v>
              </c:pt>
              <c:pt idx="1574">
                <c:v>45075.5</c:v>
              </c:pt>
              <c:pt idx="1575">
                <c:v>45090</c:v>
              </c:pt>
              <c:pt idx="1576">
                <c:v>45159.5</c:v>
              </c:pt>
              <c:pt idx="1577">
                <c:v>45187</c:v>
              </c:pt>
              <c:pt idx="1578">
                <c:v>45195.5</c:v>
              </c:pt>
              <c:pt idx="1579">
                <c:v>45229</c:v>
              </c:pt>
              <c:pt idx="1580">
                <c:v>45255.5</c:v>
              </c:pt>
              <c:pt idx="1581">
                <c:v>45279</c:v>
              </c:pt>
              <c:pt idx="1582">
                <c:v>45282</c:v>
              </c:pt>
              <c:pt idx="1583">
                <c:v>45298</c:v>
              </c:pt>
              <c:pt idx="1584">
                <c:v>45301</c:v>
              </c:pt>
              <c:pt idx="1585">
                <c:v>45304</c:v>
              </c:pt>
              <c:pt idx="1586">
                <c:v>45316</c:v>
              </c:pt>
              <c:pt idx="1587">
                <c:v>45337</c:v>
              </c:pt>
              <c:pt idx="1588">
                <c:v>45343</c:v>
              </c:pt>
              <c:pt idx="1589">
                <c:v>45391.5</c:v>
              </c:pt>
              <c:pt idx="1590">
                <c:v>45402.5</c:v>
              </c:pt>
              <c:pt idx="1591">
                <c:v>45423.5</c:v>
              </c:pt>
              <c:pt idx="1592">
                <c:v>46105.5</c:v>
              </c:pt>
              <c:pt idx="1593">
                <c:v>46130</c:v>
              </c:pt>
              <c:pt idx="1594">
                <c:v>46133</c:v>
              </c:pt>
              <c:pt idx="1595">
                <c:v>46136</c:v>
              </c:pt>
              <c:pt idx="1596">
                <c:v>46141</c:v>
              </c:pt>
              <c:pt idx="1597">
                <c:v>46147</c:v>
              </c:pt>
              <c:pt idx="1598">
                <c:v>46150</c:v>
              </c:pt>
              <c:pt idx="1599">
                <c:v>46150</c:v>
              </c:pt>
              <c:pt idx="1600">
                <c:v>46153</c:v>
              </c:pt>
              <c:pt idx="1601">
                <c:v>46160</c:v>
              </c:pt>
              <c:pt idx="1602">
                <c:v>46166</c:v>
              </c:pt>
              <c:pt idx="1603">
                <c:v>46166</c:v>
              </c:pt>
              <c:pt idx="1604">
                <c:v>46169</c:v>
              </c:pt>
              <c:pt idx="1605">
                <c:v>46172</c:v>
              </c:pt>
              <c:pt idx="1606">
                <c:v>46178</c:v>
              </c:pt>
              <c:pt idx="1607">
                <c:v>46187</c:v>
              </c:pt>
              <c:pt idx="1608">
                <c:v>46214</c:v>
              </c:pt>
              <c:pt idx="1609">
                <c:v>46226</c:v>
              </c:pt>
              <c:pt idx="1610">
                <c:v>46229</c:v>
              </c:pt>
              <c:pt idx="1611">
                <c:v>46231.5</c:v>
              </c:pt>
              <c:pt idx="1612">
                <c:v>46231.5</c:v>
              </c:pt>
              <c:pt idx="1613">
                <c:v>46247</c:v>
              </c:pt>
              <c:pt idx="1614">
                <c:v>46253.5</c:v>
              </c:pt>
              <c:pt idx="1615">
                <c:v>46280</c:v>
              </c:pt>
              <c:pt idx="1616">
                <c:v>46337.5</c:v>
              </c:pt>
              <c:pt idx="1617">
                <c:v>46404</c:v>
              </c:pt>
              <c:pt idx="1618">
                <c:v>46427</c:v>
              </c:pt>
              <c:pt idx="1619">
                <c:v>46436</c:v>
              </c:pt>
              <c:pt idx="1620">
                <c:v>46475</c:v>
              </c:pt>
              <c:pt idx="1621">
                <c:v>46475</c:v>
              </c:pt>
              <c:pt idx="1622">
                <c:v>46475</c:v>
              </c:pt>
              <c:pt idx="1623">
                <c:v>46491</c:v>
              </c:pt>
              <c:pt idx="1624">
                <c:v>46506</c:v>
              </c:pt>
              <c:pt idx="1625">
                <c:v>46512</c:v>
              </c:pt>
              <c:pt idx="1626">
                <c:v>47024</c:v>
              </c:pt>
              <c:pt idx="1627">
                <c:v>47037</c:v>
              </c:pt>
              <c:pt idx="1628">
                <c:v>47147.5</c:v>
              </c:pt>
              <c:pt idx="1629">
                <c:v>47147.5</c:v>
              </c:pt>
              <c:pt idx="1630">
                <c:v>47147.5</c:v>
              </c:pt>
              <c:pt idx="1631">
                <c:v>47147.5</c:v>
              </c:pt>
              <c:pt idx="1632">
                <c:v>47150.5</c:v>
              </c:pt>
              <c:pt idx="1633">
                <c:v>47174.5</c:v>
              </c:pt>
              <c:pt idx="1634">
                <c:v>47174.5</c:v>
              </c:pt>
              <c:pt idx="1635">
                <c:v>47180.5</c:v>
              </c:pt>
              <c:pt idx="1636">
                <c:v>47205</c:v>
              </c:pt>
              <c:pt idx="1637">
                <c:v>47205</c:v>
              </c:pt>
              <c:pt idx="1638">
                <c:v>47207.5</c:v>
              </c:pt>
              <c:pt idx="1639">
                <c:v>47207.5</c:v>
              </c:pt>
              <c:pt idx="1640">
                <c:v>47226.5</c:v>
              </c:pt>
              <c:pt idx="1641">
                <c:v>47256.5</c:v>
              </c:pt>
              <c:pt idx="1642">
                <c:v>47298</c:v>
              </c:pt>
              <c:pt idx="1643">
                <c:v>47376</c:v>
              </c:pt>
              <c:pt idx="1644">
                <c:v>47376.5</c:v>
              </c:pt>
              <c:pt idx="1645">
                <c:v>47376.5</c:v>
              </c:pt>
              <c:pt idx="1646">
                <c:v>47386</c:v>
              </c:pt>
              <c:pt idx="1647">
                <c:v>47401</c:v>
              </c:pt>
              <c:pt idx="1648">
                <c:v>47413</c:v>
              </c:pt>
              <c:pt idx="1649">
                <c:v>47488.5</c:v>
              </c:pt>
              <c:pt idx="1650">
                <c:v>47522</c:v>
              </c:pt>
              <c:pt idx="1651">
                <c:v>47564</c:v>
              </c:pt>
              <c:pt idx="1652">
                <c:v>47575</c:v>
              </c:pt>
              <c:pt idx="1653">
                <c:v>47578</c:v>
              </c:pt>
              <c:pt idx="1654">
                <c:v>47581</c:v>
              </c:pt>
              <c:pt idx="1655">
                <c:v>47581</c:v>
              </c:pt>
              <c:pt idx="1656">
                <c:v>47591</c:v>
              </c:pt>
              <c:pt idx="1657">
                <c:v>47597</c:v>
              </c:pt>
              <c:pt idx="1658">
                <c:v>47636</c:v>
              </c:pt>
              <c:pt idx="1659">
                <c:v>47653</c:v>
              </c:pt>
              <c:pt idx="1660">
                <c:v>47675</c:v>
              </c:pt>
              <c:pt idx="1661">
                <c:v>48088.5</c:v>
              </c:pt>
              <c:pt idx="1662">
                <c:v>48133</c:v>
              </c:pt>
              <c:pt idx="1663">
                <c:v>48205</c:v>
              </c:pt>
              <c:pt idx="1664">
                <c:v>48208</c:v>
              </c:pt>
              <c:pt idx="1665">
                <c:v>48211</c:v>
              </c:pt>
              <c:pt idx="1666">
                <c:v>48214</c:v>
              </c:pt>
              <c:pt idx="1667">
                <c:v>48217</c:v>
              </c:pt>
              <c:pt idx="1668">
                <c:v>48220</c:v>
              </c:pt>
              <c:pt idx="1669">
                <c:v>48223</c:v>
              </c:pt>
              <c:pt idx="1670">
                <c:v>48229</c:v>
              </c:pt>
              <c:pt idx="1671">
                <c:v>48232</c:v>
              </c:pt>
              <c:pt idx="1672">
                <c:v>48244</c:v>
              </c:pt>
              <c:pt idx="1673">
                <c:v>48257</c:v>
              </c:pt>
              <c:pt idx="1674">
                <c:v>48257</c:v>
              </c:pt>
              <c:pt idx="1675">
                <c:v>48289.5</c:v>
              </c:pt>
              <c:pt idx="1676">
                <c:v>48289.5</c:v>
              </c:pt>
              <c:pt idx="1677">
                <c:v>48289.5</c:v>
              </c:pt>
              <c:pt idx="1678">
                <c:v>48289.5</c:v>
              </c:pt>
              <c:pt idx="1679">
                <c:v>48289.5</c:v>
              </c:pt>
              <c:pt idx="1680">
                <c:v>48289.5</c:v>
              </c:pt>
              <c:pt idx="1681">
                <c:v>48290</c:v>
              </c:pt>
              <c:pt idx="1682">
                <c:v>48320.5</c:v>
              </c:pt>
              <c:pt idx="1683">
                <c:v>48415.5</c:v>
              </c:pt>
              <c:pt idx="1684">
                <c:v>48416</c:v>
              </c:pt>
              <c:pt idx="1685">
                <c:v>48419.5</c:v>
              </c:pt>
              <c:pt idx="1686">
                <c:v>48450</c:v>
              </c:pt>
              <c:pt idx="1687">
                <c:v>48460.5</c:v>
              </c:pt>
              <c:pt idx="1688">
                <c:v>48461</c:v>
              </c:pt>
              <c:pt idx="1689">
                <c:v>48467</c:v>
              </c:pt>
              <c:pt idx="1690">
                <c:v>48497</c:v>
              </c:pt>
              <c:pt idx="1691">
                <c:v>48497.5</c:v>
              </c:pt>
              <c:pt idx="1692">
                <c:v>48500</c:v>
              </c:pt>
              <c:pt idx="1693">
                <c:v>48500.5</c:v>
              </c:pt>
              <c:pt idx="1694">
                <c:v>48509</c:v>
              </c:pt>
              <c:pt idx="1695">
                <c:v>48512</c:v>
              </c:pt>
              <c:pt idx="1696">
                <c:v>48512.5</c:v>
              </c:pt>
              <c:pt idx="1697">
                <c:v>48513</c:v>
              </c:pt>
              <c:pt idx="1698">
                <c:v>48540</c:v>
              </c:pt>
              <c:pt idx="1699">
                <c:v>48546</c:v>
              </c:pt>
              <c:pt idx="1700">
                <c:v>48552</c:v>
              </c:pt>
              <c:pt idx="1701">
                <c:v>48552</c:v>
              </c:pt>
              <c:pt idx="1702">
                <c:v>48558</c:v>
              </c:pt>
              <c:pt idx="1703">
                <c:v>48561</c:v>
              </c:pt>
              <c:pt idx="1704">
                <c:v>48573</c:v>
              </c:pt>
              <c:pt idx="1705">
                <c:v>48588</c:v>
              </c:pt>
              <c:pt idx="1706">
                <c:v>48591</c:v>
              </c:pt>
              <c:pt idx="1707">
                <c:v>48645.5</c:v>
              </c:pt>
              <c:pt idx="1708">
                <c:v>48656.5</c:v>
              </c:pt>
              <c:pt idx="1709">
                <c:v>48672.5</c:v>
              </c:pt>
              <c:pt idx="1710">
                <c:v>48720</c:v>
              </c:pt>
              <c:pt idx="1711">
                <c:v>48723</c:v>
              </c:pt>
              <c:pt idx="1712">
                <c:v>48747</c:v>
              </c:pt>
              <c:pt idx="1713">
                <c:v>48781</c:v>
              </c:pt>
              <c:pt idx="1714">
                <c:v>49209.5</c:v>
              </c:pt>
              <c:pt idx="1715">
                <c:v>49338</c:v>
              </c:pt>
              <c:pt idx="1716">
                <c:v>49341</c:v>
              </c:pt>
              <c:pt idx="1717">
                <c:v>49354</c:v>
              </c:pt>
              <c:pt idx="1718">
                <c:v>49362</c:v>
              </c:pt>
              <c:pt idx="1719">
                <c:v>49362</c:v>
              </c:pt>
              <c:pt idx="1720">
                <c:v>49378</c:v>
              </c:pt>
              <c:pt idx="1721">
                <c:v>49395</c:v>
              </c:pt>
              <c:pt idx="1722">
                <c:v>49398.5</c:v>
              </c:pt>
              <c:pt idx="1723">
                <c:v>49401.5</c:v>
              </c:pt>
              <c:pt idx="1724">
                <c:v>49405</c:v>
              </c:pt>
              <c:pt idx="1725">
                <c:v>49407.5</c:v>
              </c:pt>
              <c:pt idx="1726">
                <c:v>49408</c:v>
              </c:pt>
              <c:pt idx="1727">
                <c:v>49416</c:v>
              </c:pt>
              <c:pt idx="1728">
                <c:v>49419</c:v>
              </c:pt>
              <c:pt idx="1729">
                <c:v>49420</c:v>
              </c:pt>
              <c:pt idx="1730">
                <c:v>49423</c:v>
              </c:pt>
              <c:pt idx="1731">
                <c:v>49437</c:v>
              </c:pt>
              <c:pt idx="1732">
                <c:v>49437.5</c:v>
              </c:pt>
              <c:pt idx="1733">
                <c:v>49462.5</c:v>
              </c:pt>
              <c:pt idx="1734">
                <c:v>49479.5</c:v>
              </c:pt>
              <c:pt idx="1735">
                <c:v>49494.5</c:v>
              </c:pt>
              <c:pt idx="1736">
                <c:v>49530.5</c:v>
              </c:pt>
              <c:pt idx="1737">
                <c:v>49536.5</c:v>
              </c:pt>
              <c:pt idx="1738">
                <c:v>49559</c:v>
              </c:pt>
              <c:pt idx="1739">
                <c:v>49561.5</c:v>
              </c:pt>
              <c:pt idx="1740">
                <c:v>49564.5</c:v>
              </c:pt>
              <c:pt idx="1741">
                <c:v>49579</c:v>
              </c:pt>
              <c:pt idx="1742">
                <c:v>49592</c:v>
              </c:pt>
              <c:pt idx="1743">
                <c:v>49610</c:v>
              </c:pt>
              <c:pt idx="1744">
                <c:v>49616</c:v>
              </c:pt>
              <c:pt idx="1745">
                <c:v>49617</c:v>
              </c:pt>
              <c:pt idx="1746">
                <c:v>49620.5</c:v>
              </c:pt>
              <c:pt idx="1747">
                <c:v>49621</c:v>
              </c:pt>
              <c:pt idx="1748">
                <c:v>49628</c:v>
              </c:pt>
              <c:pt idx="1749">
                <c:v>49643</c:v>
              </c:pt>
              <c:pt idx="1750">
                <c:v>49643</c:v>
              </c:pt>
              <c:pt idx="1751">
                <c:v>49649</c:v>
              </c:pt>
              <c:pt idx="1752">
                <c:v>49684</c:v>
              </c:pt>
              <c:pt idx="1753">
                <c:v>49691</c:v>
              </c:pt>
              <c:pt idx="1754">
                <c:v>49694</c:v>
              </c:pt>
              <c:pt idx="1755">
                <c:v>49715</c:v>
              </c:pt>
              <c:pt idx="1756">
                <c:v>49736</c:v>
              </c:pt>
              <c:pt idx="1757">
                <c:v>49799.5</c:v>
              </c:pt>
              <c:pt idx="1758">
                <c:v>49853</c:v>
              </c:pt>
              <c:pt idx="1759">
                <c:v>49880</c:v>
              </c:pt>
              <c:pt idx="1760">
                <c:v>50353.5</c:v>
              </c:pt>
              <c:pt idx="1761">
                <c:v>50507</c:v>
              </c:pt>
              <c:pt idx="1762">
                <c:v>50517</c:v>
              </c:pt>
              <c:pt idx="1763">
                <c:v>50525</c:v>
              </c:pt>
              <c:pt idx="1764">
                <c:v>50531</c:v>
              </c:pt>
              <c:pt idx="1765">
                <c:v>50579.5</c:v>
              </c:pt>
              <c:pt idx="1766">
                <c:v>50584</c:v>
              </c:pt>
              <c:pt idx="1767">
                <c:v>50585</c:v>
              </c:pt>
              <c:pt idx="1768">
                <c:v>50585.5</c:v>
              </c:pt>
              <c:pt idx="1769">
                <c:v>50594.5</c:v>
              </c:pt>
              <c:pt idx="1770">
                <c:v>50597</c:v>
              </c:pt>
              <c:pt idx="1771">
                <c:v>50597.5</c:v>
              </c:pt>
              <c:pt idx="1772">
                <c:v>50627.5</c:v>
              </c:pt>
              <c:pt idx="1773">
                <c:v>50681.5</c:v>
              </c:pt>
              <c:pt idx="1774">
                <c:v>50682</c:v>
              </c:pt>
              <c:pt idx="1775">
                <c:v>50682.5</c:v>
              </c:pt>
              <c:pt idx="1776">
                <c:v>50682.5</c:v>
              </c:pt>
              <c:pt idx="1777">
                <c:v>50691.5</c:v>
              </c:pt>
              <c:pt idx="1778">
                <c:v>50700.5</c:v>
              </c:pt>
              <c:pt idx="1779">
                <c:v>50700.5</c:v>
              </c:pt>
              <c:pt idx="1780">
                <c:v>50791</c:v>
              </c:pt>
              <c:pt idx="1781">
                <c:v>50835</c:v>
              </c:pt>
              <c:pt idx="1782">
                <c:v>50835</c:v>
              </c:pt>
              <c:pt idx="1783">
                <c:v>50838</c:v>
              </c:pt>
              <c:pt idx="1784">
                <c:v>50841</c:v>
              </c:pt>
              <c:pt idx="1785">
                <c:v>50896</c:v>
              </c:pt>
              <c:pt idx="1786">
                <c:v>50959.5</c:v>
              </c:pt>
              <c:pt idx="1787">
                <c:v>50976.5</c:v>
              </c:pt>
              <c:pt idx="1788">
                <c:v>51519.5</c:v>
              </c:pt>
              <c:pt idx="1789">
                <c:v>51522.5</c:v>
              </c:pt>
              <c:pt idx="1790">
                <c:v>51646.5</c:v>
              </c:pt>
              <c:pt idx="1791">
                <c:v>51656</c:v>
              </c:pt>
              <c:pt idx="1792">
                <c:v>51659</c:v>
              </c:pt>
              <c:pt idx="1793">
                <c:v>51676.5</c:v>
              </c:pt>
              <c:pt idx="1794">
                <c:v>51691</c:v>
              </c:pt>
              <c:pt idx="1795">
                <c:v>51719</c:v>
              </c:pt>
              <c:pt idx="1796">
                <c:v>51743</c:v>
              </c:pt>
              <c:pt idx="1797">
                <c:v>51748</c:v>
              </c:pt>
              <c:pt idx="1798">
                <c:v>51749</c:v>
              </c:pt>
              <c:pt idx="1799">
                <c:v>51755</c:v>
              </c:pt>
              <c:pt idx="1800">
                <c:v>51755</c:v>
              </c:pt>
              <c:pt idx="1801">
                <c:v>51772</c:v>
              </c:pt>
              <c:pt idx="1802">
                <c:v>51773.5</c:v>
              </c:pt>
              <c:pt idx="1803">
                <c:v>51776.5</c:v>
              </c:pt>
              <c:pt idx="1804">
                <c:v>51788.5</c:v>
              </c:pt>
              <c:pt idx="1805">
                <c:v>51824.5</c:v>
              </c:pt>
              <c:pt idx="1806">
                <c:v>51842.5</c:v>
              </c:pt>
              <c:pt idx="1807">
                <c:v>51905.5</c:v>
              </c:pt>
              <c:pt idx="1808">
                <c:v>51947</c:v>
              </c:pt>
              <c:pt idx="1809">
                <c:v>52560</c:v>
              </c:pt>
              <c:pt idx="1810">
                <c:v>52565</c:v>
              </c:pt>
              <c:pt idx="1811">
                <c:v>52656.5</c:v>
              </c:pt>
              <c:pt idx="1812">
                <c:v>52737</c:v>
              </c:pt>
              <c:pt idx="1813">
                <c:v>52740</c:v>
              </c:pt>
              <c:pt idx="1814">
                <c:v>52758</c:v>
              </c:pt>
              <c:pt idx="1815">
                <c:v>52794</c:v>
              </c:pt>
              <c:pt idx="1816">
                <c:v>52800</c:v>
              </c:pt>
              <c:pt idx="1817">
                <c:v>52833</c:v>
              </c:pt>
              <c:pt idx="1818">
                <c:v>52848</c:v>
              </c:pt>
              <c:pt idx="1819">
                <c:v>52851</c:v>
              </c:pt>
              <c:pt idx="1820">
                <c:v>52854</c:v>
              </c:pt>
              <c:pt idx="1821">
                <c:v>52861</c:v>
              </c:pt>
              <c:pt idx="1822">
                <c:v>52869</c:v>
              </c:pt>
              <c:pt idx="1823">
                <c:v>52869.5</c:v>
              </c:pt>
              <c:pt idx="1824">
                <c:v>52899</c:v>
              </c:pt>
              <c:pt idx="1825">
                <c:v>52923</c:v>
              </c:pt>
              <c:pt idx="1826">
                <c:v>52950</c:v>
              </c:pt>
              <c:pt idx="1827">
                <c:v>52950.5</c:v>
              </c:pt>
              <c:pt idx="1828">
                <c:v>53152</c:v>
              </c:pt>
              <c:pt idx="1829">
                <c:v>53155</c:v>
              </c:pt>
              <c:pt idx="1830">
                <c:v>53158</c:v>
              </c:pt>
              <c:pt idx="1831">
                <c:v>53698.5</c:v>
              </c:pt>
              <c:pt idx="1832">
                <c:v>53710</c:v>
              </c:pt>
              <c:pt idx="1833">
                <c:v>53713</c:v>
              </c:pt>
              <c:pt idx="1834">
                <c:v>53716</c:v>
              </c:pt>
              <c:pt idx="1835">
                <c:v>53848</c:v>
              </c:pt>
              <c:pt idx="1836">
                <c:v>53916</c:v>
              </c:pt>
              <c:pt idx="1837">
                <c:v>53926.5</c:v>
              </c:pt>
              <c:pt idx="1838">
                <c:v>53953.5</c:v>
              </c:pt>
              <c:pt idx="1839">
                <c:v>53964</c:v>
              </c:pt>
              <c:pt idx="1840">
                <c:v>53983.5</c:v>
              </c:pt>
              <c:pt idx="1841">
                <c:v>53986.5</c:v>
              </c:pt>
              <c:pt idx="1842">
                <c:v>54081</c:v>
              </c:pt>
              <c:pt idx="1843">
                <c:v>54090</c:v>
              </c:pt>
              <c:pt idx="1844">
                <c:v>54144.5</c:v>
              </c:pt>
              <c:pt idx="1845">
                <c:v>54969.5</c:v>
              </c:pt>
              <c:pt idx="1846">
                <c:v>55027.5</c:v>
              </c:pt>
              <c:pt idx="1847">
                <c:v>55029.5</c:v>
              </c:pt>
              <c:pt idx="1848">
                <c:v>55029.5</c:v>
              </c:pt>
              <c:pt idx="1849">
                <c:v>55066</c:v>
              </c:pt>
              <c:pt idx="1850">
                <c:v>55094.5</c:v>
              </c:pt>
              <c:pt idx="1851">
                <c:v>55171.5</c:v>
              </c:pt>
              <c:pt idx="1852">
                <c:v>55238</c:v>
              </c:pt>
              <c:pt idx="1853">
                <c:v>55310</c:v>
              </c:pt>
              <c:pt idx="1854">
                <c:v>55937.5</c:v>
              </c:pt>
              <c:pt idx="1855">
                <c:v>55943.5</c:v>
              </c:pt>
              <c:pt idx="1856">
                <c:v>55954.5</c:v>
              </c:pt>
              <c:pt idx="1857">
                <c:v>56005.5</c:v>
              </c:pt>
              <c:pt idx="1858">
                <c:v>56018</c:v>
              </c:pt>
              <c:pt idx="1859">
                <c:v>56019</c:v>
              </c:pt>
              <c:pt idx="1860">
                <c:v>56354</c:v>
              </c:pt>
              <c:pt idx="1861">
                <c:v>56360</c:v>
              </c:pt>
              <c:pt idx="1862">
                <c:v>56448.5</c:v>
              </c:pt>
              <c:pt idx="1863">
                <c:v>57070.5</c:v>
              </c:pt>
              <c:pt idx="1864">
                <c:v>57090.5</c:v>
              </c:pt>
              <c:pt idx="1865">
                <c:v>57111.5</c:v>
              </c:pt>
              <c:pt idx="1866">
                <c:v>57111.5</c:v>
              </c:pt>
              <c:pt idx="1867">
                <c:v>57253</c:v>
              </c:pt>
              <c:pt idx="1868">
                <c:v>57262</c:v>
              </c:pt>
              <c:pt idx="1869">
                <c:v>57329</c:v>
              </c:pt>
              <c:pt idx="1870">
                <c:v>57584</c:v>
              </c:pt>
              <c:pt idx="1871">
                <c:v>58118</c:v>
              </c:pt>
              <c:pt idx="1872">
                <c:v>58124</c:v>
              </c:pt>
              <c:pt idx="1873">
                <c:v>58140</c:v>
              </c:pt>
              <c:pt idx="1874">
                <c:v>58252.5</c:v>
              </c:pt>
              <c:pt idx="1875">
                <c:v>58253</c:v>
              </c:pt>
              <c:pt idx="1876">
                <c:v>58253.5</c:v>
              </c:pt>
              <c:pt idx="1877">
                <c:v>58254</c:v>
              </c:pt>
              <c:pt idx="1878">
                <c:v>58299.5</c:v>
              </c:pt>
              <c:pt idx="1879">
                <c:v>58301.5</c:v>
              </c:pt>
              <c:pt idx="1880">
                <c:v>58307.5</c:v>
              </c:pt>
              <c:pt idx="1881">
                <c:v>58323.5</c:v>
              </c:pt>
              <c:pt idx="1882">
                <c:v>58381</c:v>
              </c:pt>
              <c:pt idx="1883">
                <c:v>58419</c:v>
              </c:pt>
              <c:pt idx="1884">
                <c:v>58444</c:v>
              </c:pt>
              <c:pt idx="1885">
                <c:v>58478</c:v>
              </c:pt>
              <c:pt idx="1886">
                <c:v>58507</c:v>
              </c:pt>
              <c:pt idx="1887">
                <c:v>59173.5</c:v>
              </c:pt>
              <c:pt idx="1888">
                <c:v>59260</c:v>
              </c:pt>
              <c:pt idx="1889">
                <c:v>59308.5</c:v>
              </c:pt>
              <c:pt idx="1890">
                <c:v>59388.5</c:v>
              </c:pt>
              <c:pt idx="1891">
                <c:v>59389</c:v>
              </c:pt>
              <c:pt idx="1892">
                <c:v>59443.5</c:v>
              </c:pt>
              <c:pt idx="1893">
                <c:v>59444</c:v>
              </c:pt>
              <c:pt idx="1894">
                <c:v>59482.5</c:v>
              </c:pt>
              <c:pt idx="1895">
                <c:v>59483</c:v>
              </c:pt>
              <c:pt idx="1896">
                <c:v>59538</c:v>
              </c:pt>
              <c:pt idx="1897">
                <c:v>59543</c:v>
              </c:pt>
              <c:pt idx="1898">
                <c:v>59600</c:v>
              </c:pt>
              <c:pt idx="1899">
                <c:v>59649</c:v>
              </c:pt>
              <c:pt idx="1900">
                <c:v>60170</c:v>
              </c:pt>
              <c:pt idx="1901">
                <c:v>60363</c:v>
              </c:pt>
              <c:pt idx="1902">
                <c:v>60377.5</c:v>
              </c:pt>
              <c:pt idx="1903">
                <c:v>60468</c:v>
              </c:pt>
              <c:pt idx="1904">
                <c:v>60468.5</c:v>
              </c:pt>
              <c:pt idx="1905">
                <c:v>60568</c:v>
              </c:pt>
              <c:pt idx="1906">
                <c:v>60598</c:v>
              </c:pt>
              <c:pt idx="1907">
                <c:v>60613.5</c:v>
              </c:pt>
              <c:pt idx="1908">
                <c:v>60641.5</c:v>
              </c:pt>
              <c:pt idx="1909">
                <c:v>60642</c:v>
              </c:pt>
              <c:pt idx="1910">
                <c:v>60691.5</c:v>
              </c:pt>
              <c:pt idx="1911">
                <c:v>60705.5</c:v>
              </c:pt>
              <c:pt idx="1912">
                <c:v>61450.5</c:v>
              </c:pt>
              <c:pt idx="1913">
                <c:v>61501.5</c:v>
              </c:pt>
              <c:pt idx="1914">
                <c:v>61504.5</c:v>
              </c:pt>
              <c:pt idx="1915">
                <c:v>61510.5</c:v>
              </c:pt>
              <c:pt idx="1916">
                <c:v>61544</c:v>
              </c:pt>
              <c:pt idx="1917">
                <c:v>61555.5</c:v>
              </c:pt>
              <c:pt idx="1918">
                <c:v>61556</c:v>
              </c:pt>
              <c:pt idx="1919">
                <c:v>61770</c:v>
              </c:pt>
              <c:pt idx="1920">
                <c:v>61869.5</c:v>
              </c:pt>
              <c:pt idx="1921">
                <c:v>61874.5</c:v>
              </c:pt>
              <c:pt idx="1922">
                <c:v>62581</c:v>
              </c:pt>
              <c:pt idx="1923">
                <c:v>62608.5</c:v>
              </c:pt>
              <c:pt idx="1924">
                <c:v>62643.5</c:v>
              </c:pt>
            </c:numLit>
          </c:xVal>
          <c:yVal>
            <c:numLit>
              <c:formatCode>General</c:formatCode>
              <c:ptCount val="3947"/>
              <c:pt idx="267">
                <c:v>4.7413749998668209E-3</c:v>
              </c:pt>
              <c:pt idx="1346">
                <c:v>-5.3521499939961359E-3</c:v>
              </c:pt>
              <c:pt idx="1347">
                <c:v>-5.7285999937448651E-3</c:v>
              </c:pt>
              <c:pt idx="1348">
                <c:v>-6.3589749988750555E-3</c:v>
              </c:pt>
              <c:pt idx="1349">
                <c:v>-6.6354250011499971E-3</c:v>
              </c:pt>
              <c:pt idx="1353">
                <c:v>-6.0159499989822507E-3</c:v>
              </c:pt>
              <c:pt idx="1383">
                <c:v>-6.2881249978090636E-3</c:v>
              </c:pt>
              <c:pt idx="1385">
                <c:v>-5.6160999956773594E-3</c:v>
              </c:pt>
              <c:pt idx="1386">
                <c:v>-5.0747999921441078E-3</c:v>
              </c:pt>
              <c:pt idx="1387">
                <c:v>-5.6805999993230216E-3</c:v>
              </c:pt>
              <c:pt idx="1395">
                <c:v>-4.9159499976667576E-3</c:v>
              </c:pt>
              <c:pt idx="1397">
                <c:v>-7.7254999923752621E-3</c:v>
              </c:pt>
              <c:pt idx="1398">
                <c:v>-7.4715749942697585E-3</c:v>
              </c:pt>
              <c:pt idx="1399">
                <c:v>-6.9019500006106682E-3</c:v>
              </c:pt>
              <c:pt idx="1400">
                <c:v>-7.1480249971500598E-3</c:v>
              </c:pt>
              <c:pt idx="1413">
                <c:v>-7.9256499957409687E-3</c:v>
              </c:pt>
              <c:pt idx="1414">
                <c:v>-1.0171724992687814E-2</c:v>
              </c:pt>
              <c:pt idx="1415">
                <c:v>-9.456024992687162E-3</c:v>
              </c:pt>
              <c:pt idx="1593">
                <c:v>-1.2159500001871493E-2</c:v>
              </c:pt>
              <c:pt idx="1595">
                <c:v>-1.7512400001578499E-2</c:v>
              </c:pt>
              <c:pt idx="1656">
                <c:v>-1.5190649995929562E-2</c:v>
              </c:pt>
              <c:pt idx="1658">
                <c:v>-1.5637399999832269E-2</c:v>
              </c:pt>
              <c:pt idx="1660">
                <c:v>-1.5431249994435348E-2</c:v>
              </c:pt>
              <c:pt idx="1681">
                <c:v>-1.5703500001109205E-2</c:v>
              </c:pt>
              <c:pt idx="1703">
                <c:v>-1.6276149995974265E-2</c:v>
              </c:pt>
              <c:pt idx="1721">
                <c:v>-1.6329250000126194E-2</c:v>
              </c:pt>
              <c:pt idx="1734">
                <c:v>-1.5215924999210984E-2</c:v>
              </c:pt>
              <c:pt idx="1738">
                <c:v>-1.5541849999863189E-2</c:v>
              </c:pt>
              <c:pt idx="1743">
                <c:v>-1.5341499994974583E-2</c:v>
              </c:pt>
              <c:pt idx="1744">
                <c:v>-1.5494400002353359E-2</c:v>
              </c:pt>
              <c:pt idx="1753">
                <c:v>-1.510565000353381E-2</c:v>
              </c:pt>
              <c:pt idx="1756">
                <c:v>-1.2852399995608721E-2</c:v>
              </c:pt>
              <c:pt idx="1767">
                <c:v>-1.4297749999968801E-2</c:v>
              </c:pt>
              <c:pt idx="1779">
                <c:v>-1.4231074994313531E-2</c:v>
              </c:pt>
              <c:pt idx="1782">
                <c:v>-1.3425249999272637E-2</c:v>
              </c:pt>
              <c:pt idx="1785">
                <c:v>-1.4646399999037385E-2</c:v>
              </c:pt>
              <c:pt idx="1787">
                <c:v>-1.4114474994130433E-2</c:v>
              </c:pt>
              <c:pt idx="1788">
                <c:v>-1.2541924996185116E-2</c:v>
              </c:pt>
              <c:pt idx="1790">
                <c:v>-1.7204975003551226E-2</c:v>
              </c:pt>
              <c:pt idx="1793">
                <c:v>-1.4969474999816157E-2</c:v>
              </c:pt>
              <c:pt idx="1798">
                <c:v>-1.4950349992432166E-2</c:v>
              </c:pt>
              <c:pt idx="1799">
                <c:v>-1.5503249996982049E-2</c:v>
              </c:pt>
              <c:pt idx="1800">
                <c:v>-1.4703249995363876E-2</c:v>
              </c:pt>
              <c:pt idx="1805">
                <c:v>-1.5307674999348819E-2</c:v>
              </c:pt>
              <c:pt idx="1806">
                <c:v>-1.4166374996420927E-2</c:v>
              </c:pt>
              <c:pt idx="1807">
                <c:v>-1.4371824989211746E-2</c:v>
              </c:pt>
              <c:pt idx="1812">
                <c:v>-1.6494550000061281E-2</c:v>
              </c:pt>
              <c:pt idx="1813">
                <c:v>-1.8170999996073078E-2</c:v>
              </c:pt>
              <c:pt idx="1814">
                <c:v>-1.6829699998197611E-2</c:v>
              </c:pt>
              <c:pt idx="1815">
                <c:v>-1.6647100004774984E-2</c:v>
              </c:pt>
              <c:pt idx="1816">
                <c:v>-1.6999999999825377E-2</c:v>
              </c:pt>
              <c:pt idx="1818">
                <c:v>-1.8823199992766604E-2</c:v>
              </c:pt>
              <c:pt idx="1822">
                <c:v>-1.6858350005350076E-2</c:v>
              </c:pt>
              <c:pt idx="1823">
                <c:v>-1.6004424993298016E-2</c:v>
              </c:pt>
              <c:pt idx="1825">
                <c:v>-2.0734449994051829E-2</c:v>
              </c:pt>
              <c:pt idx="1828">
                <c:v>-1.7936799995368347E-2</c:v>
              </c:pt>
              <c:pt idx="1829">
                <c:v>-1.7713249995722435E-2</c:v>
              </c:pt>
              <c:pt idx="1830">
                <c:v>-2.0489700000325684E-2</c:v>
              </c:pt>
              <c:pt idx="1831">
                <c:v>-1.7496774999017362E-2</c:v>
              </c:pt>
              <c:pt idx="1832">
                <c:v>-1.625649999914458E-2</c:v>
              </c:pt>
              <c:pt idx="1834">
                <c:v>-1.7889399998239242E-2</c:v>
              </c:pt>
              <c:pt idx="1836">
                <c:v>-1.8439400002534967E-2</c:v>
              </c:pt>
              <c:pt idx="1839">
                <c:v>-1.8062600000121165E-2</c:v>
              </c:pt>
              <c:pt idx="1841">
                <c:v>-1.8425974994897842E-2</c:v>
              </c:pt>
              <c:pt idx="1844">
                <c:v>-1.8195674994785804E-2</c:v>
              </c:pt>
              <c:pt idx="1845">
                <c:v>-1.9019425002625212E-2</c:v>
              </c:pt>
              <c:pt idx="1846">
                <c:v>-1.936412499344442E-2</c:v>
              </c:pt>
              <c:pt idx="1847">
                <c:v>-1.9748425002035219E-2</c:v>
              </c:pt>
              <c:pt idx="1848">
                <c:v>-1.9648424997285474E-2</c:v>
              </c:pt>
              <c:pt idx="1849">
                <c:v>-1.9911899995349813E-2</c:v>
              </c:pt>
              <c:pt idx="1850">
                <c:v>-1.9938174998969771E-2</c:v>
              </c:pt>
              <c:pt idx="1851">
                <c:v>-1.9433724999544211E-2</c:v>
              </c:pt>
              <c:pt idx="1852">
                <c:v>-2.076169999781996E-2</c:v>
              </c:pt>
              <c:pt idx="1853">
                <c:v>-2.069649999612011E-2</c:v>
              </c:pt>
              <c:pt idx="1854">
                <c:v>-2.172062499448657E-2</c:v>
              </c:pt>
              <c:pt idx="1855">
                <c:v>-2.1973524992063176E-2</c:v>
              </c:pt>
              <c:pt idx="1856">
                <c:v>-2.2587175000808202E-2</c:v>
              </c:pt>
              <c:pt idx="1857">
                <c:v>-2.1986824998748489E-2</c:v>
              </c:pt>
              <c:pt idx="1858">
                <c:v>-2.2538700002769474E-2</c:v>
              </c:pt>
              <c:pt idx="1859">
                <c:v>-2.2830850000900682E-2</c:v>
              </c:pt>
              <c:pt idx="1860">
                <c:v>-2.250110000022687E-2</c:v>
              </c:pt>
              <c:pt idx="1861">
                <c:v>-2.2954000000027008E-2</c:v>
              </c:pt>
              <c:pt idx="1862">
                <c:v>-2.3509274993557483E-2</c:v>
              </c:pt>
              <c:pt idx="1863">
                <c:v>-2.3526574994320981E-2</c:v>
              </c:pt>
              <c:pt idx="1864">
                <c:v>-2.5169574997562449E-2</c:v>
              </c:pt>
              <c:pt idx="1865">
                <c:v>-2.4304724996909499E-2</c:v>
              </c:pt>
              <c:pt idx="1866">
                <c:v>-2.3904724999738391E-2</c:v>
              </c:pt>
              <c:pt idx="1867">
                <c:v>-2.3543950002931524E-2</c:v>
              </c:pt>
              <c:pt idx="1868">
                <c:v>-2.197330000490183E-2</c:v>
              </c:pt>
              <c:pt idx="1869">
                <c:v>-2.3547349992441013E-2</c:v>
              </c:pt>
              <c:pt idx="1870">
                <c:v>-2.4345600002561696E-2</c:v>
              </c:pt>
              <c:pt idx="1871">
                <c:v>-2.5153700000373647E-2</c:v>
              </c:pt>
              <c:pt idx="1872">
                <c:v>-2.550659999542404E-2</c:v>
              </c:pt>
              <c:pt idx="1873">
                <c:v>-2.5380999999470077E-2</c:v>
              </c:pt>
              <c:pt idx="1874">
                <c:v>-2.5547874996846076E-2</c:v>
              </c:pt>
              <c:pt idx="1875">
                <c:v>-2.6593950002279598E-2</c:v>
              </c:pt>
              <c:pt idx="1876">
                <c:v>-2.6340024996898137E-2</c:v>
              </c:pt>
              <c:pt idx="1877">
                <c:v>-2.5886099996569101E-2</c:v>
              </c:pt>
              <c:pt idx="1878">
                <c:v>-2.65789249970112E-2</c:v>
              </c:pt>
              <c:pt idx="1879">
                <c:v>-2.6263225001457613E-2</c:v>
              </c:pt>
              <c:pt idx="1880">
                <c:v>-2.6416125001560431E-2</c:v>
              </c:pt>
              <c:pt idx="1881">
                <c:v>-2.6190524993580766E-2</c:v>
              </c:pt>
              <c:pt idx="1882">
                <c:v>-2.6489149997360073E-2</c:v>
              </c:pt>
              <c:pt idx="1883">
                <c:v>-2.6290849993529264E-2</c:v>
              </c:pt>
              <c:pt idx="1884">
                <c:v>-2.6894599999650382E-2</c:v>
              </c:pt>
              <c:pt idx="1885">
                <c:v>-2.5727699998242315E-2</c:v>
              </c:pt>
              <c:pt idx="1886">
                <c:v>-2.7300049994664732E-2</c:v>
              </c:pt>
              <c:pt idx="1887">
                <c:v>-2.8418024994607549E-2</c:v>
              </c:pt>
              <c:pt idx="1888">
                <c:v>-2.8988999998546205E-2</c:v>
              </c:pt>
              <c:pt idx="1889">
                <c:v>-2.7258274996711407E-2</c:v>
              </c:pt>
              <c:pt idx="1890">
                <c:v>-2.9230274994915817E-2</c:v>
              </c:pt>
              <c:pt idx="1891">
                <c:v>-3.0276350000349339E-2</c:v>
              </c:pt>
              <c:pt idx="1892">
                <c:v>-2.9198525000538211E-2</c:v>
              </c:pt>
              <c:pt idx="1893">
                <c:v>-2.8644600002735388E-2</c:v>
              </c:pt>
              <c:pt idx="1894">
                <c:v>-2.9092374999891035E-2</c:v>
              </c:pt>
              <c:pt idx="1895">
                <c:v>-2.8138449997641146E-2</c:v>
              </c:pt>
              <c:pt idx="1896">
                <c:v>-2.6506700000027195E-2</c:v>
              </c:pt>
              <c:pt idx="1897">
                <c:v>-2.8757449996192008E-2</c:v>
              </c:pt>
              <c:pt idx="1898">
                <c:v>-2.9620000001159497E-2</c:v>
              </c:pt>
              <c:pt idx="1899">
                <c:v>-2.9135349999705795E-2</c:v>
              </c:pt>
              <c:pt idx="1900">
                <c:v>-3.064549999544397E-2</c:v>
              </c:pt>
              <c:pt idx="1901">
                <c:v>-3.0430449995037634E-2</c:v>
              </c:pt>
              <c:pt idx="1902">
                <c:v>-3.1566624995321035E-2</c:v>
              </c:pt>
              <c:pt idx="1903">
                <c:v>-2.9106200003298E-2</c:v>
              </c:pt>
              <c:pt idx="1904">
                <c:v>-2.9952274999232031E-2</c:v>
              </c:pt>
              <c:pt idx="1905">
                <c:v>-3.1321199996455107E-2</c:v>
              </c:pt>
              <c:pt idx="1907">
                <c:v>-3.2814024998515379E-2</c:v>
              </c:pt>
              <c:pt idx="1908">
                <c:v>-3.1494224997004494E-2</c:v>
              </c:pt>
              <c:pt idx="1909">
                <c:v>-3.1740300000819843E-2</c:v>
              </c:pt>
              <c:pt idx="1911">
                <c:v>-3.1191824993584305E-2</c:v>
              </c:pt>
              <c:pt idx="1912">
                <c:v>-3.2743575000495184E-2</c:v>
              </c:pt>
              <c:pt idx="1913">
                <c:v>-3.2783224996819627E-2</c:v>
              </c:pt>
              <c:pt idx="1914">
                <c:v>-3.2409674997325055E-2</c:v>
              </c:pt>
              <c:pt idx="1916">
                <c:v>-3.3559600000444334E-2</c:v>
              </c:pt>
              <c:pt idx="1917">
                <c:v>-3.241932499804534E-2</c:v>
              </c:pt>
              <c:pt idx="1918">
                <c:v>-3.3665399998426437E-2</c:v>
              </c:pt>
              <c:pt idx="1919">
                <c:v>-3.3285499994235579E-2</c:v>
              </c:pt>
              <c:pt idx="1920">
                <c:v>-3.3754424992366694E-2</c:v>
              </c:pt>
              <c:pt idx="1921">
                <c:v>-3.3815174996561836E-2</c:v>
              </c:pt>
              <c:pt idx="1922">
                <c:v>-3.5019149996514898E-2</c:v>
              </c:pt>
              <c:pt idx="1923">
                <c:v>-3.4853274992201477E-2</c:v>
              </c:pt>
              <c:pt idx="1924">
                <c:v>-3.5178525002265815E-2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58A5-4786-8CA3-DA5084047D23}"/>
            </c:ext>
          </c:extLst>
        </c:ser>
        <c:ser>
          <c:idx val="7"/>
          <c:order val="3"/>
          <c:tx>
            <c:v>Q.+LTE fit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Lit>
              <c:formatCode>General</c:formatCode>
              <c:ptCount val="118"/>
              <c:pt idx="0">
                <c:v>-54000</c:v>
              </c:pt>
              <c:pt idx="1">
                <c:v>-53000</c:v>
              </c:pt>
              <c:pt idx="2">
                <c:v>-52000</c:v>
              </c:pt>
              <c:pt idx="3">
                <c:v>-51000</c:v>
              </c:pt>
              <c:pt idx="4">
                <c:v>-50000</c:v>
              </c:pt>
              <c:pt idx="5">
                <c:v>-49000</c:v>
              </c:pt>
              <c:pt idx="6">
                <c:v>-48000</c:v>
              </c:pt>
              <c:pt idx="7">
                <c:v>-47000</c:v>
              </c:pt>
              <c:pt idx="8">
                <c:v>-46000</c:v>
              </c:pt>
              <c:pt idx="9">
                <c:v>-45000</c:v>
              </c:pt>
              <c:pt idx="10">
                <c:v>-44000</c:v>
              </c:pt>
              <c:pt idx="11">
                <c:v>-43000</c:v>
              </c:pt>
              <c:pt idx="12">
                <c:v>-42000</c:v>
              </c:pt>
              <c:pt idx="13">
                <c:v>-41000</c:v>
              </c:pt>
              <c:pt idx="14">
                <c:v>-40000</c:v>
              </c:pt>
              <c:pt idx="15">
                <c:v>-39000</c:v>
              </c:pt>
              <c:pt idx="16">
                <c:v>-38000</c:v>
              </c:pt>
              <c:pt idx="17">
                <c:v>-37000</c:v>
              </c:pt>
              <c:pt idx="18">
                <c:v>-36000</c:v>
              </c:pt>
              <c:pt idx="19">
                <c:v>-35000</c:v>
              </c:pt>
              <c:pt idx="20">
                <c:v>-34000</c:v>
              </c:pt>
              <c:pt idx="21">
                <c:v>-33000</c:v>
              </c:pt>
              <c:pt idx="22">
                <c:v>-32000</c:v>
              </c:pt>
              <c:pt idx="23">
                <c:v>-31000</c:v>
              </c:pt>
              <c:pt idx="24">
                <c:v>-30000</c:v>
              </c:pt>
              <c:pt idx="25">
                <c:v>-29000</c:v>
              </c:pt>
              <c:pt idx="26">
                <c:v>-28000</c:v>
              </c:pt>
              <c:pt idx="27">
                <c:v>-27000</c:v>
              </c:pt>
              <c:pt idx="28">
                <c:v>-26000</c:v>
              </c:pt>
              <c:pt idx="29">
                <c:v>-25000</c:v>
              </c:pt>
              <c:pt idx="30">
                <c:v>-24000</c:v>
              </c:pt>
              <c:pt idx="31">
                <c:v>-23000</c:v>
              </c:pt>
              <c:pt idx="32">
                <c:v>-22000</c:v>
              </c:pt>
              <c:pt idx="33">
                <c:v>-21000</c:v>
              </c:pt>
              <c:pt idx="34">
                <c:v>-20000</c:v>
              </c:pt>
              <c:pt idx="35">
                <c:v>-19000</c:v>
              </c:pt>
              <c:pt idx="36">
                <c:v>-18000</c:v>
              </c:pt>
              <c:pt idx="37">
                <c:v>-17000</c:v>
              </c:pt>
              <c:pt idx="38">
                <c:v>-16000</c:v>
              </c:pt>
              <c:pt idx="39">
                <c:v>-15000</c:v>
              </c:pt>
              <c:pt idx="40">
                <c:v>-14000</c:v>
              </c:pt>
              <c:pt idx="41">
                <c:v>-13000</c:v>
              </c:pt>
              <c:pt idx="42">
                <c:v>-12000</c:v>
              </c:pt>
              <c:pt idx="43">
                <c:v>-11000</c:v>
              </c:pt>
              <c:pt idx="44">
                <c:v>-10000</c:v>
              </c:pt>
              <c:pt idx="45">
                <c:v>-9000</c:v>
              </c:pt>
              <c:pt idx="46">
                <c:v>-8000</c:v>
              </c:pt>
              <c:pt idx="47">
                <c:v>-7000</c:v>
              </c:pt>
              <c:pt idx="48">
                <c:v>-6000</c:v>
              </c:pt>
              <c:pt idx="49">
                <c:v>-5000</c:v>
              </c:pt>
              <c:pt idx="50">
                <c:v>-4000</c:v>
              </c:pt>
              <c:pt idx="51">
                <c:v>-3000</c:v>
              </c:pt>
              <c:pt idx="52">
                <c:v>-2000</c:v>
              </c:pt>
              <c:pt idx="53">
                <c:v>-1000</c:v>
              </c:pt>
              <c:pt idx="54">
                <c:v>0</c:v>
              </c:pt>
              <c:pt idx="55">
                <c:v>1000</c:v>
              </c:pt>
              <c:pt idx="56">
                <c:v>2000</c:v>
              </c:pt>
              <c:pt idx="57">
                <c:v>3000</c:v>
              </c:pt>
              <c:pt idx="58">
                <c:v>4000</c:v>
              </c:pt>
              <c:pt idx="59">
                <c:v>5000</c:v>
              </c:pt>
              <c:pt idx="60">
                <c:v>6000</c:v>
              </c:pt>
              <c:pt idx="61">
                <c:v>7000</c:v>
              </c:pt>
              <c:pt idx="62">
                <c:v>8000</c:v>
              </c:pt>
              <c:pt idx="63">
                <c:v>9000</c:v>
              </c:pt>
              <c:pt idx="64">
                <c:v>10000</c:v>
              </c:pt>
              <c:pt idx="65">
                <c:v>11000</c:v>
              </c:pt>
              <c:pt idx="66">
                <c:v>12000</c:v>
              </c:pt>
              <c:pt idx="67">
                <c:v>13000</c:v>
              </c:pt>
              <c:pt idx="68">
                <c:v>14000</c:v>
              </c:pt>
              <c:pt idx="69">
                <c:v>15000</c:v>
              </c:pt>
              <c:pt idx="70">
                <c:v>16000</c:v>
              </c:pt>
              <c:pt idx="71">
                <c:v>17000</c:v>
              </c:pt>
              <c:pt idx="72">
                <c:v>18000</c:v>
              </c:pt>
              <c:pt idx="73">
                <c:v>19000</c:v>
              </c:pt>
              <c:pt idx="74">
                <c:v>20000</c:v>
              </c:pt>
              <c:pt idx="75">
                <c:v>21000</c:v>
              </c:pt>
              <c:pt idx="76">
                <c:v>22000</c:v>
              </c:pt>
              <c:pt idx="77">
                <c:v>23000</c:v>
              </c:pt>
              <c:pt idx="78">
                <c:v>24000</c:v>
              </c:pt>
              <c:pt idx="79">
                <c:v>25000</c:v>
              </c:pt>
              <c:pt idx="80">
                <c:v>26000</c:v>
              </c:pt>
              <c:pt idx="81">
                <c:v>27000</c:v>
              </c:pt>
              <c:pt idx="82">
                <c:v>28000</c:v>
              </c:pt>
              <c:pt idx="83">
                <c:v>29000</c:v>
              </c:pt>
              <c:pt idx="84">
                <c:v>30000</c:v>
              </c:pt>
              <c:pt idx="85">
                <c:v>31000</c:v>
              </c:pt>
              <c:pt idx="86">
                <c:v>32000</c:v>
              </c:pt>
              <c:pt idx="87">
                <c:v>33000</c:v>
              </c:pt>
              <c:pt idx="88">
                <c:v>34000</c:v>
              </c:pt>
              <c:pt idx="89">
                <c:v>35000</c:v>
              </c:pt>
              <c:pt idx="90">
                <c:v>36000</c:v>
              </c:pt>
              <c:pt idx="91">
                <c:v>37000</c:v>
              </c:pt>
              <c:pt idx="92">
                <c:v>38000</c:v>
              </c:pt>
              <c:pt idx="93">
                <c:v>39000</c:v>
              </c:pt>
              <c:pt idx="94">
                <c:v>40000</c:v>
              </c:pt>
              <c:pt idx="95">
                <c:v>41000</c:v>
              </c:pt>
              <c:pt idx="96">
                <c:v>42000</c:v>
              </c:pt>
              <c:pt idx="97">
                <c:v>43000</c:v>
              </c:pt>
              <c:pt idx="98">
                <c:v>44000</c:v>
              </c:pt>
              <c:pt idx="99">
                <c:v>45000</c:v>
              </c:pt>
              <c:pt idx="100">
                <c:v>46000</c:v>
              </c:pt>
              <c:pt idx="101">
                <c:v>47000</c:v>
              </c:pt>
              <c:pt idx="102">
                <c:v>48000</c:v>
              </c:pt>
              <c:pt idx="103">
                <c:v>49000</c:v>
              </c:pt>
              <c:pt idx="104">
                <c:v>50000</c:v>
              </c:pt>
              <c:pt idx="105">
                <c:v>51000</c:v>
              </c:pt>
              <c:pt idx="106">
                <c:v>52000</c:v>
              </c:pt>
              <c:pt idx="107">
                <c:v>53000</c:v>
              </c:pt>
              <c:pt idx="108">
                <c:v>54000</c:v>
              </c:pt>
              <c:pt idx="109">
                <c:v>55000</c:v>
              </c:pt>
              <c:pt idx="110">
                <c:v>56000</c:v>
              </c:pt>
              <c:pt idx="111">
                <c:v>57000</c:v>
              </c:pt>
              <c:pt idx="112">
                <c:v>58000</c:v>
              </c:pt>
              <c:pt idx="113">
                <c:v>59000</c:v>
              </c:pt>
              <c:pt idx="114">
                <c:v>60000</c:v>
              </c:pt>
              <c:pt idx="115">
                <c:v>61000</c:v>
              </c:pt>
              <c:pt idx="116">
                <c:v>62000</c:v>
              </c:pt>
              <c:pt idx="117">
                <c:v>63000</c:v>
              </c:pt>
            </c:numLit>
          </c:xVal>
          <c:yVal>
            <c:numLit>
              <c:formatCode>General</c:formatCode>
              <c:ptCount val="118"/>
              <c:pt idx="0">
                <c:v>0.28993223035278876</c:v>
              </c:pt>
              <c:pt idx="1">
                <c:v>0.28388442229746325</c:v>
              </c:pt>
              <c:pt idx="2">
                <c:v>0.27780734780551714</c:v>
              </c:pt>
              <c:pt idx="3">
                <c:v>0.27170131376778484</c:v>
              </c:pt>
              <c:pt idx="4">
                <c:v>0.26556665106001742</c:v>
              </c:pt>
              <c:pt idx="5">
                <c:v>0.25940371931967654</c:v>
              </c:pt>
              <c:pt idx="6">
                <c:v>0.25321291226955783</c:v>
              </c:pt>
              <c:pt idx="7">
                <c:v>0.24699466374595433</c:v>
              </c:pt>
              <c:pt idx="8">
                <c:v>0.24074945462015265</c:v>
              </c:pt>
              <c:pt idx="9">
                <c:v>0.23447782082862564</c:v>
              </c:pt>
              <c:pt idx="10">
                <c:v>0.22818036274877002</c:v>
              </c:pt>
              <c:pt idx="11">
                <c:v>0.22185775617385664</c:v>
              </c:pt>
              <c:pt idx="12">
                <c:v>0.21551076515454812</c:v>
              </c:pt>
              <c:pt idx="13">
                <c:v>0.20914025698756403</c:v>
              </c:pt>
              <c:pt idx="14">
                <c:v>0.20274721964851483</c:v>
              </c:pt>
              <c:pt idx="15">
                <c:v>0.19633278198998144</c:v>
              </c:pt>
              <c:pt idx="16">
                <c:v>0.18989823706223763</c:v>
              </c:pt>
              <c:pt idx="17">
                <c:v>0.18344506896685284</c:v>
              </c:pt>
              <c:pt idx="18">
                <c:v>0.17697498372586651</c:v>
              </c:pt>
              <c:pt idx="19">
                <c:v>0.17048994474232396</c:v>
              </c:pt>
              <c:pt idx="20">
                <c:v>0.163992213539846</c:v>
              </c:pt>
              <c:pt idx="21">
                <c:v>0.15748439659401225</c:v>
              </c:pt>
              <c:pt idx="22">
                <c:v>0.15096949919690306</c:v>
              </c:pt>
              <c:pt idx="23">
                <c:v>0.14445098741391507</c:v>
              </c:pt>
              <c:pt idx="24">
                <c:v>0.13793285928026799</c:v>
              </c:pt>
              <c:pt idx="25">
                <c:v>0.13141972642049546</c:v>
              </c:pt>
              <c:pt idx="26">
                <c:v>0.12491690723029562</c:v>
              </c:pt>
              <c:pt idx="27">
                <c:v>0.11843053260335829</c:v>
              </c:pt>
              <c:pt idx="28">
                <c:v>0.11196766487409546</c:v>
              </c:pt>
              <c:pt idx="29">
                <c:v>0.10553643012247009</c:v>
              </c:pt>
              <c:pt idx="30">
                <c:v>9.9146163163956164E-2</c:v>
              </c:pt>
              <c:pt idx="31">
                <c:v>9.2807563297890916E-2</c:v>
              </c:pt>
              <c:pt idx="32">
                <c:v>8.6532857024139459E-2</c:v>
              </c:pt>
              <c:pt idx="33">
                <c:v>8.0335961207622861E-2</c:v>
              </c:pt>
              <c:pt idx="34">
                <c:v>7.4232636270532351E-2</c:v>
              </c:pt>
              <c:pt idx="35">
                <c:v>6.8240613640656575E-2</c:v>
              </c:pt>
              <c:pt idx="36">
                <c:v>6.237967477015785E-2</c:v>
              </c:pt>
              <c:pt idx="37">
                <c:v>5.6671650878811958E-2</c:v>
              </c:pt>
              <c:pt idx="38">
                <c:v>5.114030426104426E-2</c:v>
              </c:pt>
              <c:pt idx="39">
                <c:v>4.5811045743795832E-2</c:v>
              </c:pt>
              <c:pt idx="40">
                <c:v>4.0710442180708031E-2</c:v>
              </c:pt>
              <c:pt idx="41">
                <c:v>3.5865477107946749E-2</c:v>
              </c:pt>
              <c:pt idx="42">
                <c:v>3.1302550960165237E-2</c:v>
              </c:pt>
              <c:pt idx="43">
                <c:v>2.7046246242073149E-2</c:v>
              </c:pt>
              <c:pt idx="44">
                <c:v>2.3117934556521259E-2</c:v>
              </c:pt>
              <c:pt idx="45">
                <c:v>1.9534356618455102E-2</c:v>
              </c:pt>
              <c:pt idx="46">
                <c:v>1.6306347801694168E-2</c:v>
              </c:pt>
              <c:pt idx="47">
                <c:v>1.3437893439754725E-2</c:v>
              </c:pt>
              <c:pt idx="48">
                <c:v>1.0925668758379518E-2</c:v>
              </c:pt>
              <c:pt idx="49">
                <c:v>8.7591489843984738E-3</c:v>
              </c:pt>
              <c:pt idx="50">
                <c:v>6.9212813393907113E-3</c:v>
              </c:pt>
              <c:pt idx="51">
                <c:v>5.3896176020435671E-3</c:v>
              </c:pt>
              <c:pt idx="52">
                <c:v>4.1377390662539551E-3</c:v>
              </c:pt>
              <c:pt idx="53">
                <c:v>3.1367804898646545E-3</c:v>
              </c:pt>
              <c:pt idx="54">
                <c:v>2.3568766548886719E-3</c:v>
              </c:pt>
              <c:pt idx="55">
                <c:v>1.768402299154221E-3</c:v>
              </c:pt>
              <c:pt idx="56">
                <c:v>1.3429353849188225E-3</c:v>
              </c:pt>
              <c:pt idx="57">
                <c:v>1.0539284806130381E-3</c:v>
              </c:pt>
              <c:pt idx="58">
                <c:v>8.7711326082332702E-4</c:v>
              </c:pt>
              <c:pt idx="59">
                <c:v>7.9068575270480751E-4</c:v>
              </c:pt>
              <c:pt idx="60">
                <c:v>7.7532726132523155E-4</c:v>
              </c:pt>
              <c:pt idx="61">
                <c:v>8.1411270035090279E-4</c:v>
              </c:pt>
              <c:pt idx="62">
                <c:v>8.9234933088236726E-4</c:v>
              </c:pt>
              <c:pt idx="63">
                <c:v>9.9737853475042118E-4</c:v>
              </c:pt>
              <c:pt idx="64">
                <c:v>1.1183635857853506E-3</c:v>
              </c:pt>
              <c:pt idx="65">
                <c:v>1.2460785110391739E-3</c:v>
              </c:pt>
              <c:pt idx="66">
                <c:v>1.3727072681883872E-3</c:v>
              </c:pt>
              <c:pt idx="67">
                <c:v>1.4916583663494756E-3</c:v>
              </c:pt>
              <c:pt idx="68">
                <c:v>1.5973973263131288E-3</c:v>
              </c:pt>
              <c:pt idx="69">
                <c:v>1.6852976209247323E-3</c:v>
              </c:pt>
              <c:pt idx="70">
                <c:v>1.7515096430919478E-3</c:v>
              </c:pt>
              <c:pt idx="71">
                <c:v>1.7928465942499121E-3</c:v>
              </c:pt>
              <c:pt idx="72">
                <c:v>1.8066858224013802E-3</c:v>
              </c:pt>
              <c:pt idx="73">
                <c:v>1.7908839717926707E-3</c:v>
              </c:pt>
              <c:pt idx="74">
                <c:v>1.7437042749298901E-3</c:v>
              </c:pt>
              <c:pt idx="75">
                <c:v>1.6637543799495821E-3</c:v>
              </c:pt>
              <c:pt idx="76">
                <c:v>1.5499332306984012E-3</c:v>
              </c:pt>
              <c:pt idx="77">
                <c:v>1.4013856777105524E-3</c:v>
              </c:pt>
              <c:pt idx="78">
                <c:v>1.2174636746114971E-3</c:v>
              </c:pt>
              <c:pt idx="79">
                <c:v>9.976930895964492E-4</c:v>
              </c:pt>
              <c:pt idx="80">
                <c:v>7.4174532319770323E-4</c:v>
              </c:pt>
              <c:pt idx="81">
                <c:v>4.4941306362357436E-4</c:v>
              </c:pt>
              <c:pt idx="82">
                <c:v>1.2058962569634277E-4</c:v>
              </c:pt>
              <c:pt idx="83">
                <c:v>-2.4474859147794598E-4</c:v>
              </c:pt>
              <c:pt idx="84">
                <c:v>-6.4655692712092122E-4</c:v>
              </c:pt>
              <c:pt idx="85">
                <c:v>-1.0847349139033874E-3</c:v>
              </c:pt>
              <c:pt idx="86">
                <c:v>-1.559136684996458E-3</c:v>
              </c:pt>
              <c:pt idx="87">
                <c:v>-2.0695796284163279E-3</c:v>
              </c:pt>
              <c:pt idx="88">
                <c:v>-2.6158515639871441E-3</c:v>
              </c:pt>
              <c:pt idx="89">
                <c:v>-3.1977166984033453E-3</c:v>
              </c:pt>
              <c:pt idx="90">
                <c:v>-3.8149205915571499E-3</c:v>
              </c:pt>
              <c:pt idx="91">
                <c:v>-4.4671943410778472E-3</c:v>
              </c:pt>
              <c:pt idx="92">
                <c:v>-5.1542581616205452E-3</c:v>
              </c:pt>
              <c:pt idx="93">
                <c:v>-5.8758245015614746E-3</c:v>
              </c:pt>
              <c:pt idx="94">
                <c:v>-6.6316008038437568E-3</c:v>
              </c:pt>
              <c:pt idx="95">
                <c:v>-7.4212919816921338E-3</c:v>
              </c:pt>
              <c:pt idx="96">
                <c:v>-8.244602645868529E-3</c:v>
              </c:pt>
              <c:pt idx="97">
                <c:v>-9.1012390900862342E-3</c:v>
              </c:pt>
              <c:pt idx="98">
                <c:v>-9.990911016847237E-3</c:v>
              </c:pt>
              <c:pt idx="99">
                <c:v>-1.0913332968547171E-2</c:v>
              </c:pt>
              <c:pt idx="100">
                <c:v>-1.1868225418852067E-2</c:v>
              </c:pt>
              <c:pt idx="101">
                <c:v>-1.2855315477093301E-2</c:v>
              </c:pt>
              <c:pt idx="102">
                <c:v>-1.3874337163128476E-2</c:v>
              </c:pt>
              <c:pt idx="103">
                <c:v>-1.4925031220578658E-2</c:v>
              </c:pt>
              <c:pt idx="104">
                <c:v>-1.6007144450909526E-2</c:v>
              </c:pt>
              <c:pt idx="105">
                <c:v>-1.7120428567488272E-2</c:v>
              </c:pt>
              <c:pt idx="106">
                <c:v>-1.8264638585355243E-2</c:v>
              </c:pt>
              <c:pt idx="107">
                <c:v>-1.9439530776854466E-2</c:v>
              </c:pt>
              <c:pt idx="108">
                <c:v>-2.0644860233494641E-2</c:v>
              </c:pt>
              <c:pt idx="109">
                <c:v>-2.188037807883049E-2</c:v>
              </c:pt>
              <c:pt idx="110">
                <c:v>-2.3145828374608504E-2</c:v>
              </c:pt>
              <c:pt idx="111">
                <c:v>-2.4440944752323078E-2</c:v>
              </c:pt>
              <c:pt idx="112">
                <c:v>-2.576544678473365E-2</c:v>
              </c:pt>
              <c:pt idx="113">
                <c:v>-2.7119036087484394E-2</c:v>
              </c:pt>
              <c:pt idx="114">
                <c:v>-2.850139211101875E-2</c:v>
              </c:pt>
              <c:pt idx="115">
                <c:v>-2.9912167549245514E-2</c:v>
              </c:pt>
              <c:pt idx="116">
                <c:v>-3.1350983255947061E-2</c:v>
              </c:pt>
              <c:pt idx="117">
                <c:v>-3.2817422524897458E-2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58A5-4786-8CA3-DA5084047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1961904"/>
        <c:axId val="1"/>
      </c:scatterChart>
      <c:valAx>
        <c:axId val="67196190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3"/>
          <c:min val="-0.1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7196190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Z Dra -- O-C Diagr.</a:t>
            </a:r>
          </a:p>
        </c:rich>
      </c:tx>
      <c:layout>
        <c:manualLayout>
          <c:xMode val="edge"/>
          <c:yMode val="edge"/>
          <c:x val="0.37842465753424659"/>
          <c:y val="3.20000000000000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671232876712329"/>
          <c:y val="0.11466696527855541"/>
          <c:w val="0.80993150684931503"/>
          <c:h val="0.67200175000455731"/>
        </c:manualLayout>
      </c:layout>
      <c:scatterChart>
        <c:scatterStyle val="lineMarker"/>
        <c:varyColors val="0"/>
        <c:ser>
          <c:idx val="0"/>
          <c:order val="0"/>
          <c:tx>
            <c:strRef>
              <c:f>'B (2)'!$H$20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'B (2)'!$F$21:$F$977</c:f>
              <c:numCache>
                <c:formatCode>General</c:formatCode>
                <c:ptCount val="957"/>
                <c:pt idx="0">
                  <c:v>-6373</c:v>
                </c:pt>
                <c:pt idx="1">
                  <c:v>-3839</c:v>
                </c:pt>
                <c:pt idx="2">
                  <c:v>-3402</c:v>
                </c:pt>
                <c:pt idx="3">
                  <c:v>-3377</c:v>
                </c:pt>
                <c:pt idx="4">
                  <c:v>-3361</c:v>
                </c:pt>
                <c:pt idx="5">
                  <c:v>-3360</c:v>
                </c:pt>
                <c:pt idx="6">
                  <c:v>-3349</c:v>
                </c:pt>
                <c:pt idx="7">
                  <c:v>-3335</c:v>
                </c:pt>
                <c:pt idx="8">
                  <c:v>-3333</c:v>
                </c:pt>
                <c:pt idx="9">
                  <c:v>-3324</c:v>
                </c:pt>
                <c:pt idx="10">
                  <c:v>-3251</c:v>
                </c:pt>
                <c:pt idx="11">
                  <c:v>-3212</c:v>
                </c:pt>
                <c:pt idx="12">
                  <c:v>-3173</c:v>
                </c:pt>
                <c:pt idx="13">
                  <c:v>-3167</c:v>
                </c:pt>
                <c:pt idx="14">
                  <c:v>-3167</c:v>
                </c:pt>
                <c:pt idx="15">
                  <c:v>-3145</c:v>
                </c:pt>
                <c:pt idx="16">
                  <c:v>-3142</c:v>
                </c:pt>
                <c:pt idx="17">
                  <c:v>-3126</c:v>
                </c:pt>
                <c:pt idx="18">
                  <c:v>-3126</c:v>
                </c:pt>
                <c:pt idx="19">
                  <c:v>-3114</c:v>
                </c:pt>
                <c:pt idx="20">
                  <c:v>-3100</c:v>
                </c:pt>
                <c:pt idx="21">
                  <c:v>-3098</c:v>
                </c:pt>
                <c:pt idx="22">
                  <c:v>-3097</c:v>
                </c:pt>
                <c:pt idx="23">
                  <c:v>-3094</c:v>
                </c:pt>
                <c:pt idx="24">
                  <c:v>-3083</c:v>
                </c:pt>
                <c:pt idx="25">
                  <c:v>-3078</c:v>
                </c:pt>
                <c:pt idx="26">
                  <c:v>-3017</c:v>
                </c:pt>
                <c:pt idx="27">
                  <c:v>-3017</c:v>
                </c:pt>
                <c:pt idx="28">
                  <c:v>-2924</c:v>
                </c:pt>
                <c:pt idx="29">
                  <c:v>-2921</c:v>
                </c:pt>
                <c:pt idx="30">
                  <c:v>-2894</c:v>
                </c:pt>
                <c:pt idx="31">
                  <c:v>-2868</c:v>
                </c:pt>
                <c:pt idx="32">
                  <c:v>-2865</c:v>
                </c:pt>
                <c:pt idx="33">
                  <c:v>-2860</c:v>
                </c:pt>
                <c:pt idx="34">
                  <c:v>-2821</c:v>
                </c:pt>
                <c:pt idx="35">
                  <c:v>-2819</c:v>
                </c:pt>
                <c:pt idx="36">
                  <c:v>-2818</c:v>
                </c:pt>
                <c:pt idx="37">
                  <c:v>-2809</c:v>
                </c:pt>
                <c:pt idx="38">
                  <c:v>-2793</c:v>
                </c:pt>
                <c:pt idx="39">
                  <c:v>-2753</c:v>
                </c:pt>
                <c:pt idx="40">
                  <c:v>-2725</c:v>
                </c:pt>
                <c:pt idx="41">
                  <c:v>-2647</c:v>
                </c:pt>
                <c:pt idx="42">
                  <c:v>-2644</c:v>
                </c:pt>
                <c:pt idx="43">
                  <c:v>-2638</c:v>
                </c:pt>
                <c:pt idx="44">
                  <c:v>-2616</c:v>
                </c:pt>
                <c:pt idx="45">
                  <c:v>-2616</c:v>
                </c:pt>
                <c:pt idx="46">
                  <c:v>-2616</c:v>
                </c:pt>
                <c:pt idx="47">
                  <c:v>-2616</c:v>
                </c:pt>
                <c:pt idx="48">
                  <c:v>-2613</c:v>
                </c:pt>
                <c:pt idx="49">
                  <c:v>-2605</c:v>
                </c:pt>
                <c:pt idx="50">
                  <c:v>-2605</c:v>
                </c:pt>
                <c:pt idx="51">
                  <c:v>-2605</c:v>
                </c:pt>
                <c:pt idx="52">
                  <c:v>-2577</c:v>
                </c:pt>
                <c:pt idx="53">
                  <c:v>-2550</c:v>
                </c:pt>
                <c:pt idx="54">
                  <c:v>-2496</c:v>
                </c:pt>
                <c:pt idx="55">
                  <c:v>-2494</c:v>
                </c:pt>
                <c:pt idx="56">
                  <c:v>-2491</c:v>
                </c:pt>
                <c:pt idx="57">
                  <c:v>-2485</c:v>
                </c:pt>
                <c:pt idx="58">
                  <c:v>-2468</c:v>
                </c:pt>
                <c:pt idx="59">
                  <c:v>-2454</c:v>
                </c:pt>
                <c:pt idx="60">
                  <c:v>-2426</c:v>
                </c:pt>
                <c:pt idx="61">
                  <c:v>-2407</c:v>
                </c:pt>
                <c:pt idx="62">
                  <c:v>-2281</c:v>
                </c:pt>
                <c:pt idx="63">
                  <c:v>-2252</c:v>
                </c:pt>
                <c:pt idx="64">
                  <c:v>-2241</c:v>
                </c:pt>
                <c:pt idx="65">
                  <c:v>-2096</c:v>
                </c:pt>
                <c:pt idx="66">
                  <c:v>-2074</c:v>
                </c:pt>
                <c:pt idx="67">
                  <c:v>-2012</c:v>
                </c:pt>
                <c:pt idx="68">
                  <c:v>-1794</c:v>
                </c:pt>
                <c:pt idx="69">
                  <c:v>-1780</c:v>
                </c:pt>
                <c:pt idx="70">
                  <c:v>-1769</c:v>
                </c:pt>
                <c:pt idx="71">
                  <c:v>-1741</c:v>
                </c:pt>
                <c:pt idx="72">
                  <c:v>-1724</c:v>
                </c:pt>
                <c:pt idx="73">
                  <c:v>-1674</c:v>
                </c:pt>
                <c:pt idx="74">
                  <c:v>-1649</c:v>
                </c:pt>
                <c:pt idx="75">
                  <c:v>-1638</c:v>
                </c:pt>
                <c:pt idx="76">
                  <c:v>-1581</c:v>
                </c:pt>
                <c:pt idx="77">
                  <c:v>-1570</c:v>
                </c:pt>
                <c:pt idx="78">
                  <c:v>-1474</c:v>
                </c:pt>
                <c:pt idx="79">
                  <c:v>-1330</c:v>
                </c:pt>
                <c:pt idx="80">
                  <c:v>-1319</c:v>
                </c:pt>
                <c:pt idx="81">
                  <c:v>-1215</c:v>
                </c:pt>
                <c:pt idx="82">
                  <c:v>-1205</c:v>
                </c:pt>
                <c:pt idx="83">
                  <c:v>-1176</c:v>
                </c:pt>
                <c:pt idx="84">
                  <c:v>-1109</c:v>
                </c:pt>
                <c:pt idx="85">
                  <c:v>-1050</c:v>
                </c:pt>
                <c:pt idx="86">
                  <c:v>-997</c:v>
                </c:pt>
                <c:pt idx="87">
                  <c:v>-994</c:v>
                </c:pt>
                <c:pt idx="88">
                  <c:v>-988</c:v>
                </c:pt>
                <c:pt idx="89">
                  <c:v>-936</c:v>
                </c:pt>
                <c:pt idx="90">
                  <c:v>-882</c:v>
                </c:pt>
                <c:pt idx="91">
                  <c:v>-793</c:v>
                </c:pt>
                <c:pt idx="92">
                  <c:v>-778</c:v>
                </c:pt>
                <c:pt idx="93">
                  <c:v>-776</c:v>
                </c:pt>
                <c:pt idx="94">
                  <c:v>-765</c:v>
                </c:pt>
                <c:pt idx="95">
                  <c:v>-765</c:v>
                </c:pt>
                <c:pt idx="96">
                  <c:v>-717</c:v>
                </c:pt>
                <c:pt idx="97">
                  <c:v>-706</c:v>
                </c:pt>
                <c:pt idx="98">
                  <c:v>-703</c:v>
                </c:pt>
                <c:pt idx="99">
                  <c:v>-667</c:v>
                </c:pt>
                <c:pt idx="100">
                  <c:v>-658</c:v>
                </c:pt>
                <c:pt idx="101">
                  <c:v>-558</c:v>
                </c:pt>
                <c:pt idx="102">
                  <c:v>-532</c:v>
                </c:pt>
                <c:pt idx="103">
                  <c:v>-488</c:v>
                </c:pt>
                <c:pt idx="104">
                  <c:v>-485</c:v>
                </c:pt>
                <c:pt idx="105">
                  <c:v>-467</c:v>
                </c:pt>
                <c:pt idx="106">
                  <c:v>-467</c:v>
                </c:pt>
                <c:pt idx="107">
                  <c:v>-467</c:v>
                </c:pt>
                <c:pt idx="108">
                  <c:v>-451</c:v>
                </c:pt>
                <c:pt idx="109">
                  <c:v>-445</c:v>
                </c:pt>
                <c:pt idx="110">
                  <c:v>-443</c:v>
                </c:pt>
                <c:pt idx="111">
                  <c:v>-437</c:v>
                </c:pt>
                <c:pt idx="112">
                  <c:v>-415</c:v>
                </c:pt>
                <c:pt idx="113">
                  <c:v>-414</c:v>
                </c:pt>
                <c:pt idx="114">
                  <c:v>-414</c:v>
                </c:pt>
                <c:pt idx="115">
                  <c:v>-401</c:v>
                </c:pt>
                <c:pt idx="116">
                  <c:v>-400</c:v>
                </c:pt>
                <c:pt idx="117">
                  <c:v>-398</c:v>
                </c:pt>
                <c:pt idx="118">
                  <c:v>-398</c:v>
                </c:pt>
                <c:pt idx="119">
                  <c:v>-397</c:v>
                </c:pt>
                <c:pt idx="120">
                  <c:v>-387</c:v>
                </c:pt>
                <c:pt idx="121">
                  <c:v>-361</c:v>
                </c:pt>
                <c:pt idx="122">
                  <c:v>-356</c:v>
                </c:pt>
                <c:pt idx="123">
                  <c:v>-336</c:v>
                </c:pt>
                <c:pt idx="124">
                  <c:v>-252</c:v>
                </c:pt>
                <c:pt idx="125">
                  <c:v>-211</c:v>
                </c:pt>
                <c:pt idx="126">
                  <c:v>-208</c:v>
                </c:pt>
                <c:pt idx="127">
                  <c:v>-137</c:v>
                </c:pt>
                <c:pt idx="128">
                  <c:v>-129</c:v>
                </c:pt>
                <c:pt idx="129">
                  <c:v>-73</c:v>
                </c:pt>
                <c:pt idx="130">
                  <c:v>-14</c:v>
                </c:pt>
                <c:pt idx="131">
                  <c:v>-8</c:v>
                </c:pt>
                <c:pt idx="132">
                  <c:v>0</c:v>
                </c:pt>
                <c:pt idx="133">
                  <c:v>83</c:v>
                </c:pt>
                <c:pt idx="134">
                  <c:v>117</c:v>
                </c:pt>
                <c:pt idx="135">
                  <c:v>128</c:v>
                </c:pt>
                <c:pt idx="136">
                  <c:v>128</c:v>
                </c:pt>
                <c:pt idx="137">
                  <c:v>140</c:v>
                </c:pt>
                <c:pt idx="138">
                  <c:v>178</c:v>
                </c:pt>
                <c:pt idx="139">
                  <c:v>209</c:v>
                </c:pt>
                <c:pt idx="140">
                  <c:v>302</c:v>
                </c:pt>
                <c:pt idx="141">
                  <c:v>318</c:v>
                </c:pt>
                <c:pt idx="142">
                  <c:v>343</c:v>
                </c:pt>
                <c:pt idx="143">
                  <c:v>343</c:v>
                </c:pt>
                <c:pt idx="144">
                  <c:v>360</c:v>
                </c:pt>
                <c:pt idx="145">
                  <c:v>361</c:v>
                </c:pt>
                <c:pt idx="146">
                  <c:v>363</c:v>
                </c:pt>
                <c:pt idx="147">
                  <c:v>389</c:v>
                </c:pt>
                <c:pt idx="148">
                  <c:v>400</c:v>
                </c:pt>
                <c:pt idx="149">
                  <c:v>402</c:v>
                </c:pt>
                <c:pt idx="150">
                  <c:v>403</c:v>
                </c:pt>
                <c:pt idx="151">
                  <c:v>430</c:v>
                </c:pt>
                <c:pt idx="152">
                  <c:v>492</c:v>
                </c:pt>
                <c:pt idx="153">
                  <c:v>492</c:v>
                </c:pt>
                <c:pt idx="154">
                  <c:v>492</c:v>
                </c:pt>
                <c:pt idx="155">
                  <c:v>512</c:v>
                </c:pt>
                <c:pt idx="156">
                  <c:v>564</c:v>
                </c:pt>
                <c:pt idx="157">
                  <c:v>581</c:v>
                </c:pt>
                <c:pt idx="158">
                  <c:v>592</c:v>
                </c:pt>
                <c:pt idx="159">
                  <c:v>604</c:v>
                </c:pt>
                <c:pt idx="160">
                  <c:v>620</c:v>
                </c:pt>
                <c:pt idx="161">
                  <c:v>621</c:v>
                </c:pt>
                <c:pt idx="162">
                  <c:v>651</c:v>
                </c:pt>
                <c:pt idx="163">
                  <c:v>665</c:v>
                </c:pt>
                <c:pt idx="164">
                  <c:v>679</c:v>
                </c:pt>
                <c:pt idx="165">
                  <c:v>707</c:v>
                </c:pt>
                <c:pt idx="166">
                  <c:v>707</c:v>
                </c:pt>
                <c:pt idx="167">
                  <c:v>707</c:v>
                </c:pt>
                <c:pt idx="168">
                  <c:v>707</c:v>
                </c:pt>
                <c:pt idx="169">
                  <c:v>735</c:v>
                </c:pt>
                <c:pt idx="170">
                  <c:v>783</c:v>
                </c:pt>
                <c:pt idx="171">
                  <c:v>814</c:v>
                </c:pt>
                <c:pt idx="172">
                  <c:v>830</c:v>
                </c:pt>
                <c:pt idx="173">
                  <c:v>878</c:v>
                </c:pt>
                <c:pt idx="174">
                  <c:v>878</c:v>
                </c:pt>
                <c:pt idx="175">
                  <c:v>878</c:v>
                </c:pt>
                <c:pt idx="176">
                  <c:v>897</c:v>
                </c:pt>
                <c:pt idx="177">
                  <c:v>903</c:v>
                </c:pt>
                <c:pt idx="178">
                  <c:v>911</c:v>
                </c:pt>
                <c:pt idx="179">
                  <c:v>912</c:v>
                </c:pt>
                <c:pt idx="180">
                  <c:v>953</c:v>
                </c:pt>
                <c:pt idx="181">
                  <c:v>984</c:v>
                </c:pt>
                <c:pt idx="182">
                  <c:v>998</c:v>
                </c:pt>
                <c:pt idx="183">
                  <c:v>1006</c:v>
                </c:pt>
                <c:pt idx="184">
                  <c:v>1021</c:v>
                </c:pt>
                <c:pt idx="185">
                  <c:v>1102</c:v>
                </c:pt>
                <c:pt idx="186">
                  <c:v>1107</c:v>
                </c:pt>
                <c:pt idx="187">
                  <c:v>1110</c:v>
                </c:pt>
                <c:pt idx="188">
                  <c:v>1110</c:v>
                </c:pt>
                <c:pt idx="189">
                  <c:v>1110</c:v>
                </c:pt>
                <c:pt idx="190">
                  <c:v>1119</c:v>
                </c:pt>
                <c:pt idx="191">
                  <c:v>1122</c:v>
                </c:pt>
                <c:pt idx="192">
                  <c:v>1125</c:v>
                </c:pt>
                <c:pt idx="193">
                  <c:v>1146</c:v>
                </c:pt>
                <c:pt idx="194">
                  <c:v>1147</c:v>
                </c:pt>
                <c:pt idx="195">
                  <c:v>1150</c:v>
                </c:pt>
                <c:pt idx="196">
                  <c:v>1155</c:v>
                </c:pt>
                <c:pt idx="197">
                  <c:v>1163</c:v>
                </c:pt>
                <c:pt idx="198">
                  <c:v>1174</c:v>
                </c:pt>
                <c:pt idx="199">
                  <c:v>1174</c:v>
                </c:pt>
                <c:pt idx="200">
                  <c:v>1188</c:v>
                </c:pt>
                <c:pt idx="201">
                  <c:v>1191</c:v>
                </c:pt>
                <c:pt idx="202">
                  <c:v>1202</c:v>
                </c:pt>
                <c:pt idx="203">
                  <c:v>1269</c:v>
                </c:pt>
                <c:pt idx="204">
                  <c:v>1278</c:v>
                </c:pt>
                <c:pt idx="205">
                  <c:v>1309</c:v>
                </c:pt>
                <c:pt idx="206">
                  <c:v>1339</c:v>
                </c:pt>
                <c:pt idx="207">
                  <c:v>1345</c:v>
                </c:pt>
                <c:pt idx="208">
                  <c:v>1359</c:v>
                </c:pt>
                <c:pt idx="209">
                  <c:v>1364</c:v>
                </c:pt>
                <c:pt idx="210">
                  <c:v>1365</c:v>
                </c:pt>
                <c:pt idx="211">
                  <c:v>1378</c:v>
                </c:pt>
                <c:pt idx="212">
                  <c:v>1384</c:v>
                </c:pt>
                <c:pt idx="213">
                  <c:v>1406</c:v>
                </c:pt>
                <c:pt idx="214">
                  <c:v>1437</c:v>
                </c:pt>
                <c:pt idx="215">
                  <c:v>1465</c:v>
                </c:pt>
                <c:pt idx="216">
                  <c:v>1465</c:v>
                </c:pt>
                <c:pt idx="217">
                  <c:v>1490</c:v>
                </c:pt>
                <c:pt idx="218">
                  <c:v>1521</c:v>
                </c:pt>
                <c:pt idx="219">
                  <c:v>1591</c:v>
                </c:pt>
                <c:pt idx="220">
                  <c:v>1611</c:v>
                </c:pt>
                <c:pt idx="221">
                  <c:v>1638</c:v>
                </c:pt>
                <c:pt idx="222">
                  <c:v>1641</c:v>
                </c:pt>
                <c:pt idx="223">
                  <c:v>1641</c:v>
                </c:pt>
                <c:pt idx="224">
                  <c:v>1645</c:v>
                </c:pt>
                <c:pt idx="225">
                  <c:v>1653</c:v>
                </c:pt>
                <c:pt idx="226">
                  <c:v>1745</c:v>
                </c:pt>
                <c:pt idx="227">
                  <c:v>1753</c:v>
                </c:pt>
                <c:pt idx="228">
                  <c:v>1798</c:v>
                </c:pt>
                <c:pt idx="229">
                  <c:v>1823</c:v>
                </c:pt>
                <c:pt idx="230">
                  <c:v>1860</c:v>
                </c:pt>
                <c:pt idx="231">
                  <c:v>1863</c:v>
                </c:pt>
                <c:pt idx="232">
                  <c:v>1863</c:v>
                </c:pt>
                <c:pt idx="233">
                  <c:v>1882</c:v>
                </c:pt>
                <c:pt idx="234">
                  <c:v>1885</c:v>
                </c:pt>
                <c:pt idx="235">
                  <c:v>1887</c:v>
                </c:pt>
                <c:pt idx="236">
                  <c:v>1910</c:v>
                </c:pt>
                <c:pt idx="237">
                  <c:v>1913</c:v>
                </c:pt>
                <c:pt idx="238">
                  <c:v>1947</c:v>
                </c:pt>
                <c:pt idx="239">
                  <c:v>1949</c:v>
                </c:pt>
                <c:pt idx="240">
                  <c:v>1967</c:v>
                </c:pt>
                <c:pt idx="241">
                  <c:v>1972</c:v>
                </c:pt>
                <c:pt idx="242">
                  <c:v>1983</c:v>
                </c:pt>
                <c:pt idx="243">
                  <c:v>1997</c:v>
                </c:pt>
                <c:pt idx="244">
                  <c:v>2006</c:v>
                </c:pt>
                <c:pt idx="245">
                  <c:v>2014</c:v>
                </c:pt>
                <c:pt idx="246">
                  <c:v>2030</c:v>
                </c:pt>
                <c:pt idx="247">
                  <c:v>2033</c:v>
                </c:pt>
                <c:pt idx="248">
                  <c:v>2061</c:v>
                </c:pt>
                <c:pt idx="249">
                  <c:v>2067</c:v>
                </c:pt>
                <c:pt idx="250">
                  <c:v>2081</c:v>
                </c:pt>
                <c:pt idx="251">
                  <c:v>2097</c:v>
                </c:pt>
                <c:pt idx="252">
                  <c:v>2097</c:v>
                </c:pt>
                <c:pt idx="253">
                  <c:v>2100</c:v>
                </c:pt>
                <c:pt idx="254">
                  <c:v>2139</c:v>
                </c:pt>
                <c:pt idx="255">
                  <c:v>2167</c:v>
                </c:pt>
                <c:pt idx="256">
                  <c:v>2188</c:v>
                </c:pt>
                <c:pt idx="257">
                  <c:v>2190</c:v>
                </c:pt>
                <c:pt idx="258">
                  <c:v>2207</c:v>
                </c:pt>
                <c:pt idx="259">
                  <c:v>2223</c:v>
                </c:pt>
                <c:pt idx="260">
                  <c:v>2268</c:v>
                </c:pt>
                <c:pt idx="261">
                  <c:v>2280</c:v>
                </c:pt>
                <c:pt idx="262">
                  <c:v>2296</c:v>
                </c:pt>
                <c:pt idx="263">
                  <c:v>2296</c:v>
                </c:pt>
                <c:pt idx="264">
                  <c:v>2335</c:v>
                </c:pt>
                <c:pt idx="265">
                  <c:v>2335</c:v>
                </c:pt>
                <c:pt idx="266">
                  <c:v>2344</c:v>
                </c:pt>
                <c:pt idx="267">
                  <c:v>2349</c:v>
                </c:pt>
                <c:pt idx="268">
                  <c:v>2402</c:v>
                </c:pt>
                <c:pt idx="269">
                  <c:v>2430</c:v>
                </c:pt>
                <c:pt idx="270">
                  <c:v>2465</c:v>
                </c:pt>
                <c:pt idx="271">
                  <c:v>2497</c:v>
                </c:pt>
                <c:pt idx="272">
                  <c:v>2534</c:v>
                </c:pt>
                <c:pt idx="273">
                  <c:v>2534</c:v>
                </c:pt>
                <c:pt idx="274">
                  <c:v>2601</c:v>
                </c:pt>
                <c:pt idx="275">
                  <c:v>2601</c:v>
                </c:pt>
                <c:pt idx="276">
                  <c:v>2604</c:v>
                </c:pt>
                <c:pt idx="277">
                  <c:v>2612</c:v>
                </c:pt>
                <c:pt idx="278">
                  <c:v>2690</c:v>
                </c:pt>
                <c:pt idx="279">
                  <c:v>2750</c:v>
                </c:pt>
                <c:pt idx="280">
                  <c:v>2755</c:v>
                </c:pt>
                <c:pt idx="281">
                  <c:v>2780</c:v>
                </c:pt>
                <c:pt idx="282">
                  <c:v>2791</c:v>
                </c:pt>
                <c:pt idx="283">
                  <c:v>2823</c:v>
                </c:pt>
                <c:pt idx="284">
                  <c:v>2836</c:v>
                </c:pt>
                <c:pt idx="285">
                  <c:v>2839</c:v>
                </c:pt>
                <c:pt idx="286">
                  <c:v>2850</c:v>
                </c:pt>
                <c:pt idx="287">
                  <c:v>2859</c:v>
                </c:pt>
                <c:pt idx="288">
                  <c:v>2934</c:v>
                </c:pt>
                <c:pt idx="289">
                  <c:v>2965</c:v>
                </c:pt>
                <c:pt idx="290">
                  <c:v>2995</c:v>
                </c:pt>
                <c:pt idx="291">
                  <c:v>3015</c:v>
                </c:pt>
                <c:pt idx="292">
                  <c:v>3057</c:v>
                </c:pt>
                <c:pt idx="293">
                  <c:v>3058</c:v>
                </c:pt>
                <c:pt idx="294">
                  <c:v>3058</c:v>
                </c:pt>
                <c:pt idx="295">
                  <c:v>3069</c:v>
                </c:pt>
                <c:pt idx="296">
                  <c:v>3161</c:v>
                </c:pt>
                <c:pt idx="297">
                  <c:v>3188</c:v>
                </c:pt>
                <c:pt idx="298">
                  <c:v>3240</c:v>
                </c:pt>
                <c:pt idx="299">
                  <c:v>3275</c:v>
                </c:pt>
                <c:pt idx="300">
                  <c:v>3287</c:v>
                </c:pt>
                <c:pt idx="301">
                  <c:v>3303</c:v>
                </c:pt>
                <c:pt idx="302">
                  <c:v>3303</c:v>
                </c:pt>
                <c:pt idx="303">
                  <c:v>3317</c:v>
                </c:pt>
                <c:pt idx="304">
                  <c:v>3401</c:v>
                </c:pt>
                <c:pt idx="305">
                  <c:v>3477</c:v>
                </c:pt>
                <c:pt idx="306">
                  <c:v>3483</c:v>
                </c:pt>
                <c:pt idx="307">
                  <c:v>3533</c:v>
                </c:pt>
                <c:pt idx="308">
                  <c:v>3580</c:v>
                </c:pt>
                <c:pt idx="309">
                  <c:v>3608</c:v>
                </c:pt>
                <c:pt idx="310">
                  <c:v>3756</c:v>
                </c:pt>
                <c:pt idx="311">
                  <c:v>3821</c:v>
                </c:pt>
                <c:pt idx="312">
                  <c:v>3840</c:v>
                </c:pt>
                <c:pt idx="313">
                  <c:v>3844</c:v>
                </c:pt>
                <c:pt idx="314">
                  <c:v>3883</c:v>
                </c:pt>
                <c:pt idx="315">
                  <c:v>3919</c:v>
                </c:pt>
                <c:pt idx="316">
                  <c:v>3989</c:v>
                </c:pt>
                <c:pt idx="317">
                  <c:v>4023</c:v>
                </c:pt>
                <c:pt idx="318">
                  <c:v>4059</c:v>
                </c:pt>
                <c:pt idx="319">
                  <c:v>4095</c:v>
                </c:pt>
                <c:pt idx="320">
                  <c:v>4120</c:v>
                </c:pt>
                <c:pt idx="321">
                  <c:v>4129</c:v>
                </c:pt>
                <c:pt idx="322">
                  <c:v>4179</c:v>
                </c:pt>
                <c:pt idx="323">
                  <c:v>4199</c:v>
                </c:pt>
                <c:pt idx="324">
                  <c:v>4252</c:v>
                </c:pt>
                <c:pt idx="325">
                  <c:v>4255</c:v>
                </c:pt>
                <c:pt idx="326">
                  <c:v>4261</c:v>
                </c:pt>
                <c:pt idx="327">
                  <c:v>4325</c:v>
                </c:pt>
                <c:pt idx="328">
                  <c:v>4378</c:v>
                </c:pt>
                <c:pt idx="329">
                  <c:v>4384</c:v>
                </c:pt>
                <c:pt idx="330">
                  <c:v>4400</c:v>
                </c:pt>
                <c:pt idx="331">
                  <c:v>4412</c:v>
                </c:pt>
                <c:pt idx="332">
                  <c:v>4439</c:v>
                </c:pt>
                <c:pt idx="333">
                  <c:v>4470</c:v>
                </c:pt>
                <c:pt idx="334">
                  <c:v>4490</c:v>
                </c:pt>
                <c:pt idx="335">
                  <c:v>4517</c:v>
                </c:pt>
                <c:pt idx="336">
                  <c:v>4557</c:v>
                </c:pt>
                <c:pt idx="337">
                  <c:v>4585</c:v>
                </c:pt>
                <c:pt idx="338">
                  <c:v>4599</c:v>
                </c:pt>
                <c:pt idx="339">
                  <c:v>4624</c:v>
                </c:pt>
                <c:pt idx="340">
                  <c:v>4627</c:v>
                </c:pt>
                <c:pt idx="341">
                  <c:v>4632</c:v>
                </c:pt>
                <c:pt idx="342">
                  <c:v>4674</c:v>
                </c:pt>
                <c:pt idx="343">
                  <c:v>4674</c:v>
                </c:pt>
                <c:pt idx="344">
                  <c:v>4692</c:v>
                </c:pt>
                <c:pt idx="345">
                  <c:v>4730</c:v>
                </c:pt>
                <c:pt idx="346">
                  <c:v>4750</c:v>
                </c:pt>
                <c:pt idx="347">
                  <c:v>4756</c:v>
                </c:pt>
                <c:pt idx="348">
                  <c:v>4773</c:v>
                </c:pt>
                <c:pt idx="349">
                  <c:v>4834</c:v>
                </c:pt>
                <c:pt idx="350">
                  <c:v>4870</c:v>
                </c:pt>
                <c:pt idx="351">
                  <c:v>4884</c:v>
                </c:pt>
                <c:pt idx="352">
                  <c:v>4892</c:v>
                </c:pt>
                <c:pt idx="353">
                  <c:v>4932</c:v>
                </c:pt>
                <c:pt idx="354">
                  <c:v>4938</c:v>
                </c:pt>
                <c:pt idx="355">
                  <c:v>4949</c:v>
                </c:pt>
                <c:pt idx="356">
                  <c:v>4965</c:v>
                </c:pt>
                <c:pt idx="357">
                  <c:v>4988</c:v>
                </c:pt>
                <c:pt idx="358">
                  <c:v>5007</c:v>
                </c:pt>
                <c:pt idx="359">
                  <c:v>5021</c:v>
                </c:pt>
                <c:pt idx="360">
                  <c:v>5066</c:v>
                </c:pt>
                <c:pt idx="361">
                  <c:v>5144</c:v>
                </c:pt>
                <c:pt idx="362">
                  <c:v>5144</c:v>
                </c:pt>
                <c:pt idx="363">
                  <c:v>5169</c:v>
                </c:pt>
                <c:pt idx="364">
                  <c:v>5172</c:v>
                </c:pt>
                <c:pt idx="365">
                  <c:v>5214</c:v>
                </c:pt>
                <c:pt idx="366">
                  <c:v>5214</c:v>
                </c:pt>
                <c:pt idx="367">
                  <c:v>5215</c:v>
                </c:pt>
                <c:pt idx="368">
                  <c:v>5251</c:v>
                </c:pt>
                <c:pt idx="369">
                  <c:v>5254</c:v>
                </c:pt>
                <c:pt idx="370">
                  <c:v>5324</c:v>
                </c:pt>
                <c:pt idx="371">
                  <c:v>5345</c:v>
                </c:pt>
                <c:pt idx="372">
                  <c:v>5416</c:v>
                </c:pt>
                <c:pt idx="373">
                  <c:v>5450</c:v>
                </c:pt>
                <c:pt idx="374">
                  <c:v>5458</c:v>
                </c:pt>
                <c:pt idx="375">
                  <c:v>5483</c:v>
                </c:pt>
                <c:pt idx="376">
                  <c:v>5489</c:v>
                </c:pt>
                <c:pt idx="377">
                  <c:v>5489</c:v>
                </c:pt>
                <c:pt idx="378">
                  <c:v>5489</c:v>
                </c:pt>
                <c:pt idx="379">
                  <c:v>5489</c:v>
                </c:pt>
                <c:pt idx="380">
                  <c:v>5489</c:v>
                </c:pt>
                <c:pt idx="381">
                  <c:v>5514</c:v>
                </c:pt>
                <c:pt idx="382">
                  <c:v>5517</c:v>
                </c:pt>
                <c:pt idx="383">
                  <c:v>5556</c:v>
                </c:pt>
                <c:pt idx="384">
                  <c:v>5556</c:v>
                </c:pt>
                <c:pt idx="385">
                  <c:v>5626</c:v>
                </c:pt>
                <c:pt idx="386">
                  <c:v>5712</c:v>
                </c:pt>
                <c:pt idx="387">
                  <c:v>5723</c:v>
                </c:pt>
                <c:pt idx="388">
                  <c:v>5726</c:v>
                </c:pt>
                <c:pt idx="389">
                  <c:v>5825</c:v>
                </c:pt>
                <c:pt idx="390">
                  <c:v>5858</c:v>
                </c:pt>
                <c:pt idx="391">
                  <c:v>5909</c:v>
                </c:pt>
                <c:pt idx="392">
                  <c:v>5909</c:v>
                </c:pt>
                <c:pt idx="393">
                  <c:v>6012</c:v>
                </c:pt>
                <c:pt idx="394">
                  <c:v>6015</c:v>
                </c:pt>
                <c:pt idx="395">
                  <c:v>6015</c:v>
                </c:pt>
                <c:pt idx="396">
                  <c:v>6015</c:v>
                </c:pt>
                <c:pt idx="397">
                  <c:v>6018</c:v>
                </c:pt>
                <c:pt idx="398">
                  <c:v>6110</c:v>
                </c:pt>
                <c:pt idx="399">
                  <c:v>6406</c:v>
                </c:pt>
                <c:pt idx="400">
                  <c:v>6406</c:v>
                </c:pt>
                <c:pt idx="401">
                  <c:v>6406</c:v>
                </c:pt>
                <c:pt idx="402">
                  <c:v>6406</c:v>
                </c:pt>
                <c:pt idx="403">
                  <c:v>6535</c:v>
                </c:pt>
                <c:pt idx="404">
                  <c:v>6703</c:v>
                </c:pt>
                <c:pt idx="405">
                  <c:v>6706</c:v>
                </c:pt>
                <c:pt idx="406">
                  <c:v>6784</c:v>
                </c:pt>
                <c:pt idx="407">
                  <c:v>6785.5</c:v>
                </c:pt>
                <c:pt idx="408">
                  <c:v>6829</c:v>
                </c:pt>
                <c:pt idx="409">
                  <c:v>6830.5</c:v>
                </c:pt>
                <c:pt idx="410">
                  <c:v>6832</c:v>
                </c:pt>
                <c:pt idx="411">
                  <c:v>6879</c:v>
                </c:pt>
                <c:pt idx="412">
                  <c:v>6901</c:v>
                </c:pt>
                <c:pt idx="413">
                  <c:v>7153</c:v>
                </c:pt>
                <c:pt idx="414">
                  <c:v>7153</c:v>
                </c:pt>
                <c:pt idx="415">
                  <c:v>7181</c:v>
                </c:pt>
                <c:pt idx="416">
                  <c:v>7195</c:v>
                </c:pt>
                <c:pt idx="417">
                  <c:v>7217</c:v>
                </c:pt>
                <c:pt idx="418">
                  <c:v>7221.5</c:v>
                </c:pt>
                <c:pt idx="419">
                  <c:v>7243.5</c:v>
                </c:pt>
                <c:pt idx="420">
                  <c:v>7299</c:v>
                </c:pt>
                <c:pt idx="421">
                  <c:v>7314</c:v>
                </c:pt>
                <c:pt idx="422">
                  <c:v>7354</c:v>
                </c:pt>
                <c:pt idx="423">
                  <c:v>7369</c:v>
                </c:pt>
                <c:pt idx="424">
                  <c:v>7562</c:v>
                </c:pt>
                <c:pt idx="425">
                  <c:v>7562</c:v>
                </c:pt>
                <c:pt idx="426">
                  <c:v>7562</c:v>
                </c:pt>
                <c:pt idx="427">
                  <c:v>7598</c:v>
                </c:pt>
                <c:pt idx="428">
                  <c:v>7623</c:v>
                </c:pt>
                <c:pt idx="429">
                  <c:v>7634</c:v>
                </c:pt>
                <c:pt idx="430">
                  <c:v>7864</c:v>
                </c:pt>
                <c:pt idx="431">
                  <c:v>7883</c:v>
                </c:pt>
                <c:pt idx="432">
                  <c:v>8010</c:v>
                </c:pt>
                <c:pt idx="433">
                  <c:v>8189</c:v>
                </c:pt>
                <c:pt idx="434">
                  <c:v>8323</c:v>
                </c:pt>
                <c:pt idx="435">
                  <c:v>8659</c:v>
                </c:pt>
                <c:pt idx="436">
                  <c:v>8670</c:v>
                </c:pt>
                <c:pt idx="437">
                  <c:v>8715</c:v>
                </c:pt>
                <c:pt idx="438">
                  <c:v>8892.5</c:v>
                </c:pt>
                <c:pt idx="439">
                  <c:v>8892.5</c:v>
                </c:pt>
                <c:pt idx="440">
                  <c:v>8933</c:v>
                </c:pt>
                <c:pt idx="441">
                  <c:v>8947</c:v>
                </c:pt>
                <c:pt idx="442">
                  <c:v>8950</c:v>
                </c:pt>
                <c:pt idx="443">
                  <c:v>8950</c:v>
                </c:pt>
                <c:pt idx="444">
                  <c:v>8950</c:v>
                </c:pt>
                <c:pt idx="445">
                  <c:v>8988</c:v>
                </c:pt>
                <c:pt idx="446">
                  <c:v>9151</c:v>
                </c:pt>
                <c:pt idx="447">
                  <c:v>9151</c:v>
                </c:pt>
                <c:pt idx="448">
                  <c:v>9188</c:v>
                </c:pt>
                <c:pt idx="449">
                  <c:v>9196</c:v>
                </c:pt>
                <c:pt idx="450">
                  <c:v>9204</c:v>
                </c:pt>
                <c:pt idx="451">
                  <c:v>9204</c:v>
                </c:pt>
                <c:pt idx="452">
                  <c:v>9204</c:v>
                </c:pt>
                <c:pt idx="453">
                  <c:v>9219.5</c:v>
                </c:pt>
                <c:pt idx="454">
                  <c:v>9238</c:v>
                </c:pt>
                <c:pt idx="455">
                  <c:v>9254</c:v>
                </c:pt>
                <c:pt idx="456">
                  <c:v>9371</c:v>
                </c:pt>
                <c:pt idx="457">
                  <c:v>9371</c:v>
                </c:pt>
                <c:pt idx="458">
                  <c:v>9371</c:v>
                </c:pt>
                <c:pt idx="459">
                  <c:v>9472</c:v>
                </c:pt>
                <c:pt idx="460">
                  <c:v>9472</c:v>
                </c:pt>
                <c:pt idx="461">
                  <c:v>9472</c:v>
                </c:pt>
                <c:pt idx="462">
                  <c:v>9514</c:v>
                </c:pt>
                <c:pt idx="463">
                  <c:v>9514</c:v>
                </c:pt>
                <c:pt idx="464">
                  <c:v>9514</c:v>
                </c:pt>
                <c:pt idx="465">
                  <c:v>9517</c:v>
                </c:pt>
                <c:pt idx="466">
                  <c:v>9651.5</c:v>
                </c:pt>
                <c:pt idx="467">
                  <c:v>9675</c:v>
                </c:pt>
                <c:pt idx="468">
                  <c:v>9996</c:v>
                </c:pt>
              </c:numCache>
            </c:numRef>
          </c:xVal>
          <c:yVal>
            <c:numRef>
              <c:f>'B (2)'!$H$21:$H$977</c:f>
              <c:numCache>
                <c:formatCode>General</c:formatCode>
                <c:ptCount val="957"/>
                <c:pt idx="0">
                  <c:v>-2.7095772900793236E-2</c:v>
                </c:pt>
                <c:pt idx="8">
                  <c:v>-1.5667536652472336E-2</c:v>
                </c:pt>
                <c:pt idx="17">
                  <c:v>-1.6928508724959102E-2</c:v>
                </c:pt>
                <c:pt idx="18">
                  <c:v>-1.6928508724959102E-2</c:v>
                </c:pt>
                <c:pt idx="21">
                  <c:v>-1.8137722334358841E-2</c:v>
                </c:pt>
                <c:pt idx="25">
                  <c:v>-1.5858589198614936E-2</c:v>
                </c:pt>
                <c:pt idx="26">
                  <c:v>-1.5457233152119443E-2</c:v>
                </c:pt>
                <c:pt idx="27">
                  <c:v>-1.5457233152119443E-2</c:v>
                </c:pt>
                <c:pt idx="30">
                  <c:v>-2.0090564372367226E-2</c:v>
                </c:pt>
                <c:pt idx="33">
                  <c:v>-1.891603805415798E-2</c:v>
                </c:pt>
                <c:pt idx="34">
                  <c:v>-2.192172843933804E-2</c:v>
                </c:pt>
                <c:pt idx="36">
                  <c:v>-1.8229858462291304E-2</c:v>
                </c:pt>
                <c:pt idx="38">
                  <c:v>-1.8130942051357124E-2</c:v>
                </c:pt>
                <c:pt idx="65">
                  <c:v>-1.2553152359032538E-2</c:v>
                </c:pt>
                <c:pt idx="66">
                  <c:v>-2.0146105911408085E-2</c:v>
                </c:pt>
                <c:pt idx="68">
                  <c:v>-1.6238242045801599E-2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3F6-47B5-B831-C358521008A6}"/>
            </c:ext>
          </c:extLst>
        </c:ser>
        <c:ser>
          <c:idx val="1"/>
          <c:order val="1"/>
          <c:tx>
            <c:strRef>
              <c:f>'B (2)'!$I$20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'B (2)'!$F$21:$F$977</c:f>
              <c:numCache>
                <c:formatCode>General</c:formatCode>
                <c:ptCount val="957"/>
                <c:pt idx="0">
                  <c:v>-6373</c:v>
                </c:pt>
                <c:pt idx="1">
                  <c:v>-3839</c:v>
                </c:pt>
                <c:pt idx="2">
                  <c:v>-3402</c:v>
                </c:pt>
                <c:pt idx="3">
                  <c:v>-3377</c:v>
                </c:pt>
                <c:pt idx="4">
                  <c:v>-3361</c:v>
                </c:pt>
                <c:pt idx="5">
                  <c:v>-3360</c:v>
                </c:pt>
                <c:pt idx="6">
                  <c:v>-3349</c:v>
                </c:pt>
                <c:pt idx="7">
                  <c:v>-3335</c:v>
                </c:pt>
                <c:pt idx="8">
                  <c:v>-3333</c:v>
                </c:pt>
                <c:pt idx="9">
                  <c:v>-3324</c:v>
                </c:pt>
                <c:pt idx="10">
                  <c:v>-3251</c:v>
                </c:pt>
                <c:pt idx="11">
                  <c:v>-3212</c:v>
                </c:pt>
                <c:pt idx="12">
                  <c:v>-3173</c:v>
                </c:pt>
                <c:pt idx="13">
                  <c:v>-3167</c:v>
                </c:pt>
                <c:pt idx="14">
                  <c:v>-3167</c:v>
                </c:pt>
                <c:pt idx="15">
                  <c:v>-3145</c:v>
                </c:pt>
                <c:pt idx="16">
                  <c:v>-3142</c:v>
                </c:pt>
                <c:pt idx="17">
                  <c:v>-3126</c:v>
                </c:pt>
                <c:pt idx="18">
                  <c:v>-3126</c:v>
                </c:pt>
                <c:pt idx="19">
                  <c:v>-3114</c:v>
                </c:pt>
                <c:pt idx="20">
                  <c:v>-3100</c:v>
                </c:pt>
                <c:pt idx="21">
                  <c:v>-3098</c:v>
                </c:pt>
                <c:pt idx="22">
                  <c:v>-3097</c:v>
                </c:pt>
                <c:pt idx="23">
                  <c:v>-3094</c:v>
                </c:pt>
                <c:pt idx="24">
                  <c:v>-3083</c:v>
                </c:pt>
                <c:pt idx="25">
                  <c:v>-3078</c:v>
                </c:pt>
                <c:pt idx="26">
                  <c:v>-3017</c:v>
                </c:pt>
                <c:pt idx="27">
                  <c:v>-3017</c:v>
                </c:pt>
                <c:pt idx="28">
                  <c:v>-2924</c:v>
                </c:pt>
                <c:pt idx="29">
                  <c:v>-2921</c:v>
                </c:pt>
                <c:pt idx="30">
                  <c:v>-2894</c:v>
                </c:pt>
                <c:pt idx="31">
                  <c:v>-2868</c:v>
                </c:pt>
                <c:pt idx="32">
                  <c:v>-2865</c:v>
                </c:pt>
                <c:pt idx="33">
                  <c:v>-2860</c:v>
                </c:pt>
                <c:pt idx="34">
                  <c:v>-2821</c:v>
                </c:pt>
                <c:pt idx="35">
                  <c:v>-2819</c:v>
                </c:pt>
                <c:pt idx="36">
                  <c:v>-2818</c:v>
                </c:pt>
                <c:pt idx="37">
                  <c:v>-2809</c:v>
                </c:pt>
                <c:pt idx="38">
                  <c:v>-2793</c:v>
                </c:pt>
                <c:pt idx="39">
                  <c:v>-2753</c:v>
                </c:pt>
                <c:pt idx="40">
                  <c:v>-2725</c:v>
                </c:pt>
                <c:pt idx="41">
                  <c:v>-2647</c:v>
                </c:pt>
                <c:pt idx="42">
                  <c:v>-2644</c:v>
                </c:pt>
                <c:pt idx="43">
                  <c:v>-2638</c:v>
                </c:pt>
                <c:pt idx="44">
                  <c:v>-2616</c:v>
                </c:pt>
                <c:pt idx="45">
                  <c:v>-2616</c:v>
                </c:pt>
                <c:pt idx="46">
                  <c:v>-2616</c:v>
                </c:pt>
                <c:pt idx="47">
                  <c:v>-2616</c:v>
                </c:pt>
                <c:pt idx="48">
                  <c:v>-2613</c:v>
                </c:pt>
                <c:pt idx="49">
                  <c:v>-2605</c:v>
                </c:pt>
                <c:pt idx="50">
                  <c:v>-2605</c:v>
                </c:pt>
                <c:pt idx="51">
                  <c:v>-2605</c:v>
                </c:pt>
                <c:pt idx="52">
                  <c:v>-2577</c:v>
                </c:pt>
                <c:pt idx="53">
                  <c:v>-2550</c:v>
                </c:pt>
                <c:pt idx="54">
                  <c:v>-2496</c:v>
                </c:pt>
                <c:pt idx="55">
                  <c:v>-2494</c:v>
                </c:pt>
                <c:pt idx="56">
                  <c:v>-2491</c:v>
                </c:pt>
                <c:pt idx="57">
                  <c:v>-2485</c:v>
                </c:pt>
                <c:pt idx="58">
                  <c:v>-2468</c:v>
                </c:pt>
                <c:pt idx="59">
                  <c:v>-2454</c:v>
                </c:pt>
                <c:pt idx="60">
                  <c:v>-2426</c:v>
                </c:pt>
                <c:pt idx="61">
                  <c:v>-2407</c:v>
                </c:pt>
                <c:pt idx="62">
                  <c:v>-2281</c:v>
                </c:pt>
                <c:pt idx="63">
                  <c:v>-2252</c:v>
                </c:pt>
                <c:pt idx="64">
                  <c:v>-2241</c:v>
                </c:pt>
                <c:pt idx="65">
                  <c:v>-2096</c:v>
                </c:pt>
                <c:pt idx="66">
                  <c:v>-2074</c:v>
                </c:pt>
                <c:pt idx="67">
                  <c:v>-2012</c:v>
                </c:pt>
                <c:pt idx="68">
                  <c:v>-1794</c:v>
                </c:pt>
                <c:pt idx="69">
                  <c:v>-1780</c:v>
                </c:pt>
                <c:pt idx="70">
                  <c:v>-1769</c:v>
                </c:pt>
                <c:pt idx="71">
                  <c:v>-1741</c:v>
                </c:pt>
                <c:pt idx="72">
                  <c:v>-1724</c:v>
                </c:pt>
                <c:pt idx="73">
                  <c:v>-1674</c:v>
                </c:pt>
                <c:pt idx="74">
                  <c:v>-1649</c:v>
                </c:pt>
                <c:pt idx="75">
                  <c:v>-1638</c:v>
                </c:pt>
                <c:pt idx="76">
                  <c:v>-1581</c:v>
                </c:pt>
                <c:pt idx="77">
                  <c:v>-1570</c:v>
                </c:pt>
                <c:pt idx="78">
                  <c:v>-1474</c:v>
                </c:pt>
                <c:pt idx="79">
                  <c:v>-1330</c:v>
                </c:pt>
                <c:pt idx="80">
                  <c:v>-1319</c:v>
                </c:pt>
                <c:pt idx="81">
                  <c:v>-1215</c:v>
                </c:pt>
                <c:pt idx="82">
                  <c:v>-1205</c:v>
                </c:pt>
                <c:pt idx="83">
                  <c:v>-1176</c:v>
                </c:pt>
                <c:pt idx="84">
                  <c:v>-1109</c:v>
                </c:pt>
                <c:pt idx="85">
                  <c:v>-1050</c:v>
                </c:pt>
                <c:pt idx="86">
                  <c:v>-997</c:v>
                </c:pt>
                <c:pt idx="87">
                  <c:v>-994</c:v>
                </c:pt>
                <c:pt idx="88">
                  <c:v>-988</c:v>
                </c:pt>
                <c:pt idx="89">
                  <c:v>-936</c:v>
                </c:pt>
                <c:pt idx="90">
                  <c:v>-882</c:v>
                </c:pt>
                <c:pt idx="91">
                  <c:v>-793</c:v>
                </c:pt>
                <c:pt idx="92">
                  <c:v>-778</c:v>
                </c:pt>
                <c:pt idx="93">
                  <c:v>-776</c:v>
                </c:pt>
                <c:pt idx="94">
                  <c:v>-765</c:v>
                </c:pt>
                <c:pt idx="95">
                  <c:v>-765</c:v>
                </c:pt>
                <c:pt idx="96">
                  <c:v>-717</c:v>
                </c:pt>
                <c:pt idx="97">
                  <c:v>-706</c:v>
                </c:pt>
                <c:pt idx="98">
                  <c:v>-703</c:v>
                </c:pt>
                <c:pt idx="99">
                  <c:v>-667</c:v>
                </c:pt>
                <c:pt idx="100">
                  <c:v>-658</c:v>
                </c:pt>
                <c:pt idx="101">
                  <c:v>-558</c:v>
                </c:pt>
                <c:pt idx="102">
                  <c:v>-532</c:v>
                </c:pt>
                <c:pt idx="103">
                  <c:v>-488</c:v>
                </c:pt>
                <c:pt idx="104">
                  <c:v>-485</c:v>
                </c:pt>
                <c:pt idx="105">
                  <c:v>-467</c:v>
                </c:pt>
                <c:pt idx="106">
                  <c:v>-467</c:v>
                </c:pt>
                <c:pt idx="107">
                  <c:v>-467</c:v>
                </c:pt>
                <c:pt idx="108">
                  <c:v>-451</c:v>
                </c:pt>
                <c:pt idx="109">
                  <c:v>-445</c:v>
                </c:pt>
                <c:pt idx="110">
                  <c:v>-443</c:v>
                </c:pt>
                <c:pt idx="111">
                  <c:v>-437</c:v>
                </c:pt>
                <c:pt idx="112">
                  <c:v>-415</c:v>
                </c:pt>
                <c:pt idx="113">
                  <c:v>-414</c:v>
                </c:pt>
                <c:pt idx="114">
                  <c:v>-414</c:v>
                </c:pt>
                <c:pt idx="115">
                  <c:v>-401</c:v>
                </c:pt>
                <c:pt idx="116">
                  <c:v>-400</c:v>
                </c:pt>
                <c:pt idx="117">
                  <c:v>-398</c:v>
                </c:pt>
                <c:pt idx="118">
                  <c:v>-398</c:v>
                </c:pt>
                <c:pt idx="119">
                  <c:v>-397</c:v>
                </c:pt>
                <c:pt idx="120">
                  <c:v>-387</c:v>
                </c:pt>
                <c:pt idx="121">
                  <c:v>-361</c:v>
                </c:pt>
                <c:pt idx="122">
                  <c:v>-356</c:v>
                </c:pt>
                <c:pt idx="123">
                  <c:v>-336</c:v>
                </c:pt>
                <c:pt idx="124">
                  <c:v>-252</c:v>
                </c:pt>
                <c:pt idx="125">
                  <c:v>-211</c:v>
                </c:pt>
                <c:pt idx="126">
                  <c:v>-208</c:v>
                </c:pt>
                <c:pt idx="127">
                  <c:v>-137</c:v>
                </c:pt>
                <c:pt idx="128">
                  <c:v>-129</c:v>
                </c:pt>
                <c:pt idx="129">
                  <c:v>-73</c:v>
                </c:pt>
                <c:pt idx="130">
                  <c:v>-14</c:v>
                </c:pt>
                <c:pt idx="131">
                  <c:v>-8</c:v>
                </c:pt>
                <c:pt idx="132">
                  <c:v>0</c:v>
                </c:pt>
                <c:pt idx="133">
                  <c:v>83</c:v>
                </c:pt>
                <c:pt idx="134">
                  <c:v>117</c:v>
                </c:pt>
                <c:pt idx="135">
                  <c:v>128</c:v>
                </c:pt>
                <c:pt idx="136">
                  <c:v>128</c:v>
                </c:pt>
                <c:pt idx="137">
                  <c:v>140</c:v>
                </c:pt>
                <c:pt idx="138">
                  <c:v>178</c:v>
                </c:pt>
                <c:pt idx="139">
                  <c:v>209</c:v>
                </c:pt>
                <c:pt idx="140">
                  <c:v>302</c:v>
                </c:pt>
                <c:pt idx="141">
                  <c:v>318</c:v>
                </c:pt>
                <c:pt idx="142">
                  <c:v>343</c:v>
                </c:pt>
                <c:pt idx="143">
                  <c:v>343</c:v>
                </c:pt>
                <c:pt idx="144">
                  <c:v>360</c:v>
                </c:pt>
                <c:pt idx="145">
                  <c:v>361</c:v>
                </c:pt>
                <c:pt idx="146">
                  <c:v>363</c:v>
                </c:pt>
                <c:pt idx="147">
                  <c:v>389</c:v>
                </c:pt>
                <c:pt idx="148">
                  <c:v>400</c:v>
                </c:pt>
                <c:pt idx="149">
                  <c:v>402</c:v>
                </c:pt>
                <c:pt idx="150">
                  <c:v>403</c:v>
                </c:pt>
                <c:pt idx="151">
                  <c:v>430</c:v>
                </c:pt>
                <c:pt idx="152">
                  <c:v>492</c:v>
                </c:pt>
                <c:pt idx="153">
                  <c:v>492</c:v>
                </c:pt>
                <c:pt idx="154">
                  <c:v>492</c:v>
                </c:pt>
                <c:pt idx="155">
                  <c:v>512</c:v>
                </c:pt>
                <c:pt idx="156">
                  <c:v>564</c:v>
                </c:pt>
                <c:pt idx="157">
                  <c:v>581</c:v>
                </c:pt>
                <c:pt idx="158">
                  <c:v>592</c:v>
                </c:pt>
                <c:pt idx="159">
                  <c:v>604</c:v>
                </c:pt>
                <c:pt idx="160">
                  <c:v>620</c:v>
                </c:pt>
                <c:pt idx="161">
                  <c:v>621</c:v>
                </c:pt>
                <c:pt idx="162">
                  <c:v>651</c:v>
                </c:pt>
                <c:pt idx="163">
                  <c:v>665</c:v>
                </c:pt>
                <c:pt idx="164">
                  <c:v>679</c:v>
                </c:pt>
                <c:pt idx="165">
                  <c:v>707</c:v>
                </c:pt>
                <c:pt idx="166">
                  <c:v>707</c:v>
                </c:pt>
                <c:pt idx="167">
                  <c:v>707</c:v>
                </c:pt>
                <c:pt idx="168">
                  <c:v>707</c:v>
                </c:pt>
                <c:pt idx="169">
                  <c:v>735</c:v>
                </c:pt>
                <c:pt idx="170">
                  <c:v>783</c:v>
                </c:pt>
                <c:pt idx="171">
                  <c:v>814</c:v>
                </c:pt>
                <c:pt idx="172">
                  <c:v>830</c:v>
                </c:pt>
                <c:pt idx="173">
                  <c:v>878</c:v>
                </c:pt>
                <c:pt idx="174">
                  <c:v>878</c:v>
                </c:pt>
                <c:pt idx="175">
                  <c:v>878</c:v>
                </c:pt>
                <c:pt idx="176">
                  <c:v>897</c:v>
                </c:pt>
                <c:pt idx="177">
                  <c:v>903</c:v>
                </c:pt>
                <c:pt idx="178">
                  <c:v>911</c:v>
                </c:pt>
                <c:pt idx="179">
                  <c:v>912</c:v>
                </c:pt>
                <c:pt idx="180">
                  <c:v>953</c:v>
                </c:pt>
                <c:pt idx="181">
                  <c:v>984</c:v>
                </c:pt>
                <c:pt idx="182">
                  <c:v>998</c:v>
                </c:pt>
                <c:pt idx="183">
                  <c:v>1006</c:v>
                </c:pt>
                <c:pt idx="184">
                  <c:v>1021</c:v>
                </c:pt>
                <c:pt idx="185">
                  <c:v>1102</c:v>
                </c:pt>
                <c:pt idx="186">
                  <c:v>1107</c:v>
                </c:pt>
                <c:pt idx="187">
                  <c:v>1110</c:v>
                </c:pt>
                <c:pt idx="188">
                  <c:v>1110</c:v>
                </c:pt>
                <c:pt idx="189">
                  <c:v>1110</c:v>
                </c:pt>
                <c:pt idx="190">
                  <c:v>1119</c:v>
                </c:pt>
                <c:pt idx="191">
                  <c:v>1122</c:v>
                </c:pt>
                <c:pt idx="192">
                  <c:v>1125</c:v>
                </c:pt>
                <c:pt idx="193">
                  <c:v>1146</c:v>
                </c:pt>
                <c:pt idx="194">
                  <c:v>1147</c:v>
                </c:pt>
                <c:pt idx="195">
                  <c:v>1150</c:v>
                </c:pt>
                <c:pt idx="196">
                  <c:v>1155</c:v>
                </c:pt>
                <c:pt idx="197">
                  <c:v>1163</c:v>
                </c:pt>
                <c:pt idx="198">
                  <c:v>1174</c:v>
                </c:pt>
                <c:pt idx="199">
                  <c:v>1174</c:v>
                </c:pt>
                <c:pt idx="200">
                  <c:v>1188</c:v>
                </c:pt>
                <c:pt idx="201">
                  <c:v>1191</c:v>
                </c:pt>
                <c:pt idx="202">
                  <c:v>1202</c:v>
                </c:pt>
                <c:pt idx="203">
                  <c:v>1269</c:v>
                </c:pt>
                <c:pt idx="204">
                  <c:v>1278</c:v>
                </c:pt>
                <c:pt idx="205">
                  <c:v>1309</c:v>
                </c:pt>
                <c:pt idx="206">
                  <c:v>1339</c:v>
                </c:pt>
                <c:pt idx="207">
                  <c:v>1345</c:v>
                </c:pt>
                <c:pt idx="208">
                  <c:v>1359</c:v>
                </c:pt>
                <c:pt idx="209">
                  <c:v>1364</c:v>
                </c:pt>
                <c:pt idx="210">
                  <c:v>1365</c:v>
                </c:pt>
                <c:pt idx="211">
                  <c:v>1378</c:v>
                </c:pt>
                <c:pt idx="212">
                  <c:v>1384</c:v>
                </c:pt>
                <c:pt idx="213">
                  <c:v>1406</c:v>
                </c:pt>
                <c:pt idx="214">
                  <c:v>1437</c:v>
                </c:pt>
                <c:pt idx="215">
                  <c:v>1465</c:v>
                </c:pt>
                <c:pt idx="216">
                  <c:v>1465</c:v>
                </c:pt>
                <c:pt idx="217">
                  <c:v>1490</c:v>
                </c:pt>
                <c:pt idx="218">
                  <c:v>1521</c:v>
                </c:pt>
                <c:pt idx="219">
                  <c:v>1591</c:v>
                </c:pt>
                <c:pt idx="220">
                  <c:v>1611</c:v>
                </c:pt>
                <c:pt idx="221">
                  <c:v>1638</c:v>
                </c:pt>
                <c:pt idx="222">
                  <c:v>1641</c:v>
                </c:pt>
                <c:pt idx="223">
                  <c:v>1641</c:v>
                </c:pt>
                <c:pt idx="224">
                  <c:v>1645</c:v>
                </c:pt>
                <c:pt idx="225">
                  <c:v>1653</c:v>
                </c:pt>
                <c:pt idx="226">
                  <c:v>1745</c:v>
                </c:pt>
                <c:pt idx="227">
                  <c:v>1753</c:v>
                </c:pt>
                <c:pt idx="228">
                  <c:v>1798</c:v>
                </c:pt>
                <c:pt idx="229">
                  <c:v>1823</c:v>
                </c:pt>
                <c:pt idx="230">
                  <c:v>1860</c:v>
                </c:pt>
                <c:pt idx="231">
                  <c:v>1863</c:v>
                </c:pt>
                <c:pt idx="232">
                  <c:v>1863</c:v>
                </c:pt>
                <c:pt idx="233">
                  <c:v>1882</c:v>
                </c:pt>
                <c:pt idx="234">
                  <c:v>1885</c:v>
                </c:pt>
                <c:pt idx="235">
                  <c:v>1887</c:v>
                </c:pt>
                <c:pt idx="236">
                  <c:v>1910</c:v>
                </c:pt>
                <c:pt idx="237">
                  <c:v>1913</c:v>
                </c:pt>
                <c:pt idx="238">
                  <c:v>1947</c:v>
                </c:pt>
                <c:pt idx="239">
                  <c:v>1949</c:v>
                </c:pt>
                <c:pt idx="240">
                  <c:v>1967</c:v>
                </c:pt>
                <c:pt idx="241">
                  <c:v>1972</c:v>
                </c:pt>
                <c:pt idx="242">
                  <c:v>1983</c:v>
                </c:pt>
                <c:pt idx="243">
                  <c:v>1997</c:v>
                </c:pt>
                <c:pt idx="244">
                  <c:v>2006</c:v>
                </c:pt>
                <c:pt idx="245">
                  <c:v>2014</c:v>
                </c:pt>
                <c:pt idx="246">
                  <c:v>2030</c:v>
                </c:pt>
                <c:pt idx="247">
                  <c:v>2033</c:v>
                </c:pt>
                <c:pt idx="248">
                  <c:v>2061</c:v>
                </c:pt>
                <c:pt idx="249">
                  <c:v>2067</c:v>
                </c:pt>
                <c:pt idx="250">
                  <c:v>2081</c:v>
                </c:pt>
                <c:pt idx="251">
                  <c:v>2097</c:v>
                </c:pt>
                <c:pt idx="252">
                  <c:v>2097</c:v>
                </c:pt>
                <c:pt idx="253">
                  <c:v>2100</c:v>
                </c:pt>
                <c:pt idx="254">
                  <c:v>2139</c:v>
                </c:pt>
                <c:pt idx="255">
                  <c:v>2167</c:v>
                </c:pt>
                <c:pt idx="256">
                  <c:v>2188</c:v>
                </c:pt>
                <c:pt idx="257">
                  <c:v>2190</c:v>
                </c:pt>
                <c:pt idx="258">
                  <c:v>2207</c:v>
                </c:pt>
                <c:pt idx="259">
                  <c:v>2223</c:v>
                </c:pt>
                <c:pt idx="260">
                  <c:v>2268</c:v>
                </c:pt>
                <c:pt idx="261">
                  <c:v>2280</c:v>
                </c:pt>
                <c:pt idx="262">
                  <c:v>2296</c:v>
                </c:pt>
                <c:pt idx="263">
                  <c:v>2296</c:v>
                </c:pt>
                <c:pt idx="264">
                  <c:v>2335</c:v>
                </c:pt>
                <c:pt idx="265">
                  <c:v>2335</c:v>
                </c:pt>
                <c:pt idx="266">
                  <c:v>2344</c:v>
                </c:pt>
                <c:pt idx="267">
                  <c:v>2349</c:v>
                </c:pt>
                <c:pt idx="268">
                  <c:v>2402</c:v>
                </c:pt>
                <c:pt idx="269">
                  <c:v>2430</c:v>
                </c:pt>
                <c:pt idx="270">
                  <c:v>2465</c:v>
                </c:pt>
                <c:pt idx="271">
                  <c:v>2497</c:v>
                </c:pt>
                <c:pt idx="272">
                  <c:v>2534</c:v>
                </c:pt>
                <c:pt idx="273">
                  <c:v>2534</c:v>
                </c:pt>
                <c:pt idx="274">
                  <c:v>2601</c:v>
                </c:pt>
                <c:pt idx="275">
                  <c:v>2601</c:v>
                </c:pt>
                <c:pt idx="276">
                  <c:v>2604</c:v>
                </c:pt>
                <c:pt idx="277">
                  <c:v>2612</c:v>
                </c:pt>
                <c:pt idx="278">
                  <c:v>2690</c:v>
                </c:pt>
                <c:pt idx="279">
                  <c:v>2750</c:v>
                </c:pt>
                <c:pt idx="280">
                  <c:v>2755</c:v>
                </c:pt>
                <c:pt idx="281">
                  <c:v>2780</c:v>
                </c:pt>
                <c:pt idx="282">
                  <c:v>2791</c:v>
                </c:pt>
                <c:pt idx="283">
                  <c:v>2823</c:v>
                </c:pt>
                <c:pt idx="284">
                  <c:v>2836</c:v>
                </c:pt>
                <c:pt idx="285">
                  <c:v>2839</c:v>
                </c:pt>
                <c:pt idx="286">
                  <c:v>2850</c:v>
                </c:pt>
                <c:pt idx="287">
                  <c:v>2859</c:v>
                </c:pt>
                <c:pt idx="288">
                  <c:v>2934</c:v>
                </c:pt>
                <c:pt idx="289">
                  <c:v>2965</c:v>
                </c:pt>
                <c:pt idx="290">
                  <c:v>2995</c:v>
                </c:pt>
                <c:pt idx="291">
                  <c:v>3015</c:v>
                </c:pt>
                <c:pt idx="292">
                  <c:v>3057</c:v>
                </c:pt>
                <c:pt idx="293">
                  <c:v>3058</c:v>
                </c:pt>
                <c:pt idx="294">
                  <c:v>3058</c:v>
                </c:pt>
                <c:pt idx="295">
                  <c:v>3069</c:v>
                </c:pt>
                <c:pt idx="296">
                  <c:v>3161</c:v>
                </c:pt>
                <c:pt idx="297">
                  <c:v>3188</c:v>
                </c:pt>
                <c:pt idx="298">
                  <c:v>3240</c:v>
                </c:pt>
                <c:pt idx="299">
                  <c:v>3275</c:v>
                </c:pt>
                <c:pt idx="300">
                  <c:v>3287</c:v>
                </c:pt>
                <c:pt idx="301">
                  <c:v>3303</c:v>
                </c:pt>
                <c:pt idx="302">
                  <c:v>3303</c:v>
                </c:pt>
                <c:pt idx="303">
                  <c:v>3317</c:v>
                </c:pt>
                <c:pt idx="304">
                  <c:v>3401</c:v>
                </c:pt>
                <c:pt idx="305">
                  <c:v>3477</c:v>
                </c:pt>
                <c:pt idx="306">
                  <c:v>3483</c:v>
                </c:pt>
                <c:pt idx="307">
                  <c:v>3533</c:v>
                </c:pt>
                <c:pt idx="308">
                  <c:v>3580</c:v>
                </c:pt>
                <c:pt idx="309">
                  <c:v>3608</c:v>
                </c:pt>
                <c:pt idx="310">
                  <c:v>3756</c:v>
                </c:pt>
                <c:pt idx="311">
                  <c:v>3821</c:v>
                </c:pt>
                <c:pt idx="312">
                  <c:v>3840</c:v>
                </c:pt>
                <c:pt idx="313">
                  <c:v>3844</c:v>
                </c:pt>
                <c:pt idx="314">
                  <c:v>3883</c:v>
                </c:pt>
                <c:pt idx="315">
                  <c:v>3919</c:v>
                </c:pt>
                <c:pt idx="316">
                  <c:v>3989</c:v>
                </c:pt>
                <c:pt idx="317">
                  <c:v>4023</c:v>
                </c:pt>
                <c:pt idx="318">
                  <c:v>4059</c:v>
                </c:pt>
                <c:pt idx="319">
                  <c:v>4095</c:v>
                </c:pt>
                <c:pt idx="320">
                  <c:v>4120</c:v>
                </c:pt>
                <c:pt idx="321">
                  <c:v>4129</c:v>
                </c:pt>
                <c:pt idx="322">
                  <c:v>4179</c:v>
                </c:pt>
                <c:pt idx="323">
                  <c:v>4199</c:v>
                </c:pt>
                <c:pt idx="324">
                  <c:v>4252</c:v>
                </c:pt>
                <c:pt idx="325">
                  <c:v>4255</c:v>
                </c:pt>
                <c:pt idx="326">
                  <c:v>4261</c:v>
                </c:pt>
                <c:pt idx="327">
                  <c:v>4325</c:v>
                </c:pt>
                <c:pt idx="328">
                  <c:v>4378</c:v>
                </c:pt>
                <c:pt idx="329">
                  <c:v>4384</c:v>
                </c:pt>
                <c:pt idx="330">
                  <c:v>4400</c:v>
                </c:pt>
                <c:pt idx="331">
                  <c:v>4412</c:v>
                </c:pt>
                <c:pt idx="332">
                  <c:v>4439</c:v>
                </c:pt>
                <c:pt idx="333">
                  <c:v>4470</c:v>
                </c:pt>
                <c:pt idx="334">
                  <c:v>4490</c:v>
                </c:pt>
                <c:pt idx="335">
                  <c:v>4517</c:v>
                </c:pt>
                <c:pt idx="336">
                  <c:v>4557</c:v>
                </c:pt>
                <c:pt idx="337">
                  <c:v>4585</c:v>
                </c:pt>
                <c:pt idx="338">
                  <c:v>4599</c:v>
                </c:pt>
                <c:pt idx="339">
                  <c:v>4624</c:v>
                </c:pt>
                <c:pt idx="340">
                  <c:v>4627</c:v>
                </c:pt>
                <c:pt idx="341">
                  <c:v>4632</c:v>
                </c:pt>
                <c:pt idx="342">
                  <c:v>4674</c:v>
                </c:pt>
                <c:pt idx="343">
                  <c:v>4674</c:v>
                </c:pt>
                <c:pt idx="344">
                  <c:v>4692</c:v>
                </c:pt>
                <c:pt idx="345">
                  <c:v>4730</c:v>
                </c:pt>
                <c:pt idx="346">
                  <c:v>4750</c:v>
                </c:pt>
                <c:pt idx="347">
                  <c:v>4756</c:v>
                </c:pt>
                <c:pt idx="348">
                  <c:v>4773</c:v>
                </c:pt>
                <c:pt idx="349">
                  <c:v>4834</c:v>
                </c:pt>
                <c:pt idx="350">
                  <c:v>4870</c:v>
                </c:pt>
                <c:pt idx="351">
                  <c:v>4884</c:v>
                </c:pt>
                <c:pt idx="352">
                  <c:v>4892</c:v>
                </c:pt>
                <c:pt idx="353">
                  <c:v>4932</c:v>
                </c:pt>
                <c:pt idx="354">
                  <c:v>4938</c:v>
                </c:pt>
                <c:pt idx="355">
                  <c:v>4949</c:v>
                </c:pt>
                <c:pt idx="356">
                  <c:v>4965</c:v>
                </c:pt>
                <c:pt idx="357">
                  <c:v>4988</c:v>
                </c:pt>
                <c:pt idx="358">
                  <c:v>5007</c:v>
                </c:pt>
                <c:pt idx="359">
                  <c:v>5021</c:v>
                </c:pt>
                <c:pt idx="360">
                  <c:v>5066</c:v>
                </c:pt>
                <c:pt idx="361">
                  <c:v>5144</c:v>
                </c:pt>
                <c:pt idx="362">
                  <c:v>5144</c:v>
                </c:pt>
                <c:pt idx="363">
                  <c:v>5169</c:v>
                </c:pt>
                <c:pt idx="364">
                  <c:v>5172</c:v>
                </c:pt>
                <c:pt idx="365">
                  <c:v>5214</c:v>
                </c:pt>
                <c:pt idx="366">
                  <c:v>5214</c:v>
                </c:pt>
                <c:pt idx="367">
                  <c:v>5215</c:v>
                </c:pt>
                <c:pt idx="368">
                  <c:v>5251</c:v>
                </c:pt>
                <c:pt idx="369">
                  <c:v>5254</c:v>
                </c:pt>
                <c:pt idx="370">
                  <c:v>5324</c:v>
                </c:pt>
                <c:pt idx="371">
                  <c:v>5345</c:v>
                </c:pt>
                <c:pt idx="372">
                  <c:v>5416</c:v>
                </c:pt>
                <c:pt idx="373">
                  <c:v>5450</c:v>
                </c:pt>
                <c:pt idx="374">
                  <c:v>5458</c:v>
                </c:pt>
                <c:pt idx="375">
                  <c:v>5483</c:v>
                </c:pt>
                <c:pt idx="376">
                  <c:v>5489</c:v>
                </c:pt>
                <c:pt idx="377">
                  <c:v>5489</c:v>
                </c:pt>
                <c:pt idx="378">
                  <c:v>5489</c:v>
                </c:pt>
                <c:pt idx="379">
                  <c:v>5489</c:v>
                </c:pt>
                <c:pt idx="380">
                  <c:v>5489</c:v>
                </c:pt>
                <c:pt idx="381">
                  <c:v>5514</c:v>
                </c:pt>
                <c:pt idx="382">
                  <c:v>5517</c:v>
                </c:pt>
                <c:pt idx="383">
                  <c:v>5556</c:v>
                </c:pt>
                <c:pt idx="384">
                  <c:v>5556</c:v>
                </c:pt>
                <c:pt idx="385">
                  <c:v>5626</c:v>
                </c:pt>
                <c:pt idx="386">
                  <c:v>5712</c:v>
                </c:pt>
                <c:pt idx="387">
                  <c:v>5723</c:v>
                </c:pt>
                <c:pt idx="388">
                  <c:v>5726</c:v>
                </c:pt>
                <c:pt idx="389">
                  <c:v>5825</c:v>
                </c:pt>
                <c:pt idx="390">
                  <c:v>5858</c:v>
                </c:pt>
                <c:pt idx="391">
                  <c:v>5909</c:v>
                </c:pt>
                <c:pt idx="392">
                  <c:v>5909</c:v>
                </c:pt>
                <c:pt idx="393">
                  <c:v>6012</c:v>
                </c:pt>
                <c:pt idx="394">
                  <c:v>6015</c:v>
                </c:pt>
                <c:pt idx="395">
                  <c:v>6015</c:v>
                </c:pt>
                <c:pt idx="396">
                  <c:v>6015</c:v>
                </c:pt>
                <c:pt idx="397">
                  <c:v>6018</c:v>
                </c:pt>
                <c:pt idx="398">
                  <c:v>6110</c:v>
                </c:pt>
                <c:pt idx="399">
                  <c:v>6406</c:v>
                </c:pt>
                <c:pt idx="400">
                  <c:v>6406</c:v>
                </c:pt>
                <c:pt idx="401">
                  <c:v>6406</c:v>
                </c:pt>
                <c:pt idx="402">
                  <c:v>6406</c:v>
                </c:pt>
                <c:pt idx="403">
                  <c:v>6535</c:v>
                </c:pt>
                <c:pt idx="404">
                  <c:v>6703</c:v>
                </c:pt>
                <c:pt idx="405">
                  <c:v>6706</c:v>
                </c:pt>
                <c:pt idx="406">
                  <c:v>6784</c:v>
                </c:pt>
                <c:pt idx="407">
                  <c:v>6785.5</c:v>
                </c:pt>
                <c:pt idx="408">
                  <c:v>6829</c:v>
                </c:pt>
                <c:pt idx="409">
                  <c:v>6830.5</c:v>
                </c:pt>
                <c:pt idx="410">
                  <c:v>6832</c:v>
                </c:pt>
                <c:pt idx="411">
                  <c:v>6879</c:v>
                </c:pt>
                <c:pt idx="412">
                  <c:v>6901</c:v>
                </c:pt>
                <c:pt idx="413">
                  <c:v>7153</c:v>
                </c:pt>
                <c:pt idx="414">
                  <c:v>7153</c:v>
                </c:pt>
                <c:pt idx="415">
                  <c:v>7181</c:v>
                </c:pt>
                <c:pt idx="416">
                  <c:v>7195</c:v>
                </c:pt>
                <c:pt idx="417">
                  <c:v>7217</c:v>
                </c:pt>
                <c:pt idx="418">
                  <c:v>7221.5</c:v>
                </c:pt>
                <c:pt idx="419">
                  <c:v>7243.5</c:v>
                </c:pt>
                <c:pt idx="420">
                  <c:v>7299</c:v>
                </c:pt>
                <c:pt idx="421">
                  <c:v>7314</c:v>
                </c:pt>
                <c:pt idx="422">
                  <c:v>7354</c:v>
                </c:pt>
                <c:pt idx="423">
                  <c:v>7369</c:v>
                </c:pt>
                <c:pt idx="424">
                  <c:v>7562</c:v>
                </c:pt>
                <c:pt idx="425">
                  <c:v>7562</c:v>
                </c:pt>
                <c:pt idx="426">
                  <c:v>7562</c:v>
                </c:pt>
                <c:pt idx="427">
                  <c:v>7598</c:v>
                </c:pt>
                <c:pt idx="428">
                  <c:v>7623</c:v>
                </c:pt>
                <c:pt idx="429">
                  <c:v>7634</c:v>
                </c:pt>
                <c:pt idx="430">
                  <c:v>7864</c:v>
                </c:pt>
                <c:pt idx="431">
                  <c:v>7883</c:v>
                </c:pt>
                <c:pt idx="432">
                  <c:v>8010</c:v>
                </c:pt>
                <c:pt idx="433">
                  <c:v>8189</c:v>
                </c:pt>
                <c:pt idx="434">
                  <c:v>8323</c:v>
                </c:pt>
                <c:pt idx="435">
                  <c:v>8659</c:v>
                </c:pt>
                <c:pt idx="436">
                  <c:v>8670</c:v>
                </c:pt>
                <c:pt idx="437">
                  <c:v>8715</c:v>
                </c:pt>
                <c:pt idx="438">
                  <c:v>8892.5</c:v>
                </c:pt>
                <c:pt idx="439">
                  <c:v>8892.5</c:v>
                </c:pt>
                <c:pt idx="440">
                  <c:v>8933</c:v>
                </c:pt>
                <c:pt idx="441">
                  <c:v>8947</c:v>
                </c:pt>
                <c:pt idx="442">
                  <c:v>8950</c:v>
                </c:pt>
                <c:pt idx="443">
                  <c:v>8950</c:v>
                </c:pt>
                <c:pt idx="444">
                  <c:v>8950</c:v>
                </c:pt>
                <c:pt idx="445">
                  <c:v>8988</c:v>
                </c:pt>
                <c:pt idx="446">
                  <c:v>9151</c:v>
                </c:pt>
                <c:pt idx="447">
                  <c:v>9151</c:v>
                </c:pt>
                <c:pt idx="448">
                  <c:v>9188</c:v>
                </c:pt>
                <c:pt idx="449">
                  <c:v>9196</c:v>
                </c:pt>
                <c:pt idx="450">
                  <c:v>9204</c:v>
                </c:pt>
                <c:pt idx="451">
                  <c:v>9204</c:v>
                </c:pt>
                <c:pt idx="452">
                  <c:v>9204</c:v>
                </c:pt>
                <c:pt idx="453">
                  <c:v>9219.5</c:v>
                </c:pt>
                <c:pt idx="454">
                  <c:v>9238</c:v>
                </c:pt>
                <c:pt idx="455">
                  <c:v>9254</c:v>
                </c:pt>
                <c:pt idx="456">
                  <c:v>9371</c:v>
                </c:pt>
                <c:pt idx="457">
                  <c:v>9371</c:v>
                </c:pt>
                <c:pt idx="458">
                  <c:v>9371</c:v>
                </c:pt>
                <c:pt idx="459">
                  <c:v>9472</c:v>
                </c:pt>
                <c:pt idx="460">
                  <c:v>9472</c:v>
                </c:pt>
                <c:pt idx="461">
                  <c:v>9472</c:v>
                </c:pt>
                <c:pt idx="462">
                  <c:v>9514</c:v>
                </c:pt>
                <c:pt idx="463">
                  <c:v>9514</c:v>
                </c:pt>
                <c:pt idx="464">
                  <c:v>9514</c:v>
                </c:pt>
                <c:pt idx="465">
                  <c:v>9517</c:v>
                </c:pt>
                <c:pt idx="466">
                  <c:v>9651.5</c:v>
                </c:pt>
                <c:pt idx="467">
                  <c:v>9675</c:v>
                </c:pt>
                <c:pt idx="468">
                  <c:v>9996</c:v>
                </c:pt>
              </c:numCache>
            </c:numRef>
          </c:xVal>
          <c:yVal>
            <c:numRef>
              <c:f>'B (2)'!$I$21:$I$977</c:f>
              <c:numCache>
                <c:formatCode>General</c:formatCode>
                <c:ptCount val="957"/>
                <c:pt idx="1">
                  <c:v>-1.7229604920430575E-2</c:v>
                </c:pt>
                <c:pt idx="2">
                  <c:v>-1.1580545957258437E-2</c:v>
                </c:pt>
                <c:pt idx="3">
                  <c:v>-1.6481629536428954E-2</c:v>
                </c:pt>
                <c:pt idx="4">
                  <c:v>-1.6458323036204092E-2</c:v>
                </c:pt>
                <c:pt idx="5">
                  <c:v>-1.1894366376509424E-2</c:v>
                </c:pt>
                <c:pt idx="6">
                  <c:v>-1.0690843155316543E-2</c:v>
                </c:pt>
                <c:pt idx="7">
                  <c:v>-1.1795449958299287E-2</c:v>
                </c:pt>
                <c:pt idx="9">
                  <c:v>-1.559192673448706E-2</c:v>
                </c:pt>
                <c:pt idx="10">
                  <c:v>-1.4423090804484673E-2</c:v>
                </c:pt>
                <c:pt idx="11">
                  <c:v>-1.5428781196533237E-2</c:v>
                </c:pt>
                <c:pt idx="12">
                  <c:v>-1.3434471584332641E-2</c:v>
                </c:pt>
                <c:pt idx="13">
                  <c:v>-1.9050731643801555E-2</c:v>
                </c:pt>
                <c:pt idx="14">
                  <c:v>-1.2050731638737489E-2</c:v>
                </c:pt>
                <c:pt idx="15">
                  <c:v>-1.4643685201008338E-2</c:v>
                </c:pt>
                <c:pt idx="16">
                  <c:v>-1.5951815221342258E-2</c:v>
                </c:pt>
                <c:pt idx="19">
                  <c:v>-1.6161028841452207E-2</c:v>
                </c:pt>
                <c:pt idx="20">
                  <c:v>-1.5265635644027498E-2</c:v>
                </c:pt>
                <c:pt idx="22">
                  <c:v>-1.6573765678913333E-2</c:v>
                </c:pt>
                <c:pt idx="23">
                  <c:v>-1.5881895706115756E-2</c:v>
                </c:pt>
                <c:pt idx="24">
                  <c:v>-1.7678372481896076E-2</c:v>
                </c:pt>
                <c:pt idx="28">
                  <c:v>-1.60092640799121E-2</c:v>
                </c:pt>
                <c:pt idx="29">
                  <c:v>-1.731739410024602E-2</c:v>
                </c:pt>
                <c:pt idx="31">
                  <c:v>-1.3427691301330924E-2</c:v>
                </c:pt>
                <c:pt idx="32">
                  <c:v>-1.6735821329348255E-2</c:v>
                </c:pt>
                <c:pt idx="37">
                  <c:v>-1.3154248561477289E-2</c:v>
                </c:pt>
                <c:pt idx="39">
                  <c:v>-1.3572675787145272E-2</c:v>
                </c:pt>
                <c:pt idx="40">
                  <c:v>-1.3781889399979264E-2</c:v>
                </c:pt>
                <c:pt idx="41">
                  <c:v>-5.7932701747631654E-3</c:v>
                </c:pt>
                <c:pt idx="42">
                  <c:v>-1.2101400207029656E-2</c:v>
                </c:pt>
                <c:pt idx="43">
                  <c:v>-1.5717660273367073E-2</c:v>
                </c:pt>
                <c:pt idx="44">
                  <c:v>-1.6310613820678554E-2</c:v>
                </c:pt>
                <c:pt idx="45">
                  <c:v>-1.6310613820678554E-2</c:v>
                </c:pt>
                <c:pt idx="46">
                  <c:v>-1.4310613820271101E-2</c:v>
                </c:pt>
                <c:pt idx="47">
                  <c:v>-1.3310613823705353E-2</c:v>
                </c:pt>
                <c:pt idx="48">
                  <c:v>-1.461874385131523E-2</c:v>
                </c:pt>
                <c:pt idx="49">
                  <c:v>-1.8107090596458875E-2</c:v>
                </c:pt>
                <c:pt idx="50">
                  <c:v>-1.6107090596051421E-2</c:v>
                </c:pt>
                <c:pt idx="51">
                  <c:v>-1.6107090596051421E-2</c:v>
                </c:pt>
                <c:pt idx="52">
                  <c:v>-1.3316304211912211E-2</c:v>
                </c:pt>
                <c:pt idx="54">
                  <c:v>2.4641849740874022E-3</c:v>
                </c:pt>
                <c:pt idx="55">
                  <c:v>-2.4079017093754373E-3</c:v>
                </c:pt>
                <c:pt idx="56">
                  <c:v>-2.1160317410249263E-3</c:v>
                </c:pt>
                <c:pt idx="57">
                  <c:v>-4.2322918015997857E-3</c:v>
                </c:pt>
                <c:pt idx="58">
                  <c:v>-3.4450286402716301E-3</c:v>
                </c:pt>
                <c:pt idx="59">
                  <c:v>-1.6949635442870203E-2</c:v>
                </c:pt>
                <c:pt idx="60">
                  <c:v>-1.1158849061757792E-2</c:v>
                </c:pt>
                <c:pt idx="61">
                  <c:v>-9.4436725848936476E-3</c:v>
                </c:pt>
                <c:pt idx="63">
                  <c:v>-1.5030390793981496E-2</c:v>
                </c:pt>
                <c:pt idx="64">
                  <c:v>-1.2826867576222867E-2</c:v>
                </c:pt>
                <c:pt idx="69">
                  <c:v>-1.1842848856758792E-2</c:v>
                </c:pt>
                <c:pt idx="70">
                  <c:v>-1.3639325632539112E-2</c:v>
                </c:pt>
                <c:pt idx="71">
                  <c:v>-9.8485392445581965E-3</c:v>
                </c:pt>
                <c:pt idx="72">
                  <c:v>-1.6261276083241682E-2</c:v>
                </c:pt>
                <c:pt idx="73">
                  <c:v>-1.6063443246821407E-2</c:v>
                </c:pt>
                <c:pt idx="74">
                  <c:v>-1.6964526832452975E-2</c:v>
                </c:pt>
                <c:pt idx="75">
                  <c:v>-1.5761003611260094E-2</c:v>
                </c:pt>
                <c:pt idx="76">
                  <c:v>-1.6615474181890022E-2</c:v>
                </c:pt>
                <c:pt idx="77">
                  <c:v>-1.5411950953421183E-2</c:v>
                </c:pt>
                <c:pt idx="79">
                  <c:v>-6.0623533572652377E-3</c:v>
                </c:pt>
                <c:pt idx="80">
                  <c:v>-1.085883013001876E-2</c:v>
                </c:pt>
                <c:pt idx="81">
                  <c:v>-9.2073378400527872E-3</c:v>
                </c:pt>
                <c:pt idx="83">
                  <c:v>-9.213028235535603E-3</c:v>
                </c:pt>
                <c:pt idx="84">
                  <c:v>-5.427932228485588E-3</c:v>
                </c:pt>
                <c:pt idx="85">
                  <c:v>-6.1544894924736582E-3</c:v>
                </c:pt>
                <c:pt idx="86">
                  <c:v>-6.2647866870975122E-3</c:v>
                </c:pt>
                <c:pt idx="87">
                  <c:v>-1.2572916719364002E-2</c:v>
                </c:pt>
                <c:pt idx="88">
                  <c:v>-6.1891767763881944E-3</c:v>
                </c:pt>
                <c:pt idx="90">
                  <c:v>-5.4097711690701544E-3</c:v>
                </c:pt>
                <c:pt idx="91">
                  <c:v>-2.2176287311594933E-3</c:v>
                </c:pt>
                <c:pt idx="92">
                  <c:v>-5.7582788795116358E-3</c:v>
                </c:pt>
                <c:pt idx="93">
                  <c:v>4.3696344364434481E-3</c:v>
                </c:pt>
                <c:pt idx="94">
                  <c:v>-1.2426842338754795E-2</c:v>
                </c:pt>
                <c:pt idx="95">
                  <c:v>-1.4268423401517794E-3</c:v>
                </c:pt>
                <c:pt idx="96">
                  <c:v>-6.3569228295818903E-3</c:v>
                </c:pt>
                <c:pt idx="97">
                  <c:v>-6.1533996049547568E-3</c:v>
                </c:pt>
                <c:pt idx="98">
                  <c:v>-5.4615296321571805E-3</c:v>
                </c:pt>
                <c:pt idx="100">
                  <c:v>-7.0834800790180452E-3</c:v>
                </c:pt>
                <c:pt idx="101">
                  <c:v>-8.6878144138609059E-3</c:v>
                </c:pt>
                <c:pt idx="102">
                  <c:v>-9.0249413406127132E-3</c:v>
                </c:pt>
                <c:pt idx="103">
                  <c:v>-5.2108484451309778E-3</c:v>
                </c:pt>
                <c:pt idx="104">
                  <c:v>-1.5189784826361574E-3</c:v>
                </c:pt>
                <c:pt idx="105">
                  <c:v>-1.2467758657294326E-2</c:v>
                </c:pt>
                <c:pt idx="106">
                  <c:v>-5.3677586620324291E-3</c:v>
                </c:pt>
                <c:pt idx="107">
                  <c:v>-4.3677586581907235E-3</c:v>
                </c:pt>
                <c:pt idx="108">
                  <c:v>-5.3444521472556517E-3</c:v>
                </c:pt>
                <c:pt idx="109">
                  <c:v>-5.9607122093439102E-3</c:v>
                </c:pt>
                <c:pt idx="110">
                  <c:v>-1.8327989018871449E-3</c:v>
                </c:pt>
                <c:pt idx="111">
                  <c:v>-2.4490589566994458E-3</c:v>
                </c:pt>
                <c:pt idx="112">
                  <c:v>-6.0420125082600862E-3</c:v>
                </c:pt>
                <c:pt idx="113">
                  <c:v>-8.4780558536294848E-3</c:v>
                </c:pt>
                <c:pt idx="114">
                  <c:v>-4.4780558600905351E-3</c:v>
                </c:pt>
                <c:pt idx="115">
                  <c:v>-2.1466193138621747E-3</c:v>
                </c:pt>
                <c:pt idx="116">
                  <c:v>-4.582662666507531E-3</c:v>
                </c:pt>
                <c:pt idx="118">
                  <c:v>-1.454749348340556E-3</c:v>
                </c:pt>
                <c:pt idx="119">
                  <c:v>-1.8907926860265434E-3</c:v>
                </c:pt>
                <c:pt idx="120">
                  <c:v>-4.2512261206866242E-3</c:v>
                </c:pt>
                <c:pt idx="121">
                  <c:v>-4.5883530547143891E-3</c:v>
                </c:pt>
                <c:pt idx="122">
                  <c:v>-3.7685697679989971E-3</c:v>
                </c:pt>
                <c:pt idx="123">
                  <c:v>-3.4894366399385035E-3</c:v>
                </c:pt>
                <c:pt idx="124">
                  <c:v>-2.1170774707570672E-3</c:v>
                </c:pt>
                <c:pt idx="125">
                  <c:v>-5.9948545531369746E-3</c:v>
                </c:pt>
                <c:pt idx="126">
                  <c:v>-1.3029845868004486E-3</c:v>
                </c:pt>
                <c:pt idx="127">
                  <c:v>7.3793803312582895E-4</c:v>
                </c:pt>
                <c:pt idx="129">
                  <c:v>-3.1688359304098412E-3</c:v>
                </c:pt>
                <c:pt idx="130">
                  <c:v>1.0460681369295344E-4</c:v>
                </c:pt>
                <c:pt idx="131">
                  <c:v>0</c:v>
                </c:pt>
                <c:pt idx="132">
                  <c:v>0</c:v>
                </c:pt>
                <c:pt idx="133">
                  <c:v>3.8084025072748773E-3</c:v>
                </c:pt>
                <c:pt idx="134">
                  <c:v>4.9829288327600807E-3</c:v>
                </c:pt>
                <c:pt idx="135">
                  <c:v>1.8645205273060128E-4</c:v>
                </c:pt>
                <c:pt idx="136">
                  <c:v>1.1864520565723069E-3</c:v>
                </c:pt>
                <c:pt idx="138">
                  <c:v>3.3842848861240782E-3</c:v>
                </c:pt>
                <c:pt idx="139">
                  <c:v>3.8669412460876629E-3</c:v>
                </c:pt>
                <c:pt idx="140">
                  <c:v>6.3149103152682073E-3</c:v>
                </c:pt>
                <c:pt idx="141">
                  <c:v>8.3382168231764808E-3</c:v>
                </c:pt>
                <c:pt idx="142">
                  <c:v>-3.5628667610581033E-3</c:v>
                </c:pt>
                <c:pt idx="143">
                  <c:v>7.4371332375449128E-3</c:v>
                </c:pt>
                <c:pt idx="144">
                  <c:v>7.0243964000837877E-3</c:v>
                </c:pt>
                <c:pt idx="145">
                  <c:v>7.5883530589635484E-3</c:v>
                </c:pt>
                <c:pt idx="146">
                  <c:v>8.7162663694471121E-3</c:v>
                </c:pt>
                <c:pt idx="147">
                  <c:v>5.3791394457221031E-3</c:v>
                </c:pt>
                <c:pt idx="148">
                  <c:v>7.5826626707566902E-3</c:v>
                </c:pt>
                <c:pt idx="149">
                  <c:v>6.7105759808328003E-3</c:v>
                </c:pt>
                <c:pt idx="150">
                  <c:v>9.2745326401200145E-3</c:v>
                </c:pt>
                <c:pt idx="151">
                  <c:v>9.5013623649720103E-3</c:v>
                </c:pt>
                <c:pt idx="152">
                  <c:v>1.046667508489918E-2</c:v>
                </c:pt>
                <c:pt idx="153">
                  <c:v>1.1466675081464928E-2</c:v>
                </c:pt>
                <c:pt idx="154">
                  <c:v>1.4466675078438129E-2</c:v>
                </c:pt>
                <c:pt idx="155">
                  <c:v>1.3745808209932875E-2</c:v>
                </c:pt>
                <c:pt idx="156">
                  <c:v>1.4071554360270966E-2</c:v>
                </c:pt>
                <c:pt idx="157">
                  <c:v>5.6588175211800262E-3</c:v>
                </c:pt>
                <c:pt idx="158">
                  <c:v>1.3862340747436974E-2</c:v>
                </c:pt>
                <c:pt idx="159">
                  <c:v>1.2629820623260457E-2</c:v>
                </c:pt>
                <c:pt idx="160">
                  <c:v>1.5653127135010436E-2</c:v>
                </c:pt>
                <c:pt idx="161">
                  <c:v>1.5217083790048491E-2</c:v>
                </c:pt>
                <c:pt idx="162">
                  <c:v>1.5135783491132315E-2</c:v>
                </c:pt>
                <c:pt idx="163">
                  <c:v>1.6031176681281067E-2</c:v>
                </c:pt>
                <c:pt idx="164">
                  <c:v>8.9265698770759627E-3</c:v>
                </c:pt>
                <c:pt idx="165">
                  <c:v>8.7173562569660135E-3</c:v>
                </c:pt>
                <c:pt idx="166">
                  <c:v>1.571735626203008E-2</c:v>
                </c:pt>
                <c:pt idx="167">
                  <c:v>1.6717356258595828E-2</c:v>
                </c:pt>
                <c:pt idx="168">
                  <c:v>2.1717356255976483E-2</c:v>
                </c:pt>
                <c:pt idx="169">
                  <c:v>1.6508142653037794E-2</c:v>
                </c:pt>
                <c:pt idx="170">
                  <c:v>1.7578062164830044E-2</c:v>
                </c:pt>
                <c:pt idx="171">
                  <c:v>1.6060718524386175E-2</c:v>
                </c:pt>
                <c:pt idx="172">
                  <c:v>1.9084025036136154E-2</c:v>
                </c:pt>
                <c:pt idx="173">
                  <c:v>8.1539445454836823E-3</c:v>
                </c:pt>
                <c:pt idx="174">
                  <c:v>1.3153944550140295E-2</c:v>
                </c:pt>
                <c:pt idx="175">
                  <c:v>1.815394454752095E-2</c:v>
                </c:pt>
                <c:pt idx="176">
                  <c:v>1.9869121024385095E-2</c:v>
                </c:pt>
                <c:pt idx="177">
                  <c:v>1.7252860961889382E-2</c:v>
                </c:pt>
                <c:pt idx="178">
                  <c:v>1.7764514217560645E-2</c:v>
                </c:pt>
                <c:pt idx="179">
                  <c:v>1.4328470882901456E-2</c:v>
                </c:pt>
                <c:pt idx="180">
                  <c:v>1.8450693802151363E-2</c:v>
                </c:pt>
                <c:pt idx="181">
                  <c:v>2.193335015908815E-2</c:v>
                </c:pt>
                <c:pt idx="182">
                  <c:v>1.7828743351856247E-2</c:v>
                </c:pt>
                <c:pt idx="183">
                  <c:v>1.7340396603685804E-2</c:v>
                </c:pt>
                <c:pt idx="184">
                  <c:v>2.079974645312177E-2</c:v>
                </c:pt>
                <c:pt idx="185">
                  <c:v>1.8480235637980513E-2</c:v>
                </c:pt>
                <c:pt idx="186">
                  <c:v>1.8300018928130157E-2</c:v>
                </c:pt>
                <c:pt idx="187">
                  <c:v>1.9991888897493482E-2</c:v>
                </c:pt>
                <c:pt idx="188">
                  <c:v>2.1991888897900935E-2</c:v>
                </c:pt>
                <c:pt idx="189">
                  <c:v>2.6991888895281591E-2</c:v>
                </c:pt>
                <c:pt idx="190">
                  <c:v>2.3067498812451959E-2</c:v>
                </c:pt>
                <c:pt idx="191">
                  <c:v>2.0759368781000376E-2</c:v>
                </c:pt>
                <c:pt idx="192">
                  <c:v>2.24512387503637E-2</c:v>
                </c:pt>
                <c:pt idx="193">
                  <c:v>2.1294328536896501E-2</c:v>
                </c:pt>
                <c:pt idx="194">
                  <c:v>2.0858285191934556E-2</c:v>
                </c:pt>
                <c:pt idx="195">
                  <c:v>2.1550155164732132E-2</c:v>
                </c:pt>
                <c:pt idx="196">
                  <c:v>2.3369938448013272E-2</c:v>
                </c:pt>
                <c:pt idx="197">
                  <c:v>2.0881591699435376E-2</c:v>
                </c:pt>
                <c:pt idx="198">
                  <c:v>1.7085114923247602E-2</c:v>
                </c:pt>
                <c:pt idx="199">
                  <c:v>2.1085114924062509E-2</c:v>
                </c:pt>
                <c:pt idx="200">
                  <c:v>1.898050811723806E-2</c:v>
                </c:pt>
                <c:pt idx="201">
                  <c:v>2.0672378086601384E-2</c:v>
                </c:pt>
                <c:pt idx="202">
                  <c:v>2.2875901304360013E-2</c:v>
                </c:pt>
                <c:pt idx="203">
                  <c:v>2.3660997307160869E-2</c:v>
                </c:pt>
                <c:pt idx="204">
                  <c:v>2.6736607214843389E-2</c:v>
                </c:pt>
                <c:pt idx="205">
                  <c:v>2.1219263573584612E-2</c:v>
                </c:pt>
                <c:pt idx="206">
                  <c:v>1.9137963274260983E-2</c:v>
                </c:pt>
                <c:pt idx="207">
                  <c:v>2.352170320955338E-2</c:v>
                </c:pt>
                <c:pt idx="208">
                  <c:v>2.141709640272893E-2</c:v>
                </c:pt>
                <c:pt idx="209">
                  <c:v>2.1236879692878574E-2</c:v>
                </c:pt>
                <c:pt idx="210">
                  <c:v>2.2800836348324083E-2</c:v>
                </c:pt>
                <c:pt idx="211">
                  <c:v>1.8132272882212419E-2</c:v>
                </c:pt>
                <c:pt idx="212">
                  <c:v>1.751601282012416E-2</c:v>
                </c:pt>
                <c:pt idx="213">
                  <c:v>2.1923059270193335E-2</c:v>
                </c:pt>
                <c:pt idx="214">
                  <c:v>1.940571562590776E-2</c:v>
                </c:pt>
                <c:pt idx="215">
                  <c:v>2.219650201004697E-2</c:v>
                </c:pt>
                <c:pt idx="216">
                  <c:v>2.3196502006612718E-2</c:v>
                </c:pt>
                <c:pt idx="217">
                  <c:v>3.0295418422610965E-2</c:v>
                </c:pt>
                <c:pt idx="218">
                  <c:v>2.5778074785193894E-2</c:v>
                </c:pt>
                <c:pt idx="219">
                  <c:v>2.6255040749674663E-2</c:v>
                </c:pt>
                <c:pt idx="220">
                  <c:v>2.2534173884196207E-2</c:v>
                </c:pt>
                <c:pt idx="221">
                  <c:v>2.6761003617139068E-2</c:v>
                </c:pt>
                <c:pt idx="222">
                  <c:v>1.9452873581030872E-2</c:v>
                </c:pt>
                <c:pt idx="223">
                  <c:v>2.5452873582253233E-2</c:v>
                </c:pt>
                <c:pt idx="224">
                  <c:v>2.4708700213523116E-2</c:v>
                </c:pt>
                <c:pt idx="225">
                  <c:v>1.9220353467972018E-2</c:v>
                </c:pt>
                <c:pt idx="226">
                  <c:v>2.6104365875653457E-2</c:v>
                </c:pt>
                <c:pt idx="227">
                  <c:v>2.2616019130509812E-2</c:v>
                </c:pt>
                <c:pt idx="228">
                  <c:v>2.8994068678002805E-2</c:v>
                </c:pt>
                <c:pt idx="229">
                  <c:v>2.5092985095398035E-2</c:v>
                </c:pt>
                <c:pt idx="230">
                  <c:v>2.7959381390246563E-2</c:v>
                </c:pt>
                <c:pt idx="231">
                  <c:v>2.7651251366478391E-2</c:v>
                </c:pt>
                <c:pt idx="232">
                  <c:v>2.8651251363044139E-2</c:v>
                </c:pt>
                <c:pt idx="233">
                  <c:v>2.836642783950083E-2</c:v>
                </c:pt>
                <c:pt idx="234">
                  <c:v>3.105829781270586E-2</c:v>
                </c:pt>
                <c:pt idx="235">
                  <c:v>2.9186211126216222E-2</c:v>
                </c:pt>
                <c:pt idx="236">
                  <c:v>3.115721422364004E-2</c:v>
                </c:pt>
                <c:pt idx="237">
                  <c:v>2.6849084199056961E-2</c:v>
                </c:pt>
                <c:pt idx="238">
                  <c:v>2.8023610524542164E-2</c:v>
                </c:pt>
                <c:pt idx="239">
                  <c:v>3.0151523838867433E-2</c:v>
                </c:pt>
                <c:pt idx="240">
                  <c:v>2.9302743649168406E-2</c:v>
                </c:pt>
                <c:pt idx="241">
                  <c:v>2.912252693931805E-2</c:v>
                </c:pt>
                <c:pt idx="242">
                  <c:v>3.0326050160510931E-2</c:v>
                </c:pt>
                <c:pt idx="243">
                  <c:v>3.0221443354093935E-2</c:v>
                </c:pt>
                <c:pt idx="244">
                  <c:v>2.9297053268237505E-2</c:v>
                </c:pt>
                <c:pt idx="245">
                  <c:v>2.980870651663281E-2</c:v>
                </c:pt>
                <c:pt idx="246">
                  <c:v>2.8832013027567882E-2</c:v>
                </c:pt>
                <c:pt idx="247">
                  <c:v>2.9523882993089501E-2</c:v>
                </c:pt>
                <c:pt idx="248">
                  <c:v>2.7314669379848056E-2</c:v>
                </c:pt>
                <c:pt idx="249">
                  <c:v>2.6698409317759797E-2</c:v>
                </c:pt>
                <c:pt idx="250">
                  <c:v>2.7593802515184507E-2</c:v>
                </c:pt>
                <c:pt idx="251">
                  <c:v>2.6617109018843621E-2</c:v>
                </c:pt>
                <c:pt idx="252">
                  <c:v>2.961710902309278E-2</c:v>
                </c:pt>
                <c:pt idx="253">
                  <c:v>2.8308978988206945E-2</c:v>
                </c:pt>
                <c:pt idx="254">
                  <c:v>2.430328859918518E-2</c:v>
                </c:pt>
                <c:pt idx="255">
                  <c:v>3.0094074987573549E-2</c:v>
                </c:pt>
                <c:pt idx="256">
                  <c:v>2.9937164777948055E-2</c:v>
                </c:pt>
                <c:pt idx="257">
                  <c:v>2.8065078091458417E-2</c:v>
                </c:pt>
                <c:pt idx="258">
                  <c:v>2.865234125056304E-2</c:v>
                </c:pt>
                <c:pt idx="259">
                  <c:v>3.7675647756259423E-2</c:v>
                </c:pt>
                <c:pt idx="260">
                  <c:v>2.7053697311202995E-2</c:v>
                </c:pt>
                <c:pt idx="261">
                  <c:v>2.9821177187841386E-2</c:v>
                </c:pt>
                <c:pt idx="262">
                  <c:v>2.3844483694119845E-2</c:v>
                </c:pt>
                <c:pt idx="263">
                  <c:v>2.7844483694934752E-2</c:v>
                </c:pt>
                <c:pt idx="264">
                  <c:v>2.583879330632044E-2</c:v>
                </c:pt>
                <c:pt idx="265">
                  <c:v>2.583879330632044E-2</c:v>
                </c:pt>
                <c:pt idx="266">
                  <c:v>2.6914403220871463E-2</c:v>
                </c:pt>
                <c:pt idx="267">
                  <c:v>2.4734186496061739E-2</c:v>
                </c:pt>
                <c:pt idx="268">
                  <c:v>3.4623889303475153E-2</c:v>
                </c:pt>
                <c:pt idx="269">
                  <c:v>2.6414675689011347E-2</c:v>
                </c:pt>
                <c:pt idx="270">
                  <c:v>2.5153158676403109E-2</c:v>
                </c:pt>
                <c:pt idx="271">
                  <c:v>2.6199771687970497E-2</c:v>
                </c:pt>
                <c:pt idx="272">
                  <c:v>2.7066167982411571E-2</c:v>
                </c:pt>
                <c:pt idx="273">
                  <c:v>2.9066167982819024E-2</c:v>
                </c:pt>
                <c:pt idx="274">
                  <c:v>2.7851263977936469E-2</c:v>
                </c:pt>
                <c:pt idx="275">
                  <c:v>2.8851263974502217E-2</c:v>
                </c:pt>
                <c:pt idx="276">
                  <c:v>3.3543133955390658E-2</c:v>
                </c:pt>
                <c:pt idx="277">
                  <c:v>2.1054787197499536E-2</c:v>
                </c:pt>
                <c:pt idx="278">
                  <c:v>2.2043406417651568E-2</c:v>
                </c:pt>
                <c:pt idx="279">
                  <c:v>2.1880805819819216E-2</c:v>
                </c:pt>
                <c:pt idx="280">
                  <c:v>2.1700589102692902E-2</c:v>
                </c:pt>
                <c:pt idx="281">
                  <c:v>2.2799505517468788E-2</c:v>
                </c:pt>
                <c:pt idx="282">
                  <c:v>2.2003028745530173E-2</c:v>
                </c:pt>
                <c:pt idx="283">
                  <c:v>1.8049641759716906E-2</c:v>
                </c:pt>
                <c:pt idx="284">
                  <c:v>1.7381078294420149E-2</c:v>
                </c:pt>
                <c:pt idx="285">
                  <c:v>2.5072948265005834E-2</c:v>
                </c:pt>
                <c:pt idx="286">
                  <c:v>1.9276471481134649E-2</c:v>
                </c:pt>
                <c:pt idx="287">
                  <c:v>1.7352081398712471E-2</c:v>
                </c:pt>
                <c:pt idx="288">
                  <c:v>1.4648830649093725E-2</c:v>
                </c:pt>
                <c:pt idx="289">
                  <c:v>1.9131487002596259E-2</c:v>
                </c:pt>
                <c:pt idx="290">
                  <c:v>1.705018670327263E-2</c:v>
                </c:pt>
                <c:pt idx="291">
                  <c:v>1.8329319835174829E-2</c:v>
                </c:pt>
                <c:pt idx="292">
                  <c:v>1.4015499415108934E-2</c:v>
                </c:pt>
                <c:pt idx="293">
                  <c:v>1.5579456070554443E-2</c:v>
                </c:pt>
                <c:pt idx="294">
                  <c:v>2.0579456075211056E-2</c:v>
                </c:pt>
                <c:pt idx="295">
                  <c:v>1.5782979295181576E-2</c:v>
                </c:pt>
                <c:pt idx="296">
                  <c:v>1.6666991708916612E-2</c:v>
                </c:pt>
                <c:pt idx="297">
                  <c:v>1.5893821444478817E-2</c:v>
                </c:pt>
                <c:pt idx="298">
                  <c:v>1.6219567587540951E-2</c:v>
                </c:pt>
                <c:pt idx="299">
                  <c:v>1.2958050567249302E-2</c:v>
                </c:pt>
                <c:pt idx="300">
                  <c:v>1.2725530454190448E-2</c:v>
                </c:pt>
                <c:pt idx="301">
                  <c:v>1.274883695441531E-2</c:v>
                </c:pt>
                <c:pt idx="302">
                  <c:v>1.5748836951388512E-2</c:v>
                </c:pt>
                <c:pt idx="303">
                  <c:v>1.4644230148405768E-2</c:v>
                </c:pt>
                <c:pt idx="304">
                  <c:v>1.2016589309496339E-2</c:v>
                </c:pt>
                <c:pt idx="305">
                  <c:v>1.187729521188885E-2</c:v>
                </c:pt>
                <c:pt idx="306">
                  <c:v>1.1261035157076549E-2</c:v>
                </c:pt>
                <c:pt idx="307">
                  <c:v>1.2458867982786614E-2</c:v>
                </c:pt>
                <c:pt idx="308">
                  <c:v>1.0964830849843565E-2</c:v>
                </c:pt>
                <c:pt idx="309">
                  <c:v>9.7556172404438257E-3</c:v>
                </c:pt>
                <c:pt idx="310">
                  <c:v>9.2212024246691726E-3</c:v>
                </c:pt>
                <c:pt idx="311">
                  <c:v>5.8783851054613478E-3</c:v>
                </c:pt>
                <c:pt idx="312">
                  <c:v>1.0593561579298694E-2</c:v>
                </c:pt>
                <c:pt idx="313">
                  <c:v>9.8493882105685771E-3</c:v>
                </c:pt>
                <c:pt idx="314">
                  <c:v>6.8436978181125596E-3</c:v>
                </c:pt>
                <c:pt idx="315">
                  <c:v>5.1461374605423771E-3</c:v>
                </c:pt>
                <c:pt idx="316">
                  <c:v>9.6231034185620956E-3</c:v>
                </c:pt>
                <c:pt idx="317">
                  <c:v>7.797629754350055E-3</c:v>
                </c:pt>
                <c:pt idx="318">
                  <c:v>1.3100069394567981E-2</c:v>
                </c:pt>
                <c:pt idx="319">
                  <c:v>1.0402509033156093E-2</c:v>
                </c:pt>
                <c:pt idx="320">
                  <c:v>9.5014254475245252E-3</c:v>
                </c:pt>
                <c:pt idx="321">
                  <c:v>1.1577035358641297E-2</c:v>
                </c:pt>
                <c:pt idx="322">
                  <c:v>5.7748681865632534E-3</c:v>
                </c:pt>
                <c:pt idx="323">
                  <c:v>1.2054001330398023E-2</c:v>
                </c:pt>
                <c:pt idx="324">
                  <c:v>9.9437041208148003E-3</c:v>
                </c:pt>
                <c:pt idx="325">
                  <c:v>1.0635574100888334E-2</c:v>
                </c:pt>
                <c:pt idx="326">
                  <c:v>1.2019314039207529E-2</c:v>
                </c:pt>
                <c:pt idx="327">
                  <c:v>4.1125400603050366E-3</c:v>
                </c:pt>
                <c:pt idx="328">
                  <c:v>9.0022428630618379E-3</c:v>
                </c:pt>
                <c:pt idx="329">
                  <c:v>7.3859828116837889E-3</c:v>
                </c:pt>
                <c:pt idx="330">
                  <c:v>9.4092893123161048E-3</c:v>
                </c:pt>
                <c:pt idx="331">
                  <c:v>6.1767691950080916E-3</c:v>
                </c:pt>
                <c:pt idx="332">
                  <c:v>1.0403598920674995E-2</c:v>
                </c:pt>
                <c:pt idx="333">
                  <c:v>8.886255272955168E-3</c:v>
                </c:pt>
                <c:pt idx="334">
                  <c:v>1.0165388412133325E-2</c:v>
                </c:pt>
                <c:pt idx="335">
                  <c:v>1.5392218141641933E-2</c:v>
                </c:pt>
                <c:pt idx="336">
                  <c:v>9.9504844110924751E-3</c:v>
                </c:pt>
                <c:pt idx="337">
                  <c:v>9.7412707909825258E-3</c:v>
                </c:pt>
                <c:pt idx="338">
                  <c:v>9.63666398456553E-3</c:v>
                </c:pt>
                <c:pt idx="339">
                  <c:v>9.7355804027756676E-3</c:v>
                </c:pt>
                <c:pt idx="340">
                  <c:v>8.4274503751657903E-3</c:v>
                </c:pt>
                <c:pt idx="341">
                  <c:v>8.2472336580394767E-3</c:v>
                </c:pt>
                <c:pt idx="342">
                  <c:v>5.9334132383810356E-3</c:v>
                </c:pt>
                <c:pt idx="343">
                  <c:v>9.9334132391959429E-3</c:v>
                </c:pt>
                <c:pt idx="344">
                  <c:v>7.0846330563654192E-3</c:v>
                </c:pt>
                <c:pt idx="345">
                  <c:v>1.1514986006659456E-2</c:v>
                </c:pt>
                <c:pt idx="346">
                  <c:v>6.7941191446152516E-3</c:v>
                </c:pt>
                <c:pt idx="347">
                  <c:v>6.177859082526993E-3</c:v>
                </c:pt>
                <c:pt idx="348">
                  <c:v>7.7651222454733215E-3</c:v>
                </c:pt>
                <c:pt idx="349">
                  <c:v>8.1664782992447726E-3</c:v>
                </c:pt>
                <c:pt idx="350">
                  <c:v>7.4689179455162957E-3</c:v>
                </c:pt>
                <c:pt idx="351">
                  <c:v>8.3643111356650479E-3</c:v>
                </c:pt>
                <c:pt idx="352">
                  <c:v>1.0875964391743764E-2</c:v>
                </c:pt>
                <c:pt idx="353">
                  <c:v>5.4342306611943059E-3</c:v>
                </c:pt>
                <c:pt idx="354">
                  <c:v>7.8179705960792489E-3</c:v>
                </c:pt>
                <c:pt idx="355">
                  <c:v>1.0021493821113836E-2</c:v>
                </c:pt>
                <c:pt idx="356">
                  <c:v>6.044800320523791E-3</c:v>
                </c:pt>
                <c:pt idx="357">
                  <c:v>1.0015803432906978E-2</c:v>
                </c:pt>
                <c:pt idx="358">
                  <c:v>1.7309799004578963E-3</c:v>
                </c:pt>
                <c:pt idx="359">
                  <c:v>7.6263730952632613E-3</c:v>
                </c:pt>
                <c:pt idx="360">
                  <c:v>7.0044226522441022E-3</c:v>
                </c:pt>
                <c:pt idx="361">
                  <c:v>2.993041867739521E-3</c:v>
                </c:pt>
                <c:pt idx="362">
                  <c:v>3.9930418715812266E-3</c:v>
                </c:pt>
                <c:pt idx="363">
                  <c:v>1.0091958283737767E-2</c:v>
                </c:pt>
                <c:pt idx="364">
                  <c:v>4.7838282553129829E-3</c:v>
                </c:pt>
                <c:pt idx="365">
                  <c:v>1.4700078318128362E-3</c:v>
                </c:pt>
                <c:pt idx="366">
                  <c:v>3.4700078322202899E-3</c:v>
                </c:pt>
                <c:pt idx="367">
                  <c:v>3.0339644872583449E-3</c:v>
                </c:pt>
                <c:pt idx="368">
                  <c:v>1.3364041296881624E-3</c:v>
                </c:pt>
                <c:pt idx="369">
                  <c:v>2.8274102078285068E-5</c:v>
                </c:pt>
                <c:pt idx="370">
                  <c:v>2.5052400669665076E-3</c:v>
                </c:pt>
                <c:pt idx="371">
                  <c:v>9.3483298624050803E-3</c:v>
                </c:pt>
                <c:pt idx="372">
                  <c:v>5.389252481108997E-3</c:v>
                </c:pt>
                <c:pt idx="373">
                  <c:v>2.5637788057792932E-3</c:v>
                </c:pt>
                <c:pt idx="374">
                  <c:v>-9.2456793936435133E-4</c:v>
                </c:pt>
                <c:pt idx="375">
                  <c:v>1.1743484792532399E-3</c:v>
                </c:pt>
                <c:pt idx="376">
                  <c:v>-5.4419115840573795E-3</c:v>
                </c:pt>
                <c:pt idx="377">
                  <c:v>-4.4419115874916315E-3</c:v>
                </c:pt>
                <c:pt idx="378">
                  <c:v>-2.4419115870841779E-3</c:v>
                </c:pt>
                <c:pt idx="379">
                  <c:v>-1.4419115832424723E-3</c:v>
                </c:pt>
                <c:pt idx="380">
                  <c:v>-4.4191158667672426E-4</c:v>
                </c:pt>
                <c:pt idx="381">
                  <c:v>-1.3429951650323346E-3</c:v>
                </c:pt>
                <c:pt idx="382">
                  <c:v>-1.6511251960764639E-3</c:v>
                </c:pt>
                <c:pt idx="383">
                  <c:v>-4.6568155885324813E-3</c:v>
                </c:pt>
                <c:pt idx="384">
                  <c:v>-6.5681558771757409E-4</c:v>
                </c:pt>
                <c:pt idx="385">
                  <c:v>-5.1798496206174605E-3</c:v>
                </c:pt>
                <c:pt idx="389">
                  <c:v>-6.9524749414995313E-3</c:v>
                </c:pt>
                <c:pt idx="390">
                  <c:v>-6.3419052821700461E-3</c:v>
                </c:pt>
                <c:pt idx="392">
                  <c:v>-8.5801157838432118E-3</c:v>
                </c:pt>
                <c:pt idx="393">
                  <c:v>-8.4925801493227482E-3</c:v>
                </c:pt>
                <c:pt idx="394">
                  <c:v>-9.8007101842085831E-3</c:v>
                </c:pt>
                <c:pt idx="395">
                  <c:v>-6.8007101799594238E-3</c:v>
                </c:pt>
                <c:pt idx="396">
                  <c:v>-4.2007101801573299E-3</c:v>
                </c:pt>
                <c:pt idx="397">
                  <c:v>-1.3108840212225914E-2</c:v>
                </c:pt>
                <c:pt idx="398">
                  <c:v>-1.0724827800004277E-2</c:v>
                </c:pt>
                <c:pt idx="399">
                  <c:v>-1.6693657424184494E-2</c:v>
                </c:pt>
                <c:pt idx="400">
                  <c:v>-1.2493657421146054E-2</c:v>
                </c:pt>
                <c:pt idx="401">
                  <c:v>-1.1793657424277626E-2</c:v>
                </c:pt>
                <c:pt idx="402">
                  <c:v>-6.9936574218445458E-3</c:v>
                </c:pt>
                <c:pt idx="403">
                  <c:v>-1.2543248718429822E-2</c:v>
                </c:pt>
                <c:pt idx="404">
                  <c:v>-1.0798530398460571E-2</c:v>
                </c:pt>
                <c:pt idx="413">
                  <c:v>-2.8188034899358172E-2</c:v>
                </c:pt>
                <c:pt idx="414">
                  <c:v>-2.4018034899199847E-2</c:v>
                </c:pt>
                <c:pt idx="415">
                  <c:v>-1.3227248513430823E-2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3F6-47B5-B831-C358521008A6}"/>
            </c:ext>
          </c:extLst>
        </c:ser>
        <c:ser>
          <c:idx val="2"/>
          <c:order val="2"/>
          <c:tx>
            <c:strRef>
              <c:f>'B (2)'!$J$20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'B (2)'!$F$21:$F$977</c:f>
              <c:numCache>
                <c:formatCode>General</c:formatCode>
                <c:ptCount val="957"/>
                <c:pt idx="0">
                  <c:v>-6373</c:v>
                </c:pt>
                <c:pt idx="1">
                  <c:v>-3839</c:v>
                </c:pt>
                <c:pt idx="2">
                  <c:v>-3402</c:v>
                </c:pt>
                <c:pt idx="3">
                  <c:v>-3377</c:v>
                </c:pt>
                <c:pt idx="4">
                  <c:v>-3361</c:v>
                </c:pt>
                <c:pt idx="5">
                  <c:v>-3360</c:v>
                </c:pt>
                <c:pt idx="6">
                  <c:v>-3349</c:v>
                </c:pt>
                <c:pt idx="7">
                  <c:v>-3335</c:v>
                </c:pt>
                <c:pt idx="8">
                  <c:v>-3333</c:v>
                </c:pt>
                <c:pt idx="9">
                  <c:v>-3324</c:v>
                </c:pt>
                <c:pt idx="10">
                  <c:v>-3251</c:v>
                </c:pt>
                <c:pt idx="11">
                  <c:v>-3212</c:v>
                </c:pt>
                <c:pt idx="12">
                  <c:v>-3173</c:v>
                </c:pt>
                <c:pt idx="13">
                  <c:v>-3167</c:v>
                </c:pt>
                <c:pt idx="14">
                  <c:v>-3167</c:v>
                </c:pt>
                <c:pt idx="15">
                  <c:v>-3145</c:v>
                </c:pt>
                <c:pt idx="16">
                  <c:v>-3142</c:v>
                </c:pt>
                <c:pt idx="17">
                  <c:v>-3126</c:v>
                </c:pt>
                <c:pt idx="18">
                  <c:v>-3126</c:v>
                </c:pt>
                <c:pt idx="19">
                  <c:v>-3114</c:v>
                </c:pt>
                <c:pt idx="20">
                  <c:v>-3100</c:v>
                </c:pt>
                <c:pt idx="21">
                  <c:v>-3098</c:v>
                </c:pt>
                <c:pt idx="22">
                  <c:v>-3097</c:v>
                </c:pt>
                <c:pt idx="23">
                  <c:v>-3094</c:v>
                </c:pt>
                <c:pt idx="24">
                  <c:v>-3083</c:v>
                </c:pt>
                <c:pt idx="25">
                  <c:v>-3078</c:v>
                </c:pt>
                <c:pt idx="26">
                  <c:v>-3017</c:v>
                </c:pt>
                <c:pt idx="27">
                  <c:v>-3017</c:v>
                </c:pt>
                <c:pt idx="28">
                  <c:v>-2924</c:v>
                </c:pt>
                <c:pt idx="29">
                  <c:v>-2921</c:v>
                </c:pt>
                <c:pt idx="30">
                  <c:v>-2894</c:v>
                </c:pt>
                <c:pt idx="31">
                  <c:v>-2868</c:v>
                </c:pt>
                <c:pt idx="32">
                  <c:v>-2865</c:v>
                </c:pt>
                <c:pt idx="33">
                  <c:v>-2860</c:v>
                </c:pt>
                <c:pt idx="34">
                  <c:v>-2821</c:v>
                </c:pt>
                <c:pt idx="35">
                  <c:v>-2819</c:v>
                </c:pt>
                <c:pt idx="36">
                  <c:v>-2818</c:v>
                </c:pt>
                <c:pt idx="37">
                  <c:v>-2809</c:v>
                </c:pt>
                <c:pt idx="38">
                  <c:v>-2793</c:v>
                </c:pt>
                <c:pt idx="39">
                  <c:v>-2753</c:v>
                </c:pt>
                <c:pt idx="40">
                  <c:v>-2725</c:v>
                </c:pt>
                <c:pt idx="41">
                  <c:v>-2647</c:v>
                </c:pt>
                <c:pt idx="42">
                  <c:v>-2644</c:v>
                </c:pt>
                <c:pt idx="43">
                  <c:v>-2638</c:v>
                </c:pt>
                <c:pt idx="44">
                  <c:v>-2616</c:v>
                </c:pt>
                <c:pt idx="45">
                  <c:v>-2616</c:v>
                </c:pt>
                <c:pt idx="46">
                  <c:v>-2616</c:v>
                </c:pt>
                <c:pt idx="47">
                  <c:v>-2616</c:v>
                </c:pt>
                <c:pt idx="48">
                  <c:v>-2613</c:v>
                </c:pt>
                <c:pt idx="49">
                  <c:v>-2605</c:v>
                </c:pt>
                <c:pt idx="50">
                  <c:v>-2605</c:v>
                </c:pt>
                <c:pt idx="51">
                  <c:v>-2605</c:v>
                </c:pt>
                <c:pt idx="52">
                  <c:v>-2577</c:v>
                </c:pt>
                <c:pt idx="53">
                  <c:v>-2550</c:v>
                </c:pt>
                <c:pt idx="54">
                  <c:v>-2496</c:v>
                </c:pt>
                <c:pt idx="55">
                  <c:v>-2494</c:v>
                </c:pt>
                <c:pt idx="56">
                  <c:v>-2491</c:v>
                </c:pt>
                <c:pt idx="57">
                  <c:v>-2485</c:v>
                </c:pt>
                <c:pt idx="58">
                  <c:v>-2468</c:v>
                </c:pt>
                <c:pt idx="59">
                  <c:v>-2454</c:v>
                </c:pt>
                <c:pt idx="60">
                  <c:v>-2426</c:v>
                </c:pt>
                <c:pt idx="61">
                  <c:v>-2407</c:v>
                </c:pt>
                <c:pt idx="62">
                  <c:v>-2281</c:v>
                </c:pt>
                <c:pt idx="63">
                  <c:v>-2252</c:v>
                </c:pt>
                <c:pt idx="64">
                  <c:v>-2241</c:v>
                </c:pt>
                <c:pt idx="65">
                  <c:v>-2096</c:v>
                </c:pt>
                <c:pt idx="66">
                  <c:v>-2074</c:v>
                </c:pt>
                <c:pt idx="67">
                  <c:v>-2012</c:v>
                </c:pt>
                <c:pt idx="68">
                  <c:v>-1794</c:v>
                </c:pt>
                <c:pt idx="69">
                  <c:v>-1780</c:v>
                </c:pt>
                <c:pt idx="70">
                  <c:v>-1769</c:v>
                </c:pt>
                <c:pt idx="71">
                  <c:v>-1741</c:v>
                </c:pt>
                <c:pt idx="72">
                  <c:v>-1724</c:v>
                </c:pt>
                <c:pt idx="73">
                  <c:v>-1674</c:v>
                </c:pt>
                <c:pt idx="74">
                  <c:v>-1649</c:v>
                </c:pt>
                <c:pt idx="75">
                  <c:v>-1638</c:v>
                </c:pt>
                <c:pt idx="76">
                  <c:v>-1581</c:v>
                </c:pt>
                <c:pt idx="77">
                  <c:v>-1570</c:v>
                </c:pt>
                <c:pt idx="78">
                  <c:v>-1474</c:v>
                </c:pt>
                <c:pt idx="79">
                  <c:v>-1330</c:v>
                </c:pt>
                <c:pt idx="80">
                  <c:v>-1319</c:v>
                </c:pt>
                <c:pt idx="81">
                  <c:v>-1215</c:v>
                </c:pt>
                <c:pt idx="82">
                  <c:v>-1205</c:v>
                </c:pt>
                <c:pt idx="83">
                  <c:v>-1176</c:v>
                </c:pt>
                <c:pt idx="84">
                  <c:v>-1109</c:v>
                </c:pt>
                <c:pt idx="85">
                  <c:v>-1050</c:v>
                </c:pt>
                <c:pt idx="86">
                  <c:v>-997</c:v>
                </c:pt>
                <c:pt idx="87">
                  <c:v>-994</c:v>
                </c:pt>
                <c:pt idx="88">
                  <c:v>-988</c:v>
                </c:pt>
                <c:pt idx="89">
                  <c:v>-936</c:v>
                </c:pt>
                <c:pt idx="90">
                  <c:v>-882</c:v>
                </c:pt>
                <c:pt idx="91">
                  <c:v>-793</c:v>
                </c:pt>
                <c:pt idx="92">
                  <c:v>-778</c:v>
                </c:pt>
                <c:pt idx="93">
                  <c:v>-776</c:v>
                </c:pt>
                <c:pt idx="94">
                  <c:v>-765</c:v>
                </c:pt>
                <c:pt idx="95">
                  <c:v>-765</c:v>
                </c:pt>
                <c:pt idx="96">
                  <c:v>-717</c:v>
                </c:pt>
                <c:pt idx="97">
                  <c:v>-706</c:v>
                </c:pt>
                <c:pt idx="98">
                  <c:v>-703</c:v>
                </c:pt>
                <c:pt idx="99">
                  <c:v>-667</c:v>
                </c:pt>
                <c:pt idx="100">
                  <c:v>-658</c:v>
                </c:pt>
                <c:pt idx="101">
                  <c:v>-558</c:v>
                </c:pt>
                <c:pt idx="102">
                  <c:v>-532</c:v>
                </c:pt>
                <c:pt idx="103">
                  <c:v>-488</c:v>
                </c:pt>
                <c:pt idx="104">
                  <c:v>-485</c:v>
                </c:pt>
                <c:pt idx="105">
                  <c:v>-467</c:v>
                </c:pt>
                <c:pt idx="106">
                  <c:v>-467</c:v>
                </c:pt>
                <c:pt idx="107">
                  <c:v>-467</c:v>
                </c:pt>
                <c:pt idx="108">
                  <c:v>-451</c:v>
                </c:pt>
                <c:pt idx="109">
                  <c:v>-445</c:v>
                </c:pt>
                <c:pt idx="110">
                  <c:v>-443</c:v>
                </c:pt>
                <c:pt idx="111">
                  <c:v>-437</c:v>
                </c:pt>
                <c:pt idx="112">
                  <c:v>-415</c:v>
                </c:pt>
                <c:pt idx="113">
                  <c:v>-414</c:v>
                </c:pt>
                <c:pt idx="114">
                  <c:v>-414</c:v>
                </c:pt>
                <c:pt idx="115">
                  <c:v>-401</c:v>
                </c:pt>
                <c:pt idx="116">
                  <c:v>-400</c:v>
                </c:pt>
                <c:pt idx="117">
                  <c:v>-398</c:v>
                </c:pt>
                <c:pt idx="118">
                  <c:v>-398</c:v>
                </c:pt>
                <c:pt idx="119">
                  <c:v>-397</c:v>
                </c:pt>
                <c:pt idx="120">
                  <c:v>-387</c:v>
                </c:pt>
                <c:pt idx="121">
                  <c:v>-361</c:v>
                </c:pt>
                <c:pt idx="122">
                  <c:v>-356</c:v>
                </c:pt>
                <c:pt idx="123">
                  <c:v>-336</c:v>
                </c:pt>
                <c:pt idx="124">
                  <c:v>-252</c:v>
                </c:pt>
                <c:pt idx="125">
                  <c:v>-211</c:v>
                </c:pt>
                <c:pt idx="126">
                  <c:v>-208</c:v>
                </c:pt>
                <c:pt idx="127">
                  <c:v>-137</c:v>
                </c:pt>
                <c:pt idx="128">
                  <c:v>-129</c:v>
                </c:pt>
                <c:pt idx="129">
                  <c:v>-73</c:v>
                </c:pt>
                <c:pt idx="130">
                  <c:v>-14</c:v>
                </c:pt>
                <c:pt idx="131">
                  <c:v>-8</c:v>
                </c:pt>
                <c:pt idx="132">
                  <c:v>0</c:v>
                </c:pt>
                <c:pt idx="133">
                  <c:v>83</c:v>
                </c:pt>
                <c:pt idx="134">
                  <c:v>117</c:v>
                </c:pt>
                <c:pt idx="135">
                  <c:v>128</c:v>
                </c:pt>
                <c:pt idx="136">
                  <c:v>128</c:v>
                </c:pt>
                <c:pt idx="137">
                  <c:v>140</c:v>
                </c:pt>
                <c:pt idx="138">
                  <c:v>178</c:v>
                </c:pt>
                <c:pt idx="139">
                  <c:v>209</c:v>
                </c:pt>
                <c:pt idx="140">
                  <c:v>302</c:v>
                </c:pt>
                <c:pt idx="141">
                  <c:v>318</c:v>
                </c:pt>
                <c:pt idx="142">
                  <c:v>343</c:v>
                </c:pt>
                <c:pt idx="143">
                  <c:v>343</c:v>
                </c:pt>
                <c:pt idx="144">
                  <c:v>360</c:v>
                </c:pt>
                <c:pt idx="145">
                  <c:v>361</c:v>
                </c:pt>
                <c:pt idx="146">
                  <c:v>363</c:v>
                </c:pt>
                <c:pt idx="147">
                  <c:v>389</c:v>
                </c:pt>
                <c:pt idx="148">
                  <c:v>400</c:v>
                </c:pt>
                <c:pt idx="149">
                  <c:v>402</c:v>
                </c:pt>
                <c:pt idx="150">
                  <c:v>403</c:v>
                </c:pt>
                <c:pt idx="151">
                  <c:v>430</c:v>
                </c:pt>
                <c:pt idx="152">
                  <c:v>492</c:v>
                </c:pt>
                <c:pt idx="153">
                  <c:v>492</c:v>
                </c:pt>
                <c:pt idx="154">
                  <c:v>492</c:v>
                </c:pt>
                <c:pt idx="155">
                  <c:v>512</c:v>
                </c:pt>
                <c:pt idx="156">
                  <c:v>564</c:v>
                </c:pt>
                <c:pt idx="157">
                  <c:v>581</c:v>
                </c:pt>
                <c:pt idx="158">
                  <c:v>592</c:v>
                </c:pt>
                <c:pt idx="159">
                  <c:v>604</c:v>
                </c:pt>
                <c:pt idx="160">
                  <c:v>620</c:v>
                </c:pt>
                <c:pt idx="161">
                  <c:v>621</c:v>
                </c:pt>
                <c:pt idx="162">
                  <c:v>651</c:v>
                </c:pt>
                <c:pt idx="163">
                  <c:v>665</c:v>
                </c:pt>
                <c:pt idx="164">
                  <c:v>679</c:v>
                </c:pt>
                <c:pt idx="165">
                  <c:v>707</c:v>
                </c:pt>
                <c:pt idx="166">
                  <c:v>707</c:v>
                </c:pt>
                <c:pt idx="167">
                  <c:v>707</c:v>
                </c:pt>
                <c:pt idx="168">
                  <c:v>707</c:v>
                </c:pt>
                <c:pt idx="169">
                  <c:v>735</c:v>
                </c:pt>
                <c:pt idx="170">
                  <c:v>783</c:v>
                </c:pt>
                <c:pt idx="171">
                  <c:v>814</c:v>
                </c:pt>
                <c:pt idx="172">
                  <c:v>830</c:v>
                </c:pt>
                <c:pt idx="173">
                  <c:v>878</c:v>
                </c:pt>
                <c:pt idx="174">
                  <c:v>878</c:v>
                </c:pt>
                <c:pt idx="175">
                  <c:v>878</c:v>
                </c:pt>
                <c:pt idx="176">
                  <c:v>897</c:v>
                </c:pt>
                <c:pt idx="177">
                  <c:v>903</c:v>
                </c:pt>
                <c:pt idx="178">
                  <c:v>911</c:v>
                </c:pt>
                <c:pt idx="179">
                  <c:v>912</c:v>
                </c:pt>
                <c:pt idx="180">
                  <c:v>953</c:v>
                </c:pt>
                <c:pt idx="181">
                  <c:v>984</c:v>
                </c:pt>
                <c:pt idx="182">
                  <c:v>998</c:v>
                </c:pt>
                <c:pt idx="183">
                  <c:v>1006</c:v>
                </c:pt>
                <c:pt idx="184">
                  <c:v>1021</c:v>
                </c:pt>
                <c:pt idx="185">
                  <c:v>1102</c:v>
                </c:pt>
                <c:pt idx="186">
                  <c:v>1107</c:v>
                </c:pt>
                <c:pt idx="187">
                  <c:v>1110</c:v>
                </c:pt>
                <c:pt idx="188">
                  <c:v>1110</c:v>
                </c:pt>
                <c:pt idx="189">
                  <c:v>1110</c:v>
                </c:pt>
                <c:pt idx="190">
                  <c:v>1119</c:v>
                </c:pt>
                <c:pt idx="191">
                  <c:v>1122</c:v>
                </c:pt>
                <c:pt idx="192">
                  <c:v>1125</c:v>
                </c:pt>
                <c:pt idx="193">
                  <c:v>1146</c:v>
                </c:pt>
                <c:pt idx="194">
                  <c:v>1147</c:v>
                </c:pt>
                <c:pt idx="195">
                  <c:v>1150</c:v>
                </c:pt>
                <c:pt idx="196">
                  <c:v>1155</c:v>
                </c:pt>
                <c:pt idx="197">
                  <c:v>1163</c:v>
                </c:pt>
                <c:pt idx="198">
                  <c:v>1174</c:v>
                </c:pt>
                <c:pt idx="199">
                  <c:v>1174</c:v>
                </c:pt>
                <c:pt idx="200">
                  <c:v>1188</c:v>
                </c:pt>
                <c:pt idx="201">
                  <c:v>1191</c:v>
                </c:pt>
                <c:pt idx="202">
                  <c:v>1202</c:v>
                </c:pt>
                <c:pt idx="203">
                  <c:v>1269</c:v>
                </c:pt>
                <c:pt idx="204">
                  <c:v>1278</c:v>
                </c:pt>
                <c:pt idx="205">
                  <c:v>1309</c:v>
                </c:pt>
                <c:pt idx="206">
                  <c:v>1339</c:v>
                </c:pt>
                <c:pt idx="207">
                  <c:v>1345</c:v>
                </c:pt>
                <c:pt idx="208">
                  <c:v>1359</c:v>
                </c:pt>
                <c:pt idx="209">
                  <c:v>1364</c:v>
                </c:pt>
                <c:pt idx="210">
                  <c:v>1365</c:v>
                </c:pt>
                <c:pt idx="211">
                  <c:v>1378</c:v>
                </c:pt>
                <c:pt idx="212">
                  <c:v>1384</c:v>
                </c:pt>
                <c:pt idx="213">
                  <c:v>1406</c:v>
                </c:pt>
                <c:pt idx="214">
                  <c:v>1437</c:v>
                </c:pt>
                <c:pt idx="215">
                  <c:v>1465</c:v>
                </c:pt>
                <c:pt idx="216">
                  <c:v>1465</c:v>
                </c:pt>
                <c:pt idx="217">
                  <c:v>1490</c:v>
                </c:pt>
                <c:pt idx="218">
                  <c:v>1521</c:v>
                </c:pt>
                <c:pt idx="219">
                  <c:v>1591</c:v>
                </c:pt>
                <c:pt idx="220">
                  <c:v>1611</c:v>
                </c:pt>
                <c:pt idx="221">
                  <c:v>1638</c:v>
                </c:pt>
                <c:pt idx="222">
                  <c:v>1641</c:v>
                </c:pt>
                <c:pt idx="223">
                  <c:v>1641</c:v>
                </c:pt>
                <c:pt idx="224">
                  <c:v>1645</c:v>
                </c:pt>
                <c:pt idx="225">
                  <c:v>1653</c:v>
                </c:pt>
                <c:pt idx="226">
                  <c:v>1745</c:v>
                </c:pt>
                <c:pt idx="227">
                  <c:v>1753</c:v>
                </c:pt>
                <c:pt idx="228">
                  <c:v>1798</c:v>
                </c:pt>
                <c:pt idx="229">
                  <c:v>1823</c:v>
                </c:pt>
                <c:pt idx="230">
                  <c:v>1860</c:v>
                </c:pt>
                <c:pt idx="231">
                  <c:v>1863</c:v>
                </c:pt>
                <c:pt idx="232">
                  <c:v>1863</c:v>
                </c:pt>
                <c:pt idx="233">
                  <c:v>1882</c:v>
                </c:pt>
                <c:pt idx="234">
                  <c:v>1885</c:v>
                </c:pt>
                <c:pt idx="235">
                  <c:v>1887</c:v>
                </c:pt>
                <c:pt idx="236">
                  <c:v>1910</c:v>
                </c:pt>
                <c:pt idx="237">
                  <c:v>1913</c:v>
                </c:pt>
                <c:pt idx="238">
                  <c:v>1947</c:v>
                </c:pt>
                <c:pt idx="239">
                  <c:v>1949</c:v>
                </c:pt>
                <c:pt idx="240">
                  <c:v>1967</c:v>
                </c:pt>
                <c:pt idx="241">
                  <c:v>1972</c:v>
                </c:pt>
                <c:pt idx="242">
                  <c:v>1983</c:v>
                </c:pt>
                <c:pt idx="243">
                  <c:v>1997</c:v>
                </c:pt>
                <c:pt idx="244">
                  <c:v>2006</c:v>
                </c:pt>
                <c:pt idx="245">
                  <c:v>2014</c:v>
                </c:pt>
                <c:pt idx="246">
                  <c:v>2030</c:v>
                </c:pt>
                <c:pt idx="247">
                  <c:v>2033</c:v>
                </c:pt>
                <c:pt idx="248">
                  <c:v>2061</c:v>
                </c:pt>
                <c:pt idx="249">
                  <c:v>2067</c:v>
                </c:pt>
                <c:pt idx="250">
                  <c:v>2081</c:v>
                </c:pt>
                <c:pt idx="251">
                  <c:v>2097</c:v>
                </c:pt>
                <c:pt idx="252">
                  <c:v>2097</c:v>
                </c:pt>
                <c:pt idx="253">
                  <c:v>2100</c:v>
                </c:pt>
                <c:pt idx="254">
                  <c:v>2139</c:v>
                </c:pt>
                <c:pt idx="255">
                  <c:v>2167</c:v>
                </c:pt>
                <c:pt idx="256">
                  <c:v>2188</c:v>
                </c:pt>
                <c:pt idx="257">
                  <c:v>2190</c:v>
                </c:pt>
                <c:pt idx="258">
                  <c:v>2207</c:v>
                </c:pt>
                <c:pt idx="259">
                  <c:v>2223</c:v>
                </c:pt>
                <c:pt idx="260">
                  <c:v>2268</c:v>
                </c:pt>
                <c:pt idx="261">
                  <c:v>2280</c:v>
                </c:pt>
                <c:pt idx="262">
                  <c:v>2296</c:v>
                </c:pt>
                <c:pt idx="263">
                  <c:v>2296</c:v>
                </c:pt>
                <c:pt idx="264">
                  <c:v>2335</c:v>
                </c:pt>
                <c:pt idx="265">
                  <c:v>2335</c:v>
                </c:pt>
                <c:pt idx="266">
                  <c:v>2344</c:v>
                </c:pt>
                <c:pt idx="267">
                  <c:v>2349</c:v>
                </c:pt>
                <c:pt idx="268">
                  <c:v>2402</c:v>
                </c:pt>
                <c:pt idx="269">
                  <c:v>2430</c:v>
                </c:pt>
                <c:pt idx="270">
                  <c:v>2465</c:v>
                </c:pt>
                <c:pt idx="271">
                  <c:v>2497</c:v>
                </c:pt>
                <c:pt idx="272">
                  <c:v>2534</c:v>
                </c:pt>
                <c:pt idx="273">
                  <c:v>2534</c:v>
                </c:pt>
                <c:pt idx="274">
                  <c:v>2601</c:v>
                </c:pt>
                <c:pt idx="275">
                  <c:v>2601</c:v>
                </c:pt>
                <c:pt idx="276">
                  <c:v>2604</c:v>
                </c:pt>
                <c:pt idx="277">
                  <c:v>2612</c:v>
                </c:pt>
                <c:pt idx="278">
                  <c:v>2690</c:v>
                </c:pt>
                <c:pt idx="279">
                  <c:v>2750</c:v>
                </c:pt>
                <c:pt idx="280">
                  <c:v>2755</c:v>
                </c:pt>
                <c:pt idx="281">
                  <c:v>2780</c:v>
                </c:pt>
                <c:pt idx="282">
                  <c:v>2791</c:v>
                </c:pt>
                <c:pt idx="283">
                  <c:v>2823</c:v>
                </c:pt>
                <c:pt idx="284">
                  <c:v>2836</c:v>
                </c:pt>
                <c:pt idx="285">
                  <c:v>2839</c:v>
                </c:pt>
                <c:pt idx="286">
                  <c:v>2850</c:v>
                </c:pt>
                <c:pt idx="287">
                  <c:v>2859</c:v>
                </c:pt>
                <c:pt idx="288">
                  <c:v>2934</c:v>
                </c:pt>
                <c:pt idx="289">
                  <c:v>2965</c:v>
                </c:pt>
                <c:pt idx="290">
                  <c:v>2995</c:v>
                </c:pt>
                <c:pt idx="291">
                  <c:v>3015</c:v>
                </c:pt>
                <c:pt idx="292">
                  <c:v>3057</c:v>
                </c:pt>
                <c:pt idx="293">
                  <c:v>3058</c:v>
                </c:pt>
                <c:pt idx="294">
                  <c:v>3058</c:v>
                </c:pt>
                <c:pt idx="295">
                  <c:v>3069</c:v>
                </c:pt>
                <c:pt idx="296">
                  <c:v>3161</c:v>
                </c:pt>
                <c:pt idx="297">
                  <c:v>3188</c:v>
                </c:pt>
                <c:pt idx="298">
                  <c:v>3240</c:v>
                </c:pt>
                <c:pt idx="299">
                  <c:v>3275</c:v>
                </c:pt>
                <c:pt idx="300">
                  <c:v>3287</c:v>
                </c:pt>
                <c:pt idx="301">
                  <c:v>3303</c:v>
                </c:pt>
                <c:pt idx="302">
                  <c:v>3303</c:v>
                </c:pt>
                <c:pt idx="303">
                  <c:v>3317</c:v>
                </c:pt>
                <c:pt idx="304">
                  <c:v>3401</c:v>
                </c:pt>
                <c:pt idx="305">
                  <c:v>3477</c:v>
                </c:pt>
                <c:pt idx="306">
                  <c:v>3483</c:v>
                </c:pt>
                <c:pt idx="307">
                  <c:v>3533</c:v>
                </c:pt>
                <c:pt idx="308">
                  <c:v>3580</c:v>
                </c:pt>
                <c:pt idx="309">
                  <c:v>3608</c:v>
                </c:pt>
                <c:pt idx="310">
                  <c:v>3756</c:v>
                </c:pt>
                <c:pt idx="311">
                  <c:v>3821</c:v>
                </c:pt>
                <c:pt idx="312">
                  <c:v>3840</c:v>
                </c:pt>
                <c:pt idx="313">
                  <c:v>3844</c:v>
                </c:pt>
                <c:pt idx="314">
                  <c:v>3883</c:v>
                </c:pt>
                <c:pt idx="315">
                  <c:v>3919</c:v>
                </c:pt>
                <c:pt idx="316">
                  <c:v>3989</c:v>
                </c:pt>
                <c:pt idx="317">
                  <c:v>4023</c:v>
                </c:pt>
                <c:pt idx="318">
                  <c:v>4059</c:v>
                </c:pt>
                <c:pt idx="319">
                  <c:v>4095</c:v>
                </c:pt>
                <c:pt idx="320">
                  <c:v>4120</c:v>
                </c:pt>
                <c:pt idx="321">
                  <c:v>4129</c:v>
                </c:pt>
                <c:pt idx="322">
                  <c:v>4179</c:v>
                </c:pt>
                <c:pt idx="323">
                  <c:v>4199</c:v>
                </c:pt>
                <c:pt idx="324">
                  <c:v>4252</c:v>
                </c:pt>
                <c:pt idx="325">
                  <c:v>4255</c:v>
                </c:pt>
                <c:pt idx="326">
                  <c:v>4261</c:v>
                </c:pt>
                <c:pt idx="327">
                  <c:v>4325</c:v>
                </c:pt>
                <c:pt idx="328">
                  <c:v>4378</c:v>
                </c:pt>
                <c:pt idx="329">
                  <c:v>4384</c:v>
                </c:pt>
                <c:pt idx="330">
                  <c:v>4400</c:v>
                </c:pt>
                <c:pt idx="331">
                  <c:v>4412</c:v>
                </c:pt>
                <c:pt idx="332">
                  <c:v>4439</c:v>
                </c:pt>
                <c:pt idx="333">
                  <c:v>4470</c:v>
                </c:pt>
                <c:pt idx="334">
                  <c:v>4490</c:v>
                </c:pt>
                <c:pt idx="335">
                  <c:v>4517</c:v>
                </c:pt>
                <c:pt idx="336">
                  <c:v>4557</c:v>
                </c:pt>
                <c:pt idx="337">
                  <c:v>4585</c:v>
                </c:pt>
                <c:pt idx="338">
                  <c:v>4599</c:v>
                </c:pt>
                <c:pt idx="339">
                  <c:v>4624</c:v>
                </c:pt>
                <c:pt idx="340">
                  <c:v>4627</c:v>
                </c:pt>
                <c:pt idx="341">
                  <c:v>4632</c:v>
                </c:pt>
                <c:pt idx="342">
                  <c:v>4674</c:v>
                </c:pt>
                <c:pt idx="343">
                  <c:v>4674</c:v>
                </c:pt>
                <c:pt idx="344">
                  <c:v>4692</c:v>
                </c:pt>
                <c:pt idx="345">
                  <c:v>4730</c:v>
                </c:pt>
                <c:pt idx="346">
                  <c:v>4750</c:v>
                </c:pt>
                <c:pt idx="347">
                  <c:v>4756</c:v>
                </c:pt>
                <c:pt idx="348">
                  <c:v>4773</c:v>
                </c:pt>
                <c:pt idx="349">
                  <c:v>4834</c:v>
                </c:pt>
                <c:pt idx="350">
                  <c:v>4870</c:v>
                </c:pt>
                <c:pt idx="351">
                  <c:v>4884</c:v>
                </c:pt>
                <c:pt idx="352">
                  <c:v>4892</c:v>
                </c:pt>
                <c:pt idx="353">
                  <c:v>4932</c:v>
                </c:pt>
                <c:pt idx="354">
                  <c:v>4938</c:v>
                </c:pt>
                <c:pt idx="355">
                  <c:v>4949</c:v>
                </c:pt>
                <c:pt idx="356">
                  <c:v>4965</c:v>
                </c:pt>
                <c:pt idx="357">
                  <c:v>4988</c:v>
                </c:pt>
                <c:pt idx="358">
                  <c:v>5007</c:v>
                </c:pt>
                <c:pt idx="359">
                  <c:v>5021</c:v>
                </c:pt>
                <c:pt idx="360">
                  <c:v>5066</c:v>
                </c:pt>
                <c:pt idx="361">
                  <c:v>5144</c:v>
                </c:pt>
                <c:pt idx="362">
                  <c:v>5144</c:v>
                </c:pt>
                <c:pt idx="363">
                  <c:v>5169</c:v>
                </c:pt>
                <c:pt idx="364">
                  <c:v>5172</c:v>
                </c:pt>
                <c:pt idx="365">
                  <c:v>5214</c:v>
                </c:pt>
                <c:pt idx="366">
                  <c:v>5214</c:v>
                </c:pt>
                <c:pt idx="367">
                  <c:v>5215</c:v>
                </c:pt>
                <c:pt idx="368">
                  <c:v>5251</c:v>
                </c:pt>
                <c:pt idx="369">
                  <c:v>5254</c:v>
                </c:pt>
                <c:pt idx="370">
                  <c:v>5324</c:v>
                </c:pt>
                <c:pt idx="371">
                  <c:v>5345</c:v>
                </c:pt>
                <c:pt idx="372">
                  <c:v>5416</c:v>
                </c:pt>
                <c:pt idx="373">
                  <c:v>5450</c:v>
                </c:pt>
                <c:pt idx="374">
                  <c:v>5458</c:v>
                </c:pt>
                <c:pt idx="375">
                  <c:v>5483</c:v>
                </c:pt>
                <c:pt idx="376">
                  <c:v>5489</c:v>
                </c:pt>
                <c:pt idx="377">
                  <c:v>5489</c:v>
                </c:pt>
                <c:pt idx="378">
                  <c:v>5489</c:v>
                </c:pt>
                <c:pt idx="379">
                  <c:v>5489</c:v>
                </c:pt>
                <c:pt idx="380">
                  <c:v>5489</c:v>
                </c:pt>
                <c:pt idx="381">
                  <c:v>5514</c:v>
                </c:pt>
                <c:pt idx="382">
                  <c:v>5517</c:v>
                </c:pt>
                <c:pt idx="383">
                  <c:v>5556</c:v>
                </c:pt>
                <c:pt idx="384">
                  <c:v>5556</c:v>
                </c:pt>
                <c:pt idx="385">
                  <c:v>5626</c:v>
                </c:pt>
                <c:pt idx="386">
                  <c:v>5712</c:v>
                </c:pt>
                <c:pt idx="387">
                  <c:v>5723</c:v>
                </c:pt>
                <c:pt idx="388">
                  <c:v>5726</c:v>
                </c:pt>
                <c:pt idx="389">
                  <c:v>5825</c:v>
                </c:pt>
                <c:pt idx="390">
                  <c:v>5858</c:v>
                </c:pt>
                <c:pt idx="391">
                  <c:v>5909</c:v>
                </c:pt>
                <c:pt idx="392">
                  <c:v>5909</c:v>
                </c:pt>
                <c:pt idx="393">
                  <c:v>6012</c:v>
                </c:pt>
                <c:pt idx="394">
                  <c:v>6015</c:v>
                </c:pt>
                <c:pt idx="395">
                  <c:v>6015</c:v>
                </c:pt>
                <c:pt idx="396">
                  <c:v>6015</c:v>
                </c:pt>
                <c:pt idx="397">
                  <c:v>6018</c:v>
                </c:pt>
                <c:pt idx="398">
                  <c:v>6110</c:v>
                </c:pt>
                <c:pt idx="399">
                  <c:v>6406</c:v>
                </c:pt>
                <c:pt idx="400">
                  <c:v>6406</c:v>
                </c:pt>
                <c:pt idx="401">
                  <c:v>6406</c:v>
                </c:pt>
                <c:pt idx="402">
                  <c:v>6406</c:v>
                </c:pt>
                <c:pt idx="403">
                  <c:v>6535</c:v>
                </c:pt>
                <c:pt idx="404">
                  <c:v>6703</c:v>
                </c:pt>
                <c:pt idx="405">
                  <c:v>6706</c:v>
                </c:pt>
                <c:pt idx="406">
                  <c:v>6784</c:v>
                </c:pt>
                <c:pt idx="407">
                  <c:v>6785.5</c:v>
                </c:pt>
                <c:pt idx="408">
                  <c:v>6829</c:v>
                </c:pt>
                <c:pt idx="409">
                  <c:v>6830.5</c:v>
                </c:pt>
                <c:pt idx="410">
                  <c:v>6832</c:v>
                </c:pt>
                <c:pt idx="411">
                  <c:v>6879</c:v>
                </c:pt>
                <c:pt idx="412">
                  <c:v>6901</c:v>
                </c:pt>
                <c:pt idx="413">
                  <c:v>7153</c:v>
                </c:pt>
                <c:pt idx="414">
                  <c:v>7153</c:v>
                </c:pt>
                <c:pt idx="415">
                  <c:v>7181</c:v>
                </c:pt>
                <c:pt idx="416">
                  <c:v>7195</c:v>
                </c:pt>
                <c:pt idx="417">
                  <c:v>7217</c:v>
                </c:pt>
                <c:pt idx="418">
                  <c:v>7221.5</c:v>
                </c:pt>
                <c:pt idx="419">
                  <c:v>7243.5</c:v>
                </c:pt>
                <c:pt idx="420">
                  <c:v>7299</c:v>
                </c:pt>
                <c:pt idx="421">
                  <c:v>7314</c:v>
                </c:pt>
                <c:pt idx="422">
                  <c:v>7354</c:v>
                </c:pt>
                <c:pt idx="423">
                  <c:v>7369</c:v>
                </c:pt>
                <c:pt idx="424">
                  <c:v>7562</c:v>
                </c:pt>
                <c:pt idx="425">
                  <c:v>7562</c:v>
                </c:pt>
                <c:pt idx="426">
                  <c:v>7562</c:v>
                </c:pt>
                <c:pt idx="427">
                  <c:v>7598</c:v>
                </c:pt>
                <c:pt idx="428">
                  <c:v>7623</c:v>
                </c:pt>
                <c:pt idx="429">
                  <c:v>7634</c:v>
                </c:pt>
                <c:pt idx="430">
                  <c:v>7864</c:v>
                </c:pt>
                <c:pt idx="431">
                  <c:v>7883</c:v>
                </c:pt>
                <c:pt idx="432">
                  <c:v>8010</c:v>
                </c:pt>
                <c:pt idx="433">
                  <c:v>8189</c:v>
                </c:pt>
                <c:pt idx="434">
                  <c:v>8323</c:v>
                </c:pt>
                <c:pt idx="435">
                  <c:v>8659</c:v>
                </c:pt>
                <c:pt idx="436">
                  <c:v>8670</c:v>
                </c:pt>
                <c:pt idx="437">
                  <c:v>8715</c:v>
                </c:pt>
                <c:pt idx="438">
                  <c:v>8892.5</c:v>
                </c:pt>
                <c:pt idx="439">
                  <c:v>8892.5</c:v>
                </c:pt>
                <c:pt idx="440">
                  <c:v>8933</c:v>
                </c:pt>
                <c:pt idx="441">
                  <c:v>8947</c:v>
                </c:pt>
                <c:pt idx="442">
                  <c:v>8950</c:v>
                </c:pt>
                <c:pt idx="443">
                  <c:v>8950</c:v>
                </c:pt>
                <c:pt idx="444">
                  <c:v>8950</c:v>
                </c:pt>
                <c:pt idx="445">
                  <c:v>8988</c:v>
                </c:pt>
                <c:pt idx="446">
                  <c:v>9151</c:v>
                </c:pt>
                <c:pt idx="447">
                  <c:v>9151</c:v>
                </c:pt>
                <c:pt idx="448">
                  <c:v>9188</c:v>
                </c:pt>
                <c:pt idx="449">
                  <c:v>9196</c:v>
                </c:pt>
                <c:pt idx="450">
                  <c:v>9204</c:v>
                </c:pt>
                <c:pt idx="451">
                  <c:v>9204</c:v>
                </c:pt>
                <c:pt idx="452">
                  <c:v>9204</c:v>
                </c:pt>
                <c:pt idx="453">
                  <c:v>9219.5</c:v>
                </c:pt>
                <c:pt idx="454">
                  <c:v>9238</c:v>
                </c:pt>
                <c:pt idx="455">
                  <c:v>9254</c:v>
                </c:pt>
                <c:pt idx="456">
                  <c:v>9371</c:v>
                </c:pt>
                <c:pt idx="457">
                  <c:v>9371</c:v>
                </c:pt>
                <c:pt idx="458">
                  <c:v>9371</c:v>
                </c:pt>
                <c:pt idx="459">
                  <c:v>9472</c:v>
                </c:pt>
                <c:pt idx="460">
                  <c:v>9472</c:v>
                </c:pt>
                <c:pt idx="461">
                  <c:v>9472</c:v>
                </c:pt>
                <c:pt idx="462">
                  <c:v>9514</c:v>
                </c:pt>
                <c:pt idx="463">
                  <c:v>9514</c:v>
                </c:pt>
                <c:pt idx="464">
                  <c:v>9514</c:v>
                </c:pt>
                <c:pt idx="465">
                  <c:v>9517</c:v>
                </c:pt>
                <c:pt idx="466">
                  <c:v>9651.5</c:v>
                </c:pt>
                <c:pt idx="467">
                  <c:v>9675</c:v>
                </c:pt>
                <c:pt idx="468">
                  <c:v>9996</c:v>
                </c:pt>
              </c:numCache>
            </c:numRef>
          </c:xVal>
          <c:yVal>
            <c:numRef>
              <c:f>'B (2)'!$J$21:$J$977</c:f>
              <c:numCache>
                <c:formatCode>General</c:formatCode>
                <c:ptCount val="957"/>
                <c:pt idx="35">
                  <c:v>-1.3593815121566877E-2</c:v>
                </c:pt>
                <c:pt idx="53">
                  <c:v>-1.4289474485849496E-2</c:v>
                </c:pt>
                <c:pt idx="62">
                  <c:v>-1.4285133838711772E-2</c:v>
                </c:pt>
                <c:pt idx="67">
                  <c:v>-1.2680793202889618E-2</c:v>
                </c:pt>
                <c:pt idx="78">
                  <c:v>-1.5572111915389542E-2</c:v>
                </c:pt>
                <c:pt idx="82">
                  <c:v>-7.8677712735952809E-3</c:v>
                </c:pt>
                <c:pt idx="89">
                  <c:v>-7.2634306343388744E-3</c:v>
                </c:pt>
                <c:pt idx="99">
                  <c:v>-1.1559089994989336E-2</c:v>
                </c:pt>
                <c:pt idx="117">
                  <c:v>-3.7547493484453298E-3</c:v>
                </c:pt>
                <c:pt idx="128">
                  <c:v>-3.0504087117151357E-3</c:v>
                </c:pt>
                <c:pt idx="137">
                  <c:v>2.6539319369476289E-3</c:v>
                </c:pt>
                <c:pt idx="387">
                  <c:v>-6.0760539272450842E-3</c:v>
                </c:pt>
                <c:pt idx="420">
                  <c:v>-2.1180363029998261E-2</c:v>
                </c:pt>
                <c:pt idx="427">
                  <c:v>-2.2957322689762805E-2</c:v>
                </c:pt>
                <c:pt idx="428">
                  <c:v>-2.4858406264684163E-2</c:v>
                </c:pt>
                <c:pt idx="429">
                  <c:v>-2.3454883048543707E-2</c:v>
                </c:pt>
                <c:pt idx="453">
                  <c:v>-9.6016039096866734E-3</c:v>
                </c:pt>
                <c:pt idx="455">
                  <c:v>-9.8450992518337443E-3</c:v>
                </c:pt>
                <c:pt idx="465">
                  <c:v>-5.0244985468452796E-3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3F6-47B5-B831-C358521008A6}"/>
            </c:ext>
          </c:extLst>
        </c:ser>
        <c:ser>
          <c:idx val="3"/>
          <c:order val="3"/>
          <c:tx>
            <c:strRef>
              <c:f>'B (2)'!$K$20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'B (2)'!$F$21:$F$977</c:f>
              <c:numCache>
                <c:formatCode>General</c:formatCode>
                <c:ptCount val="957"/>
                <c:pt idx="0">
                  <c:v>-6373</c:v>
                </c:pt>
                <c:pt idx="1">
                  <c:v>-3839</c:v>
                </c:pt>
                <c:pt idx="2">
                  <c:v>-3402</c:v>
                </c:pt>
                <c:pt idx="3">
                  <c:v>-3377</c:v>
                </c:pt>
                <c:pt idx="4">
                  <c:v>-3361</c:v>
                </c:pt>
                <c:pt idx="5">
                  <c:v>-3360</c:v>
                </c:pt>
                <c:pt idx="6">
                  <c:v>-3349</c:v>
                </c:pt>
                <c:pt idx="7">
                  <c:v>-3335</c:v>
                </c:pt>
                <c:pt idx="8">
                  <c:v>-3333</c:v>
                </c:pt>
                <c:pt idx="9">
                  <c:v>-3324</c:v>
                </c:pt>
                <c:pt idx="10">
                  <c:v>-3251</c:v>
                </c:pt>
                <c:pt idx="11">
                  <c:v>-3212</c:v>
                </c:pt>
                <c:pt idx="12">
                  <c:v>-3173</c:v>
                </c:pt>
                <c:pt idx="13">
                  <c:v>-3167</c:v>
                </c:pt>
                <c:pt idx="14">
                  <c:v>-3167</c:v>
                </c:pt>
                <c:pt idx="15">
                  <c:v>-3145</c:v>
                </c:pt>
                <c:pt idx="16">
                  <c:v>-3142</c:v>
                </c:pt>
                <c:pt idx="17">
                  <c:v>-3126</c:v>
                </c:pt>
                <c:pt idx="18">
                  <c:v>-3126</c:v>
                </c:pt>
                <c:pt idx="19">
                  <c:v>-3114</c:v>
                </c:pt>
                <c:pt idx="20">
                  <c:v>-3100</c:v>
                </c:pt>
                <c:pt idx="21">
                  <c:v>-3098</c:v>
                </c:pt>
                <c:pt idx="22">
                  <c:v>-3097</c:v>
                </c:pt>
                <c:pt idx="23">
                  <c:v>-3094</c:v>
                </c:pt>
                <c:pt idx="24">
                  <c:v>-3083</c:v>
                </c:pt>
                <c:pt idx="25">
                  <c:v>-3078</c:v>
                </c:pt>
                <c:pt idx="26">
                  <c:v>-3017</c:v>
                </c:pt>
                <c:pt idx="27">
                  <c:v>-3017</c:v>
                </c:pt>
                <c:pt idx="28">
                  <c:v>-2924</c:v>
                </c:pt>
                <c:pt idx="29">
                  <c:v>-2921</c:v>
                </c:pt>
                <c:pt idx="30">
                  <c:v>-2894</c:v>
                </c:pt>
                <c:pt idx="31">
                  <c:v>-2868</c:v>
                </c:pt>
                <c:pt idx="32">
                  <c:v>-2865</c:v>
                </c:pt>
                <c:pt idx="33">
                  <c:v>-2860</c:v>
                </c:pt>
                <c:pt idx="34">
                  <c:v>-2821</c:v>
                </c:pt>
                <c:pt idx="35">
                  <c:v>-2819</c:v>
                </c:pt>
                <c:pt idx="36">
                  <c:v>-2818</c:v>
                </c:pt>
                <c:pt idx="37">
                  <c:v>-2809</c:v>
                </c:pt>
                <c:pt idx="38">
                  <c:v>-2793</c:v>
                </c:pt>
                <c:pt idx="39">
                  <c:v>-2753</c:v>
                </c:pt>
                <c:pt idx="40">
                  <c:v>-2725</c:v>
                </c:pt>
                <c:pt idx="41">
                  <c:v>-2647</c:v>
                </c:pt>
                <c:pt idx="42">
                  <c:v>-2644</c:v>
                </c:pt>
                <c:pt idx="43">
                  <c:v>-2638</c:v>
                </c:pt>
                <c:pt idx="44">
                  <c:v>-2616</c:v>
                </c:pt>
                <c:pt idx="45">
                  <c:v>-2616</c:v>
                </c:pt>
                <c:pt idx="46">
                  <c:v>-2616</c:v>
                </c:pt>
                <c:pt idx="47">
                  <c:v>-2616</c:v>
                </c:pt>
                <c:pt idx="48">
                  <c:v>-2613</c:v>
                </c:pt>
                <c:pt idx="49">
                  <c:v>-2605</c:v>
                </c:pt>
                <c:pt idx="50">
                  <c:v>-2605</c:v>
                </c:pt>
                <c:pt idx="51">
                  <c:v>-2605</c:v>
                </c:pt>
                <c:pt idx="52">
                  <c:v>-2577</c:v>
                </c:pt>
                <c:pt idx="53">
                  <c:v>-2550</c:v>
                </c:pt>
                <c:pt idx="54">
                  <c:v>-2496</c:v>
                </c:pt>
                <c:pt idx="55">
                  <c:v>-2494</c:v>
                </c:pt>
                <c:pt idx="56">
                  <c:v>-2491</c:v>
                </c:pt>
                <c:pt idx="57">
                  <c:v>-2485</c:v>
                </c:pt>
                <c:pt idx="58">
                  <c:v>-2468</c:v>
                </c:pt>
                <c:pt idx="59">
                  <c:v>-2454</c:v>
                </c:pt>
                <c:pt idx="60">
                  <c:v>-2426</c:v>
                </c:pt>
                <c:pt idx="61">
                  <c:v>-2407</c:v>
                </c:pt>
                <c:pt idx="62">
                  <c:v>-2281</c:v>
                </c:pt>
                <c:pt idx="63">
                  <c:v>-2252</c:v>
                </c:pt>
                <c:pt idx="64">
                  <c:v>-2241</c:v>
                </c:pt>
                <c:pt idx="65">
                  <c:v>-2096</c:v>
                </c:pt>
                <c:pt idx="66">
                  <c:v>-2074</c:v>
                </c:pt>
                <c:pt idx="67">
                  <c:v>-2012</c:v>
                </c:pt>
                <c:pt idx="68">
                  <c:v>-1794</c:v>
                </c:pt>
                <c:pt idx="69">
                  <c:v>-1780</c:v>
                </c:pt>
                <c:pt idx="70">
                  <c:v>-1769</c:v>
                </c:pt>
                <c:pt idx="71">
                  <c:v>-1741</c:v>
                </c:pt>
                <c:pt idx="72">
                  <c:v>-1724</c:v>
                </c:pt>
                <c:pt idx="73">
                  <c:v>-1674</c:v>
                </c:pt>
                <c:pt idx="74">
                  <c:v>-1649</c:v>
                </c:pt>
                <c:pt idx="75">
                  <c:v>-1638</c:v>
                </c:pt>
                <c:pt idx="76">
                  <c:v>-1581</c:v>
                </c:pt>
                <c:pt idx="77">
                  <c:v>-1570</c:v>
                </c:pt>
                <c:pt idx="78">
                  <c:v>-1474</c:v>
                </c:pt>
                <c:pt idx="79">
                  <c:v>-1330</c:v>
                </c:pt>
                <c:pt idx="80">
                  <c:v>-1319</c:v>
                </c:pt>
                <c:pt idx="81">
                  <c:v>-1215</c:v>
                </c:pt>
                <c:pt idx="82">
                  <c:v>-1205</c:v>
                </c:pt>
                <c:pt idx="83">
                  <c:v>-1176</c:v>
                </c:pt>
                <c:pt idx="84">
                  <c:v>-1109</c:v>
                </c:pt>
                <c:pt idx="85">
                  <c:v>-1050</c:v>
                </c:pt>
                <c:pt idx="86">
                  <c:v>-997</c:v>
                </c:pt>
                <c:pt idx="87">
                  <c:v>-994</c:v>
                </c:pt>
                <c:pt idx="88">
                  <c:v>-988</c:v>
                </c:pt>
                <c:pt idx="89">
                  <c:v>-936</c:v>
                </c:pt>
                <c:pt idx="90">
                  <c:v>-882</c:v>
                </c:pt>
                <c:pt idx="91">
                  <c:v>-793</c:v>
                </c:pt>
                <c:pt idx="92">
                  <c:v>-778</c:v>
                </c:pt>
                <c:pt idx="93">
                  <c:v>-776</c:v>
                </c:pt>
                <c:pt idx="94">
                  <c:v>-765</c:v>
                </c:pt>
                <c:pt idx="95">
                  <c:v>-765</c:v>
                </c:pt>
                <c:pt idx="96">
                  <c:v>-717</c:v>
                </c:pt>
                <c:pt idx="97">
                  <c:v>-706</c:v>
                </c:pt>
                <c:pt idx="98">
                  <c:v>-703</c:v>
                </c:pt>
                <c:pt idx="99">
                  <c:v>-667</c:v>
                </c:pt>
                <c:pt idx="100">
                  <c:v>-658</c:v>
                </c:pt>
                <c:pt idx="101">
                  <c:v>-558</c:v>
                </c:pt>
                <c:pt idx="102">
                  <c:v>-532</c:v>
                </c:pt>
                <c:pt idx="103">
                  <c:v>-488</c:v>
                </c:pt>
                <c:pt idx="104">
                  <c:v>-485</c:v>
                </c:pt>
                <c:pt idx="105">
                  <c:v>-467</c:v>
                </c:pt>
                <c:pt idx="106">
                  <c:v>-467</c:v>
                </c:pt>
                <c:pt idx="107">
                  <c:v>-467</c:v>
                </c:pt>
                <c:pt idx="108">
                  <c:v>-451</c:v>
                </c:pt>
                <c:pt idx="109">
                  <c:v>-445</c:v>
                </c:pt>
                <c:pt idx="110">
                  <c:v>-443</c:v>
                </c:pt>
                <c:pt idx="111">
                  <c:v>-437</c:v>
                </c:pt>
                <c:pt idx="112">
                  <c:v>-415</c:v>
                </c:pt>
                <c:pt idx="113">
                  <c:v>-414</c:v>
                </c:pt>
                <c:pt idx="114">
                  <c:v>-414</c:v>
                </c:pt>
                <c:pt idx="115">
                  <c:v>-401</c:v>
                </c:pt>
                <c:pt idx="116">
                  <c:v>-400</c:v>
                </c:pt>
                <c:pt idx="117">
                  <c:v>-398</c:v>
                </c:pt>
                <c:pt idx="118">
                  <c:v>-398</c:v>
                </c:pt>
                <c:pt idx="119">
                  <c:v>-397</c:v>
                </c:pt>
                <c:pt idx="120">
                  <c:v>-387</c:v>
                </c:pt>
                <c:pt idx="121">
                  <c:v>-361</c:v>
                </c:pt>
                <c:pt idx="122">
                  <c:v>-356</c:v>
                </c:pt>
                <c:pt idx="123">
                  <c:v>-336</c:v>
                </c:pt>
                <c:pt idx="124">
                  <c:v>-252</c:v>
                </c:pt>
                <c:pt idx="125">
                  <c:v>-211</c:v>
                </c:pt>
                <c:pt idx="126">
                  <c:v>-208</c:v>
                </c:pt>
                <c:pt idx="127">
                  <c:v>-137</c:v>
                </c:pt>
                <c:pt idx="128">
                  <c:v>-129</c:v>
                </c:pt>
                <c:pt idx="129">
                  <c:v>-73</c:v>
                </c:pt>
                <c:pt idx="130">
                  <c:v>-14</c:v>
                </c:pt>
                <c:pt idx="131">
                  <c:v>-8</c:v>
                </c:pt>
                <c:pt idx="132">
                  <c:v>0</c:v>
                </c:pt>
                <c:pt idx="133">
                  <c:v>83</c:v>
                </c:pt>
                <c:pt idx="134">
                  <c:v>117</c:v>
                </c:pt>
                <c:pt idx="135">
                  <c:v>128</c:v>
                </c:pt>
                <c:pt idx="136">
                  <c:v>128</c:v>
                </c:pt>
                <c:pt idx="137">
                  <c:v>140</c:v>
                </c:pt>
                <c:pt idx="138">
                  <c:v>178</c:v>
                </c:pt>
                <c:pt idx="139">
                  <c:v>209</c:v>
                </c:pt>
                <c:pt idx="140">
                  <c:v>302</c:v>
                </c:pt>
                <c:pt idx="141">
                  <c:v>318</c:v>
                </c:pt>
                <c:pt idx="142">
                  <c:v>343</c:v>
                </c:pt>
                <c:pt idx="143">
                  <c:v>343</c:v>
                </c:pt>
                <c:pt idx="144">
                  <c:v>360</c:v>
                </c:pt>
                <c:pt idx="145">
                  <c:v>361</c:v>
                </c:pt>
                <c:pt idx="146">
                  <c:v>363</c:v>
                </c:pt>
                <c:pt idx="147">
                  <c:v>389</c:v>
                </c:pt>
                <c:pt idx="148">
                  <c:v>400</c:v>
                </c:pt>
                <c:pt idx="149">
                  <c:v>402</c:v>
                </c:pt>
                <c:pt idx="150">
                  <c:v>403</c:v>
                </c:pt>
                <c:pt idx="151">
                  <c:v>430</c:v>
                </c:pt>
                <c:pt idx="152">
                  <c:v>492</c:v>
                </c:pt>
                <c:pt idx="153">
                  <c:v>492</c:v>
                </c:pt>
                <c:pt idx="154">
                  <c:v>492</c:v>
                </c:pt>
                <c:pt idx="155">
                  <c:v>512</c:v>
                </c:pt>
                <c:pt idx="156">
                  <c:v>564</c:v>
                </c:pt>
                <c:pt idx="157">
                  <c:v>581</c:v>
                </c:pt>
                <c:pt idx="158">
                  <c:v>592</c:v>
                </c:pt>
                <c:pt idx="159">
                  <c:v>604</c:v>
                </c:pt>
                <c:pt idx="160">
                  <c:v>620</c:v>
                </c:pt>
                <c:pt idx="161">
                  <c:v>621</c:v>
                </c:pt>
                <c:pt idx="162">
                  <c:v>651</c:v>
                </c:pt>
                <c:pt idx="163">
                  <c:v>665</c:v>
                </c:pt>
                <c:pt idx="164">
                  <c:v>679</c:v>
                </c:pt>
                <c:pt idx="165">
                  <c:v>707</c:v>
                </c:pt>
                <c:pt idx="166">
                  <c:v>707</c:v>
                </c:pt>
                <c:pt idx="167">
                  <c:v>707</c:v>
                </c:pt>
                <c:pt idx="168">
                  <c:v>707</c:v>
                </c:pt>
                <c:pt idx="169">
                  <c:v>735</c:v>
                </c:pt>
                <c:pt idx="170">
                  <c:v>783</c:v>
                </c:pt>
                <c:pt idx="171">
                  <c:v>814</c:v>
                </c:pt>
                <c:pt idx="172">
                  <c:v>830</c:v>
                </c:pt>
                <c:pt idx="173">
                  <c:v>878</c:v>
                </c:pt>
                <c:pt idx="174">
                  <c:v>878</c:v>
                </c:pt>
                <c:pt idx="175">
                  <c:v>878</c:v>
                </c:pt>
                <c:pt idx="176">
                  <c:v>897</c:v>
                </c:pt>
                <c:pt idx="177">
                  <c:v>903</c:v>
                </c:pt>
                <c:pt idx="178">
                  <c:v>911</c:v>
                </c:pt>
                <c:pt idx="179">
                  <c:v>912</c:v>
                </c:pt>
                <c:pt idx="180">
                  <c:v>953</c:v>
                </c:pt>
                <c:pt idx="181">
                  <c:v>984</c:v>
                </c:pt>
                <c:pt idx="182">
                  <c:v>998</c:v>
                </c:pt>
                <c:pt idx="183">
                  <c:v>1006</c:v>
                </c:pt>
                <c:pt idx="184">
                  <c:v>1021</c:v>
                </c:pt>
                <c:pt idx="185">
                  <c:v>1102</c:v>
                </c:pt>
                <c:pt idx="186">
                  <c:v>1107</c:v>
                </c:pt>
                <c:pt idx="187">
                  <c:v>1110</c:v>
                </c:pt>
                <c:pt idx="188">
                  <c:v>1110</c:v>
                </c:pt>
                <c:pt idx="189">
                  <c:v>1110</c:v>
                </c:pt>
                <c:pt idx="190">
                  <c:v>1119</c:v>
                </c:pt>
                <c:pt idx="191">
                  <c:v>1122</c:v>
                </c:pt>
                <c:pt idx="192">
                  <c:v>1125</c:v>
                </c:pt>
                <c:pt idx="193">
                  <c:v>1146</c:v>
                </c:pt>
                <c:pt idx="194">
                  <c:v>1147</c:v>
                </c:pt>
                <c:pt idx="195">
                  <c:v>1150</c:v>
                </c:pt>
                <c:pt idx="196">
                  <c:v>1155</c:v>
                </c:pt>
                <c:pt idx="197">
                  <c:v>1163</c:v>
                </c:pt>
                <c:pt idx="198">
                  <c:v>1174</c:v>
                </c:pt>
                <c:pt idx="199">
                  <c:v>1174</c:v>
                </c:pt>
                <c:pt idx="200">
                  <c:v>1188</c:v>
                </c:pt>
                <c:pt idx="201">
                  <c:v>1191</c:v>
                </c:pt>
                <c:pt idx="202">
                  <c:v>1202</c:v>
                </c:pt>
                <c:pt idx="203">
                  <c:v>1269</c:v>
                </c:pt>
                <c:pt idx="204">
                  <c:v>1278</c:v>
                </c:pt>
                <c:pt idx="205">
                  <c:v>1309</c:v>
                </c:pt>
                <c:pt idx="206">
                  <c:v>1339</c:v>
                </c:pt>
                <c:pt idx="207">
                  <c:v>1345</c:v>
                </c:pt>
                <c:pt idx="208">
                  <c:v>1359</c:v>
                </c:pt>
                <c:pt idx="209">
                  <c:v>1364</c:v>
                </c:pt>
                <c:pt idx="210">
                  <c:v>1365</c:v>
                </c:pt>
                <c:pt idx="211">
                  <c:v>1378</c:v>
                </c:pt>
                <c:pt idx="212">
                  <c:v>1384</c:v>
                </c:pt>
                <c:pt idx="213">
                  <c:v>1406</c:v>
                </c:pt>
                <c:pt idx="214">
                  <c:v>1437</c:v>
                </c:pt>
                <c:pt idx="215">
                  <c:v>1465</c:v>
                </c:pt>
                <c:pt idx="216">
                  <c:v>1465</c:v>
                </c:pt>
                <c:pt idx="217">
                  <c:v>1490</c:v>
                </c:pt>
                <c:pt idx="218">
                  <c:v>1521</c:v>
                </c:pt>
                <c:pt idx="219">
                  <c:v>1591</c:v>
                </c:pt>
                <c:pt idx="220">
                  <c:v>1611</c:v>
                </c:pt>
                <c:pt idx="221">
                  <c:v>1638</c:v>
                </c:pt>
                <c:pt idx="222">
                  <c:v>1641</c:v>
                </c:pt>
                <c:pt idx="223">
                  <c:v>1641</c:v>
                </c:pt>
                <c:pt idx="224">
                  <c:v>1645</c:v>
                </c:pt>
                <c:pt idx="225">
                  <c:v>1653</c:v>
                </c:pt>
                <c:pt idx="226">
                  <c:v>1745</c:v>
                </c:pt>
                <c:pt idx="227">
                  <c:v>1753</c:v>
                </c:pt>
                <c:pt idx="228">
                  <c:v>1798</c:v>
                </c:pt>
                <c:pt idx="229">
                  <c:v>1823</c:v>
                </c:pt>
                <c:pt idx="230">
                  <c:v>1860</c:v>
                </c:pt>
                <c:pt idx="231">
                  <c:v>1863</c:v>
                </c:pt>
                <c:pt idx="232">
                  <c:v>1863</c:v>
                </c:pt>
                <c:pt idx="233">
                  <c:v>1882</c:v>
                </c:pt>
                <c:pt idx="234">
                  <c:v>1885</c:v>
                </c:pt>
                <c:pt idx="235">
                  <c:v>1887</c:v>
                </c:pt>
                <c:pt idx="236">
                  <c:v>1910</c:v>
                </c:pt>
                <c:pt idx="237">
                  <c:v>1913</c:v>
                </c:pt>
                <c:pt idx="238">
                  <c:v>1947</c:v>
                </c:pt>
                <c:pt idx="239">
                  <c:v>1949</c:v>
                </c:pt>
                <c:pt idx="240">
                  <c:v>1967</c:v>
                </c:pt>
                <c:pt idx="241">
                  <c:v>1972</c:v>
                </c:pt>
                <c:pt idx="242">
                  <c:v>1983</c:v>
                </c:pt>
                <c:pt idx="243">
                  <c:v>1997</c:v>
                </c:pt>
                <c:pt idx="244">
                  <c:v>2006</c:v>
                </c:pt>
                <c:pt idx="245">
                  <c:v>2014</c:v>
                </c:pt>
                <c:pt idx="246">
                  <c:v>2030</c:v>
                </c:pt>
                <c:pt idx="247">
                  <c:v>2033</c:v>
                </c:pt>
                <c:pt idx="248">
                  <c:v>2061</c:v>
                </c:pt>
                <c:pt idx="249">
                  <c:v>2067</c:v>
                </c:pt>
                <c:pt idx="250">
                  <c:v>2081</c:v>
                </c:pt>
                <c:pt idx="251">
                  <c:v>2097</c:v>
                </c:pt>
                <c:pt idx="252">
                  <c:v>2097</c:v>
                </c:pt>
                <c:pt idx="253">
                  <c:v>2100</c:v>
                </c:pt>
                <c:pt idx="254">
                  <c:v>2139</c:v>
                </c:pt>
                <c:pt idx="255">
                  <c:v>2167</c:v>
                </c:pt>
                <c:pt idx="256">
                  <c:v>2188</c:v>
                </c:pt>
                <c:pt idx="257">
                  <c:v>2190</c:v>
                </c:pt>
                <c:pt idx="258">
                  <c:v>2207</c:v>
                </c:pt>
                <c:pt idx="259">
                  <c:v>2223</c:v>
                </c:pt>
                <c:pt idx="260">
                  <c:v>2268</c:v>
                </c:pt>
                <c:pt idx="261">
                  <c:v>2280</c:v>
                </c:pt>
                <c:pt idx="262">
                  <c:v>2296</c:v>
                </c:pt>
                <c:pt idx="263">
                  <c:v>2296</c:v>
                </c:pt>
                <c:pt idx="264">
                  <c:v>2335</c:v>
                </c:pt>
                <c:pt idx="265">
                  <c:v>2335</c:v>
                </c:pt>
                <c:pt idx="266">
                  <c:v>2344</c:v>
                </c:pt>
                <c:pt idx="267">
                  <c:v>2349</c:v>
                </c:pt>
                <c:pt idx="268">
                  <c:v>2402</c:v>
                </c:pt>
                <c:pt idx="269">
                  <c:v>2430</c:v>
                </c:pt>
                <c:pt idx="270">
                  <c:v>2465</c:v>
                </c:pt>
                <c:pt idx="271">
                  <c:v>2497</c:v>
                </c:pt>
                <c:pt idx="272">
                  <c:v>2534</c:v>
                </c:pt>
                <c:pt idx="273">
                  <c:v>2534</c:v>
                </c:pt>
                <c:pt idx="274">
                  <c:v>2601</c:v>
                </c:pt>
                <c:pt idx="275">
                  <c:v>2601</c:v>
                </c:pt>
                <c:pt idx="276">
                  <c:v>2604</c:v>
                </c:pt>
                <c:pt idx="277">
                  <c:v>2612</c:v>
                </c:pt>
                <c:pt idx="278">
                  <c:v>2690</c:v>
                </c:pt>
                <c:pt idx="279">
                  <c:v>2750</c:v>
                </c:pt>
                <c:pt idx="280">
                  <c:v>2755</c:v>
                </c:pt>
                <c:pt idx="281">
                  <c:v>2780</c:v>
                </c:pt>
                <c:pt idx="282">
                  <c:v>2791</c:v>
                </c:pt>
                <c:pt idx="283">
                  <c:v>2823</c:v>
                </c:pt>
                <c:pt idx="284">
                  <c:v>2836</c:v>
                </c:pt>
                <c:pt idx="285">
                  <c:v>2839</c:v>
                </c:pt>
                <c:pt idx="286">
                  <c:v>2850</c:v>
                </c:pt>
                <c:pt idx="287">
                  <c:v>2859</c:v>
                </c:pt>
                <c:pt idx="288">
                  <c:v>2934</c:v>
                </c:pt>
                <c:pt idx="289">
                  <c:v>2965</c:v>
                </c:pt>
                <c:pt idx="290">
                  <c:v>2995</c:v>
                </c:pt>
                <c:pt idx="291">
                  <c:v>3015</c:v>
                </c:pt>
                <c:pt idx="292">
                  <c:v>3057</c:v>
                </c:pt>
                <c:pt idx="293">
                  <c:v>3058</c:v>
                </c:pt>
                <c:pt idx="294">
                  <c:v>3058</c:v>
                </c:pt>
                <c:pt idx="295">
                  <c:v>3069</c:v>
                </c:pt>
                <c:pt idx="296">
                  <c:v>3161</c:v>
                </c:pt>
                <c:pt idx="297">
                  <c:v>3188</c:v>
                </c:pt>
                <c:pt idx="298">
                  <c:v>3240</c:v>
                </c:pt>
                <c:pt idx="299">
                  <c:v>3275</c:v>
                </c:pt>
                <c:pt idx="300">
                  <c:v>3287</c:v>
                </c:pt>
                <c:pt idx="301">
                  <c:v>3303</c:v>
                </c:pt>
                <c:pt idx="302">
                  <c:v>3303</c:v>
                </c:pt>
                <c:pt idx="303">
                  <c:v>3317</c:v>
                </c:pt>
                <c:pt idx="304">
                  <c:v>3401</c:v>
                </c:pt>
                <c:pt idx="305">
                  <c:v>3477</c:v>
                </c:pt>
                <c:pt idx="306">
                  <c:v>3483</c:v>
                </c:pt>
                <c:pt idx="307">
                  <c:v>3533</c:v>
                </c:pt>
                <c:pt idx="308">
                  <c:v>3580</c:v>
                </c:pt>
                <c:pt idx="309">
                  <c:v>3608</c:v>
                </c:pt>
                <c:pt idx="310">
                  <c:v>3756</c:v>
                </c:pt>
                <c:pt idx="311">
                  <c:v>3821</c:v>
                </c:pt>
                <c:pt idx="312">
                  <c:v>3840</c:v>
                </c:pt>
                <c:pt idx="313">
                  <c:v>3844</c:v>
                </c:pt>
                <c:pt idx="314">
                  <c:v>3883</c:v>
                </c:pt>
                <c:pt idx="315">
                  <c:v>3919</c:v>
                </c:pt>
                <c:pt idx="316">
                  <c:v>3989</c:v>
                </c:pt>
                <c:pt idx="317">
                  <c:v>4023</c:v>
                </c:pt>
                <c:pt idx="318">
                  <c:v>4059</c:v>
                </c:pt>
                <c:pt idx="319">
                  <c:v>4095</c:v>
                </c:pt>
                <c:pt idx="320">
                  <c:v>4120</c:v>
                </c:pt>
                <c:pt idx="321">
                  <c:v>4129</c:v>
                </c:pt>
                <c:pt idx="322">
                  <c:v>4179</c:v>
                </c:pt>
                <c:pt idx="323">
                  <c:v>4199</c:v>
                </c:pt>
                <c:pt idx="324">
                  <c:v>4252</c:v>
                </c:pt>
                <c:pt idx="325">
                  <c:v>4255</c:v>
                </c:pt>
                <c:pt idx="326">
                  <c:v>4261</c:v>
                </c:pt>
                <c:pt idx="327">
                  <c:v>4325</c:v>
                </c:pt>
                <c:pt idx="328">
                  <c:v>4378</c:v>
                </c:pt>
                <c:pt idx="329">
                  <c:v>4384</c:v>
                </c:pt>
                <c:pt idx="330">
                  <c:v>4400</c:v>
                </c:pt>
                <c:pt idx="331">
                  <c:v>4412</c:v>
                </c:pt>
                <c:pt idx="332">
                  <c:v>4439</c:v>
                </c:pt>
                <c:pt idx="333">
                  <c:v>4470</c:v>
                </c:pt>
                <c:pt idx="334">
                  <c:v>4490</c:v>
                </c:pt>
                <c:pt idx="335">
                  <c:v>4517</c:v>
                </c:pt>
                <c:pt idx="336">
                  <c:v>4557</c:v>
                </c:pt>
                <c:pt idx="337">
                  <c:v>4585</c:v>
                </c:pt>
                <c:pt idx="338">
                  <c:v>4599</c:v>
                </c:pt>
                <c:pt idx="339">
                  <c:v>4624</c:v>
                </c:pt>
                <c:pt idx="340">
                  <c:v>4627</c:v>
                </c:pt>
                <c:pt idx="341">
                  <c:v>4632</c:v>
                </c:pt>
                <c:pt idx="342">
                  <c:v>4674</c:v>
                </c:pt>
                <c:pt idx="343">
                  <c:v>4674</c:v>
                </c:pt>
                <c:pt idx="344">
                  <c:v>4692</c:v>
                </c:pt>
                <c:pt idx="345">
                  <c:v>4730</c:v>
                </c:pt>
                <c:pt idx="346">
                  <c:v>4750</c:v>
                </c:pt>
                <c:pt idx="347">
                  <c:v>4756</c:v>
                </c:pt>
                <c:pt idx="348">
                  <c:v>4773</c:v>
                </c:pt>
                <c:pt idx="349">
                  <c:v>4834</c:v>
                </c:pt>
                <c:pt idx="350">
                  <c:v>4870</c:v>
                </c:pt>
                <c:pt idx="351">
                  <c:v>4884</c:v>
                </c:pt>
                <c:pt idx="352">
                  <c:v>4892</c:v>
                </c:pt>
                <c:pt idx="353">
                  <c:v>4932</c:v>
                </c:pt>
                <c:pt idx="354">
                  <c:v>4938</c:v>
                </c:pt>
                <c:pt idx="355">
                  <c:v>4949</c:v>
                </c:pt>
                <c:pt idx="356">
                  <c:v>4965</c:v>
                </c:pt>
                <c:pt idx="357">
                  <c:v>4988</c:v>
                </c:pt>
                <c:pt idx="358">
                  <c:v>5007</c:v>
                </c:pt>
                <c:pt idx="359">
                  <c:v>5021</c:v>
                </c:pt>
                <c:pt idx="360">
                  <c:v>5066</c:v>
                </c:pt>
                <c:pt idx="361">
                  <c:v>5144</c:v>
                </c:pt>
                <c:pt idx="362">
                  <c:v>5144</c:v>
                </c:pt>
                <c:pt idx="363">
                  <c:v>5169</c:v>
                </c:pt>
                <c:pt idx="364">
                  <c:v>5172</c:v>
                </c:pt>
                <c:pt idx="365">
                  <c:v>5214</c:v>
                </c:pt>
                <c:pt idx="366">
                  <c:v>5214</c:v>
                </c:pt>
                <c:pt idx="367">
                  <c:v>5215</c:v>
                </c:pt>
                <c:pt idx="368">
                  <c:v>5251</c:v>
                </c:pt>
                <c:pt idx="369">
                  <c:v>5254</c:v>
                </c:pt>
                <c:pt idx="370">
                  <c:v>5324</c:v>
                </c:pt>
                <c:pt idx="371">
                  <c:v>5345</c:v>
                </c:pt>
                <c:pt idx="372">
                  <c:v>5416</c:v>
                </c:pt>
                <c:pt idx="373">
                  <c:v>5450</c:v>
                </c:pt>
                <c:pt idx="374">
                  <c:v>5458</c:v>
                </c:pt>
                <c:pt idx="375">
                  <c:v>5483</c:v>
                </c:pt>
                <c:pt idx="376">
                  <c:v>5489</c:v>
                </c:pt>
                <c:pt idx="377">
                  <c:v>5489</c:v>
                </c:pt>
                <c:pt idx="378">
                  <c:v>5489</c:v>
                </c:pt>
                <c:pt idx="379">
                  <c:v>5489</c:v>
                </c:pt>
                <c:pt idx="380">
                  <c:v>5489</c:v>
                </c:pt>
                <c:pt idx="381">
                  <c:v>5514</c:v>
                </c:pt>
                <c:pt idx="382">
                  <c:v>5517</c:v>
                </c:pt>
                <c:pt idx="383">
                  <c:v>5556</c:v>
                </c:pt>
                <c:pt idx="384">
                  <c:v>5556</c:v>
                </c:pt>
                <c:pt idx="385">
                  <c:v>5626</c:v>
                </c:pt>
                <c:pt idx="386">
                  <c:v>5712</c:v>
                </c:pt>
                <c:pt idx="387">
                  <c:v>5723</c:v>
                </c:pt>
                <c:pt idx="388">
                  <c:v>5726</c:v>
                </c:pt>
                <c:pt idx="389">
                  <c:v>5825</c:v>
                </c:pt>
                <c:pt idx="390">
                  <c:v>5858</c:v>
                </c:pt>
                <c:pt idx="391">
                  <c:v>5909</c:v>
                </c:pt>
                <c:pt idx="392">
                  <c:v>5909</c:v>
                </c:pt>
                <c:pt idx="393">
                  <c:v>6012</c:v>
                </c:pt>
                <c:pt idx="394">
                  <c:v>6015</c:v>
                </c:pt>
                <c:pt idx="395">
                  <c:v>6015</c:v>
                </c:pt>
                <c:pt idx="396">
                  <c:v>6015</c:v>
                </c:pt>
                <c:pt idx="397">
                  <c:v>6018</c:v>
                </c:pt>
                <c:pt idx="398">
                  <c:v>6110</c:v>
                </c:pt>
                <c:pt idx="399">
                  <c:v>6406</c:v>
                </c:pt>
                <c:pt idx="400">
                  <c:v>6406</c:v>
                </c:pt>
                <c:pt idx="401">
                  <c:v>6406</c:v>
                </c:pt>
                <c:pt idx="402">
                  <c:v>6406</c:v>
                </c:pt>
                <c:pt idx="403">
                  <c:v>6535</c:v>
                </c:pt>
                <c:pt idx="404">
                  <c:v>6703</c:v>
                </c:pt>
                <c:pt idx="405">
                  <c:v>6706</c:v>
                </c:pt>
                <c:pt idx="406">
                  <c:v>6784</c:v>
                </c:pt>
                <c:pt idx="407">
                  <c:v>6785.5</c:v>
                </c:pt>
                <c:pt idx="408">
                  <c:v>6829</c:v>
                </c:pt>
                <c:pt idx="409">
                  <c:v>6830.5</c:v>
                </c:pt>
                <c:pt idx="410">
                  <c:v>6832</c:v>
                </c:pt>
                <c:pt idx="411">
                  <c:v>6879</c:v>
                </c:pt>
                <c:pt idx="412">
                  <c:v>6901</c:v>
                </c:pt>
                <c:pt idx="413">
                  <c:v>7153</c:v>
                </c:pt>
                <c:pt idx="414">
                  <c:v>7153</c:v>
                </c:pt>
                <c:pt idx="415">
                  <c:v>7181</c:v>
                </c:pt>
                <c:pt idx="416">
                  <c:v>7195</c:v>
                </c:pt>
                <c:pt idx="417">
                  <c:v>7217</c:v>
                </c:pt>
                <c:pt idx="418">
                  <c:v>7221.5</c:v>
                </c:pt>
                <c:pt idx="419">
                  <c:v>7243.5</c:v>
                </c:pt>
                <c:pt idx="420">
                  <c:v>7299</c:v>
                </c:pt>
                <c:pt idx="421">
                  <c:v>7314</c:v>
                </c:pt>
                <c:pt idx="422">
                  <c:v>7354</c:v>
                </c:pt>
                <c:pt idx="423">
                  <c:v>7369</c:v>
                </c:pt>
                <c:pt idx="424">
                  <c:v>7562</c:v>
                </c:pt>
                <c:pt idx="425">
                  <c:v>7562</c:v>
                </c:pt>
                <c:pt idx="426">
                  <c:v>7562</c:v>
                </c:pt>
                <c:pt idx="427">
                  <c:v>7598</c:v>
                </c:pt>
                <c:pt idx="428">
                  <c:v>7623</c:v>
                </c:pt>
                <c:pt idx="429">
                  <c:v>7634</c:v>
                </c:pt>
                <c:pt idx="430">
                  <c:v>7864</c:v>
                </c:pt>
                <c:pt idx="431">
                  <c:v>7883</c:v>
                </c:pt>
                <c:pt idx="432">
                  <c:v>8010</c:v>
                </c:pt>
                <c:pt idx="433">
                  <c:v>8189</c:v>
                </c:pt>
                <c:pt idx="434">
                  <c:v>8323</c:v>
                </c:pt>
                <c:pt idx="435">
                  <c:v>8659</c:v>
                </c:pt>
                <c:pt idx="436">
                  <c:v>8670</c:v>
                </c:pt>
                <c:pt idx="437">
                  <c:v>8715</c:v>
                </c:pt>
                <c:pt idx="438">
                  <c:v>8892.5</c:v>
                </c:pt>
                <c:pt idx="439">
                  <c:v>8892.5</c:v>
                </c:pt>
                <c:pt idx="440">
                  <c:v>8933</c:v>
                </c:pt>
                <c:pt idx="441">
                  <c:v>8947</c:v>
                </c:pt>
                <c:pt idx="442">
                  <c:v>8950</c:v>
                </c:pt>
                <c:pt idx="443">
                  <c:v>8950</c:v>
                </c:pt>
                <c:pt idx="444">
                  <c:v>8950</c:v>
                </c:pt>
                <c:pt idx="445">
                  <c:v>8988</c:v>
                </c:pt>
                <c:pt idx="446">
                  <c:v>9151</c:v>
                </c:pt>
                <c:pt idx="447">
                  <c:v>9151</c:v>
                </c:pt>
                <c:pt idx="448">
                  <c:v>9188</c:v>
                </c:pt>
                <c:pt idx="449">
                  <c:v>9196</c:v>
                </c:pt>
                <c:pt idx="450">
                  <c:v>9204</c:v>
                </c:pt>
                <c:pt idx="451">
                  <c:v>9204</c:v>
                </c:pt>
                <c:pt idx="452">
                  <c:v>9204</c:v>
                </c:pt>
                <c:pt idx="453">
                  <c:v>9219.5</c:v>
                </c:pt>
                <c:pt idx="454">
                  <c:v>9238</c:v>
                </c:pt>
                <c:pt idx="455">
                  <c:v>9254</c:v>
                </c:pt>
                <c:pt idx="456">
                  <c:v>9371</c:v>
                </c:pt>
                <c:pt idx="457">
                  <c:v>9371</c:v>
                </c:pt>
                <c:pt idx="458">
                  <c:v>9371</c:v>
                </c:pt>
                <c:pt idx="459">
                  <c:v>9472</c:v>
                </c:pt>
                <c:pt idx="460">
                  <c:v>9472</c:v>
                </c:pt>
                <c:pt idx="461">
                  <c:v>9472</c:v>
                </c:pt>
                <c:pt idx="462">
                  <c:v>9514</c:v>
                </c:pt>
                <c:pt idx="463">
                  <c:v>9514</c:v>
                </c:pt>
                <c:pt idx="464">
                  <c:v>9514</c:v>
                </c:pt>
                <c:pt idx="465">
                  <c:v>9517</c:v>
                </c:pt>
                <c:pt idx="466">
                  <c:v>9651.5</c:v>
                </c:pt>
                <c:pt idx="467">
                  <c:v>9675</c:v>
                </c:pt>
                <c:pt idx="468">
                  <c:v>9996</c:v>
                </c:pt>
              </c:numCache>
            </c:numRef>
          </c:xVal>
          <c:yVal>
            <c:numRef>
              <c:f>'B (2)'!$K$21:$K$977</c:f>
              <c:numCache>
                <c:formatCode>General</c:formatCode>
                <c:ptCount val="957"/>
                <c:pt idx="386">
                  <c:v>-5.9795771521748975E-3</c:v>
                </c:pt>
                <c:pt idx="388">
                  <c:v>-6.6841839579865336E-3</c:v>
                </c:pt>
                <c:pt idx="391">
                  <c:v>-1.0480115786776878E-2</c:v>
                </c:pt>
                <c:pt idx="405">
                  <c:v>-1.3186660427891184E-2</c:v>
                </c:pt>
                <c:pt idx="406">
                  <c:v>-1.4018041212693788E-2</c:v>
                </c:pt>
                <c:pt idx="407">
                  <c:v>-1.18721062244731E-2</c:v>
                </c:pt>
                <c:pt idx="408">
                  <c:v>-1.4739991653186735E-2</c:v>
                </c:pt>
                <c:pt idx="409">
                  <c:v>-1.1794056677899789E-2</c:v>
                </c:pt>
                <c:pt idx="410">
                  <c:v>-1.4748121684533544E-2</c:v>
                </c:pt>
                <c:pt idx="411">
                  <c:v>-1.5942158832331188E-2</c:v>
                </c:pt>
                <c:pt idx="412">
                  <c:v>-9.1351123846834525E-3</c:v>
                </c:pt>
                <c:pt idx="416">
                  <c:v>-1.8531855319452006E-2</c:v>
                </c:pt>
                <c:pt idx="417">
                  <c:v>-1.9824808870907873E-2</c:v>
                </c:pt>
                <c:pt idx="418">
                  <c:v>-1.7587003916560207E-2</c:v>
                </c:pt>
                <c:pt idx="419">
                  <c:v>-2.1779957474791445E-2</c:v>
                </c:pt>
                <c:pt idx="421">
                  <c:v>-2.1201013179961592E-2</c:v>
                </c:pt>
                <c:pt idx="422">
                  <c:v>-2.123274691257393E-2</c:v>
                </c:pt>
                <c:pt idx="423">
                  <c:v>-2.1303397057636175E-2</c:v>
                </c:pt>
                <c:pt idx="424">
                  <c:v>-2.279976232239278E-2</c:v>
                </c:pt>
                <c:pt idx="425">
                  <c:v>-2.279976232239278E-2</c:v>
                </c:pt>
                <c:pt idx="426">
                  <c:v>-2.279976232239278E-2</c:v>
                </c:pt>
                <c:pt idx="430">
                  <c:v>-2.3814852014766075E-2</c:v>
                </c:pt>
                <c:pt idx="431">
                  <c:v>-2.5129675537755247E-2</c:v>
                </c:pt>
                <c:pt idx="432">
                  <c:v>-2.4007180138141848E-2</c:v>
                </c:pt>
                <c:pt idx="433">
                  <c:v>-2.4158938605978619E-2</c:v>
                </c:pt>
                <c:pt idx="434">
                  <c:v>-2.3788746606442146E-2</c:v>
                </c:pt>
                <c:pt idx="435">
                  <c:v>-1.969930997438496E-2</c:v>
                </c:pt>
                <c:pt idx="436">
                  <c:v>-1.9495786742481869E-2</c:v>
                </c:pt>
                <c:pt idx="437">
                  <c:v>-2.0217737190250773E-2</c:v>
                </c:pt>
                <c:pt idx="438">
                  <c:v>-1.1615430637903046E-2</c:v>
                </c:pt>
                <c:pt idx="439">
                  <c:v>-1.1315430638205726E-2</c:v>
                </c:pt>
                <c:pt idx="440">
                  <c:v>-1.5075186041940469E-2</c:v>
                </c:pt>
                <c:pt idx="441">
                  <c:v>-1.4979792846133932E-2</c:v>
                </c:pt>
                <c:pt idx="442">
                  <c:v>-1.4887922880006954E-2</c:v>
                </c:pt>
                <c:pt idx="443">
                  <c:v>-1.4887922880006954E-2</c:v>
                </c:pt>
                <c:pt idx="444">
                  <c:v>-1.4887922880006954E-2</c:v>
                </c:pt>
                <c:pt idx="445">
                  <c:v>-1.2857569927291479E-2</c:v>
                </c:pt>
                <c:pt idx="446">
                  <c:v>-1.2232634893734939E-2</c:v>
                </c:pt>
                <c:pt idx="447">
                  <c:v>-1.2232634893734939E-2</c:v>
                </c:pt>
                <c:pt idx="448">
                  <c:v>-1.036623859545216E-2</c:v>
                </c:pt>
                <c:pt idx="449">
                  <c:v>-1.1454585335741285E-2</c:v>
                </c:pt>
                <c:pt idx="450">
                  <c:v>-1.1532932083355263E-2</c:v>
                </c:pt>
                <c:pt idx="451">
                  <c:v>-1.1432932085881475E-2</c:v>
                </c:pt>
                <c:pt idx="452">
                  <c:v>-1.1232932083657943E-2</c:v>
                </c:pt>
                <c:pt idx="454">
                  <c:v>-8.1684057586244307E-3</c:v>
                </c:pt>
                <c:pt idx="456">
                  <c:v>-8.2721704311552458E-3</c:v>
                </c:pt>
                <c:pt idx="457">
                  <c:v>-8.2621704277698882E-3</c:v>
                </c:pt>
                <c:pt idx="458">
                  <c:v>-8.1321704274159856E-3</c:v>
                </c:pt>
                <c:pt idx="459">
                  <c:v>-5.9625481007969938E-3</c:v>
                </c:pt>
                <c:pt idx="460">
                  <c:v>-5.9425481013022363E-3</c:v>
                </c:pt>
                <c:pt idx="461">
                  <c:v>-5.8425481038284488E-3</c:v>
                </c:pt>
                <c:pt idx="462">
                  <c:v>-5.1263685236335732E-3</c:v>
                </c:pt>
                <c:pt idx="463">
                  <c:v>-5.1263685236335732E-3</c:v>
                </c:pt>
                <c:pt idx="464">
                  <c:v>-4.8863685224205256E-3</c:v>
                </c:pt>
                <c:pt idx="466">
                  <c:v>7.2767177334753796E-4</c:v>
                </c:pt>
                <c:pt idx="467">
                  <c:v>-1.9193468033336103E-3</c:v>
                </c:pt>
                <c:pt idx="468">
                  <c:v>3.8107399886939675E-3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3F6-47B5-B831-C358521008A6}"/>
            </c:ext>
          </c:extLst>
        </c:ser>
        <c:ser>
          <c:idx val="4"/>
          <c:order val="4"/>
          <c:tx>
            <c:strRef>
              <c:f>'B (2)'!$L$20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'B (2)'!$F$21:$F$977</c:f>
              <c:numCache>
                <c:formatCode>General</c:formatCode>
                <c:ptCount val="957"/>
                <c:pt idx="0">
                  <c:v>-6373</c:v>
                </c:pt>
                <c:pt idx="1">
                  <c:v>-3839</c:v>
                </c:pt>
                <c:pt idx="2">
                  <c:v>-3402</c:v>
                </c:pt>
                <c:pt idx="3">
                  <c:v>-3377</c:v>
                </c:pt>
                <c:pt idx="4">
                  <c:v>-3361</c:v>
                </c:pt>
                <c:pt idx="5">
                  <c:v>-3360</c:v>
                </c:pt>
                <c:pt idx="6">
                  <c:v>-3349</c:v>
                </c:pt>
                <c:pt idx="7">
                  <c:v>-3335</c:v>
                </c:pt>
                <c:pt idx="8">
                  <c:v>-3333</c:v>
                </c:pt>
                <c:pt idx="9">
                  <c:v>-3324</c:v>
                </c:pt>
                <c:pt idx="10">
                  <c:v>-3251</c:v>
                </c:pt>
                <c:pt idx="11">
                  <c:v>-3212</c:v>
                </c:pt>
                <c:pt idx="12">
                  <c:v>-3173</c:v>
                </c:pt>
                <c:pt idx="13">
                  <c:v>-3167</c:v>
                </c:pt>
                <c:pt idx="14">
                  <c:v>-3167</c:v>
                </c:pt>
                <c:pt idx="15">
                  <c:v>-3145</c:v>
                </c:pt>
                <c:pt idx="16">
                  <c:v>-3142</c:v>
                </c:pt>
                <c:pt idx="17">
                  <c:v>-3126</c:v>
                </c:pt>
                <c:pt idx="18">
                  <c:v>-3126</c:v>
                </c:pt>
                <c:pt idx="19">
                  <c:v>-3114</c:v>
                </c:pt>
                <c:pt idx="20">
                  <c:v>-3100</c:v>
                </c:pt>
                <c:pt idx="21">
                  <c:v>-3098</c:v>
                </c:pt>
                <c:pt idx="22">
                  <c:v>-3097</c:v>
                </c:pt>
                <c:pt idx="23">
                  <c:v>-3094</c:v>
                </c:pt>
                <c:pt idx="24">
                  <c:v>-3083</c:v>
                </c:pt>
                <c:pt idx="25">
                  <c:v>-3078</c:v>
                </c:pt>
                <c:pt idx="26">
                  <c:v>-3017</c:v>
                </c:pt>
                <c:pt idx="27">
                  <c:v>-3017</c:v>
                </c:pt>
                <c:pt idx="28">
                  <c:v>-2924</c:v>
                </c:pt>
                <c:pt idx="29">
                  <c:v>-2921</c:v>
                </c:pt>
                <c:pt idx="30">
                  <c:v>-2894</c:v>
                </c:pt>
                <c:pt idx="31">
                  <c:v>-2868</c:v>
                </c:pt>
                <c:pt idx="32">
                  <c:v>-2865</c:v>
                </c:pt>
                <c:pt idx="33">
                  <c:v>-2860</c:v>
                </c:pt>
                <c:pt idx="34">
                  <c:v>-2821</c:v>
                </c:pt>
                <c:pt idx="35">
                  <c:v>-2819</c:v>
                </c:pt>
                <c:pt idx="36">
                  <c:v>-2818</c:v>
                </c:pt>
                <c:pt idx="37">
                  <c:v>-2809</c:v>
                </c:pt>
                <c:pt idx="38">
                  <c:v>-2793</c:v>
                </c:pt>
                <c:pt idx="39">
                  <c:v>-2753</c:v>
                </c:pt>
                <c:pt idx="40">
                  <c:v>-2725</c:v>
                </c:pt>
                <c:pt idx="41">
                  <c:v>-2647</c:v>
                </c:pt>
                <c:pt idx="42">
                  <c:v>-2644</c:v>
                </c:pt>
                <c:pt idx="43">
                  <c:v>-2638</c:v>
                </c:pt>
                <c:pt idx="44">
                  <c:v>-2616</c:v>
                </c:pt>
                <c:pt idx="45">
                  <c:v>-2616</c:v>
                </c:pt>
                <c:pt idx="46">
                  <c:v>-2616</c:v>
                </c:pt>
                <c:pt idx="47">
                  <c:v>-2616</c:v>
                </c:pt>
                <c:pt idx="48">
                  <c:v>-2613</c:v>
                </c:pt>
                <c:pt idx="49">
                  <c:v>-2605</c:v>
                </c:pt>
                <c:pt idx="50">
                  <c:v>-2605</c:v>
                </c:pt>
                <c:pt idx="51">
                  <c:v>-2605</c:v>
                </c:pt>
                <c:pt idx="52">
                  <c:v>-2577</c:v>
                </c:pt>
                <c:pt idx="53">
                  <c:v>-2550</c:v>
                </c:pt>
                <c:pt idx="54">
                  <c:v>-2496</c:v>
                </c:pt>
                <c:pt idx="55">
                  <c:v>-2494</c:v>
                </c:pt>
                <c:pt idx="56">
                  <c:v>-2491</c:v>
                </c:pt>
                <c:pt idx="57">
                  <c:v>-2485</c:v>
                </c:pt>
                <c:pt idx="58">
                  <c:v>-2468</c:v>
                </c:pt>
                <c:pt idx="59">
                  <c:v>-2454</c:v>
                </c:pt>
                <c:pt idx="60">
                  <c:v>-2426</c:v>
                </c:pt>
                <c:pt idx="61">
                  <c:v>-2407</c:v>
                </c:pt>
                <c:pt idx="62">
                  <c:v>-2281</c:v>
                </c:pt>
                <c:pt idx="63">
                  <c:v>-2252</c:v>
                </c:pt>
                <c:pt idx="64">
                  <c:v>-2241</c:v>
                </c:pt>
                <c:pt idx="65">
                  <c:v>-2096</c:v>
                </c:pt>
                <c:pt idx="66">
                  <c:v>-2074</c:v>
                </c:pt>
                <c:pt idx="67">
                  <c:v>-2012</c:v>
                </c:pt>
                <c:pt idx="68">
                  <c:v>-1794</c:v>
                </c:pt>
                <c:pt idx="69">
                  <c:v>-1780</c:v>
                </c:pt>
                <c:pt idx="70">
                  <c:v>-1769</c:v>
                </c:pt>
                <c:pt idx="71">
                  <c:v>-1741</c:v>
                </c:pt>
                <c:pt idx="72">
                  <c:v>-1724</c:v>
                </c:pt>
                <c:pt idx="73">
                  <c:v>-1674</c:v>
                </c:pt>
                <c:pt idx="74">
                  <c:v>-1649</c:v>
                </c:pt>
                <c:pt idx="75">
                  <c:v>-1638</c:v>
                </c:pt>
                <c:pt idx="76">
                  <c:v>-1581</c:v>
                </c:pt>
                <c:pt idx="77">
                  <c:v>-1570</c:v>
                </c:pt>
                <c:pt idx="78">
                  <c:v>-1474</c:v>
                </c:pt>
                <c:pt idx="79">
                  <c:v>-1330</c:v>
                </c:pt>
                <c:pt idx="80">
                  <c:v>-1319</c:v>
                </c:pt>
                <c:pt idx="81">
                  <c:v>-1215</c:v>
                </c:pt>
                <c:pt idx="82">
                  <c:v>-1205</c:v>
                </c:pt>
                <c:pt idx="83">
                  <c:v>-1176</c:v>
                </c:pt>
                <c:pt idx="84">
                  <c:v>-1109</c:v>
                </c:pt>
                <c:pt idx="85">
                  <c:v>-1050</c:v>
                </c:pt>
                <c:pt idx="86">
                  <c:v>-997</c:v>
                </c:pt>
                <c:pt idx="87">
                  <c:v>-994</c:v>
                </c:pt>
                <c:pt idx="88">
                  <c:v>-988</c:v>
                </c:pt>
                <c:pt idx="89">
                  <c:v>-936</c:v>
                </c:pt>
                <c:pt idx="90">
                  <c:v>-882</c:v>
                </c:pt>
                <c:pt idx="91">
                  <c:v>-793</c:v>
                </c:pt>
                <c:pt idx="92">
                  <c:v>-778</c:v>
                </c:pt>
                <c:pt idx="93">
                  <c:v>-776</c:v>
                </c:pt>
                <c:pt idx="94">
                  <c:v>-765</c:v>
                </c:pt>
                <c:pt idx="95">
                  <c:v>-765</c:v>
                </c:pt>
                <c:pt idx="96">
                  <c:v>-717</c:v>
                </c:pt>
                <c:pt idx="97">
                  <c:v>-706</c:v>
                </c:pt>
                <c:pt idx="98">
                  <c:v>-703</c:v>
                </c:pt>
                <c:pt idx="99">
                  <c:v>-667</c:v>
                </c:pt>
                <c:pt idx="100">
                  <c:v>-658</c:v>
                </c:pt>
                <c:pt idx="101">
                  <c:v>-558</c:v>
                </c:pt>
                <c:pt idx="102">
                  <c:v>-532</c:v>
                </c:pt>
                <c:pt idx="103">
                  <c:v>-488</c:v>
                </c:pt>
                <c:pt idx="104">
                  <c:v>-485</c:v>
                </c:pt>
                <c:pt idx="105">
                  <c:v>-467</c:v>
                </c:pt>
                <c:pt idx="106">
                  <c:v>-467</c:v>
                </c:pt>
                <c:pt idx="107">
                  <c:v>-467</c:v>
                </c:pt>
                <c:pt idx="108">
                  <c:v>-451</c:v>
                </c:pt>
                <c:pt idx="109">
                  <c:v>-445</c:v>
                </c:pt>
                <c:pt idx="110">
                  <c:v>-443</c:v>
                </c:pt>
                <c:pt idx="111">
                  <c:v>-437</c:v>
                </c:pt>
                <c:pt idx="112">
                  <c:v>-415</c:v>
                </c:pt>
                <c:pt idx="113">
                  <c:v>-414</c:v>
                </c:pt>
                <c:pt idx="114">
                  <c:v>-414</c:v>
                </c:pt>
                <c:pt idx="115">
                  <c:v>-401</c:v>
                </c:pt>
                <c:pt idx="116">
                  <c:v>-400</c:v>
                </c:pt>
                <c:pt idx="117">
                  <c:v>-398</c:v>
                </c:pt>
                <c:pt idx="118">
                  <c:v>-398</c:v>
                </c:pt>
                <c:pt idx="119">
                  <c:v>-397</c:v>
                </c:pt>
                <c:pt idx="120">
                  <c:v>-387</c:v>
                </c:pt>
                <c:pt idx="121">
                  <c:v>-361</c:v>
                </c:pt>
                <c:pt idx="122">
                  <c:v>-356</c:v>
                </c:pt>
                <c:pt idx="123">
                  <c:v>-336</c:v>
                </c:pt>
                <c:pt idx="124">
                  <c:v>-252</c:v>
                </c:pt>
                <c:pt idx="125">
                  <c:v>-211</c:v>
                </c:pt>
                <c:pt idx="126">
                  <c:v>-208</c:v>
                </c:pt>
                <c:pt idx="127">
                  <c:v>-137</c:v>
                </c:pt>
                <c:pt idx="128">
                  <c:v>-129</c:v>
                </c:pt>
                <c:pt idx="129">
                  <c:v>-73</c:v>
                </c:pt>
                <c:pt idx="130">
                  <c:v>-14</c:v>
                </c:pt>
                <c:pt idx="131">
                  <c:v>-8</c:v>
                </c:pt>
                <c:pt idx="132">
                  <c:v>0</c:v>
                </c:pt>
                <c:pt idx="133">
                  <c:v>83</c:v>
                </c:pt>
                <c:pt idx="134">
                  <c:v>117</c:v>
                </c:pt>
                <c:pt idx="135">
                  <c:v>128</c:v>
                </c:pt>
                <c:pt idx="136">
                  <c:v>128</c:v>
                </c:pt>
                <c:pt idx="137">
                  <c:v>140</c:v>
                </c:pt>
                <c:pt idx="138">
                  <c:v>178</c:v>
                </c:pt>
                <c:pt idx="139">
                  <c:v>209</c:v>
                </c:pt>
                <c:pt idx="140">
                  <c:v>302</c:v>
                </c:pt>
                <c:pt idx="141">
                  <c:v>318</c:v>
                </c:pt>
                <c:pt idx="142">
                  <c:v>343</c:v>
                </c:pt>
                <c:pt idx="143">
                  <c:v>343</c:v>
                </c:pt>
                <c:pt idx="144">
                  <c:v>360</c:v>
                </c:pt>
                <c:pt idx="145">
                  <c:v>361</c:v>
                </c:pt>
                <c:pt idx="146">
                  <c:v>363</c:v>
                </c:pt>
                <c:pt idx="147">
                  <c:v>389</c:v>
                </c:pt>
                <c:pt idx="148">
                  <c:v>400</c:v>
                </c:pt>
                <c:pt idx="149">
                  <c:v>402</c:v>
                </c:pt>
                <c:pt idx="150">
                  <c:v>403</c:v>
                </c:pt>
                <c:pt idx="151">
                  <c:v>430</c:v>
                </c:pt>
                <c:pt idx="152">
                  <c:v>492</c:v>
                </c:pt>
                <c:pt idx="153">
                  <c:v>492</c:v>
                </c:pt>
                <c:pt idx="154">
                  <c:v>492</c:v>
                </c:pt>
                <c:pt idx="155">
                  <c:v>512</c:v>
                </c:pt>
                <c:pt idx="156">
                  <c:v>564</c:v>
                </c:pt>
                <c:pt idx="157">
                  <c:v>581</c:v>
                </c:pt>
                <c:pt idx="158">
                  <c:v>592</c:v>
                </c:pt>
                <c:pt idx="159">
                  <c:v>604</c:v>
                </c:pt>
                <c:pt idx="160">
                  <c:v>620</c:v>
                </c:pt>
                <c:pt idx="161">
                  <c:v>621</c:v>
                </c:pt>
                <c:pt idx="162">
                  <c:v>651</c:v>
                </c:pt>
                <c:pt idx="163">
                  <c:v>665</c:v>
                </c:pt>
                <c:pt idx="164">
                  <c:v>679</c:v>
                </c:pt>
                <c:pt idx="165">
                  <c:v>707</c:v>
                </c:pt>
                <c:pt idx="166">
                  <c:v>707</c:v>
                </c:pt>
                <c:pt idx="167">
                  <c:v>707</c:v>
                </c:pt>
                <c:pt idx="168">
                  <c:v>707</c:v>
                </c:pt>
                <c:pt idx="169">
                  <c:v>735</c:v>
                </c:pt>
                <c:pt idx="170">
                  <c:v>783</c:v>
                </c:pt>
                <c:pt idx="171">
                  <c:v>814</c:v>
                </c:pt>
                <c:pt idx="172">
                  <c:v>830</c:v>
                </c:pt>
                <c:pt idx="173">
                  <c:v>878</c:v>
                </c:pt>
                <c:pt idx="174">
                  <c:v>878</c:v>
                </c:pt>
                <c:pt idx="175">
                  <c:v>878</c:v>
                </c:pt>
                <c:pt idx="176">
                  <c:v>897</c:v>
                </c:pt>
                <c:pt idx="177">
                  <c:v>903</c:v>
                </c:pt>
                <c:pt idx="178">
                  <c:v>911</c:v>
                </c:pt>
                <c:pt idx="179">
                  <c:v>912</c:v>
                </c:pt>
                <c:pt idx="180">
                  <c:v>953</c:v>
                </c:pt>
                <c:pt idx="181">
                  <c:v>984</c:v>
                </c:pt>
                <c:pt idx="182">
                  <c:v>998</c:v>
                </c:pt>
                <c:pt idx="183">
                  <c:v>1006</c:v>
                </c:pt>
                <c:pt idx="184">
                  <c:v>1021</c:v>
                </c:pt>
                <c:pt idx="185">
                  <c:v>1102</c:v>
                </c:pt>
                <c:pt idx="186">
                  <c:v>1107</c:v>
                </c:pt>
                <c:pt idx="187">
                  <c:v>1110</c:v>
                </c:pt>
                <c:pt idx="188">
                  <c:v>1110</c:v>
                </c:pt>
                <c:pt idx="189">
                  <c:v>1110</c:v>
                </c:pt>
                <c:pt idx="190">
                  <c:v>1119</c:v>
                </c:pt>
                <c:pt idx="191">
                  <c:v>1122</c:v>
                </c:pt>
                <c:pt idx="192">
                  <c:v>1125</c:v>
                </c:pt>
                <c:pt idx="193">
                  <c:v>1146</c:v>
                </c:pt>
                <c:pt idx="194">
                  <c:v>1147</c:v>
                </c:pt>
                <c:pt idx="195">
                  <c:v>1150</c:v>
                </c:pt>
                <c:pt idx="196">
                  <c:v>1155</c:v>
                </c:pt>
                <c:pt idx="197">
                  <c:v>1163</c:v>
                </c:pt>
                <c:pt idx="198">
                  <c:v>1174</c:v>
                </c:pt>
                <c:pt idx="199">
                  <c:v>1174</c:v>
                </c:pt>
                <c:pt idx="200">
                  <c:v>1188</c:v>
                </c:pt>
                <c:pt idx="201">
                  <c:v>1191</c:v>
                </c:pt>
                <c:pt idx="202">
                  <c:v>1202</c:v>
                </c:pt>
                <c:pt idx="203">
                  <c:v>1269</c:v>
                </c:pt>
                <c:pt idx="204">
                  <c:v>1278</c:v>
                </c:pt>
                <c:pt idx="205">
                  <c:v>1309</c:v>
                </c:pt>
                <c:pt idx="206">
                  <c:v>1339</c:v>
                </c:pt>
                <c:pt idx="207">
                  <c:v>1345</c:v>
                </c:pt>
                <c:pt idx="208">
                  <c:v>1359</c:v>
                </c:pt>
                <c:pt idx="209">
                  <c:v>1364</c:v>
                </c:pt>
                <c:pt idx="210">
                  <c:v>1365</c:v>
                </c:pt>
                <c:pt idx="211">
                  <c:v>1378</c:v>
                </c:pt>
                <c:pt idx="212">
                  <c:v>1384</c:v>
                </c:pt>
                <c:pt idx="213">
                  <c:v>1406</c:v>
                </c:pt>
                <c:pt idx="214">
                  <c:v>1437</c:v>
                </c:pt>
                <c:pt idx="215">
                  <c:v>1465</c:v>
                </c:pt>
                <c:pt idx="216">
                  <c:v>1465</c:v>
                </c:pt>
                <c:pt idx="217">
                  <c:v>1490</c:v>
                </c:pt>
                <c:pt idx="218">
                  <c:v>1521</c:v>
                </c:pt>
                <c:pt idx="219">
                  <c:v>1591</c:v>
                </c:pt>
                <c:pt idx="220">
                  <c:v>1611</c:v>
                </c:pt>
                <c:pt idx="221">
                  <c:v>1638</c:v>
                </c:pt>
                <c:pt idx="222">
                  <c:v>1641</c:v>
                </c:pt>
                <c:pt idx="223">
                  <c:v>1641</c:v>
                </c:pt>
                <c:pt idx="224">
                  <c:v>1645</c:v>
                </c:pt>
                <c:pt idx="225">
                  <c:v>1653</c:v>
                </c:pt>
                <c:pt idx="226">
                  <c:v>1745</c:v>
                </c:pt>
                <c:pt idx="227">
                  <c:v>1753</c:v>
                </c:pt>
                <c:pt idx="228">
                  <c:v>1798</c:v>
                </c:pt>
                <c:pt idx="229">
                  <c:v>1823</c:v>
                </c:pt>
                <c:pt idx="230">
                  <c:v>1860</c:v>
                </c:pt>
                <c:pt idx="231">
                  <c:v>1863</c:v>
                </c:pt>
                <c:pt idx="232">
                  <c:v>1863</c:v>
                </c:pt>
                <c:pt idx="233">
                  <c:v>1882</c:v>
                </c:pt>
                <c:pt idx="234">
                  <c:v>1885</c:v>
                </c:pt>
                <c:pt idx="235">
                  <c:v>1887</c:v>
                </c:pt>
                <c:pt idx="236">
                  <c:v>1910</c:v>
                </c:pt>
                <c:pt idx="237">
                  <c:v>1913</c:v>
                </c:pt>
                <c:pt idx="238">
                  <c:v>1947</c:v>
                </c:pt>
                <c:pt idx="239">
                  <c:v>1949</c:v>
                </c:pt>
                <c:pt idx="240">
                  <c:v>1967</c:v>
                </c:pt>
                <c:pt idx="241">
                  <c:v>1972</c:v>
                </c:pt>
                <c:pt idx="242">
                  <c:v>1983</c:v>
                </c:pt>
                <c:pt idx="243">
                  <c:v>1997</c:v>
                </c:pt>
                <c:pt idx="244">
                  <c:v>2006</c:v>
                </c:pt>
                <c:pt idx="245">
                  <c:v>2014</c:v>
                </c:pt>
                <c:pt idx="246">
                  <c:v>2030</c:v>
                </c:pt>
                <c:pt idx="247">
                  <c:v>2033</c:v>
                </c:pt>
                <c:pt idx="248">
                  <c:v>2061</c:v>
                </c:pt>
                <c:pt idx="249">
                  <c:v>2067</c:v>
                </c:pt>
                <c:pt idx="250">
                  <c:v>2081</c:v>
                </c:pt>
                <c:pt idx="251">
                  <c:v>2097</c:v>
                </c:pt>
                <c:pt idx="252">
                  <c:v>2097</c:v>
                </c:pt>
                <c:pt idx="253">
                  <c:v>2100</c:v>
                </c:pt>
                <c:pt idx="254">
                  <c:v>2139</c:v>
                </c:pt>
                <c:pt idx="255">
                  <c:v>2167</c:v>
                </c:pt>
                <c:pt idx="256">
                  <c:v>2188</c:v>
                </c:pt>
                <c:pt idx="257">
                  <c:v>2190</c:v>
                </c:pt>
                <c:pt idx="258">
                  <c:v>2207</c:v>
                </c:pt>
                <c:pt idx="259">
                  <c:v>2223</c:v>
                </c:pt>
                <c:pt idx="260">
                  <c:v>2268</c:v>
                </c:pt>
                <c:pt idx="261">
                  <c:v>2280</c:v>
                </c:pt>
                <c:pt idx="262">
                  <c:v>2296</c:v>
                </c:pt>
                <c:pt idx="263">
                  <c:v>2296</c:v>
                </c:pt>
                <c:pt idx="264">
                  <c:v>2335</c:v>
                </c:pt>
                <c:pt idx="265">
                  <c:v>2335</c:v>
                </c:pt>
                <c:pt idx="266">
                  <c:v>2344</c:v>
                </c:pt>
                <c:pt idx="267">
                  <c:v>2349</c:v>
                </c:pt>
                <c:pt idx="268">
                  <c:v>2402</c:v>
                </c:pt>
                <c:pt idx="269">
                  <c:v>2430</c:v>
                </c:pt>
                <c:pt idx="270">
                  <c:v>2465</c:v>
                </c:pt>
                <c:pt idx="271">
                  <c:v>2497</c:v>
                </c:pt>
                <c:pt idx="272">
                  <c:v>2534</c:v>
                </c:pt>
                <c:pt idx="273">
                  <c:v>2534</c:v>
                </c:pt>
                <c:pt idx="274">
                  <c:v>2601</c:v>
                </c:pt>
                <c:pt idx="275">
                  <c:v>2601</c:v>
                </c:pt>
                <c:pt idx="276">
                  <c:v>2604</c:v>
                </c:pt>
                <c:pt idx="277">
                  <c:v>2612</c:v>
                </c:pt>
                <c:pt idx="278">
                  <c:v>2690</c:v>
                </c:pt>
                <c:pt idx="279">
                  <c:v>2750</c:v>
                </c:pt>
                <c:pt idx="280">
                  <c:v>2755</c:v>
                </c:pt>
                <c:pt idx="281">
                  <c:v>2780</c:v>
                </c:pt>
                <c:pt idx="282">
                  <c:v>2791</c:v>
                </c:pt>
                <c:pt idx="283">
                  <c:v>2823</c:v>
                </c:pt>
                <c:pt idx="284">
                  <c:v>2836</c:v>
                </c:pt>
                <c:pt idx="285">
                  <c:v>2839</c:v>
                </c:pt>
                <c:pt idx="286">
                  <c:v>2850</c:v>
                </c:pt>
                <c:pt idx="287">
                  <c:v>2859</c:v>
                </c:pt>
                <c:pt idx="288">
                  <c:v>2934</c:v>
                </c:pt>
                <c:pt idx="289">
                  <c:v>2965</c:v>
                </c:pt>
                <c:pt idx="290">
                  <c:v>2995</c:v>
                </c:pt>
                <c:pt idx="291">
                  <c:v>3015</c:v>
                </c:pt>
                <c:pt idx="292">
                  <c:v>3057</c:v>
                </c:pt>
                <c:pt idx="293">
                  <c:v>3058</c:v>
                </c:pt>
                <c:pt idx="294">
                  <c:v>3058</c:v>
                </c:pt>
                <c:pt idx="295">
                  <c:v>3069</c:v>
                </c:pt>
                <c:pt idx="296">
                  <c:v>3161</c:v>
                </c:pt>
                <c:pt idx="297">
                  <c:v>3188</c:v>
                </c:pt>
                <c:pt idx="298">
                  <c:v>3240</c:v>
                </c:pt>
                <c:pt idx="299">
                  <c:v>3275</c:v>
                </c:pt>
                <c:pt idx="300">
                  <c:v>3287</c:v>
                </c:pt>
                <c:pt idx="301">
                  <c:v>3303</c:v>
                </c:pt>
                <c:pt idx="302">
                  <c:v>3303</c:v>
                </c:pt>
                <c:pt idx="303">
                  <c:v>3317</c:v>
                </c:pt>
                <c:pt idx="304">
                  <c:v>3401</c:v>
                </c:pt>
                <c:pt idx="305">
                  <c:v>3477</c:v>
                </c:pt>
                <c:pt idx="306">
                  <c:v>3483</c:v>
                </c:pt>
                <c:pt idx="307">
                  <c:v>3533</c:v>
                </c:pt>
                <c:pt idx="308">
                  <c:v>3580</c:v>
                </c:pt>
                <c:pt idx="309">
                  <c:v>3608</c:v>
                </c:pt>
                <c:pt idx="310">
                  <c:v>3756</c:v>
                </c:pt>
                <c:pt idx="311">
                  <c:v>3821</c:v>
                </c:pt>
                <c:pt idx="312">
                  <c:v>3840</c:v>
                </c:pt>
                <c:pt idx="313">
                  <c:v>3844</c:v>
                </c:pt>
                <c:pt idx="314">
                  <c:v>3883</c:v>
                </c:pt>
                <c:pt idx="315">
                  <c:v>3919</c:v>
                </c:pt>
                <c:pt idx="316">
                  <c:v>3989</c:v>
                </c:pt>
                <c:pt idx="317">
                  <c:v>4023</c:v>
                </c:pt>
                <c:pt idx="318">
                  <c:v>4059</c:v>
                </c:pt>
                <c:pt idx="319">
                  <c:v>4095</c:v>
                </c:pt>
                <c:pt idx="320">
                  <c:v>4120</c:v>
                </c:pt>
                <c:pt idx="321">
                  <c:v>4129</c:v>
                </c:pt>
                <c:pt idx="322">
                  <c:v>4179</c:v>
                </c:pt>
                <c:pt idx="323">
                  <c:v>4199</c:v>
                </c:pt>
                <c:pt idx="324">
                  <c:v>4252</c:v>
                </c:pt>
                <c:pt idx="325">
                  <c:v>4255</c:v>
                </c:pt>
                <c:pt idx="326">
                  <c:v>4261</c:v>
                </c:pt>
                <c:pt idx="327">
                  <c:v>4325</c:v>
                </c:pt>
                <c:pt idx="328">
                  <c:v>4378</c:v>
                </c:pt>
                <c:pt idx="329">
                  <c:v>4384</c:v>
                </c:pt>
                <c:pt idx="330">
                  <c:v>4400</c:v>
                </c:pt>
                <c:pt idx="331">
                  <c:v>4412</c:v>
                </c:pt>
                <c:pt idx="332">
                  <c:v>4439</c:v>
                </c:pt>
                <c:pt idx="333">
                  <c:v>4470</c:v>
                </c:pt>
                <c:pt idx="334">
                  <c:v>4490</c:v>
                </c:pt>
                <c:pt idx="335">
                  <c:v>4517</c:v>
                </c:pt>
                <c:pt idx="336">
                  <c:v>4557</c:v>
                </c:pt>
                <c:pt idx="337">
                  <c:v>4585</c:v>
                </c:pt>
                <c:pt idx="338">
                  <c:v>4599</c:v>
                </c:pt>
                <c:pt idx="339">
                  <c:v>4624</c:v>
                </c:pt>
                <c:pt idx="340">
                  <c:v>4627</c:v>
                </c:pt>
                <c:pt idx="341">
                  <c:v>4632</c:v>
                </c:pt>
                <c:pt idx="342">
                  <c:v>4674</c:v>
                </c:pt>
                <c:pt idx="343">
                  <c:v>4674</c:v>
                </c:pt>
                <c:pt idx="344">
                  <c:v>4692</c:v>
                </c:pt>
                <c:pt idx="345">
                  <c:v>4730</c:v>
                </c:pt>
                <c:pt idx="346">
                  <c:v>4750</c:v>
                </c:pt>
                <c:pt idx="347">
                  <c:v>4756</c:v>
                </c:pt>
                <c:pt idx="348">
                  <c:v>4773</c:v>
                </c:pt>
                <c:pt idx="349">
                  <c:v>4834</c:v>
                </c:pt>
                <c:pt idx="350">
                  <c:v>4870</c:v>
                </c:pt>
                <c:pt idx="351">
                  <c:v>4884</c:v>
                </c:pt>
                <c:pt idx="352">
                  <c:v>4892</c:v>
                </c:pt>
                <c:pt idx="353">
                  <c:v>4932</c:v>
                </c:pt>
                <c:pt idx="354">
                  <c:v>4938</c:v>
                </c:pt>
                <c:pt idx="355">
                  <c:v>4949</c:v>
                </c:pt>
                <c:pt idx="356">
                  <c:v>4965</c:v>
                </c:pt>
                <c:pt idx="357">
                  <c:v>4988</c:v>
                </c:pt>
                <c:pt idx="358">
                  <c:v>5007</c:v>
                </c:pt>
                <c:pt idx="359">
                  <c:v>5021</c:v>
                </c:pt>
                <c:pt idx="360">
                  <c:v>5066</c:v>
                </c:pt>
                <c:pt idx="361">
                  <c:v>5144</c:v>
                </c:pt>
                <c:pt idx="362">
                  <c:v>5144</c:v>
                </c:pt>
                <c:pt idx="363">
                  <c:v>5169</c:v>
                </c:pt>
                <c:pt idx="364">
                  <c:v>5172</c:v>
                </c:pt>
                <c:pt idx="365">
                  <c:v>5214</c:v>
                </c:pt>
                <c:pt idx="366">
                  <c:v>5214</c:v>
                </c:pt>
                <c:pt idx="367">
                  <c:v>5215</c:v>
                </c:pt>
                <c:pt idx="368">
                  <c:v>5251</c:v>
                </c:pt>
                <c:pt idx="369">
                  <c:v>5254</c:v>
                </c:pt>
                <c:pt idx="370">
                  <c:v>5324</c:v>
                </c:pt>
                <c:pt idx="371">
                  <c:v>5345</c:v>
                </c:pt>
                <c:pt idx="372">
                  <c:v>5416</c:v>
                </c:pt>
                <c:pt idx="373">
                  <c:v>5450</c:v>
                </c:pt>
                <c:pt idx="374">
                  <c:v>5458</c:v>
                </c:pt>
                <c:pt idx="375">
                  <c:v>5483</c:v>
                </c:pt>
                <c:pt idx="376">
                  <c:v>5489</c:v>
                </c:pt>
                <c:pt idx="377">
                  <c:v>5489</c:v>
                </c:pt>
                <c:pt idx="378">
                  <c:v>5489</c:v>
                </c:pt>
                <c:pt idx="379">
                  <c:v>5489</c:v>
                </c:pt>
                <c:pt idx="380">
                  <c:v>5489</c:v>
                </c:pt>
                <c:pt idx="381">
                  <c:v>5514</c:v>
                </c:pt>
                <c:pt idx="382">
                  <c:v>5517</c:v>
                </c:pt>
                <c:pt idx="383">
                  <c:v>5556</c:v>
                </c:pt>
                <c:pt idx="384">
                  <c:v>5556</c:v>
                </c:pt>
                <c:pt idx="385">
                  <c:v>5626</c:v>
                </c:pt>
                <c:pt idx="386">
                  <c:v>5712</c:v>
                </c:pt>
                <c:pt idx="387">
                  <c:v>5723</c:v>
                </c:pt>
                <c:pt idx="388">
                  <c:v>5726</c:v>
                </c:pt>
                <c:pt idx="389">
                  <c:v>5825</c:v>
                </c:pt>
                <c:pt idx="390">
                  <c:v>5858</c:v>
                </c:pt>
                <c:pt idx="391">
                  <c:v>5909</c:v>
                </c:pt>
                <c:pt idx="392">
                  <c:v>5909</c:v>
                </c:pt>
                <c:pt idx="393">
                  <c:v>6012</c:v>
                </c:pt>
                <c:pt idx="394">
                  <c:v>6015</c:v>
                </c:pt>
                <c:pt idx="395">
                  <c:v>6015</c:v>
                </c:pt>
                <c:pt idx="396">
                  <c:v>6015</c:v>
                </c:pt>
                <c:pt idx="397">
                  <c:v>6018</c:v>
                </c:pt>
                <c:pt idx="398">
                  <c:v>6110</c:v>
                </c:pt>
                <c:pt idx="399">
                  <c:v>6406</c:v>
                </c:pt>
                <c:pt idx="400">
                  <c:v>6406</c:v>
                </c:pt>
                <c:pt idx="401">
                  <c:v>6406</c:v>
                </c:pt>
                <c:pt idx="402">
                  <c:v>6406</c:v>
                </c:pt>
                <c:pt idx="403">
                  <c:v>6535</c:v>
                </c:pt>
                <c:pt idx="404">
                  <c:v>6703</c:v>
                </c:pt>
                <c:pt idx="405">
                  <c:v>6706</c:v>
                </c:pt>
                <c:pt idx="406">
                  <c:v>6784</c:v>
                </c:pt>
                <c:pt idx="407">
                  <c:v>6785.5</c:v>
                </c:pt>
                <c:pt idx="408">
                  <c:v>6829</c:v>
                </c:pt>
                <c:pt idx="409">
                  <c:v>6830.5</c:v>
                </c:pt>
                <c:pt idx="410">
                  <c:v>6832</c:v>
                </c:pt>
                <c:pt idx="411">
                  <c:v>6879</c:v>
                </c:pt>
                <c:pt idx="412">
                  <c:v>6901</c:v>
                </c:pt>
                <c:pt idx="413">
                  <c:v>7153</c:v>
                </c:pt>
                <c:pt idx="414">
                  <c:v>7153</c:v>
                </c:pt>
                <c:pt idx="415">
                  <c:v>7181</c:v>
                </c:pt>
                <c:pt idx="416">
                  <c:v>7195</c:v>
                </c:pt>
                <c:pt idx="417">
                  <c:v>7217</c:v>
                </c:pt>
                <c:pt idx="418">
                  <c:v>7221.5</c:v>
                </c:pt>
                <c:pt idx="419">
                  <c:v>7243.5</c:v>
                </c:pt>
                <c:pt idx="420">
                  <c:v>7299</c:v>
                </c:pt>
                <c:pt idx="421">
                  <c:v>7314</c:v>
                </c:pt>
                <c:pt idx="422">
                  <c:v>7354</c:v>
                </c:pt>
                <c:pt idx="423">
                  <c:v>7369</c:v>
                </c:pt>
                <c:pt idx="424">
                  <c:v>7562</c:v>
                </c:pt>
                <c:pt idx="425">
                  <c:v>7562</c:v>
                </c:pt>
                <c:pt idx="426">
                  <c:v>7562</c:v>
                </c:pt>
                <c:pt idx="427">
                  <c:v>7598</c:v>
                </c:pt>
                <c:pt idx="428">
                  <c:v>7623</c:v>
                </c:pt>
                <c:pt idx="429">
                  <c:v>7634</c:v>
                </c:pt>
                <c:pt idx="430">
                  <c:v>7864</c:v>
                </c:pt>
                <c:pt idx="431">
                  <c:v>7883</c:v>
                </c:pt>
                <c:pt idx="432">
                  <c:v>8010</c:v>
                </c:pt>
                <c:pt idx="433">
                  <c:v>8189</c:v>
                </c:pt>
                <c:pt idx="434">
                  <c:v>8323</c:v>
                </c:pt>
                <c:pt idx="435">
                  <c:v>8659</c:v>
                </c:pt>
                <c:pt idx="436">
                  <c:v>8670</c:v>
                </c:pt>
                <c:pt idx="437">
                  <c:v>8715</c:v>
                </c:pt>
                <c:pt idx="438">
                  <c:v>8892.5</c:v>
                </c:pt>
                <c:pt idx="439">
                  <c:v>8892.5</c:v>
                </c:pt>
                <c:pt idx="440">
                  <c:v>8933</c:v>
                </c:pt>
                <c:pt idx="441">
                  <c:v>8947</c:v>
                </c:pt>
                <c:pt idx="442">
                  <c:v>8950</c:v>
                </c:pt>
                <c:pt idx="443">
                  <c:v>8950</c:v>
                </c:pt>
                <c:pt idx="444">
                  <c:v>8950</c:v>
                </c:pt>
                <c:pt idx="445">
                  <c:v>8988</c:v>
                </c:pt>
                <c:pt idx="446">
                  <c:v>9151</c:v>
                </c:pt>
                <c:pt idx="447">
                  <c:v>9151</c:v>
                </c:pt>
                <c:pt idx="448">
                  <c:v>9188</c:v>
                </c:pt>
                <c:pt idx="449">
                  <c:v>9196</c:v>
                </c:pt>
                <c:pt idx="450">
                  <c:v>9204</c:v>
                </c:pt>
                <c:pt idx="451">
                  <c:v>9204</c:v>
                </c:pt>
                <c:pt idx="452">
                  <c:v>9204</c:v>
                </c:pt>
                <c:pt idx="453">
                  <c:v>9219.5</c:v>
                </c:pt>
                <c:pt idx="454">
                  <c:v>9238</c:v>
                </c:pt>
                <c:pt idx="455">
                  <c:v>9254</c:v>
                </c:pt>
                <c:pt idx="456">
                  <c:v>9371</c:v>
                </c:pt>
                <c:pt idx="457">
                  <c:v>9371</c:v>
                </c:pt>
                <c:pt idx="458">
                  <c:v>9371</c:v>
                </c:pt>
                <c:pt idx="459">
                  <c:v>9472</c:v>
                </c:pt>
                <c:pt idx="460">
                  <c:v>9472</c:v>
                </c:pt>
                <c:pt idx="461">
                  <c:v>9472</c:v>
                </c:pt>
                <c:pt idx="462">
                  <c:v>9514</c:v>
                </c:pt>
                <c:pt idx="463">
                  <c:v>9514</c:v>
                </c:pt>
                <c:pt idx="464">
                  <c:v>9514</c:v>
                </c:pt>
                <c:pt idx="465">
                  <c:v>9517</c:v>
                </c:pt>
                <c:pt idx="466">
                  <c:v>9651.5</c:v>
                </c:pt>
                <c:pt idx="467">
                  <c:v>9675</c:v>
                </c:pt>
                <c:pt idx="468">
                  <c:v>9996</c:v>
                </c:pt>
              </c:numCache>
            </c:numRef>
          </c:xVal>
          <c:yVal>
            <c:numRef>
              <c:f>'B (2)'!$L$21:$L$977</c:f>
              <c:numCache>
                <c:formatCode>General</c:formatCode>
                <c:ptCount val="95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3F6-47B5-B831-C358521008A6}"/>
            </c:ext>
          </c:extLst>
        </c:ser>
        <c:ser>
          <c:idx val="5"/>
          <c:order val="5"/>
          <c:tx>
            <c:strRef>
              <c:f>'B (2)'!$M$20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6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'B (2)'!$F$21:$F$977</c:f>
              <c:numCache>
                <c:formatCode>General</c:formatCode>
                <c:ptCount val="957"/>
                <c:pt idx="0">
                  <c:v>-6373</c:v>
                </c:pt>
                <c:pt idx="1">
                  <c:v>-3839</c:v>
                </c:pt>
                <c:pt idx="2">
                  <c:v>-3402</c:v>
                </c:pt>
                <c:pt idx="3">
                  <c:v>-3377</c:v>
                </c:pt>
                <c:pt idx="4">
                  <c:v>-3361</c:v>
                </c:pt>
                <c:pt idx="5">
                  <c:v>-3360</c:v>
                </c:pt>
                <c:pt idx="6">
                  <c:v>-3349</c:v>
                </c:pt>
                <c:pt idx="7">
                  <c:v>-3335</c:v>
                </c:pt>
                <c:pt idx="8">
                  <c:v>-3333</c:v>
                </c:pt>
                <c:pt idx="9">
                  <c:v>-3324</c:v>
                </c:pt>
                <c:pt idx="10">
                  <c:v>-3251</c:v>
                </c:pt>
                <c:pt idx="11">
                  <c:v>-3212</c:v>
                </c:pt>
                <c:pt idx="12">
                  <c:v>-3173</c:v>
                </c:pt>
                <c:pt idx="13">
                  <c:v>-3167</c:v>
                </c:pt>
                <c:pt idx="14">
                  <c:v>-3167</c:v>
                </c:pt>
                <c:pt idx="15">
                  <c:v>-3145</c:v>
                </c:pt>
                <c:pt idx="16">
                  <c:v>-3142</c:v>
                </c:pt>
                <c:pt idx="17">
                  <c:v>-3126</c:v>
                </c:pt>
                <c:pt idx="18">
                  <c:v>-3126</c:v>
                </c:pt>
                <c:pt idx="19">
                  <c:v>-3114</c:v>
                </c:pt>
                <c:pt idx="20">
                  <c:v>-3100</c:v>
                </c:pt>
                <c:pt idx="21">
                  <c:v>-3098</c:v>
                </c:pt>
                <c:pt idx="22">
                  <c:v>-3097</c:v>
                </c:pt>
                <c:pt idx="23">
                  <c:v>-3094</c:v>
                </c:pt>
                <c:pt idx="24">
                  <c:v>-3083</c:v>
                </c:pt>
                <c:pt idx="25">
                  <c:v>-3078</c:v>
                </c:pt>
                <c:pt idx="26">
                  <c:v>-3017</c:v>
                </c:pt>
                <c:pt idx="27">
                  <c:v>-3017</c:v>
                </c:pt>
                <c:pt idx="28">
                  <c:v>-2924</c:v>
                </c:pt>
                <c:pt idx="29">
                  <c:v>-2921</c:v>
                </c:pt>
                <c:pt idx="30">
                  <c:v>-2894</c:v>
                </c:pt>
                <c:pt idx="31">
                  <c:v>-2868</c:v>
                </c:pt>
                <c:pt idx="32">
                  <c:v>-2865</c:v>
                </c:pt>
                <c:pt idx="33">
                  <c:v>-2860</c:v>
                </c:pt>
                <c:pt idx="34">
                  <c:v>-2821</c:v>
                </c:pt>
                <c:pt idx="35">
                  <c:v>-2819</c:v>
                </c:pt>
                <c:pt idx="36">
                  <c:v>-2818</c:v>
                </c:pt>
                <c:pt idx="37">
                  <c:v>-2809</c:v>
                </c:pt>
                <c:pt idx="38">
                  <c:v>-2793</c:v>
                </c:pt>
                <c:pt idx="39">
                  <c:v>-2753</c:v>
                </c:pt>
                <c:pt idx="40">
                  <c:v>-2725</c:v>
                </c:pt>
                <c:pt idx="41">
                  <c:v>-2647</c:v>
                </c:pt>
                <c:pt idx="42">
                  <c:v>-2644</c:v>
                </c:pt>
                <c:pt idx="43">
                  <c:v>-2638</c:v>
                </c:pt>
                <c:pt idx="44">
                  <c:v>-2616</c:v>
                </c:pt>
                <c:pt idx="45">
                  <c:v>-2616</c:v>
                </c:pt>
                <c:pt idx="46">
                  <c:v>-2616</c:v>
                </c:pt>
                <c:pt idx="47">
                  <c:v>-2616</c:v>
                </c:pt>
                <c:pt idx="48">
                  <c:v>-2613</c:v>
                </c:pt>
                <c:pt idx="49">
                  <c:v>-2605</c:v>
                </c:pt>
                <c:pt idx="50">
                  <c:v>-2605</c:v>
                </c:pt>
                <c:pt idx="51">
                  <c:v>-2605</c:v>
                </c:pt>
                <c:pt idx="52">
                  <c:v>-2577</c:v>
                </c:pt>
                <c:pt idx="53">
                  <c:v>-2550</c:v>
                </c:pt>
                <c:pt idx="54">
                  <c:v>-2496</c:v>
                </c:pt>
                <c:pt idx="55">
                  <c:v>-2494</c:v>
                </c:pt>
                <c:pt idx="56">
                  <c:v>-2491</c:v>
                </c:pt>
                <c:pt idx="57">
                  <c:v>-2485</c:v>
                </c:pt>
                <c:pt idx="58">
                  <c:v>-2468</c:v>
                </c:pt>
                <c:pt idx="59">
                  <c:v>-2454</c:v>
                </c:pt>
                <c:pt idx="60">
                  <c:v>-2426</c:v>
                </c:pt>
                <c:pt idx="61">
                  <c:v>-2407</c:v>
                </c:pt>
                <c:pt idx="62">
                  <c:v>-2281</c:v>
                </c:pt>
                <c:pt idx="63">
                  <c:v>-2252</c:v>
                </c:pt>
                <c:pt idx="64">
                  <c:v>-2241</c:v>
                </c:pt>
                <c:pt idx="65">
                  <c:v>-2096</c:v>
                </c:pt>
                <c:pt idx="66">
                  <c:v>-2074</c:v>
                </c:pt>
                <c:pt idx="67">
                  <c:v>-2012</c:v>
                </c:pt>
                <c:pt idx="68">
                  <c:v>-1794</c:v>
                </c:pt>
                <c:pt idx="69">
                  <c:v>-1780</c:v>
                </c:pt>
                <c:pt idx="70">
                  <c:v>-1769</c:v>
                </c:pt>
                <c:pt idx="71">
                  <c:v>-1741</c:v>
                </c:pt>
                <c:pt idx="72">
                  <c:v>-1724</c:v>
                </c:pt>
                <c:pt idx="73">
                  <c:v>-1674</c:v>
                </c:pt>
                <c:pt idx="74">
                  <c:v>-1649</c:v>
                </c:pt>
                <c:pt idx="75">
                  <c:v>-1638</c:v>
                </c:pt>
                <c:pt idx="76">
                  <c:v>-1581</c:v>
                </c:pt>
                <c:pt idx="77">
                  <c:v>-1570</c:v>
                </c:pt>
                <c:pt idx="78">
                  <c:v>-1474</c:v>
                </c:pt>
                <c:pt idx="79">
                  <c:v>-1330</c:v>
                </c:pt>
                <c:pt idx="80">
                  <c:v>-1319</c:v>
                </c:pt>
                <c:pt idx="81">
                  <c:v>-1215</c:v>
                </c:pt>
                <c:pt idx="82">
                  <c:v>-1205</c:v>
                </c:pt>
                <c:pt idx="83">
                  <c:v>-1176</c:v>
                </c:pt>
                <c:pt idx="84">
                  <c:v>-1109</c:v>
                </c:pt>
                <c:pt idx="85">
                  <c:v>-1050</c:v>
                </c:pt>
                <c:pt idx="86">
                  <c:v>-997</c:v>
                </c:pt>
                <c:pt idx="87">
                  <c:v>-994</c:v>
                </c:pt>
                <c:pt idx="88">
                  <c:v>-988</c:v>
                </c:pt>
                <c:pt idx="89">
                  <c:v>-936</c:v>
                </c:pt>
                <c:pt idx="90">
                  <c:v>-882</c:v>
                </c:pt>
                <c:pt idx="91">
                  <c:v>-793</c:v>
                </c:pt>
                <c:pt idx="92">
                  <c:v>-778</c:v>
                </c:pt>
                <c:pt idx="93">
                  <c:v>-776</c:v>
                </c:pt>
                <c:pt idx="94">
                  <c:v>-765</c:v>
                </c:pt>
                <c:pt idx="95">
                  <c:v>-765</c:v>
                </c:pt>
                <c:pt idx="96">
                  <c:v>-717</c:v>
                </c:pt>
                <c:pt idx="97">
                  <c:v>-706</c:v>
                </c:pt>
                <c:pt idx="98">
                  <c:v>-703</c:v>
                </c:pt>
                <c:pt idx="99">
                  <c:v>-667</c:v>
                </c:pt>
                <c:pt idx="100">
                  <c:v>-658</c:v>
                </c:pt>
                <c:pt idx="101">
                  <c:v>-558</c:v>
                </c:pt>
                <c:pt idx="102">
                  <c:v>-532</c:v>
                </c:pt>
                <c:pt idx="103">
                  <c:v>-488</c:v>
                </c:pt>
                <c:pt idx="104">
                  <c:v>-485</c:v>
                </c:pt>
                <c:pt idx="105">
                  <c:v>-467</c:v>
                </c:pt>
                <c:pt idx="106">
                  <c:v>-467</c:v>
                </c:pt>
                <c:pt idx="107">
                  <c:v>-467</c:v>
                </c:pt>
                <c:pt idx="108">
                  <c:v>-451</c:v>
                </c:pt>
                <c:pt idx="109">
                  <c:v>-445</c:v>
                </c:pt>
                <c:pt idx="110">
                  <c:v>-443</c:v>
                </c:pt>
                <c:pt idx="111">
                  <c:v>-437</c:v>
                </c:pt>
                <c:pt idx="112">
                  <c:v>-415</c:v>
                </c:pt>
                <c:pt idx="113">
                  <c:v>-414</c:v>
                </c:pt>
                <c:pt idx="114">
                  <c:v>-414</c:v>
                </c:pt>
                <c:pt idx="115">
                  <c:v>-401</c:v>
                </c:pt>
                <c:pt idx="116">
                  <c:v>-400</c:v>
                </c:pt>
                <c:pt idx="117">
                  <c:v>-398</c:v>
                </c:pt>
                <c:pt idx="118">
                  <c:v>-398</c:v>
                </c:pt>
                <c:pt idx="119">
                  <c:v>-397</c:v>
                </c:pt>
                <c:pt idx="120">
                  <c:v>-387</c:v>
                </c:pt>
                <c:pt idx="121">
                  <c:v>-361</c:v>
                </c:pt>
                <c:pt idx="122">
                  <c:v>-356</c:v>
                </c:pt>
                <c:pt idx="123">
                  <c:v>-336</c:v>
                </c:pt>
                <c:pt idx="124">
                  <c:v>-252</c:v>
                </c:pt>
                <c:pt idx="125">
                  <c:v>-211</c:v>
                </c:pt>
                <c:pt idx="126">
                  <c:v>-208</c:v>
                </c:pt>
                <c:pt idx="127">
                  <c:v>-137</c:v>
                </c:pt>
                <c:pt idx="128">
                  <c:v>-129</c:v>
                </c:pt>
                <c:pt idx="129">
                  <c:v>-73</c:v>
                </c:pt>
                <c:pt idx="130">
                  <c:v>-14</c:v>
                </c:pt>
                <c:pt idx="131">
                  <c:v>-8</c:v>
                </c:pt>
                <c:pt idx="132">
                  <c:v>0</c:v>
                </c:pt>
                <c:pt idx="133">
                  <c:v>83</c:v>
                </c:pt>
                <c:pt idx="134">
                  <c:v>117</c:v>
                </c:pt>
                <c:pt idx="135">
                  <c:v>128</c:v>
                </c:pt>
                <c:pt idx="136">
                  <c:v>128</c:v>
                </c:pt>
                <c:pt idx="137">
                  <c:v>140</c:v>
                </c:pt>
                <c:pt idx="138">
                  <c:v>178</c:v>
                </c:pt>
                <c:pt idx="139">
                  <c:v>209</c:v>
                </c:pt>
                <c:pt idx="140">
                  <c:v>302</c:v>
                </c:pt>
                <c:pt idx="141">
                  <c:v>318</c:v>
                </c:pt>
                <c:pt idx="142">
                  <c:v>343</c:v>
                </c:pt>
                <c:pt idx="143">
                  <c:v>343</c:v>
                </c:pt>
                <c:pt idx="144">
                  <c:v>360</c:v>
                </c:pt>
                <c:pt idx="145">
                  <c:v>361</c:v>
                </c:pt>
                <c:pt idx="146">
                  <c:v>363</c:v>
                </c:pt>
                <c:pt idx="147">
                  <c:v>389</c:v>
                </c:pt>
                <c:pt idx="148">
                  <c:v>400</c:v>
                </c:pt>
                <c:pt idx="149">
                  <c:v>402</c:v>
                </c:pt>
                <c:pt idx="150">
                  <c:v>403</c:v>
                </c:pt>
                <c:pt idx="151">
                  <c:v>430</c:v>
                </c:pt>
                <c:pt idx="152">
                  <c:v>492</c:v>
                </c:pt>
                <c:pt idx="153">
                  <c:v>492</c:v>
                </c:pt>
                <c:pt idx="154">
                  <c:v>492</c:v>
                </c:pt>
                <c:pt idx="155">
                  <c:v>512</c:v>
                </c:pt>
                <c:pt idx="156">
                  <c:v>564</c:v>
                </c:pt>
                <c:pt idx="157">
                  <c:v>581</c:v>
                </c:pt>
                <c:pt idx="158">
                  <c:v>592</c:v>
                </c:pt>
                <c:pt idx="159">
                  <c:v>604</c:v>
                </c:pt>
                <c:pt idx="160">
                  <c:v>620</c:v>
                </c:pt>
                <c:pt idx="161">
                  <c:v>621</c:v>
                </c:pt>
                <c:pt idx="162">
                  <c:v>651</c:v>
                </c:pt>
                <c:pt idx="163">
                  <c:v>665</c:v>
                </c:pt>
                <c:pt idx="164">
                  <c:v>679</c:v>
                </c:pt>
                <c:pt idx="165">
                  <c:v>707</c:v>
                </c:pt>
                <c:pt idx="166">
                  <c:v>707</c:v>
                </c:pt>
                <c:pt idx="167">
                  <c:v>707</c:v>
                </c:pt>
                <c:pt idx="168">
                  <c:v>707</c:v>
                </c:pt>
                <c:pt idx="169">
                  <c:v>735</c:v>
                </c:pt>
                <c:pt idx="170">
                  <c:v>783</c:v>
                </c:pt>
                <c:pt idx="171">
                  <c:v>814</c:v>
                </c:pt>
                <c:pt idx="172">
                  <c:v>830</c:v>
                </c:pt>
                <c:pt idx="173">
                  <c:v>878</c:v>
                </c:pt>
                <c:pt idx="174">
                  <c:v>878</c:v>
                </c:pt>
                <c:pt idx="175">
                  <c:v>878</c:v>
                </c:pt>
                <c:pt idx="176">
                  <c:v>897</c:v>
                </c:pt>
                <c:pt idx="177">
                  <c:v>903</c:v>
                </c:pt>
                <c:pt idx="178">
                  <c:v>911</c:v>
                </c:pt>
                <c:pt idx="179">
                  <c:v>912</c:v>
                </c:pt>
                <c:pt idx="180">
                  <c:v>953</c:v>
                </c:pt>
                <c:pt idx="181">
                  <c:v>984</c:v>
                </c:pt>
                <c:pt idx="182">
                  <c:v>998</c:v>
                </c:pt>
                <c:pt idx="183">
                  <c:v>1006</c:v>
                </c:pt>
                <c:pt idx="184">
                  <c:v>1021</c:v>
                </c:pt>
                <c:pt idx="185">
                  <c:v>1102</c:v>
                </c:pt>
                <c:pt idx="186">
                  <c:v>1107</c:v>
                </c:pt>
                <c:pt idx="187">
                  <c:v>1110</c:v>
                </c:pt>
                <c:pt idx="188">
                  <c:v>1110</c:v>
                </c:pt>
                <c:pt idx="189">
                  <c:v>1110</c:v>
                </c:pt>
                <c:pt idx="190">
                  <c:v>1119</c:v>
                </c:pt>
                <c:pt idx="191">
                  <c:v>1122</c:v>
                </c:pt>
                <c:pt idx="192">
                  <c:v>1125</c:v>
                </c:pt>
                <c:pt idx="193">
                  <c:v>1146</c:v>
                </c:pt>
                <c:pt idx="194">
                  <c:v>1147</c:v>
                </c:pt>
                <c:pt idx="195">
                  <c:v>1150</c:v>
                </c:pt>
                <c:pt idx="196">
                  <c:v>1155</c:v>
                </c:pt>
                <c:pt idx="197">
                  <c:v>1163</c:v>
                </c:pt>
                <c:pt idx="198">
                  <c:v>1174</c:v>
                </c:pt>
                <c:pt idx="199">
                  <c:v>1174</c:v>
                </c:pt>
                <c:pt idx="200">
                  <c:v>1188</c:v>
                </c:pt>
                <c:pt idx="201">
                  <c:v>1191</c:v>
                </c:pt>
                <c:pt idx="202">
                  <c:v>1202</c:v>
                </c:pt>
                <c:pt idx="203">
                  <c:v>1269</c:v>
                </c:pt>
                <c:pt idx="204">
                  <c:v>1278</c:v>
                </c:pt>
                <c:pt idx="205">
                  <c:v>1309</c:v>
                </c:pt>
                <c:pt idx="206">
                  <c:v>1339</c:v>
                </c:pt>
                <c:pt idx="207">
                  <c:v>1345</c:v>
                </c:pt>
                <c:pt idx="208">
                  <c:v>1359</c:v>
                </c:pt>
                <c:pt idx="209">
                  <c:v>1364</c:v>
                </c:pt>
                <c:pt idx="210">
                  <c:v>1365</c:v>
                </c:pt>
                <c:pt idx="211">
                  <c:v>1378</c:v>
                </c:pt>
                <c:pt idx="212">
                  <c:v>1384</c:v>
                </c:pt>
                <c:pt idx="213">
                  <c:v>1406</c:v>
                </c:pt>
                <c:pt idx="214">
                  <c:v>1437</c:v>
                </c:pt>
                <c:pt idx="215">
                  <c:v>1465</c:v>
                </c:pt>
                <c:pt idx="216">
                  <c:v>1465</c:v>
                </c:pt>
                <c:pt idx="217">
                  <c:v>1490</c:v>
                </c:pt>
                <c:pt idx="218">
                  <c:v>1521</c:v>
                </c:pt>
                <c:pt idx="219">
                  <c:v>1591</c:v>
                </c:pt>
                <c:pt idx="220">
                  <c:v>1611</c:v>
                </c:pt>
                <c:pt idx="221">
                  <c:v>1638</c:v>
                </c:pt>
                <c:pt idx="222">
                  <c:v>1641</c:v>
                </c:pt>
                <c:pt idx="223">
                  <c:v>1641</c:v>
                </c:pt>
                <c:pt idx="224">
                  <c:v>1645</c:v>
                </c:pt>
                <c:pt idx="225">
                  <c:v>1653</c:v>
                </c:pt>
                <c:pt idx="226">
                  <c:v>1745</c:v>
                </c:pt>
                <c:pt idx="227">
                  <c:v>1753</c:v>
                </c:pt>
                <c:pt idx="228">
                  <c:v>1798</c:v>
                </c:pt>
                <c:pt idx="229">
                  <c:v>1823</c:v>
                </c:pt>
                <c:pt idx="230">
                  <c:v>1860</c:v>
                </c:pt>
                <c:pt idx="231">
                  <c:v>1863</c:v>
                </c:pt>
                <c:pt idx="232">
                  <c:v>1863</c:v>
                </c:pt>
                <c:pt idx="233">
                  <c:v>1882</c:v>
                </c:pt>
                <c:pt idx="234">
                  <c:v>1885</c:v>
                </c:pt>
                <c:pt idx="235">
                  <c:v>1887</c:v>
                </c:pt>
                <c:pt idx="236">
                  <c:v>1910</c:v>
                </c:pt>
                <c:pt idx="237">
                  <c:v>1913</c:v>
                </c:pt>
                <c:pt idx="238">
                  <c:v>1947</c:v>
                </c:pt>
                <c:pt idx="239">
                  <c:v>1949</c:v>
                </c:pt>
                <c:pt idx="240">
                  <c:v>1967</c:v>
                </c:pt>
                <c:pt idx="241">
                  <c:v>1972</c:v>
                </c:pt>
                <c:pt idx="242">
                  <c:v>1983</c:v>
                </c:pt>
                <c:pt idx="243">
                  <c:v>1997</c:v>
                </c:pt>
                <c:pt idx="244">
                  <c:v>2006</c:v>
                </c:pt>
                <c:pt idx="245">
                  <c:v>2014</c:v>
                </c:pt>
                <c:pt idx="246">
                  <c:v>2030</c:v>
                </c:pt>
                <c:pt idx="247">
                  <c:v>2033</c:v>
                </c:pt>
                <c:pt idx="248">
                  <c:v>2061</c:v>
                </c:pt>
                <c:pt idx="249">
                  <c:v>2067</c:v>
                </c:pt>
                <c:pt idx="250">
                  <c:v>2081</c:v>
                </c:pt>
                <c:pt idx="251">
                  <c:v>2097</c:v>
                </c:pt>
                <c:pt idx="252">
                  <c:v>2097</c:v>
                </c:pt>
                <c:pt idx="253">
                  <c:v>2100</c:v>
                </c:pt>
                <c:pt idx="254">
                  <c:v>2139</c:v>
                </c:pt>
                <c:pt idx="255">
                  <c:v>2167</c:v>
                </c:pt>
                <c:pt idx="256">
                  <c:v>2188</c:v>
                </c:pt>
                <c:pt idx="257">
                  <c:v>2190</c:v>
                </c:pt>
                <c:pt idx="258">
                  <c:v>2207</c:v>
                </c:pt>
                <c:pt idx="259">
                  <c:v>2223</c:v>
                </c:pt>
                <c:pt idx="260">
                  <c:v>2268</c:v>
                </c:pt>
                <c:pt idx="261">
                  <c:v>2280</c:v>
                </c:pt>
                <c:pt idx="262">
                  <c:v>2296</c:v>
                </c:pt>
                <c:pt idx="263">
                  <c:v>2296</c:v>
                </c:pt>
                <c:pt idx="264">
                  <c:v>2335</c:v>
                </c:pt>
                <c:pt idx="265">
                  <c:v>2335</c:v>
                </c:pt>
                <c:pt idx="266">
                  <c:v>2344</c:v>
                </c:pt>
                <c:pt idx="267">
                  <c:v>2349</c:v>
                </c:pt>
                <c:pt idx="268">
                  <c:v>2402</c:v>
                </c:pt>
                <c:pt idx="269">
                  <c:v>2430</c:v>
                </c:pt>
                <c:pt idx="270">
                  <c:v>2465</c:v>
                </c:pt>
                <c:pt idx="271">
                  <c:v>2497</c:v>
                </c:pt>
                <c:pt idx="272">
                  <c:v>2534</c:v>
                </c:pt>
                <c:pt idx="273">
                  <c:v>2534</c:v>
                </c:pt>
                <c:pt idx="274">
                  <c:v>2601</c:v>
                </c:pt>
                <c:pt idx="275">
                  <c:v>2601</c:v>
                </c:pt>
                <c:pt idx="276">
                  <c:v>2604</c:v>
                </c:pt>
                <c:pt idx="277">
                  <c:v>2612</c:v>
                </c:pt>
                <c:pt idx="278">
                  <c:v>2690</c:v>
                </c:pt>
                <c:pt idx="279">
                  <c:v>2750</c:v>
                </c:pt>
                <c:pt idx="280">
                  <c:v>2755</c:v>
                </c:pt>
                <c:pt idx="281">
                  <c:v>2780</c:v>
                </c:pt>
                <c:pt idx="282">
                  <c:v>2791</c:v>
                </c:pt>
                <c:pt idx="283">
                  <c:v>2823</c:v>
                </c:pt>
                <c:pt idx="284">
                  <c:v>2836</c:v>
                </c:pt>
                <c:pt idx="285">
                  <c:v>2839</c:v>
                </c:pt>
                <c:pt idx="286">
                  <c:v>2850</c:v>
                </c:pt>
                <c:pt idx="287">
                  <c:v>2859</c:v>
                </c:pt>
                <c:pt idx="288">
                  <c:v>2934</c:v>
                </c:pt>
                <c:pt idx="289">
                  <c:v>2965</c:v>
                </c:pt>
                <c:pt idx="290">
                  <c:v>2995</c:v>
                </c:pt>
                <c:pt idx="291">
                  <c:v>3015</c:v>
                </c:pt>
                <c:pt idx="292">
                  <c:v>3057</c:v>
                </c:pt>
                <c:pt idx="293">
                  <c:v>3058</c:v>
                </c:pt>
                <c:pt idx="294">
                  <c:v>3058</c:v>
                </c:pt>
                <c:pt idx="295">
                  <c:v>3069</c:v>
                </c:pt>
                <c:pt idx="296">
                  <c:v>3161</c:v>
                </c:pt>
                <c:pt idx="297">
                  <c:v>3188</c:v>
                </c:pt>
                <c:pt idx="298">
                  <c:v>3240</c:v>
                </c:pt>
                <c:pt idx="299">
                  <c:v>3275</c:v>
                </c:pt>
                <c:pt idx="300">
                  <c:v>3287</c:v>
                </c:pt>
                <c:pt idx="301">
                  <c:v>3303</c:v>
                </c:pt>
                <c:pt idx="302">
                  <c:v>3303</c:v>
                </c:pt>
                <c:pt idx="303">
                  <c:v>3317</c:v>
                </c:pt>
                <c:pt idx="304">
                  <c:v>3401</c:v>
                </c:pt>
                <c:pt idx="305">
                  <c:v>3477</c:v>
                </c:pt>
                <c:pt idx="306">
                  <c:v>3483</c:v>
                </c:pt>
                <c:pt idx="307">
                  <c:v>3533</c:v>
                </c:pt>
                <c:pt idx="308">
                  <c:v>3580</c:v>
                </c:pt>
                <c:pt idx="309">
                  <c:v>3608</c:v>
                </c:pt>
                <c:pt idx="310">
                  <c:v>3756</c:v>
                </c:pt>
                <c:pt idx="311">
                  <c:v>3821</c:v>
                </c:pt>
                <c:pt idx="312">
                  <c:v>3840</c:v>
                </c:pt>
                <c:pt idx="313">
                  <c:v>3844</c:v>
                </c:pt>
                <c:pt idx="314">
                  <c:v>3883</c:v>
                </c:pt>
                <c:pt idx="315">
                  <c:v>3919</c:v>
                </c:pt>
                <c:pt idx="316">
                  <c:v>3989</c:v>
                </c:pt>
                <c:pt idx="317">
                  <c:v>4023</c:v>
                </c:pt>
                <c:pt idx="318">
                  <c:v>4059</c:v>
                </c:pt>
                <c:pt idx="319">
                  <c:v>4095</c:v>
                </c:pt>
                <c:pt idx="320">
                  <c:v>4120</c:v>
                </c:pt>
                <c:pt idx="321">
                  <c:v>4129</c:v>
                </c:pt>
                <c:pt idx="322">
                  <c:v>4179</c:v>
                </c:pt>
                <c:pt idx="323">
                  <c:v>4199</c:v>
                </c:pt>
                <c:pt idx="324">
                  <c:v>4252</c:v>
                </c:pt>
                <c:pt idx="325">
                  <c:v>4255</c:v>
                </c:pt>
                <c:pt idx="326">
                  <c:v>4261</c:v>
                </c:pt>
                <c:pt idx="327">
                  <c:v>4325</c:v>
                </c:pt>
                <c:pt idx="328">
                  <c:v>4378</c:v>
                </c:pt>
                <c:pt idx="329">
                  <c:v>4384</c:v>
                </c:pt>
                <c:pt idx="330">
                  <c:v>4400</c:v>
                </c:pt>
                <c:pt idx="331">
                  <c:v>4412</c:v>
                </c:pt>
                <c:pt idx="332">
                  <c:v>4439</c:v>
                </c:pt>
                <c:pt idx="333">
                  <c:v>4470</c:v>
                </c:pt>
                <c:pt idx="334">
                  <c:v>4490</c:v>
                </c:pt>
                <c:pt idx="335">
                  <c:v>4517</c:v>
                </c:pt>
                <c:pt idx="336">
                  <c:v>4557</c:v>
                </c:pt>
                <c:pt idx="337">
                  <c:v>4585</c:v>
                </c:pt>
                <c:pt idx="338">
                  <c:v>4599</c:v>
                </c:pt>
                <c:pt idx="339">
                  <c:v>4624</c:v>
                </c:pt>
                <c:pt idx="340">
                  <c:v>4627</c:v>
                </c:pt>
                <c:pt idx="341">
                  <c:v>4632</c:v>
                </c:pt>
                <c:pt idx="342">
                  <c:v>4674</c:v>
                </c:pt>
                <c:pt idx="343">
                  <c:v>4674</c:v>
                </c:pt>
                <c:pt idx="344">
                  <c:v>4692</c:v>
                </c:pt>
                <c:pt idx="345">
                  <c:v>4730</c:v>
                </c:pt>
                <c:pt idx="346">
                  <c:v>4750</c:v>
                </c:pt>
                <c:pt idx="347">
                  <c:v>4756</c:v>
                </c:pt>
                <c:pt idx="348">
                  <c:v>4773</c:v>
                </c:pt>
                <c:pt idx="349">
                  <c:v>4834</c:v>
                </c:pt>
                <c:pt idx="350">
                  <c:v>4870</c:v>
                </c:pt>
                <c:pt idx="351">
                  <c:v>4884</c:v>
                </c:pt>
                <c:pt idx="352">
                  <c:v>4892</c:v>
                </c:pt>
                <c:pt idx="353">
                  <c:v>4932</c:v>
                </c:pt>
                <c:pt idx="354">
                  <c:v>4938</c:v>
                </c:pt>
                <c:pt idx="355">
                  <c:v>4949</c:v>
                </c:pt>
                <c:pt idx="356">
                  <c:v>4965</c:v>
                </c:pt>
                <c:pt idx="357">
                  <c:v>4988</c:v>
                </c:pt>
                <c:pt idx="358">
                  <c:v>5007</c:v>
                </c:pt>
                <c:pt idx="359">
                  <c:v>5021</c:v>
                </c:pt>
                <c:pt idx="360">
                  <c:v>5066</c:v>
                </c:pt>
                <c:pt idx="361">
                  <c:v>5144</c:v>
                </c:pt>
                <c:pt idx="362">
                  <c:v>5144</c:v>
                </c:pt>
                <c:pt idx="363">
                  <c:v>5169</c:v>
                </c:pt>
                <c:pt idx="364">
                  <c:v>5172</c:v>
                </c:pt>
                <c:pt idx="365">
                  <c:v>5214</c:v>
                </c:pt>
                <c:pt idx="366">
                  <c:v>5214</c:v>
                </c:pt>
                <c:pt idx="367">
                  <c:v>5215</c:v>
                </c:pt>
                <c:pt idx="368">
                  <c:v>5251</c:v>
                </c:pt>
                <c:pt idx="369">
                  <c:v>5254</c:v>
                </c:pt>
                <c:pt idx="370">
                  <c:v>5324</c:v>
                </c:pt>
                <c:pt idx="371">
                  <c:v>5345</c:v>
                </c:pt>
                <c:pt idx="372">
                  <c:v>5416</c:v>
                </c:pt>
                <c:pt idx="373">
                  <c:v>5450</c:v>
                </c:pt>
                <c:pt idx="374">
                  <c:v>5458</c:v>
                </c:pt>
                <c:pt idx="375">
                  <c:v>5483</c:v>
                </c:pt>
                <c:pt idx="376">
                  <c:v>5489</c:v>
                </c:pt>
                <c:pt idx="377">
                  <c:v>5489</c:v>
                </c:pt>
                <c:pt idx="378">
                  <c:v>5489</c:v>
                </c:pt>
                <c:pt idx="379">
                  <c:v>5489</c:v>
                </c:pt>
                <c:pt idx="380">
                  <c:v>5489</c:v>
                </c:pt>
                <c:pt idx="381">
                  <c:v>5514</c:v>
                </c:pt>
                <c:pt idx="382">
                  <c:v>5517</c:v>
                </c:pt>
                <c:pt idx="383">
                  <c:v>5556</c:v>
                </c:pt>
                <c:pt idx="384">
                  <c:v>5556</c:v>
                </c:pt>
                <c:pt idx="385">
                  <c:v>5626</c:v>
                </c:pt>
                <c:pt idx="386">
                  <c:v>5712</c:v>
                </c:pt>
                <c:pt idx="387">
                  <c:v>5723</c:v>
                </c:pt>
                <c:pt idx="388">
                  <c:v>5726</c:v>
                </c:pt>
                <c:pt idx="389">
                  <c:v>5825</c:v>
                </c:pt>
                <c:pt idx="390">
                  <c:v>5858</c:v>
                </c:pt>
                <c:pt idx="391">
                  <c:v>5909</c:v>
                </c:pt>
                <c:pt idx="392">
                  <c:v>5909</c:v>
                </c:pt>
                <c:pt idx="393">
                  <c:v>6012</c:v>
                </c:pt>
                <c:pt idx="394">
                  <c:v>6015</c:v>
                </c:pt>
                <c:pt idx="395">
                  <c:v>6015</c:v>
                </c:pt>
                <c:pt idx="396">
                  <c:v>6015</c:v>
                </c:pt>
                <c:pt idx="397">
                  <c:v>6018</c:v>
                </c:pt>
                <c:pt idx="398">
                  <c:v>6110</c:v>
                </c:pt>
                <c:pt idx="399">
                  <c:v>6406</c:v>
                </c:pt>
                <c:pt idx="400">
                  <c:v>6406</c:v>
                </c:pt>
                <c:pt idx="401">
                  <c:v>6406</c:v>
                </c:pt>
                <c:pt idx="402">
                  <c:v>6406</c:v>
                </c:pt>
                <c:pt idx="403">
                  <c:v>6535</c:v>
                </c:pt>
                <c:pt idx="404">
                  <c:v>6703</c:v>
                </c:pt>
                <c:pt idx="405">
                  <c:v>6706</c:v>
                </c:pt>
                <c:pt idx="406">
                  <c:v>6784</c:v>
                </c:pt>
                <c:pt idx="407">
                  <c:v>6785.5</c:v>
                </c:pt>
                <c:pt idx="408">
                  <c:v>6829</c:v>
                </c:pt>
                <c:pt idx="409">
                  <c:v>6830.5</c:v>
                </c:pt>
                <c:pt idx="410">
                  <c:v>6832</c:v>
                </c:pt>
                <c:pt idx="411">
                  <c:v>6879</c:v>
                </c:pt>
                <c:pt idx="412">
                  <c:v>6901</c:v>
                </c:pt>
                <c:pt idx="413">
                  <c:v>7153</c:v>
                </c:pt>
                <c:pt idx="414">
                  <c:v>7153</c:v>
                </c:pt>
                <c:pt idx="415">
                  <c:v>7181</c:v>
                </c:pt>
                <c:pt idx="416">
                  <c:v>7195</c:v>
                </c:pt>
                <c:pt idx="417">
                  <c:v>7217</c:v>
                </c:pt>
                <c:pt idx="418">
                  <c:v>7221.5</c:v>
                </c:pt>
                <c:pt idx="419">
                  <c:v>7243.5</c:v>
                </c:pt>
                <c:pt idx="420">
                  <c:v>7299</c:v>
                </c:pt>
                <c:pt idx="421">
                  <c:v>7314</c:v>
                </c:pt>
                <c:pt idx="422">
                  <c:v>7354</c:v>
                </c:pt>
                <c:pt idx="423">
                  <c:v>7369</c:v>
                </c:pt>
                <c:pt idx="424">
                  <c:v>7562</c:v>
                </c:pt>
                <c:pt idx="425">
                  <c:v>7562</c:v>
                </c:pt>
                <c:pt idx="426">
                  <c:v>7562</c:v>
                </c:pt>
                <c:pt idx="427">
                  <c:v>7598</c:v>
                </c:pt>
                <c:pt idx="428">
                  <c:v>7623</c:v>
                </c:pt>
                <c:pt idx="429">
                  <c:v>7634</c:v>
                </c:pt>
                <c:pt idx="430">
                  <c:v>7864</c:v>
                </c:pt>
                <c:pt idx="431">
                  <c:v>7883</c:v>
                </c:pt>
                <c:pt idx="432">
                  <c:v>8010</c:v>
                </c:pt>
                <c:pt idx="433">
                  <c:v>8189</c:v>
                </c:pt>
                <c:pt idx="434">
                  <c:v>8323</c:v>
                </c:pt>
                <c:pt idx="435">
                  <c:v>8659</c:v>
                </c:pt>
                <c:pt idx="436">
                  <c:v>8670</c:v>
                </c:pt>
                <c:pt idx="437">
                  <c:v>8715</c:v>
                </c:pt>
                <c:pt idx="438">
                  <c:v>8892.5</c:v>
                </c:pt>
                <c:pt idx="439">
                  <c:v>8892.5</c:v>
                </c:pt>
                <c:pt idx="440">
                  <c:v>8933</c:v>
                </c:pt>
                <c:pt idx="441">
                  <c:v>8947</c:v>
                </c:pt>
                <c:pt idx="442">
                  <c:v>8950</c:v>
                </c:pt>
                <c:pt idx="443">
                  <c:v>8950</c:v>
                </c:pt>
                <c:pt idx="444">
                  <c:v>8950</c:v>
                </c:pt>
                <c:pt idx="445">
                  <c:v>8988</c:v>
                </c:pt>
                <c:pt idx="446">
                  <c:v>9151</c:v>
                </c:pt>
                <c:pt idx="447">
                  <c:v>9151</c:v>
                </c:pt>
                <c:pt idx="448">
                  <c:v>9188</c:v>
                </c:pt>
                <c:pt idx="449">
                  <c:v>9196</c:v>
                </c:pt>
                <c:pt idx="450">
                  <c:v>9204</c:v>
                </c:pt>
                <c:pt idx="451">
                  <c:v>9204</c:v>
                </c:pt>
                <c:pt idx="452">
                  <c:v>9204</c:v>
                </c:pt>
                <c:pt idx="453">
                  <c:v>9219.5</c:v>
                </c:pt>
                <c:pt idx="454">
                  <c:v>9238</c:v>
                </c:pt>
                <c:pt idx="455">
                  <c:v>9254</c:v>
                </c:pt>
                <c:pt idx="456">
                  <c:v>9371</c:v>
                </c:pt>
                <c:pt idx="457">
                  <c:v>9371</c:v>
                </c:pt>
                <c:pt idx="458">
                  <c:v>9371</c:v>
                </c:pt>
                <c:pt idx="459">
                  <c:v>9472</c:v>
                </c:pt>
                <c:pt idx="460">
                  <c:v>9472</c:v>
                </c:pt>
                <c:pt idx="461">
                  <c:v>9472</c:v>
                </c:pt>
                <c:pt idx="462">
                  <c:v>9514</c:v>
                </c:pt>
                <c:pt idx="463">
                  <c:v>9514</c:v>
                </c:pt>
                <c:pt idx="464">
                  <c:v>9514</c:v>
                </c:pt>
                <c:pt idx="465">
                  <c:v>9517</c:v>
                </c:pt>
                <c:pt idx="466">
                  <c:v>9651.5</c:v>
                </c:pt>
                <c:pt idx="467">
                  <c:v>9675</c:v>
                </c:pt>
                <c:pt idx="468">
                  <c:v>9996</c:v>
                </c:pt>
              </c:numCache>
            </c:numRef>
          </c:xVal>
          <c:yVal>
            <c:numRef>
              <c:f>'B (2)'!$M$21:$M$977</c:f>
              <c:numCache>
                <c:formatCode>General</c:formatCode>
                <c:ptCount val="95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3F6-47B5-B831-C358521008A6}"/>
            </c:ext>
          </c:extLst>
        </c:ser>
        <c:ser>
          <c:idx val="6"/>
          <c:order val="6"/>
          <c:tx>
            <c:strRef>
              <c:f>'B (2)'!$N$20</c:f>
              <c:strCache>
                <c:ptCount val="1"/>
                <c:pt idx="0">
                  <c:v>s7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(2)'!$D$21:$D$140</c:f>
                <c:numCache>
                  <c:formatCode>General</c:formatCode>
                  <c:ptCount val="120"/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3.0000000000000001E-3</c:v>
                  </c:pt>
                  <c:pt idx="61">
                    <c:v>3.0000000000000001E-3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6">
                    <c:v>0</c:v>
                  </c:pt>
                  <c:pt idx="77">
                    <c:v>0</c:v>
                  </c:pt>
                </c:numCache>
              </c:numRef>
            </c:plus>
            <c:minus>
              <c:numRef>
                <c:f>'B (2)'!$D$21:$D$140</c:f>
                <c:numCache>
                  <c:formatCode>General</c:formatCode>
                  <c:ptCount val="120"/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3.0000000000000001E-3</c:v>
                  </c:pt>
                  <c:pt idx="61">
                    <c:v>3.0000000000000001E-3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6">
                    <c:v>0</c:v>
                  </c:pt>
                  <c:pt idx="77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(2)'!$F$21:$F$977</c:f>
              <c:numCache>
                <c:formatCode>General</c:formatCode>
                <c:ptCount val="957"/>
                <c:pt idx="0">
                  <c:v>-6373</c:v>
                </c:pt>
                <c:pt idx="1">
                  <c:v>-3839</c:v>
                </c:pt>
                <c:pt idx="2">
                  <c:v>-3402</c:v>
                </c:pt>
                <c:pt idx="3">
                  <c:v>-3377</c:v>
                </c:pt>
                <c:pt idx="4">
                  <c:v>-3361</c:v>
                </c:pt>
                <c:pt idx="5">
                  <c:v>-3360</c:v>
                </c:pt>
                <c:pt idx="6">
                  <c:v>-3349</c:v>
                </c:pt>
                <c:pt idx="7">
                  <c:v>-3335</c:v>
                </c:pt>
                <c:pt idx="8">
                  <c:v>-3333</c:v>
                </c:pt>
                <c:pt idx="9">
                  <c:v>-3324</c:v>
                </c:pt>
                <c:pt idx="10">
                  <c:v>-3251</c:v>
                </c:pt>
                <c:pt idx="11">
                  <c:v>-3212</c:v>
                </c:pt>
                <c:pt idx="12">
                  <c:v>-3173</c:v>
                </c:pt>
                <c:pt idx="13">
                  <c:v>-3167</c:v>
                </c:pt>
                <c:pt idx="14">
                  <c:v>-3167</c:v>
                </c:pt>
                <c:pt idx="15">
                  <c:v>-3145</c:v>
                </c:pt>
                <c:pt idx="16">
                  <c:v>-3142</c:v>
                </c:pt>
                <c:pt idx="17">
                  <c:v>-3126</c:v>
                </c:pt>
                <c:pt idx="18">
                  <c:v>-3126</c:v>
                </c:pt>
                <c:pt idx="19">
                  <c:v>-3114</c:v>
                </c:pt>
                <c:pt idx="20">
                  <c:v>-3100</c:v>
                </c:pt>
                <c:pt idx="21">
                  <c:v>-3098</c:v>
                </c:pt>
                <c:pt idx="22">
                  <c:v>-3097</c:v>
                </c:pt>
                <c:pt idx="23">
                  <c:v>-3094</c:v>
                </c:pt>
                <c:pt idx="24">
                  <c:v>-3083</c:v>
                </c:pt>
                <c:pt idx="25">
                  <c:v>-3078</c:v>
                </c:pt>
                <c:pt idx="26">
                  <c:v>-3017</c:v>
                </c:pt>
                <c:pt idx="27">
                  <c:v>-3017</c:v>
                </c:pt>
                <c:pt idx="28">
                  <c:v>-2924</c:v>
                </c:pt>
                <c:pt idx="29">
                  <c:v>-2921</c:v>
                </c:pt>
                <c:pt idx="30">
                  <c:v>-2894</c:v>
                </c:pt>
                <c:pt idx="31">
                  <c:v>-2868</c:v>
                </c:pt>
                <c:pt idx="32">
                  <c:v>-2865</c:v>
                </c:pt>
                <c:pt idx="33">
                  <c:v>-2860</c:v>
                </c:pt>
                <c:pt idx="34">
                  <c:v>-2821</c:v>
                </c:pt>
                <c:pt idx="35">
                  <c:v>-2819</c:v>
                </c:pt>
                <c:pt idx="36">
                  <c:v>-2818</c:v>
                </c:pt>
                <c:pt idx="37">
                  <c:v>-2809</c:v>
                </c:pt>
                <c:pt idx="38">
                  <c:v>-2793</c:v>
                </c:pt>
                <c:pt idx="39">
                  <c:v>-2753</c:v>
                </c:pt>
                <c:pt idx="40">
                  <c:v>-2725</c:v>
                </c:pt>
                <c:pt idx="41">
                  <c:v>-2647</c:v>
                </c:pt>
                <c:pt idx="42">
                  <c:v>-2644</c:v>
                </c:pt>
                <c:pt idx="43">
                  <c:v>-2638</c:v>
                </c:pt>
                <c:pt idx="44">
                  <c:v>-2616</c:v>
                </c:pt>
                <c:pt idx="45">
                  <c:v>-2616</c:v>
                </c:pt>
                <c:pt idx="46">
                  <c:v>-2616</c:v>
                </c:pt>
                <c:pt idx="47">
                  <c:v>-2616</c:v>
                </c:pt>
                <c:pt idx="48">
                  <c:v>-2613</c:v>
                </c:pt>
                <c:pt idx="49">
                  <c:v>-2605</c:v>
                </c:pt>
                <c:pt idx="50">
                  <c:v>-2605</c:v>
                </c:pt>
                <c:pt idx="51">
                  <c:v>-2605</c:v>
                </c:pt>
                <c:pt idx="52">
                  <c:v>-2577</c:v>
                </c:pt>
                <c:pt idx="53">
                  <c:v>-2550</c:v>
                </c:pt>
                <c:pt idx="54">
                  <c:v>-2496</c:v>
                </c:pt>
                <c:pt idx="55">
                  <c:v>-2494</c:v>
                </c:pt>
                <c:pt idx="56">
                  <c:v>-2491</c:v>
                </c:pt>
                <c:pt idx="57">
                  <c:v>-2485</c:v>
                </c:pt>
                <c:pt idx="58">
                  <c:v>-2468</c:v>
                </c:pt>
                <c:pt idx="59">
                  <c:v>-2454</c:v>
                </c:pt>
                <c:pt idx="60">
                  <c:v>-2426</c:v>
                </c:pt>
                <c:pt idx="61">
                  <c:v>-2407</c:v>
                </c:pt>
                <c:pt idx="62">
                  <c:v>-2281</c:v>
                </c:pt>
                <c:pt idx="63">
                  <c:v>-2252</c:v>
                </c:pt>
                <c:pt idx="64">
                  <c:v>-2241</c:v>
                </c:pt>
                <c:pt idx="65">
                  <c:v>-2096</c:v>
                </c:pt>
                <c:pt idx="66">
                  <c:v>-2074</c:v>
                </c:pt>
                <c:pt idx="67">
                  <c:v>-2012</c:v>
                </c:pt>
                <c:pt idx="68">
                  <c:v>-1794</c:v>
                </c:pt>
                <c:pt idx="69">
                  <c:v>-1780</c:v>
                </c:pt>
                <c:pt idx="70">
                  <c:v>-1769</c:v>
                </c:pt>
                <c:pt idx="71">
                  <c:v>-1741</c:v>
                </c:pt>
                <c:pt idx="72">
                  <c:v>-1724</c:v>
                </c:pt>
                <c:pt idx="73">
                  <c:v>-1674</c:v>
                </c:pt>
                <c:pt idx="74">
                  <c:v>-1649</c:v>
                </c:pt>
                <c:pt idx="75">
                  <c:v>-1638</c:v>
                </c:pt>
                <c:pt idx="76">
                  <c:v>-1581</c:v>
                </c:pt>
                <c:pt idx="77">
                  <c:v>-1570</c:v>
                </c:pt>
                <c:pt idx="78">
                  <c:v>-1474</c:v>
                </c:pt>
                <c:pt idx="79">
                  <c:v>-1330</c:v>
                </c:pt>
                <c:pt idx="80">
                  <c:v>-1319</c:v>
                </c:pt>
                <c:pt idx="81">
                  <c:v>-1215</c:v>
                </c:pt>
                <c:pt idx="82">
                  <c:v>-1205</c:v>
                </c:pt>
                <c:pt idx="83">
                  <c:v>-1176</c:v>
                </c:pt>
                <c:pt idx="84">
                  <c:v>-1109</c:v>
                </c:pt>
                <c:pt idx="85">
                  <c:v>-1050</c:v>
                </c:pt>
                <c:pt idx="86">
                  <c:v>-997</c:v>
                </c:pt>
                <c:pt idx="87">
                  <c:v>-994</c:v>
                </c:pt>
                <c:pt idx="88">
                  <c:v>-988</c:v>
                </c:pt>
                <c:pt idx="89">
                  <c:v>-936</c:v>
                </c:pt>
                <c:pt idx="90">
                  <c:v>-882</c:v>
                </c:pt>
                <c:pt idx="91">
                  <c:v>-793</c:v>
                </c:pt>
                <c:pt idx="92">
                  <c:v>-778</c:v>
                </c:pt>
                <c:pt idx="93">
                  <c:v>-776</c:v>
                </c:pt>
                <c:pt idx="94">
                  <c:v>-765</c:v>
                </c:pt>
                <c:pt idx="95">
                  <c:v>-765</c:v>
                </c:pt>
                <c:pt idx="96">
                  <c:v>-717</c:v>
                </c:pt>
                <c:pt idx="97">
                  <c:v>-706</c:v>
                </c:pt>
                <c:pt idx="98">
                  <c:v>-703</c:v>
                </c:pt>
                <c:pt idx="99">
                  <c:v>-667</c:v>
                </c:pt>
                <c:pt idx="100">
                  <c:v>-658</c:v>
                </c:pt>
                <c:pt idx="101">
                  <c:v>-558</c:v>
                </c:pt>
                <c:pt idx="102">
                  <c:v>-532</c:v>
                </c:pt>
                <c:pt idx="103">
                  <c:v>-488</c:v>
                </c:pt>
                <c:pt idx="104">
                  <c:v>-485</c:v>
                </c:pt>
                <c:pt idx="105">
                  <c:v>-467</c:v>
                </c:pt>
                <c:pt idx="106">
                  <c:v>-467</c:v>
                </c:pt>
                <c:pt idx="107">
                  <c:v>-467</c:v>
                </c:pt>
                <c:pt idx="108">
                  <c:v>-451</c:v>
                </c:pt>
                <c:pt idx="109">
                  <c:v>-445</c:v>
                </c:pt>
                <c:pt idx="110">
                  <c:v>-443</c:v>
                </c:pt>
                <c:pt idx="111">
                  <c:v>-437</c:v>
                </c:pt>
                <c:pt idx="112">
                  <c:v>-415</c:v>
                </c:pt>
                <c:pt idx="113">
                  <c:v>-414</c:v>
                </c:pt>
                <c:pt idx="114">
                  <c:v>-414</c:v>
                </c:pt>
                <c:pt idx="115">
                  <c:v>-401</c:v>
                </c:pt>
                <c:pt idx="116">
                  <c:v>-400</c:v>
                </c:pt>
                <c:pt idx="117">
                  <c:v>-398</c:v>
                </c:pt>
                <c:pt idx="118">
                  <c:v>-398</c:v>
                </c:pt>
                <c:pt idx="119">
                  <c:v>-397</c:v>
                </c:pt>
                <c:pt idx="120">
                  <c:v>-387</c:v>
                </c:pt>
                <c:pt idx="121">
                  <c:v>-361</c:v>
                </c:pt>
                <c:pt idx="122">
                  <c:v>-356</c:v>
                </c:pt>
                <c:pt idx="123">
                  <c:v>-336</c:v>
                </c:pt>
                <c:pt idx="124">
                  <c:v>-252</c:v>
                </c:pt>
                <c:pt idx="125">
                  <c:v>-211</c:v>
                </c:pt>
                <c:pt idx="126">
                  <c:v>-208</c:v>
                </c:pt>
                <c:pt idx="127">
                  <c:v>-137</c:v>
                </c:pt>
                <c:pt idx="128">
                  <c:v>-129</c:v>
                </c:pt>
                <c:pt idx="129">
                  <c:v>-73</c:v>
                </c:pt>
                <c:pt idx="130">
                  <c:v>-14</c:v>
                </c:pt>
                <c:pt idx="131">
                  <c:v>-8</c:v>
                </c:pt>
                <c:pt idx="132">
                  <c:v>0</c:v>
                </c:pt>
                <c:pt idx="133">
                  <c:v>83</c:v>
                </c:pt>
                <c:pt idx="134">
                  <c:v>117</c:v>
                </c:pt>
                <c:pt idx="135">
                  <c:v>128</c:v>
                </c:pt>
                <c:pt idx="136">
                  <c:v>128</c:v>
                </c:pt>
                <c:pt idx="137">
                  <c:v>140</c:v>
                </c:pt>
                <c:pt idx="138">
                  <c:v>178</c:v>
                </c:pt>
                <c:pt idx="139">
                  <c:v>209</c:v>
                </c:pt>
                <c:pt idx="140">
                  <c:v>302</c:v>
                </c:pt>
                <c:pt idx="141">
                  <c:v>318</c:v>
                </c:pt>
                <c:pt idx="142">
                  <c:v>343</c:v>
                </c:pt>
                <c:pt idx="143">
                  <c:v>343</c:v>
                </c:pt>
                <c:pt idx="144">
                  <c:v>360</c:v>
                </c:pt>
                <c:pt idx="145">
                  <c:v>361</c:v>
                </c:pt>
                <c:pt idx="146">
                  <c:v>363</c:v>
                </c:pt>
                <c:pt idx="147">
                  <c:v>389</c:v>
                </c:pt>
                <c:pt idx="148">
                  <c:v>400</c:v>
                </c:pt>
                <c:pt idx="149">
                  <c:v>402</c:v>
                </c:pt>
                <c:pt idx="150">
                  <c:v>403</c:v>
                </c:pt>
                <c:pt idx="151">
                  <c:v>430</c:v>
                </c:pt>
                <c:pt idx="152">
                  <c:v>492</c:v>
                </c:pt>
                <c:pt idx="153">
                  <c:v>492</c:v>
                </c:pt>
                <c:pt idx="154">
                  <c:v>492</c:v>
                </c:pt>
                <c:pt idx="155">
                  <c:v>512</c:v>
                </c:pt>
                <c:pt idx="156">
                  <c:v>564</c:v>
                </c:pt>
                <c:pt idx="157">
                  <c:v>581</c:v>
                </c:pt>
                <c:pt idx="158">
                  <c:v>592</c:v>
                </c:pt>
                <c:pt idx="159">
                  <c:v>604</c:v>
                </c:pt>
                <c:pt idx="160">
                  <c:v>620</c:v>
                </c:pt>
                <c:pt idx="161">
                  <c:v>621</c:v>
                </c:pt>
                <c:pt idx="162">
                  <c:v>651</c:v>
                </c:pt>
                <c:pt idx="163">
                  <c:v>665</c:v>
                </c:pt>
                <c:pt idx="164">
                  <c:v>679</c:v>
                </c:pt>
                <c:pt idx="165">
                  <c:v>707</c:v>
                </c:pt>
                <c:pt idx="166">
                  <c:v>707</c:v>
                </c:pt>
                <c:pt idx="167">
                  <c:v>707</c:v>
                </c:pt>
                <c:pt idx="168">
                  <c:v>707</c:v>
                </c:pt>
                <c:pt idx="169">
                  <c:v>735</c:v>
                </c:pt>
                <c:pt idx="170">
                  <c:v>783</c:v>
                </c:pt>
                <c:pt idx="171">
                  <c:v>814</c:v>
                </c:pt>
                <c:pt idx="172">
                  <c:v>830</c:v>
                </c:pt>
                <c:pt idx="173">
                  <c:v>878</c:v>
                </c:pt>
                <c:pt idx="174">
                  <c:v>878</c:v>
                </c:pt>
                <c:pt idx="175">
                  <c:v>878</c:v>
                </c:pt>
                <c:pt idx="176">
                  <c:v>897</c:v>
                </c:pt>
                <c:pt idx="177">
                  <c:v>903</c:v>
                </c:pt>
                <c:pt idx="178">
                  <c:v>911</c:v>
                </c:pt>
                <c:pt idx="179">
                  <c:v>912</c:v>
                </c:pt>
                <c:pt idx="180">
                  <c:v>953</c:v>
                </c:pt>
                <c:pt idx="181">
                  <c:v>984</c:v>
                </c:pt>
                <c:pt idx="182">
                  <c:v>998</c:v>
                </c:pt>
                <c:pt idx="183">
                  <c:v>1006</c:v>
                </c:pt>
                <c:pt idx="184">
                  <c:v>1021</c:v>
                </c:pt>
                <c:pt idx="185">
                  <c:v>1102</c:v>
                </c:pt>
                <c:pt idx="186">
                  <c:v>1107</c:v>
                </c:pt>
                <c:pt idx="187">
                  <c:v>1110</c:v>
                </c:pt>
                <c:pt idx="188">
                  <c:v>1110</c:v>
                </c:pt>
                <c:pt idx="189">
                  <c:v>1110</c:v>
                </c:pt>
                <c:pt idx="190">
                  <c:v>1119</c:v>
                </c:pt>
                <c:pt idx="191">
                  <c:v>1122</c:v>
                </c:pt>
                <c:pt idx="192">
                  <c:v>1125</c:v>
                </c:pt>
                <c:pt idx="193">
                  <c:v>1146</c:v>
                </c:pt>
                <c:pt idx="194">
                  <c:v>1147</c:v>
                </c:pt>
                <c:pt idx="195">
                  <c:v>1150</c:v>
                </c:pt>
                <c:pt idx="196">
                  <c:v>1155</c:v>
                </c:pt>
                <c:pt idx="197">
                  <c:v>1163</c:v>
                </c:pt>
                <c:pt idx="198">
                  <c:v>1174</c:v>
                </c:pt>
                <c:pt idx="199">
                  <c:v>1174</c:v>
                </c:pt>
                <c:pt idx="200">
                  <c:v>1188</c:v>
                </c:pt>
                <c:pt idx="201">
                  <c:v>1191</c:v>
                </c:pt>
                <c:pt idx="202">
                  <c:v>1202</c:v>
                </c:pt>
                <c:pt idx="203">
                  <c:v>1269</c:v>
                </c:pt>
                <c:pt idx="204">
                  <c:v>1278</c:v>
                </c:pt>
                <c:pt idx="205">
                  <c:v>1309</c:v>
                </c:pt>
                <c:pt idx="206">
                  <c:v>1339</c:v>
                </c:pt>
                <c:pt idx="207">
                  <c:v>1345</c:v>
                </c:pt>
                <c:pt idx="208">
                  <c:v>1359</c:v>
                </c:pt>
                <c:pt idx="209">
                  <c:v>1364</c:v>
                </c:pt>
                <c:pt idx="210">
                  <c:v>1365</c:v>
                </c:pt>
                <c:pt idx="211">
                  <c:v>1378</c:v>
                </c:pt>
                <c:pt idx="212">
                  <c:v>1384</c:v>
                </c:pt>
                <c:pt idx="213">
                  <c:v>1406</c:v>
                </c:pt>
                <c:pt idx="214">
                  <c:v>1437</c:v>
                </c:pt>
                <c:pt idx="215">
                  <c:v>1465</c:v>
                </c:pt>
                <c:pt idx="216">
                  <c:v>1465</c:v>
                </c:pt>
                <c:pt idx="217">
                  <c:v>1490</c:v>
                </c:pt>
                <c:pt idx="218">
                  <c:v>1521</c:v>
                </c:pt>
                <c:pt idx="219">
                  <c:v>1591</c:v>
                </c:pt>
                <c:pt idx="220">
                  <c:v>1611</c:v>
                </c:pt>
                <c:pt idx="221">
                  <c:v>1638</c:v>
                </c:pt>
                <c:pt idx="222">
                  <c:v>1641</c:v>
                </c:pt>
                <c:pt idx="223">
                  <c:v>1641</c:v>
                </c:pt>
                <c:pt idx="224">
                  <c:v>1645</c:v>
                </c:pt>
                <c:pt idx="225">
                  <c:v>1653</c:v>
                </c:pt>
                <c:pt idx="226">
                  <c:v>1745</c:v>
                </c:pt>
                <c:pt idx="227">
                  <c:v>1753</c:v>
                </c:pt>
                <c:pt idx="228">
                  <c:v>1798</c:v>
                </c:pt>
                <c:pt idx="229">
                  <c:v>1823</c:v>
                </c:pt>
                <c:pt idx="230">
                  <c:v>1860</c:v>
                </c:pt>
                <c:pt idx="231">
                  <c:v>1863</c:v>
                </c:pt>
                <c:pt idx="232">
                  <c:v>1863</c:v>
                </c:pt>
                <c:pt idx="233">
                  <c:v>1882</c:v>
                </c:pt>
                <c:pt idx="234">
                  <c:v>1885</c:v>
                </c:pt>
                <c:pt idx="235">
                  <c:v>1887</c:v>
                </c:pt>
                <c:pt idx="236">
                  <c:v>1910</c:v>
                </c:pt>
                <c:pt idx="237">
                  <c:v>1913</c:v>
                </c:pt>
                <c:pt idx="238">
                  <c:v>1947</c:v>
                </c:pt>
                <c:pt idx="239">
                  <c:v>1949</c:v>
                </c:pt>
                <c:pt idx="240">
                  <c:v>1967</c:v>
                </c:pt>
                <c:pt idx="241">
                  <c:v>1972</c:v>
                </c:pt>
                <c:pt idx="242">
                  <c:v>1983</c:v>
                </c:pt>
                <c:pt idx="243">
                  <c:v>1997</c:v>
                </c:pt>
                <c:pt idx="244">
                  <c:v>2006</c:v>
                </c:pt>
                <c:pt idx="245">
                  <c:v>2014</c:v>
                </c:pt>
                <c:pt idx="246">
                  <c:v>2030</c:v>
                </c:pt>
                <c:pt idx="247">
                  <c:v>2033</c:v>
                </c:pt>
                <c:pt idx="248">
                  <c:v>2061</c:v>
                </c:pt>
                <c:pt idx="249">
                  <c:v>2067</c:v>
                </c:pt>
                <c:pt idx="250">
                  <c:v>2081</c:v>
                </c:pt>
                <c:pt idx="251">
                  <c:v>2097</c:v>
                </c:pt>
                <c:pt idx="252">
                  <c:v>2097</c:v>
                </c:pt>
                <c:pt idx="253">
                  <c:v>2100</c:v>
                </c:pt>
                <c:pt idx="254">
                  <c:v>2139</c:v>
                </c:pt>
                <c:pt idx="255">
                  <c:v>2167</c:v>
                </c:pt>
                <c:pt idx="256">
                  <c:v>2188</c:v>
                </c:pt>
                <c:pt idx="257">
                  <c:v>2190</c:v>
                </c:pt>
                <c:pt idx="258">
                  <c:v>2207</c:v>
                </c:pt>
                <c:pt idx="259">
                  <c:v>2223</c:v>
                </c:pt>
                <c:pt idx="260">
                  <c:v>2268</c:v>
                </c:pt>
                <c:pt idx="261">
                  <c:v>2280</c:v>
                </c:pt>
                <c:pt idx="262">
                  <c:v>2296</c:v>
                </c:pt>
                <c:pt idx="263">
                  <c:v>2296</c:v>
                </c:pt>
                <c:pt idx="264">
                  <c:v>2335</c:v>
                </c:pt>
                <c:pt idx="265">
                  <c:v>2335</c:v>
                </c:pt>
                <c:pt idx="266">
                  <c:v>2344</c:v>
                </c:pt>
                <c:pt idx="267">
                  <c:v>2349</c:v>
                </c:pt>
                <c:pt idx="268">
                  <c:v>2402</c:v>
                </c:pt>
                <c:pt idx="269">
                  <c:v>2430</c:v>
                </c:pt>
                <c:pt idx="270">
                  <c:v>2465</c:v>
                </c:pt>
                <c:pt idx="271">
                  <c:v>2497</c:v>
                </c:pt>
                <c:pt idx="272">
                  <c:v>2534</c:v>
                </c:pt>
                <c:pt idx="273">
                  <c:v>2534</c:v>
                </c:pt>
                <c:pt idx="274">
                  <c:v>2601</c:v>
                </c:pt>
                <c:pt idx="275">
                  <c:v>2601</c:v>
                </c:pt>
                <c:pt idx="276">
                  <c:v>2604</c:v>
                </c:pt>
                <c:pt idx="277">
                  <c:v>2612</c:v>
                </c:pt>
                <c:pt idx="278">
                  <c:v>2690</c:v>
                </c:pt>
                <c:pt idx="279">
                  <c:v>2750</c:v>
                </c:pt>
                <c:pt idx="280">
                  <c:v>2755</c:v>
                </c:pt>
                <c:pt idx="281">
                  <c:v>2780</c:v>
                </c:pt>
                <c:pt idx="282">
                  <c:v>2791</c:v>
                </c:pt>
                <c:pt idx="283">
                  <c:v>2823</c:v>
                </c:pt>
                <c:pt idx="284">
                  <c:v>2836</c:v>
                </c:pt>
                <c:pt idx="285">
                  <c:v>2839</c:v>
                </c:pt>
                <c:pt idx="286">
                  <c:v>2850</c:v>
                </c:pt>
                <c:pt idx="287">
                  <c:v>2859</c:v>
                </c:pt>
                <c:pt idx="288">
                  <c:v>2934</c:v>
                </c:pt>
                <c:pt idx="289">
                  <c:v>2965</c:v>
                </c:pt>
                <c:pt idx="290">
                  <c:v>2995</c:v>
                </c:pt>
                <c:pt idx="291">
                  <c:v>3015</c:v>
                </c:pt>
                <c:pt idx="292">
                  <c:v>3057</c:v>
                </c:pt>
                <c:pt idx="293">
                  <c:v>3058</c:v>
                </c:pt>
                <c:pt idx="294">
                  <c:v>3058</c:v>
                </c:pt>
                <c:pt idx="295">
                  <c:v>3069</c:v>
                </c:pt>
                <c:pt idx="296">
                  <c:v>3161</c:v>
                </c:pt>
                <c:pt idx="297">
                  <c:v>3188</c:v>
                </c:pt>
                <c:pt idx="298">
                  <c:v>3240</c:v>
                </c:pt>
                <c:pt idx="299">
                  <c:v>3275</c:v>
                </c:pt>
                <c:pt idx="300">
                  <c:v>3287</c:v>
                </c:pt>
                <c:pt idx="301">
                  <c:v>3303</c:v>
                </c:pt>
                <c:pt idx="302">
                  <c:v>3303</c:v>
                </c:pt>
                <c:pt idx="303">
                  <c:v>3317</c:v>
                </c:pt>
                <c:pt idx="304">
                  <c:v>3401</c:v>
                </c:pt>
                <c:pt idx="305">
                  <c:v>3477</c:v>
                </c:pt>
                <c:pt idx="306">
                  <c:v>3483</c:v>
                </c:pt>
                <c:pt idx="307">
                  <c:v>3533</c:v>
                </c:pt>
                <c:pt idx="308">
                  <c:v>3580</c:v>
                </c:pt>
                <c:pt idx="309">
                  <c:v>3608</c:v>
                </c:pt>
                <c:pt idx="310">
                  <c:v>3756</c:v>
                </c:pt>
                <c:pt idx="311">
                  <c:v>3821</c:v>
                </c:pt>
                <c:pt idx="312">
                  <c:v>3840</c:v>
                </c:pt>
                <c:pt idx="313">
                  <c:v>3844</c:v>
                </c:pt>
                <c:pt idx="314">
                  <c:v>3883</c:v>
                </c:pt>
                <c:pt idx="315">
                  <c:v>3919</c:v>
                </c:pt>
                <c:pt idx="316">
                  <c:v>3989</c:v>
                </c:pt>
                <c:pt idx="317">
                  <c:v>4023</c:v>
                </c:pt>
                <c:pt idx="318">
                  <c:v>4059</c:v>
                </c:pt>
                <c:pt idx="319">
                  <c:v>4095</c:v>
                </c:pt>
                <c:pt idx="320">
                  <c:v>4120</c:v>
                </c:pt>
                <c:pt idx="321">
                  <c:v>4129</c:v>
                </c:pt>
                <c:pt idx="322">
                  <c:v>4179</c:v>
                </c:pt>
                <c:pt idx="323">
                  <c:v>4199</c:v>
                </c:pt>
                <c:pt idx="324">
                  <c:v>4252</c:v>
                </c:pt>
                <c:pt idx="325">
                  <c:v>4255</c:v>
                </c:pt>
                <c:pt idx="326">
                  <c:v>4261</c:v>
                </c:pt>
                <c:pt idx="327">
                  <c:v>4325</c:v>
                </c:pt>
                <c:pt idx="328">
                  <c:v>4378</c:v>
                </c:pt>
                <c:pt idx="329">
                  <c:v>4384</c:v>
                </c:pt>
                <c:pt idx="330">
                  <c:v>4400</c:v>
                </c:pt>
                <c:pt idx="331">
                  <c:v>4412</c:v>
                </c:pt>
                <c:pt idx="332">
                  <c:v>4439</c:v>
                </c:pt>
                <c:pt idx="333">
                  <c:v>4470</c:v>
                </c:pt>
                <c:pt idx="334">
                  <c:v>4490</c:v>
                </c:pt>
                <c:pt idx="335">
                  <c:v>4517</c:v>
                </c:pt>
                <c:pt idx="336">
                  <c:v>4557</c:v>
                </c:pt>
                <c:pt idx="337">
                  <c:v>4585</c:v>
                </c:pt>
                <c:pt idx="338">
                  <c:v>4599</c:v>
                </c:pt>
                <c:pt idx="339">
                  <c:v>4624</c:v>
                </c:pt>
                <c:pt idx="340">
                  <c:v>4627</c:v>
                </c:pt>
                <c:pt idx="341">
                  <c:v>4632</c:v>
                </c:pt>
                <c:pt idx="342">
                  <c:v>4674</c:v>
                </c:pt>
                <c:pt idx="343">
                  <c:v>4674</c:v>
                </c:pt>
                <c:pt idx="344">
                  <c:v>4692</c:v>
                </c:pt>
                <c:pt idx="345">
                  <c:v>4730</c:v>
                </c:pt>
                <c:pt idx="346">
                  <c:v>4750</c:v>
                </c:pt>
                <c:pt idx="347">
                  <c:v>4756</c:v>
                </c:pt>
                <c:pt idx="348">
                  <c:v>4773</c:v>
                </c:pt>
                <c:pt idx="349">
                  <c:v>4834</c:v>
                </c:pt>
                <c:pt idx="350">
                  <c:v>4870</c:v>
                </c:pt>
                <c:pt idx="351">
                  <c:v>4884</c:v>
                </c:pt>
                <c:pt idx="352">
                  <c:v>4892</c:v>
                </c:pt>
                <c:pt idx="353">
                  <c:v>4932</c:v>
                </c:pt>
                <c:pt idx="354">
                  <c:v>4938</c:v>
                </c:pt>
                <c:pt idx="355">
                  <c:v>4949</c:v>
                </c:pt>
                <c:pt idx="356">
                  <c:v>4965</c:v>
                </c:pt>
                <c:pt idx="357">
                  <c:v>4988</c:v>
                </c:pt>
                <c:pt idx="358">
                  <c:v>5007</c:v>
                </c:pt>
                <c:pt idx="359">
                  <c:v>5021</c:v>
                </c:pt>
                <c:pt idx="360">
                  <c:v>5066</c:v>
                </c:pt>
                <c:pt idx="361">
                  <c:v>5144</c:v>
                </c:pt>
                <c:pt idx="362">
                  <c:v>5144</c:v>
                </c:pt>
                <c:pt idx="363">
                  <c:v>5169</c:v>
                </c:pt>
                <c:pt idx="364">
                  <c:v>5172</c:v>
                </c:pt>
                <c:pt idx="365">
                  <c:v>5214</c:v>
                </c:pt>
                <c:pt idx="366">
                  <c:v>5214</c:v>
                </c:pt>
                <c:pt idx="367">
                  <c:v>5215</c:v>
                </c:pt>
                <c:pt idx="368">
                  <c:v>5251</c:v>
                </c:pt>
                <c:pt idx="369">
                  <c:v>5254</c:v>
                </c:pt>
                <c:pt idx="370">
                  <c:v>5324</c:v>
                </c:pt>
                <c:pt idx="371">
                  <c:v>5345</c:v>
                </c:pt>
                <c:pt idx="372">
                  <c:v>5416</c:v>
                </c:pt>
                <c:pt idx="373">
                  <c:v>5450</c:v>
                </c:pt>
                <c:pt idx="374">
                  <c:v>5458</c:v>
                </c:pt>
                <c:pt idx="375">
                  <c:v>5483</c:v>
                </c:pt>
                <c:pt idx="376">
                  <c:v>5489</c:v>
                </c:pt>
                <c:pt idx="377">
                  <c:v>5489</c:v>
                </c:pt>
                <c:pt idx="378">
                  <c:v>5489</c:v>
                </c:pt>
                <c:pt idx="379">
                  <c:v>5489</c:v>
                </c:pt>
                <c:pt idx="380">
                  <c:v>5489</c:v>
                </c:pt>
                <c:pt idx="381">
                  <c:v>5514</c:v>
                </c:pt>
                <c:pt idx="382">
                  <c:v>5517</c:v>
                </c:pt>
                <c:pt idx="383">
                  <c:v>5556</c:v>
                </c:pt>
                <c:pt idx="384">
                  <c:v>5556</c:v>
                </c:pt>
                <c:pt idx="385">
                  <c:v>5626</c:v>
                </c:pt>
                <c:pt idx="386">
                  <c:v>5712</c:v>
                </c:pt>
                <c:pt idx="387">
                  <c:v>5723</c:v>
                </c:pt>
                <c:pt idx="388">
                  <c:v>5726</c:v>
                </c:pt>
                <c:pt idx="389">
                  <c:v>5825</c:v>
                </c:pt>
                <c:pt idx="390">
                  <c:v>5858</c:v>
                </c:pt>
                <c:pt idx="391">
                  <c:v>5909</c:v>
                </c:pt>
                <c:pt idx="392">
                  <c:v>5909</c:v>
                </c:pt>
                <c:pt idx="393">
                  <c:v>6012</c:v>
                </c:pt>
                <c:pt idx="394">
                  <c:v>6015</c:v>
                </c:pt>
                <c:pt idx="395">
                  <c:v>6015</c:v>
                </c:pt>
                <c:pt idx="396">
                  <c:v>6015</c:v>
                </c:pt>
                <c:pt idx="397">
                  <c:v>6018</c:v>
                </c:pt>
                <c:pt idx="398">
                  <c:v>6110</c:v>
                </c:pt>
                <c:pt idx="399">
                  <c:v>6406</c:v>
                </c:pt>
                <c:pt idx="400">
                  <c:v>6406</c:v>
                </c:pt>
                <c:pt idx="401">
                  <c:v>6406</c:v>
                </c:pt>
                <c:pt idx="402">
                  <c:v>6406</c:v>
                </c:pt>
                <c:pt idx="403">
                  <c:v>6535</c:v>
                </c:pt>
                <c:pt idx="404">
                  <c:v>6703</c:v>
                </c:pt>
                <c:pt idx="405">
                  <c:v>6706</c:v>
                </c:pt>
                <c:pt idx="406">
                  <c:v>6784</c:v>
                </c:pt>
                <c:pt idx="407">
                  <c:v>6785.5</c:v>
                </c:pt>
                <c:pt idx="408">
                  <c:v>6829</c:v>
                </c:pt>
                <c:pt idx="409">
                  <c:v>6830.5</c:v>
                </c:pt>
                <c:pt idx="410">
                  <c:v>6832</c:v>
                </c:pt>
                <c:pt idx="411">
                  <c:v>6879</c:v>
                </c:pt>
                <c:pt idx="412">
                  <c:v>6901</c:v>
                </c:pt>
                <c:pt idx="413">
                  <c:v>7153</c:v>
                </c:pt>
                <c:pt idx="414">
                  <c:v>7153</c:v>
                </c:pt>
                <c:pt idx="415">
                  <c:v>7181</c:v>
                </c:pt>
                <c:pt idx="416">
                  <c:v>7195</c:v>
                </c:pt>
                <c:pt idx="417">
                  <c:v>7217</c:v>
                </c:pt>
                <c:pt idx="418">
                  <c:v>7221.5</c:v>
                </c:pt>
                <c:pt idx="419">
                  <c:v>7243.5</c:v>
                </c:pt>
                <c:pt idx="420">
                  <c:v>7299</c:v>
                </c:pt>
                <c:pt idx="421">
                  <c:v>7314</c:v>
                </c:pt>
                <c:pt idx="422">
                  <c:v>7354</c:v>
                </c:pt>
                <c:pt idx="423">
                  <c:v>7369</c:v>
                </c:pt>
                <c:pt idx="424">
                  <c:v>7562</c:v>
                </c:pt>
                <c:pt idx="425">
                  <c:v>7562</c:v>
                </c:pt>
                <c:pt idx="426">
                  <c:v>7562</c:v>
                </c:pt>
                <c:pt idx="427">
                  <c:v>7598</c:v>
                </c:pt>
                <c:pt idx="428">
                  <c:v>7623</c:v>
                </c:pt>
                <c:pt idx="429">
                  <c:v>7634</c:v>
                </c:pt>
                <c:pt idx="430">
                  <c:v>7864</c:v>
                </c:pt>
                <c:pt idx="431">
                  <c:v>7883</c:v>
                </c:pt>
                <c:pt idx="432">
                  <c:v>8010</c:v>
                </c:pt>
                <c:pt idx="433">
                  <c:v>8189</c:v>
                </c:pt>
                <c:pt idx="434">
                  <c:v>8323</c:v>
                </c:pt>
                <c:pt idx="435">
                  <c:v>8659</c:v>
                </c:pt>
                <c:pt idx="436">
                  <c:v>8670</c:v>
                </c:pt>
                <c:pt idx="437">
                  <c:v>8715</c:v>
                </c:pt>
                <c:pt idx="438">
                  <c:v>8892.5</c:v>
                </c:pt>
                <c:pt idx="439">
                  <c:v>8892.5</c:v>
                </c:pt>
                <c:pt idx="440">
                  <c:v>8933</c:v>
                </c:pt>
                <c:pt idx="441">
                  <c:v>8947</c:v>
                </c:pt>
                <c:pt idx="442">
                  <c:v>8950</c:v>
                </c:pt>
                <c:pt idx="443">
                  <c:v>8950</c:v>
                </c:pt>
                <c:pt idx="444">
                  <c:v>8950</c:v>
                </c:pt>
                <c:pt idx="445">
                  <c:v>8988</c:v>
                </c:pt>
                <c:pt idx="446">
                  <c:v>9151</c:v>
                </c:pt>
                <c:pt idx="447">
                  <c:v>9151</c:v>
                </c:pt>
                <c:pt idx="448">
                  <c:v>9188</c:v>
                </c:pt>
                <c:pt idx="449">
                  <c:v>9196</c:v>
                </c:pt>
                <c:pt idx="450">
                  <c:v>9204</c:v>
                </c:pt>
                <c:pt idx="451">
                  <c:v>9204</c:v>
                </c:pt>
                <c:pt idx="452">
                  <c:v>9204</c:v>
                </c:pt>
                <c:pt idx="453">
                  <c:v>9219.5</c:v>
                </c:pt>
                <c:pt idx="454">
                  <c:v>9238</c:v>
                </c:pt>
                <c:pt idx="455">
                  <c:v>9254</c:v>
                </c:pt>
                <c:pt idx="456">
                  <c:v>9371</c:v>
                </c:pt>
                <c:pt idx="457">
                  <c:v>9371</c:v>
                </c:pt>
                <c:pt idx="458">
                  <c:v>9371</c:v>
                </c:pt>
                <c:pt idx="459">
                  <c:v>9472</c:v>
                </c:pt>
                <c:pt idx="460">
                  <c:v>9472</c:v>
                </c:pt>
                <c:pt idx="461">
                  <c:v>9472</c:v>
                </c:pt>
                <c:pt idx="462">
                  <c:v>9514</c:v>
                </c:pt>
                <c:pt idx="463">
                  <c:v>9514</c:v>
                </c:pt>
                <c:pt idx="464">
                  <c:v>9514</c:v>
                </c:pt>
                <c:pt idx="465">
                  <c:v>9517</c:v>
                </c:pt>
                <c:pt idx="466">
                  <c:v>9651.5</c:v>
                </c:pt>
                <c:pt idx="467">
                  <c:v>9675</c:v>
                </c:pt>
                <c:pt idx="468">
                  <c:v>9996</c:v>
                </c:pt>
              </c:numCache>
            </c:numRef>
          </c:xVal>
          <c:yVal>
            <c:numRef>
              <c:f>'B (2)'!$N$21:$N$977</c:f>
              <c:numCache>
                <c:formatCode>General</c:formatCode>
                <c:ptCount val="95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3F6-47B5-B831-C358521008A6}"/>
            </c:ext>
          </c:extLst>
        </c:ser>
        <c:ser>
          <c:idx val="7"/>
          <c:order val="7"/>
          <c:tx>
            <c:strRef>
              <c:f>'B (2)'!$AX$1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'B (2)'!$AW$2:$AW$96</c:f>
              <c:numCache>
                <c:formatCode>General</c:formatCode>
                <c:ptCount val="95"/>
                <c:pt idx="0">
                  <c:v>-7000</c:v>
                </c:pt>
                <c:pt idx="1">
                  <c:v>-6800</c:v>
                </c:pt>
                <c:pt idx="2">
                  <c:v>-6600</c:v>
                </c:pt>
                <c:pt idx="3">
                  <c:v>-6400</c:v>
                </c:pt>
                <c:pt idx="4">
                  <c:v>-6200</c:v>
                </c:pt>
                <c:pt idx="5">
                  <c:v>-6000</c:v>
                </c:pt>
                <c:pt idx="6">
                  <c:v>-5800</c:v>
                </c:pt>
                <c:pt idx="7">
                  <c:v>-5600</c:v>
                </c:pt>
                <c:pt idx="8">
                  <c:v>-5400</c:v>
                </c:pt>
                <c:pt idx="9">
                  <c:v>-5200</c:v>
                </c:pt>
                <c:pt idx="10">
                  <c:v>-5000</c:v>
                </c:pt>
                <c:pt idx="11">
                  <c:v>-4800</c:v>
                </c:pt>
                <c:pt idx="12">
                  <c:v>-4600</c:v>
                </c:pt>
                <c:pt idx="13">
                  <c:v>-4400</c:v>
                </c:pt>
                <c:pt idx="14">
                  <c:v>-4200</c:v>
                </c:pt>
                <c:pt idx="15">
                  <c:v>-4000</c:v>
                </c:pt>
                <c:pt idx="16">
                  <c:v>-3800</c:v>
                </c:pt>
                <c:pt idx="17">
                  <c:v>-3600</c:v>
                </c:pt>
                <c:pt idx="18">
                  <c:v>-3400</c:v>
                </c:pt>
                <c:pt idx="19">
                  <c:v>-3200</c:v>
                </c:pt>
                <c:pt idx="20">
                  <c:v>-3000</c:v>
                </c:pt>
                <c:pt idx="21">
                  <c:v>-2800</c:v>
                </c:pt>
                <c:pt idx="22">
                  <c:v>-2600</c:v>
                </c:pt>
                <c:pt idx="23">
                  <c:v>-2400</c:v>
                </c:pt>
                <c:pt idx="24">
                  <c:v>-2200</c:v>
                </c:pt>
                <c:pt idx="25">
                  <c:v>-2000</c:v>
                </c:pt>
                <c:pt idx="26">
                  <c:v>-1800</c:v>
                </c:pt>
                <c:pt idx="27">
                  <c:v>-1600</c:v>
                </c:pt>
                <c:pt idx="28">
                  <c:v>-1400</c:v>
                </c:pt>
                <c:pt idx="29">
                  <c:v>-1200</c:v>
                </c:pt>
                <c:pt idx="30">
                  <c:v>-1000</c:v>
                </c:pt>
                <c:pt idx="31">
                  <c:v>-800</c:v>
                </c:pt>
                <c:pt idx="32">
                  <c:v>-600</c:v>
                </c:pt>
                <c:pt idx="33">
                  <c:v>-400</c:v>
                </c:pt>
                <c:pt idx="34">
                  <c:v>-200</c:v>
                </c:pt>
                <c:pt idx="35">
                  <c:v>0</c:v>
                </c:pt>
                <c:pt idx="36">
                  <c:v>200</c:v>
                </c:pt>
                <c:pt idx="37">
                  <c:v>400</c:v>
                </c:pt>
                <c:pt idx="38">
                  <c:v>600</c:v>
                </c:pt>
                <c:pt idx="39">
                  <c:v>800</c:v>
                </c:pt>
                <c:pt idx="40">
                  <c:v>1000</c:v>
                </c:pt>
                <c:pt idx="41">
                  <c:v>1200</c:v>
                </c:pt>
                <c:pt idx="42">
                  <c:v>1400</c:v>
                </c:pt>
                <c:pt idx="43">
                  <c:v>1600</c:v>
                </c:pt>
                <c:pt idx="44">
                  <c:v>1800</c:v>
                </c:pt>
                <c:pt idx="45">
                  <c:v>2000</c:v>
                </c:pt>
                <c:pt idx="46">
                  <c:v>2200</c:v>
                </c:pt>
                <c:pt idx="47">
                  <c:v>2400</c:v>
                </c:pt>
                <c:pt idx="48">
                  <c:v>2600</c:v>
                </c:pt>
                <c:pt idx="49">
                  <c:v>2800</c:v>
                </c:pt>
                <c:pt idx="50">
                  <c:v>3000</c:v>
                </c:pt>
                <c:pt idx="51">
                  <c:v>3200</c:v>
                </c:pt>
                <c:pt idx="52">
                  <c:v>3400</c:v>
                </c:pt>
                <c:pt idx="53">
                  <c:v>3600</c:v>
                </c:pt>
                <c:pt idx="54">
                  <c:v>3800</c:v>
                </c:pt>
                <c:pt idx="55">
                  <c:v>4000</c:v>
                </c:pt>
                <c:pt idx="56">
                  <c:v>4200</c:v>
                </c:pt>
                <c:pt idx="57">
                  <c:v>4400</c:v>
                </c:pt>
                <c:pt idx="58">
                  <c:v>4600</c:v>
                </c:pt>
                <c:pt idx="59">
                  <c:v>4800</c:v>
                </c:pt>
                <c:pt idx="60">
                  <c:v>5000</c:v>
                </c:pt>
                <c:pt idx="61">
                  <c:v>5200</c:v>
                </c:pt>
                <c:pt idx="62">
                  <c:v>5400</c:v>
                </c:pt>
                <c:pt idx="63">
                  <c:v>5600</c:v>
                </c:pt>
                <c:pt idx="64">
                  <c:v>5800</c:v>
                </c:pt>
                <c:pt idx="65">
                  <c:v>6000</c:v>
                </c:pt>
                <c:pt idx="66">
                  <c:v>6200</c:v>
                </c:pt>
                <c:pt idx="67">
                  <c:v>6400</c:v>
                </c:pt>
                <c:pt idx="68">
                  <c:v>6600</c:v>
                </c:pt>
                <c:pt idx="69">
                  <c:v>6800</c:v>
                </c:pt>
                <c:pt idx="70">
                  <c:v>7000</c:v>
                </c:pt>
                <c:pt idx="71">
                  <c:v>7200</c:v>
                </c:pt>
                <c:pt idx="72">
                  <c:v>7400</c:v>
                </c:pt>
                <c:pt idx="73">
                  <c:v>7600</c:v>
                </c:pt>
                <c:pt idx="74">
                  <c:v>7800</c:v>
                </c:pt>
                <c:pt idx="75">
                  <c:v>8000</c:v>
                </c:pt>
                <c:pt idx="76">
                  <c:v>8200</c:v>
                </c:pt>
                <c:pt idx="77">
                  <c:v>8400</c:v>
                </c:pt>
                <c:pt idx="78">
                  <c:v>8600</c:v>
                </c:pt>
                <c:pt idx="79">
                  <c:v>8800</c:v>
                </c:pt>
                <c:pt idx="80">
                  <c:v>9000</c:v>
                </c:pt>
                <c:pt idx="81">
                  <c:v>9200</c:v>
                </c:pt>
                <c:pt idx="82">
                  <c:v>9400</c:v>
                </c:pt>
                <c:pt idx="83">
                  <c:v>9600</c:v>
                </c:pt>
                <c:pt idx="84">
                  <c:v>9800</c:v>
                </c:pt>
                <c:pt idx="85">
                  <c:v>10000</c:v>
                </c:pt>
                <c:pt idx="86">
                  <c:v>10200</c:v>
                </c:pt>
                <c:pt idx="87">
                  <c:v>10400</c:v>
                </c:pt>
                <c:pt idx="88">
                  <c:v>10600</c:v>
                </c:pt>
                <c:pt idx="89">
                  <c:v>10800</c:v>
                </c:pt>
                <c:pt idx="90">
                  <c:v>11000</c:v>
                </c:pt>
                <c:pt idx="91">
                  <c:v>11200</c:v>
                </c:pt>
                <c:pt idx="92">
                  <c:v>11400</c:v>
                </c:pt>
                <c:pt idx="93">
                  <c:v>11600</c:v>
                </c:pt>
                <c:pt idx="94">
                  <c:v>11800</c:v>
                </c:pt>
              </c:numCache>
            </c:numRef>
          </c:xVal>
          <c:yVal>
            <c:numRef>
              <c:f>'B (2)'!$AX$2:$AX$96</c:f>
              <c:numCache>
                <c:formatCode>General</c:formatCode>
                <c:ptCount val="95"/>
                <c:pt idx="0">
                  <c:v>2.3224591931957597E-2</c:v>
                </c:pt>
                <c:pt idx="1">
                  <c:v>2.2106111583486715E-2</c:v>
                </c:pt>
                <c:pt idx="2">
                  <c:v>2.0786608357372047E-2</c:v>
                </c:pt>
                <c:pt idx="3">
                  <c:v>1.9291878952587257E-2</c:v>
                </c:pt>
                <c:pt idx="4">
                  <c:v>1.7645858796620947E-2</c:v>
                </c:pt>
                <c:pt idx="5">
                  <c:v>1.5870856105142401E-2</c:v>
                </c:pt>
                <c:pt idx="6">
                  <c:v>1.3987792517235191E-2</c:v>
                </c:pt>
                <c:pt idx="7">
                  <c:v>1.2016438085705202E-2</c:v>
                </c:pt>
                <c:pt idx="8">
                  <c:v>9.9756362082260193E-3</c:v>
                </c:pt>
                <c:pt idx="9">
                  <c:v>7.8835191721561039E-3</c:v>
                </c:pt>
                <c:pt idx="10">
                  <c:v>5.7577174590793742E-3</c:v>
                </c:pt>
                <c:pt idx="11">
                  <c:v>3.6155662235553424E-3</c:v>
                </c:pt>
                <c:pt idx="12">
                  <c:v>1.4743113085889637E-3</c:v>
                </c:pt>
                <c:pt idx="13">
                  <c:v>-6.4868408714546973E-4</c:v>
                </c:pt>
                <c:pt idx="14">
                  <c:v>-2.7357314811809769E-3</c:v>
                </c:pt>
                <c:pt idx="15">
                  <c:v>-4.7686067046263216E-3</c:v>
                </c:pt>
                <c:pt idx="16">
                  <c:v>-6.7283344479428424E-3</c:v>
                </c:pt>
                <c:pt idx="17">
                  <c:v>-8.5949639827734396E-3</c:v>
                </c:pt>
                <c:pt idx="18">
                  <c:v>-1.0347332386495156E-2</c:v>
                </c:pt>
                <c:pt idx="19">
                  <c:v>-1.1962813883815262E-2</c:v>
                </c:pt>
                <c:pt idx="20">
                  <c:v>-1.341705881815855E-2</c:v>
                </c:pt>
                <c:pt idx="21">
                  <c:v>-1.4683733393914024E-2</c:v>
                </c:pt>
                <c:pt idx="22">
                  <c:v>-1.5734282157902766E-2</c:v>
                </c:pt>
                <c:pt idx="23">
                  <c:v>-1.6537750983981941E-2</c:v>
                </c:pt>
                <c:pt idx="24">
                  <c:v>-1.7060732913370621E-2</c:v>
                </c:pt>
                <c:pt idx="25">
                  <c:v>-1.7267538335524885E-2</c:v>
                </c:pt>
                <c:pt idx="26">
                  <c:v>-1.7120750700750469E-2</c:v>
                </c:pt>
                <c:pt idx="27">
                  <c:v>-1.6582411954567538E-2</c:v>
                </c:pt>
                <c:pt idx="28">
                  <c:v>-1.5616181137526908E-2</c:v>
                </c:pt>
                <c:pt idx="29">
                  <c:v>-1.4190895675182447E-2</c:v>
                </c:pt>
                <c:pt idx="30">
                  <c:v>-1.2285960791990595E-2</c:v>
                </c:pt>
                <c:pt idx="31">
                  <c:v>-9.8987382234233083E-3</c:v>
                </c:pt>
                <c:pt idx="32">
                  <c:v>-7.0533617361450461E-3</c:v>
                </c:pt>
                <c:pt idx="33">
                  <c:v>-3.8090317962128258E-3</c:v>
                </c:pt>
                <c:pt idx="34">
                  <c:v>-2.6424052248963555E-4</c:v>
                </c:pt>
                <c:pt idx="35">
                  <c:v>3.4471155238050962E-3</c:v>
                </c:pt>
                <c:pt idx="36">
                  <c:v>7.1695710464821033E-3</c:v>
                </c:pt>
                <c:pt idx="37">
                  <c:v>1.0746995115733696E-2</c:v>
                </c:pt>
                <c:pt idx="38">
                  <c:v>1.4043563337530873E-2</c:v>
                </c:pt>
                <c:pt idx="39">
                  <c:v>1.6957804294506666E-2</c:v>
                </c:pt>
                <c:pt idx="40">
                  <c:v>1.9426822765483256E-2</c:v>
                </c:pt>
                <c:pt idx="41">
                  <c:v>2.1422469228425237E-2</c:v>
                </c:pt>
                <c:pt idx="42">
                  <c:v>2.2943405645098145E-2</c:v>
                </c:pt>
                <c:pt idx="43">
                  <c:v>2.4006550282535514E-2</c:v>
                </c:pt>
                <c:pt idx="44">
                  <c:v>2.463983290092955E-2</c:v>
                </c:pt>
                <c:pt idx="45">
                  <c:v>2.4876853159237503E-2</c:v>
                </c:pt>
                <c:pt idx="46">
                  <c:v>2.4753304062780146E-2</c:v>
                </c:pt>
                <c:pt idx="47">
                  <c:v>2.4304764609879129E-2</c:v>
                </c:pt>
                <c:pt idx="48">
                  <c:v>2.356545279446742E-2</c:v>
                </c:pt>
                <c:pt idx="49">
                  <c:v>2.2567607765299834E-2</c:v>
                </c:pt>
                <c:pt idx="50">
                  <c:v>2.1341263113066881E-2</c:v>
                </c:pt>
                <c:pt idx="51">
                  <c:v>1.9914252479685958E-2</c:v>
                </c:pt>
                <c:pt idx="52">
                  <c:v>1.8312346320784045E-2</c:v>
                </c:pt>
                <c:pt idx="53">
                  <c:v>1.6559456809667444E-2</c:v>
                </c:pt>
                <c:pt idx="54">
                  <c:v>1.4677872108466251E-2</c:v>
                </c:pt>
                <c:pt idx="55">
                  <c:v>1.2688496988047471E-2</c:v>
                </c:pt>
                <c:pt idx="56">
                  <c:v>1.0611087699056047E-2</c:v>
                </c:pt>
                <c:pt idx="57">
                  <c:v>8.4644767652743251E-3</c:v>
                </c:pt>
                <c:pt idx="58">
                  <c:v>6.2667884218799829E-3</c:v>
                </c:pt>
                <c:pt idx="59">
                  <c:v>4.035647861253812E-3</c:v>
                </c:pt>
                <c:pt idx="60">
                  <c:v>1.7883876930827596E-3</c:v>
                </c:pt>
                <c:pt idx="61">
                  <c:v>-4.5774603655726435E-4</c:v>
                </c:pt>
                <c:pt idx="62">
                  <c:v>-2.6853871652952502E-3</c:v>
                </c:pt>
                <c:pt idx="63">
                  <c:v>-4.8768414638508551E-3</c:v>
                </c:pt>
                <c:pt idx="64">
                  <c:v>-7.0138761863734432E-3</c:v>
                </c:pt>
                <c:pt idx="65">
                  <c:v>-9.0775045251373365E-3</c:v>
                </c:pt>
                <c:pt idx="66">
                  <c:v>-1.1047761187634689E-2</c:v>
                </c:pt>
                <c:pt idx="67">
                  <c:v>-1.2903465437341374E-2</c:v>
                </c:pt>
                <c:pt idx="68">
                  <c:v>-1.462197026016945E-2</c:v>
                </c:pt>
                <c:pt idx="69">
                  <c:v>-1.6178901252783616E-2</c:v>
                </c:pt>
                <c:pt idx="70">
                  <c:v>-1.7547896495030361E-2</c:v>
                </c:pt>
                <c:pt idx="71">
                  <c:v>-1.8700369546627949E-2</c:v>
                </c:pt>
                <c:pt idx="72">
                  <c:v>-1.9605333590863291E-2</c:v>
                </c:pt>
                <c:pt idx="73">
                  <c:v>-2.0229349489475808E-2</c:v>
                </c:pt>
                <c:pt idx="74">
                  <c:v>-2.0536699882079734E-2</c:v>
                </c:pt>
                <c:pt idx="75">
                  <c:v>-2.0489951475217837E-2</c:v>
                </c:pt>
                <c:pt idx="76">
                  <c:v>-2.0051150959588881E-2</c:v>
                </c:pt>
                <c:pt idx="77">
                  <c:v>-1.9183999336401924E-2</c:v>
                </c:pt>
                <c:pt idx="78">
                  <c:v>-1.7857434964055462E-2</c:v>
                </c:pt>
                <c:pt idx="79">
                  <c:v>-1.605104948288047E-2</c:v>
                </c:pt>
                <c:pt idx="80">
                  <c:v>-1.3762501662517199E-2</c:v>
                </c:pt>
                <c:pt idx="81">
                  <c:v>-1.1016342466507116E-2</c:v>
                </c:pt>
                <c:pt idx="82">
                  <c:v>-7.8722819338991421E-3</c:v>
                </c:pt>
                <c:pt idx="83">
                  <c:v>-4.4293312370206183E-3</c:v>
                </c:pt>
                <c:pt idx="84">
                  <c:v>-8.2178650923703787E-4</c:v>
                </c:pt>
                <c:pt idx="85">
                  <c:v>2.7947316733662295E-3</c:v>
                </c:pt>
                <c:pt idx="86">
                  <c:v>6.2642339044113992E-3</c:v>
                </c:pt>
                <c:pt idx="87">
                  <c:v>9.4512821507980391E-3</c:v>
                </c:pt>
                <c:pt idx="88">
                  <c:v>1.2254912737815916E-2</c:v>
                </c:pt>
                <c:pt idx="89">
                  <c:v>1.461273230606697E-2</c:v>
                </c:pt>
                <c:pt idx="90">
                  <c:v>1.6497005330274858E-2</c:v>
                </c:pt>
                <c:pt idx="91">
                  <c:v>1.7906691758659186E-2</c:v>
                </c:pt>
                <c:pt idx="92">
                  <c:v>1.885890016771594E-2</c:v>
                </c:pt>
                <c:pt idx="93">
                  <c:v>1.9381666709181494E-2</c:v>
                </c:pt>
                <c:pt idx="94">
                  <c:v>1.9508638926565507E-2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3F6-47B5-B831-C35852100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1959936"/>
        <c:axId val="1"/>
      </c:scatterChart>
      <c:valAx>
        <c:axId val="671959936"/>
        <c:scaling>
          <c:orientation val="minMax"/>
          <c:max val="12000"/>
          <c:min val="-8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"/>
              <c:y val="0.858668906386701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7397260273972601E-2"/>
              <c:y val="0.357334173228346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71959936"/>
        <c:crosses val="autoZero"/>
        <c:crossBetween val="midCat"/>
        <c:majorUnit val="0.02"/>
        <c:minorUnit val="4.0000000000000001E-3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2328767123287671"/>
          <c:y val="0.93066666666666664"/>
          <c:w val="0.85102739726027399"/>
          <c:h val="0.9839999999999999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Z Dra -- O-C Diagram</a:t>
            </a:r>
          </a:p>
        </c:rich>
      </c:tx>
      <c:layout>
        <c:manualLayout>
          <c:xMode val="edge"/>
          <c:yMode val="edge"/>
          <c:x val="0.36410310249680328"/>
          <c:y val="3.19148936170212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675236503800253"/>
          <c:y val="0.1170214285621527"/>
          <c:w val="0.80000133547231478"/>
          <c:h val="0.6702136363105109"/>
        </c:manualLayout>
      </c:layout>
      <c:scatterChart>
        <c:scatterStyle val="lineMarker"/>
        <c:varyColors val="0"/>
        <c:ser>
          <c:idx val="0"/>
          <c:order val="0"/>
          <c:tx>
            <c:strRef>
              <c:f>'B (2)'!$H$20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'B (2)'!$F$21:$F$977</c:f>
              <c:numCache>
                <c:formatCode>General</c:formatCode>
                <c:ptCount val="957"/>
                <c:pt idx="0">
                  <c:v>-6373</c:v>
                </c:pt>
                <c:pt idx="1">
                  <c:v>-3839</c:v>
                </c:pt>
                <c:pt idx="2">
                  <c:v>-3402</c:v>
                </c:pt>
                <c:pt idx="3">
                  <c:v>-3377</c:v>
                </c:pt>
                <c:pt idx="4">
                  <c:v>-3361</c:v>
                </c:pt>
                <c:pt idx="5">
                  <c:v>-3360</c:v>
                </c:pt>
                <c:pt idx="6">
                  <c:v>-3349</c:v>
                </c:pt>
                <c:pt idx="7">
                  <c:v>-3335</c:v>
                </c:pt>
                <c:pt idx="8">
                  <c:v>-3333</c:v>
                </c:pt>
                <c:pt idx="9">
                  <c:v>-3324</c:v>
                </c:pt>
                <c:pt idx="10">
                  <c:v>-3251</c:v>
                </c:pt>
                <c:pt idx="11">
                  <c:v>-3212</c:v>
                </c:pt>
                <c:pt idx="12">
                  <c:v>-3173</c:v>
                </c:pt>
                <c:pt idx="13">
                  <c:v>-3167</c:v>
                </c:pt>
                <c:pt idx="14">
                  <c:v>-3167</c:v>
                </c:pt>
                <c:pt idx="15">
                  <c:v>-3145</c:v>
                </c:pt>
                <c:pt idx="16">
                  <c:v>-3142</c:v>
                </c:pt>
                <c:pt idx="17">
                  <c:v>-3126</c:v>
                </c:pt>
                <c:pt idx="18">
                  <c:v>-3126</c:v>
                </c:pt>
                <c:pt idx="19">
                  <c:v>-3114</c:v>
                </c:pt>
                <c:pt idx="20">
                  <c:v>-3100</c:v>
                </c:pt>
                <c:pt idx="21">
                  <c:v>-3098</c:v>
                </c:pt>
                <c:pt idx="22">
                  <c:v>-3097</c:v>
                </c:pt>
                <c:pt idx="23">
                  <c:v>-3094</c:v>
                </c:pt>
                <c:pt idx="24">
                  <c:v>-3083</c:v>
                </c:pt>
                <c:pt idx="25">
                  <c:v>-3078</c:v>
                </c:pt>
                <c:pt idx="26">
                  <c:v>-3017</c:v>
                </c:pt>
                <c:pt idx="27">
                  <c:v>-3017</c:v>
                </c:pt>
                <c:pt idx="28">
                  <c:v>-2924</c:v>
                </c:pt>
                <c:pt idx="29">
                  <c:v>-2921</c:v>
                </c:pt>
                <c:pt idx="30">
                  <c:v>-2894</c:v>
                </c:pt>
                <c:pt idx="31">
                  <c:v>-2868</c:v>
                </c:pt>
                <c:pt idx="32">
                  <c:v>-2865</c:v>
                </c:pt>
                <c:pt idx="33">
                  <c:v>-2860</c:v>
                </c:pt>
                <c:pt idx="34">
                  <c:v>-2821</c:v>
                </c:pt>
                <c:pt idx="35">
                  <c:v>-2819</c:v>
                </c:pt>
                <c:pt idx="36">
                  <c:v>-2818</c:v>
                </c:pt>
                <c:pt idx="37">
                  <c:v>-2809</c:v>
                </c:pt>
                <c:pt idx="38">
                  <c:v>-2793</c:v>
                </c:pt>
                <c:pt idx="39">
                  <c:v>-2753</c:v>
                </c:pt>
                <c:pt idx="40">
                  <c:v>-2725</c:v>
                </c:pt>
                <c:pt idx="41">
                  <c:v>-2647</c:v>
                </c:pt>
                <c:pt idx="42">
                  <c:v>-2644</c:v>
                </c:pt>
                <c:pt idx="43">
                  <c:v>-2638</c:v>
                </c:pt>
                <c:pt idx="44">
                  <c:v>-2616</c:v>
                </c:pt>
                <c:pt idx="45">
                  <c:v>-2616</c:v>
                </c:pt>
                <c:pt idx="46">
                  <c:v>-2616</c:v>
                </c:pt>
                <c:pt idx="47">
                  <c:v>-2616</c:v>
                </c:pt>
                <c:pt idx="48">
                  <c:v>-2613</c:v>
                </c:pt>
                <c:pt idx="49">
                  <c:v>-2605</c:v>
                </c:pt>
                <c:pt idx="50">
                  <c:v>-2605</c:v>
                </c:pt>
                <c:pt idx="51">
                  <c:v>-2605</c:v>
                </c:pt>
                <c:pt idx="52">
                  <c:v>-2577</c:v>
                </c:pt>
                <c:pt idx="53">
                  <c:v>-2550</c:v>
                </c:pt>
                <c:pt idx="54">
                  <c:v>-2496</c:v>
                </c:pt>
                <c:pt idx="55">
                  <c:v>-2494</c:v>
                </c:pt>
                <c:pt idx="56">
                  <c:v>-2491</c:v>
                </c:pt>
                <c:pt idx="57">
                  <c:v>-2485</c:v>
                </c:pt>
                <c:pt idx="58">
                  <c:v>-2468</c:v>
                </c:pt>
                <c:pt idx="59">
                  <c:v>-2454</c:v>
                </c:pt>
                <c:pt idx="60">
                  <c:v>-2426</c:v>
                </c:pt>
                <c:pt idx="61">
                  <c:v>-2407</c:v>
                </c:pt>
                <c:pt idx="62">
                  <c:v>-2281</c:v>
                </c:pt>
                <c:pt idx="63">
                  <c:v>-2252</c:v>
                </c:pt>
                <c:pt idx="64">
                  <c:v>-2241</c:v>
                </c:pt>
                <c:pt idx="65">
                  <c:v>-2096</c:v>
                </c:pt>
                <c:pt idx="66">
                  <c:v>-2074</c:v>
                </c:pt>
                <c:pt idx="67">
                  <c:v>-2012</c:v>
                </c:pt>
                <c:pt idx="68">
                  <c:v>-1794</c:v>
                </c:pt>
                <c:pt idx="69">
                  <c:v>-1780</c:v>
                </c:pt>
                <c:pt idx="70">
                  <c:v>-1769</c:v>
                </c:pt>
                <c:pt idx="71">
                  <c:v>-1741</c:v>
                </c:pt>
                <c:pt idx="72">
                  <c:v>-1724</c:v>
                </c:pt>
                <c:pt idx="73">
                  <c:v>-1674</c:v>
                </c:pt>
                <c:pt idx="74">
                  <c:v>-1649</c:v>
                </c:pt>
                <c:pt idx="75">
                  <c:v>-1638</c:v>
                </c:pt>
                <c:pt idx="76">
                  <c:v>-1581</c:v>
                </c:pt>
                <c:pt idx="77">
                  <c:v>-1570</c:v>
                </c:pt>
                <c:pt idx="78">
                  <c:v>-1474</c:v>
                </c:pt>
                <c:pt idx="79">
                  <c:v>-1330</c:v>
                </c:pt>
                <c:pt idx="80">
                  <c:v>-1319</c:v>
                </c:pt>
                <c:pt idx="81">
                  <c:v>-1215</c:v>
                </c:pt>
                <c:pt idx="82">
                  <c:v>-1205</c:v>
                </c:pt>
                <c:pt idx="83">
                  <c:v>-1176</c:v>
                </c:pt>
                <c:pt idx="84">
                  <c:v>-1109</c:v>
                </c:pt>
                <c:pt idx="85">
                  <c:v>-1050</c:v>
                </c:pt>
                <c:pt idx="86">
                  <c:v>-997</c:v>
                </c:pt>
                <c:pt idx="87">
                  <c:v>-994</c:v>
                </c:pt>
                <c:pt idx="88">
                  <c:v>-988</c:v>
                </c:pt>
                <c:pt idx="89">
                  <c:v>-936</c:v>
                </c:pt>
                <c:pt idx="90">
                  <c:v>-882</c:v>
                </c:pt>
                <c:pt idx="91">
                  <c:v>-793</c:v>
                </c:pt>
                <c:pt idx="92">
                  <c:v>-778</c:v>
                </c:pt>
                <c:pt idx="93">
                  <c:v>-776</c:v>
                </c:pt>
                <c:pt idx="94">
                  <c:v>-765</c:v>
                </c:pt>
                <c:pt idx="95">
                  <c:v>-765</c:v>
                </c:pt>
                <c:pt idx="96">
                  <c:v>-717</c:v>
                </c:pt>
                <c:pt idx="97">
                  <c:v>-706</c:v>
                </c:pt>
                <c:pt idx="98">
                  <c:v>-703</c:v>
                </c:pt>
                <c:pt idx="99">
                  <c:v>-667</c:v>
                </c:pt>
                <c:pt idx="100">
                  <c:v>-658</c:v>
                </c:pt>
                <c:pt idx="101">
                  <c:v>-558</c:v>
                </c:pt>
                <c:pt idx="102">
                  <c:v>-532</c:v>
                </c:pt>
                <c:pt idx="103">
                  <c:v>-488</c:v>
                </c:pt>
                <c:pt idx="104">
                  <c:v>-485</c:v>
                </c:pt>
                <c:pt idx="105">
                  <c:v>-467</c:v>
                </c:pt>
                <c:pt idx="106">
                  <c:v>-467</c:v>
                </c:pt>
                <c:pt idx="107">
                  <c:v>-467</c:v>
                </c:pt>
                <c:pt idx="108">
                  <c:v>-451</c:v>
                </c:pt>
                <c:pt idx="109">
                  <c:v>-445</c:v>
                </c:pt>
                <c:pt idx="110">
                  <c:v>-443</c:v>
                </c:pt>
                <c:pt idx="111">
                  <c:v>-437</c:v>
                </c:pt>
                <c:pt idx="112">
                  <c:v>-415</c:v>
                </c:pt>
                <c:pt idx="113">
                  <c:v>-414</c:v>
                </c:pt>
                <c:pt idx="114">
                  <c:v>-414</c:v>
                </c:pt>
                <c:pt idx="115">
                  <c:v>-401</c:v>
                </c:pt>
                <c:pt idx="116">
                  <c:v>-400</c:v>
                </c:pt>
                <c:pt idx="117">
                  <c:v>-398</c:v>
                </c:pt>
                <c:pt idx="118">
                  <c:v>-398</c:v>
                </c:pt>
                <c:pt idx="119">
                  <c:v>-397</c:v>
                </c:pt>
                <c:pt idx="120">
                  <c:v>-387</c:v>
                </c:pt>
                <c:pt idx="121">
                  <c:v>-361</c:v>
                </c:pt>
                <c:pt idx="122">
                  <c:v>-356</c:v>
                </c:pt>
                <c:pt idx="123">
                  <c:v>-336</c:v>
                </c:pt>
                <c:pt idx="124">
                  <c:v>-252</c:v>
                </c:pt>
                <c:pt idx="125">
                  <c:v>-211</c:v>
                </c:pt>
                <c:pt idx="126">
                  <c:v>-208</c:v>
                </c:pt>
                <c:pt idx="127">
                  <c:v>-137</c:v>
                </c:pt>
                <c:pt idx="128">
                  <c:v>-129</c:v>
                </c:pt>
                <c:pt idx="129">
                  <c:v>-73</c:v>
                </c:pt>
                <c:pt idx="130">
                  <c:v>-14</c:v>
                </c:pt>
                <c:pt idx="131">
                  <c:v>-8</c:v>
                </c:pt>
                <c:pt idx="132">
                  <c:v>0</c:v>
                </c:pt>
                <c:pt idx="133">
                  <c:v>83</c:v>
                </c:pt>
                <c:pt idx="134">
                  <c:v>117</c:v>
                </c:pt>
                <c:pt idx="135">
                  <c:v>128</c:v>
                </c:pt>
                <c:pt idx="136">
                  <c:v>128</c:v>
                </c:pt>
                <c:pt idx="137">
                  <c:v>140</c:v>
                </c:pt>
                <c:pt idx="138">
                  <c:v>178</c:v>
                </c:pt>
                <c:pt idx="139">
                  <c:v>209</c:v>
                </c:pt>
                <c:pt idx="140">
                  <c:v>302</c:v>
                </c:pt>
                <c:pt idx="141">
                  <c:v>318</c:v>
                </c:pt>
                <c:pt idx="142">
                  <c:v>343</c:v>
                </c:pt>
                <c:pt idx="143">
                  <c:v>343</c:v>
                </c:pt>
                <c:pt idx="144">
                  <c:v>360</c:v>
                </c:pt>
                <c:pt idx="145">
                  <c:v>361</c:v>
                </c:pt>
                <c:pt idx="146">
                  <c:v>363</c:v>
                </c:pt>
                <c:pt idx="147">
                  <c:v>389</c:v>
                </c:pt>
                <c:pt idx="148">
                  <c:v>400</c:v>
                </c:pt>
                <c:pt idx="149">
                  <c:v>402</c:v>
                </c:pt>
                <c:pt idx="150">
                  <c:v>403</c:v>
                </c:pt>
                <c:pt idx="151">
                  <c:v>430</c:v>
                </c:pt>
                <c:pt idx="152">
                  <c:v>492</c:v>
                </c:pt>
                <c:pt idx="153">
                  <c:v>492</c:v>
                </c:pt>
                <c:pt idx="154">
                  <c:v>492</c:v>
                </c:pt>
                <c:pt idx="155">
                  <c:v>512</c:v>
                </c:pt>
                <c:pt idx="156">
                  <c:v>564</c:v>
                </c:pt>
                <c:pt idx="157">
                  <c:v>581</c:v>
                </c:pt>
                <c:pt idx="158">
                  <c:v>592</c:v>
                </c:pt>
                <c:pt idx="159">
                  <c:v>604</c:v>
                </c:pt>
                <c:pt idx="160">
                  <c:v>620</c:v>
                </c:pt>
                <c:pt idx="161">
                  <c:v>621</c:v>
                </c:pt>
                <c:pt idx="162">
                  <c:v>651</c:v>
                </c:pt>
                <c:pt idx="163">
                  <c:v>665</c:v>
                </c:pt>
                <c:pt idx="164">
                  <c:v>679</c:v>
                </c:pt>
                <c:pt idx="165">
                  <c:v>707</c:v>
                </c:pt>
                <c:pt idx="166">
                  <c:v>707</c:v>
                </c:pt>
                <c:pt idx="167">
                  <c:v>707</c:v>
                </c:pt>
                <c:pt idx="168">
                  <c:v>707</c:v>
                </c:pt>
                <c:pt idx="169">
                  <c:v>735</c:v>
                </c:pt>
                <c:pt idx="170">
                  <c:v>783</c:v>
                </c:pt>
                <c:pt idx="171">
                  <c:v>814</c:v>
                </c:pt>
                <c:pt idx="172">
                  <c:v>830</c:v>
                </c:pt>
                <c:pt idx="173">
                  <c:v>878</c:v>
                </c:pt>
                <c:pt idx="174">
                  <c:v>878</c:v>
                </c:pt>
                <c:pt idx="175">
                  <c:v>878</c:v>
                </c:pt>
                <c:pt idx="176">
                  <c:v>897</c:v>
                </c:pt>
                <c:pt idx="177">
                  <c:v>903</c:v>
                </c:pt>
                <c:pt idx="178">
                  <c:v>911</c:v>
                </c:pt>
                <c:pt idx="179">
                  <c:v>912</c:v>
                </c:pt>
                <c:pt idx="180">
                  <c:v>953</c:v>
                </c:pt>
                <c:pt idx="181">
                  <c:v>984</c:v>
                </c:pt>
                <c:pt idx="182">
                  <c:v>998</c:v>
                </c:pt>
                <c:pt idx="183">
                  <c:v>1006</c:v>
                </c:pt>
                <c:pt idx="184">
                  <c:v>1021</c:v>
                </c:pt>
                <c:pt idx="185">
                  <c:v>1102</c:v>
                </c:pt>
                <c:pt idx="186">
                  <c:v>1107</c:v>
                </c:pt>
                <c:pt idx="187">
                  <c:v>1110</c:v>
                </c:pt>
                <c:pt idx="188">
                  <c:v>1110</c:v>
                </c:pt>
                <c:pt idx="189">
                  <c:v>1110</c:v>
                </c:pt>
                <c:pt idx="190">
                  <c:v>1119</c:v>
                </c:pt>
                <c:pt idx="191">
                  <c:v>1122</c:v>
                </c:pt>
                <c:pt idx="192">
                  <c:v>1125</c:v>
                </c:pt>
                <c:pt idx="193">
                  <c:v>1146</c:v>
                </c:pt>
                <c:pt idx="194">
                  <c:v>1147</c:v>
                </c:pt>
                <c:pt idx="195">
                  <c:v>1150</c:v>
                </c:pt>
                <c:pt idx="196">
                  <c:v>1155</c:v>
                </c:pt>
                <c:pt idx="197">
                  <c:v>1163</c:v>
                </c:pt>
                <c:pt idx="198">
                  <c:v>1174</c:v>
                </c:pt>
                <c:pt idx="199">
                  <c:v>1174</c:v>
                </c:pt>
                <c:pt idx="200">
                  <c:v>1188</c:v>
                </c:pt>
                <c:pt idx="201">
                  <c:v>1191</c:v>
                </c:pt>
                <c:pt idx="202">
                  <c:v>1202</c:v>
                </c:pt>
                <c:pt idx="203">
                  <c:v>1269</c:v>
                </c:pt>
                <c:pt idx="204">
                  <c:v>1278</c:v>
                </c:pt>
                <c:pt idx="205">
                  <c:v>1309</c:v>
                </c:pt>
                <c:pt idx="206">
                  <c:v>1339</c:v>
                </c:pt>
                <c:pt idx="207">
                  <c:v>1345</c:v>
                </c:pt>
                <c:pt idx="208">
                  <c:v>1359</c:v>
                </c:pt>
                <c:pt idx="209">
                  <c:v>1364</c:v>
                </c:pt>
                <c:pt idx="210">
                  <c:v>1365</c:v>
                </c:pt>
                <c:pt idx="211">
                  <c:v>1378</c:v>
                </c:pt>
                <c:pt idx="212">
                  <c:v>1384</c:v>
                </c:pt>
                <c:pt idx="213">
                  <c:v>1406</c:v>
                </c:pt>
                <c:pt idx="214">
                  <c:v>1437</c:v>
                </c:pt>
                <c:pt idx="215">
                  <c:v>1465</c:v>
                </c:pt>
                <c:pt idx="216">
                  <c:v>1465</c:v>
                </c:pt>
                <c:pt idx="217">
                  <c:v>1490</c:v>
                </c:pt>
                <c:pt idx="218">
                  <c:v>1521</c:v>
                </c:pt>
                <c:pt idx="219">
                  <c:v>1591</c:v>
                </c:pt>
                <c:pt idx="220">
                  <c:v>1611</c:v>
                </c:pt>
                <c:pt idx="221">
                  <c:v>1638</c:v>
                </c:pt>
                <c:pt idx="222">
                  <c:v>1641</c:v>
                </c:pt>
                <c:pt idx="223">
                  <c:v>1641</c:v>
                </c:pt>
                <c:pt idx="224">
                  <c:v>1645</c:v>
                </c:pt>
                <c:pt idx="225">
                  <c:v>1653</c:v>
                </c:pt>
                <c:pt idx="226">
                  <c:v>1745</c:v>
                </c:pt>
                <c:pt idx="227">
                  <c:v>1753</c:v>
                </c:pt>
                <c:pt idx="228">
                  <c:v>1798</c:v>
                </c:pt>
                <c:pt idx="229">
                  <c:v>1823</c:v>
                </c:pt>
                <c:pt idx="230">
                  <c:v>1860</c:v>
                </c:pt>
                <c:pt idx="231">
                  <c:v>1863</c:v>
                </c:pt>
                <c:pt idx="232">
                  <c:v>1863</c:v>
                </c:pt>
                <c:pt idx="233">
                  <c:v>1882</c:v>
                </c:pt>
                <c:pt idx="234">
                  <c:v>1885</c:v>
                </c:pt>
                <c:pt idx="235">
                  <c:v>1887</c:v>
                </c:pt>
                <c:pt idx="236">
                  <c:v>1910</c:v>
                </c:pt>
                <c:pt idx="237">
                  <c:v>1913</c:v>
                </c:pt>
                <c:pt idx="238">
                  <c:v>1947</c:v>
                </c:pt>
                <c:pt idx="239">
                  <c:v>1949</c:v>
                </c:pt>
                <c:pt idx="240">
                  <c:v>1967</c:v>
                </c:pt>
                <c:pt idx="241">
                  <c:v>1972</c:v>
                </c:pt>
                <c:pt idx="242">
                  <c:v>1983</c:v>
                </c:pt>
                <c:pt idx="243">
                  <c:v>1997</c:v>
                </c:pt>
                <c:pt idx="244">
                  <c:v>2006</c:v>
                </c:pt>
                <c:pt idx="245">
                  <c:v>2014</c:v>
                </c:pt>
                <c:pt idx="246">
                  <c:v>2030</c:v>
                </c:pt>
                <c:pt idx="247">
                  <c:v>2033</c:v>
                </c:pt>
                <c:pt idx="248">
                  <c:v>2061</c:v>
                </c:pt>
                <c:pt idx="249">
                  <c:v>2067</c:v>
                </c:pt>
                <c:pt idx="250">
                  <c:v>2081</c:v>
                </c:pt>
                <c:pt idx="251">
                  <c:v>2097</c:v>
                </c:pt>
                <c:pt idx="252">
                  <c:v>2097</c:v>
                </c:pt>
                <c:pt idx="253">
                  <c:v>2100</c:v>
                </c:pt>
                <c:pt idx="254">
                  <c:v>2139</c:v>
                </c:pt>
                <c:pt idx="255">
                  <c:v>2167</c:v>
                </c:pt>
                <c:pt idx="256">
                  <c:v>2188</c:v>
                </c:pt>
                <c:pt idx="257">
                  <c:v>2190</c:v>
                </c:pt>
                <c:pt idx="258">
                  <c:v>2207</c:v>
                </c:pt>
                <c:pt idx="259">
                  <c:v>2223</c:v>
                </c:pt>
                <c:pt idx="260">
                  <c:v>2268</c:v>
                </c:pt>
                <c:pt idx="261">
                  <c:v>2280</c:v>
                </c:pt>
                <c:pt idx="262">
                  <c:v>2296</c:v>
                </c:pt>
                <c:pt idx="263">
                  <c:v>2296</c:v>
                </c:pt>
                <c:pt idx="264">
                  <c:v>2335</c:v>
                </c:pt>
                <c:pt idx="265">
                  <c:v>2335</c:v>
                </c:pt>
                <c:pt idx="266">
                  <c:v>2344</c:v>
                </c:pt>
                <c:pt idx="267">
                  <c:v>2349</c:v>
                </c:pt>
                <c:pt idx="268">
                  <c:v>2402</c:v>
                </c:pt>
                <c:pt idx="269">
                  <c:v>2430</c:v>
                </c:pt>
                <c:pt idx="270">
                  <c:v>2465</c:v>
                </c:pt>
                <c:pt idx="271">
                  <c:v>2497</c:v>
                </c:pt>
                <c:pt idx="272">
                  <c:v>2534</c:v>
                </c:pt>
                <c:pt idx="273">
                  <c:v>2534</c:v>
                </c:pt>
                <c:pt idx="274">
                  <c:v>2601</c:v>
                </c:pt>
                <c:pt idx="275">
                  <c:v>2601</c:v>
                </c:pt>
                <c:pt idx="276">
                  <c:v>2604</c:v>
                </c:pt>
                <c:pt idx="277">
                  <c:v>2612</c:v>
                </c:pt>
                <c:pt idx="278">
                  <c:v>2690</c:v>
                </c:pt>
                <c:pt idx="279">
                  <c:v>2750</c:v>
                </c:pt>
                <c:pt idx="280">
                  <c:v>2755</c:v>
                </c:pt>
                <c:pt idx="281">
                  <c:v>2780</c:v>
                </c:pt>
                <c:pt idx="282">
                  <c:v>2791</c:v>
                </c:pt>
                <c:pt idx="283">
                  <c:v>2823</c:v>
                </c:pt>
                <c:pt idx="284">
                  <c:v>2836</c:v>
                </c:pt>
                <c:pt idx="285">
                  <c:v>2839</c:v>
                </c:pt>
                <c:pt idx="286">
                  <c:v>2850</c:v>
                </c:pt>
                <c:pt idx="287">
                  <c:v>2859</c:v>
                </c:pt>
                <c:pt idx="288">
                  <c:v>2934</c:v>
                </c:pt>
                <c:pt idx="289">
                  <c:v>2965</c:v>
                </c:pt>
                <c:pt idx="290">
                  <c:v>2995</c:v>
                </c:pt>
                <c:pt idx="291">
                  <c:v>3015</c:v>
                </c:pt>
                <c:pt idx="292">
                  <c:v>3057</c:v>
                </c:pt>
                <c:pt idx="293">
                  <c:v>3058</c:v>
                </c:pt>
                <c:pt idx="294">
                  <c:v>3058</c:v>
                </c:pt>
                <c:pt idx="295">
                  <c:v>3069</c:v>
                </c:pt>
                <c:pt idx="296">
                  <c:v>3161</c:v>
                </c:pt>
                <c:pt idx="297">
                  <c:v>3188</c:v>
                </c:pt>
                <c:pt idx="298">
                  <c:v>3240</c:v>
                </c:pt>
                <c:pt idx="299">
                  <c:v>3275</c:v>
                </c:pt>
                <c:pt idx="300">
                  <c:v>3287</c:v>
                </c:pt>
                <c:pt idx="301">
                  <c:v>3303</c:v>
                </c:pt>
                <c:pt idx="302">
                  <c:v>3303</c:v>
                </c:pt>
                <c:pt idx="303">
                  <c:v>3317</c:v>
                </c:pt>
                <c:pt idx="304">
                  <c:v>3401</c:v>
                </c:pt>
                <c:pt idx="305">
                  <c:v>3477</c:v>
                </c:pt>
                <c:pt idx="306">
                  <c:v>3483</c:v>
                </c:pt>
                <c:pt idx="307">
                  <c:v>3533</c:v>
                </c:pt>
                <c:pt idx="308">
                  <c:v>3580</c:v>
                </c:pt>
                <c:pt idx="309">
                  <c:v>3608</c:v>
                </c:pt>
                <c:pt idx="310">
                  <c:v>3756</c:v>
                </c:pt>
                <c:pt idx="311">
                  <c:v>3821</c:v>
                </c:pt>
                <c:pt idx="312">
                  <c:v>3840</c:v>
                </c:pt>
                <c:pt idx="313">
                  <c:v>3844</c:v>
                </c:pt>
                <c:pt idx="314">
                  <c:v>3883</c:v>
                </c:pt>
                <c:pt idx="315">
                  <c:v>3919</c:v>
                </c:pt>
                <c:pt idx="316">
                  <c:v>3989</c:v>
                </c:pt>
                <c:pt idx="317">
                  <c:v>4023</c:v>
                </c:pt>
                <c:pt idx="318">
                  <c:v>4059</c:v>
                </c:pt>
                <c:pt idx="319">
                  <c:v>4095</c:v>
                </c:pt>
                <c:pt idx="320">
                  <c:v>4120</c:v>
                </c:pt>
                <c:pt idx="321">
                  <c:v>4129</c:v>
                </c:pt>
                <c:pt idx="322">
                  <c:v>4179</c:v>
                </c:pt>
                <c:pt idx="323">
                  <c:v>4199</c:v>
                </c:pt>
                <c:pt idx="324">
                  <c:v>4252</c:v>
                </c:pt>
                <c:pt idx="325">
                  <c:v>4255</c:v>
                </c:pt>
                <c:pt idx="326">
                  <c:v>4261</c:v>
                </c:pt>
                <c:pt idx="327">
                  <c:v>4325</c:v>
                </c:pt>
                <c:pt idx="328">
                  <c:v>4378</c:v>
                </c:pt>
                <c:pt idx="329">
                  <c:v>4384</c:v>
                </c:pt>
                <c:pt idx="330">
                  <c:v>4400</c:v>
                </c:pt>
                <c:pt idx="331">
                  <c:v>4412</c:v>
                </c:pt>
                <c:pt idx="332">
                  <c:v>4439</c:v>
                </c:pt>
                <c:pt idx="333">
                  <c:v>4470</c:v>
                </c:pt>
                <c:pt idx="334">
                  <c:v>4490</c:v>
                </c:pt>
                <c:pt idx="335">
                  <c:v>4517</c:v>
                </c:pt>
                <c:pt idx="336">
                  <c:v>4557</c:v>
                </c:pt>
                <c:pt idx="337">
                  <c:v>4585</c:v>
                </c:pt>
                <c:pt idx="338">
                  <c:v>4599</c:v>
                </c:pt>
                <c:pt idx="339">
                  <c:v>4624</c:v>
                </c:pt>
                <c:pt idx="340">
                  <c:v>4627</c:v>
                </c:pt>
                <c:pt idx="341">
                  <c:v>4632</c:v>
                </c:pt>
                <c:pt idx="342">
                  <c:v>4674</c:v>
                </c:pt>
                <c:pt idx="343">
                  <c:v>4674</c:v>
                </c:pt>
                <c:pt idx="344">
                  <c:v>4692</c:v>
                </c:pt>
                <c:pt idx="345">
                  <c:v>4730</c:v>
                </c:pt>
                <c:pt idx="346">
                  <c:v>4750</c:v>
                </c:pt>
                <c:pt idx="347">
                  <c:v>4756</c:v>
                </c:pt>
                <c:pt idx="348">
                  <c:v>4773</c:v>
                </c:pt>
                <c:pt idx="349">
                  <c:v>4834</c:v>
                </c:pt>
                <c:pt idx="350">
                  <c:v>4870</c:v>
                </c:pt>
                <c:pt idx="351">
                  <c:v>4884</c:v>
                </c:pt>
                <c:pt idx="352">
                  <c:v>4892</c:v>
                </c:pt>
                <c:pt idx="353">
                  <c:v>4932</c:v>
                </c:pt>
                <c:pt idx="354">
                  <c:v>4938</c:v>
                </c:pt>
                <c:pt idx="355">
                  <c:v>4949</c:v>
                </c:pt>
                <c:pt idx="356">
                  <c:v>4965</c:v>
                </c:pt>
                <c:pt idx="357">
                  <c:v>4988</c:v>
                </c:pt>
                <c:pt idx="358">
                  <c:v>5007</c:v>
                </c:pt>
                <c:pt idx="359">
                  <c:v>5021</c:v>
                </c:pt>
                <c:pt idx="360">
                  <c:v>5066</c:v>
                </c:pt>
                <c:pt idx="361">
                  <c:v>5144</c:v>
                </c:pt>
                <c:pt idx="362">
                  <c:v>5144</c:v>
                </c:pt>
                <c:pt idx="363">
                  <c:v>5169</c:v>
                </c:pt>
                <c:pt idx="364">
                  <c:v>5172</c:v>
                </c:pt>
                <c:pt idx="365">
                  <c:v>5214</c:v>
                </c:pt>
                <c:pt idx="366">
                  <c:v>5214</c:v>
                </c:pt>
                <c:pt idx="367">
                  <c:v>5215</c:v>
                </c:pt>
                <c:pt idx="368">
                  <c:v>5251</c:v>
                </c:pt>
                <c:pt idx="369">
                  <c:v>5254</c:v>
                </c:pt>
                <c:pt idx="370">
                  <c:v>5324</c:v>
                </c:pt>
                <c:pt idx="371">
                  <c:v>5345</c:v>
                </c:pt>
                <c:pt idx="372">
                  <c:v>5416</c:v>
                </c:pt>
                <c:pt idx="373">
                  <c:v>5450</c:v>
                </c:pt>
                <c:pt idx="374">
                  <c:v>5458</c:v>
                </c:pt>
                <c:pt idx="375">
                  <c:v>5483</c:v>
                </c:pt>
                <c:pt idx="376">
                  <c:v>5489</c:v>
                </c:pt>
                <c:pt idx="377">
                  <c:v>5489</c:v>
                </c:pt>
                <c:pt idx="378">
                  <c:v>5489</c:v>
                </c:pt>
                <c:pt idx="379">
                  <c:v>5489</c:v>
                </c:pt>
                <c:pt idx="380">
                  <c:v>5489</c:v>
                </c:pt>
                <c:pt idx="381">
                  <c:v>5514</c:v>
                </c:pt>
                <c:pt idx="382">
                  <c:v>5517</c:v>
                </c:pt>
                <c:pt idx="383">
                  <c:v>5556</c:v>
                </c:pt>
                <c:pt idx="384">
                  <c:v>5556</c:v>
                </c:pt>
                <c:pt idx="385">
                  <c:v>5626</c:v>
                </c:pt>
                <c:pt idx="386">
                  <c:v>5712</c:v>
                </c:pt>
                <c:pt idx="387">
                  <c:v>5723</c:v>
                </c:pt>
                <c:pt idx="388">
                  <c:v>5726</c:v>
                </c:pt>
                <c:pt idx="389">
                  <c:v>5825</c:v>
                </c:pt>
                <c:pt idx="390">
                  <c:v>5858</c:v>
                </c:pt>
                <c:pt idx="391">
                  <c:v>5909</c:v>
                </c:pt>
                <c:pt idx="392">
                  <c:v>5909</c:v>
                </c:pt>
                <c:pt idx="393">
                  <c:v>6012</c:v>
                </c:pt>
                <c:pt idx="394">
                  <c:v>6015</c:v>
                </c:pt>
                <c:pt idx="395">
                  <c:v>6015</c:v>
                </c:pt>
                <c:pt idx="396">
                  <c:v>6015</c:v>
                </c:pt>
                <c:pt idx="397">
                  <c:v>6018</c:v>
                </c:pt>
                <c:pt idx="398">
                  <c:v>6110</c:v>
                </c:pt>
                <c:pt idx="399">
                  <c:v>6406</c:v>
                </c:pt>
                <c:pt idx="400">
                  <c:v>6406</c:v>
                </c:pt>
                <c:pt idx="401">
                  <c:v>6406</c:v>
                </c:pt>
                <c:pt idx="402">
                  <c:v>6406</c:v>
                </c:pt>
                <c:pt idx="403">
                  <c:v>6535</c:v>
                </c:pt>
                <c:pt idx="404">
                  <c:v>6703</c:v>
                </c:pt>
                <c:pt idx="405">
                  <c:v>6706</c:v>
                </c:pt>
                <c:pt idx="406">
                  <c:v>6784</c:v>
                </c:pt>
                <c:pt idx="407">
                  <c:v>6785.5</c:v>
                </c:pt>
                <c:pt idx="408">
                  <c:v>6829</c:v>
                </c:pt>
                <c:pt idx="409">
                  <c:v>6830.5</c:v>
                </c:pt>
                <c:pt idx="410">
                  <c:v>6832</c:v>
                </c:pt>
                <c:pt idx="411">
                  <c:v>6879</c:v>
                </c:pt>
                <c:pt idx="412">
                  <c:v>6901</c:v>
                </c:pt>
                <c:pt idx="413">
                  <c:v>7153</c:v>
                </c:pt>
                <c:pt idx="414">
                  <c:v>7153</c:v>
                </c:pt>
                <c:pt idx="415">
                  <c:v>7181</c:v>
                </c:pt>
                <c:pt idx="416">
                  <c:v>7195</c:v>
                </c:pt>
                <c:pt idx="417">
                  <c:v>7217</c:v>
                </c:pt>
                <c:pt idx="418">
                  <c:v>7221.5</c:v>
                </c:pt>
                <c:pt idx="419">
                  <c:v>7243.5</c:v>
                </c:pt>
                <c:pt idx="420">
                  <c:v>7299</c:v>
                </c:pt>
                <c:pt idx="421">
                  <c:v>7314</c:v>
                </c:pt>
                <c:pt idx="422">
                  <c:v>7354</c:v>
                </c:pt>
                <c:pt idx="423">
                  <c:v>7369</c:v>
                </c:pt>
                <c:pt idx="424">
                  <c:v>7562</c:v>
                </c:pt>
                <c:pt idx="425">
                  <c:v>7562</c:v>
                </c:pt>
                <c:pt idx="426">
                  <c:v>7562</c:v>
                </c:pt>
                <c:pt idx="427">
                  <c:v>7598</c:v>
                </c:pt>
                <c:pt idx="428">
                  <c:v>7623</c:v>
                </c:pt>
                <c:pt idx="429">
                  <c:v>7634</c:v>
                </c:pt>
                <c:pt idx="430">
                  <c:v>7864</c:v>
                </c:pt>
                <c:pt idx="431">
                  <c:v>7883</c:v>
                </c:pt>
                <c:pt idx="432">
                  <c:v>8010</c:v>
                </c:pt>
                <c:pt idx="433">
                  <c:v>8189</c:v>
                </c:pt>
                <c:pt idx="434">
                  <c:v>8323</c:v>
                </c:pt>
                <c:pt idx="435">
                  <c:v>8659</c:v>
                </c:pt>
                <c:pt idx="436">
                  <c:v>8670</c:v>
                </c:pt>
                <c:pt idx="437">
                  <c:v>8715</c:v>
                </c:pt>
                <c:pt idx="438">
                  <c:v>8892.5</c:v>
                </c:pt>
                <c:pt idx="439">
                  <c:v>8892.5</c:v>
                </c:pt>
                <c:pt idx="440">
                  <c:v>8933</c:v>
                </c:pt>
                <c:pt idx="441">
                  <c:v>8947</c:v>
                </c:pt>
                <c:pt idx="442">
                  <c:v>8950</c:v>
                </c:pt>
                <c:pt idx="443">
                  <c:v>8950</c:v>
                </c:pt>
                <c:pt idx="444">
                  <c:v>8950</c:v>
                </c:pt>
                <c:pt idx="445">
                  <c:v>8988</c:v>
                </c:pt>
                <c:pt idx="446">
                  <c:v>9151</c:v>
                </c:pt>
                <c:pt idx="447">
                  <c:v>9151</c:v>
                </c:pt>
                <c:pt idx="448">
                  <c:v>9188</c:v>
                </c:pt>
                <c:pt idx="449">
                  <c:v>9196</c:v>
                </c:pt>
                <c:pt idx="450">
                  <c:v>9204</c:v>
                </c:pt>
                <c:pt idx="451">
                  <c:v>9204</c:v>
                </c:pt>
                <c:pt idx="452">
                  <c:v>9204</c:v>
                </c:pt>
                <c:pt idx="453">
                  <c:v>9219.5</c:v>
                </c:pt>
                <c:pt idx="454">
                  <c:v>9238</c:v>
                </c:pt>
                <c:pt idx="455">
                  <c:v>9254</c:v>
                </c:pt>
                <c:pt idx="456">
                  <c:v>9371</c:v>
                </c:pt>
                <c:pt idx="457">
                  <c:v>9371</c:v>
                </c:pt>
                <c:pt idx="458">
                  <c:v>9371</c:v>
                </c:pt>
                <c:pt idx="459">
                  <c:v>9472</c:v>
                </c:pt>
                <c:pt idx="460">
                  <c:v>9472</c:v>
                </c:pt>
                <c:pt idx="461">
                  <c:v>9472</c:v>
                </c:pt>
                <c:pt idx="462">
                  <c:v>9514</c:v>
                </c:pt>
                <c:pt idx="463">
                  <c:v>9514</c:v>
                </c:pt>
                <c:pt idx="464">
                  <c:v>9514</c:v>
                </c:pt>
                <c:pt idx="465">
                  <c:v>9517</c:v>
                </c:pt>
                <c:pt idx="466">
                  <c:v>9651.5</c:v>
                </c:pt>
                <c:pt idx="467">
                  <c:v>9675</c:v>
                </c:pt>
                <c:pt idx="468">
                  <c:v>9996</c:v>
                </c:pt>
              </c:numCache>
            </c:numRef>
          </c:xVal>
          <c:yVal>
            <c:numRef>
              <c:f>'B (2)'!$H$21:$H$977</c:f>
              <c:numCache>
                <c:formatCode>General</c:formatCode>
                <c:ptCount val="957"/>
                <c:pt idx="0">
                  <c:v>-2.7095772900793236E-2</c:v>
                </c:pt>
                <c:pt idx="8">
                  <c:v>-1.5667536652472336E-2</c:v>
                </c:pt>
                <c:pt idx="17">
                  <c:v>-1.6928508724959102E-2</c:v>
                </c:pt>
                <c:pt idx="18">
                  <c:v>-1.6928508724959102E-2</c:v>
                </c:pt>
                <c:pt idx="21">
                  <c:v>-1.8137722334358841E-2</c:v>
                </c:pt>
                <c:pt idx="25">
                  <c:v>-1.5858589198614936E-2</c:v>
                </c:pt>
                <c:pt idx="26">
                  <c:v>-1.5457233152119443E-2</c:v>
                </c:pt>
                <c:pt idx="27">
                  <c:v>-1.5457233152119443E-2</c:v>
                </c:pt>
                <c:pt idx="30">
                  <c:v>-2.0090564372367226E-2</c:v>
                </c:pt>
                <c:pt idx="33">
                  <c:v>-1.891603805415798E-2</c:v>
                </c:pt>
                <c:pt idx="34">
                  <c:v>-2.192172843933804E-2</c:v>
                </c:pt>
                <c:pt idx="36">
                  <c:v>-1.8229858462291304E-2</c:v>
                </c:pt>
                <c:pt idx="38">
                  <c:v>-1.8130942051357124E-2</c:v>
                </c:pt>
                <c:pt idx="65">
                  <c:v>-1.2553152359032538E-2</c:v>
                </c:pt>
                <c:pt idx="66">
                  <c:v>-2.0146105911408085E-2</c:v>
                </c:pt>
                <c:pt idx="68">
                  <c:v>-1.6238242045801599E-2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3A2-4E44-B8A8-E2D4B1DA5D72}"/>
            </c:ext>
          </c:extLst>
        </c:ser>
        <c:ser>
          <c:idx val="1"/>
          <c:order val="1"/>
          <c:tx>
            <c:strRef>
              <c:f>'B (2)'!$I$20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'B (2)'!$F$21:$F$977</c:f>
              <c:numCache>
                <c:formatCode>General</c:formatCode>
                <c:ptCount val="957"/>
                <c:pt idx="0">
                  <c:v>-6373</c:v>
                </c:pt>
                <c:pt idx="1">
                  <c:v>-3839</c:v>
                </c:pt>
                <c:pt idx="2">
                  <c:v>-3402</c:v>
                </c:pt>
                <c:pt idx="3">
                  <c:v>-3377</c:v>
                </c:pt>
                <c:pt idx="4">
                  <c:v>-3361</c:v>
                </c:pt>
                <c:pt idx="5">
                  <c:v>-3360</c:v>
                </c:pt>
                <c:pt idx="6">
                  <c:v>-3349</c:v>
                </c:pt>
                <c:pt idx="7">
                  <c:v>-3335</c:v>
                </c:pt>
                <c:pt idx="8">
                  <c:v>-3333</c:v>
                </c:pt>
                <c:pt idx="9">
                  <c:v>-3324</c:v>
                </c:pt>
                <c:pt idx="10">
                  <c:v>-3251</c:v>
                </c:pt>
                <c:pt idx="11">
                  <c:v>-3212</c:v>
                </c:pt>
                <c:pt idx="12">
                  <c:v>-3173</c:v>
                </c:pt>
                <c:pt idx="13">
                  <c:v>-3167</c:v>
                </c:pt>
                <c:pt idx="14">
                  <c:v>-3167</c:v>
                </c:pt>
                <c:pt idx="15">
                  <c:v>-3145</c:v>
                </c:pt>
                <c:pt idx="16">
                  <c:v>-3142</c:v>
                </c:pt>
                <c:pt idx="17">
                  <c:v>-3126</c:v>
                </c:pt>
                <c:pt idx="18">
                  <c:v>-3126</c:v>
                </c:pt>
                <c:pt idx="19">
                  <c:v>-3114</c:v>
                </c:pt>
                <c:pt idx="20">
                  <c:v>-3100</c:v>
                </c:pt>
                <c:pt idx="21">
                  <c:v>-3098</c:v>
                </c:pt>
                <c:pt idx="22">
                  <c:v>-3097</c:v>
                </c:pt>
                <c:pt idx="23">
                  <c:v>-3094</c:v>
                </c:pt>
                <c:pt idx="24">
                  <c:v>-3083</c:v>
                </c:pt>
                <c:pt idx="25">
                  <c:v>-3078</c:v>
                </c:pt>
                <c:pt idx="26">
                  <c:v>-3017</c:v>
                </c:pt>
                <c:pt idx="27">
                  <c:v>-3017</c:v>
                </c:pt>
                <c:pt idx="28">
                  <c:v>-2924</c:v>
                </c:pt>
                <c:pt idx="29">
                  <c:v>-2921</c:v>
                </c:pt>
                <c:pt idx="30">
                  <c:v>-2894</c:v>
                </c:pt>
                <c:pt idx="31">
                  <c:v>-2868</c:v>
                </c:pt>
                <c:pt idx="32">
                  <c:v>-2865</c:v>
                </c:pt>
                <c:pt idx="33">
                  <c:v>-2860</c:v>
                </c:pt>
                <c:pt idx="34">
                  <c:v>-2821</c:v>
                </c:pt>
                <c:pt idx="35">
                  <c:v>-2819</c:v>
                </c:pt>
                <c:pt idx="36">
                  <c:v>-2818</c:v>
                </c:pt>
                <c:pt idx="37">
                  <c:v>-2809</c:v>
                </c:pt>
                <c:pt idx="38">
                  <c:v>-2793</c:v>
                </c:pt>
                <c:pt idx="39">
                  <c:v>-2753</c:v>
                </c:pt>
                <c:pt idx="40">
                  <c:v>-2725</c:v>
                </c:pt>
                <c:pt idx="41">
                  <c:v>-2647</c:v>
                </c:pt>
                <c:pt idx="42">
                  <c:v>-2644</c:v>
                </c:pt>
                <c:pt idx="43">
                  <c:v>-2638</c:v>
                </c:pt>
                <c:pt idx="44">
                  <c:v>-2616</c:v>
                </c:pt>
                <c:pt idx="45">
                  <c:v>-2616</c:v>
                </c:pt>
                <c:pt idx="46">
                  <c:v>-2616</c:v>
                </c:pt>
                <c:pt idx="47">
                  <c:v>-2616</c:v>
                </c:pt>
                <c:pt idx="48">
                  <c:v>-2613</c:v>
                </c:pt>
                <c:pt idx="49">
                  <c:v>-2605</c:v>
                </c:pt>
                <c:pt idx="50">
                  <c:v>-2605</c:v>
                </c:pt>
                <c:pt idx="51">
                  <c:v>-2605</c:v>
                </c:pt>
                <c:pt idx="52">
                  <c:v>-2577</c:v>
                </c:pt>
                <c:pt idx="53">
                  <c:v>-2550</c:v>
                </c:pt>
                <c:pt idx="54">
                  <c:v>-2496</c:v>
                </c:pt>
                <c:pt idx="55">
                  <c:v>-2494</c:v>
                </c:pt>
                <c:pt idx="56">
                  <c:v>-2491</c:v>
                </c:pt>
                <c:pt idx="57">
                  <c:v>-2485</c:v>
                </c:pt>
                <c:pt idx="58">
                  <c:v>-2468</c:v>
                </c:pt>
                <c:pt idx="59">
                  <c:v>-2454</c:v>
                </c:pt>
                <c:pt idx="60">
                  <c:v>-2426</c:v>
                </c:pt>
                <c:pt idx="61">
                  <c:v>-2407</c:v>
                </c:pt>
                <c:pt idx="62">
                  <c:v>-2281</c:v>
                </c:pt>
                <c:pt idx="63">
                  <c:v>-2252</c:v>
                </c:pt>
                <c:pt idx="64">
                  <c:v>-2241</c:v>
                </c:pt>
                <c:pt idx="65">
                  <c:v>-2096</c:v>
                </c:pt>
                <c:pt idx="66">
                  <c:v>-2074</c:v>
                </c:pt>
                <c:pt idx="67">
                  <c:v>-2012</c:v>
                </c:pt>
                <c:pt idx="68">
                  <c:v>-1794</c:v>
                </c:pt>
                <c:pt idx="69">
                  <c:v>-1780</c:v>
                </c:pt>
                <c:pt idx="70">
                  <c:v>-1769</c:v>
                </c:pt>
                <c:pt idx="71">
                  <c:v>-1741</c:v>
                </c:pt>
                <c:pt idx="72">
                  <c:v>-1724</c:v>
                </c:pt>
                <c:pt idx="73">
                  <c:v>-1674</c:v>
                </c:pt>
                <c:pt idx="74">
                  <c:v>-1649</c:v>
                </c:pt>
                <c:pt idx="75">
                  <c:v>-1638</c:v>
                </c:pt>
                <c:pt idx="76">
                  <c:v>-1581</c:v>
                </c:pt>
                <c:pt idx="77">
                  <c:v>-1570</c:v>
                </c:pt>
                <c:pt idx="78">
                  <c:v>-1474</c:v>
                </c:pt>
                <c:pt idx="79">
                  <c:v>-1330</c:v>
                </c:pt>
                <c:pt idx="80">
                  <c:v>-1319</c:v>
                </c:pt>
                <c:pt idx="81">
                  <c:v>-1215</c:v>
                </c:pt>
                <c:pt idx="82">
                  <c:v>-1205</c:v>
                </c:pt>
                <c:pt idx="83">
                  <c:v>-1176</c:v>
                </c:pt>
                <c:pt idx="84">
                  <c:v>-1109</c:v>
                </c:pt>
                <c:pt idx="85">
                  <c:v>-1050</c:v>
                </c:pt>
                <c:pt idx="86">
                  <c:v>-997</c:v>
                </c:pt>
                <c:pt idx="87">
                  <c:v>-994</c:v>
                </c:pt>
                <c:pt idx="88">
                  <c:v>-988</c:v>
                </c:pt>
                <c:pt idx="89">
                  <c:v>-936</c:v>
                </c:pt>
                <c:pt idx="90">
                  <c:v>-882</c:v>
                </c:pt>
                <c:pt idx="91">
                  <c:v>-793</c:v>
                </c:pt>
                <c:pt idx="92">
                  <c:v>-778</c:v>
                </c:pt>
                <c:pt idx="93">
                  <c:v>-776</c:v>
                </c:pt>
                <c:pt idx="94">
                  <c:v>-765</c:v>
                </c:pt>
                <c:pt idx="95">
                  <c:v>-765</c:v>
                </c:pt>
                <c:pt idx="96">
                  <c:v>-717</c:v>
                </c:pt>
                <c:pt idx="97">
                  <c:v>-706</c:v>
                </c:pt>
                <c:pt idx="98">
                  <c:v>-703</c:v>
                </c:pt>
                <c:pt idx="99">
                  <c:v>-667</c:v>
                </c:pt>
                <c:pt idx="100">
                  <c:v>-658</c:v>
                </c:pt>
                <c:pt idx="101">
                  <c:v>-558</c:v>
                </c:pt>
                <c:pt idx="102">
                  <c:v>-532</c:v>
                </c:pt>
                <c:pt idx="103">
                  <c:v>-488</c:v>
                </c:pt>
                <c:pt idx="104">
                  <c:v>-485</c:v>
                </c:pt>
                <c:pt idx="105">
                  <c:v>-467</c:v>
                </c:pt>
                <c:pt idx="106">
                  <c:v>-467</c:v>
                </c:pt>
                <c:pt idx="107">
                  <c:v>-467</c:v>
                </c:pt>
                <c:pt idx="108">
                  <c:v>-451</c:v>
                </c:pt>
                <c:pt idx="109">
                  <c:v>-445</c:v>
                </c:pt>
                <c:pt idx="110">
                  <c:v>-443</c:v>
                </c:pt>
                <c:pt idx="111">
                  <c:v>-437</c:v>
                </c:pt>
                <c:pt idx="112">
                  <c:v>-415</c:v>
                </c:pt>
                <c:pt idx="113">
                  <c:v>-414</c:v>
                </c:pt>
                <c:pt idx="114">
                  <c:v>-414</c:v>
                </c:pt>
                <c:pt idx="115">
                  <c:v>-401</c:v>
                </c:pt>
                <c:pt idx="116">
                  <c:v>-400</c:v>
                </c:pt>
                <c:pt idx="117">
                  <c:v>-398</c:v>
                </c:pt>
                <c:pt idx="118">
                  <c:v>-398</c:v>
                </c:pt>
                <c:pt idx="119">
                  <c:v>-397</c:v>
                </c:pt>
                <c:pt idx="120">
                  <c:v>-387</c:v>
                </c:pt>
                <c:pt idx="121">
                  <c:v>-361</c:v>
                </c:pt>
                <c:pt idx="122">
                  <c:v>-356</c:v>
                </c:pt>
                <c:pt idx="123">
                  <c:v>-336</c:v>
                </c:pt>
                <c:pt idx="124">
                  <c:v>-252</c:v>
                </c:pt>
                <c:pt idx="125">
                  <c:v>-211</c:v>
                </c:pt>
                <c:pt idx="126">
                  <c:v>-208</c:v>
                </c:pt>
                <c:pt idx="127">
                  <c:v>-137</c:v>
                </c:pt>
                <c:pt idx="128">
                  <c:v>-129</c:v>
                </c:pt>
                <c:pt idx="129">
                  <c:v>-73</c:v>
                </c:pt>
                <c:pt idx="130">
                  <c:v>-14</c:v>
                </c:pt>
                <c:pt idx="131">
                  <c:v>-8</c:v>
                </c:pt>
                <c:pt idx="132">
                  <c:v>0</c:v>
                </c:pt>
                <c:pt idx="133">
                  <c:v>83</c:v>
                </c:pt>
                <c:pt idx="134">
                  <c:v>117</c:v>
                </c:pt>
                <c:pt idx="135">
                  <c:v>128</c:v>
                </c:pt>
                <c:pt idx="136">
                  <c:v>128</c:v>
                </c:pt>
                <c:pt idx="137">
                  <c:v>140</c:v>
                </c:pt>
                <c:pt idx="138">
                  <c:v>178</c:v>
                </c:pt>
                <c:pt idx="139">
                  <c:v>209</c:v>
                </c:pt>
                <c:pt idx="140">
                  <c:v>302</c:v>
                </c:pt>
                <c:pt idx="141">
                  <c:v>318</c:v>
                </c:pt>
                <c:pt idx="142">
                  <c:v>343</c:v>
                </c:pt>
                <c:pt idx="143">
                  <c:v>343</c:v>
                </c:pt>
                <c:pt idx="144">
                  <c:v>360</c:v>
                </c:pt>
                <c:pt idx="145">
                  <c:v>361</c:v>
                </c:pt>
                <c:pt idx="146">
                  <c:v>363</c:v>
                </c:pt>
                <c:pt idx="147">
                  <c:v>389</c:v>
                </c:pt>
                <c:pt idx="148">
                  <c:v>400</c:v>
                </c:pt>
                <c:pt idx="149">
                  <c:v>402</c:v>
                </c:pt>
                <c:pt idx="150">
                  <c:v>403</c:v>
                </c:pt>
                <c:pt idx="151">
                  <c:v>430</c:v>
                </c:pt>
                <c:pt idx="152">
                  <c:v>492</c:v>
                </c:pt>
                <c:pt idx="153">
                  <c:v>492</c:v>
                </c:pt>
                <c:pt idx="154">
                  <c:v>492</c:v>
                </c:pt>
                <c:pt idx="155">
                  <c:v>512</c:v>
                </c:pt>
                <c:pt idx="156">
                  <c:v>564</c:v>
                </c:pt>
                <c:pt idx="157">
                  <c:v>581</c:v>
                </c:pt>
                <c:pt idx="158">
                  <c:v>592</c:v>
                </c:pt>
                <c:pt idx="159">
                  <c:v>604</c:v>
                </c:pt>
                <c:pt idx="160">
                  <c:v>620</c:v>
                </c:pt>
                <c:pt idx="161">
                  <c:v>621</c:v>
                </c:pt>
                <c:pt idx="162">
                  <c:v>651</c:v>
                </c:pt>
                <c:pt idx="163">
                  <c:v>665</c:v>
                </c:pt>
                <c:pt idx="164">
                  <c:v>679</c:v>
                </c:pt>
                <c:pt idx="165">
                  <c:v>707</c:v>
                </c:pt>
                <c:pt idx="166">
                  <c:v>707</c:v>
                </c:pt>
                <c:pt idx="167">
                  <c:v>707</c:v>
                </c:pt>
                <c:pt idx="168">
                  <c:v>707</c:v>
                </c:pt>
                <c:pt idx="169">
                  <c:v>735</c:v>
                </c:pt>
                <c:pt idx="170">
                  <c:v>783</c:v>
                </c:pt>
                <c:pt idx="171">
                  <c:v>814</c:v>
                </c:pt>
                <c:pt idx="172">
                  <c:v>830</c:v>
                </c:pt>
                <c:pt idx="173">
                  <c:v>878</c:v>
                </c:pt>
                <c:pt idx="174">
                  <c:v>878</c:v>
                </c:pt>
                <c:pt idx="175">
                  <c:v>878</c:v>
                </c:pt>
                <c:pt idx="176">
                  <c:v>897</c:v>
                </c:pt>
                <c:pt idx="177">
                  <c:v>903</c:v>
                </c:pt>
                <c:pt idx="178">
                  <c:v>911</c:v>
                </c:pt>
                <c:pt idx="179">
                  <c:v>912</c:v>
                </c:pt>
                <c:pt idx="180">
                  <c:v>953</c:v>
                </c:pt>
                <c:pt idx="181">
                  <c:v>984</c:v>
                </c:pt>
                <c:pt idx="182">
                  <c:v>998</c:v>
                </c:pt>
                <c:pt idx="183">
                  <c:v>1006</c:v>
                </c:pt>
                <c:pt idx="184">
                  <c:v>1021</c:v>
                </c:pt>
                <c:pt idx="185">
                  <c:v>1102</c:v>
                </c:pt>
                <c:pt idx="186">
                  <c:v>1107</c:v>
                </c:pt>
                <c:pt idx="187">
                  <c:v>1110</c:v>
                </c:pt>
                <c:pt idx="188">
                  <c:v>1110</c:v>
                </c:pt>
                <c:pt idx="189">
                  <c:v>1110</c:v>
                </c:pt>
                <c:pt idx="190">
                  <c:v>1119</c:v>
                </c:pt>
                <c:pt idx="191">
                  <c:v>1122</c:v>
                </c:pt>
                <c:pt idx="192">
                  <c:v>1125</c:v>
                </c:pt>
                <c:pt idx="193">
                  <c:v>1146</c:v>
                </c:pt>
                <c:pt idx="194">
                  <c:v>1147</c:v>
                </c:pt>
                <c:pt idx="195">
                  <c:v>1150</c:v>
                </c:pt>
                <c:pt idx="196">
                  <c:v>1155</c:v>
                </c:pt>
                <c:pt idx="197">
                  <c:v>1163</c:v>
                </c:pt>
                <c:pt idx="198">
                  <c:v>1174</c:v>
                </c:pt>
                <c:pt idx="199">
                  <c:v>1174</c:v>
                </c:pt>
                <c:pt idx="200">
                  <c:v>1188</c:v>
                </c:pt>
                <c:pt idx="201">
                  <c:v>1191</c:v>
                </c:pt>
                <c:pt idx="202">
                  <c:v>1202</c:v>
                </c:pt>
                <c:pt idx="203">
                  <c:v>1269</c:v>
                </c:pt>
                <c:pt idx="204">
                  <c:v>1278</c:v>
                </c:pt>
                <c:pt idx="205">
                  <c:v>1309</c:v>
                </c:pt>
                <c:pt idx="206">
                  <c:v>1339</c:v>
                </c:pt>
                <c:pt idx="207">
                  <c:v>1345</c:v>
                </c:pt>
                <c:pt idx="208">
                  <c:v>1359</c:v>
                </c:pt>
                <c:pt idx="209">
                  <c:v>1364</c:v>
                </c:pt>
                <c:pt idx="210">
                  <c:v>1365</c:v>
                </c:pt>
                <c:pt idx="211">
                  <c:v>1378</c:v>
                </c:pt>
                <c:pt idx="212">
                  <c:v>1384</c:v>
                </c:pt>
                <c:pt idx="213">
                  <c:v>1406</c:v>
                </c:pt>
                <c:pt idx="214">
                  <c:v>1437</c:v>
                </c:pt>
                <c:pt idx="215">
                  <c:v>1465</c:v>
                </c:pt>
                <c:pt idx="216">
                  <c:v>1465</c:v>
                </c:pt>
                <c:pt idx="217">
                  <c:v>1490</c:v>
                </c:pt>
                <c:pt idx="218">
                  <c:v>1521</c:v>
                </c:pt>
                <c:pt idx="219">
                  <c:v>1591</c:v>
                </c:pt>
                <c:pt idx="220">
                  <c:v>1611</c:v>
                </c:pt>
                <c:pt idx="221">
                  <c:v>1638</c:v>
                </c:pt>
                <c:pt idx="222">
                  <c:v>1641</c:v>
                </c:pt>
                <c:pt idx="223">
                  <c:v>1641</c:v>
                </c:pt>
                <c:pt idx="224">
                  <c:v>1645</c:v>
                </c:pt>
                <c:pt idx="225">
                  <c:v>1653</c:v>
                </c:pt>
                <c:pt idx="226">
                  <c:v>1745</c:v>
                </c:pt>
                <c:pt idx="227">
                  <c:v>1753</c:v>
                </c:pt>
                <c:pt idx="228">
                  <c:v>1798</c:v>
                </c:pt>
                <c:pt idx="229">
                  <c:v>1823</c:v>
                </c:pt>
                <c:pt idx="230">
                  <c:v>1860</c:v>
                </c:pt>
                <c:pt idx="231">
                  <c:v>1863</c:v>
                </c:pt>
                <c:pt idx="232">
                  <c:v>1863</c:v>
                </c:pt>
                <c:pt idx="233">
                  <c:v>1882</c:v>
                </c:pt>
                <c:pt idx="234">
                  <c:v>1885</c:v>
                </c:pt>
                <c:pt idx="235">
                  <c:v>1887</c:v>
                </c:pt>
                <c:pt idx="236">
                  <c:v>1910</c:v>
                </c:pt>
                <c:pt idx="237">
                  <c:v>1913</c:v>
                </c:pt>
                <c:pt idx="238">
                  <c:v>1947</c:v>
                </c:pt>
                <c:pt idx="239">
                  <c:v>1949</c:v>
                </c:pt>
                <c:pt idx="240">
                  <c:v>1967</c:v>
                </c:pt>
                <c:pt idx="241">
                  <c:v>1972</c:v>
                </c:pt>
                <c:pt idx="242">
                  <c:v>1983</c:v>
                </c:pt>
                <c:pt idx="243">
                  <c:v>1997</c:v>
                </c:pt>
                <c:pt idx="244">
                  <c:v>2006</c:v>
                </c:pt>
                <c:pt idx="245">
                  <c:v>2014</c:v>
                </c:pt>
                <c:pt idx="246">
                  <c:v>2030</c:v>
                </c:pt>
                <c:pt idx="247">
                  <c:v>2033</c:v>
                </c:pt>
                <c:pt idx="248">
                  <c:v>2061</c:v>
                </c:pt>
                <c:pt idx="249">
                  <c:v>2067</c:v>
                </c:pt>
                <c:pt idx="250">
                  <c:v>2081</c:v>
                </c:pt>
                <c:pt idx="251">
                  <c:v>2097</c:v>
                </c:pt>
                <c:pt idx="252">
                  <c:v>2097</c:v>
                </c:pt>
                <c:pt idx="253">
                  <c:v>2100</c:v>
                </c:pt>
                <c:pt idx="254">
                  <c:v>2139</c:v>
                </c:pt>
                <c:pt idx="255">
                  <c:v>2167</c:v>
                </c:pt>
                <c:pt idx="256">
                  <c:v>2188</c:v>
                </c:pt>
                <c:pt idx="257">
                  <c:v>2190</c:v>
                </c:pt>
                <c:pt idx="258">
                  <c:v>2207</c:v>
                </c:pt>
                <c:pt idx="259">
                  <c:v>2223</c:v>
                </c:pt>
                <c:pt idx="260">
                  <c:v>2268</c:v>
                </c:pt>
                <c:pt idx="261">
                  <c:v>2280</c:v>
                </c:pt>
                <c:pt idx="262">
                  <c:v>2296</c:v>
                </c:pt>
                <c:pt idx="263">
                  <c:v>2296</c:v>
                </c:pt>
                <c:pt idx="264">
                  <c:v>2335</c:v>
                </c:pt>
                <c:pt idx="265">
                  <c:v>2335</c:v>
                </c:pt>
                <c:pt idx="266">
                  <c:v>2344</c:v>
                </c:pt>
                <c:pt idx="267">
                  <c:v>2349</c:v>
                </c:pt>
                <c:pt idx="268">
                  <c:v>2402</c:v>
                </c:pt>
                <c:pt idx="269">
                  <c:v>2430</c:v>
                </c:pt>
                <c:pt idx="270">
                  <c:v>2465</c:v>
                </c:pt>
                <c:pt idx="271">
                  <c:v>2497</c:v>
                </c:pt>
                <c:pt idx="272">
                  <c:v>2534</c:v>
                </c:pt>
                <c:pt idx="273">
                  <c:v>2534</c:v>
                </c:pt>
                <c:pt idx="274">
                  <c:v>2601</c:v>
                </c:pt>
                <c:pt idx="275">
                  <c:v>2601</c:v>
                </c:pt>
                <c:pt idx="276">
                  <c:v>2604</c:v>
                </c:pt>
                <c:pt idx="277">
                  <c:v>2612</c:v>
                </c:pt>
                <c:pt idx="278">
                  <c:v>2690</c:v>
                </c:pt>
                <c:pt idx="279">
                  <c:v>2750</c:v>
                </c:pt>
                <c:pt idx="280">
                  <c:v>2755</c:v>
                </c:pt>
                <c:pt idx="281">
                  <c:v>2780</c:v>
                </c:pt>
                <c:pt idx="282">
                  <c:v>2791</c:v>
                </c:pt>
                <c:pt idx="283">
                  <c:v>2823</c:v>
                </c:pt>
                <c:pt idx="284">
                  <c:v>2836</c:v>
                </c:pt>
                <c:pt idx="285">
                  <c:v>2839</c:v>
                </c:pt>
                <c:pt idx="286">
                  <c:v>2850</c:v>
                </c:pt>
                <c:pt idx="287">
                  <c:v>2859</c:v>
                </c:pt>
                <c:pt idx="288">
                  <c:v>2934</c:v>
                </c:pt>
                <c:pt idx="289">
                  <c:v>2965</c:v>
                </c:pt>
                <c:pt idx="290">
                  <c:v>2995</c:v>
                </c:pt>
                <c:pt idx="291">
                  <c:v>3015</c:v>
                </c:pt>
                <c:pt idx="292">
                  <c:v>3057</c:v>
                </c:pt>
                <c:pt idx="293">
                  <c:v>3058</c:v>
                </c:pt>
                <c:pt idx="294">
                  <c:v>3058</c:v>
                </c:pt>
                <c:pt idx="295">
                  <c:v>3069</c:v>
                </c:pt>
                <c:pt idx="296">
                  <c:v>3161</c:v>
                </c:pt>
                <c:pt idx="297">
                  <c:v>3188</c:v>
                </c:pt>
                <c:pt idx="298">
                  <c:v>3240</c:v>
                </c:pt>
                <c:pt idx="299">
                  <c:v>3275</c:v>
                </c:pt>
                <c:pt idx="300">
                  <c:v>3287</c:v>
                </c:pt>
                <c:pt idx="301">
                  <c:v>3303</c:v>
                </c:pt>
                <c:pt idx="302">
                  <c:v>3303</c:v>
                </c:pt>
                <c:pt idx="303">
                  <c:v>3317</c:v>
                </c:pt>
                <c:pt idx="304">
                  <c:v>3401</c:v>
                </c:pt>
                <c:pt idx="305">
                  <c:v>3477</c:v>
                </c:pt>
                <c:pt idx="306">
                  <c:v>3483</c:v>
                </c:pt>
                <c:pt idx="307">
                  <c:v>3533</c:v>
                </c:pt>
                <c:pt idx="308">
                  <c:v>3580</c:v>
                </c:pt>
                <c:pt idx="309">
                  <c:v>3608</c:v>
                </c:pt>
                <c:pt idx="310">
                  <c:v>3756</c:v>
                </c:pt>
                <c:pt idx="311">
                  <c:v>3821</c:v>
                </c:pt>
                <c:pt idx="312">
                  <c:v>3840</c:v>
                </c:pt>
                <c:pt idx="313">
                  <c:v>3844</c:v>
                </c:pt>
                <c:pt idx="314">
                  <c:v>3883</c:v>
                </c:pt>
                <c:pt idx="315">
                  <c:v>3919</c:v>
                </c:pt>
                <c:pt idx="316">
                  <c:v>3989</c:v>
                </c:pt>
                <c:pt idx="317">
                  <c:v>4023</c:v>
                </c:pt>
                <c:pt idx="318">
                  <c:v>4059</c:v>
                </c:pt>
                <c:pt idx="319">
                  <c:v>4095</c:v>
                </c:pt>
                <c:pt idx="320">
                  <c:v>4120</c:v>
                </c:pt>
                <c:pt idx="321">
                  <c:v>4129</c:v>
                </c:pt>
                <c:pt idx="322">
                  <c:v>4179</c:v>
                </c:pt>
                <c:pt idx="323">
                  <c:v>4199</c:v>
                </c:pt>
                <c:pt idx="324">
                  <c:v>4252</c:v>
                </c:pt>
                <c:pt idx="325">
                  <c:v>4255</c:v>
                </c:pt>
                <c:pt idx="326">
                  <c:v>4261</c:v>
                </c:pt>
                <c:pt idx="327">
                  <c:v>4325</c:v>
                </c:pt>
                <c:pt idx="328">
                  <c:v>4378</c:v>
                </c:pt>
                <c:pt idx="329">
                  <c:v>4384</c:v>
                </c:pt>
                <c:pt idx="330">
                  <c:v>4400</c:v>
                </c:pt>
                <c:pt idx="331">
                  <c:v>4412</c:v>
                </c:pt>
                <c:pt idx="332">
                  <c:v>4439</c:v>
                </c:pt>
                <c:pt idx="333">
                  <c:v>4470</c:v>
                </c:pt>
                <c:pt idx="334">
                  <c:v>4490</c:v>
                </c:pt>
                <c:pt idx="335">
                  <c:v>4517</c:v>
                </c:pt>
                <c:pt idx="336">
                  <c:v>4557</c:v>
                </c:pt>
                <c:pt idx="337">
                  <c:v>4585</c:v>
                </c:pt>
                <c:pt idx="338">
                  <c:v>4599</c:v>
                </c:pt>
                <c:pt idx="339">
                  <c:v>4624</c:v>
                </c:pt>
                <c:pt idx="340">
                  <c:v>4627</c:v>
                </c:pt>
                <c:pt idx="341">
                  <c:v>4632</c:v>
                </c:pt>
                <c:pt idx="342">
                  <c:v>4674</c:v>
                </c:pt>
                <c:pt idx="343">
                  <c:v>4674</c:v>
                </c:pt>
                <c:pt idx="344">
                  <c:v>4692</c:v>
                </c:pt>
                <c:pt idx="345">
                  <c:v>4730</c:v>
                </c:pt>
                <c:pt idx="346">
                  <c:v>4750</c:v>
                </c:pt>
                <c:pt idx="347">
                  <c:v>4756</c:v>
                </c:pt>
                <c:pt idx="348">
                  <c:v>4773</c:v>
                </c:pt>
                <c:pt idx="349">
                  <c:v>4834</c:v>
                </c:pt>
                <c:pt idx="350">
                  <c:v>4870</c:v>
                </c:pt>
                <c:pt idx="351">
                  <c:v>4884</c:v>
                </c:pt>
                <c:pt idx="352">
                  <c:v>4892</c:v>
                </c:pt>
                <c:pt idx="353">
                  <c:v>4932</c:v>
                </c:pt>
                <c:pt idx="354">
                  <c:v>4938</c:v>
                </c:pt>
                <c:pt idx="355">
                  <c:v>4949</c:v>
                </c:pt>
                <c:pt idx="356">
                  <c:v>4965</c:v>
                </c:pt>
                <c:pt idx="357">
                  <c:v>4988</c:v>
                </c:pt>
                <c:pt idx="358">
                  <c:v>5007</c:v>
                </c:pt>
                <c:pt idx="359">
                  <c:v>5021</c:v>
                </c:pt>
                <c:pt idx="360">
                  <c:v>5066</c:v>
                </c:pt>
                <c:pt idx="361">
                  <c:v>5144</c:v>
                </c:pt>
                <c:pt idx="362">
                  <c:v>5144</c:v>
                </c:pt>
                <c:pt idx="363">
                  <c:v>5169</c:v>
                </c:pt>
                <c:pt idx="364">
                  <c:v>5172</c:v>
                </c:pt>
                <c:pt idx="365">
                  <c:v>5214</c:v>
                </c:pt>
                <c:pt idx="366">
                  <c:v>5214</c:v>
                </c:pt>
                <c:pt idx="367">
                  <c:v>5215</c:v>
                </c:pt>
                <c:pt idx="368">
                  <c:v>5251</c:v>
                </c:pt>
                <c:pt idx="369">
                  <c:v>5254</c:v>
                </c:pt>
                <c:pt idx="370">
                  <c:v>5324</c:v>
                </c:pt>
                <c:pt idx="371">
                  <c:v>5345</c:v>
                </c:pt>
                <c:pt idx="372">
                  <c:v>5416</c:v>
                </c:pt>
                <c:pt idx="373">
                  <c:v>5450</c:v>
                </c:pt>
                <c:pt idx="374">
                  <c:v>5458</c:v>
                </c:pt>
                <c:pt idx="375">
                  <c:v>5483</c:v>
                </c:pt>
                <c:pt idx="376">
                  <c:v>5489</c:v>
                </c:pt>
                <c:pt idx="377">
                  <c:v>5489</c:v>
                </c:pt>
                <c:pt idx="378">
                  <c:v>5489</c:v>
                </c:pt>
                <c:pt idx="379">
                  <c:v>5489</c:v>
                </c:pt>
                <c:pt idx="380">
                  <c:v>5489</c:v>
                </c:pt>
                <c:pt idx="381">
                  <c:v>5514</c:v>
                </c:pt>
                <c:pt idx="382">
                  <c:v>5517</c:v>
                </c:pt>
                <c:pt idx="383">
                  <c:v>5556</c:v>
                </c:pt>
                <c:pt idx="384">
                  <c:v>5556</c:v>
                </c:pt>
                <c:pt idx="385">
                  <c:v>5626</c:v>
                </c:pt>
                <c:pt idx="386">
                  <c:v>5712</c:v>
                </c:pt>
                <c:pt idx="387">
                  <c:v>5723</c:v>
                </c:pt>
                <c:pt idx="388">
                  <c:v>5726</c:v>
                </c:pt>
                <c:pt idx="389">
                  <c:v>5825</c:v>
                </c:pt>
                <c:pt idx="390">
                  <c:v>5858</c:v>
                </c:pt>
                <c:pt idx="391">
                  <c:v>5909</c:v>
                </c:pt>
                <c:pt idx="392">
                  <c:v>5909</c:v>
                </c:pt>
                <c:pt idx="393">
                  <c:v>6012</c:v>
                </c:pt>
                <c:pt idx="394">
                  <c:v>6015</c:v>
                </c:pt>
                <c:pt idx="395">
                  <c:v>6015</c:v>
                </c:pt>
                <c:pt idx="396">
                  <c:v>6015</c:v>
                </c:pt>
                <c:pt idx="397">
                  <c:v>6018</c:v>
                </c:pt>
                <c:pt idx="398">
                  <c:v>6110</c:v>
                </c:pt>
                <c:pt idx="399">
                  <c:v>6406</c:v>
                </c:pt>
                <c:pt idx="400">
                  <c:v>6406</c:v>
                </c:pt>
                <c:pt idx="401">
                  <c:v>6406</c:v>
                </c:pt>
                <c:pt idx="402">
                  <c:v>6406</c:v>
                </c:pt>
                <c:pt idx="403">
                  <c:v>6535</c:v>
                </c:pt>
                <c:pt idx="404">
                  <c:v>6703</c:v>
                </c:pt>
                <c:pt idx="405">
                  <c:v>6706</c:v>
                </c:pt>
                <c:pt idx="406">
                  <c:v>6784</c:v>
                </c:pt>
                <c:pt idx="407">
                  <c:v>6785.5</c:v>
                </c:pt>
                <c:pt idx="408">
                  <c:v>6829</c:v>
                </c:pt>
                <c:pt idx="409">
                  <c:v>6830.5</c:v>
                </c:pt>
                <c:pt idx="410">
                  <c:v>6832</c:v>
                </c:pt>
                <c:pt idx="411">
                  <c:v>6879</c:v>
                </c:pt>
                <c:pt idx="412">
                  <c:v>6901</c:v>
                </c:pt>
                <c:pt idx="413">
                  <c:v>7153</c:v>
                </c:pt>
                <c:pt idx="414">
                  <c:v>7153</c:v>
                </c:pt>
                <c:pt idx="415">
                  <c:v>7181</c:v>
                </c:pt>
                <c:pt idx="416">
                  <c:v>7195</c:v>
                </c:pt>
                <c:pt idx="417">
                  <c:v>7217</c:v>
                </c:pt>
                <c:pt idx="418">
                  <c:v>7221.5</c:v>
                </c:pt>
                <c:pt idx="419">
                  <c:v>7243.5</c:v>
                </c:pt>
                <c:pt idx="420">
                  <c:v>7299</c:v>
                </c:pt>
                <c:pt idx="421">
                  <c:v>7314</c:v>
                </c:pt>
                <c:pt idx="422">
                  <c:v>7354</c:v>
                </c:pt>
                <c:pt idx="423">
                  <c:v>7369</c:v>
                </c:pt>
                <c:pt idx="424">
                  <c:v>7562</c:v>
                </c:pt>
                <c:pt idx="425">
                  <c:v>7562</c:v>
                </c:pt>
                <c:pt idx="426">
                  <c:v>7562</c:v>
                </c:pt>
                <c:pt idx="427">
                  <c:v>7598</c:v>
                </c:pt>
                <c:pt idx="428">
                  <c:v>7623</c:v>
                </c:pt>
                <c:pt idx="429">
                  <c:v>7634</c:v>
                </c:pt>
                <c:pt idx="430">
                  <c:v>7864</c:v>
                </c:pt>
                <c:pt idx="431">
                  <c:v>7883</c:v>
                </c:pt>
                <c:pt idx="432">
                  <c:v>8010</c:v>
                </c:pt>
                <c:pt idx="433">
                  <c:v>8189</c:v>
                </c:pt>
                <c:pt idx="434">
                  <c:v>8323</c:v>
                </c:pt>
                <c:pt idx="435">
                  <c:v>8659</c:v>
                </c:pt>
                <c:pt idx="436">
                  <c:v>8670</c:v>
                </c:pt>
                <c:pt idx="437">
                  <c:v>8715</c:v>
                </c:pt>
                <c:pt idx="438">
                  <c:v>8892.5</c:v>
                </c:pt>
                <c:pt idx="439">
                  <c:v>8892.5</c:v>
                </c:pt>
                <c:pt idx="440">
                  <c:v>8933</c:v>
                </c:pt>
                <c:pt idx="441">
                  <c:v>8947</c:v>
                </c:pt>
                <c:pt idx="442">
                  <c:v>8950</c:v>
                </c:pt>
                <c:pt idx="443">
                  <c:v>8950</c:v>
                </c:pt>
                <c:pt idx="444">
                  <c:v>8950</c:v>
                </c:pt>
                <c:pt idx="445">
                  <c:v>8988</c:v>
                </c:pt>
                <c:pt idx="446">
                  <c:v>9151</c:v>
                </c:pt>
                <c:pt idx="447">
                  <c:v>9151</c:v>
                </c:pt>
                <c:pt idx="448">
                  <c:v>9188</c:v>
                </c:pt>
                <c:pt idx="449">
                  <c:v>9196</c:v>
                </c:pt>
                <c:pt idx="450">
                  <c:v>9204</c:v>
                </c:pt>
                <c:pt idx="451">
                  <c:v>9204</c:v>
                </c:pt>
                <c:pt idx="452">
                  <c:v>9204</c:v>
                </c:pt>
                <c:pt idx="453">
                  <c:v>9219.5</c:v>
                </c:pt>
                <c:pt idx="454">
                  <c:v>9238</c:v>
                </c:pt>
                <c:pt idx="455">
                  <c:v>9254</c:v>
                </c:pt>
                <c:pt idx="456">
                  <c:v>9371</c:v>
                </c:pt>
                <c:pt idx="457">
                  <c:v>9371</c:v>
                </c:pt>
                <c:pt idx="458">
                  <c:v>9371</c:v>
                </c:pt>
                <c:pt idx="459">
                  <c:v>9472</c:v>
                </c:pt>
                <c:pt idx="460">
                  <c:v>9472</c:v>
                </c:pt>
                <c:pt idx="461">
                  <c:v>9472</c:v>
                </c:pt>
                <c:pt idx="462">
                  <c:v>9514</c:v>
                </c:pt>
                <c:pt idx="463">
                  <c:v>9514</c:v>
                </c:pt>
                <c:pt idx="464">
                  <c:v>9514</c:v>
                </c:pt>
                <c:pt idx="465">
                  <c:v>9517</c:v>
                </c:pt>
                <c:pt idx="466">
                  <c:v>9651.5</c:v>
                </c:pt>
                <c:pt idx="467">
                  <c:v>9675</c:v>
                </c:pt>
                <c:pt idx="468">
                  <c:v>9996</c:v>
                </c:pt>
              </c:numCache>
            </c:numRef>
          </c:xVal>
          <c:yVal>
            <c:numRef>
              <c:f>'B (2)'!$I$21:$I$977</c:f>
              <c:numCache>
                <c:formatCode>General</c:formatCode>
                <c:ptCount val="957"/>
                <c:pt idx="1">
                  <c:v>-1.7229604920430575E-2</c:v>
                </c:pt>
                <c:pt idx="2">
                  <c:v>-1.1580545957258437E-2</c:v>
                </c:pt>
                <c:pt idx="3">
                  <c:v>-1.6481629536428954E-2</c:v>
                </c:pt>
                <c:pt idx="4">
                  <c:v>-1.6458323036204092E-2</c:v>
                </c:pt>
                <c:pt idx="5">
                  <c:v>-1.1894366376509424E-2</c:v>
                </c:pt>
                <c:pt idx="6">
                  <c:v>-1.0690843155316543E-2</c:v>
                </c:pt>
                <c:pt idx="7">
                  <c:v>-1.1795449958299287E-2</c:v>
                </c:pt>
                <c:pt idx="9">
                  <c:v>-1.559192673448706E-2</c:v>
                </c:pt>
                <c:pt idx="10">
                  <c:v>-1.4423090804484673E-2</c:v>
                </c:pt>
                <c:pt idx="11">
                  <c:v>-1.5428781196533237E-2</c:v>
                </c:pt>
                <c:pt idx="12">
                  <c:v>-1.3434471584332641E-2</c:v>
                </c:pt>
                <c:pt idx="13">
                  <c:v>-1.9050731643801555E-2</c:v>
                </c:pt>
                <c:pt idx="14">
                  <c:v>-1.2050731638737489E-2</c:v>
                </c:pt>
                <c:pt idx="15">
                  <c:v>-1.4643685201008338E-2</c:v>
                </c:pt>
                <c:pt idx="16">
                  <c:v>-1.5951815221342258E-2</c:v>
                </c:pt>
                <c:pt idx="19">
                  <c:v>-1.6161028841452207E-2</c:v>
                </c:pt>
                <c:pt idx="20">
                  <c:v>-1.5265635644027498E-2</c:v>
                </c:pt>
                <c:pt idx="22">
                  <c:v>-1.6573765678913333E-2</c:v>
                </c:pt>
                <c:pt idx="23">
                  <c:v>-1.5881895706115756E-2</c:v>
                </c:pt>
                <c:pt idx="24">
                  <c:v>-1.7678372481896076E-2</c:v>
                </c:pt>
                <c:pt idx="28">
                  <c:v>-1.60092640799121E-2</c:v>
                </c:pt>
                <c:pt idx="29">
                  <c:v>-1.731739410024602E-2</c:v>
                </c:pt>
                <c:pt idx="31">
                  <c:v>-1.3427691301330924E-2</c:v>
                </c:pt>
                <c:pt idx="32">
                  <c:v>-1.6735821329348255E-2</c:v>
                </c:pt>
                <c:pt idx="37">
                  <c:v>-1.3154248561477289E-2</c:v>
                </c:pt>
                <c:pt idx="39">
                  <c:v>-1.3572675787145272E-2</c:v>
                </c:pt>
                <c:pt idx="40">
                  <c:v>-1.3781889399979264E-2</c:v>
                </c:pt>
                <c:pt idx="41">
                  <c:v>-5.7932701747631654E-3</c:v>
                </c:pt>
                <c:pt idx="42">
                  <c:v>-1.2101400207029656E-2</c:v>
                </c:pt>
                <c:pt idx="43">
                  <c:v>-1.5717660273367073E-2</c:v>
                </c:pt>
                <c:pt idx="44">
                  <c:v>-1.6310613820678554E-2</c:v>
                </c:pt>
                <c:pt idx="45">
                  <c:v>-1.6310613820678554E-2</c:v>
                </c:pt>
                <c:pt idx="46">
                  <c:v>-1.4310613820271101E-2</c:v>
                </c:pt>
                <c:pt idx="47">
                  <c:v>-1.3310613823705353E-2</c:v>
                </c:pt>
                <c:pt idx="48">
                  <c:v>-1.461874385131523E-2</c:v>
                </c:pt>
                <c:pt idx="49">
                  <c:v>-1.8107090596458875E-2</c:v>
                </c:pt>
                <c:pt idx="50">
                  <c:v>-1.6107090596051421E-2</c:v>
                </c:pt>
                <c:pt idx="51">
                  <c:v>-1.6107090596051421E-2</c:v>
                </c:pt>
                <c:pt idx="52">
                  <c:v>-1.3316304211912211E-2</c:v>
                </c:pt>
                <c:pt idx="54">
                  <c:v>2.4641849740874022E-3</c:v>
                </c:pt>
                <c:pt idx="55">
                  <c:v>-2.4079017093754373E-3</c:v>
                </c:pt>
                <c:pt idx="56">
                  <c:v>-2.1160317410249263E-3</c:v>
                </c:pt>
                <c:pt idx="57">
                  <c:v>-4.2322918015997857E-3</c:v>
                </c:pt>
                <c:pt idx="58">
                  <c:v>-3.4450286402716301E-3</c:v>
                </c:pt>
                <c:pt idx="59">
                  <c:v>-1.6949635442870203E-2</c:v>
                </c:pt>
                <c:pt idx="60">
                  <c:v>-1.1158849061757792E-2</c:v>
                </c:pt>
                <c:pt idx="61">
                  <c:v>-9.4436725848936476E-3</c:v>
                </c:pt>
                <c:pt idx="63">
                  <c:v>-1.5030390793981496E-2</c:v>
                </c:pt>
                <c:pt idx="64">
                  <c:v>-1.2826867576222867E-2</c:v>
                </c:pt>
                <c:pt idx="69">
                  <c:v>-1.1842848856758792E-2</c:v>
                </c:pt>
                <c:pt idx="70">
                  <c:v>-1.3639325632539112E-2</c:v>
                </c:pt>
                <c:pt idx="71">
                  <c:v>-9.8485392445581965E-3</c:v>
                </c:pt>
                <c:pt idx="72">
                  <c:v>-1.6261276083241682E-2</c:v>
                </c:pt>
                <c:pt idx="73">
                  <c:v>-1.6063443246821407E-2</c:v>
                </c:pt>
                <c:pt idx="74">
                  <c:v>-1.6964526832452975E-2</c:v>
                </c:pt>
                <c:pt idx="75">
                  <c:v>-1.5761003611260094E-2</c:v>
                </c:pt>
                <c:pt idx="76">
                  <c:v>-1.6615474181890022E-2</c:v>
                </c:pt>
                <c:pt idx="77">
                  <c:v>-1.5411950953421183E-2</c:v>
                </c:pt>
                <c:pt idx="79">
                  <c:v>-6.0623533572652377E-3</c:v>
                </c:pt>
                <c:pt idx="80">
                  <c:v>-1.085883013001876E-2</c:v>
                </c:pt>
                <c:pt idx="81">
                  <c:v>-9.2073378400527872E-3</c:v>
                </c:pt>
                <c:pt idx="83">
                  <c:v>-9.213028235535603E-3</c:v>
                </c:pt>
                <c:pt idx="84">
                  <c:v>-5.427932228485588E-3</c:v>
                </c:pt>
                <c:pt idx="85">
                  <c:v>-6.1544894924736582E-3</c:v>
                </c:pt>
                <c:pt idx="86">
                  <c:v>-6.2647866870975122E-3</c:v>
                </c:pt>
                <c:pt idx="87">
                  <c:v>-1.2572916719364002E-2</c:v>
                </c:pt>
                <c:pt idx="88">
                  <c:v>-6.1891767763881944E-3</c:v>
                </c:pt>
                <c:pt idx="90">
                  <c:v>-5.4097711690701544E-3</c:v>
                </c:pt>
                <c:pt idx="91">
                  <c:v>-2.2176287311594933E-3</c:v>
                </c:pt>
                <c:pt idx="92">
                  <c:v>-5.7582788795116358E-3</c:v>
                </c:pt>
                <c:pt idx="93">
                  <c:v>4.3696344364434481E-3</c:v>
                </c:pt>
                <c:pt idx="94">
                  <c:v>-1.2426842338754795E-2</c:v>
                </c:pt>
                <c:pt idx="95">
                  <c:v>-1.4268423401517794E-3</c:v>
                </c:pt>
                <c:pt idx="96">
                  <c:v>-6.3569228295818903E-3</c:v>
                </c:pt>
                <c:pt idx="97">
                  <c:v>-6.1533996049547568E-3</c:v>
                </c:pt>
                <c:pt idx="98">
                  <c:v>-5.4615296321571805E-3</c:v>
                </c:pt>
                <c:pt idx="100">
                  <c:v>-7.0834800790180452E-3</c:v>
                </c:pt>
                <c:pt idx="101">
                  <c:v>-8.6878144138609059E-3</c:v>
                </c:pt>
                <c:pt idx="102">
                  <c:v>-9.0249413406127132E-3</c:v>
                </c:pt>
                <c:pt idx="103">
                  <c:v>-5.2108484451309778E-3</c:v>
                </c:pt>
                <c:pt idx="104">
                  <c:v>-1.5189784826361574E-3</c:v>
                </c:pt>
                <c:pt idx="105">
                  <c:v>-1.2467758657294326E-2</c:v>
                </c:pt>
                <c:pt idx="106">
                  <c:v>-5.3677586620324291E-3</c:v>
                </c:pt>
                <c:pt idx="107">
                  <c:v>-4.3677586581907235E-3</c:v>
                </c:pt>
                <c:pt idx="108">
                  <c:v>-5.3444521472556517E-3</c:v>
                </c:pt>
                <c:pt idx="109">
                  <c:v>-5.9607122093439102E-3</c:v>
                </c:pt>
                <c:pt idx="110">
                  <c:v>-1.8327989018871449E-3</c:v>
                </c:pt>
                <c:pt idx="111">
                  <c:v>-2.4490589566994458E-3</c:v>
                </c:pt>
                <c:pt idx="112">
                  <c:v>-6.0420125082600862E-3</c:v>
                </c:pt>
                <c:pt idx="113">
                  <c:v>-8.4780558536294848E-3</c:v>
                </c:pt>
                <c:pt idx="114">
                  <c:v>-4.4780558600905351E-3</c:v>
                </c:pt>
                <c:pt idx="115">
                  <c:v>-2.1466193138621747E-3</c:v>
                </c:pt>
                <c:pt idx="116">
                  <c:v>-4.582662666507531E-3</c:v>
                </c:pt>
                <c:pt idx="118">
                  <c:v>-1.454749348340556E-3</c:v>
                </c:pt>
                <c:pt idx="119">
                  <c:v>-1.8907926860265434E-3</c:v>
                </c:pt>
                <c:pt idx="120">
                  <c:v>-4.2512261206866242E-3</c:v>
                </c:pt>
                <c:pt idx="121">
                  <c:v>-4.5883530547143891E-3</c:v>
                </c:pt>
                <c:pt idx="122">
                  <c:v>-3.7685697679989971E-3</c:v>
                </c:pt>
                <c:pt idx="123">
                  <c:v>-3.4894366399385035E-3</c:v>
                </c:pt>
                <c:pt idx="124">
                  <c:v>-2.1170774707570672E-3</c:v>
                </c:pt>
                <c:pt idx="125">
                  <c:v>-5.9948545531369746E-3</c:v>
                </c:pt>
                <c:pt idx="126">
                  <c:v>-1.3029845868004486E-3</c:v>
                </c:pt>
                <c:pt idx="127">
                  <c:v>7.3793803312582895E-4</c:v>
                </c:pt>
                <c:pt idx="129">
                  <c:v>-3.1688359304098412E-3</c:v>
                </c:pt>
                <c:pt idx="130">
                  <c:v>1.0460681369295344E-4</c:v>
                </c:pt>
                <c:pt idx="131">
                  <c:v>0</c:v>
                </c:pt>
                <c:pt idx="132">
                  <c:v>0</c:v>
                </c:pt>
                <c:pt idx="133">
                  <c:v>3.8084025072748773E-3</c:v>
                </c:pt>
                <c:pt idx="134">
                  <c:v>4.9829288327600807E-3</c:v>
                </c:pt>
                <c:pt idx="135">
                  <c:v>1.8645205273060128E-4</c:v>
                </c:pt>
                <c:pt idx="136">
                  <c:v>1.1864520565723069E-3</c:v>
                </c:pt>
                <c:pt idx="138">
                  <c:v>3.3842848861240782E-3</c:v>
                </c:pt>
                <c:pt idx="139">
                  <c:v>3.8669412460876629E-3</c:v>
                </c:pt>
                <c:pt idx="140">
                  <c:v>6.3149103152682073E-3</c:v>
                </c:pt>
                <c:pt idx="141">
                  <c:v>8.3382168231764808E-3</c:v>
                </c:pt>
                <c:pt idx="142">
                  <c:v>-3.5628667610581033E-3</c:v>
                </c:pt>
                <c:pt idx="143">
                  <c:v>7.4371332375449128E-3</c:v>
                </c:pt>
                <c:pt idx="144">
                  <c:v>7.0243964000837877E-3</c:v>
                </c:pt>
                <c:pt idx="145">
                  <c:v>7.5883530589635484E-3</c:v>
                </c:pt>
                <c:pt idx="146">
                  <c:v>8.7162663694471121E-3</c:v>
                </c:pt>
                <c:pt idx="147">
                  <c:v>5.3791394457221031E-3</c:v>
                </c:pt>
                <c:pt idx="148">
                  <c:v>7.5826626707566902E-3</c:v>
                </c:pt>
                <c:pt idx="149">
                  <c:v>6.7105759808328003E-3</c:v>
                </c:pt>
                <c:pt idx="150">
                  <c:v>9.2745326401200145E-3</c:v>
                </c:pt>
                <c:pt idx="151">
                  <c:v>9.5013623649720103E-3</c:v>
                </c:pt>
                <c:pt idx="152">
                  <c:v>1.046667508489918E-2</c:v>
                </c:pt>
                <c:pt idx="153">
                  <c:v>1.1466675081464928E-2</c:v>
                </c:pt>
                <c:pt idx="154">
                  <c:v>1.4466675078438129E-2</c:v>
                </c:pt>
                <c:pt idx="155">
                  <c:v>1.3745808209932875E-2</c:v>
                </c:pt>
                <c:pt idx="156">
                  <c:v>1.4071554360270966E-2</c:v>
                </c:pt>
                <c:pt idx="157">
                  <c:v>5.6588175211800262E-3</c:v>
                </c:pt>
                <c:pt idx="158">
                  <c:v>1.3862340747436974E-2</c:v>
                </c:pt>
                <c:pt idx="159">
                  <c:v>1.2629820623260457E-2</c:v>
                </c:pt>
                <c:pt idx="160">
                  <c:v>1.5653127135010436E-2</c:v>
                </c:pt>
                <c:pt idx="161">
                  <c:v>1.5217083790048491E-2</c:v>
                </c:pt>
                <c:pt idx="162">
                  <c:v>1.5135783491132315E-2</c:v>
                </c:pt>
                <c:pt idx="163">
                  <c:v>1.6031176681281067E-2</c:v>
                </c:pt>
                <c:pt idx="164">
                  <c:v>8.9265698770759627E-3</c:v>
                </c:pt>
                <c:pt idx="165">
                  <c:v>8.7173562569660135E-3</c:v>
                </c:pt>
                <c:pt idx="166">
                  <c:v>1.571735626203008E-2</c:v>
                </c:pt>
                <c:pt idx="167">
                  <c:v>1.6717356258595828E-2</c:v>
                </c:pt>
                <c:pt idx="168">
                  <c:v>2.1717356255976483E-2</c:v>
                </c:pt>
                <c:pt idx="169">
                  <c:v>1.6508142653037794E-2</c:v>
                </c:pt>
                <c:pt idx="170">
                  <c:v>1.7578062164830044E-2</c:v>
                </c:pt>
                <c:pt idx="171">
                  <c:v>1.6060718524386175E-2</c:v>
                </c:pt>
                <c:pt idx="172">
                  <c:v>1.9084025036136154E-2</c:v>
                </c:pt>
                <c:pt idx="173">
                  <c:v>8.1539445454836823E-3</c:v>
                </c:pt>
                <c:pt idx="174">
                  <c:v>1.3153944550140295E-2</c:v>
                </c:pt>
                <c:pt idx="175">
                  <c:v>1.815394454752095E-2</c:v>
                </c:pt>
                <c:pt idx="176">
                  <c:v>1.9869121024385095E-2</c:v>
                </c:pt>
                <c:pt idx="177">
                  <c:v>1.7252860961889382E-2</c:v>
                </c:pt>
                <c:pt idx="178">
                  <c:v>1.7764514217560645E-2</c:v>
                </c:pt>
                <c:pt idx="179">
                  <c:v>1.4328470882901456E-2</c:v>
                </c:pt>
                <c:pt idx="180">
                  <c:v>1.8450693802151363E-2</c:v>
                </c:pt>
                <c:pt idx="181">
                  <c:v>2.193335015908815E-2</c:v>
                </c:pt>
                <c:pt idx="182">
                  <c:v>1.7828743351856247E-2</c:v>
                </c:pt>
                <c:pt idx="183">
                  <c:v>1.7340396603685804E-2</c:v>
                </c:pt>
                <c:pt idx="184">
                  <c:v>2.079974645312177E-2</c:v>
                </c:pt>
                <c:pt idx="185">
                  <c:v>1.8480235637980513E-2</c:v>
                </c:pt>
                <c:pt idx="186">
                  <c:v>1.8300018928130157E-2</c:v>
                </c:pt>
                <c:pt idx="187">
                  <c:v>1.9991888897493482E-2</c:v>
                </c:pt>
                <c:pt idx="188">
                  <c:v>2.1991888897900935E-2</c:v>
                </c:pt>
                <c:pt idx="189">
                  <c:v>2.6991888895281591E-2</c:v>
                </c:pt>
                <c:pt idx="190">
                  <c:v>2.3067498812451959E-2</c:v>
                </c:pt>
                <c:pt idx="191">
                  <c:v>2.0759368781000376E-2</c:v>
                </c:pt>
                <c:pt idx="192">
                  <c:v>2.24512387503637E-2</c:v>
                </c:pt>
                <c:pt idx="193">
                  <c:v>2.1294328536896501E-2</c:v>
                </c:pt>
                <c:pt idx="194">
                  <c:v>2.0858285191934556E-2</c:v>
                </c:pt>
                <c:pt idx="195">
                  <c:v>2.1550155164732132E-2</c:v>
                </c:pt>
                <c:pt idx="196">
                  <c:v>2.3369938448013272E-2</c:v>
                </c:pt>
                <c:pt idx="197">
                  <c:v>2.0881591699435376E-2</c:v>
                </c:pt>
                <c:pt idx="198">
                  <c:v>1.7085114923247602E-2</c:v>
                </c:pt>
                <c:pt idx="199">
                  <c:v>2.1085114924062509E-2</c:v>
                </c:pt>
                <c:pt idx="200">
                  <c:v>1.898050811723806E-2</c:v>
                </c:pt>
                <c:pt idx="201">
                  <c:v>2.0672378086601384E-2</c:v>
                </c:pt>
                <c:pt idx="202">
                  <c:v>2.2875901304360013E-2</c:v>
                </c:pt>
                <c:pt idx="203">
                  <c:v>2.3660997307160869E-2</c:v>
                </c:pt>
                <c:pt idx="204">
                  <c:v>2.6736607214843389E-2</c:v>
                </c:pt>
                <c:pt idx="205">
                  <c:v>2.1219263573584612E-2</c:v>
                </c:pt>
                <c:pt idx="206">
                  <c:v>1.9137963274260983E-2</c:v>
                </c:pt>
                <c:pt idx="207">
                  <c:v>2.352170320955338E-2</c:v>
                </c:pt>
                <c:pt idx="208">
                  <c:v>2.141709640272893E-2</c:v>
                </c:pt>
                <c:pt idx="209">
                  <c:v>2.1236879692878574E-2</c:v>
                </c:pt>
                <c:pt idx="210">
                  <c:v>2.2800836348324083E-2</c:v>
                </c:pt>
                <c:pt idx="211">
                  <c:v>1.8132272882212419E-2</c:v>
                </c:pt>
                <c:pt idx="212">
                  <c:v>1.751601282012416E-2</c:v>
                </c:pt>
                <c:pt idx="213">
                  <c:v>2.1923059270193335E-2</c:v>
                </c:pt>
                <c:pt idx="214">
                  <c:v>1.940571562590776E-2</c:v>
                </c:pt>
                <c:pt idx="215">
                  <c:v>2.219650201004697E-2</c:v>
                </c:pt>
                <c:pt idx="216">
                  <c:v>2.3196502006612718E-2</c:v>
                </c:pt>
                <c:pt idx="217">
                  <c:v>3.0295418422610965E-2</c:v>
                </c:pt>
                <c:pt idx="218">
                  <c:v>2.5778074785193894E-2</c:v>
                </c:pt>
                <c:pt idx="219">
                  <c:v>2.6255040749674663E-2</c:v>
                </c:pt>
                <c:pt idx="220">
                  <c:v>2.2534173884196207E-2</c:v>
                </c:pt>
                <c:pt idx="221">
                  <c:v>2.6761003617139068E-2</c:v>
                </c:pt>
                <c:pt idx="222">
                  <c:v>1.9452873581030872E-2</c:v>
                </c:pt>
                <c:pt idx="223">
                  <c:v>2.5452873582253233E-2</c:v>
                </c:pt>
                <c:pt idx="224">
                  <c:v>2.4708700213523116E-2</c:v>
                </c:pt>
                <c:pt idx="225">
                  <c:v>1.9220353467972018E-2</c:v>
                </c:pt>
                <c:pt idx="226">
                  <c:v>2.6104365875653457E-2</c:v>
                </c:pt>
                <c:pt idx="227">
                  <c:v>2.2616019130509812E-2</c:v>
                </c:pt>
                <c:pt idx="228">
                  <c:v>2.8994068678002805E-2</c:v>
                </c:pt>
                <c:pt idx="229">
                  <c:v>2.5092985095398035E-2</c:v>
                </c:pt>
                <c:pt idx="230">
                  <c:v>2.7959381390246563E-2</c:v>
                </c:pt>
                <c:pt idx="231">
                  <c:v>2.7651251366478391E-2</c:v>
                </c:pt>
                <c:pt idx="232">
                  <c:v>2.8651251363044139E-2</c:v>
                </c:pt>
                <c:pt idx="233">
                  <c:v>2.836642783950083E-2</c:v>
                </c:pt>
                <c:pt idx="234">
                  <c:v>3.105829781270586E-2</c:v>
                </c:pt>
                <c:pt idx="235">
                  <c:v>2.9186211126216222E-2</c:v>
                </c:pt>
                <c:pt idx="236">
                  <c:v>3.115721422364004E-2</c:v>
                </c:pt>
                <c:pt idx="237">
                  <c:v>2.6849084199056961E-2</c:v>
                </c:pt>
                <c:pt idx="238">
                  <c:v>2.8023610524542164E-2</c:v>
                </c:pt>
                <c:pt idx="239">
                  <c:v>3.0151523838867433E-2</c:v>
                </c:pt>
                <c:pt idx="240">
                  <c:v>2.9302743649168406E-2</c:v>
                </c:pt>
                <c:pt idx="241">
                  <c:v>2.912252693931805E-2</c:v>
                </c:pt>
                <c:pt idx="242">
                  <c:v>3.0326050160510931E-2</c:v>
                </c:pt>
                <c:pt idx="243">
                  <c:v>3.0221443354093935E-2</c:v>
                </c:pt>
                <c:pt idx="244">
                  <c:v>2.9297053268237505E-2</c:v>
                </c:pt>
                <c:pt idx="245">
                  <c:v>2.980870651663281E-2</c:v>
                </c:pt>
                <c:pt idx="246">
                  <c:v>2.8832013027567882E-2</c:v>
                </c:pt>
                <c:pt idx="247">
                  <c:v>2.9523882993089501E-2</c:v>
                </c:pt>
                <c:pt idx="248">
                  <c:v>2.7314669379848056E-2</c:v>
                </c:pt>
                <c:pt idx="249">
                  <c:v>2.6698409317759797E-2</c:v>
                </c:pt>
                <c:pt idx="250">
                  <c:v>2.7593802515184507E-2</c:v>
                </c:pt>
                <c:pt idx="251">
                  <c:v>2.6617109018843621E-2</c:v>
                </c:pt>
                <c:pt idx="252">
                  <c:v>2.961710902309278E-2</c:v>
                </c:pt>
                <c:pt idx="253">
                  <c:v>2.8308978988206945E-2</c:v>
                </c:pt>
                <c:pt idx="254">
                  <c:v>2.430328859918518E-2</c:v>
                </c:pt>
                <c:pt idx="255">
                  <c:v>3.0094074987573549E-2</c:v>
                </c:pt>
                <c:pt idx="256">
                  <c:v>2.9937164777948055E-2</c:v>
                </c:pt>
                <c:pt idx="257">
                  <c:v>2.8065078091458417E-2</c:v>
                </c:pt>
                <c:pt idx="258">
                  <c:v>2.865234125056304E-2</c:v>
                </c:pt>
                <c:pt idx="259">
                  <c:v>3.7675647756259423E-2</c:v>
                </c:pt>
                <c:pt idx="260">
                  <c:v>2.7053697311202995E-2</c:v>
                </c:pt>
                <c:pt idx="261">
                  <c:v>2.9821177187841386E-2</c:v>
                </c:pt>
                <c:pt idx="262">
                  <c:v>2.3844483694119845E-2</c:v>
                </c:pt>
                <c:pt idx="263">
                  <c:v>2.7844483694934752E-2</c:v>
                </c:pt>
                <c:pt idx="264">
                  <c:v>2.583879330632044E-2</c:v>
                </c:pt>
                <c:pt idx="265">
                  <c:v>2.583879330632044E-2</c:v>
                </c:pt>
                <c:pt idx="266">
                  <c:v>2.6914403220871463E-2</c:v>
                </c:pt>
                <c:pt idx="267">
                  <c:v>2.4734186496061739E-2</c:v>
                </c:pt>
                <c:pt idx="268">
                  <c:v>3.4623889303475153E-2</c:v>
                </c:pt>
                <c:pt idx="269">
                  <c:v>2.6414675689011347E-2</c:v>
                </c:pt>
                <c:pt idx="270">
                  <c:v>2.5153158676403109E-2</c:v>
                </c:pt>
                <c:pt idx="271">
                  <c:v>2.6199771687970497E-2</c:v>
                </c:pt>
                <c:pt idx="272">
                  <c:v>2.7066167982411571E-2</c:v>
                </c:pt>
                <c:pt idx="273">
                  <c:v>2.9066167982819024E-2</c:v>
                </c:pt>
                <c:pt idx="274">
                  <c:v>2.7851263977936469E-2</c:v>
                </c:pt>
                <c:pt idx="275">
                  <c:v>2.8851263974502217E-2</c:v>
                </c:pt>
                <c:pt idx="276">
                  <c:v>3.3543133955390658E-2</c:v>
                </c:pt>
                <c:pt idx="277">
                  <c:v>2.1054787197499536E-2</c:v>
                </c:pt>
                <c:pt idx="278">
                  <c:v>2.2043406417651568E-2</c:v>
                </c:pt>
                <c:pt idx="279">
                  <c:v>2.1880805819819216E-2</c:v>
                </c:pt>
                <c:pt idx="280">
                  <c:v>2.1700589102692902E-2</c:v>
                </c:pt>
                <c:pt idx="281">
                  <c:v>2.2799505517468788E-2</c:v>
                </c:pt>
                <c:pt idx="282">
                  <c:v>2.2003028745530173E-2</c:v>
                </c:pt>
                <c:pt idx="283">
                  <c:v>1.8049641759716906E-2</c:v>
                </c:pt>
                <c:pt idx="284">
                  <c:v>1.7381078294420149E-2</c:v>
                </c:pt>
                <c:pt idx="285">
                  <c:v>2.5072948265005834E-2</c:v>
                </c:pt>
                <c:pt idx="286">
                  <c:v>1.9276471481134649E-2</c:v>
                </c:pt>
                <c:pt idx="287">
                  <c:v>1.7352081398712471E-2</c:v>
                </c:pt>
                <c:pt idx="288">
                  <c:v>1.4648830649093725E-2</c:v>
                </c:pt>
                <c:pt idx="289">
                  <c:v>1.9131487002596259E-2</c:v>
                </c:pt>
                <c:pt idx="290">
                  <c:v>1.705018670327263E-2</c:v>
                </c:pt>
                <c:pt idx="291">
                  <c:v>1.8329319835174829E-2</c:v>
                </c:pt>
                <c:pt idx="292">
                  <c:v>1.4015499415108934E-2</c:v>
                </c:pt>
                <c:pt idx="293">
                  <c:v>1.5579456070554443E-2</c:v>
                </c:pt>
                <c:pt idx="294">
                  <c:v>2.0579456075211056E-2</c:v>
                </c:pt>
                <c:pt idx="295">
                  <c:v>1.5782979295181576E-2</c:v>
                </c:pt>
                <c:pt idx="296">
                  <c:v>1.6666991708916612E-2</c:v>
                </c:pt>
                <c:pt idx="297">
                  <c:v>1.5893821444478817E-2</c:v>
                </c:pt>
                <c:pt idx="298">
                  <c:v>1.6219567587540951E-2</c:v>
                </c:pt>
                <c:pt idx="299">
                  <c:v>1.2958050567249302E-2</c:v>
                </c:pt>
                <c:pt idx="300">
                  <c:v>1.2725530454190448E-2</c:v>
                </c:pt>
                <c:pt idx="301">
                  <c:v>1.274883695441531E-2</c:v>
                </c:pt>
                <c:pt idx="302">
                  <c:v>1.5748836951388512E-2</c:v>
                </c:pt>
                <c:pt idx="303">
                  <c:v>1.4644230148405768E-2</c:v>
                </c:pt>
                <c:pt idx="304">
                  <c:v>1.2016589309496339E-2</c:v>
                </c:pt>
                <c:pt idx="305">
                  <c:v>1.187729521188885E-2</c:v>
                </c:pt>
                <c:pt idx="306">
                  <c:v>1.1261035157076549E-2</c:v>
                </c:pt>
                <c:pt idx="307">
                  <c:v>1.2458867982786614E-2</c:v>
                </c:pt>
                <c:pt idx="308">
                  <c:v>1.0964830849843565E-2</c:v>
                </c:pt>
                <c:pt idx="309">
                  <c:v>9.7556172404438257E-3</c:v>
                </c:pt>
                <c:pt idx="310">
                  <c:v>9.2212024246691726E-3</c:v>
                </c:pt>
                <c:pt idx="311">
                  <c:v>5.8783851054613478E-3</c:v>
                </c:pt>
                <c:pt idx="312">
                  <c:v>1.0593561579298694E-2</c:v>
                </c:pt>
                <c:pt idx="313">
                  <c:v>9.8493882105685771E-3</c:v>
                </c:pt>
                <c:pt idx="314">
                  <c:v>6.8436978181125596E-3</c:v>
                </c:pt>
                <c:pt idx="315">
                  <c:v>5.1461374605423771E-3</c:v>
                </c:pt>
                <c:pt idx="316">
                  <c:v>9.6231034185620956E-3</c:v>
                </c:pt>
                <c:pt idx="317">
                  <c:v>7.797629754350055E-3</c:v>
                </c:pt>
                <c:pt idx="318">
                  <c:v>1.3100069394567981E-2</c:v>
                </c:pt>
                <c:pt idx="319">
                  <c:v>1.0402509033156093E-2</c:v>
                </c:pt>
                <c:pt idx="320">
                  <c:v>9.5014254475245252E-3</c:v>
                </c:pt>
                <c:pt idx="321">
                  <c:v>1.1577035358641297E-2</c:v>
                </c:pt>
                <c:pt idx="322">
                  <c:v>5.7748681865632534E-3</c:v>
                </c:pt>
                <c:pt idx="323">
                  <c:v>1.2054001330398023E-2</c:v>
                </c:pt>
                <c:pt idx="324">
                  <c:v>9.9437041208148003E-3</c:v>
                </c:pt>
                <c:pt idx="325">
                  <c:v>1.0635574100888334E-2</c:v>
                </c:pt>
                <c:pt idx="326">
                  <c:v>1.2019314039207529E-2</c:v>
                </c:pt>
                <c:pt idx="327">
                  <c:v>4.1125400603050366E-3</c:v>
                </c:pt>
                <c:pt idx="328">
                  <c:v>9.0022428630618379E-3</c:v>
                </c:pt>
                <c:pt idx="329">
                  <c:v>7.3859828116837889E-3</c:v>
                </c:pt>
                <c:pt idx="330">
                  <c:v>9.4092893123161048E-3</c:v>
                </c:pt>
                <c:pt idx="331">
                  <c:v>6.1767691950080916E-3</c:v>
                </c:pt>
                <c:pt idx="332">
                  <c:v>1.0403598920674995E-2</c:v>
                </c:pt>
                <c:pt idx="333">
                  <c:v>8.886255272955168E-3</c:v>
                </c:pt>
                <c:pt idx="334">
                  <c:v>1.0165388412133325E-2</c:v>
                </c:pt>
                <c:pt idx="335">
                  <c:v>1.5392218141641933E-2</c:v>
                </c:pt>
                <c:pt idx="336">
                  <c:v>9.9504844110924751E-3</c:v>
                </c:pt>
                <c:pt idx="337">
                  <c:v>9.7412707909825258E-3</c:v>
                </c:pt>
                <c:pt idx="338">
                  <c:v>9.63666398456553E-3</c:v>
                </c:pt>
                <c:pt idx="339">
                  <c:v>9.7355804027756676E-3</c:v>
                </c:pt>
                <c:pt idx="340">
                  <c:v>8.4274503751657903E-3</c:v>
                </c:pt>
                <c:pt idx="341">
                  <c:v>8.2472336580394767E-3</c:v>
                </c:pt>
                <c:pt idx="342">
                  <c:v>5.9334132383810356E-3</c:v>
                </c:pt>
                <c:pt idx="343">
                  <c:v>9.9334132391959429E-3</c:v>
                </c:pt>
                <c:pt idx="344">
                  <c:v>7.0846330563654192E-3</c:v>
                </c:pt>
                <c:pt idx="345">
                  <c:v>1.1514986006659456E-2</c:v>
                </c:pt>
                <c:pt idx="346">
                  <c:v>6.7941191446152516E-3</c:v>
                </c:pt>
                <c:pt idx="347">
                  <c:v>6.177859082526993E-3</c:v>
                </c:pt>
                <c:pt idx="348">
                  <c:v>7.7651222454733215E-3</c:v>
                </c:pt>
                <c:pt idx="349">
                  <c:v>8.1664782992447726E-3</c:v>
                </c:pt>
                <c:pt idx="350">
                  <c:v>7.4689179455162957E-3</c:v>
                </c:pt>
                <c:pt idx="351">
                  <c:v>8.3643111356650479E-3</c:v>
                </c:pt>
                <c:pt idx="352">
                  <c:v>1.0875964391743764E-2</c:v>
                </c:pt>
                <c:pt idx="353">
                  <c:v>5.4342306611943059E-3</c:v>
                </c:pt>
                <c:pt idx="354">
                  <c:v>7.8179705960792489E-3</c:v>
                </c:pt>
                <c:pt idx="355">
                  <c:v>1.0021493821113836E-2</c:v>
                </c:pt>
                <c:pt idx="356">
                  <c:v>6.044800320523791E-3</c:v>
                </c:pt>
                <c:pt idx="357">
                  <c:v>1.0015803432906978E-2</c:v>
                </c:pt>
                <c:pt idx="358">
                  <c:v>1.7309799004578963E-3</c:v>
                </c:pt>
                <c:pt idx="359">
                  <c:v>7.6263730952632613E-3</c:v>
                </c:pt>
                <c:pt idx="360">
                  <c:v>7.0044226522441022E-3</c:v>
                </c:pt>
                <c:pt idx="361">
                  <c:v>2.993041867739521E-3</c:v>
                </c:pt>
                <c:pt idx="362">
                  <c:v>3.9930418715812266E-3</c:v>
                </c:pt>
                <c:pt idx="363">
                  <c:v>1.0091958283737767E-2</c:v>
                </c:pt>
                <c:pt idx="364">
                  <c:v>4.7838282553129829E-3</c:v>
                </c:pt>
                <c:pt idx="365">
                  <c:v>1.4700078318128362E-3</c:v>
                </c:pt>
                <c:pt idx="366">
                  <c:v>3.4700078322202899E-3</c:v>
                </c:pt>
                <c:pt idx="367">
                  <c:v>3.0339644872583449E-3</c:v>
                </c:pt>
                <c:pt idx="368">
                  <c:v>1.3364041296881624E-3</c:v>
                </c:pt>
                <c:pt idx="369">
                  <c:v>2.8274102078285068E-5</c:v>
                </c:pt>
                <c:pt idx="370">
                  <c:v>2.5052400669665076E-3</c:v>
                </c:pt>
                <c:pt idx="371">
                  <c:v>9.3483298624050803E-3</c:v>
                </c:pt>
                <c:pt idx="372">
                  <c:v>5.389252481108997E-3</c:v>
                </c:pt>
                <c:pt idx="373">
                  <c:v>2.5637788057792932E-3</c:v>
                </c:pt>
                <c:pt idx="374">
                  <c:v>-9.2456793936435133E-4</c:v>
                </c:pt>
                <c:pt idx="375">
                  <c:v>1.1743484792532399E-3</c:v>
                </c:pt>
                <c:pt idx="376">
                  <c:v>-5.4419115840573795E-3</c:v>
                </c:pt>
                <c:pt idx="377">
                  <c:v>-4.4419115874916315E-3</c:v>
                </c:pt>
                <c:pt idx="378">
                  <c:v>-2.4419115870841779E-3</c:v>
                </c:pt>
                <c:pt idx="379">
                  <c:v>-1.4419115832424723E-3</c:v>
                </c:pt>
                <c:pt idx="380">
                  <c:v>-4.4191158667672426E-4</c:v>
                </c:pt>
                <c:pt idx="381">
                  <c:v>-1.3429951650323346E-3</c:v>
                </c:pt>
                <c:pt idx="382">
                  <c:v>-1.6511251960764639E-3</c:v>
                </c:pt>
                <c:pt idx="383">
                  <c:v>-4.6568155885324813E-3</c:v>
                </c:pt>
                <c:pt idx="384">
                  <c:v>-6.5681558771757409E-4</c:v>
                </c:pt>
                <c:pt idx="385">
                  <c:v>-5.1798496206174605E-3</c:v>
                </c:pt>
                <c:pt idx="389">
                  <c:v>-6.9524749414995313E-3</c:v>
                </c:pt>
                <c:pt idx="390">
                  <c:v>-6.3419052821700461E-3</c:v>
                </c:pt>
                <c:pt idx="392">
                  <c:v>-8.5801157838432118E-3</c:v>
                </c:pt>
                <c:pt idx="393">
                  <c:v>-8.4925801493227482E-3</c:v>
                </c:pt>
                <c:pt idx="394">
                  <c:v>-9.8007101842085831E-3</c:v>
                </c:pt>
                <c:pt idx="395">
                  <c:v>-6.8007101799594238E-3</c:v>
                </c:pt>
                <c:pt idx="396">
                  <c:v>-4.2007101801573299E-3</c:v>
                </c:pt>
                <c:pt idx="397">
                  <c:v>-1.3108840212225914E-2</c:v>
                </c:pt>
                <c:pt idx="398">
                  <c:v>-1.0724827800004277E-2</c:v>
                </c:pt>
                <c:pt idx="399">
                  <c:v>-1.6693657424184494E-2</c:v>
                </c:pt>
                <c:pt idx="400">
                  <c:v>-1.2493657421146054E-2</c:v>
                </c:pt>
                <c:pt idx="401">
                  <c:v>-1.1793657424277626E-2</c:v>
                </c:pt>
                <c:pt idx="402">
                  <c:v>-6.9936574218445458E-3</c:v>
                </c:pt>
                <c:pt idx="403">
                  <c:v>-1.2543248718429822E-2</c:v>
                </c:pt>
                <c:pt idx="404">
                  <c:v>-1.0798530398460571E-2</c:v>
                </c:pt>
                <c:pt idx="413">
                  <c:v>-2.8188034899358172E-2</c:v>
                </c:pt>
                <c:pt idx="414">
                  <c:v>-2.4018034899199847E-2</c:v>
                </c:pt>
                <c:pt idx="415">
                  <c:v>-1.3227248513430823E-2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3A2-4E44-B8A8-E2D4B1DA5D72}"/>
            </c:ext>
          </c:extLst>
        </c:ser>
        <c:ser>
          <c:idx val="2"/>
          <c:order val="2"/>
          <c:tx>
            <c:strRef>
              <c:f>'B (2)'!$J$20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'B (2)'!$F$21:$F$977</c:f>
              <c:numCache>
                <c:formatCode>General</c:formatCode>
                <c:ptCount val="957"/>
                <c:pt idx="0">
                  <c:v>-6373</c:v>
                </c:pt>
                <c:pt idx="1">
                  <c:v>-3839</c:v>
                </c:pt>
                <c:pt idx="2">
                  <c:v>-3402</c:v>
                </c:pt>
                <c:pt idx="3">
                  <c:v>-3377</c:v>
                </c:pt>
                <c:pt idx="4">
                  <c:v>-3361</c:v>
                </c:pt>
                <c:pt idx="5">
                  <c:v>-3360</c:v>
                </c:pt>
                <c:pt idx="6">
                  <c:v>-3349</c:v>
                </c:pt>
                <c:pt idx="7">
                  <c:v>-3335</c:v>
                </c:pt>
                <c:pt idx="8">
                  <c:v>-3333</c:v>
                </c:pt>
                <c:pt idx="9">
                  <c:v>-3324</c:v>
                </c:pt>
                <c:pt idx="10">
                  <c:v>-3251</c:v>
                </c:pt>
                <c:pt idx="11">
                  <c:v>-3212</c:v>
                </c:pt>
                <c:pt idx="12">
                  <c:v>-3173</c:v>
                </c:pt>
                <c:pt idx="13">
                  <c:v>-3167</c:v>
                </c:pt>
                <c:pt idx="14">
                  <c:v>-3167</c:v>
                </c:pt>
                <c:pt idx="15">
                  <c:v>-3145</c:v>
                </c:pt>
                <c:pt idx="16">
                  <c:v>-3142</c:v>
                </c:pt>
                <c:pt idx="17">
                  <c:v>-3126</c:v>
                </c:pt>
                <c:pt idx="18">
                  <c:v>-3126</c:v>
                </c:pt>
                <c:pt idx="19">
                  <c:v>-3114</c:v>
                </c:pt>
                <c:pt idx="20">
                  <c:v>-3100</c:v>
                </c:pt>
                <c:pt idx="21">
                  <c:v>-3098</c:v>
                </c:pt>
                <c:pt idx="22">
                  <c:v>-3097</c:v>
                </c:pt>
                <c:pt idx="23">
                  <c:v>-3094</c:v>
                </c:pt>
                <c:pt idx="24">
                  <c:v>-3083</c:v>
                </c:pt>
                <c:pt idx="25">
                  <c:v>-3078</c:v>
                </c:pt>
                <c:pt idx="26">
                  <c:v>-3017</c:v>
                </c:pt>
                <c:pt idx="27">
                  <c:v>-3017</c:v>
                </c:pt>
                <c:pt idx="28">
                  <c:v>-2924</c:v>
                </c:pt>
                <c:pt idx="29">
                  <c:v>-2921</c:v>
                </c:pt>
                <c:pt idx="30">
                  <c:v>-2894</c:v>
                </c:pt>
                <c:pt idx="31">
                  <c:v>-2868</c:v>
                </c:pt>
                <c:pt idx="32">
                  <c:v>-2865</c:v>
                </c:pt>
                <c:pt idx="33">
                  <c:v>-2860</c:v>
                </c:pt>
                <c:pt idx="34">
                  <c:v>-2821</c:v>
                </c:pt>
                <c:pt idx="35">
                  <c:v>-2819</c:v>
                </c:pt>
                <c:pt idx="36">
                  <c:v>-2818</c:v>
                </c:pt>
                <c:pt idx="37">
                  <c:v>-2809</c:v>
                </c:pt>
                <c:pt idx="38">
                  <c:v>-2793</c:v>
                </c:pt>
                <c:pt idx="39">
                  <c:v>-2753</c:v>
                </c:pt>
                <c:pt idx="40">
                  <c:v>-2725</c:v>
                </c:pt>
                <c:pt idx="41">
                  <c:v>-2647</c:v>
                </c:pt>
                <c:pt idx="42">
                  <c:v>-2644</c:v>
                </c:pt>
                <c:pt idx="43">
                  <c:v>-2638</c:v>
                </c:pt>
                <c:pt idx="44">
                  <c:v>-2616</c:v>
                </c:pt>
                <c:pt idx="45">
                  <c:v>-2616</c:v>
                </c:pt>
                <c:pt idx="46">
                  <c:v>-2616</c:v>
                </c:pt>
                <c:pt idx="47">
                  <c:v>-2616</c:v>
                </c:pt>
                <c:pt idx="48">
                  <c:v>-2613</c:v>
                </c:pt>
                <c:pt idx="49">
                  <c:v>-2605</c:v>
                </c:pt>
                <c:pt idx="50">
                  <c:v>-2605</c:v>
                </c:pt>
                <c:pt idx="51">
                  <c:v>-2605</c:v>
                </c:pt>
                <c:pt idx="52">
                  <c:v>-2577</c:v>
                </c:pt>
                <c:pt idx="53">
                  <c:v>-2550</c:v>
                </c:pt>
                <c:pt idx="54">
                  <c:v>-2496</c:v>
                </c:pt>
                <c:pt idx="55">
                  <c:v>-2494</c:v>
                </c:pt>
                <c:pt idx="56">
                  <c:v>-2491</c:v>
                </c:pt>
                <c:pt idx="57">
                  <c:v>-2485</c:v>
                </c:pt>
                <c:pt idx="58">
                  <c:v>-2468</c:v>
                </c:pt>
                <c:pt idx="59">
                  <c:v>-2454</c:v>
                </c:pt>
                <c:pt idx="60">
                  <c:v>-2426</c:v>
                </c:pt>
                <c:pt idx="61">
                  <c:v>-2407</c:v>
                </c:pt>
                <c:pt idx="62">
                  <c:v>-2281</c:v>
                </c:pt>
                <c:pt idx="63">
                  <c:v>-2252</c:v>
                </c:pt>
                <c:pt idx="64">
                  <c:v>-2241</c:v>
                </c:pt>
                <c:pt idx="65">
                  <c:v>-2096</c:v>
                </c:pt>
                <c:pt idx="66">
                  <c:v>-2074</c:v>
                </c:pt>
                <c:pt idx="67">
                  <c:v>-2012</c:v>
                </c:pt>
                <c:pt idx="68">
                  <c:v>-1794</c:v>
                </c:pt>
                <c:pt idx="69">
                  <c:v>-1780</c:v>
                </c:pt>
                <c:pt idx="70">
                  <c:v>-1769</c:v>
                </c:pt>
                <c:pt idx="71">
                  <c:v>-1741</c:v>
                </c:pt>
                <c:pt idx="72">
                  <c:v>-1724</c:v>
                </c:pt>
                <c:pt idx="73">
                  <c:v>-1674</c:v>
                </c:pt>
                <c:pt idx="74">
                  <c:v>-1649</c:v>
                </c:pt>
                <c:pt idx="75">
                  <c:v>-1638</c:v>
                </c:pt>
                <c:pt idx="76">
                  <c:v>-1581</c:v>
                </c:pt>
                <c:pt idx="77">
                  <c:v>-1570</c:v>
                </c:pt>
                <c:pt idx="78">
                  <c:v>-1474</c:v>
                </c:pt>
                <c:pt idx="79">
                  <c:v>-1330</c:v>
                </c:pt>
                <c:pt idx="80">
                  <c:v>-1319</c:v>
                </c:pt>
                <c:pt idx="81">
                  <c:v>-1215</c:v>
                </c:pt>
                <c:pt idx="82">
                  <c:v>-1205</c:v>
                </c:pt>
                <c:pt idx="83">
                  <c:v>-1176</c:v>
                </c:pt>
                <c:pt idx="84">
                  <c:v>-1109</c:v>
                </c:pt>
                <c:pt idx="85">
                  <c:v>-1050</c:v>
                </c:pt>
                <c:pt idx="86">
                  <c:v>-997</c:v>
                </c:pt>
                <c:pt idx="87">
                  <c:v>-994</c:v>
                </c:pt>
                <c:pt idx="88">
                  <c:v>-988</c:v>
                </c:pt>
                <c:pt idx="89">
                  <c:v>-936</c:v>
                </c:pt>
                <c:pt idx="90">
                  <c:v>-882</c:v>
                </c:pt>
                <c:pt idx="91">
                  <c:v>-793</c:v>
                </c:pt>
                <c:pt idx="92">
                  <c:v>-778</c:v>
                </c:pt>
                <c:pt idx="93">
                  <c:v>-776</c:v>
                </c:pt>
                <c:pt idx="94">
                  <c:v>-765</c:v>
                </c:pt>
                <c:pt idx="95">
                  <c:v>-765</c:v>
                </c:pt>
                <c:pt idx="96">
                  <c:v>-717</c:v>
                </c:pt>
                <c:pt idx="97">
                  <c:v>-706</c:v>
                </c:pt>
                <c:pt idx="98">
                  <c:v>-703</c:v>
                </c:pt>
                <c:pt idx="99">
                  <c:v>-667</c:v>
                </c:pt>
                <c:pt idx="100">
                  <c:v>-658</c:v>
                </c:pt>
                <c:pt idx="101">
                  <c:v>-558</c:v>
                </c:pt>
                <c:pt idx="102">
                  <c:v>-532</c:v>
                </c:pt>
                <c:pt idx="103">
                  <c:v>-488</c:v>
                </c:pt>
                <c:pt idx="104">
                  <c:v>-485</c:v>
                </c:pt>
                <c:pt idx="105">
                  <c:v>-467</c:v>
                </c:pt>
                <c:pt idx="106">
                  <c:v>-467</c:v>
                </c:pt>
                <c:pt idx="107">
                  <c:v>-467</c:v>
                </c:pt>
                <c:pt idx="108">
                  <c:v>-451</c:v>
                </c:pt>
                <c:pt idx="109">
                  <c:v>-445</c:v>
                </c:pt>
                <c:pt idx="110">
                  <c:v>-443</c:v>
                </c:pt>
                <c:pt idx="111">
                  <c:v>-437</c:v>
                </c:pt>
                <c:pt idx="112">
                  <c:v>-415</c:v>
                </c:pt>
                <c:pt idx="113">
                  <c:v>-414</c:v>
                </c:pt>
                <c:pt idx="114">
                  <c:v>-414</c:v>
                </c:pt>
                <c:pt idx="115">
                  <c:v>-401</c:v>
                </c:pt>
                <c:pt idx="116">
                  <c:v>-400</c:v>
                </c:pt>
                <c:pt idx="117">
                  <c:v>-398</c:v>
                </c:pt>
                <c:pt idx="118">
                  <c:v>-398</c:v>
                </c:pt>
                <c:pt idx="119">
                  <c:v>-397</c:v>
                </c:pt>
                <c:pt idx="120">
                  <c:v>-387</c:v>
                </c:pt>
                <c:pt idx="121">
                  <c:v>-361</c:v>
                </c:pt>
                <c:pt idx="122">
                  <c:v>-356</c:v>
                </c:pt>
                <c:pt idx="123">
                  <c:v>-336</c:v>
                </c:pt>
                <c:pt idx="124">
                  <c:v>-252</c:v>
                </c:pt>
                <c:pt idx="125">
                  <c:v>-211</c:v>
                </c:pt>
                <c:pt idx="126">
                  <c:v>-208</c:v>
                </c:pt>
                <c:pt idx="127">
                  <c:v>-137</c:v>
                </c:pt>
                <c:pt idx="128">
                  <c:v>-129</c:v>
                </c:pt>
                <c:pt idx="129">
                  <c:v>-73</c:v>
                </c:pt>
                <c:pt idx="130">
                  <c:v>-14</c:v>
                </c:pt>
                <c:pt idx="131">
                  <c:v>-8</c:v>
                </c:pt>
                <c:pt idx="132">
                  <c:v>0</c:v>
                </c:pt>
                <c:pt idx="133">
                  <c:v>83</c:v>
                </c:pt>
                <c:pt idx="134">
                  <c:v>117</c:v>
                </c:pt>
                <c:pt idx="135">
                  <c:v>128</c:v>
                </c:pt>
                <c:pt idx="136">
                  <c:v>128</c:v>
                </c:pt>
                <c:pt idx="137">
                  <c:v>140</c:v>
                </c:pt>
                <c:pt idx="138">
                  <c:v>178</c:v>
                </c:pt>
                <c:pt idx="139">
                  <c:v>209</c:v>
                </c:pt>
                <c:pt idx="140">
                  <c:v>302</c:v>
                </c:pt>
                <c:pt idx="141">
                  <c:v>318</c:v>
                </c:pt>
                <c:pt idx="142">
                  <c:v>343</c:v>
                </c:pt>
                <c:pt idx="143">
                  <c:v>343</c:v>
                </c:pt>
                <c:pt idx="144">
                  <c:v>360</c:v>
                </c:pt>
                <c:pt idx="145">
                  <c:v>361</c:v>
                </c:pt>
                <c:pt idx="146">
                  <c:v>363</c:v>
                </c:pt>
                <c:pt idx="147">
                  <c:v>389</c:v>
                </c:pt>
                <c:pt idx="148">
                  <c:v>400</c:v>
                </c:pt>
                <c:pt idx="149">
                  <c:v>402</c:v>
                </c:pt>
                <c:pt idx="150">
                  <c:v>403</c:v>
                </c:pt>
                <c:pt idx="151">
                  <c:v>430</c:v>
                </c:pt>
                <c:pt idx="152">
                  <c:v>492</c:v>
                </c:pt>
                <c:pt idx="153">
                  <c:v>492</c:v>
                </c:pt>
                <c:pt idx="154">
                  <c:v>492</c:v>
                </c:pt>
                <c:pt idx="155">
                  <c:v>512</c:v>
                </c:pt>
                <c:pt idx="156">
                  <c:v>564</c:v>
                </c:pt>
                <c:pt idx="157">
                  <c:v>581</c:v>
                </c:pt>
                <c:pt idx="158">
                  <c:v>592</c:v>
                </c:pt>
                <c:pt idx="159">
                  <c:v>604</c:v>
                </c:pt>
                <c:pt idx="160">
                  <c:v>620</c:v>
                </c:pt>
                <c:pt idx="161">
                  <c:v>621</c:v>
                </c:pt>
                <c:pt idx="162">
                  <c:v>651</c:v>
                </c:pt>
                <c:pt idx="163">
                  <c:v>665</c:v>
                </c:pt>
                <c:pt idx="164">
                  <c:v>679</c:v>
                </c:pt>
                <c:pt idx="165">
                  <c:v>707</c:v>
                </c:pt>
                <c:pt idx="166">
                  <c:v>707</c:v>
                </c:pt>
                <c:pt idx="167">
                  <c:v>707</c:v>
                </c:pt>
                <c:pt idx="168">
                  <c:v>707</c:v>
                </c:pt>
                <c:pt idx="169">
                  <c:v>735</c:v>
                </c:pt>
                <c:pt idx="170">
                  <c:v>783</c:v>
                </c:pt>
                <c:pt idx="171">
                  <c:v>814</c:v>
                </c:pt>
                <c:pt idx="172">
                  <c:v>830</c:v>
                </c:pt>
                <c:pt idx="173">
                  <c:v>878</c:v>
                </c:pt>
                <c:pt idx="174">
                  <c:v>878</c:v>
                </c:pt>
                <c:pt idx="175">
                  <c:v>878</c:v>
                </c:pt>
                <c:pt idx="176">
                  <c:v>897</c:v>
                </c:pt>
                <c:pt idx="177">
                  <c:v>903</c:v>
                </c:pt>
                <c:pt idx="178">
                  <c:v>911</c:v>
                </c:pt>
                <c:pt idx="179">
                  <c:v>912</c:v>
                </c:pt>
                <c:pt idx="180">
                  <c:v>953</c:v>
                </c:pt>
                <c:pt idx="181">
                  <c:v>984</c:v>
                </c:pt>
                <c:pt idx="182">
                  <c:v>998</c:v>
                </c:pt>
                <c:pt idx="183">
                  <c:v>1006</c:v>
                </c:pt>
                <c:pt idx="184">
                  <c:v>1021</c:v>
                </c:pt>
                <c:pt idx="185">
                  <c:v>1102</c:v>
                </c:pt>
                <c:pt idx="186">
                  <c:v>1107</c:v>
                </c:pt>
                <c:pt idx="187">
                  <c:v>1110</c:v>
                </c:pt>
                <c:pt idx="188">
                  <c:v>1110</c:v>
                </c:pt>
                <c:pt idx="189">
                  <c:v>1110</c:v>
                </c:pt>
                <c:pt idx="190">
                  <c:v>1119</c:v>
                </c:pt>
                <c:pt idx="191">
                  <c:v>1122</c:v>
                </c:pt>
                <c:pt idx="192">
                  <c:v>1125</c:v>
                </c:pt>
                <c:pt idx="193">
                  <c:v>1146</c:v>
                </c:pt>
                <c:pt idx="194">
                  <c:v>1147</c:v>
                </c:pt>
                <c:pt idx="195">
                  <c:v>1150</c:v>
                </c:pt>
                <c:pt idx="196">
                  <c:v>1155</c:v>
                </c:pt>
                <c:pt idx="197">
                  <c:v>1163</c:v>
                </c:pt>
                <c:pt idx="198">
                  <c:v>1174</c:v>
                </c:pt>
                <c:pt idx="199">
                  <c:v>1174</c:v>
                </c:pt>
                <c:pt idx="200">
                  <c:v>1188</c:v>
                </c:pt>
                <c:pt idx="201">
                  <c:v>1191</c:v>
                </c:pt>
                <c:pt idx="202">
                  <c:v>1202</c:v>
                </c:pt>
                <c:pt idx="203">
                  <c:v>1269</c:v>
                </c:pt>
                <c:pt idx="204">
                  <c:v>1278</c:v>
                </c:pt>
                <c:pt idx="205">
                  <c:v>1309</c:v>
                </c:pt>
                <c:pt idx="206">
                  <c:v>1339</c:v>
                </c:pt>
                <c:pt idx="207">
                  <c:v>1345</c:v>
                </c:pt>
                <c:pt idx="208">
                  <c:v>1359</c:v>
                </c:pt>
                <c:pt idx="209">
                  <c:v>1364</c:v>
                </c:pt>
                <c:pt idx="210">
                  <c:v>1365</c:v>
                </c:pt>
                <c:pt idx="211">
                  <c:v>1378</c:v>
                </c:pt>
                <c:pt idx="212">
                  <c:v>1384</c:v>
                </c:pt>
                <c:pt idx="213">
                  <c:v>1406</c:v>
                </c:pt>
                <c:pt idx="214">
                  <c:v>1437</c:v>
                </c:pt>
                <c:pt idx="215">
                  <c:v>1465</c:v>
                </c:pt>
                <c:pt idx="216">
                  <c:v>1465</c:v>
                </c:pt>
                <c:pt idx="217">
                  <c:v>1490</c:v>
                </c:pt>
                <c:pt idx="218">
                  <c:v>1521</c:v>
                </c:pt>
                <c:pt idx="219">
                  <c:v>1591</c:v>
                </c:pt>
                <c:pt idx="220">
                  <c:v>1611</c:v>
                </c:pt>
                <c:pt idx="221">
                  <c:v>1638</c:v>
                </c:pt>
                <c:pt idx="222">
                  <c:v>1641</c:v>
                </c:pt>
                <c:pt idx="223">
                  <c:v>1641</c:v>
                </c:pt>
                <c:pt idx="224">
                  <c:v>1645</c:v>
                </c:pt>
                <c:pt idx="225">
                  <c:v>1653</c:v>
                </c:pt>
                <c:pt idx="226">
                  <c:v>1745</c:v>
                </c:pt>
                <c:pt idx="227">
                  <c:v>1753</c:v>
                </c:pt>
                <c:pt idx="228">
                  <c:v>1798</c:v>
                </c:pt>
                <c:pt idx="229">
                  <c:v>1823</c:v>
                </c:pt>
                <c:pt idx="230">
                  <c:v>1860</c:v>
                </c:pt>
                <c:pt idx="231">
                  <c:v>1863</c:v>
                </c:pt>
                <c:pt idx="232">
                  <c:v>1863</c:v>
                </c:pt>
                <c:pt idx="233">
                  <c:v>1882</c:v>
                </c:pt>
                <c:pt idx="234">
                  <c:v>1885</c:v>
                </c:pt>
                <c:pt idx="235">
                  <c:v>1887</c:v>
                </c:pt>
                <c:pt idx="236">
                  <c:v>1910</c:v>
                </c:pt>
                <c:pt idx="237">
                  <c:v>1913</c:v>
                </c:pt>
                <c:pt idx="238">
                  <c:v>1947</c:v>
                </c:pt>
                <c:pt idx="239">
                  <c:v>1949</c:v>
                </c:pt>
                <c:pt idx="240">
                  <c:v>1967</c:v>
                </c:pt>
                <c:pt idx="241">
                  <c:v>1972</c:v>
                </c:pt>
                <c:pt idx="242">
                  <c:v>1983</c:v>
                </c:pt>
                <c:pt idx="243">
                  <c:v>1997</c:v>
                </c:pt>
                <c:pt idx="244">
                  <c:v>2006</c:v>
                </c:pt>
                <c:pt idx="245">
                  <c:v>2014</c:v>
                </c:pt>
                <c:pt idx="246">
                  <c:v>2030</c:v>
                </c:pt>
                <c:pt idx="247">
                  <c:v>2033</c:v>
                </c:pt>
                <c:pt idx="248">
                  <c:v>2061</c:v>
                </c:pt>
                <c:pt idx="249">
                  <c:v>2067</c:v>
                </c:pt>
                <c:pt idx="250">
                  <c:v>2081</c:v>
                </c:pt>
                <c:pt idx="251">
                  <c:v>2097</c:v>
                </c:pt>
                <c:pt idx="252">
                  <c:v>2097</c:v>
                </c:pt>
                <c:pt idx="253">
                  <c:v>2100</c:v>
                </c:pt>
                <c:pt idx="254">
                  <c:v>2139</c:v>
                </c:pt>
                <c:pt idx="255">
                  <c:v>2167</c:v>
                </c:pt>
                <c:pt idx="256">
                  <c:v>2188</c:v>
                </c:pt>
                <c:pt idx="257">
                  <c:v>2190</c:v>
                </c:pt>
                <c:pt idx="258">
                  <c:v>2207</c:v>
                </c:pt>
                <c:pt idx="259">
                  <c:v>2223</c:v>
                </c:pt>
                <c:pt idx="260">
                  <c:v>2268</c:v>
                </c:pt>
                <c:pt idx="261">
                  <c:v>2280</c:v>
                </c:pt>
                <c:pt idx="262">
                  <c:v>2296</c:v>
                </c:pt>
                <c:pt idx="263">
                  <c:v>2296</c:v>
                </c:pt>
                <c:pt idx="264">
                  <c:v>2335</c:v>
                </c:pt>
                <c:pt idx="265">
                  <c:v>2335</c:v>
                </c:pt>
                <c:pt idx="266">
                  <c:v>2344</c:v>
                </c:pt>
                <c:pt idx="267">
                  <c:v>2349</c:v>
                </c:pt>
                <c:pt idx="268">
                  <c:v>2402</c:v>
                </c:pt>
                <c:pt idx="269">
                  <c:v>2430</c:v>
                </c:pt>
                <c:pt idx="270">
                  <c:v>2465</c:v>
                </c:pt>
                <c:pt idx="271">
                  <c:v>2497</c:v>
                </c:pt>
                <c:pt idx="272">
                  <c:v>2534</c:v>
                </c:pt>
                <c:pt idx="273">
                  <c:v>2534</c:v>
                </c:pt>
                <c:pt idx="274">
                  <c:v>2601</c:v>
                </c:pt>
                <c:pt idx="275">
                  <c:v>2601</c:v>
                </c:pt>
                <c:pt idx="276">
                  <c:v>2604</c:v>
                </c:pt>
                <c:pt idx="277">
                  <c:v>2612</c:v>
                </c:pt>
                <c:pt idx="278">
                  <c:v>2690</c:v>
                </c:pt>
                <c:pt idx="279">
                  <c:v>2750</c:v>
                </c:pt>
                <c:pt idx="280">
                  <c:v>2755</c:v>
                </c:pt>
                <c:pt idx="281">
                  <c:v>2780</c:v>
                </c:pt>
                <c:pt idx="282">
                  <c:v>2791</c:v>
                </c:pt>
                <c:pt idx="283">
                  <c:v>2823</c:v>
                </c:pt>
                <c:pt idx="284">
                  <c:v>2836</c:v>
                </c:pt>
                <c:pt idx="285">
                  <c:v>2839</c:v>
                </c:pt>
                <c:pt idx="286">
                  <c:v>2850</c:v>
                </c:pt>
                <c:pt idx="287">
                  <c:v>2859</c:v>
                </c:pt>
                <c:pt idx="288">
                  <c:v>2934</c:v>
                </c:pt>
                <c:pt idx="289">
                  <c:v>2965</c:v>
                </c:pt>
                <c:pt idx="290">
                  <c:v>2995</c:v>
                </c:pt>
                <c:pt idx="291">
                  <c:v>3015</c:v>
                </c:pt>
                <c:pt idx="292">
                  <c:v>3057</c:v>
                </c:pt>
                <c:pt idx="293">
                  <c:v>3058</c:v>
                </c:pt>
                <c:pt idx="294">
                  <c:v>3058</c:v>
                </c:pt>
                <c:pt idx="295">
                  <c:v>3069</c:v>
                </c:pt>
                <c:pt idx="296">
                  <c:v>3161</c:v>
                </c:pt>
                <c:pt idx="297">
                  <c:v>3188</c:v>
                </c:pt>
                <c:pt idx="298">
                  <c:v>3240</c:v>
                </c:pt>
                <c:pt idx="299">
                  <c:v>3275</c:v>
                </c:pt>
                <c:pt idx="300">
                  <c:v>3287</c:v>
                </c:pt>
                <c:pt idx="301">
                  <c:v>3303</c:v>
                </c:pt>
                <c:pt idx="302">
                  <c:v>3303</c:v>
                </c:pt>
                <c:pt idx="303">
                  <c:v>3317</c:v>
                </c:pt>
                <c:pt idx="304">
                  <c:v>3401</c:v>
                </c:pt>
                <c:pt idx="305">
                  <c:v>3477</c:v>
                </c:pt>
                <c:pt idx="306">
                  <c:v>3483</c:v>
                </c:pt>
                <c:pt idx="307">
                  <c:v>3533</c:v>
                </c:pt>
                <c:pt idx="308">
                  <c:v>3580</c:v>
                </c:pt>
                <c:pt idx="309">
                  <c:v>3608</c:v>
                </c:pt>
                <c:pt idx="310">
                  <c:v>3756</c:v>
                </c:pt>
                <c:pt idx="311">
                  <c:v>3821</c:v>
                </c:pt>
                <c:pt idx="312">
                  <c:v>3840</c:v>
                </c:pt>
                <c:pt idx="313">
                  <c:v>3844</c:v>
                </c:pt>
                <c:pt idx="314">
                  <c:v>3883</c:v>
                </c:pt>
                <c:pt idx="315">
                  <c:v>3919</c:v>
                </c:pt>
                <c:pt idx="316">
                  <c:v>3989</c:v>
                </c:pt>
                <c:pt idx="317">
                  <c:v>4023</c:v>
                </c:pt>
                <c:pt idx="318">
                  <c:v>4059</c:v>
                </c:pt>
                <c:pt idx="319">
                  <c:v>4095</c:v>
                </c:pt>
                <c:pt idx="320">
                  <c:v>4120</c:v>
                </c:pt>
                <c:pt idx="321">
                  <c:v>4129</c:v>
                </c:pt>
                <c:pt idx="322">
                  <c:v>4179</c:v>
                </c:pt>
                <c:pt idx="323">
                  <c:v>4199</c:v>
                </c:pt>
                <c:pt idx="324">
                  <c:v>4252</c:v>
                </c:pt>
                <c:pt idx="325">
                  <c:v>4255</c:v>
                </c:pt>
                <c:pt idx="326">
                  <c:v>4261</c:v>
                </c:pt>
                <c:pt idx="327">
                  <c:v>4325</c:v>
                </c:pt>
                <c:pt idx="328">
                  <c:v>4378</c:v>
                </c:pt>
                <c:pt idx="329">
                  <c:v>4384</c:v>
                </c:pt>
                <c:pt idx="330">
                  <c:v>4400</c:v>
                </c:pt>
                <c:pt idx="331">
                  <c:v>4412</c:v>
                </c:pt>
                <c:pt idx="332">
                  <c:v>4439</c:v>
                </c:pt>
                <c:pt idx="333">
                  <c:v>4470</c:v>
                </c:pt>
                <c:pt idx="334">
                  <c:v>4490</c:v>
                </c:pt>
                <c:pt idx="335">
                  <c:v>4517</c:v>
                </c:pt>
                <c:pt idx="336">
                  <c:v>4557</c:v>
                </c:pt>
                <c:pt idx="337">
                  <c:v>4585</c:v>
                </c:pt>
                <c:pt idx="338">
                  <c:v>4599</c:v>
                </c:pt>
                <c:pt idx="339">
                  <c:v>4624</c:v>
                </c:pt>
                <c:pt idx="340">
                  <c:v>4627</c:v>
                </c:pt>
                <c:pt idx="341">
                  <c:v>4632</c:v>
                </c:pt>
                <c:pt idx="342">
                  <c:v>4674</c:v>
                </c:pt>
                <c:pt idx="343">
                  <c:v>4674</c:v>
                </c:pt>
                <c:pt idx="344">
                  <c:v>4692</c:v>
                </c:pt>
                <c:pt idx="345">
                  <c:v>4730</c:v>
                </c:pt>
                <c:pt idx="346">
                  <c:v>4750</c:v>
                </c:pt>
                <c:pt idx="347">
                  <c:v>4756</c:v>
                </c:pt>
                <c:pt idx="348">
                  <c:v>4773</c:v>
                </c:pt>
                <c:pt idx="349">
                  <c:v>4834</c:v>
                </c:pt>
                <c:pt idx="350">
                  <c:v>4870</c:v>
                </c:pt>
                <c:pt idx="351">
                  <c:v>4884</c:v>
                </c:pt>
                <c:pt idx="352">
                  <c:v>4892</c:v>
                </c:pt>
                <c:pt idx="353">
                  <c:v>4932</c:v>
                </c:pt>
                <c:pt idx="354">
                  <c:v>4938</c:v>
                </c:pt>
                <c:pt idx="355">
                  <c:v>4949</c:v>
                </c:pt>
                <c:pt idx="356">
                  <c:v>4965</c:v>
                </c:pt>
                <c:pt idx="357">
                  <c:v>4988</c:v>
                </c:pt>
                <c:pt idx="358">
                  <c:v>5007</c:v>
                </c:pt>
                <c:pt idx="359">
                  <c:v>5021</c:v>
                </c:pt>
                <c:pt idx="360">
                  <c:v>5066</c:v>
                </c:pt>
                <c:pt idx="361">
                  <c:v>5144</c:v>
                </c:pt>
                <c:pt idx="362">
                  <c:v>5144</c:v>
                </c:pt>
                <c:pt idx="363">
                  <c:v>5169</c:v>
                </c:pt>
                <c:pt idx="364">
                  <c:v>5172</c:v>
                </c:pt>
                <c:pt idx="365">
                  <c:v>5214</c:v>
                </c:pt>
                <c:pt idx="366">
                  <c:v>5214</c:v>
                </c:pt>
                <c:pt idx="367">
                  <c:v>5215</c:v>
                </c:pt>
                <c:pt idx="368">
                  <c:v>5251</c:v>
                </c:pt>
                <c:pt idx="369">
                  <c:v>5254</c:v>
                </c:pt>
                <c:pt idx="370">
                  <c:v>5324</c:v>
                </c:pt>
                <c:pt idx="371">
                  <c:v>5345</c:v>
                </c:pt>
                <c:pt idx="372">
                  <c:v>5416</c:v>
                </c:pt>
                <c:pt idx="373">
                  <c:v>5450</c:v>
                </c:pt>
                <c:pt idx="374">
                  <c:v>5458</c:v>
                </c:pt>
                <c:pt idx="375">
                  <c:v>5483</c:v>
                </c:pt>
                <c:pt idx="376">
                  <c:v>5489</c:v>
                </c:pt>
                <c:pt idx="377">
                  <c:v>5489</c:v>
                </c:pt>
                <c:pt idx="378">
                  <c:v>5489</c:v>
                </c:pt>
                <c:pt idx="379">
                  <c:v>5489</c:v>
                </c:pt>
                <c:pt idx="380">
                  <c:v>5489</c:v>
                </c:pt>
                <c:pt idx="381">
                  <c:v>5514</c:v>
                </c:pt>
                <c:pt idx="382">
                  <c:v>5517</c:v>
                </c:pt>
                <c:pt idx="383">
                  <c:v>5556</c:v>
                </c:pt>
                <c:pt idx="384">
                  <c:v>5556</c:v>
                </c:pt>
                <c:pt idx="385">
                  <c:v>5626</c:v>
                </c:pt>
                <c:pt idx="386">
                  <c:v>5712</c:v>
                </c:pt>
                <c:pt idx="387">
                  <c:v>5723</c:v>
                </c:pt>
                <c:pt idx="388">
                  <c:v>5726</c:v>
                </c:pt>
                <c:pt idx="389">
                  <c:v>5825</c:v>
                </c:pt>
                <c:pt idx="390">
                  <c:v>5858</c:v>
                </c:pt>
                <c:pt idx="391">
                  <c:v>5909</c:v>
                </c:pt>
                <c:pt idx="392">
                  <c:v>5909</c:v>
                </c:pt>
                <c:pt idx="393">
                  <c:v>6012</c:v>
                </c:pt>
                <c:pt idx="394">
                  <c:v>6015</c:v>
                </c:pt>
                <c:pt idx="395">
                  <c:v>6015</c:v>
                </c:pt>
                <c:pt idx="396">
                  <c:v>6015</c:v>
                </c:pt>
                <c:pt idx="397">
                  <c:v>6018</c:v>
                </c:pt>
                <c:pt idx="398">
                  <c:v>6110</c:v>
                </c:pt>
                <c:pt idx="399">
                  <c:v>6406</c:v>
                </c:pt>
                <c:pt idx="400">
                  <c:v>6406</c:v>
                </c:pt>
                <c:pt idx="401">
                  <c:v>6406</c:v>
                </c:pt>
                <c:pt idx="402">
                  <c:v>6406</c:v>
                </c:pt>
                <c:pt idx="403">
                  <c:v>6535</c:v>
                </c:pt>
                <c:pt idx="404">
                  <c:v>6703</c:v>
                </c:pt>
                <c:pt idx="405">
                  <c:v>6706</c:v>
                </c:pt>
                <c:pt idx="406">
                  <c:v>6784</c:v>
                </c:pt>
                <c:pt idx="407">
                  <c:v>6785.5</c:v>
                </c:pt>
                <c:pt idx="408">
                  <c:v>6829</c:v>
                </c:pt>
                <c:pt idx="409">
                  <c:v>6830.5</c:v>
                </c:pt>
                <c:pt idx="410">
                  <c:v>6832</c:v>
                </c:pt>
                <c:pt idx="411">
                  <c:v>6879</c:v>
                </c:pt>
                <c:pt idx="412">
                  <c:v>6901</c:v>
                </c:pt>
                <c:pt idx="413">
                  <c:v>7153</c:v>
                </c:pt>
                <c:pt idx="414">
                  <c:v>7153</c:v>
                </c:pt>
                <c:pt idx="415">
                  <c:v>7181</c:v>
                </c:pt>
                <c:pt idx="416">
                  <c:v>7195</c:v>
                </c:pt>
                <c:pt idx="417">
                  <c:v>7217</c:v>
                </c:pt>
                <c:pt idx="418">
                  <c:v>7221.5</c:v>
                </c:pt>
                <c:pt idx="419">
                  <c:v>7243.5</c:v>
                </c:pt>
                <c:pt idx="420">
                  <c:v>7299</c:v>
                </c:pt>
                <c:pt idx="421">
                  <c:v>7314</c:v>
                </c:pt>
                <c:pt idx="422">
                  <c:v>7354</c:v>
                </c:pt>
                <c:pt idx="423">
                  <c:v>7369</c:v>
                </c:pt>
                <c:pt idx="424">
                  <c:v>7562</c:v>
                </c:pt>
                <c:pt idx="425">
                  <c:v>7562</c:v>
                </c:pt>
                <c:pt idx="426">
                  <c:v>7562</c:v>
                </c:pt>
                <c:pt idx="427">
                  <c:v>7598</c:v>
                </c:pt>
                <c:pt idx="428">
                  <c:v>7623</c:v>
                </c:pt>
                <c:pt idx="429">
                  <c:v>7634</c:v>
                </c:pt>
                <c:pt idx="430">
                  <c:v>7864</c:v>
                </c:pt>
                <c:pt idx="431">
                  <c:v>7883</c:v>
                </c:pt>
                <c:pt idx="432">
                  <c:v>8010</c:v>
                </c:pt>
                <c:pt idx="433">
                  <c:v>8189</c:v>
                </c:pt>
                <c:pt idx="434">
                  <c:v>8323</c:v>
                </c:pt>
                <c:pt idx="435">
                  <c:v>8659</c:v>
                </c:pt>
                <c:pt idx="436">
                  <c:v>8670</c:v>
                </c:pt>
                <c:pt idx="437">
                  <c:v>8715</c:v>
                </c:pt>
                <c:pt idx="438">
                  <c:v>8892.5</c:v>
                </c:pt>
                <c:pt idx="439">
                  <c:v>8892.5</c:v>
                </c:pt>
                <c:pt idx="440">
                  <c:v>8933</c:v>
                </c:pt>
                <c:pt idx="441">
                  <c:v>8947</c:v>
                </c:pt>
                <c:pt idx="442">
                  <c:v>8950</c:v>
                </c:pt>
                <c:pt idx="443">
                  <c:v>8950</c:v>
                </c:pt>
                <c:pt idx="444">
                  <c:v>8950</c:v>
                </c:pt>
                <c:pt idx="445">
                  <c:v>8988</c:v>
                </c:pt>
                <c:pt idx="446">
                  <c:v>9151</c:v>
                </c:pt>
                <c:pt idx="447">
                  <c:v>9151</c:v>
                </c:pt>
                <c:pt idx="448">
                  <c:v>9188</c:v>
                </c:pt>
                <c:pt idx="449">
                  <c:v>9196</c:v>
                </c:pt>
                <c:pt idx="450">
                  <c:v>9204</c:v>
                </c:pt>
                <c:pt idx="451">
                  <c:v>9204</c:v>
                </c:pt>
                <c:pt idx="452">
                  <c:v>9204</c:v>
                </c:pt>
                <c:pt idx="453">
                  <c:v>9219.5</c:v>
                </c:pt>
                <c:pt idx="454">
                  <c:v>9238</c:v>
                </c:pt>
                <c:pt idx="455">
                  <c:v>9254</c:v>
                </c:pt>
                <c:pt idx="456">
                  <c:v>9371</c:v>
                </c:pt>
                <c:pt idx="457">
                  <c:v>9371</c:v>
                </c:pt>
                <c:pt idx="458">
                  <c:v>9371</c:v>
                </c:pt>
                <c:pt idx="459">
                  <c:v>9472</c:v>
                </c:pt>
                <c:pt idx="460">
                  <c:v>9472</c:v>
                </c:pt>
                <c:pt idx="461">
                  <c:v>9472</c:v>
                </c:pt>
                <c:pt idx="462">
                  <c:v>9514</c:v>
                </c:pt>
                <c:pt idx="463">
                  <c:v>9514</c:v>
                </c:pt>
                <c:pt idx="464">
                  <c:v>9514</c:v>
                </c:pt>
                <c:pt idx="465">
                  <c:v>9517</c:v>
                </c:pt>
                <c:pt idx="466">
                  <c:v>9651.5</c:v>
                </c:pt>
                <c:pt idx="467">
                  <c:v>9675</c:v>
                </c:pt>
                <c:pt idx="468">
                  <c:v>9996</c:v>
                </c:pt>
              </c:numCache>
            </c:numRef>
          </c:xVal>
          <c:yVal>
            <c:numRef>
              <c:f>'B (2)'!$J$21:$J$977</c:f>
              <c:numCache>
                <c:formatCode>General</c:formatCode>
                <c:ptCount val="957"/>
                <c:pt idx="35">
                  <c:v>-1.3593815121566877E-2</c:v>
                </c:pt>
                <c:pt idx="53">
                  <c:v>-1.4289474485849496E-2</c:v>
                </c:pt>
                <c:pt idx="62">
                  <c:v>-1.4285133838711772E-2</c:v>
                </c:pt>
                <c:pt idx="67">
                  <c:v>-1.2680793202889618E-2</c:v>
                </c:pt>
                <c:pt idx="78">
                  <c:v>-1.5572111915389542E-2</c:v>
                </c:pt>
                <c:pt idx="82">
                  <c:v>-7.8677712735952809E-3</c:v>
                </c:pt>
                <c:pt idx="89">
                  <c:v>-7.2634306343388744E-3</c:v>
                </c:pt>
                <c:pt idx="99">
                  <c:v>-1.1559089994989336E-2</c:v>
                </c:pt>
                <c:pt idx="117">
                  <c:v>-3.7547493484453298E-3</c:v>
                </c:pt>
                <c:pt idx="128">
                  <c:v>-3.0504087117151357E-3</c:v>
                </c:pt>
                <c:pt idx="137">
                  <c:v>2.6539319369476289E-3</c:v>
                </c:pt>
                <c:pt idx="387">
                  <c:v>-6.0760539272450842E-3</c:v>
                </c:pt>
                <c:pt idx="420">
                  <c:v>-2.1180363029998261E-2</c:v>
                </c:pt>
                <c:pt idx="427">
                  <c:v>-2.2957322689762805E-2</c:v>
                </c:pt>
                <c:pt idx="428">
                  <c:v>-2.4858406264684163E-2</c:v>
                </c:pt>
                <c:pt idx="429">
                  <c:v>-2.3454883048543707E-2</c:v>
                </c:pt>
                <c:pt idx="453">
                  <c:v>-9.6016039096866734E-3</c:v>
                </c:pt>
                <c:pt idx="455">
                  <c:v>-9.8450992518337443E-3</c:v>
                </c:pt>
                <c:pt idx="465">
                  <c:v>-5.0244985468452796E-3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3A2-4E44-B8A8-E2D4B1DA5D72}"/>
            </c:ext>
          </c:extLst>
        </c:ser>
        <c:ser>
          <c:idx val="3"/>
          <c:order val="3"/>
          <c:tx>
            <c:strRef>
              <c:f>'B (2)'!$K$20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'B (2)'!$F$21:$F$977</c:f>
              <c:numCache>
                <c:formatCode>General</c:formatCode>
                <c:ptCount val="957"/>
                <c:pt idx="0">
                  <c:v>-6373</c:v>
                </c:pt>
                <c:pt idx="1">
                  <c:v>-3839</c:v>
                </c:pt>
                <c:pt idx="2">
                  <c:v>-3402</c:v>
                </c:pt>
                <c:pt idx="3">
                  <c:v>-3377</c:v>
                </c:pt>
                <c:pt idx="4">
                  <c:v>-3361</c:v>
                </c:pt>
                <c:pt idx="5">
                  <c:v>-3360</c:v>
                </c:pt>
                <c:pt idx="6">
                  <c:v>-3349</c:v>
                </c:pt>
                <c:pt idx="7">
                  <c:v>-3335</c:v>
                </c:pt>
                <c:pt idx="8">
                  <c:v>-3333</c:v>
                </c:pt>
                <c:pt idx="9">
                  <c:v>-3324</c:v>
                </c:pt>
                <c:pt idx="10">
                  <c:v>-3251</c:v>
                </c:pt>
                <c:pt idx="11">
                  <c:v>-3212</c:v>
                </c:pt>
                <c:pt idx="12">
                  <c:v>-3173</c:v>
                </c:pt>
                <c:pt idx="13">
                  <c:v>-3167</c:v>
                </c:pt>
                <c:pt idx="14">
                  <c:v>-3167</c:v>
                </c:pt>
                <c:pt idx="15">
                  <c:v>-3145</c:v>
                </c:pt>
                <c:pt idx="16">
                  <c:v>-3142</c:v>
                </c:pt>
                <c:pt idx="17">
                  <c:v>-3126</c:v>
                </c:pt>
                <c:pt idx="18">
                  <c:v>-3126</c:v>
                </c:pt>
                <c:pt idx="19">
                  <c:v>-3114</c:v>
                </c:pt>
                <c:pt idx="20">
                  <c:v>-3100</c:v>
                </c:pt>
                <c:pt idx="21">
                  <c:v>-3098</c:v>
                </c:pt>
                <c:pt idx="22">
                  <c:v>-3097</c:v>
                </c:pt>
                <c:pt idx="23">
                  <c:v>-3094</c:v>
                </c:pt>
                <c:pt idx="24">
                  <c:v>-3083</c:v>
                </c:pt>
                <c:pt idx="25">
                  <c:v>-3078</c:v>
                </c:pt>
                <c:pt idx="26">
                  <c:v>-3017</c:v>
                </c:pt>
                <c:pt idx="27">
                  <c:v>-3017</c:v>
                </c:pt>
                <c:pt idx="28">
                  <c:v>-2924</c:v>
                </c:pt>
                <c:pt idx="29">
                  <c:v>-2921</c:v>
                </c:pt>
                <c:pt idx="30">
                  <c:v>-2894</c:v>
                </c:pt>
                <c:pt idx="31">
                  <c:v>-2868</c:v>
                </c:pt>
                <c:pt idx="32">
                  <c:v>-2865</c:v>
                </c:pt>
                <c:pt idx="33">
                  <c:v>-2860</c:v>
                </c:pt>
                <c:pt idx="34">
                  <c:v>-2821</c:v>
                </c:pt>
                <c:pt idx="35">
                  <c:v>-2819</c:v>
                </c:pt>
                <c:pt idx="36">
                  <c:v>-2818</c:v>
                </c:pt>
                <c:pt idx="37">
                  <c:v>-2809</c:v>
                </c:pt>
                <c:pt idx="38">
                  <c:v>-2793</c:v>
                </c:pt>
                <c:pt idx="39">
                  <c:v>-2753</c:v>
                </c:pt>
                <c:pt idx="40">
                  <c:v>-2725</c:v>
                </c:pt>
                <c:pt idx="41">
                  <c:v>-2647</c:v>
                </c:pt>
                <c:pt idx="42">
                  <c:v>-2644</c:v>
                </c:pt>
                <c:pt idx="43">
                  <c:v>-2638</c:v>
                </c:pt>
                <c:pt idx="44">
                  <c:v>-2616</c:v>
                </c:pt>
                <c:pt idx="45">
                  <c:v>-2616</c:v>
                </c:pt>
                <c:pt idx="46">
                  <c:v>-2616</c:v>
                </c:pt>
                <c:pt idx="47">
                  <c:v>-2616</c:v>
                </c:pt>
                <c:pt idx="48">
                  <c:v>-2613</c:v>
                </c:pt>
                <c:pt idx="49">
                  <c:v>-2605</c:v>
                </c:pt>
                <c:pt idx="50">
                  <c:v>-2605</c:v>
                </c:pt>
                <c:pt idx="51">
                  <c:v>-2605</c:v>
                </c:pt>
                <c:pt idx="52">
                  <c:v>-2577</c:v>
                </c:pt>
                <c:pt idx="53">
                  <c:v>-2550</c:v>
                </c:pt>
                <c:pt idx="54">
                  <c:v>-2496</c:v>
                </c:pt>
                <c:pt idx="55">
                  <c:v>-2494</c:v>
                </c:pt>
                <c:pt idx="56">
                  <c:v>-2491</c:v>
                </c:pt>
                <c:pt idx="57">
                  <c:v>-2485</c:v>
                </c:pt>
                <c:pt idx="58">
                  <c:v>-2468</c:v>
                </c:pt>
                <c:pt idx="59">
                  <c:v>-2454</c:v>
                </c:pt>
                <c:pt idx="60">
                  <c:v>-2426</c:v>
                </c:pt>
                <c:pt idx="61">
                  <c:v>-2407</c:v>
                </c:pt>
                <c:pt idx="62">
                  <c:v>-2281</c:v>
                </c:pt>
                <c:pt idx="63">
                  <c:v>-2252</c:v>
                </c:pt>
                <c:pt idx="64">
                  <c:v>-2241</c:v>
                </c:pt>
                <c:pt idx="65">
                  <c:v>-2096</c:v>
                </c:pt>
                <c:pt idx="66">
                  <c:v>-2074</c:v>
                </c:pt>
                <c:pt idx="67">
                  <c:v>-2012</c:v>
                </c:pt>
                <c:pt idx="68">
                  <c:v>-1794</c:v>
                </c:pt>
                <c:pt idx="69">
                  <c:v>-1780</c:v>
                </c:pt>
                <c:pt idx="70">
                  <c:v>-1769</c:v>
                </c:pt>
                <c:pt idx="71">
                  <c:v>-1741</c:v>
                </c:pt>
                <c:pt idx="72">
                  <c:v>-1724</c:v>
                </c:pt>
                <c:pt idx="73">
                  <c:v>-1674</c:v>
                </c:pt>
                <c:pt idx="74">
                  <c:v>-1649</c:v>
                </c:pt>
                <c:pt idx="75">
                  <c:v>-1638</c:v>
                </c:pt>
                <c:pt idx="76">
                  <c:v>-1581</c:v>
                </c:pt>
                <c:pt idx="77">
                  <c:v>-1570</c:v>
                </c:pt>
                <c:pt idx="78">
                  <c:v>-1474</c:v>
                </c:pt>
                <c:pt idx="79">
                  <c:v>-1330</c:v>
                </c:pt>
                <c:pt idx="80">
                  <c:v>-1319</c:v>
                </c:pt>
                <c:pt idx="81">
                  <c:v>-1215</c:v>
                </c:pt>
                <c:pt idx="82">
                  <c:v>-1205</c:v>
                </c:pt>
                <c:pt idx="83">
                  <c:v>-1176</c:v>
                </c:pt>
                <c:pt idx="84">
                  <c:v>-1109</c:v>
                </c:pt>
                <c:pt idx="85">
                  <c:v>-1050</c:v>
                </c:pt>
                <c:pt idx="86">
                  <c:v>-997</c:v>
                </c:pt>
                <c:pt idx="87">
                  <c:v>-994</c:v>
                </c:pt>
                <c:pt idx="88">
                  <c:v>-988</c:v>
                </c:pt>
                <c:pt idx="89">
                  <c:v>-936</c:v>
                </c:pt>
                <c:pt idx="90">
                  <c:v>-882</c:v>
                </c:pt>
                <c:pt idx="91">
                  <c:v>-793</c:v>
                </c:pt>
                <c:pt idx="92">
                  <c:v>-778</c:v>
                </c:pt>
                <c:pt idx="93">
                  <c:v>-776</c:v>
                </c:pt>
                <c:pt idx="94">
                  <c:v>-765</c:v>
                </c:pt>
                <c:pt idx="95">
                  <c:v>-765</c:v>
                </c:pt>
                <c:pt idx="96">
                  <c:v>-717</c:v>
                </c:pt>
                <c:pt idx="97">
                  <c:v>-706</c:v>
                </c:pt>
                <c:pt idx="98">
                  <c:v>-703</c:v>
                </c:pt>
                <c:pt idx="99">
                  <c:v>-667</c:v>
                </c:pt>
                <c:pt idx="100">
                  <c:v>-658</c:v>
                </c:pt>
                <c:pt idx="101">
                  <c:v>-558</c:v>
                </c:pt>
                <c:pt idx="102">
                  <c:v>-532</c:v>
                </c:pt>
                <c:pt idx="103">
                  <c:v>-488</c:v>
                </c:pt>
                <c:pt idx="104">
                  <c:v>-485</c:v>
                </c:pt>
                <c:pt idx="105">
                  <c:v>-467</c:v>
                </c:pt>
                <c:pt idx="106">
                  <c:v>-467</c:v>
                </c:pt>
                <c:pt idx="107">
                  <c:v>-467</c:v>
                </c:pt>
                <c:pt idx="108">
                  <c:v>-451</c:v>
                </c:pt>
                <c:pt idx="109">
                  <c:v>-445</c:v>
                </c:pt>
                <c:pt idx="110">
                  <c:v>-443</c:v>
                </c:pt>
                <c:pt idx="111">
                  <c:v>-437</c:v>
                </c:pt>
                <c:pt idx="112">
                  <c:v>-415</c:v>
                </c:pt>
                <c:pt idx="113">
                  <c:v>-414</c:v>
                </c:pt>
                <c:pt idx="114">
                  <c:v>-414</c:v>
                </c:pt>
                <c:pt idx="115">
                  <c:v>-401</c:v>
                </c:pt>
                <c:pt idx="116">
                  <c:v>-400</c:v>
                </c:pt>
                <c:pt idx="117">
                  <c:v>-398</c:v>
                </c:pt>
                <c:pt idx="118">
                  <c:v>-398</c:v>
                </c:pt>
                <c:pt idx="119">
                  <c:v>-397</c:v>
                </c:pt>
                <c:pt idx="120">
                  <c:v>-387</c:v>
                </c:pt>
                <c:pt idx="121">
                  <c:v>-361</c:v>
                </c:pt>
                <c:pt idx="122">
                  <c:v>-356</c:v>
                </c:pt>
                <c:pt idx="123">
                  <c:v>-336</c:v>
                </c:pt>
                <c:pt idx="124">
                  <c:v>-252</c:v>
                </c:pt>
                <c:pt idx="125">
                  <c:v>-211</c:v>
                </c:pt>
                <c:pt idx="126">
                  <c:v>-208</c:v>
                </c:pt>
                <c:pt idx="127">
                  <c:v>-137</c:v>
                </c:pt>
                <c:pt idx="128">
                  <c:v>-129</c:v>
                </c:pt>
                <c:pt idx="129">
                  <c:v>-73</c:v>
                </c:pt>
                <c:pt idx="130">
                  <c:v>-14</c:v>
                </c:pt>
                <c:pt idx="131">
                  <c:v>-8</c:v>
                </c:pt>
                <c:pt idx="132">
                  <c:v>0</c:v>
                </c:pt>
                <c:pt idx="133">
                  <c:v>83</c:v>
                </c:pt>
                <c:pt idx="134">
                  <c:v>117</c:v>
                </c:pt>
                <c:pt idx="135">
                  <c:v>128</c:v>
                </c:pt>
                <c:pt idx="136">
                  <c:v>128</c:v>
                </c:pt>
                <c:pt idx="137">
                  <c:v>140</c:v>
                </c:pt>
                <c:pt idx="138">
                  <c:v>178</c:v>
                </c:pt>
                <c:pt idx="139">
                  <c:v>209</c:v>
                </c:pt>
                <c:pt idx="140">
                  <c:v>302</c:v>
                </c:pt>
                <c:pt idx="141">
                  <c:v>318</c:v>
                </c:pt>
                <c:pt idx="142">
                  <c:v>343</c:v>
                </c:pt>
                <c:pt idx="143">
                  <c:v>343</c:v>
                </c:pt>
                <c:pt idx="144">
                  <c:v>360</c:v>
                </c:pt>
                <c:pt idx="145">
                  <c:v>361</c:v>
                </c:pt>
                <c:pt idx="146">
                  <c:v>363</c:v>
                </c:pt>
                <c:pt idx="147">
                  <c:v>389</c:v>
                </c:pt>
                <c:pt idx="148">
                  <c:v>400</c:v>
                </c:pt>
                <c:pt idx="149">
                  <c:v>402</c:v>
                </c:pt>
                <c:pt idx="150">
                  <c:v>403</c:v>
                </c:pt>
                <c:pt idx="151">
                  <c:v>430</c:v>
                </c:pt>
                <c:pt idx="152">
                  <c:v>492</c:v>
                </c:pt>
                <c:pt idx="153">
                  <c:v>492</c:v>
                </c:pt>
                <c:pt idx="154">
                  <c:v>492</c:v>
                </c:pt>
                <c:pt idx="155">
                  <c:v>512</c:v>
                </c:pt>
                <c:pt idx="156">
                  <c:v>564</c:v>
                </c:pt>
                <c:pt idx="157">
                  <c:v>581</c:v>
                </c:pt>
                <c:pt idx="158">
                  <c:v>592</c:v>
                </c:pt>
                <c:pt idx="159">
                  <c:v>604</c:v>
                </c:pt>
                <c:pt idx="160">
                  <c:v>620</c:v>
                </c:pt>
                <c:pt idx="161">
                  <c:v>621</c:v>
                </c:pt>
                <c:pt idx="162">
                  <c:v>651</c:v>
                </c:pt>
                <c:pt idx="163">
                  <c:v>665</c:v>
                </c:pt>
                <c:pt idx="164">
                  <c:v>679</c:v>
                </c:pt>
                <c:pt idx="165">
                  <c:v>707</c:v>
                </c:pt>
                <c:pt idx="166">
                  <c:v>707</c:v>
                </c:pt>
                <c:pt idx="167">
                  <c:v>707</c:v>
                </c:pt>
                <c:pt idx="168">
                  <c:v>707</c:v>
                </c:pt>
                <c:pt idx="169">
                  <c:v>735</c:v>
                </c:pt>
                <c:pt idx="170">
                  <c:v>783</c:v>
                </c:pt>
                <c:pt idx="171">
                  <c:v>814</c:v>
                </c:pt>
                <c:pt idx="172">
                  <c:v>830</c:v>
                </c:pt>
                <c:pt idx="173">
                  <c:v>878</c:v>
                </c:pt>
                <c:pt idx="174">
                  <c:v>878</c:v>
                </c:pt>
                <c:pt idx="175">
                  <c:v>878</c:v>
                </c:pt>
                <c:pt idx="176">
                  <c:v>897</c:v>
                </c:pt>
                <c:pt idx="177">
                  <c:v>903</c:v>
                </c:pt>
                <c:pt idx="178">
                  <c:v>911</c:v>
                </c:pt>
                <c:pt idx="179">
                  <c:v>912</c:v>
                </c:pt>
                <c:pt idx="180">
                  <c:v>953</c:v>
                </c:pt>
                <c:pt idx="181">
                  <c:v>984</c:v>
                </c:pt>
                <c:pt idx="182">
                  <c:v>998</c:v>
                </c:pt>
                <c:pt idx="183">
                  <c:v>1006</c:v>
                </c:pt>
                <c:pt idx="184">
                  <c:v>1021</c:v>
                </c:pt>
                <c:pt idx="185">
                  <c:v>1102</c:v>
                </c:pt>
                <c:pt idx="186">
                  <c:v>1107</c:v>
                </c:pt>
                <c:pt idx="187">
                  <c:v>1110</c:v>
                </c:pt>
                <c:pt idx="188">
                  <c:v>1110</c:v>
                </c:pt>
                <c:pt idx="189">
                  <c:v>1110</c:v>
                </c:pt>
                <c:pt idx="190">
                  <c:v>1119</c:v>
                </c:pt>
                <c:pt idx="191">
                  <c:v>1122</c:v>
                </c:pt>
                <c:pt idx="192">
                  <c:v>1125</c:v>
                </c:pt>
                <c:pt idx="193">
                  <c:v>1146</c:v>
                </c:pt>
                <c:pt idx="194">
                  <c:v>1147</c:v>
                </c:pt>
                <c:pt idx="195">
                  <c:v>1150</c:v>
                </c:pt>
                <c:pt idx="196">
                  <c:v>1155</c:v>
                </c:pt>
                <c:pt idx="197">
                  <c:v>1163</c:v>
                </c:pt>
                <c:pt idx="198">
                  <c:v>1174</c:v>
                </c:pt>
                <c:pt idx="199">
                  <c:v>1174</c:v>
                </c:pt>
                <c:pt idx="200">
                  <c:v>1188</c:v>
                </c:pt>
                <c:pt idx="201">
                  <c:v>1191</c:v>
                </c:pt>
                <c:pt idx="202">
                  <c:v>1202</c:v>
                </c:pt>
                <c:pt idx="203">
                  <c:v>1269</c:v>
                </c:pt>
                <c:pt idx="204">
                  <c:v>1278</c:v>
                </c:pt>
                <c:pt idx="205">
                  <c:v>1309</c:v>
                </c:pt>
                <c:pt idx="206">
                  <c:v>1339</c:v>
                </c:pt>
                <c:pt idx="207">
                  <c:v>1345</c:v>
                </c:pt>
                <c:pt idx="208">
                  <c:v>1359</c:v>
                </c:pt>
                <c:pt idx="209">
                  <c:v>1364</c:v>
                </c:pt>
                <c:pt idx="210">
                  <c:v>1365</c:v>
                </c:pt>
                <c:pt idx="211">
                  <c:v>1378</c:v>
                </c:pt>
                <c:pt idx="212">
                  <c:v>1384</c:v>
                </c:pt>
                <c:pt idx="213">
                  <c:v>1406</c:v>
                </c:pt>
                <c:pt idx="214">
                  <c:v>1437</c:v>
                </c:pt>
                <c:pt idx="215">
                  <c:v>1465</c:v>
                </c:pt>
                <c:pt idx="216">
                  <c:v>1465</c:v>
                </c:pt>
                <c:pt idx="217">
                  <c:v>1490</c:v>
                </c:pt>
                <c:pt idx="218">
                  <c:v>1521</c:v>
                </c:pt>
                <c:pt idx="219">
                  <c:v>1591</c:v>
                </c:pt>
                <c:pt idx="220">
                  <c:v>1611</c:v>
                </c:pt>
                <c:pt idx="221">
                  <c:v>1638</c:v>
                </c:pt>
                <c:pt idx="222">
                  <c:v>1641</c:v>
                </c:pt>
                <c:pt idx="223">
                  <c:v>1641</c:v>
                </c:pt>
                <c:pt idx="224">
                  <c:v>1645</c:v>
                </c:pt>
                <c:pt idx="225">
                  <c:v>1653</c:v>
                </c:pt>
                <c:pt idx="226">
                  <c:v>1745</c:v>
                </c:pt>
                <c:pt idx="227">
                  <c:v>1753</c:v>
                </c:pt>
                <c:pt idx="228">
                  <c:v>1798</c:v>
                </c:pt>
                <c:pt idx="229">
                  <c:v>1823</c:v>
                </c:pt>
                <c:pt idx="230">
                  <c:v>1860</c:v>
                </c:pt>
                <c:pt idx="231">
                  <c:v>1863</c:v>
                </c:pt>
                <c:pt idx="232">
                  <c:v>1863</c:v>
                </c:pt>
                <c:pt idx="233">
                  <c:v>1882</c:v>
                </c:pt>
                <c:pt idx="234">
                  <c:v>1885</c:v>
                </c:pt>
                <c:pt idx="235">
                  <c:v>1887</c:v>
                </c:pt>
                <c:pt idx="236">
                  <c:v>1910</c:v>
                </c:pt>
                <c:pt idx="237">
                  <c:v>1913</c:v>
                </c:pt>
                <c:pt idx="238">
                  <c:v>1947</c:v>
                </c:pt>
                <c:pt idx="239">
                  <c:v>1949</c:v>
                </c:pt>
                <c:pt idx="240">
                  <c:v>1967</c:v>
                </c:pt>
                <c:pt idx="241">
                  <c:v>1972</c:v>
                </c:pt>
                <c:pt idx="242">
                  <c:v>1983</c:v>
                </c:pt>
                <c:pt idx="243">
                  <c:v>1997</c:v>
                </c:pt>
                <c:pt idx="244">
                  <c:v>2006</c:v>
                </c:pt>
                <c:pt idx="245">
                  <c:v>2014</c:v>
                </c:pt>
                <c:pt idx="246">
                  <c:v>2030</c:v>
                </c:pt>
                <c:pt idx="247">
                  <c:v>2033</c:v>
                </c:pt>
                <c:pt idx="248">
                  <c:v>2061</c:v>
                </c:pt>
                <c:pt idx="249">
                  <c:v>2067</c:v>
                </c:pt>
                <c:pt idx="250">
                  <c:v>2081</c:v>
                </c:pt>
                <c:pt idx="251">
                  <c:v>2097</c:v>
                </c:pt>
                <c:pt idx="252">
                  <c:v>2097</c:v>
                </c:pt>
                <c:pt idx="253">
                  <c:v>2100</c:v>
                </c:pt>
                <c:pt idx="254">
                  <c:v>2139</c:v>
                </c:pt>
                <c:pt idx="255">
                  <c:v>2167</c:v>
                </c:pt>
                <c:pt idx="256">
                  <c:v>2188</c:v>
                </c:pt>
                <c:pt idx="257">
                  <c:v>2190</c:v>
                </c:pt>
                <c:pt idx="258">
                  <c:v>2207</c:v>
                </c:pt>
                <c:pt idx="259">
                  <c:v>2223</c:v>
                </c:pt>
                <c:pt idx="260">
                  <c:v>2268</c:v>
                </c:pt>
                <c:pt idx="261">
                  <c:v>2280</c:v>
                </c:pt>
                <c:pt idx="262">
                  <c:v>2296</c:v>
                </c:pt>
                <c:pt idx="263">
                  <c:v>2296</c:v>
                </c:pt>
                <c:pt idx="264">
                  <c:v>2335</c:v>
                </c:pt>
                <c:pt idx="265">
                  <c:v>2335</c:v>
                </c:pt>
                <c:pt idx="266">
                  <c:v>2344</c:v>
                </c:pt>
                <c:pt idx="267">
                  <c:v>2349</c:v>
                </c:pt>
                <c:pt idx="268">
                  <c:v>2402</c:v>
                </c:pt>
                <c:pt idx="269">
                  <c:v>2430</c:v>
                </c:pt>
                <c:pt idx="270">
                  <c:v>2465</c:v>
                </c:pt>
                <c:pt idx="271">
                  <c:v>2497</c:v>
                </c:pt>
                <c:pt idx="272">
                  <c:v>2534</c:v>
                </c:pt>
                <c:pt idx="273">
                  <c:v>2534</c:v>
                </c:pt>
                <c:pt idx="274">
                  <c:v>2601</c:v>
                </c:pt>
                <c:pt idx="275">
                  <c:v>2601</c:v>
                </c:pt>
                <c:pt idx="276">
                  <c:v>2604</c:v>
                </c:pt>
                <c:pt idx="277">
                  <c:v>2612</c:v>
                </c:pt>
                <c:pt idx="278">
                  <c:v>2690</c:v>
                </c:pt>
                <c:pt idx="279">
                  <c:v>2750</c:v>
                </c:pt>
                <c:pt idx="280">
                  <c:v>2755</c:v>
                </c:pt>
                <c:pt idx="281">
                  <c:v>2780</c:v>
                </c:pt>
                <c:pt idx="282">
                  <c:v>2791</c:v>
                </c:pt>
                <c:pt idx="283">
                  <c:v>2823</c:v>
                </c:pt>
                <c:pt idx="284">
                  <c:v>2836</c:v>
                </c:pt>
                <c:pt idx="285">
                  <c:v>2839</c:v>
                </c:pt>
                <c:pt idx="286">
                  <c:v>2850</c:v>
                </c:pt>
                <c:pt idx="287">
                  <c:v>2859</c:v>
                </c:pt>
                <c:pt idx="288">
                  <c:v>2934</c:v>
                </c:pt>
                <c:pt idx="289">
                  <c:v>2965</c:v>
                </c:pt>
                <c:pt idx="290">
                  <c:v>2995</c:v>
                </c:pt>
                <c:pt idx="291">
                  <c:v>3015</c:v>
                </c:pt>
                <c:pt idx="292">
                  <c:v>3057</c:v>
                </c:pt>
                <c:pt idx="293">
                  <c:v>3058</c:v>
                </c:pt>
                <c:pt idx="294">
                  <c:v>3058</c:v>
                </c:pt>
                <c:pt idx="295">
                  <c:v>3069</c:v>
                </c:pt>
                <c:pt idx="296">
                  <c:v>3161</c:v>
                </c:pt>
                <c:pt idx="297">
                  <c:v>3188</c:v>
                </c:pt>
                <c:pt idx="298">
                  <c:v>3240</c:v>
                </c:pt>
                <c:pt idx="299">
                  <c:v>3275</c:v>
                </c:pt>
                <c:pt idx="300">
                  <c:v>3287</c:v>
                </c:pt>
                <c:pt idx="301">
                  <c:v>3303</c:v>
                </c:pt>
                <c:pt idx="302">
                  <c:v>3303</c:v>
                </c:pt>
                <c:pt idx="303">
                  <c:v>3317</c:v>
                </c:pt>
                <c:pt idx="304">
                  <c:v>3401</c:v>
                </c:pt>
                <c:pt idx="305">
                  <c:v>3477</c:v>
                </c:pt>
                <c:pt idx="306">
                  <c:v>3483</c:v>
                </c:pt>
                <c:pt idx="307">
                  <c:v>3533</c:v>
                </c:pt>
                <c:pt idx="308">
                  <c:v>3580</c:v>
                </c:pt>
                <c:pt idx="309">
                  <c:v>3608</c:v>
                </c:pt>
                <c:pt idx="310">
                  <c:v>3756</c:v>
                </c:pt>
                <c:pt idx="311">
                  <c:v>3821</c:v>
                </c:pt>
                <c:pt idx="312">
                  <c:v>3840</c:v>
                </c:pt>
                <c:pt idx="313">
                  <c:v>3844</c:v>
                </c:pt>
                <c:pt idx="314">
                  <c:v>3883</c:v>
                </c:pt>
                <c:pt idx="315">
                  <c:v>3919</c:v>
                </c:pt>
                <c:pt idx="316">
                  <c:v>3989</c:v>
                </c:pt>
                <c:pt idx="317">
                  <c:v>4023</c:v>
                </c:pt>
                <c:pt idx="318">
                  <c:v>4059</c:v>
                </c:pt>
                <c:pt idx="319">
                  <c:v>4095</c:v>
                </c:pt>
                <c:pt idx="320">
                  <c:v>4120</c:v>
                </c:pt>
                <c:pt idx="321">
                  <c:v>4129</c:v>
                </c:pt>
                <c:pt idx="322">
                  <c:v>4179</c:v>
                </c:pt>
                <c:pt idx="323">
                  <c:v>4199</c:v>
                </c:pt>
                <c:pt idx="324">
                  <c:v>4252</c:v>
                </c:pt>
                <c:pt idx="325">
                  <c:v>4255</c:v>
                </c:pt>
                <c:pt idx="326">
                  <c:v>4261</c:v>
                </c:pt>
                <c:pt idx="327">
                  <c:v>4325</c:v>
                </c:pt>
                <c:pt idx="328">
                  <c:v>4378</c:v>
                </c:pt>
                <c:pt idx="329">
                  <c:v>4384</c:v>
                </c:pt>
                <c:pt idx="330">
                  <c:v>4400</c:v>
                </c:pt>
                <c:pt idx="331">
                  <c:v>4412</c:v>
                </c:pt>
                <c:pt idx="332">
                  <c:v>4439</c:v>
                </c:pt>
                <c:pt idx="333">
                  <c:v>4470</c:v>
                </c:pt>
                <c:pt idx="334">
                  <c:v>4490</c:v>
                </c:pt>
                <c:pt idx="335">
                  <c:v>4517</c:v>
                </c:pt>
                <c:pt idx="336">
                  <c:v>4557</c:v>
                </c:pt>
                <c:pt idx="337">
                  <c:v>4585</c:v>
                </c:pt>
                <c:pt idx="338">
                  <c:v>4599</c:v>
                </c:pt>
                <c:pt idx="339">
                  <c:v>4624</c:v>
                </c:pt>
                <c:pt idx="340">
                  <c:v>4627</c:v>
                </c:pt>
                <c:pt idx="341">
                  <c:v>4632</c:v>
                </c:pt>
                <c:pt idx="342">
                  <c:v>4674</c:v>
                </c:pt>
                <c:pt idx="343">
                  <c:v>4674</c:v>
                </c:pt>
                <c:pt idx="344">
                  <c:v>4692</c:v>
                </c:pt>
                <c:pt idx="345">
                  <c:v>4730</c:v>
                </c:pt>
                <c:pt idx="346">
                  <c:v>4750</c:v>
                </c:pt>
                <c:pt idx="347">
                  <c:v>4756</c:v>
                </c:pt>
                <c:pt idx="348">
                  <c:v>4773</c:v>
                </c:pt>
                <c:pt idx="349">
                  <c:v>4834</c:v>
                </c:pt>
                <c:pt idx="350">
                  <c:v>4870</c:v>
                </c:pt>
                <c:pt idx="351">
                  <c:v>4884</c:v>
                </c:pt>
                <c:pt idx="352">
                  <c:v>4892</c:v>
                </c:pt>
                <c:pt idx="353">
                  <c:v>4932</c:v>
                </c:pt>
                <c:pt idx="354">
                  <c:v>4938</c:v>
                </c:pt>
                <c:pt idx="355">
                  <c:v>4949</c:v>
                </c:pt>
                <c:pt idx="356">
                  <c:v>4965</c:v>
                </c:pt>
                <c:pt idx="357">
                  <c:v>4988</c:v>
                </c:pt>
                <c:pt idx="358">
                  <c:v>5007</c:v>
                </c:pt>
                <c:pt idx="359">
                  <c:v>5021</c:v>
                </c:pt>
                <c:pt idx="360">
                  <c:v>5066</c:v>
                </c:pt>
                <c:pt idx="361">
                  <c:v>5144</c:v>
                </c:pt>
                <c:pt idx="362">
                  <c:v>5144</c:v>
                </c:pt>
                <c:pt idx="363">
                  <c:v>5169</c:v>
                </c:pt>
                <c:pt idx="364">
                  <c:v>5172</c:v>
                </c:pt>
                <c:pt idx="365">
                  <c:v>5214</c:v>
                </c:pt>
                <c:pt idx="366">
                  <c:v>5214</c:v>
                </c:pt>
                <c:pt idx="367">
                  <c:v>5215</c:v>
                </c:pt>
                <c:pt idx="368">
                  <c:v>5251</c:v>
                </c:pt>
                <c:pt idx="369">
                  <c:v>5254</c:v>
                </c:pt>
                <c:pt idx="370">
                  <c:v>5324</c:v>
                </c:pt>
                <c:pt idx="371">
                  <c:v>5345</c:v>
                </c:pt>
                <c:pt idx="372">
                  <c:v>5416</c:v>
                </c:pt>
                <c:pt idx="373">
                  <c:v>5450</c:v>
                </c:pt>
                <c:pt idx="374">
                  <c:v>5458</c:v>
                </c:pt>
                <c:pt idx="375">
                  <c:v>5483</c:v>
                </c:pt>
                <c:pt idx="376">
                  <c:v>5489</c:v>
                </c:pt>
                <c:pt idx="377">
                  <c:v>5489</c:v>
                </c:pt>
                <c:pt idx="378">
                  <c:v>5489</c:v>
                </c:pt>
                <c:pt idx="379">
                  <c:v>5489</c:v>
                </c:pt>
                <c:pt idx="380">
                  <c:v>5489</c:v>
                </c:pt>
                <c:pt idx="381">
                  <c:v>5514</c:v>
                </c:pt>
                <c:pt idx="382">
                  <c:v>5517</c:v>
                </c:pt>
                <c:pt idx="383">
                  <c:v>5556</c:v>
                </c:pt>
                <c:pt idx="384">
                  <c:v>5556</c:v>
                </c:pt>
                <c:pt idx="385">
                  <c:v>5626</c:v>
                </c:pt>
                <c:pt idx="386">
                  <c:v>5712</c:v>
                </c:pt>
                <c:pt idx="387">
                  <c:v>5723</c:v>
                </c:pt>
                <c:pt idx="388">
                  <c:v>5726</c:v>
                </c:pt>
                <c:pt idx="389">
                  <c:v>5825</c:v>
                </c:pt>
                <c:pt idx="390">
                  <c:v>5858</c:v>
                </c:pt>
                <c:pt idx="391">
                  <c:v>5909</c:v>
                </c:pt>
                <c:pt idx="392">
                  <c:v>5909</c:v>
                </c:pt>
                <c:pt idx="393">
                  <c:v>6012</c:v>
                </c:pt>
                <c:pt idx="394">
                  <c:v>6015</c:v>
                </c:pt>
                <c:pt idx="395">
                  <c:v>6015</c:v>
                </c:pt>
                <c:pt idx="396">
                  <c:v>6015</c:v>
                </c:pt>
                <c:pt idx="397">
                  <c:v>6018</c:v>
                </c:pt>
                <c:pt idx="398">
                  <c:v>6110</c:v>
                </c:pt>
                <c:pt idx="399">
                  <c:v>6406</c:v>
                </c:pt>
                <c:pt idx="400">
                  <c:v>6406</c:v>
                </c:pt>
                <c:pt idx="401">
                  <c:v>6406</c:v>
                </c:pt>
                <c:pt idx="402">
                  <c:v>6406</c:v>
                </c:pt>
                <c:pt idx="403">
                  <c:v>6535</c:v>
                </c:pt>
                <c:pt idx="404">
                  <c:v>6703</c:v>
                </c:pt>
                <c:pt idx="405">
                  <c:v>6706</c:v>
                </c:pt>
                <c:pt idx="406">
                  <c:v>6784</c:v>
                </c:pt>
                <c:pt idx="407">
                  <c:v>6785.5</c:v>
                </c:pt>
                <c:pt idx="408">
                  <c:v>6829</c:v>
                </c:pt>
                <c:pt idx="409">
                  <c:v>6830.5</c:v>
                </c:pt>
                <c:pt idx="410">
                  <c:v>6832</c:v>
                </c:pt>
                <c:pt idx="411">
                  <c:v>6879</c:v>
                </c:pt>
                <c:pt idx="412">
                  <c:v>6901</c:v>
                </c:pt>
                <c:pt idx="413">
                  <c:v>7153</c:v>
                </c:pt>
                <c:pt idx="414">
                  <c:v>7153</c:v>
                </c:pt>
                <c:pt idx="415">
                  <c:v>7181</c:v>
                </c:pt>
                <c:pt idx="416">
                  <c:v>7195</c:v>
                </c:pt>
                <c:pt idx="417">
                  <c:v>7217</c:v>
                </c:pt>
                <c:pt idx="418">
                  <c:v>7221.5</c:v>
                </c:pt>
                <c:pt idx="419">
                  <c:v>7243.5</c:v>
                </c:pt>
                <c:pt idx="420">
                  <c:v>7299</c:v>
                </c:pt>
                <c:pt idx="421">
                  <c:v>7314</c:v>
                </c:pt>
                <c:pt idx="422">
                  <c:v>7354</c:v>
                </c:pt>
                <c:pt idx="423">
                  <c:v>7369</c:v>
                </c:pt>
                <c:pt idx="424">
                  <c:v>7562</c:v>
                </c:pt>
                <c:pt idx="425">
                  <c:v>7562</c:v>
                </c:pt>
                <c:pt idx="426">
                  <c:v>7562</c:v>
                </c:pt>
                <c:pt idx="427">
                  <c:v>7598</c:v>
                </c:pt>
                <c:pt idx="428">
                  <c:v>7623</c:v>
                </c:pt>
                <c:pt idx="429">
                  <c:v>7634</c:v>
                </c:pt>
                <c:pt idx="430">
                  <c:v>7864</c:v>
                </c:pt>
                <c:pt idx="431">
                  <c:v>7883</c:v>
                </c:pt>
                <c:pt idx="432">
                  <c:v>8010</c:v>
                </c:pt>
                <c:pt idx="433">
                  <c:v>8189</c:v>
                </c:pt>
                <c:pt idx="434">
                  <c:v>8323</c:v>
                </c:pt>
                <c:pt idx="435">
                  <c:v>8659</c:v>
                </c:pt>
                <c:pt idx="436">
                  <c:v>8670</c:v>
                </c:pt>
                <c:pt idx="437">
                  <c:v>8715</c:v>
                </c:pt>
                <c:pt idx="438">
                  <c:v>8892.5</c:v>
                </c:pt>
                <c:pt idx="439">
                  <c:v>8892.5</c:v>
                </c:pt>
                <c:pt idx="440">
                  <c:v>8933</c:v>
                </c:pt>
                <c:pt idx="441">
                  <c:v>8947</c:v>
                </c:pt>
                <c:pt idx="442">
                  <c:v>8950</c:v>
                </c:pt>
                <c:pt idx="443">
                  <c:v>8950</c:v>
                </c:pt>
                <c:pt idx="444">
                  <c:v>8950</c:v>
                </c:pt>
                <c:pt idx="445">
                  <c:v>8988</c:v>
                </c:pt>
                <c:pt idx="446">
                  <c:v>9151</c:v>
                </c:pt>
                <c:pt idx="447">
                  <c:v>9151</c:v>
                </c:pt>
                <c:pt idx="448">
                  <c:v>9188</c:v>
                </c:pt>
                <c:pt idx="449">
                  <c:v>9196</c:v>
                </c:pt>
                <c:pt idx="450">
                  <c:v>9204</c:v>
                </c:pt>
                <c:pt idx="451">
                  <c:v>9204</c:v>
                </c:pt>
                <c:pt idx="452">
                  <c:v>9204</c:v>
                </c:pt>
                <c:pt idx="453">
                  <c:v>9219.5</c:v>
                </c:pt>
                <c:pt idx="454">
                  <c:v>9238</c:v>
                </c:pt>
                <c:pt idx="455">
                  <c:v>9254</c:v>
                </c:pt>
                <c:pt idx="456">
                  <c:v>9371</c:v>
                </c:pt>
                <c:pt idx="457">
                  <c:v>9371</c:v>
                </c:pt>
                <c:pt idx="458">
                  <c:v>9371</c:v>
                </c:pt>
                <c:pt idx="459">
                  <c:v>9472</c:v>
                </c:pt>
                <c:pt idx="460">
                  <c:v>9472</c:v>
                </c:pt>
                <c:pt idx="461">
                  <c:v>9472</c:v>
                </c:pt>
                <c:pt idx="462">
                  <c:v>9514</c:v>
                </c:pt>
                <c:pt idx="463">
                  <c:v>9514</c:v>
                </c:pt>
                <c:pt idx="464">
                  <c:v>9514</c:v>
                </c:pt>
                <c:pt idx="465">
                  <c:v>9517</c:v>
                </c:pt>
                <c:pt idx="466">
                  <c:v>9651.5</c:v>
                </c:pt>
                <c:pt idx="467">
                  <c:v>9675</c:v>
                </c:pt>
                <c:pt idx="468">
                  <c:v>9996</c:v>
                </c:pt>
              </c:numCache>
            </c:numRef>
          </c:xVal>
          <c:yVal>
            <c:numRef>
              <c:f>'B (2)'!$K$21:$K$977</c:f>
              <c:numCache>
                <c:formatCode>General</c:formatCode>
                <c:ptCount val="957"/>
                <c:pt idx="386">
                  <c:v>-5.9795771521748975E-3</c:v>
                </c:pt>
                <c:pt idx="388">
                  <c:v>-6.6841839579865336E-3</c:v>
                </c:pt>
                <c:pt idx="391">
                  <c:v>-1.0480115786776878E-2</c:v>
                </c:pt>
                <c:pt idx="405">
                  <c:v>-1.3186660427891184E-2</c:v>
                </c:pt>
                <c:pt idx="406">
                  <c:v>-1.4018041212693788E-2</c:v>
                </c:pt>
                <c:pt idx="407">
                  <c:v>-1.18721062244731E-2</c:v>
                </c:pt>
                <c:pt idx="408">
                  <c:v>-1.4739991653186735E-2</c:v>
                </c:pt>
                <c:pt idx="409">
                  <c:v>-1.1794056677899789E-2</c:v>
                </c:pt>
                <c:pt idx="410">
                  <c:v>-1.4748121684533544E-2</c:v>
                </c:pt>
                <c:pt idx="411">
                  <c:v>-1.5942158832331188E-2</c:v>
                </c:pt>
                <c:pt idx="412">
                  <c:v>-9.1351123846834525E-3</c:v>
                </c:pt>
                <c:pt idx="416">
                  <c:v>-1.8531855319452006E-2</c:v>
                </c:pt>
                <c:pt idx="417">
                  <c:v>-1.9824808870907873E-2</c:v>
                </c:pt>
                <c:pt idx="418">
                  <c:v>-1.7587003916560207E-2</c:v>
                </c:pt>
                <c:pt idx="419">
                  <c:v>-2.1779957474791445E-2</c:v>
                </c:pt>
                <c:pt idx="421">
                  <c:v>-2.1201013179961592E-2</c:v>
                </c:pt>
                <c:pt idx="422">
                  <c:v>-2.123274691257393E-2</c:v>
                </c:pt>
                <c:pt idx="423">
                  <c:v>-2.1303397057636175E-2</c:v>
                </c:pt>
                <c:pt idx="424">
                  <c:v>-2.279976232239278E-2</c:v>
                </c:pt>
                <c:pt idx="425">
                  <c:v>-2.279976232239278E-2</c:v>
                </c:pt>
                <c:pt idx="426">
                  <c:v>-2.279976232239278E-2</c:v>
                </c:pt>
                <c:pt idx="430">
                  <c:v>-2.3814852014766075E-2</c:v>
                </c:pt>
                <c:pt idx="431">
                  <c:v>-2.5129675537755247E-2</c:v>
                </c:pt>
                <c:pt idx="432">
                  <c:v>-2.4007180138141848E-2</c:v>
                </c:pt>
                <c:pt idx="433">
                  <c:v>-2.4158938605978619E-2</c:v>
                </c:pt>
                <c:pt idx="434">
                  <c:v>-2.3788746606442146E-2</c:v>
                </c:pt>
                <c:pt idx="435">
                  <c:v>-1.969930997438496E-2</c:v>
                </c:pt>
                <c:pt idx="436">
                  <c:v>-1.9495786742481869E-2</c:v>
                </c:pt>
                <c:pt idx="437">
                  <c:v>-2.0217737190250773E-2</c:v>
                </c:pt>
                <c:pt idx="438">
                  <c:v>-1.1615430637903046E-2</c:v>
                </c:pt>
                <c:pt idx="439">
                  <c:v>-1.1315430638205726E-2</c:v>
                </c:pt>
                <c:pt idx="440">
                  <c:v>-1.5075186041940469E-2</c:v>
                </c:pt>
                <c:pt idx="441">
                  <c:v>-1.4979792846133932E-2</c:v>
                </c:pt>
                <c:pt idx="442">
                  <c:v>-1.4887922880006954E-2</c:v>
                </c:pt>
                <c:pt idx="443">
                  <c:v>-1.4887922880006954E-2</c:v>
                </c:pt>
                <c:pt idx="444">
                  <c:v>-1.4887922880006954E-2</c:v>
                </c:pt>
                <c:pt idx="445">
                  <c:v>-1.2857569927291479E-2</c:v>
                </c:pt>
                <c:pt idx="446">
                  <c:v>-1.2232634893734939E-2</c:v>
                </c:pt>
                <c:pt idx="447">
                  <c:v>-1.2232634893734939E-2</c:v>
                </c:pt>
                <c:pt idx="448">
                  <c:v>-1.036623859545216E-2</c:v>
                </c:pt>
                <c:pt idx="449">
                  <c:v>-1.1454585335741285E-2</c:v>
                </c:pt>
                <c:pt idx="450">
                  <c:v>-1.1532932083355263E-2</c:v>
                </c:pt>
                <c:pt idx="451">
                  <c:v>-1.1432932085881475E-2</c:v>
                </c:pt>
                <c:pt idx="452">
                  <c:v>-1.1232932083657943E-2</c:v>
                </c:pt>
                <c:pt idx="454">
                  <c:v>-8.1684057586244307E-3</c:v>
                </c:pt>
                <c:pt idx="456">
                  <c:v>-8.2721704311552458E-3</c:v>
                </c:pt>
                <c:pt idx="457">
                  <c:v>-8.2621704277698882E-3</c:v>
                </c:pt>
                <c:pt idx="458">
                  <c:v>-8.1321704274159856E-3</c:v>
                </c:pt>
                <c:pt idx="459">
                  <c:v>-5.9625481007969938E-3</c:v>
                </c:pt>
                <c:pt idx="460">
                  <c:v>-5.9425481013022363E-3</c:v>
                </c:pt>
                <c:pt idx="461">
                  <c:v>-5.8425481038284488E-3</c:v>
                </c:pt>
                <c:pt idx="462">
                  <c:v>-5.1263685236335732E-3</c:v>
                </c:pt>
                <c:pt idx="463">
                  <c:v>-5.1263685236335732E-3</c:v>
                </c:pt>
                <c:pt idx="464">
                  <c:v>-4.8863685224205256E-3</c:v>
                </c:pt>
                <c:pt idx="466">
                  <c:v>7.2767177334753796E-4</c:v>
                </c:pt>
                <c:pt idx="467">
                  <c:v>-1.9193468033336103E-3</c:v>
                </c:pt>
                <c:pt idx="468">
                  <c:v>3.8107399886939675E-3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3A2-4E44-B8A8-E2D4B1DA5D72}"/>
            </c:ext>
          </c:extLst>
        </c:ser>
        <c:ser>
          <c:idx val="7"/>
          <c:order val="4"/>
          <c:tx>
            <c:strRef>
              <c:f>'B (2)'!$O$20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'B (2)'!$F$21:$F$977</c:f>
              <c:numCache>
                <c:formatCode>General</c:formatCode>
                <c:ptCount val="957"/>
                <c:pt idx="0">
                  <c:v>-6373</c:v>
                </c:pt>
                <c:pt idx="1">
                  <c:v>-3839</c:v>
                </c:pt>
                <c:pt idx="2">
                  <c:v>-3402</c:v>
                </c:pt>
                <c:pt idx="3">
                  <c:v>-3377</c:v>
                </c:pt>
                <c:pt idx="4">
                  <c:v>-3361</c:v>
                </c:pt>
                <c:pt idx="5">
                  <c:v>-3360</c:v>
                </c:pt>
                <c:pt idx="6">
                  <c:v>-3349</c:v>
                </c:pt>
                <c:pt idx="7">
                  <c:v>-3335</c:v>
                </c:pt>
                <c:pt idx="8">
                  <c:v>-3333</c:v>
                </c:pt>
                <c:pt idx="9">
                  <c:v>-3324</c:v>
                </c:pt>
                <c:pt idx="10">
                  <c:v>-3251</c:v>
                </c:pt>
                <c:pt idx="11">
                  <c:v>-3212</c:v>
                </c:pt>
                <c:pt idx="12">
                  <c:v>-3173</c:v>
                </c:pt>
                <c:pt idx="13">
                  <c:v>-3167</c:v>
                </c:pt>
                <c:pt idx="14">
                  <c:v>-3167</c:v>
                </c:pt>
                <c:pt idx="15">
                  <c:v>-3145</c:v>
                </c:pt>
                <c:pt idx="16">
                  <c:v>-3142</c:v>
                </c:pt>
                <c:pt idx="17">
                  <c:v>-3126</c:v>
                </c:pt>
                <c:pt idx="18">
                  <c:v>-3126</c:v>
                </c:pt>
                <c:pt idx="19">
                  <c:v>-3114</c:v>
                </c:pt>
                <c:pt idx="20">
                  <c:v>-3100</c:v>
                </c:pt>
                <c:pt idx="21">
                  <c:v>-3098</c:v>
                </c:pt>
                <c:pt idx="22">
                  <c:v>-3097</c:v>
                </c:pt>
                <c:pt idx="23">
                  <c:v>-3094</c:v>
                </c:pt>
                <c:pt idx="24">
                  <c:v>-3083</c:v>
                </c:pt>
                <c:pt idx="25">
                  <c:v>-3078</c:v>
                </c:pt>
                <c:pt idx="26">
                  <c:v>-3017</c:v>
                </c:pt>
                <c:pt idx="27">
                  <c:v>-3017</c:v>
                </c:pt>
                <c:pt idx="28">
                  <c:v>-2924</c:v>
                </c:pt>
                <c:pt idx="29">
                  <c:v>-2921</c:v>
                </c:pt>
                <c:pt idx="30">
                  <c:v>-2894</c:v>
                </c:pt>
                <c:pt idx="31">
                  <c:v>-2868</c:v>
                </c:pt>
                <c:pt idx="32">
                  <c:v>-2865</c:v>
                </c:pt>
                <c:pt idx="33">
                  <c:v>-2860</c:v>
                </c:pt>
                <c:pt idx="34">
                  <c:v>-2821</c:v>
                </c:pt>
                <c:pt idx="35">
                  <c:v>-2819</c:v>
                </c:pt>
                <c:pt idx="36">
                  <c:v>-2818</c:v>
                </c:pt>
                <c:pt idx="37">
                  <c:v>-2809</c:v>
                </c:pt>
                <c:pt idx="38">
                  <c:v>-2793</c:v>
                </c:pt>
                <c:pt idx="39">
                  <c:v>-2753</c:v>
                </c:pt>
                <c:pt idx="40">
                  <c:v>-2725</c:v>
                </c:pt>
                <c:pt idx="41">
                  <c:v>-2647</c:v>
                </c:pt>
                <c:pt idx="42">
                  <c:v>-2644</c:v>
                </c:pt>
                <c:pt idx="43">
                  <c:v>-2638</c:v>
                </c:pt>
                <c:pt idx="44">
                  <c:v>-2616</c:v>
                </c:pt>
                <c:pt idx="45">
                  <c:v>-2616</c:v>
                </c:pt>
                <c:pt idx="46">
                  <c:v>-2616</c:v>
                </c:pt>
                <c:pt idx="47">
                  <c:v>-2616</c:v>
                </c:pt>
                <c:pt idx="48">
                  <c:v>-2613</c:v>
                </c:pt>
                <c:pt idx="49">
                  <c:v>-2605</c:v>
                </c:pt>
                <c:pt idx="50">
                  <c:v>-2605</c:v>
                </c:pt>
                <c:pt idx="51">
                  <c:v>-2605</c:v>
                </c:pt>
                <c:pt idx="52">
                  <c:v>-2577</c:v>
                </c:pt>
                <c:pt idx="53">
                  <c:v>-2550</c:v>
                </c:pt>
                <c:pt idx="54">
                  <c:v>-2496</c:v>
                </c:pt>
                <c:pt idx="55">
                  <c:v>-2494</c:v>
                </c:pt>
                <c:pt idx="56">
                  <c:v>-2491</c:v>
                </c:pt>
                <c:pt idx="57">
                  <c:v>-2485</c:v>
                </c:pt>
                <c:pt idx="58">
                  <c:v>-2468</c:v>
                </c:pt>
                <c:pt idx="59">
                  <c:v>-2454</c:v>
                </c:pt>
                <c:pt idx="60">
                  <c:v>-2426</c:v>
                </c:pt>
                <c:pt idx="61">
                  <c:v>-2407</c:v>
                </c:pt>
                <c:pt idx="62">
                  <c:v>-2281</c:v>
                </c:pt>
                <c:pt idx="63">
                  <c:v>-2252</c:v>
                </c:pt>
                <c:pt idx="64">
                  <c:v>-2241</c:v>
                </c:pt>
                <c:pt idx="65">
                  <c:v>-2096</c:v>
                </c:pt>
                <c:pt idx="66">
                  <c:v>-2074</c:v>
                </c:pt>
                <c:pt idx="67">
                  <c:v>-2012</c:v>
                </c:pt>
                <c:pt idx="68">
                  <c:v>-1794</c:v>
                </c:pt>
                <c:pt idx="69">
                  <c:v>-1780</c:v>
                </c:pt>
                <c:pt idx="70">
                  <c:v>-1769</c:v>
                </c:pt>
                <c:pt idx="71">
                  <c:v>-1741</c:v>
                </c:pt>
                <c:pt idx="72">
                  <c:v>-1724</c:v>
                </c:pt>
                <c:pt idx="73">
                  <c:v>-1674</c:v>
                </c:pt>
                <c:pt idx="74">
                  <c:v>-1649</c:v>
                </c:pt>
                <c:pt idx="75">
                  <c:v>-1638</c:v>
                </c:pt>
                <c:pt idx="76">
                  <c:v>-1581</c:v>
                </c:pt>
                <c:pt idx="77">
                  <c:v>-1570</c:v>
                </c:pt>
                <c:pt idx="78">
                  <c:v>-1474</c:v>
                </c:pt>
                <c:pt idx="79">
                  <c:v>-1330</c:v>
                </c:pt>
                <c:pt idx="80">
                  <c:v>-1319</c:v>
                </c:pt>
                <c:pt idx="81">
                  <c:v>-1215</c:v>
                </c:pt>
                <c:pt idx="82">
                  <c:v>-1205</c:v>
                </c:pt>
                <c:pt idx="83">
                  <c:v>-1176</c:v>
                </c:pt>
                <c:pt idx="84">
                  <c:v>-1109</c:v>
                </c:pt>
                <c:pt idx="85">
                  <c:v>-1050</c:v>
                </c:pt>
                <c:pt idx="86">
                  <c:v>-997</c:v>
                </c:pt>
                <c:pt idx="87">
                  <c:v>-994</c:v>
                </c:pt>
                <c:pt idx="88">
                  <c:v>-988</c:v>
                </c:pt>
                <c:pt idx="89">
                  <c:v>-936</c:v>
                </c:pt>
                <c:pt idx="90">
                  <c:v>-882</c:v>
                </c:pt>
                <c:pt idx="91">
                  <c:v>-793</c:v>
                </c:pt>
                <c:pt idx="92">
                  <c:v>-778</c:v>
                </c:pt>
                <c:pt idx="93">
                  <c:v>-776</c:v>
                </c:pt>
                <c:pt idx="94">
                  <c:v>-765</c:v>
                </c:pt>
                <c:pt idx="95">
                  <c:v>-765</c:v>
                </c:pt>
                <c:pt idx="96">
                  <c:v>-717</c:v>
                </c:pt>
                <c:pt idx="97">
                  <c:v>-706</c:v>
                </c:pt>
                <c:pt idx="98">
                  <c:v>-703</c:v>
                </c:pt>
                <c:pt idx="99">
                  <c:v>-667</c:v>
                </c:pt>
                <c:pt idx="100">
                  <c:v>-658</c:v>
                </c:pt>
                <c:pt idx="101">
                  <c:v>-558</c:v>
                </c:pt>
                <c:pt idx="102">
                  <c:v>-532</c:v>
                </c:pt>
                <c:pt idx="103">
                  <c:v>-488</c:v>
                </c:pt>
                <c:pt idx="104">
                  <c:v>-485</c:v>
                </c:pt>
                <c:pt idx="105">
                  <c:v>-467</c:v>
                </c:pt>
                <c:pt idx="106">
                  <c:v>-467</c:v>
                </c:pt>
                <c:pt idx="107">
                  <c:v>-467</c:v>
                </c:pt>
                <c:pt idx="108">
                  <c:v>-451</c:v>
                </c:pt>
                <c:pt idx="109">
                  <c:v>-445</c:v>
                </c:pt>
                <c:pt idx="110">
                  <c:v>-443</c:v>
                </c:pt>
                <c:pt idx="111">
                  <c:v>-437</c:v>
                </c:pt>
                <c:pt idx="112">
                  <c:v>-415</c:v>
                </c:pt>
                <c:pt idx="113">
                  <c:v>-414</c:v>
                </c:pt>
                <c:pt idx="114">
                  <c:v>-414</c:v>
                </c:pt>
                <c:pt idx="115">
                  <c:v>-401</c:v>
                </c:pt>
                <c:pt idx="116">
                  <c:v>-400</c:v>
                </c:pt>
                <c:pt idx="117">
                  <c:v>-398</c:v>
                </c:pt>
                <c:pt idx="118">
                  <c:v>-398</c:v>
                </c:pt>
                <c:pt idx="119">
                  <c:v>-397</c:v>
                </c:pt>
                <c:pt idx="120">
                  <c:v>-387</c:v>
                </c:pt>
                <c:pt idx="121">
                  <c:v>-361</c:v>
                </c:pt>
                <c:pt idx="122">
                  <c:v>-356</c:v>
                </c:pt>
                <c:pt idx="123">
                  <c:v>-336</c:v>
                </c:pt>
                <c:pt idx="124">
                  <c:v>-252</c:v>
                </c:pt>
                <c:pt idx="125">
                  <c:v>-211</c:v>
                </c:pt>
                <c:pt idx="126">
                  <c:v>-208</c:v>
                </c:pt>
                <c:pt idx="127">
                  <c:v>-137</c:v>
                </c:pt>
                <c:pt idx="128">
                  <c:v>-129</c:v>
                </c:pt>
                <c:pt idx="129">
                  <c:v>-73</c:v>
                </c:pt>
                <c:pt idx="130">
                  <c:v>-14</c:v>
                </c:pt>
                <c:pt idx="131">
                  <c:v>-8</c:v>
                </c:pt>
                <c:pt idx="132">
                  <c:v>0</c:v>
                </c:pt>
                <c:pt idx="133">
                  <c:v>83</c:v>
                </c:pt>
                <c:pt idx="134">
                  <c:v>117</c:v>
                </c:pt>
                <c:pt idx="135">
                  <c:v>128</c:v>
                </c:pt>
                <c:pt idx="136">
                  <c:v>128</c:v>
                </c:pt>
                <c:pt idx="137">
                  <c:v>140</c:v>
                </c:pt>
                <c:pt idx="138">
                  <c:v>178</c:v>
                </c:pt>
                <c:pt idx="139">
                  <c:v>209</c:v>
                </c:pt>
                <c:pt idx="140">
                  <c:v>302</c:v>
                </c:pt>
                <c:pt idx="141">
                  <c:v>318</c:v>
                </c:pt>
                <c:pt idx="142">
                  <c:v>343</c:v>
                </c:pt>
                <c:pt idx="143">
                  <c:v>343</c:v>
                </c:pt>
                <c:pt idx="144">
                  <c:v>360</c:v>
                </c:pt>
                <c:pt idx="145">
                  <c:v>361</c:v>
                </c:pt>
                <c:pt idx="146">
                  <c:v>363</c:v>
                </c:pt>
                <c:pt idx="147">
                  <c:v>389</c:v>
                </c:pt>
                <c:pt idx="148">
                  <c:v>400</c:v>
                </c:pt>
                <c:pt idx="149">
                  <c:v>402</c:v>
                </c:pt>
                <c:pt idx="150">
                  <c:v>403</c:v>
                </c:pt>
                <c:pt idx="151">
                  <c:v>430</c:v>
                </c:pt>
                <c:pt idx="152">
                  <c:v>492</c:v>
                </c:pt>
                <c:pt idx="153">
                  <c:v>492</c:v>
                </c:pt>
                <c:pt idx="154">
                  <c:v>492</c:v>
                </c:pt>
                <c:pt idx="155">
                  <c:v>512</c:v>
                </c:pt>
                <c:pt idx="156">
                  <c:v>564</c:v>
                </c:pt>
                <c:pt idx="157">
                  <c:v>581</c:v>
                </c:pt>
                <c:pt idx="158">
                  <c:v>592</c:v>
                </c:pt>
                <c:pt idx="159">
                  <c:v>604</c:v>
                </c:pt>
                <c:pt idx="160">
                  <c:v>620</c:v>
                </c:pt>
                <c:pt idx="161">
                  <c:v>621</c:v>
                </c:pt>
                <c:pt idx="162">
                  <c:v>651</c:v>
                </c:pt>
                <c:pt idx="163">
                  <c:v>665</c:v>
                </c:pt>
                <c:pt idx="164">
                  <c:v>679</c:v>
                </c:pt>
                <c:pt idx="165">
                  <c:v>707</c:v>
                </c:pt>
                <c:pt idx="166">
                  <c:v>707</c:v>
                </c:pt>
                <c:pt idx="167">
                  <c:v>707</c:v>
                </c:pt>
                <c:pt idx="168">
                  <c:v>707</c:v>
                </c:pt>
                <c:pt idx="169">
                  <c:v>735</c:v>
                </c:pt>
                <c:pt idx="170">
                  <c:v>783</c:v>
                </c:pt>
                <c:pt idx="171">
                  <c:v>814</c:v>
                </c:pt>
                <c:pt idx="172">
                  <c:v>830</c:v>
                </c:pt>
                <c:pt idx="173">
                  <c:v>878</c:v>
                </c:pt>
                <c:pt idx="174">
                  <c:v>878</c:v>
                </c:pt>
                <c:pt idx="175">
                  <c:v>878</c:v>
                </c:pt>
                <c:pt idx="176">
                  <c:v>897</c:v>
                </c:pt>
                <c:pt idx="177">
                  <c:v>903</c:v>
                </c:pt>
                <c:pt idx="178">
                  <c:v>911</c:v>
                </c:pt>
                <c:pt idx="179">
                  <c:v>912</c:v>
                </c:pt>
                <c:pt idx="180">
                  <c:v>953</c:v>
                </c:pt>
                <c:pt idx="181">
                  <c:v>984</c:v>
                </c:pt>
                <c:pt idx="182">
                  <c:v>998</c:v>
                </c:pt>
                <c:pt idx="183">
                  <c:v>1006</c:v>
                </c:pt>
                <c:pt idx="184">
                  <c:v>1021</c:v>
                </c:pt>
                <c:pt idx="185">
                  <c:v>1102</c:v>
                </c:pt>
                <c:pt idx="186">
                  <c:v>1107</c:v>
                </c:pt>
                <c:pt idx="187">
                  <c:v>1110</c:v>
                </c:pt>
                <c:pt idx="188">
                  <c:v>1110</c:v>
                </c:pt>
                <c:pt idx="189">
                  <c:v>1110</c:v>
                </c:pt>
                <c:pt idx="190">
                  <c:v>1119</c:v>
                </c:pt>
                <c:pt idx="191">
                  <c:v>1122</c:v>
                </c:pt>
                <c:pt idx="192">
                  <c:v>1125</c:v>
                </c:pt>
                <c:pt idx="193">
                  <c:v>1146</c:v>
                </c:pt>
                <c:pt idx="194">
                  <c:v>1147</c:v>
                </c:pt>
                <c:pt idx="195">
                  <c:v>1150</c:v>
                </c:pt>
                <c:pt idx="196">
                  <c:v>1155</c:v>
                </c:pt>
                <c:pt idx="197">
                  <c:v>1163</c:v>
                </c:pt>
                <c:pt idx="198">
                  <c:v>1174</c:v>
                </c:pt>
                <c:pt idx="199">
                  <c:v>1174</c:v>
                </c:pt>
                <c:pt idx="200">
                  <c:v>1188</c:v>
                </c:pt>
                <c:pt idx="201">
                  <c:v>1191</c:v>
                </c:pt>
                <c:pt idx="202">
                  <c:v>1202</c:v>
                </c:pt>
                <c:pt idx="203">
                  <c:v>1269</c:v>
                </c:pt>
                <c:pt idx="204">
                  <c:v>1278</c:v>
                </c:pt>
                <c:pt idx="205">
                  <c:v>1309</c:v>
                </c:pt>
                <c:pt idx="206">
                  <c:v>1339</c:v>
                </c:pt>
                <c:pt idx="207">
                  <c:v>1345</c:v>
                </c:pt>
                <c:pt idx="208">
                  <c:v>1359</c:v>
                </c:pt>
                <c:pt idx="209">
                  <c:v>1364</c:v>
                </c:pt>
                <c:pt idx="210">
                  <c:v>1365</c:v>
                </c:pt>
                <c:pt idx="211">
                  <c:v>1378</c:v>
                </c:pt>
                <c:pt idx="212">
                  <c:v>1384</c:v>
                </c:pt>
                <c:pt idx="213">
                  <c:v>1406</c:v>
                </c:pt>
                <c:pt idx="214">
                  <c:v>1437</c:v>
                </c:pt>
                <c:pt idx="215">
                  <c:v>1465</c:v>
                </c:pt>
                <c:pt idx="216">
                  <c:v>1465</c:v>
                </c:pt>
                <c:pt idx="217">
                  <c:v>1490</c:v>
                </c:pt>
                <c:pt idx="218">
                  <c:v>1521</c:v>
                </c:pt>
                <c:pt idx="219">
                  <c:v>1591</c:v>
                </c:pt>
                <c:pt idx="220">
                  <c:v>1611</c:v>
                </c:pt>
                <c:pt idx="221">
                  <c:v>1638</c:v>
                </c:pt>
                <c:pt idx="222">
                  <c:v>1641</c:v>
                </c:pt>
                <c:pt idx="223">
                  <c:v>1641</c:v>
                </c:pt>
                <c:pt idx="224">
                  <c:v>1645</c:v>
                </c:pt>
                <c:pt idx="225">
                  <c:v>1653</c:v>
                </c:pt>
                <c:pt idx="226">
                  <c:v>1745</c:v>
                </c:pt>
                <c:pt idx="227">
                  <c:v>1753</c:v>
                </c:pt>
                <c:pt idx="228">
                  <c:v>1798</c:v>
                </c:pt>
                <c:pt idx="229">
                  <c:v>1823</c:v>
                </c:pt>
                <c:pt idx="230">
                  <c:v>1860</c:v>
                </c:pt>
                <c:pt idx="231">
                  <c:v>1863</c:v>
                </c:pt>
                <c:pt idx="232">
                  <c:v>1863</c:v>
                </c:pt>
                <c:pt idx="233">
                  <c:v>1882</c:v>
                </c:pt>
                <c:pt idx="234">
                  <c:v>1885</c:v>
                </c:pt>
                <c:pt idx="235">
                  <c:v>1887</c:v>
                </c:pt>
                <c:pt idx="236">
                  <c:v>1910</c:v>
                </c:pt>
                <c:pt idx="237">
                  <c:v>1913</c:v>
                </c:pt>
                <c:pt idx="238">
                  <c:v>1947</c:v>
                </c:pt>
                <c:pt idx="239">
                  <c:v>1949</c:v>
                </c:pt>
                <c:pt idx="240">
                  <c:v>1967</c:v>
                </c:pt>
                <c:pt idx="241">
                  <c:v>1972</c:v>
                </c:pt>
                <c:pt idx="242">
                  <c:v>1983</c:v>
                </c:pt>
                <c:pt idx="243">
                  <c:v>1997</c:v>
                </c:pt>
                <c:pt idx="244">
                  <c:v>2006</c:v>
                </c:pt>
                <c:pt idx="245">
                  <c:v>2014</c:v>
                </c:pt>
                <c:pt idx="246">
                  <c:v>2030</c:v>
                </c:pt>
                <c:pt idx="247">
                  <c:v>2033</c:v>
                </c:pt>
                <c:pt idx="248">
                  <c:v>2061</c:v>
                </c:pt>
                <c:pt idx="249">
                  <c:v>2067</c:v>
                </c:pt>
                <c:pt idx="250">
                  <c:v>2081</c:v>
                </c:pt>
                <c:pt idx="251">
                  <c:v>2097</c:v>
                </c:pt>
                <c:pt idx="252">
                  <c:v>2097</c:v>
                </c:pt>
                <c:pt idx="253">
                  <c:v>2100</c:v>
                </c:pt>
                <c:pt idx="254">
                  <c:v>2139</c:v>
                </c:pt>
                <c:pt idx="255">
                  <c:v>2167</c:v>
                </c:pt>
                <c:pt idx="256">
                  <c:v>2188</c:v>
                </c:pt>
                <c:pt idx="257">
                  <c:v>2190</c:v>
                </c:pt>
                <c:pt idx="258">
                  <c:v>2207</c:v>
                </c:pt>
                <c:pt idx="259">
                  <c:v>2223</c:v>
                </c:pt>
                <c:pt idx="260">
                  <c:v>2268</c:v>
                </c:pt>
                <c:pt idx="261">
                  <c:v>2280</c:v>
                </c:pt>
                <c:pt idx="262">
                  <c:v>2296</c:v>
                </c:pt>
                <c:pt idx="263">
                  <c:v>2296</c:v>
                </c:pt>
                <c:pt idx="264">
                  <c:v>2335</c:v>
                </c:pt>
                <c:pt idx="265">
                  <c:v>2335</c:v>
                </c:pt>
                <c:pt idx="266">
                  <c:v>2344</c:v>
                </c:pt>
                <c:pt idx="267">
                  <c:v>2349</c:v>
                </c:pt>
                <c:pt idx="268">
                  <c:v>2402</c:v>
                </c:pt>
                <c:pt idx="269">
                  <c:v>2430</c:v>
                </c:pt>
                <c:pt idx="270">
                  <c:v>2465</c:v>
                </c:pt>
                <c:pt idx="271">
                  <c:v>2497</c:v>
                </c:pt>
                <c:pt idx="272">
                  <c:v>2534</c:v>
                </c:pt>
                <c:pt idx="273">
                  <c:v>2534</c:v>
                </c:pt>
                <c:pt idx="274">
                  <c:v>2601</c:v>
                </c:pt>
                <c:pt idx="275">
                  <c:v>2601</c:v>
                </c:pt>
                <c:pt idx="276">
                  <c:v>2604</c:v>
                </c:pt>
                <c:pt idx="277">
                  <c:v>2612</c:v>
                </c:pt>
                <c:pt idx="278">
                  <c:v>2690</c:v>
                </c:pt>
                <c:pt idx="279">
                  <c:v>2750</c:v>
                </c:pt>
                <c:pt idx="280">
                  <c:v>2755</c:v>
                </c:pt>
                <c:pt idx="281">
                  <c:v>2780</c:v>
                </c:pt>
                <c:pt idx="282">
                  <c:v>2791</c:v>
                </c:pt>
                <c:pt idx="283">
                  <c:v>2823</c:v>
                </c:pt>
                <c:pt idx="284">
                  <c:v>2836</c:v>
                </c:pt>
                <c:pt idx="285">
                  <c:v>2839</c:v>
                </c:pt>
                <c:pt idx="286">
                  <c:v>2850</c:v>
                </c:pt>
                <c:pt idx="287">
                  <c:v>2859</c:v>
                </c:pt>
                <c:pt idx="288">
                  <c:v>2934</c:v>
                </c:pt>
                <c:pt idx="289">
                  <c:v>2965</c:v>
                </c:pt>
                <c:pt idx="290">
                  <c:v>2995</c:v>
                </c:pt>
                <c:pt idx="291">
                  <c:v>3015</c:v>
                </c:pt>
                <c:pt idx="292">
                  <c:v>3057</c:v>
                </c:pt>
                <c:pt idx="293">
                  <c:v>3058</c:v>
                </c:pt>
                <c:pt idx="294">
                  <c:v>3058</c:v>
                </c:pt>
                <c:pt idx="295">
                  <c:v>3069</c:v>
                </c:pt>
                <c:pt idx="296">
                  <c:v>3161</c:v>
                </c:pt>
                <c:pt idx="297">
                  <c:v>3188</c:v>
                </c:pt>
                <c:pt idx="298">
                  <c:v>3240</c:v>
                </c:pt>
                <c:pt idx="299">
                  <c:v>3275</c:v>
                </c:pt>
                <c:pt idx="300">
                  <c:v>3287</c:v>
                </c:pt>
                <c:pt idx="301">
                  <c:v>3303</c:v>
                </c:pt>
                <c:pt idx="302">
                  <c:v>3303</c:v>
                </c:pt>
                <c:pt idx="303">
                  <c:v>3317</c:v>
                </c:pt>
                <c:pt idx="304">
                  <c:v>3401</c:v>
                </c:pt>
                <c:pt idx="305">
                  <c:v>3477</c:v>
                </c:pt>
                <c:pt idx="306">
                  <c:v>3483</c:v>
                </c:pt>
                <c:pt idx="307">
                  <c:v>3533</c:v>
                </c:pt>
                <c:pt idx="308">
                  <c:v>3580</c:v>
                </c:pt>
                <c:pt idx="309">
                  <c:v>3608</c:v>
                </c:pt>
                <c:pt idx="310">
                  <c:v>3756</c:v>
                </c:pt>
                <c:pt idx="311">
                  <c:v>3821</c:v>
                </c:pt>
                <c:pt idx="312">
                  <c:v>3840</c:v>
                </c:pt>
                <c:pt idx="313">
                  <c:v>3844</c:v>
                </c:pt>
                <c:pt idx="314">
                  <c:v>3883</c:v>
                </c:pt>
                <c:pt idx="315">
                  <c:v>3919</c:v>
                </c:pt>
                <c:pt idx="316">
                  <c:v>3989</c:v>
                </c:pt>
                <c:pt idx="317">
                  <c:v>4023</c:v>
                </c:pt>
                <c:pt idx="318">
                  <c:v>4059</c:v>
                </c:pt>
                <c:pt idx="319">
                  <c:v>4095</c:v>
                </c:pt>
                <c:pt idx="320">
                  <c:v>4120</c:v>
                </c:pt>
                <c:pt idx="321">
                  <c:v>4129</c:v>
                </c:pt>
                <c:pt idx="322">
                  <c:v>4179</c:v>
                </c:pt>
                <c:pt idx="323">
                  <c:v>4199</c:v>
                </c:pt>
                <c:pt idx="324">
                  <c:v>4252</c:v>
                </c:pt>
                <c:pt idx="325">
                  <c:v>4255</c:v>
                </c:pt>
                <c:pt idx="326">
                  <c:v>4261</c:v>
                </c:pt>
                <c:pt idx="327">
                  <c:v>4325</c:v>
                </c:pt>
                <c:pt idx="328">
                  <c:v>4378</c:v>
                </c:pt>
                <c:pt idx="329">
                  <c:v>4384</c:v>
                </c:pt>
                <c:pt idx="330">
                  <c:v>4400</c:v>
                </c:pt>
                <c:pt idx="331">
                  <c:v>4412</c:v>
                </c:pt>
                <c:pt idx="332">
                  <c:v>4439</c:v>
                </c:pt>
                <c:pt idx="333">
                  <c:v>4470</c:v>
                </c:pt>
                <c:pt idx="334">
                  <c:v>4490</c:v>
                </c:pt>
                <c:pt idx="335">
                  <c:v>4517</c:v>
                </c:pt>
                <c:pt idx="336">
                  <c:v>4557</c:v>
                </c:pt>
                <c:pt idx="337">
                  <c:v>4585</c:v>
                </c:pt>
                <c:pt idx="338">
                  <c:v>4599</c:v>
                </c:pt>
                <c:pt idx="339">
                  <c:v>4624</c:v>
                </c:pt>
                <c:pt idx="340">
                  <c:v>4627</c:v>
                </c:pt>
                <c:pt idx="341">
                  <c:v>4632</c:v>
                </c:pt>
                <c:pt idx="342">
                  <c:v>4674</c:v>
                </c:pt>
                <c:pt idx="343">
                  <c:v>4674</c:v>
                </c:pt>
                <c:pt idx="344">
                  <c:v>4692</c:v>
                </c:pt>
                <c:pt idx="345">
                  <c:v>4730</c:v>
                </c:pt>
                <c:pt idx="346">
                  <c:v>4750</c:v>
                </c:pt>
                <c:pt idx="347">
                  <c:v>4756</c:v>
                </c:pt>
                <c:pt idx="348">
                  <c:v>4773</c:v>
                </c:pt>
                <c:pt idx="349">
                  <c:v>4834</c:v>
                </c:pt>
                <c:pt idx="350">
                  <c:v>4870</c:v>
                </c:pt>
                <c:pt idx="351">
                  <c:v>4884</c:v>
                </c:pt>
                <c:pt idx="352">
                  <c:v>4892</c:v>
                </c:pt>
                <c:pt idx="353">
                  <c:v>4932</c:v>
                </c:pt>
                <c:pt idx="354">
                  <c:v>4938</c:v>
                </c:pt>
                <c:pt idx="355">
                  <c:v>4949</c:v>
                </c:pt>
                <c:pt idx="356">
                  <c:v>4965</c:v>
                </c:pt>
                <c:pt idx="357">
                  <c:v>4988</c:v>
                </c:pt>
                <c:pt idx="358">
                  <c:v>5007</c:v>
                </c:pt>
                <c:pt idx="359">
                  <c:v>5021</c:v>
                </c:pt>
                <c:pt idx="360">
                  <c:v>5066</c:v>
                </c:pt>
                <c:pt idx="361">
                  <c:v>5144</c:v>
                </c:pt>
                <c:pt idx="362">
                  <c:v>5144</c:v>
                </c:pt>
                <c:pt idx="363">
                  <c:v>5169</c:v>
                </c:pt>
                <c:pt idx="364">
                  <c:v>5172</c:v>
                </c:pt>
                <c:pt idx="365">
                  <c:v>5214</c:v>
                </c:pt>
                <c:pt idx="366">
                  <c:v>5214</c:v>
                </c:pt>
                <c:pt idx="367">
                  <c:v>5215</c:v>
                </c:pt>
                <c:pt idx="368">
                  <c:v>5251</c:v>
                </c:pt>
                <c:pt idx="369">
                  <c:v>5254</c:v>
                </c:pt>
                <c:pt idx="370">
                  <c:v>5324</c:v>
                </c:pt>
                <c:pt idx="371">
                  <c:v>5345</c:v>
                </c:pt>
                <c:pt idx="372">
                  <c:v>5416</c:v>
                </c:pt>
                <c:pt idx="373">
                  <c:v>5450</c:v>
                </c:pt>
                <c:pt idx="374">
                  <c:v>5458</c:v>
                </c:pt>
                <c:pt idx="375">
                  <c:v>5483</c:v>
                </c:pt>
                <c:pt idx="376">
                  <c:v>5489</c:v>
                </c:pt>
                <c:pt idx="377">
                  <c:v>5489</c:v>
                </c:pt>
                <c:pt idx="378">
                  <c:v>5489</c:v>
                </c:pt>
                <c:pt idx="379">
                  <c:v>5489</c:v>
                </c:pt>
                <c:pt idx="380">
                  <c:v>5489</c:v>
                </c:pt>
                <c:pt idx="381">
                  <c:v>5514</c:v>
                </c:pt>
                <c:pt idx="382">
                  <c:v>5517</c:v>
                </c:pt>
                <c:pt idx="383">
                  <c:v>5556</c:v>
                </c:pt>
                <c:pt idx="384">
                  <c:v>5556</c:v>
                </c:pt>
                <c:pt idx="385">
                  <c:v>5626</c:v>
                </c:pt>
                <c:pt idx="386">
                  <c:v>5712</c:v>
                </c:pt>
                <c:pt idx="387">
                  <c:v>5723</c:v>
                </c:pt>
                <c:pt idx="388">
                  <c:v>5726</c:v>
                </c:pt>
                <c:pt idx="389">
                  <c:v>5825</c:v>
                </c:pt>
                <c:pt idx="390">
                  <c:v>5858</c:v>
                </c:pt>
                <c:pt idx="391">
                  <c:v>5909</c:v>
                </c:pt>
                <c:pt idx="392">
                  <c:v>5909</c:v>
                </c:pt>
                <c:pt idx="393">
                  <c:v>6012</c:v>
                </c:pt>
                <c:pt idx="394">
                  <c:v>6015</c:v>
                </c:pt>
                <c:pt idx="395">
                  <c:v>6015</c:v>
                </c:pt>
                <c:pt idx="396">
                  <c:v>6015</c:v>
                </c:pt>
                <c:pt idx="397">
                  <c:v>6018</c:v>
                </c:pt>
                <c:pt idx="398">
                  <c:v>6110</c:v>
                </c:pt>
                <c:pt idx="399">
                  <c:v>6406</c:v>
                </c:pt>
                <c:pt idx="400">
                  <c:v>6406</c:v>
                </c:pt>
                <c:pt idx="401">
                  <c:v>6406</c:v>
                </c:pt>
                <c:pt idx="402">
                  <c:v>6406</c:v>
                </c:pt>
                <c:pt idx="403">
                  <c:v>6535</c:v>
                </c:pt>
                <c:pt idx="404">
                  <c:v>6703</c:v>
                </c:pt>
                <c:pt idx="405">
                  <c:v>6706</c:v>
                </c:pt>
                <c:pt idx="406">
                  <c:v>6784</c:v>
                </c:pt>
                <c:pt idx="407">
                  <c:v>6785.5</c:v>
                </c:pt>
                <c:pt idx="408">
                  <c:v>6829</c:v>
                </c:pt>
                <c:pt idx="409">
                  <c:v>6830.5</c:v>
                </c:pt>
                <c:pt idx="410">
                  <c:v>6832</c:v>
                </c:pt>
                <c:pt idx="411">
                  <c:v>6879</c:v>
                </c:pt>
                <c:pt idx="412">
                  <c:v>6901</c:v>
                </c:pt>
                <c:pt idx="413">
                  <c:v>7153</c:v>
                </c:pt>
                <c:pt idx="414">
                  <c:v>7153</c:v>
                </c:pt>
                <c:pt idx="415">
                  <c:v>7181</c:v>
                </c:pt>
                <c:pt idx="416">
                  <c:v>7195</c:v>
                </c:pt>
                <c:pt idx="417">
                  <c:v>7217</c:v>
                </c:pt>
                <c:pt idx="418">
                  <c:v>7221.5</c:v>
                </c:pt>
                <c:pt idx="419">
                  <c:v>7243.5</c:v>
                </c:pt>
                <c:pt idx="420">
                  <c:v>7299</c:v>
                </c:pt>
                <c:pt idx="421">
                  <c:v>7314</c:v>
                </c:pt>
                <c:pt idx="422">
                  <c:v>7354</c:v>
                </c:pt>
                <c:pt idx="423">
                  <c:v>7369</c:v>
                </c:pt>
                <c:pt idx="424">
                  <c:v>7562</c:v>
                </c:pt>
                <c:pt idx="425">
                  <c:v>7562</c:v>
                </c:pt>
                <c:pt idx="426">
                  <c:v>7562</c:v>
                </c:pt>
                <c:pt idx="427">
                  <c:v>7598</c:v>
                </c:pt>
                <c:pt idx="428">
                  <c:v>7623</c:v>
                </c:pt>
                <c:pt idx="429">
                  <c:v>7634</c:v>
                </c:pt>
                <c:pt idx="430">
                  <c:v>7864</c:v>
                </c:pt>
                <c:pt idx="431">
                  <c:v>7883</c:v>
                </c:pt>
                <c:pt idx="432">
                  <c:v>8010</c:v>
                </c:pt>
                <c:pt idx="433">
                  <c:v>8189</c:v>
                </c:pt>
                <c:pt idx="434">
                  <c:v>8323</c:v>
                </c:pt>
                <c:pt idx="435">
                  <c:v>8659</c:v>
                </c:pt>
                <c:pt idx="436">
                  <c:v>8670</c:v>
                </c:pt>
                <c:pt idx="437">
                  <c:v>8715</c:v>
                </c:pt>
                <c:pt idx="438">
                  <c:v>8892.5</c:v>
                </c:pt>
                <c:pt idx="439">
                  <c:v>8892.5</c:v>
                </c:pt>
                <c:pt idx="440">
                  <c:v>8933</c:v>
                </c:pt>
                <c:pt idx="441">
                  <c:v>8947</c:v>
                </c:pt>
                <c:pt idx="442">
                  <c:v>8950</c:v>
                </c:pt>
                <c:pt idx="443">
                  <c:v>8950</c:v>
                </c:pt>
                <c:pt idx="444">
                  <c:v>8950</c:v>
                </c:pt>
                <c:pt idx="445">
                  <c:v>8988</c:v>
                </c:pt>
                <c:pt idx="446">
                  <c:v>9151</c:v>
                </c:pt>
                <c:pt idx="447">
                  <c:v>9151</c:v>
                </c:pt>
                <c:pt idx="448">
                  <c:v>9188</c:v>
                </c:pt>
                <c:pt idx="449">
                  <c:v>9196</c:v>
                </c:pt>
                <c:pt idx="450">
                  <c:v>9204</c:v>
                </c:pt>
                <c:pt idx="451">
                  <c:v>9204</c:v>
                </c:pt>
                <c:pt idx="452">
                  <c:v>9204</c:v>
                </c:pt>
                <c:pt idx="453">
                  <c:v>9219.5</c:v>
                </c:pt>
                <c:pt idx="454">
                  <c:v>9238</c:v>
                </c:pt>
                <c:pt idx="455">
                  <c:v>9254</c:v>
                </c:pt>
                <c:pt idx="456">
                  <c:v>9371</c:v>
                </c:pt>
                <c:pt idx="457">
                  <c:v>9371</c:v>
                </c:pt>
                <c:pt idx="458">
                  <c:v>9371</c:v>
                </c:pt>
                <c:pt idx="459">
                  <c:v>9472</c:v>
                </c:pt>
                <c:pt idx="460">
                  <c:v>9472</c:v>
                </c:pt>
                <c:pt idx="461">
                  <c:v>9472</c:v>
                </c:pt>
                <c:pt idx="462">
                  <c:v>9514</c:v>
                </c:pt>
                <c:pt idx="463">
                  <c:v>9514</c:v>
                </c:pt>
                <c:pt idx="464">
                  <c:v>9514</c:v>
                </c:pt>
                <c:pt idx="465">
                  <c:v>9517</c:v>
                </c:pt>
                <c:pt idx="466">
                  <c:v>9651.5</c:v>
                </c:pt>
                <c:pt idx="467">
                  <c:v>9675</c:v>
                </c:pt>
                <c:pt idx="468">
                  <c:v>9996</c:v>
                </c:pt>
              </c:numCache>
            </c:numRef>
          </c:xVal>
          <c:yVal>
            <c:numRef>
              <c:f>'B (2)'!$O$21:$O$977</c:f>
              <c:numCache>
                <c:formatCode>General</c:formatCode>
                <c:ptCount val="95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3A2-4E44-B8A8-E2D4B1DA5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1963216"/>
        <c:axId val="1"/>
      </c:scatterChart>
      <c:valAx>
        <c:axId val="671963216"/>
        <c:scaling>
          <c:orientation val="minMax"/>
          <c:max val="12000"/>
          <c:min val="-8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427440159723624"/>
              <c:y val="0.859043670073155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735042735042735E-2"/>
              <c:y val="0.356383537164237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71963216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3247863247863249"/>
          <c:y val="0.92553191489361697"/>
          <c:w val="0.75213675213675213"/>
          <c:h val="0.9840425531914893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Z Dra -- Q+LTE Residuals</a:t>
            </a:r>
          </a:p>
        </c:rich>
      </c:tx>
      <c:layout>
        <c:manualLayout>
          <c:xMode val="edge"/>
          <c:yMode val="edge"/>
          <c:x val="0.33333387172757251"/>
          <c:y val="3.19148936170212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649593766015235"/>
          <c:y val="0.11436185064028559"/>
          <c:w val="0.81025776285016504"/>
          <c:h val="0.672873214232378"/>
        </c:manualLayout>
      </c:layout>
      <c:scatterChart>
        <c:scatterStyle val="lineMarker"/>
        <c:varyColors val="0"/>
        <c:ser>
          <c:idx val="3"/>
          <c:order val="0"/>
          <c:tx>
            <c:strRef>
              <c:f>'B (2)'!$K$20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'B (2)'!$F$21:$F$977</c:f>
              <c:numCache>
                <c:formatCode>General</c:formatCode>
                <c:ptCount val="957"/>
                <c:pt idx="0">
                  <c:v>-6373</c:v>
                </c:pt>
                <c:pt idx="1">
                  <c:v>-3839</c:v>
                </c:pt>
                <c:pt idx="2">
                  <c:v>-3402</c:v>
                </c:pt>
                <c:pt idx="3">
                  <c:v>-3377</c:v>
                </c:pt>
                <c:pt idx="4">
                  <c:v>-3361</c:v>
                </c:pt>
                <c:pt idx="5">
                  <c:v>-3360</c:v>
                </c:pt>
                <c:pt idx="6">
                  <c:v>-3349</c:v>
                </c:pt>
                <c:pt idx="7">
                  <c:v>-3335</c:v>
                </c:pt>
                <c:pt idx="8">
                  <c:v>-3333</c:v>
                </c:pt>
                <c:pt idx="9">
                  <c:v>-3324</c:v>
                </c:pt>
                <c:pt idx="10">
                  <c:v>-3251</c:v>
                </c:pt>
                <c:pt idx="11">
                  <c:v>-3212</c:v>
                </c:pt>
                <c:pt idx="12">
                  <c:v>-3173</c:v>
                </c:pt>
                <c:pt idx="13">
                  <c:v>-3167</c:v>
                </c:pt>
                <c:pt idx="14">
                  <c:v>-3167</c:v>
                </c:pt>
                <c:pt idx="15">
                  <c:v>-3145</c:v>
                </c:pt>
                <c:pt idx="16">
                  <c:v>-3142</c:v>
                </c:pt>
                <c:pt idx="17">
                  <c:v>-3126</c:v>
                </c:pt>
                <c:pt idx="18">
                  <c:v>-3126</c:v>
                </c:pt>
                <c:pt idx="19">
                  <c:v>-3114</c:v>
                </c:pt>
                <c:pt idx="20">
                  <c:v>-3100</c:v>
                </c:pt>
                <c:pt idx="21">
                  <c:v>-3098</c:v>
                </c:pt>
                <c:pt idx="22">
                  <c:v>-3097</c:v>
                </c:pt>
                <c:pt idx="23">
                  <c:v>-3094</c:v>
                </c:pt>
                <c:pt idx="24">
                  <c:v>-3083</c:v>
                </c:pt>
                <c:pt idx="25">
                  <c:v>-3078</c:v>
                </c:pt>
                <c:pt idx="26">
                  <c:v>-3017</c:v>
                </c:pt>
                <c:pt idx="27">
                  <c:v>-3017</c:v>
                </c:pt>
                <c:pt idx="28">
                  <c:v>-2924</c:v>
                </c:pt>
                <c:pt idx="29">
                  <c:v>-2921</c:v>
                </c:pt>
                <c:pt idx="30">
                  <c:v>-2894</c:v>
                </c:pt>
                <c:pt idx="31">
                  <c:v>-2868</c:v>
                </c:pt>
                <c:pt idx="32">
                  <c:v>-2865</c:v>
                </c:pt>
                <c:pt idx="33">
                  <c:v>-2860</c:v>
                </c:pt>
                <c:pt idx="34">
                  <c:v>-2821</c:v>
                </c:pt>
                <c:pt idx="35">
                  <c:v>-2819</c:v>
                </c:pt>
                <c:pt idx="36">
                  <c:v>-2818</c:v>
                </c:pt>
                <c:pt idx="37">
                  <c:v>-2809</c:v>
                </c:pt>
                <c:pt idx="38">
                  <c:v>-2793</c:v>
                </c:pt>
                <c:pt idx="39">
                  <c:v>-2753</c:v>
                </c:pt>
                <c:pt idx="40">
                  <c:v>-2725</c:v>
                </c:pt>
                <c:pt idx="41">
                  <c:v>-2647</c:v>
                </c:pt>
                <c:pt idx="42">
                  <c:v>-2644</c:v>
                </c:pt>
                <c:pt idx="43">
                  <c:v>-2638</c:v>
                </c:pt>
                <c:pt idx="44">
                  <c:v>-2616</c:v>
                </c:pt>
                <c:pt idx="45">
                  <c:v>-2616</c:v>
                </c:pt>
                <c:pt idx="46">
                  <c:v>-2616</c:v>
                </c:pt>
                <c:pt idx="47">
                  <c:v>-2616</c:v>
                </c:pt>
                <c:pt idx="48">
                  <c:v>-2613</c:v>
                </c:pt>
                <c:pt idx="49">
                  <c:v>-2605</c:v>
                </c:pt>
                <c:pt idx="50">
                  <c:v>-2605</c:v>
                </c:pt>
                <c:pt idx="51">
                  <c:v>-2605</c:v>
                </c:pt>
                <c:pt idx="52">
                  <c:v>-2577</c:v>
                </c:pt>
                <c:pt idx="53">
                  <c:v>-2550</c:v>
                </c:pt>
                <c:pt idx="54">
                  <c:v>-2496</c:v>
                </c:pt>
                <c:pt idx="55">
                  <c:v>-2494</c:v>
                </c:pt>
                <c:pt idx="56">
                  <c:v>-2491</c:v>
                </c:pt>
                <c:pt idx="57">
                  <c:v>-2485</c:v>
                </c:pt>
                <c:pt idx="58">
                  <c:v>-2468</c:v>
                </c:pt>
                <c:pt idx="59">
                  <c:v>-2454</c:v>
                </c:pt>
                <c:pt idx="60">
                  <c:v>-2426</c:v>
                </c:pt>
                <c:pt idx="61">
                  <c:v>-2407</c:v>
                </c:pt>
                <c:pt idx="62">
                  <c:v>-2281</c:v>
                </c:pt>
                <c:pt idx="63">
                  <c:v>-2252</c:v>
                </c:pt>
                <c:pt idx="64">
                  <c:v>-2241</c:v>
                </c:pt>
                <c:pt idx="65">
                  <c:v>-2096</c:v>
                </c:pt>
                <c:pt idx="66">
                  <c:v>-2074</c:v>
                </c:pt>
                <c:pt idx="67">
                  <c:v>-2012</c:v>
                </c:pt>
                <c:pt idx="68">
                  <c:v>-1794</c:v>
                </c:pt>
                <c:pt idx="69">
                  <c:v>-1780</c:v>
                </c:pt>
                <c:pt idx="70">
                  <c:v>-1769</c:v>
                </c:pt>
                <c:pt idx="71">
                  <c:v>-1741</c:v>
                </c:pt>
                <c:pt idx="72">
                  <c:v>-1724</c:v>
                </c:pt>
                <c:pt idx="73">
                  <c:v>-1674</c:v>
                </c:pt>
                <c:pt idx="74">
                  <c:v>-1649</c:v>
                </c:pt>
                <c:pt idx="75">
                  <c:v>-1638</c:v>
                </c:pt>
                <c:pt idx="76">
                  <c:v>-1581</c:v>
                </c:pt>
                <c:pt idx="77">
                  <c:v>-1570</c:v>
                </c:pt>
                <c:pt idx="78">
                  <c:v>-1474</c:v>
                </c:pt>
                <c:pt idx="79">
                  <c:v>-1330</c:v>
                </c:pt>
                <c:pt idx="80">
                  <c:v>-1319</c:v>
                </c:pt>
                <c:pt idx="81">
                  <c:v>-1215</c:v>
                </c:pt>
                <c:pt idx="82">
                  <c:v>-1205</c:v>
                </c:pt>
                <c:pt idx="83">
                  <c:v>-1176</c:v>
                </c:pt>
                <c:pt idx="84">
                  <c:v>-1109</c:v>
                </c:pt>
                <c:pt idx="85">
                  <c:v>-1050</c:v>
                </c:pt>
                <c:pt idx="86">
                  <c:v>-997</c:v>
                </c:pt>
                <c:pt idx="87">
                  <c:v>-994</c:v>
                </c:pt>
                <c:pt idx="88">
                  <c:v>-988</c:v>
                </c:pt>
                <c:pt idx="89">
                  <c:v>-936</c:v>
                </c:pt>
                <c:pt idx="90">
                  <c:v>-882</c:v>
                </c:pt>
                <c:pt idx="91">
                  <c:v>-793</c:v>
                </c:pt>
                <c:pt idx="92">
                  <c:v>-778</c:v>
                </c:pt>
                <c:pt idx="93">
                  <c:v>-776</c:v>
                </c:pt>
                <c:pt idx="94">
                  <c:v>-765</c:v>
                </c:pt>
                <c:pt idx="95">
                  <c:v>-765</c:v>
                </c:pt>
                <c:pt idx="96">
                  <c:v>-717</c:v>
                </c:pt>
                <c:pt idx="97">
                  <c:v>-706</c:v>
                </c:pt>
                <c:pt idx="98">
                  <c:v>-703</c:v>
                </c:pt>
                <c:pt idx="99">
                  <c:v>-667</c:v>
                </c:pt>
                <c:pt idx="100">
                  <c:v>-658</c:v>
                </c:pt>
                <c:pt idx="101">
                  <c:v>-558</c:v>
                </c:pt>
                <c:pt idx="102">
                  <c:v>-532</c:v>
                </c:pt>
                <c:pt idx="103">
                  <c:v>-488</c:v>
                </c:pt>
                <c:pt idx="104">
                  <c:v>-485</c:v>
                </c:pt>
                <c:pt idx="105">
                  <c:v>-467</c:v>
                </c:pt>
                <c:pt idx="106">
                  <c:v>-467</c:v>
                </c:pt>
                <c:pt idx="107">
                  <c:v>-467</c:v>
                </c:pt>
                <c:pt idx="108">
                  <c:v>-451</c:v>
                </c:pt>
                <c:pt idx="109">
                  <c:v>-445</c:v>
                </c:pt>
                <c:pt idx="110">
                  <c:v>-443</c:v>
                </c:pt>
                <c:pt idx="111">
                  <c:v>-437</c:v>
                </c:pt>
                <c:pt idx="112">
                  <c:v>-415</c:v>
                </c:pt>
                <c:pt idx="113">
                  <c:v>-414</c:v>
                </c:pt>
                <c:pt idx="114">
                  <c:v>-414</c:v>
                </c:pt>
                <c:pt idx="115">
                  <c:v>-401</c:v>
                </c:pt>
                <c:pt idx="116">
                  <c:v>-400</c:v>
                </c:pt>
                <c:pt idx="117">
                  <c:v>-398</c:v>
                </c:pt>
                <c:pt idx="118">
                  <c:v>-398</c:v>
                </c:pt>
                <c:pt idx="119">
                  <c:v>-397</c:v>
                </c:pt>
                <c:pt idx="120">
                  <c:v>-387</c:v>
                </c:pt>
                <c:pt idx="121">
                  <c:v>-361</c:v>
                </c:pt>
                <c:pt idx="122">
                  <c:v>-356</c:v>
                </c:pt>
                <c:pt idx="123">
                  <c:v>-336</c:v>
                </c:pt>
                <c:pt idx="124">
                  <c:v>-252</c:v>
                </c:pt>
                <c:pt idx="125">
                  <c:v>-211</c:v>
                </c:pt>
                <c:pt idx="126">
                  <c:v>-208</c:v>
                </c:pt>
                <c:pt idx="127">
                  <c:v>-137</c:v>
                </c:pt>
                <c:pt idx="128">
                  <c:v>-129</c:v>
                </c:pt>
                <c:pt idx="129">
                  <c:v>-73</c:v>
                </c:pt>
                <c:pt idx="130">
                  <c:v>-14</c:v>
                </c:pt>
                <c:pt idx="131">
                  <c:v>-8</c:v>
                </c:pt>
                <c:pt idx="132">
                  <c:v>0</c:v>
                </c:pt>
                <c:pt idx="133">
                  <c:v>83</c:v>
                </c:pt>
                <c:pt idx="134">
                  <c:v>117</c:v>
                </c:pt>
                <c:pt idx="135">
                  <c:v>128</c:v>
                </c:pt>
                <c:pt idx="136">
                  <c:v>128</c:v>
                </c:pt>
                <c:pt idx="137">
                  <c:v>140</c:v>
                </c:pt>
                <c:pt idx="138">
                  <c:v>178</c:v>
                </c:pt>
                <c:pt idx="139">
                  <c:v>209</c:v>
                </c:pt>
                <c:pt idx="140">
                  <c:v>302</c:v>
                </c:pt>
                <c:pt idx="141">
                  <c:v>318</c:v>
                </c:pt>
                <c:pt idx="142">
                  <c:v>343</c:v>
                </c:pt>
                <c:pt idx="143">
                  <c:v>343</c:v>
                </c:pt>
                <c:pt idx="144">
                  <c:v>360</c:v>
                </c:pt>
                <c:pt idx="145">
                  <c:v>361</c:v>
                </c:pt>
                <c:pt idx="146">
                  <c:v>363</c:v>
                </c:pt>
                <c:pt idx="147">
                  <c:v>389</c:v>
                </c:pt>
                <c:pt idx="148">
                  <c:v>400</c:v>
                </c:pt>
                <c:pt idx="149">
                  <c:v>402</c:v>
                </c:pt>
                <c:pt idx="150">
                  <c:v>403</c:v>
                </c:pt>
                <c:pt idx="151">
                  <c:v>430</c:v>
                </c:pt>
                <c:pt idx="152">
                  <c:v>492</c:v>
                </c:pt>
                <c:pt idx="153">
                  <c:v>492</c:v>
                </c:pt>
                <c:pt idx="154">
                  <c:v>492</c:v>
                </c:pt>
                <c:pt idx="155">
                  <c:v>512</c:v>
                </c:pt>
                <c:pt idx="156">
                  <c:v>564</c:v>
                </c:pt>
                <c:pt idx="157">
                  <c:v>581</c:v>
                </c:pt>
                <c:pt idx="158">
                  <c:v>592</c:v>
                </c:pt>
                <c:pt idx="159">
                  <c:v>604</c:v>
                </c:pt>
                <c:pt idx="160">
                  <c:v>620</c:v>
                </c:pt>
                <c:pt idx="161">
                  <c:v>621</c:v>
                </c:pt>
                <c:pt idx="162">
                  <c:v>651</c:v>
                </c:pt>
                <c:pt idx="163">
                  <c:v>665</c:v>
                </c:pt>
                <c:pt idx="164">
                  <c:v>679</c:v>
                </c:pt>
                <c:pt idx="165">
                  <c:v>707</c:v>
                </c:pt>
                <c:pt idx="166">
                  <c:v>707</c:v>
                </c:pt>
                <c:pt idx="167">
                  <c:v>707</c:v>
                </c:pt>
                <c:pt idx="168">
                  <c:v>707</c:v>
                </c:pt>
                <c:pt idx="169">
                  <c:v>735</c:v>
                </c:pt>
                <c:pt idx="170">
                  <c:v>783</c:v>
                </c:pt>
                <c:pt idx="171">
                  <c:v>814</c:v>
                </c:pt>
                <c:pt idx="172">
                  <c:v>830</c:v>
                </c:pt>
                <c:pt idx="173">
                  <c:v>878</c:v>
                </c:pt>
                <c:pt idx="174">
                  <c:v>878</c:v>
                </c:pt>
                <c:pt idx="175">
                  <c:v>878</c:v>
                </c:pt>
                <c:pt idx="176">
                  <c:v>897</c:v>
                </c:pt>
                <c:pt idx="177">
                  <c:v>903</c:v>
                </c:pt>
                <c:pt idx="178">
                  <c:v>911</c:v>
                </c:pt>
                <c:pt idx="179">
                  <c:v>912</c:v>
                </c:pt>
                <c:pt idx="180">
                  <c:v>953</c:v>
                </c:pt>
                <c:pt idx="181">
                  <c:v>984</c:v>
                </c:pt>
                <c:pt idx="182">
                  <c:v>998</c:v>
                </c:pt>
                <c:pt idx="183">
                  <c:v>1006</c:v>
                </c:pt>
                <c:pt idx="184">
                  <c:v>1021</c:v>
                </c:pt>
                <c:pt idx="185">
                  <c:v>1102</c:v>
                </c:pt>
                <c:pt idx="186">
                  <c:v>1107</c:v>
                </c:pt>
                <c:pt idx="187">
                  <c:v>1110</c:v>
                </c:pt>
                <c:pt idx="188">
                  <c:v>1110</c:v>
                </c:pt>
                <c:pt idx="189">
                  <c:v>1110</c:v>
                </c:pt>
                <c:pt idx="190">
                  <c:v>1119</c:v>
                </c:pt>
                <c:pt idx="191">
                  <c:v>1122</c:v>
                </c:pt>
                <c:pt idx="192">
                  <c:v>1125</c:v>
                </c:pt>
                <c:pt idx="193">
                  <c:v>1146</c:v>
                </c:pt>
                <c:pt idx="194">
                  <c:v>1147</c:v>
                </c:pt>
                <c:pt idx="195">
                  <c:v>1150</c:v>
                </c:pt>
                <c:pt idx="196">
                  <c:v>1155</c:v>
                </c:pt>
                <c:pt idx="197">
                  <c:v>1163</c:v>
                </c:pt>
                <c:pt idx="198">
                  <c:v>1174</c:v>
                </c:pt>
                <c:pt idx="199">
                  <c:v>1174</c:v>
                </c:pt>
                <c:pt idx="200">
                  <c:v>1188</c:v>
                </c:pt>
                <c:pt idx="201">
                  <c:v>1191</c:v>
                </c:pt>
                <c:pt idx="202">
                  <c:v>1202</c:v>
                </c:pt>
                <c:pt idx="203">
                  <c:v>1269</c:v>
                </c:pt>
                <c:pt idx="204">
                  <c:v>1278</c:v>
                </c:pt>
                <c:pt idx="205">
                  <c:v>1309</c:v>
                </c:pt>
                <c:pt idx="206">
                  <c:v>1339</c:v>
                </c:pt>
                <c:pt idx="207">
                  <c:v>1345</c:v>
                </c:pt>
                <c:pt idx="208">
                  <c:v>1359</c:v>
                </c:pt>
                <c:pt idx="209">
                  <c:v>1364</c:v>
                </c:pt>
                <c:pt idx="210">
                  <c:v>1365</c:v>
                </c:pt>
                <c:pt idx="211">
                  <c:v>1378</c:v>
                </c:pt>
                <c:pt idx="212">
                  <c:v>1384</c:v>
                </c:pt>
                <c:pt idx="213">
                  <c:v>1406</c:v>
                </c:pt>
                <c:pt idx="214">
                  <c:v>1437</c:v>
                </c:pt>
                <c:pt idx="215">
                  <c:v>1465</c:v>
                </c:pt>
                <c:pt idx="216">
                  <c:v>1465</c:v>
                </c:pt>
                <c:pt idx="217">
                  <c:v>1490</c:v>
                </c:pt>
                <c:pt idx="218">
                  <c:v>1521</c:v>
                </c:pt>
                <c:pt idx="219">
                  <c:v>1591</c:v>
                </c:pt>
                <c:pt idx="220">
                  <c:v>1611</c:v>
                </c:pt>
                <c:pt idx="221">
                  <c:v>1638</c:v>
                </c:pt>
                <c:pt idx="222">
                  <c:v>1641</c:v>
                </c:pt>
                <c:pt idx="223">
                  <c:v>1641</c:v>
                </c:pt>
                <c:pt idx="224">
                  <c:v>1645</c:v>
                </c:pt>
                <c:pt idx="225">
                  <c:v>1653</c:v>
                </c:pt>
                <c:pt idx="226">
                  <c:v>1745</c:v>
                </c:pt>
                <c:pt idx="227">
                  <c:v>1753</c:v>
                </c:pt>
                <c:pt idx="228">
                  <c:v>1798</c:v>
                </c:pt>
                <c:pt idx="229">
                  <c:v>1823</c:v>
                </c:pt>
                <c:pt idx="230">
                  <c:v>1860</c:v>
                </c:pt>
                <c:pt idx="231">
                  <c:v>1863</c:v>
                </c:pt>
                <c:pt idx="232">
                  <c:v>1863</c:v>
                </c:pt>
                <c:pt idx="233">
                  <c:v>1882</c:v>
                </c:pt>
                <c:pt idx="234">
                  <c:v>1885</c:v>
                </c:pt>
                <c:pt idx="235">
                  <c:v>1887</c:v>
                </c:pt>
                <c:pt idx="236">
                  <c:v>1910</c:v>
                </c:pt>
                <c:pt idx="237">
                  <c:v>1913</c:v>
                </c:pt>
                <c:pt idx="238">
                  <c:v>1947</c:v>
                </c:pt>
                <c:pt idx="239">
                  <c:v>1949</c:v>
                </c:pt>
                <c:pt idx="240">
                  <c:v>1967</c:v>
                </c:pt>
                <c:pt idx="241">
                  <c:v>1972</c:v>
                </c:pt>
                <c:pt idx="242">
                  <c:v>1983</c:v>
                </c:pt>
                <c:pt idx="243">
                  <c:v>1997</c:v>
                </c:pt>
                <c:pt idx="244">
                  <c:v>2006</c:v>
                </c:pt>
                <c:pt idx="245">
                  <c:v>2014</c:v>
                </c:pt>
                <c:pt idx="246">
                  <c:v>2030</c:v>
                </c:pt>
                <c:pt idx="247">
                  <c:v>2033</c:v>
                </c:pt>
                <c:pt idx="248">
                  <c:v>2061</c:v>
                </c:pt>
                <c:pt idx="249">
                  <c:v>2067</c:v>
                </c:pt>
                <c:pt idx="250">
                  <c:v>2081</c:v>
                </c:pt>
                <c:pt idx="251">
                  <c:v>2097</c:v>
                </c:pt>
                <c:pt idx="252">
                  <c:v>2097</c:v>
                </c:pt>
                <c:pt idx="253">
                  <c:v>2100</c:v>
                </c:pt>
                <c:pt idx="254">
                  <c:v>2139</c:v>
                </c:pt>
                <c:pt idx="255">
                  <c:v>2167</c:v>
                </c:pt>
                <c:pt idx="256">
                  <c:v>2188</c:v>
                </c:pt>
                <c:pt idx="257">
                  <c:v>2190</c:v>
                </c:pt>
                <c:pt idx="258">
                  <c:v>2207</c:v>
                </c:pt>
                <c:pt idx="259">
                  <c:v>2223</c:v>
                </c:pt>
                <c:pt idx="260">
                  <c:v>2268</c:v>
                </c:pt>
                <c:pt idx="261">
                  <c:v>2280</c:v>
                </c:pt>
                <c:pt idx="262">
                  <c:v>2296</c:v>
                </c:pt>
                <c:pt idx="263">
                  <c:v>2296</c:v>
                </c:pt>
                <c:pt idx="264">
                  <c:v>2335</c:v>
                </c:pt>
                <c:pt idx="265">
                  <c:v>2335</c:v>
                </c:pt>
                <c:pt idx="266">
                  <c:v>2344</c:v>
                </c:pt>
                <c:pt idx="267">
                  <c:v>2349</c:v>
                </c:pt>
                <c:pt idx="268">
                  <c:v>2402</c:v>
                </c:pt>
                <c:pt idx="269">
                  <c:v>2430</c:v>
                </c:pt>
                <c:pt idx="270">
                  <c:v>2465</c:v>
                </c:pt>
                <c:pt idx="271">
                  <c:v>2497</c:v>
                </c:pt>
                <c:pt idx="272">
                  <c:v>2534</c:v>
                </c:pt>
                <c:pt idx="273">
                  <c:v>2534</c:v>
                </c:pt>
                <c:pt idx="274">
                  <c:v>2601</c:v>
                </c:pt>
                <c:pt idx="275">
                  <c:v>2601</c:v>
                </c:pt>
                <c:pt idx="276">
                  <c:v>2604</c:v>
                </c:pt>
                <c:pt idx="277">
                  <c:v>2612</c:v>
                </c:pt>
                <c:pt idx="278">
                  <c:v>2690</c:v>
                </c:pt>
                <c:pt idx="279">
                  <c:v>2750</c:v>
                </c:pt>
                <c:pt idx="280">
                  <c:v>2755</c:v>
                </c:pt>
                <c:pt idx="281">
                  <c:v>2780</c:v>
                </c:pt>
                <c:pt idx="282">
                  <c:v>2791</c:v>
                </c:pt>
                <c:pt idx="283">
                  <c:v>2823</c:v>
                </c:pt>
                <c:pt idx="284">
                  <c:v>2836</c:v>
                </c:pt>
                <c:pt idx="285">
                  <c:v>2839</c:v>
                </c:pt>
                <c:pt idx="286">
                  <c:v>2850</c:v>
                </c:pt>
                <c:pt idx="287">
                  <c:v>2859</c:v>
                </c:pt>
                <c:pt idx="288">
                  <c:v>2934</c:v>
                </c:pt>
                <c:pt idx="289">
                  <c:v>2965</c:v>
                </c:pt>
                <c:pt idx="290">
                  <c:v>2995</c:v>
                </c:pt>
                <c:pt idx="291">
                  <c:v>3015</c:v>
                </c:pt>
                <c:pt idx="292">
                  <c:v>3057</c:v>
                </c:pt>
                <c:pt idx="293">
                  <c:v>3058</c:v>
                </c:pt>
                <c:pt idx="294">
                  <c:v>3058</c:v>
                </c:pt>
                <c:pt idx="295">
                  <c:v>3069</c:v>
                </c:pt>
                <c:pt idx="296">
                  <c:v>3161</c:v>
                </c:pt>
                <c:pt idx="297">
                  <c:v>3188</c:v>
                </c:pt>
                <c:pt idx="298">
                  <c:v>3240</c:v>
                </c:pt>
                <c:pt idx="299">
                  <c:v>3275</c:v>
                </c:pt>
                <c:pt idx="300">
                  <c:v>3287</c:v>
                </c:pt>
                <c:pt idx="301">
                  <c:v>3303</c:v>
                </c:pt>
                <c:pt idx="302">
                  <c:v>3303</c:v>
                </c:pt>
                <c:pt idx="303">
                  <c:v>3317</c:v>
                </c:pt>
                <c:pt idx="304">
                  <c:v>3401</c:v>
                </c:pt>
                <c:pt idx="305">
                  <c:v>3477</c:v>
                </c:pt>
                <c:pt idx="306">
                  <c:v>3483</c:v>
                </c:pt>
                <c:pt idx="307">
                  <c:v>3533</c:v>
                </c:pt>
                <c:pt idx="308">
                  <c:v>3580</c:v>
                </c:pt>
                <c:pt idx="309">
                  <c:v>3608</c:v>
                </c:pt>
                <c:pt idx="310">
                  <c:v>3756</c:v>
                </c:pt>
                <c:pt idx="311">
                  <c:v>3821</c:v>
                </c:pt>
                <c:pt idx="312">
                  <c:v>3840</c:v>
                </c:pt>
                <c:pt idx="313">
                  <c:v>3844</c:v>
                </c:pt>
                <c:pt idx="314">
                  <c:v>3883</c:v>
                </c:pt>
                <c:pt idx="315">
                  <c:v>3919</c:v>
                </c:pt>
                <c:pt idx="316">
                  <c:v>3989</c:v>
                </c:pt>
                <c:pt idx="317">
                  <c:v>4023</c:v>
                </c:pt>
                <c:pt idx="318">
                  <c:v>4059</c:v>
                </c:pt>
                <c:pt idx="319">
                  <c:v>4095</c:v>
                </c:pt>
                <c:pt idx="320">
                  <c:v>4120</c:v>
                </c:pt>
                <c:pt idx="321">
                  <c:v>4129</c:v>
                </c:pt>
                <c:pt idx="322">
                  <c:v>4179</c:v>
                </c:pt>
                <c:pt idx="323">
                  <c:v>4199</c:v>
                </c:pt>
                <c:pt idx="324">
                  <c:v>4252</c:v>
                </c:pt>
                <c:pt idx="325">
                  <c:v>4255</c:v>
                </c:pt>
                <c:pt idx="326">
                  <c:v>4261</c:v>
                </c:pt>
                <c:pt idx="327">
                  <c:v>4325</c:v>
                </c:pt>
                <c:pt idx="328">
                  <c:v>4378</c:v>
                </c:pt>
                <c:pt idx="329">
                  <c:v>4384</c:v>
                </c:pt>
                <c:pt idx="330">
                  <c:v>4400</c:v>
                </c:pt>
                <c:pt idx="331">
                  <c:v>4412</c:v>
                </c:pt>
                <c:pt idx="332">
                  <c:v>4439</c:v>
                </c:pt>
                <c:pt idx="333">
                  <c:v>4470</c:v>
                </c:pt>
                <c:pt idx="334">
                  <c:v>4490</c:v>
                </c:pt>
                <c:pt idx="335">
                  <c:v>4517</c:v>
                </c:pt>
                <c:pt idx="336">
                  <c:v>4557</c:v>
                </c:pt>
                <c:pt idx="337">
                  <c:v>4585</c:v>
                </c:pt>
                <c:pt idx="338">
                  <c:v>4599</c:v>
                </c:pt>
                <c:pt idx="339">
                  <c:v>4624</c:v>
                </c:pt>
                <c:pt idx="340">
                  <c:v>4627</c:v>
                </c:pt>
                <c:pt idx="341">
                  <c:v>4632</c:v>
                </c:pt>
                <c:pt idx="342">
                  <c:v>4674</c:v>
                </c:pt>
                <c:pt idx="343">
                  <c:v>4674</c:v>
                </c:pt>
                <c:pt idx="344">
                  <c:v>4692</c:v>
                </c:pt>
                <c:pt idx="345">
                  <c:v>4730</c:v>
                </c:pt>
                <c:pt idx="346">
                  <c:v>4750</c:v>
                </c:pt>
                <c:pt idx="347">
                  <c:v>4756</c:v>
                </c:pt>
                <c:pt idx="348">
                  <c:v>4773</c:v>
                </c:pt>
                <c:pt idx="349">
                  <c:v>4834</c:v>
                </c:pt>
                <c:pt idx="350">
                  <c:v>4870</c:v>
                </c:pt>
                <c:pt idx="351">
                  <c:v>4884</c:v>
                </c:pt>
                <c:pt idx="352">
                  <c:v>4892</c:v>
                </c:pt>
                <c:pt idx="353">
                  <c:v>4932</c:v>
                </c:pt>
                <c:pt idx="354">
                  <c:v>4938</c:v>
                </c:pt>
                <c:pt idx="355">
                  <c:v>4949</c:v>
                </c:pt>
                <c:pt idx="356">
                  <c:v>4965</c:v>
                </c:pt>
                <c:pt idx="357">
                  <c:v>4988</c:v>
                </c:pt>
                <c:pt idx="358">
                  <c:v>5007</c:v>
                </c:pt>
                <c:pt idx="359">
                  <c:v>5021</c:v>
                </c:pt>
                <c:pt idx="360">
                  <c:v>5066</c:v>
                </c:pt>
                <c:pt idx="361">
                  <c:v>5144</c:v>
                </c:pt>
                <c:pt idx="362">
                  <c:v>5144</c:v>
                </c:pt>
                <c:pt idx="363">
                  <c:v>5169</c:v>
                </c:pt>
                <c:pt idx="364">
                  <c:v>5172</c:v>
                </c:pt>
                <c:pt idx="365">
                  <c:v>5214</c:v>
                </c:pt>
                <c:pt idx="366">
                  <c:v>5214</c:v>
                </c:pt>
                <c:pt idx="367">
                  <c:v>5215</c:v>
                </c:pt>
                <c:pt idx="368">
                  <c:v>5251</c:v>
                </c:pt>
                <c:pt idx="369">
                  <c:v>5254</c:v>
                </c:pt>
                <c:pt idx="370">
                  <c:v>5324</c:v>
                </c:pt>
                <c:pt idx="371">
                  <c:v>5345</c:v>
                </c:pt>
                <c:pt idx="372">
                  <c:v>5416</c:v>
                </c:pt>
                <c:pt idx="373">
                  <c:v>5450</c:v>
                </c:pt>
                <c:pt idx="374">
                  <c:v>5458</c:v>
                </c:pt>
                <c:pt idx="375">
                  <c:v>5483</c:v>
                </c:pt>
                <c:pt idx="376">
                  <c:v>5489</c:v>
                </c:pt>
                <c:pt idx="377">
                  <c:v>5489</c:v>
                </c:pt>
                <c:pt idx="378">
                  <c:v>5489</c:v>
                </c:pt>
                <c:pt idx="379">
                  <c:v>5489</c:v>
                </c:pt>
                <c:pt idx="380">
                  <c:v>5489</c:v>
                </c:pt>
                <c:pt idx="381">
                  <c:v>5514</c:v>
                </c:pt>
                <c:pt idx="382">
                  <c:v>5517</c:v>
                </c:pt>
                <c:pt idx="383">
                  <c:v>5556</c:v>
                </c:pt>
                <c:pt idx="384">
                  <c:v>5556</c:v>
                </c:pt>
                <c:pt idx="385">
                  <c:v>5626</c:v>
                </c:pt>
                <c:pt idx="386">
                  <c:v>5712</c:v>
                </c:pt>
                <c:pt idx="387">
                  <c:v>5723</c:v>
                </c:pt>
                <c:pt idx="388">
                  <c:v>5726</c:v>
                </c:pt>
                <c:pt idx="389">
                  <c:v>5825</c:v>
                </c:pt>
                <c:pt idx="390">
                  <c:v>5858</c:v>
                </c:pt>
                <c:pt idx="391">
                  <c:v>5909</c:v>
                </c:pt>
                <c:pt idx="392">
                  <c:v>5909</c:v>
                </c:pt>
                <c:pt idx="393">
                  <c:v>6012</c:v>
                </c:pt>
                <c:pt idx="394">
                  <c:v>6015</c:v>
                </c:pt>
                <c:pt idx="395">
                  <c:v>6015</c:v>
                </c:pt>
                <c:pt idx="396">
                  <c:v>6015</c:v>
                </c:pt>
                <c:pt idx="397">
                  <c:v>6018</c:v>
                </c:pt>
                <c:pt idx="398">
                  <c:v>6110</c:v>
                </c:pt>
                <c:pt idx="399">
                  <c:v>6406</c:v>
                </c:pt>
                <c:pt idx="400">
                  <c:v>6406</c:v>
                </c:pt>
                <c:pt idx="401">
                  <c:v>6406</c:v>
                </c:pt>
                <c:pt idx="402">
                  <c:v>6406</c:v>
                </c:pt>
                <c:pt idx="403">
                  <c:v>6535</c:v>
                </c:pt>
                <c:pt idx="404">
                  <c:v>6703</c:v>
                </c:pt>
                <c:pt idx="405">
                  <c:v>6706</c:v>
                </c:pt>
                <c:pt idx="406">
                  <c:v>6784</c:v>
                </c:pt>
                <c:pt idx="407">
                  <c:v>6785.5</c:v>
                </c:pt>
                <c:pt idx="408">
                  <c:v>6829</c:v>
                </c:pt>
                <c:pt idx="409">
                  <c:v>6830.5</c:v>
                </c:pt>
                <c:pt idx="410">
                  <c:v>6832</c:v>
                </c:pt>
                <c:pt idx="411">
                  <c:v>6879</c:v>
                </c:pt>
                <c:pt idx="412">
                  <c:v>6901</c:v>
                </c:pt>
                <c:pt idx="413">
                  <c:v>7153</c:v>
                </c:pt>
                <c:pt idx="414">
                  <c:v>7153</c:v>
                </c:pt>
                <c:pt idx="415">
                  <c:v>7181</c:v>
                </c:pt>
                <c:pt idx="416">
                  <c:v>7195</c:v>
                </c:pt>
                <c:pt idx="417">
                  <c:v>7217</c:v>
                </c:pt>
                <c:pt idx="418">
                  <c:v>7221.5</c:v>
                </c:pt>
                <c:pt idx="419">
                  <c:v>7243.5</c:v>
                </c:pt>
                <c:pt idx="420">
                  <c:v>7299</c:v>
                </c:pt>
                <c:pt idx="421">
                  <c:v>7314</c:v>
                </c:pt>
                <c:pt idx="422">
                  <c:v>7354</c:v>
                </c:pt>
                <c:pt idx="423">
                  <c:v>7369</c:v>
                </c:pt>
                <c:pt idx="424">
                  <c:v>7562</c:v>
                </c:pt>
                <c:pt idx="425">
                  <c:v>7562</c:v>
                </c:pt>
                <c:pt idx="426">
                  <c:v>7562</c:v>
                </c:pt>
                <c:pt idx="427">
                  <c:v>7598</c:v>
                </c:pt>
                <c:pt idx="428">
                  <c:v>7623</c:v>
                </c:pt>
                <c:pt idx="429">
                  <c:v>7634</c:v>
                </c:pt>
                <c:pt idx="430">
                  <c:v>7864</c:v>
                </c:pt>
                <c:pt idx="431">
                  <c:v>7883</c:v>
                </c:pt>
                <c:pt idx="432">
                  <c:v>8010</c:v>
                </c:pt>
                <c:pt idx="433">
                  <c:v>8189</c:v>
                </c:pt>
                <c:pt idx="434">
                  <c:v>8323</c:v>
                </c:pt>
                <c:pt idx="435">
                  <c:v>8659</c:v>
                </c:pt>
                <c:pt idx="436">
                  <c:v>8670</c:v>
                </c:pt>
                <c:pt idx="437">
                  <c:v>8715</c:v>
                </c:pt>
                <c:pt idx="438">
                  <c:v>8892.5</c:v>
                </c:pt>
                <c:pt idx="439">
                  <c:v>8892.5</c:v>
                </c:pt>
                <c:pt idx="440">
                  <c:v>8933</c:v>
                </c:pt>
                <c:pt idx="441">
                  <c:v>8947</c:v>
                </c:pt>
                <c:pt idx="442">
                  <c:v>8950</c:v>
                </c:pt>
                <c:pt idx="443">
                  <c:v>8950</c:v>
                </c:pt>
                <c:pt idx="444">
                  <c:v>8950</c:v>
                </c:pt>
                <c:pt idx="445">
                  <c:v>8988</c:v>
                </c:pt>
                <c:pt idx="446">
                  <c:v>9151</c:v>
                </c:pt>
                <c:pt idx="447">
                  <c:v>9151</c:v>
                </c:pt>
                <c:pt idx="448">
                  <c:v>9188</c:v>
                </c:pt>
                <c:pt idx="449">
                  <c:v>9196</c:v>
                </c:pt>
                <c:pt idx="450">
                  <c:v>9204</c:v>
                </c:pt>
                <c:pt idx="451">
                  <c:v>9204</c:v>
                </c:pt>
                <c:pt idx="452">
                  <c:v>9204</c:v>
                </c:pt>
                <c:pt idx="453">
                  <c:v>9219.5</c:v>
                </c:pt>
                <c:pt idx="454">
                  <c:v>9238</c:v>
                </c:pt>
                <c:pt idx="455">
                  <c:v>9254</c:v>
                </c:pt>
                <c:pt idx="456">
                  <c:v>9371</c:v>
                </c:pt>
                <c:pt idx="457">
                  <c:v>9371</c:v>
                </c:pt>
                <c:pt idx="458">
                  <c:v>9371</c:v>
                </c:pt>
                <c:pt idx="459">
                  <c:v>9472</c:v>
                </c:pt>
                <c:pt idx="460">
                  <c:v>9472</c:v>
                </c:pt>
                <c:pt idx="461">
                  <c:v>9472</c:v>
                </c:pt>
                <c:pt idx="462">
                  <c:v>9514</c:v>
                </c:pt>
                <c:pt idx="463">
                  <c:v>9514</c:v>
                </c:pt>
                <c:pt idx="464">
                  <c:v>9514</c:v>
                </c:pt>
                <c:pt idx="465">
                  <c:v>9517</c:v>
                </c:pt>
                <c:pt idx="466">
                  <c:v>9651.5</c:v>
                </c:pt>
                <c:pt idx="467">
                  <c:v>9675</c:v>
                </c:pt>
                <c:pt idx="468">
                  <c:v>9996</c:v>
                </c:pt>
              </c:numCache>
            </c:numRef>
          </c:xVal>
          <c:yVal>
            <c:numRef>
              <c:f>'B (2)'!$AD$21:$AD$977</c:f>
              <c:numCache>
                <c:formatCode>General</c:formatCode>
                <c:ptCount val="957"/>
                <c:pt idx="0">
                  <c:v>-4.6173764134807213E-2</c:v>
                </c:pt>
                <c:pt idx="1">
                  <c:v>-1.0876749674600939E-2</c:v>
                </c:pt>
                <c:pt idx="2">
                  <c:v>-1.2500987117166178E-3</c:v>
                </c:pt>
                <c:pt idx="3">
                  <c:v>-5.9411067757713654E-3</c:v>
                </c:pt>
                <c:pt idx="4">
                  <c:v>-5.7844925301447046E-3</c:v>
                </c:pt>
                <c:pt idx="5">
                  <c:v>-1.2122340458222171E-3</c:v>
                </c:pt>
                <c:pt idx="6">
                  <c:v>8.2375178889215056E-5</c:v>
                </c:pt>
                <c:pt idx="7">
                  <c:v>-9.0692913799444129E-4</c:v>
                </c:pt>
                <c:pt idx="8">
                  <c:v>-4.7626016358696711E-3</c:v>
                </c:pt>
                <c:pt idx="9">
                  <c:v>-4.6133072328316087E-3</c:v>
                </c:pt>
                <c:pt idx="10">
                  <c:v>-2.8579092082426909E-3</c:v>
                </c:pt>
                <c:pt idx="11">
                  <c:v>-3.5586010318140841E-3</c:v>
                </c:pt>
                <c:pt idx="12">
                  <c:v>-1.2653602774938058E-3</c:v>
                </c:pt>
                <c:pt idx="13">
                  <c:v>-6.8361814000599559E-3</c:v>
                </c:pt>
                <c:pt idx="14">
                  <c:v>1.6381860500411065E-4</c:v>
                </c:pt>
                <c:pt idx="15">
                  <c:v>-2.2638033650167269E-3</c:v>
                </c:pt>
                <c:pt idx="16">
                  <c:v>-3.5495449952773848E-3</c:v>
                </c:pt>
                <c:pt idx="17">
                  <c:v>-4.4074761324430466E-3</c:v>
                </c:pt>
                <c:pt idx="18">
                  <c:v>-4.4074761324430466E-3</c:v>
                </c:pt>
                <c:pt idx="19">
                  <c:v>-3.5516401094380333E-3</c:v>
                </c:pt>
                <c:pt idx="20">
                  <c:v>-2.5539483299755351E-3</c:v>
                </c:pt>
                <c:pt idx="21">
                  <c:v>-5.4114903125043502E-3</c:v>
                </c:pt>
                <c:pt idx="22">
                  <c:v>-3.8402678350183926E-3</c:v>
                </c:pt>
                <c:pt idx="23">
                  <c:v>-3.1266265630414888E-3</c:v>
                </c:pt>
                <c:pt idx="24">
                  <c:v>-4.8436123203397102E-3</c:v>
                </c:pt>
                <c:pt idx="25">
                  <c:v>-2.9878726986214132E-3</c:v>
                </c:pt>
                <c:pt idx="26">
                  <c:v>-2.156875724056314E-3</c:v>
                </c:pt>
                <c:pt idx="27">
                  <c:v>-2.156875724056314E-3</c:v>
                </c:pt>
                <c:pt idx="28">
                  <c:v>-2.0872767610174321E-3</c:v>
                </c:pt>
                <c:pt idx="29">
                  <c:v>-3.3760517326084441E-3</c:v>
                </c:pt>
                <c:pt idx="30">
                  <c:v>-5.9770466517331984E-3</c:v>
                </c:pt>
                <c:pt idx="31">
                  <c:v>8.4814242998204614E-4</c:v>
                </c:pt>
                <c:pt idx="32">
                  <c:v>-2.4414816051894651E-3</c:v>
                </c:pt>
                <c:pt idx="33">
                  <c:v>-4.59095825288992E-3</c:v>
                </c:pt>
                <c:pt idx="34">
                  <c:v>-7.3613540789123043E-3</c:v>
                </c:pt>
                <c:pt idx="35">
                  <c:v>9.7840934412859147E-4</c:v>
                </c:pt>
                <c:pt idx="36">
                  <c:v>-3.6517169338177724E-3</c:v>
                </c:pt>
                <c:pt idx="37">
                  <c:v>1.4769061721088064E-3</c:v>
                </c:pt>
                <c:pt idx="38">
                  <c:v>-3.4066163001025482E-3</c:v>
                </c:pt>
                <c:pt idx="39">
                  <c:v>1.3784688953401934E-3</c:v>
                </c:pt>
                <c:pt idx="40">
                  <c:v>1.3227359670783499E-3</c:v>
                </c:pt>
                <c:pt idx="41">
                  <c:v>9.7151567893564526E-3</c:v>
                </c:pt>
                <c:pt idx="42">
                  <c:v>3.4218423849331873E-3</c:v>
                </c:pt>
                <c:pt idx="43">
                  <c:v>-1.6494843275516834E-4</c:v>
                </c:pt>
                <c:pt idx="44">
                  <c:v>-6.5170877450916598E-4</c:v>
                </c:pt>
                <c:pt idx="45">
                  <c:v>-6.5170877450916598E-4</c:v>
                </c:pt>
                <c:pt idx="46">
                  <c:v>1.3482912258982876E-3</c:v>
                </c:pt>
                <c:pt idx="47">
                  <c:v>2.3482912224640357E-3</c:v>
                </c:pt>
                <c:pt idx="48">
                  <c:v>1.0544139971411098E-3</c:v>
                </c:pt>
                <c:pt idx="49">
                  <c:v>-2.396194833913283E-3</c:v>
                </c:pt>
                <c:pt idx="50">
                  <c:v>-3.9619483350582935E-4</c:v>
                </c:pt>
                <c:pt idx="51">
                  <c:v>-3.9619483350582935E-4</c:v>
                </c:pt>
                <c:pt idx="52">
                  <c:v>2.523560244145618E-3</c:v>
                </c:pt>
                <c:pt idx="53">
                  <c:v>1.6701019720245583E-3</c:v>
                </c:pt>
                <c:pt idx="54">
                  <c:v>1.8649162094969134E-2</c:v>
                </c:pt>
                <c:pt idx="55">
                  <c:v>1.3785058101017551E-2</c:v>
                </c:pt>
                <c:pt idx="56">
                  <c:v>1.4088852540472457E-2</c:v>
                </c:pt>
                <c:pt idx="57">
                  <c:v>1.1996262579796867E-2</c:v>
                </c:pt>
                <c:pt idx="58">
                  <c:v>1.2849288954058912E-2</c:v>
                </c:pt>
                <c:pt idx="59">
                  <c:v>-6.0261645925289292E-4</c:v>
                </c:pt>
                <c:pt idx="60">
                  <c:v>5.2895768671287861E-3</c:v>
                </c:pt>
                <c:pt idx="61">
                  <c:v>7.0704921732801275E-3</c:v>
                </c:pt>
                <c:pt idx="62">
                  <c:v>2.5998256388516973E-3</c:v>
                </c:pt>
                <c:pt idx="63">
                  <c:v>1.9233044307285091E-3</c:v>
                </c:pt>
                <c:pt idx="64">
                  <c:v>4.151219859531867E-3</c:v>
                </c:pt>
                <c:pt idx="65">
                  <c:v>4.6569138989307132E-3</c:v>
                </c:pt>
                <c:pt idx="66">
                  <c:v>-2.9158932591518902E-3</c:v>
                </c:pt>
                <c:pt idx="67">
                  <c:v>4.5839295545615638E-3</c:v>
                </c:pt>
                <c:pt idx="68">
                  <c:v>8.7224384622986567E-4</c:v>
                </c:pt>
                <c:pt idx="69">
                  <c:v>5.2423092359262721E-3</c:v>
                </c:pt>
                <c:pt idx="70">
                  <c:v>3.4245733479600048E-3</c:v>
                </c:pt>
                <c:pt idx="71">
                  <c:v>7.1558050221149083E-3</c:v>
                </c:pt>
                <c:pt idx="72">
                  <c:v>7.030651363289335E-4</c:v>
                </c:pt>
                <c:pt idx="73">
                  <c:v>7.6615893816622815E-4</c:v>
                </c:pt>
                <c:pt idx="74">
                  <c:v>-2.119875189481521E-4</c:v>
                </c:pt>
                <c:pt idx="75">
                  <c:v>9.5555504003794547E-4</c:v>
                </c:pt>
                <c:pt idx="76">
                  <c:v>-1.0591864287930186E-4</c:v>
                </c:pt>
                <c:pt idx="77">
                  <c:v>1.0536461453702038E-3</c:v>
                </c:pt>
                <c:pt idx="78">
                  <c:v>4.5358355106399351E-4</c:v>
                </c:pt>
                <c:pt idx="79">
                  <c:v>9.1085374280458972E-3</c:v>
                </c:pt>
                <c:pt idx="80">
                  <c:v>4.236891490483858E-3</c:v>
                </c:pt>
                <c:pt idx="81">
                  <c:v>5.1069228511584214E-3</c:v>
                </c:pt>
                <c:pt idx="82">
                  <c:v>6.3645464852299227E-3</c:v>
                </c:pt>
                <c:pt idx="83">
                  <c:v>4.7748520093838839E-3</c:v>
                </c:pt>
                <c:pt idx="84">
                  <c:v>7.9563608392590607E-3</c:v>
                </c:pt>
                <c:pt idx="85">
                  <c:v>6.6532035216420489E-3</c:v>
                </c:pt>
                <c:pt idx="86">
                  <c:v>5.9889061280331869E-3</c:v>
                </c:pt>
                <c:pt idx="87">
                  <c:v>-3.5160086905722601E-4</c:v>
                </c:pt>
                <c:pt idx="88">
                  <c:v>5.9670583039461468E-3</c:v>
                </c:pt>
                <c:pt idx="89">
                  <c:v>4.3105600173142418E-3</c:v>
                </c:pt>
                <c:pt idx="90">
                  <c:v>5.5252255080536147E-3</c:v>
                </c:pt>
                <c:pt idx="91">
                  <c:v>7.5890221663041709E-3</c:v>
                </c:pt>
                <c:pt idx="92">
                  <c:v>3.8491480721255158E-3</c:v>
                </c:pt>
                <c:pt idx="93">
                  <c:v>1.3950303777914192E-2</c:v>
                </c:pt>
                <c:pt idx="94">
                  <c:v>-2.9941538937188865E-3</c:v>
                </c:pt>
                <c:pt idx="95">
                  <c:v>8.0058461048841296E-3</c:v>
                </c:pt>
                <c:pt idx="96">
                  <c:v>2.4140797613131787E-3</c:v>
                </c:pt>
                <c:pt idx="97">
                  <c:v>2.4623592057882761E-3</c:v>
                </c:pt>
                <c:pt idx="98">
                  <c:v>3.1116594505896829E-3</c:v>
                </c:pt>
                <c:pt idx="99">
                  <c:v>-3.5043572575845401E-3</c:v>
                </c:pt>
                <c:pt idx="100">
                  <c:v>8.3946564641018337E-4</c:v>
                </c:pt>
                <c:pt idx="101">
                  <c:v>-2.285371377714179E-3</c:v>
                </c:pt>
                <c:pt idx="102">
                  <c:v>-3.0340035207784225E-3</c:v>
                </c:pt>
                <c:pt idx="103">
                  <c:v>6.9437581136574944E-5</c:v>
                </c:pt>
                <c:pt idx="104">
                  <c:v>3.7122218074538598E-3</c:v>
                </c:pt>
                <c:pt idx="105">
                  <c:v>-7.5327162727941059E-3</c:v>
                </c:pt>
                <c:pt idx="106">
                  <c:v>-4.3271627753220954E-4</c:v>
                </c:pt>
                <c:pt idx="107">
                  <c:v>5.6728372630949608E-4</c:v>
                </c:pt>
                <c:pt idx="108">
                  <c:v>-6.7498269664568664E-4</c:v>
                </c:pt>
                <c:pt idx="109">
                  <c:v>-1.3913841892361986E-3</c:v>
                </c:pt>
                <c:pt idx="110">
                  <c:v>2.7030826517354268E-3</c:v>
                </c:pt>
                <c:pt idx="111">
                  <c:v>1.9862867690036319E-3</c:v>
                </c:pt>
                <c:pt idx="112">
                  <c:v>-1.9777759494885088E-3</c:v>
                </c:pt>
                <c:pt idx="113">
                  <c:v>-4.4307788346002637E-3</c:v>
                </c:pt>
                <c:pt idx="114">
                  <c:v>-4.3077884106131406E-4</c:v>
                </c:pt>
                <c:pt idx="115">
                  <c:v>1.6794798005978565E-3</c:v>
                </c:pt>
                <c:pt idx="116">
                  <c:v>-7.736308702947052E-4</c:v>
                </c:pt>
                <c:pt idx="117">
                  <c:v>2.0125061205297952E-5</c:v>
                </c:pt>
                <c:pt idx="118">
                  <c:v>2.3201250613100717E-3</c:v>
                </c:pt>
                <c:pt idx="119">
                  <c:v>1.866991684960277E-3</c:v>
                </c:pt>
                <c:pt idx="120">
                  <c:v>-6.647545809477691E-4</c:v>
                </c:pt>
                <c:pt idx="121">
                  <c:v>-1.4507170730917607E-3</c:v>
                </c:pt>
                <c:pt idx="122">
                  <c:v>-7.1779874926115525E-4</c:v>
                </c:pt>
                <c:pt idx="123">
                  <c:v>-7.8783430409545656E-4</c:v>
                </c:pt>
                <c:pt idx="124">
                  <c:v>-9.0923396786086325E-4</c:v>
                </c:pt>
                <c:pt idx="125">
                  <c:v>-5.5299686210089653E-3</c:v>
                </c:pt>
                <c:pt idx="126">
                  <c:v>-8.9276818030458067E-4</c:v>
                </c:pt>
                <c:pt idx="127">
                  <c:v>-1.5602559925689038E-4</c:v>
                </c:pt>
                <c:pt idx="128">
                  <c:v>-4.0924008491404675E-3</c:v>
                </c:pt>
                <c:pt idx="129">
                  <c:v>-5.2515774173094217E-3</c:v>
                </c:pt>
                <c:pt idx="130">
                  <c:v>-3.0804912901509969E-3</c:v>
                </c:pt>
                <c:pt idx="131">
                  <c:v>-3.2973810376291553E-3</c:v>
                </c:pt>
                <c:pt idx="132">
                  <c:v>-3.4471155238050962E-3</c:v>
                </c:pt>
                <c:pt idx="133">
                  <c:v>-1.1913570482736018E-3</c:v>
                </c:pt>
                <c:pt idx="134">
                  <c:v>-6.5073920309196773E-4</c:v>
                </c:pt>
                <c:pt idx="135">
                  <c:v>-5.6518301712665912E-3</c:v>
                </c:pt>
                <c:pt idx="136">
                  <c:v>-4.6518301674248856E-3</c:v>
                </c:pt>
                <c:pt idx="137">
                  <c:v>-3.4072498190474126E-3</c:v>
                </c:pt>
                <c:pt idx="138">
                  <c:v>-3.3801933170411512E-3</c:v>
                </c:pt>
                <c:pt idx="139">
                  <c:v>-3.4678490445744017E-3</c:v>
                </c:pt>
                <c:pt idx="140">
                  <c:v>-2.7064984110172653E-3</c:v>
                </c:pt>
                <c:pt idx="141">
                  <c:v>-9.6895112199548404E-4</c:v>
                </c:pt>
                <c:pt idx="142">
                  <c:v>-1.3313544044228964E-2</c:v>
                </c:pt>
                <c:pt idx="143">
                  <c:v>-2.3135440456259482E-3</c:v>
                </c:pt>
                <c:pt idx="144">
                  <c:v>-3.0256702454449277E-3</c:v>
                </c:pt>
                <c:pt idx="145">
                  <c:v>-2.4792672365049583E-3</c:v>
                </c:pt>
                <c:pt idx="146">
                  <c:v>-1.3864417415826082E-3</c:v>
                </c:pt>
                <c:pt idx="147">
                  <c:v>-5.1772905075620906E-3</c:v>
                </c:pt>
                <c:pt idx="148">
                  <c:v>-3.1643324449770055E-3</c:v>
                </c:pt>
                <c:pt idx="149">
                  <c:v>-4.0709756912704828E-3</c:v>
                </c:pt>
                <c:pt idx="150">
                  <c:v>-1.5242866285314002E-3</c:v>
                </c:pt>
                <c:pt idx="151">
                  <c:v>-1.7609338452963703E-3</c:v>
                </c:pt>
                <c:pt idx="152">
                  <c:v>-1.8386522420422904E-3</c:v>
                </c:pt>
                <c:pt idx="153">
                  <c:v>-8.3865224547654237E-4</c:v>
                </c:pt>
                <c:pt idx="154">
                  <c:v>2.1613477514966593E-3</c:v>
                </c:pt>
                <c:pt idx="155">
                  <c:v>1.1107438141098706E-3</c:v>
                </c:pt>
                <c:pt idx="156">
                  <c:v>5.9559174187432187E-4</c:v>
                </c:pt>
                <c:pt idx="157">
                  <c:v>-8.086704628125883E-3</c:v>
                </c:pt>
                <c:pt idx="158">
                  <c:v>-5.6151649299535089E-5</c:v>
                </c:pt>
                <c:pt idx="159">
                  <c:v>-1.4760471340007787E-3</c:v>
                </c:pt>
                <c:pt idx="160">
                  <c:v>1.299597198117038E-3</c:v>
                </c:pt>
                <c:pt idx="161">
                  <c:v>8.481581961528005E-4</c:v>
                </c:pt>
                <c:pt idx="162">
                  <c:v>3.0961164775276939E-4</c:v>
                </c:pt>
                <c:pt idx="163">
                  <c:v>9.9472853150122179E-4</c:v>
                </c:pt>
                <c:pt idx="164">
                  <c:v>-6.3181447233930255E-3</c:v>
                </c:pt>
                <c:pt idx="165">
                  <c:v>-6.9377696418935451E-3</c:v>
                </c:pt>
                <c:pt idx="166">
                  <c:v>6.2230363170521358E-5</c:v>
                </c:pt>
                <c:pt idx="167">
                  <c:v>1.0622303597362694E-3</c:v>
                </c:pt>
                <c:pt idx="168">
                  <c:v>6.0622303571169246E-3</c:v>
                </c:pt>
                <c:pt idx="169">
                  <c:v>4.5091168243098154E-4</c:v>
                </c:pt>
                <c:pt idx="170">
                  <c:v>8.512865304589716E-4</c:v>
                </c:pt>
                <c:pt idx="171">
                  <c:v>-1.0849146746767097E-3</c:v>
                </c:pt>
                <c:pt idx="172">
                  <c:v>1.7264378134548078E-3</c:v>
                </c:pt>
                <c:pt idx="173">
                  <c:v>-9.8219839690669754E-3</c:v>
                </c:pt>
                <c:pt idx="174">
                  <c:v>-4.8219839644103625E-3</c:v>
                </c:pt>
                <c:pt idx="175">
                  <c:v>1.7801603297029275E-4</c:v>
                </c:pt>
                <c:pt idx="176">
                  <c:v>1.6557685940859629E-3</c:v>
                </c:pt>
                <c:pt idx="177">
                  <c:v>-1.0345959869127591E-3</c:v>
                </c:pt>
                <c:pt idx="178">
                  <c:v>-6.2109595034696638E-4</c:v>
                </c:pt>
                <c:pt idx="179">
                  <c:v>-4.0693559061443195E-3</c:v>
                </c:pt>
                <c:pt idx="180">
                  <c:v>-4.3792034979793157E-4</c:v>
                </c:pt>
                <c:pt idx="181">
                  <c:v>2.6868078514927021E-3</c:v>
                </c:pt>
                <c:pt idx="182">
                  <c:v>-1.5757106826574802E-3</c:v>
                </c:pt>
                <c:pt idx="183">
                  <c:v>-2.1532469395632477E-3</c:v>
                </c:pt>
                <c:pt idx="184">
                  <c:v>1.1409257665998748E-3</c:v>
                </c:pt>
                <c:pt idx="185">
                  <c:v>-2.024122876587528E-3</c:v>
                </c:pt>
                <c:pt idx="186">
                  <c:v>-2.2539618356798366E-3</c:v>
                </c:pt>
                <c:pt idx="187">
                  <c:v>-5.9172160608431112E-4</c:v>
                </c:pt>
                <c:pt idx="188">
                  <c:v>1.4082783943231425E-3</c:v>
                </c:pt>
                <c:pt idx="189">
                  <c:v>6.4082783917037978E-3</c:v>
                </c:pt>
                <c:pt idx="190">
                  <c:v>2.3956453023525025E-3</c:v>
                </c:pt>
                <c:pt idx="191">
                  <c:v>5.8316324347704174E-5</c:v>
                </c:pt>
                <c:pt idx="192">
                  <c:v>1.7210950312510527E-3</c:v>
                </c:pt>
                <c:pt idx="193">
                  <c:v>3.635603409864914E-4</c:v>
                </c:pt>
                <c:pt idx="194">
                  <c:v>-8.1905011747693268E-5</c:v>
                </c:pt>
                <c:pt idx="195">
                  <c:v>5.817706595425548E-4</c:v>
                </c:pt>
                <c:pt idx="196">
                  <c:v>2.3548024753725881E-3</c:v>
                </c:pt>
                <c:pt idx="197">
                  <c:v>-2.0772531868076122E-4</c:v>
                </c:pt>
                <c:pt idx="198">
                  <c:v>-4.1049530920523498E-3</c:v>
                </c:pt>
                <c:pt idx="199">
                  <c:v>-1.0495309123744259E-4</c:v>
                </c:pt>
                <c:pt idx="200">
                  <c:v>-2.335700280197188E-3</c:v>
                </c:pt>
                <c:pt idx="201">
                  <c:v>-6.7055635281257353E-4</c:v>
                </c:pt>
                <c:pt idx="202">
                  <c:v>1.4358886681736793E-3</c:v>
                </c:pt>
                <c:pt idx="203">
                  <c:v>1.660722234442906E-3</c:v>
                </c:pt>
                <c:pt idx="204">
                  <c:v>4.665118707054626E-3</c:v>
                </c:pt>
                <c:pt idx="205">
                  <c:v>-1.0902233229879536E-3</c:v>
                </c:pt>
                <c:pt idx="206">
                  <c:v>-3.3911298921591691E-3</c:v>
                </c:pt>
                <c:pt idx="207">
                  <c:v>9.4994774000798504E-4</c:v>
                </c:pt>
                <c:pt idx="208">
                  <c:v>-1.2525784098620582E-3</c:v>
                </c:pt>
                <c:pt idx="209">
                  <c:v>-1.4672156753840274E-3</c:v>
                </c:pt>
                <c:pt idx="210">
                  <c:v>8.9891592000214404E-5</c:v>
                </c:pt>
                <c:pt idx="211">
                  <c:v>-4.6666622461731082E-3</c:v>
                </c:pt>
                <c:pt idx="212">
                  <c:v>-5.3228755773005176E-3</c:v>
                </c:pt>
                <c:pt idx="213">
                  <c:v>-1.0587828563829692E-3</c:v>
                </c:pt>
                <c:pt idx="214">
                  <c:v>-3.7681637336160617E-3</c:v>
                </c:pt>
                <c:pt idx="215">
                  <c:v>-1.1414514690918816E-3</c:v>
                </c:pt>
                <c:pt idx="216">
                  <c:v>-1.4145147252613358E-4</c:v>
                </c:pt>
                <c:pt idx="217">
                  <c:v>6.8184312764239356E-3</c:v>
                </c:pt>
                <c:pt idx="218">
                  <c:v>2.1383771566642999E-3</c:v>
                </c:pt>
                <c:pt idx="219">
                  <c:v>2.2868589435417683E-3</c:v>
                </c:pt>
                <c:pt idx="220">
                  <c:v>-1.5180881331042714E-3</c:v>
                </c:pt>
                <c:pt idx="221">
                  <c:v>2.6020252085178185E-3</c:v>
                </c:pt>
                <c:pt idx="222">
                  <c:v>-4.7174835451121618E-3</c:v>
                </c:pt>
                <c:pt idx="223">
                  <c:v>1.2825164561101991E-3</c:v>
                </c:pt>
                <c:pt idx="224">
                  <c:v>5.2331973162908149E-4</c:v>
                </c:pt>
                <c:pt idx="225">
                  <c:v>-4.9945663676459716E-3</c:v>
                </c:pt>
                <c:pt idx="226">
                  <c:v>1.5976977258925357E-3</c:v>
                </c:pt>
                <c:pt idx="227">
                  <c:v>-1.9119097013950391E-3</c:v>
                </c:pt>
                <c:pt idx="228">
                  <c:v>4.3585484416117926E-3</c:v>
                </c:pt>
                <c:pt idx="229">
                  <c:v>4.0639692830095331E-4</c:v>
                </c:pt>
                <c:pt idx="230">
                  <c:v>3.2084427121567768E-3</c:v>
                </c:pt>
                <c:pt idx="231">
                  <c:v>2.8956767360926693E-3</c:v>
                </c:pt>
                <c:pt idx="232">
                  <c:v>3.8956767326584173E-3</c:v>
                </c:pt>
                <c:pt idx="233">
                  <c:v>3.5834999055562658E-3</c:v>
                </c:pt>
                <c:pt idx="234">
                  <c:v>6.2713667133927446E-3</c:v>
                </c:pt>
                <c:pt idx="235">
                  <c:v>4.3966589156320436E-3</c:v>
                </c:pt>
                <c:pt idx="236">
                  <c:v>6.3402479567882669E-3</c:v>
                </c:pt>
                <c:pt idx="237">
                  <c:v>2.0289107070013829E-3</c:v>
                </c:pt>
                <c:pt idx="238">
                  <c:v>3.1729754571185528E-3</c:v>
                </c:pt>
                <c:pt idx="239">
                  <c:v>5.2994317395984002E-3</c:v>
                </c:pt>
                <c:pt idx="240">
                  <c:v>4.4391977892178011E-3</c:v>
                </c:pt>
                <c:pt idx="241">
                  <c:v>4.2563274453312795E-3</c:v>
                </c:pt>
                <c:pt idx="242">
                  <c:v>5.4548161930168919E-3</c:v>
                </c:pt>
                <c:pt idx="243">
                  <c:v>5.3453918976307871E-3</c:v>
                </c:pt>
                <c:pt idx="244">
                  <c:v>4.4188399526146928E-3</c:v>
                </c:pt>
                <c:pt idx="245">
                  <c:v>4.9291827463836708E-3</c:v>
                </c:pt>
                <c:pt idx="246">
                  <c:v>3.951584572502255E-3</c:v>
                </c:pt>
                <c:pt idx="247">
                  <c:v>4.6435385071593276E-3</c:v>
                </c:pt>
                <c:pt idx="248">
                  <c:v>2.4389398313721493E-3</c:v>
                </c:pt>
                <c:pt idx="249">
                  <c:v>1.8245634597278612E-3</c:v>
                </c:pt>
                <c:pt idx="250">
                  <c:v>2.7255700075952613E-3</c:v>
                </c:pt>
                <c:pt idx="251">
                  <c:v>1.7573669938716133E-3</c:v>
                </c:pt>
                <c:pt idx="252">
                  <c:v>4.7573669981207725E-3</c:v>
                </c:pt>
                <c:pt idx="253">
                  <c:v>3.4510739591209656E-3</c:v>
                </c:pt>
                <c:pt idx="254">
                  <c:v>-5.2376475557257968E-4</c:v>
                </c:pt>
                <c:pt idx="255">
                  <c:v>5.2970577454528149E-3</c:v>
                </c:pt>
                <c:pt idx="256">
                  <c:v>5.1669333614345059E-3</c:v>
                </c:pt>
                <c:pt idx="257">
                  <c:v>3.2975863608730484E-3</c:v>
                </c:pt>
                <c:pt idx="258">
                  <c:v>3.9094520610801625E-3</c:v>
                </c:pt>
                <c:pt idx="259">
                  <c:v>1.2958050328051859E-2</c:v>
                </c:pt>
                <c:pt idx="260">
                  <c:v>2.4181840737507801E-3</c:v>
                </c:pt>
                <c:pt idx="261">
                  <c:v>5.2102457019600999E-3</c:v>
                </c:pt>
                <c:pt idx="262">
                  <c:v>-7.3193208865932405E-4</c:v>
                </c:pt>
                <c:pt idx="263">
                  <c:v>3.2680679121555832E-3</c:v>
                </c:pt>
                <c:pt idx="264">
                  <c:v>1.3547379335032209E-3</c:v>
                </c:pt>
                <c:pt idx="265">
                  <c:v>1.3547379335032209E-3</c:v>
                </c:pt>
                <c:pt idx="266">
                  <c:v>2.4532992953987635E-3</c:v>
                </c:pt>
                <c:pt idx="267">
                  <c:v>2.8609608325695646E-4</c:v>
                </c:pt>
                <c:pt idx="268">
                  <c:v>1.0325133982418026E-2</c:v>
                </c:pt>
                <c:pt idx="269">
                  <c:v>2.2030831281301122E-3</c:v>
                </c:pt>
                <c:pt idx="270">
                  <c:v>1.058381695378495E-3</c:v>
                </c:pt>
                <c:pt idx="271">
                  <c:v>2.2193028970762391E-3</c:v>
                </c:pt>
                <c:pt idx="272">
                  <c:v>3.226625596578013E-3</c:v>
                </c:pt>
                <c:pt idx="273">
                  <c:v>5.2266255969854666E-3</c:v>
                </c:pt>
                <c:pt idx="274">
                  <c:v>4.2901832651992752E-3</c:v>
                </c:pt>
                <c:pt idx="275">
                  <c:v>5.2901832617650232E-3</c:v>
                </c:pt>
                <c:pt idx="276">
                  <c:v>9.9952082009536099E-3</c:v>
                </c:pt>
                <c:pt idx="277">
                  <c:v>-2.4577754563999098E-3</c:v>
                </c:pt>
                <c:pt idx="278">
                  <c:v>-1.1031613283155536E-3</c:v>
                </c:pt>
                <c:pt idx="279">
                  <c:v>-9.5881999727721184E-4</c:v>
                </c:pt>
                <c:pt idx="280">
                  <c:v>-1.1124900078199641E-3</c:v>
                </c:pt>
                <c:pt idx="281">
                  <c:v>1.2135273670819957E-4</c:v>
                </c:pt>
                <c:pt idx="282">
                  <c:v>-6.1460854946203056E-4</c:v>
                </c:pt>
                <c:pt idx="283">
                  <c:v>-4.3880184550761266E-3</c:v>
                </c:pt>
                <c:pt idx="284">
                  <c:v>-4.9818142222187618E-3</c:v>
                </c:pt>
                <c:pt idx="285">
                  <c:v>2.7274440061225563E-3</c:v>
                </c:pt>
                <c:pt idx="286">
                  <c:v>-3.0048478281262704E-3</c:v>
                </c:pt>
                <c:pt idx="287">
                  <c:v>-4.8762251365316867E-3</c:v>
                </c:pt>
                <c:pt idx="288">
                  <c:v>-7.1206300544454267E-3</c:v>
                </c:pt>
                <c:pt idx="289">
                  <c:v>-2.4396313320998973E-3</c:v>
                </c:pt>
                <c:pt idx="290">
                  <c:v>-4.3242921511719261E-3</c:v>
                </c:pt>
                <c:pt idx="291">
                  <c:v>-2.9115458732098948E-3</c:v>
                </c:pt>
                <c:pt idx="292">
                  <c:v>-6.9383493230779809E-3</c:v>
                </c:pt>
                <c:pt idx="293">
                  <c:v>-5.3674542537366227E-3</c:v>
                </c:pt>
                <c:pt idx="294">
                  <c:v>-3.6745424908000979E-4</c:v>
                </c:pt>
                <c:pt idx="295">
                  <c:v>-5.087291041360624E-3</c:v>
                </c:pt>
                <c:pt idx="296">
                  <c:v>-3.540033039020913E-3</c:v>
                </c:pt>
                <c:pt idx="297">
                  <c:v>-4.1112310743698435E-3</c:v>
                </c:pt>
                <c:pt idx="298">
                  <c:v>-3.387504790507815E-3</c:v>
                </c:pt>
                <c:pt idx="299">
                  <c:v>-6.3746601371262278E-3</c:v>
                </c:pt>
                <c:pt idx="300">
                  <c:v>-6.5119395480126713E-3</c:v>
                </c:pt>
                <c:pt idx="301">
                  <c:v>-6.3607271968254935E-3</c:v>
                </c:pt>
                <c:pt idx="302">
                  <c:v>-3.3607271998522918E-3</c:v>
                </c:pt>
                <c:pt idx="303">
                  <c:v>-4.3525643169956621E-3</c:v>
                </c:pt>
                <c:pt idx="304">
                  <c:v>-6.2873489270260478E-3</c:v>
                </c:pt>
                <c:pt idx="305">
                  <c:v>-5.7768117190396713E-3</c:v>
                </c:pt>
                <c:pt idx="306">
                  <c:v>-6.3408792120661431E-3</c:v>
                </c:pt>
                <c:pt idx="307">
                  <c:v>-4.7032157629106897E-3</c:v>
                </c:pt>
                <c:pt idx="308">
                  <c:v>-5.7760623184983859E-3</c:v>
                </c:pt>
                <c:pt idx="309">
                  <c:v>-6.7309037932874877E-3</c:v>
                </c:pt>
                <c:pt idx="310">
                  <c:v>-5.8805767233096502E-3</c:v>
                </c:pt>
                <c:pt idx="311">
                  <c:v>-8.5953168716333302E-3</c:v>
                </c:pt>
                <c:pt idx="312">
                  <c:v>-3.6944114554595293E-3</c:v>
                </c:pt>
                <c:pt idx="313">
                  <c:v>-4.3993642047500843E-3</c:v>
                </c:pt>
                <c:pt idx="314">
                  <c:v>-7.0205133483344263E-3</c:v>
                </c:pt>
                <c:pt idx="315">
                  <c:v>-8.3597551117512506E-3</c:v>
                </c:pt>
                <c:pt idx="316">
                  <c:v>-3.1772730341341829E-3</c:v>
                </c:pt>
                <c:pt idx="317">
                  <c:v>-4.6560814152777144E-3</c:v>
                </c:pt>
                <c:pt idx="318">
                  <c:v>1.0161147966754012E-3</c:v>
                </c:pt>
                <c:pt idx="319">
                  <c:v>-1.3090217229626416E-3</c:v>
                </c:pt>
                <c:pt idx="320">
                  <c:v>-1.9499666409741566E-3</c:v>
                </c:pt>
                <c:pt idx="321">
                  <c:v>2.195879904072183E-4</c:v>
                </c:pt>
                <c:pt idx="322">
                  <c:v>-5.0579184977505003E-3</c:v>
                </c:pt>
                <c:pt idx="323">
                  <c:v>1.4323390820613277E-3</c:v>
                </c:pt>
                <c:pt idx="324">
                  <c:v>-1.1517887191068304E-4</c:v>
                </c:pt>
                <c:pt idx="325">
                  <c:v>6.0868492720063568E-4</c:v>
                </c:pt>
                <c:pt idx="326">
                  <c:v>2.0564557107023707E-3</c:v>
                </c:pt>
                <c:pt idx="327">
                  <c:v>-5.1638618702679051E-3</c:v>
                </c:pt>
                <c:pt idx="328">
                  <c:v>2.9881541788367647E-4</c:v>
                </c:pt>
                <c:pt idx="329">
                  <c:v>-1.2523388651878506E-3</c:v>
                </c:pt>
                <c:pt idx="330">
                  <c:v>9.4481254704177967E-4</c:v>
                </c:pt>
                <c:pt idx="331">
                  <c:v>-2.1571090360400884E-3</c:v>
                </c:pt>
                <c:pt idx="332">
                  <c:v>2.3642192391973918E-3</c:v>
                </c:pt>
                <c:pt idx="333">
                  <c:v>1.1860700444184915E-3</c:v>
                </c:pt>
                <c:pt idx="334">
                  <c:v>2.684613994122953E-3</c:v>
                </c:pt>
                <c:pt idx="335">
                  <c:v>8.2083281499342985E-3</c:v>
                </c:pt>
                <c:pt idx="336">
                  <c:v>3.2077735247427689E-3</c:v>
                </c:pt>
                <c:pt idx="337">
                  <c:v>3.3082785552098672E-3</c:v>
                </c:pt>
                <c:pt idx="338">
                  <c:v>3.3587893772004142E-3</c:v>
                </c:pt>
                <c:pt idx="339">
                  <c:v>3.735106133418542E-3</c:v>
                </c:pt>
                <c:pt idx="340">
                  <c:v>2.4602977218872203E-3</c:v>
                </c:pt>
                <c:pt idx="341">
                  <c:v>2.3356325414384286E-3</c:v>
                </c:pt>
                <c:pt idx="342">
                  <c:v>4.8917471675159925E-4</c:v>
                </c:pt>
                <c:pt idx="343">
                  <c:v>4.4891747175665065E-3</c:v>
                </c:pt>
                <c:pt idx="344">
                  <c:v>1.8410666307485026E-3</c:v>
                </c:pt>
                <c:pt idx="345">
                  <c:v>6.6957220047304481E-3</c:v>
                </c:pt>
                <c:pt idx="346">
                  <c:v>2.1985009399612199E-3</c:v>
                </c:pt>
                <c:pt idx="347">
                  <c:v>1.6493752317326988E-3</c:v>
                </c:pt>
                <c:pt idx="348">
                  <c:v>3.4269481470855685E-3</c:v>
                </c:pt>
                <c:pt idx="349">
                  <c:v>4.512201907538412E-3</c:v>
                </c:pt>
                <c:pt idx="350">
                  <c:v>4.2188601005733279E-3</c:v>
                </c:pt>
                <c:pt idx="351">
                  <c:v>5.2715431436486417E-3</c:v>
                </c:pt>
                <c:pt idx="352">
                  <c:v>7.8730962252791994E-3</c:v>
                </c:pt>
                <c:pt idx="353">
                  <c:v>2.881036112167818E-3</c:v>
                </c:pt>
                <c:pt idx="354">
                  <c:v>5.3322468251906811E-3</c:v>
                </c:pt>
                <c:pt idx="355">
                  <c:v>7.6594760233747198E-3</c:v>
                </c:pt>
                <c:pt idx="356">
                  <c:v>3.8627354206423265E-3</c:v>
                </c:pt>
                <c:pt idx="357">
                  <c:v>8.0924398876850868E-3</c:v>
                </c:pt>
                <c:pt idx="358">
                  <c:v>2.1326504038159198E-5</c:v>
                </c:pt>
                <c:pt idx="359">
                  <c:v>6.0741812295246854E-3</c:v>
                </c:pt>
                <c:pt idx="360">
                  <c:v>5.9582303081768479E-3</c:v>
                </c:pt>
                <c:pt idx="361">
                  <c:v>2.8229833231957881E-3</c:v>
                </c:pt>
                <c:pt idx="362">
                  <c:v>3.8229833270374937E-3</c:v>
                </c:pt>
                <c:pt idx="363">
                  <c:v>1.0202324009885402E-2</c:v>
                </c:pt>
                <c:pt idx="364">
                  <c:v>4.9278290166288492E-3</c:v>
                </c:pt>
                <c:pt idx="365">
                  <c:v>2.0844937807020861E-3</c:v>
                </c:pt>
                <c:pt idx="366">
                  <c:v>4.0844937811095397E-3</c:v>
                </c:pt>
                <c:pt idx="367">
                  <c:v>3.6596425234538305E-3</c:v>
                </c:pt>
                <c:pt idx="368">
                  <c:v>2.3646510053376632E-3</c:v>
                </c:pt>
                <c:pt idx="369">
                  <c:v>1.0900362526979094E-3</c:v>
                </c:pt>
                <c:pt idx="370">
                  <c:v>4.3474179931141761E-3</c:v>
                </c:pt>
                <c:pt idx="371">
                  <c:v>1.1423965360960006E-2</c:v>
                </c:pt>
                <c:pt idx="372">
                  <c:v>8.2515252268825622E-3</c:v>
                </c:pt>
                <c:pt idx="373">
                  <c:v>5.8011234404028653E-3</c:v>
                </c:pt>
                <c:pt idx="374">
                  <c:v>2.4008615096464052E-3</c:v>
                </c:pt>
                <c:pt idx="375">
                  <c:v>4.7746111655787744E-3</c:v>
                </c:pt>
                <c:pt idx="376">
                  <c:v>-1.775789010916743E-3</c:v>
                </c:pt>
                <c:pt idx="377">
                  <c:v>-7.7578901435099504E-4</c:v>
                </c:pt>
                <c:pt idx="378">
                  <c:v>1.2242109860564586E-3</c:v>
                </c:pt>
                <c:pt idx="379">
                  <c:v>2.2242109898981642E-3</c:v>
                </c:pt>
                <c:pt idx="380">
                  <c:v>3.2242109864639122E-3</c:v>
                </c:pt>
                <c:pt idx="381">
                  <c:v>2.5971101398816372E-3</c:v>
                </c:pt>
                <c:pt idx="382">
                  <c:v>2.3218099714219379E-3</c:v>
                </c:pt>
                <c:pt idx="383">
                  <c:v>-2.5807124773108425E-4</c:v>
                </c:pt>
                <c:pt idx="384">
                  <c:v>3.741928753083823E-3</c:v>
                </c:pt>
                <c:pt idx="385">
                  <c:v>-2.1720226513829641E-5</c:v>
                </c:pt>
                <c:pt idx="386">
                  <c:v>1.0190463060625807E-4</c:v>
                </c:pt>
                <c:pt idx="387">
                  <c:v>1.22697374939678E-4</c:v>
                </c:pt>
                <c:pt idx="388">
                  <c:v>-4.5348453376758795E-4</c:v>
                </c:pt>
                <c:pt idx="389">
                  <c:v>3.2376829617256769E-4</c:v>
                </c:pt>
                <c:pt idx="390">
                  <c:v>1.2788436262839934E-3</c:v>
                </c:pt>
                <c:pt idx="391">
                  <c:v>-2.3312112874197388E-3</c:v>
                </c:pt>
                <c:pt idx="392">
                  <c:v>-4.3121128448607264E-4</c:v>
                </c:pt>
                <c:pt idx="393">
                  <c:v>7.0597754189403138E-4</c:v>
                </c:pt>
                <c:pt idx="394">
                  <c:v>-5.719421861510969E-4</c:v>
                </c:pt>
                <c:pt idx="395">
                  <c:v>2.4280578180980623E-3</c:v>
                </c:pt>
                <c:pt idx="396">
                  <c:v>5.0280578179001563E-3</c:v>
                </c:pt>
                <c:pt idx="397">
                  <c:v>-3.8498832401188052E-3</c:v>
                </c:pt>
                <c:pt idx="398">
                  <c:v>-5.5080419313440453E-4</c:v>
                </c:pt>
                <c:pt idx="399">
                  <c:v>-3.7365233417617251E-3</c:v>
                </c:pt>
                <c:pt idx="400">
                  <c:v>4.634766612767148E-4</c:v>
                </c:pt>
                <c:pt idx="401">
                  <c:v>1.1634766581451426E-3</c:v>
                </c:pt>
                <c:pt idx="402">
                  <c:v>5.9634766605782229E-3</c:v>
                </c:pt>
                <c:pt idx="403">
                  <c:v>1.5367113711417246E-3</c:v>
                </c:pt>
                <c:pt idx="404">
                  <c:v>4.6470509606134323E-3</c:v>
                </c:pt>
                <c:pt idx="405">
                  <c:v>2.2822324203897182E-3</c:v>
                </c:pt>
                <c:pt idx="406">
                  <c:v>2.0428587829783434E-3</c:v>
                </c:pt>
                <c:pt idx="407">
                  <c:v>4.1999070554445683E-3</c:v>
                </c:pt>
                <c:pt idx="408">
                  <c:v>1.6497144711875994E-3</c:v>
                </c:pt>
                <c:pt idx="409">
                  <c:v>4.6064442152504922E-3</c:v>
                </c:pt>
                <c:pt idx="410">
                  <c:v>1.6631631797905007E-3</c:v>
                </c:pt>
                <c:pt idx="411">
                  <c:v>8.0148795948496721E-4</c:v>
                </c:pt>
                <c:pt idx="412">
                  <c:v>7.760358898410636E-3</c:v>
                </c:pt>
                <c:pt idx="413">
                  <c:v>-9.737435408127295E-3</c:v>
                </c:pt>
                <c:pt idx="414">
                  <c:v>-5.5674354079689702E-3</c:v>
                </c:pt>
                <c:pt idx="415">
                  <c:v>5.3737712694952484E-3</c:v>
                </c:pt>
                <c:pt idx="416">
                  <c:v>1.4258481643108015E-4</c:v>
                </c:pt>
                <c:pt idx="417">
                  <c:v>-1.0374384839256616E-3</c:v>
                </c:pt>
                <c:pt idx="418">
                  <c:v>1.2230945160968329E-3</c:v>
                </c:pt>
                <c:pt idx="419">
                  <c:v>-2.8605786347265134E-3</c:v>
                </c:pt>
                <c:pt idx="420">
                  <c:v>-1.9990748342970967E-3</c:v>
                </c:pt>
                <c:pt idx="421">
                  <c:v>-1.9523928706398075E-3</c:v>
                </c:pt>
                <c:pt idx="422">
                  <c:v>-1.8119299501715078E-3</c:v>
                </c:pt>
                <c:pt idx="423">
                  <c:v>-1.8208054708388453E-3</c:v>
                </c:pt>
                <c:pt idx="424">
                  <c:v>-2.6657271834530129E-3</c:v>
                </c:pt>
                <c:pt idx="425">
                  <c:v>-2.6657271834530129E-3</c:v>
                </c:pt>
                <c:pt idx="426">
                  <c:v>-2.6657271834530129E-3</c:v>
                </c:pt>
                <c:pt idx="427">
                  <c:v>-2.7327070823620139E-3</c:v>
                </c:pt>
                <c:pt idx="428">
                  <c:v>-4.5769013527225608E-3</c:v>
                </c:pt>
                <c:pt idx="429">
                  <c:v>-3.1499303265424862E-3</c:v>
                </c:pt>
                <c:pt idx="430">
                  <c:v>-3.2527638106840881E-3</c:v>
                </c:pt>
                <c:pt idx="431">
                  <c:v>-4.5672135954240925E-3</c:v>
                </c:pt>
                <c:pt idx="432">
                  <c:v>-3.5295443734569068E-3</c:v>
                </c:pt>
                <c:pt idx="433">
                  <c:v>-4.0728383440329329E-3</c:v>
                </c:pt>
                <c:pt idx="434">
                  <c:v>-4.2180340338190368E-3</c:v>
                </c:pt>
                <c:pt idx="435">
                  <c:v>-2.3243384056322695E-3</c:v>
                </c:pt>
                <c:pt idx="436">
                  <c:v>-2.2154217967479718E-3</c:v>
                </c:pt>
                <c:pt idx="437">
                  <c:v>-3.3396824810307327E-3</c:v>
                </c:pt>
                <c:pt idx="438">
                  <c:v>3.4363400015010922E-3</c:v>
                </c:pt>
                <c:pt idx="439">
                  <c:v>3.7363400011984123E-3</c:v>
                </c:pt>
                <c:pt idx="440">
                  <c:v>-4.9317692782209661E-4</c:v>
                </c:pt>
                <c:pt idx="441">
                  <c:v>-5.6468472726714514E-4</c:v>
                </c:pt>
                <c:pt idx="442">
                  <c:v>-5.0887926689296113E-4</c:v>
                </c:pt>
                <c:pt idx="443">
                  <c:v>-5.0887926689296113E-4</c:v>
                </c:pt>
                <c:pt idx="444">
                  <c:v>-5.0887926689296113E-4</c:v>
                </c:pt>
                <c:pt idx="445">
                  <c:v>1.0555495310801879E-3</c:v>
                </c:pt>
                <c:pt idx="446">
                  <c:v>-5.0373783324421731E-4</c:v>
                </c:pt>
                <c:pt idx="447">
                  <c:v>-5.0373783324421731E-4</c:v>
                </c:pt>
                <c:pt idx="448">
                  <c:v>8.2687726817751162E-4</c:v>
                </c:pt>
                <c:pt idx="449">
                  <c:v>-3.7915705811039993E-4</c:v>
                </c:pt>
                <c:pt idx="450">
                  <c:v>-5.758359358454361E-4</c:v>
                </c:pt>
                <c:pt idx="451">
                  <c:v>-4.7583593837164859E-4</c:v>
                </c:pt>
                <c:pt idx="452">
                  <c:v>-2.7583593614811594E-4</c:v>
                </c:pt>
                <c:pt idx="453">
                  <c:v>1.124408561085E-3</c:v>
                </c:pt>
                <c:pt idx="454">
                  <c:v>2.2787078178275032E-3</c:v>
                </c:pt>
                <c:pt idx="455">
                  <c:v>3.5814219848526521E-4</c:v>
                </c:pt>
                <c:pt idx="456">
                  <c:v>7.7298655979145953E-5</c:v>
                </c:pt>
                <c:pt idx="457">
                  <c:v>8.7298659364503511E-5</c:v>
                </c:pt>
                <c:pt idx="458">
                  <c:v>2.1729865971840609E-4</c:v>
                </c:pt>
                <c:pt idx="459">
                  <c:v>6.9834784308279128E-4</c:v>
                </c:pt>
                <c:pt idx="460">
                  <c:v>7.1834784257754879E-4</c:v>
                </c:pt>
                <c:pt idx="461">
                  <c:v>8.183478400513363E-4</c:v>
                </c:pt>
                <c:pt idx="462">
                  <c:v>8.121378876708692E-4</c:v>
                </c:pt>
                <c:pt idx="463">
                  <c:v>8.121378876708692E-4</c:v>
                </c:pt>
                <c:pt idx="464">
                  <c:v>1.0521378888839169E-3</c:v>
                </c:pt>
                <c:pt idx="465">
                  <c:v>8.6200808099740935E-4</c:v>
                </c:pt>
                <c:pt idx="466">
                  <c:v>4.2377816330487362E-3</c:v>
                </c:pt>
                <c:pt idx="467">
                  <c:v>1.1683520377258404E-3</c:v>
                </c:pt>
                <c:pt idx="468">
                  <c:v>1.0873961934729564E-3</c:v>
                </c:pt>
                <c:pt idx="469">
                  <c:v>-9999</c:v>
                </c:pt>
                <c:pt idx="470">
                  <c:v>-9999</c:v>
                </c:pt>
                <c:pt idx="471">
                  <c:v>-9999</c:v>
                </c:pt>
                <c:pt idx="472">
                  <c:v>-9999</c:v>
                </c:pt>
                <c:pt idx="473">
                  <c:v>-9999</c:v>
                </c:pt>
                <c:pt idx="474">
                  <c:v>-9999</c:v>
                </c:pt>
                <c:pt idx="475">
                  <c:v>-9999</c:v>
                </c:pt>
                <c:pt idx="476">
                  <c:v>-9999</c:v>
                </c:pt>
                <c:pt idx="477">
                  <c:v>-9999</c:v>
                </c:pt>
                <c:pt idx="478">
                  <c:v>-9999</c:v>
                </c:pt>
                <c:pt idx="479">
                  <c:v>-9999</c:v>
                </c:pt>
                <c:pt idx="480">
                  <c:v>-9999</c:v>
                </c:pt>
                <c:pt idx="481">
                  <c:v>-9999</c:v>
                </c:pt>
                <c:pt idx="482">
                  <c:v>-9999</c:v>
                </c:pt>
                <c:pt idx="483">
                  <c:v>-9999</c:v>
                </c:pt>
                <c:pt idx="484">
                  <c:v>-9999</c:v>
                </c:pt>
                <c:pt idx="485">
                  <c:v>-9999</c:v>
                </c:pt>
                <c:pt idx="486">
                  <c:v>-9999</c:v>
                </c:pt>
                <c:pt idx="487">
                  <c:v>-9999</c:v>
                </c:pt>
                <c:pt idx="488">
                  <c:v>-9999</c:v>
                </c:pt>
                <c:pt idx="489">
                  <c:v>-9999</c:v>
                </c:pt>
                <c:pt idx="490">
                  <c:v>-9999</c:v>
                </c:pt>
                <c:pt idx="491">
                  <c:v>-9999</c:v>
                </c:pt>
                <c:pt idx="492">
                  <c:v>-9999</c:v>
                </c:pt>
                <c:pt idx="493">
                  <c:v>-9999</c:v>
                </c:pt>
                <c:pt idx="494">
                  <c:v>-9999</c:v>
                </c:pt>
                <c:pt idx="495">
                  <c:v>-9999</c:v>
                </c:pt>
                <c:pt idx="496">
                  <c:v>-9999</c:v>
                </c:pt>
                <c:pt idx="497">
                  <c:v>-9999</c:v>
                </c:pt>
                <c:pt idx="498">
                  <c:v>-9999</c:v>
                </c:pt>
                <c:pt idx="499">
                  <c:v>-9999</c:v>
                </c:pt>
                <c:pt idx="500">
                  <c:v>-9999</c:v>
                </c:pt>
                <c:pt idx="501">
                  <c:v>-9999</c:v>
                </c:pt>
                <c:pt idx="502">
                  <c:v>-9999</c:v>
                </c:pt>
                <c:pt idx="503">
                  <c:v>-9999</c:v>
                </c:pt>
                <c:pt idx="504">
                  <c:v>-9999</c:v>
                </c:pt>
                <c:pt idx="505">
                  <c:v>-9999</c:v>
                </c:pt>
                <c:pt idx="506">
                  <c:v>-9999</c:v>
                </c:pt>
                <c:pt idx="507">
                  <c:v>-9999</c:v>
                </c:pt>
                <c:pt idx="508">
                  <c:v>-9999</c:v>
                </c:pt>
                <c:pt idx="509">
                  <c:v>-9999</c:v>
                </c:pt>
                <c:pt idx="510">
                  <c:v>-9999</c:v>
                </c:pt>
                <c:pt idx="511">
                  <c:v>-9999</c:v>
                </c:pt>
                <c:pt idx="512">
                  <c:v>-9999</c:v>
                </c:pt>
                <c:pt idx="513">
                  <c:v>-9999</c:v>
                </c:pt>
                <c:pt idx="514">
                  <c:v>-9999</c:v>
                </c:pt>
                <c:pt idx="515">
                  <c:v>-9999</c:v>
                </c:pt>
                <c:pt idx="516">
                  <c:v>-9999</c:v>
                </c:pt>
                <c:pt idx="517">
                  <c:v>-9999</c:v>
                </c:pt>
                <c:pt idx="518">
                  <c:v>-9999</c:v>
                </c:pt>
                <c:pt idx="519">
                  <c:v>-9999</c:v>
                </c:pt>
                <c:pt idx="520">
                  <c:v>-9999</c:v>
                </c:pt>
                <c:pt idx="521">
                  <c:v>-9999</c:v>
                </c:pt>
                <c:pt idx="522">
                  <c:v>-9999</c:v>
                </c:pt>
                <c:pt idx="523">
                  <c:v>-9999</c:v>
                </c:pt>
                <c:pt idx="524">
                  <c:v>-9999</c:v>
                </c:pt>
                <c:pt idx="525">
                  <c:v>-9999</c:v>
                </c:pt>
                <c:pt idx="526">
                  <c:v>-9999</c:v>
                </c:pt>
                <c:pt idx="527">
                  <c:v>-9999</c:v>
                </c:pt>
                <c:pt idx="528">
                  <c:v>-9999</c:v>
                </c:pt>
                <c:pt idx="529">
                  <c:v>-9999</c:v>
                </c:pt>
                <c:pt idx="530">
                  <c:v>-9999</c:v>
                </c:pt>
                <c:pt idx="531">
                  <c:v>-9999</c:v>
                </c:pt>
                <c:pt idx="532">
                  <c:v>-9999</c:v>
                </c:pt>
                <c:pt idx="533">
                  <c:v>-9999</c:v>
                </c:pt>
                <c:pt idx="534">
                  <c:v>-9999</c:v>
                </c:pt>
                <c:pt idx="535">
                  <c:v>-9999</c:v>
                </c:pt>
                <c:pt idx="536">
                  <c:v>-9999</c:v>
                </c:pt>
                <c:pt idx="537">
                  <c:v>-9999</c:v>
                </c:pt>
                <c:pt idx="538">
                  <c:v>-9999</c:v>
                </c:pt>
                <c:pt idx="539">
                  <c:v>-9999</c:v>
                </c:pt>
                <c:pt idx="540">
                  <c:v>-9999</c:v>
                </c:pt>
                <c:pt idx="541">
                  <c:v>-9999</c:v>
                </c:pt>
                <c:pt idx="542">
                  <c:v>-9999</c:v>
                </c:pt>
                <c:pt idx="543">
                  <c:v>-9999</c:v>
                </c:pt>
                <c:pt idx="544">
                  <c:v>-9999</c:v>
                </c:pt>
                <c:pt idx="545">
                  <c:v>-9999</c:v>
                </c:pt>
                <c:pt idx="546">
                  <c:v>-9999</c:v>
                </c:pt>
                <c:pt idx="547">
                  <c:v>-9999</c:v>
                </c:pt>
                <c:pt idx="548">
                  <c:v>-9999</c:v>
                </c:pt>
                <c:pt idx="549">
                  <c:v>-9999</c:v>
                </c:pt>
                <c:pt idx="550">
                  <c:v>-9999</c:v>
                </c:pt>
                <c:pt idx="551">
                  <c:v>-9999</c:v>
                </c:pt>
                <c:pt idx="552">
                  <c:v>-9999</c:v>
                </c:pt>
                <c:pt idx="553">
                  <c:v>-9999</c:v>
                </c:pt>
                <c:pt idx="554">
                  <c:v>-9999</c:v>
                </c:pt>
                <c:pt idx="555">
                  <c:v>-9999</c:v>
                </c:pt>
                <c:pt idx="556">
                  <c:v>-9999</c:v>
                </c:pt>
                <c:pt idx="557">
                  <c:v>-9999</c:v>
                </c:pt>
                <c:pt idx="558">
                  <c:v>-9999</c:v>
                </c:pt>
                <c:pt idx="559">
                  <c:v>-9999</c:v>
                </c:pt>
                <c:pt idx="560">
                  <c:v>-9999</c:v>
                </c:pt>
                <c:pt idx="561">
                  <c:v>-9999</c:v>
                </c:pt>
                <c:pt idx="562">
                  <c:v>-9999</c:v>
                </c:pt>
                <c:pt idx="563">
                  <c:v>-9999</c:v>
                </c:pt>
                <c:pt idx="564">
                  <c:v>-9999</c:v>
                </c:pt>
                <c:pt idx="565">
                  <c:v>-9999</c:v>
                </c:pt>
                <c:pt idx="566">
                  <c:v>-9999</c:v>
                </c:pt>
                <c:pt idx="567">
                  <c:v>-9999</c:v>
                </c:pt>
                <c:pt idx="568">
                  <c:v>-9999</c:v>
                </c:pt>
                <c:pt idx="569">
                  <c:v>-9999</c:v>
                </c:pt>
                <c:pt idx="570">
                  <c:v>-9999</c:v>
                </c:pt>
                <c:pt idx="571">
                  <c:v>-9999</c:v>
                </c:pt>
                <c:pt idx="572">
                  <c:v>-9999</c:v>
                </c:pt>
                <c:pt idx="573">
                  <c:v>-9999</c:v>
                </c:pt>
                <c:pt idx="574">
                  <c:v>-9999</c:v>
                </c:pt>
                <c:pt idx="575">
                  <c:v>-9999</c:v>
                </c:pt>
                <c:pt idx="576">
                  <c:v>-9999</c:v>
                </c:pt>
                <c:pt idx="577">
                  <c:v>-9999</c:v>
                </c:pt>
                <c:pt idx="578">
                  <c:v>-9999</c:v>
                </c:pt>
                <c:pt idx="579">
                  <c:v>-9999</c:v>
                </c:pt>
                <c:pt idx="580">
                  <c:v>-9999</c:v>
                </c:pt>
                <c:pt idx="581">
                  <c:v>-9999</c:v>
                </c:pt>
                <c:pt idx="582">
                  <c:v>-9999</c:v>
                </c:pt>
                <c:pt idx="583">
                  <c:v>-9999</c:v>
                </c:pt>
                <c:pt idx="584">
                  <c:v>-9999</c:v>
                </c:pt>
                <c:pt idx="585">
                  <c:v>-9999</c:v>
                </c:pt>
                <c:pt idx="586">
                  <c:v>-9999</c:v>
                </c:pt>
                <c:pt idx="587">
                  <c:v>-9999</c:v>
                </c:pt>
                <c:pt idx="588">
                  <c:v>-9999</c:v>
                </c:pt>
                <c:pt idx="589">
                  <c:v>-9999</c:v>
                </c:pt>
                <c:pt idx="590">
                  <c:v>-9999</c:v>
                </c:pt>
                <c:pt idx="591">
                  <c:v>-9999</c:v>
                </c:pt>
                <c:pt idx="592">
                  <c:v>-9999</c:v>
                </c:pt>
                <c:pt idx="593">
                  <c:v>-9999</c:v>
                </c:pt>
                <c:pt idx="594">
                  <c:v>-9999</c:v>
                </c:pt>
                <c:pt idx="595">
                  <c:v>-9999</c:v>
                </c:pt>
                <c:pt idx="596">
                  <c:v>-9999</c:v>
                </c:pt>
                <c:pt idx="597">
                  <c:v>-9999</c:v>
                </c:pt>
                <c:pt idx="598">
                  <c:v>-9999</c:v>
                </c:pt>
                <c:pt idx="599">
                  <c:v>-9999</c:v>
                </c:pt>
                <c:pt idx="600">
                  <c:v>-9999</c:v>
                </c:pt>
                <c:pt idx="601">
                  <c:v>-9999</c:v>
                </c:pt>
                <c:pt idx="602">
                  <c:v>-9999</c:v>
                </c:pt>
                <c:pt idx="603">
                  <c:v>-9999</c:v>
                </c:pt>
                <c:pt idx="604">
                  <c:v>-9999</c:v>
                </c:pt>
                <c:pt idx="605">
                  <c:v>-9999</c:v>
                </c:pt>
                <c:pt idx="606">
                  <c:v>-9999</c:v>
                </c:pt>
                <c:pt idx="607">
                  <c:v>-9999</c:v>
                </c:pt>
                <c:pt idx="608">
                  <c:v>-9999</c:v>
                </c:pt>
                <c:pt idx="609">
                  <c:v>-9999</c:v>
                </c:pt>
                <c:pt idx="610">
                  <c:v>-9999</c:v>
                </c:pt>
                <c:pt idx="611">
                  <c:v>-9999</c:v>
                </c:pt>
                <c:pt idx="612">
                  <c:v>-9999</c:v>
                </c:pt>
                <c:pt idx="613">
                  <c:v>-9999</c:v>
                </c:pt>
                <c:pt idx="614">
                  <c:v>-9999</c:v>
                </c:pt>
                <c:pt idx="615">
                  <c:v>-9999</c:v>
                </c:pt>
                <c:pt idx="616">
                  <c:v>-9999</c:v>
                </c:pt>
                <c:pt idx="617">
                  <c:v>-9999</c:v>
                </c:pt>
                <c:pt idx="618">
                  <c:v>-9999</c:v>
                </c:pt>
                <c:pt idx="619">
                  <c:v>-9999</c:v>
                </c:pt>
                <c:pt idx="620">
                  <c:v>-9999</c:v>
                </c:pt>
                <c:pt idx="621">
                  <c:v>-9999</c:v>
                </c:pt>
                <c:pt idx="622">
                  <c:v>-9999</c:v>
                </c:pt>
                <c:pt idx="623">
                  <c:v>-9999</c:v>
                </c:pt>
                <c:pt idx="624">
                  <c:v>-9999</c:v>
                </c:pt>
                <c:pt idx="625">
                  <c:v>-9999</c:v>
                </c:pt>
                <c:pt idx="626">
                  <c:v>-9999</c:v>
                </c:pt>
                <c:pt idx="627">
                  <c:v>-9999</c:v>
                </c:pt>
                <c:pt idx="628">
                  <c:v>-9999</c:v>
                </c:pt>
                <c:pt idx="629">
                  <c:v>-9999</c:v>
                </c:pt>
                <c:pt idx="630">
                  <c:v>-9999</c:v>
                </c:pt>
                <c:pt idx="631">
                  <c:v>-9999</c:v>
                </c:pt>
                <c:pt idx="632">
                  <c:v>-9999</c:v>
                </c:pt>
                <c:pt idx="633">
                  <c:v>-9999</c:v>
                </c:pt>
                <c:pt idx="634">
                  <c:v>-9999</c:v>
                </c:pt>
                <c:pt idx="635">
                  <c:v>-9999</c:v>
                </c:pt>
                <c:pt idx="636">
                  <c:v>-9999</c:v>
                </c:pt>
                <c:pt idx="637">
                  <c:v>-9999</c:v>
                </c:pt>
                <c:pt idx="638">
                  <c:v>-9999</c:v>
                </c:pt>
                <c:pt idx="639">
                  <c:v>-9999</c:v>
                </c:pt>
                <c:pt idx="640">
                  <c:v>-9999</c:v>
                </c:pt>
                <c:pt idx="641">
                  <c:v>-9999</c:v>
                </c:pt>
                <c:pt idx="642">
                  <c:v>-9999</c:v>
                </c:pt>
                <c:pt idx="643">
                  <c:v>-9999</c:v>
                </c:pt>
                <c:pt idx="644">
                  <c:v>-9999</c:v>
                </c:pt>
                <c:pt idx="645">
                  <c:v>-9999</c:v>
                </c:pt>
                <c:pt idx="646">
                  <c:v>-9999</c:v>
                </c:pt>
                <c:pt idx="647">
                  <c:v>-9999</c:v>
                </c:pt>
                <c:pt idx="648">
                  <c:v>-9999</c:v>
                </c:pt>
                <c:pt idx="649">
                  <c:v>-9999</c:v>
                </c:pt>
                <c:pt idx="650">
                  <c:v>-9999</c:v>
                </c:pt>
                <c:pt idx="651">
                  <c:v>-9999</c:v>
                </c:pt>
                <c:pt idx="652">
                  <c:v>-9999</c:v>
                </c:pt>
                <c:pt idx="653">
                  <c:v>-9999</c:v>
                </c:pt>
                <c:pt idx="654">
                  <c:v>-9999</c:v>
                </c:pt>
                <c:pt idx="655">
                  <c:v>-9999</c:v>
                </c:pt>
                <c:pt idx="656">
                  <c:v>-9999</c:v>
                </c:pt>
                <c:pt idx="657">
                  <c:v>-9999</c:v>
                </c:pt>
                <c:pt idx="658">
                  <c:v>-9999</c:v>
                </c:pt>
                <c:pt idx="659">
                  <c:v>-9999</c:v>
                </c:pt>
                <c:pt idx="660">
                  <c:v>-9999</c:v>
                </c:pt>
                <c:pt idx="661">
                  <c:v>-9999</c:v>
                </c:pt>
                <c:pt idx="662">
                  <c:v>-9999</c:v>
                </c:pt>
                <c:pt idx="663">
                  <c:v>-9999</c:v>
                </c:pt>
                <c:pt idx="664">
                  <c:v>-9999</c:v>
                </c:pt>
                <c:pt idx="665">
                  <c:v>-9999</c:v>
                </c:pt>
                <c:pt idx="666">
                  <c:v>-9999</c:v>
                </c:pt>
                <c:pt idx="667">
                  <c:v>-9999</c:v>
                </c:pt>
                <c:pt idx="668">
                  <c:v>-9999</c:v>
                </c:pt>
                <c:pt idx="669">
                  <c:v>-9999</c:v>
                </c:pt>
                <c:pt idx="670">
                  <c:v>-9999</c:v>
                </c:pt>
                <c:pt idx="671">
                  <c:v>-9999</c:v>
                </c:pt>
                <c:pt idx="672">
                  <c:v>-9999</c:v>
                </c:pt>
                <c:pt idx="673">
                  <c:v>-9999</c:v>
                </c:pt>
                <c:pt idx="674">
                  <c:v>-9999</c:v>
                </c:pt>
                <c:pt idx="675">
                  <c:v>-9999</c:v>
                </c:pt>
                <c:pt idx="676">
                  <c:v>-9999</c:v>
                </c:pt>
                <c:pt idx="677">
                  <c:v>-9999</c:v>
                </c:pt>
                <c:pt idx="678">
                  <c:v>-9999</c:v>
                </c:pt>
                <c:pt idx="679">
                  <c:v>-9999</c:v>
                </c:pt>
                <c:pt idx="680">
                  <c:v>-9999</c:v>
                </c:pt>
                <c:pt idx="681">
                  <c:v>-9999</c:v>
                </c:pt>
                <c:pt idx="682">
                  <c:v>-9999</c:v>
                </c:pt>
                <c:pt idx="683">
                  <c:v>-9999</c:v>
                </c:pt>
                <c:pt idx="684">
                  <c:v>-9999</c:v>
                </c:pt>
                <c:pt idx="685">
                  <c:v>-9999</c:v>
                </c:pt>
                <c:pt idx="686">
                  <c:v>-9999</c:v>
                </c:pt>
                <c:pt idx="687">
                  <c:v>-9999</c:v>
                </c:pt>
                <c:pt idx="688">
                  <c:v>-9999</c:v>
                </c:pt>
                <c:pt idx="689">
                  <c:v>-9999</c:v>
                </c:pt>
                <c:pt idx="690">
                  <c:v>-9999</c:v>
                </c:pt>
                <c:pt idx="691">
                  <c:v>-9999</c:v>
                </c:pt>
                <c:pt idx="692">
                  <c:v>-9999</c:v>
                </c:pt>
                <c:pt idx="693">
                  <c:v>-9999</c:v>
                </c:pt>
                <c:pt idx="694">
                  <c:v>-9999</c:v>
                </c:pt>
                <c:pt idx="695">
                  <c:v>-9999</c:v>
                </c:pt>
                <c:pt idx="696">
                  <c:v>-9999</c:v>
                </c:pt>
                <c:pt idx="697">
                  <c:v>-9999</c:v>
                </c:pt>
                <c:pt idx="698">
                  <c:v>-9999</c:v>
                </c:pt>
                <c:pt idx="699">
                  <c:v>-9999</c:v>
                </c:pt>
                <c:pt idx="700">
                  <c:v>-9999</c:v>
                </c:pt>
                <c:pt idx="701">
                  <c:v>-9999</c:v>
                </c:pt>
                <c:pt idx="702">
                  <c:v>-9999</c:v>
                </c:pt>
                <c:pt idx="703">
                  <c:v>-9999</c:v>
                </c:pt>
                <c:pt idx="704">
                  <c:v>-9999</c:v>
                </c:pt>
                <c:pt idx="705">
                  <c:v>-9999</c:v>
                </c:pt>
                <c:pt idx="706">
                  <c:v>-9999</c:v>
                </c:pt>
                <c:pt idx="707">
                  <c:v>-9999</c:v>
                </c:pt>
                <c:pt idx="708">
                  <c:v>-9999</c:v>
                </c:pt>
                <c:pt idx="709">
                  <c:v>-9999</c:v>
                </c:pt>
                <c:pt idx="710">
                  <c:v>-9999</c:v>
                </c:pt>
                <c:pt idx="711">
                  <c:v>-9999</c:v>
                </c:pt>
                <c:pt idx="712">
                  <c:v>-9999</c:v>
                </c:pt>
                <c:pt idx="713">
                  <c:v>-9999</c:v>
                </c:pt>
                <c:pt idx="714">
                  <c:v>-9999</c:v>
                </c:pt>
                <c:pt idx="715">
                  <c:v>-9999</c:v>
                </c:pt>
                <c:pt idx="716">
                  <c:v>-9999</c:v>
                </c:pt>
                <c:pt idx="717">
                  <c:v>-9999</c:v>
                </c:pt>
                <c:pt idx="718">
                  <c:v>-9999</c:v>
                </c:pt>
                <c:pt idx="719">
                  <c:v>-9999</c:v>
                </c:pt>
                <c:pt idx="720">
                  <c:v>-9999</c:v>
                </c:pt>
                <c:pt idx="721">
                  <c:v>-9999</c:v>
                </c:pt>
                <c:pt idx="722">
                  <c:v>-9999</c:v>
                </c:pt>
                <c:pt idx="723">
                  <c:v>-9999</c:v>
                </c:pt>
                <c:pt idx="724">
                  <c:v>-9999</c:v>
                </c:pt>
                <c:pt idx="725">
                  <c:v>-9999</c:v>
                </c:pt>
                <c:pt idx="726">
                  <c:v>-9999</c:v>
                </c:pt>
                <c:pt idx="727">
                  <c:v>-9999</c:v>
                </c:pt>
                <c:pt idx="728">
                  <c:v>-9999</c:v>
                </c:pt>
                <c:pt idx="729">
                  <c:v>-9999</c:v>
                </c:pt>
                <c:pt idx="730">
                  <c:v>-9999</c:v>
                </c:pt>
                <c:pt idx="731">
                  <c:v>-9999</c:v>
                </c:pt>
                <c:pt idx="732">
                  <c:v>-9999</c:v>
                </c:pt>
                <c:pt idx="733">
                  <c:v>-9999</c:v>
                </c:pt>
                <c:pt idx="734">
                  <c:v>-9999</c:v>
                </c:pt>
                <c:pt idx="735">
                  <c:v>-9999</c:v>
                </c:pt>
                <c:pt idx="736">
                  <c:v>-9999</c:v>
                </c:pt>
                <c:pt idx="737">
                  <c:v>-9999</c:v>
                </c:pt>
                <c:pt idx="738">
                  <c:v>-9999</c:v>
                </c:pt>
                <c:pt idx="739">
                  <c:v>-9999</c:v>
                </c:pt>
                <c:pt idx="740">
                  <c:v>-9999</c:v>
                </c:pt>
                <c:pt idx="741">
                  <c:v>-9999</c:v>
                </c:pt>
                <c:pt idx="742">
                  <c:v>-9999</c:v>
                </c:pt>
                <c:pt idx="743">
                  <c:v>-9999</c:v>
                </c:pt>
                <c:pt idx="744">
                  <c:v>-9999</c:v>
                </c:pt>
                <c:pt idx="745">
                  <c:v>-9999</c:v>
                </c:pt>
                <c:pt idx="746">
                  <c:v>-9999</c:v>
                </c:pt>
                <c:pt idx="747">
                  <c:v>-9999</c:v>
                </c:pt>
                <c:pt idx="748">
                  <c:v>-9999</c:v>
                </c:pt>
                <c:pt idx="749">
                  <c:v>-9999</c:v>
                </c:pt>
                <c:pt idx="750">
                  <c:v>-9999</c:v>
                </c:pt>
                <c:pt idx="751">
                  <c:v>-9999</c:v>
                </c:pt>
                <c:pt idx="752">
                  <c:v>-9999</c:v>
                </c:pt>
                <c:pt idx="753">
                  <c:v>-9999</c:v>
                </c:pt>
                <c:pt idx="754">
                  <c:v>-9999</c:v>
                </c:pt>
                <c:pt idx="755">
                  <c:v>-9999</c:v>
                </c:pt>
                <c:pt idx="756">
                  <c:v>-9999</c:v>
                </c:pt>
                <c:pt idx="757">
                  <c:v>-9999</c:v>
                </c:pt>
                <c:pt idx="758">
                  <c:v>-9999</c:v>
                </c:pt>
                <c:pt idx="759">
                  <c:v>-9999</c:v>
                </c:pt>
                <c:pt idx="760">
                  <c:v>-9999</c:v>
                </c:pt>
                <c:pt idx="761">
                  <c:v>-9999</c:v>
                </c:pt>
                <c:pt idx="762">
                  <c:v>-9999</c:v>
                </c:pt>
                <c:pt idx="763">
                  <c:v>-9999</c:v>
                </c:pt>
                <c:pt idx="764">
                  <c:v>-9999</c:v>
                </c:pt>
                <c:pt idx="765">
                  <c:v>-9999</c:v>
                </c:pt>
                <c:pt idx="766">
                  <c:v>-9999</c:v>
                </c:pt>
                <c:pt idx="767">
                  <c:v>-9999</c:v>
                </c:pt>
                <c:pt idx="768">
                  <c:v>-9999</c:v>
                </c:pt>
                <c:pt idx="769">
                  <c:v>-9999</c:v>
                </c:pt>
                <c:pt idx="770">
                  <c:v>-9999</c:v>
                </c:pt>
                <c:pt idx="771">
                  <c:v>-9999</c:v>
                </c:pt>
                <c:pt idx="772">
                  <c:v>-9999</c:v>
                </c:pt>
                <c:pt idx="773">
                  <c:v>-9999</c:v>
                </c:pt>
                <c:pt idx="774">
                  <c:v>-9999</c:v>
                </c:pt>
                <c:pt idx="775">
                  <c:v>-9999</c:v>
                </c:pt>
                <c:pt idx="776">
                  <c:v>-9999</c:v>
                </c:pt>
                <c:pt idx="777">
                  <c:v>-9999</c:v>
                </c:pt>
                <c:pt idx="778">
                  <c:v>-9999</c:v>
                </c:pt>
                <c:pt idx="779">
                  <c:v>-9999</c:v>
                </c:pt>
                <c:pt idx="780">
                  <c:v>-9999</c:v>
                </c:pt>
                <c:pt idx="781">
                  <c:v>-9999</c:v>
                </c:pt>
                <c:pt idx="782">
                  <c:v>-9999</c:v>
                </c:pt>
                <c:pt idx="783">
                  <c:v>-9999</c:v>
                </c:pt>
                <c:pt idx="784">
                  <c:v>-9999</c:v>
                </c:pt>
                <c:pt idx="785">
                  <c:v>-9999</c:v>
                </c:pt>
                <c:pt idx="786">
                  <c:v>-9999</c:v>
                </c:pt>
                <c:pt idx="787">
                  <c:v>-9999</c:v>
                </c:pt>
                <c:pt idx="788">
                  <c:v>-9999</c:v>
                </c:pt>
                <c:pt idx="789">
                  <c:v>-9999</c:v>
                </c:pt>
                <c:pt idx="790">
                  <c:v>-9999</c:v>
                </c:pt>
                <c:pt idx="791">
                  <c:v>-9999</c:v>
                </c:pt>
                <c:pt idx="792">
                  <c:v>-9999</c:v>
                </c:pt>
                <c:pt idx="793">
                  <c:v>-9999</c:v>
                </c:pt>
                <c:pt idx="794">
                  <c:v>-9999</c:v>
                </c:pt>
                <c:pt idx="795">
                  <c:v>-9999</c:v>
                </c:pt>
                <c:pt idx="796">
                  <c:v>-9999</c:v>
                </c:pt>
                <c:pt idx="797">
                  <c:v>-9999</c:v>
                </c:pt>
                <c:pt idx="798">
                  <c:v>-9999</c:v>
                </c:pt>
                <c:pt idx="799">
                  <c:v>-9999</c:v>
                </c:pt>
                <c:pt idx="800">
                  <c:v>-9999</c:v>
                </c:pt>
                <c:pt idx="801">
                  <c:v>-9999</c:v>
                </c:pt>
                <c:pt idx="802">
                  <c:v>-9999</c:v>
                </c:pt>
                <c:pt idx="803">
                  <c:v>-9999</c:v>
                </c:pt>
                <c:pt idx="804">
                  <c:v>-9999</c:v>
                </c:pt>
                <c:pt idx="805">
                  <c:v>-9999</c:v>
                </c:pt>
                <c:pt idx="806">
                  <c:v>-9999</c:v>
                </c:pt>
                <c:pt idx="807">
                  <c:v>-9999</c:v>
                </c:pt>
                <c:pt idx="808">
                  <c:v>-9999</c:v>
                </c:pt>
                <c:pt idx="809">
                  <c:v>-9999</c:v>
                </c:pt>
                <c:pt idx="810">
                  <c:v>-9999</c:v>
                </c:pt>
                <c:pt idx="811">
                  <c:v>-9999</c:v>
                </c:pt>
                <c:pt idx="812">
                  <c:v>-9999</c:v>
                </c:pt>
                <c:pt idx="813">
                  <c:v>-9999</c:v>
                </c:pt>
                <c:pt idx="814">
                  <c:v>-9999</c:v>
                </c:pt>
                <c:pt idx="815">
                  <c:v>-9999</c:v>
                </c:pt>
                <c:pt idx="816">
                  <c:v>-9999</c:v>
                </c:pt>
                <c:pt idx="817">
                  <c:v>-9999</c:v>
                </c:pt>
                <c:pt idx="818">
                  <c:v>-9999</c:v>
                </c:pt>
                <c:pt idx="819">
                  <c:v>-9999</c:v>
                </c:pt>
                <c:pt idx="820">
                  <c:v>-9999</c:v>
                </c:pt>
                <c:pt idx="821">
                  <c:v>-9999</c:v>
                </c:pt>
                <c:pt idx="822">
                  <c:v>-9999</c:v>
                </c:pt>
                <c:pt idx="823">
                  <c:v>-9999</c:v>
                </c:pt>
                <c:pt idx="824">
                  <c:v>-9999</c:v>
                </c:pt>
                <c:pt idx="825">
                  <c:v>-9999</c:v>
                </c:pt>
                <c:pt idx="826">
                  <c:v>-9999</c:v>
                </c:pt>
                <c:pt idx="827">
                  <c:v>-9999</c:v>
                </c:pt>
                <c:pt idx="828">
                  <c:v>-9999</c:v>
                </c:pt>
                <c:pt idx="829">
                  <c:v>-9999</c:v>
                </c:pt>
                <c:pt idx="830">
                  <c:v>-9999</c:v>
                </c:pt>
                <c:pt idx="831">
                  <c:v>-9999</c:v>
                </c:pt>
                <c:pt idx="832">
                  <c:v>-9999</c:v>
                </c:pt>
                <c:pt idx="833">
                  <c:v>-9999</c:v>
                </c:pt>
                <c:pt idx="834">
                  <c:v>-9999</c:v>
                </c:pt>
                <c:pt idx="835">
                  <c:v>-9999</c:v>
                </c:pt>
                <c:pt idx="836">
                  <c:v>-9999</c:v>
                </c:pt>
                <c:pt idx="837">
                  <c:v>-9999</c:v>
                </c:pt>
                <c:pt idx="838">
                  <c:v>-9999</c:v>
                </c:pt>
                <c:pt idx="839">
                  <c:v>-9999</c:v>
                </c:pt>
                <c:pt idx="840">
                  <c:v>-9999</c:v>
                </c:pt>
                <c:pt idx="841">
                  <c:v>-9999</c:v>
                </c:pt>
                <c:pt idx="842">
                  <c:v>-9999</c:v>
                </c:pt>
                <c:pt idx="843">
                  <c:v>-9999</c:v>
                </c:pt>
                <c:pt idx="844">
                  <c:v>-9999</c:v>
                </c:pt>
                <c:pt idx="845">
                  <c:v>-9999</c:v>
                </c:pt>
                <c:pt idx="846">
                  <c:v>-9999</c:v>
                </c:pt>
                <c:pt idx="847">
                  <c:v>-9999</c:v>
                </c:pt>
                <c:pt idx="848">
                  <c:v>-9999</c:v>
                </c:pt>
                <c:pt idx="849">
                  <c:v>-9999</c:v>
                </c:pt>
                <c:pt idx="850">
                  <c:v>-9999</c:v>
                </c:pt>
                <c:pt idx="851">
                  <c:v>-9999</c:v>
                </c:pt>
                <c:pt idx="852">
                  <c:v>-9999</c:v>
                </c:pt>
                <c:pt idx="853">
                  <c:v>-9999</c:v>
                </c:pt>
                <c:pt idx="854">
                  <c:v>-9999</c:v>
                </c:pt>
                <c:pt idx="855">
                  <c:v>-9999</c:v>
                </c:pt>
                <c:pt idx="856">
                  <c:v>-9999</c:v>
                </c:pt>
                <c:pt idx="857">
                  <c:v>-9999</c:v>
                </c:pt>
                <c:pt idx="858">
                  <c:v>-9999</c:v>
                </c:pt>
                <c:pt idx="859">
                  <c:v>-9999</c:v>
                </c:pt>
                <c:pt idx="860">
                  <c:v>-9999</c:v>
                </c:pt>
                <c:pt idx="861">
                  <c:v>-9999</c:v>
                </c:pt>
                <c:pt idx="862">
                  <c:v>-9999</c:v>
                </c:pt>
                <c:pt idx="863">
                  <c:v>-9999</c:v>
                </c:pt>
                <c:pt idx="864">
                  <c:v>-9999</c:v>
                </c:pt>
                <c:pt idx="865">
                  <c:v>-9999</c:v>
                </c:pt>
                <c:pt idx="866">
                  <c:v>-9999</c:v>
                </c:pt>
                <c:pt idx="867">
                  <c:v>-9999</c:v>
                </c:pt>
                <c:pt idx="868">
                  <c:v>-9999</c:v>
                </c:pt>
                <c:pt idx="869">
                  <c:v>-9999</c:v>
                </c:pt>
                <c:pt idx="870">
                  <c:v>-9999</c:v>
                </c:pt>
                <c:pt idx="871">
                  <c:v>-9999</c:v>
                </c:pt>
                <c:pt idx="872">
                  <c:v>-9999</c:v>
                </c:pt>
                <c:pt idx="873">
                  <c:v>-9999</c:v>
                </c:pt>
                <c:pt idx="874">
                  <c:v>-9999</c:v>
                </c:pt>
                <c:pt idx="875">
                  <c:v>-9999</c:v>
                </c:pt>
                <c:pt idx="876">
                  <c:v>-9999</c:v>
                </c:pt>
                <c:pt idx="877">
                  <c:v>-9999</c:v>
                </c:pt>
                <c:pt idx="878">
                  <c:v>-9999</c:v>
                </c:pt>
                <c:pt idx="879">
                  <c:v>-9999</c:v>
                </c:pt>
                <c:pt idx="880">
                  <c:v>-9999</c:v>
                </c:pt>
                <c:pt idx="881">
                  <c:v>-9999</c:v>
                </c:pt>
                <c:pt idx="882">
                  <c:v>-9999</c:v>
                </c:pt>
                <c:pt idx="883">
                  <c:v>-9999</c:v>
                </c:pt>
                <c:pt idx="884">
                  <c:v>-9999</c:v>
                </c:pt>
                <c:pt idx="885">
                  <c:v>-9999</c:v>
                </c:pt>
                <c:pt idx="886">
                  <c:v>-9999</c:v>
                </c:pt>
                <c:pt idx="887">
                  <c:v>-9999</c:v>
                </c:pt>
                <c:pt idx="888">
                  <c:v>-9999</c:v>
                </c:pt>
                <c:pt idx="889">
                  <c:v>-9999</c:v>
                </c:pt>
                <c:pt idx="890">
                  <c:v>-9999</c:v>
                </c:pt>
                <c:pt idx="891">
                  <c:v>-9999</c:v>
                </c:pt>
                <c:pt idx="892">
                  <c:v>-9999</c:v>
                </c:pt>
                <c:pt idx="893">
                  <c:v>-9999</c:v>
                </c:pt>
                <c:pt idx="894">
                  <c:v>-9999</c:v>
                </c:pt>
                <c:pt idx="895">
                  <c:v>-9999</c:v>
                </c:pt>
                <c:pt idx="896">
                  <c:v>-9999</c:v>
                </c:pt>
                <c:pt idx="897">
                  <c:v>-9999</c:v>
                </c:pt>
                <c:pt idx="898">
                  <c:v>-9999</c:v>
                </c:pt>
                <c:pt idx="899">
                  <c:v>-9999</c:v>
                </c:pt>
                <c:pt idx="900">
                  <c:v>-9999</c:v>
                </c:pt>
                <c:pt idx="901">
                  <c:v>-9999</c:v>
                </c:pt>
                <c:pt idx="902">
                  <c:v>-9999</c:v>
                </c:pt>
                <c:pt idx="903">
                  <c:v>-9999</c:v>
                </c:pt>
                <c:pt idx="904">
                  <c:v>-9999</c:v>
                </c:pt>
                <c:pt idx="905">
                  <c:v>-9999</c:v>
                </c:pt>
                <c:pt idx="906">
                  <c:v>-9999</c:v>
                </c:pt>
                <c:pt idx="907">
                  <c:v>-9999</c:v>
                </c:pt>
                <c:pt idx="908">
                  <c:v>-9999</c:v>
                </c:pt>
                <c:pt idx="909">
                  <c:v>-9999</c:v>
                </c:pt>
                <c:pt idx="910">
                  <c:v>-9999</c:v>
                </c:pt>
                <c:pt idx="911">
                  <c:v>-9999</c:v>
                </c:pt>
                <c:pt idx="912">
                  <c:v>-9999</c:v>
                </c:pt>
                <c:pt idx="913">
                  <c:v>-9999</c:v>
                </c:pt>
                <c:pt idx="914">
                  <c:v>-9999</c:v>
                </c:pt>
                <c:pt idx="915">
                  <c:v>-9999</c:v>
                </c:pt>
                <c:pt idx="916">
                  <c:v>-9999</c:v>
                </c:pt>
                <c:pt idx="917">
                  <c:v>-9999</c:v>
                </c:pt>
                <c:pt idx="918">
                  <c:v>-9999</c:v>
                </c:pt>
                <c:pt idx="919">
                  <c:v>-9999</c:v>
                </c:pt>
                <c:pt idx="920">
                  <c:v>-9999</c:v>
                </c:pt>
                <c:pt idx="921">
                  <c:v>-9999</c:v>
                </c:pt>
                <c:pt idx="922">
                  <c:v>-9999</c:v>
                </c:pt>
                <c:pt idx="923">
                  <c:v>-9999</c:v>
                </c:pt>
                <c:pt idx="924">
                  <c:v>-9999</c:v>
                </c:pt>
                <c:pt idx="925">
                  <c:v>-9999</c:v>
                </c:pt>
                <c:pt idx="926">
                  <c:v>-9999</c:v>
                </c:pt>
                <c:pt idx="927">
                  <c:v>-9999</c:v>
                </c:pt>
                <c:pt idx="928">
                  <c:v>-9999</c:v>
                </c:pt>
                <c:pt idx="929">
                  <c:v>-9999</c:v>
                </c:pt>
                <c:pt idx="930">
                  <c:v>-9999</c:v>
                </c:pt>
                <c:pt idx="931">
                  <c:v>-9999</c:v>
                </c:pt>
                <c:pt idx="932">
                  <c:v>-9999</c:v>
                </c:pt>
                <c:pt idx="933">
                  <c:v>-9999</c:v>
                </c:pt>
                <c:pt idx="934">
                  <c:v>-9999</c:v>
                </c:pt>
                <c:pt idx="935">
                  <c:v>-9999</c:v>
                </c:pt>
                <c:pt idx="936">
                  <c:v>-9999</c:v>
                </c:pt>
                <c:pt idx="937">
                  <c:v>-9999</c:v>
                </c:pt>
                <c:pt idx="938">
                  <c:v>-9999</c:v>
                </c:pt>
                <c:pt idx="939">
                  <c:v>-9999</c:v>
                </c:pt>
                <c:pt idx="940">
                  <c:v>-9999</c:v>
                </c:pt>
                <c:pt idx="941">
                  <c:v>-9999</c:v>
                </c:pt>
                <c:pt idx="942">
                  <c:v>-9999</c:v>
                </c:pt>
                <c:pt idx="943">
                  <c:v>-9999</c:v>
                </c:pt>
                <c:pt idx="944">
                  <c:v>-9999</c:v>
                </c:pt>
                <c:pt idx="945">
                  <c:v>-9999</c:v>
                </c:pt>
                <c:pt idx="946">
                  <c:v>-9999</c:v>
                </c:pt>
                <c:pt idx="947">
                  <c:v>-9999</c:v>
                </c:pt>
                <c:pt idx="948">
                  <c:v>-9999</c:v>
                </c:pt>
                <c:pt idx="949">
                  <c:v>-9999</c:v>
                </c:pt>
                <c:pt idx="950">
                  <c:v>-9999</c:v>
                </c:pt>
                <c:pt idx="951">
                  <c:v>-9999</c:v>
                </c:pt>
                <c:pt idx="952">
                  <c:v>-9999</c:v>
                </c:pt>
                <c:pt idx="953">
                  <c:v>-9999</c:v>
                </c:pt>
                <c:pt idx="954">
                  <c:v>-9999</c:v>
                </c:pt>
                <c:pt idx="955">
                  <c:v>-9999</c:v>
                </c:pt>
                <c:pt idx="956">
                  <c:v>-9999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B91-463E-8531-5274EA8724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1964856"/>
        <c:axId val="1"/>
      </c:scatterChart>
      <c:valAx>
        <c:axId val="671964856"/>
        <c:scaling>
          <c:orientation val="minMax"/>
          <c:max val="12000"/>
          <c:min val="-8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085559817843284"/>
              <c:y val="0.859043670073155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4"/>
          <c:min val="-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735042735042735E-2"/>
              <c:y val="0.356383537164237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71964856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45470157255984023"/>
          <c:y val="0.93085218071145359"/>
          <c:w val="0.52136841869125328"/>
          <c:h val="0.9840436700731557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Z Dra -- O-C Diagram</a:t>
            </a:r>
          </a:p>
        </c:rich>
      </c:tx>
      <c:layout>
        <c:manualLayout>
          <c:xMode val="edge"/>
          <c:yMode val="edge"/>
          <c:x val="0.40524433849821218"/>
          <c:y val="2.76422764227642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351609058402856E-2"/>
          <c:y val="7.9674923264296343E-2"/>
          <c:w val="0.85697258641239571"/>
          <c:h val="0.81951349643276239"/>
        </c:manualLayout>
      </c:layout>
      <c:scatterChart>
        <c:scatterStyle val="lineMarker"/>
        <c:varyColors val="0"/>
        <c:ser>
          <c:idx val="0"/>
          <c:order val="0"/>
          <c:tx>
            <c:strRef>
              <c:f>'B (2)'!$H$20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'B (2)'!$F$21:$F$977</c:f>
              <c:numCache>
                <c:formatCode>General</c:formatCode>
                <c:ptCount val="957"/>
                <c:pt idx="0">
                  <c:v>-6373</c:v>
                </c:pt>
                <c:pt idx="1">
                  <c:v>-3839</c:v>
                </c:pt>
                <c:pt idx="2">
                  <c:v>-3402</c:v>
                </c:pt>
                <c:pt idx="3">
                  <c:v>-3377</c:v>
                </c:pt>
                <c:pt idx="4">
                  <c:v>-3361</c:v>
                </c:pt>
                <c:pt idx="5">
                  <c:v>-3360</c:v>
                </c:pt>
                <c:pt idx="6">
                  <c:v>-3349</c:v>
                </c:pt>
                <c:pt idx="7">
                  <c:v>-3335</c:v>
                </c:pt>
                <c:pt idx="8">
                  <c:v>-3333</c:v>
                </c:pt>
                <c:pt idx="9">
                  <c:v>-3324</c:v>
                </c:pt>
                <c:pt idx="10">
                  <c:v>-3251</c:v>
                </c:pt>
                <c:pt idx="11">
                  <c:v>-3212</c:v>
                </c:pt>
                <c:pt idx="12">
                  <c:v>-3173</c:v>
                </c:pt>
                <c:pt idx="13">
                  <c:v>-3167</c:v>
                </c:pt>
                <c:pt idx="14">
                  <c:v>-3167</c:v>
                </c:pt>
                <c:pt idx="15">
                  <c:v>-3145</c:v>
                </c:pt>
                <c:pt idx="16">
                  <c:v>-3142</c:v>
                </c:pt>
                <c:pt idx="17">
                  <c:v>-3126</c:v>
                </c:pt>
                <c:pt idx="18">
                  <c:v>-3126</c:v>
                </c:pt>
                <c:pt idx="19">
                  <c:v>-3114</c:v>
                </c:pt>
                <c:pt idx="20">
                  <c:v>-3100</c:v>
                </c:pt>
                <c:pt idx="21">
                  <c:v>-3098</c:v>
                </c:pt>
                <c:pt idx="22">
                  <c:v>-3097</c:v>
                </c:pt>
                <c:pt idx="23">
                  <c:v>-3094</c:v>
                </c:pt>
                <c:pt idx="24">
                  <c:v>-3083</c:v>
                </c:pt>
                <c:pt idx="25">
                  <c:v>-3078</c:v>
                </c:pt>
                <c:pt idx="26">
                  <c:v>-3017</c:v>
                </c:pt>
                <c:pt idx="27">
                  <c:v>-3017</c:v>
                </c:pt>
                <c:pt idx="28">
                  <c:v>-2924</c:v>
                </c:pt>
                <c:pt idx="29">
                  <c:v>-2921</c:v>
                </c:pt>
                <c:pt idx="30">
                  <c:v>-2894</c:v>
                </c:pt>
                <c:pt idx="31">
                  <c:v>-2868</c:v>
                </c:pt>
                <c:pt idx="32">
                  <c:v>-2865</c:v>
                </c:pt>
                <c:pt idx="33">
                  <c:v>-2860</c:v>
                </c:pt>
                <c:pt idx="34">
                  <c:v>-2821</c:v>
                </c:pt>
                <c:pt idx="35">
                  <c:v>-2819</c:v>
                </c:pt>
                <c:pt idx="36">
                  <c:v>-2818</c:v>
                </c:pt>
                <c:pt idx="37">
                  <c:v>-2809</c:v>
                </c:pt>
                <c:pt idx="38">
                  <c:v>-2793</c:v>
                </c:pt>
                <c:pt idx="39">
                  <c:v>-2753</c:v>
                </c:pt>
                <c:pt idx="40">
                  <c:v>-2725</c:v>
                </c:pt>
                <c:pt idx="41">
                  <c:v>-2647</c:v>
                </c:pt>
                <c:pt idx="42">
                  <c:v>-2644</c:v>
                </c:pt>
                <c:pt idx="43">
                  <c:v>-2638</c:v>
                </c:pt>
                <c:pt idx="44">
                  <c:v>-2616</c:v>
                </c:pt>
                <c:pt idx="45">
                  <c:v>-2616</c:v>
                </c:pt>
                <c:pt idx="46">
                  <c:v>-2616</c:v>
                </c:pt>
                <c:pt idx="47">
                  <c:v>-2616</c:v>
                </c:pt>
                <c:pt idx="48">
                  <c:v>-2613</c:v>
                </c:pt>
                <c:pt idx="49">
                  <c:v>-2605</c:v>
                </c:pt>
                <c:pt idx="50">
                  <c:v>-2605</c:v>
                </c:pt>
                <c:pt idx="51">
                  <c:v>-2605</c:v>
                </c:pt>
                <c:pt idx="52">
                  <c:v>-2577</c:v>
                </c:pt>
                <c:pt idx="53">
                  <c:v>-2550</c:v>
                </c:pt>
                <c:pt idx="54">
                  <c:v>-2496</c:v>
                </c:pt>
                <c:pt idx="55">
                  <c:v>-2494</c:v>
                </c:pt>
                <c:pt idx="56">
                  <c:v>-2491</c:v>
                </c:pt>
                <c:pt idx="57">
                  <c:v>-2485</c:v>
                </c:pt>
                <c:pt idx="58">
                  <c:v>-2468</c:v>
                </c:pt>
                <c:pt idx="59">
                  <c:v>-2454</c:v>
                </c:pt>
                <c:pt idx="60">
                  <c:v>-2426</c:v>
                </c:pt>
                <c:pt idx="61">
                  <c:v>-2407</c:v>
                </c:pt>
                <c:pt idx="62">
                  <c:v>-2281</c:v>
                </c:pt>
                <c:pt idx="63">
                  <c:v>-2252</c:v>
                </c:pt>
                <c:pt idx="64">
                  <c:v>-2241</c:v>
                </c:pt>
                <c:pt idx="65">
                  <c:v>-2096</c:v>
                </c:pt>
                <c:pt idx="66">
                  <c:v>-2074</c:v>
                </c:pt>
                <c:pt idx="67">
                  <c:v>-2012</c:v>
                </c:pt>
                <c:pt idx="68">
                  <c:v>-1794</c:v>
                </c:pt>
                <c:pt idx="69">
                  <c:v>-1780</c:v>
                </c:pt>
                <c:pt idx="70">
                  <c:v>-1769</c:v>
                </c:pt>
                <c:pt idx="71">
                  <c:v>-1741</c:v>
                </c:pt>
                <c:pt idx="72">
                  <c:v>-1724</c:v>
                </c:pt>
                <c:pt idx="73">
                  <c:v>-1674</c:v>
                </c:pt>
                <c:pt idx="74">
                  <c:v>-1649</c:v>
                </c:pt>
                <c:pt idx="75">
                  <c:v>-1638</c:v>
                </c:pt>
                <c:pt idx="76">
                  <c:v>-1581</c:v>
                </c:pt>
                <c:pt idx="77">
                  <c:v>-1570</c:v>
                </c:pt>
                <c:pt idx="78">
                  <c:v>-1474</c:v>
                </c:pt>
                <c:pt idx="79">
                  <c:v>-1330</c:v>
                </c:pt>
                <c:pt idx="80">
                  <c:v>-1319</c:v>
                </c:pt>
                <c:pt idx="81">
                  <c:v>-1215</c:v>
                </c:pt>
                <c:pt idx="82">
                  <c:v>-1205</c:v>
                </c:pt>
                <c:pt idx="83">
                  <c:v>-1176</c:v>
                </c:pt>
                <c:pt idx="84">
                  <c:v>-1109</c:v>
                </c:pt>
                <c:pt idx="85">
                  <c:v>-1050</c:v>
                </c:pt>
                <c:pt idx="86">
                  <c:v>-997</c:v>
                </c:pt>
                <c:pt idx="87">
                  <c:v>-994</c:v>
                </c:pt>
                <c:pt idx="88">
                  <c:v>-988</c:v>
                </c:pt>
                <c:pt idx="89">
                  <c:v>-936</c:v>
                </c:pt>
                <c:pt idx="90">
                  <c:v>-882</c:v>
                </c:pt>
                <c:pt idx="91">
                  <c:v>-793</c:v>
                </c:pt>
                <c:pt idx="92">
                  <c:v>-778</c:v>
                </c:pt>
                <c:pt idx="93">
                  <c:v>-776</c:v>
                </c:pt>
                <c:pt idx="94">
                  <c:v>-765</c:v>
                </c:pt>
                <c:pt idx="95">
                  <c:v>-765</c:v>
                </c:pt>
                <c:pt idx="96">
                  <c:v>-717</c:v>
                </c:pt>
                <c:pt idx="97">
                  <c:v>-706</c:v>
                </c:pt>
                <c:pt idx="98">
                  <c:v>-703</c:v>
                </c:pt>
                <c:pt idx="99">
                  <c:v>-667</c:v>
                </c:pt>
                <c:pt idx="100">
                  <c:v>-658</c:v>
                </c:pt>
                <c:pt idx="101">
                  <c:v>-558</c:v>
                </c:pt>
                <c:pt idx="102">
                  <c:v>-532</c:v>
                </c:pt>
                <c:pt idx="103">
                  <c:v>-488</c:v>
                </c:pt>
                <c:pt idx="104">
                  <c:v>-485</c:v>
                </c:pt>
                <c:pt idx="105">
                  <c:v>-467</c:v>
                </c:pt>
                <c:pt idx="106">
                  <c:v>-467</c:v>
                </c:pt>
                <c:pt idx="107">
                  <c:v>-467</c:v>
                </c:pt>
                <c:pt idx="108">
                  <c:v>-451</c:v>
                </c:pt>
                <c:pt idx="109">
                  <c:v>-445</c:v>
                </c:pt>
                <c:pt idx="110">
                  <c:v>-443</c:v>
                </c:pt>
                <c:pt idx="111">
                  <c:v>-437</c:v>
                </c:pt>
                <c:pt idx="112">
                  <c:v>-415</c:v>
                </c:pt>
                <c:pt idx="113">
                  <c:v>-414</c:v>
                </c:pt>
                <c:pt idx="114">
                  <c:v>-414</c:v>
                </c:pt>
                <c:pt idx="115">
                  <c:v>-401</c:v>
                </c:pt>
                <c:pt idx="116">
                  <c:v>-400</c:v>
                </c:pt>
                <c:pt idx="117">
                  <c:v>-398</c:v>
                </c:pt>
                <c:pt idx="118">
                  <c:v>-398</c:v>
                </c:pt>
                <c:pt idx="119">
                  <c:v>-397</c:v>
                </c:pt>
                <c:pt idx="120">
                  <c:v>-387</c:v>
                </c:pt>
                <c:pt idx="121">
                  <c:v>-361</c:v>
                </c:pt>
                <c:pt idx="122">
                  <c:v>-356</c:v>
                </c:pt>
                <c:pt idx="123">
                  <c:v>-336</c:v>
                </c:pt>
                <c:pt idx="124">
                  <c:v>-252</c:v>
                </c:pt>
                <c:pt idx="125">
                  <c:v>-211</c:v>
                </c:pt>
                <c:pt idx="126">
                  <c:v>-208</c:v>
                </c:pt>
                <c:pt idx="127">
                  <c:v>-137</c:v>
                </c:pt>
                <c:pt idx="128">
                  <c:v>-129</c:v>
                </c:pt>
                <c:pt idx="129">
                  <c:v>-73</c:v>
                </c:pt>
                <c:pt idx="130">
                  <c:v>-14</c:v>
                </c:pt>
                <c:pt idx="131">
                  <c:v>-8</c:v>
                </c:pt>
                <c:pt idx="132">
                  <c:v>0</c:v>
                </c:pt>
                <c:pt idx="133">
                  <c:v>83</c:v>
                </c:pt>
                <c:pt idx="134">
                  <c:v>117</c:v>
                </c:pt>
                <c:pt idx="135">
                  <c:v>128</c:v>
                </c:pt>
                <c:pt idx="136">
                  <c:v>128</c:v>
                </c:pt>
                <c:pt idx="137">
                  <c:v>140</c:v>
                </c:pt>
                <c:pt idx="138">
                  <c:v>178</c:v>
                </c:pt>
                <c:pt idx="139">
                  <c:v>209</c:v>
                </c:pt>
                <c:pt idx="140">
                  <c:v>302</c:v>
                </c:pt>
                <c:pt idx="141">
                  <c:v>318</c:v>
                </c:pt>
                <c:pt idx="142">
                  <c:v>343</c:v>
                </c:pt>
                <c:pt idx="143">
                  <c:v>343</c:v>
                </c:pt>
                <c:pt idx="144">
                  <c:v>360</c:v>
                </c:pt>
                <c:pt idx="145">
                  <c:v>361</c:v>
                </c:pt>
                <c:pt idx="146">
                  <c:v>363</c:v>
                </c:pt>
                <c:pt idx="147">
                  <c:v>389</c:v>
                </c:pt>
                <c:pt idx="148">
                  <c:v>400</c:v>
                </c:pt>
                <c:pt idx="149">
                  <c:v>402</c:v>
                </c:pt>
                <c:pt idx="150">
                  <c:v>403</c:v>
                </c:pt>
                <c:pt idx="151">
                  <c:v>430</c:v>
                </c:pt>
                <c:pt idx="152">
                  <c:v>492</c:v>
                </c:pt>
                <c:pt idx="153">
                  <c:v>492</c:v>
                </c:pt>
                <c:pt idx="154">
                  <c:v>492</c:v>
                </c:pt>
                <c:pt idx="155">
                  <c:v>512</c:v>
                </c:pt>
                <c:pt idx="156">
                  <c:v>564</c:v>
                </c:pt>
                <c:pt idx="157">
                  <c:v>581</c:v>
                </c:pt>
                <c:pt idx="158">
                  <c:v>592</c:v>
                </c:pt>
                <c:pt idx="159">
                  <c:v>604</c:v>
                </c:pt>
                <c:pt idx="160">
                  <c:v>620</c:v>
                </c:pt>
                <c:pt idx="161">
                  <c:v>621</c:v>
                </c:pt>
                <c:pt idx="162">
                  <c:v>651</c:v>
                </c:pt>
                <c:pt idx="163">
                  <c:v>665</c:v>
                </c:pt>
                <c:pt idx="164">
                  <c:v>679</c:v>
                </c:pt>
                <c:pt idx="165">
                  <c:v>707</c:v>
                </c:pt>
                <c:pt idx="166">
                  <c:v>707</c:v>
                </c:pt>
                <c:pt idx="167">
                  <c:v>707</c:v>
                </c:pt>
                <c:pt idx="168">
                  <c:v>707</c:v>
                </c:pt>
                <c:pt idx="169">
                  <c:v>735</c:v>
                </c:pt>
                <c:pt idx="170">
                  <c:v>783</c:v>
                </c:pt>
                <c:pt idx="171">
                  <c:v>814</c:v>
                </c:pt>
                <c:pt idx="172">
                  <c:v>830</c:v>
                </c:pt>
                <c:pt idx="173">
                  <c:v>878</c:v>
                </c:pt>
                <c:pt idx="174">
                  <c:v>878</c:v>
                </c:pt>
                <c:pt idx="175">
                  <c:v>878</c:v>
                </c:pt>
                <c:pt idx="176">
                  <c:v>897</c:v>
                </c:pt>
                <c:pt idx="177">
                  <c:v>903</c:v>
                </c:pt>
                <c:pt idx="178">
                  <c:v>911</c:v>
                </c:pt>
                <c:pt idx="179">
                  <c:v>912</c:v>
                </c:pt>
                <c:pt idx="180">
                  <c:v>953</c:v>
                </c:pt>
                <c:pt idx="181">
                  <c:v>984</c:v>
                </c:pt>
                <c:pt idx="182">
                  <c:v>998</c:v>
                </c:pt>
                <c:pt idx="183">
                  <c:v>1006</c:v>
                </c:pt>
                <c:pt idx="184">
                  <c:v>1021</c:v>
                </c:pt>
                <c:pt idx="185">
                  <c:v>1102</c:v>
                </c:pt>
                <c:pt idx="186">
                  <c:v>1107</c:v>
                </c:pt>
                <c:pt idx="187">
                  <c:v>1110</c:v>
                </c:pt>
                <c:pt idx="188">
                  <c:v>1110</c:v>
                </c:pt>
                <c:pt idx="189">
                  <c:v>1110</c:v>
                </c:pt>
                <c:pt idx="190">
                  <c:v>1119</c:v>
                </c:pt>
                <c:pt idx="191">
                  <c:v>1122</c:v>
                </c:pt>
                <c:pt idx="192">
                  <c:v>1125</c:v>
                </c:pt>
                <c:pt idx="193">
                  <c:v>1146</c:v>
                </c:pt>
                <c:pt idx="194">
                  <c:v>1147</c:v>
                </c:pt>
                <c:pt idx="195">
                  <c:v>1150</c:v>
                </c:pt>
                <c:pt idx="196">
                  <c:v>1155</c:v>
                </c:pt>
                <c:pt idx="197">
                  <c:v>1163</c:v>
                </c:pt>
                <c:pt idx="198">
                  <c:v>1174</c:v>
                </c:pt>
                <c:pt idx="199">
                  <c:v>1174</c:v>
                </c:pt>
                <c:pt idx="200">
                  <c:v>1188</c:v>
                </c:pt>
                <c:pt idx="201">
                  <c:v>1191</c:v>
                </c:pt>
                <c:pt idx="202">
                  <c:v>1202</c:v>
                </c:pt>
                <c:pt idx="203">
                  <c:v>1269</c:v>
                </c:pt>
                <c:pt idx="204">
                  <c:v>1278</c:v>
                </c:pt>
                <c:pt idx="205">
                  <c:v>1309</c:v>
                </c:pt>
                <c:pt idx="206">
                  <c:v>1339</c:v>
                </c:pt>
                <c:pt idx="207">
                  <c:v>1345</c:v>
                </c:pt>
                <c:pt idx="208">
                  <c:v>1359</c:v>
                </c:pt>
                <c:pt idx="209">
                  <c:v>1364</c:v>
                </c:pt>
                <c:pt idx="210">
                  <c:v>1365</c:v>
                </c:pt>
                <c:pt idx="211">
                  <c:v>1378</c:v>
                </c:pt>
                <c:pt idx="212">
                  <c:v>1384</c:v>
                </c:pt>
                <c:pt idx="213">
                  <c:v>1406</c:v>
                </c:pt>
                <c:pt idx="214">
                  <c:v>1437</c:v>
                </c:pt>
                <c:pt idx="215">
                  <c:v>1465</c:v>
                </c:pt>
                <c:pt idx="216">
                  <c:v>1465</c:v>
                </c:pt>
                <c:pt idx="217">
                  <c:v>1490</c:v>
                </c:pt>
                <c:pt idx="218">
                  <c:v>1521</c:v>
                </c:pt>
                <c:pt idx="219">
                  <c:v>1591</c:v>
                </c:pt>
                <c:pt idx="220">
                  <c:v>1611</c:v>
                </c:pt>
                <c:pt idx="221">
                  <c:v>1638</c:v>
                </c:pt>
                <c:pt idx="222">
                  <c:v>1641</c:v>
                </c:pt>
                <c:pt idx="223">
                  <c:v>1641</c:v>
                </c:pt>
                <c:pt idx="224">
                  <c:v>1645</c:v>
                </c:pt>
                <c:pt idx="225">
                  <c:v>1653</c:v>
                </c:pt>
                <c:pt idx="226">
                  <c:v>1745</c:v>
                </c:pt>
                <c:pt idx="227">
                  <c:v>1753</c:v>
                </c:pt>
                <c:pt idx="228">
                  <c:v>1798</c:v>
                </c:pt>
                <c:pt idx="229">
                  <c:v>1823</c:v>
                </c:pt>
                <c:pt idx="230">
                  <c:v>1860</c:v>
                </c:pt>
                <c:pt idx="231">
                  <c:v>1863</c:v>
                </c:pt>
                <c:pt idx="232">
                  <c:v>1863</c:v>
                </c:pt>
                <c:pt idx="233">
                  <c:v>1882</c:v>
                </c:pt>
                <c:pt idx="234">
                  <c:v>1885</c:v>
                </c:pt>
                <c:pt idx="235">
                  <c:v>1887</c:v>
                </c:pt>
                <c:pt idx="236">
                  <c:v>1910</c:v>
                </c:pt>
                <c:pt idx="237">
                  <c:v>1913</c:v>
                </c:pt>
                <c:pt idx="238">
                  <c:v>1947</c:v>
                </c:pt>
                <c:pt idx="239">
                  <c:v>1949</c:v>
                </c:pt>
                <c:pt idx="240">
                  <c:v>1967</c:v>
                </c:pt>
                <c:pt idx="241">
                  <c:v>1972</c:v>
                </c:pt>
                <c:pt idx="242">
                  <c:v>1983</c:v>
                </c:pt>
                <c:pt idx="243">
                  <c:v>1997</c:v>
                </c:pt>
                <c:pt idx="244">
                  <c:v>2006</c:v>
                </c:pt>
                <c:pt idx="245">
                  <c:v>2014</c:v>
                </c:pt>
                <c:pt idx="246">
                  <c:v>2030</c:v>
                </c:pt>
                <c:pt idx="247">
                  <c:v>2033</c:v>
                </c:pt>
                <c:pt idx="248">
                  <c:v>2061</c:v>
                </c:pt>
                <c:pt idx="249">
                  <c:v>2067</c:v>
                </c:pt>
                <c:pt idx="250">
                  <c:v>2081</c:v>
                </c:pt>
                <c:pt idx="251">
                  <c:v>2097</c:v>
                </c:pt>
                <c:pt idx="252">
                  <c:v>2097</c:v>
                </c:pt>
                <c:pt idx="253">
                  <c:v>2100</c:v>
                </c:pt>
                <c:pt idx="254">
                  <c:v>2139</c:v>
                </c:pt>
                <c:pt idx="255">
                  <c:v>2167</c:v>
                </c:pt>
                <c:pt idx="256">
                  <c:v>2188</c:v>
                </c:pt>
                <c:pt idx="257">
                  <c:v>2190</c:v>
                </c:pt>
                <c:pt idx="258">
                  <c:v>2207</c:v>
                </c:pt>
                <c:pt idx="259">
                  <c:v>2223</c:v>
                </c:pt>
                <c:pt idx="260">
                  <c:v>2268</c:v>
                </c:pt>
                <c:pt idx="261">
                  <c:v>2280</c:v>
                </c:pt>
                <c:pt idx="262">
                  <c:v>2296</c:v>
                </c:pt>
                <c:pt idx="263">
                  <c:v>2296</c:v>
                </c:pt>
                <c:pt idx="264">
                  <c:v>2335</c:v>
                </c:pt>
                <c:pt idx="265">
                  <c:v>2335</c:v>
                </c:pt>
                <c:pt idx="266">
                  <c:v>2344</c:v>
                </c:pt>
                <c:pt idx="267">
                  <c:v>2349</c:v>
                </c:pt>
                <c:pt idx="268">
                  <c:v>2402</c:v>
                </c:pt>
                <c:pt idx="269">
                  <c:v>2430</c:v>
                </c:pt>
                <c:pt idx="270">
                  <c:v>2465</c:v>
                </c:pt>
                <c:pt idx="271">
                  <c:v>2497</c:v>
                </c:pt>
                <c:pt idx="272">
                  <c:v>2534</c:v>
                </c:pt>
                <c:pt idx="273">
                  <c:v>2534</c:v>
                </c:pt>
                <c:pt idx="274">
                  <c:v>2601</c:v>
                </c:pt>
                <c:pt idx="275">
                  <c:v>2601</c:v>
                </c:pt>
                <c:pt idx="276">
                  <c:v>2604</c:v>
                </c:pt>
                <c:pt idx="277">
                  <c:v>2612</c:v>
                </c:pt>
                <c:pt idx="278">
                  <c:v>2690</c:v>
                </c:pt>
                <c:pt idx="279">
                  <c:v>2750</c:v>
                </c:pt>
                <c:pt idx="280">
                  <c:v>2755</c:v>
                </c:pt>
                <c:pt idx="281">
                  <c:v>2780</c:v>
                </c:pt>
                <c:pt idx="282">
                  <c:v>2791</c:v>
                </c:pt>
                <c:pt idx="283">
                  <c:v>2823</c:v>
                </c:pt>
                <c:pt idx="284">
                  <c:v>2836</c:v>
                </c:pt>
                <c:pt idx="285">
                  <c:v>2839</c:v>
                </c:pt>
                <c:pt idx="286">
                  <c:v>2850</c:v>
                </c:pt>
                <c:pt idx="287">
                  <c:v>2859</c:v>
                </c:pt>
                <c:pt idx="288">
                  <c:v>2934</c:v>
                </c:pt>
                <c:pt idx="289">
                  <c:v>2965</c:v>
                </c:pt>
                <c:pt idx="290">
                  <c:v>2995</c:v>
                </c:pt>
                <c:pt idx="291">
                  <c:v>3015</c:v>
                </c:pt>
                <c:pt idx="292">
                  <c:v>3057</c:v>
                </c:pt>
                <c:pt idx="293">
                  <c:v>3058</c:v>
                </c:pt>
                <c:pt idx="294">
                  <c:v>3058</c:v>
                </c:pt>
                <c:pt idx="295">
                  <c:v>3069</c:v>
                </c:pt>
                <c:pt idx="296">
                  <c:v>3161</c:v>
                </c:pt>
                <c:pt idx="297">
                  <c:v>3188</c:v>
                </c:pt>
                <c:pt idx="298">
                  <c:v>3240</c:v>
                </c:pt>
                <c:pt idx="299">
                  <c:v>3275</c:v>
                </c:pt>
                <c:pt idx="300">
                  <c:v>3287</c:v>
                </c:pt>
                <c:pt idx="301">
                  <c:v>3303</c:v>
                </c:pt>
                <c:pt idx="302">
                  <c:v>3303</c:v>
                </c:pt>
                <c:pt idx="303">
                  <c:v>3317</c:v>
                </c:pt>
                <c:pt idx="304">
                  <c:v>3401</c:v>
                </c:pt>
                <c:pt idx="305">
                  <c:v>3477</c:v>
                </c:pt>
                <c:pt idx="306">
                  <c:v>3483</c:v>
                </c:pt>
                <c:pt idx="307">
                  <c:v>3533</c:v>
                </c:pt>
                <c:pt idx="308">
                  <c:v>3580</c:v>
                </c:pt>
                <c:pt idx="309">
                  <c:v>3608</c:v>
                </c:pt>
                <c:pt idx="310">
                  <c:v>3756</c:v>
                </c:pt>
                <c:pt idx="311">
                  <c:v>3821</c:v>
                </c:pt>
                <c:pt idx="312">
                  <c:v>3840</c:v>
                </c:pt>
                <c:pt idx="313">
                  <c:v>3844</c:v>
                </c:pt>
                <c:pt idx="314">
                  <c:v>3883</c:v>
                </c:pt>
                <c:pt idx="315">
                  <c:v>3919</c:v>
                </c:pt>
                <c:pt idx="316">
                  <c:v>3989</c:v>
                </c:pt>
                <c:pt idx="317">
                  <c:v>4023</c:v>
                </c:pt>
                <c:pt idx="318">
                  <c:v>4059</c:v>
                </c:pt>
                <c:pt idx="319">
                  <c:v>4095</c:v>
                </c:pt>
                <c:pt idx="320">
                  <c:v>4120</c:v>
                </c:pt>
                <c:pt idx="321">
                  <c:v>4129</c:v>
                </c:pt>
                <c:pt idx="322">
                  <c:v>4179</c:v>
                </c:pt>
                <c:pt idx="323">
                  <c:v>4199</c:v>
                </c:pt>
                <c:pt idx="324">
                  <c:v>4252</c:v>
                </c:pt>
                <c:pt idx="325">
                  <c:v>4255</c:v>
                </c:pt>
                <c:pt idx="326">
                  <c:v>4261</c:v>
                </c:pt>
                <c:pt idx="327">
                  <c:v>4325</c:v>
                </c:pt>
                <c:pt idx="328">
                  <c:v>4378</c:v>
                </c:pt>
                <c:pt idx="329">
                  <c:v>4384</c:v>
                </c:pt>
                <c:pt idx="330">
                  <c:v>4400</c:v>
                </c:pt>
                <c:pt idx="331">
                  <c:v>4412</c:v>
                </c:pt>
                <c:pt idx="332">
                  <c:v>4439</c:v>
                </c:pt>
                <c:pt idx="333">
                  <c:v>4470</c:v>
                </c:pt>
                <c:pt idx="334">
                  <c:v>4490</c:v>
                </c:pt>
                <c:pt idx="335">
                  <c:v>4517</c:v>
                </c:pt>
                <c:pt idx="336">
                  <c:v>4557</c:v>
                </c:pt>
                <c:pt idx="337">
                  <c:v>4585</c:v>
                </c:pt>
                <c:pt idx="338">
                  <c:v>4599</c:v>
                </c:pt>
                <c:pt idx="339">
                  <c:v>4624</c:v>
                </c:pt>
                <c:pt idx="340">
                  <c:v>4627</c:v>
                </c:pt>
                <c:pt idx="341">
                  <c:v>4632</c:v>
                </c:pt>
                <c:pt idx="342">
                  <c:v>4674</c:v>
                </c:pt>
                <c:pt idx="343">
                  <c:v>4674</c:v>
                </c:pt>
                <c:pt idx="344">
                  <c:v>4692</c:v>
                </c:pt>
                <c:pt idx="345">
                  <c:v>4730</c:v>
                </c:pt>
                <c:pt idx="346">
                  <c:v>4750</c:v>
                </c:pt>
                <c:pt idx="347">
                  <c:v>4756</c:v>
                </c:pt>
                <c:pt idx="348">
                  <c:v>4773</c:v>
                </c:pt>
                <c:pt idx="349">
                  <c:v>4834</c:v>
                </c:pt>
                <c:pt idx="350">
                  <c:v>4870</c:v>
                </c:pt>
                <c:pt idx="351">
                  <c:v>4884</c:v>
                </c:pt>
                <c:pt idx="352">
                  <c:v>4892</c:v>
                </c:pt>
                <c:pt idx="353">
                  <c:v>4932</c:v>
                </c:pt>
                <c:pt idx="354">
                  <c:v>4938</c:v>
                </c:pt>
                <c:pt idx="355">
                  <c:v>4949</c:v>
                </c:pt>
                <c:pt idx="356">
                  <c:v>4965</c:v>
                </c:pt>
                <c:pt idx="357">
                  <c:v>4988</c:v>
                </c:pt>
                <c:pt idx="358">
                  <c:v>5007</c:v>
                </c:pt>
                <c:pt idx="359">
                  <c:v>5021</c:v>
                </c:pt>
                <c:pt idx="360">
                  <c:v>5066</c:v>
                </c:pt>
                <c:pt idx="361">
                  <c:v>5144</c:v>
                </c:pt>
                <c:pt idx="362">
                  <c:v>5144</c:v>
                </c:pt>
                <c:pt idx="363">
                  <c:v>5169</c:v>
                </c:pt>
                <c:pt idx="364">
                  <c:v>5172</c:v>
                </c:pt>
                <c:pt idx="365">
                  <c:v>5214</c:v>
                </c:pt>
                <c:pt idx="366">
                  <c:v>5214</c:v>
                </c:pt>
                <c:pt idx="367">
                  <c:v>5215</c:v>
                </c:pt>
                <c:pt idx="368">
                  <c:v>5251</c:v>
                </c:pt>
                <c:pt idx="369">
                  <c:v>5254</c:v>
                </c:pt>
                <c:pt idx="370">
                  <c:v>5324</c:v>
                </c:pt>
                <c:pt idx="371">
                  <c:v>5345</c:v>
                </c:pt>
                <c:pt idx="372">
                  <c:v>5416</c:v>
                </c:pt>
                <c:pt idx="373">
                  <c:v>5450</c:v>
                </c:pt>
                <c:pt idx="374">
                  <c:v>5458</c:v>
                </c:pt>
                <c:pt idx="375">
                  <c:v>5483</c:v>
                </c:pt>
                <c:pt idx="376">
                  <c:v>5489</c:v>
                </c:pt>
                <c:pt idx="377">
                  <c:v>5489</c:v>
                </c:pt>
                <c:pt idx="378">
                  <c:v>5489</c:v>
                </c:pt>
                <c:pt idx="379">
                  <c:v>5489</c:v>
                </c:pt>
                <c:pt idx="380">
                  <c:v>5489</c:v>
                </c:pt>
                <c:pt idx="381">
                  <c:v>5514</c:v>
                </c:pt>
                <c:pt idx="382">
                  <c:v>5517</c:v>
                </c:pt>
                <c:pt idx="383">
                  <c:v>5556</c:v>
                </c:pt>
                <c:pt idx="384">
                  <c:v>5556</c:v>
                </c:pt>
                <c:pt idx="385">
                  <c:v>5626</c:v>
                </c:pt>
                <c:pt idx="386">
                  <c:v>5712</c:v>
                </c:pt>
                <c:pt idx="387">
                  <c:v>5723</c:v>
                </c:pt>
                <c:pt idx="388">
                  <c:v>5726</c:v>
                </c:pt>
                <c:pt idx="389">
                  <c:v>5825</c:v>
                </c:pt>
                <c:pt idx="390">
                  <c:v>5858</c:v>
                </c:pt>
                <c:pt idx="391">
                  <c:v>5909</c:v>
                </c:pt>
                <c:pt idx="392">
                  <c:v>5909</c:v>
                </c:pt>
                <c:pt idx="393">
                  <c:v>6012</c:v>
                </c:pt>
                <c:pt idx="394">
                  <c:v>6015</c:v>
                </c:pt>
                <c:pt idx="395">
                  <c:v>6015</c:v>
                </c:pt>
                <c:pt idx="396">
                  <c:v>6015</c:v>
                </c:pt>
                <c:pt idx="397">
                  <c:v>6018</c:v>
                </c:pt>
                <c:pt idx="398">
                  <c:v>6110</c:v>
                </c:pt>
                <c:pt idx="399">
                  <c:v>6406</c:v>
                </c:pt>
                <c:pt idx="400">
                  <c:v>6406</c:v>
                </c:pt>
                <c:pt idx="401">
                  <c:v>6406</c:v>
                </c:pt>
                <c:pt idx="402">
                  <c:v>6406</c:v>
                </c:pt>
                <c:pt idx="403">
                  <c:v>6535</c:v>
                </c:pt>
                <c:pt idx="404">
                  <c:v>6703</c:v>
                </c:pt>
                <c:pt idx="405">
                  <c:v>6706</c:v>
                </c:pt>
                <c:pt idx="406">
                  <c:v>6784</c:v>
                </c:pt>
                <c:pt idx="407">
                  <c:v>6785.5</c:v>
                </c:pt>
                <c:pt idx="408">
                  <c:v>6829</c:v>
                </c:pt>
                <c:pt idx="409">
                  <c:v>6830.5</c:v>
                </c:pt>
                <c:pt idx="410">
                  <c:v>6832</c:v>
                </c:pt>
                <c:pt idx="411">
                  <c:v>6879</c:v>
                </c:pt>
                <c:pt idx="412">
                  <c:v>6901</c:v>
                </c:pt>
                <c:pt idx="413">
                  <c:v>7153</c:v>
                </c:pt>
                <c:pt idx="414">
                  <c:v>7153</c:v>
                </c:pt>
                <c:pt idx="415">
                  <c:v>7181</c:v>
                </c:pt>
                <c:pt idx="416">
                  <c:v>7195</c:v>
                </c:pt>
                <c:pt idx="417">
                  <c:v>7217</c:v>
                </c:pt>
                <c:pt idx="418">
                  <c:v>7221.5</c:v>
                </c:pt>
                <c:pt idx="419">
                  <c:v>7243.5</c:v>
                </c:pt>
                <c:pt idx="420">
                  <c:v>7299</c:v>
                </c:pt>
                <c:pt idx="421">
                  <c:v>7314</c:v>
                </c:pt>
                <c:pt idx="422">
                  <c:v>7354</c:v>
                </c:pt>
                <c:pt idx="423">
                  <c:v>7369</c:v>
                </c:pt>
                <c:pt idx="424">
                  <c:v>7562</c:v>
                </c:pt>
                <c:pt idx="425">
                  <c:v>7562</c:v>
                </c:pt>
                <c:pt idx="426">
                  <c:v>7562</c:v>
                </c:pt>
                <c:pt idx="427">
                  <c:v>7598</c:v>
                </c:pt>
                <c:pt idx="428">
                  <c:v>7623</c:v>
                </c:pt>
                <c:pt idx="429">
                  <c:v>7634</c:v>
                </c:pt>
                <c:pt idx="430">
                  <c:v>7864</c:v>
                </c:pt>
                <c:pt idx="431">
                  <c:v>7883</c:v>
                </c:pt>
                <c:pt idx="432">
                  <c:v>8010</c:v>
                </c:pt>
                <c:pt idx="433">
                  <c:v>8189</c:v>
                </c:pt>
                <c:pt idx="434">
                  <c:v>8323</c:v>
                </c:pt>
                <c:pt idx="435">
                  <c:v>8659</c:v>
                </c:pt>
                <c:pt idx="436">
                  <c:v>8670</c:v>
                </c:pt>
                <c:pt idx="437">
                  <c:v>8715</c:v>
                </c:pt>
                <c:pt idx="438">
                  <c:v>8892.5</c:v>
                </c:pt>
                <c:pt idx="439">
                  <c:v>8892.5</c:v>
                </c:pt>
                <c:pt idx="440">
                  <c:v>8933</c:v>
                </c:pt>
                <c:pt idx="441">
                  <c:v>8947</c:v>
                </c:pt>
                <c:pt idx="442">
                  <c:v>8950</c:v>
                </c:pt>
                <c:pt idx="443">
                  <c:v>8950</c:v>
                </c:pt>
                <c:pt idx="444">
                  <c:v>8950</c:v>
                </c:pt>
                <c:pt idx="445">
                  <c:v>8988</c:v>
                </c:pt>
                <c:pt idx="446">
                  <c:v>9151</c:v>
                </c:pt>
                <c:pt idx="447">
                  <c:v>9151</c:v>
                </c:pt>
                <c:pt idx="448">
                  <c:v>9188</c:v>
                </c:pt>
                <c:pt idx="449">
                  <c:v>9196</c:v>
                </c:pt>
                <c:pt idx="450">
                  <c:v>9204</c:v>
                </c:pt>
                <c:pt idx="451">
                  <c:v>9204</c:v>
                </c:pt>
                <c:pt idx="452">
                  <c:v>9204</c:v>
                </c:pt>
                <c:pt idx="453">
                  <c:v>9219.5</c:v>
                </c:pt>
                <c:pt idx="454">
                  <c:v>9238</c:v>
                </c:pt>
                <c:pt idx="455">
                  <c:v>9254</c:v>
                </c:pt>
                <c:pt idx="456">
                  <c:v>9371</c:v>
                </c:pt>
                <c:pt idx="457">
                  <c:v>9371</c:v>
                </c:pt>
                <c:pt idx="458">
                  <c:v>9371</c:v>
                </c:pt>
                <c:pt idx="459">
                  <c:v>9472</c:v>
                </c:pt>
                <c:pt idx="460">
                  <c:v>9472</c:v>
                </c:pt>
                <c:pt idx="461">
                  <c:v>9472</c:v>
                </c:pt>
                <c:pt idx="462">
                  <c:v>9514</c:v>
                </c:pt>
                <c:pt idx="463">
                  <c:v>9514</c:v>
                </c:pt>
                <c:pt idx="464">
                  <c:v>9514</c:v>
                </c:pt>
                <c:pt idx="465">
                  <c:v>9517</c:v>
                </c:pt>
                <c:pt idx="466">
                  <c:v>9651.5</c:v>
                </c:pt>
                <c:pt idx="467">
                  <c:v>9675</c:v>
                </c:pt>
                <c:pt idx="468">
                  <c:v>9996</c:v>
                </c:pt>
              </c:numCache>
            </c:numRef>
          </c:xVal>
          <c:yVal>
            <c:numRef>
              <c:f>'B (2)'!$H$21:$H$977</c:f>
              <c:numCache>
                <c:formatCode>General</c:formatCode>
                <c:ptCount val="957"/>
                <c:pt idx="0">
                  <c:v>-2.7095772900793236E-2</c:v>
                </c:pt>
                <c:pt idx="8">
                  <c:v>-1.5667536652472336E-2</c:v>
                </c:pt>
                <c:pt idx="17">
                  <c:v>-1.6928508724959102E-2</c:v>
                </c:pt>
                <c:pt idx="18">
                  <c:v>-1.6928508724959102E-2</c:v>
                </c:pt>
                <c:pt idx="21">
                  <c:v>-1.8137722334358841E-2</c:v>
                </c:pt>
                <c:pt idx="25">
                  <c:v>-1.5858589198614936E-2</c:v>
                </c:pt>
                <c:pt idx="26">
                  <c:v>-1.5457233152119443E-2</c:v>
                </c:pt>
                <c:pt idx="27">
                  <c:v>-1.5457233152119443E-2</c:v>
                </c:pt>
                <c:pt idx="30">
                  <c:v>-2.0090564372367226E-2</c:v>
                </c:pt>
                <c:pt idx="33">
                  <c:v>-1.891603805415798E-2</c:v>
                </c:pt>
                <c:pt idx="34">
                  <c:v>-2.192172843933804E-2</c:v>
                </c:pt>
                <c:pt idx="36">
                  <c:v>-1.8229858462291304E-2</c:v>
                </c:pt>
                <c:pt idx="38">
                  <c:v>-1.8130942051357124E-2</c:v>
                </c:pt>
                <c:pt idx="65">
                  <c:v>-1.2553152359032538E-2</c:v>
                </c:pt>
                <c:pt idx="66">
                  <c:v>-2.0146105911408085E-2</c:v>
                </c:pt>
                <c:pt idx="68">
                  <c:v>-1.6238242045801599E-2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511-4607-9B3F-2857161112F1}"/>
            </c:ext>
          </c:extLst>
        </c:ser>
        <c:ser>
          <c:idx val="1"/>
          <c:order val="1"/>
          <c:tx>
            <c:strRef>
              <c:f>'B (2)'!$I$20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'B (2)'!$F$21:$F$977</c:f>
              <c:numCache>
                <c:formatCode>General</c:formatCode>
                <c:ptCount val="957"/>
                <c:pt idx="0">
                  <c:v>-6373</c:v>
                </c:pt>
                <c:pt idx="1">
                  <c:v>-3839</c:v>
                </c:pt>
                <c:pt idx="2">
                  <c:v>-3402</c:v>
                </c:pt>
                <c:pt idx="3">
                  <c:v>-3377</c:v>
                </c:pt>
                <c:pt idx="4">
                  <c:v>-3361</c:v>
                </c:pt>
                <c:pt idx="5">
                  <c:v>-3360</c:v>
                </c:pt>
                <c:pt idx="6">
                  <c:v>-3349</c:v>
                </c:pt>
                <c:pt idx="7">
                  <c:v>-3335</c:v>
                </c:pt>
                <c:pt idx="8">
                  <c:v>-3333</c:v>
                </c:pt>
                <c:pt idx="9">
                  <c:v>-3324</c:v>
                </c:pt>
                <c:pt idx="10">
                  <c:v>-3251</c:v>
                </c:pt>
                <c:pt idx="11">
                  <c:v>-3212</c:v>
                </c:pt>
                <c:pt idx="12">
                  <c:v>-3173</c:v>
                </c:pt>
                <c:pt idx="13">
                  <c:v>-3167</c:v>
                </c:pt>
                <c:pt idx="14">
                  <c:v>-3167</c:v>
                </c:pt>
                <c:pt idx="15">
                  <c:v>-3145</c:v>
                </c:pt>
                <c:pt idx="16">
                  <c:v>-3142</c:v>
                </c:pt>
                <c:pt idx="17">
                  <c:v>-3126</c:v>
                </c:pt>
                <c:pt idx="18">
                  <c:v>-3126</c:v>
                </c:pt>
                <c:pt idx="19">
                  <c:v>-3114</c:v>
                </c:pt>
                <c:pt idx="20">
                  <c:v>-3100</c:v>
                </c:pt>
                <c:pt idx="21">
                  <c:v>-3098</c:v>
                </c:pt>
                <c:pt idx="22">
                  <c:v>-3097</c:v>
                </c:pt>
                <c:pt idx="23">
                  <c:v>-3094</c:v>
                </c:pt>
                <c:pt idx="24">
                  <c:v>-3083</c:v>
                </c:pt>
                <c:pt idx="25">
                  <c:v>-3078</c:v>
                </c:pt>
                <c:pt idx="26">
                  <c:v>-3017</c:v>
                </c:pt>
                <c:pt idx="27">
                  <c:v>-3017</c:v>
                </c:pt>
                <c:pt idx="28">
                  <c:v>-2924</c:v>
                </c:pt>
                <c:pt idx="29">
                  <c:v>-2921</c:v>
                </c:pt>
                <c:pt idx="30">
                  <c:v>-2894</c:v>
                </c:pt>
                <c:pt idx="31">
                  <c:v>-2868</c:v>
                </c:pt>
                <c:pt idx="32">
                  <c:v>-2865</c:v>
                </c:pt>
                <c:pt idx="33">
                  <c:v>-2860</c:v>
                </c:pt>
                <c:pt idx="34">
                  <c:v>-2821</c:v>
                </c:pt>
                <c:pt idx="35">
                  <c:v>-2819</c:v>
                </c:pt>
                <c:pt idx="36">
                  <c:v>-2818</c:v>
                </c:pt>
                <c:pt idx="37">
                  <c:v>-2809</c:v>
                </c:pt>
                <c:pt idx="38">
                  <c:v>-2793</c:v>
                </c:pt>
                <c:pt idx="39">
                  <c:v>-2753</c:v>
                </c:pt>
                <c:pt idx="40">
                  <c:v>-2725</c:v>
                </c:pt>
                <c:pt idx="41">
                  <c:v>-2647</c:v>
                </c:pt>
                <c:pt idx="42">
                  <c:v>-2644</c:v>
                </c:pt>
                <c:pt idx="43">
                  <c:v>-2638</c:v>
                </c:pt>
                <c:pt idx="44">
                  <c:v>-2616</c:v>
                </c:pt>
                <c:pt idx="45">
                  <c:v>-2616</c:v>
                </c:pt>
                <c:pt idx="46">
                  <c:v>-2616</c:v>
                </c:pt>
                <c:pt idx="47">
                  <c:v>-2616</c:v>
                </c:pt>
                <c:pt idx="48">
                  <c:v>-2613</c:v>
                </c:pt>
                <c:pt idx="49">
                  <c:v>-2605</c:v>
                </c:pt>
                <c:pt idx="50">
                  <c:v>-2605</c:v>
                </c:pt>
                <c:pt idx="51">
                  <c:v>-2605</c:v>
                </c:pt>
                <c:pt idx="52">
                  <c:v>-2577</c:v>
                </c:pt>
                <c:pt idx="53">
                  <c:v>-2550</c:v>
                </c:pt>
                <c:pt idx="54">
                  <c:v>-2496</c:v>
                </c:pt>
                <c:pt idx="55">
                  <c:v>-2494</c:v>
                </c:pt>
                <c:pt idx="56">
                  <c:v>-2491</c:v>
                </c:pt>
                <c:pt idx="57">
                  <c:v>-2485</c:v>
                </c:pt>
                <c:pt idx="58">
                  <c:v>-2468</c:v>
                </c:pt>
                <c:pt idx="59">
                  <c:v>-2454</c:v>
                </c:pt>
                <c:pt idx="60">
                  <c:v>-2426</c:v>
                </c:pt>
                <c:pt idx="61">
                  <c:v>-2407</c:v>
                </c:pt>
                <c:pt idx="62">
                  <c:v>-2281</c:v>
                </c:pt>
                <c:pt idx="63">
                  <c:v>-2252</c:v>
                </c:pt>
                <c:pt idx="64">
                  <c:v>-2241</c:v>
                </c:pt>
                <c:pt idx="65">
                  <c:v>-2096</c:v>
                </c:pt>
                <c:pt idx="66">
                  <c:v>-2074</c:v>
                </c:pt>
                <c:pt idx="67">
                  <c:v>-2012</c:v>
                </c:pt>
                <c:pt idx="68">
                  <c:v>-1794</c:v>
                </c:pt>
                <c:pt idx="69">
                  <c:v>-1780</c:v>
                </c:pt>
                <c:pt idx="70">
                  <c:v>-1769</c:v>
                </c:pt>
                <c:pt idx="71">
                  <c:v>-1741</c:v>
                </c:pt>
                <c:pt idx="72">
                  <c:v>-1724</c:v>
                </c:pt>
                <c:pt idx="73">
                  <c:v>-1674</c:v>
                </c:pt>
                <c:pt idx="74">
                  <c:v>-1649</c:v>
                </c:pt>
                <c:pt idx="75">
                  <c:v>-1638</c:v>
                </c:pt>
                <c:pt idx="76">
                  <c:v>-1581</c:v>
                </c:pt>
                <c:pt idx="77">
                  <c:v>-1570</c:v>
                </c:pt>
                <c:pt idx="78">
                  <c:v>-1474</c:v>
                </c:pt>
                <c:pt idx="79">
                  <c:v>-1330</c:v>
                </c:pt>
                <c:pt idx="80">
                  <c:v>-1319</c:v>
                </c:pt>
                <c:pt idx="81">
                  <c:v>-1215</c:v>
                </c:pt>
                <c:pt idx="82">
                  <c:v>-1205</c:v>
                </c:pt>
                <c:pt idx="83">
                  <c:v>-1176</c:v>
                </c:pt>
                <c:pt idx="84">
                  <c:v>-1109</c:v>
                </c:pt>
                <c:pt idx="85">
                  <c:v>-1050</c:v>
                </c:pt>
                <c:pt idx="86">
                  <c:v>-997</c:v>
                </c:pt>
                <c:pt idx="87">
                  <c:v>-994</c:v>
                </c:pt>
                <c:pt idx="88">
                  <c:v>-988</c:v>
                </c:pt>
                <c:pt idx="89">
                  <c:v>-936</c:v>
                </c:pt>
                <c:pt idx="90">
                  <c:v>-882</c:v>
                </c:pt>
                <c:pt idx="91">
                  <c:v>-793</c:v>
                </c:pt>
                <c:pt idx="92">
                  <c:v>-778</c:v>
                </c:pt>
                <c:pt idx="93">
                  <c:v>-776</c:v>
                </c:pt>
                <c:pt idx="94">
                  <c:v>-765</c:v>
                </c:pt>
                <c:pt idx="95">
                  <c:v>-765</c:v>
                </c:pt>
                <c:pt idx="96">
                  <c:v>-717</c:v>
                </c:pt>
                <c:pt idx="97">
                  <c:v>-706</c:v>
                </c:pt>
                <c:pt idx="98">
                  <c:v>-703</c:v>
                </c:pt>
                <c:pt idx="99">
                  <c:v>-667</c:v>
                </c:pt>
                <c:pt idx="100">
                  <c:v>-658</c:v>
                </c:pt>
                <c:pt idx="101">
                  <c:v>-558</c:v>
                </c:pt>
                <c:pt idx="102">
                  <c:v>-532</c:v>
                </c:pt>
                <c:pt idx="103">
                  <c:v>-488</c:v>
                </c:pt>
                <c:pt idx="104">
                  <c:v>-485</c:v>
                </c:pt>
                <c:pt idx="105">
                  <c:v>-467</c:v>
                </c:pt>
                <c:pt idx="106">
                  <c:v>-467</c:v>
                </c:pt>
                <c:pt idx="107">
                  <c:v>-467</c:v>
                </c:pt>
                <c:pt idx="108">
                  <c:v>-451</c:v>
                </c:pt>
                <c:pt idx="109">
                  <c:v>-445</c:v>
                </c:pt>
                <c:pt idx="110">
                  <c:v>-443</c:v>
                </c:pt>
                <c:pt idx="111">
                  <c:v>-437</c:v>
                </c:pt>
                <c:pt idx="112">
                  <c:v>-415</c:v>
                </c:pt>
                <c:pt idx="113">
                  <c:v>-414</c:v>
                </c:pt>
                <c:pt idx="114">
                  <c:v>-414</c:v>
                </c:pt>
                <c:pt idx="115">
                  <c:v>-401</c:v>
                </c:pt>
                <c:pt idx="116">
                  <c:v>-400</c:v>
                </c:pt>
                <c:pt idx="117">
                  <c:v>-398</c:v>
                </c:pt>
                <c:pt idx="118">
                  <c:v>-398</c:v>
                </c:pt>
                <c:pt idx="119">
                  <c:v>-397</c:v>
                </c:pt>
                <c:pt idx="120">
                  <c:v>-387</c:v>
                </c:pt>
                <c:pt idx="121">
                  <c:v>-361</c:v>
                </c:pt>
                <c:pt idx="122">
                  <c:v>-356</c:v>
                </c:pt>
                <c:pt idx="123">
                  <c:v>-336</c:v>
                </c:pt>
                <c:pt idx="124">
                  <c:v>-252</c:v>
                </c:pt>
                <c:pt idx="125">
                  <c:v>-211</c:v>
                </c:pt>
                <c:pt idx="126">
                  <c:v>-208</c:v>
                </c:pt>
                <c:pt idx="127">
                  <c:v>-137</c:v>
                </c:pt>
                <c:pt idx="128">
                  <c:v>-129</c:v>
                </c:pt>
                <c:pt idx="129">
                  <c:v>-73</c:v>
                </c:pt>
                <c:pt idx="130">
                  <c:v>-14</c:v>
                </c:pt>
                <c:pt idx="131">
                  <c:v>-8</c:v>
                </c:pt>
                <c:pt idx="132">
                  <c:v>0</c:v>
                </c:pt>
                <c:pt idx="133">
                  <c:v>83</c:v>
                </c:pt>
                <c:pt idx="134">
                  <c:v>117</c:v>
                </c:pt>
                <c:pt idx="135">
                  <c:v>128</c:v>
                </c:pt>
                <c:pt idx="136">
                  <c:v>128</c:v>
                </c:pt>
                <c:pt idx="137">
                  <c:v>140</c:v>
                </c:pt>
                <c:pt idx="138">
                  <c:v>178</c:v>
                </c:pt>
                <c:pt idx="139">
                  <c:v>209</c:v>
                </c:pt>
                <c:pt idx="140">
                  <c:v>302</c:v>
                </c:pt>
                <c:pt idx="141">
                  <c:v>318</c:v>
                </c:pt>
                <c:pt idx="142">
                  <c:v>343</c:v>
                </c:pt>
                <c:pt idx="143">
                  <c:v>343</c:v>
                </c:pt>
                <c:pt idx="144">
                  <c:v>360</c:v>
                </c:pt>
                <c:pt idx="145">
                  <c:v>361</c:v>
                </c:pt>
                <c:pt idx="146">
                  <c:v>363</c:v>
                </c:pt>
                <c:pt idx="147">
                  <c:v>389</c:v>
                </c:pt>
                <c:pt idx="148">
                  <c:v>400</c:v>
                </c:pt>
                <c:pt idx="149">
                  <c:v>402</c:v>
                </c:pt>
                <c:pt idx="150">
                  <c:v>403</c:v>
                </c:pt>
                <c:pt idx="151">
                  <c:v>430</c:v>
                </c:pt>
                <c:pt idx="152">
                  <c:v>492</c:v>
                </c:pt>
                <c:pt idx="153">
                  <c:v>492</c:v>
                </c:pt>
                <c:pt idx="154">
                  <c:v>492</c:v>
                </c:pt>
                <c:pt idx="155">
                  <c:v>512</c:v>
                </c:pt>
                <c:pt idx="156">
                  <c:v>564</c:v>
                </c:pt>
                <c:pt idx="157">
                  <c:v>581</c:v>
                </c:pt>
                <c:pt idx="158">
                  <c:v>592</c:v>
                </c:pt>
                <c:pt idx="159">
                  <c:v>604</c:v>
                </c:pt>
                <c:pt idx="160">
                  <c:v>620</c:v>
                </c:pt>
                <c:pt idx="161">
                  <c:v>621</c:v>
                </c:pt>
                <c:pt idx="162">
                  <c:v>651</c:v>
                </c:pt>
                <c:pt idx="163">
                  <c:v>665</c:v>
                </c:pt>
                <c:pt idx="164">
                  <c:v>679</c:v>
                </c:pt>
                <c:pt idx="165">
                  <c:v>707</c:v>
                </c:pt>
                <c:pt idx="166">
                  <c:v>707</c:v>
                </c:pt>
                <c:pt idx="167">
                  <c:v>707</c:v>
                </c:pt>
                <c:pt idx="168">
                  <c:v>707</c:v>
                </c:pt>
                <c:pt idx="169">
                  <c:v>735</c:v>
                </c:pt>
                <c:pt idx="170">
                  <c:v>783</c:v>
                </c:pt>
                <c:pt idx="171">
                  <c:v>814</c:v>
                </c:pt>
                <c:pt idx="172">
                  <c:v>830</c:v>
                </c:pt>
                <c:pt idx="173">
                  <c:v>878</c:v>
                </c:pt>
                <c:pt idx="174">
                  <c:v>878</c:v>
                </c:pt>
                <c:pt idx="175">
                  <c:v>878</c:v>
                </c:pt>
                <c:pt idx="176">
                  <c:v>897</c:v>
                </c:pt>
                <c:pt idx="177">
                  <c:v>903</c:v>
                </c:pt>
                <c:pt idx="178">
                  <c:v>911</c:v>
                </c:pt>
                <c:pt idx="179">
                  <c:v>912</c:v>
                </c:pt>
                <c:pt idx="180">
                  <c:v>953</c:v>
                </c:pt>
                <c:pt idx="181">
                  <c:v>984</c:v>
                </c:pt>
                <c:pt idx="182">
                  <c:v>998</c:v>
                </c:pt>
                <c:pt idx="183">
                  <c:v>1006</c:v>
                </c:pt>
                <c:pt idx="184">
                  <c:v>1021</c:v>
                </c:pt>
                <c:pt idx="185">
                  <c:v>1102</c:v>
                </c:pt>
                <c:pt idx="186">
                  <c:v>1107</c:v>
                </c:pt>
                <c:pt idx="187">
                  <c:v>1110</c:v>
                </c:pt>
                <c:pt idx="188">
                  <c:v>1110</c:v>
                </c:pt>
                <c:pt idx="189">
                  <c:v>1110</c:v>
                </c:pt>
                <c:pt idx="190">
                  <c:v>1119</c:v>
                </c:pt>
                <c:pt idx="191">
                  <c:v>1122</c:v>
                </c:pt>
                <c:pt idx="192">
                  <c:v>1125</c:v>
                </c:pt>
                <c:pt idx="193">
                  <c:v>1146</c:v>
                </c:pt>
                <c:pt idx="194">
                  <c:v>1147</c:v>
                </c:pt>
                <c:pt idx="195">
                  <c:v>1150</c:v>
                </c:pt>
                <c:pt idx="196">
                  <c:v>1155</c:v>
                </c:pt>
                <c:pt idx="197">
                  <c:v>1163</c:v>
                </c:pt>
                <c:pt idx="198">
                  <c:v>1174</c:v>
                </c:pt>
                <c:pt idx="199">
                  <c:v>1174</c:v>
                </c:pt>
                <c:pt idx="200">
                  <c:v>1188</c:v>
                </c:pt>
                <c:pt idx="201">
                  <c:v>1191</c:v>
                </c:pt>
                <c:pt idx="202">
                  <c:v>1202</c:v>
                </c:pt>
                <c:pt idx="203">
                  <c:v>1269</c:v>
                </c:pt>
                <c:pt idx="204">
                  <c:v>1278</c:v>
                </c:pt>
                <c:pt idx="205">
                  <c:v>1309</c:v>
                </c:pt>
                <c:pt idx="206">
                  <c:v>1339</c:v>
                </c:pt>
                <c:pt idx="207">
                  <c:v>1345</c:v>
                </c:pt>
                <c:pt idx="208">
                  <c:v>1359</c:v>
                </c:pt>
                <c:pt idx="209">
                  <c:v>1364</c:v>
                </c:pt>
                <c:pt idx="210">
                  <c:v>1365</c:v>
                </c:pt>
                <c:pt idx="211">
                  <c:v>1378</c:v>
                </c:pt>
                <c:pt idx="212">
                  <c:v>1384</c:v>
                </c:pt>
                <c:pt idx="213">
                  <c:v>1406</c:v>
                </c:pt>
                <c:pt idx="214">
                  <c:v>1437</c:v>
                </c:pt>
                <c:pt idx="215">
                  <c:v>1465</c:v>
                </c:pt>
                <c:pt idx="216">
                  <c:v>1465</c:v>
                </c:pt>
                <c:pt idx="217">
                  <c:v>1490</c:v>
                </c:pt>
                <c:pt idx="218">
                  <c:v>1521</c:v>
                </c:pt>
                <c:pt idx="219">
                  <c:v>1591</c:v>
                </c:pt>
                <c:pt idx="220">
                  <c:v>1611</c:v>
                </c:pt>
                <c:pt idx="221">
                  <c:v>1638</c:v>
                </c:pt>
                <c:pt idx="222">
                  <c:v>1641</c:v>
                </c:pt>
                <c:pt idx="223">
                  <c:v>1641</c:v>
                </c:pt>
                <c:pt idx="224">
                  <c:v>1645</c:v>
                </c:pt>
                <c:pt idx="225">
                  <c:v>1653</c:v>
                </c:pt>
                <c:pt idx="226">
                  <c:v>1745</c:v>
                </c:pt>
                <c:pt idx="227">
                  <c:v>1753</c:v>
                </c:pt>
                <c:pt idx="228">
                  <c:v>1798</c:v>
                </c:pt>
                <c:pt idx="229">
                  <c:v>1823</c:v>
                </c:pt>
                <c:pt idx="230">
                  <c:v>1860</c:v>
                </c:pt>
                <c:pt idx="231">
                  <c:v>1863</c:v>
                </c:pt>
                <c:pt idx="232">
                  <c:v>1863</c:v>
                </c:pt>
                <c:pt idx="233">
                  <c:v>1882</c:v>
                </c:pt>
                <c:pt idx="234">
                  <c:v>1885</c:v>
                </c:pt>
                <c:pt idx="235">
                  <c:v>1887</c:v>
                </c:pt>
                <c:pt idx="236">
                  <c:v>1910</c:v>
                </c:pt>
                <c:pt idx="237">
                  <c:v>1913</c:v>
                </c:pt>
                <c:pt idx="238">
                  <c:v>1947</c:v>
                </c:pt>
                <c:pt idx="239">
                  <c:v>1949</c:v>
                </c:pt>
                <c:pt idx="240">
                  <c:v>1967</c:v>
                </c:pt>
                <c:pt idx="241">
                  <c:v>1972</c:v>
                </c:pt>
                <c:pt idx="242">
                  <c:v>1983</c:v>
                </c:pt>
                <c:pt idx="243">
                  <c:v>1997</c:v>
                </c:pt>
                <c:pt idx="244">
                  <c:v>2006</c:v>
                </c:pt>
                <c:pt idx="245">
                  <c:v>2014</c:v>
                </c:pt>
                <c:pt idx="246">
                  <c:v>2030</c:v>
                </c:pt>
                <c:pt idx="247">
                  <c:v>2033</c:v>
                </c:pt>
                <c:pt idx="248">
                  <c:v>2061</c:v>
                </c:pt>
                <c:pt idx="249">
                  <c:v>2067</c:v>
                </c:pt>
                <c:pt idx="250">
                  <c:v>2081</c:v>
                </c:pt>
                <c:pt idx="251">
                  <c:v>2097</c:v>
                </c:pt>
                <c:pt idx="252">
                  <c:v>2097</c:v>
                </c:pt>
                <c:pt idx="253">
                  <c:v>2100</c:v>
                </c:pt>
                <c:pt idx="254">
                  <c:v>2139</c:v>
                </c:pt>
                <c:pt idx="255">
                  <c:v>2167</c:v>
                </c:pt>
                <c:pt idx="256">
                  <c:v>2188</c:v>
                </c:pt>
                <c:pt idx="257">
                  <c:v>2190</c:v>
                </c:pt>
                <c:pt idx="258">
                  <c:v>2207</c:v>
                </c:pt>
                <c:pt idx="259">
                  <c:v>2223</c:v>
                </c:pt>
                <c:pt idx="260">
                  <c:v>2268</c:v>
                </c:pt>
                <c:pt idx="261">
                  <c:v>2280</c:v>
                </c:pt>
                <c:pt idx="262">
                  <c:v>2296</c:v>
                </c:pt>
                <c:pt idx="263">
                  <c:v>2296</c:v>
                </c:pt>
                <c:pt idx="264">
                  <c:v>2335</c:v>
                </c:pt>
                <c:pt idx="265">
                  <c:v>2335</c:v>
                </c:pt>
                <c:pt idx="266">
                  <c:v>2344</c:v>
                </c:pt>
                <c:pt idx="267">
                  <c:v>2349</c:v>
                </c:pt>
                <c:pt idx="268">
                  <c:v>2402</c:v>
                </c:pt>
                <c:pt idx="269">
                  <c:v>2430</c:v>
                </c:pt>
                <c:pt idx="270">
                  <c:v>2465</c:v>
                </c:pt>
                <c:pt idx="271">
                  <c:v>2497</c:v>
                </c:pt>
                <c:pt idx="272">
                  <c:v>2534</c:v>
                </c:pt>
                <c:pt idx="273">
                  <c:v>2534</c:v>
                </c:pt>
                <c:pt idx="274">
                  <c:v>2601</c:v>
                </c:pt>
                <c:pt idx="275">
                  <c:v>2601</c:v>
                </c:pt>
                <c:pt idx="276">
                  <c:v>2604</c:v>
                </c:pt>
                <c:pt idx="277">
                  <c:v>2612</c:v>
                </c:pt>
                <c:pt idx="278">
                  <c:v>2690</c:v>
                </c:pt>
                <c:pt idx="279">
                  <c:v>2750</c:v>
                </c:pt>
                <c:pt idx="280">
                  <c:v>2755</c:v>
                </c:pt>
                <c:pt idx="281">
                  <c:v>2780</c:v>
                </c:pt>
                <c:pt idx="282">
                  <c:v>2791</c:v>
                </c:pt>
                <c:pt idx="283">
                  <c:v>2823</c:v>
                </c:pt>
                <c:pt idx="284">
                  <c:v>2836</c:v>
                </c:pt>
                <c:pt idx="285">
                  <c:v>2839</c:v>
                </c:pt>
                <c:pt idx="286">
                  <c:v>2850</c:v>
                </c:pt>
                <c:pt idx="287">
                  <c:v>2859</c:v>
                </c:pt>
                <c:pt idx="288">
                  <c:v>2934</c:v>
                </c:pt>
                <c:pt idx="289">
                  <c:v>2965</c:v>
                </c:pt>
                <c:pt idx="290">
                  <c:v>2995</c:v>
                </c:pt>
                <c:pt idx="291">
                  <c:v>3015</c:v>
                </c:pt>
                <c:pt idx="292">
                  <c:v>3057</c:v>
                </c:pt>
                <c:pt idx="293">
                  <c:v>3058</c:v>
                </c:pt>
                <c:pt idx="294">
                  <c:v>3058</c:v>
                </c:pt>
                <c:pt idx="295">
                  <c:v>3069</c:v>
                </c:pt>
                <c:pt idx="296">
                  <c:v>3161</c:v>
                </c:pt>
                <c:pt idx="297">
                  <c:v>3188</c:v>
                </c:pt>
                <c:pt idx="298">
                  <c:v>3240</c:v>
                </c:pt>
                <c:pt idx="299">
                  <c:v>3275</c:v>
                </c:pt>
                <c:pt idx="300">
                  <c:v>3287</c:v>
                </c:pt>
                <c:pt idx="301">
                  <c:v>3303</c:v>
                </c:pt>
                <c:pt idx="302">
                  <c:v>3303</c:v>
                </c:pt>
                <c:pt idx="303">
                  <c:v>3317</c:v>
                </c:pt>
                <c:pt idx="304">
                  <c:v>3401</c:v>
                </c:pt>
                <c:pt idx="305">
                  <c:v>3477</c:v>
                </c:pt>
                <c:pt idx="306">
                  <c:v>3483</c:v>
                </c:pt>
                <c:pt idx="307">
                  <c:v>3533</c:v>
                </c:pt>
                <c:pt idx="308">
                  <c:v>3580</c:v>
                </c:pt>
                <c:pt idx="309">
                  <c:v>3608</c:v>
                </c:pt>
                <c:pt idx="310">
                  <c:v>3756</c:v>
                </c:pt>
                <c:pt idx="311">
                  <c:v>3821</c:v>
                </c:pt>
                <c:pt idx="312">
                  <c:v>3840</c:v>
                </c:pt>
                <c:pt idx="313">
                  <c:v>3844</c:v>
                </c:pt>
                <c:pt idx="314">
                  <c:v>3883</c:v>
                </c:pt>
                <c:pt idx="315">
                  <c:v>3919</c:v>
                </c:pt>
                <c:pt idx="316">
                  <c:v>3989</c:v>
                </c:pt>
                <c:pt idx="317">
                  <c:v>4023</c:v>
                </c:pt>
                <c:pt idx="318">
                  <c:v>4059</c:v>
                </c:pt>
                <c:pt idx="319">
                  <c:v>4095</c:v>
                </c:pt>
                <c:pt idx="320">
                  <c:v>4120</c:v>
                </c:pt>
                <c:pt idx="321">
                  <c:v>4129</c:v>
                </c:pt>
                <c:pt idx="322">
                  <c:v>4179</c:v>
                </c:pt>
                <c:pt idx="323">
                  <c:v>4199</c:v>
                </c:pt>
                <c:pt idx="324">
                  <c:v>4252</c:v>
                </c:pt>
                <c:pt idx="325">
                  <c:v>4255</c:v>
                </c:pt>
                <c:pt idx="326">
                  <c:v>4261</c:v>
                </c:pt>
                <c:pt idx="327">
                  <c:v>4325</c:v>
                </c:pt>
                <c:pt idx="328">
                  <c:v>4378</c:v>
                </c:pt>
                <c:pt idx="329">
                  <c:v>4384</c:v>
                </c:pt>
                <c:pt idx="330">
                  <c:v>4400</c:v>
                </c:pt>
                <c:pt idx="331">
                  <c:v>4412</c:v>
                </c:pt>
                <c:pt idx="332">
                  <c:v>4439</c:v>
                </c:pt>
                <c:pt idx="333">
                  <c:v>4470</c:v>
                </c:pt>
                <c:pt idx="334">
                  <c:v>4490</c:v>
                </c:pt>
                <c:pt idx="335">
                  <c:v>4517</c:v>
                </c:pt>
                <c:pt idx="336">
                  <c:v>4557</c:v>
                </c:pt>
                <c:pt idx="337">
                  <c:v>4585</c:v>
                </c:pt>
                <c:pt idx="338">
                  <c:v>4599</c:v>
                </c:pt>
                <c:pt idx="339">
                  <c:v>4624</c:v>
                </c:pt>
                <c:pt idx="340">
                  <c:v>4627</c:v>
                </c:pt>
                <c:pt idx="341">
                  <c:v>4632</c:v>
                </c:pt>
                <c:pt idx="342">
                  <c:v>4674</c:v>
                </c:pt>
                <c:pt idx="343">
                  <c:v>4674</c:v>
                </c:pt>
                <c:pt idx="344">
                  <c:v>4692</c:v>
                </c:pt>
                <c:pt idx="345">
                  <c:v>4730</c:v>
                </c:pt>
                <c:pt idx="346">
                  <c:v>4750</c:v>
                </c:pt>
                <c:pt idx="347">
                  <c:v>4756</c:v>
                </c:pt>
                <c:pt idx="348">
                  <c:v>4773</c:v>
                </c:pt>
                <c:pt idx="349">
                  <c:v>4834</c:v>
                </c:pt>
                <c:pt idx="350">
                  <c:v>4870</c:v>
                </c:pt>
                <c:pt idx="351">
                  <c:v>4884</c:v>
                </c:pt>
                <c:pt idx="352">
                  <c:v>4892</c:v>
                </c:pt>
                <c:pt idx="353">
                  <c:v>4932</c:v>
                </c:pt>
                <c:pt idx="354">
                  <c:v>4938</c:v>
                </c:pt>
                <c:pt idx="355">
                  <c:v>4949</c:v>
                </c:pt>
                <c:pt idx="356">
                  <c:v>4965</c:v>
                </c:pt>
                <c:pt idx="357">
                  <c:v>4988</c:v>
                </c:pt>
                <c:pt idx="358">
                  <c:v>5007</c:v>
                </c:pt>
                <c:pt idx="359">
                  <c:v>5021</c:v>
                </c:pt>
                <c:pt idx="360">
                  <c:v>5066</c:v>
                </c:pt>
                <c:pt idx="361">
                  <c:v>5144</c:v>
                </c:pt>
                <c:pt idx="362">
                  <c:v>5144</c:v>
                </c:pt>
                <c:pt idx="363">
                  <c:v>5169</c:v>
                </c:pt>
                <c:pt idx="364">
                  <c:v>5172</c:v>
                </c:pt>
                <c:pt idx="365">
                  <c:v>5214</c:v>
                </c:pt>
                <c:pt idx="366">
                  <c:v>5214</c:v>
                </c:pt>
                <c:pt idx="367">
                  <c:v>5215</c:v>
                </c:pt>
                <c:pt idx="368">
                  <c:v>5251</c:v>
                </c:pt>
                <c:pt idx="369">
                  <c:v>5254</c:v>
                </c:pt>
                <c:pt idx="370">
                  <c:v>5324</c:v>
                </c:pt>
                <c:pt idx="371">
                  <c:v>5345</c:v>
                </c:pt>
                <c:pt idx="372">
                  <c:v>5416</c:v>
                </c:pt>
                <c:pt idx="373">
                  <c:v>5450</c:v>
                </c:pt>
                <c:pt idx="374">
                  <c:v>5458</c:v>
                </c:pt>
                <c:pt idx="375">
                  <c:v>5483</c:v>
                </c:pt>
                <c:pt idx="376">
                  <c:v>5489</c:v>
                </c:pt>
                <c:pt idx="377">
                  <c:v>5489</c:v>
                </c:pt>
                <c:pt idx="378">
                  <c:v>5489</c:v>
                </c:pt>
                <c:pt idx="379">
                  <c:v>5489</c:v>
                </c:pt>
                <c:pt idx="380">
                  <c:v>5489</c:v>
                </c:pt>
                <c:pt idx="381">
                  <c:v>5514</c:v>
                </c:pt>
                <c:pt idx="382">
                  <c:v>5517</c:v>
                </c:pt>
                <c:pt idx="383">
                  <c:v>5556</c:v>
                </c:pt>
                <c:pt idx="384">
                  <c:v>5556</c:v>
                </c:pt>
                <c:pt idx="385">
                  <c:v>5626</c:v>
                </c:pt>
                <c:pt idx="386">
                  <c:v>5712</c:v>
                </c:pt>
                <c:pt idx="387">
                  <c:v>5723</c:v>
                </c:pt>
                <c:pt idx="388">
                  <c:v>5726</c:v>
                </c:pt>
                <c:pt idx="389">
                  <c:v>5825</c:v>
                </c:pt>
                <c:pt idx="390">
                  <c:v>5858</c:v>
                </c:pt>
                <c:pt idx="391">
                  <c:v>5909</c:v>
                </c:pt>
                <c:pt idx="392">
                  <c:v>5909</c:v>
                </c:pt>
                <c:pt idx="393">
                  <c:v>6012</c:v>
                </c:pt>
                <c:pt idx="394">
                  <c:v>6015</c:v>
                </c:pt>
                <c:pt idx="395">
                  <c:v>6015</c:v>
                </c:pt>
                <c:pt idx="396">
                  <c:v>6015</c:v>
                </c:pt>
                <c:pt idx="397">
                  <c:v>6018</c:v>
                </c:pt>
                <c:pt idx="398">
                  <c:v>6110</c:v>
                </c:pt>
                <c:pt idx="399">
                  <c:v>6406</c:v>
                </c:pt>
                <c:pt idx="400">
                  <c:v>6406</c:v>
                </c:pt>
                <c:pt idx="401">
                  <c:v>6406</c:v>
                </c:pt>
                <c:pt idx="402">
                  <c:v>6406</c:v>
                </c:pt>
                <c:pt idx="403">
                  <c:v>6535</c:v>
                </c:pt>
                <c:pt idx="404">
                  <c:v>6703</c:v>
                </c:pt>
                <c:pt idx="405">
                  <c:v>6706</c:v>
                </c:pt>
                <c:pt idx="406">
                  <c:v>6784</c:v>
                </c:pt>
                <c:pt idx="407">
                  <c:v>6785.5</c:v>
                </c:pt>
                <c:pt idx="408">
                  <c:v>6829</c:v>
                </c:pt>
                <c:pt idx="409">
                  <c:v>6830.5</c:v>
                </c:pt>
                <c:pt idx="410">
                  <c:v>6832</c:v>
                </c:pt>
                <c:pt idx="411">
                  <c:v>6879</c:v>
                </c:pt>
                <c:pt idx="412">
                  <c:v>6901</c:v>
                </c:pt>
                <c:pt idx="413">
                  <c:v>7153</c:v>
                </c:pt>
                <c:pt idx="414">
                  <c:v>7153</c:v>
                </c:pt>
                <c:pt idx="415">
                  <c:v>7181</c:v>
                </c:pt>
                <c:pt idx="416">
                  <c:v>7195</c:v>
                </c:pt>
                <c:pt idx="417">
                  <c:v>7217</c:v>
                </c:pt>
                <c:pt idx="418">
                  <c:v>7221.5</c:v>
                </c:pt>
                <c:pt idx="419">
                  <c:v>7243.5</c:v>
                </c:pt>
                <c:pt idx="420">
                  <c:v>7299</c:v>
                </c:pt>
                <c:pt idx="421">
                  <c:v>7314</c:v>
                </c:pt>
                <c:pt idx="422">
                  <c:v>7354</c:v>
                </c:pt>
                <c:pt idx="423">
                  <c:v>7369</c:v>
                </c:pt>
                <c:pt idx="424">
                  <c:v>7562</c:v>
                </c:pt>
                <c:pt idx="425">
                  <c:v>7562</c:v>
                </c:pt>
                <c:pt idx="426">
                  <c:v>7562</c:v>
                </c:pt>
                <c:pt idx="427">
                  <c:v>7598</c:v>
                </c:pt>
                <c:pt idx="428">
                  <c:v>7623</c:v>
                </c:pt>
                <c:pt idx="429">
                  <c:v>7634</c:v>
                </c:pt>
                <c:pt idx="430">
                  <c:v>7864</c:v>
                </c:pt>
                <c:pt idx="431">
                  <c:v>7883</c:v>
                </c:pt>
                <c:pt idx="432">
                  <c:v>8010</c:v>
                </c:pt>
                <c:pt idx="433">
                  <c:v>8189</c:v>
                </c:pt>
                <c:pt idx="434">
                  <c:v>8323</c:v>
                </c:pt>
                <c:pt idx="435">
                  <c:v>8659</c:v>
                </c:pt>
                <c:pt idx="436">
                  <c:v>8670</c:v>
                </c:pt>
                <c:pt idx="437">
                  <c:v>8715</c:v>
                </c:pt>
                <c:pt idx="438">
                  <c:v>8892.5</c:v>
                </c:pt>
                <c:pt idx="439">
                  <c:v>8892.5</c:v>
                </c:pt>
                <c:pt idx="440">
                  <c:v>8933</c:v>
                </c:pt>
                <c:pt idx="441">
                  <c:v>8947</c:v>
                </c:pt>
                <c:pt idx="442">
                  <c:v>8950</c:v>
                </c:pt>
                <c:pt idx="443">
                  <c:v>8950</c:v>
                </c:pt>
                <c:pt idx="444">
                  <c:v>8950</c:v>
                </c:pt>
                <c:pt idx="445">
                  <c:v>8988</c:v>
                </c:pt>
                <c:pt idx="446">
                  <c:v>9151</c:v>
                </c:pt>
                <c:pt idx="447">
                  <c:v>9151</c:v>
                </c:pt>
                <c:pt idx="448">
                  <c:v>9188</c:v>
                </c:pt>
                <c:pt idx="449">
                  <c:v>9196</c:v>
                </c:pt>
                <c:pt idx="450">
                  <c:v>9204</c:v>
                </c:pt>
                <c:pt idx="451">
                  <c:v>9204</c:v>
                </c:pt>
                <c:pt idx="452">
                  <c:v>9204</c:v>
                </c:pt>
                <c:pt idx="453">
                  <c:v>9219.5</c:v>
                </c:pt>
                <c:pt idx="454">
                  <c:v>9238</c:v>
                </c:pt>
                <c:pt idx="455">
                  <c:v>9254</c:v>
                </c:pt>
                <c:pt idx="456">
                  <c:v>9371</c:v>
                </c:pt>
                <c:pt idx="457">
                  <c:v>9371</c:v>
                </c:pt>
                <c:pt idx="458">
                  <c:v>9371</c:v>
                </c:pt>
                <c:pt idx="459">
                  <c:v>9472</c:v>
                </c:pt>
                <c:pt idx="460">
                  <c:v>9472</c:v>
                </c:pt>
                <c:pt idx="461">
                  <c:v>9472</c:v>
                </c:pt>
                <c:pt idx="462">
                  <c:v>9514</c:v>
                </c:pt>
                <c:pt idx="463">
                  <c:v>9514</c:v>
                </c:pt>
                <c:pt idx="464">
                  <c:v>9514</c:v>
                </c:pt>
                <c:pt idx="465">
                  <c:v>9517</c:v>
                </c:pt>
                <c:pt idx="466">
                  <c:v>9651.5</c:v>
                </c:pt>
                <c:pt idx="467">
                  <c:v>9675</c:v>
                </c:pt>
                <c:pt idx="468">
                  <c:v>9996</c:v>
                </c:pt>
              </c:numCache>
            </c:numRef>
          </c:xVal>
          <c:yVal>
            <c:numRef>
              <c:f>'B (2)'!$I$21:$I$977</c:f>
              <c:numCache>
                <c:formatCode>General</c:formatCode>
                <c:ptCount val="957"/>
                <c:pt idx="1">
                  <c:v>-1.7229604920430575E-2</c:v>
                </c:pt>
                <c:pt idx="2">
                  <c:v>-1.1580545957258437E-2</c:v>
                </c:pt>
                <c:pt idx="3">
                  <c:v>-1.6481629536428954E-2</c:v>
                </c:pt>
                <c:pt idx="4">
                  <c:v>-1.6458323036204092E-2</c:v>
                </c:pt>
                <c:pt idx="5">
                  <c:v>-1.1894366376509424E-2</c:v>
                </c:pt>
                <c:pt idx="6">
                  <c:v>-1.0690843155316543E-2</c:v>
                </c:pt>
                <c:pt idx="7">
                  <c:v>-1.1795449958299287E-2</c:v>
                </c:pt>
                <c:pt idx="9">
                  <c:v>-1.559192673448706E-2</c:v>
                </c:pt>
                <c:pt idx="10">
                  <c:v>-1.4423090804484673E-2</c:v>
                </c:pt>
                <c:pt idx="11">
                  <c:v>-1.5428781196533237E-2</c:v>
                </c:pt>
                <c:pt idx="12">
                  <c:v>-1.3434471584332641E-2</c:v>
                </c:pt>
                <c:pt idx="13">
                  <c:v>-1.9050731643801555E-2</c:v>
                </c:pt>
                <c:pt idx="14">
                  <c:v>-1.2050731638737489E-2</c:v>
                </c:pt>
                <c:pt idx="15">
                  <c:v>-1.4643685201008338E-2</c:v>
                </c:pt>
                <c:pt idx="16">
                  <c:v>-1.5951815221342258E-2</c:v>
                </c:pt>
                <c:pt idx="19">
                  <c:v>-1.6161028841452207E-2</c:v>
                </c:pt>
                <c:pt idx="20">
                  <c:v>-1.5265635644027498E-2</c:v>
                </c:pt>
                <c:pt idx="22">
                  <c:v>-1.6573765678913333E-2</c:v>
                </c:pt>
                <c:pt idx="23">
                  <c:v>-1.5881895706115756E-2</c:v>
                </c:pt>
                <c:pt idx="24">
                  <c:v>-1.7678372481896076E-2</c:v>
                </c:pt>
                <c:pt idx="28">
                  <c:v>-1.60092640799121E-2</c:v>
                </c:pt>
                <c:pt idx="29">
                  <c:v>-1.731739410024602E-2</c:v>
                </c:pt>
                <c:pt idx="31">
                  <c:v>-1.3427691301330924E-2</c:v>
                </c:pt>
                <c:pt idx="32">
                  <c:v>-1.6735821329348255E-2</c:v>
                </c:pt>
                <c:pt idx="37">
                  <c:v>-1.3154248561477289E-2</c:v>
                </c:pt>
                <c:pt idx="39">
                  <c:v>-1.3572675787145272E-2</c:v>
                </c:pt>
                <c:pt idx="40">
                  <c:v>-1.3781889399979264E-2</c:v>
                </c:pt>
                <c:pt idx="41">
                  <c:v>-5.7932701747631654E-3</c:v>
                </c:pt>
                <c:pt idx="42">
                  <c:v>-1.2101400207029656E-2</c:v>
                </c:pt>
                <c:pt idx="43">
                  <c:v>-1.5717660273367073E-2</c:v>
                </c:pt>
                <c:pt idx="44">
                  <c:v>-1.6310613820678554E-2</c:v>
                </c:pt>
                <c:pt idx="45">
                  <c:v>-1.6310613820678554E-2</c:v>
                </c:pt>
                <c:pt idx="46">
                  <c:v>-1.4310613820271101E-2</c:v>
                </c:pt>
                <c:pt idx="47">
                  <c:v>-1.3310613823705353E-2</c:v>
                </c:pt>
                <c:pt idx="48">
                  <c:v>-1.461874385131523E-2</c:v>
                </c:pt>
                <c:pt idx="49">
                  <c:v>-1.8107090596458875E-2</c:v>
                </c:pt>
                <c:pt idx="50">
                  <c:v>-1.6107090596051421E-2</c:v>
                </c:pt>
                <c:pt idx="51">
                  <c:v>-1.6107090596051421E-2</c:v>
                </c:pt>
                <c:pt idx="52">
                  <c:v>-1.3316304211912211E-2</c:v>
                </c:pt>
                <c:pt idx="54">
                  <c:v>2.4641849740874022E-3</c:v>
                </c:pt>
                <c:pt idx="55">
                  <c:v>-2.4079017093754373E-3</c:v>
                </c:pt>
                <c:pt idx="56">
                  <c:v>-2.1160317410249263E-3</c:v>
                </c:pt>
                <c:pt idx="57">
                  <c:v>-4.2322918015997857E-3</c:v>
                </c:pt>
                <c:pt idx="58">
                  <c:v>-3.4450286402716301E-3</c:v>
                </c:pt>
                <c:pt idx="59">
                  <c:v>-1.6949635442870203E-2</c:v>
                </c:pt>
                <c:pt idx="60">
                  <c:v>-1.1158849061757792E-2</c:v>
                </c:pt>
                <c:pt idx="61">
                  <c:v>-9.4436725848936476E-3</c:v>
                </c:pt>
                <c:pt idx="63">
                  <c:v>-1.5030390793981496E-2</c:v>
                </c:pt>
                <c:pt idx="64">
                  <c:v>-1.2826867576222867E-2</c:v>
                </c:pt>
                <c:pt idx="69">
                  <c:v>-1.1842848856758792E-2</c:v>
                </c:pt>
                <c:pt idx="70">
                  <c:v>-1.3639325632539112E-2</c:v>
                </c:pt>
                <c:pt idx="71">
                  <c:v>-9.8485392445581965E-3</c:v>
                </c:pt>
                <c:pt idx="72">
                  <c:v>-1.6261276083241682E-2</c:v>
                </c:pt>
                <c:pt idx="73">
                  <c:v>-1.6063443246821407E-2</c:v>
                </c:pt>
                <c:pt idx="74">
                  <c:v>-1.6964526832452975E-2</c:v>
                </c:pt>
                <c:pt idx="75">
                  <c:v>-1.5761003611260094E-2</c:v>
                </c:pt>
                <c:pt idx="76">
                  <c:v>-1.6615474181890022E-2</c:v>
                </c:pt>
                <c:pt idx="77">
                  <c:v>-1.5411950953421183E-2</c:v>
                </c:pt>
                <c:pt idx="79">
                  <c:v>-6.0623533572652377E-3</c:v>
                </c:pt>
                <c:pt idx="80">
                  <c:v>-1.085883013001876E-2</c:v>
                </c:pt>
                <c:pt idx="81">
                  <c:v>-9.2073378400527872E-3</c:v>
                </c:pt>
                <c:pt idx="83">
                  <c:v>-9.213028235535603E-3</c:v>
                </c:pt>
                <c:pt idx="84">
                  <c:v>-5.427932228485588E-3</c:v>
                </c:pt>
                <c:pt idx="85">
                  <c:v>-6.1544894924736582E-3</c:v>
                </c:pt>
                <c:pt idx="86">
                  <c:v>-6.2647866870975122E-3</c:v>
                </c:pt>
                <c:pt idx="87">
                  <c:v>-1.2572916719364002E-2</c:v>
                </c:pt>
                <c:pt idx="88">
                  <c:v>-6.1891767763881944E-3</c:v>
                </c:pt>
                <c:pt idx="90">
                  <c:v>-5.4097711690701544E-3</c:v>
                </c:pt>
                <c:pt idx="91">
                  <c:v>-2.2176287311594933E-3</c:v>
                </c:pt>
                <c:pt idx="92">
                  <c:v>-5.7582788795116358E-3</c:v>
                </c:pt>
                <c:pt idx="93">
                  <c:v>4.3696344364434481E-3</c:v>
                </c:pt>
                <c:pt idx="94">
                  <c:v>-1.2426842338754795E-2</c:v>
                </c:pt>
                <c:pt idx="95">
                  <c:v>-1.4268423401517794E-3</c:v>
                </c:pt>
                <c:pt idx="96">
                  <c:v>-6.3569228295818903E-3</c:v>
                </c:pt>
                <c:pt idx="97">
                  <c:v>-6.1533996049547568E-3</c:v>
                </c:pt>
                <c:pt idx="98">
                  <c:v>-5.4615296321571805E-3</c:v>
                </c:pt>
                <c:pt idx="100">
                  <c:v>-7.0834800790180452E-3</c:v>
                </c:pt>
                <c:pt idx="101">
                  <c:v>-8.6878144138609059E-3</c:v>
                </c:pt>
                <c:pt idx="102">
                  <c:v>-9.0249413406127132E-3</c:v>
                </c:pt>
                <c:pt idx="103">
                  <c:v>-5.2108484451309778E-3</c:v>
                </c:pt>
                <c:pt idx="104">
                  <c:v>-1.5189784826361574E-3</c:v>
                </c:pt>
                <c:pt idx="105">
                  <c:v>-1.2467758657294326E-2</c:v>
                </c:pt>
                <c:pt idx="106">
                  <c:v>-5.3677586620324291E-3</c:v>
                </c:pt>
                <c:pt idx="107">
                  <c:v>-4.3677586581907235E-3</c:v>
                </c:pt>
                <c:pt idx="108">
                  <c:v>-5.3444521472556517E-3</c:v>
                </c:pt>
                <c:pt idx="109">
                  <c:v>-5.9607122093439102E-3</c:v>
                </c:pt>
                <c:pt idx="110">
                  <c:v>-1.8327989018871449E-3</c:v>
                </c:pt>
                <c:pt idx="111">
                  <c:v>-2.4490589566994458E-3</c:v>
                </c:pt>
                <c:pt idx="112">
                  <c:v>-6.0420125082600862E-3</c:v>
                </c:pt>
                <c:pt idx="113">
                  <c:v>-8.4780558536294848E-3</c:v>
                </c:pt>
                <c:pt idx="114">
                  <c:v>-4.4780558600905351E-3</c:v>
                </c:pt>
                <c:pt idx="115">
                  <c:v>-2.1466193138621747E-3</c:v>
                </c:pt>
                <c:pt idx="116">
                  <c:v>-4.582662666507531E-3</c:v>
                </c:pt>
                <c:pt idx="118">
                  <c:v>-1.454749348340556E-3</c:v>
                </c:pt>
                <c:pt idx="119">
                  <c:v>-1.8907926860265434E-3</c:v>
                </c:pt>
                <c:pt idx="120">
                  <c:v>-4.2512261206866242E-3</c:v>
                </c:pt>
                <c:pt idx="121">
                  <c:v>-4.5883530547143891E-3</c:v>
                </c:pt>
                <c:pt idx="122">
                  <c:v>-3.7685697679989971E-3</c:v>
                </c:pt>
                <c:pt idx="123">
                  <c:v>-3.4894366399385035E-3</c:v>
                </c:pt>
                <c:pt idx="124">
                  <c:v>-2.1170774707570672E-3</c:v>
                </c:pt>
                <c:pt idx="125">
                  <c:v>-5.9948545531369746E-3</c:v>
                </c:pt>
                <c:pt idx="126">
                  <c:v>-1.3029845868004486E-3</c:v>
                </c:pt>
                <c:pt idx="127">
                  <c:v>7.3793803312582895E-4</c:v>
                </c:pt>
                <c:pt idx="129">
                  <c:v>-3.1688359304098412E-3</c:v>
                </c:pt>
                <c:pt idx="130">
                  <c:v>1.0460681369295344E-4</c:v>
                </c:pt>
                <c:pt idx="131">
                  <c:v>0</c:v>
                </c:pt>
                <c:pt idx="132">
                  <c:v>0</c:v>
                </c:pt>
                <c:pt idx="133">
                  <c:v>3.8084025072748773E-3</c:v>
                </c:pt>
                <c:pt idx="134">
                  <c:v>4.9829288327600807E-3</c:v>
                </c:pt>
                <c:pt idx="135">
                  <c:v>1.8645205273060128E-4</c:v>
                </c:pt>
                <c:pt idx="136">
                  <c:v>1.1864520565723069E-3</c:v>
                </c:pt>
                <c:pt idx="138">
                  <c:v>3.3842848861240782E-3</c:v>
                </c:pt>
                <c:pt idx="139">
                  <c:v>3.8669412460876629E-3</c:v>
                </c:pt>
                <c:pt idx="140">
                  <c:v>6.3149103152682073E-3</c:v>
                </c:pt>
                <c:pt idx="141">
                  <c:v>8.3382168231764808E-3</c:v>
                </c:pt>
                <c:pt idx="142">
                  <c:v>-3.5628667610581033E-3</c:v>
                </c:pt>
                <c:pt idx="143">
                  <c:v>7.4371332375449128E-3</c:v>
                </c:pt>
                <c:pt idx="144">
                  <c:v>7.0243964000837877E-3</c:v>
                </c:pt>
                <c:pt idx="145">
                  <c:v>7.5883530589635484E-3</c:v>
                </c:pt>
                <c:pt idx="146">
                  <c:v>8.7162663694471121E-3</c:v>
                </c:pt>
                <c:pt idx="147">
                  <c:v>5.3791394457221031E-3</c:v>
                </c:pt>
                <c:pt idx="148">
                  <c:v>7.5826626707566902E-3</c:v>
                </c:pt>
                <c:pt idx="149">
                  <c:v>6.7105759808328003E-3</c:v>
                </c:pt>
                <c:pt idx="150">
                  <c:v>9.2745326401200145E-3</c:v>
                </c:pt>
                <c:pt idx="151">
                  <c:v>9.5013623649720103E-3</c:v>
                </c:pt>
                <c:pt idx="152">
                  <c:v>1.046667508489918E-2</c:v>
                </c:pt>
                <c:pt idx="153">
                  <c:v>1.1466675081464928E-2</c:v>
                </c:pt>
                <c:pt idx="154">
                  <c:v>1.4466675078438129E-2</c:v>
                </c:pt>
                <c:pt idx="155">
                  <c:v>1.3745808209932875E-2</c:v>
                </c:pt>
                <c:pt idx="156">
                  <c:v>1.4071554360270966E-2</c:v>
                </c:pt>
                <c:pt idx="157">
                  <c:v>5.6588175211800262E-3</c:v>
                </c:pt>
                <c:pt idx="158">
                  <c:v>1.3862340747436974E-2</c:v>
                </c:pt>
                <c:pt idx="159">
                  <c:v>1.2629820623260457E-2</c:v>
                </c:pt>
                <c:pt idx="160">
                  <c:v>1.5653127135010436E-2</c:v>
                </c:pt>
                <c:pt idx="161">
                  <c:v>1.5217083790048491E-2</c:v>
                </c:pt>
                <c:pt idx="162">
                  <c:v>1.5135783491132315E-2</c:v>
                </c:pt>
                <c:pt idx="163">
                  <c:v>1.6031176681281067E-2</c:v>
                </c:pt>
                <c:pt idx="164">
                  <c:v>8.9265698770759627E-3</c:v>
                </c:pt>
                <c:pt idx="165">
                  <c:v>8.7173562569660135E-3</c:v>
                </c:pt>
                <c:pt idx="166">
                  <c:v>1.571735626203008E-2</c:v>
                </c:pt>
                <c:pt idx="167">
                  <c:v>1.6717356258595828E-2</c:v>
                </c:pt>
                <c:pt idx="168">
                  <c:v>2.1717356255976483E-2</c:v>
                </c:pt>
                <c:pt idx="169">
                  <c:v>1.6508142653037794E-2</c:v>
                </c:pt>
                <c:pt idx="170">
                  <c:v>1.7578062164830044E-2</c:v>
                </c:pt>
                <c:pt idx="171">
                  <c:v>1.6060718524386175E-2</c:v>
                </c:pt>
                <c:pt idx="172">
                  <c:v>1.9084025036136154E-2</c:v>
                </c:pt>
                <c:pt idx="173">
                  <c:v>8.1539445454836823E-3</c:v>
                </c:pt>
                <c:pt idx="174">
                  <c:v>1.3153944550140295E-2</c:v>
                </c:pt>
                <c:pt idx="175">
                  <c:v>1.815394454752095E-2</c:v>
                </c:pt>
                <c:pt idx="176">
                  <c:v>1.9869121024385095E-2</c:v>
                </c:pt>
                <c:pt idx="177">
                  <c:v>1.7252860961889382E-2</c:v>
                </c:pt>
                <c:pt idx="178">
                  <c:v>1.7764514217560645E-2</c:v>
                </c:pt>
                <c:pt idx="179">
                  <c:v>1.4328470882901456E-2</c:v>
                </c:pt>
                <c:pt idx="180">
                  <c:v>1.8450693802151363E-2</c:v>
                </c:pt>
                <c:pt idx="181">
                  <c:v>2.193335015908815E-2</c:v>
                </c:pt>
                <c:pt idx="182">
                  <c:v>1.7828743351856247E-2</c:v>
                </c:pt>
                <c:pt idx="183">
                  <c:v>1.7340396603685804E-2</c:v>
                </c:pt>
                <c:pt idx="184">
                  <c:v>2.079974645312177E-2</c:v>
                </c:pt>
                <c:pt idx="185">
                  <c:v>1.8480235637980513E-2</c:v>
                </c:pt>
                <c:pt idx="186">
                  <c:v>1.8300018928130157E-2</c:v>
                </c:pt>
                <c:pt idx="187">
                  <c:v>1.9991888897493482E-2</c:v>
                </c:pt>
                <c:pt idx="188">
                  <c:v>2.1991888897900935E-2</c:v>
                </c:pt>
                <c:pt idx="189">
                  <c:v>2.6991888895281591E-2</c:v>
                </c:pt>
                <c:pt idx="190">
                  <c:v>2.3067498812451959E-2</c:v>
                </c:pt>
                <c:pt idx="191">
                  <c:v>2.0759368781000376E-2</c:v>
                </c:pt>
                <c:pt idx="192">
                  <c:v>2.24512387503637E-2</c:v>
                </c:pt>
                <c:pt idx="193">
                  <c:v>2.1294328536896501E-2</c:v>
                </c:pt>
                <c:pt idx="194">
                  <c:v>2.0858285191934556E-2</c:v>
                </c:pt>
                <c:pt idx="195">
                  <c:v>2.1550155164732132E-2</c:v>
                </c:pt>
                <c:pt idx="196">
                  <c:v>2.3369938448013272E-2</c:v>
                </c:pt>
                <c:pt idx="197">
                  <c:v>2.0881591699435376E-2</c:v>
                </c:pt>
                <c:pt idx="198">
                  <c:v>1.7085114923247602E-2</c:v>
                </c:pt>
                <c:pt idx="199">
                  <c:v>2.1085114924062509E-2</c:v>
                </c:pt>
                <c:pt idx="200">
                  <c:v>1.898050811723806E-2</c:v>
                </c:pt>
                <c:pt idx="201">
                  <c:v>2.0672378086601384E-2</c:v>
                </c:pt>
                <c:pt idx="202">
                  <c:v>2.2875901304360013E-2</c:v>
                </c:pt>
                <c:pt idx="203">
                  <c:v>2.3660997307160869E-2</c:v>
                </c:pt>
                <c:pt idx="204">
                  <c:v>2.6736607214843389E-2</c:v>
                </c:pt>
                <c:pt idx="205">
                  <c:v>2.1219263573584612E-2</c:v>
                </c:pt>
                <c:pt idx="206">
                  <c:v>1.9137963274260983E-2</c:v>
                </c:pt>
                <c:pt idx="207">
                  <c:v>2.352170320955338E-2</c:v>
                </c:pt>
                <c:pt idx="208">
                  <c:v>2.141709640272893E-2</c:v>
                </c:pt>
                <c:pt idx="209">
                  <c:v>2.1236879692878574E-2</c:v>
                </c:pt>
                <c:pt idx="210">
                  <c:v>2.2800836348324083E-2</c:v>
                </c:pt>
                <c:pt idx="211">
                  <c:v>1.8132272882212419E-2</c:v>
                </c:pt>
                <c:pt idx="212">
                  <c:v>1.751601282012416E-2</c:v>
                </c:pt>
                <c:pt idx="213">
                  <c:v>2.1923059270193335E-2</c:v>
                </c:pt>
                <c:pt idx="214">
                  <c:v>1.940571562590776E-2</c:v>
                </c:pt>
                <c:pt idx="215">
                  <c:v>2.219650201004697E-2</c:v>
                </c:pt>
                <c:pt idx="216">
                  <c:v>2.3196502006612718E-2</c:v>
                </c:pt>
                <c:pt idx="217">
                  <c:v>3.0295418422610965E-2</c:v>
                </c:pt>
                <c:pt idx="218">
                  <c:v>2.5778074785193894E-2</c:v>
                </c:pt>
                <c:pt idx="219">
                  <c:v>2.6255040749674663E-2</c:v>
                </c:pt>
                <c:pt idx="220">
                  <c:v>2.2534173884196207E-2</c:v>
                </c:pt>
                <c:pt idx="221">
                  <c:v>2.6761003617139068E-2</c:v>
                </c:pt>
                <c:pt idx="222">
                  <c:v>1.9452873581030872E-2</c:v>
                </c:pt>
                <c:pt idx="223">
                  <c:v>2.5452873582253233E-2</c:v>
                </c:pt>
                <c:pt idx="224">
                  <c:v>2.4708700213523116E-2</c:v>
                </c:pt>
                <c:pt idx="225">
                  <c:v>1.9220353467972018E-2</c:v>
                </c:pt>
                <c:pt idx="226">
                  <c:v>2.6104365875653457E-2</c:v>
                </c:pt>
                <c:pt idx="227">
                  <c:v>2.2616019130509812E-2</c:v>
                </c:pt>
                <c:pt idx="228">
                  <c:v>2.8994068678002805E-2</c:v>
                </c:pt>
                <c:pt idx="229">
                  <c:v>2.5092985095398035E-2</c:v>
                </c:pt>
                <c:pt idx="230">
                  <c:v>2.7959381390246563E-2</c:v>
                </c:pt>
                <c:pt idx="231">
                  <c:v>2.7651251366478391E-2</c:v>
                </c:pt>
                <c:pt idx="232">
                  <c:v>2.8651251363044139E-2</c:v>
                </c:pt>
                <c:pt idx="233">
                  <c:v>2.836642783950083E-2</c:v>
                </c:pt>
                <c:pt idx="234">
                  <c:v>3.105829781270586E-2</c:v>
                </c:pt>
                <c:pt idx="235">
                  <c:v>2.9186211126216222E-2</c:v>
                </c:pt>
                <c:pt idx="236">
                  <c:v>3.115721422364004E-2</c:v>
                </c:pt>
                <c:pt idx="237">
                  <c:v>2.6849084199056961E-2</c:v>
                </c:pt>
                <c:pt idx="238">
                  <c:v>2.8023610524542164E-2</c:v>
                </c:pt>
                <c:pt idx="239">
                  <c:v>3.0151523838867433E-2</c:v>
                </c:pt>
                <c:pt idx="240">
                  <c:v>2.9302743649168406E-2</c:v>
                </c:pt>
                <c:pt idx="241">
                  <c:v>2.912252693931805E-2</c:v>
                </c:pt>
                <c:pt idx="242">
                  <c:v>3.0326050160510931E-2</c:v>
                </c:pt>
                <c:pt idx="243">
                  <c:v>3.0221443354093935E-2</c:v>
                </c:pt>
                <c:pt idx="244">
                  <c:v>2.9297053268237505E-2</c:v>
                </c:pt>
                <c:pt idx="245">
                  <c:v>2.980870651663281E-2</c:v>
                </c:pt>
                <c:pt idx="246">
                  <c:v>2.8832013027567882E-2</c:v>
                </c:pt>
                <c:pt idx="247">
                  <c:v>2.9523882993089501E-2</c:v>
                </c:pt>
                <c:pt idx="248">
                  <c:v>2.7314669379848056E-2</c:v>
                </c:pt>
                <c:pt idx="249">
                  <c:v>2.6698409317759797E-2</c:v>
                </c:pt>
                <c:pt idx="250">
                  <c:v>2.7593802515184507E-2</c:v>
                </c:pt>
                <c:pt idx="251">
                  <c:v>2.6617109018843621E-2</c:v>
                </c:pt>
                <c:pt idx="252">
                  <c:v>2.961710902309278E-2</c:v>
                </c:pt>
                <c:pt idx="253">
                  <c:v>2.8308978988206945E-2</c:v>
                </c:pt>
                <c:pt idx="254">
                  <c:v>2.430328859918518E-2</c:v>
                </c:pt>
                <c:pt idx="255">
                  <c:v>3.0094074987573549E-2</c:v>
                </c:pt>
                <c:pt idx="256">
                  <c:v>2.9937164777948055E-2</c:v>
                </c:pt>
                <c:pt idx="257">
                  <c:v>2.8065078091458417E-2</c:v>
                </c:pt>
                <c:pt idx="258">
                  <c:v>2.865234125056304E-2</c:v>
                </c:pt>
                <c:pt idx="259">
                  <c:v>3.7675647756259423E-2</c:v>
                </c:pt>
                <c:pt idx="260">
                  <c:v>2.7053697311202995E-2</c:v>
                </c:pt>
                <c:pt idx="261">
                  <c:v>2.9821177187841386E-2</c:v>
                </c:pt>
                <c:pt idx="262">
                  <c:v>2.3844483694119845E-2</c:v>
                </c:pt>
                <c:pt idx="263">
                  <c:v>2.7844483694934752E-2</c:v>
                </c:pt>
                <c:pt idx="264">
                  <c:v>2.583879330632044E-2</c:v>
                </c:pt>
                <c:pt idx="265">
                  <c:v>2.583879330632044E-2</c:v>
                </c:pt>
                <c:pt idx="266">
                  <c:v>2.6914403220871463E-2</c:v>
                </c:pt>
                <c:pt idx="267">
                  <c:v>2.4734186496061739E-2</c:v>
                </c:pt>
                <c:pt idx="268">
                  <c:v>3.4623889303475153E-2</c:v>
                </c:pt>
                <c:pt idx="269">
                  <c:v>2.6414675689011347E-2</c:v>
                </c:pt>
                <c:pt idx="270">
                  <c:v>2.5153158676403109E-2</c:v>
                </c:pt>
                <c:pt idx="271">
                  <c:v>2.6199771687970497E-2</c:v>
                </c:pt>
                <c:pt idx="272">
                  <c:v>2.7066167982411571E-2</c:v>
                </c:pt>
                <c:pt idx="273">
                  <c:v>2.9066167982819024E-2</c:v>
                </c:pt>
                <c:pt idx="274">
                  <c:v>2.7851263977936469E-2</c:v>
                </c:pt>
                <c:pt idx="275">
                  <c:v>2.8851263974502217E-2</c:v>
                </c:pt>
                <c:pt idx="276">
                  <c:v>3.3543133955390658E-2</c:v>
                </c:pt>
                <c:pt idx="277">
                  <c:v>2.1054787197499536E-2</c:v>
                </c:pt>
                <c:pt idx="278">
                  <c:v>2.2043406417651568E-2</c:v>
                </c:pt>
                <c:pt idx="279">
                  <c:v>2.1880805819819216E-2</c:v>
                </c:pt>
                <c:pt idx="280">
                  <c:v>2.1700589102692902E-2</c:v>
                </c:pt>
                <c:pt idx="281">
                  <c:v>2.2799505517468788E-2</c:v>
                </c:pt>
                <c:pt idx="282">
                  <c:v>2.2003028745530173E-2</c:v>
                </c:pt>
                <c:pt idx="283">
                  <c:v>1.8049641759716906E-2</c:v>
                </c:pt>
                <c:pt idx="284">
                  <c:v>1.7381078294420149E-2</c:v>
                </c:pt>
                <c:pt idx="285">
                  <c:v>2.5072948265005834E-2</c:v>
                </c:pt>
                <c:pt idx="286">
                  <c:v>1.9276471481134649E-2</c:v>
                </c:pt>
                <c:pt idx="287">
                  <c:v>1.7352081398712471E-2</c:v>
                </c:pt>
                <c:pt idx="288">
                  <c:v>1.4648830649093725E-2</c:v>
                </c:pt>
                <c:pt idx="289">
                  <c:v>1.9131487002596259E-2</c:v>
                </c:pt>
                <c:pt idx="290">
                  <c:v>1.705018670327263E-2</c:v>
                </c:pt>
                <c:pt idx="291">
                  <c:v>1.8329319835174829E-2</c:v>
                </c:pt>
                <c:pt idx="292">
                  <c:v>1.4015499415108934E-2</c:v>
                </c:pt>
                <c:pt idx="293">
                  <c:v>1.5579456070554443E-2</c:v>
                </c:pt>
                <c:pt idx="294">
                  <c:v>2.0579456075211056E-2</c:v>
                </c:pt>
                <c:pt idx="295">
                  <c:v>1.5782979295181576E-2</c:v>
                </c:pt>
                <c:pt idx="296">
                  <c:v>1.6666991708916612E-2</c:v>
                </c:pt>
                <c:pt idx="297">
                  <c:v>1.5893821444478817E-2</c:v>
                </c:pt>
                <c:pt idx="298">
                  <c:v>1.6219567587540951E-2</c:v>
                </c:pt>
                <c:pt idx="299">
                  <c:v>1.2958050567249302E-2</c:v>
                </c:pt>
                <c:pt idx="300">
                  <c:v>1.2725530454190448E-2</c:v>
                </c:pt>
                <c:pt idx="301">
                  <c:v>1.274883695441531E-2</c:v>
                </c:pt>
                <c:pt idx="302">
                  <c:v>1.5748836951388512E-2</c:v>
                </c:pt>
                <c:pt idx="303">
                  <c:v>1.4644230148405768E-2</c:v>
                </c:pt>
                <c:pt idx="304">
                  <c:v>1.2016589309496339E-2</c:v>
                </c:pt>
                <c:pt idx="305">
                  <c:v>1.187729521188885E-2</c:v>
                </c:pt>
                <c:pt idx="306">
                  <c:v>1.1261035157076549E-2</c:v>
                </c:pt>
                <c:pt idx="307">
                  <c:v>1.2458867982786614E-2</c:v>
                </c:pt>
                <c:pt idx="308">
                  <c:v>1.0964830849843565E-2</c:v>
                </c:pt>
                <c:pt idx="309">
                  <c:v>9.7556172404438257E-3</c:v>
                </c:pt>
                <c:pt idx="310">
                  <c:v>9.2212024246691726E-3</c:v>
                </c:pt>
                <c:pt idx="311">
                  <c:v>5.8783851054613478E-3</c:v>
                </c:pt>
                <c:pt idx="312">
                  <c:v>1.0593561579298694E-2</c:v>
                </c:pt>
                <c:pt idx="313">
                  <c:v>9.8493882105685771E-3</c:v>
                </c:pt>
                <c:pt idx="314">
                  <c:v>6.8436978181125596E-3</c:v>
                </c:pt>
                <c:pt idx="315">
                  <c:v>5.1461374605423771E-3</c:v>
                </c:pt>
                <c:pt idx="316">
                  <c:v>9.6231034185620956E-3</c:v>
                </c:pt>
                <c:pt idx="317">
                  <c:v>7.797629754350055E-3</c:v>
                </c:pt>
                <c:pt idx="318">
                  <c:v>1.3100069394567981E-2</c:v>
                </c:pt>
                <c:pt idx="319">
                  <c:v>1.0402509033156093E-2</c:v>
                </c:pt>
                <c:pt idx="320">
                  <c:v>9.5014254475245252E-3</c:v>
                </c:pt>
                <c:pt idx="321">
                  <c:v>1.1577035358641297E-2</c:v>
                </c:pt>
                <c:pt idx="322">
                  <c:v>5.7748681865632534E-3</c:v>
                </c:pt>
                <c:pt idx="323">
                  <c:v>1.2054001330398023E-2</c:v>
                </c:pt>
                <c:pt idx="324">
                  <c:v>9.9437041208148003E-3</c:v>
                </c:pt>
                <c:pt idx="325">
                  <c:v>1.0635574100888334E-2</c:v>
                </c:pt>
                <c:pt idx="326">
                  <c:v>1.2019314039207529E-2</c:v>
                </c:pt>
                <c:pt idx="327">
                  <c:v>4.1125400603050366E-3</c:v>
                </c:pt>
                <c:pt idx="328">
                  <c:v>9.0022428630618379E-3</c:v>
                </c:pt>
                <c:pt idx="329">
                  <c:v>7.3859828116837889E-3</c:v>
                </c:pt>
                <c:pt idx="330">
                  <c:v>9.4092893123161048E-3</c:v>
                </c:pt>
                <c:pt idx="331">
                  <c:v>6.1767691950080916E-3</c:v>
                </c:pt>
                <c:pt idx="332">
                  <c:v>1.0403598920674995E-2</c:v>
                </c:pt>
                <c:pt idx="333">
                  <c:v>8.886255272955168E-3</c:v>
                </c:pt>
                <c:pt idx="334">
                  <c:v>1.0165388412133325E-2</c:v>
                </c:pt>
                <c:pt idx="335">
                  <c:v>1.5392218141641933E-2</c:v>
                </c:pt>
                <c:pt idx="336">
                  <c:v>9.9504844110924751E-3</c:v>
                </c:pt>
                <c:pt idx="337">
                  <c:v>9.7412707909825258E-3</c:v>
                </c:pt>
                <c:pt idx="338">
                  <c:v>9.63666398456553E-3</c:v>
                </c:pt>
                <c:pt idx="339">
                  <c:v>9.7355804027756676E-3</c:v>
                </c:pt>
                <c:pt idx="340">
                  <c:v>8.4274503751657903E-3</c:v>
                </c:pt>
                <c:pt idx="341">
                  <c:v>8.2472336580394767E-3</c:v>
                </c:pt>
                <c:pt idx="342">
                  <c:v>5.9334132383810356E-3</c:v>
                </c:pt>
                <c:pt idx="343">
                  <c:v>9.9334132391959429E-3</c:v>
                </c:pt>
                <c:pt idx="344">
                  <c:v>7.0846330563654192E-3</c:v>
                </c:pt>
                <c:pt idx="345">
                  <c:v>1.1514986006659456E-2</c:v>
                </c:pt>
                <c:pt idx="346">
                  <c:v>6.7941191446152516E-3</c:v>
                </c:pt>
                <c:pt idx="347">
                  <c:v>6.177859082526993E-3</c:v>
                </c:pt>
                <c:pt idx="348">
                  <c:v>7.7651222454733215E-3</c:v>
                </c:pt>
                <c:pt idx="349">
                  <c:v>8.1664782992447726E-3</c:v>
                </c:pt>
                <c:pt idx="350">
                  <c:v>7.4689179455162957E-3</c:v>
                </c:pt>
                <c:pt idx="351">
                  <c:v>8.3643111356650479E-3</c:v>
                </c:pt>
                <c:pt idx="352">
                  <c:v>1.0875964391743764E-2</c:v>
                </c:pt>
                <c:pt idx="353">
                  <c:v>5.4342306611943059E-3</c:v>
                </c:pt>
                <c:pt idx="354">
                  <c:v>7.8179705960792489E-3</c:v>
                </c:pt>
                <c:pt idx="355">
                  <c:v>1.0021493821113836E-2</c:v>
                </c:pt>
                <c:pt idx="356">
                  <c:v>6.044800320523791E-3</c:v>
                </c:pt>
                <c:pt idx="357">
                  <c:v>1.0015803432906978E-2</c:v>
                </c:pt>
                <c:pt idx="358">
                  <c:v>1.7309799004578963E-3</c:v>
                </c:pt>
                <c:pt idx="359">
                  <c:v>7.6263730952632613E-3</c:v>
                </c:pt>
                <c:pt idx="360">
                  <c:v>7.0044226522441022E-3</c:v>
                </c:pt>
                <c:pt idx="361">
                  <c:v>2.993041867739521E-3</c:v>
                </c:pt>
                <c:pt idx="362">
                  <c:v>3.9930418715812266E-3</c:v>
                </c:pt>
                <c:pt idx="363">
                  <c:v>1.0091958283737767E-2</c:v>
                </c:pt>
                <c:pt idx="364">
                  <c:v>4.7838282553129829E-3</c:v>
                </c:pt>
                <c:pt idx="365">
                  <c:v>1.4700078318128362E-3</c:v>
                </c:pt>
                <c:pt idx="366">
                  <c:v>3.4700078322202899E-3</c:v>
                </c:pt>
                <c:pt idx="367">
                  <c:v>3.0339644872583449E-3</c:v>
                </c:pt>
                <c:pt idx="368">
                  <c:v>1.3364041296881624E-3</c:v>
                </c:pt>
                <c:pt idx="369">
                  <c:v>2.8274102078285068E-5</c:v>
                </c:pt>
                <c:pt idx="370">
                  <c:v>2.5052400669665076E-3</c:v>
                </c:pt>
                <c:pt idx="371">
                  <c:v>9.3483298624050803E-3</c:v>
                </c:pt>
                <c:pt idx="372">
                  <c:v>5.389252481108997E-3</c:v>
                </c:pt>
                <c:pt idx="373">
                  <c:v>2.5637788057792932E-3</c:v>
                </c:pt>
                <c:pt idx="374">
                  <c:v>-9.2456793936435133E-4</c:v>
                </c:pt>
                <c:pt idx="375">
                  <c:v>1.1743484792532399E-3</c:v>
                </c:pt>
                <c:pt idx="376">
                  <c:v>-5.4419115840573795E-3</c:v>
                </c:pt>
                <c:pt idx="377">
                  <c:v>-4.4419115874916315E-3</c:v>
                </c:pt>
                <c:pt idx="378">
                  <c:v>-2.4419115870841779E-3</c:v>
                </c:pt>
                <c:pt idx="379">
                  <c:v>-1.4419115832424723E-3</c:v>
                </c:pt>
                <c:pt idx="380">
                  <c:v>-4.4191158667672426E-4</c:v>
                </c:pt>
                <c:pt idx="381">
                  <c:v>-1.3429951650323346E-3</c:v>
                </c:pt>
                <c:pt idx="382">
                  <c:v>-1.6511251960764639E-3</c:v>
                </c:pt>
                <c:pt idx="383">
                  <c:v>-4.6568155885324813E-3</c:v>
                </c:pt>
                <c:pt idx="384">
                  <c:v>-6.5681558771757409E-4</c:v>
                </c:pt>
                <c:pt idx="385">
                  <c:v>-5.1798496206174605E-3</c:v>
                </c:pt>
                <c:pt idx="389">
                  <c:v>-6.9524749414995313E-3</c:v>
                </c:pt>
                <c:pt idx="390">
                  <c:v>-6.3419052821700461E-3</c:v>
                </c:pt>
                <c:pt idx="392">
                  <c:v>-8.5801157838432118E-3</c:v>
                </c:pt>
                <c:pt idx="393">
                  <c:v>-8.4925801493227482E-3</c:v>
                </c:pt>
                <c:pt idx="394">
                  <c:v>-9.8007101842085831E-3</c:v>
                </c:pt>
                <c:pt idx="395">
                  <c:v>-6.8007101799594238E-3</c:v>
                </c:pt>
                <c:pt idx="396">
                  <c:v>-4.2007101801573299E-3</c:v>
                </c:pt>
                <c:pt idx="397">
                  <c:v>-1.3108840212225914E-2</c:v>
                </c:pt>
                <c:pt idx="398">
                  <c:v>-1.0724827800004277E-2</c:v>
                </c:pt>
                <c:pt idx="399">
                  <c:v>-1.6693657424184494E-2</c:v>
                </c:pt>
                <c:pt idx="400">
                  <c:v>-1.2493657421146054E-2</c:v>
                </c:pt>
                <c:pt idx="401">
                  <c:v>-1.1793657424277626E-2</c:v>
                </c:pt>
                <c:pt idx="402">
                  <c:v>-6.9936574218445458E-3</c:v>
                </c:pt>
                <c:pt idx="403">
                  <c:v>-1.2543248718429822E-2</c:v>
                </c:pt>
                <c:pt idx="404">
                  <c:v>-1.0798530398460571E-2</c:v>
                </c:pt>
                <c:pt idx="413">
                  <c:v>-2.8188034899358172E-2</c:v>
                </c:pt>
                <c:pt idx="414">
                  <c:v>-2.4018034899199847E-2</c:v>
                </c:pt>
                <c:pt idx="415">
                  <c:v>-1.3227248513430823E-2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511-4607-9B3F-2857161112F1}"/>
            </c:ext>
          </c:extLst>
        </c:ser>
        <c:ser>
          <c:idx val="2"/>
          <c:order val="2"/>
          <c:tx>
            <c:strRef>
              <c:f>'B (2)'!$J$20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'B (2)'!$F$21:$F$977</c:f>
              <c:numCache>
                <c:formatCode>General</c:formatCode>
                <c:ptCount val="957"/>
                <c:pt idx="0">
                  <c:v>-6373</c:v>
                </c:pt>
                <c:pt idx="1">
                  <c:v>-3839</c:v>
                </c:pt>
                <c:pt idx="2">
                  <c:v>-3402</c:v>
                </c:pt>
                <c:pt idx="3">
                  <c:v>-3377</c:v>
                </c:pt>
                <c:pt idx="4">
                  <c:v>-3361</c:v>
                </c:pt>
                <c:pt idx="5">
                  <c:v>-3360</c:v>
                </c:pt>
                <c:pt idx="6">
                  <c:v>-3349</c:v>
                </c:pt>
                <c:pt idx="7">
                  <c:v>-3335</c:v>
                </c:pt>
                <c:pt idx="8">
                  <c:v>-3333</c:v>
                </c:pt>
                <c:pt idx="9">
                  <c:v>-3324</c:v>
                </c:pt>
                <c:pt idx="10">
                  <c:v>-3251</c:v>
                </c:pt>
                <c:pt idx="11">
                  <c:v>-3212</c:v>
                </c:pt>
                <c:pt idx="12">
                  <c:v>-3173</c:v>
                </c:pt>
                <c:pt idx="13">
                  <c:v>-3167</c:v>
                </c:pt>
                <c:pt idx="14">
                  <c:v>-3167</c:v>
                </c:pt>
                <c:pt idx="15">
                  <c:v>-3145</c:v>
                </c:pt>
                <c:pt idx="16">
                  <c:v>-3142</c:v>
                </c:pt>
                <c:pt idx="17">
                  <c:v>-3126</c:v>
                </c:pt>
                <c:pt idx="18">
                  <c:v>-3126</c:v>
                </c:pt>
                <c:pt idx="19">
                  <c:v>-3114</c:v>
                </c:pt>
                <c:pt idx="20">
                  <c:v>-3100</c:v>
                </c:pt>
                <c:pt idx="21">
                  <c:v>-3098</c:v>
                </c:pt>
                <c:pt idx="22">
                  <c:v>-3097</c:v>
                </c:pt>
                <c:pt idx="23">
                  <c:v>-3094</c:v>
                </c:pt>
                <c:pt idx="24">
                  <c:v>-3083</c:v>
                </c:pt>
                <c:pt idx="25">
                  <c:v>-3078</c:v>
                </c:pt>
                <c:pt idx="26">
                  <c:v>-3017</c:v>
                </c:pt>
                <c:pt idx="27">
                  <c:v>-3017</c:v>
                </c:pt>
                <c:pt idx="28">
                  <c:v>-2924</c:v>
                </c:pt>
                <c:pt idx="29">
                  <c:v>-2921</c:v>
                </c:pt>
                <c:pt idx="30">
                  <c:v>-2894</c:v>
                </c:pt>
                <c:pt idx="31">
                  <c:v>-2868</c:v>
                </c:pt>
                <c:pt idx="32">
                  <c:v>-2865</c:v>
                </c:pt>
                <c:pt idx="33">
                  <c:v>-2860</c:v>
                </c:pt>
                <c:pt idx="34">
                  <c:v>-2821</c:v>
                </c:pt>
                <c:pt idx="35">
                  <c:v>-2819</c:v>
                </c:pt>
                <c:pt idx="36">
                  <c:v>-2818</c:v>
                </c:pt>
                <c:pt idx="37">
                  <c:v>-2809</c:v>
                </c:pt>
                <c:pt idx="38">
                  <c:v>-2793</c:v>
                </c:pt>
                <c:pt idx="39">
                  <c:v>-2753</c:v>
                </c:pt>
                <c:pt idx="40">
                  <c:v>-2725</c:v>
                </c:pt>
                <c:pt idx="41">
                  <c:v>-2647</c:v>
                </c:pt>
                <c:pt idx="42">
                  <c:v>-2644</c:v>
                </c:pt>
                <c:pt idx="43">
                  <c:v>-2638</c:v>
                </c:pt>
                <c:pt idx="44">
                  <c:v>-2616</c:v>
                </c:pt>
                <c:pt idx="45">
                  <c:v>-2616</c:v>
                </c:pt>
                <c:pt idx="46">
                  <c:v>-2616</c:v>
                </c:pt>
                <c:pt idx="47">
                  <c:v>-2616</c:v>
                </c:pt>
                <c:pt idx="48">
                  <c:v>-2613</c:v>
                </c:pt>
                <c:pt idx="49">
                  <c:v>-2605</c:v>
                </c:pt>
                <c:pt idx="50">
                  <c:v>-2605</c:v>
                </c:pt>
                <c:pt idx="51">
                  <c:v>-2605</c:v>
                </c:pt>
                <c:pt idx="52">
                  <c:v>-2577</c:v>
                </c:pt>
                <c:pt idx="53">
                  <c:v>-2550</c:v>
                </c:pt>
                <c:pt idx="54">
                  <c:v>-2496</c:v>
                </c:pt>
                <c:pt idx="55">
                  <c:v>-2494</c:v>
                </c:pt>
                <c:pt idx="56">
                  <c:v>-2491</c:v>
                </c:pt>
                <c:pt idx="57">
                  <c:v>-2485</c:v>
                </c:pt>
                <c:pt idx="58">
                  <c:v>-2468</c:v>
                </c:pt>
                <c:pt idx="59">
                  <c:v>-2454</c:v>
                </c:pt>
                <c:pt idx="60">
                  <c:v>-2426</c:v>
                </c:pt>
                <c:pt idx="61">
                  <c:v>-2407</c:v>
                </c:pt>
                <c:pt idx="62">
                  <c:v>-2281</c:v>
                </c:pt>
                <c:pt idx="63">
                  <c:v>-2252</c:v>
                </c:pt>
                <c:pt idx="64">
                  <c:v>-2241</c:v>
                </c:pt>
                <c:pt idx="65">
                  <c:v>-2096</c:v>
                </c:pt>
                <c:pt idx="66">
                  <c:v>-2074</c:v>
                </c:pt>
                <c:pt idx="67">
                  <c:v>-2012</c:v>
                </c:pt>
                <c:pt idx="68">
                  <c:v>-1794</c:v>
                </c:pt>
                <c:pt idx="69">
                  <c:v>-1780</c:v>
                </c:pt>
                <c:pt idx="70">
                  <c:v>-1769</c:v>
                </c:pt>
                <c:pt idx="71">
                  <c:v>-1741</c:v>
                </c:pt>
                <c:pt idx="72">
                  <c:v>-1724</c:v>
                </c:pt>
                <c:pt idx="73">
                  <c:v>-1674</c:v>
                </c:pt>
                <c:pt idx="74">
                  <c:v>-1649</c:v>
                </c:pt>
                <c:pt idx="75">
                  <c:v>-1638</c:v>
                </c:pt>
                <c:pt idx="76">
                  <c:v>-1581</c:v>
                </c:pt>
                <c:pt idx="77">
                  <c:v>-1570</c:v>
                </c:pt>
                <c:pt idx="78">
                  <c:v>-1474</c:v>
                </c:pt>
                <c:pt idx="79">
                  <c:v>-1330</c:v>
                </c:pt>
                <c:pt idx="80">
                  <c:v>-1319</c:v>
                </c:pt>
                <c:pt idx="81">
                  <c:v>-1215</c:v>
                </c:pt>
                <c:pt idx="82">
                  <c:v>-1205</c:v>
                </c:pt>
                <c:pt idx="83">
                  <c:v>-1176</c:v>
                </c:pt>
                <c:pt idx="84">
                  <c:v>-1109</c:v>
                </c:pt>
                <c:pt idx="85">
                  <c:v>-1050</c:v>
                </c:pt>
                <c:pt idx="86">
                  <c:v>-997</c:v>
                </c:pt>
                <c:pt idx="87">
                  <c:v>-994</c:v>
                </c:pt>
                <c:pt idx="88">
                  <c:v>-988</c:v>
                </c:pt>
                <c:pt idx="89">
                  <c:v>-936</c:v>
                </c:pt>
                <c:pt idx="90">
                  <c:v>-882</c:v>
                </c:pt>
                <c:pt idx="91">
                  <c:v>-793</c:v>
                </c:pt>
                <c:pt idx="92">
                  <c:v>-778</c:v>
                </c:pt>
                <c:pt idx="93">
                  <c:v>-776</c:v>
                </c:pt>
                <c:pt idx="94">
                  <c:v>-765</c:v>
                </c:pt>
                <c:pt idx="95">
                  <c:v>-765</c:v>
                </c:pt>
                <c:pt idx="96">
                  <c:v>-717</c:v>
                </c:pt>
                <c:pt idx="97">
                  <c:v>-706</c:v>
                </c:pt>
                <c:pt idx="98">
                  <c:v>-703</c:v>
                </c:pt>
                <c:pt idx="99">
                  <c:v>-667</c:v>
                </c:pt>
                <c:pt idx="100">
                  <c:v>-658</c:v>
                </c:pt>
                <c:pt idx="101">
                  <c:v>-558</c:v>
                </c:pt>
                <c:pt idx="102">
                  <c:v>-532</c:v>
                </c:pt>
                <c:pt idx="103">
                  <c:v>-488</c:v>
                </c:pt>
                <c:pt idx="104">
                  <c:v>-485</c:v>
                </c:pt>
                <c:pt idx="105">
                  <c:v>-467</c:v>
                </c:pt>
                <c:pt idx="106">
                  <c:v>-467</c:v>
                </c:pt>
                <c:pt idx="107">
                  <c:v>-467</c:v>
                </c:pt>
                <c:pt idx="108">
                  <c:v>-451</c:v>
                </c:pt>
                <c:pt idx="109">
                  <c:v>-445</c:v>
                </c:pt>
                <c:pt idx="110">
                  <c:v>-443</c:v>
                </c:pt>
                <c:pt idx="111">
                  <c:v>-437</c:v>
                </c:pt>
                <c:pt idx="112">
                  <c:v>-415</c:v>
                </c:pt>
                <c:pt idx="113">
                  <c:v>-414</c:v>
                </c:pt>
                <c:pt idx="114">
                  <c:v>-414</c:v>
                </c:pt>
                <c:pt idx="115">
                  <c:v>-401</c:v>
                </c:pt>
                <c:pt idx="116">
                  <c:v>-400</c:v>
                </c:pt>
                <c:pt idx="117">
                  <c:v>-398</c:v>
                </c:pt>
                <c:pt idx="118">
                  <c:v>-398</c:v>
                </c:pt>
                <c:pt idx="119">
                  <c:v>-397</c:v>
                </c:pt>
                <c:pt idx="120">
                  <c:v>-387</c:v>
                </c:pt>
                <c:pt idx="121">
                  <c:v>-361</c:v>
                </c:pt>
                <c:pt idx="122">
                  <c:v>-356</c:v>
                </c:pt>
                <c:pt idx="123">
                  <c:v>-336</c:v>
                </c:pt>
                <c:pt idx="124">
                  <c:v>-252</c:v>
                </c:pt>
                <c:pt idx="125">
                  <c:v>-211</c:v>
                </c:pt>
                <c:pt idx="126">
                  <c:v>-208</c:v>
                </c:pt>
                <c:pt idx="127">
                  <c:v>-137</c:v>
                </c:pt>
                <c:pt idx="128">
                  <c:v>-129</c:v>
                </c:pt>
                <c:pt idx="129">
                  <c:v>-73</c:v>
                </c:pt>
                <c:pt idx="130">
                  <c:v>-14</c:v>
                </c:pt>
                <c:pt idx="131">
                  <c:v>-8</c:v>
                </c:pt>
                <c:pt idx="132">
                  <c:v>0</c:v>
                </c:pt>
                <c:pt idx="133">
                  <c:v>83</c:v>
                </c:pt>
                <c:pt idx="134">
                  <c:v>117</c:v>
                </c:pt>
                <c:pt idx="135">
                  <c:v>128</c:v>
                </c:pt>
                <c:pt idx="136">
                  <c:v>128</c:v>
                </c:pt>
                <c:pt idx="137">
                  <c:v>140</c:v>
                </c:pt>
                <c:pt idx="138">
                  <c:v>178</c:v>
                </c:pt>
                <c:pt idx="139">
                  <c:v>209</c:v>
                </c:pt>
                <c:pt idx="140">
                  <c:v>302</c:v>
                </c:pt>
                <c:pt idx="141">
                  <c:v>318</c:v>
                </c:pt>
                <c:pt idx="142">
                  <c:v>343</c:v>
                </c:pt>
                <c:pt idx="143">
                  <c:v>343</c:v>
                </c:pt>
                <c:pt idx="144">
                  <c:v>360</c:v>
                </c:pt>
                <c:pt idx="145">
                  <c:v>361</c:v>
                </c:pt>
                <c:pt idx="146">
                  <c:v>363</c:v>
                </c:pt>
                <c:pt idx="147">
                  <c:v>389</c:v>
                </c:pt>
                <c:pt idx="148">
                  <c:v>400</c:v>
                </c:pt>
                <c:pt idx="149">
                  <c:v>402</c:v>
                </c:pt>
                <c:pt idx="150">
                  <c:v>403</c:v>
                </c:pt>
                <c:pt idx="151">
                  <c:v>430</c:v>
                </c:pt>
                <c:pt idx="152">
                  <c:v>492</c:v>
                </c:pt>
                <c:pt idx="153">
                  <c:v>492</c:v>
                </c:pt>
                <c:pt idx="154">
                  <c:v>492</c:v>
                </c:pt>
                <c:pt idx="155">
                  <c:v>512</c:v>
                </c:pt>
                <c:pt idx="156">
                  <c:v>564</c:v>
                </c:pt>
                <c:pt idx="157">
                  <c:v>581</c:v>
                </c:pt>
                <c:pt idx="158">
                  <c:v>592</c:v>
                </c:pt>
                <c:pt idx="159">
                  <c:v>604</c:v>
                </c:pt>
                <c:pt idx="160">
                  <c:v>620</c:v>
                </c:pt>
                <c:pt idx="161">
                  <c:v>621</c:v>
                </c:pt>
                <c:pt idx="162">
                  <c:v>651</c:v>
                </c:pt>
                <c:pt idx="163">
                  <c:v>665</c:v>
                </c:pt>
                <c:pt idx="164">
                  <c:v>679</c:v>
                </c:pt>
                <c:pt idx="165">
                  <c:v>707</c:v>
                </c:pt>
                <c:pt idx="166">
                  <c:v>707</c:v>
                </c:pt>
                <c:pt idx="167">
                  <c:v>707</c:v>
                </c:pt>
                <c:pt idx="168">
                  <c:v>707</c:v>
                </c:pt>
                <c:pt idx="169">
                  <c:v>735</c:v>
                </c:pt>
                <c:pt idx="170">
                  <c:v>783</c:v>
                </c:pt>
                <c:pt idx="171">
                  <c:v>814</c:v>
                </c:pt>
                <c:pt idx="172">
                  <c:v>830</c:v>
                </c:pt>
                <c:pt idx="173">
                  <c:v>878</c:v>
                </c:pt>
                <c:pt idx="174">
                  <c:v>878</c:v>
                </c:pt>
                <c:pt idx="175">
                  <c:v>878</c:v>
                </c:pt>
                <c:pt idx="176">
                  <c:v>897</c:v>
                </c:pt>
                <c:pt idx="177">
                  <c:v>903</c:v>
                </c:pt>
                <c:pt idx="178">
                  <c:v>911</c:v>
                </c:pt>
                <c:pt idx="179">
                  <c:v>912</c:v>
                </c:pt>
                <c:pt idx="180">
                  <c:v>953</c:v>
                </c:pt>
                <c:pt idx="181">
                  <c:v>984</c:v>
                </c:pt>
                <c:pt idx="182">
                  <c:v>998</c:v>
                </c:pt>
                <c:pt idx="183">
                  <c:v>1006</c:v>
                </c:pt>
                <c:pt idx="184">
                  <c:v>1021</c:v>
                </c:pt>
                <c:pt idx="185">
                  <c:v>1102</c:v>
                </c:pt>
                <c:pt idx="186">
                  <c:v>1107</c:v>
                </c:pt>
                <c:pt idx="187">
                  <c:v>1110</c:v>
                </c:pt>
                <c:pt idx="188">
                  <c:v>1110</c:v>
                </c:pt>
                <c:pt idx="189">
                  <c:v>1110</c:v>
                </c:pt>
                <c:pt idx="190">
                  <c:v>1119</c:v>
                </c:pt>
                <c:pt idx="191">
                  <c:v>1122</c:v>
                </c:pt>
                <c:pt idx="192">
                  <c:v>1125</c:v>
                </c:pt>
                <c:pt idx="193">
                  <c:v>1146</c:v>
                </c:pt>
                <c:pt idx="194">
                  <c:v>1147</c:v>
                </c:pt>
                <c:pt idx="195">
                  <c:v>1150</c:v>
                </c:pt>
                <c:pt idx="196">
                  <c:v>1155</c:v>
                </c:pt>
                <c:pt idx="197">
                  <c:v>1163</c:v>
                </c:pt>
                <c:pt idx="198">
                  <c:v>1174</c:v>
                </c:pt>
                <c:pt idx="199">
                  <c:v>1174</c:v>
                </c:pt>
                <c:pt idx="200">
                  <c:v>1188</c:v>
                </c:pt>
                <c:pt idx="201">
                  <c:v>1191</c:v>
                </c:pt>
                <c:pt idx="202">
                  <c:v>1202</c:v>
                </c:pt>
                <c:pt idx="203">
                  <c:v>1269</c:v>
                </c:pt>
                <c:pt idx="204">
                  <c:v>1278</c:v>
                </c:pt>
                <c:pt idx="205">
                  <c:v>1309</c:v>
                </c:pt>
                <c:pt idx="206">
                  <c:v>1339</c:v>
                </c:pt>
                <c:pt idx="207">
                  <c:v>1345</c:v>
                </c:pt>
                <c:pt idx="208">
                  <c:v>1359</c:v>
                </c:pt>
                <c:pt idx="209">
                  <c:v>1364</c:v>
                </c:pt>
                <c:pt idx="210">
                  <c:v>1365</c:v>
                </c:pt>
                <c:pt idx="211">
                  <c:v>1378</c:v>
                </c:pt>
                <c:pt idx="212">
                  <c:v>1384</c:v>
                </c:pt>
                <c:pt idx="213">
                  <c:v>1406</c:v>
                </c:pt>
                <c:pt idx="214">
                  <c:v>1437</c:v>
                </c:pt>
                <c:pt idx="215">
                  <c:v>1465</c:v>
                </c:pt>
                <c:pt idx="216">
                  <c:v>1465</c:v>
                </c:pt>
                <c:pt idx="217">
                  <c:v>1490</c:v>
                </c:pt>
                <c:pt idx="218">
                  <c:v>1521</c:v>
                </c:pt>
                <c:pt idx="219">
                  <c:v>1591</c:v>
                </c:pt>
                <c:pt idx="220">
                  <c:v>1611</c:v>
                </c:pt>
                <c:pt idx="221">
                  <c:v>1638</c:v>
                </c:pt>
                <c:pt idx="222">
                  <c:v>1641</c:v>
                </c:pt>
                <c:pt idx="223">
                  <c:v>1641</c:v>
                </c:pt>
                <c:pt idx="224">
                  <c:v>1645</c:v>
                </c:pt>
                <c:pt idx="225">
                  <c:v>1653</c:v>
                </c:pt>
                <c:pt idx="226">
                  <c:v>1745</c:v>
                </c:pt>
                <c:pt idx="227">
                  <c:v>1753</c:v>
                </c:pt>
                <c:pt idx="228">
                  <c:v>1798</c:v>
                </c:pt>
                <c:pt idx="229">
                  <c:v>1823</c:v>
                </c:pt>
                <c:pt idx="230">
                  <c:v>1860</c:v>
                </c:pt>
                <c:pt idx="231">
                  <c:v>1863</c:v>
                </c:pt>
                <c:pt idx="232">
                  <c:v>1863</c:v>
                </c:pt>
                <c:pt idx="233">
                  <c:v>1882</c:v>
                </c:pt>
                <c:pt idx="234">
                  <c:v>1885</c:v>
                </c:pt>
                <c:pt idx="235">
                  <c:v>1887</c:v>
                </c:pt>
                <c:pt idx="236">
                  <c:v>1910</c:v>
                </c:pt>
                <c:pt idx="237">
                  <c:v>1913</c:v>
                </c:pt>
                <c:pt idx="238">
                  <c:v>1947</c:v>
                </c:pt>
                <c:pt idx="239">
                  <c:v>1949</c:v>
                </c:pt>
                <c:pt idx="240">
                  <c:v>1967</c:v>
                </c:pt>
                <c:pt idx="241">
                  <c:v>1972</c:v>
                </c:pt>
                <c:pt idx="242">
                  <c:v>1983</c:v>
                </c:pt>
                <c:pt idx="243">
                  <c:v>1997</c:v>
                </c:pt>
                <c:pt idx="244">
                  <c:v>2006</c:v>
                </c:pt>
                <c:pt idx="245">
                  <c:v>2014</c:v>
                </c:pt>
                <c:pt idx="246">
                  <c:v>2030</c:v>
                </c:pt>
                <c:pt idx="247">
                  <c:v>2033</c:v>
                </c:pt>
                <c:pt idx="248">
                  <c:v>2061</c:v>
                </c:pt>
                <c:pt idx="249">
                  <c:v>2067</c:v>
                </c:pt>
                <c:pt idx="250">
                  <c:v>2081</c:v>
                </c:pt>
                <c:pt idx="251">
                  <c:v>2097</c:v>
                </c:pt>
                <c:pt idx="252">
                  <c:v>2097</c:v>
                </c:pt>
                <c:pt idx="253">
                  <c:v>2100</c:v>
                </c:pt>
                <c:pt idx="254">
                  <c:v>2139</c:v>
                </c:pt>
                <c:pt idx="255">
                  <c:v>2167</c:v>
                </c:pt>
                <c:pt idx="256">
                  <c:v>2188</c:v>
                </c:pt>
                <c:pt idx="257">
                  <c:v>2190</c:v>
                </c:pt>
                <c:pt idx="258">
                  <c:v>2207</c:v>
                </c:pt>
                <c:pt idx="259">
                  <c:v>2223</c:v>
                </c:pt>
                <c:pt idx="260">
                  <c:v>2268</c:v>
                </c:pt>
                <c:pt idx="261">
                  <c:v>2280</c:v>
                </c:pt>
                <c:pt idx="262">
                  <c:v>2296</c:v>
                </c:pt>
                <c:pt idx="263">
                  <c:v>2296</c:v>
                </c:pt>
                <c:pt idx="264">
                  <c:v>2335</c:v>
                </c:pt>
                <c:pt idx="265">
                  <c:v>2335</c:v>
                </c:pt>
                <c:pt idx="266">
                  <c:v>2344</c:v>
                </c:pt>
                <c:pt idx="267">
                  <c:v>2349</c:v>
                </c:pt>
                <c:pt idx="268">
                  <c:v>2402</c:v>
                </c:pt>
                <c:pt idx="269">
                  <c:v>2430</c:v>
                </c:pt>
                <c:pt idx="270">
                  <c:v>2465</c:v>
                </c:pt>
                <c:pt idx="271">
                  <c:v>2497</c:v>
                </c:pt>
                <c:pt idx="272">
                  <c:v>2534</c:v>
                </c:pt>
                <c:pt idx="273">
                  <c:v>2534</c:v>
                </c:pt>
                <c:pt idx="274">
                  <c:v>2601</c:v>
                </c:pt>
                <c:pt idx="275">
                  <c:v>2601</c:v>
                </c:pt>
                <c:pt idx="276">
                  <c:v>2604</c:v>
                </c:pt>
                <c:pt idx="277">
                  <c:v>2612</c:v>
                </c:pt>
                <c:pt idx="278">
                  <c:v>2690</c:v>
                </c:pt>
                <c:pt idx="279">
                  <c:v>2750</c:v>
                </c:pt>
                <c:pt idx="280">
                  <c:v>2755</c:v>
                </c:pt>
                <c:pt idx="281">
                  <c:v>2780</c:v>
                </c:pt>
                <c:pt idx="282">
                  <c:v>2791</c:v>
                </c:pt>
                <c:pt idx="283">
                  <c:v>2823</c:v>
                </c:pt>
                <c:pt idx="284">
                  <c:v>2836</c:v>
                </c:pt>
                <c:pt idx="285">
                  <c:v>2839</c:v>
                </c:pt>
                <c:pt idx="286">
                  <c:v>2850</c:v>
                </c:pt>
                <c:pt idx="287">
                  <c:v>2859</c:v>
                </c:pt>
                <c:pt idx="288">
                  <c:v>2934</c:v>
                </c:pt>
                <c:pt idx="289">
                  <c:v>2965</c:v>
                </c:pt>
                <c:pt idx="290">
                  <c:v>2995</c:v>
                </c:pt>
                <c:pt idx="291">
                  <c:v>3015</c:v>
                </c:pt>
                <c:pt idx="292">
                  <c:v>3057</c:v>
                </c:pt>
                <c:pt idx="293">
                  <c:v>3058</c:v>
                </c:pt>
                <c:pt idx="294">
                  <c:v>3058</c:v>
                </c:pt>
                <c:pt idx="295">
                  <c:v>3069</c:v>
                </c:pt>
                <c:pt idx="296">
                  <c:v>3161</c:v>
                </c:pt>
                <c:pt idx="297">
                  <c:v>3188</c:v>
                </c:pt>
                <c:pt idx="298">
                  <c:v>3240</c:v>
                </c:pt>
                <c:pt idx="299">
                  <c:v>3275</c:v>
                </c:pt>
                <c:pt idx="300">
                  <c:v>3287</c:v>
                </c:pt>
                <c:pt idx="301">
                  <c:v>3303</c:v>
                </c:pt>
                <c:pt idx="302">
                  <c:v>3303</c:v>
                </c:pt>
                <c:pt idx="303">
                  <c:v>3317</c:v>
                </c:pt>
                <c:pt idx="304">
                  <c:v>3401</c:v>
                </c:pt>
                <c:pt idx="305">
                  <c:v>3477</c:v>
                </c:pt>
                <c:pt idx="306">
                  <c:v>3483</c:v>
                </c:pt>
                <c:pt idx="307">
                  <c:v>3533</c:v>
                </c:pt>
                <c:pt idx="308">
                  <c:v>3580</c:v>
                </c:pt>
                <c:pt idx="309">
                  <c:v>3608</c:v>
                </c:pt>
                <c:pt idx="310">
                  <c:v>3756</c:v>
                </c:pt>
                <c:pt idx="311">
                  <c:v>3821</c:v>
                </c:pt>
                <c:pt idx="312">
                  <c:v>3840</c:v>
                </c:pt>
                <c:pt idx="313">
                  <c:v>3844</c:v>
                </c:pt>
                <c:pt idx="314">
                  <c:v>3883</c:v>
                </c:pt>
                <c:pt idx="315">
                  <c:v>3919</c:v>
                </c:pt>
                <c:pt idx="316">
                  <c:v>3989</c:v>
                </c:pt>
                <c:pt idx="317">
                  <c:v>4023</c:v>
                </c:pt>
                <c:pt idx="318">
                  <c:v>4059</c:v>
                </c:pt>
                <c:pt idx="319">
                  <c:v>4095</c:v>
                </c:pt>
                <c:pt idx="320">
                  <c:v>4120</c:v>
                </c:pt>
                <c:pt idx="321">
                  <c:v>4129</c:v>
                </c:pt>
                <c:pt idx="322">
                  <c:v>4179</c:v>
                </c:pt>
                <c:pt idx="323">
                  <c:v>4199</c:v>
                </c:pt>
                <c:pt idx="324">
                  <c:v>4252</c:v>
                </c:pt>
                <c:pt idx="325">
                  <c:v>4255</c:v>
                </c:pt>
                <c:pt idx="326">
                  <c:v>4261</c:v>
                </c:pt>
                <c:pt idx="327">
                  <c:v>4325</c:v>
                </c:pt>
                <c:pt idx="328">
                  <c:v>4378</c:v>
                </c:pt>
                <c:pt idx="329">
                  <c:v>4384</c:v>
                </c:pt>
                <c:pt idx="330">
                  <c:v>4400</c:v>
                </c:pt>
                <c:pt idx="331">
                  <c:v>4412</c:v>
                </c:pt>
                <c:pt idx="332">
                  <c:v>4439</c:v>
                </c:pt>
                <c:pt idx="333">
                  <c:v>4470</c:v>
                </c:pt>
                <c:pt idx="334">
                  <c:v>4490</c:v>
                </c:pt>
                <c:pt idx="335">
                  <c:v>4517</c:v>
                </c:pt>
                <c:pt idx="336">
                  <c:v>4557</c:v>
                </c:pt>
                <c:pt idx="337">
                  <c:v>4585</c:v>
                </c:pt>
                <c:pt idx="338">
                  <c:v>4599</c:v>
                </c:pt>
                <c:pt idx="339">
                  <c:v>4624</c:v>
                </c:pt>
                <c:pt idx="340">
                  <c:v>4627</c:v>
                </c:pt>
                <c:pt idx="341">
                  <c:v>4632</c:v>
                </c:pt>
                <c:pt idx="342">
                  <c:v>4674</c:v>
                </c:pt>
                <c:pt idx="343">
                  <c:v>4674</c:v>
                </c:pt>
                <c:pt idx="344">
                  <c:v>4692</c:v>
                </c:pt>
                <c:pt idx="345">
                  <c:v>4730</c:v>
                </c:pt>
                <c:pt idx="346">
                  <c:v>4750</c:v>
                </c:pt>
                <c:pt idx="347">
                  <c:v>4756</c:v>
                </c:pt>
                <c:pt idx="348">
                  <c:v>4773</c:v>
                </c:pt>
                <c:pt idx="349">
                  <c:v>4834</c:v>
                </c:pt>
                <c:pt idx="350">
                  <c:v>4870</c:v>
                </c:pt>
                <c:pt idx="351">
                  <c:v>4884</c:v>
                </c:pt>
                <c:pt idx="352">
                  <c:v>4892</c:v>
                </c:pt>
                <c:pt idx="353">
                  <c:v>4932</c:v>
                </c:pt>
                <c:pt idx="354">
                  <c:v>4938</c:v>
                </c:pt>
                <c:pt idx="355">
                  <c:v>4949</c:v>
                </c:pt>
                <c:pt idx="356">
                  <c:v>4965</c:v>
                </c:pt>
                <c:pt idx="357">
                  <c:v>4988</c:v>
                </c:pt>
                <c:pt idx="358">
                  <c:v>5007</c:v>
                </c:pt>
                <c:pt idx="359">
                  <c:v>5021</c:v>
                </c:pt>
                <c:pt idx="360">
                  <c:v>5066</c:v>
                </c:pt>
                <c:pt idx="361">
                  <c:v>5144</c:v>
                </c:pt>
                <c:pt idx="362">
                  <c:v>5144</c:v>
                </c:pt>
                <c:pt idx="363">
                  <c:v>5169</c:v>
                </c:pt>
                <c:pt idx="364">
                  <c:v>5172</c:v>
                </c:pt>
                <c:pt idx="365">
                  <c:v>5214</c:v>
                </c:pt>
                <c:pt idx="366">
                  <c:v>5214</c:v>
                </c:pt>
                <c:pt idx="367">
                  <c:v>5215</c:v>
                </c:pt>
                <c:pt idx="368">
                  <c:v>5251</c:v>
                </c:pt>
                <c:pt idx="369">
                  <c:v>5254</c:v>
                </c:pt>
                <c:pt idx="370">
                  <c:v>5324</c:v>
                </c:pt>
                <c:pt idx="371">
                  <c:v>5345</c:v>
                </c:pt>
                <c:pt idx="372">
                  <c:v>5416</c:v>
                </c:pt>
                <c:pt idx="373">
                  <c:v>5450</c:v>
                </c:pt>
                <c:pt idx="374">
                  <c:v>5458</c:v>
                </c:pt>
                <c:pt idx="375">
                  <c:v>5483</c:v>
                </c:pt>
                <c:pt idx="376">
                  <c:v>5489</c:v>
                </c:pt>
                <c:pt idx="377">
                  <c:v>5489</c:v>
                </c:pt>
                <c:pt idx="378">
                  <c:v>5489</c:v>
                </c:pt>
                <c:pt idx="379">
                  <c:v>5489</c:v>
                </c:pt>
                <c:pt idx="380">
                  <c:v>5489</c:v>
                </c:pt>
                <c:pt idx="381">
                  <c:v>5514</c:v>
                </c:pt>
                <c:pt idx="382">
                  <c:v>5517</c:v>
                </c:pt>
                <c:pt idx="383">
                  <c:v>5556</c:v>
                </c:pt>
                <c:pt idx="384">
                  <c:v>5556</c:v>
                </c:pt>
                <c:pt idx="385">
                  <c:v>5626</c:v>
                </c:pt>
                <c:pt idx="386">
                  <c:v>5712</c:v>
                </c:pt>
                <c:pt idx="387">
                  <c:v>5723</c:v>
                </c:pt>
                <c:pt idx="388">
                  <c:v>5726</c:v>
                </c:pt>
                <c:pt idx="389">
                  <c:v>5825</c:v>
                </c:pt>
                <c:pt idx="390">
                  <c:v>5858</c:v>
                </c:pt>
                <c:pt idx="391">
                  <c:v>5909</c:v>
                </c:pt>
                <c:pt idx="392">
                  <c:v>5909</c:v>
                </c:pt>
                <c:pt idx="393">
                  <c:v>6012</c:v>
                </c:pt>
                <c:pt idx="394">
                  <c:v>6015</c:v>
                </c:pt>
                <c:pt idx="395">
                  <c:v>6015</c:v>
                </c:pt>
                <c:pt idx="396">
                  <c:v>6015</c:v>
                </c:pt>
                <c:pt idx="397">
                  <c:v>6018</c:v>
                </c:pt>
                <c:pt idx="398">
                  <c:v>6110</c:v>
                </c:pt>
                <c:pt idx="399">
                  <c:v>6406</c:v>
                </c:pt>
                <c:pt idx="400">
                  <c:v>6406</c:v>
                </c:pt>
                <c:pt idx="401">
                  <c:v>6406</c:v>
                </c:pt>
                <c:pt idx="402">
                  <c:v>6406</c:v>
                </c:pt>
                <c:pt idx="403">
                  <c:v>6535</c:v>
                </c:pt>
                <c:pt idx="404">
                  <c:v>6703</c:v>
                </c:pt>
                <c:pt idx="405">
                  <c:v>6706</c:v>
                </c:pt>
                <c:pt idx="406">
                  <c:v>6784</c:v>
                </c:pt>
                <c:pt idx="407">
                  <c:v>6785.5</c:v>
                </c:pt>
                <c:pt idx="408">
                  <c:v>6829</c:v>
                </c:pt>
                <c:pt idx="409">
                  <c:v>6830.5</c:v>
                </c:pt>
                <c:pt idx="410">
                  <c:v>6832</c:v>
                </c:pt>
                <c:pt idx="411">
                  <c:v>6879</c:v>
                </c:pt>
                <c:pt idx="412">
                  <c:v>6901</c:v>
                </c:pt>
                <c:pt idx="413">
                  <c:v>7153</c:v>
                </c:pt>
                <c:pt idx="414">
                  <c:v>7153</c:v>
                </c:pt>
                <c:pt idx="415">
                  <c:v>7181</c:v>
                </c:pt>
                <c:pt idx="416">
                  <c:v>7195</c:v>
                </c:pt>
                <c:pt idx="417">
                  <c:v>7217</c:v>
                </c:pt>
                <c:pt idx="418">
                  <c:v>7221.5</c:v>
                </c:pt>
                <c:pt idx="419">
                  <c:v>7243.5</c:v>
                </c:pt>
                <c:pt idx="420">
                  <c:v>7299</c:v>
                </c:pt>
                <c:pt idx="421">
                  <c:v>7314</c:v>
                </c:pt>
                <c:pt idx="422">
                  <c:v>7354</c:v>
                </c:pt>
                <c:pt idx="423">
                  <c:v>7369</c:v>
                </c:pt>
                <c:pt idx="424">
                  <c:v>7562</c:v>
                </c:pt>
                <c:pt idx="425">
                  <c:v>7562</c:v>
                </c:pt>
                <c:pt idx="426">
                  <c:v>7562</c:v>
                </c:pt>
                <c:pt idx="427">
                  <c:v>7598</c:v>
                </c:pt>
                <c:pt idx="428">
                  <c:v>7623</c:v>
                </c:pt>
                <c:pt idx="429">
                  <c:v>7634</c:v>
                </c:pt>
                <c:pt idx="430">
                  <c:v>7864</c:v>
                </c:pt>
                <c:pt idx="431">
                  <c:v>7883</c:v>
                </c:pt>
                <c:pt idx="432">
                  <c:v>8010</c:v>
                </c:pt>
                <c:pt idx="433">
                  <c:v>8189</c:v>
                </c:pt>
                <c:pt idx="434">
                  <c:v>8323</c:v>
                </c:pt>
                <c:pt idx="435">
                  <c:v>8659</c:v>
                </c:pt>
                <c:pt idx="436">
                  <c:v>8670</c:v>
                </c:pt>
                <c:pt idx="437">
                  <c:v>8715</c:v>
                </c:pt>
                <c:pt idx="438">
                  <c:v>8892.5</c:v>
                </c:pt>
                <c:pt idx="439">
                  <c:v>8892.5</c:v>
                </c:pt>
                <c:pt idx="440">
                  <c:v>8933</c:v>
                </c:pt>
                <c:pt idx="441">
                  <c:v>8947</c:v>
                </c:pt>
                <c:pt idx="442">
                  <c:v>8950</c:v>
                </c:pt>
                <c:pt idx="443">
                  <c:v>8950</c:v>
                </c:pt>
                <c:pt idx="444">
                  <c:v>8950</c:v>
                </c:pt>
                <c:pt idx="445">
                  <c:v>8988</c:v>
                </c:pt>
                <c:pt idx="446">
                  <c:v>9151</c:v>
                </c:pt>
                <c:pt idx="447">
                  <c:v>9151</c:v>
                </c:pt>
                <c:pt idx="448">
                  <c:v>9188</c:v>
                </c:pt>
                <c:pt idx="449">
                  <c:v>9196</c:v>
                </c:pt>
                <c:pt idx="450">
                  <c:v>9204</c:v>
                </c:pt>
                <c:pt idx="451">
                  <c:v>9204</c:v>
                </c:pt>
                <c:pt idx="452">
                  <c:v>9204</c:v>
                </c:pt>
                <c:pt idx="453">
                  <c:v>9219.5</c:v>
                </c:pt>
                <c:pt idx="454">
                  <c:v>9238</c:v>
                </c:pt>
                <c:pt idx="455">
                  <c:v>9254</c:v>
                </c:pt>
                <c:pt idx="456">
                  <c:v>9371</c:v>
                </c:pt>
                <c:pt idx="457">
                  <c:v>9371</c:v>
                </c:pt>
                <c:pt idx="458">
                  <c:v>9371</c:v>
                </c:pt>
                <c:pt idx="459">
                  <c:v>9472</c:v>
                </c:pt>
                <c:pt idx="460">
                  <c:v>9472</c:v>
                </c:pt>
                <c:pt idx="461">
                  <c:v>9472</c:v>
                </c:pt>
                <c:pt idx="462">
                  <c:v>9514</c:v>
                </c:pt>
                <c:pt idx="463">
                  <c:v>9514</c:v>
                </c:pt>
                <c:pt idx="464">
                  <c:v>9514</c:v>
                </c:pt>
                <c:pt idx="465">
                  <c:v>9517</c:v>
                </c:pt>
                <c:pt idx="466">
                  <c:v>9651.5</c:v>
                </c:pt>
                <c:pt idx="467">
                  <c:v>9675</c:v>
                </c:pt>
                <c:pt idx="468">
                  <c:v>9996</c:v>
                </c:pt>
              </c:numCache>
            </c:numRef>
          </c:xVal>
          <c:yVal>
            <c:numRef>
              <c:f>'B (2)'!$J$21:$J$977</c:f>
              <c:numCache>
                <c:formatCode>General</c:formatCode>
                <c:ptCount val="957"/>
                <c:pt idx="35">
                  <c:v>-1.3593815121566877E-2</c:v>
                </c:pt>
                <c:pt idx="53">
                  <c:v>-1.4289474485849496E-2</c:v>
                </c:pt>
                <c:pt idx="62">
                  <c:v>-1.4285133838711772E-2</c:v>
                </c:pt>
                <c:pt idx="67">
                  <c:v>-1.2680793202889618E-2</c:v>
                </c:pt>
                <c:pt idx="78">
                  <c:v>-1.5572111915389542E-2</c:v>
                </c:pt>
                <c:pt idx="82">
                  <c:v>-7.8677712735952809E-3</c:v>
                </c:pt>
                <c:pt idx="89">
                  <c:v>-7.2634306343388744E-3</c:v>
                </c:pt>
                <c:pt idx="99">
                  <c:v>-1.1559089994989336E-2</c:v>
                </c:pt>
                <c:pt idx="117">
                  <c:v>-3.7547493484453298E-3</c:v>
                </c:pt>
                <c:pt idx="128">
                  <c:v>-3.0504087117151357E-3</c:v>
                </c:pt>
                <c:pt idx="137">
                  <c:v>2.6539319369476289E-3</c:v>
                </c:pt>
                <c:pt idx="387">
                  <c:v>-6.0760539272450842E-3</c:v>
                </c:pt>
                <c:pt idx="420">
                  <c:v>-2.1180363029998261E-2</c:v>
                </c:pt>
                <c:pt idx="427">
                  <c:v>-2.2957322689762805E-2</c:v>
                </c:pt>
                <c:pt idx="428">
                  <c:v>-2.4858406264684163E-2</c:v>
                </c:pt>
                <c:pt idx="429">
                  <c:v>-2.3454883048543707E-2</c:v>
                </c:pt>
                <c:pt idx="453">
                  <c:v>-9.6016039096866734E-3</c:v>
                </c:pt>
                <c:pt idx="455">
                  <c:v>-9.8450992518337443E-3</c:v>
                </c:pt>
                <c:pt idx="465">
                  <c:v>-5.0244985468452796E-3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511-4607-9B3F-2857161112F1}"/>
            </c:ext>
          </c:extLst>
        </c:ser>
        <c:ser>
          <c:idx val="3"/>
          <c:order val="3"/>
          <c:tx>
            <c:strRef>
              <c:f>'B (2)'!$K$20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'B (2)'!$F$21:$F$977</c:f>
              <c:numCache>
                <c:formatCode>General</c:formatCode>
                <c:ptCount val="957"/>
                <c:pt idx="0">
                  <c:v>-6373</c:v>
                </c:pt>
                <c:pt idx="1">
                  <c:v>-3839</c:v>
                </c:pt>
                <c:pt idx="2">
                  <c:v>-3402</c:v>
                </c:pt>
                <c:pt idx="3">
                  <c:v>-3377</c:v>
                </c:pt>
                <c:pt idx="4">
                  <c:v>-3361</c:v>
                </c:pt>
                <c:pt idx="5">
                  <c:v>-3360</c:v>
                </c:pt>
                <c:pt idx="6">
                  <c:v>-3349</c:v>
                </c:pt>
                <c:pt idx="7">
                  <c:v>-3335</c:v>
                </c:pt>
                <c:pt idx="8">
                  <c:v>-3333</c:v>
                </c:pt>
                <c:pt idx="9">
                  <c:v>-3324</c:v>
                </c:pt>
                <c:pt idx="10">
                  <c:v>-3251</c:v>
                </c:pt>
                <c:pt idx="11">
                  <c:v>-3212</c:v>
                </c:pt>
                <c:pt idx="12">
                  <c:v>-3173</c:v>
                </c:pt>
                <c:pt idx="13">
                  <c:v>-3167</c:v>
                </c:pt>
                <c:pt idx="14">
                  <c:v>-3167</c:v>
                </c:pt>
                <c:pt idx="15">
                  <c:v>-3145</c:v>
                </c:pt>
                <c:pt idx="16">
                  <c:v>-3142</c:v>
                </c:pt>
                <c:pt idx="17">
                  <c:v>-3126</c:v>
                </c:pt>
                <c:pt idx="18">
                  <c:v>-3126</c:v>
                </c:pt>
                <c:pt idx="19">
                  <c:v>-3114</c:v>
                </c:pt>
                <c:pt idx="20">
                  <c:v>-3100</c:v>
                </c:pt>
                <c:pt idx="21">
                  <c:v>-3098</c:v>
                </c:pt>
                <c:pt idx="22">
                  <c:v>-3097</c:v>
                </c:pt>
                <c:pt idx="23">
                  <c:v>-3094</c:v>
                </c:pt>
                <c:pt idx="24">
                  <c:v>-3083</c:v>
                </c:pt>
                <c:pt idx="25">
                  <c:v>-3078</c:v>
                </c:pt>
                <c:pt idx="26">
                  <c:v>-3017</c:v>
                </c:pt>
                <c:pt idx="27">
                  <c:v>-3017</c:v>
                </c:pt>
                <c:pt idx="28">
                  <c:v>-2924</c:v>
                </c:pt>
                <c:pt idx="29">
                  <c:v>-2921</c:v>
                </c:pt>
                <c:pt idx="30">
                  <c:v>-2894</c:v>
                </c:pt>
                <c:pt idx="31">
                  <c:v>-2868</c:v>
                </c:pt>
                <c:pt idx="32">
                  <c:v>-2865</c:v>
                </c:pt>
                <c:pt idx="33">
                  <c:v>-2860</c:v>
                </c:pt>
                <c:pt idx="34">
                  <c:v>-2821</c:v>
                </c:pt>
                <c:pt idx="35">
                  <c:v>-2819</c:v>
                </c:pt>
                <c:pt idx="36">
                  <c:v>-2818</c:v>
                </c:pt>
                <c:pt idx="37">
                  <c:v>-2809</c:v>
                </c:pt>
                <c:pt idx="38">
                  <c:v>-2793</c:v>
                </c:pt>
                <c:pt idx="39">
                  <c:v>-2753</c:v>
                </c:pt>
                <c:pt idx="40">
                  <c:v>-2725</c:v>
                </c:pt>
                <c:pt idx="41">
                  <c:v>-2647</c:v>
                </c:pt>
                <c:pt idx="42">
                  <c:v>-2644</c:v>
                </c:pt>
                <c:pt idx="43">
                  <c:v>-2638</c:v>
                </c:pt>
                <c:pt idx="44">
                  <c:v>-2616</c:v>
                </c:pt>
                <c:pt idx="45">
                  <c:v>-2616</c:v>
                </c:pt>
                <c:pt idx="46">
                  <c:v>-2616</c:v>
                </c:pt>
                <c:pt idx="47">
                  <c:v>-2616</c:v>
                </c:pt>
                <c:pt idx="48">
                  <c:v>-2613</c:v>
                </c:pt>
                <c:pt idx="49">
                  <c:v>-2605</c:v>
                </c:pt>
                <c:pt idx="50">
                  <c:v>-2605</c:v>
                </c:pt>
                <c:pt idx="51">
                  <c:v>-2605</c:v>
                </c:pt>
                <c:pt idx="52">
                  <c:v>-2577</c:v>
                </c:pt>
                <c:pt idx="53">
                  <c:v>-2550</c:v>
                </c:pt>
                <c:pt idx="54">
                  <c:v>-2496</c:v>
                </c:pt>
                <c:pt idx="55">
                  <c:v>-2494</c:v>
                </c:pt>
                <c:pt idx="56">
                  <c:v>-2491</c:v>
                </c:pt>
                <c:pt idx="57">
                  <c:v>-2485</c:v>
                </c:pt>
                <c:pt idx="58">
                  <c:v>-2468</c:v>
                </c:pt>
                <c:pt idx="59">
                  <c:v>-2454</c:v>
                </c:pt>
                <c:pt idx="60">
                  <c:v>-2426</c:v>
                </c:pt>
                <c:pt idx="61">
                  <c:v>-2407</c:v>
                </c:pt>
                <c:pt idx="62">
                  <c:v>-2281</c:v>
                </c:pt>
                <c:pt idx="63">
                  <c:v>-2252</c:v>
                </c:pt>
                <c:pt idx="64">
                  <c:v>-2241</c:v>
                </c:pt>
                <c:pt idx="65">
                  <c:v>-2096</c:v>
                </c:pt>
                <c:pt idx="66">
                  <c:v>-2074</c:v>
                </c:pt>
                <c:pt idx="67">
                  <c:v>-2012</c:v>
                </c:pt>
                <c:pt idx="68">
                  <c:v>-1794</c:v>
                </c:pt>
                <c:pt idx="69">
                  <c:v>-1780</c:v>
                </c:pt>
                <c:pt idx="70">
                  <c:v>-1769</c:v>
                </c:pt>
                <c:pt idx="71">
                  <c:v>-1741</c:v>
                </c:pt>
                <c:pt idx="72">
                  <c:v>-1724</c:v>
                </c:pt>
                <c:pt idx="73">
                  <c:v>-1674</c:v>
                </c:pt>
                <c:pt idx="74">
                  <c:v>-1649</c:v>
                </c:pt>
                <c:pt idx="75">
                  <c:v>-1638</c:v>
                </c:pt>
                <c:pt idx="76">
                  <c:v>-1581</c:v>
                </c:pt>
                <c:pt idx="77">
                  <c:v>-1570</c:v>
                </c:pt>
                <c:pt idx="78">
                  <c:v>-1474</c:v>
                </c:pt>
                <c:pt idx="79">
                  <c:v>-1330</c:v>
                </c:pt>
                <c:pt idx="80">
                  <c:v>-1319</c:v>
                </c:pt>
                <c:pt idx="81">
                  <c:v>-1215</c:v>
                </c:pt>
                <c:pt idx="82">
                  <c:v>-1205</c:v>
                </c:pt>
                <c:pt idx="83">
                  <c:v>-1176</c:v>
                </c:pt>
                <c:pt idx="84">
                  <c:v>-1109</c:v>
                </c:pt>
                <c:pt idx="85">
                  <c:v>-1050</c:v>
                </c:pt>
                <c:pt idx="86">
                  <c:v>-997</c:v>
                </c:pt>
                <c:pt idx="87">
                  <c:v>-994</c:v>
                </c:pt>
                <c:pt idx="88">
                  <c:v>-988</c:v>
                </c:pt>
                <c:pt idx="89">
                  <c:v>-936</c:v>
                </c:pt>
                <c:pt idx="90">
                  <c:v>-882</c:v>
                </c:pt>
                <c:pt idx="91">
                  <c:v>-793</c:v>
                </c:pt>
                <c:pt idx="92">
                  <c:v>-778</c:v>
                </c:pt>
                <c:pt idx="93">
                  <c:v>-776</c:v>
                </c:pt>
                <c:pt idx="94">
                  <c:v>-765</c:v>
                </c:pt>
                <c:pt idx="95">
                  <c:v>-765</c:v>
                </c:pt>
                <c:pt idx="96">
                  <c:v>-717</c:v>
                </c:pt>
                <c:pt idx="97">
                  <c:v>-706</c:v>
                </c:pt>
                <c:pt idx="98">
                  <c:v>-703</c:v>
                </c:pt>
                <c:pt idx="99">
                  <c:v>-667</c:v>
                </c:pt>
                <c:pt idx="100">
                  <c:v>-658</c:v>
                </c:pt>
                <c:pt idx="101">
                  <c:v>-558</c:v>
                </c:pt>
                <c:pt idx="102">
                  <c:v>-532</c:v>
                </c:pt>
                <c:pt idx="103">
                  <c:v>-488</c:v>
                </c:pt>
                <c:pt idx="104">
                  <c:v>-485</c:v>
                </c:pt>
                <c:pt idx="105">
                  <c:v>-467</c:v>
                </c:pt>
                <c:pt idx="106">
                  <c:v>-467</c:v>
                </c:pt>
                <c:pt idx="107">
                  <c:v>-467</c:v>
                </c:pt>
                <c:pt idx="108">
                  <c:v>-451</c:v>
                </c:pt>
                <c:pt idx="109">
                  <c:v>-445</c:v>
                </c:pt>
                <c:pt idx="110">
                  <c:v>-443</c:v>
                </c:pt>
                <c:pt idx="111">
                  <c:v>-437</c:v>
                </c:pt>
                <c:pt idx="112">
                  <c:v>-415</c:v>
                </c:pt>
                <c:pt idx="113">
                  <c:v>-414</c:v>
                </c:pt>
                <c:pt idx="114">
                  <c:v>-414</c:v>
                </c:pt>
                <c:pt idx="115">
                  <c:v>-401</c:v>
                </c:pt>
                <c:pt idx="116">
                  <c:v>-400</c:v>
                </c:pt>
                <c:pt idx="117">
                  <c:v>-398</c:v>
                </c:pt>
                <c:pt idx="118">
                  <c:v>-398</c:v>
                </c:pt>
                <c:pt idx="119">
                  <c:v>-397</c:v>
                </c:pt>
                <c:pt idx="120">
                  <c:v>-387</c:v>
                </c:pt>
                <c:pt idx="121">
                  <c:v>-361</c:v>
                </c:pt>
                <c:pt idx="122">
                  <c:v>-356</c:v>
                </c:pt>
                <c:pt idx="123">
                  <c:v>-336</c:v>
                </c:pt>
                <c:pt idx="124">
                  <c:v>-252</c:v>
                </c:pt>
                <c:pt idx="125">
                  <c:v>-211</c:v>
                </c:pt>
                <c:pt idx="126">
                  <c:v>-208</c:v>
                </c:pt>
                <c:pt idx="127">
                  <c:v>-137</c:v>
                </c:pt>
                <c:pt idx="128">
                  <c:v>-129</c:v>
                </c:pt>
                <c:pt idx="129">
                  <c:v>-73</c:v>
                </c:pt>
                <c:pt idx="130">
                  <c:v>-14</c:v>
                </c:pt>
                <c:pt idx="131">
                  <c:v>-8</c:v>
                </c:pt>
                <c:pt idx="132">
                  <c:v>0</c:v>
                </c:pt>
                <c:pt idx="133">
                  <c:v>83</c:v>
                </c:pt>
                <c:pt idx="134">
                  <c:v>117</c:v>
                </c:pt>
                <c:pt idx="135">
                  <c:v>128</c:v>
                </c:pt>
                <c:pt idx="136">
                  <c:v>128</c:v>
                </c:pt>
                <c:pt idx="137">
                  <c:v>140</c:v>
                </c:pt>
                <c:pt idx="138">
                  <c:v>178</c:v>
                </c:pt>
                <c:pt idx="139">
                  <c:v>209</c:v>
                </c:pt>
                <c:pt idx="140">
                  <c:v>302</c:v>
                </c:pt>
                <c:pt idx="141">
                  <c:v>318</c:v>
                </c:pt>
                <c:pt idx="142">
                  <c:v>343</c:v>
                </c:pt>
                <c:pt idx="143">
                  <c:v>343</c:v>
                </c:pt>
                <c:pt idx="144">
                  <c:v>360</c:v>
                </c:pt>
                <c:pt idx="145">
                  <c:v>361</c:v>
                </c:pt>
                <c:pt idx="146">
                  <c:v>363</c:v>
                </c:pt>
                <c:pt idx="147">
                  <c:v>389</c:v>
                </c:pt>
                <c:pt idx="148">
                  <c:v>400</c:v>
                </c:pt>
                <c:pt idx="149">
                  <c:v>402</c:v>
                </c:pt>
                <c:pt idx="150">
                  <c:v>403</c:v>
                </c:pt>
                <c:pt idx="151">
                  <c:v>430</c:v>
                </c:pt>
                <c:pt idx="152">
                  <c:v>492</c:v>
                </c:pt>
                <c:pt idx="153">
                  <c:v>492</c:v>
                </c:pt>
                <c:pt idx="154">
                  <c:v>492</c:v>
                </c:pt>
                <c:pt idx="155">
                  <c:v>512</c:v>
                </c:pt>
                <c:pt idx="156">
                  <c:v>564</c:v>
                </c:pt>
                <c:pt idx="157">
                  <c:v>581</c:v>
                </c:pt>
                <c:pt idx="158">
                  <c:v>592</c:v>
                </c:pt>
                <c:pt idx="159">
                  <c:v>604</c:v>
                </c:pt>
                <c:pt idx="160">
                  <c:v>620</c:v>
                </c:pt>
                <c:pt idx="161">
                  <c:v>621</c:v>
                </c:pt>
                <c:pt idx="162">
                  <c:v>651</c:v>
                </c:pt>
                <c:pt idx="163">
                  <c:v>665</c:v>
                </c:pt>
                <c:pt idx="164">
                  <c:v>679</c:v>
                </c:pt>
                <c:pt idx="165">
                  <c:v>707</c:v>
                </c:pt>
                <c:pt idx="166">
                  <c:v>707</c:v>
                </c:pt>
                <c:pt idx="167">
                  <c:v>707</c:v>
                </c:pt>
                <c:pt idx="168">
                  <c:v>707</c:v>
                </c:pt>
                <c:pt idx="169">
                  <c:v>735</c:v>
                </c:pt>
                <c:pt idx="170">
                  <c:v>783</c:v>
                </c:pt>
                <c:pt idx="171">
                  <c:v>814</c:v>
                </c:pt>
                <c:pt idx="172">
                  <c:v>830</c:v>
                </c:pt>
                <c:pt idx="173">
                  <c:v>878</c:v>
                </c:pt>
                <c:pt idx="174">
                  <c:v>878</c:v>
                </c:pt>
                <c:pt idx="175">
                  <c:v>878</c:v>
                </c:pt>
                <c:pt idx="176">
                  <c:v>897</c:v>
                </c:pt>
                <c:pt idx="177">
                  <c:v>903</c:v>
                </c:pt>
                <c:pt idx="178">
                  <c:v>911</c:v>
                </c:pt>
                <c:pt idx="179">
                  <c:v>912</c:v>
                </c:pt>
                <c:pt idx="180">
                  <c:v>953</c:v>
                </c:pt>
                <c:pt idx="181">
                  <c:v>984</c:v>
                </c:pt>
                <c:pt idx="182">
                  <c:v>998</c:v>
                </c:pt>
                <c:pt idx="183">
                  <c:v>1006</c:v>
                </c:pt>
                <c:pt idx="184">
                  <c:v>1021</c:v>
                </c:pt>
                <c:pt idx="185">
                  <c:v>1102</c:v>
                </c:pt>
                <c:pt idx="186">
                  <c:v>1107</c:v>
                </c:pt>
                <c:pt idx="187">
                  <c:v>1110</c:v>
                </c:pt>
                <c:pt idx="188">
                  <c:v>1110</c:v>
                </c:pt>
                <c:pt idx="189">
                  <c:v>1110</c:v>
                </c:pt>
                <c:pt idx="190">
                  <c:v>1119</c:v>
                </c:pt>
                <c:pt idx="191">
                  <c:v>1122</c:v>
                </c:pt>
                <c:pt idx="192">
                  <c:v>1125</c:v>
                </c:pt>
                <c:pt idx="193">
                  <c:v>1146</c:v>
                </c:pt>
                <c:pt idx="194">
                  <c:v>1147</c:v>
                </c:pt>
                <c:pt idx="195">
                  <c:v>1150</c:v>
                </c:pt>
                <c:pt idx="196">
                  <c:v>1155</c:v>
                </c:pt>
                <c:pt idx="197">
                  <c:v>1163</c:v>
                </c:pt>
                <c:pt idx="198">
                  <c:v>1174</c:v>
                </c:pt>
                <c:pt idx="199">
                  <c:v>1174</c:v>
                </c:pt>
                <c:pt idx="200">
                  <c:v>1188</c:v>
                </c:pt>
                <c:pt idx="201">
                  <c:v>1191</c:v>
                </c:pt>
                <c:pt idx="202">
                  <c:v>1202</c:v>
                </c:pt>
                <c:pt idx="203">
                  <c:v>1269</c:v>
                </c:pt>
                <c:pt idx="204">
                  <c:v>1278</c:v>
                </c:pt>
                <c:pt idx="205">
                  <c:v>1309</c:v>
                </c:pt>
                <c:pt idx="206">
                  <c:v>1339</c:v>
                </c:pt>
                <c:pt idx="207">
                  <c:v>1345</c:v>
                </c:pt>
                <c:pt idx="208">
                  <c:v>1359</c:v>
                </c:pt>
                <c:pt idx="209">
                  <c:v>1364</c:v>
                </c:pt>
                <c:pt idx="210">
                  <c:v>1365</c:v>
                </c:pt>
                <c:pt idx="211">
                  <c:v>1378</c:v>
                </c:pt>
                <c:pt idx="212">
                  <c:v>1384</c:v>
                </c:pt>
                <c:pt idx="213">
                  <c:v>1406</c:v>
                </c:pt>
                <c:pt idx="214">
                  <c:v>1437</c:v>
                </c:pt>
                <c:pt idx="215">
                  <c:v>1465</c:v>
                </c:pt>
                <c:pt idx="216">
                  <c:v>1465</c:v>
                </c:pt>
                <c:pt idx="217">
                  <c:v>1490</c:v>
                </c:pt>
                <c:pt idx="218">
                  <c:v>1521</c:v>
                </c:pt>
                <c:pt idx="219">
                  <c:v>1591</c:v>
                </c:pt>
                <c:pt idx="220">
                  <c:v>1611</c:v>
                </c:pt>
                <c:pt idx="221">
                  <c:v>1638</c:v>
                </c:pt>
                <c:pt idx="222">
                  <c:v>1641</c:v>
                </c:pt>
                <c:pt idx="223">
                  <c:v>1641</c:v>
                </c:pt>
                <c:pt idx="224">
                  <c:v>1645</c:v>
                </c:pt>
                <c:pt idx="225">
                  <c:v>1653</c:v>
                </c:pt>
                <c:pt idx="226">
                  <c:v>1745</c:v>
                </c:pt>
                <c:pt idx="227">
                  <c:v>1753</c:v>
                </c:pt>
                <c:pt idx="228">
                  <c:v>1798</c:v>
                </c:pt>
                <c:pt idx="229">
                  <c:v>1823</c:v>
                </c:pt>
                <c:pt idx="230">
                  <c:v>1860</c:v>
                </c:pt>
                <c:pt idx="231">
                  <c:v>1863</c:v>
                </c:pt>
                <c:pt idx="232">
                  <c:v>1863</c:v>
                </c:pt>
                <c:pt idx="233">
                  <c:v>1882</c:v>
                </c:pt>
                <c:pt idx="234">
                  <c:v>1885</c:v>
                </c:pt>
                <c:pt idx="235">
                  <c:v>1887</c:v>
                </c:pt>
                <c:pt idx="236">
                  <c:v>1910</c:v>
                </c:pt>
                <c:pt idx="237">
                  <c:v>1913</c:v>
                </c:pt>
                <c:pt idx="238">
                  <c:v>1947</c:v>
                </c:pt>
                <c:pt idx="239">
                  <c:v>1949</c:v>
                </c:pt>
                <c:pt idx="240">
                  <c:v>1967</c:v>
                </c:pt>
                <c:pt idx="241">
                  <c:v>1972</c:v>
                </c:pt>
                <c:pt idx="242">
                  <c:v>1983</c:v>
                </c:pt>
                <c:pt idx="243">
                  <c:v>1997</c:v>
                </c:pt>
                <c:pt idx="244">
                  <c:v>2006</c:v>
                </c:pt>
                <c:pt idx="245">
                  <c:v>2014</c:v>
                </c:pt>
                <c:pt idx="246">
                  <c:v>2030</c:v>
                </c:pt>
                <c:pt idx="247">
                  <c:v>2033</c:v>
                </c:pt>
                <c:pt idx="248">
                  <c:v>2061</c:v>
                </c:pt>
                <c:pt idx="249">
                  <c:v>2067</c:v>
                </c:pt>
                <c:pt idx="250">
                  <c:v>2081</c:v>
                </c:pt>
                <c:pt idx="251">
                  <c:v>2097</c:v>
                </c:pt>
                <c:pt idx="252">
                  <c:v>2097</c:v>
                </c:pt>
                <c:pt idx="253">
                  <c:v>2100</c:v>
                </c:pt>
                <c:pt idx="254">
                  <c:v>2139</c:v>
                </c:pt>
                <c:pt idx="255">
                  <c:v>2167</c:v>
                </c:pt>
                <c:pt idx="256">
                  <c:v>2188</c:v>
                </c:pt>
                <c:pt idx="257">
                  <c:v>2190</c:v>
                </c:pt>
                <c:pt idx="258">
                  <c:v>2207</c:v>
                </c:pt>
                <c:pt idx="259">
                  <c:v>2223</c:v>
                </c:pt>
                <c:pt idx="260">
                  <c:v>2268</c:v>
                </c:pt>
                <c:pt idx="261">
                  <c:v>2280</c:v>
                </c:pt>
                <c:pt idx="262">
                  <c:v>2296</c:v>
                </c:pt>
                <c:pt idx="263">
                  <c:v>2296</c:v>
                </c:pt>
                <c:pt idx="264">
                  <c:v>2335</c:v>
                </c:pt>
                <c:pt idx="265">
                  <c:v>2335</c:v>
                </c:pt>
                <c:pt idx="266">
                  <c:v>2344</c:v>
                </c:pt>
                <c:pt idx="267">
                  <c:v>2349</c:v>
                </c:pt>
                <c:pt idx="268">
                  <c:v>2402</c:v>
                </c:pt>
                <c:pt idx="269">
                  <c:v>2430</c:v>
                </c:pt>
                <c:pt idx="270">
                  <c:v>2465</c:v>
                </c:pt>
                <c:pt idx="271">
                  <c:v>2497</c:v>
                </c:pt>
                <c:pt idx="272">
                  <c:v>2534</c:v>
                </c:pt>
                <c:pt idx="273">
                  <c:v>2534</c:v>
                </c:pt>
                <c:pt idx="274">
                  <c:v>2601</c:v>
                </c:pt>
                <c:pt idx="275">
                  <c:v>2601</c:v>
                </c:pt>
                <c:pt idx="276">
                  <c:v>2604</c:v>
                </c:pt>
                <c:pt idx="277">
                  <c:v>2612</c:v>
                </c:pt>
                <c:pt idx="278">
                  <c:v>2690</c:v>
                </c:pt>
                <c:pt idx="279">
                  <c:v>2750</c:v>
                </c:pt>
                <c:pt idx="280">
                  <c:v>2755</c:v>
                </c:pt>
                <c:pt idx="281">
                  <c:v>2780</c:v>
                </c:pt>
                <c:pt idx="282">
                  <c:v>2791</c:v>
                </c:pt>
                <c:pt idx="283">
                  <c:v>2823</c:v>
                </c:pt>
                <c:pt idx="284">
                  <c:v>2836</c:v>
                </c:pt>
                <c:pt idx="285">
                  <c:v>2839</c:v>
                </c:pt>
                <c:pt idx="286">
                  <c:v>2850</c:v>
                </c:pt>
                <c:pt idx="287">
                  <c:v>2859</c:v>
                </c:pt>
                <c:pt idx="288">
                  <c:v>2934</c:v>
                </c:pt>
                <c:pt idx="289">
                  <c:v>2965</c:v>
                </c:pt>
                <c:pt idx="290">
                  <c:v>2995</c:v>
                </c:pt>
                <c:pt idx="291">
                  <c:v>3015</c:v>
                </c:pt>
                <c:pt idx="292">
                  <c:v>3057</c:v>
                </c:pt>
                <c:pt idx="293">
                  <c:v>3058</c:v>
                </c:pt>
                <c:pt idx="294">
                  <c:v>3058</c:v>
                </c:pt>
                <c:pt idx="295">
                  <c:v>3069</c:v>
                </c:pt>
                <c:pt idx="296">
                  <c:v>3161</c:v>
                </c:pt>
                <c:pt idx="297">
                  <c:v>3188</c:v>
                </c:pt>
                <c:pt idx="298">
                  <c:v>3240</c:v>
                </c:pt>
                <c:pt idx="299">
                  <c:v>3275</c:v>
                </c:pt>
                <c:pt idx="300">
                  <c:v>3287</c:v>
                </c:pt>
                <c:pt idx="301">
                  <c:v>3303</c:v>
                </c:pt>
                <c:pt idx="302">
                  <c:v>3303</c:v>
                </c:pt>
                <c:pt idx="303">
                  <c:v>3317</c:v>
                </c:pt>
                <c:pt idx="304">
                  <c:v>3401</c:v>
                </c:pt>
                <c:pt idx="305">
                  <c:v>3477</c:v>
                </c:pt>
                <c:pt idx="306">
                  <c:v>3483</c:v>
                </c:pt>
                <c:pt idx="307">
                  <c:v>3533</c:v>
                </c:pt>
                <c:pt idx="308">
                  <c:v>3580</c:v>
                </c:pt>
                <c:pt idx="309">
                  <c:v>3608</c:v>
                </c:pt>
                <c:pt idx="310">
                  <c:v>3756</c:v>
                </c:pt>
                <c:pt idx="311">
                  <c:v>3821</c:v>
                </c:pt>
                <c:pt idx="312">
                  <c:v>3840</c:v>
                </c:pt>
                <c:pt idx="313">
                  <c:v>3844</c:v>
                </c:pt>
                <c:pt idx="314">
                  <c:v>3883</c:v>
                </c:pt>
                <c:pt idx="315">
                  <c:v>3919</c:v>
                </c:pt>
                <c:pt idx="316">
                  <c:v>3989</c:v>
                </c:pt>
                <c:pt idx="317">
                  <c:v>4023</c:v>
                </c:pt>
                <c:pt idx="318">
                  <c:v>4059</c:v>
                </c:pt>
                <c:pt idx="319">
                  <c:v>4095</c:v>
                </c:pt>
                <c:pt idx="320">
                  <c:v>4120</c:v>
                </c:pt>
                <c:pt idx="321">
                  <c:v>4129</c:v>
                </c:pt>
                <c:pt idx="322">
                  <c:v>4179</c:v>
                </c:pt>
                <c:pt idx="323">
                  <c:v>4199</c:v>
                </c:pt>
                <c:pt idx="324">
                  <c:v>4252</c:v>
                </c:pt>
                <c:pt idx="325">
                  <c:v>4255</c:v>
                </c:pt>
                <c:pt idx="326">
                  <c:v>4261</c:v>
                </c:pt>
                <c:pt idx="327">
                  <c:v>4325</c:v>
                </c:pt>
                <c:pt idx="328">
                  <c:v>4378</c:v>
                </c:pt>
                <c:pt idx="329">
                  <c:v>4384</c:v>
                </c:pt>
                <c:pt idx="330">
                  <c:v>4400</c:v>
                </c:pt>
                <c:pt idx="331">
                  <c:v>4412</c:v>
                </c:pt>
                <c:pt idx="332">
                  <c:v>4439</c:v>
                </c:pt>
                <c:pt idx="333">
                  <c:v>4470</c:v>
                </c:pt>
                <c:pt idx="334">
                  <c:v>4490</c:v>
                </c:pt>
                <c:pt idx="335">
                  <c:v>4517</c:v>
                </c:pt>
                <c:pt idx="336">
                  <c:v>4557</c:v>
                </c:pt>
                <c:pt idx="337">
                  <c:v>4585</c:v>
                </c:pt>
                <c:pt idx="338">
                  <c:v>4599</c:v>
                </c:pt>
                <c:pt idx="339">
                  <c:v>4624</c:v>
                </c:pt>
                <c:pt idx="340">
                  <c:v>4627</c:v>
                </c:pt>
                <c:pt idx="341">
                  <c:v>4632</c:v>
                </c:pt>
                <c:pt idx="342">
                  <c:v>4674</c:v>
                </c:pt>
                <c:pt idx="343">
                  <c:v>4674</c:v>
                </c:pt>
                <c:pt idx="344">
                  <c:v>4692</c:v>
                </c:pt>
                <c:pt idx="345">
                  <c:v>4730</c:v>
                </c:pt>
                <c:pt idx="346">
                  <c:v>4750</c:v>
                </c:pt>
                <c:pt idx="347">
                  <c:v>4756</c:v>
                </c:pt>
                <c:pt idx="348">
                  <c:v>4773</c:v>
                </c:pt>
                <c:pt idx="349">
                  <c:v>4834</c:v>
                </c:pt>
                <c:pt idx="350">
                  <c:v>4870</c:v>
                </c:pt>
                <c:pt idx="351">
                  <c:v>4884</c:v>
                </c:pt>
                <c:pt idx="352">
                  <c:v>4892</c:v>
                </c:pt>
                <c:pt idx="353">
                  <c:v>4932</c:v>
                </c:pt>
                <c:pt idx="354">
                  <c:v>4938</c:v>
                </c:pt>
                <c:pt idx="355">
                  <c:v>4949</c:v>
                </c:pt>
                <c:pt idx="356">
                  <c:v>4965</c:v>
                </c:pt>
                <c:pt idx="357">
                  <c:v>4988</c:v>
                </c:pt>
                <c:pt idx="358">
                  <c:v>5007</c:v>
                </c:pt>
                <c:pt idx="359">
                  <c:v>5021</c:v>
                </c:pt>
                <c:pt idx="360">
                  <c:v>5066</c:v>
                </c:pt>
                <c:pt idx="361">
                  <c:v>5144</c:v>
                </c:pt>
                <c:pt idx="362">
                  <c:v>5144</c:v>
                </c:pt>
                <c:pt idx="363">
                  <c:v>5169</c:v>
                </c:pt>
                <c:pt idx="364">
                  <c:v>5172</c:v>
                </c:pt>
                <c:pt idx="365">
                  <c:v>5214</c:v>
                </c:pt>
                <c:pt idx="366">
                  <c:v>5214</c:v>
                </c:pt>
                <c:pt idx="367">
                  <c:v>5215</c:v>
                </c:pt>
                <c:pt idx="368">
                  <c:v>5251</c:v>
                </c:pt>
                <c:pt idx="369">
                  <c:v>5254</c:v>
                </c:pt>
                <c:pt idx="370">
                  <c:v>5324</c:v>
                </c:pt>
                <c:pt idx="371">
                  <c:v>5345</c:v>
                </c:pt>
                <c:pt idx="372">
                  <c:v>5416</c:v>
                </c:pt>
                <c:pt idx="373">
                  <c:v>5450</c:v>
                </c:pt>
                <c:pt idx="374">
                  <c:v>5458</c:v>
                </c:pt>
                <c:pt idx="375">
                  <c:v>5483</c:v>
                </c:pt>
                <c:pt idx="376">
                  <c:v>5489</c:v>
                </c:pt>
                <c:pt idx="377">
                  <c:v>5489</c:v>
                </c:pt>
                <c:pt idx="378">
                  <c:v>5489</c:v>
                </c:pt>
                <c:pt idx="379">
                  <c:v>5489</c:v>
                </c:pt>
                <c:pt idx="380">
                  <c:v>5489</c:v>
                </c:pt>
                <c:pt idx="381">
                  <c:v>5514</c:v>
                </c:pt>
                <c:pt idx="382">
                  <c:v>5517</c:v>
                </c:pt>
                <c:pt idx="383">
                  <c:v>5556</c:v>
                </c:pt>
                <c:pt idx="384">
                  <c:v>5556</c:v>
                </c:pt>
                <c:pt idx="385">
                  <c:v>5626</c:v>
                </c:pt>
                <c:pt idx="386">
                  <c:v>5712</c:v>
                </c:pt>
                <c:pt idx="387">
                  <c:v>5723</c:v>
                </c:pt>
                <c:pt idx="388">
                  <c:v>5726</c:v>
                </c:pt>
                <c:pt idx="389">
                  <c:v>5825</c:v>
                </c:pt>
                <c:pt idx="390">
                  <c:v>5858</c:v>
                </c:pt>
                <c:pt idx="391">
                  <c:v>5909</c:v>
                </c:pt>
                <c:pt idx="392">
                  <c:v>5909</c:v>
                </c:pt>
                <c:pt idx="393">
                  <c:v>6012</c:v>
                </c:pt>
                <c:pt idx="394">
                  <c:v>6015</c:v>
                </c:pt>
                <c:pt idx="395">
                  <c:v>6015</c:v>
                </c:pt>
                <c:pt idx="396">
                  <c:v>6015</c:v>
                </c:pt>
                <c:pt idx="397">
                  <c:v>6018</c:v>
                </c:pt>
                <c:pt idx="398">
                  <c:v>6110</c:v>
                </c:pt>
                <c:pt idx="399">
                  <c:v>6406</c:v>
                </c:pt>
                <c:pt idx="400">
                  <c:v>6406</c:v>
                </c:pt>
                <c:pt idx="401">
                  <c:v>6406</c:v>
                </c:pt>
                <c:pt idx="402">
                  <c:v>6406</c:v>
                </c:pt>
                <c:pt idx="403">
                  <c:v>6535</c:v>
                </c:pt>
                <c:pt idx="404">
                  <c:v>6703</c:v>
                </c:pt>
                <c:pt idx="405">
                  <c:v>6706</c:v>
                </c:pt>
                <c:pt idx="406">
                  <c:v>6784</c:v>
                </c:pt>
                <c:pt idx="407">
                  <c:v>6785.5</c:v>
                </c:pt>
                <c:pt idx="408">
                  <c:v>6829</c:v>
                </c:pt>
                <c:pt idx="409">
                  <c:v>6830.5</c:v>
                </c:pt>
                <c:pt idx="410">
                  <c:v>6832</c:v>
                </c:pt>
                <c:pt idx="411">
                  <c:v>6879</c:v>
                </c:pt>
                <c:pt idx="412">
                  <c:v>6901</c:v>
                </c:pt>
                <c:pt idx="413">
                  <c:v>7153</c:v>
                </c:pt>
                <c:pt idx="414">
                  <c:v>7153</c:v>
                </c:pt>
                <c:pt idx="415">
                  <c:v>7181</c:v>
                </c:pt>
                <c:pt idx="416">
                  <c:v>7195</c:v>
                </c:pt>
                <c:pt idx="417">
                  <c:v>7217</c:v>
                </c:pt>
                <c:pt idx="418">
                  <c:v>7221.5</c:v>
                </c:pt>
                <c:pt idx="419">
                  <c:v>7243.5</c:v>
                </c:pt>
                <c:pt idx="420">
                  <c:v>7299</c:v>
                </c:pt>
                <c:pt idx="421">
                  <c:v>7314</c:v>
                </c:pt>
                <c:pt idx="422">
                  <c:v>7354</c:v>
                </c:pt>
                <c:pt idx="423">
                  <c:v>7369</c:v>
                </c:pt>
                <c:pt idx="424">
                  <c:v>7562</c:v>
                </c:pt>
                <c:pt idx="425">
                  <c:v>7562</c:v>
                </c:pt>
                <c:pt idx="426">
                  <c:v>7562</c:v>
                </c:pt>
                <c:pt idx="427">
                  <c:v>7598</c:v>
                </c:pt>
                <c:pt idx="428">
                  <c:v>7623</c:v>
                </c:pt>
                <c:pt idx="429">
                  <c:v>7634</c:v>
                </c:pt>
                <c:pt idx="430">
                  <c:v>7864</c:v>
                </c:pt>
                <c:pt idx="431">
                  <c:v>7883</c:v>
                </c:pt>
                <c:pt idx="432">
                  <c:v>8010</c:v>
                </c:pt>
                <c:pt idx="433">
                  <c:v>8189</c:v>
                </c:pt>
                <c:pt idx="434">
                  <c:v>8323</c:v>
                </c:pt>
                <c:pt idx="435">
                  <c:v>8659</c:v>
                </c:pt>
                <c:pt idx="436">
                  <c:v>8670</c:v>
                </c:pt>
                <c:pt idx="437">
                  <c:v>8715</c:v>
                </c:pt>
                <c:pt idx="438">
                  <c:v>8892.5</c:v>
                </c:pt>
                <c:pt idx="439">
                  <c:v>8892.5</c:v>
                </c:pt>
                <c:pt idx="440">
                  <c:v>8933</c:v>
                </c:pt>
                <c:pt idx="441">
                  <c:v>8947</c:v>
                </c:pt>
                <c:pt idx="442">
                  <c:v>8950</c:v>
                </c:pt>
                <c:pt idx="443">
                  <c:v>8950</c:v>
                </c:pt>
                <c:pt idx="444">
                  <c:v>8950</c:v>
                </c:pt>
                <c:pt idx="445">
                  <c:v>8988</c:v>
                </c:pt>
                <c:pt idx="446">
                  <c:v>9151</c:v>
                </c:pt>
                <c:pt idx="447">
                  <c:v>9151</c:v>
                </c:pt>
                <c:pt idx="448">
                  <c:v>9188</c:v>
                </c:pt>
                <c:pt idx="449">
                  <c:v>9196</c:v>
                </c:pt>
                <c:pt idx="450">
                  <c:v>9204</c:v>
                </c:pt>
                <c:pt idx="451">
                  <c:v>9204</c:v>
                </c:pt>
                <c:pt idx="452">
                  <c:v>9204</c:v>
                </c:pt>
                <c:pt idx="453">
                  <c:v>9219.5</c:v>
                </c:pt>
                <c:pt idx="454">
                  <c:v>9238</c:v>
                </c:pt>
                <c:pt idx="455">
                  <c:v>9254</c:v>
                </c:pt>
                <c:pt idx="456">
                  <c:v>9371</c:v>
                </c:pt>
                <c:pt idx="457">
                  <c:v>9371</c:v>
                </c:pt>
                <c:pt idx="458">
                  <c:v>9371</c:v>
                </c:pt>
                <c:pt idx="459">
                  <c:v>9472</c:v>
                </c:pt>
                <c:pt idx="460">
                  <c:v>9472</c:v>
                </c:pt>
                <c:pt idx="461">
                  <c:v>9472</c:v>
                </c:pt>
                <c:pt idx="462">
                  <c:v>9514</c:v>
                </c:pt>
                <c:pt idx="463">
                  <c:v>9514</c:v>
                </c:pt>
                <c:pt idx="464">
                  <c:v>9514</c:v>
                </c:pt>
                <c:pt idx="465">
                  <c:v>9517</c:v>
                </c:pt>
                <c:pt idx="466">
                  <c:v>9651.5</c:v>
                </c:pt>
                <c:pt idx="467">
                  <c:v>9675</c:v>
                </c:pt>
                <c:pt idx="468">
                  <c:v>9996</c:v>
                </c:pt>
              </c:numCache>
            </c:numRef>
          </c:xVal>
          <c:yVal>
            <c:numRef>
              <c:f>'B (2)'!$K$21:$K$977</c:f>
              <c:numCache>
                <c:formatCode>General</c:formatCode>
                <c:ptCount val="957"/>
                <c:pt idx="386">
                  <c:v>-5.9795771521748975E-3</c:v>
                </c:pt>
                <c:pt idx="388">
                  <c:v>-6.6841839579865336E-3</c:v>
                </c:pt>
                <c:pt idx="391">
                  <c:v>-1.0480115786776878E-2</c:v>
                </c:pt>
                <c:pt idx="405">
                  <c:v>-1.3186660427891184E-2</c:v>
                </c:pt>
                <c:pt idx="406">
                  <c:v>-1.4018041212693788E-2</c:v>
                </c:pt>
                <c:pt idx="407">
                  <c:v>-1.18721062244731E-2</c:v>
                </c:pt>
                <c:pt idx="408">
                  <c:v>-1.4739991653186735E-2</c:v>
                </c:pt>
                <c:pt idx="409">
                  <c:v>-1.1794056677899789E-2</c:v>
                </c:pt>
                <c:pt idx="410">
                  <c:v>-1.4748121684533544E-2</c:v>
                </c:pt>
                <c:pt idx="411">
                  <c:v>-1.5942158832331188E-2</c:v>
                </c:pt>
                <c:pt idx="412">
                  <c:v>-9.1351123846834525E-3</c:v>
                </c:pt>
                <c:pt idx="416">
                  <c:v>-1.8531855319452006E-2</c:v>
                </c:pt>
                <c:pt idx="417">
                  <c:v>-1.9824808870907873E-2</c:v>
                </c:pt>
                <c:pt idx="418">
                  <c:v>-1.7587003916560207E-2</c:v>
                </c:pt>
                <c:pt idx="419">
                  <c:v>-2.1779957474791445E-2</c:v>
                </c:pt>
                <c:pt idx="421">
                  <c:v>-2.1201013179961592E-2</c:v>
                </c:pt>
                <c:pt idx="422">
                  <c:v>-2.123274691257393E-2</c:v>
                </c:pt>
                <c:pt idx="423">
                  <c:v>-2.1303397057636175E-2</c:v>
                </c:pt>
                <c:pt idx="424">
                  <c:v>-2.279976232239278E-2</c:v>
                </c:pt>
                <c:pt idx="425">
                  <c:v>-2.279976232239278E-2</c:v>
                </c:pt>
                <c:pt idx="426">
                  <c:v>-2.279976232239278E-2</c:v>
                </c:pt>
                <c:pt idx="430">
                  <c:v>-2.3814852014766075E-2</c:v>
                </c:pt>
                <c:pt idx="431">
                  <c:v>-2.5129675537755247E-2</c:v>
                </c:pt>
                <c:pt idx="432">
                  <c:v>-2.4007180138141848E-2</c:v>
                </c:pt>
                <c:pt idx="433">
                  <c:v>-2.4158938605978619E-2</c:v>
                </c:pt>
                <c:pt idx="434">
                  <c:v>-2.3788746606442146E-2</c:v>
                </c:pt>
                <c:pt idx="435">
                  <c:v>-1.969930997438496E-2</c:v>
                </c:pt>
                <c:pt idx="436">
                  <c:v>-1.9495786742481869E-2</c:v>
                </c:pt>
                <c:pt idx="437">
                  <c:v>-2.0217737190250773E-2</c:v>
                </c:pt>
                <c:pt idx="438">
                  <c:v>-1.1615430637903046E-2</c:v>
                </c:pt>
                <c:pt idx="439">
                  <c:v>-1.1315430638205726E-2</c:v>
                </c:pt>
                <c:pt idx="440">
                  <c:v>-1.5075186041940469E-2</c:v>
                </c:pt>
                <c:pt idx="441">
                  <c:v>-1.4979792846133932E-2</c:v>
                </c:pt>
                <c:pt idx="442">
                  <c:v>-1.4887922880006954E-2</c:v>
                </c:pt>
                <c:pt idx="443">
                  <c:v>-1.4887922880006954E-2</c:v>
                </c:pt>
                <c:pt idx="444">
                  <c:v>-1.4887922880006954E-2</c:v>
                </c:pt>
                <c:pt idx="445">
                  <c:v>-1.2857569927291479E-2</c:v>
                </c:pt>
                <c:pt idx="446">
                  <c:v>-1.2232634893734939E-2</c:v>
                </c:pt>
                <c:pt idx="447">
                  <c:v>-1.2232634893734939E-2</c:v>
                </c:pt>
                <c:pt idx="448">
                  <c:v>-1.036623859545216E-2</c:v>
                </c:pt>
                <c:pt idx="449">
                  <c:v>-1.1454585335741285E-2</c:v>
                </c:pt>
                <c:pt idx="450">
                  <c:v>-1.1532932083355263E-2</c:v>
                </c:pt>
                <c:pt idx="451">
                  <c:v>-1.1432932085881475E-2</c:v>
                </c:pt>
                <c:pt idx="452">
                  <c:v>-1.1232932083657943E-2</c:v>
                </c:pt>
                <c:pt idx="454">
                  <c:v>-8.1684057586244307E-3</c:v>
                </c:pt>
                <c:pt idx="456">
                  <c:v>-8.2721704311552458E-3</c:v>
                </c:pt>
                <c:pt idx="457">
                  <c:v>-8.2621704277698882E-3</c:v>
                </c:pt>
                <c:pt idx="458">
                  <c:v>-8.1321704274159856E-3</c:v>
                </c:pt>
                <c:pt idx="459">
                  <c:v>-5.9625481007969938E-3</c:v>
                </c:pt>
                <c:pt idx="460">
                  <c:v>-5.9425481013022363E-3</c:v>
                </c:pt>
                <c:pt idx="461">
                  <c:v>-5.8425481038284488E-3</c:v>
                </c:pt>
                <c:pt idx="462">
                  <c:v>-5.1263685236335732E-3</c:v>
                </c:pt>
                <c:pt idx="463">
                  <c:v>-5.1263685236335732E-3</c:v>
                </c:pt>
                <c:pt idx="464">
                  <c:v>-4.8863685224205256E-3</c:v>
                </c:pt>
                <c:pt idx="466">
                  <c:v>7.2767177334753796E-4</c:v>
                </c:pt>
                <c:pt idx="467">
                  <c:v>-1.9193468033336103E-3</c:v>
                </c:pt>
                <c:pt idx="468">
                  <c:v>3.8107399886939675E-3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511-4607-9B3F-2857161112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1970760"/>
        <c:axId val="1"/>
      </c:scatterChart>
      <c:valAx>
        <c:axId val="671970760"/>
        <c:scaling>
          <c:orientation val="minMax"/>
          <c:max val="12000"/>
          <c:min val="-8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7127532777115613"/>
              <c:y val="0.9495950323282760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1.9070321811680571E-2"/>
              <c:y val="0.430894991784563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71970760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8843861740166865"/>
          <c:y val="0.95447154471544715"/>
          <c:w val="0.54469606674612636"/>
          <c:h val="0.9902439024390243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Z Dra -- O-C Diagr.</a:t>
            </a:r>
          </a:p>
        </c:rich>
      </c:tx>
      <c:layout>
        <c:manualLayout>
          <c:xMode val="edge"/>
          <c:yMode val="edge"/>
          <c:x val="0.39826900425325618"/>
          <c:y val="3.24324324324324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124236398917181E-2"/>
          <c:y val="0.1162163695845249"/>
          <c:w val="0.84415703372597872"/>
          <c:h val="0.7000009237765568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1'!$F$21:$F$975</c:f>
              <c:numCache>
                <c:formatCode>General</c:formatCode>
                <c:ptCount val="955"/>
                <c:pt idx="0">
                  <c:v>-23583</c:v>
                </c:pt>
                <c:pt idx="1">
                  <c:v>-22572</c:v>
                </c:pt>
                <c:pt idx="2">
                  <c:v>-21443</c:v>
                </c:pt>
                <c:pt idx="3">
                  <c:v>-21191</c:v>
                </c:pt>
                <c:pt idx="4">
                  <c:v>-20883</c:v>
                </c:pt>
                <c:pt idx="5">
                  <c:v>-20877</c:v>
                </c:pt>
                <c:pt idx="6">
                  <c:v>-20718</c:v>
                </c:pt>
                <c:pt idx="7">
                  <c:v>-20706</c:v>
                </c:pt>
                <c:pt idx="8">
                  <c:v>-20690</c:v>
                </c:pt>
                <c:pt idx="9">
                  <c:v>-20625</c:v>
                </c:pt>
                <c:pt idx="10">
                  <c:v>-20617</c:v>
                </c:pt>
                <c:pt idx="11">
                  <c:v>-20612</c:v>
                </c:pt>
                <c:pt idx="12">
                  <c:v>-20510</c:v>
                </c:pt>
                <c:pt idx="13">
                  <c:v>-20443</c:v>
                </c:pt>
                <c:pt idx="14">
                  <c:v>-20443</c:v>
                </c:pt>
                <c:pt idx="15">
                  <c:v>-20415</c:v>
                </c:pt>
                <c:pt idx="16">
                  <c:v>-20374</c:v>
                </c:pt>
                <c:pt idx="17">
                  <c:v>-20343</c:v>
                </c:pt>
                <c:pt idx="18">
                  <c:v>-20211</c:v>
                </c:pt>
                <c:pt idx="19">
                  <c:v>-20138</c:v>
                </c:pt>
                <c:pt idx="20">
                  <c:v>-20128</c:v>
                </c:pt>
                <c:pt idx="21">
                  <c:v>-20122</c:v>
                </c:pt>
                <c:pt idx="22">
                  <c:v>-20117</c:v>
                </c:pt>
                <c:pt idx="23">
                  <c:v>-20116</c:v>
                </c:pt>
                <c:pt idx="24">
                  <c:v>-20116</c:v>
                </c:pt>
                <c:pt idx="25">
                  <c:v>-20116</c:v>
                </c:pt>
                <c:pt idx="26">
                  <c:v>-20111</c:v>
                </c:pt>
                <c:pt idx="27">
                  <c:v>-20111</c:v>
                </c:pt>
                <c:pt idx="28">
                  <c:v>-20111</c:v>
                </c:pt>
                <c:pt idx="29">
                  <c:v>-20105</c:v>
                </c:pt>
                <c:pt idx="30">
                  <c:v>-20093</c:v>
                </c:pt>
                <c:pt idx="31">
                  <c:v>-20086</c:v>
                </c:pt>
                <c:pt idx="32">
                  <c:v>-20066</c:v>
                </c:pt>
                <c:pt idx="33">
                  <c:v>-20035</c:v>
                </c:pt>
                <c:pt idx="34">
                  <c:v>-20029</c:v>
                </c:pt>
                <c:pt idx="35">
                  <c:v>-20021</c:v>
                </c:pt>
                <c:pt idx="36">
                  <c:v>-20007</c:v>
                </c:pt>
                <c:pt idx="37">
                  <c:v>-20004</c:v>
                </c:pt>
                <c:pt idx="38">
                  <c:v>-19979</c:v>
                </c:pt>
                <c:pt idx="39">
                  <c:v>-19977</c:v>
                </c:pt>
                <c:pt idx="40">
                  <c:v>-19976</c:v>
                </c:pt>
                <c:pt idx="41">
                  <c:v>-19973</c:v>
                </c:pt>
                <c:pt idx="42">
                  <c:v>-19953</c:v>
                </c:pt>
                <c:pt idx="43">
                  <c:v>-19739</c:v>
                </c:pt>
                <c:pt idx="44">
                  <c:v>-19728</c:v>
                </c:pt>
                <c:pt idx="45">
                  <c:v>-19714</c:v>
                </c:pt>
                <c:pt idx="46">
                  <c:v>-19703</c:v>
                </c:pt>
                <c:pt idx="47">
                  <c:v>-19692</c:v>
                </c:pt>
                <c:pt idx="48">
                  <c:v>-19669</c:v>
                </c:pt>
                <c:pt idx="49">
                  <c:v>-19658</c:v>
                </c:pt>
                <c:pt idx="50">
                  <c:v>-19652</c:v>
                </c:pt>
                <c:pt idx="51">
                  <c:v>-19632</c:v>
                </c:pt>
                <c:pt idx="52">
                  <c:v>-19607</c:v>
                </c:pt>
                <c:pt idx="53">
                  <c:v>-19590</c:v>
                </c:pt>
                <c:pt idx="54">
                  <c:v>-19563</c:v>
                </c:pt>
                <c:pt idx="55">
                  <c:v>-19506</c:v>
                </c:pt>
                <c:pt idx="56">
                  <c:v>-19476</c:v>
                </c:pt>
                <c:pt idx="57">
                  <c:v>-19420</c:v>
                </c:pt>
                <c:pt idx="58">
                  <c:v>-19356</c:v>
                </c:pt>
                <c:pt idx="59">
                  <c:v>-19350</c:v>
                </c:pt>
                <c:pt idx="60">
                  <c:v>-19347</c:v>
                </c:pt>
                <c:pt idx="61">
                  <c:v>-19308</c:v>
                </c:pt>
                <c:pt idx="62">
                  <c:v>-19305</c:v>
                </c:pt>
                <c:pt idx="63">
                  <c:v>-19297</c:v>
                </c:pt>
                <c:pt idx="64">
                  <c:v>-19288</c:v>
                </c:pt>
                <c:pt idx="65">
                  <c:v>-19283</c:v>
                </c:pt>
                <c:pt idx="66">
                  <c:v>-19252</c:v>
                </c:pt>
                <c:pt idx="67">
                  <c:v>-19249</c:v>
                </c:pt>
                <c:pt idx="68">
                  <c:v>-19199</c:v>
                </c:pt>
                <c:pt idx="69">
                  <c:v>-19199</c:v>
                </c:pt>
                <c:pt idx="70">
                  <c:v>-19188</c:v>
                </c:pt>
                <c:pt idx="71">
                  <c:v>-19171</c:v>
                </c:pt>
                <c:pt idx="72">
                  <c:v>-19168</c:v>
                </c:pt>
                <c:pt idx="73">
                  <c:v>-19157</c:v>
                </c:pt>
                <c:pt idx="74">
                  <c:v>-19157</c:v>
                </c:pt>
                <c:pt idx="75">
                  <c:v>-19135</c:v>
                </c:pt>
                <c:pt idx="76">
                  <c:v>-19115</c:v>
                </c:pt>
                <c:pt idx="77">
                  <c:v>-19093</c:v>
                </c:pt>
                <c:pt idx="78">
                  <c:v>-19051</c:v>
                </c:pt>
                <c:pt idx="79">
                  <c:v>-19045</c:v>
                </c:pt>
                <c:pt idx="80">
                  <c:v>-19006</c:v>
                </c:pt>
                <c:pt idx="81">
                  <c:v>-18989</c:v>
                </c:pt>
                <c:pt idx="82">
                  <c:v>-18978</c:v>
                </c:pt>
                <c:pt idx="83">
                  <c:v>-18958</c:v>
                </c:pt>
                <c:pt idx="84">
                  <c:v>-18955</c:v>
                </c:pt>
                <c:pt idx="85">
                  <c:v>-18941</c:v>
                </c:pt>
                <c:pt idx="86">
                  <c:v>-18936</c:v>
                </c:pt>
                <c:pt idx="87">
                  <c:v>-18933</c:v>
                </c:pt>
                <c:pt idx="88">
                  <c:v>-18919</c:v>
                </c:pt>
                <c:pt idx="89">
                  <c:v>-18914</c:v>
                </c:pt>
                <c:pt idx="90">
                  <c:v>-18911</c:v>
                </c:pt>
                <c:pt idx="91">
                  <c:v>-18905</c:v>
                </c:pt>
                <c:pt idx="92">
                  <c:v>-18900</c:v>
                </c:pt>
                <c:pt idx="93">
                  <c:v>-18899</c:v>
                </c:pt>
                <c:pt idx="94">
                  <c:v>-18894</c:v>
                </c:pt>
                <c:pt idx="95">
                  <c:v>-18889</c:v>
                </c:pt>
                <c:pt idx="96">
                  <c:v>-18802</c:v>
                </c:pt>
                <c:pt idx="97">
                  <c:v>-18762</c:v>
                </c:pt>
                <c:pt idx="98">
                  <c:v>-18760</c:v>
                </c:pt>
                <c:pt idx="99">
                  <c:v>-18751</c:v>
                </c:pt>
                <c:pt idx="100">
                  <c:v>-18746</c:v>
                </c:pt>
                <c:pt idx="101">
                  <c:v>-18740</c:v>
                </c:pt>
                <c:pt idx="102">
                  <c:v>-18732</c:v>
                </c:pt>
                <c:pt idx="103">
                  <c:v>-18726</c:v>
                </c:pt>
                <c:pt idx="104">
                  <c:v>-18715</c:v>
                </c:pt>
                <c:pt idx="105">
                  <c:v>-18673</c:v>
                </c:pt>
                <c:pt idx="106">
                  <c:v>-18653</c:v>
                </c:pt>
                <c:pt idx="107">
                  <c:v>-18647</c:v>
                </c:pt>
                <c:pt idx="108">
                  <c:v>-18642</c:v>
                </c:pt>
                <c:pt idx="109">
                  <c:v>-18634</c:v>
                </c:pt>
                <c:pt idx="110">
                  <c:v>-18634</c:v>
                </c:pt>
                <c:pt idx="111">
                  <c:v>-18625</c:v>
                </c:pt>
                <c:pt idx="112">
                  <c:v>-18612</c:v>
                </c:pt>
                <c:pt idx="113">
                  <c:v>-18611</c:v>
                </c:pt>
                <c:pt idx="114">
                  <c:v>-18594</c:v>
                </c:pt>
                <c:pt idx="115">
                  <c:v>-18588</c:v>
                </c:pt>
                <c:pt idx="116">
                  <c:v>-18580</c:v>
                </c:pt>
                <c:pt idx="117">
                  <c:v>-18544</c:v>
                </c:pt>
                <c:pt idx="118">
                  <c:v>-18507</c:v>
                </c:pt>
                <c:pt idx="119">
                  <c:v>-18504</c:v>
                </c:pt>
                <c:pt idx="120">
                  <c:v>-18502</c:v>
                </c:pt>
                <c:pt idx="121">
                  <c:v>-18499</c:v>
                </c:pt>
                <c:pt idx="122">
                  <c:v>-18485</c:v>
                </c:pt>
                <c:pt idx="123">
                  <c:v>-18418</c:v>
                </c:pt>
                <c:pt idx="124">
                  <c:v>-18399</c:v>
                </c:pt>
                <c:pt idx="125">
                  <c:v>-18068</c:v>
                </c:pt>
                <c:pt idx="126">
                  <c:v>-18018</c:v>
                </c:pt>
                <c:pt idx="127">
                  <c:v>-18018</c:v>
                </c:pt>
                <c:pt idx="128">
                  <c:v>-17965</c:v>
                </c:pt>
                <c:pt idx="129">
                  <c:v>-17940</c:v>
                </c:pt>
                <c:pt idx="130">
                  <c:v>-17929</c:v>
                </c:pt>
                <c:pt idx="131">
                  <c:v>-17811</c:v>
                </c:pt>
                <c:pt idx="132">
                  <c:v>-17806</c:v>
                </c:pt>
                <c:pt idx="133">
                  <c:v>-17607</c:v>
                </c:pt>
                <c:pt idx="134">
                  <c:v>-17308</c:v>
                </c:pt>
                <c:pt idx="135">
                  <c:v>-17305</c:v>
                </c:pt>
                <c:pt idx="136">
                  <c:v>-17125</c:v>
                </c:pt>
                <c:pt idx="137">
                  <c:v>-16893</c:v>
                </c:pt>
                <c:pt idx="138">
                  <c:v>-16835</c:v>
                </c:pt>
                <c:pt idx="139">
                  <c:v>-16217</c:v>
                </c:pt>
                <c:pt idx="140">
                  <c:v>-16214</c:v>
                </c:pt>
                <c:pt idx="141">
                  <c:v>-16153</c:v>
                </c:pt>
                <c:pt idx="142">
                  <c:v>-15691</c:v>
                </c:pt>
                <c:pt idx="143">
                  <c:v>-15688</c:v>
                </c:pt>
                <c:pt idx="144">
                  <c:v>-15674</c:v>
                </c:pt>
                <c:pt idx="145">
                  <c:v>-15666</c:v>
                </c:pt>
                <c:pt idx="146">
                  <c:v>-15663</c:v>
                </c:pt>
                <c:pt idx="147">
                  <c:v>-15162</c:v>
                </c:pt>
                <c:pt idx="148">
                  <c:v>-15151</c:v>
                </c:pt>
                <c:pt idx="149">
                  <c:v>-14734</c:v>
                </c:pt>
                <c:pt idx="150">
                  <c:v>-14544</c:v>
                </c:pt>
                <c:pt idx="151">
                  <c:v>-14057</c:v>
                </c:pt>
                <c:pt idx="152">
                  <c:v>-13903</c:v>
                </c:pt>
                <c:pt idx="153">
                  <c:v>-13755</c:v>
                </c:pt>
                <c:pt idx="154">
                  <c:v>-13198</c:v>
                </c:pt>
                <c:pt idx="155">
                  <c:v>-12711</c:v>
                </c:pt>
                <c:pt idx="156">
                  <c:v>-12700</c:v>
                </c:pt>
                <c:pt idx="157">
                  <c:v>-12196</c:v>
                </c:pt>
                <c:pt idx="158">
                  <c:v>-12166</c:v>
                </c:pt>
                <c:pt idx="159">
                  <c:v>-12152</c:v>
                </c:pt>
                <c:pt idx="160">
                  <c:v>-12053</c:v>
                </c:pt>
                <c:pt idx="161">
                  <c:v>-11651</c:v>
                </c:pt>
                <c:pt idx="162">
                  <c:v>-11080</c:v>
                </c:pt>
                <c:pt idx="163">
                  <c:v>-10624</c:v>
                </c:pt>
                <c:pt idx="164">
                  <c:v>-10621</c:v>
                </c:pt>
                <c:pt idx="165">
                  <c:v>-10602</c:v>
                </c:pt>
                <c:pt idx="166">
                  <c:v>-10596</c:v>
                </c:pt>
                <c:pt idx="167">
                  <c:v>-10585</c:v>
                </c:pt>
                <c:pt idx="168">
                  <c:v>-10582</c:v>
                </c:pt>
                <c:pt idx="169">
                  <c:v>-10577</c:v>
                </c:pt>
                <c:pt idx="170">
                  <c:v>-10563</c:v>
                </c:pt>
                <c:pt idx="171">
                  <c:v>-10562</c:v>
                </c:pt>
                <c:pt idx="172">
                  <c:v>-10059</c:v>
                </c:pt>
                <c:pt idx="173">
                  <c:v>-10053</c:v>
                </c:pt>
                <c:pt idx="174">
                  <c:v>-9824</c:v>
                </c:pt>
                <c:pt idx="175">
                  <c:v>-9818</c:v>
                </c:pt>
                <c:pt idx="176">
                  <c:v>-9799</c:v>
                </c:pt>
                <c:pt idx="177">
                  <c:v>-9796</c:v>
                </c:pt>
                <c:pt idx="178">
                  <c:v>-7966</c:v>
                </c:pt>
                <c:pt idx="179">
                  <c:v>-7907</c:v>
                </c:pt>
                <c:pt idx="180">
                  <c:v>-7865</c:v>
                </c:pt>
                <c:pt idx="181">
                  <c:v>-7818</c:v>
                </c:pt>
                <c:pt idx="182">
                  <c:v>-7731</c:v>
                </c:pt>
                <c:pt idx="183">
                  <c:v>-7714</c:v>
                </c:pt>
                <c:pt idx="184">
                  <c:v>-7711</c:v>
                </c:pt>
                <c:pt idx="185">
                  <c:v>-7686</c:v>
                </c:pt>
                <c:pt idx="186">
                  <c:v>-7644</c:v>
                </c:pt>
                <c:pt idx="187">
                  <c:v>-7608</c:v>
                </c:pt>
                <c:pt idx="188">
                  <c:v>-7599</c:v>
                </c:pt>
                <c:pt idx="189">
                  <c:v>-7451</c:v>
                </c:pt>
                <c:pt idx="190">
                  <c:v>-7272</c:v>
                </c:pt>
                <c:pt idx="191">
                  <c:v>-7146</c:v>
                </c:pt>
                <c:pt idx="192">
                  <c:v>-7079</c:v>
                </c:pt>
                <c:pt idx="193">
                  <c:v>-7051</c:v>
                </c:pt>
                <c:pt idx="194">
                  <c:v>-6858</c:v>
                </c:pt>
                <c:pt idx="195">
                  <c:v>-6637</c:v>
                </c:pt>
                <c:pt idx="196">
                  <c:v>-6511</c:v>
                </c:pt>
                <c:pt idx="197">
                  <c:v>-6373</c:v>
                </c:pt>
                <c:pt idx="198">
                  <c:v>-6010</c:v>
                </c:pt>
                <c:pt idx="199">
                  <c:v>-5996</c:v>
                </c:pt>
                <c:pt idx="200">
                  <c:v>-5988</c:v>
                </c:pt>
                <c:pt idx="201">
                  <c:v>-5971</c:v>
                </c:pt>
                <c:pt idx="202">
                  <c:v>-5898</c:v>
                </c:pt>
                <c:pt idx="203">
                  <c:v>-5736</c:v>
                </c:pt>
                <c:pt idx="204">
                  <c:v>-5714</c:v>
                </c:pt>
                <c:pt idx="205">
                  <c:v>-5700</c:v>
                </c:pt>
                <c:pt idx="206">
                  <c:v>-5616</c:v>
                </c:pt>
                <c:pt idx="207">
                  <c:v>-5576</c:v>
                </c:pt>
                <c:pt idx="208">
                  <c:v>-5490</c:v>
                </c:pt>
                <c:pt idx="209">
                  <c:v>-5490</c:v>
                </c:pt>
                <c:pt idx="210">
                  <c:v>-5487</c:v>
                </c:pt>
                <c:pt idx="211">
                  <c:v>-5487</c:v>
                </c:pt>
                <c:pt idx="212">
                  <c:v>-5473</c:v>
                </c:pt>
                <c:pt idx="213">
                  <c:v>-5473</c:v>
                </c:pt>
                <c:pt idx="214">
                  <c:v>-5470</c:v>
                </c:pt>
                <c:pt idx="215">
                  <c:v>-5470</c:v>
                </c:pt>
                <c:pt idx="216">
                  <c:v>-5467</c:v>
                </c:pt>
                <c:pt idx="217">
                  <c:v>-5465</c:v>
                </c:pt>
                <c:pt idx="218">
                  <c:v>-5465</c:v>
                </c:pt>
                <c:pt idx="219">
                  <c:v>-5454</c:v>
                </c:pt>
                <c:pt idx="220">
                  <c:v>-5454</c:v>
                </c:pt>
                <c:pt idx="221">
                  <c:v>-5442</c:v>
                </c:pt>
                <c:pt idx="222">
                  <c:v>-5037</c:v>
                </c:pt>
                <c:pt idx="223">
                  <c:v>-4639</c:v>
                </c:pt>
                <c:pt idx="224">
                  <c:v>-4639</c:v>
                </c:pt>
                <c:pt idx="225">
                  <c:v>-4639</c:v>
                </c:pt>
                <c:pt idx="226">
                  <c:v>-4589</c:v>
                </c:pt>
                <c:pt idx="227">
                  <c:v>-4589</c:v>
                </c:pt>
                <c:pt idx="228">
                  <c:v>-4581</c:v>
                </c:pt>
                <c:pt idx="229">
                  <c:v>-4553</c:v>
                </c:pt>
                <c:pt idx="230">
                  <c:v>-4553</c:v>
                </c:pt>
                <c:pt idx="231">
                  <c:v>-4511</c:v>
                </c:pt>
                <c:pt idx="232">
                  <c:v>-4511</c:v>
                </c:pt>
                <c:pt idx="233">
                  <c:v>-4511</c:v>
                </c:pt>
                <c:pt idx="234">
                  <c:v>-4407</c:v>
                </c:pt>
                <c:pt idx="235">
                  <c:v>-4407</c:v>
                </c:pt>
                <c:pt idx="236">
                  <c:v>-4385</c:v>
                </c:pt>
                <c:pt idx="237">
                  <c:v>-4385</c:v>
                </c:pt>
                <c:pt idx="238">
                  <c:v>-4150</c:v>
                </c:pt>
                <c:pt idx="239">
                  <c:v>-4147</c:v>
                </c:pt>
                <c:pt idx="240">
                  <c:v>-4147</c:v>
                </c:pt>
                <c:pt idx="241">
                  <c:v>-4147</c:v>
                </c:pt>
                <c:pt idx="242">
                  <c:v>-3940</c:v>
                </c:pt>
                <c:pt idx="243">
                  <c:v>-3870</c:v>
                </c:pt>
                <c:pt idx="244">
                  <c:v>-3839</c:v>
                </c:pt>
                <c:pt idx="245">
                  <c:v>-3747</c:v>
                </c:pt>
                <c:pt idx="246">
                  <c:v>-3590</c:v>
                </c:pt>
                <c:pt idx="247">
                  <c:v>-3402</c:v>
                </c:pt>
                <c:pt idx="248">
                  <c:v>-3377</c:v>
                </c:pt>
                <c:pt idx="249">
                  <c:v>-3361</c:v>
                </c:pt>
                <c:pt idx="250">
                  <c:v>-3360</c:v>
                </c:pt>
                <c:pt idx="251">
                  <c:v>-3358</c:v>
                </c:pt>
                <c:pt idx="252">
                  <c:v>-3349</c:v>
                </c:pt>
                <c:pt idx="253">
                  <c:v>-3346</c:v>
                </c:pt>
                <c:pt idx="254">
                  <c:v>-3345.5</c:v>
                </c:pt>
                <c:pt idx="255">
                  <c:v>-3341</c:v>
                </c:pt>
                <c:pt idx="256">
                  <c:v>-3335</c:v>
                </c:pt>
                <c:pt idx="257">
                  <c:v>-3333</c:v>
                </c:pt>
                <c:pt idx="258">
                  <c:v>-3324</c:v>
                </c:pt>
                <c:pt idx="259">
                  <c:v>-3274</c:v>
                </c:pt>
                <c:pt idx="260">
                  <c:v>-3251</c:v>
                </c:pt>
                <c:pt idx="261">
                  <c:v>-3212</c:v>
                </c:pt>
                <c:pt idx="262">
                  <c:v>-3210</c:v>
                </c:pt>
                <c:pt idx="263">
                  <c:v>-3173</c:v>
                </c:pt>
                <c:pt idx="264">
                  <c:v>-3167</c:v>
                </c:pt>
                <c:pt idx="265">
                  <c:v>-3167</c:v>
                </c:pt>
                <c:pt idx="266">
                  <c:v>-3145</c:v>
                </c:pt>
                <c:pt idx="267">
                  <c:v>-3142</c:v>
                </c:pt>
                <c:pt idx="268">
                  <c:v>-3126</c:v>
                </c:pt>
                <c:pt idx="269">
                  <c:v>-3126</c:v>
                </c:pt>
                <c:pt idx="270">
                  <c:v>-3126</c:v>
                </c:pt>
                <c:pt idx="271">
                  <c:v>-3114</c:v>
                </c:pt>
                <c:pt idx="272">
                  <c:v>-3100</c:v>
                </c:pt>
                <c:pt idx="273">
                  <c:v>-3098</c:v>
                </c:pt>
                <c:pt idx="274">
                  <c:v>-3097</c:v>
                </c:pt>
                <c:pt idx="275">
                  <c:v>-3094</c:v>
                </c:pt>
                <c:pt idx="276">
                  <c:v>-3083</c:v>
                </c:pt>
                <c:pt idx="277">
                  <c:v>-3078</c:v>
                </c:pt>
                <c:pt idx="278">
                  <c:v>-3059.5</c:v>
                </c:pt>
                <c:pt idx="279">
                  <c:v>-3017</c:v>
                </c:pt>
                <c:pt idx="280">
                  <c:v>-3017</c:v>
                </c:pt>
                <c:pt idx="281">
                  <c:v>-3017</c:v>
                </c:pt>
                <c:pt idx="282">
                  <c:v>-2924</c:v>
                </c:pt>
                <c:pt idx="283">
                  <c:v>-2924</c:v>
                </c:pt>
                <c:pt idx="284">
                  <c:v>-2921</c:v>
                </c:pt>
                <c:pt idx="285">
                  <c:v>-2919</c:v>
                </c:pt>
                <c:pt idx="286">
                  <c:v>-2894</c:v>
                </c:pt>
                <c:pt idx="287">
                  <c:v>-2868</c:v>
                </c:pt>
                <c:pt idx="288">
                  <c:v>-2865</c:v>
                </c:pt>
                <c:pt idx="289">
                  <c:v>-2860</c:v>
                </c:pt>
                <c:pt idx="290">
                  <c:v>-2821</c:v>
                </c:pt>
                <c:pt idx="291">
                  <c:v>-2819</c:v>
                </c:pt>
                <c:pt idx="292">
                  <c:v>-2818</c:v>
                </c:pt>
                <c:pt idx="293">
                  <c:v>-2809</c:v>
                </c:pt>
                <c:pt idx="294">
                  <c:v>-2793</c:v>
                </c:pt>
                <c:pt idx="295">
                  <c:v>-2790</c:v>
                </c:pt>
                <c:pt idx="296">
                  <c:v>-2790</c:v>
                </c:pt>
                <c:pt idx="297">
                  <c:v>-2790</c:v>
                </c:pt>
                <c:pt idx="298">
                  <c:v>-2790</c:v>
                </c:pt>
                <c:pt idx="299">
                  <c:v>-2753</c:v>
                </c:pt>
                <c:pt idx="300">
                  <c:v>-2725</c:v>
                </c:pt>
                <c:pt idx="301">
                  <c:v>-2647</c:v>
                </c:pt>
                <c:pt idx="302">
                  <c:v>-2644</c:v>
                </c:pt>
                <c:pt idx="303">
                  <c:v>-2638</c:v>
                </c:pt>
                <c:pt idx="304">
                  <c:v>-2616</c:v>
                </c:pt>
                <c:pt idx="305">
                  <c:v>-2616</c:v>
                </c:pt>
                <c:pt idx="306">
                  <c:v>-2616</c:v>
                </c:pt>
                <c:pt idx="307">
                  <c:v>-2616</c:v>
                </c:pt>
                <c:pt idx="308">
                  <c:v>-2613</c:v>
                </c:pt>
                <c:pt idx="309">
                  <c:v>-2605</c:v>
                </c:pt>
                <c:pt idx="310">
                  <c:v>-2605</c:v>
                </c:pt>
                <c:pt idx="311">
                  <c:v>-2605</c:v>
                </c:pt>
                <c:pt idx="312">
                  <c:v>-2577</c:v>
                </c:pt>
                <c:pt idx="313">
                  <c:v>-2550</c:v>
                </c:pt>
                <c:pt idx="314">
                  <c:v>-2527</c:v>
                </c:pt>
                <c:pt idx="315">
                  <c:v>-2513</c:v>
                </c:pt>
                <c:pt idx="316">
                  <c:v>-2512.5</c:v>
                </c:pt>
                <c:pt idx="317">
                  <c:v>-2496</c:v>
                </c:pt>
                <c:pt idx="318">
                  <c:v>-2494</c:v>
                </c:pt>
                <c:pt idx="319">
                  <c:v>-2491</c:v>
                </c:pt>
                <c:pt idx="320">
                  <c:v>-2485</c:v>
                </c:pt>
                <c:pt idx="321">
                  <c:v>-2468</c:v>
                </c:pt>
                <c:pt idx="322">
                  <c:v>-2454</c:v>
                </c:pt>
                <c:pt idx="323">
                  <c:v>-2452</c:v>
                </c:pt>
                <c:pt idx="324">
                  <c:v>-2426</c:v>
                </c:pt>
                <c:pt idx="325">
                  <c:v>-2407</c:v>
                </c:pt>
                <c:pt idx="326">
                  <c:v>-2323</c:v>
                </c:pt>
                <c:pt idx="327">
                  <c:v>-2281</c:v>
                </c:pt>
                <c:pt idx="328">
                  <c:v>-2252</c:v>
                </c:pt>
                <c:pt idx="329">
                  <c:v>-2241</c:v>
                </c:pt>
                <c:pt idx="330">
                  <c:v>-2189</c:v>
                </c:pt>
                <c:pt idx="331">
                  <c:v>-2189</c:v>
                </c:pt>
                <c:pt idx="332">
                  <c:v>-2189</c:v>
                </c:pt>
                <c:pt idx="333">
                  <c:v>-2096</c:v>
                </c:pt>
                <c:pt idx="334">
                  <c:v>-2074</c:v>
                </c:pt>
                <c:pt idx="335">
                  <c:v>-2074</c:v>
                </c:pt>
                <c:pt idx="336">
                  <c:v>-2043</c:v>
                </c:pt>
                <c:pt idx="337">
                  <c:v>-2043</c:v>
                </c:pt>
                <c:pt idx="338">
                  <c:v>-2012</c:v>
                </c:pt>
                <c:pt idx="339">
                  <c:v>-1948</c:v>
                </c:pt>
                <c:pt idx="340">
                  <c:v>-1945</c:v>
                </c:pt>
                <c:pt idx="341">
                  <c:v>-1830</c:v>
                </c:pt>
                <c:pt idx="342">
                  <c:v>-1797</c:v>
                </c:pt>
                <c:pt idx="343">
                  <c:v>-1794</c:v>
                </c:pt>
                <c:pt idx="344">
                  <c:v>-1780</c:v>
                </c:pt>
                <c:pt idx="345">
                  <c:v>-1769</c:v>
                </c:pt>
                <c:pt idx="346">
                  <c:v>-1741</c:v>
                </c:pt>
                <c:pt idx="347">
                  <c:v>-1724</c:v>
                </c:pt>
                <c:pt idx="348">
                  <c:v>-1724</c:v>
                </c:pt>
                <c:pt idx="349">
                  <c:v>-1724</c:v>
                </c:pt>
                <c:pt idx="350">
                  <c:v>-1724</c:v>
                </c:pt>
                <c:pt idx="351">
                  <c:v>-1724</c:v>
                </c:pt>
                <c:pt idx="352">
                  <c:v>-1674</c:v>
                </c:pt>
                <c:pt idx="353">
                  <c:v>-1649</c:v>
                </c:pt>
                <c:pt idx="354">
                  <c:v>-1638</c:v>
                </c:pt>
                <c:pt idx="355">
                  <c:v>-1581</c:v>
                </c:pt>
                <c:pt idx="356">
                  <c:v>-1570</c:v>
                </c:pt>
                <c:pt idx="357">
                  <c:v>-1474</c:v>
                </c:pt>
                <c:pt idx="358">
                  <c:v>-1344</c:v>
                </c:pt>
                <c:pt idx="359">
                  <c:v>-1338</c:v>
                </c:pt>
                <c:pt idx="360">
                  <c:v>-1330</c:v>
                </c:pt>
                <c:pt idx="361">
                  <c:v>-1319</c:v>
                </c:pt>
                <c:pt idx="362">
                  <c:v>-1313</c:v>
                </c:pt>
                <c:pt idx="363">
                  <c:v>-1215</c:v>
                </c:pt>
                <c:pt idx="364">
                  <c:v>-1205</c:v>
                </c:pt>
                <c:pt idx="365">
                  <c:v>-1201</c:v>
                </c:pt>
                <c:pt idx="366">
                  <c:v>-1176</c:v>
                </c:pt>
                <c:pt idx="367">
                  <c:v>-1109</c:v>
                </c:pt>
                <c:pt idx="368">
                  <c:v>-1050</c:v>
                </c:pt>
                <c:pt idx="369">
                  <c:v>-1016</c:v>
                </c:pt>
                <c:pt idx="370">
                  <c:v>-997</c:v>
                </c:pt>
                <c:pt idx="371">
                  <c:v>-994</c:v>
                </c:pt>
                <c:pt idx="372">
                  <c:v>-988</c:v>
                </c:pt>
                <c:pt idx="373">
                  <c:v>-936</c:v>
                </c:pt>
                <c:pt idx="374">
                  <c:v>-882</c:v>
                </c:pt>
                <c:pt idx="375">
                  <c:v>-834</c:v>
                </c:pt>
                <c:pt idx="376">
                  <c:v>-820</c:v>
                </c:pt>
                <c:pt idx="377">
                  <c:v>-793</c:v>
                </c:pt>
                <c:pt idx="378">
                  <c:v>-792</c:v>
                </c:pt>
                <c:pt idx="379">
                  <c:v>-778</c:v>
                </c:pt>
                <c:pt idx="380">
                  <c:v>-776</c:v>
                </c:pt>
                <c:pt idx="381">
                  <c:v>-765</c:v>
                </c:pt>
                <c:pt idx="382">
                  <c:v>-765</c:v>
                </c:pt>
                <c:pt idx="383">
                  <c:v>-753</c:v>
                </c:pt>
                <c:pt idx="384">
                  <c:v>-733</c:v>
                </c:pt>
                <c:pt idx="385">
                  <c:v>-733</c:v>
                </c:pt>
                <c:pt idx="386">
                  <c:v>-717</c:v>
                </c:pt>
                <c:pt idx="387">
                  <c:v>-708</c:v>
                </c:pt>
                <c:pt idx="388">
                  <c:v>-706</c:v>
                </c:pt>
                <c:pt idx="389">
                  <c:v>-703</c:v>
                </c:pt>
                <c:pt idx="390">
                  <c:v>-688</c:v>
                </c:pt>
                <c:pt idx="391">
                  <c:v>-688</c:v>
                </c:pt>
                <c:pt idx="392">
                  <c:v>-680</c:v>
                </c:pt>
                <c:pt idx="393">
                  <c:v>-680</c:v>
                </c:pt>
                <c:pt idx="394">
                  <c:v>-667</c:v>
                </c:pt>
                <c:pt idx="395">
                  <c:v>-666</c:v>
                </c:pt>
                <c:pt idx="396">
                  <c:v>-658</c:v>
                </c:pt>
                <c:pt idx="397">
                  <c:v>-591</c:v>
                </c:pt>
                <c:pt idx="398">
                  <c:v>-559</c:v>
                </c:pt>
                <c:pt idx="399">
                  <c:v>-558</c:v>
                </c:pt>
                <c:pt idx="400">
                  <c:v>-532</c:v>
                </c:pt>
                <c:pt idx="401">
                  <c:v>-488</c:v>
                </c:pt>
                <c:pt idx="402">
                  <c:v>-485</c:v>
                </c:pt>
                <c:pt idx="403">
                  <c:v>-467</c:v>
                </c:pt>
                <c:pt idx="404">
                  <c:v>-467</c:v>
                </c:pt>
                <c:pt idx="405">
                  <c:v>-467</c:v>
                </c:pt>
                <c:pt idx="406">
                  <c:v>-451</c:v>
                </c:pt>
                <c:pt idx="407">
                  <c:v>-445</c:v>
                </c:pt>
                <c:pt idx="408">
                  <c:v>-443</c:v>
                </c:pt>
                <c:pt idx="409">
                  <c:v>-443</c:v>
                </c:pt>
                <c:pt idx="410">
                  <c:v>-443</c:v>
                </c:pt>
                <c:pt idx="411">
                  <c:v>-437</c:v>
                </c:pt>
                <c:pt idx="412">
                  <c:v>-415</c:v>
                </c:pt>
                <c:pt idx="413">
                  <c:v>-414</c:v>
                </c:pt>
                <c:pt idx="414">
                  <c:v>-414</c:v>
                </c:pt>
                <c:pt idx="415">
                  <c:v>-401</c:v>
                </c:pt>
                <c:pt idx="416">
                  <c:v>-400</c:v>
                </c:pt>
                <c:pt idx="417">
                  <c:v>-398</c:v>
                </c:pt>
                <c:pt idx="418">
                  <c:v>-398</c:v>
                </c:pt>
                <c:pt idx="419">
                  <c:v>-397</c:v>
                </c:pt>
                <c:pt idx="420">
                  <c:v>-387</c:v>
                </c:pt>
                <c:pt idx="421">
                  <c:v>-361</c:v>
                </c:pt>
                <c:pt idx="422">
                  <c:v>-356</c:v>
                </c:pt>
                <c:pt idx="423">
                  <c:v>-336</c:v>
                </c:pt>
                <c:pt idx="424">
                  <c:v>-252</c:v>
                </c:pt>
                <c:pt idx="425">
                  <c:v>-211</c:v>
                </c:pt>
                <c:pt idx="426">
                  <c:v>-208</c:v>
                </c:pt>
                <c:pt idx="427">
                  <c:v>-137</c:v>
                </c:pt>
                <c:pt idx="428">
                  <c:v>-129</c:v>
                </c:pt>
                <c:pt idx="429">
                  <c:v>-73</c:v>
                </c:pt>
                <c:pt idx="430">
                  <c:v>-14</c:v>
                </c:pt>
                <c:pt idx="431">
                  <c:v>-8</c:v>
                </c:pt>
                <c:pt idx="432">
                  <c:v>0</c:v>
                </c:pt>
                <c:pt idx="433">
                  <c:v>83</c:v>
                </c:pt>
                <c:pt idx="434">
                  <c:v>117</c:v>
                </c:pt>
                <c:pt idx="435">
                  <c:v>128</c:v>
                </c:pt>
                <c:pt idx="436">
                  <c:v>128</c:v>
                </c:pt>
                <c:pt idx="437">
                  <c:v>140</c:v>
                </c:pt>
                <c:pt idx="438">
                  <c:v>178</c:v>
                </c:pt>
                <c:pt idx="439">
                  <c:v>209</c:v>
                </c:pt>
                <c:pt idx="440">
                  <c:v>302</c:v>
                </c:pt>
                <c:pt idx="441">
                  <c:v>318</c:v>
                </c:pt>
                <c:pt idx="442">
                  <c:v>343</c:v>
                </c:pt>
                <c:pt idx="443">
                  <c:v>343</c:v>
                </c:pt>
                <c:pt idx="444">
                  <c:v>360</c:v>
                </c:pt>
                <c:pt idx="445">
                  <c:v>361</c:v>
                </c:pt>
                <c:pt idx="446">
                  <c:v>363</c:v>
                </c:pt>
                <c:pt idx="447">
                  <c:v>389</c:v>
                </c:pt>
                <c:pt idx="448">
                  <c:v>400</c:v>
                </c:pt>
                <c:pt idx="449">
                  <c:v>402</c:v>
                </c:pt>
                <c:pt idx="450">
                  <c:v>403</c:v>
                </c:pt>
                <c:pt idx="451">
                  <c:v>430</c:v>
                </c:pt>
                <c:pt idx="452">
                  <c:v>492</c:v>
                </c:pt>
                <c:pt idx="453">
                  <c:v>492</c:v>
                </c:pt>
                <c:pt idx="454">
                  <c:v>492</c:v>
                </c:pt>
                <c:pt idx="455">
                  <c:v>512</c:v>
                </c:pt>
                <c:pt idx="456">
                  <c:v>564</c:v>
                </c:pt>
                <c:pt idx="457">
                  <c:v>581</c:v>
                </c:pt>
                <c:pt idx="458">
                  <c:v>592</c:v>
                </c:pt>
                <c:pt idx="459">
                  <c:v>604</c:v>
                </c:pt>
                <c:pt idx="460">
                  <c:v>620</c:v>
                </c:pt>
                <c:pt idx="461">
                  <c:v>621</c:v>
                </c:pt>
                <c:pt idx="462">
                  <c:v>651</c:v>
                </c:pt>
                <c:pt idx="463">
                  <c:v>665</c:v>
                </c:pt>
                <c:pt idx="464">
                  <c:v>679</c:v>
                </c:pt>
                <c:pt idx="465">
                  <c:v>707</c:v>
                </c:pt>
                <c:pt idx="466">
                  <c:v>707</c:v>
                </c:pt>
                <c:pt idx="467">
                  <c:v>707</c:v>
                </c:pt>
                <c:pt idx="468">
                  <c:v>707</c:v>
                </c:pt>
                <c:pt idx="469">
                  <c:v>735</c:v>
                </c:pt>
                <c:pt idx="470">
                  <c:v>783</c:v>
                </c:pt>
                <c:pt idx="471">
                  <c:v>814</c:v>
                </c:pt>
                <c:pt idx="472">
                  <c:v>830</c:v>
                </c:pt>
                <c:pt idx="473">
                  <c:v>878</c:v>
                </c:pt>
                <c:pt idx="474">
                  <c:v>878</c:v>
                </c:pt>
                <c:pt idx="475">
                  <c:v>878</c:v>
                </c:pt>
                <c:pt idx="476">
                  <c:v>897</c:v>
                </c:pt>
                <c:pt idx="477">
                  <c:v>903</c:v>
                </c:pt>
                <c:pt idx="478">
                  <c:v>911</c:v>
                </c:pt>
                <c:pt idx="479">
                  <c:v>912</c:v>
                </c:pt>
                <c:pt idx="480">
                  <c:v>953</c:v>
                </c:pt>
                <c:pt idx="481">
                  <c:v>984</c:v>
                </c:pt>
                <c:pt idx="482">
                  <c:v>998</c:v>
                </c:pt>
                <c:pt idx="483">
                  <c:v>1006</c:v>
                </c:pt>
                <c:pt idx="484">
                  <c:v>1021</c:v>
                </c:pt>
                <c:pt idx="485">
                  <c:v>1102</c:v>
                </c:pt>
                <c:pt idx="486">
                  <c:v>1107</c:v>
                </c:pt>
                <c:pt idx="487">
                  <c:v>1110</c:v>
                </c:pt>
                <c:pt idx="488">
                  <c:v>1110</c:v>
                </c:pt>
                <c:pt idx="489">
                  <c:v>1110</c:v>
                </c:pt>
                <c:pt idx="490">
                  <c:v>1119</c:v>
                </c:pt>
                <c:pt idx="491">
                  <c:v>1122</c:v>
                </c:pt>
                <c:pt idx="492">
                  <c:v>1125</c:v>
                </c:pt>
                <c:pt idx="493">
                  <c:v>1146</c:v>
                </c:pt>
                <c:pt idx="494">
                  <c:v>1147</c:v>
                </c:pt>
                <c:pt idx="495">
                  <c:v>1150</c:v>
                </c:pt>
                <c:pt idx="496">
                  <c:v>1155</c:v>
                </c:pt>
                <c:pt idx="497">
                  <c:v>1163</c:v>
                </c:pt>
                <c:pt idx="498">
                  <c:v>1174</c:v>
                </c:pt>
                <c:pt idx="499">
                  <c:v>1174</c:v>
                </c:pt>
                <c:pt idx="500">
                  <c:v>1188</c:v>
                </c:pt>
                <c:pt idx="501">
                  <c:v>1191</c:v>
                </c:pt>
                <c:pt idx="502">
                  <c:v>1202</c:v>
                </c:pt>
                <c:pt idx="503">
                  <c:v>1219.5</c:v>
                </c:pt>
                <c:pt idx="504">
                  <c:v>1269</c:v>
                </c:pt>
                <c:pt idx="505">
                  <c:v>1278</c:v>
                </c:pt>
                <c:pt idx="506">
                  <c:v>1309</c:v>
                </c:pt>
                <c:pt idx="507">
                  <c:v>1339</c:v>
                </c:pt>
                <c:pt idx="508">
                  <c:v>1345</c:v>
                </c:pt>
                <c:pt idx="509">
                  <c:v>1359</c:v>
                </c:pt>
                <c:pt idx="510">
                  <c:v>1364</c:v>
                </c:pt>
                <c:pt idx="511">
                  <c:v>1365</c:v>
                </c:pt>
                <c:pt idx="512">
                  <c:v>1378</c:v>
                </c:pt>
                <c:pt idx="513">
                  <c:v>1384</c:v>
                </c:pt>
                <c:pt idx="514">
                  <c:v>1406</c:v>
                </c:pt>
                <c:pt idx="515">
                  <c:v>1437</c:v>
                </c:pt>
                <c:pt idx="516">
                  <c:v>1465</c:v>
                </c:pt>
                <c:pt idx="517">
                  <c:v>1465</c:v>
                </c:pt>
                <c:pt idx="518">
                  <c:v>1490</c:v>
                </c:pt>
                <c:pt idx="519">
                  <c:v>1521</c:v>
                </c:pt>
                <c:pt idx="520">
                  <c:v>1591</c:v>
                </c:pt>
                <c:pt idx="521">
                  <c:v>1611</c:v>
                </c:pt>
                <c:pt idx="522">
                  <c:v>1638</c:v>
                </c:pt>
                <c:pt idx="523">
                  <c:v>1641</c:v>
                </c:pt>
                <c:pt idx="524">
                  <c:v>1641</c:v>
                </c:pt>
                <c:pt idx="525">
                  <c:v>1645</c:v>
                </c:pt>
                <c:pt idx="526">
                  <c:v>1653</c:v>
                </c:pt>
                <c:pt idx="527">
                  <c:v>1745</c:v>
                </c:pt>
                <c:pt idx="528">
                  <c:v>1753</c:v>
                </c:pt>
                <c:pt idx="529">
                  <c:v>1798</c:v>
                </c:pt>
                <c:pt idx="530">
                  <c:v>1823</c:v>
                </c:pt>
                <c:pt idx="531">
                  <c:v>1860</c:v>
                </c:pt>
                <c:pt idx="532">
                  <c:v>1863</c:v>
                </c:pt>
                <c:pt idx="533">
                  <c:v>1863</c:v>
                </c:pt>
                <c:pt idx="534">
                  <c:v>1882</c:v>
                </c:pt>
                <c:pt idx="535">
                  <c:v>1885</c:v>
                </c:pt>
                <c:pt idx="536">
                  <c:v>1887</c:v>
                </c:pt>
                <c:pt idx="537">
                  <c:v>1910</c:v>
                </c:pt>
                <c:pt idx="538">
                  <c:v>1913</c:v>
                </c:pt>
                <c:pt idx="539">
                  <c:v>1947</c:v>
                </c:pt>
                <c:pt idx="540">
                  <c:v>1949</c:v>
                </c:pt>
                <c:pt idx="541">
                  <c:v>1967</c:v>
                </c:pt>
                <c:pt idx="542">
                  <c:v>1972</c:v>
                </c:pt>
                <c:pt idx="543">
                  <c:v>1983</c:v>
                </c:pt>
                <c:pt idx="544">
                  <c:v>1997</c:v>
                </c:pt>
                <c:pt idx="545">
                  <c:v>2006</c:v>
                </c:pt>
                <c:pt idx="546">
                  <c:v>2014</c:v>
                </c:pt>
                <c:pt idx="547">
                  <c:v>2030</c:v>
                </c:pt>
                <c:pt idx="548">
                  <c:v>2033</c:v>
                </c:pt>
                <c:pt idx="549">
                  <c:v>2061</c:v>
                </c:pt>
                <c:pt idx="550">
                  <c:v>2067</c:v>
                </c:pt>
                <c:pt idx="551">
                  <c:v>2081</c:v>
                </c:pt>
                <c:pt idx="552">
                  <c:v>2097</c:v>
                </c:pt>
                <c:pt idx="553">
                  <c:v>2097</c:v>
                </c:pt>
                <c:pt idx="554">
                  <c:v>2100</c:v>
                </c:pt>
                <c:pt idx="555">
                  <c:v>2139</c:v>
                </c:pt>
                <c:pt idx="556">
                  <c:v>2167</c:v>
                </c:pt>
                <c:pt idx="557">
                  <c:v>2188</c:v>
                </c:pt>
                <c:pt idx="558">
                  <c:v>2190</c:v>
                </c:pt>
                <c:pt idx="559">
                  <c:v>2207</c:v>
                </c:pt>
                <c:pt idx="560">
                  <c:v>2223</c:v>
                </c:pt>
                <c:pt idx="561">
                  <c:v>2223</c:v>
                </c:pt>
                <c:pt idx="562">
                  <c:v>2268</c:v>
                </c:pt>
                <c:pt idx="563">
                  <c:v>2280</c:v>
                </c:pt>
                <c:pt idx="564">
                  <c:v>2296</c:v>
                </c:pt>
                <c:pt idx="565">
                  <c:v>2296</c:v>
                </c:pt>
                <c:pt idx="566">
                  <c:v>2296</c:v>
                </c:pt>
                <c:pt idx="567">
                  <c:v>2335</c:v>
                </c:pt>
                <c:pt idx="568">
                  <c:v>2335</c:v>
                </c:pt>
                <c:pt idx="569">
                  <c:v>2344</c:v>
                </c:pt>
                <c:pt idx="570">
                  <c:v>2349</c:v>
                </c:pt>
                <c:pt idx="571">
                  <c:v>2402</c:v>
                </c:pt>
                <c:pt idx="572">
                  <c:v>2430</c:v>
                </c:pt>
                <c:pt idx="573">
                  <c:v>2465</c:v>
                </c:pt>
                <c:pt idx="574">
                  <c:v>2497</c:v>
                </c:pt>
                <c:pt idx="575">
                  <c:v>2534</c:v>
                </c:pt>
                <c:pt idx="576">
                  <c:v>2534</c:v>
                </c:pt>
                <c:pt idx="577">
                  <c:v>2601</c:v>
                </c:pt>
                <c:pt idx="578">
                  <c:v>2601</c:v>
                </c:pt>
                <c:pt idx="579">
                  <c:v>2604</c:v>
                </c:pt>
                <c:pt idx="580">
                  <c:v>2612</c:v>
                </c:pt>
                <c:pt idx="581">
                  <c:v>2690</c:v>
                </c:pt>
                <c:pt idx="582">
                  <c:v>2750</c:v>
                </c:pt>
                <c:pt idx="583">
                  <c:v>2755</c:v>
                </c:pt>
                <c:pt idx="584">
                  <c:v>2780</c:v>
                </c:pt>
                <c:pt idx="585">
                  <c:v>2791</c:v>
                </c:pt>
                <c:pt idx="586">
                  <c:v>2823</c:v>
                </c:pt>
                <c:pt idx="587">
                  <c:v>2836</c:v>
                </c:pt>
                <c:pt idx="588">
                  <c:v>2839</c:v>
                </c:pt>
                <c:pt idx="589">
                  <c:v>2850</c:v>
                </c:pt>
                <c:pt idx="590">
                  <c:v>2859</c:v>
                </c:pt>
                <c:pt idx="591">
                  <c:v>2934</c:v>
                </c:pt>
                <c:pt idx="592">
                  <c:v>2965</c:v>
                </c:pt>
                <c:pt idx="593">
                  <c:v>2995</c:v>
                </c:pt>
                <c:pt idx="594">
                  <c:v>3015</c:v>
                </c:pt>
                <c:pt idx="595">
                  <c:v>3057</c:v>
                </c:pt>
                <c:pt idx="596">
                  <c:v>3058</c:v>
                </c:pt>
                <c:pt idx="597">
                  <c:v>3058</c:v>
                </c:pt>
                <c:pt idx="598">
                  <c:v>3069</c:v>
                </c:pt>
                <c:pt idx="599">
                  <c:v>3138</c:v>
                </c:pt>
                <c:pt idx="600">
                  <c:v>3161</c:v>
                </c:pt>
                <c:pt idx="601">
                  <c:v>3188</c:v>
                </c:pt>
                <c:pt idx="602">
                  <c:v>3240</c:v>
                </c:pt>
                <c:pt idx="603">
                  <c:v>3275</c:v>
                </c:pt>
                <c:pt idx="604">
                  <c:v>3287</c:v>
                </c:pt>
                <c:pt idx="605">
                  <c:v>3303</c:v>
                </c:pt>
                <c:pt idx="606">
                  <c:v>3303</c:v>
                </c:pt>
                <c:pt idx="607">
                  <c:v>3317</c:v>
                </c:pt>
                <c:pt idx="608">
                  <c:v>3401</c:v>
                </c:pt>
                <c:pt idx="609">
                  <c:v>3477</c:v>
                </c:pt>
                <c:pt idx="610">
                  <c:v>3483</c:v>
                </c:pt>
                <c:pt idx="611">
                  <c:v>3533</c:v>
                </c:pt>
                <c:pt idx="612">
                  <c:v>3580</c:v>
                </c:pt>
                <c:pt idx="613">
                  <c:v>3608</c:v>
                </c:pt>
                <c:pt idx="614">
                  <c:v>3756</c:v>
                </c:pt>
                <c:pt idx="615">
                  <c:v>3821</c:v>
                </c:pt>
                <c:pt idx="616">
                  <c:v>3840</c:v>
                </c:pt>
                <c:pt idx="617">
                  <c:v>3844</c:v>
                </c:pt>
                <c:pt idx="618">
                  <c:v>3883</c:v>
                </c:pt>
                <c:pt idx="619">
                  <c:v>3919</c:v>
                </c:pt>
                <c:pt idx="620">
                  <c:v>3989</c:v>
                </c:pt>
                <c:pt idx="621">
                  <c:v>4023</c:v>
                </c:pt>
                <c:pt idx="622">
                  <c:v>4059</c:v>
                </c:pt>
                <c:pt idx="623">
                  <c:v>4095</c:v>
                </c:pt>
                <c:pt idx="624">
                  <c:v>4120</c:v>
                </c:pt>
                <c:pt idx="625">
                  <c:v>4129</c:v>
                </c:pt>
                <c:pt idx="626">
                  <c:v>4179</c:v>
                </c:pt>
                <c:pt idx="627">
                  <c:v>4199</c:v>
                </c:pt>
                <c:pt idx="628">
                  <c:v>4252</c:v>
                </c:pt>
                <c:pt idx="629">
                  <c:v>4255</c:v>
                </c:pt>
                <c:pt idx="630">
                  <c:v>4261</c:v>
                </c:pt>
                <c:pt idx="631">
                  <c:v>4325</c:v>
                </c:pt>
                <c:pt idx="632">
                  <c:v>4378</c:v>
                </c:pt>
                <c:pt idx="633">
                  <c:v>4384</c:v>
                </c:pt>
                <c:pt idx="634">
                  <c:v>4400</c:v>
                </c:pt>
                <c:pt idx="635">
                  <c:v>4407</c:v>
                </c:pt>
                <c:pt idx="636">
                  <c:v>4412</c:v>
                </c:pt>
                <c:pt idx="637">
                  <c:v>4439</c:v>
                </c:pt>
                <c:pt idx="638">
                  <c:v>4470</c:v>
                </c:pt>
                <c:pt idx="639">
                  <c:v>4490</c:v>
                </c:pt>
                <c:pt idx="640">
                  <c:v>4517</c:v>
                </c:pt>
                <c:pt idx="641">
                  <c:v>4557</c:v>
                </c:pt>
                <c:pt idx="642">
                  <c:v>4585</c:v>
                </c:pt>
                <c:pt idx="643">
                  <c:v>4599</c:v>
                </c:pt>
                <c:pt idx="644">
                  <c:v>4624</c:v>
                </c:pt>
                <c:pt idx="645">
                  <c:v>4627</c:v>
                </c:pt>
                <c:pt idx="646">
                  <c:v>4632</c:v>
                </c:pt>
                <c:pt idx="647">
                  <c:v>4662</c:v>
                </c:pt>
                <c:pt idx="648">
                  <c:v>4674</c:v>
                </c:pt>
                <c:pt idx="649">
                  <c:v>4674</c:v>
                </c:pt>
                <c:pt idx="650">
                  <c:v>4692</c:v>
                </c:pt>
                <c:pt idx="651">
                  <c:v>4730</c:v>
                </c:pt>
                <c:pt idx="652">
                  <c:v>4733</c:v>
                </c:pt>
                <c:pt idx="653">
                  <c:v>4733</c:v>
                </c:pt>
                <c:pt idx="654">
                  <c:v>4750</c:v>
                </c:pt>
                <c:pt idx="655">
                  <c:v>4756</c:v>
                </c:pt>
                <c:pt idx="656">
                  <c:v>4773</c:v>
                </c:pt>
                <c:pt idx="657">
                  <c:v>4834</c:v>
                </c:pt>
                <c:pt idx="658">
                  <c:v>4870</c:v>
                </c:pt>
                <c:pt idx="659">
                  <c:v>4884</c:v>
                </c:pt>
                <c:pt idx="660">
                  <c:v>4892</c:v>
                </c:pt>
                <c:pt idx="661">
                  <c:v>4932</c:v>
                </c:pt>
                <c:pt idx="662">
                  <c:v>4938</c:v>
                </c:pt>
                <c:pt idx="663">
                  <c:v>4949</c:v>
                </c:pt>
                <c:pt idx="664">
                  <c:v>4965</c:v>
                </c:pt>
                <c:pt idx="665">
                  <c:v>4988</c:v>
                </c:pt>
                <c:pt idx="666">
                  <c:v>5007</c:v>
                </c:pt>
                <c:pt idx="667">
                  <c:v>5021</c:v>
                </c:pt>
                <c:pt idx="668">
                  <c:v>5066</c:v>
                </c:pt>
                <c:pt idx="669">
                  <c:v>5144</c:v>
                </c:pt>
                <c:pt idx="670">
                  <c:v>5144</c:v>
                </c:pt>
                <c:pt idx="671">
                  <c:v>5169</c:v>
                </c:pt>
                <c:pt idx="672">
                  <c:v>5172</c:v>
                </c:pt>
                <c:pt idx="673">
                  <c:v>5214</c:v>
                </c:pt>
                <c:pt idx="674">
                  <c:v>5214</c:v>
                </c:pt>
                <c:pt idx="675">
                  <c:v>5215</c:v>
                </c:pt>
                <c:pt idx="676">
                  <c:v>5251</c:v>
                </c:pt>
                <c:pt idx="677">
                  <c:v>5254</c:v>
                </c:pt>
                <c:pt idx="678">
                  <c:v>5284</c:v>
                </c:pt>
                <c:pt idx="679">
                  <c:v>5284</c:v>
                </c:pt>
                <c:pt idx="680">
                  <c:v>5284</c:v>
                </c:pt>
                <c:pt idx="681">
                  <c:v>5324</c:v>
                </c:pt>
                <c:pt idx="682">
                  <c:v>5345</c:v>
                </c:pt>
                <c:pt idx="683">
                  <c:v>5390</c:v>
                </c:pt>
                <c:pt idx="684">
                  <c:v>5416</c:v>
                </c:pt>
                <c:pt idx="685">
                  <c:v>5450</c:v>
                </c:pt>
                <c:pt idx="686">
                  <c:v>5458</c:v>
                </c:pt>
                <c:pt idx="687">
                  <c:v>5483</c:v>
                </c:pt>
                <c:pt idx="688">
                  <c:v>5489</c:v>
                </c:pt>
                <c:pt idx="689">
                  <c:v>5489</c:v>
                </c:pt>
                <c:pt idx="690">
                  <c:v>5489</c:v>
                </c:pt>
                <c:pt idx="691">
                  <c:v>5489</c:v>
                </c:pt>
                <c:pt idx="692">
                  <c:v>5489</c:v>
                </c:pt>
                <c:pt idx="693">
                  <c:v>5514</c:v>
                </c:pt>
                <c:pt idx="694">
                  <c:v>5517</c:v>
                </c:pt>
                <c:pt idx="695">
                  <c:v>5556</c:v>
                </c:pt>
                <c:pt idx="696">
                  <c:v>5556</c:v>
                </c:pt>
                <c:pt idx="697">
                  <c:v>5626</c:v>
                </c:pt>
                <c:pt idx="698">
                  <c:v>5664</c:v>
                </c:pt>
                <c:pt idx="699">
                  <c:v>5712</c:v>
                </c:pt>
                <c:pt idx="700">
                  <c:v>5723</c:v>
                </c:pt>
                <c:pt idx="701">
                  <c:v>5726</c:v>
                </c:pt>
                <c:pt idx="702">
                  <c:v>5825</c:v>
                </c:pt>
                <c:pt idx="703">
                  <c:v>5835</c:v>
                </c:pt>
                <c:pt idx="704">
                  <c:v>5858</c:v>
                </c:pt>
                <c:pt idx="705">
                  <c:v>5909</c:v>
                </c:pt>
                <c:pt idx="706">
                  <c:v>5909</c:v>
                </c:pt>
                <c:pt idx="707">
                  <c:v>5975</c:v>
                </c:pt>
                <c:pt idx="708">
                  <c:v>6012</c:v>
                </c:pt>
                <c:pt idx="709">
                  <c:v>6015</c:v>
                </c:pt>
                <c:pt idx="710">
                  <c:v>6015</c:v>
                </c:pt>
                <c:pt idx="711">
                  <c:v>6015</c:v>
                </c:pt>
                <c:pt idx="712">
                  <c:v>6018</c:v>
                </c:pt>
                <c:pt idx="713">
                  <c:v>6040</c:v>
                </c:pt>
                <c:pt idx="714">
                  <c:v>6062</c:v>
                </c:pt>
                <c:pt idx="715">
                  <c:v>6110</c:v>
                </c:pt>
                <c:pt idx="716">
                  <c:v>6196</c:v>
                </c:pt>
                <c:pt idx="717">
                  <c:v>6216</c:v>
                </c:pt>
                <c:pt idx="718">
                  <c:v>6275</c:v>
                </c:pt>
                <c:pt idx="719">
                  <c:v>6278</c:v>
                </c:pt>
                <c:pt idx="720">
                  <c:v>6278</c:v>
                </c:pt>
                <c:pt idx="721">
                  <c:v>6353</c:v>
                </c:pt>
                <c:pt idx="722">
                  <c:v>6398</c:v>
                </c:pt>
                <c:pt idx="723">
                  <c:v>6406</c:v>
                </c:pt>
                <c:pt idx="724">
                  <c:v>6406</c:v>
                </c:pt>
                <c:pt idx="725">
                  <c:v>6406</c:v>
                </c:pt>
                <c:pt idx="726">
                  <c:v>6406</c:v>
                </c:pt>
                <c:pt idx="727">
                  <c:v>6406</c:v>
                </c:pt>
                <c:pt idx="728">
                  <c:v>6406</c:v>
                </c:pt>
                <c:pt idx="729">
                  <c:v>6406</c:v>
                </c:pt>
                <c:pt idx="730">
                  <c:v>6406</c:v>
                </c:pt>
                <c:pt idx="731">
                  <c:v>6437</c:v>
                </c:pt>
                <c:pt idx="732">
                  <c:v>6474</c:v>
                </c:pt>
                <c:pt idx="733">
                  <c:v>6494</c:v>
                </c:pt>
                <c:pt idx="734">
                  <c:v>6505</c:v>
                </c:pt>
                <c:pt idx="735">
                  <c:v>6535</c:v>
                </c:pt>
                <c:pt idx="736">
                  <c:v>6647</c:v>
                </c:pt>
                <c:pt idx="737">
                  <c:v>6672</c:v>
                </c:pt>
                <c:pt idx="738">
                  <c:v>6672</c:v>
                </c:pt>
                <c:pt idx="739">
                  <c:v>6703</c:v>
                </c:pt>
                <c:pt idx="740">
                  <c:v>6706</c:v>
                </c:pt>
                <c:pt idx="741">
                  <c:v>6784</c:v>
                </c:pt>
                <c:pt idx="742">
                  <c:v>6785.5</c:v>
                </c:pt>
                <c:pt idx="743">
                  <c:v>6821</c:v>
                </c:pt>
                <c:pt idx="744">
                  <c:v>6829</c:v>
                </c:pt>
                <c:pt idx="745">
                  <c:v>6830.5</c:v>
                </c:pt>
                <c:pt idx="746">
                  <c:v>6832</c:v>
                </c:pt>
                <c:pt idx="747">
                  <c:v>6846</c:v>
                </c:pt>
                <c:pt idx="748">
                  <c:v>6849</c:v>
                </c:pt>
                <c:pt idx="749">
                  <c:v>6879</c:v>
                </c:pt>
                <c:pt idx="750">
                  <c:v>6901</c:v>
                </c:pt>
                <c:pt idx="751">
                  <c:v>7036</c:v>
                </c:pt>
                <c:pt idx="752">
                  <c:v>7109</c:v>
                </c:pt>
                <c:pt idx="753">
                  <c:v>7153</c:v>
                </c:pt>
                <c:pt idx="754">
                  <c:v>7153</c:v>
                </c:pt>
                <c:pt idx="755">
                  <c:v>7153</c:v>
                </c:pt>
                <c:pt idx="756">
                  <c:v>7181</c:v>
                </c:pt>
                <c:pt idx="757">
                  <c:v>7195</c:v>
                </c:pt>
                <c:pt idx="758">
                  <c:v>7201</c:v>
                </c:pt>
                <c:pt idx="759">
                  <c:v>7217</c:v>
                </c:pt>
                <c:pt idx="760">
                  <c:v>7221.5</c:v>
                </c:pt>
                <c:pt idx="761">
                  <c:v>7243.5</c:v>
                </c:pt>
                <c:pt idx="762">
                  <c:v>7299</c:v>
                </c:pt>
                <c:pt idx="763">
                  <c:v>7314</c:v>
                </c:pt>
                <c:pt idx="764">
                  <c:v>7314</c:v>
                </c:pt>
                <c:pt idx="765">
                  <c:v>7327</c:v>
                </c:pt>
                <c:pt idx="766">
                  <c:v>7334</c:v>
                </c:pt>
                <c:pt idx="767">
                  <c:v>7354</c:v>
                </c:pt>
                <c:pt idx="768">
                  <c:v>7354</c:v>
                </c:pt>
                <c:pt idx="769">
                  <c:v>7369</c:v>
                </c:pt>
                <c:pt idx="770">
                  <c:v>7397</c:v>
                </c:pt>
                <c:pt idx="771">
                  <c:v>7531</c:v>
                </c:pt>
                <c:pt idx="772">
                  <c:v>7562</c:v>
                </c:pt>
                <c:pt idx="773">
                  <c:v>7562</c:v>
                </c:pt>
                <c:pt idx="774">
                  <c:v>7562</c:v>
                </c:pt>
                <c:pt idx="775">
                  <c:v>7598</c:v>
                </c:pt>
                <c:pt idx="776">
                  <c:v>7601</c:v>
                </c:pt>
                <c:pt idx="777">
                  <c:v>7621</c:v>
                </c:pt>
                <c:pt idx="778">
                  <c:v>7623</c:v>
                </c:pt>
                <c:pt idx="779">
                  <c:v>7623</c:v>
                </c:pt>
                <c:pt idx="780">
                  <c:v>7634</c:v>
                </c:pt>
                <c:pt idx="781">
                  <c:v>7794</c:v>
                </c:pt>
                <c:pt idx="782">
                  <c:v>7864</c:v>
                </c:pt>
                <c:pt idx="783">
                  <c:v>7883</c:v>
                </c:pt>
                <c:pt idx="784">
                  <c:v>7887</c:v>
                </c:pt>
                <c:pt idx="785">
                  <c:v>7887</c:v>
                </c:pt>
                <c:pt idx="786">
                  <c:v>7892</c:v>
                </c:pt>
                <c:pt idx="787">
                  <c:v>8010</c:v>
                </c:pt>
                <c:pt idx="788">
                  <c:v>8189</c:v>
                </c:pt>
                <c:pt idx="789">
                  <c:v>8323</c:v>
                </c:pt>
                <c:pt idx="790">
                  <c:v>8659</c:v>
                </c:pt>
                <c:pt idx="791">
                  <c:v>8670</c:v>
                </c:pt>
                <c:pt idx="792">
                  <c:v>8715</c:v>
                </c:pt>
                <c:pt idx="793">
                  <c:v>8892.5</c:v>
                </c:pt>
                <c:pt idx="794">
                  <c:v>8892.5</c:v>
                </c:pt>
                <c:pt idx="795">
                  <c:v>8933</c:v>
                </c:pt>
                <c:pt idx="796">
                  <c:v>8947</c:v>
                </c:pt>
                <c:pt idx="797">
                  <c:v>8950</c:v>
                </c:pt>
                <c:pt idx="798">
                  <c:v>8950</c:v>
                </c:pt>
                <c:pt idx="799">
                  <c:v>8950</c:v>
                </c:pt>
                <c:pt idx="800">
                  <c:v>8977</c:v>
                </c:pt>
                <c:pt idx="801">
                  <c:v>8988</c:v>
                </c:pt>
                <c:pt idx="802">
                  <c:v>9151</c:v>
                </c:pt>
                <c:pt idx="803">
                  <c:v>9151</c:v>
                </c:pt>
                <c:pt idx="804">
                  <c:v>9188</c:v>
                </c:pt>
                <c:pt idx="805">
                  <c:v>9196</c:v>
                </c:pt>
                <c:pt idx="806">
                  <c:v>9204</c:v>
                </c:pt>
                <c:pt idx="807">
                  <c:v>9204</c:v>
                </c:pt>
                <c:pt idx="808">
                  <c:v>9204</c:v>
                </c:pt>
                <c:pt idx="809">
                  <c:v>9219.5</c:v>
                </c:pt>
                <c:pt idx="810">
                  <c:v>9238</c:v>
                </c:pt>
                <c:pt idx="811">
                  <c:v>9254</c:v>
                </c:pt>
                <c:pt idx="812">
                  <c:v>9371</c:v>
                </c:pt>
                <c:pt idx="813">
                  <c:v>9371</c:v>
                </c:pt>
                <c:pt idx="814">
                  <c:v>9371</c:v>
                </c:pt>
                <c:pt idx="815">
                  <c:v>9371</c:v>
                </c:pt>
                <c:pt idx="816">
                  <c:v>9371</c:v>
                </c:pt>
                <c:pt idx="817">
                  <c:v>9472</c:v>
                </c:pt>
                <c:pt idx="818">
                  <c:v>9472</c:v>
                </c:pt>
                <c:pt idx="819">
                  <c:v>9472</c:v>
                </c:pt>
                <c:pt idx="820">
                  <c:v>9514</c:v>
                </c:pt>
                <c:pt idx="821">
                  <c:v>9514</c:v>
                </c:pt>
                <c:pt idx="822">
                  <c:v>9514</c:v>
                </c:pt>
                <c:pt idx="823">
                  <c:v>9517</c:v>
                </c:pt>
                <c:pt idx="824">
                  <c:v>9651.5</c:v>
                </c:pt>
                <c:pt idx="825">
                  <c:v>9670.5</c:v>
                </c:pt>
                <c:pt idx="826">
                  <c:v>9674</c:v>
                </c:pt>
                <c:pt idx="827">
                  <c:v>9675</c:v>
                </c:pt>
                <c:pt idx="828">
                  <c:v>9727</c:v>
                </c:pt>
                <c:pt idx="829">
                  <c:v>9727</c:v>
                </c:pt>
                <c:pt idx="830">
                  <c:v>9727</c:v>
                </c:pt>
                <c:pt idx="831">
                  <c:v>9727</c:v>
                </c:pt>
                <c:pt idx="832">
                  <c:v>9772</c:v>
                </c:pt>
                <c:pt idx="833">
                  <c:v>9777</c:v>
                </c:pt>
                <c:pt idx="834">
                  <c:v>9777</c:v>
                </c:pt>
                <c:pt idx="835">
                  <c:v>9777</c:v>
                </c:pt>
                <c:pt idx="836">
                  <c:v>9777</c:v>
                </c:pt>
                <c:pt idx="837">
                  <c:v>9777</c:v>
                </c:pt>
                <c:pt idx="838">
                  <c:v>9996</c:v>
                </c:pt>
                <c:pt idx="839">
                  <c:v>9998</c:v>
                </c:pt>
                <c:pt idx="840">
                  <c:v>9998</c:v>
                </c:pt>
                <c:pt idx="841">
                  <c:v>9998</c:v>
                </c:pt>
                <c:pt idx="842">
                  <c:v>10012</c:v>
                </c:pt>
                <c:pt idx="843">
                  <c:v>10049</c:v>
                </c:pt>
                <c:pt idx="844">
                  <c:v>10049</c:v>
                </c:pt>
                <c:pt idx="845">
                  <c:v>10082</c:v>
                </c:pt>
                <c:pt idx="846">
                  <c:v>10082</c:v>
                </c:pt>
                <c:pt idx="847">
                  <c:v>10082</c:v>
                </c:pt>
                <c:pt idx="848">
                  <c:v>10216</c:v>
                </c:pt>
                <c:pt idx="849">
                  <c:v>10216</c:v>
                </c:pt>
                <c:pt idx="850">
                  <c:v>10216</c:v>
                </c:pt>
                <c:pt idx="851">
                  <c:v>10247</c:v>
                </c:pt>
                <c:pt idx="852">
                  <c:v>10344</c:v>
                </c:pt>
                <c:pt idx="853">
                  <c:v>10368</c:v>
                </c:pt>
                <c:pt idx="854">
                  <c:v>10412</c:v>
                </c:pt>
                <c:pt idx="855">
                  <c:v>10412</c:v>
                </c:pt>
                <c:pt idx="856">
                  <c:v>10490</c:v>
                </c:pt>
                <c:pt idx="857">
                  <c:v>10490</c:v>
                </c:pt>
                <c:pt idx="858">
                  <c:v>10542</c:v>
                </c:pt>
                <c:pt idx="859">
                  <c:v>10569</c:v>
                </c:pt>
                <c:pt idx="860">
                  <c:v>10816</c:v>
                </c:pt>
                <c:pt idx="861">
                  <c:v>10824</c:v>
                </c:pt>
                <c:pt idx="862">
                  <c:v>10824</c:v>
                </c:pt>
                <c:pt idx="863">
                  <c:v>10824</c:v>
                </c:pt>
                <c:pt idx="864">
                  <c:v>11029</c:v>
                </c:pt>
                <c:pt idx="865">
                  <c:v>11213</c:v>
                </c:pt>
                <c:pt idx="866">
                  <c:v>11339</c:v>
                </c:pt>
                <c:pt idx="867">
                  <c:v>11378</c:v>
                </c:pt>
                <c:pt idx="868">
                  <c:v>11406</c:v>
                </c:pt>
                <c:pt idx="869">
                  <c:v>11610</c:v>
                </c:pt>
                <c:pt idx="870">
                  <c:v>11641</c:v>
                </c:pt>
                <c:pt idx="871">
                  <c:v>11856</c:v>
                </c:pt>
                <c:pt idx="872">
                  <c:v>11906</c:v>
                </c:pt>
                <c:pt idx="873">
                  <c:v>11910</c:v>
                </c:pt>
                <c:pt idx="874">
                  <c:v>11960</c:v>
                </c:pt>
                <c:pt idx="875">
                  <c:v>12130</c:v>
                </c:pt>
                <c:pt idx="876">
                  <c:v>12195</c:v>
                </c:pt>
                <c:pt idx="877">
                  <c:v>12223</c:v>
                </c:pt>
                <c:pt idx="878">
                  <c:v>12223</c:v>
                </c:pt>
                <c:pt idx="879">
                  <c:v>12262</c:v>
                </c:pt>
                <c:pt idx="880">
                  <c:v>12282.5</c:v>
                </c:pt>
                <c:pt idx="881">
                  <c:v>12436</c:v>
                </c:pt>
                <c:pt idx="882">
                  <c:v>12572</c:v>
                </c:pt>
              </c:numCache>
            </c:numRef>
          </c:xVal>
          <c:yVal>
            <c:numRef>
              <c:f>'Active 1'!$H$21:$H$975</c:f>
              <c:numCache>
                <c:formatCode>General</c:formatCode>
                <c:ptCount val="955"/>
                <c:pt idx="0">
                  <c:v>-5.3927364979244885E-2</c:v>
                </c:pt>
                <c:pt idx="1">
                  <c:v>-4.5101576659362763E-2</c:v>
                </c:pt>
                <c:pt idx="2">
                  <c:v>-5.0717486630674102E-2</c:v>
                </c:pt>
                <c:pt idx="3">
                  <c:v>-2.3440435536031146E-2</c:v>
                </c:pt>
                <c:pt idx="4">
                  <c:v>-3.5101817533359281E-2</c:v>
                </c:pt>
                <c:pt idx="5">
                  <c:v>-9.6666496501711663E-3</c:v>
                </c:pt>
                <c:pt idx="6">
                  <c:v>-4.4634700743699796E-2</c:v>
                </c:pt>
                <c:pt idx="7">
                  <c:v>-3.9764364977600053E-2</c:v>
                </c:pt>
                <c:pt idx="8">
                  <c:v>-9.6039172894961666E-3</c:v>
                </c:pt>
                <c:pt idx="9">
                  <c:v>-4.2389598555018893E-2</c:v>
                </c:pt>
                <c:pt idx="10">
                  <c:v>-1.580937471044308E-2</c:v>
                </c:pt>
                <c:pt idx="11">
                  <c:v>-4.4946734808036126E-2</c:v>
                </c:pt>
                <c:pt idx="12">
                  <c:v>-4.1548880792106502E-2</c:v>
                </c:pt>
                <c:pt idx="13">
                  <c:v>-3.9189506096590776E-2</c:v>
                </c:pt>
                <c:pt idx="14">
                  <c:v>-3.6189506097798585E-2</c:v>
                </c:pt>
                <c:pt idx="15">
                  <c:v>-7.1158722643303918E-2</c:v>
                </c:pt>
                <c:pt idx="16">
                  <c:v>-3.3685075441098888E-2</c:v>
                </c:pt>
                <c:pt idx="17">
                  <c:v>-3.7936708042252576E-2</c:v>
                </c:pt>
                <c:pt idx="18">
                  <c:v>-4.3363014612623374E-2</c:v>
                </c:pt>
                <c:pt idx="19">
                  <c:v>-3.8568472031329293E-2</c:v>
                </c:pt>
                <c:pt idx="20">
                  <c:v>-3.5843192226820975E-2</c:v>
                </c:pt>
                <c:pt idx="21">
                  <c:v>-3.8408024343880243E-2</c:v>
                </c:pt>
                <c:pt idx="22">
                  <c:v>-3.5545384440410999E-2</c:v>
                </c:pt>
                <c:pt idx="23">
                  <c:v>-4.1972856459324248E-2</c:v>
                </c:pt>
                <c:pt idx="24">
                  <c:v>-3.6972856460124603E-2</c:v>
                </c:pt>
                <c:pt idx="25">
                  <c:v>-3.6972856460124603E-2</c:v>
                </c:pt>
                <c:pt idx="26">
                  <c:v>-4.011021655787772E-2</c:v>
                </c:pt>
                <c:pt idx="27">
                  <c:v>-3.8110216557470267E-2</c:v>
                </c:pt>
                <c:pt idx="28">
                  <c:v>-3.6110216557062813E-2</c:v>
                </c:pt>
                <c:pt idx="29">
                  <c:v>-3.6675048673714628E-2</c:v>
                </c:pt>
                <c:pt idx="30">
                  <c:v>-3.7804712908837246E-2</c:v>
                </c:pt>
                <c:pt idx="31">
                  <c:v>-3.5797017044387758E-2</c:v>
                </c:pt>
                <c:pt idx="32">
                  <c:v>-4.5346457434789045E-2</c:v>
                </c:pt>
                <c:pt idx="33">
                  <c:v>-3.8598090037339716E-2</c:v>
                </c:pt>
                <c:pt idx="34">
                  <c:v>-3.916292215581052E-2</c:v>
                </c:pt>
                <c:pt idx="35">
                  <c:v>-6.4582698310914566E-2</c:v>
                </c:pt>
                <c:pt idx="36">
                  <c:v>-5.4567306584431208E-2</c:v>
                </c:pt>
                <c:pt idx="37">
                  <c:v>-4.4849722642538836E-2</c:v>
                </c:pt>
                <c:pt idx="38">
                  <c:v>-4.3536523129660054E-2</c:v>
                </c:pt>
                <c:pt idx="39">
                  <c:v>-4.0391467167864903E-2</c:v>
                </c:pt>
                <c:pt idx="40">
                  <c:v>-3.6818939188378863E-2</c:v>
                </c:pt>
                <c:pt idx="41">
                  <c:v>-3.8101355246908497E-2</c:v>
                </c:pt>
                <c:pt idx="42">
                  <c:v>-3.4650795634661335E-2</c:v>
                </c:pt>
                <c:pt idx="43">
                  <c:v>-4.2129807799938135E-2</c:v>
                </c:pt>
                <c:pt idx="44">
                  <c:v>-4.4832000014139339E-2</c:v>
                </c:pt>
                <c:pt idx="45">
                  <c:v>-4.3816608285851544E-2</c:v>
                </c:pt>
                <c:pt idx="46">
                  <c:v>-4.4518800499645295E-2</c:v>
                </c:pt>
                <c:pt idx="47">
                  <c:v>-4.5220992713439045E-2</c:v>
                </c:pt>
                <c:pt idx="48">
                  <c:v>-3.9052849162544589E-2</c:v>
                </c:pt>
                <c:pt idx="49">
                  <c:v>-4.2755041376949521E-2</c:v>
                </c:pt>
                <c:pt idx="50">
                  <c:v>-5.4319873492204351E-2</c:v>
                </c:pt>
                <c:pt idx="51">
                  <c:v>-4.9869313883391442E-2</c:v>
                </c:pt>
                <c:pt idx="52">
                  <c:v>-4.9556114368897397E-2</c:v>
                </c:pt>
                <c:pt idx="53">
                  <c:v>-4.8823138698935509E-2</c:v>
                </c:pt>
                <c:pt idx="54">
                  <c:v>-4.6364883226488018E-2</c:v>
                </c:pt>
                <c:pt idx="55">
                  <c:v>-4.8730788334069075E-2</c:v>
                </c:pt>
                <c:pt idx="56">
                  <c:v>-4.755494891651324E-2</c:v>
                </c:pt>
                <c:pt idx="57">
                  <c:v>-4.6493382007611217E-2</c:v>
                </c:pt>
                <c:pt idx="58">
                  <c:v>-4.2851591253565857E-2</c:v>
                </c:pt>
                <c:pt idx="59">
                  <c:v>-4.6716423370526172E-2</c:v>
                </c:pt>
                <c:pt idx="60">
                  <c:v>-4.8698839429562213E-2</c:v>
                </c:pt>
                <c:pt idx="61">
                  <c:v>-4.0370248188992264E-2</c:v>
                </c:pt>
                <c:pt idx="62">
                  <c:v>-4.9652664249151712E-2</c:v>
                </c:pt>
                <c:pt idx="63">
                  <c:v>-4.7072440404008375E-2</c:v>
                </c:pt>
                <c:pt idx="64">
                  <c:v>-4.7919688575348118E-2</c:v>
                </c:pt>
                <c:pt idx="65">
                  <c:v>-4.5057048671878874E-2</c:v>
                </c:pt>
                <c:pt idx="66">
                  <c:v>-4.8308681278285803E-2</c:v>
                </c:pt>
                <c:pt idx="67">
                  <c:v>-4.559109733600053E-2</c:v>
                </c:pt>
                <c:pt idx="68">
                  <c:v>-5.3964698308845982E-2</c:v>
                </c:pt>
                <c:pt idx="69">
                  <c:v>-4.9964698308031075E-2</c:v>
                </c:pt>
                <c:pt idx="70">
                  <c:v>-5.0666890525462804E-2</c:v>
                </c:pt>
                <c:pt idx="71">
                  <c:v>-4.1933914853871102E-2</c:v>
                </c:pt>
                <c:pt idx="72">
                  <c:v>-5.121633091403055E-2</c:v>
                </c:pt>
                <c:pt idx="73">
                  <c:v>-5.2918523128028028E-2</c:v>
                </c:pt>
                <c:pt idx="74">
                  <c:v>-5.2918523128028028E-2</c:v>
                </c:pt>
                <c:pt idx="75">
                  <c:v>-4.8322907558031147E-2</c:v>
                </c:pt>
                <c:pt idx="76">
                  <c:v>-4.6872347946191439E-2</c:v>
                </c:pt>
                <c:pt idx="77">
                  <c:v>-4.8276732373778941E-2</c:v>
                </c:pt>
                <c:pt idx="78">
                  <c:v>-5.0230557189934189E-2</c:v>
                </c:pt>
                <c:pt idx="79">
                  <c:v>-4.8395389305369463E-2</c:v>
                </c:pt>
                <c:pt idx="80">
                  <c:v>-4.8566798064712202E-2</c:v>
                </c:pt>
                <c:pt idx="81">
                  <c:v>-4.5733822396869073E-2</c:v>
                </c:pt>
                <c:pt idx="82">
                  <c:v>-5.6436014612700092E-2</c:v>
                </c:pt>
                <c:pt idx="83">
                  <c:v>-4.8985454999638023E-2</c:v>
                </c:pt>
                <c:pt idx="84">
                  <c:v>-5.4267871058982564E-2</c:v>
                </c:pt>
                <c:pt idx="85">
                  <c:v>-5.1252479330287315E-2</c:v>
                </c:pt>
                <c:pt idx="86">
                  <c:v>-4.1389839429029962E-2</c:v>
                </c:pt>
                <c:pt idx="87">
                  <c:v>-5.2672255489596864E-2</c:v>
                </c:pt>
                <c:pt idx="88">
                  <c:v>-4.9056863761506975E-2</c:v>
                </c:pt>
                <c:pt idx="89">
                  <c:v>-5.1794223858451005E-2</c:v>
                </c:pt>
                <c:pt idx="90">
                  <c:v>-5.2076639916776912E-2</c:v>
                </c:pt>
                <c:pt idx="91">
                  <c:v>-4.9641472032817546E-2</c:v>
                </c:pt>
                <c:pt idx="92">
                  <c:v>-4.9178832130564842E-2</c:v>
                </c:pt>
                <c:pt idx="93">
                  <c:v>-5.2206304149876814E-2</c:v>
                </c:pt>
                <c:pt idx="94">
                  <c:v>-5.2343664247018751E-2</c:v>
                </c:pt>
                <c:pt idx="95">
                  <c:v>-5.4481024344568141E-2</c:v>
                </c:pt>
                <c:pt idx="96">
                  <c:v>-5.1671090037416434E-2</c:v>
                </c:pt>
                <c:pt idx="97">
                  <c:v>-5.0769970814144472E-2</c:v>
                </c:pt>
                <c:pt idx="98">
                  <c:v>-5.1624914853164228E-2</c:v>
                </c:pt>
                <c:pt idx="99">
                  <c:v>-5.1472163027938223E-2</c:v>
                </c:pt>
                <c:pt idx="100">
                  <c:v>-5.2609523125283886E-2</c:v>
                </c:pt>
                <c:pt idx="101">
                  <c:v>-5.4174355242139427E-2</c:v>
                </c:pt>
                <c:pt idx="102">
                  <c:v>-5.3594131401041523E-2</c:v>
                </c:pt>
                <c:pt idx="103">
                  <c:v>-5.7158963518304517E-2</c:v>
                </c:pt>
                <c:pt idx="104">
                  <c:v>-5.0861155730672181E-2</c:v>
                </c:pt>
                <c:pt idx="105">
                  <c:v>-5.0814980550057953E-2</c:v>
                </c:pt>
                <c:pt idx="106">
                  <c:v>-5.5364420939440606E-2</c:v>
                </c:pt>
                <c:pt idx="107">
                  <c:v>-5.2929253051843261E-2</c:v>
                </c:pt>
                <c:pt idx="108">
                  <c:v>-5.0066613148374017E-2</c:v>
                </c:pt>
                <c:pt idx="109">
                  <c:v>-5.2486389304249315E-2</c:v>
                </c:pt>
                <c:pt idx="110">
                  <c:v>-5.2486389304249315E-2</c:v>
                </c:pt>
                <c:pt idx="111">
                  <c:v>-5.2333637479023309E-2</c:v>
                </c:pt>
                <c:pt idx="112">
                  <c:v>-5.1890773735067341E-2</c:v>
                </c:pt>
                <c:pt idx="113">
                  <c:v>-5.3318245754780946E-2</c:v>
                </c:pt>
                <c:pt idx="114">
                  <c:v>-5.2585270084819058E-2</c:v>
                </c:pt>
                <c:pt idx="115">
                  <c:v>-5.0150102200859692E-2</c:v>
                </c:pt>
                <c:pt idx="116">
                  <c:v>-5.2569878356734989E-2</c:v>
                </c:pt>
                <c:pt idx="117">
                  <c:v>-5.0958871059265221E-2</c:v>
                </c:pt>
                <c:pt idx="118">
                  <c:v>-5.1775335778074805E-2</c:v>
                </c:pt>
                <c:pt idx="119">
                  <c:v>-5.3057751836604439E-2</c:v>
                </c:pt>
                <c:pt idx="120">
                  <c:v>-5.1912695875216741E-2</c:v>
                </c:pt>
                <c:pt idx="121">
                  <c:v>-5.3195111933746375E-2</c:v>
                </c:pt>
                <c:pt idx="122">
                  <c:v>-5.5179720209707739E-2</c:v>
                </c:pt>
                <c:pt idx="123">
                  <c:v>-5.3820345510757761E-2</c:v>
                </c:pt>
                <c:pt idx="124">
                  <c:v>-5.0942313879204448E-2</c:v>
                </c:pt>
                <c:pt idx="125">
                  <c:v>-5.2435552323004231E-2</c:v>
                </c:pt>
                <c:pt idx="126">
                  <c:v>-5.6809153298672754E-2</c:v>
                </c:pt>
                <c:pt idx="127">
                  <c:v>-5.2809153297857847E-2</c:v>
                </c:pt>
                <c:pt idx="128">
                  <c:v>-5.6465170328010572E-2</c:v>
                </c:pt>
                <c:pt idx="129">
                  <c:v>-5.5151970813312801E-2</c:v>
                </c:pt>
                <c:pt idx="130">
                  <c:v>-5.2854163026495371E-2</c:v>
                </c:pt>
                <c:pt idx="131">
                  <c:v>-5.429586132595432E-2</c:v>
                </c:pt>
                <c:pt idx="132">
                  <c:v>-5.1433221426123055E-2</c:v>
                </c:pt>
                <c:pt idx="133">
                  <c:v>-5.5500153295724886E-2</c:v>
                </c:pt>
                <c:pt idx="134">
                  <c:v>-5.6314287114219042E-2</c:v>
                </c:pt>
                <c:pt idx="135">
                  <c:v>-5.5596703172341222E-2</c:v>
                </c:pt>
                <c:pt idx="136">
                  <c:v>-5.2541666675097076E-2</c:v>
                </c:pt>
                <c:pt idx="137">
                  <c:v>-5.471517519254121E-2</c:v>
                </c:pt>
                <c:pt idx="138">
                  <c:v>-5.3508552322455216E-2</c:v>
                </c:pt>
                <c:pt idx="139">
                  <c:v>-4.6686260349815711E-2</c:v>
                </c:pt>
                <c:pt idx="140">
                  <c:v>-4.6968676408141619E-2</c:v>
                </c:pt>
                <c:pt idx="141">
                  <c:v>-4.6044469596381532E-2</c:v>
                </c:pt>
                <c:pt idx="142">
                  <c:v>-4.5536542591435136E-2</c:v>
                </c:pt>
                <c:pt idx="143">
                  <c:v>-4.5818958649761043E-2</c:v>
                </c:pt>
                <c:pt idx="144">
                  <c:v>-4.5803566921676975E-2</c:v>
                </c:pt>
                <c:pt idx="145">
                  <c:v>-4.7223343077348545E-2</c:v>
                </c:pt>
                <c:pt idx="146">
                  <c:v>-4.6505759135470726E-2</c:v>
                </c:pt>
                <c:pt idx="147">
                  <c:v>-4.6669240884511964E-2</c:v>
                </c:pt>
                <c:pt idx="148">
                  <c:v>-4.5371433097898262E-2</c:v>
                </c:pt>
                <c:pt idx="149">
                  <c:v>-4.0627265214425279E-2</c:v>
                </c:pt>
                <c:pt idx="150">
                  <c:v>-3.6846948911261279E-2</c:v>
                </c:pt>
                <c:pt idx="151">
                  <c:v>-3.6025822391820839E-2</c:v>
                </c:pt>
                <c:pt idx="152">
                  <c:v>-3.3856513389764586E-2</c:v>
                </c:pt>
                <c:pt idx="153">
                  <c:v>-3.41223722716677E-2</c:v>
                </c:pt>
                <c:pt idx="154">
                  <c:v>-3.4224287112010643E-2</c:v>
                </c:pt>
                <c:pt idx="155">
                  <c:v>-4.1403160590562038E-2</c:v>
                </c:pt>
                <c:pt idx="156">
                  <c:v>-3.9105352807382587E-2</c:v>
                </c:pt>
                <c:pt idx="157">
                  <c:v>-4.7551250616379548E-2</c:v>
                </c:pt>
                <c:pt idx="158">
                  <c:v>-4.9375411199434893E-2</c:v>
                </c:pt>
                <c:pt idx="159">
                  <c:v>-5.0360019471554551E-2</c:v>
                </c:pt>
                <c:pt idx="160">
                  <c:v>-5.0679749398113927E-2</c:v>
                </c:pt>
                <c:pt idx="161">
                  <c:v>-5.9523501222429331E-2</c:v>
                </c:pt>
                <c:pt idx="162">
                  <c:v>-6.9610024340363452E-2</c:v>
                </c:pt>
                <c:pt idx="163">
                  <c:v>-6.653726521471981E-2</c:v>
                </c:pt>
                <c:pt idx="164">
                  <c:v>-6.7819681269611465E-2</c:v>
                </c:pt>
                <c:pt idx="165">
                  <c:v>-6.5941649641899858E-2</c:v>
                </c:pt>
                <c:pt idx="166">
                  <c:v>-6.6506481758551672E-2</c:v>
                </c:pt>
                <c:pt idx="167">
                  <c:v>-6.6208673972141696E-2</c:v>
                </c:pt>
                <c:pt idx="168">
                  <c:v>-6.749109003067133E-2</c:v>
                </c:pt>
                <c:pt idx="169">
                  <c:v>-6.7628450127813267E-2</c:v>
                </c:pt>
                <c:pt idx="170">
                  <c:v>-6.6613058399525471E-2</c:v>
                </c:pt>
                <c:pt idx="171">
                  <c:v>-6.9040530419442803E-2</c:v>
                </c:pt>
                <c:pt idx="172">
                  <c:v>-7.205895621154923E-2</c:v>
                </c:pt>
                <c:pt idx="173">
                  <c:v>-6.9623788327589864E-2</c:v>
                </c:pt>
                <c:pt idx="174">
                  <c:v>-7.2514880786911817E-2</c:v>
                </c:pt>
                <c:pt idx="175">
                  <c:v>-7.3079712903563632E-2</c:v>
                </c:pt>
                <c:pt idx="176">
                  <c:v>-7.1201681268576067E-2</c:v>
                </c:pt>
                <c:pt idx="177">
                  <c:v>-7.1484097330539953E-2</c:v>
                </c:pt>
                <c:pt idx="178">
                  <c:v>-8.7757892946683569E-2</c:v>
                </c:pt>
                <c:pt idx="179">
                  <c:v>-9.4978742097737268E-2</c:v>
                </c:pt>
                <c:pt idx="180">
                  <c:v>-9.4932566913485061E-2</c:v>
                </c:pt>
                <c:pt idx="181">
                  <c:v>-9.6023751830216497E-2</c:v>
                </c:pt>
                <c:pt idx="182">
                  <c:v>-9.8213817524083424E-2</c:v>
                </c:pt>
                <c:pt idx="183">
                  <c:v>-9.7480841854121536E-2</c:v>
                </c:pt>
                <c:pt idx="184">
                  <c:v>-9.7763257916085422E-2</c:v>
                </c:pt>
                <c:pt idx="185">
                  <c:v>-9.6450058401387651E-2</c:v>
                </c:pt>
                <c:pt idx="186">
                  <c:v>-9.8403883217542898E-2</c:v>
                </c:pt>
                <c:pt idx="187">
                  <c:v>-9.6792875920073129E-2</c:v>
                </c:pt>
                <c:pt idx="188">
                  <c:v>-9.7640124091412872E-2</c:v>
                </c:pt>
                <c:pt idx="189">
                  <c:v>-9.9905982970085461E-2</c:v>
                </c:pt>
                <c:pt idx="190">
                  <c:v>-9.5023474459594581E-2</c:v>
                </c:pt>
                <c:pt idx="191">
                  <c:v>-9.4284948907443322E-2</c:v>
                </c:pt>
                <c:pt idx="192">
                  <c:v>-9.1925574211927596E-2</c:v>
                </c:pt>
                <c:pt idx="193">
                  <c:v>-9.2894790759601165E-2</c:v>
                </c:pt>
                <c:pt idx="195">
                  <c:v>-8.1868206812941935E-2</c:v>
                </c:pt>
                <c:pt idx="196">
                  <c:v>-8.4729681264434475E-2</c:v>
                </c:pt>
                <c:pt idx="200">
                  <c:v>-7.8297547450347338E-2</c:v>
                </c:pt>
                <c:pt idx="201">
                  <c:v>-8.2064571775845252E-2</c:v>
                </c:pt>
                <c:pt idx="202">
                  <c:v>-7.877002919849474E-2</c:v>
                </c:pt>
                <c:pt idx="203">
                  <c:v>-7.5720496352005284E-2</c:v>
                </c:pt>
                <c:pt idx="204">
                  <c:v>-7.4424880775040947E-2</c:v>
                </c:pt>
                <c:pt idx="205">
                  <c:v>-7.5409489050798584E-2</c:v>
                </c:pt>
                <c:pt idx="221">
                  <c:v>-7.769727007689653E-2</c:v>
                </c:pt>
                <c:pt idx="222">
                  <c:v>-7.1023437958501745E-2</c:v>
                </c:pt>
                <c:pt idx="223">
                  <c:v>-6.2957301699498203E-2</c:v>
                </c:pt>
                <c:pt idx="224">
                  <c:v>-6.2957301699498203E-2</c:v>
                </c:pt>
                <c:pt idx="225">
                  <c:v>-6.1857301705458667E-2</c:v>
                </c:pt>
                <c:pt idx="226">
                  <c:v>-6.5330902674759272E-2</c:v>
                </c:pt>
                <c:pt idx="227">
                  <c:v>-6.1330902673944365E-2</c:v>
                </c:pt>
                <c:pt idx="228">
                  <c:v>-6.3750678833457641E-2</c:v>
                </c:pt>
                <c:pt idx="229">
                  <c:v>-6.3719895377289504E-2</c:v>
                </c:pt>
                <c:pt idx="230">
                  <c:v>-6.2719895380723756E-2</c:v>
                </c:pt>
                <c:pt idx="231">
                  <c:v>-6.1673720192629844E-2</c:v>
                </c:pt>
                <c:pt idx="232">
                  <c:v>-6.1673720192629844E-2</c:v>
                </c:pt>
                <c:pt idx="233">
                  <c:v>-5.967372019222239E-2</c:v>
                </c:pt>
                <c:pt idx="234">
                  <c:v>-6.2130810219969135E-2</c:v>
                </c:pt>
                <c:pt idx="235">
                  <c:v>-5.8130810219154228E-2</c:v>
                </c:pt>
                <c:pt idx="236">
                  <c:v>-5.9535194646741729E-2</c:v>
                </c:pt>
                <c:pt idx="237">
                  <c:v>-5.553519465320278E-2</c:v>
                </c:pt>
                <c:pt idx="239">
                  <c:v>-5.827353528002277E-2</c:v>
                </c:pt>
                <c:pt idx="240">
                  <c:v>-5.7273535276181065E-2</c:v>
                </c:pt>
                <c:pt idx="241">
                  <c:v>-5.6273535279615317E-2</c:v>
                </c:pt>
                <c:pt idx="295">
                  <c:v>-5.3353065690316726E-2</c:v>
                </c:pt>
                <c:pt idx="296">
                  <c:v>-4.7353065689094365E-2</c:v>
                </c:pt>
                <c:pt idx="297">
                  <c:v>-4.7353065689094365E-2</c:v>
                </c:pt>
                <c:pt idx="298">
                  <c:v>-4.4353065692121163E-2</c:v>
                </c:pt>
                <c:pt idx="341">
                  <c:v>-3.2726204379287083E-2</c:v>
                </c:pt>
                <c:pt idx="43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8E9-4641-9ED8-DA8286346D24}"/>
            </c:ext>
          </c:extLst>
        </c:ser>
        <c:ser>
          <c:idx val="1"/>
          <c:order val="1"/>
          <c:tx>
            <c:strRef>
              <c:f>'Active 1'!$I$20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1'!$F$21:$F$975</c:f>
              <c:numCache>
                <c:formatCode>General</c:formatCode>
                <c:ptCount val="955"/>
                <c:pt idx="0">
                  <c:v>-23583</c:v>
                </c:pt>
                <c:pt idx="1">
                  <c:v>-22572</c:v>
                </c:pt>
                <c:pt idx="2">
                  <c:v>-21443</c:v>
                </c:pt>
                <c:pt idx="3">
                  <c:v>-21191</c:v>
                </c:pt>
                <c:pt idx="4">
                  <c:v>-20883</c:v>
                </c:pt>
                <c:pt idx="5">
                  <c:v>-20877</c:v>
                </c:pt>
                <c:pt idx="6">
                  <c:v>-20718</c:v>
                </c:pt>
                <c:pt idx="7">
                  <c:v>-20706</c:v>
                </c:pt>
                <c:pt idx="8">
                  <c:v>-20690</c:v>
                </c:pt>
                <c:pt idx="9">
                  <c:v>-20625</c:v>
                </c:pt>
                <c:pt idx="10">
                  <c:v>-20617</c:v>
                </c:pt>
                <c:pt idx="11">
                  <c:v>-20612</c:v>
                </c:pt>
                <c:pt idx="12">
                  <c:v>-20510</c:v>
                </c:pt>
                <c:pt idx="13">
                  <c:v>-20443</c:v>
                </c:pt>
                <c:pt idx="14">
                  <c:v>-20443</c:v>
                </c:pt>
                <c:pt idx="15">
                  <c:v>-20415</c:v>
                </c:pt>
                <c:pt idx="16">
                  <c:v>-20374</c:v>
                </c:pt>
                <c:pt idx="17">
                  <c:v>-20343</c:v>
                </c:pt>
                <c:pt idx="18">
                  <c:v>-20211</c:v>
                </c:pt>
                <c:pt idx="19">
                  <c:v>-20138</c:v>
                </c:pt>
                <c:pt idx="20">
                  <c:v>-20128</c:v>
                </c:pt>
                <c:pt idx="21">
                  <c:v>-20122</c:v>
                </c:pt>
                <c:pt idx="22">
                  <c:v>-20117</c:v>
                </c:pt>
                <c:pt idx="23">
                  <c:v>-20116</c:v>
                </c:pt>
                <c:pt idx="24">
                  <c:v>-20116</c:v>
                </c:pt>
                <c:pt idx="25">
                  <c:v>-20116</c:v>
                </c:pt>
                <c:pt idx="26">
                  <c:v>-20111</c:v>
                </c:pt>
                <c:pt idx="27">
                  <c:v>-20111</c:v>
                </c:pt>
                <c:pt idx="28">
                  <c:v>-20111</c:v>
                </c:pt>
                <c:pt idx="29">
                  <c:v>-20105</c:v>
                </c:pt>
                <c:pt idx="30">
                  <c:v>-20093</c:v>
                </c:pt>
                <c:pt idx="31">
                  <c:v>-20086</c:v>
                </c:pt>
                <c:pt idx="32">
                  <c:v>-20066</c:v>
                </c:pt>
                <c:pt idx="33">
                  <c:v>-20035</c:v>
                </c:pt>
                <c:pt idx="34">
                  <c:v>-20029</c:v>
                </c:pt>
                <c:pt idx="35">
                  <c:v>-20021</c:v>
                </c:pt>
                <c:pt idx="36">
                  <c:v>-20007</c:v>
                </c:pt>
                <c:pt idx="37">
                  <c:v>-20004</c:v>
                </c:pt>
                <c:pt idx="38">
                  <c:v>-19979</c:v>
                </c:pt>
                <c:pt idx="39">
                  <c:v>-19977</c:v>
                </c:pt>
                <c:pt idx="40">
                  <c:v>-19976</c:v>
                </c:pt>
                <c:pt idx="41">
                  <c:v>-19973</c:v>
                </c:pt>
                <c:pt idx="42">
                  <c:v>-19953</c:v>
                </c:pt>
                <c:pt idx="43">
                  <c:v>-19739</c:v>
                </c:pt>
                <c:pt idx="44">
                  <c:v>-19728</c:v>
                </c:pt>
                <c:pt idx="45">
                  <c:v>-19714</c:v>
                </c:pt>
                <c:pt idx="46">
                  <c:v>-19703</c:v>
                </c:pt>
                <c:pt idx="47">
                  <c:v>-19692</c:v>
                </c:pt>
                <c:pt idx="48">
                  <c:v>-19669</c:v>
                </c:pt>
                <c:pt idx="49">
                  <c:v>-19658</c:v>
                </c:pt>
                <c:pt idx="50">
                  <c:v>-19652</c:v>
                </c:pt>
                <c:pt idx="51">
                  <c:v>-19632</c:v>
                </c:pt>
                <c:pt idx="52">
                  <c:v>-19607</c:v>
                </c:pt>
                <c:pt idx="53">
                  <c:v>-19590</c:v>
                </c:pt>
                <c:pt idx="54">
                  <c:v>-19563</c:v>
                </c:pt>
                <c:pt idx="55">
                  <c:v>-19506</c:v>
                </c:pt>
                <c:pt idx="56">
                  <c:v>-19476</c:v>
                </c:pt>
                <c:pt idx="57">
                  <c:v>-19420</c:v>
                </c:pt>
                <c:pt idx="58">
                  <c:v>-19356</c:v>
                </c:pt>
                <c:pt idx="59">
                  <c:v>-19350</c:v>
                </c:pt>
                <c:pt idx="60">
                  <c:v>-19347</c:v>
                </c:pt>
                <c:pt idx="61">
                  <c:v>-19308</c:v>
                </c:pt>
                <c:pt idx="62">
                  <c:v>-19305</c:v>
                </c:pt>
                <c:pt idx="63">
                  <c:v>-19297</c:v>
                </c:pt>
                <c:pt idx="64">
                  <c:v>-19288</c:v>
                </c:pt>
                <c:pt idx="65">
                  <c:v>-19283</c:v>
                </c:pt>
                <c:pt idx="66">
                  <c:v>-19252</c:v>
                </c:pt>
                <c:pt idx="67">
                  <c:v>-19249</c:v>
                </c:pt>
                <c:pt idx="68">
                  <c:v>-19199</c:v>
                </c:pt>
                <c:pt idx="69">
                  <c:v>-19199</c:v>
                </c:pt>
                <c:pt idx="70">
                  <c:v>-19188</c:v>
                </c:pt>
                <c:pt idx="71">
                  <c:v>-19171</c:v>
                </c:pt>
                <c:pt idx="72">
                  <c:v>-19168</c:v>
                </c:pt>
                <c:pt idx="73">
                  <c:v>-19157</c:v>
                </c:pt>
                <c:pt idx="74">
                  <c:v>-19157</c:v>
                </c:pt>
                <c:pt idx="75">
                  <c:v>-19135</c:v>
                </c:pt>
                <c:pt idx="76">
                  <c:v>-19115</c:v>
                </c:pt>
                <c:pt idx="77">
                  <c:v>-19093</c:v>
                </c:pt>
                <c:pt idx="78">
                  <c:v>-19051</c:v>
                </c:pt>
                <c:pt idx="79">
                  <c:v>-19045</c:v>
                </c:pt>
                <c:pt idx="80">
                  <c:v>-19006</c:v>
                </c:pt>
                <c:pt idx="81">
                  <c:v>-18989</c:v>
                </c:pt>
                <c:pt idx="82">
                  <c:v>-18978</c:v>
                </c:pt>
                <c:pt idx="83">
                  <c:v>-18958</c:v>
                </c:pt>
                <c:pt idx="84">
                  <c:v>-18955</c:v>
                </c:pt>
                <c:pt idx="85">
                  <c:v>-18941</c:v>
                </c:pt>
                <c:pt idx="86">
                  <c:v>-18936</c:v>
                </c:pt>
                <c:pt idx="87">
                  <c:v>-18933</c:v>
                </c:pt>
                <c:pt idx="88">
                  <c:v>-18919</c:v>
                </c:pt>
                <c:pt idx="89">
                  <c:v>-18914</c:v>
                </c:pt>
                <c:pt idx="90">
                  <c:v>-18911</c:v>
                </c:pt>
                <c:pt idx="91">
                  <c:v>-18905</c:v>
                </c:pt>
                <c:pt idx="92">
                  <c:v>-18900</c:v>
                </c:pt>
                <c:pt idx="93">
                  <c:v>-18899</c:v>
                </c:pt>
                <c:pt idx="94">
                  <c:v>-18894</c:v>
                </c:pt>
                <c:pt idx="95">
                  <c:v>-18889</c:v>
                </c:pt>
                <c:pt idx="96">
                  <c:v>-18802</c:v>
                </c:pt>
                <c:pt idx="97">
                  <c:v>-18762</c:v>
                </c:pt>
                <c:pt idx="98">
                  <c:v>-18760</c:v>
                </c:pt>
                <c:pt idx="99">
                  <c:v>-18751</c:v>
                </c:pt>
                <c:pt idx="100">
                  <c:v>-18746</c:v>
                </c:pt>
                <c:pt idx="101">
                  <c:v>-18740</c:v>
                </c:pt>
                <c:pt idx="102">
                  <c:v>-18732</c:v>
                </c:pt>
                <c:pt idx="103">
                  <c:v>-18726</c:v>
                </c:pt>
                <c:pt idx="104">
                  <c:v>-18715</c:v>
                </c:pt>
                <c:pt idx="105">
                  <c:v>-18673</c:v>
                </c:pt>
                <c:pt idx="106">
                  <c:v>-18653</c:v>
                </c:pt>
                <c:pt idx="107">
                  <c:v>-18647</c:v>
                </c:pt>
                <c:pt idx="108">
                  <c:v>-18642</c:v>
                </c:pt>
                <c:pt idx="109">
                  <c:v>-18634</c:v>
                </c:pt>
                <c:pt idx="110">
                  <c:v>-18634</c:v>
                </c:pt>
                <c:pt idx="111">
                  <c:v>-18625</c:v>
                </c:pt>
                <c:pt idx="112">
                  <c:v>-18612</c:v>
                </c:pt>
                <c:pt idx="113">
                  <c:v>-18611</c:v>
                </c:pt>
                <c:pt idx="114">
                  <c:v>-18594</c:v>
                </c:pt>
                <c:pt idx="115">
                  <c:v>-18588</c:v>
                </c:pt>
                <c:pt idx="116">
                  <c:v>-18580</c:v>
                </c:pt>
                <c:pt idx="117">
                  <c:v>-18544</c:v>
                </c:pt>
                <c:pt idx="118">
                  <c:v>-18507</c:v>
                </c:pt>
                <c:pt idx="119">
                  <c:v>-18504</c:v>
                </c:pt>
                <c:pt idx="120">
                  <c:v>-18502</c:v>
                </c:pt>
                <c:pt idx="121">
                  <c:v>-18499</c:v>
                </c:pt>
                <c:pt idx="122">
                  <c:v>-18485</c:v>
                </c:pt>
                <c:pt idx="123">
                  <c:v>-18418</c:v>
                </c:pt>
                <c:pt idx="124">
                  <c:v>-18399</c:v>
                </c:pt>
                <c:pt idx="125">
                  <c:v>-18068</c:v>
                </c:pt>
                <c:pt idx="126">
                  <c:v>-18018</c:v>
                </c:pt>
                <c:pt idx="127">
                  <c:v>-18018</c:v>
                </c:pt>
                <c:pt idx="128">
                  <c:v>-17965</c:v>
                </c:pt>
                <c:pt idx="129">
                  <c:v>-17940</c:v>
                </c:pt>
                <c:pt idx="130">
                  <c:v>-17929</c:v>
                </c:pt>
                <c:pt idx="131">
                  <c:v>-17811</c:v>
                </c:pt>
                <c:pt idx="132">
                  <c:v>-17806</c:v>
                </c:pt>
                <c:pt idx="133">
                  <c:v>-17607</c:v>
                </c:pt>
                <c:pt idx="134">
                  <c:v>-17308</c:v>
                </c:pt>
                <c:pt idx="135">
                  <c:v>-17305</c:v>
                </c:pt>
                <c:pt idx="136">
                  <c:v>-17125</c:v>
                </c:pt>
                <c:pt idx="137">
                  <c:v>-16893</c:v>
                </c:pt>
                <c:pt idx="138">
                  <c:v>-16835</c:v>
                </c:pt>
                <c:pt idx="139">
                  <c:v>-16217</c:v>
                </c:pt>
                <c:pt idx="140">
                  <c:v>-16214</c:v>
                </c:pt>
                <c:pt idx="141">
                  <c:v>-16153</c:v>
                </c:pt>
                <c:pt idx="142">
                  <c:v>-15691</c:v>
                </c:pt>
                <c:pt idx="143">
                  <c:v>-15688</c:v>
                </c:pt>
                <c:pt idx="144">
                  <c:v>-15674</c:v>
                </c:pt>
                <c:pt idx="145">
                  <c:v>-15666</c:v>
                </c:pt>
                <c:pt idx="146">
                  <c:v>-15663</c:v>
                </c:pt>
                <c:pt idx="147">
                  <c:v>-15162</c:v>
                </c:pt>
                <c:pt idx="148">
                  <c:v>-15151</c:v>
                </c:pt>
                <c:pt idx="149">
                  <c:v>-14734</c:v>
                </c:pt>
                <c:pt idx="150">
                  <c:v>-14544</c:v>
                </c:pt>
                <c:pt idx="151">
                  <c:v>-14057</c:v>
                </c:pt>
                <c:pt idx="152">
                  <c:v>-13903</c:v>
                </c:pt>
                <c:pt idx="153">
                  <c:v>-13755</c:v>
                </c:pt>
                <c:pt idx="154">
                  <c:v>-13198</c:v>
                </c:pt>
                <c:pt idx="155">
                  <c:v>-12711</c:v>
                </c:pt>
                <c:pt idx="156">
                  <c:v>-12700</c:v>
                </c:pt>
                <c:pt idx="157">
                  <c:v>-12196</c:v>
                </c:pt>
                <c:pt idx="158">
                  <c:v>-12166</c:v>
                </c:pt>
                <c:pt idx="159">
                  <c:v>-12152</c:v>
                </c:pt>
                <c:pt idx="160">
                  <c:v>-12053</c:v>
                </c:pt>
                <c:pt idx="161">
                  <c:v>-11651</c:v>
                </c:pt>
                <c:pt idx="162">
                  <c:v>-11080</c:v>
                </c:pt>
                <c:pt idx="163">
                  <c:v>-10624</c:v>
                </c:pt>
                <c:pt idx="164">
                  <c:v>-10621</c:v>
                </c:pt>
                <c:pt idx="165">
                  <c:v>-10602</c:v>
                </c:pt>
                <c:pt idx="166">
                  <c:v>-10596</c:v>
                </c:pt>
                <c:pt idx="167">
                  <c:v>-10585</c:v>
                </c:pt>
                <c:pt idx="168">
                  <c:v>-10582</c:v>
                </c:pt>
                <c:pt idx="169">
                  <c:v>-10577</c:v>
                </c:pt>
                <c:pt idx="170">
                  <c:v>-10563</c:v>
                </c:pt>
                <c:pt idx="171">
                  <c:v>-10562</c:v>
                </c:pt>
                <c:pt idx="172">
                  <c:v>-10059</c:v>
                </c:pt>
                <c:pt idx="173">
                  <c:v>-10053</c:v>
                </c:pt>
                <c:pt idx="174">
                  <c:v>-9824</c:v>
                </c:pt>
                <c:pt idx="175">
                  <c:v>-9818</c:v>
                </c:pt>
                <c:pt idx="176">
                  <c:v>-9799</c:v>
                </c:pt>
                <c:pt idx="177">
                  <c:v>-9796</c:v>
                </c:pt>
                <c:pt idx="178">
                  <c:v>-7966</c:v>
                </c:pt>
                <c:pt idx="179">
                  <c:v>-7907</c:v>
                </c:pt>
                <c:pt idx="180">
                  <c:v>-7865</c:v>
                </c:pt>
                <c:pt idx="181">
                  <c:v>-7818</c:v>
                </c:pt>
                <c:pt idx="182">
                  <c:v>-7731</c:v>
                </c:pt>
                <c:pt idx="183">
                  <c:v>-7714</c:v>
                </c:pt>
                <c:pt idx="184">
                  <c:v>-7711</c:v>
                </c:pt>
                <c:pt idx="185">
                  <c:v>-7686</c:v>
                </c:pt>
                <c:pt idx="186">
                  <c:v>-7644</c:v>
                </c:pt>
                <c:pt idx="187">
                  <c:v>-7608</c:v>
                </c:pt>
                <c:pt idx="188">
                  <c:v>-7599</c:v>
                </c:pt>
                <c:pt idx="189">
                  <c:v>-7451</c:v>
                </c:pt>
                <c:pt idx="190">
                  <c:v>-7272</c:v>
                </c:pt>
                <c:pt idx="191">
                  <c:v>-7146</c:v>
                </c:pt>
                <c:pt idx="192">
                  <c:v>-7079</c:v>
                </c:pt>
                <c:pt idx="193">
                  <c:v>-7051</c:v>
                </c:pt>
                <c:pt idx="194">
                  <c:v>-6858</c:v>
                </c:pt>
                <c:pt idx="195">
                  <c:v>-6637</c:v>
                </c:pt>
                <c:pt idx="196">
                  <c:v>-6511</c:v>
                </c:pt>
                <c:pt idx="197">
                  <c:v>-6373</c:v>
                </c:pt>
                <c:pt idx="198">
                  <c:v>-6010</c:v>
                </c:pt>
                <c:pt idx="199">
                  <c:v>-5996</c:v>
                </c:pt>
                <c:pt idx="200">
                  <c:v>-5988</c:v>
                </c:pt>
                <c:pt idx="201">
                  <c:v>-5971</c:v>
                </c:pt>
                <c:pt idx="202">
                  <c:v>-5898</c:v>
                </c:pt>
                <c:pt idx="203">
                  <c:v>-5736</c:v>
                </c:pt>
                <c:pt idx="204">
                  <c:v>-5714</c:v>
                </c:pt>
                <c:pt idx="205">
                  <c:v>-5700</c:v>
                </c:pt>
                <c:pt idx="206">
                  <c:v>-5616</c:v>
                </c:pt>
                <c:pt idx="207">
                  <c:v>-5576</c:v>
                </c:pt>
                <c:pt idx="208">
                  <c:v>-5490</c:v>
                </c:pt>
                <c:pt idx="209">
                  <c:v>-5490</c:v>
                </c:pt>
                <c:pt idx="210">
                  <c:v>-5487</c:v>
                </c:pt>
                <c:pt idx="211">
                  <c:v>-5487</c:v>
                </c:pt>
                <c:pt idx="212">
                  <c:v>-5473</c:v>
                </c:pt>
                <c:pt idx="213">
                  <c:v>-5473</c:v>
                </c:pt>
                <c:pt idx="214">
                  <c:v>-5470</c:v>
                </c:pt>
                <c:pt idx="215">
                  <c:v>-5470</c:v>
                </c:pt>
                <c:pt idx="216">
                  <c:v>-5467</c:v>
                </c:pt>
                <c:pt idx="217">
                  <c:v>-5465</c:v>
                </c:pt>
                <c:pt idx="218">
                  <c:v>-5465</c:v>
                </c:pt>
                <c:pt idx="219">
                  <c:v>-5454</c:v>
                </c:pt>
                <c:pt idx="220">
                  <c:v>-5454</c:v>
                </c:pt>
                <c:pt idx="221">
                  <c:v>-5442</c:v>
                </c:pt>
                <c:pt idx="222">
                  <c:v>-5037</c:v>
                </c:pt>
                <c:pt idx="223">
                  <c:v>-4639</c:v>
                </c:pt>
                <c:pt idx="224">
                  <c:v>-4639</c:v>
                </c:pt>
                <c:pt idx="225">
                  <c:v>-4639</c:v>
                </c:pt>
                <c:pt idx="226">
                  <c:v>-4589</c:v>
                </c:pt>
                <c:pt idx="227">
                  <c:v>-4589</c:v>
                </c:pt>
                <c:pt idx="228">
                  <c:v>-4581</c:v>
                </c:pt>
                <c:pt idx="229">
                  <c:v>-4553</c:v>
                </c:pt>
                <c:pt idx="230">
                  <c:v>-4553</c:v>
                </c:pt>
                <c:pt idx="231">
                  <c:v>-4511</c:v>
                </c:pt>
                <c:pt idx="232">
                  <c:v>-4511</c:v>
                </c:pt>
                <c:pt idx="233">
                  <c:v>-4511</c:v>
                </c:pt>
                <c:pt idx="234">
                  <c:v>-4407</c:v>
                </c:pt>
                <c:pt idx="235">
                  <c:v>-4407</c:v>
                </c:pt>
                <c:pt idx="236">
                  <c:v>-4385</c:v>
                </c:pt>
                <c:pt idx="237">
                  <c:v>-4385</c:v>
                </c:pt>
                <c:pt idx="238">
                  <c:v>-4150</c:v>
                </c:pt>
                <c:pt idx="239">
                  <c:v>-4147</c:v>
                </c:pt>
                <c:pt idx="240">
                  <c:v>-4147</c:v>
                </c:pt>
                <c:pt idx="241">
                  <c:v>-4147</c:v>
                </c:pt>
                <c:pt idx="242">
                  <c:v>-3940</c:v>
                </c:pt>
                <c:pt idx="243">
                  <c:v>-3870</c:v>
                </c:pt>
                <c:pt idx="244">
                  <c:v>-3839</c:v>
                </c:pt>
                <c:pt idx="245">
                  <c:v>-3747</c:v>
                </c:pt>
                <c:pt idx="246">
                  <c:v>-3590</c:v>
                </c:pt>
                <c:pt idx="247">
                  <c:v>-3402</c:v>
                </c:pt>
                <c:pt idx="248">
                  <c:v>-3377</c:v>
                </c:pt>
                <c:pt idx="249">
                  <c:v>-3361</c:v>
                </c:pt>
                <c:pt idx="250">
                  <c:v>-3360</c:v>
                </c:pt>
                <c:pt idx="251">
                  <c:v>-3358</c:v>
                </c:pt>
                <c:pt idx="252">
                  <c:v>-3349</c:v>
                </c:pt>
                <c:pt idx="253">
                  <c:v>-3346</c:v>
                </c:pt>
                <c:pt idx="254">
                  <c:v>-3345.5</c:v>
                </c:pt>
                <c:pt idx="255">
                  <c:v>-3341</c:v>
                </c:pt>
                <c:pt idx="256">
                  <c:v>-3335</c:v>
                </c:pt>
                <c:pt idx="257">
                  <c:v>-3333</c:v>
                </c:pt>
                <c:pt idx="258">
                  <c:v>-3324</c:v>
                </c:pt>
                <c:pt idx="259">
                  <c:v>-3274</c:v>
                </c:pt>
                <c:pt idx="260">
                  <c:v>-3251</c:v>
                </c:pt>
                <c:pt idx="261">
                  <c:v>-3212</c:v>
                </c:pt>
                <c:pt idx="262">
                  <c:v>-3210</c:v>
                </c:pt>
                <c:pt idx="263">
                  <c:v>-3173</c:v>
                </c:pt>
                <c:pt idx="264">
                  <c:v>-3167</c:v>
                </c:pt>
                <c:pt idx="265">
                  <c:v>-3167</c:v>
                </c:pt>
                <c:pt idx="266">
                  <c:v>-3145</c:v>
                </c:pt>
                <c:pt idx="267">
                  <c:v>-3142</c:v>
                </c:pt>
                <c:pt idx="268">
                  <c:v>-3126</c:v>
                </c:pt>
                <c:pt idx="269">
                  <c:v>-3126</c:v>
                </c:pt>
                <c:pt idx="270">
                  <c:v>-3126</c:v>
                </c:pt>
                <c:pt idx="271">
                  <c:v>-3114</c:v>
                </c:pt>
                <c:pt idx="272">
                  <c:v>-3100</c:v>
                </c:pt>
                <c:pt idx="273">
                  <c:v>-3098</c:v>
                </c:pt>
                <c:pt idx="274">
                  <c:v>-3097</c:v>
                </c:pt>
                <c:pt idx="275">
                  <c:v>-3094</c:v>
                </c:pt>
                <c:pt idx="276">
                  <c:v>-3083</c:v>
                </c:pt>
                <c:pt idx="277">
                  <c:v>-3078</c:v>
                </c:pt>
                <c:pt idx="278">
                  <c:v>-3059.5</c:v>
                </c:pt>
                <c:pt idx="279">
                  <c:v>-3017</c:v>
                </c:pt>
                <c:pt idx="280">
                  <c:v>-3017</c:v>
                </c:pt>
                <c:pt idx="281">
                  <c:v>-3017</c:v>
                </c:pt>
                <c:pt idx="282">
                  <c:v>-2924</c:v>
                </c:pt>
                <c:pt idx="283">
                  <c:v>-2924</c:v>
                </c:pt>
                <c:pt idx="284">
                  <c:v>-2921</c:v>
                </c:pt>
                <c:pt idx="285">
                  <c:v>-2919</c:v>
                </c:pt>
                <c:pt idx="286">
                  <c:v>-2894</c:v>
                </c:pt>
                <c:pt idx="287">
                  <c:v>-2868</c:v>
                </c:pt>
                <c:pt idx="288">
                  <c:v>-2865</c:v>
                </c:pt>
                <c:pt idx="289">
                  <c:v>-2860</c:v>
                </c:pt>
                <c:pt idx="290">
                  <c:v>-2821</c:v>
                </c:pt>
                <c:pt idx="291">
                  <c:v>-2819</c:v>
                </c:pt>
                <c:pt idx="292">
                  <c:v>-2818</c:v>
                </c:pt>
                <c:pt idx="293">
                  <c:v>-2809</c:v>
                </c:pt>
                <c:pt idx="294">
                  <c:v>-2793</c:v>
                </c:pt>
                <c:pt idx="295">
                  <c:v>-2790</c:v>
                </c:pt>
                <c:pt idx="296">
                  <c:v>-2790</c:v>
                </c:pt>
                <c:pt idx="297">
                  <c:v>-2790</c:v>
                </c:pt>
                <c:pt idx="298">
                  <c:v>-2790</c:v>
                </c:pt>
                <c:pt idx="299">
                  <c:v>-2753</c:v>
                </c:pt>
                <c:pt idx="300">
                  <c:v>-2725</c:v>
                </c:pt>
                <c:pt idx="301">
                  <c:v>-2647</c:v>
                </c:pt>
                <c:pt idx="302">
                  <c:v>-2644</c:v>
                </c:pt>
                <c:pt idx="303">
                  <c:v>-2638</c:v>
                </c:pt>
                <c:pt idx="304">
                  <c:v>-2616</c:v>
                </c:pt>
                <c:pt idx="305">
                  <c:v>-2616</c:v>
                </c:pt>
                <c:pt idx="306">
                  <c:v>-2616</c:v>
                </c:pt>
                <c:pt idx="307">
                  <c:v>-2616</c:v>
                </c:pt>
                <c:pt idx="308">
                  <c:v>-2613</c:v>
                </c:pt>
                <c:pt idx="309">
                  <c:v>-2605</c:v>
                </c:pt>
                <c:pt idx="310">
                  <c:v>-2605</c:v>
                </c:pt>
                <c:pt idx="311">
                  <c:v>-2605</c:v>
                </c:pt>
                <c:pt idx="312">
                  <c:v>-2577</c:v>
                </c:pt>
                <c:pt idx="313">
                  <c:v>-2550</c:v>
                </c:pt>
                <c:pt idx="314">
                  <c:v>-2527</c:v>
                </c:pt>
                <c:pt idx="315">
                  <c:v>-2513</c:v>
                </c:pt>
                <c:pt idx="316">
                  <c:v>-2512.5</c:v>
                </c:pt>
                <c:pt idx="317">
                  <c:v>-2496</c:v>
                </c:pt>
                <c:pt idx="318">
                  <c:v>-2494</c:v>
                </c:pt>
                <c:pt idx="319">
                  <c:v>-2491</c:v>
                </c:pt>
                <c:pt idx="320">
                  <c:v>-2485</c:v>
                </c:pt>
                <c:pt idx="321">
                  <c:v>-2468</c:v>
                </c:pt>
                <c:pt idx="322">
                  <c:v>-2454</c:v>
                </c:pt>
                <c:pt idx="323">
                  <c:v>-2452</c:v>
                </c:pt>
                <c:pt idx="324">
                  <c:v>-2426</c:v>
                </c:pt>
                <c:pt idx="325">
                  <c:v>-2407</c:v>
                </c:pt>
                <c:pt idx="326">
                  <c:v>-2323</c:v>
                </c:pt>
                <c:pt idx="327">
                  <c:v>-2281</c:v>
                </c:pt>
                <c:pt idx="328">
                  <c:v>-2252</c:v>
                </c:pt>
                <c:pt idx="329">
                  <c:v>-2241</c:v>
                </c:pt>
                <c:pt idx="330">
                  <c:v>-2189</c:v>
                </c:pt>
                <c:pt idx="331">
                  <c:v>-2189</c:v>
                </c:pt>
                <c:pt idx="332">
                  <c:v>-2189</c:v>
                </c:pt>
                <c:pt idx="333">
                  <c:v>-2096</c:v>
                </c:pt>
                <c:pt idx="334">
                  <c:v>-2074</c:v>
                </c:pt>
                <c:pt idx="335">
                  <c:v>-2074</c:v>
                </c:pt>
                <c:pt idx="336">
                  <c:v>-2043</c:v>
                </c:pt>
                <c:pt idx="337">
                  <c:v>-2043</c:v>
                </c:pt>
                <c:pt idx="338">
                  <c:v>-2012</c:v>
                </c:pt>
                <c:pt idx="339">
                  <c:v>-1948</c:v>
                </c:pt>
                <c:pt idx="340">
                  <c:v>-1945</c:v>
                </c:pt>
                <c:pt idx="341">
                  <c:v>-1830</c:v>
                </c:pt>
                <c:pt idx="342">
                  <c:v>-1797</c:v>
                </c:pt>
                <c:pt idx="343">
                  <c:v>-1794</c:v>
                </c:pt>
                <c:pt idx="344">
                  <c:v>-1780</c:v>
                </c:pt>
                <c:pt idx="345">
                  <c:v>-1769</c:v>
                </c:pt>
                <c:pt idx="346">
                  <c:v>-1741</c:v>
                </c:pt>
                <c:pt idx="347">
                  <c:v>-1724</c:v>
                </c:pt>
                <c:pt idx="348">
                  <c:v>-1724</c:v>
                </c:pt>
                <c:pt idx="349">
                  <c:v>-1724</c:v>
                </c:pt>
                <c:pt idx="350">
                  <c:v>-1724</c:v>
                </c:pt>
                <c:pt idx="351">
                  <c:v>-1724</c:v>
                </c:pt>
                <c:pt idx="352">
                  <c:v>-1674</c:v>
                </c:pt>
                <c:pt idx="353">
                  <c:v>-1649</c:v>
                </c:pt>
                <c:pt idx="354">
                  <c:v>-1638</c:v>
                </c:pt>
                <c:pt idx="355">
                  <c:v>-1581</c:v>
                </c:pt>
                <c:pt idx="356">
                  <c:v>-1570</c:v>
                </c:pt>
                <c:pt idx="357">
                  <c:v>-1474</c:v>
                </c:pt>
                <c:pt idx="358">
                  <c:v>-1344</c:v>
                </c:pt>
                <c:pt idx="359">
                  <c:v>-1338</c:v>
                </c:pt>
                <c:pt idx="360">
                  <c:v>-1330</c:v>
                </c:pt>
                <c:pt idx="361">
                  <c:v>-1319</c:v>
                </c:pt>
                <c:pt idx="362">
                  <c:v>-1313</c:v>
                </c:pt>
                <c:pt idx="363">
                  <c:v>-1215</c:v>
                </c:pt>
                <c:pt idx="364">
                  <c:v>-1205</c:v>
                </c:pt>
                <c:pt idx="365">
                  <c:v>-1201</c:v>
                </c:pt>
                <c:pt idx="366">
                  <c:v>-1176</c:v>
                </c:pt>
                <c:pt idx="367">
                  <c:v>-1109</c:v>
                </c:pt>
                <c:pt idx="368">
                  <c:v>-1050</c:v>
                </c:pt>
                <c:pt idx="369">
                  <c:v>-1016</c:v>
                </c:pt>
                <c:pt idx="370">
                  <c:v>-997</c:v>
                </c:pt>
                <c:pt idx="371">
                  <c:v>-994</c:v>
                </c:pt>
                <c:pt idx="372">
                  <c:v>-988</c:v>
                </c:pt>
                <c:pt idx="373">
                  <c:v>-936</c:v>
                </c:pt>
                <c:pt idx="374">
                  <c:v>-882</c:v>
                </c:pt>
                <c:pt idx="375">
                  <c:v>-834</c:v>
                </c:pt>
                <c:pt idx="376">
                  <c:v>-820</c:v>
                </c:pt>
                <c:pt idx="377">
                  <c:v>-793</c:v>
                </c:pt>
                <c:pt idx="378">
                  <c:v>-792</c:v>
                </c:pt>
                <c:pt idx="379">
                  <c:v>-778</c:v>
                </c:pt>
                <c:pt idx="380">
                  <c:v>-776</c:v>
                </c:pt>
                <c:pt idx="381">
                  <c:v>-765</c:v>
                </c:pt>
                <c:pt idx="382">
                  <c:v>-765</c:v>
                </c:pt>
                <c:pt idx="383">
                  <c:v>-753</c:v>
                </c:pt>
                <c:pt idx="384">
                  <c:v>-733</c:v>
                </c:pt>
                <c:pt idx="385">
                  <c:v>-733</c:v>
                </c:pt>
                <c:pt idx="386">
                  <c:v>-717</c:v>
                </c:pt>
                <c:pt idx="387">
                  <c:v>-708</c:v>
                </c:pt>
                <c:pt idx="388">
                  <c:v>-706</c:v>
                </c:pt>
                <c:pt idx="389">
                  <c:v>-703</c:v>
                </c:pt>
                <c:pt idx="390">
                  <c:v>-688</c:v>
                </c:pt>
                <c:pt idx="391">
                  <c:v>-688</c:v>
                </c:pt>
                <c:pt idx="392">
                  <c:v>-680</c:v>
                </c:pt>
                <c:pt idx="393">
                  <c:v>-680</c:v>
                </c:pt>
                <c:pt idx="394">
                  <c:v>-667</c:v>
                </c:pt>
                <c:pt idx="395">
                  <c:v>-666</c:v>
                </c:pt>
                <c:pt idx="396">
                  <c:v>-658</c:v>
                </c:pt>
                <c:pt idx="397">
                  <c:v>-591</c:v>
                </c:pt>
                <c:pt idx="398">
                  <c:v>-559</c:v>
                </c:pt>
                <c:pt idx="399">
                  <c:v>-558</c:v>
                </c:pt>
                <c:pt idx="400">
                  <c:v>-532</c:v>
                </c:pt>
                <c:pt idx="401">
                  <c:v>-488</c:v>
                </c:pt>
                <c:pt idx="402">
                  <c:v>-485</c:v>
                </c:pt>
                <c:pt idx="403">
                  <c:v>-467</c:v>
                </c:pt>
                <c:pt idx="404">
                  <c:v>-467</c:v>
                </c:pt>
                <c:pt idx="405">
                  <c:v>-467</c:v>
                </c:pt>
                <c:pt idx="406">
                  <c:v>-451</c:v>
                </c:pt>
                <c:pt idx="407">
                  <c:v>-445</c:v>
                </c:pt>
                <c:pt idx="408">
                  <c:v>-443</c:v>
                </c:pt>
                <c:pt idx="409">
                  <c:v>-443</c:v>
                </c:pt>
                <c:pt idx="410">
                  <c:v>-443</c:v>
                </c:pt>
                <c:pt idx="411">
                  <c:v>-437</c:v>
                </c:pt>
                <c:pt idx="412">
                  <c:v>-415</c:v>
                </c:pt>
                <c:pt idx="413">
                  <c:v>-414</c:v>
                </c:pt>
                <c:pt idx="414">
                  <c:v>-414</c:v>
                </c:pt>
                <c:pt idx="415">
                  <c:v>-401</c:v>
                </c:pt>
                <c:pt idx="416">
                  <c:v>-400</c:v>
                </c:pt>
                <c:pt idx="417">
                  <c:v>-398</c:v>
                </c:pt>
                <c:pt idx="418">
                  <c:v>-398</c:v>
                </c:pt>
                <c:pt idx="419">
                  <c:v>-397</c:v>
                </c:pt>
                <c:pt idx="420">
                  <c:v>-387</c:v>
                </c:pt>
                <c:pt idx="421">
                  <c:v>-361</c:v>
                </c:pt>
                <c:pt idx="422">
                  <c:v>-356</c:v>
                </c:pt>
                <c:pt idx="423">
                  <c:v>-336</c:v>
                </c:pt>
                <c:pt idx="424">
                  <c:v>-252</c:v>
                </c:pt>
                <c:pt idx="425">
                  <c:v>-211</c:v>
                </c:pt>
                <c:pt idx="426">
                  <c:v>-208</c:v>
                </c:pt>
                <c:pt idx="427">
                  <c:v>-137</c:v>
                </c:pt>
                <c:pt idx="428">
                  <c:v>-129</c:v>
                </c:pt>
                <c:pt idx="429">
                  <c:v>-73</c:v>
                </c:pt>
                <c:pt idx="430">
                  <c:v>-14</c:v>
                </c:pt>
                <c:pt idx="431">
                  <c:v>-8</c:v>
                </c:pt>
                <c:pt idx="432">
                  <c:v>0</c:v>
                </c:pt>
                <c:pt idx="433">
                  <c:v>83</c:v>
                </c:pt>
                <c:pt idx="434">
                  <c:v>117</c:v>
                </c:pt>
                <c:pt idx="435">
                  <c:v>128</c:v>
                </c:pt>
                <c:pt idx="436">
                  <c:v>128</c:v>
                </c:pt>
                <c:pt idx="437">
                  <c:v>140</c:v>
                </c:pt>
                <c:pt idx="438">
                  <c:v>178</c:v>
                </c:pt>
                <c:pt idx="439">
                  <c:v>209</c:v>
                </c:pt>
                <c:pt idx="440">
                  <c:v>302</c:v>
                </c:pt>
                <c:pt idx="441">
                  <c:v>318</c:v>
                </c:pt>
                <c:pt idx="442">
                  <c:v>343</c:v>
                </c:pt>
                <c:pt idx="443">
                  <c:v>343</c:v>
                </c:pt>
                <c:pt idx="444">
                  <c:v>360</c:v>
                </c:pt>
                <c:pt idx="445">
                  <c:v>361</c:v>
                </c:pt>
                <c:pt idx="446">
                  <c:v>363</c:v>
                </c:pt>
                <c:pt idx="447">
                  <c:v>389</c:v>
                </c:pt>
                <c:pt idx="448">
                  <c:v>400</c:v>
                </c:pt>
                <c:pt idx="449">
                  <c:v>402</c:v>
                </c:pt>
                <c:pt idx="450">
                  <c:v>403</c:v>
                </c:pt>
                <c:pt idx="451">
                  <c:v>430</c:v>
                </c:pt>
                <c:pt idx="452">
                  <c:v>492</c:v>
                </c:pt>
                <c:pt idx="453">
                  <c:v>492</c:v>
                </c:pt>
                <c:pt idx="454">
                  <c:v>492</c:v>
                </c:pt>
                <c:pt idx="455">
                  <c:v>512</c:v>
                </c:pt>
                <c:pt idx="456">
                  <c:v>564</c:v>
                </c:pt>
                <c:pt idx="457">
                  <c:v>581</c:v>
                </c:pt>
                <c:pt idx="458">
                  <c:v>592</c:v>
                </c:pt>
                <c:pt idx="459">
                  <c:v>604</c:v>
                </c:pt>
                <c:pt idx="460">
                  <c:v>620</c:v>
                </c:pt>
                <c:pt idx="461">
                  <c:v>621</c:v>
                </c:pt>
                <c:pt idx="462">
                  <c:v>651</c:v>
                </c:pt>
                <c:pt idx="463">
                  <c:v>665</c:v>
                </c:pt>
                <c:pt idx="464">
                  <c:v>679</c:v>
                </c:pt>
                <c:pt idx="465">
                  <c:v>707</c:v>
                </c:pt>
                <c:pt idx="466">
                  <c:v>707</c:v>
                </c:pt>
                <c:pt idx="467">
                  <c:v>707</c:v>
                </c:pt>
                <c:pt idx="468">
                  <c:v>707</c:v>
                </c:pt>
                <c:pt idx="469">
                  <c:v>735</c:v>
                </c:pt>
                <c:pt idx="470">
                  <c:v>783</c:v>
                </c:pt>
                <c:pt idx="471">
                  <c:v>814</c:v>
                </c:pt>
                <c:pt idx="472">
                  <c:v>830</c:v>
                </c:pt>
                <c:pt idx="473">
                  <c:v>878</c:v>
                </c:pt>
                <c:pt idx="474">
                  <c:v>878</c:v>
                </c:pt>
                <c:pt idx="475">
                  <c:v>878</c:v>
                </c:pt>
                <c:pt idx="476">
                  <c:v>897</c:v>
                </c:pt>
                <c:pt idx="477">
                  <c:v>903</c:v>
                </c:pt>
                <c:pt idx="478">
                  <c:v>911</c:v>
                </c:pt>
                <c:pt idx="479">
                  <c:v>912</c:v>
                </c:pt>
                <c:pt idx="480">
                  <c:v>953</c:v>
                </c:pt>
                <c:pt idx="481">
                  <c:v>984</c:v>
                </c:pt>
                <c:pt idx="482">
                  <c:v>998</c:v>
                </c:pt>
                <c:pt idx="483">
                  <c:v>1006</c:v>
                </c:pt>
                <c:pt idx="484">
                  <c:v>1021</c:v>
                </c:pt>
                <c:pt idx="485">
                  <c:v>1102</c:v>
                </c:pt>
                <c:pt idx="486">
                  <c:v>1107</c:v>
                </c:pt>
                <c:pt idx="487">
                  <c:v>1110</c:v>
                </c:pt>
                <c:pt idx="488">
                  <c:v>1110</c:v>
                </c:pt>
                <c:pt idx="489">
                  <c:v>1110</c:v>
                </c:pt>
                <c:pt idx="490">
                  <c:v>1119</c:v>
                </c:pt>
                <c:pt idx="491">
                  <c:v>1122</c:v>
                </c:pt>
                <c:pt idx="492">
                  <c:v>1125</c:v>
                </c:pt>
                <c:pt idx="493">
                  <c:v>1146</c:v>
                </c:pt>
                <c:pt idx="494">
                  <c:v>1147</c:v>
                </c:pt>
                <c:pt idx="495">
                  <c:v>1150</c:v>
                </c:pt>
                <c:pt idx="496">
                  <c:v>1155</c:v>
                </c:pt>
                <c:pt idx="497">
                  <c:v>1163</c:v>
                </c:pt>
                <c:pt idx="498">
                  <c:v>1174</c:v>
                </c:pt>
                <c:pt idx="499">
                  <c:v>1174</c:v>
                </c:pt>
                <c:pt idx="500">
                  <c:v>1188</c:v>
                </c:pt>
                <c:pt idx="501">
                  <c:v>1191</c:v>
                </c:pt>
                <c:pt idx="502">
                  <c:v>1202</c:v>
                </c:pt>
                <c:pt idx="503">
                  <c:v>1219.5</c:v>
                </c:pt>
                <c:pt idx="504">
                  <c:v>1269</c:v>
                </c:pt>
                <c:pt idx="505">
                  <c:v>1278</c:v>
                </c:pt>
                <c:pt idx="506">
                  <c:v>1309</c:v>
                </c:pt>
                <c:pt idx="507">
                  <c:v>1339</c:v>
                </c:pt>
                <c:pt idx="508">
                  <c:v>1345</c:v>
                </c:pt>
                <c:pt idx="509">
                  <c:v>1359</c:v>
                </c:pt>
                <c:pt idx="510">
                  <c:v>1364</c:v>
                </c:pt>
                <c:pt idx="511">
                  <c:v>1365</c:v>
                </c:pt>
                <c:pt idx="512">
                  <c:v>1378</c:v>
                </c:pt>
                <c:pt idx="513">
                  <c:v>1384</c:v>
                </c:pt>
                <c:pt idx="514">
                  <c:v>1406</c:v>
                </c:pt>
                <c:pt idx="515">
                  <c:v>1437</c:v>
                </c:pt>
                <c:pt idx="516">
                  <c:v>1465</c:v>
                </c:pt>
                <c:pt idx="517">
                  <c:v>1465</c:v>
                </c:pt>
                <c:pt idx="518">
                  <c:v>1490</c:v>
                </c:pt>
                <c:pt idx="519">
                  <c:v>1521</c:v>
                </c:pt>
                <c:pt idx="520">
                  <c:v>1591</c:v>
                </c:pt>
                <c:pt idx="521">
                  <c:v>1611</c:v>
                </c:pt>
                <c:pt idx="522">
                  <c:v>1638</c:v>
                </c:pt>
                <c:pt idx="523">
                  <c:v>1641</c:v>
                </c:pt>
                <c:pt idx="524">
                  <c:v>1641</c:v>
                </c:pt>
                <c:pt idx="525">
                  <c:v>1645</c:v>
                </c:pt>
                <c:pt idx="526">
                  <c:v>1653</c:v>
                </c:pt>
                <c:pt idx="527">
                  <c:v>1745</c:v>
                </c:pt>
                <c:pt idx="528">
                  <c:v>1753</c:v>
                </c:pt>
                <c:pt idx="529">
                  <c:v>1798</c:v>
                </c:pt>
                <c:pt idx="530">
                  <c:v>1823</c:v>
                </c:pt>
                <c:pt idx="531">
                  <c:v>1860</c:v>
                </c:pt>
                <c:pt idx="532">
                  <c:v>1863</c:v>
                </c:pt>
                <c:pt idx="533">
                  <c:v>1863</c:v>
                </c:pt>
                <c:pt idx="534">
                  <c:v>1882</c:v>
                </c:pt>
                <c:pt idx="535">
                  <c:v>1885</c:v>
                </c:pt>
                <c:pt idx="536">
                  <c:v>1887</c:v>
                </c:pt>
                <c:pt idx="537">
                  <c:v>1910</c:v>
                </c:pt>
                <c:pt idx="538">
                  <c:v>1913</c:v>
                </c:pt>
                <c:pt idx="539">
                  <c:v>1947</c:v>
                </c:pt>
                <c:pt idx="540">
                  <c:v>1949</c:v>
                </c:pt>
                <c:pt idx="541">
                  <c:v>1967</c:v>
                </c:pt>
                <c:pt idx="542">
                  <c:v>1972</c:v>
                </c:pt>
                <c:pt idx="543">
                  <c:v>1983</c:v>
                </c:pt>
                <c:pt idx="544">
                  <c:v>1997</c:v>
                </c:pt>
                <c:pt idx="545">
                  <c:v>2006</c:v>
                </c:pt>
                <c:pt idx="546">
                  <c:v>2014</c:v>
                </c:pt>
                <c:pt idx="547">
                  <c:v>2030</c:v>
                </c:pt>
                <c:pt idx="548">
                  <c:v>2033</c:v>
                </c:pt>
                <c:pt idx="549">
                  <c:v>2061</c:v>
                </c:pt>
                <c:pt idx="550">
                  <c:v>2067</c:v>
                </c:pt>
                <c:pt idx="551">
                  <c:v>2081</c:v>
                </c:pt>
                <c:pt idx="552">
                  <c:v>2097</c:v>
                </c:pt>
                <c:pt idx="553">
                  <c:v>2097</c:v>
                </c:pt>
                <c:pt idx="554">
                  <c:v>2100</c:v>
                </c:pt>
                <c:pt idx="555">
                  <c:v>2139</c:v>
                </c:pt>
                <c:pt idx="556">
                  <c:v>2167</c:v>
                </c:pt>
                <c:pt idx="557">
                  <c:v>2188</c:v>
                </c:pt>
                <c:pt idx="558">
                  <c:v>2190</c:v>
                </c:pt>
                <c:pt idx="559">
                  <c:v>2207</c:v>
                </c:pt>
                <c:pt idx="560">
                  <c:v>2223</c:v>
                </c:pt>
                <c:pt idx="561">
                  <c:v>2223</c:v>
                </c:pt>
                <c:pt idx="562">
                  <c:v>2268</c:v>
                </c:pt>
                <c:pt idx="563">
                  <c:v>2280</c:v>
                </c:pt>
                <c:pt idx="564">
                  <c:v>2296</c:v>
                </c:pt>
                <c:pt idx="565">
                  <c:v>2296</c:v>
                </c:pt>
                <c:pt idx="566">
                  <c:v>2296</c:v>
                </c:pt>
                <c:pt idx="567">
                  <c:v>2335</c:v>
                </c:pt>
                <c:pt idx="568">
                  <c:v>2335</c:v>
                </c:pt>
                <c:pt idx="569">
                  <c:v>2344</c:v>
                </c:pt>
                <c:pt idx="570">
                  <c:v>2349</c:v>
                </c:pt>
                <c:pt idx="571">
                  <c:v>2402</c:v>
                </c:pt>
                <c:pt idx="572">
                  <c:v>2430</c:v>
                </c:pt>
                <c:pt idx="573">
                  <c:v>2465</c:v>
                </c:pt>
                <c:pt idx="574">
                  <c:v>2497</c:v>
                </c:pt>
                <c:pt idx="575">
                  <c:v>2534</c:v>
                </c:pt>
                <c:pt idx="576">
                  <c:v>2534</c:v>
                </c:pt>
                <c:pt idx="577">
                  <c:v>2601</c:v>
                </c:pt>
                <c:pt idx="578">
                  <c:v>2601</c:v>
                </c:pt>
                <c:pt idx="579">
                  <c:v>2604</c:v>
                </c:pt>
                <c:pt idx="580">
                  <c:v>2612</c:v>
                </c:pt>
                <c:pt idx="581">
                  <c:v>2690</c:v>
                </c:pt>
                <c:pt idx="582">
                  <c:v>2750</c:v>
                </c:pt>
                <c:pt idx="583">
                  <c:v>2755</c:v>
                </c:pt>
                <c:pt idx="584">
                  <c:v>2780</c:v>
                </c:pt>
                <c:pt idx="585">
                  <c:v>2791</c:v>
                </c:pt>
                <c:pt idx="586">
                  <c:v>2823</c:v>
                </c:pt>
                <c:pt idx="587">
                  <c:v>2836</c:v>
                </c:pt>
                <c:pt idx="588">
                  <c:v>2839</c:v>
                </c:pt>
                <c:pt idx="589">
                  <c:v>2850</c:v>
                </c:pt>
                <c:pt idx="590">
                  <c:v>2859</c:v>
                </c:pt>
                <c:pt idx="591">
                  <c:v>2934</c:v>
                </c:pt>
                <c:pt idx="592">
                  <c:v>2965</c:v>
                </c:pt>
                <c:pt idx="593">
                  <c:v>2995</c:v>
                </c:pt>
                <c:pt idx="594">
                  <c:v>3015</c:v>
                </c:pt>
                <c:pt idx="595">
                  <c:v>3057</c:v>
                </c:pt>
                <c:pt idx="596">
                  <c:v>3058</c:v>
                </c:pt>
                <c:pt idx="597">
                  <c:v>3058</c:v>
                </c:pt>
                <c:pt idx="598">
                  <c:v>3069</c:v>
                </c:pt>
                <c:pt idx="599">
                  <c:v>3138</c:v>
                </c:pt>
                <c:pt idx="600">
                  <c:v>3161</c:v>
                </c:pt>
                <c:pt idx="601">
                  <c:v>3188</c:v>
                </c:pt>
                <c:pt idx="602">
                  <c:v>3240</c:v>
                </c:pt>
                <c:pt idx="603">
                  <c:v>3275</c:v>
                </c:pt>
                <c:pt idx="604">
                  <c:v>3287</c:v>
                </c:pt>
                <c:pt idx="605">
                  <c:v>3303</c:v>
                </c:pt>
                <c:pt idx="606">
                  <c:v>3303</c:v>
                </c:pt>
                <c:pt idx="607">
                  <c:v>3317</c:v>
                </c:pt>
                <c:pt idx="608">
                  <c:v>3401</c:v>
                </c:pt>
                <c:pt idx="609">
                  <c:v>3477</c:v>
                </c:pt>
                <c:pt idx="610">
                  <c:v>3483</c:v>
                </c:pt>
                <c:pt idx="611">
                  <c:v>3533</c:v>
                </c:pt>
                <c:pt idx="612">
                  <c:v>3580</c:v>
                </c:pt>
                <c:pt idx="613">
                  <c:v>3608</c:v>
                </c:pt>
                <c:pt idx="614">
                  <c:v>3756</c:v>
                </c:pt>
                <c:pt idx="615">
                  <c:v>3821</c:v>
                </c:pt>
                <c:pt idx="616">
                  <c:v>3840</c:v>
                </c:pt>
                <c:pt idx="617">
                  <c:v>3844</c:v>
                </c:pt>
                <c:pt idx="618">
                  <c:v>3883</c:v>
                </c:pt>
                <c:pt idx="619">
                  <c:v>3919</c:v>
                </c:pt>
                <c:pt idx="620">
                  <c:v>3989</c:v>
                </c:pt>
                <c:pt idx="621">
                  <c:v>4023</c:v>
                </c:pt>
                <c:pt idx="622">
                  <c:v>4059</c:v>
                </c:pt>
                <c:pt idx="623">
                  <c:v>4095</c:v>
                </c:pt>
                <c:pt idx="624">
                  <c:v>4120</c:v>
                </c:pt>
                <c:pt idx="625">
                  <c:v>4129</c:v>
                </c:pt>
                <c:pt idx="626">
                  <c:v>4179</c:v>
                </c:pt>
                <c:pt idx="627">
                  <c:v>4199</c:v>
                </c:pt>
                <c:pt idx="628">
                  <c:v>4252</c:v>
                </c:pt>
                <c:pt idx="629">
                  <c:v>4255</c:v>
                </c:pt>
                <c:pt idx="630">
                  <c:v>4261</c:v>
                </c:pt>
                <c:pt idx="631">
                  <c:v>4325</c:v>
                </c:pt>
                <c:pt idx="632">
                  <c:v>4378</c:v>
                </c:pt>
                <c:pt idx="633">
                  <c:v>4384</c:v>
                </c:pt>
                <c:pt idx="634">
                  <c:v>4400</c:v>
                </c:pt>
                <c:pt idx="635">
                  <c:v>4407</c:v>
                </c:pt>
                <c:pt idx="636">
                  <c:v>4412</c:v>
                </c:pt>
                <c:pt idx="637">
                  <c:v>4439</c:v>
                </c:pt>
                <c:pt idx="638">
                  <c:v>4470</c:v>
                </c:pt>
                <c:pt idx="639">
                  <c:v>4490</c:v>
                </c:pt>
                <c:pt idx="640">
                  <c:v>4517</c:v>
                </c:pt>
                <c:pt idx="641">
                  <c:v>4557</c:v>
                </c:pt>
                <c:pt idx="642">
                  <c:v>4585</c:v>
                </c:pt>
                <c:pt idx="643">
                  <c:v>4599</c:v>
                </c:pt>
                <c:pt idx="644">
                  <c:v>4624</c:v>
                </c:pt>
                <c:pt idx="645">
                  <c:v>4627</c:v>
                </c:pt>
                <c:pt idx="646">
                  <c:v>4632</c:v>
                </c:pt>
                <c:pt idx="647">
                  <c:v>4662</c:v>
                </c:pt>
                <c:pt idx="648">
                  <c:v>4674</c:v>
                </c:pt>
                <c:pt idx="649">
                  <c:v>4674</c:v>
                </c:pt>
                <c:pt idx="650">
                  <c:v>4692</c:v>
                </c:pt>
                <c:pt idx="651">
                  <c:v>4730</c:v>
                </c:pt>
                <c:pt idx="652">
                  <c:v>4733</c:v>
                </c:pt>
                <c:pt idx="653">
                  <c:v>4733</c:v>
                </c:pt>
                <c:pt idx="654">
                  <c:v>4750</c:v>
                </c:pt>
                <c:pt idx="655">
                  <c:v>4756</c:v>
                </c:pt>
                <c:pt idx="656">
                  <c:v>4773</c:v>
                </c:pt>
                <c:pt idx="657">
                  <c:v>4834</c:v>
                </c:pt>
                <c:pt idx="658">
                  <c:v>4870</c:v>
                </c:pt>
                <c:pt idx="659">
                  <c:v>4884</c:v>
                </c:pt>
                <c:pt idx="660">
                  <c:v>4892</c:v>
                </c:pt>
                <c:pt idx="661">
                  <c:v>4932</c:v>
                </c:pt>
                <c:pt idx="662">
                  <c:v>4938</c:v>
                </c:pt>
                <c:pt idx="663">
                  <c:v>4949</c:v>
                </c:pt>
                <c:pt idx="664">
                  <c:v>4965</c:v>
                </c:pt>
                <c:pt idx="665">
                  <c:v>4988</c:v>
                </c:pt>
                <c:pt idx="666">
                  <c:v>5007</c:v>
                </c:pt>
                <c:pt idx="667">
                  <c:v>5021</c:v>
                </c:pt>
                <c:pt idx="668">
                  <c:v>5066</c:v>
                </c:pt>
                <c:pt idx="669">
                  <c:v>5144</c:v>
                </c:pt>
                <c:pt idx="670">
                  <c:v>5144</c:v>
                </c:pt>
                <c:pt idx="671">
                  <c:v>5169</c:v>
                </c:pt>
                <c:pt idx="672">
                  <c:v>5172</c:v>
                </c:pt>
                <c:pt idx="673">
                  <c:v>5214</c:v>
                </c:pt>
                <c:pt idx="674">
                  <c:v>5214</c:v>
                </c:pt>
                <c:pt idx="675">
                  <c:v>5215</c:v>
                </c:pt>
                <c:pt idx="676">
                  <c:v>5251</c:v>
                </c:pt>
                <c:pt idx="677">
                  <c:v>5254</c:v>
                </c:pt>
                <c:pt idx="678">
                  <c:v>5284</c:v>
                </c:pt>
                <c:pt idx="679">
                  <c:v>5284</c:v>
                </c:pt>
                <c:pt idx="680">
                  <c:v>5284</c:v>
                </c:pt>
                <c:pt idx="681">
                  <c:v>5324</c:v>
                </c:pt>
                <c:pt idx="682">
                  <c:v>5345</c:v>
                </c:pt>
                <c:pt idx="683">
                  <c:v>5390</c:v>
                </c:pt>
                <c:pt idx="684">
                  <c:v>5416</c:v>
                </c:pt>
                <c:pt idx="685">
                  <c:v>5450</c:v>
                </c:pt>
                <c:pt idx="686">
                  <c:v>5458</c:v>
                </c:pt>
                <c:pt idx="687">
                  <c:v>5483</c:v>
                </c:pt>
                <c:pt idx="688">
                  <c:v>5489</c:v>
                </c:pt>
                <c:pt idx="689">
                  <c:v>5489</c:v>
                </c:pt>
                <c:pt idx="690">
                  <c:v>5489</c:v>
                </c:pt>
                <c:pt idx="691">
                  <c:v>5489</c:v>
                </c:pt>
                <c:pt idx="692">
                  <c:v>5489</c:v>
                </c:pt>
                <c:pt idx="693">
                  <c:v>5514</c:v>
                </c:pt>
                <c:pt idx="694">
                  <c:v>5517</c:v>
                </c:pt>
                <c:pt idx="695">
                  <c:v>5556</c:v>
                </c:pt>
                <c:pt idx="696">
                  <c:v>5556</c:v>
                </c:pt>
                <c:pt idx="697">
                  <c:v>5626</c:v>
                </c:pt>
                <c:pt idx="698">
                  <c:v>5664</c:v>
                </c:pt>
                <c:pt idx="699">
                  <c:v>5712</c:v>
                </c:pt>
                <c:pt idx="700">
                  <c:v>5723</c:v>
                </c:pt>
                <c:pt idx="701">
                  <c:v>5726</c:v>
                </c:pt>
                <c:pt idx="702">
                  <c:v>5825</c:v>
                </c:pt>
                <c:pt idx="703">
                  <c:v>5835</c:v>
                </c:pt>
                <c:pt idx="704">
                  <c:v>5858</c:v>
                </c:pt>
                <c:pt idx="705">
                  <c:v>5909</c:v>
                </c:pt>
                <c:pt idx="706">
                  <c:v>5909</c:v>
                </c:pt>
                <c:pt idx="707">
                  <c:v>5975</c:v>
                </c:pt>
                <c:pt idx="708">
                  <c:v>6012</c:v>
                </c:pt>
                <c:pt idx="709">
                  <c:v>6015</c:v>
                </c:pt>
                <c:pt idx="710">
                  <c:v>6015</c:v>
                </c:pt>
                <c:pt idx="711">
                  <c:v>6015</c:v>
                </c:pt>
                <c:pt idx="712">
                  <c:v>6018</c:v>
                </c:pt>
                <c:pt idx="713">
                  <c:v>6040</c:v>
                </c:pt>
                <c:pt idx="714">
                  <c:v>6062</c:v>
                </c:pt>
                <c:pt idx="715">
                  <c:v>6110</c:v>
                </c:pt>
                <c:pt idx="716">
                  <c:v>6196</c:v>
                </c:pt>
                <c:pt idx="717">
                  <c:v>6216</c:v>
                </c:pt>
                <c:pt idx="718">
                  <c:v>6275</c:v>
                </c:pt>
                <c:pt idx="719">
                  <c:v>6278</c:v>
                </c:pt>
                <c:pt idx="720">
                  <c:v>6278</c:v>
                </c:pt>
                <c:pt idx="721">
                  <c:v>6353</c:v>
                </c:pt>
                <c:pt idx="722">
                  <c:v>6398</c:v>
                </c:pt>
                <c:pt idx="723">
                  <c:v>6406</c:v>
                </c:pt>
                <c:pt idx="724">
                  <c:v>6406</c:v>
                </c:pt>
                <c:pt idx="725">
                  <c:v>6406</c:v>
                </c:pt>
                <c:pt idx="726">
                  <c:v>6406</c:v>
                </c:pt>
                <c:pt idx="727">
                  <c:v>6406</c:v>
                </c:pt>
                <c:pt idx="728">
                  <c:v>6406</c:v>
                </c:pt>
                <c:pt idx="729">
                  <c:v>6406</c:v>
                </c:pt>
                <c:pt idx="730">
                  <c:v>6406</c:v>
                </c:pt>
                <c:pt idx="731">
                  <c:v>6437</c:v>
                </c:pt>
                <c:pt idx="732">
                  <c:v>6474</c:v>
                </c:pt>
                <c:pt idx="733">
                  <c:v>6494</c:v>
                </c:pt>
                <c:pt idx="734">
                  <c:v>6505</c:v>
                </c:pt>
                <c:pt idx="735">
                  <c:v>6535</c:v>
                </c:pt>
                <c:pt idx="736">
                  <c:v>6647</c:v>
                </c:pt>
                <c:pt idx="737">
                  <c:v>6672</c:v>
                </c:pt>
                <c:pt idx="738">
                  <c:v>6672</c:v>
                </c:pt>
                <c:pt idx="739">
                  <c:v>6703</c:v>
                </c:pt>
                <c:pt idx="740">
                  <c:v>6706</c:v>
                </c:pt>
                <c:pt idx="741">
                  <c:v>6784</c:v>
                </c:pt>
                <c:pt idx="742">
                  <c:v>6785.5</c:v>
                </c:pt>
                <c:pt idx="743">
                  <c:v>6821</c:v>
                </c:pt>
                <c:pt idx="744">
                  <c:v>6829</c:v>
                </c:pt>
                <c:pt idx="745">
                  <c:v>6830.5</c:v>
                </c:pt>
                <c:pt idx="746">
                  <c:v>6832</c:v>
                </c:pt>
                <c:pt idx="747">
                  <c:v>6846</c:v>
                </c:pt>
                <c:pt idx="748">
                  <c:v>6849</c:v>
                </c:pt>
                <c:pt idx="749">
                  <c:v>6879</c:v>
                </c:pt>
                <c:pt idx="750">
                  <c:v>6901</c:v>
                </c:pt>
                <c:pt idx="751">
                  <c:v>7036</c:v>
                </c:pt>
                <c:pt idx="752">
                  <c:v>7109</c:v>
                </c:pt>
                <c:pt idx="753">
                  <c:v>7153</c:v>
                </c:pt>
                <c:pt idx="754">
                  <c:v>7153</c:v>
                </c:pt>
                <c:pt idx="755">
                  <c:v>7153</c:v>
                </c:pt>
                <c:pt idx="756">
                  <c:v>7181</c:v>
                </c:pt>
                <c:pt idx="757">
                  <c:v>7195</c:v>
                </c:pt>
                <c:pt idx="758">
                  <c:v>7201</c:v>
                </c:pt>
                <c:pt idx="759">
                  <c:v>7217</c:v>
                </c:pt>
                <c:pt idx="760">
                  <c:v>7221.5</c:v>
                </c:pt>
                <c:pt idx="761">
                  <c:v>7243.5</c:v>
                </c:pt>
                <c:pt idx="762">
                  <c:v>7299</c:v>
                </c:pt>
                <c:pt idx="763">
                  <c:v>7314</c:v>
                </c:pt>
                <c:pt idx="764">
                  <c:v>7314</c:v>
                </c:pt>
                <c:pt idx="765">
                  <c:v>7327</c:v>
                </c:pt>
                <c:pt idx="766">
                  <c:v>7334</c:v>
                </c:pt>
                <c:pt idx="767">
                  <c:v>7354</c:v>
                </c:pt>
                <c:pt idx="768">
                  <c:v>7354</c:v>
                </c:pt>
                <c:pt idx="769">
                  <c:v>7369</c:v>
                </c:pt>
                <c:pt idx="770">
                  <c:v>7397</c:v>
                </c:pt>
                <c:pt idx="771">
                  <c:v>7531</c:v>
                </c:pt>
                <c:pt idx="772">
                  <c:v>7562</c:v>
                </c:pt>
                <c:pt idx="773">
                  <c:v>7562</c:v>
                </c:pt>
                <c:pt idx="774">
                  <c:v>7562</c:v>
                </c:pt>
                <c:pt idx="775">
                  <c:v>7598</c:v>
                </c:pt>
                <c:pt idx="776">
                  <c:v>7601</c:v>
                </c:pt>
                <c:pt idx="777">
                  <c:v>7621</c:v>
                </c:pt>
                <c:pt idx="778">
                  <c:v>7623</c:v>
                </c:pt>
                <c:pt idx="779">
                  <c:v>7623</c:v>
                </c:pt>
                <c:pt idx="780">
                  <c:v>7634</c:v>
                </c:pt>
                <c:pt idx="781">
                  <c:v>7794</c:v>
                </c:pt>
                <c:pt idx="782">
                  <c:v>7864</c:v>
                </c:pt>
                <c:pt idx="783">
                  <c:v>7883</c:v>
                </c:pt>
                <c:pt idx="784">
                  <c:v>7887</c:v>
                </c:pt>
                <c:pt idx="785">
                  <c:v>7887</c:v>
                </c:pt>
                <c:pt idx="786">
                  <c:v>7892</c:v>
                </c:pt>
                <c:pt idx="787">
                  <c:v>8010</c:v>
                </c:pt>
                <c:pt idx="788">
                  <c:v>8189</c:v>
                </c:pt>
                <c:pt idx="789">
                  <c:v>8323</c:v>
                </c:pt>
                <c:pt idx="790">
                  <c:v>8659</c:v>
                </c:pt>
                <c:pt idx="791">
                  <c:v>8670</c:v>
                </c:pt>
                <c:pt idx="792">
                  <c:v>8715</c:v>
                </c:pt>
                <c:pt idx="793">
                  <c:v>8892.5</c:v>
                </c:pt>
                <c:pt idx="794">
                  <c:v>8892.5</c:v>
                </c:pt>
                <c:pt idx="795">
                  <c:v>8933</c:v>
                </c:pt>
                <c:pt idx="796">
                  <c:v>8947</c:v>
                </c:pt>
                <c:pt idx="797">
                  <c:v>8950</c:v>
                </c:pt>
                <c:pt idx="798">
                  <c:v>8950</c:v>
                </c:pt>
                <c:pt idx="799">
                  <c:v>8950</c:v>
                </c:pt>
                <c:pt idx="800">
                  <c:v>8977</c:v>
                </c:pt>
                <c:pt idx="801">
                  <c:v>8988</c:v>
                </c:pt>
                <c:pt idx="802">
                  <c:v>9151</c:v>
                </c:pt>
                <c:pt idx="803">
                  <c:v>9151</c:v>
                </c:pt>
                <c:pt idx="804">
                  <c:v>9188</c:v>
                </c:pt>
                <c:pt idx="805">
                  <c:v>9196</c:v>
                </c:pt>
                <c:pt idx="806">
                  <c:v>9204</c:v>
                </c:pt>
                <c:pt idx="807">
                  <c:v>9204</c:v>
                </c:pt>
                <c:pt idx="808">
                  <c:v>9204</c:v>
                </c:pt>
                <c:pt idx="809">
                  <c:v>9219.5</c:v>
                </c:pt>
                <c:pt idx="810">
                  <c:v>9238</c:v>
                </c:pt>
                <c:pt idx="811">
                  <c:v>9254</c:v>
                </c:pt>
                <c:pt idx="812">
                  <c:v>9371</c:v>
                </c:pt>
                <c:pt idx="813">
                  <c:v>9371</c:v>
                </c:pt>
                <c:pt idx="814">
                  <c:v>9371</c:v>
                </c:pt>
                <c:pt idx="815">
                  <c:v>9371</c:v>
                </c:pt>
                <c:pt idx="816">
                  <c:v>9371</c:v>
                </c:pt>
                <c:pt idx="817">
                  <c:v>9472</c:v>
                </c:pt>
                <c:pt idx="818">
                  <c:v>9472</c:v>
                </c:pt>
                <c:pt idx="819">
                  <c:v>9472</c:v>
                </c:pt>
                <c:pt idx="820">
                  <c:v>9514</c:v>
                </c:pt>
                <c:pt idx="821">
                  <c:v>9514</c:v>
                </c:pt>
                <c:pt idx="822">
                  <c:v>9514</c:v>
                </c:pt>
                <c:pt idx="823">
                  <c:v>9517</c:v>
                </c:pt>
                <c:pt idx="824">
                  <c:v>9651.5</c:v>
                </c:pt>
                <c:pt idx="825">
                  <c:v>9670.5</c:v>
                </c:pt>
                <c:pt idx="826">
                  <c:v>9674</c:v>
                </c:pt>
                <c:pt idx="827">
                  <c:v>9675</c:v>
                </c:pt>
                <c:pt idx="828">
                  <c:v>9727</c:v>
                </c:pt>
                <c:pt idx="829">
                  <c:v>9727</c:v>
                </c:pt>
                <c:pt idx="830">
                  <c:v>9727</c:v>
                </c:pt>
                <c:pt idx="831">
                  <c:v>9727</c:v>
                </c:pt>
                <c:pt idx="832">
                  <c:v>9772</c:v>
                </c:pt>
                <c:pt idx="833">
                  <c:v>9777</c:v>
                </c:pt>
                <c:pt idx="834">
                  <c:v>9777</c:v>
                </c:pt>
                <c:pt idx="835">
                  <c:v>9777</c:v>
                </c:pt>
                <c:pt idx="836">
                  <c:v>9777</c:v>
                </c:pt>
                <c:pt idx="837">
                  <c:v>9777</c:v>
                </c:pt>
                <c:pt idx="838">
                  <c:v>9996</c:v>
                </c:pt>
                <c:pt idx="839">
                  <c:v>9998</c:v>
                </c:pt>
                <c:pt idx="840">
                  <c:v>9998</c:v>
                </c:pt>
                <c:pt idx="841">
                  <c:v>9998</c:v>
                </c:pt>
                <c:pt idx="842">
                  <c:v>10012</c:v>
                </c:pt>
                <c:pt idx="843">
                  <c:v>10049</c:v>
                </c:pt>
                <c:pt idx="844">
                  <c:v>10049</c:v>
                </c:pt>
                <c:pt idx="845">
                  <c:v>10082</c:v>
                </c:pt>
                <c:pt idx="846">
                  <c:v>10082</c:v>
                </c:pt>
                <c:pt idx="847">
                  <c:v>10082</c:v>
                </c:pt>
                <c:pt idx="848">
                  <c:v>10216</c:v>
                </c:pt>
                <c:pt idx="849">
                  <c:v>10216</c:v>
                </c:pt>
                <c:pt idx="850">
                  <c:v>10216</c:v>
                </c:pt>
                <c:pt idx="851">
                  <c:v>10247</c:v>
                </c:pt>
                <c:pt idx="852">
                  <c:v>10344</c:v>
                </c:pt>
                <c:pt idx="853">
                  <c:v>10368</c:v>
                </c:pt>
                <c:pt idx="854">
                  <c:v>10412</c:v>
                </c:pt>
                <c:pt idx="855">
                  <c:v>10412</c:v>
                </c:pt>
                <c:pt idx="856">
                  <c:v>10490</c:v>
                </c:pt>
                <c:pt idx="857">
                  <c:v>10490</c:v>
                </c:pt>
                <c:pt idx="858">
                  <c:v>10542</c:v>
                </c:pt>
                <c:pt idx="859">
                  <c:v>10569</c:v>
                </c:pt>
                <c:pt idx="860">
                  <c:v>10816</c:v>
                </c:pt>
                <c:pt idx="861">
                  <c:v>10824</c:v>
                </c:pt>
                <c:pt idx="862">
                  <c:v>10824</c:v>
                </c:pt>
                <c:pt idx="863">
                  <c:v>10824</c:v>
                </c:pt>
                <c:pt idx="864">
                  <c:v>11029</c:v>
                </c:pt>
                <c:pt idx="865">
                  <c:v>11213</c:v>
                </c:pt>
                <c:pt idx="866">
                  <c:v>11339</c:v>
                </c:pt>
                <c:pt idx="867">
                  <c:v>11378</c:v>
                </c:pt>
                <c:pt idx="868">
                  <c:v>11406</c:v>
                </c:pt>
                <c:pt idx="869">
                  <c:v>11610</c:v>
                </c:pt>
                <c:pt idx="870">
                  <c:v>11641</c:v>
                </c:pt>
                <c:pt idx="871">
                  <c:v>11856</c:v>
                </c:pt>
                <c:pt idx="872">
                  <c:v>11906</c:v>
                </c:pt>
                <c:pt idx="873">
                  <c:v>11910</c:v>
                </c:pt>
                <c:pt idx="874">
                  <c:v>11960</c:v>
                </c:pt>
                <c:pt idx="875">
                  <c:v>12130</c:v>
                </c:pt>
                <c:pt idx="876">
                  <c:v>12195</c:v>
                </c:pt>
                <c:pt idx="877">
                  <c:v>12223</c:v>
                </c:pt>
                <c:pt idx="878">
                  <c:v>12223</c:v>
                </c:pt>
                <c:pt idx="879">
                  <c:v>12262</c:v>
                </c:pt>
                <c:pt idx="880">
                  <c:v>12282.5</c:v>
                </c:pt>
                <c:pt idx="881">
                  <c:v>12436</c:v>
                </c:pt>
                <c:pt idx="882">
                  <c:v>12572</c:v>
                </c:pt>
              </c:numCache>
            </c:numRef>
          </c:xVal>
          <c:yVal>
            <c:numRef>
              <c:f>'Active 1'!$I$21:$I$975</c:f>
              <c:numCache>
                <c:formatCode>General</c:formatCode>
                <c:ptCount val="955"/>
                <c:pt idx="194">
                  <c:v>-9.039689051132882E-2</c:v>
                </c:pt>
                <c:pt idx="197">
                  <c:v>-8.1720819951442536E-2</c:v>
                </c:pt>
                <c:pt idx="198">
                  <c:v>-7.5893163018918131E-2</c:v>
                </c:pt>
                <c:pt idx="199">
                  <c:v>-7.3877771290426608E-2</c:v>
                </c:pt>
                <c:pt idx="206">
                  <c:v>-7.0317138684913516E-2</c:v>
                </c:pt>
                <c:pt idx="207">
                  <c:v>-7.2416019465890713E-2</c:v>
                </c:pt>
                <c:pt idx="209">
                  <c:v>-7.5178613144089468E-2</c:v>
                </c:pt>
                <c:pt idx="211">
                  <c:v>-7.6461029195343144E-2</c:v>
                </c:pt>
                <c:pt idx="213">
                  <c:v>-7.2445637466444168E-2</c:v>
                </c:pt>
                <c:pt idx="214">
                  <c:v>-7.6728053529222962E-2</c:v>
                </c:pt>
                <c:pt idx="218">
                  <c:v>-7.2865413625549991E-2</c:v>
                </c:pt>
                <c:pt idx="220">
                  <c:v>-7.056760584237054E-2</c:v>
                </c:pt>
                <c:pt idx="238">
                  <c:v>-5.4491119226440787E-2</c:v>
                </c:pt>
                <c:pt idx="242">
                  <c:v>-5.4260243305179756E-2</c:v>
                </c:pt>
                <c:pt idx="243">
                  <c:v>-5.6683284674363676E-2</c:v>
                </c:pt>
                <c:pt idx="244">
                  <c:v>-5.0134917270042934E-2</c:v>
                </c:pt>
                <c:pt idx="245">
                  <c:v>-4.8262343065289315E-2</c:v>
                </c:pt>
                <c:pt idx="246">
                  <c:v>-5.1375450122577604E-2</c:v>
                </c:pt>
                <c:pt idx="247">
                  <c:v>-4.0740189782809466E-2</c:v>
                </c:pt>
                <c:pt idx="248">
                  <c:v>-4.5426990262058098E-2</c:v>
                </c:pt>
                <c:pt idx="249">
                  <c:v>-4.5266542576428037E-2</c:v>
                </c:pt>
                <c:pt idx="250">
                  <c:v>-4.069401459855726E-2</c:v>
                </c:pt>
                <c:pt idx="251">
                  <c:v>-4.954895863920683E-2</c:v>
                </c:pt>
                <c:pt idx="252">
                  <c:v>-3.9396206811943557E-2</c:v>
                </c:pt>
                <c:pt idx="253">
                  <c:v>-3.767862287349999E-2</c:v>
                </c:pt>
                <c:pt idx="255">
                  <c:v>-5.1815982966218144E-2</c:v>
                </c:pt>
                <c:pt idx="256">
                  <c:v>-4.0380815080425236E-2</c:v>
                </c:pt>
                <c:pt idx="257">
                  <c:v>-4.4235759123694152E-2</c:v>
                </c:pt>
                <c:pt idx="258">
                  <c:v>-4.4083007298468146E-2</c:v>
                </c:pt>
                <c:pt idx="259">
                  <c:v>-5.1456608278385829E-2</c:v>
                </c:pt>
                <c:pt idx="260">
                  <c:v>-4.2288464719604235E-2</c:v>
                </c:pt>
                <c:pt idx="261">
                  <c:v>-4.2959873477229849E-2</c:v>
                </c:pt>
                <c:pt idx="262">
                  <c:v>-5.4814817522128578E-2</c:v>
                </c:pt>
                <c:pt idx="263">
                  <c:v>-4.063128223788226E-2</c:v>
                </c:pt>
                <c:pt idx="264">
                  <c:v>-4.6196114359190688E-2</c:v>
                </c:pt>
                <c:pt idx="265">
                  <c:v>-3.9196114354126621E-2</c:v>
                </c:pt>
                <c:pt idx="266">
                  <c:v>-4.1600498785555828E-2</c:v>
                </c:pt>
                <c:pt idx="267">
                  <c:v>-4.2882914836809505E-2</c:v>
                </c:pt>
                <c:pt idx="268">
                  <c:v>-4.372246715502115E-2</c:v>
                </c:pt>
                <c:pt idx="269">
                  <c:v>-4.372246715502115E-2</c:v>
                </c:pt>
                <c:pt idx="270">
                  <c:v>-4.3722467147745192E-2</c:v>
                </c:pt>
                <c:pt idx="271">
                  <c:v>-4.2852131387917325E-2</c:v>
                </c:pt>
                <c:pt idx="272">
                  <c:v>-4.1836739655991551E-2</c:v>
                </c:pt>
                <c:pt idx="273">
                  <c:v>-4.469168369541876E-2</c:v>
                </c:pt>
                <c:pt idx="274">
                  <c:v>-4.3119155721797142E-2</c:v>
                </c:pt>
                <c:pt idx="275">
                  <c:v>-4.2401571772643365E-2</c:v>
                </c:pt>
                <c:pt idx="276">
                  <c:v>-4.4103763990278821E-2</c:v>
                </c:pt>
                <c:pt idx="277">
                  <c:v>-4.2241124087013304E-2</c:v>
                </c:pt>
                <c:pt idx="279">
                  <c:v>-4.1316917282529175E-2</c:v>
                </c:pt>
                <c:pt idx="280">
                  <c:v>-4.1316917282529175E-2</c:v>
                </c:pt>
                <c:pt idx="281">
                  <c:v>-4.1316917275253218E-2</c:v>
                </c:pt>
                <c:pt idx="282">
                  <c:v>-4.1071815088798758E-2</c:v>
                </c:pt>
                <c:pt idx="283">
                  <c:v>-3.107181508676149E-2</c:v>
                </c:pt>
                <c:pt idx="284">
                  <c:v>-4.2354231140052434E-2</c:v>
                </c:pt>
                <c:pt idx="285">
                  <c:v>-5.1209175180702005E-2</c:v>
                </c:pt>
                <c:pt idx="286">
                  <c:v>-4.4895975668623578E-2</c:v>
                </c:pt>
                <c:pt idx="287">
                  <c:v>-3.8010248179489281E-2</c:v>
                </c:pt>
                <c:pt idx="288">
                  <c:v>-4.1292664231150411E-2</c:v>
                </c:pt>
                <c:pt idx="289">
                  <c:v>-4.3430024335975759E-2</c:v>
                </c:pt>
                <c:pt idx="290">
                  <c:v>-4.6101433086732868E-2</c:v>
                </c:pt>
                <c:pt idx="292">
                  <c:v>-4.2383849147881847E-2</c:v>
                </c:pt>
                <c:pt idx="294">
                  <c:v>-4.2070649637025781E-2</c:v>
                </c:pt>
                <c:pt idx="303">
                  <c:v>-3.8328812654071953E-2</c:v>
                </c:pt>
                <c:pt idx="304">
                  <c:v>-3.8733197077817749E-2</c:v>
                </c:pt>
                <c:pt idx="305">
                  <c:v>-3.8733197077817749E-2</c:v>
                </c:pt>
                <c:pt idx="307">
                  <c:v>-3.5733197080844548E-2</c:v>
                </c:pt>
                <c:pt idx="309">
                  <c:v>-4.0435389295453206E-2</c:v>
                </c:pt>
                <c:pt idx="310">
                  <c:v>-3.8435389295045752E-2</c:v>
                </c:pt>
                <c:pt idx="311">
                  <c:v>-3.8435389295045752E-2</c:v>
                </c:pt>
                <c:pt idx="312">
                  <c:v>-3.5404605834628455E-2</c:v>
                </c:pt>
                <c:pt idx="314">
                  <c:v>-3.9778206810296979E-2</c:v>
                </c:pt>
                <c:pt idx="322">
                  <c:v>-3.7983664231433067E-2</c:v>
                </c:pt>
                <c:pt idx="323">
                  <c:v>-4.1838608274701983E-2</c:v>
                </c:pt>
                <c:pt idx="330">
                  <c:v>-3.7263749392877799E-2</c:v>
                </c:pt>
                <c:pt idx="331">
                  <c:v>-3.6263749396312051E-2</c:v>
                </c:pt>
                <c:pt idx="332">
                  <c:v>-3.5263749392470345E-2</c:v>
                </c:pt>
                <c:pt idx="335">
                  <c:v>-3.0423031632381026E-2</c:v>
                </c:pt>
                <c:pt idx="336">
                  <c:v>-2.9674664227059111E-2</c:v>
                </c:pt>
                <c:pt idx="337">
                  <c:v>-2.7674664233927615E-2</c:v>
                </c:pt>
                <c:pt idx="338">
                  <c:v>-2.9926296840130817E-2</c:v>
                </c:pt>
                <c:pt idx="339">
                  <c:v>-2.9284506083058659E-2</c:v>
                </c:pt>
                <c:pt idx="340">
                  <c:v>-3.3566922138561495E-2</c:v>
                </c:pt>
                <c:pt idx="342">
                  <c:v>-2.8832781019445974E-2</c:v>
                </c:pt>
                <c:pt idx="346">
                  <c:v>-2.477121411357075E-2</c:v>
                </c:pt>
                <c:pt idx="347">
                  <c:v>-3.2038238437962718E-2</c:v>
                </c:pt>
                <c:pt idx="348">
                  <c:v>-3.103823844139697E-2</c:v>
                </c:pt>
                <c:pt idx="349">
                  <c:v>-3.0038238444831222E-2</c:v>
                </c:pt>
                <c:pt idx="350">
                  <c:v>-2.4038238443608861E-2</c:v>
                </c:pt>
                <c:pt idx="351">
                  <c:v>-2.1038238439359702E-2</c:v>
                </c:pt>
                <c:pt idx="352">
                  <c:v>-3.0411839412408881E-2</c:v>
                </c:pt>
                <c:pt idx="353">
                  <c:v>-3.1098639898118563E-2</c:v>
                </c:pt>
                <c:pt idx="354">
                  <c:v>-2.9800832118780818E-2</c:v>
                </c:pt>
                <c:pt idx="358">
                  <c:v>-1.2477605836465955E-2</c:v>
                </c:pt>
                <c:pt idx="359">
                  <c:v>-2.1042437954747584E-2</c:v>
                </c:pt>
                <c:pt idx="360">
                  <c:v>-1.7462214113038499E-2</c:v>
                </c:pt>
                <c:pt idx="361">
                  <c:v>-2.2164406327647157E-2</c:v>
                </c:pt>
                <c:pt idx="362">
                  <c:v>-2.1729238447733223E-2</c:v>
                </c:pt>
                <c:pt idx="363">
                  <c:v>-1.9621496343461331E-2</c:v>
                </c:pt>
                <c:pt idx="365">
                  <c:v>-2.5606104616599623E-2</c:v>
                </c:pt>
                <c:pt idx="366">
                  <c:v>-1.9292905111797154E-2</c:v>
                </c:pt>
                <c:pt idx="367">
                  <c:v>-1.4933530408598017E-2</c:v>
                </c:pt>
                <c:pt idx="368">
                  <c:v>-1.5154379558225628E-2</c:v>
                </c:pt>
                <c:pt idx="369">
                  <c:v>-1.5688428218709305E-2</c:v>
                </c:pt>
                <c:pt idx="370">
                  <c:v>-1.4810396591201425E-2</c:v>
                </c:pt>
                <c:pt idx="371">
                  <c:v>-2.1092812647111714E-2</c:v>
                </c:pt>
                <c:pt idx="372">
                  <c:v>-1.4657644765975419E-2</c:v>
                </c:pt>
                <c:pt idx="374">
                  <c:v>-1.2969678828085307E-2</c:v>
                </c:pt>
                <c:pt idx="375">
                  <c:v>-1.2488335763919167E-2</c:v>
                </c:pt>
                <c:pt idx="376">
                  <c:v>-1.2472944035835098E-2</c:v>
                </c:pt>
                <c:pt idx="377">
                  <c:v>-9.0146885631838813E-3</c:v>
                </c:pt>
                <c:pt idx="378">
                  <c:v>-1.0442160586535465E-2</c:v>
                </c:pt>
                <c:pt idx="379">
                  <c:v>-1.242676885885885E-2</c:v>
                </c:pt>
                <c:pt idx="380">
                  <c:v>-2.2817128919996321E-3</c:v>
                </c:pt>
                <c:pt idx="381">
                  <c:v>-1.8983905101777054E-2</c:v>
                </c:pt>
                <c:pt idx="382">
                  <c:v>-7.9839051031740382E-3</c:v>
                </c:pt>
                <c:pt idx="383">
                  <c:v>-1.3113569337292574E-2</c:v>
                </c:pt>
                <c:pt idx="384">
                  <c:v>-1.2663009729294572E-2</c:v>
                </c:pt>
                <c:pt idx="385">
                  <c:v>-1.1663009725452866E-2</c:v>
                </c:pt>
                <c:pt idx="386">
                  <c:v>-1.2502562043664511E-2</c:v>
                </c:pt>
                <c:pt idx="387">
                  <c:v>-1.0349810218031053E-2</c:v>
                </c:pt>
                <c:pt idx="388">
                  <c:v>-1.2204754260892514E-2</c:v>
                </c:pt>
                <c:pt idx="389">
                  <c:v>-1.1487170311738737E-2</c:v>
                </c:pt>
                <c:pt idx="390">
                  <c:v>-1.1899250610440504E-2</c:v>
                </c:pt>
                <c:pt idx="391">
                  <c:v>-1.0899250606598798E-2</c:v>
                </c:pt>
                <c:pt idx="393">
                  <c:v>-9.319026765297167E-3</c:v>
                </c:pt>
                <c:pt idx="396">
                  <c:v>-1.2723411193292122E-2</c:v>
                </c:pt>
                <c:pt idx="397">
                  <c:v>-2.4364036493352614E-2</c:v>
                </c:pt>
                <c:pt idx="398">
                  <c:v>-1.2043141119647771E-2</c:v>
                </c:pt>
                <c:pt idx="399">
                  <c:v>-1.3470613135723397E-2</c:v>
                </c:pt>
                <c:pt idx="400">
                  <c:v>-1.3584885637101252E-2</c:v>
                </c:pt>
                <c:pt idx="401">
                  <c:v>-9.3936544944881462E-3</c:v>
                </c:pt>
                <c:pt idx="402">
                  <c:v>-5.6760705629130825E-3</c:v>
                </c:pt>
                <c:pt idx="403">
                  <c:v>-1.6470566908537876E-2</c:v>
                </c:pt>
                <c:pt idx="404">
                  <c:v>-9.3705669132759795E-3</c:v>
                </c:pt>
                <c:pt idx="405">
                  <c:v>-8.3705669094342738E-3</c:v>
                </c:pt>
                <c:pt idx="406">
                  <c:v>-9.2101192203699611E-3</c:v>
                </c:pt>
                <c:pt idx="407">
                  <c:v>-9.7749513370217755E-3</c:v>
                </c:pt>
                <c:pt idx="408">
                  <c:v>-1.0629895376041532E-2</c:v>
                </c:pt>
                <c:pt idx="409">
                  <c:v>-9.6298953794757836E-3</c:v>
                </c:pt>
                <c:pt idx="410">
                  <c:v>-5.6298953786608763E-3</c:v>
                </c:pt>
                <c:pt idx="411">
                  <c:v>-6.1947274953126907E-3</c:v>
                </c:pt>
                <c:pt idx="412">
                  <c:v>-9.5991119160316885E-3</c:v>
                </c:pt>
                <c:pt idx="413">
                  <c:v>-1.202658393594902E-2</c:v>
                </c:pt>
                <c:pt idx="414">
                  <c:v>-8.0265839424100704E-3</c:v>
                </c:pt>
                <c:pt idx="415">
                  <c:v>-5.5837201871327125E-3</c:v>
                </c:pt>
                <c:pt idx="416">
                  <c:v>-8.0111922143260017E-3</c:v>
                </c:pt>
                <c:pt idx="418">
                  <c:v>-4.8661362525308505E-3</c:v>
                </c:pt>
                <c:pt idx="419">
                  <c:v>-5.2936082647647709E-3</c:v>
                </c:pt>
                <c:pt idx="420">
                  <c:v>-7.5683284594560973E-3</c:v>
                </c:pt>
                <c:pt idx="421">
                  <c:v>-7.6826009681099094E-3</c:v>
                </c:pt>
                <c:pt idx="422">
                  <c:v>-6.8199610686860979E-3</c:v>
                </c:pt>
                <c:pt idx="423">
                  <c:v>-6.3694014606880955E-3</c:v>
                </c:pt>
                <c:pt idx="424">
                  <c:v>-4.2770510917762294E-3</c:v>
                </c:pt>
                <c:pt idx="425">
                  <c:v>-7.8034038888290524E-3</c:v>
                </c:pt>
                <c:pt idx="426">
                  <c:v>-3.0858199461363256E-3</c:v>
                </c:pt>
                <c:pt idx="427">
                  <c:v>-4.3633333552861586E-4</c:v>
                </c:pt>
                <c:pt idx="429">
                  <c:v>-3.794542579271365E-3</c:v>
                </c:pt>
                <c:pt idx="430">
                  <c:v>-1.5391720808111131E-5</c:v>
                </c:pt>
                <c:pt idx="431">
                  <c:v>0</c:v>
                </c:pt>
                <c:pt idx="433">
                  <c:v>4.5198223888291977E-3</c:v>
                </c:pt>
                <c:pt idx="434">
                  <c:v>5.9857737287529744E-3</c:v>
                </c:pt>
                <c:pt idx="435">
                  <c:v>1.2835815068683587E-3</c:v>
                </c:pt>
                <c:pt idx="436">
                  <c:v>2.2835815107100643E-3</c:v>
                </c:pt>
                <c:pt idx="438">
                  <c:v>4.9099805328296497E-3</c:v>
                </c:pt>
                <c:pt idx="439">
                  <c:v>5.6583479381515644E-3</c:v>
                </c:pt>
                <c:pt idx="440">
                  <c:v>8.9034501288551837E-3</c:v>
                </c:pt>
                <c:pt idx="441">
                  <c:v>1.1063897814892698E-2</c:v>
                </c:pt>
                <c:pt idx="442">
                  <c:v>-6.2290267669595778E-4</c:v>
                </c:pt>
                <c:pt idx="443">
                  <c:v>1.0377097321907058E-2</c:v>
                </c:pt>
                <c:pt idx="444">
                  <c:v>1.0110072995303199E-2</c:v>
                </c:pt>
                <c:pt idx="445">
                  <c:v>1.0682600972359069E-2</c:v>
                </c:pt>
                <c:pt idx="446">
                  <c:v>1.1827656933746766E-2</c:v>
                </c:pt>
                <c:pt idx="447">
                  <c:v>8.7133844281197526E-3</c:v>
                </c:pt>
                <c:pt idx="448">
                  <c:v>1.1011192218575161E-2</c:v>
                </c:pt>
                <c:pt idx="449">
                  <c:v>1.0156248179555405E-2</c:v>
                </c:pt>
                <c:pt idx="450">
                  <c:v>1.2728776157018729E-2</c:v>
                </c:pt>
                <c:pt idx="451">
                  <c:v>1.3187031632696744E-2</c:v>
                </c:pt>
                <c:pt idx="452">
                  <c:v>1.4683766428788658E-2</c:v>
                </c:pt>
                <c:pt idx="453">
                  <c:v>1.5683766425354406E-2</c:v>
                </c:pt>
                <c:pt idx="454">
                  <c:v>1.8683766422327608E-2</c:v>
                </c:pt>
                <c:pt idx="455">
                  <c:v>1.8134326033759862E-2</c:v>
                </c:pt>
                <c:pt idx="456">
                  <c:v>1.8905781020293944E-2</c:v>
                </c:pt>
                <c:pt idx="457">
                  <c:v>1.0638756692060269E-2</c:v>
                </c:pt>
                <c:pt idx="458">
                  <c:v>1.8936564476462081E-2</c:v>
                </c:pt>
                <c:pt idx="459">
                  <c:v>1.7806900243158452E-2</c:v>
                </c:pt>
                <c:pt idx="460">
                  <c:v>2.0967347933037672E-2</c:v>
                </c:pt>
                <c:pt idx="461">
                  <c:v>2.0539875913527794E-2</c:v>
                </c:pt>
                <c:pt idx="462">
                  <c:v>2.0715715334517881E-2</c:v>
                </c:pt>
                <c:pt idx="463">
                  <c:v>2.1731107059167698E-2</c:v>
                </c:pt>
                <c:pt idx="464">
                  <c:v>1.4746498789463658E-2</c:v>
                </c:pt>
                <c:pt idx="465">
                  <c:v>1.4777282238355838E-2</c:v>
                </c:pt>
                <c:pt idx="466">
                  <c:v>2.1777282243419904E-2</c:v>
                </c:pt>
                <c:pt idx="467">
                  <c:v>2.2777282239985652E-2</c:v>
                </c:pt>
                <c:pt idx="468">
                  <c:v>2.7777282237366308E-2</c:v>
                </c:pt>
                <c:pt idx="469">
                  <c:v>2.280806569615379E-2</c:v>
                </c:pt>
                <c:pt idx="470">
                  <c:v>2.4289408756885678E-2</c:v>
                </c:pt>
                <c:pt idx="471">
                  <c:v>2.3037776161800139E-2</c:v>
                </c:pt>
                <c:pt idx="472">
                  <c:v>2.6198223851679359E-2</c:v>
                </c:pt>
                <c:pt idx="473">
                  <c:v>1.5679566909966525E-2</c:v>
                </c:pt>
                <c:pt idx="474">
                  <c:v>2.0679566914623138E-2</c:v>
                </c:pt>
                <c:pt idx="475">
                  <c:v>2.5679566912003793E-2</c:v>
                </c:pt>
                <c:pt idx="476">
                  <c:v>2.7557598543353379E-2</c:v>
                </c:pt>
                <c:pt idx="477">
                  <c:v>2.4992766426294111E-2</c:v>
                </c:pt>
                <c:pt idx="478">
                  <c:v>2.5572990271029994E-2</c:v>
                </c:pt>
                <c:pt idx="479">
                  <c:v>2.2145518254546914E-2</c:v>
                </c:pt>
                <c:pt idx="480">
                  <c:v>2.6619165459123906E-2</c:v>
                </c:pt>
                <c:pt idx="481">
                  <c:v>3.0367532846867107E-2</c:v>
                </c:pt>
                <c:pt idx="482">
                  <c:v>2.6382924574136268E-2</c:v>
                </c:pt>
                <c:pt idx="483">
                  <c:v>2.5963148422306404E-2</c:v>
                </c:pt>
                <c:pt idx="484">
                  <c:v>2.9551068131695502E-2</c:v>
                </c:pt>
                <c:pt idx="485">
                  <c:v>2.7925834554480389E-2</c:v>
                </c:pt>
                <c:pt idx="486">
                  <c:v>2.7788474457338452E-2</c:v>
                </c:pt>
                <c:pt idx="487">
                  <c:v>2.9506058403057978E-2</c:v>
                </c:pt>
                <c:pt idx="488">
                  <c:v>3.1506058403465431E-2</c:v>
                </c:pt>
                <c:pt idx="489">
                  <c:v>3.6506058400846086E-2</c:v>
                </c:pt>
                <c:pt idx="490">
                  <c:v>3.2658810225257184E-2</c:v>
                </c:pt>
                <c:pt idx="491">
                  <c:v>3.0376394170161802E-2</c:v>
                </c:pt>
                <c:pt idx="492">
                  <c:v>3.209397810860537E-2</c:v>
                </c:pt>
                <c:pt idx="493">
                  <c:v>3.1117065700527746E-2</c:v>
                </c:pt>
                <c:pt idx="494">
                  <c:v>3.0689593673741911E-2</c:v>
                </c:pt>
                <c:pt idx="495">
                  <c:v>3.1407177622895688E-2</c:v>
                </c:pt>
                <c:pt idx="496">
                  <c:v>3.3269817518885247E-2</c:v>
                </c:pt>
                <c:pt idx="497">
                  <c:v>3.0850041366647929E-2</c:v>
                </c:pt>
                <c:pt idx="498">
                  <c:v>2.7147849155880976E-2</c:v>
                </c:pt>
                <c:pt idx="499">
                  <c:v>3.1147849156695884E-2</c:v>
                </c:pt>
                <c:pt idx="500">
                  <c:v>2.9163240884372499E-2</c:v>
                </c:pt>
                <c:pt idx="501">
                  <c:v>3.0880824822816066E-2</c:v>
                </c:pt>
                <c:pt idx="502">
                  <c:v>3.3178632605995517E-2</c:v>
                </c:pt>
                <c:pt idx="504">
                  <c:v>3.4538007297669537E-2</c:v>
                </c:pt>
                <c:pt idx="505">
                  <c:v>3.7690759127144702E-2</c:v>
                </c:pt>
                <c:pt idx="506">
                  <c:v>3.2439126531244256E-2</c:v>
                </c:pt>
                <c:pt idx="507">
                  <c:v>3.0614965944550931E-2</c:v>
                </c:pt>
                <c:pt idx="508">
                  <c:v>3.5050133825279772E-2</c:v>
                </c:pt>
                <c:pt idx="509">
                  <c:v>3.3065525552956387E-2</c:v>
                </c:pt>
                <c:pt idx="510">
                  <c:v>3.2928165455814451E-2</c:v>
                </c:pt>
                <c:pt idx="511">
                  <c:v>3.4500693436712027E-2</c:v>
                </c:pt>
                <c:pt idx="512">
                  <c:v>2.994355717964936E-2</c:v>
                </c:pt>
                <c:pt idx="513">
                  <c:v>2.9378725062997546E-2</c:v>
                </c:pt>
                <c:pt idx="514">
                  <c:v>3.3974340636632405E-2</c:v>
                </c:pt>
                <c:pt idx="515">
                  <c:v>3.1722708037705161E-2</c:v>
                </c:pt>
                <c:pt idx="516">
                  <c:v>3.47534914908465E-2</c:v>
                </c:pt>
                <c:pt idx="517">
                  <c:v>3.5753491487412248E-2</c:v>
                </c:pt>
                <c:pt idx="518">
                  <c:v>4.3066690996056423E-2</c:v>
                </c:pt>
                <c:pt idx="519">
                  <c:v>3.8815058396721724E-2</c:v>
                </c:pt>
                <c:pt idx="520">
                  <c:v>3.9892017033707816E-2</c:v>
                </c:pt>
                <c:pt idx="521">
                  <c:v>3.6342576648166869E-2</c:v>
                </c:pt>
                <c:pt idx="522">
                  <c:v>4.0800832124659792E-2</c:v>
                </c:pt>
                <c:pt idx="523">
                  <c:v>3.3518416057631839E-2</c:v>
                </c:pt>
                <c:pt idx="524">
                  <c:v>3.95184160588542E-2</c:v>
                </c:pt>
                <c:pt idx="525">
                  <c:v>3.8808527984656394E-2</c:v>
                </c:pt>
                <c:pt idx="526">
                  <c:v>3.3388751828169916E-2</c:v>
                </c:pt>
                <c:pt idx="527">
                  <c:v>4.106132603919832E-2</c:v>
                </c:pt>
                <c:pt idx="528">
                  <c:v>3.7641549883119296E-2</c:v>
                </c:pt>
                <c:pt idx="529">
                  <c:v>4.4405309003195725E-2</c:v>
                </c:pt>
                <c:pt idx="530">
                  <c:v>4.0718508520512842E-2</c:v>
                </c:pt>
                <c:pt idx="531">
                  <c:v>4.3902043798880186E-2</c:v>
                </c:pt>
                <c:pt idx="532">
                  <c:v>4.3619627744192258E-2</c:v>
                </c:pt>
                <c:pt idx="533">
                  <c:v>4.4619627740758006E-2</c:v>
                </c:pt>
                <c:pt idx="534">
                  <c:v>4.4497659371700138E-2</c:v>
                </c:pt>
                <c:pt idx="535">
                  <c:v>4.7215243313985411E-2</c:v>
                </c:pt>
                <c:pt idx="536">
                  <c:v>4.5360299278399907E-2</c:v>
                </c:pt>
                <c:pt idx="537">
                  <c:v>4.7528442824841477E-2</c:v>
                </c:pt>
                <c:pt idx="538">
                  <c:v>4.3246026769338641E-2</c:v>
                </c:pt>
                <c:pt idx="539">
                  <c:v>4.4711978109262418E-2</c:v>
                </c:pt>
                <c:pt idx="540">
                  <c:v>4.6857034067215864E-2</c:v>
                </c:pt>
                <c:pt idx="541">
                  <c:v>4.6162537713826168E-2</c:v>
                </c:pt>
                <c:pt idx="542">
                  <c:v>4.602517762396019E-2</c:v>
                </c:pt>
                <c:pt idx="543">
                  <c:v>4.7322985403297935E-2</c:v>
                </c:pt>
                <c:pt idx="544">
                  <c:v>4.7338377131382003E-2</c:v>
                </c:pt>
                <c:pt idx="545">
                  <c:v>4.6491128960042261E-2</c:v>
                </c:pt>
                <c:pt idx="546">
                  <c:v>4.7071352804778144E-2</c:v>
                </c:pt>
                <c:pt idx="547">
                  <c:v>4.6231800493842456E-2</c:v>
                </c:pt>
                <c:pt idx="548">
                  <c:v>4.6949384428444318E-2</c:v>
                </c:pt>
                <c:pt idx="549">
                  <c:v>4.4980167884205002E-2</c:v>
                </c:pt>
                <c:pt idx="550">
                  <c:v>4.4415335767553188E-2</c:v>
                </c:pt>
                <c:pt idx="551">
                  <c:v>4.5430727499478962E-2</c:v>
                </c:pt>
                <c:pt idx="552">
                  <c:v>4.4591175181267317E-2</c:v>
                </c:pt>
                <c:pt idx="553">
                  <c:v>4.7591175185516477E-2</c:v>
                </c:pt>
                <c:pt idx="554">
                  <c:v>4.6308759126986843E-2</c:v>
                </c:pt>
                <c:pt idx="555">
                  <c:v>4.263735036511207E-2</c:v>
                </c:pt>
                <c:pt idx="556">
                  <c:v>4.8668133822502568E-2</c:v>
                </c:pt>
                <c:pt idx="557">
                  <c:v>4.869122141826665E-2</c:v>
                </c:pt>
                <c:pt idx="558">
                  <c:v>4.6836277375405189E-2</c:v>
                </c:pt>
                <c:pt idx="559">
                  <c:v>4.7569253045367077E-2</c:v>
                </c:pt>
                <c:pt idx="560">
                  <c:v>5.4729700736061204E-2</c:v>
                </c:pt>
                <c:pt idx="561">
                  <c:v>5.6729700736468658E-2</c:v>
                </c:pt>
                <c:pt idx="562">
                  <c:v>4.649345985671971E-2</c:v>
                </c:pt>
                <c:pt idx="563">
                  <c:v>4.9363795624230988E-2</c:v>
                </c:pt>
                <c:pt idx="564">
                  <c:v>4.252424331207294E-2</c:v>
                </c:pt>
                <c:pt idx="565">
                  <c:v>4.3524243308638688E-2</c:v>
                </c:pt>
                <c:pt idx="566">
                  <c:v>4.7524243309453595E-2</c:v>
                </c:pt>
                <c:pt idx="567">
                  <c:v>4.5852834555262234E-2</c:v>
                </c:pt>
                <c:pt idx="568">
                  <c:v>4.5852834555262234E-2</c:v>
                </c:pt>
                <c:pt idx="569">
                  <c:v>4.7005586377053987E-2</c:v>
                </c:pt>
                <c:pt idx="570">
                  <c:v>4.4868226279504597E-2</c:v>
                </c:pt>
                <c:pt idx="571">
                  <c:v>5.5212209255842026E-2</c:v>
                </c:pt>
                <c:pt idx="572">
                  <c:v>4.7242992710380349E-2</c:v>
                </c:pt>
                <c:pt idx="573">
                  <c:v>4.6281472023110837E-2</c:v>
                </c:pt>
                <c:pt idx="574">
                  <c:v>4.7602367398212664E-2</c:v>
                </c:pt>
                <c:pt idx="575">
                  <c:v>4.8785902683448512E-2</c:v>
                </c:pt>
                <c:pt idx="576">
                  <c:v>5.0785902683855966E-2</c:v>
                </c:pt>
                <c:pt idx="577">
                  <c:v>5.014527738239849E-2</c:v>
                </c:pt>
                <c:pt idx="578">
                  <c:v>5.1145277378964238E-2</c:v>
                </c:pt>
                <c:pt idx="579">
                  <c:v>5.5862861321656965E-2</c:v>
                </c:pt>
                <c:pt idx="580">
                  <c:v>4.3443085160106421E-2</c:v>
                </c:pt>
                <c:pt idx="581">
                  <c:v>4.5100267641828395E-2</c:v>
                </c:pt>
                <c:pt idx="582">
                  <c:v>4.5451946476532612E-2</c:v>
                </c:pt>
                <c:pt idx="583">
                  <c:v>4.5314586379390676E-2</c:v>
                </c:pt>
                <c:pt idx="584">
                  <c:v>4.6627785886812489E-2</c:v>
                </c:pt>
                <c:pt idx="585">
                  <c:v>4.5925593680294696E-2</c:v>
                </c:pt>
                <c:pt idx="586">
                  <c:v>4.2246489058015868E-2</c:v>
                </c:pt>
                <c:pt idx="587">
                  <c:v>4.1689352809044067E-2</c:v>
                </c:pt>
                <c:pt idx="588">
                  <c:v>4.9406936741434038E-2</c:v>
                </c:pt>
                <c:pt idx="589">
                  <c:v>4.3704744530259632E-2</c:v>
                </c:pt>
                <c:pt idx="590">
                  <c:v>4.1857496355078183E-2</c:v>
                </c:pt>
                <c:pt idx="591">
                  <c:v>3.9797094897949137E-2</c:v>
                </c:pt>
                <c:pt idx="592">
                  <c:v>4.4545462289534044E-2</c:v>
                </c:pt>
                <c:pt idx="593">
                  <c:v>4.2721301702840719E-2</c:v>
                </c:pt>
                <c:pt idx="594">
                  <c:v>4.4171861314680427E-2</c:v>
                </c:pt>
                <c:pt idx="595">
                  <c:v>4.0218036505393684E-2</c:v>
                </c:pt>
                <c:pt idx="596">
                  <c:v>4.1790564479015302E-2</c:v>
                </c:pt>
                <c:pt idx="597">
                  <c:v>4.6790564483671915E-2</c:v>
                </c:pt>
                <c:pt idx="598">
                  <c:v>4.2088372269063257E-2</c:v>
                </c:pt>
                <c:pt idx="599">
                  <c:v>4.1592802925151773E-2</c:v>
                </c:pt>
                <c:pt idx="600">
                  <c:v>4.37609464788693E-2</c:v>
                </c:pt>
                <c:pt idx="601">
                  <c:v>4.321920195070561E-2</c:v>
                </c:pt>
                <c:pt idx="602">
                  <c:v>4.3990656937239692E-2</c:v>
                </c:pt>
                <c:pt idx="603">
                  <c:v>4.1029136256838683E-2</c:v>
                </c:pt>
                <c:pt idx="604">
                  <c:v>4.089947202737676E-2</c:v>
                </c:pt>
                <c:pt idx="605">
                  <c:v>4.1059919713006821E-2</c:v>
                </c:pt>
                <c:pt idx="606">
                  <c:v>4.4059919709980022E-2</c:v>
                </c:pt>
                <c:pt idx="607">
                  <c:v>4.3075311441498343E-2</c:v>
                </c:pt>
                <c:pt idx="608">
                  <c:v>4.1167661802319344E-2</c:v>
                </c:pt>
                <c:pt idx="609">
                  <c:v>4.1679788329929579E-2</c:v>
                </c:pt>
                <c:pt idx="610">
                  <c:v>4.1114956213277765E-2</c:v>
                </c:pt>
                <c:pt idx="611">
                  <c:v>4.2741355238831602E-2</c:v>
                </c:pt>
                <c:pt idx="612">
                  <c:v>4.1650170322100166E-2</c:v>
                </c:pt>
                <c:pt idx="613">
                  <c:v>4.0680953774426598E-2</c:v>
                </c:pt>
                <c:pt idx="614">
                  <c:v>4.1415094900003169E-2</c:v>
                </c:pt>
                <c:pt idx="615">
                  <c:v>3.8629413626040332E-2</c:v>
                </c:pt>
                <c:pt idx="616">
                  <c:v>4.3507445261639077E-2</c:v>
                </c:pt>
                <c:pt idx="617">
                  <c:v>4.2797557187441271E-2</c:v>
                </c:pt>
                <c:pt idx="618">
                  <c:v>4.0126148422132246E-2</c:v>
                </c:pt>
                <c:pt idx="619">
                  <c:v>3.8737155729904771E-2</c:v>
                </c:pt>
                <c:pt idx="620">
                  <c:v>4.3814114360429812E-2</c:v>
                </c:pt>
                <c:pt idx="621">
                  <c:v>4.2280065703380387E-2</c:v>
                </c:pt>
                <c:pt idx="622">
                  <c:v>4.7891073001665063E-2</c:v>
                </c:pt>
                <c:pt idx="623">
                  <c:v>4.5502080298319925E-2</c:v>
                </c:pt>
                <c:pt idx="624">
                  <c:v>4.4815279805334285E-2</c:v>
                </c:pt>
                <c:pt idx="625">
                  <c:v>4.6968031638243701E-2</c:v>
                </c:pt>
                <c:pt idx="626">
                  <c:v>4.1594430658733472E-2</c:v>
                </c:pt>
                <c:pt idx="627">
                  <c:v>4.8044990275229793E-2</c:v>
                </c:pt>
                <c:pt idx="628">
                  <c:v>4.6388973241846543E-2</c:v>
                </c:pt>
                <c:pt idx="629">
                  <c:v>4.7106557183724362E-2</c:v>
                </c:pt>
                <c:pt idx="630">
                  <c:v>4.8541725067480002E-2</c:v>
                </c:pt>
                <c:pt idx="631">
                  <c:v>4.1183515815646388E-2</c:v>
                </c:pt>
                <c:pt idx="632">
                  <c:v>4.6527498787327204E-2</c:v>
                </c:pt>
                <c:pt idx="633">
                  <c:v>4.4962666674109641E-2</c:v>
                </c:pt>
                <c:pt idx="634">
                  <c:v>4.7123114360147156E-2</c:v>
                </c:pt>
                <c:pt idx="635">
                  <c:v>4.3130810227012262E-2</c:v>
                </c:pt>
                <c:pt idx="636">
                  <c:v>4.3993450126436073E-2</c:v>
                </c:pt>
                <c:pt idx="637">
                  <c:v>4.8451705602928996E-2</c:v>
                </c:pt>
                <c:pt idx="638">
                  <c:v>4.7200072993291542E-2</c:v>
                </c:pt>
                <c:pt idx="639">
                  <c:v>4.865063260513125E-2</c:v>
                </c:pt>
                <c:pt idx="640">
                  <c:v>5.4108888085465878E-2</c:v>
                </c:pt>
                <c:pt idx="641">
                  <c:v>4.901000730751548E-2</c:v>
                </c:pt>
                <c:pt idx="642">
                  <c:v>4.904079075640766E-2</c:v>
                </c:pt>
                <c:pt idx="643">
                  <c:v>4.9056182484491728E-2</c:v>
                </c:pt>
                <c:pt idx="644">
                  <c:v>4.9369382002623752E-2</c:v>
                </c:pt>
                <c:pt idx="645">
                  <c:v>4.8086965944094118E-2</c:v>
                </c:pt>
                <c:pt idx="646">
                  <c:v>4.7949605846952181E-2</c:v>
                </c:pt>
                <c:pt idx="647">
                  <c:v>4.8125445260666311E-2</c:v>
                </c:pt>
                <c:pt idx="648">
                  <c:v>4.5995781030796934E-2</c:v>
                </c:pt>
                <c:pt idx="649">
                  <c:v>4.9995781031611841E-2</c:v>
                </c:pt>
                <c:pt idx="650">
                  <c:v>4.7301284677814692E-2</c:v>
                </c:pt>
                <c:pt idx="651">
                  <c:v>5.2057347937079612E-2</c:v>
                </c:pt>
                <c:pt idx="652">
                  <c:v>4.5774931881169323E-2</c:v>
                </c:pt>
                <c:pt idx="653">
                  <c:v>5.2774931886233389E-2</c:v>
                </c:pt>
                <c:pt idx="654">
                  <c:v>4.7507907547696959E-2</c:v>
                </c:pt>
                <c:pt idx="655">
                  <c:v>4.6943075431045145E-2</c:v>
                </c:pt>
                <c:pt idx="656">
                  <c:v>4.8676051104848739E-2</c:v>
                </c:pt>
                <c:pt idx="657">
                  <c:v>4.9600257909332868E-2</c:v>
                </c:pt>
                <c:pt idx="658">
                  <c:v>4.921126521367114E-2</c:v>
                </c:pt>
                <c:pt idx="659">
                  <c:v>5.0226656938320957E-2</c:v>
                </c:pt>
                <c:pt idx="660">
                  <c:v>5.2806880783464294E-2</c:v>
                </c:pt>
                <c:pt idx="661">
                  <c:v>4.7708000005513895E-2</c:v>
                </c:pt>
                <c:pt idx="662">
                  <c:v>5.014316789311124E-2</c:v>
                </c:pt>
                <c:pt idx="663">
                  <c:v>5.2440975676290691E-2</c:v>
                </c:pt>
                <c:pt idx="664">
                  <c:v>4.8601423361105844E-2</c:v>
                </c:pt>
                <c:pt idx="665">
                  <c:v>5.2769566922506783E-2</c:v>
                </c:pt>
                <c:pt idx="666">
                  <c:v>4.4647598544543143E-2</c:v>
                </c:pt>
                <c:pt idx="667">
                  <c:v>5.0662990273849573E-2</c:v>
                </c:pt>
                <c:pt idx="668">
                  <c:v>5.0426749403413851E-2</c:v>
                </c:pt>
                <c:pt idx="669">
                  <c:v>4.7083931880479213E-2</c:v>
                </c:pt>
                <c:pt idx="670">
                  <c:v>4.8083931884320918E-2</c:v>
                </c:pt>
                <c:pt idx="671">
                  <c:v>5.4397131389123388E-2</c:v>
                </c:pt>
                <c:pt idx="672">
                  <c:v>4.9114715337054804E-2</c:v>
                </c:pt>
                <c:pt idx="673">
                  <c:v>4.6160890517057851E-2</c:v>
                </c:pt>
                <c:pt idx="674">
                  <c:v>4.8160890517465305E-2</c:v>
                </c:pt>
                <c:pt idx="675">
                  <c:v>4.7733418497955427E-2</c:v>
                </c:pt>
                <c:pt idx="676">
                  <c:v>4.6344425798451994E-2</c:v>
                </c:pt>
                <c:pt idx="677">
                  <c:v>4.506200973992236E-2</c:v>
                </c:pt>
                <c:pt idx="678">
                  <c:v>4.703784915182041E-2</c:v>
                </c:pt>
                <c:pt idx="679">
                  <c:v>4.9137849156977609E-2</c:v>
                </c:pt>
                <c:pt idx="680">
                  <c:v>5.7437849151028786E-2</c:v>
                </c:pt>
                <c:pt idx="681">
                  <c:v>4.8138968377315905E-2</c:v>
                </c:pt>
                <c:pt idx="682">
                  <c:v>5.5162055970868096E-2</c:v>
                </c:pt>
                <c:pt idx="683">
                  <c:v>5.0925815092341509E-2</c:v>
                </c:pt>
                <c:pt idx="684">
                  <c:v>5.1811542587529402E-2</c:v>
                </c:pt>
                <c:pt idx="685">
                  <c:v>4.9277493926638272E-2</c:v>
                </c:pt>
                <c:pt idx="686">
                  <c:v>4.5857717770559248E-2</c:v>
                </c:pt>
                <c:pt idx="687">
                  <c:v>4.8170917281822767E-2</c:v>
                </c:pt>
                <c:pt idx="688">
                  <c:v>4.1606085163948592E-2</c:v>
                </c:pt>
                <c:pt idx="689">
                  <c:v>4.260608516051434E-2</c:v>
                </c:pt>
                <c:pt idx="690">
                  <c:v>4.4606085160921793E-2</c:v>
                </c:pt>
                <c:pt idx="691">
                  <c:v>4.5606085164763499E-2</c:v>
                </c:pt>
                <c:pt idx="692">
                  <c:v>4.6606085161329247E-2</c:v>
                </c:pt>
                <c:pt idx="693">
                  <c:v>4.5919284682895523E-2</c:v>
                </c:pt>
                <c:pt idx="694">
                  <c:v>4.5636868620931637E-2</c:v>
                </c:pt>
                <c:pt idx="695">
                  <c:v>4.296545986289857E-2</c:v>
                </c:pt>
                <c:pt idx="696">
                  <c:v>4.6965459863713477E-2</c:v>
                </c:pt>
                <c:pt idx="697">
                  <c:v>4.3042418496042956E-2</c:v>
                </c:pt>
                <c:pt idx="698">
                  <c:v>4.3798481761768926E-2</c:v>
                </c:pt>
                <c:pt idx="702">
                  <c:v>4.2975486627256032E-2</c:v>
                </c:pt>
                <c:pt idx="703">
                  <c:v>4.3700766429537907E-2</c:v>
                </c:pt>
                <c:pt idx="704">
                  <c:v>4.3868909982847981E-2</c:v>
                </c:pt>
                <c:pt idx="706">
                  <c:v>4.2067836991918739E-2</c:v>
                </c:pt>
                <c:pt idx="707">
                  <c:v>3.8854683705721982E-2</c:v>
                </c:pt>
                <c:pt idx="708">
                  <c:v>4.3038218987931032E-2</c:v>
                </c:pt>
                <c:pt idx="709">
                  <c:v>4.1755802929401398E-2</c:v>
                </c:pt>
                <c:pt idx="710">
                  <c:v>4.4755802933650557E-2</c:v>
                </c:pt>
                <c:pt idx="711">
                  <c:v>4.7355802933452651E-2</c:v>
                </c:pt>
                <c:pt idx="712">
                  <c:v>3.847338687046431E-2</c:v>
                </c:pt>
                <c:pt idx="714">
                  <c:v>2.866461801022524E-2</c:v>
                </c:pt>
                <c:pt idx="715">
                  <c:v>4.1645961078756955E-2</c:v>
                </c:pt>
                <c:pt idx="716">
                  <c:v>4.0383367399044801E-2</c:v>
                </c:pt>
                <c:pt idx="721">
                  <c:v>4.1270260349847376E-2</c:v>
                </c:pt>
                <c:pt idx="723">
                  <c:v>3.7614243316056672E-2</c:v>
                </c:pt>
                <c:pt idx="725">
                  <c:v>4.161424331687158E-2</c:v>
                </c:pt>
                <c:pt idx="727">
                  <c:v>4.2614243320713285E-2</c:v>
                </c:pt>
                <c:pt idx="729">
                  <c:v>4.7614243318093941E-2</c:v>
                </c:pt>
                <c:pt idx="731">
                  <c:v>3.6362610720971134E-2</c:v>
                </c:pt>
                <c:pt idx="735">
                  <c:v>4.3470352808071766E-2</c:v>
                </c:pt>
                <c:pt idx="739">
                  <c:v>4.6655053534777835E-2</c:v>
                </c:pt>
                <c:pt idx="753">
                  <c:v>3.2292644777044188E-2</c:v>
                </c:pt>
                <c:pt idx="755">
                  <c:v>3.7292644774424843E-2</c:v>
                </c:pt>
                <c:pt idx="756">
                  <c:v>4.8323428229195997E-2</c:v>
                </c:pt>
                <c:pt idx="763">
                  <c:v>4.1469649644568563E-2</c:v>
                </c:pt>
                <c:pt idx="779">
                  <c:v>4.4380795625329483E-2</c:v>
                </c:pt>
                <c:pt idx="790">
                  <c:v>5.4519783465366345E-2</c:v>
                </c:pt>
                <c:pt idx="791">
                  <c:v>5.4817591248138342E-2</c:v>
                </c:pt>
                <c:pt idx="800">
                  <c:v>6.2483681271260139E-2</c:v>
                </c:pt>
                <c:pt idx="803">
                  <c:v>6.6203549889905844E-2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8E9-4641-9ED8-DA8286346D24}"/>
            </c:ext>
          </c:extLst>
        </c:ser>
        <c:ser>
          <c:idx val="2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1'!$F$21:$F$975</c:f>
              <c:numCache>
                <c:formatCode>General</c:formatCode>
                <c:ptCount val="955"/>
                <c:pt idx="0">
                  <c:v>-23583</c:v>
                </c:pt>
                <c:pt idx="1">
                  <c:v>-22572</c:v>
                </c:pt>
                <c:pt idx="2">
                  <c:v>-21443</c:v>
                </c:pt>
                <c:pt idx="3">
                  <c:v>-21191</c:v>
                </c:pt>
                <c:pt idx="4">
                  <c:v>-20883</c:v>
                </c:pt>
                <c:pt idx="5">
                  <c:v>-20877</c:v>
                </c:pt>
                <c:pt idx="6">
                  <c:v>-20718</c:v>
                </c:pt>
                <c:pt idx="7">
                  <c:v>-20706</c:v>
                </c:pt>
                <c:pt idx="8">
                  <c:v>-20690</c:v>
                </c:pt>
                <c:pt idx="9">
                  <c:v>-20625</c:v>
                </c:pt>
                <c:pt idx="10">
                  <c:v>-20617</c:v>
                </c:pt>
                <c:pt idx="11">
                  <c:v>-20612</c:v>
                </c:pt>
                <c:pt idx="12">
                  <c:v>-20510</c:v>
                </c:pt>
                <c:pt idx="13">
                  <c:v>-20443</c:v>
                </c:pt>
                <c:pt idx="14">
                  <c:v>-20443</c:v>
                </c:pt>
                <c:pt idx="15">
                  <c:v>-20415</c:v>
                </c:pt>
                <c:pt idx="16">
                  <c:v>-20374</c:v>
                </c:pt>
                <c:pt idx="17">
                  <c:v>-20343</c:v>
                </c:pt>
                <c:pt idx="18">
                  <c:v>-20211</c:v>
                </c:pt>
                <c:pt idx="19">
                  <c:v>-20138</c:v>
                </c:pt>
                <c:pt idx="20">
                  <c:v>-20128</c:v>
                </c:pt>
                <c:pt idx="21">
                  <c:v>-20122</c:v>
                </c:pt>
                <c:pt idx="22">
                  <c:v>-20117</c:v>
                </c:pt>
                <c:pt idx="23">
                  <c:v>-20116</c:v>
                </c:pt>
                <c:pt idx="24">
                  <c:v>-20116</c:v>
                </c:pt>
                <c:pt idx="25">
                  <c:v>-20116</c:v>
                </c:pt>
                <c:pt idx="26">
                  <c:v>-20111</c:v>
                </c:pt>
                <c:pt idx="27">
                  <c:v>-20111</c:v>
                </c:pt>
                <c:pt idx="28">
                  <c:v>-20111</c:v>
                </c:pt>
                <c:pt idx="29">
                  <c:v>-20105</c:v>
                </c:pt>
                <c:pt idx="30">
                  <c:v>-20093</c:v>
                </c:pt>
                <c:pt idx="31">
                  <c:v>-20086</c:v>
                </c:pt>
                <c:pt idx="32">
                  <c:v>-20066</c:v>
                </c:pt>
                <c:pt idx="33">
                  <c:v>-20035</c:v>
                </c:pt>
                <c:pt idx="34">
                  <c:v>-20029</c:v>
                </c:pt>
                <c:pt idx="35">
                  <c:v>-20021</c:v>
                </c:pt>
                <c:pt idx="36">
                  <c:v>-20007</c:v>
                </c:pt>
                <c:pt idx="37">
                  <c:v>-20004</c:v>
                </c:pt>
                <c:pt idx="38">
                  <c:v>-19979</c:v>
                </c:pt>
                <c:pt idx="39">
                  <c:v>-19977</c:v>
                </c:pt>
                <c:pt idx="40">
                  <c:v>-19976</c:v>
                </c:pt>
                <c:pt idx="41">
                  <c:v>-19973</c:v>
                </c:pt>
                <c:pt idx="42">
                  <c:v>-19953</c:v>
                </c:pt>
                <c:pt idx="43">
                  <c:v>-19739</c:v>
                </c:pt>
                <c:pt idx="44">
                  <c:v>-19728</c:v>
                </c:pt>
                <c:pt idx="45">
                  <c:v>-19714</c:v>
                </c:pt>
                <c:pt idx="46">
                  <c:v>-19703</c:v>
                </c:pt>
                <c:pt idx="47">
                  <c:v>-19692</c:v>
                </c:pt>
                <c:pt idx="48">
                  <c:v>-19669</c:v>
                </c:pt>
                <c:pt idx="49">
                  <c:v>-19658</c:v>
                </c:pt>
                <c:pt idx="50">
                  <c:v>-19652</c:v>
                </c:pt>
                <c:pt idx="51">
                  <c:v>-19632</c:v>
                </c:pt>
                <c:pt idx="52">
                  <c:v>-19607</c:v>
                </c:pt>
                <c:pt idx="53">
                  <c:v>-19590</c:v>
                </c:pt>
                <c:pt idx="54">
                  <c:v>-19563</c:v>
                </c:pt>
                <c:pt idx="55">
                  <c:v>-19506</c:v>
                </c:pt>
                <c:pt idx="56">
                  <c:v>-19476</c:v>
                </c:pt>
                <c:pt idx="57">
                  <c:v>-19420</c:v>
                </c:pt>
                <c:pt idx="58">
                  <c:v>-19356</c:v>
                </c:pt>
                <c:pt idx="59">
                  <c:v>-19350</c:v>
                </c:pt>
                <c:pt idx="60">
                  <c:v>-19347</c:v>
                </c:pt>
                <c:pt idx="61">
                  <c:v>-19308</c:v>
                </c:pt>
                <c:pt idx="62">
                  <c:v>-19305</c:v>
                </c:pt>
                <c:pt idx="63">
                  <c:v>-19297</c:v>
                </c:pt>
                <c:pt idx="64">
                  <c:v>-19288</c:v>
                </c:pt>
                <c:pt idx="65">
                  <c:v>-19283</c:v>
                </c:pt>
                <c:pt idx="66">
                  <c:v>-19252</c:v>
                </c:pt>
                <c:pt idx="67">
                  <c:v>-19249</c:v>
                </c:pt>
                <c:pt idx="68">
                  <c:v>-19199</c:v>
                </c:pt>
                <c:pt idx="69">
                  <c:v>-19199</c:v>
                </c:pt>
                <c:pt idx="70">
                  <c:v>-19188</c:v>
                </c:pt>
                <c:pt idx="71">
                  <c:v>-19171</c:v>
                </c:pt>
                <c:pt idx="72">
                  <c:v>-19168</c:v>
                </c:pt>
                <c:pt idx="73">
                  <c:v>-19157</c:v>
                </c:pt>
                <c:pt idx="74">
                  <c:v>-19157</c:v>
                </c:pt>
                <c:pt idx="75">
                  <c:v>-19135</c:v>
                </c:pt>
                <c:pt idx="76">
                  <c:v>-19115</c:v>
                </c:pt>
                <c:pt idx="77">
                  <c:v>-19093</c:v>
                </c:pt>
                <c:pt idx="78">
                  <c:v>-19051</c:v>
                </c:pt>
                <c:pt idx="79">
                  <c:v>-19045</c:v>
                </c:pt>
                <c:pt idx="80">
                  <c:v>-19006</c:v>
                </c:pt>
                <c:pt idx="81">
                  <c:v>-18989</c:v>
                </c:pt>
                <c:pt idx="82">
                  <c:v>-18978</c:v>
                </c:pt>
                <c:pt idx="83">
                  <c:v>-18958</c:v>
                </c:pt>
                <c:pt idx="84">
                  <c:v>-18955</c:v>
                </c:pt>
                <c:pt idx="85">
                  <c:v>-18941</c:v>
                </c:pt>
                <c:pt idx="86">
                  <c:v>-18936</c:v>
                </c:pt>
                <c:pt idx="87">
                  <c:v>-18933</c:v>
                </c:pt>
                <c:pt idx="88">
                  <c:v>-18919</c:v>
                </c:pt>
                <c:pt idx="89">
                  <c:v>-18914</c:v>
                </c:pt>
                <c:pt idx="90">
                  <c:v>-18911</c:v>
                </c:pt>
                <c:pt idx="91">
                  <c:v>-18905</c:v>
                </c:pt>
                <c:pt idx="92">
                  <c:v>-18900</c:v>
                </c:pt>
                <c:pt idx="93">
                  <c:v>-18899</c:v>
                </c:pt>
                <c:pt idx="94">
                  <c:v>-18894</c:v>
                </c:pt>
                <c:pt idx="95">
                  <c:v>-18889</c:v>
                </c:pt>
                <c:pt idx="96">
                  <c:v>-18802</c:v>
                </c:pt>
                <c:pt idx="97">
                  <c:v>-18762</c:v>
                </c:pt>
                <c:pt idx="98">
                  <c:v>-18760</c:v>
                </c:pt>
                <c:pt idx="99">
                  <c:v>-18751</c:v>
                </c:pt>
                <c:pt idx="100">
                  <c:v>-18746</c:v>
                </c:pt>
                <c:pt idx="101">
                  <c:v>-18740</c:v>
                </c:pt>
                <c:pt idx="102">
                  <c:v>-18732</c:v>
                </c:pt>
                <c:pt idx="103">
                  <c:v>-18726</c:v>
                </c:pt>
                <c:pt idx="104">
                  <c:v>-18715</c:v>
                </c:pt>
                <c:pt idx="105">
                  <c:v>-18673</c:v>
                </c:pt>
                <c:pt idx="106">
                  <c:v>-18653</c:v>
                </c:pt>
                <c:pt idx="107">
                  <c:v>-18647</c:v>
                </c:pt>
                <c:pt idx="108">
                  <c:v>-18642</c:v>
                </c:pt>
                <c:pt idx="109">
                  <c:v>-18634</c:v>
                </c:pt>
                <c:pt idx="110">
                  <c:v>-18634</c:v>
                </c:pt>
                <c:pt idx="111">
                  <c:v>-18625</c:v>
                </c:pt>
                <c:pt idx="112">
                  <c:v>-18612</c:v>
                </c:pt>
                <c:pt idx="113">
                  <c:v>-18611</c:v>
                </c:pt>
                <c:pt idx="114">
                  <c:v>-18594</c:v>
                </c:pt>
                <c:pt idx="115">
                  <c:v>-18588</c:v>
                </c:pt>
                <c:pt idx="116">
                  <c:v>-18580</c:v>
                </c:pt>
                <c:pt idx="117">
                  <c:v>-18544</c:v>
                </c:pt>
                <c:pt idx="118">
                  <c:v>-18507</c:v>
                </c:pt>
                <c:pt idx="119">
                  <c:v>-18504</c:v>
                </c:pt>
                <c:pt idx="120">
                  <c:v>-18502</c:v>
                </c:pt>
                <c:pt idx="121">
                  <c:v>-18499</c:v>
                </c:pt>
                <c:pt idx="122">
                  <c:v>-18485</c:v>
                </c:pt>
                <c:pt idx="123">
                  <c:v>-18418</c:v>
                </c:pt>
                <c:pt idx="124">
                  <c:v>-18399</c:v>
                </c:pt>
                <c:pt idx="125">
                  <c:v>-18068</c:v>
                </c:pt>
                <c:pt idx="126">
                  <c:v>-18018</c:v>
                </c:pt>
                <c:pt idx="127">
                  <c:v>-18018</c:v>
                </c:pt>
                <c:pt idx="128">
                  <c:v>-17965</c:v>
                </c:pt>
                <c:pt idx="129">
                  <c:v>-17940</c:v>
                </c:pt>
                <c:pt idx="130">
                  <c:v>-17929</c:v>
                </c:pt>
                <c:pt idx="131">
                  <c:v>-17811</c:v>
                </c:pt>
                <c:pt idx="132">
                  <c:v>-17806</c:v>
                </c:pt>
                <c:pt idx="133">
                  <c:v>-17607</c:v>
                </c:pt>
                <c:pt idx="134">
                  <c:v>-17308</c:v>
                </c:pt>
                <c:pt idx="135">
                  <c:v>-17305</c:v>
                </c:pt>
                <c:pt idx="136">
                  <c:v>-17125</c:v>
                </c:pt>
                <c:pt idx="137">
                  <c:v>-16893</c:v>
                </c:pt>
                <c:pt idx="138">
                  <c:v>-16835</c:v>
                </c:pt>
                <c:pt idx="139">
                  <c:v>-16217</c:v>
                </c:pt>
                <c:pt idx="140">
                  <c:v>-16214</c:v>
                </c:pt>
                <c:pt idx="141">
                  <c:v>-16153</c:v>
                </c:pt>
                <c:pt idx="142">
                  <c:v>-15691</c:v>
                </c:pt>
                <c:pt idx="143">
                  <c:v>-15688</c:v>
                </c:pt>
                <c:pt idx="144">
                  <c:v>-15674</c:v>
                </c:pt>
                <c:pt idx="145">
                  <c:v>-15666</c:v>
                </c:pt>
                <c:pt idx="146">
                  <c:v>-15663</c:v>
                </c:pt>
                <c:pt idx="147">
                  <c:v>-15162</c:v>
                </c:pt>
                <c:pt idx="148">
                  <c:v>-15151</c:v>
                </c:pt>
                <c:pt idx="149">
                  <c:v>-14734</c:v>
                </c:pt>
                <c:pt idx="150">
                  <c:v>-14544</c:v>
                </c:pt>
                <c:pt idx="151">
                  <c:v>-14057</c:v>
                </c:pt>
                <c:pt idx="152">
                  <c:v>-13903</c:v>
                </c:pt>
                <c:pt idx="153">
                  <c:v>-13755</c:v>
                </c:pt>
                <c:pt idx="154">
                  <c:v>-13198</c:v>
                </c:pt>
                <c:pt idx="155">
                  <c:v>-12711</c:v>
                </c:pt>
                <c:pt idx="156">
                  <c:v>-12700</c:v>
                </c:pt>
                <c:pt idx="157">
                  <c:v>-12196</c:v>
                </c:pt>
                <c:pt idx="158">
                  <c:v>-12166</c:v>
                </c:pt>
                <c:pt idx="159">
                  <c:v>-12152</c:v>
                </c:pt>
                <c:pt idx="160">
                  <c:v>-12053</c:v>
                </c:pt>
                <c:pt idx="161">
                  <c:v>-11651</c:v>
                </c:pt>
                <c:pt idx="162">
                  <c:v>-11080</c:v>
                </c:pt>
                <c:pt idx="163">
                  <c:v>-10624</c:v>
                </c:pt>
                <c:pt idx="164">
                  <c:v>-10621</c:v>
                </c:pt>
                <c:pt idx="165">
                  <c:v>-10602</c:v>
                </c:pt>
                <c:pt idx="166">
                  <c:v>-10596</c:v>
                </c:pt>
                <c:pt idx="167">
                  <c:v>-10585</c:v>
                </c:pt>
                <c:pt idx="168">
                  <c:v>-10582</c:v>
                </c:pt>
                <c:pt idx="169">
                  <c:v>-10577</c:v>
                </c:pt>
                <c:pt idx="170">
                  <c:v>-10563</c:v>
                </c:pt>
                <c:pt idx="171">
                  <c:v>-10562</c:v>
                </c:pt>
                <c:pt idx="172">
                  <c:v>-10059</c:v>
                </c:pt>
                <c:pt idx="173">
                  <c:v>-10053</c:v>
                </c:pt>
                <c:pt idx="174">
                  <c:v>-9824</c:v>
                </c:pt>
                <c:pt idx="175">
                  <c:v>-9818</c:v>
                </c:pt>
                <c:pt idx="176">
                  <c:v>-9799</c:v>
                </c:pt>
                <c:pt idx="177">
                  <c:v>-9796</c:v>
                </c:pt>
                <c:pt idx="178">
                  <c:v>-7966</c:v>
                </c:pt>
                <c:pt idx="179">
                  <c:v>-7907</c:v>
                </c:pt>
                <c:pt idx="180">
                  <c:v>-7865</c:v>
                </c:pt>
                <c:pt idx="181">
                  <c:v>-7818</c:v>
                </c:pt>
                <c:pt idx="182">
                  <c:v>-7731</c:v>
                </c:pt>
                <c:pt idx="183">
                  <c:v>-7714</c:v>
                </c:pt>
                <c:pt idx="184">
                  <c:v>-7711</c:v>
                </c:pt>
                <c:pt idx="185">
                  <c:v>-7686</c:v>
                </c:pt>
                <c:pt idx="186">
                  <c:v>-7644</c:v>
                </c:pt>
                <c:pt idx="187">
                  <c:v>-7608</c:v>
                </c:pt>
                <c:pt idx="188">
                  <c:v>-7599</c:v>
                </c:pt>
                <c:pt idx="189">
                  <c:v>-7451</c:v>
                </c:pt>
                <c:pt idx="190">
                  <c:v>-7272</c:v>
                </c:pt>
                <c:pt idx="191">
                  <c:v>-7146</c:v>
                </c:pt>
                <c:pt idx="192">
                  <c:v>-7079</c:v>
                </c:pt>
                <c:pt idx="193">
                  <c:v>-7051</c:v>
                </c:pt>
                <c:pt idx="194">
                  <c:v>-6858</c:v>
                </c:pt>
                <c:pt idx="195">
                  <c:v>-6637</c:v>
                </c:pt>
                <c:pt idx="196">
                  <c:v>-6511</c:v>
                </c:pt>
                <c:pt idx="197">
                  <c:v>-6373</c:v>
                </c:pt>
                <c:pt idx="198">
                  <c:v>-6010</c:v>
                </c:pt>
                <c:pt idx="199">
                  <c:v>-5996</c:v>
                </c:pt>
                <c:pt idx="200">
                  <c:v>-5988</c:v>
                </c:pt>
                <c:pt idx="201">
                  <c:v>-5971</c:v>
                </c:pt>
                <c:pt idx="202">
                  <c:v>-5898</c:v>
                </c:pt>
                <c:pt idx="203">
                  <c:v>-5736</c:v>
                </c:pt>
                <c:pt idx="204">
                  <c:v>-5714</c:v>
                </c:pt>
                <c:pt idx="205">
                  <c:v>-5700</c:v>
                </c:pt>
                <c:pt idx="206">
                  <c:v>-5616</c:v>
                </c:pt>
                <c:pt idx="207">
                  <c:v>-5576</c:v>
                </c:pt>
                <c:pt idx="208">
                  <c:v>-5490</c:v>
                </c:pt>
                <c:pt idx="209">
                  <c:v>-5490</c:v>
                </c:pt>
                <c:pt idx="210">
                  <c:v>-5487</c:v>
                </c:pt>
                <c:pt idx="211">
                  <c:v>-5487</c:v>
                </c:pt>
                <c:pt idx="212">
                  <c:v>-5473</c:v>
                </c:pt>
                <c:pt idx="213">
                  <c:v>-5473</c:v>
                </c:pt>
                <c:pt idx="214">
                  <c:v>-5470</c:v>
                </c:pt>
                <c:pt idx="215">
                  <c:v>-5470</c:v>
                </c:pt>
                <c:pt idx="216">
                  <c:v>-5467</c:v>
                </c:pt>
                <c:pt idx="217">
                  <c:v>-5465</c:v>
                </c:pt>
                <c:pt idx="218">
                  <c:v>-5465</c:v>
                </c:pt>
                <c:pt idx="219">
                  <c:v>-5454</c:v>
                </c:pt>
                <c:pt idx="220">
                  <c:v>-5454</c:v>
                </c:pt>
                <c:pt idx="221">
                  <c:v>-5442</c:v>
                </c:pt>
                <c:pt idx="222">
                  <c:v>-5037</c:v>
                </c:pt>
                <c:pt idx="223">
                  <c:v>-4639</c:v>
                </c:pt>
                <c:pt idx="224">
                  <c:v>-4639</c:v>
                </c:pt>
                <c:pt idx="225">
                  <c:v>-4639</c:v>
                </c:pt>
                <c:pt idx="226">
                  <c:v>-4589</c:v>
                </c:pt>
                <c:pt idx="227">
                  <c:v>-4589</c:v>
                </c:pt>
                <c:pt idx="228">
                  <c:v>-4581</c:v>
                </c:pt>
                <c:pt idx="229">
                  <c:v>-4553</c:v>
                </c:pt>
                <c:pt idx="230">
                  <c:v>-4553</c:v>
                </c:pt>
                <c:pt idx="231">
                  <c:v>-4511</c:v>
                </c:pt>
                <c:pt idx="232">
                  <c:v>-4511</c:v>
                </c:pt>
                <c:pt idx="233">
                  <c:v>-4511</c:v>
                </c:pt>
                <c:pt idx="234">
                  <c:v>-4407</c:v>
                </c:pt>
                <c:pt idx="235">
                  <c:v>-4407</c:v>
                </c:pt>
                <c:pt idx="236">
                  <c:v>-4385</c:v>
                </c:pt>
                <c:pt idx="237">
                  <c:v>-4385</c:v>
                </c:pt>
                <c:pt idx="238">
                  <c:v>-4150</c:v>
                </c:pt>
                <c:pt idx="239">
                  <c:v>-4147</c:v>
                </c:pt>
                <c:pt idx="240">
                  <c:v>-4147</c:v>
                </c:pt>
                <c:pt idx="241">
                  <c:v>-4147</c:v>
                </c:pt>
                <c:pt idx="242">
                  <c:v>-3940</c:v>
                </c:pt>
                <c:pt idx="243">
                  <c:v>-3870</c:v>
                </c:pt>
                <c:pt idx="244">
                  <c:v>-3839</c:v>
                </c:pt>
                <c:pt idx="245">
                  <c:v>-3747</c:v>
                </c:pt>
                <c:pt idx="246">
                  <c:v>-3590</c:v>
                </c:pt>
                <c:pt idx="247">
                  <c:v>-3402</c:v>
                </c:pt>
                <c:pt idx="248">
                  <c:v>-3377</c:v>
                </c:pt>
                <c:pt idx="249">
                  <c:v>-3361</c:v>
                </c:pt>
                <c:pt idx="250">
                  <c:v>-3360</c:v>
                </c:pt>
                <c:pt idx="251">
                  <c:v>-3358</c:v>
                </c:pt>
                <c:pt idx="252">
                  <c:v>-3349</c:v>
                </c:pt>
                <c:pt idx="253">
                  <c:v>-3346</c:v>
                </c:pt>
                <c:pt idx="254">
                  <c:v>-3345.5</c:v>
                </c:pt>
                <c:pt idx="255">
                  <c:v>-3341</c:v>
                </c:pt>
                <c:pt idx="256">
                  <c:v>-3335</c:v>
                </c:pt>
                <c:pt idx="257">
                  <c:v>-3333</c:v>
                </c:pt>
                <c:pt idx="258">
                  <c:v>-3324</c:v>
                </c:pt>
                <c:pt idx="259">
                  <c:v>-3274</c:v>
                </c:pt>
                <c:pt idx="260">
                  <c:v>-3251</c:v>
                </c:pt>
                <c:pt idx="261">
                  <c:v>-3212</c:v>
                </c:pt>
                <c:pt idx="262">
                  <c:v>-3210</c:v>
                </c:pt>
                <c:pt idx="263">
                  <c:v>-3173</c:v>
                </c:pt>
                <c:pt idx="264">
                  <c:v>-3167</c:v>
                </c:pt>
                <c:pt idx="265">
                  <c:v>-3167</c:v>
                </c:pt>
                <c:pt idx="266">
                  <c:v>-3145</c:v>
                </c:pt>
                <c:pt idx="267">
                  <c:v>-3142</c:v>
                </c:pt>
                <c:pt idx="268">
                  <c:v>-3126</c:v>
                </c:pt>
                <c:pt idx="269">
                  <c:v>-3126</c:v>
                </c:pt>
                <c:pt idx="270">
                  <c:v>-3126</c:v>
                </c:pt>
                <c:pt idx="271">
                  <c:v>-3114</c:v>
                </c:pt>
                <c:pt idx="272">
                  <c:v>-3100</c:v>
                </c:pt>
                <c:pt idx="273">
                  <c:v>-3098</c:v>
                </c:pt>
                <c:pt idx="274">
                  <c:v>-3097</c:v>
                </c:pt>
                <c:pt idx="275">
                  <c:v>-3094</c:v>
                </c:pt>
                <c:pt idx="276">
                  <c:v>-3083</c:v>
                </c:pt>
                <c:pt idx="277">
                  <c:v>-3078</c:v>
                </c:pt>
                <c:pt idx="278">
                  <c:v>-3059.5</c:v>
                </c:pt>
                <c:pt idx="279">
                  <c:v>-3017</c:v>
                </c:pt>
                <c:pt idx="280">
                  <c:v>-3017</c:v>
                </c:pt>
                <c:pt idx="281">
                  <c:v>-3017</c:v>
                </c:pt>
                <c:pt idx="282">
                  <c:v>-2924</c:v>
                </c:pt>
                <c:pt idx="283">
                  <c:v>-2924</c:v>
                </c:pt>
                <c:pt idx="284">
                  <c:v>-2921</c:v>
                </c:pt>
                <c:pt idx="285">
                  <c:v>-2919</c:v>
                </c:pt>
                <c:pt idx="286">
                  <c:v>-2894</c:v>
                </c:pt>
                <c:pt idx="287">
                  <c:v>-2868</c:v>
                </c:pt>
                <c:pt idx="288">
                  <c:v>-2865</c:v>
                </c:pt>
                <c:pt idx="289">
                  <c:v>-2860</c:v>
                </c:pt>
                <c:pt idx="290">
                  <c:v>-2821</c:v>
                </c:pt>
                <c:pt idx="291">
                  <c:v>-2819</c:v>
                </c:pt>
                <c:pt idx="292">
                  <c:v>-2818</c:v>
                </c:pt>
                <c:pt idx="293">
                  <c:v>-2809</c:v>
                </c:pt>
                <c:pt idx="294">
                  <c:v>-2793</c:v>
                </c:pt>
                <c:pt idx="295">
                  <c:v>-2790</c:v>
                </c:pt>
                <c:pt idx="296">
                  <c:v>-2790</c:v>
                </c:pt>
                <c:pt idx="297">
                  <c:v>-2790</c:v>
                </c:pt>
                <c:pt idx="298">
                  <c:v>-2790</c:v>
                </c:pt>
                <c:pt idx="299">
                  <c:v>-2753</c:v>
                </c:pt>
                <c:pt idx="300">
                  <c:v>-2725</c:v>
                </c:pt>
                <c:pt idx="301">
                  <c:v>-2647</c:v>
                </c:pt>
                <c:pt idx="302">
                  <c:v>-2644</c:v>
                </c:pt>
                <c:pt idx="303">
                  <c:v>-2638</c:v>
                </c:pt>
                <c:pt idx="304">
                  <c:v>-2616</c:v>
                </c:pt>
                <c:pt idx="305">
                  <c:v>-2616</c:v>
                </c:pt>
                <c:pt idx="306">
                  <c:v>-2616</c:v>
                </c:pt>
                <c:pt idx="307">
                  <c:v>-2616</c:v>
                </c:pt>
                <c:pt idx="308">
                  <c:v>-2613</c:v>
                </c:pt>
                <c:pt idx="309">
                  <c:v>-2605</c:v>
                </c:pt>
                <c:pt idx="310">
                  <c:v>-2605</c:v>
                </c:pt>
                <c:pt idx="311">
                  <c:v>-2605</c:v>
                </c:pt>
                <c:pt idx="312">
                  <c:v>-2577</c:v>
                </c:pt>
                <c:pt idx="313">
                  <c:v>-2550</c:v>
                </c:pt>
                <c:pt idx="314">
                  <c:v>-2527</c:v>
                </c:pt>
                <c:pt idx="315">
                  <c:v>-2513</c:v>
                </c:pt>
                <c:pt idx="316">
                  <c:v>-2512.5</c:v>
                </c:pt>
                <c:pt idx="317">
                  <c:v>-2496</c:v>
                </c:pt>
                <c:pt idx="318">
                  <c:v>-2494</c:v>
                </c:pt>
                <c:pt idx="319">
                  <c:v>-2491</c:v>
                </c:pt>
                <c:pt idx="320">
                  <c:v>-2485</c:v>
                </c:pt>
                <c:pt idx="321">
                  <c:v>-2468</c:v>
                </c:pt>
                <c:pt idx="322">
                  <c:v>-2454</c:v>
                </c:pt>
                <c:pt idx="323">
                  <c:v>-2452</c:v>
                </c:pt>
                <c:pt idx="324">
                  <c:v>-2426</c:v>
                </c:pt>
                <c:pt idx="325">
                  <c:v>-2407</c:v>
                </c:pt>
                <c:pt idx="326">
                  <c:v>-2323</c:v>
                </c:pt>
                <c:pt idx="327">
                  <c:v>-2281</c:v>
                </c:pt>
                <c:pt idx="328">
                  <c:v>-2252</c:v>
                </c:pt>
                <c:pt idx="329">
                  <c:v>-2241</c:v>
                </c:pt>
                <c:pt idx="330">
                  <c:v>-2189</c:v>
                </c:pt>
                <c:pt idx="331">
                  <c:v>-2189</c:v>
                </c:pt>
                <c:pt idx="332">
                  <c:v>-2189</c:v>
                </c:pt>
                <c:pt idx="333">
                  <c:v>-2096</c:v>
                </c:pt>
                <c:pt idx="334">
                  <c:v>-2074</c:v>
                </c:pt>
                <c:pt idx="335">
                  <c:v>-2074</c:v>
                </c:pt>
                <c:pt idx="336">
                  <c:v>-2043</c:v>
                </c:pt>
                <c:pt idx="337">
                  <c:v>-2043</c:v>
                </c:pt>
                <c:pt idx="338">
                  <c:v>-2012</c:v>
                </c:pt>
                <c:pt idx="339">
                  <c:v>-1948</c:v>
                </c:pt>
                <c:pt idx="340">
                  <c:v>-1945</c:v>
                </c:pt>
                <c:pt idx="341">
                  <c:v>-1830</c:v>
                </c:pt>
                <c:pt idx="342">
                  <c:v>-1797</c:v>
                </c:pt>
                <c:pt idx="343">
                  <c:v>-1794</c:v>
                </c:pt>
                <c:pt idx="344">
                  <c:v>-1780</c:v>
                </c:pt>
                <c:pt idx="345">
                  <c:v>-1769</c:v>
                </c:pt>
                <c:pt idx="346">
                  <c:v>-1741</c:v>
                </c:pt>
                <c:pt idx="347">
                  <c:v>-1724</c:v>
                </c:pt>
                <c:pt idx="348">
                  <c:v>-1724</c:v>
                </c:pt>
                <c:pt idx="349">
                  <c:v>-1724</c:v>
                </c:pt>
                <c:pt idx="350">
                  <c:v>-1724</c:v>
                </c:pt>
                <c:pt idx="351">
                  <c:v>-1724</c:v>
                </c:pt>
                <c:pt idx="352">
                  <c:v>-1674</c:v>
                </c:pt>
                <c:pt idx="353">
                  <c:v>-1649</c:v>
                </c:pt>
                <c:pt idx="354">
                  <c:v>-1638</c:v>
                </c:pt>
                <c:pt idx="355">
                  <c:v>-1581</c:v>
                </c:pt>
                <c:pt idx="356">
                  <c:v>-1570</c:v>
                </c:pt>
                <c:pt idx="357">
                  <c:v>-1474</c:v>
                </c:pt>
                <c:pt idx="358">
                  <c:v>-1344</c:v>
                </c:pt>
                <c:pt idx="359">
                  <c:v>-1338</c:v>
                </c:pt>
                <c:pt idx="360">
                  <c:v>-1330</c:v>
                </c:pt>
                <c:pt idx="361">
                  <c:v>-1319</c:v>
                </c:pt>
                <c:pt idx="362">
                  <c:v>-1313</c:v>
                </c:pt>
                <c:pt idx="363">
                  <c:v>-1215</c:v>
                </c:pt>
                <c:pt idx="364">
                  <c:v>-1205</c:v>
                </c:pt>
                <c:pt idx="365">
                  <c:v>-1201</c:v>
                </c:pt>
                <c:pt idx="366">
                  <c:v>-1176</c:v>
                </c:pt>
                <c:pt idx="367">
                  <c:v>-1109</c:v>
                </c:pt>
                <c:pt idx="368">
                  <c:v>-1050</c:v>
                </c:pt>
                <c:pt idx="369">
                  <c:v>-1016</c:v>
                </c:pt>
                <c:pt idx="370">
                  <c:v>-997</c:v>
                </c:pt>
                <c:pt idx="371">
                  <c:v>-994</c:v>
                </c:pt>
                <c:pt idx="372">
                  <c:v>-988</c:v>
                </c:pt>
                <c:pt idx="373">
                  <c:v>-936</c:v>
                </c:pt>
                <c:pt idx="374">
                  <c:v>-882</c:v>
                </c:pt>
                <c:pt idx="375">
                  <c:v>-834</c:v>
                </c:pt>
                <c:pt idx="376">
                  <c:v>-820</c:v>
                </c:pt>
                <c:pt idx="377">
                  <c:v>-793</c:v>
                </c:pt>
                <c:pt idx="378">
                  <c:v>-792</c:v>
                </c:pt>
                <c:pt idx="379">
                  <c:v>-778</c:v>
                </c:pt>
                <c:pt idx="380">
                  <c:v>-776</c:v>
                </c:pt>
                <c:pt idx="381">
                  <c:v>-765</c:v>
                </c:pt>
                <c:pt idx="382">
                  <c:v>-765</c:v>
                </c:pt>
                <c:pt idx="383">
                  <c:v>-753</c:v>
                </c:pt>
                <c:pt idx="384">
                  <c:v>-733</c:v>
                </c:pt>
                <c:pt idx="385">
                  <c:v>-733</c:v>
                </c:pt>
                <c:pt idx="386">
                  <c:v>-717</c:v>
                </c:pt>
                <c:pt idx="387">
                  <c:v>-708</c:v>
                </c:pt>
                <c:pt idx="388">
                  <c:v>-706</c:v>
                </c:pt>
                <c:pt idx="389">
                  <c:v>-703</c:v>
                </c:pt>
                <c:pt idx="390">
                  <c:v>-688</c:v>
                </c:pt>
                <c:pt idx="391">
                  <c:v>-688</c:v>
                </c:pt>
                <c:pt idx="392">
                  <c:v>-680</c:v>
                </c:pt>
                <c:pt idx="393">
                  <c:v>-680</c:v>
                </c:pt>
                <c:pt idx="394">
                  <c:v>-667</c:v>
                </c:pt>
                <c:pt idx="395">
                  <c:v>-666</c:v>
                </c:pt>
                <c:pt idx="396">
                  <c:v>-658</c:v>
                </c:pt>
                <c:pt idx="397">
                  <c:v>-591</c:v>
                </c:pt>
                <c:pt idx="398">
                  <c:v>-559</c:v>
                </c:pt>
                <c:pt idx="399">
                  <c:v>-558</c:v>
                </c:pt>
                <c:pt idx="400">
                  <c:v>-532</c:v>
                </c:pt>
                <c:pt idx="401">
                  <c:v>-488</c:v>
                </c:pt>
                <c:pt idx="402">
                  <c:v>-485</c:v>
                </c:pt>
                <c:pt idx="403">
                  <c:v>-467</c:v>
                </c:pt>
                <c:pt idx="404">
                  <c:v>-467</c:v>
                </c:pt>
                <c:pt idx="405">
                  <c:v>-467</c:v>
                </c:pt>
                <c:pt idx="406">
                  <c:v>-451</c:v>
                </c:pt>
                <c:pt idx="407">
                  <c:v>-445</c:v>
                </c:pt>
                <c:pt idx="408">
                  <c:v>-443</c:v>
                </c:pt>
                <c:pt idx="409">
                  <c:v>-443</c:v>
                </c:pt>
                <c:pt idx="410">
                  <c:v>-443</c:v>
                </c:pt>
                <c:pt idx="411">
                  <c:v>-437</c:v>
                </c:pt>
                <c:pt idx="412">
                  <c:v>-415</c:v>
                </c:pt>
                <c:pt idx="413">
                  <c:v>-414</c:v>
                </c:pt>
                <c:pt idx="414">
                  <c:v>-414</c:v>
                </c:pt>
                <c:pt idx="415">
                  <c:v>-401</c:v>
                </c:pt>
                <c:pt idx="416">
                  <c:v>-400</c:v>
                </c:pt>
                <c:pt idx="417">
                  <c:v>-398</c:v>
                </c:pt>
                <c:pt idx="418">
                  <c:v>-398</c:v>
                </c:pt>
                <c:pt idx="419">
                  <c:v>-397</c:v>
                </c:pt>
                <c:pt idx="420">
                  <c:v>-387</c:v>
                </c:pt>
                <c:pt idx="421">
                  <c:v>-361</c:v>
                </c:pt>
                <c:pt idx="422">
                  <c:v>-356</c:v>
                </c:pt>
                <c:pt idx="423">
                  <c:v>-336</c:v>
                </c:pt>
                <c:pt idx="424">
                  <c:v>-252</c:v>
                </c:pt>
                <c:pt idx="425">
                  <c:v>-211</c:v>
                </c:pt>
                <c:pt idx="426">
                  <c:v>-208</c:v>
                </c:pt>
                <c:pt idx="427">
                  <c:v>-137</c:v>
                </c:pt>
                <c:pt idx="428">
                  <c:v>-129</c:v>
                </c:pt>
                <c:pt idx="429">
                  <c:v>-73</c:v>
                </c:pt>
                <c:pt idx="430">
                  <c:v>-14</c:v>
                </c:pt>
                <c:pt idx="431">
                  <c:v>-8</c:v>
                </c:pt>
                <c:pt idx="432">
                  <c:v>0</c:v>
                </c:pt>
                <c:pt idx="433">
                  <c:v>83</c:v>
                </c:pt>
                <c:pt idx="434">
                  <c:v>117</c:v>
                </c:pt>
                <c:pt idx="435">
                  <c:v>128</c:v>
                </c:pt>
                <c:pt idx="436">
                  <c:v>128</c:v>
                </c:pt>
                <c:pt idx="437">
                  <c:v>140</c:v>
                </c:pt>
                <c:pt idx="438">
                  <c:v>178</c:v>
                </c:pt>
                <c:pt idx="439">
                  <c:v>209</c:v>
                </c:pt>
                <c:pt idx="440">
                  <c:v>302</c:v>
                </c:pt>
                <c:pt idx="441">
                  <c:v>318</c:v>
                </c:pt>
                <c:pt idx="442">
                  <c:v>343</c:v>
                </c:pt>
                <c:pt idx="443">
                  <c:v>343</c:v>
                </c:pt>
                <c:pt idx="444">
                  <c:v>360</c:v>
                </c:pt>
                <c:pt idx="445">
                  <c:v>361</c:v>
                </c:pt>
                <c:pt idx="446">
                  <c:v>363</c:v>
                </c:pt>
                <c:pt idx="447">
                  <c:v>389</c:v>
                </c:pt>
                <c:pt idx="448">
                  <c:v>400</c:v>
                </c:pt>
                <c:pt idx="449">
                  <c:v>402</c:v>
                </c:pt>
                <c:pt idx="450">
                  <c:v>403</c:v>
                </c:pt>
                <c:pt idx="451">
                  <c:v>430</c:v>
                </c:pt>
                <c:pt idx="452">
                  <c:v>492</c:v>
                </c:pt>
                <c:pt idx="453">
                  <c:v>492</c:v>
                </c:pt>
                <c:pt idx="454">
                  <c:v>492</c:v>
                </c:pt>
                <c:pt idx="455">
                  <c:v>512</c:v>
                </c:pt>
                <c:pt idx="456">
                  <c:v>564</c:v>
                </c:pt>
                <c:pt idx="457">
                  <c:v>581</c:v>
                </c:pt>
                <c:pt idx="458">
                  <c:v>592</c:v>
                </c:pt>
                <c:pt idx="459">
                  <c:v>604</c:v>
                </c:pt>
                <c:pt idx="460">
                  <c:v>620</c:v>
                </c:pt>
                <c:pt idx="461">
                  <c:v>621</c:v>
                </c:pt>
                <c:pt idx="462">
                  <c:v>651</c:v>
                </c:pt>
                <c:pt idx="463">
                  <c:v>665</c:v>
                </c:pt>
                <c:pt idx="464">
                  <c:v>679</c:v>
                </c:pt>
                <c:pt idx="465">
                  <c:v>707</c:v>
                </c:pt>
                <c:pt idx="466">
                  <c:v>707</c:v>
                </c:pt>
                <c:pt idx="467">
                  <c:v>707</c:v>
                </c:pt>
                <c:pt idx="468">
                  <c:v>707</c:v>
                </c:pt>
                <c:pt idx="469">
                  <c:v>735</c:v>
                </c:pt>
                <c:pt idx="470">
                  <c:v>783</c:v>
                </c:pt>
                <c:pt idx="471">
                  <c:v>814</c:v>
                </c:pt>
                <c:pt idx="472">
                  <c:v>830</c:v>
                </c:pt>
                <c:pt idx="473">
                  <c:v>878</c:v>
                </c:pt>
                <c:pt idx="474">
                  <c:v>878</c:v>
                </c:pt>
                <c:pt idx="475">
                  <c:v>878</c:v>
                </c:pt>
                <c:pt idx="476">
                  <c:v>897</c:v>
                </c:pt>
                <c:pt idx="477">
                  <c:v>903</c:v>
                </c:pt>
                <c:pt idx="478">
                  <c:v>911</c:v>
                </c:pt>
                <c:pt idx="479">
                  <c:v>912</c:v>
                </c:pt>
                <c:pt idx="480">
                  <c:v>953</c:v>
                </c:pt>
                <c:pt idx="481">
                  <c:v>984</c:v>
                </c:pt>
                <c:pt idx="482">
                  <c:v>998</c:v>
                </c:pt>
                <c:pt idx="483">
                  <c:v>1006</c:v>
                </c:pt>
                <c:pt idx="484">
                  <c:v>1021</c:v>
                </c:pt>
                <c:pt idx="485">
                  <c:v>1102</c:v>
                </c:pt>
                <c:pt idx="486">
                  <c:v>1107</c:v>
                </c:pt>
                <c:pt idx="487">
                  <c:v>1110</c:v>
                </c:pt>
                <c:pt idx="488">
                  <c:v>1110</c:v>
                </c:pt>
                <c:pt idx="489">
                  <c:v>1110</c:v>
                </c:pt>
                <c:pt idx="490">
                  <c:v>1119</c:v>
                </c:pt>
                <c:pt idx="491">
                  <c:v>1122</c:v>
                </c:pt>
                <c:pt idx="492">
                  <c:v>1125</c:v>
                </c:pt>
                <c:pt idx="493">
                  <c:v>1146</c:v>
                </c:pt>
                <c:pt idx="494">
                  <c:v>1147</c:v>
                </c:pt>
                <c:pt idx="495">
                  <c:v>1150</c:v>
                </c:pt>
                <c:pt idx="496">
                  <c:v>1155</c:v>
                </c:pt>
                <c:pt idx="497">
                  <c:v>1163</c:v>
                </c:pt>
                <c:pt idx="498">
                  <c:v>1174</c:v>
                </c:pt>
                <c:pt idx="499">
                  <c:v>1174</c:v>
                </c:pt>
                <c:pt idx="500">
                  <c:v>1188</c:v>
                </c:pt>
                <c:pt idx="501">
                  <c:v>1191</c:v>
                </c:pt>
                <c:pt idx="502">
                  <c:v>1202</c:v>
                </c:pt>
                <c:pt idx="503">
                  <c:v>1219.5</c:v>
                </c:pt>
                <c:pt idx="504">
                  <c:v>1269</c:v>
                </c:pt>
                <c:pt idx="505">
                  <c:v>1278</c:v>
                </c:pt>
                <c:pt idx="506">
                  <c:v>1309</c:v>
                </c:pt>
                <c:pt idx="507">
                  <c:v>1339</c:v>
                </c:pt>
                <c:pt idx="508">
                  <c:v>1345</c:v>
                </c:pt>
                <c:pt idx="509">
                  <c:v>1359</c:v>
                </c:pt>
                <c:pt idx="510">
                  <c:v>1364</c:v>
                </c:pt>
                <c:pt idx="511">
                  <c:v>1365</c:v>
                </c:pt>
                <c:pt idx="512">
                  <c:v>1378</c:v>
                </c:pt>
                <c:pt idx="513">
                  <c:v>1384</c:v>
                </c:pt>
                <c:pt idx="514">
                  <c:v>1406</c:v>
                </c:pt>
                <c:pt idx="515">
                  <c:v>1437</c:v>
                </c:pt>
                <c:pt idx="516">
                  <c:v>1465</c:v>
                </c:pt>
                <c:pt idx="517">
                  <c:v>1465</c:v>
                </c:pt>
                <c:pt idx="518">
                  <c:v>1490</c:v>
                </c:pt>
                <c:pt idx="519">
                  <c:v>1521</c:v>
                </c:pt>
                <c:pt idx="520">
                  <c:v>1591</c:v>
                </c:pt>
                <c:pt idx="521">
                  <c:v>1611</c:v>
                </c:pt>
                <c:pt idx="522">
                  <c:v>1638</c:v>
                </c:pt>
                <c:pt idx="523">
                  <c:v>1641</c:v>
                </c:pt>
                <c:pt idx="524">
                  <c:v>1641</c:v>
                </c:pt>
                <c:pt idx="525">
                  <c:v>1645</c:v>
                </c:pt>
                <c:pt idx="526">
                  <c:v>1653</c:v>
                </c:pt>
                <c:pt idx="527">
                  <c:v>1745</c:v>
                </c:pt>
                <c:pt idx="528">
                  <c:v>1753</c:v>
                </c:pt>
                <c:pt idx="529">
                  <c:v>1798</c:v>
                </c:pt>
                <c:pt idx="530">
                  <c:v>1823</c:v>
                </c:pt>
                <c:pt idx="531">
                  <c:v>1860</c:v>
                </c:pt>
                <c:pt idx="532">
                  <c:v>1863</c:v>
                </c:pt>
                <c:pt idx="533">
                  <c:v>1863</c:v>
                </c:pt>
                <c:pt idx="534">
                  <c:v>1882</c:v>
                </c:pt>
                <c:pt idx="535">
                  <c:v>1885</c:v>
                </c:pt>
                <c:pt idx="536">
                  <c:v>1887</c:v>
                </c:pt>
                <c:pt idx="537">
                  <c:v>1910</c:v>
                </c:pt>
                <c:pt idx="538">
                  <c:v>1913</c:v>
                </c:pt>
                <c:pt idx="539">
                  <c:v>1947</c:v>
                </c:pt>
                <c:pt idx="540">
                  <c:v>1949</c:v>
                </c:pt>
                <c:pt idx="541">
                  <c:v>1967</c:v>
                </c:pt>
                <c:pt idx="542">
                  <c:v>1972</c:v>
                </c:pt>
                <c:pt idx="543">
                  <c:v>1983</c:v>
                </c:pt>
                <c:pt idx="544">
                  <c:v>1997</c:v>
                </c:pt>
                <c:pt idx="545">
                  <c:v>2006</c:v>
                </c:pt>
                <c:pt idx="546">
                  <c:v>2014</c:v>
                </c:pt>
                <c:pt idx="547">
                  <c:v>2030</c:v>
                </c:pt>
                <c:pt idx="548">
                  <c:v>2033</c:v>
                </c:pt>
                <c:pt idx="549">
                  <c:v>2061</c:v>
                </c:pt>
                <c:pt idx="550">
                  <c:v>2067</c:v>
                </c:pt>
                <c:pt idx="551">
                  <c:v>2081</c:v>
                </c:pt>
                <c:pt idx="552">
                  <c:v>2097</c:v>
                </c:pt>
                <c:pt idx="553">
                  <c:v>2097</c:v>
                </c:pt>
                <c:pt idx="554">
                  <c:v>2100</c:v>
                </c:pt>
                <c:pt idx="555">
                  <c:v>2139</c:v>
                </c:pt>
                <c:pt idx="556">
                  <c:v>2167</c:v>
                </c:pt>
                <c:pt idx="557">
                  <c:v>2188</c:v>
                </c:pt>
                <c:pt idx="558">
                  <c:v>2190</c:v>
                </c:pt>
                <c:pt idx="559">
                  <c:v>2207</c:v>
                </c:pt>
                <c:pt idx="560">
                  <c:v>2223</c:v>
                </c:pt>
                <c:pt idx="561">
                  <c:v>2223</c:v>
                </c:pt>
                <c:pt idx="562">
                  <c:v>2268</c:v>
                </c:pt>
                <c:pt idx="563">
                  <c:v>2280</c:v>
                </c:pt>
                <c:pt idx="564">
                  <c:v>2296</c:v>
                </c:pt>
                <c:pt idx="565">
                  <c:v>2296</c:v>
                </c:pt>
                <c:pt idx="566">
                  <c:v>2296</c:v>
                </c:pt>
                <c:pt idx="567">
                  <c:v>2335</c:v>
                </c:pt>
                <c:pt idx="568">
                  <c:v>2335</c:v>
                </c:pt>
                <c:pt idx="569">
                  <c:v>2344</c:v>
                </c:pt>
                <c:pt idx="570">
                  <c:v>2349</c:v>
                </c:pt>
                <c:pt idx="571">
                  <c:v>2402</c:v>
                </c:pt>
                <c:pt idx="572">
                  <c:v>2430</c:v>
                </c:pt>
                <c:pt idx="573">
                  <c:v>2465</c:v>
                </c:pt>
                <c:pt idx="574">
                  <c:v>2497</c:v>
                </c:pt>
                <c:pt idx="575">
                  <c:v>2534</c:v>
                </c:pt>
                <c:pt idx="576">
                  <c:v>2534</c:v>
                </c:pt>
                <c:pt idx="577">
                  <c:v>2601</c:v>
                </c:pt>
                <c:pt idx="578">
                  <c:v>2601</c:v>
                </c:pt>
                <c:pt idx="579">
                  <c:v>2604</c:v>
                </c:pt>
                <c:pt idx="580">
                  <c:v>2612</c:v>
                </c:pt>
                <c:pt idx="581">
                  <c:v>2690</c:v>
                </c:pt>
                <c:pt idx="582">
                  <c:v>2750</c:v>
                </c:pt>
                <c:pt idx="583">
                  <c:v>2755</c:v>
                </c:pt>
                <c:pt idx="584">
                  <c:v>2780</c:v>
                </c:pt>
                <c:pt idx="585">
                  <c:v>2791</c:v>
                </c:pt>
                <c:pt idx="586">
                  <c:v>2823</c:v>
                </c:pt>
                <c:pt idx="587">
                  <c:v>2836</c:v>
                </c:pt>
                <c:pt idx="588">
                  <c:v>2839</c:v>
                </c:pt>
                <c:pt idx="589">
                  <c:v>2850</c:v>
                </c:pt>
                <c:pt idx="590">
                  <c:v>2859</c:v>
                </c:pt>
                <c:pt idx="591">
                  <c:v>2934</c:v>
                </c:pt>
                <c:pt idx="592">
                  <c:v>2965</c:v>
                </c:pt>
                <c:pt idx="593">
                  <c:v>2995</c:v>
                </c:pt>
                <c:pt idx="594">
                  <c:v>3015</c:v>
                </c:pt>
                <c:pt idx="595">
                  <c:v>3057</c:v>
                </c:pt>
                <c:pt idx="596">
                  <c:v>3058</c:v>
                </c:pt>
                <c:pt idx="597">
                  <c:v>3058</c:v>
                </c:pt>
                <c:pt idx="598">
                  <c:v>3069</c:v>
                </c:pt>
                <c:pt idx="599">
                  <c:v>3138</c:v>
                </c:pt>
                <c:pt idx="600">
                  <c:v>3161</c:v>
                </c:pt>
                <c:pt idx="601">
                  <c:v>3188</c:v>
                </c:pt>
                <c:pt idx="602">
                  <c:v>3240</c:v>
                </c:pt>
                <c:pt idx="603">
                  <c:v>3275</c:v>
                </c:pt>
                <c:pt idx="604">
                  <c:v>3287</c:v>
                </c:pt>
                <c:pt idx="605">
                  <c:v>3303</c:v>
                </c:pt>
                <c:pt idx="606">
                  <c:v>3303</c:v>
                </c:pt>
                <c:pt idx="607">
                  <c:v>3317</c:v>
                </c:pt>
                <c:pt idx="608">
                  <c:v>3401</c:v>
                </c:pt>
                <c:pt idx="609">
                  <c:v>3477</c:v>
                </c:pt>
                <c:pt idx="610">
                  <c:v>3483</c:v>
                </c:pt>
                <c:pt idx="611">
                  <c:v>3533</c:v>
                </c:pt>
                <c:pt idx="612">
                  <c:v>3580</c:v>
                </c:pt>
                <c:pt idx="613">
                  <c:v>3608</c:v>
                </c:pt>
                <c:pt idx="614">
                  <c:v>3756</c:v>
                </c:pt>
                <c:pt idx="615">
                  <c:v>3821</c:v>
                </c:pt>
                <c:pt idx="616">
                  <c:v>3840</c:v>
                </c:pt>
                <c:pt idx="617">
                  <c:v>3844</c:v>
                </c:pt>
                <c:pt idx="618">
                  <c:v>3883</c:v>
                </c:pt>
                <c:pt idx="619">
                  <c:v>3919</c:v>
                </c:pt>
                <c:pt idx="620">
                  <c:v>3989</c:v>
                </c:pt>
                <c:pt idx="621">
                  <c:v>4023</c:v>
                </c:pt>
                <c:pt idx="622">
                  <c:v>4059</c:v>
                </c:pt>
                <c:pt idx="623">
                  <c:v>4095</c:v>
                </c:pt>
                <c:pt idx="624">
                  <c:v>4120</c:v>
                </c:pt>
                <c:pt idx="625">
                  <c:v>4129</c:v>
                </c:pt>
                <c:pt idx="626">
                  <c:v>4179</c:v>
                </c:pt>
                <c:pt idx="627">
                  <c:v>4199</c:v>
                </c:pt>
                <c:pt idx="628">
                  <c:v>4252</c:v>
                </c:pt>
                <c:pt idx="629">
                  <c:v>4255</c:v>
                </c:pt>
                <c:pt idx="630">
                  <c:v>4261</c:v>
                </c:pt>
                <c:pt idx="631">
                  <c:v>4325</c:v>
                </c:pt>
                <c:pt idx="632">
                  <c:v>4378</c:v>
                </c:pt>
                <c:pt idx="633">
                  <c:v>4384</c:v>
                </c:pt>
                <c:pt idx="634">
                  <c:v>4400</c:v>
                </c:pt>
                <c:pt idx="635">
                  <c:v>4407</c:v>
                </c:pt>
                <c:pt idx="636">
                  <c:v>4412</c:v>
                </c:pt>
                <c:pt idx="637">
                  <c:v>4439</c:v>
                </c:pt>
                <c:pt idx="638">
                  <c:v>4470</c:v>
                </c:pt>
                <c:pt idx="639">
                  <c:v>4490</c:v>
                </c:pt>
                <c:pt idx="640">
                  <c:v>4517</c:v>
                </c:pt>
                <c:pt idx="641">
                  <c:v>4557</c:v>
                </c:pt>
                <c:pt idx="642">
                  <c:v>4585</c:v>
                </c:pt>
                <c:pt idx="643">
                  <c:v>4599</c:v>
                </c:pt>
                <c:pt idx="644">
                  <c:v>4624</c:v>
                </c:pt>
                <c:pt idx="645">
                  <c:v>4627</c:v>
                </c:pt>
                <c:pt idx="646">
                  <c:v>4632</c:v>
                </c:pt>
                <c:pt idx="647">
                  <c:v>4662</c:v>
                </c:pt>
                <c:pt idx="648">
                  <c:v>4674</c:v>
                </c:pt>
                <c:pt idx="649">
                  <c:v>4674</c:v>
                </c:pt>
                <c:pt idx="650">
                  <c:v>4692</c:v>
                </c:pt>
                <c:pt idx="651">
                  <c:v>4730</c:v>
                </c:pt>
                <c:pt idx="652">
                  <c:v>4733</c:v>
                </c:pt>
                <c:pt idx="653">
                  <c:v>4733</c:v>
                </c:pt>
                <c:pt idx="654">
                  <c:v>4750</c:v>
                </c:pt>
                <c:pt idx="655">
                  <c:v>4756</c:v>
                </c:pt>
                <c:pt idx="656">
                  <c:v>4773</c:v>
                </c:pt>
                <c:pt idx="657">
                  <c:v>4834</c:v>
                </c:pt>
                <c:pt idx="658">
                  <c:v>4870</c:v>
                </c:pt>
                <c:pt idx="659">
                  <c:v>4884</c:v>
                </c:pt>
                <c:pt idx="660">
                  <c:v>4892</c:v>
                </c:pt>
                <c:pt idx="661">
                  <c:v>4932</c:v>
                </c:pt>
                <c:pt idx="662">
                  <c:v>4938</c:v>
                </c:pt>
                <c:pt idx="663">
                  <c:v>4949</c:v>
                </c:pt>
                <c:pt idx="664">
                  <c:v>4965</c:v>
                </c:pt>
                <c:pt idx="665">
                  <c:v>4988</c:v>
                </c:pt>
                <c:pt idx="666">
                  <c:v>5007</c:v>
                </c:pt>
                <c:pt idx="667">
                  <c:v>5021</c:v>
                </c:pt>
                <c:pt idx="668">
                  <c:v>5066</c:v>
                </c:pt>
                <c:pt idx="669">
                  <c:v>5144</c:v>
                </c:pt>
                <c:pt idx="670">
                  <c:v>5144</c:v>
                </c:pt>
                <c:pt idx="671">
                  <c:v>5169</c:v>
                </c:pt>
                <c:pt idx="672">
                  <c:v>5172</c:v>
                </c:pt>
                <c:pt idx="673">
                  <c:v>5214</c:v>
                </c:pt>
                <c:pt idx="674">
                  <c:v>5214</c:v>
                </c:pt>
                <c:pt idx="675">
                  <c:v>5215</c:v>
                </c:pt>
                <c:pt idx="676">
                  <c:v>5251</c:v>
                </c:pt>
                <c:pt idx="677">
                  <c:v>5254</c:v>
                </c:pt>
                <c:pt idx="678">
                  <c:v>5284</c:v>
                </c:pt>
                <c:pt idx="679">
                  <c:v>5284</c:v>
                </c:pt>
                <c:pt idx="680">
                  <c:v>5284</c:v>
                </c:pt>
                <c:pt idx="681">
                  <c:v>5324</c:v>
                </c:pt>
                <c:pt idx="682">
                  <c:v>5345</c:v>
                </c:pt>
                <c:pt idx="683">
                  <c:v>5390</c:v>
                </c:pt>
                <c:pt idx="684">
                  <c:v>5416</c:v>
                </c:pt>
                <c:pt idx="685">
                  <c:v>5450</c:v>
                </c:pt>
                <c:pt idx="686">
                  <c:v>5458</c:v>
                </c:pt>
                <c:pt idx="687">
                  <c:v>5483</c:v>
                </c:pt>
                <c:pt idx="688">
                  <c:v>5489</c:v>
                </c:pt>
                <c:pt idx="689">
                  <c:v>5489</c:v>
                </c:pt>
                <c:pt idx="690">
                  <c:v>5489</c:v>
                </c:pt>
                <c:pt idx="691">
                  <c:v>5489</c:v>
                </c:pt>
                <c:pt idx="692">
                  <c:v>5489</c:v>
                </c:pt>
                <c:pt idx="693">
                  <c:v>5514</c:v>
                </c:pt>
                <c:pt idx="694">
                  <c:v>5517</c:v>
                </c:pt>
                <c:pt idx="695">
                  <c:v>5556</c:v>
                </c:pt>
                <c:pt idx="696">
                  <c:v>5556</c:v>
                </c:pt>
                <c:pt idx="697">
                  <c:v>5626</c:v>
                </c:pt>
                <c:pt idx="698">
                  <c:v>5664</c:v>
                </c:pt>
                <c:pt idx="699">
                  <c:v>5712</c:v>
                </c:pt>
                <c:pt idx="700">
                  <c:v>5723</c:v>
                </c:pt>
                <c:pt idx="701">
                  <c:v>5726</c:v>
                </c:pt>
                <c:pt idx="702">
                  <c:v>5825</c:v>
                </c:pt>
                <c:pt idx="703">
                  <c:v>5835</c:v>
                </c:pt>
                <c:pt idx="704">
                  <c:v>5858</c:v>
                </c:pt>
                <c:pt idx="705">
                  <c:v>5909</c:v>
                </c:pt>
                <c:pt idx="706">
                  <c:v>5909</c:v>
                </c:pt>
                <c:pt idx="707">
                  <c:v>5975</c:v>
                </c:pt>
                <c:pt idx="708">
                  <c:v>6012</c:v>
                </c:pt>
                <c:pt idx="709">
                  <c:v>6015</c:v>
                </c:pt>
                <c:pt idx="710">
                  <c:v>6015</c:v>
                </c:pt>
                <c:pt idx="711">
                  <c:v>6015</c:v>
                </c:pt>
                <c:pt idx="712">
                  <c:v>6018</c:v>
                </c:pt>
                <c:pt idx="713">
                  <c:v>6040</c:v>
                </c:pt>
                <c:pt idx="714">
                  <c:v>6062</c:v>
                </c:pt>
                <c:pt idx="715">
                  <c:v>6110</c:v>
                </c:pt>
                <c:pt idx="716">
                  <c:v>6196</c:v>
                </c:pt>
                <c:pt idx="717">
                  <c:v>6216</c:v>
                </c:pt>
                <c:pt idx="718">
                  <c:v>6275</c:v>
                </c:pt>
                <c:pt idx="719">
                  <c:v>6278</c:v>
                </c:pt>
                <c:pt idx="720">
                  <c:v>6278</c:v>
                </c:pt>
                <c:pt idx="721">
                  <c:v>6353</c:v>
                </c:pt>
                <c:pt idx="722">
                  <c:v>6398</c:v>
                </c:pt>
                <c:pt idx="723">
                  <c:v>6406</c:v>
                </c:pt>
                <c:pt idx="724">
                  <c:v>6406</c:v>
                </c:pt>
                <c:pt idx="725">
                  <c:v>6406</c:v>
                </c:pt>
                <c:pt idx="726">
                  <c:v>6406</c:v>
                </c:pt>
                <c:pt idx="727">
                  <c:v>6406</c:v>
                </c:pt>
                <c:pt idx="728">
                  <c:v>6406</c:v>
                </c:pt>
                <c:pt idx="729">
                  <c:v>6406</c:v>
                </c:pt>
                <c:pt idx="730">
                  <c:v>6406</c:v>
                </c:pt>
                <c:pt idx="731">
                  <c:v>6437</c:v>
                </c:pt>
                <c:pt idx="732">
                  <c:v>6474</c:v>
                </c:pt>
                <c:pt idx="733">
                  <c:v>6494</c:v>
                </c:pt>
                <c:pt idx="734">
                  <c:v>6505</c:v>
                </c:pt>
                <c:pt idx="735">
                  <c:v>6535</c:v>
                </c:pt>
                <c:pt idx="736">
                  <c:v>6647</c:v>
                </c:pt>
                <c:pt idx="737">
                  <c:v>6672</c:v>
                </c:pt>
                <c:pt idx="738">
                  <c:v>6672</c:v>
                </c:pt>
                <c:pt idx="739">
                  <c:v>6703</c:v>
                </c:pt>
                <c:pt idx="740">
                  <c:v>6706</c:v>
                </c:pt>
                <c:pt idx="741">
                  <c:v>6784</c:v>
                </c:pt>
                <c:pt idx="742">
                  <c:v>6785.5</c:v>
                </c:pt>
                <c:pt idx="743">
                  <c:v>6821</c:v>
                </c:pt>
                <c:pt idx="744">
                  <c:v>6829</c:v>
                </c:pt>
                <c:pt idx="745">
                  <c:v>6830.5</c:v>
                </c:pt>
                <c:pt idx="746">
                  <c:v>6832</c:v>
                </c:pt>
                <c:pt idx="747">
                  <c:v>6846</c:v>
                </c:pt>
                <c:pt idx="748">
                  <c:v>6849</c:v>
                </c:pt>
                <c:pt idx="749">
                  <c:v>6879</c:v>
                </c:pt>
                <c:pt idx="750">
                  <c:v>6901</c:v>
                </c:pt>
                <c:pt idx="751">
                  <c:v>7036</c:v>
                </c:pt>
                <c:pt idx="752">
                  <c:v>7109</c:v>
                </c:pt>
                <c:pt idx="753">
                  <c:v>7153</c:v>
                </c:pt>
                <c:pt idx="754">
                  <c:v>7153</c:v>
                </c:pt>
                <c:pt idx="755">
                  <c:v>7153</c:v>
                </c:pt>
                <c:pt idx="756">
                  <c:v>7181</c:v>
                </c:pt>
                <c:pt idx="757">
                  <c:v>7195</c:v>
                </c:pt>
                <c:pt idx="758">
                  <c:v>7201</c:v>
                </c:pt>
                <c:pt idx="759">
                  <c:v>7217</c:v>
                </c:pt>
                <c:pt idx="760">
                  <c:v>7221.5</c:v>
                </c:pt>
                <c:pt idx="761">
                  <c:v>7243.5</c:v>
                </c:pt>
                <c:pt idx="762">
                  <c:v>7299</c:v>
                </c:pt>
                <c:pt idx="763">
                  <c:v>7314</c:v>
                </c:pt>
                <c:pt idx="764">
                  <c:v>7314</c:v>
                </c:pt>
                <c:pt idx="765">
                  <c:v>7327</c:v>
                </c:pt>
                <c:pt idx="766">
                  <c:v>7334</c:v>
                </c:pt>
                <c:pt idx="767">
                  <c:v>7354</c:v>
                </c:pt>
                <c:pt idx="768">
                  <c:v>7354</c:v>
                </c:pt>
                <c:pt idx="769">
                  <c:v>7369</c:v>
                </c:pt>
                <c:pt idx="770">
                  <c:v>7397</c:v>
                </c:pt>
                <c:pt idx="771">
                  <c:v>7531</c:v>
                </c:pt>
                <c:pt idx="772">
                  <c:v>7562</c:v>
                </c:pt>
                <c:pt idx="773">
                  <c:v>7562</c:v>
                </c:pt>
                <c:pt idx="774">
                  <c:v>7562</c:v>
                </c:pt>
                <c:pt idx="775">
                  <c:v>7598</c:v>
                </c:pt>
                <c:pt idx="776">
                  <c:v>7601</c:v>
                </c:pt>
                <c:pt idx="777">
                  <c:v>7621</c:v>
                </c:pt>
                <c:pt idx="778">
                  <c:v>7623</c:v>
                </c:pt>
                <c:pt idx="779">
                  <c:v>7623</c:v>
                </c:pt>
                <c:pt idx="780">
                  <c:v>7634</c:v>
                </c:pt>
                <c:pt idx="781">
                  <c:v>7794</c:v>
                </c:pt>
                <c:pt idx="782">
                  <c:v>7864</c:v>
                </c:pt>
                <c:pt idx="783">
                  <c:v>7883</c:v>
                </c:pt>
                <c:pt idx="784">
                  <c:v>7887</c:v>
                </c:pt>
                <c:pt idx="785">
                  <c:v>7887</c:v>
                </c:pt>
                <c:pt idx="786">
                  <c:v>7892</c:v>
                </c:pt>
                <c:pt idx="787">
                  <c:v>8010</c:v>
                </c:pt>
                <c:pt idx="788">
                  <c:v>8189</c:v>
                </c:pt>
                <c:pt idx="789">
                  <c:v>8323</c:v>
                </c:pt>
                <c:pt idx="790">
                  <c:v>8659</c:v>
                </c:pt>
                <c:pt idx="791">
                  <c:v>8670</c:v>
                </c:pt>
                <c:pt idx="792">
                  <c:v>8715</c:v>
                </c:pt>
                <c:pt idx="793">
                  <c:v>8892.5</c:v>
                </c:pt>
                <c:pt idx="794">
                  <c:v>8892.5</c:v>
                </c:pt>
                <c:pt idx="795">
                  <c:v>8933</c:v>
                </c:pt>
                <c:pt idx="796">
                  <c:v>8947</c:v>
                </c:pt>
                <c:pt idx="797">
                  <c:v>8950</c:v>
                </c:pt>
                <c:pt idx="798">
                  <c:v>8950</c:v>
                </c:pt>
                <c:pt idx="799">
                  <c:v>8950</c:v>
                </c:pt>
                <c:pt idx="800">
                  <c:v>8977</c:v>
                </c:pt>
                <c:pt idx="801">
                  <c:v>8988</c:v>
                </c:pt>
                <c:pt idx="802">
                  <c:v>9151</c:v>
                </c:pt>
                <c:pt idx="803">
                  <c:v>9151</c:v>
                </c:pt>
                <c:pt idx="804">
                  <c:v>9188</c:v>
                </c:pt>
                <c:pt idx="805">
                  <c:v>9196</c:v>
                </c:pt>
                <c:pt idx="806">
                  <c:v>9204</c:v>
                </c:pt>
                <c:pt idx="807">
                  <c:v>9204</c:v>
                </c:pt>
                <c:pt idx="808">
                  <c:v>9204</c:v>
                </c:pt>
                <c:pt idx="809">
                  <c:v>9219.5</c:v>
                </c:pt>
                <c:pt idx="810">
                  <c:v>9238</c:v>
                </c:pt>
                <c:pt idx="811">
                  <c:v>9254</c:v>
                </c:pt>
                <c:pt idx="812">
                  <c:v>9371</c:v>
                </c:pt>
                <c:pt idx="813">
                  <c:v>9371</c:v>
                </c:pt>
                <c:pt idx="814">
                  <c:v>9371</c:v>
                </c:pt>
                <c:pt idx="815">
                  <c:v>9371</c:v>
                </c:pt>
                <c:pt idx="816">
                  <c:v>9371</c:v>
                </c:pt>
                <c:pt idx="817">
                  <c:v>9472</c:v>
                </c:pt>
                <c:pt idx="818">
                  <c:v>9472</c:v>
                </c:pt>
                <c:pt idx="819">
                  <c:v>9472</c:v>
                </c:pt>
                <c:pt idx="820">
                  <c:v>9514</c:v>
                </c:pt>
                <c:pt idx="821">
                  <c:v>9514</c:v>
                </c:pt>
                <c:pt idx="822">
                  <c:v>9514</c:v>
                </c:pt>
                <c:pt idx="823">
                  <c:v>9517</c:v>
                </c:pt>
                <c:pt idx="824">
                  <c:v>9651.5</c:v>
                </c:pt>
                <c:pt idx="825">
                  <c:v>9670.5</c:v>
                </c:pt>
                <c:pt idx="826">
                  <c:v>9674</c:v>
                </c:pt>
                <c:pt idx="827">
                  <c:v>9675</c:v>
                </c:pt>
                <c:pt idx="828">
                  <c:v>9727</c:v>
                </c:pt>
                <c:pt idx="829">
                  <c:v>9727</c:v>
                </c:pt>
                <c:pt idx="830">
                  <c:v>9727</c:v>
                </c:pt>
                <c:pt idx="831">
                  <c:v>9727</c:v>
                </c:pt>
                <c:pt idx="832">
                  <c:v>9772</c:v>
                </c:pt>
                <c:pt idx="833">
                  <c:v>9777</c:v>
                </c:pt>
                <c:pt idx="834">
                  <c:v>9777</c:v>
                </c:pt>
                <c:pt idx="835">
                  <c:v>9777</c:v>
                </c:pt>
                <c:pt idx="836">
                  <c:v>9777</c:v>
                </c:pt>
                <c:pt idx="837">
                  <c:v>9777</c:v>
                </c:pt>
                <c:pt idx="838">
                  <c:v>9996</c:v>
                </c:pt>
                <c:pt idx="839">
                  <c:v>9998</c:v>
                </c:pt>
                <c:pt idx="840">
                  <c:v>9998</c:v>
                </c:pt>
                <c:pt idx="841">
                  <c:v>9998</c:v>
                </c:pt>
                <c:pt idx="842">
                  <c:v>10012</c:v>
                </c:pt>
                <c:pt idx="843">
                  <c:v>10049</c:v>
                </c:pt>
                <c:pt idx="844">
                  <c:v>10049</c:v>
                </c:pt>
                <c:pt idx="845">
                  <c:v>10082</c:v>
                </c:pt>
                <c:pt idx="846">
                  <c:v>10082</c:v>
                </c:pt>
                <c:pt idx="847">
                  <c:v>10082</c:v>
                </c:pt>
                <c:pt idx="848">
                  <c:v>10216</c:v>
                </c:pt>
                <c:pt idx="849">
                  <c:v>10216</c:v>
                </c:pt>
                <c:pt idx="850">
                  <c:v>10216</c:v>
                </c:pt>
                <c:pt idx="851">
                  <c:v>10247</c:v>
                </c:pt>
                <c:pt idx="852">
                  <c:v>10344</c:v>
                </c:pt>
                <c:pt idx="853">
                  <c:v>10368</c:v>
                </c:pt>
                <c:pt idx="854">
                  <c:v>10412</c:v>
                </c:pt>
                <c:pt idx="855">
                  <c:v>10412</c:v>
                </c:pt>
                <c:pt idx="856">
                  <c:v>10490</c:v>
                </c:pt>
                <c:pt idx="857">
                  <c:v>10490</c:v>
                </c:pt>
                <c:pt idx="858">
                  <c:v>10542</c:v>
                </c:pt>
                <c:pt idx="859">
                  <c:v>10569</c:v>
                </c:pt>
                <c:pt idx="860">
                  <c:v>10816</c:v>
                </c:pt>
                <c:pt idx="861">
                  <c:v>10824</c:v>
                </c:pt>
                <c:pt idx="862">
                  <c:v>10824</c:v>
                </c:pt>
                <c:pt idx="863">
                  <c:v>10824</c:v>
                </c:pt>
                <c:pt idx="864">
                  <c:v>11029</c:v>
                </c:pt>
                <c:pt idx="865">
                  <c:v>11213</c:v>
                </c:pt>
                <c:pt idx="866">
                  <c:v>11339</c:v>
                </c:pt>
                <c:pt idx="867">
                  <c:v>11378</c:v>
                </c:pt>
                <c:pt idx="868">
                  <c:v>11406</c:v>
                </c:pt>
                <c:pt idx="869">
                  <c:v>11610</c:v>
                </c:pt>
                <c:pt idx="870">
                  <c:v>11641</c:v>
                </c:pt>
                <c:pt idx="871">
                  <c:v>11856</c:v>
                </c:pt>
                <c:pt idx="872">
                  <c:v>11906</c:v>
                </c:pt>
                <c:pt idx="873">
                  <c:v>11910</c:v>
                </c:pt>
                <c:pt idx="874">
                  <c:v>11960</c:v>
                </c:pt>
                <c:pt idx="875">
                  <c:v>12130</c:v>
                </c:pt>
                <c:pt idx="876">
                  <c:v>12195</c:v>
                </c:pt>
                <c:pt idx="877">
                  <c:v>12223</c:v>
                </c:pt>
                <c:pt idx="878">
                  <c:v>12223</c:v>
                </c:pt>
                <c:pt idx="879">
                  <c:v>12262</c:v>
                </c:pt>
                <c:pt idx="880">
                  <c:v>12282.5</c:v>
                </c:pt>
                <c:pt idx="881">
                  <c:v>12436</c:v>
                </c:pt>
                <c:pt idx="882">
                  <c:v>12572</c:v>
                </c:pt>
              </c:numCache>
            </c:numRef>
          </c:xVal>
          <c:yVal>
            <c:numRef>
              <c:f>'Active 1'!$J$21:$J$975</c:f>
              <c:numCache>
                <c:formatCode>General</c:formatCode>
                <c:ptCount val="955"/>
                <c:pt idx="208">
                  <c:v>-7.5678613138734363E-2</c:v>
                </c:pt>
                <c:pt idx="210">
                  <c:v>-7.6961029197263997E-2</c:v>
                </c:pt>
                <c:pt idx="212">
                  <c:v>-7.4145637467154302E-2</c:v>
                </c:pt>
                <c:pt idx="215">
                  <c:v>-7.4128053529420868E-2</c:v>
                </c:pt>
                <c:pt idx="216">
                  <c:v>-7.4110469584411476E-2</c:v>
                </c:pt>
                <c:pt idx="217">
                  <c:v>-7.4065413624339271E-2</c:v>
                </c:pt>
                <c:pt idx="219">
                  <c:v>-7.116760584176518E-2</c:v>
                </c:pt>
                <c:pt idx="278">
                  <c:v>0</c:v>
                </c:pt>
                <c:pt idx="291">
                  <c:v>-3.7756377125333529E-2</c:v>
                </c:pt>
                <c:pt idx="293">
                  <c:v>-3.7231097325275186E-2</c:v>
                </c:pt>
                <c:pt idx="299">
                  <c:v>-3.7169530412938911E-2</c:v>
                </c:pt>
                <c:pt idx="300">
                  <c:v>-3.7138746956770774E-2</c:v>
                </c:pt>
                <c:pt idx="301">
                  <c:v>-2.848156447726069E-2</c:v>
                </c:pt>
                <c:pt idx="302">
                  <c:v>-3.4763980533170979E-2</c:v>
                </c:pt>
                <c:pt idx="306">
                  <c:v>-3.6733197077410296E-2</c:v>
                </c:pt>
                <c:pt idx="308">
                  <c:v>-3.7015613139374182E-2</c:v>
                </c:pt>
                <c:pt idx="313">
                  <c:v>-3.6146350365015678E-2</c:v>
                </c:pt>
                <c:pt idx="315">
                  <c:v>-2.4262815080874134E-2</c:v>
                </c:pt>
                <c:pt idx="317">
                  <c:v>-1.8929839417978656E-2</c:v>
                </c:pt>
                <c:pt idx="318">
                  <c:v>-2.3784783457813319E-2</c:v>
                </c:pt>
                <c:pt idx="319">
                  <c:v>-2.3467199513106607E-2</c:v>
                </c:pt>
                <c:pt idx="320">
                  <c:v>-2.5532031628245022E-2</c:v>
                </c:pt>
                <c:pt idx="321">
                  <c:v>-2.4599055963335559E-2</c:v>
                </c:pt>
                <c:pt idx="324">
                  <c:v>-3.1952880781318527E-2</c:v>
                </c:pt>
                <c:pt idx="325">
                  <c:v>-3.0074849149968941E-2</c:v>
                </c:pt>
                <c:pt idx="326">
                  <c:v>-3.6382498779857997E-2</c:v>
                </c:pt>
                <c:pt idx="327">
                  <c:v>-3.3836323600553442E-2</c:v>
                </c:pt>
                <c:pt idx="328">
                  <c:v>-3.433301216136897E-2</c:v>
                </c:pt>
                <c:pt idx="329">
                  <c:v>-3.2035204378189519E-2</c:v>
                </c:pt>
                <c:pt idx="344">
                  <c:v>-2.7099805352918338E-2</c:v>
                </c:pt>
                <c:pt idx="345">
                  <c:v>-2.8801997570553795E-2</c:v>
                </c:pt>
                <c:pt idx="355">
                  <c:v>-3.0166737225954421E-2</c:v>
                </c:pt>
                <c:pt idx="356">
                  <c:v>-2.8868929439340718E-2</c:v>
                </c:pt>
                <c:pt idx="357">
                  <c:v>-2.8206243303429801E-2</c:v>
                </c:pt>
                <c:pt idx="364">
                  <c:v>-1.8196216544311028E-2</c:v>
                </c:pt>
                <c:pt idx="373">
                  <c:v>-1.5286189780454151E-2</c:v>
                </c:pt>
                <c:pt idx="392">
                  <c:v>-1.1319026765704621E-2</c:v>
                </c:pt>
                <c:pt idx="394">
                  <c:v>-1.7276163016504142E-2</c:v>
                </c:pt>
                <c:pt idx="395">
                  <c:v>-1.1303635037620552E-2</c:v>
                </c:pt>
                <c:pt idx="417">
                  <c:v>-7.1661362526356243E-3</c:v>
                </c:pt>
                <c:pt idx="428">
                  <c:v>-4.1561094913049601E-3</c:v>
                </c:pt>
                <c:pt idx="437">
                  <c:v>3.8539172746823169E-3</c:v>
                </c:pt>
                <c:pt idx="700">
                  <c:v>4.2977632612746675E-2</c:v>
                </c:pt>
                <c:pt idx="749">
                  <c:v>4.3019978111260571E-2</c:v>
                </c:pt>
                <c:pt idx="762">
                  <c:v>4.1381729934073519E-2</c:v>
                </c:pt>
                <c:pt idx="775">
                  <c:v>4.2167596118815709E-2</c:v>
                </c:pt>
                <c:pt idx="778">
                  <c:v>4.0480795629264321E-2</c:v>
                </c:pt>
                <c:pt idx="780">
                  <c:v>4.1978603418101557E-2</c:v>
                </c:pt>
                <c:pt idx="809">
                  <c:v>6.9421716558281332E-2</c:v>
                </c:pt>
                <c:pt idx="811">
                  <c:v>6.947393188602291E-2</c:v>
                </c:pt>
                <c:pt idx="823">
                  <c:v>7.6548790762899444E-2</c:v>
                </c:pt>
                <c:pt idx="832">
                  <c:v>8.3143425807065796E-2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8E9-4641-9ED8-DA8286346D24}"/>
            </c:ext>
          </c:extLst>
        </c:ser>
        <c:ser>
          <c:idx val="3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1'!$F$21:$F$1975</c:f>
              <c:numCache>
                <c:formatCode>General</c:formatCode>
                <c:ptCount val="1955"/>
                <c:pt idx="0">
                  <c:v>-23583</c:v>
                </c:pt>
                <c:pt idx="1">
                  <c:v>-22572</c:v>
                </c:pt>
                <c:pt idx="2">
                  <c:v>-21443</c:v>
                </c:pt>
                <c:pt idx="3">
                  <c:v>-21191</c:v>
                </c:pt>
                <c:pt idx="4">
                  <c:v>-20883</c:v>
                </c:pt>
                <c:pt idx="5">
                  <c:v>-20877</c:v>
                </c:pt>
                <c:pt idx="6">
                  <c:v>-20718</c:v>
                </c:pt>
                <c:pt idx="7">
                  <c:v>-20706</c:v>
                </c:pt>
                <c:pt idx="8">
                  <c:v>-20690</c:v>
                </c:pt>
                <c:pt idx="9">
                  <c:v>-20625</c:v>
                </c:pt>
                <c:pt idx="10">
                  <c:v>-20617</c:v>
                </c:pt>
                <c:pt idx="11">
                  <c:v>-20612</c:v>
                </c:pt>
                <c:pt idx="12">
                  <c:v>-20510</c:v>
                </c:pt>
                <c:pt idx="13">
                  <c:v>-20443</c:v>
                </c:pt>
                <c:pt idx="14">
                  <c:v>-20443</c:v>
                </c:pt>
                <c:pt idx="15">
                  <c:v>-20415</c:v>
                </c:pt>
                <c:pt idx="16">
                  <c:v>-20374</c:v>
                </c:pt>
                <c:pt idx="17">
                  <c:v>-20343</c:v>
                </c:pt>
                <c:pt idx="18">
                  <c:v>-20211</c:v>
                </c:pt>
                <c:pt idx="19">
                  <c:v>-20138</c:v>
                </c:pt>
                <c:pt idx="20">
                  <c:v>-20128</c:v>
                </c:pt>
                <c:pt idx="21">
                  <c:v>-20122</c:v>
                </c:pt>
                <c:pt idx="22">
                  <c:v>-20117</c:v>
                </c:pt>
                <c:pt idx="23">
                  <c:v>-20116</c:v>
                </c:pt>
                <c:pt idx="24">
                  <c:v>-20116</c:v>
                </c:pt>
                <c:pt idx="25">
                  <c:v>-20116</c:v>
                </c:pt>
                <c:pt idx="26">
                  <c:v>-20111</c:v>
                </c:pt>
                <c:pt idx="27">
                  <c:v>-20111</c:v>
                </c:pt>
                <c:pt idx="28">
                  <c:v>-20111</c:v>
                </c:pt>
                <c:pt idx="29">
                  <c:v>-20105</c:v>
                </c:pt>
                <c:pt idx="30">
                  <c:v>-20093</c:v>
                </c:pt>
                <c:pt idx="31">
                  <c:v>-20086</c:v>
                </c:pt>
                <c:pt idx="32">
                  <c:v>-20066</c:v>
                </c:pt>
                <c:pt idx="33">
                  <c:v>-20035</c:v>
                </c:pt>
                <c:pt idx="34">
                  <c:v>-20029</c:v>
                </c:pt>
                <c:pt idx="35">
                  <c:v>-20021</c:v>
                </c:pt>
                <c:pt idx="36">
                  <c:v>-20007</c:v>
                </c:pt>
                <c:pt idx="37">
                  <c:v>-20004</c:v>
                </c:pt>
                <c:pt idx="38">
                  <c:v>-19979</c:v>
                </c:pt>
                <c:pt idx="39">
                  <c:v>-19977</c:v>
                </c:pt>
                <c:pt idx="40">
                  <c:v>-19976</c:v>
                </c:pt>
                <c:pt idx="41">
                  <c:v>-19973</c:v>
                </c:pt>
                <c:pt idx="42">
                  <c:v>-19953</c:v>
                </c:pt>
                <c:pt idx="43">
                  <c:v>-19739</c:v>
                </c:pt>
                <c:pt idx="44">
                  <c:v>-19728</c:v>
                </c:pt>
                <c:pt idx="45">
                  <c:v>-19714</c:v>
                </c:pt>
                <c:pt idx="46">
                  <c:v>-19703</c:v>
                </c:pt>
                <c:pt idx="47">
                  <c:v>-19692</c:v>
                </c:pt>
                <c:pt idx="48">
                  <c:v>-19669</c:v>
                </c:pt>
                <c:pt idx="49">
                  <c:v>-19658</c:v>
                </c:pt>
                <c:pt idx="50">
                  <c:v>-19652</c:v>
                </c:pt>
                <c:pt idx="51">
                  <c:v>-19632</c:v>
                </c:pt>
                <c:pt idx="52">
                  <c:v>-19607</c:v>
                </c:pt>
                <c:pt idx="53">
                  <c:v>-19590</c:v>
                </c:pt>
                <c:pt idx="54">
                  <c:v>-19563</c:v>
                </c:pt>
                <c:pt idx="55">
                  <c:v>-19506</c:v>
                </c:pt>
                <c:pt idx="56">
                  <c:v>-19476</c:v>
                </c:pt>
                <c:pt idx="57">
                  <c:v>-19420</c:v>
                </c:pt>
                <c:pt idx="58">
                  <c:v>-19356</c:v>
                </c:pt>
                <c:pt idx="59">
                  <c:v>-19350</c:v>
                </c:pt>
                <c:pt idx="60">
                  <c:v>-19347</c:v>
                </c:pt>
                <c:pt idx="61">
                  <c:v>-19308</c:v>
                </c:pt>
                <c:pt idx="62">
                  <c:v>-19305</c:v>
                </c:pt>
                <c:pt idx="63">
                  <c:v>-19297</c:v>
                </c:pt>
                <c:pt idx="64">
                  <c:v>-19288</c:v>
                </c:pt>
                <c:pt idx="65">
                  <c:v>-19283</c:v>
                </c:pt>
                <c:pt idx="66">
                  <c:v>-19252</c:v>
                </c:pt>
                <c:pt idx="67">
                  <c:v>-19249</c:v>
                </c:pt>
                <c:pt idx="68">
                  <c:v>-19199</c:v>
                </c:pt>
                <c:pt idx="69">
                  <c:v>-19199</c:v>
                </c:pt>
                <c:pt idx="70">
                  <c:v>-19188</c:v>
                </c:pt>
                <c:pt idx="71">
                  <c:v>-19171</c:v>
                </c:pt>
                <c:pt idx="72">
                  <c:v>-19168</c:v>
                </c:pt>
                <c:pt idx="73">
                  <c:v>-19157</c:v>
                </c:pt>
                <c:pt idx="74">
                  <c:v>-19157</c:v>
                </c:pt>
                <c:pt idx="75">
                  <c:v>-19135</c:v>
                </c:pt>
                <c:pt idx="76">
                  <c:v>-19115</c:v>
                </c:pt>
                <c:pt idx="77">
                  <c:v>-19093</c:v>
                </c:pt>
                <c:pt idx="78">
                  <c:v>-19051</c:v>
                </c:pt>
                <c:pt idx="79">
                  <c:v>-19045</c:v>
                </c:pt>
                <c:pt idx="80">
                  <c:v>-19006</c:v>
                </c:pt>
                <c:pt idx="81">
                  <c:v>-18989</c:v>
                </c:pt>
                <c:pt idx="82">
                  <c:v>-18978</c:v>
                </c:pt>
                <c:pt idx="83">
                  <c:v>-18958</c:v>
                </c:pt>
                <c:pt idx="84">
                  <c:v>-18955</c:v>
                </c:pt>
                <c:pt idx="85">
                  <c:v>-18941</c:v>
                </c:pt>
                <c:pt idx="86">
                  <c:v>-18936</c:v>
                </c:pt>
                <c:pt idx="87">
                  <c:v>-18933</c:v>
                </c:pt>
                <c:pt idx="88">
                  <c:v>-18919</c:v>
                </c:pt>
                <c:pt idx="89">
                  <c:v>-18914</c:v>
                </c:pt>
                <c:pt idx="90">
                  <c:v>-18911</c:v>
                </c:pt>
                <c:pt idx="91">
                  <c:v>-18905</c:v>
                </c:pt>
                <c:pt idx="92">
                  <c:v>-18900</c:v>
                </c:pt>
                <c:pt idx="93">
                  <c:v>-18899</c:v>
                </c:pt>
                <c:pt idx="94">
                  <c:v>-18894</c:v>
                </c:pt>
                <c:pt idx="95">
                  <c:v>-18889</c:v>
                </c:pt>
                <c:pt idx="96">
                  <c:v>-18802</c:v>
                </c:pt>
                <c:pt idx="97">
                  <c:v>-18762</c:v>
                </c:pt>
                <c:pt idx="98">
                  <c:v>-18760</c:v>
                </c:pt>
                <c:pt idx="99">
                  <c:v>-18751</c:v>
                </c:pt>
                <c:pt idx="100">
                  <c:v>-18746</c:v>
                </c:pt>
                <c:pt idx="101">
                  <c:v>-18740</c:v>
                </c:pt>
                <c:pt idx="102">
                  <c:v>-18732</c:v>
                </c:pt>
                <c:pt idx="103">
                  <c:v>-18726</c:v>
                </c:pt>
                <c:pt idx="104">
                  <c:v>-18715</c:v>
                </c:pt>
                <c:pt idx="105">
                  <c:v>-18673</c:v>
                </c:pt>
                <c:pt idx="106">
                  <c:v>-18653</c:v>
                </c:pt>
                <c:pt idx="107">
                  <c:v>-18647</c:v>
                </c:pt>
                <c:pt idx="108">
                  <c:v>-18642</c:v>
                </c:pt>
                <c:pt idx="109">
                  <c:v>-18634</c:v>
                </c:pt>
                <c:pt idx="110">
                  <c:v>-18634</c:v>
                </c:pt>
                <c:pt idx="111">
                  <c:v>-18625</c:v>
                </c:pt>
                <c:pt idx="112">
                  <c:v>-18612</c:v>
                </c:pt>
                <c:pt idx="113">
                  <c:v>-18611</c:v>
                </c:pt>
                <c:pt idx="114">
                  <c:v>-18594</c:v>
                </c:pt>
                <c:pt idx="115">
                  <c:v>-18588</c:v>
                </c:pt>
                <c:pt idx="116">
                  <c:v>-18580</c:v>
                </c:pt>
                <c:pt idx="117">
                  <c:v>-18544</c:v>
                </c:pt>
                <c:pt idx="118">
                  <c:v>-18507</c:v>
                </c:pt>
                <c:pt idx="119">
                  <c:v>-18504</c:v>
                </c:pt>
                <c:pt idx="120">
                  <c:v>-18502</c:v>
                </c:pt>
                <c:pt idx="121">
                  <c:v>-18499</c:v>
                </c:pt>
                <c:pt idx="122">
                  <c:v>-18485</c:v>
                </c:pt>
                <c:pt idx="123">
                  <c:v>-18418</c:v>
                </c:pt>
                <c:pt idx="124">
                  <c:v>-18399</c:v>
                </c:pt>
                <c:pt idx="125">
                  <c:v>-18068</c:v>
                </c:pt>
                <c:pt idx="126">
                  <c:v>-18018</c:v>
                </c:pt>
                <c:pt idx="127">
                  <c:v>-18018</c:v>
                </c:pt>
                <c:pt idx="128">
                  <c:v>-17965</c:v>
                </c:pt>
                <c:pt idx="129">
                  <c:v>-17940</c:v>
                </c:pt>
                <c:pt idx="130">
                  <c:v>-17929</c:v>
                </c:pt>
                <c:pt idx="131">
                  <c:v>-17811</c:v>
                </c:pt>
                <c:pt idx="132">
                  <c:v>-17806</c:v>
                </c:pt>
                <c:pt idx="133">
                  <c:v>-17607</c:v>
                </c:pt>
                <c:pt idx="134">
                  <c:v>-17308</c:v>
                </c:pt>
                <c:pt idx="135">
                  <c:v>-17305</c:v>
                </c:pt>
                <c:pt idx="136">
                  <c:v>-17125</c:v>
                </c:pt>
                <c:pt idx="137">
                  <c:v>-16893</c:v>
                </c:pt>
                <c:pt idx="138">
                  <c:v>-16835</c:v>
                </c:pt>
                <c:pt idx="139">
                  <c:v>-16217</c:v>
                </c:pt>
                <c:pt idx="140">
                  <c:v>-16214</c:v>
                </c:pt>
                <c:pt idx="141">
                  <c:v>-16153</c:v>
                </c:pt>
                <c:pt idx="142">
                  <c:v>-15691</c:v>
                </c:pt>
                <c:pt idx="143">
                  <c:v>-15688</c:v>
                </c:pt>
                <c:pt idx="144">
                  <c:v>-15674</c:v>
                </c:pt>
                <c:pt idx="145">
                  <c:v>-15666</c:v>
                </c:pt>
                <c:pt idx="146">
                  <c:v>-15663</c:v>
                </c:pt>
                <c:pt idx="147">
                  <c:v>-15162</c:v>
                </c:pt>
                <c:pt idx="148">
                  <c:v>-15151</c:v>
                </c:pt>
                <c:pt idx="149">
                  <c:v>-14734</c:v>
                </c:pt>
                <c:pt idx="150">
                  <c:v>-14544</c:v>
                </c:pt>
                <c:pt idx="151">
                  <c:v>-14057</c:v>
                </c:pt>
                <c:pt idx="152">
                  <c:v>-13903</c:v>
                </c:pt>
                <c:pt idx="153">
                  <c:v>-13755</c:v>
                </c:pt>
                <c:pt idx="154">
                  <c:v>-13198</c:v>
                </c:pt>
                <c:pt idx="155">
                  <c:v>-12711</c:v>
                </c:pt>
                <c:pt idx="156">
                  <c:v>-12700</c:v>
                </c:pt>
                <c:pt idx="157">
                  <c:v>-12196</c:v>
                </c:pt>
                <c:pt idx="158">
                  <c:v>-12166</c:v>
                </c:pt>
                <c:pt idx="159">
                  <c:v>-12152</c:v>
                </c:pt>
                <c:pt idx="160">
                  <c:v>-12053</c:v>
                </c:pt>
                <c:pt idx="161">
                  <c:v>-11651</c:v>
                </c:pt>
                <c:pt idx="162">
                  <c:v>-11080</c:v>
                </c:pt>
                <c:pt idx="163">
                  <c:v>-10624</c:v>
                </c:pt>
                <c:pt idx="164">
                  <c:v>-10621</c:v>
                </c:pt>
                <c:pt idx="165">
                  <c:v>-10602</c:v>
                </c:pt>
                <c:pt idx="166">
                  <c:v>-10596</c:v>
                </c:pt>
                <c:pt idx="167">
                  <c:v>-10585</c:v>
                </c:pt>
                <c:pt idx="168">
                  <c:v>-10582</c:v>
                </c:pt>
                <c:pt idx="169">
                  <c:v>-10577</c:v>
                </c:pt>
                <c:pt idx="170">
                  <c:v>-10563</c:v>
                </c:pt>
                <c:pt idx="171">
                  <c:v>-10562</c:v>
                </c:pt>
                <c:pt idx="172">
                  <c:v>-10059</c:v>
                </c:pt>
                <c:pt idx="173">
                  <c:v>-10053</c:v>
                </c:pt>
                <c:pt idx="174">
                  <c:v>-9824</c:v>
                </c:pt>
                <c:pt idx="175">
                  <c:v>-9818</c:v>
                </c:pt>
                <c:pt idx="176">
                  <c:v>-9799</c:v>
                </c:pt>
                <c:pt idx="177">
                  <c:v>-9796</c:v>
                </c:pt>
                <c:pt idx="178">
                  <c:v>-7966</c:v>
                </c:pt>
                <c:pt idx="179">
                  <c:v>-7907</c:v>
                </c:pt>
                <c:pt idx="180">
                  <c:v>-7865</c:v>
                </c:pt>
                <c:pt idx="181">
                  <c:v>-7818</c:v>
                </c:pt>
                <c:pt idx="182">
                  <c:v>-7731</c:v>
                </c:pt>
                <c:pt idx="183">
                  <c:v>-7714</c:v>
                </c:pt>
                <c:pt idx="184">
                  <c:v>-7711</c:v>
                </c:pt>
                <c:pt idx="185">
                  <c:v>-7686</c:v>
                </c:pt>
                <c:pt idx="186">
                  <c:v>-7644</c:v>
                </c:pt>
                <c:pt idx="187">
                  <c:v>-7608</c:v>
                </c:pt>
                <c:pt idx="188">
                  <c:v>-7599</c:v>
                </c:pt>
                <c:pt idx="189">
                  <c:v>-7451</c:v>
                </c:pt>
                <c:pt idx="190">
                  <c:v>-7272</c:v>
                </c:pt>
                <c:pt idx="191">
                  <c:v>-7146</c:v>
                </c:pt>
                <c:pt idx="192">
                  <c:v>-7079</c:v>
                </c:pt>
                <c:pt idx="193">
                  <c:v>-7051</c:v>
                </c:pt>
                <c:pt idx="194">
                  <c:v>-6858</c:v>
                </c:pt>
                <c:pt idx="195">
                  <c:v>-6637</c:v>
                </c:pt>
                <c:pt idx="196">
                  <c:v>-6511</c:v>
                </c:pt>
                <c:pt idx="197">
                  <c:v>-6373</c:v>
                </c:pt>
                <c:pt idx="198">
                  <c:v>-6010</c:v>
                </c:pt>
                <c:pt idx="199">
                  <c:v>-5996</c:v>
                </c:pt>
                <c:pt idx="200">
                  <c:v>-5988</c:v>
                </c:pt>
                <c:pt idx="201">
                  <c:v>-5971</c:v>
                </c:pt>
                <c:pt idx="202">
                  <c:v>-5898</c:v>
                </c:pt>
                <c:pt idx="203">
                  <c:v>-5736</c:v>
                </c:pt>
                <c:pt idx="204">
                  <c:v>-5714</c:v>
                </c:pt>
                <c:pt idx="205">
                  <c:v>-5700</c:v>
                </c:pt>
                <c:pt idx="206">
                  <c:v>-5616</c:v>
                </c:pt>
                <c:pt idx="207">
                  <c:v>-5576</c:v>
                </c:pt>
                <c:pt idx="208">
                  <c:v>-5490</c:v>
                </c:pt>
                <c:pt idx="209">
                  <c:v>-5490</c:v>
                </c:pt>
                <c:pt idx="210">
                  <c:v>-5487</c:v>
                </c:pt>
                <c:pt idx="211">
                  <c:v>-5487</c:v>
                </c:pt>
                <c:pt idx="212">
                  <c:v>-5473</c:v>
                </c:pt>
                <c:pt idx="213">
                  <c:v>-5473</c:v>
                </c:pt>
                <c:pt idx="214">
                  <c:v>-5470</c:v>
                </c:pt>
                <c:pt idx="215">
                  <c:v>-5470</c:v>
                </c:pt>
                <c:pt idx="216">
                  <c:v>-5467</c:v>
                </c:pt>
                <c:pt idx="217">
                  <c:v>-5465</c:v>
                </c:pt>
                <c:pt idx="218">
                  <c:v>-5465</c:v>
                </c:pt>
                <c:pt idx="219">
                  <c:v>-5454</c:v>
                </c:pt>
                <c:pt idx="220">
                  <c:v>-5454</c:v>
                </c:pt>
                <c:pt idx="221">
                  <c:v>-5442</c:v>
                </c:pt>
                <c:pt idx="222">
                  <c:v>-5037</c:v>
                </c:pt>
                <c:pt idx="223">
                  <c:v>-4639</c:v>
                </c:pt>
                <c:pt idx="224">
                  <c:v>-4639</c:v>
                </c:pt>
                <c:pt idx="225">
                  <c:v>-4639</c:v>
                </c:pt>
                <c:pt idx="226">
                  <c:v>-4589</c:v>
                </c:pt>
                <c:pt idx="227">
                  <c:v>-4589</c:v>
                </c:pt>
                <c:pt idx="228">
                  <c:v>-4581</c:v>
                </c:pt>
                <c:pt idx="229">
                  <c:v>-4553</c:v>
                </c:pt>
                <c:pt idx="230">
                  <c:v>-4553</c:v>
                </c:pt>
                <c:pt idx="231">
                  <c:v>-4511</c:v>
                </c:pt>
                <c:pt idx="232">
                  <c:v>-4511</c:v>
                </c:pt>
                <c:pt idx="233">
                  <c:v>-4511</c:v>
                </c:pt>
                <c:pt idx="234">
                  <c:v>-4407</c:v>
                </c:pt>
                <c:pt idx="235">
                  <c:v>-4407</c:v>
                </c:pt>
                <c:pt idx="236">
                  <c:v>-4385</c:v>
                </c:pt>
                <c:pt idx="237">
                  <c:v>-4385</c:v>
                </c:pt>
                <c:pt idx="238">
                  <c:v>-4150</c:v>
                </c:pt>
                <c:pt idx="239">
                  <c:v>-4147</c:v>
                </c:pt>
                <c:pt idx="240">
                  <c:v>-4147</c:v>
                </c:pt>
                <c:pt idx="241">
                  <c:v>-4147</c:v>
                </c:pt>
                <c:pt idx="242">
                  <c:v>-3940</c:v>
                </c:pt>
                <c:pt idx="243">
                  <c:v>-3870</c:v>
                </c:pt>
                <c:pt idx="244">
                  <c:v>-3839</c:v>
                </c:pt>
                <c:pt idx="245">
                  <c:v>-3747</c:v>
                </c:pt>
                <c:pt idx="246">
                  <c:v>-3590</c:v>
                </c:pt>
                <c:pt idx="247">
                  <c:v>-3402</c:v>
                </c:pt>
                <c:pt idx="248">
                  <c:v>-3377</c:v>
                </c:pt>
                <c:pt idx="249">
                  <c:v>-3361</c:v>
                </c:pt>
                <c:pt idx="250">
                  <c:v>-3360</c:v>
                </c:pt>
                <c:pt idx="251">
                  <c:v>-3358</c:v>
                </c:pt>
                <c:pt idx="252">
                  <c:v>-3349</c:v>
                </c:pt>
                <c:pt idx="253">
                  <c:v>-3346</c:v>
                </c:pt>
                <c:pt idx="254">
                  <c:v>-3345.5</c:v>
                </c:pt>
                <c:pt idx="255">
                  <c:v>-3341</c:v>
                </c:pt>
                <c:pt idx="256">
                  <c:v>-3335</c:v>
                </c:pt>
                <c:pt idx="257">
                  <c:v>-3333</c:v>
                </c:pt>
                <c:pt idx="258">
                  <c:v>-3324</c:v>
                </c:pt>
                <c:pt idx="259">
                  <c:v>-3274</c:v>
                </c:pt>
                <c:pt idx="260">
                  <c:v>-3251</c:v>
                </c:pt>
                <c:pt idx="261">
                  <c:v>-3212</c:v>
                </c:pt>
                <c:pt idx="262">
                  <c:v>-3210</c:v>
                </c:pt>
                <c:pt idx="263">
                  <c:v>-3173</c:v>
                </c:pt>
                <c:pt idx="264">
                  <c:v>-3167</c:v>
                </c:pt>
                <c:pt idx="265">
                  <c:v>-3167</c:v>
                </c:pt>
                <c:pt idx="266">
                  <c:v>-3145</c:v>
                </c:pt>
                <c:pt idx="267">
                  <c:v>-3142</c:v>
                </c:pt>
                <c:pt idx="268">
                  <c:v>-3126</c:v>
                </c:pt>
                <c:pt idx="269">
                  <c:v>-3126</c:v>
                </c:pt>
                <c:pt idx="270">
                  <c:v>-3126</c:v>
                </c:pt>
                <c:pt idx="271">
                  <c:v>-3114</c:v>
                </c:pt>
                <c:pt idx="272">
                  <c:v>-3100</c:v>
                </c:pt>
                <c:pt idx="273">
                  <c:v>-3098</c:v>
                </c:pt>
                <c:pt idx="274">
                  <c:v>-3097</c:v>
                </c:pt>
                <c:pt idx="275">
                  <c:v>-3094</c:v>
                </c:pt>
                <c:pt idx="276">
                  <c:v>-3083</c:v>
                </c:pt>
                <c:pt idx="277">
                  <c:v>-3078</c:v>
                </c:pt>
                <c:pt idx="278">
                  <c:v>-3059.5</c:v>
                </c:pt>
                <c:pt idx="279">
                  <c:v>-3017</c:v>
                </c:pt>
                <c:pt idx="280">
                  <c:v>-3017</c:v>
                </c:pt>
                <c:pt idx="281">
                  <c:v>-3017</c:v>
                </c:pt>
                <c:pt idx="282">
                  <c:v>-2924</c:v>
                </c:pt>
                <c:pt idx="283">
                  <c:v>-2924</c:v>
                </c:pt>
                <c:pt idx="284">
                  <c:v>-2921</c:v>
                </c:pt>
                <c:pt idx="285">
                  <c:v>-2919</c:v>
                </c:pt>
                <c:pt idx="286">
                  <c:v>-2894</c:v>
                </c:pt>
                <c:pt idx="287">
                  <c:v>-2868</c:v>
                </c:pt>
                <c:pt idx="288">
                  <c:v>-2865</c:v>
                </c:pt>
                <c:pt idx="289">
                  <c:v>-2860</c:v>
                </c:pt>
                <c:pt idx="290">
                  <c:v>-2821</c:v>
                </c:pt>
                <c:pt idx="291">
                  <c:v>-2819</c:v>
                </c:pt>
                <c:pt idx="292">
                  <c:v>-2818</c:v>
                </c:pt>
                <c:pt idx="293">
                  <c:v>-2809</c:v>
                </c:pt>
                <c:pt idx="294">
                  <c:v>-2793</c:v>
                </c:pt>
                <c:pt idx="295">
                  <c:v>-2790</c:v>
                </c:pt>
                <c:pt idx="296">
                  <c:v>-2790</c:v>
                </c:pt>
                <c:pt idx="297">
                  <c:v>-2790</c:v>
                </c:pt>
                <c:pt idx="298">
                  <c:v>-2790</c:v>
                </c:pt>
                <c:pt idx="299">
                  <c:v>-2753</c:v>
                </c:pt>
                <c:pt idx="300">
                  <c:v>-2725</c:v>
                </c:pt>
                <c:pt idx="301">
                  <c:v>-2647</c:v>
                </c:pt>
                <c:pt idx="302">
                  <c:v>-2644</c:v>
                </c:pt>
                <c:pt idx="303">
                  <c:v>-2638</c:v>
                </c:pt>
                <c:pt idx="304">
                  <c:v>-2616</c:v>
                </c:pt>
                <c:pt idx="305">
                  <c:v>-2616</c:v>
                </c:pt>
                <c:pt idx="306">
                  <c:v>-2616</c:v>
                </c:pt>
                <c:pt idx="307">
                  <c:v>-2616</c:v>
                </c:pt>
                <c:pt idx="308">
                  <c:v>-2613</c:v>
                </c:pt>
                <c:pt idx="309">
                  <c:v>-2605</c:v>
                </c:pt>
                <c:pt idx="310">
                  <c:v>-2605</c:v>
                </c:pt>
                <c:pt idx="311">
                  <c:v>-2605</c:v>
                </c:pt>
                <c:pt idx="312">
                  <c:v>-2577</c:v>
                </c:pt>
                <c:pt idx="313">
                  <c:v>-2550</c:v>
                </c:pt>
                <c:pt idx="314">
                  <c:v>-2527</c:v>
                </c:pt>
                <c:pt idx="315">
                  <c:v>-2513</c:v>
                </c:pt>
                <c:pt idx="316">
                  <c:v>-2512.5</c:v>
                </c:pt>
                <c:pt idx="317">
                  <c:v>-2496</c:v>
                </c:pt>
                <c:pt idx="318">
                  <c:v>-2494</c:v>
                </c:pt>
                <c:pt idx="319">
                  <c:v>-2491</c:v>
                </c:pt>
                <c:pt idx="320">
                  <c:v>-2485</c:v>
                </c:pt>
                <c:pt idx="321">
                  <c:v>-2468</c:v>
                </c:pt>
                <c:pt idx="322">
                  <c:v>-2454</c:v>
                </c:pt>
                <c:pt idx="323">
                  <c:v>-2452</c:v>
                </c:pt>
                <c:pt idx="324">
                  <c:v>-2426</c:v>
                </c:pt>
                <c:pt idx="325">
                  <c:v>-2407</c:v>
                </c:pt>
                <c:pt idx="326">
                  <c:v>-2323</c:v>
                </c:pt>
                <c:pt idx="327">
                  <c:v>-2281</c:v>
                </c:pt>
                <c:pt idx="328">
                  <c:v>-2252</c:v>
                </c:pt>
                <c:pt idx="329">
                  <c:v>-2241</c:v>
                </c:pt>
                <c:pt idx="330">
                  <c:v>-2189</c:v>
                </c:pt>
                <c:pt idx="331">
                  <c:v>-2189</c:v>
                </c:pt>
                <c:pt idx="332">
                  <c:v>-2189</c:v>
                </c:pt>
                <c:pt idx="333">
                  <c:v>-2096</c:v>
                </c:pt>
                <c:pt idx="334">
                  <c:v>-2074</c:v>
                </c:pt>
                <c:pt idx="335">
                  <c:v>-2074</c:v>
                </c:pt>
                <c:pt idx="336">
                  <c:v>-2043</c:v>
                </c:pt>
                <c:pt idx="337">
                  <c:v>-2043</c:v>
                </c:pt>
                <c:pt idx="338">
                  <c:v>-2012</c:v>
                </c:pt>
                <c:pt idx="339">
                  <c:v>-1948</c:v>
                </c:pt>
                <c:pt idx="340">
                  <c:v>-1945</c:v>
                </c:pt>
                <c:pt idx="341">
                  <c:v>-1830</c:v>
                </c:pt>
                <c:pt idx="342">
                  <c:v>-1797</c:v>
                </c:pt>
                <c:pt idx="343">
                  <c:v>-1794</c:v>
                </c:pt>
                <c:pt idx="344">
                  <c:v>-1780</c:v>
                </c:pt>
                <c:pt idx="345">
                  <c:v>-1769</c:v>
                </c:pt>
                <c:pt idx="346">
                  <c:v>-1741</c:v>
                </c:pt>
                <c:pt idx="347">
                  <c:v>-1724</c:v>
                </c:pt>
                <c:pt idx="348">
                  <c:v>-1724</c:v>
                </c:pt>
                <c:pt idx="349">
                  <c:v>-1724</c:v>
                </c:pt>
                <c:pt idx="350">
                  <c:v>-1724</c:v>
                </c:pt>
                <c:pt idx="351">
                  <c:v>-1724</c:v>
                </c:pt>
                <c:pt idx="352">
                  <c:v>-1674</c:v>
                </c:pt>
                <c:pt idx="353">
                  <c:v>-1649</c:v>
                </c:pt>
                <c:pt idx="354">
                  <c:v>-1638</c:v>
                </c:pt>
                <c:pt idx="355">
                  <c:v>-1581</c:v>
                </c:pt>
                <c:pt idx="356">
                  <c:v>-1570</c:v>
                </c:pt>
                <c:pt idx="357">
                  <c:v>-1474</c:v>
                </c:pt>
                <c:pt idx="358">
                  <c:v>-1344</c:v>
                </c:pt>
                <c:pt idx="359">
                  <c:v>-1338</c:v>
                </c:pt>
                <c:pt idx="360">
                  <c:v>-1330</c:v>
                </c:pt>
                <c:pt idx="361">
                  <c:v>-1319</c:v>
                </c:pt>
                <c:pt idx="362">
                  <c:v>-1313</c:v>
                </c:pt>
                <c:pt idx="363">
                  <c:v>-1215</c:v>
                </c:pt>
                <c:pt idx="364">
                  <c:v>-1205</c:v>
                </c:pt>
                <c:pt idx="365">
                  <c:v>-1201</c:v>
                </c:pt>
                <c:pt idx="366">
                  <c:v>-1176</c:v>
                </c:pt>
                <c:pt idx="367">
                  <c:v>-1109</c:v>
                </c:pt>
                <c:pt idx="368">
                  <c:v>-1050</c:v>
                </c:pt>
                <c:pt idx="369">
                  <c:v>-1016</c:v>
                </c:pt>
                <c:pt idx="370">
                  <c:v>-997</c:v>
                </c:pt>
                <c:pt idx="371">
                  <c:v>-994</c:v>
                </c:pt>
                <c:pt idx="372">
                  <c:v>-988</c:v>
                </c:pt>
                <c:pt idx="373">
                  <c:v>-936</c:v>
                </c:pt>
                <c:pt idx="374">
                  <c:v>-882</c:v>
                </c:pt>
                <c:pt idx="375">
                  <c:v>-834</c:v>
                </c:pt>
                <c:pt idx="376">
                  <c:v>-820</c:v>
                </c:pt>
                <c:pt idx="377">
                  <c:v>-793</c:v>
                </c:pt>
                <c:pt idx="378">
                  <c:v>-792</c:v>
                </c:pt>
                <c:pt idx="379">
                  <c:v>-778</c:v>
                </c:pt>
                <c:pt idx="380">
                  <c:v>-776</c:v>
                </c:pt>
                <c:pt idx="381">
                  <c:v>-765</c:v>
                </c:pt>
                <c:pt idx="382">
                  <c:v>-765</c:v>
                </c:pt>
                <c:pt idx="383">
                  <c:v>-753</c:v>
                </c:pt>
                <c:pt idx="384">
                  <c:v>-733</c:v>
                </c:pt>
                <c:pt idx="385">
                  <c:v>-733</c:v>
                </c:pt>
                <c:pt idx="386">
                  <c:v>-717</c:v>
                </c:pt>
                <c:pt idx="387">
                  <c:v>-708</c:v>
                </c:pt>
                <c:pt idx="388">
                  <c:v>-706</c:v>
                </c:pt>
                <c:pt idx="389">
                  <c:v>-703</c:v>
                </c:pt>
                <c:pt idx="390">
                  <c:v>-688</c:v>
                </c:pt>
                <c:pt idx="391">
                  <c:v>-688</c:v>
                </c:pt>
                <c:pt idx="392">
                  <c:v>-680</c:v>
                </c:pt>
                <c:pt idx="393">
                  <c:v>-680</c:v>
                </c:pt>
                <c:pt idx="394">
                  <c:v>-667</c:v>
                </c:pt>
                <c:pt idx="395">
                  <c:v>-666</c:v>
                </c:pt>
                <c:pt idx="396">
                  <c:v>-658</c:v>
                </c:pt>
                <c:pt idx="397">
                  <c:v>-591</c:v>
                </c:pt>
                <c:pt idx="398">
                  <c:v>-559</c:v>
                </c:pt>
                <c:pt idx="399">
                  <c:v>-558</c:v>
                </c:pt>
                <c:pt idx="400">
                  <c:v>-532</c:v>
                </c:pt>
                <c:pt idx="401">
                  <c:v>-488</c:v>
                </c:pt>
                <c:pt idx="402">
                  <c:v>-485</c:v>
                </c:pt>
                <c:pt idx="403">
                  <c:v>-467</c:v>
                </c:pt>
                <c:pt idx="404">
                  <c:v>-467</c:v>
                </c:pt>
                <c:pt idx="405">
                  <c:v>-467</c:v>
                </c:pt>
                <c:pt idx="406">
                  <c:v>-451</c:v>
                </c:pt>
                <c:pt idx="407">
                  <c:v>-445</c:v>
                </c:pt>
                <c:pt idx="408">
                  <c:v>-443</c:v>
                </c:pt>
                <c:pt idx="409">
                  <c:v>-443</c:v>
                </c:pt>
                <c:pt idx="410">
                  <c:v>-443</c:v>
                </c:pt>
                <c:pt idx="411">
                  <c:v>-437</c:v>
                </c:pt>
                <c:pt idx="412">
                  <c:v>-415</c:v>
                </c:pt>
                <c:pt idx="413">
                  <c:v>-414</c:v>
                </c:pt>
                <c:pt idx="414">
                  <c:v>-414</c:v>
                </c:pt>
                <c:pt idx="415">
                  <c:v>-401</c:v>
                </c:pt>
                <c:pt idx="416">
                  <c:v>-400</c:v>
                </c:pt>
                <c:pt idx="417">
                  <c:v>-398</c:v>
                </c:pt>
                <c:pt idx="418">
                  <c:v>-398</c:v>
                </c:pt>
                <c:pt idx="419">
                  <c:v>-397</c:v>
                </c:pt>
                <c:pt idx="420">
                  <c:v>-387</c:v>
                </c:pt>
                <c:pt idx="421">
                  <c:v>-361</c:v>
                </c:pt>
                <c:pt idx="422">
                  <c:v>-356</c:v>
                </c:pt>
                <c:pt idx="423">
                  <c:v>-336</c:v>
                </c:pt>
                <c:pt idx="424">
                  <c:v>-252</c:v>
                </c:pt>
                <c:pt idx="425">
                  <c:v>-211</c:v>
                </c:pt>
                <c:pt idx="426">
                  <c:v>-208</c:v>
                </c:pt>
                <c:pt idx="427">
                  <c:v>-137</c:v>
                </c:pt>
                <c:pt idx="428">
                  <c:v>-129</c:v>
                </c:pt>
                <c:pt idx="429">
                  <c:v>-73</c:v>
                </c:pt>
                <c:pt idx="430">
                  <c:v>-14</c:v>
                </c:pt>
                <c:pt idx="431">
                  <c:v>-8</c:v>
                </c:pt>
                <c:pt idx="432">
                  <c:v>0</c:v>
                </c:pt>
                <c:pt idx="433">
                  <c:v>83</c:v>
                </c:pt>
                <c:pt idx="434">
                  <c:v>117</c:v>
                </c:pt>
                <c:pt idx="435">
                  <c:v>128</c:v>
                </c:pt>
                <c:pt idx="436">
                  <c:v>128</c:v>
                </c:pt>
                <c:pt idx="437">
                  <c:v>140</c:v>
                </c:pt>
                <c:pt idx="438">
                  <c:v>178</c:v>
                </c:pt>
                <c:pt idx="439">
                  <c:v>209</c:v>
                </c:pt>
                <c:pt idx="440">
                  <c:v>302</c:v>
                </c:pt>
                <c:pt idx="441">
                  <c:v>318</c:v>
                </c:pt>
                <c:pt idx="442">
                  <c:v>343</c:v>
                </c:pt>
                <c:pt idx="443">
                  <c:v>343</c:v>
                </c:pt>
                <c:pt idx="444">
                  <c:v>360</c:v>
                </c:pt>
                <c:pt idx="445">
                  <c:v>361</c:v>
                </c:pt>
                <c:pt idx="446">
                  <c:v>363</c:v>
                </c:pt>
                <c:pt idx="447">
                  <c:v>389</c:v>
                </c:pt>
                <c:pt idx="448">
                  <c:v>400</c:v>
                </c:pt>
                <c:pt idx="449">
                  <c:v>402</c:v>
                </c:pt>
                <c:pt idx="450">
                  <c:v>403</c:v>
                </c:pt>
                <c:pt idx="451">
                  <c:v>430</c:v>
                </c:pt>
                <c:pt idx="452">
                  <c:v>492</c:v>
                </c:pt>
                <c:pt idx="453">
                  <c:v>492</c:v>
                </c:pt>
                <c:pt idx="454">
                  <c:v>492</c:v>
                </c:pt>
                <c:pt idx="455">
                  <c:v>512</c:v>
                </c:pt>
                <c:pt idx="456">
                  <c:v>564</c:v>
                </c:pt>
                <c:pt idx="457">
                  <c:v>581</c:v>
                </c:pt>
                <c:pt idx="458">
                  <c:v>592</c:v>
                </c:pt>
                <c:pt idx="459">
                  <c:v>604</c:v>
                </c:pt>
                <c:pt idx="460">
                  <c:v>620</c:v>
                </c:pt>
                <c:pt idx="461">
                  <c:v>621</c:v>
                </c:pt>
                <c:pt idx="462">
                  <c:v>651</c:v>
                </c:pt>
                <c:pt idx="463">
                  <c:v>665</c:v>
                </c:pt>
                <c:pt idx="464">
                  <c:v>679</c:v>
                </c:pt>
                <c:pt idx="465">
                  <c:v>707</c:v>
                </c:pt>
                <c:pt idx="466">
                  <c:v>707</c:v>
                </c:pt>
                <c:pt idx="467">
                  <c:v>707</c:v>
                </c:pt>
                <c:pt idx="468">
                  <c:v>707</c:v>
                </c:pt>
                <c:pt idx="469">
                  <c:v>735</c:v>
                </c:pt>
                <c:pt idx="470">
                  <c:v>783</c:v>
                </c:pt>
                <c:pt idx="471">
                  <c:v>814</c:v>
                </c:pt>
                <c:pt idx="472">
                  <c:v>830</c:v>
                </c:pt>
                <c:pt idx="473">
                  <c:v>878</c:v>
                </c:pt>
                <c:pt idx="474">
                  <c:v>878</c:v>
                </c:pt>
                <c:pt idx="475">
                  <c:v>878</c:v>
                </c:pt>
                <c:pt idx="476">
                  <c:v>897</c:v>
                </c:pt>
                <c:pt idx="477">
                  <c:v>903</c:v>
                </c:pt>
                <c:pt idx="478">
                  <c:v>911</c:v>
                </c:pt>
                <c:pt idx="479">
                  <c:v>912</c:v>
                </c:pt>
                <c:pt idx="480">
                  <c:v>953</c:v>
                </c:pt>
                <c:pt idx="481">
                  <c:v>984</c:v>
                </c:pt>
                <c:pt idx="482">
                  <c:v>998</c:v>
                </c:pt>
                <c:pt idx="483">
                  <c:v>1006</c:v>
                </c:pt>
                <c:pt idx="484">
                  <c:v>1021</c:v>
                </c:pt>
                <c:pt idx="485">
                  <c:v>1102</c:v>
                </c:pt>
                <c:pt idx="486">
                  <c:v>1107</c:v>
                </c:pt>
                <c:pt idx="487">
                  <c:v>1110</c:v>
                </c:pt>
                <c:pt idx="488">
                  <c:v>1110</c:v>
                </c:pt>
                <c:pt idx="489">
                  <c:v>1110</c:v>
                </c:pt>
                <c:pt idx="490">
                  <c:v>1119</c:v>
                </c:pt>
                <c:pt idx="491">
                  <c:v>1122</c:v>
                </c:pt>
                <c:pt idx="492">
                  <c:v>1125</c:v>
                </c:pt>
                <c:pt idx="493">
                  <c:v>1146</c:v>
                </c:pt>
                <c:pt idx="494">
                  <c:v>1147</c:v>
                </c:pt>
                <c:pt idx="495">
                  <c:v>1150</c:v>
                </c:pt>
                <c:pt idx="496">
                  <c:v>1155</c:v>
                </c:pt>
                <c:pt idx="497">
                  <c:v>1163</c:v>
                </c:pt>
                <c:pt idx="498">
                  <c:v>1174</c:v>
                </c:pt>
                <c:pt idx="499">
                  <c:v>1174</c:v>
                </c:pt>
                <c:pt idx="500">
                  <c:v>1188</c:v>
                </c:pt>
                <c:pt idx="501">
                  <c:v>1191</c:v>
                </c:pt>
                <c:pt idx="502">
                  <c:v>1202</c:v>
                </c:pt>
                <c:pt idx="503">
                  <c:v>1219.5</c:v>
                </c:pt>
                <c:pt idx="504">
                  <c:v>1269</c:v>
                </c:pt>
                <c:pt idx="505">
                  <c:v>1278</c:v>
                </c:pt>
                <c:pt idx="506">
                  <c:v>1309</c:v>
                </c:pt>
                <c:pt idx="507">
                  <c:v>1339</c:v>
                </c:pt>
                <c:pt idx="508">
                  <c:v>1345</c:v>
                </c:pt>
                <c:pt idx="509">
                  <c:v>1359</c:v>
                </c:pt>
                <c:pt idx="510">
                  <c:v>1364</c:v>
                </c:pt>
                <c:pt idx="511">
                  <c:v>1365</c:v>
                </c:pt>
                <c:pt idx="512">
                  <c:v>1378</c:v>
                </c:pt>
                <c:pt idx="513">
                  <c:v>1384</c:v>
                </c:pt>
                <c:pt idx="514">
                  <c:v>1406</c:v>
                </c:pt>
                <c:pt idx="515">
                  <c:v>1437</c:v>
                </c:pt>
                <c:pt idx="516">
                  <c:v>1465</c:v>
                </c:pt>
                <c:pt idx="517">
                  <c:v>1465</c:v>
                </c:pt>
                <c:pt idx="518">
                  <c:v>1490</c:v>
                </c:pt>
                <c:pt idx="519">
                  <c:v>1521</c:v>
                </c:pt>
                <c:pt idx="520">
                  <c:v>1591</c:v>
                </c:pt>
                <c:pt idx="521">
                  <c:v>1611</c:v>
                </c:pt>
                <c:pt idx="522">
                  <c:v>1638</c:v>
                </c:pt>
                <c:pt idx="523">
                  <c:v>1641</c:v>
                </c:pt>
                <c:pt idx="524">
                  <c:v>1641</c:v>
                </c:pt>
                <c:pt idx="525">
                  <c:v>1645</c:v>
                </c:pt>
                <c:pt idx="526">
                  <c:v>1653</c:v>
                </c:pt>
                <c:pt idx="527">
                  <c:v>1745</c:v>
                </c:pt>
                <c:pt idx="528">
                  <c:v>1753</c:v>
                </c:pt>
                <c:pt idx="529">
                  <c:v>1798</c:v>
                </c:pt>
                <c:pt idx="530">
                  <c:v>1823</c:v>
                </c:pt>
                <c:pt idx="531">
                  <c:v>1860</c:v>
                </c:pt>
                <c:pt idx="532">
                  <c:v>1863</c:v>
                </c:pt>
                <c:pt idx="533">
                  <c:v>1863</c:v>
                </c:pt>
                <c:pt idx="534">
                  <c:v>1882</c:v>
                </c:pt>
                <c:pt idx="535">
                  <c:v>1885</c:v>
                </c:pt>
                <c:pt idx="536">
                  <c:v>1887</c:v>
                </c:pt>
                <c:pt idx="537">
                  <c:v>1910</c:v>
                </c:pt>
                <c:pt idx="538">
                  <c:v>1913</c:v>
                </c:pt>
                <c:pt idx="539">
                  <c:v>1947</c:v>
                </c:pt>
                <c:pt idx="540">
                  <c:v>1949</c:v>
                </c:pt>
                <c:pt idx="541">
                  <c:v>1967</c:v>
                </c:pt>
                <c:pt idx="542">
                  <c:v>1972</c:v>
                </c:pt>
                <c:pt idx="543">
                  <c:v>1983</c:v>
                </c:pt>
                <c:pt idx="544">
                  <c:v>1997</c:v>
                </c:pt>
                <c:pt idx="545">
                  <c:v>2006</c:v>
                </c:pt>
                <c:pt idx="546">
                  <c:v>2014</c:v>
                </c:pt>
                <c:pt idx="547">
                  <c:v>2030</c:v>
                </c:pt>
                <c:pt idx="548">
                  <c:v>2033</c:v>
                </c:pt>
                <c:pt idx="549">
                  <c:v>2061</c:v>
                </c:pt>
                <c:pt idx="550">
                  <c:v>2067</c:v>
                </c:pt>
                <c:pt idx="551">
                  <c:v>2081</c:v>
                </c:pt>
                <c:pt idx="552">
                  <c:v>2097</c:v>
                </c:pt>
                <c:pt idx="553">
                  <c:v>2097</c:v>
                </c:pt>
                <c:pt idx="554">
                  <c:v>2100</c:v>
                </c:pt>
                <c:pt idx="555">
                  <c:v>2139</c:v>
                </c:pt>
                <c:pt idx="556">
                  <c:v>2167</c:v>
                </c:pt>
                <c:pt idx="557">
                  <c:v>2188</c:v>
                </c:pt>
                <c:pt idx="558">
                  <c:v>2190</c:v>
                </c:pt>
                <c:pt idx="559">
                  <c:v>2207</c:v>
                </c:pt>
                <c:pt idx="560">
                  <c:v>2223</c:v>
                </c:pt>
                <c:pt idx="561">
                  <c:v>2223</c:v>
                </c:pt>
                <c:pt idx="562">
                  <c:v>2268</c:v>
                </c:pt>
                <c:pt idx="563">
                  <c:v>2280</c:v>
                </c:pt>
                <c:pt idx="564">
                  <c:v>2296</c:v>
                </c:pt>
                <c:pt idx="565">
                  <c:v>2296</c:v>
                </c:pt>
                <c:pt idx="566">
                  <c:v>2296</c:v>
                </c:pt>
                <c:pt idx="567">
                  <c:v>2335</c:v>
                </c:pt>
                <c:pt idx="568">
                  <c:v>2335</c:v>
                </c:pt>
                <c:pt idx="569">
                  <c:v>2344</c:v>
                </c:pt>
                <c:pt idx="570">
                  <c:v>2349</c:v>
                </c:pt>
                <c:pt idx="571">
                  <c:v>2402</c:v>
                </c:pt>
                <c:pt idx="572">
                  <c:v>2430</c:v>
                </c:pt>
                <c:pt idx="573">
                  <c:v>2465</c:v>
                </c:pt>
                <c:pt idx="574">
                  <c:v>2497</c:v>
                </c:pt>
                <c:pt idx="575">
                  <c:v>2534</c:v>
                </c:pt>
                <c:pt idx="576">
                  <c:v>2534</c:v>
                </c:pt>
                <c:pt idx="577">
                  <c:v>2601</c:v>
                </c:pt>
                <c:pt idx="578">
                  <c:v>2601</c:v>
                </c:pt>
                <c:pt idx="579">
                  <c:v>2604</c:v>
                </c:pt>
                <c:pt idx="580">
                  <c:v>2612</c:v>
                </c:pt>
                <c:pt idx="581">
                  <c:v>2690</c:v>
                </c:pt>
                <c:pt idx="582">
                  <c:v>2750</c:v>
                </c:pt>
                <c:pt idx="583">
                  <c:v>2755</c:v>
                </c:pt>
                <c:pt idx="584">
                  <c:v>2780</c:v>
                </c:pt>
                <c:pt idx="585">
                  <c:v>2791</c:v>
                </c:pt>
                <c:pt idx="586">
                  <c:v>2823</c:v>
                </c:pt>
                <c:pt idx="587">
                  <c:v>2836</c:v>
                </c:pt>
                <c:pt idx="588">
                  <c:v>2839</c:v>
                </c:pt>
                <c:pt idx="589">
                  <c:v>2850</c:v>
                </c:pt>
                <c:pt idx="590">
                  <c:v>2859</c:v>
                </c:pt>
                <c:pt idx="591">
                  <c:v>2934</c:v>
                </c:pt>
                <c:pt idx="592">
                  <c:v>2965</c:v>
                </c:pt>
                <c:pt idx="593">
                  <c:v>2995</c:v>
                </c:pt>
                <c:pt idx="594">
                  <c:v>3015</c:v>
                </c:pt>
                <c:pt idx="595">
                  <c:v>3057</c:v>
                </c:pt>
                <c:pt idx="596">
                  <c:v>3058</c:v>
                </c:pt>
                <c:pt idx="597">
                  <c:v>3058</c:v>
                </c:pt>
                <c:pt idx="598">
                  <c:v>3069</c:v>
                </c:pt>
                <c:pt idx="599">
                  <c:v>3138</c:v>
                </c:pt>
                <c:pt idx="600">
                  <c:v>3161</c:v>
                </c:pt>
                <c:pt idx="601">
                  <c:v>3188</c:v>
                </c:pt>
                <c:pt idx="602">
                  <c:v>3240</c:v>
                </c:pt>
                <c:pt idx="603">
                  <c:v>3275</c:v>
                </c:pt>
                <c:pt idx="604">
                  <c:v>3287</c:v>
                </c:pt>
                <c:pt idx="605">
                  <c:v>3303</c:v>
                </c:pt>
                <c:pt idx="606">
                  <c:v>3303</c:v>
                </c:pt>
                <c:pt idx="607">
                  <c:v>3317</c:v>
                </c:pt>
                <c:pt idx="608">
                  <c:v>3401</c:v>
                </c:pt>
                <c:pt idx="609">
                  <c:v>3477</c:v>
                </c:pt>
                <c:pt idx="610">
                  <c:v>3483</c:v>
                </c:pt>
                <c:pt idx="611">
                  <c:v>3533</c:v>
                </c:pt>
                <c:pt idx="612">
                  <c:v>3580</c:v>
                </c:pt>
                <c:pt idx="613">
                  <c:v>3608</c:v>
                </c:pt>
                <c:pt idx="614">
                  <c:v>3756</c:v>
                </c:pt>
                <c:pt idx="615">
                  <c:v>3821</c:v>
                </c:pt>
                <c:pt idx="616">
                  <c:v>3840</c:v>
                </c:pt>
                <c:pt idx="617">
                  <c:v>3844</c:v>
                </c:pt>
                <c:pt idx="618">
                  <c:v>3883</c:v>
                </c:pt>
                <c:pt idx="619">
                  <c:v>3919</c:v>
                </c:pt>
                <c:pt idx="620">
                  <c:v>3989</c:v>
                </c:pt>
                <c:pt idx="621">
                  <c:v>4023</c:v>
                </c:pt>
                <c:pt idx="622">
                  <c:v>4059</c:v>
                </c:pt>
                <c:pt idx="623">
                  <c:v>4095</c:v>
                </c:pt>
                <c:pt idx="624">
                  <c:v>4120</c:v>
                </c:pt>
                <c:pt idx="625">
                  <c:v>4129</c:v>
                </c:pt>
                <c:pt idx="626">
                  <c:v>4179</c:v>
                </c:pt>
                <c:pt idx="627">
                  <c:v>4199</c:v>
                </c:pt>
                <c:pt idx="628">
                  <c:v>4252</c:v>
                </c:pt>
                <c:pt idx="629">
                  <c:v>4255</c:v>
                </c:pt>
                <c:pt idx="630">
                  <c:v>4261</c:v>
                </c:pt>
                <c:pt idx="631">
                  <c:v>4325</c:v>
                </c:pt>
                <c:pt idx="632">
                  <c:v>4378</c:v>
                </c:pt>
                <c:pt idx="633">
                  <c:v>4384</c:v>
                </c:pt>
                <c:pt idx="634">
                  <c:v>4400</c:v>
                </c:pt>
                <c:pt idx="635">
                  <c:v>4407</c:v>
                </c:pt>
                <c:pt idx="636">
                  <c:v>4412</c:v>
                </c:pt>
                <c:pt idx="637">
                  <c:v>4439</c:v>
                </c:pt>
                <c:pt idx="638">
                  <c:v>4470</c:v>
                </c:pt>
                <c:pt idx="639">
                  <c:v>4490</c:v>
                </c:pt>
                <c:pt idx="640">
                  <c:v>4517</c:v>
                </c:pt>
                <c:pt idx="641">
                  <c:v>4557</c:v>
                </c:pt>
                <c:pt idx="642">
                  <c:v>4585</c:v>
                </c:pt>
                <c:pt idx="643">
                  <c:v>4599</c:v>
                </c:pt>
                <c:pt idx="644">
                  <c:v>4624</c:v>
                </c:pt>
                <c:pt idx="645">
                  <c:v>4627</c:v>
                </c:pt>
                <c:pt idx="646">
                  <c:v>4632</c:v>
                </c:pt>
                <c:pt idx="647">
                  <c:v>4662</c:v>
                </c:pt>
                <c:pt idx="648">
                  <c:v>4674</c:v>
                </c:pt>
                <c:pt idx="649">
                  <c:v>4674</c:v>
                </c:pt>
                <c:pt idx="650">
                  <c:v>4692</c:v>
                </c:pt>
                <c:pt idx="651">
                  <c:v>4730</c:v>
                </c:pt>
                <c:pt idx="652">
                  <c:v>4733</c:v>
                </c:pt>
                <c:pt idx="653">
                  <c:v>4733</c:v>
                </c:pt>
                <c:pt idx="654">
                  <c:v>4750</c:v>
                </c:pt>
                <c:pt idx="655">
                  <c:v>4756</c:v>
                </c:pt>
                <c:pt idx="656">
                  <c:v>4773</c:v>
                </c:pt>
                <c:pt idx="657">
                  <c:v>4834</c:v>
                </c:pt>
                <c:pt idx="658">
                  <c:v>4870</c:v>
                </c:pt>
                <c:pt idx="659">
                  <c:v>4884</c:v>
                </c:pt>
                <c:pt idx="660">
                  <c:v>4892</c:v>
                </c:pt>
                <c:pt idx="661">
                  <c:v>4932</c:v>
                </c:pt>
                <c:pt idx="662">
                  <c:v>4938</c:v>
                </c:pt>
                <c:pt idx="663">
                  <c:v>4949</c:v>
                </c:pt>
                <c:pt idx="664">
                  <c:v>4965</c:v>
                </c:pt>
                <c:pt idx="665">
                  <c:v>4988</c:v>
                </c:pt>
                <c:pt idx="666">
                  <c:v>5007</c:v>
                </c:pt>
                <c:pt idx="667">
                  <c:v>5021</c:v>
                </c:pt>
                <c:pt idx="668">
                  <c:v>5066</c:v>
                </c:pt>
                <c:pt idx="669">
                  <c:v>5144</c:v>
                </c:pt>
                <c:pt idx="670">
                  <c:v>5144</c:v>
                </c:pt>
                <c:pt idx="671">
                  <c:v>5169</c:v>
                </c:pt>
                <c:pt idx="672">
                  <c:v>5172</c:v>
                </c:pt>
                <c:pt idx="673">
                  <c:v>5214</c:v>
                </c:pt>
                <c:pt idx="674">
                  <c:v>5214</c:v>
                </c:pt>
                <c:pt idx="675">
                  <c:v>5215</c:v>
                </c:pt>
                <c:pt idx="676">
                  <c:v>5251</c:v>
                </c:pt>
                <c:pt idx="677">
                  <c:v>5254</c:v>
                </c:pt>
                <c:pt idx="678">
                  <c:v>5284</c:v>
                </c:pt>
                <c:pt idx="679">
                  <c:v>5284</c:v>
                </c:pt>
                <c:pt idx="680">
                  <c:v>5284</c:v>
                </c:pt>
                <c:pt idx="681">
                  <c:v>5324</c:v>
                </c:pt>
                <c:pt idx="682">
                  <c:v>5345</c:v>
                </c:pt>
                <c:pt idx="683">
                  <c:v>5390</c:v>
                </c:pt>
                <c:pt idx="684">
                  <c:v>5416</c:v>
                </c:pt>
                <c:pt idx="685">
                  <c:v>5450</c:v>
                </c:pt>
                <c:pt idx="686">
                  <c:v>5458</c:v>
                </c:pt>
                <c:pt idx="687">
                  <c:v>5483</c:v>
                </c:pt>
                <c:pt idx="688">
                  <c:v>5489</c:v>
                </c:pt>
                <c:pt idx="689">
                  <c:v>5489</c:v>
                </c:pt>
                <c:pt idx="690">
                  <c:v>5489</c:v>
                </c:pt>
                <c:pt idx="691">
                  <c:v>5489</c:v>
                </c:pt>
                <c:pt idx="692">
                  <c:v>5489</c:v>
                </c:pt>
                <c:pt idx="693">
                  <c:v>5514</c:v>
                </c:pt>
                <c:pt idx="694">
                  <c:v>5517</c:v>
                </c:pt>
                <c:pt idx="695">
                  <c:v>5556</c:v>
                </c:pt>
                <c:pt idx="696">
                  <c:v>5556</c:v>
                </c:pt>
                <c:pt idx="697">
                  <c:v>5626</c:v>
                </c:pt>
                <c:pt idx="698">
                  <c:v>5664</c:v>
                </c:pt>
                <c:pt idx="699">
                  <c:v>5712</c:v>
                </c:pt>
                <c:pt idx="700">
                  <c:v>5723</c:v>
                </c:pt>
                <c:pt idx="701">
                  <c:v>5726</c:v>
                </c:pt>
                <c:pt idx="702">
                  <c:v>5825</c:v>
                </c:pt>
                <c:pt idx="703">
                  <c:v>5835</c:v>
                </c:pt>
                <c:pt idx="704">
                  <c:v>5858</c:v>
                </c:pt>
                <c:pt idx="705">
                  <c:v>5909</c:v>
                </c:pt>
                <c:pt idx="706">
                  <c:v>5909</c:v>
                </c:pt>
                <c:pt idx="707">
                  <c:v>5975</c:v>
                </c:pt>
                <c:pt idx="708">
                  <c:v>6012</c:v>
                </c:pt>
                <c:pt idx="709">
                  <c:v>6015</c:v>
                </c:pt>
                <c:pt idx="710">
                  <c:v>6015</c:v>
                </c:pt>
                <c:pt idx="711">
                  <c:v>6015</c:v>
                </c:pt>
                <c:pt idx="712">
                  <c:v>6018</c:v>
                </c:pt>
                <c:pt idx="713">
                  <c:v>6040</c:v>
                </c:pt>
                <c:pt idx="714">
                  <c:v>6062</c:v>
                </c:pt>
                <c:pt idx="715">
                  <c:v>6110</c:v>
                </c:pt>
                <c:pt idx="716">
                  <c:v>6196</c:v>
                </c:pt>
                <c:pt idx="717">
                  <c:v>6216</c:v>
                </c:pt>
                <c:pt idx="718">
                  <c:v>6275</c:v>
                </c:pt>
                <c:pt idx="719">
                  <c:v>6278</c:v>
                </c:pt>
                <c:pt idx="720">
                  <c:v>6278</c:v>
                </c:pt>
                <c:pt idx="721">
                  <c:v>6353</c:v>
                </c:pt>
                <c:pt idx="722">
                  <c:v>6398</c:v>
                </c:pt>
                <c:pt idx="723">
                  <c:v>6406</c:v>
                </c:pt>
                <c:pt idx="724">
                  <c:v>6406</c:v>
                </c:pt>
                <c:pt idx="725">
                  <c:v>6406</c:v>
                </c:pt>
                <c:pt idx="726">
                  <c:v>6406</c:v>
                </c:pt>
                <c:pt idx="727">
                  <c:v>6406</c:v>
                </c:pt>
                <c:pt idx="728">
                  <c:v>6406</c:v>
                </c:pt>
                <c:pt idx="729">
                  <c:v>6406</c:v>
                </c:pt>
                <c:pt idx="730">
                  <c:v>6406</c:v>
                </c:pt>
                <c:pt idx="731">
                  <c:v>6437</c:v>
                </c:pt>
                <c:pt idx="732">
                  <c:v>6474</c:v>
                </c:pt>
                <c:pt idx="733">
                  <c:v>6494</c:v>
                </c:pt>
                <c:pt idx="734">
                  <c:v>6505</c:v>
                </c:pt>
                <c:pt idx="735">
                  <c:v>6535</c:v>
                </c:pt>
                <c:pt idx="736">
                  <c:v>6647</c:v>
                </c:pt>
                <c:pt idx="737">
                  <c:v>6672</c:v>
                </c:pt>
                <c:pt idx="738">
                  <c:v>6672</c:v>
                </c:pt>
                <c:pt idx="739">
                  <c:v>6703</c:v>
                </c:pt>
                <c:pt idx="740">
                  <c:v>6706</c:v>
                </c:pt>
                <c:pt idx="741">
                  <c:v>6784</c:v>
                </c:pt>
                <c:pt idx="742">
                  <c:v>6785.5</c:v>
                </c:pt>
                <c:pt idx="743">
                  <c:v>6821</c:v>
                </c:pt>
                <c:pt idx="744">
                  <c:v>6829</c:v>
                </c:pt>
                <c:pt idx="745">
                  <c:v>6830.5</c:v>
                </c:pt>
                <c:pt idx="746">
                  <c:v>6832</c:v>
                </c:pt>
                <c:pt idx="747">
                  <c:v>6846</c:v>
                </c:pt>
                <c:pt idx="748">
                  <c:v>6849</c:v>
                </c:pt>
                <c:pt idx="749">
                  <c:v>6879</c:v>
                </c:pt>
                <c:pt idx="750">
                  <c:v>6901</c:v>
                </c:pt>
                <c:pt idx="751">
                  <c:v>7036</c:v>
                </c:pt>
                <c:pt idx="752">
                  <c:v>7109</c:v>
                </c:pt>
                <c:pt idx="753">
                  <c:v>7153</c:v>
                </c:pt>
                <c:pt idx="754">
                  <c:v>7153</c:v>
                </c:pt>
                <c:pt idx="755">
                  <c:v>7153</c:v>
                </c:pt>
                <c:pt idx="756">
                  <c:v>7181</c:v>
                </c:pt>
                <c:pt idx="757">
                  <c:v>7195</c:v>
                </c:pt>
                <c:pt idx="758">
                  <c:v>7201</c:v>
                </c:pt>
                <c:pt idx="759">
                  <c:v>7217</c:v>
                </c:pt>
                <c:pt idx="760">
                  <c:v>7221.5</c:v>
                </c:pt>
                <c:pt idx="761">
                  <c:v>7243.5</c:v>
                </c:pt>
                <c:pt idx="762">
                  <c:v>7299</c:v>
                </c:pt>
                <c:pt idx="763">
                  <c:v>7314</c:v>
                </c:pt>
                <c:pt idx="764">
                  <c:v>7314</c:v>
                </c:pt>
                <c:pt idx="765">
                  <c:v>7327</c:v>
                </c:pt>
                <c:pt idx="766">
                  <c:v>7334</c:v>
                </c:pt>
                <c:pt idx="767">
                  <c:v>7354</c:v>
                </c:pt>
                <c:pt idx="768">
                  <c:v>7354</c:v>
                </c:pt>
                <c:pt idx="769">
                  <c:v>7369</c:v>
                </c:pt>
                <c:pt idx="770">
                  <c:v>7397</c:v>
                </c:pt>
                <c:pt idx="771">
                  <c:v>7531</c:v>
                </c:pt>
                <c:pt idx="772">
                  <c:v>7562</c:v>
                </c:pt>
                <c:pt idx="773">
                  <c:v>7562</c:v>
                </c:pt>
                <c:pt idx="774">
                  <c:v>7562</c:v>
                </c:pt>
                <c:pt idx="775">
                  <c:v>7598</c:v>
                </c:pt>
                <c:pt idx="776">
                  <c:v>7601</c:v>
                </c:pt>
                <c:pt idx="777">
                  <c:v>7621</c:v>
                </c:pt>
                <c:pt idx="778">
                  <c:v>7623</c:v>
                </c:pt>
                <c:pt idx="779">
                  <c:v>7623</c:v>
                </c:pt>
                <c:pt idx="780">
                  <c:v>7634</c:v>
                </c:pt>
                <c:pt idx="781">
                  <c:v>7794</c:v>
                </c:pt>
                <c:pt idx="782">
                  <c:v>7864</c:v>
                </c:pt>
                <c:pt idx="783">
                  <c:v>7883</c:v>
                </c:pt>
                <c:pt idx="784">
                  <c:v>7887</c:v>
                </c:pt>
                <c:pt idx="785">
                  <c:v>7887</c:v>
                </c:pt>
                <c:pt idx="786">
                  <c:v>7892</c:v>
                </c:pt>
                <c:pt idx="787">
                  <c:v>8010</c:v>
                </c:pt>
                <c:pt idx="788">
                  <c:v>8189</c:v>
                </c:pt>
                <c:pt idx="789">
                  <c:v>8323</c:v>
                </c:pt>
                <c:pt idx="790">
                  <c:v>8659</c:v>
                </c:pt>
                <c:pt idx="791">
                  <c:v>8670</c:v>
                </c:pt>
                <c:pt idx="792">
                  <c:v>8715</c:v>
                </c:pt>
                <c:pt idx="793">
                  <c:v>8892.5</c:v>
                </c:pt>
                <c:pt idx="794">
                  <c:v>8892.5</c:v>
                </c:pt>
                <c:pt idx="795">
                  <c:v>8933</c:v>
                </c:pt>
                <c:pt idx="796">
                  <c:v>8947</c:v>
                </c:pt>
                <c:pt idx="797">
                  <c:v>8950</c:v>
                </c:pt>
                <c:pt idx="798">
                  <c:v>8950</c:v>
                </c:pt>
                <c:pt idx="799">
                  <c:v>8950</c:v>
                </c:pt>
                <c:pt idx="800">
                  <c:v>8977</c:v>
                </c:pt>
                <c:pt idx="801">
                  <c:v>8988</c:v>
                </c:pt>
                <c:pt idx="802">
                  <c:v>9151</c:v>
                </c:pt>
                <c:pt idx="803">
                  <c:v>9151</c:v>
                </c:pt>
                <c:pt idx="804">
                  <c:v>9188</c:v>
                </c:pt>
                <c:pt idx="805">
                  <c:v>9196</c:v>
                </c:pt>
                <c:pt idx="806">
                  <c:v>9204</c:v>
                </c:pt>
                <c:pt idx="807">
                  <c:v>9204</c:v>
                </c:pt>
                <c:pt idx="808">
                  <c:v>9204</c:v>
                </c:pt>
                <c:pt idx="809">
                  <c:v>9219.5</c:v>
                </c:pt>
                <c:pt idx="810">
                  <c:v>9238</c:v>
                </c:pt>
                <c:pt idx="811">
                  <c:v>9254</c:v>
                </c:pt>
                <c:pt idx="812">
                  <c:v>9371</c:v>
                </c:pt>
                <c:pt idx="813">
                  <c:v>9371</c:v>
                </c:pt>
                <c:pt idx="814">
                  <c:v>9371</c:v>
                </c:pt>
                <c:pt idx="815">
                  <c:v>9371</c:v>
                </c:pt>
                <c:pt idx="816">
                  <c:v>9371</c:v>
                </c:pt>
                <c:pt idx="817">
                  <c:v>9472</c:v>
                </c:pt>
                <c:pt idx="818">
                  <c:v>9472</c:v>
                </c:pt>
                <c:pt idx="819">
                  <c:v>9472</c:v>
                </c:pt>
                <c:pt idx="820">
                  <c:v>9514</c:v>
                </c:pt>
                <c:pt idx="821">
                  <c:v>9514</c:v>
                </c:pt>
                <c:pt idx="822">
                  <c:v>9514</c:v>
                </c:pt>
                <c:pt idx="823">
                  <c:v>9517</c:v>
                </c:pt>
                <c:pt idx="824">
                  <c:v>9651.5</c:v>
                </c:pt>
                <c:pt idx="825">
                  <c:v>9670.5</c:v>
                </c:pt>
                <c:pt idx="826">
                  <c:v>9674</c:v>
                </c:pt>
                <c:pt idx="827">
                  <c:v>9675</c:v>
                </c:pt>
                <c:pt idx="828">
                  <c:v>9727</c:v>
                </c:pt>
                <c:pt idx="829">
                  <c:v>9727</c:v>
                </c:pt>
                <c:pt idx="830">
                  <c:v>9727</c:v>
                </c:pt>
                <c:pt idx="831">
                  <c:v>9727</c:v>
                </c:pt>
                <c:pt idx="832">
                  <c:v>9772</c:v>
                </c:pt>
                <c:pt idx="833">
                  <c:v>9777</c:v>
                </c:pt>
                <c:pt idx="834">
                  <c:v>9777</c:v>
                </c:pt>
                <c:pt idx="835">
                  <c:v>9777</c:v>
                </c:pt>
                <c:pt idx="836">
                  <c:v>9777</c:v>
                </c:pt>
                <c:pt idx="837">
                  <c:v>9777</c:v>
                </c:pt>
                <c:pt idx="838">
                  <c:v>9996</c:v>
                </c:pt>
                <c:pt idx="839">
                  <c:v>9998</c:v>
                </c:pt>
                <c:pt idx="840">
                  <c:v>9998</c:v>
                </c:pt>
                <c:pt idx="841">
                  <c:v>9998</c:v>
                </c:pt>
                <c:pt idx="842">
                  <c:v>10012</c:v>
                </c:pt>
                <c:pt idx="843">
                  <c:v>10049</c:v>
                </c:pt>
                <c:pt idx="844">
                  <c:v>10049</c:v>
                </c:pt>
                <c:pt idx="845">
                  <c:v>10082</c:v>
                </c:pt>
                <c:pt idx="846">
                  <c:v>10082</c:v>
                </c:pt>
                <c:pt idx="847">
                  <c:v>10082</c:v>
                </c:pt>
                <c:pt idx="848">
                  <c:v>10216</c:v>
                </c:pt>
                <c:pt idx="849">
                  <c:v>10216</c:v>
                </c:pt>
                <c:pt idx="850">
                  <c:v>10216</c:v>
                </c:pt>
                <c:pt idx="851">
                  <c:v>10247</c:v>
                </c:pt>
                <c:pt idx="852">
                  <c:v>10344</c:v>
                </c:pt>
                <c:pt idx="853">
                  <c:v>10368</c:v>
                </c:pt>
                <c:pt idx="854">
                  <c:v>10412</c:v>
                </c:pt>
                <c:pt idx="855">
                  <c:v>10412</c:v>
                </c:pt>
                <c:pt idx="856">
                  <c:v>10490</c:v>
                </c:pt>
                <c:pt idx="857">
                  <c:v>10490</c:v>
                </c:pt>
                <c:pt idx="858">
                  <c:v>10542</c:v>
                </c:pt>
                <c:pt idx="859">
                  <c:v>10569</c:v>
                </c:pt>
                <c:pt idx="860">
                  <c:v>10816</c:v>
                </c:pt>
                <c:pt idx="861">
                  <c:v>10824</c:v>
                </c:pt>
                <c:pt idx="862">
                  <c:v>10824</c:v>
                </c:pt>
                <c:pt idx="863">
                  <c:v>10824</c:v>
                </c:pt>
                <c:pt idx="864">
                  <c:v>11029</c:v>
                </c:pt>
                <c:pt idx="865">
                  <c:v>11213</c:v>
                </c:pt>
                <c:pt idx="866">
                  <c:v>11339</c:v>
                </c:pt>
                <c:pt idx="867">
                  <c:v>11378</c:v>
                </c:pt>
                <c:pt idx="868">
                  <c:v>11406</c:v>
                </c:pt>
                <c:pt idx="869">
                  <c:v>11610</c:v>
                </c:pt>
                <c:pt idx="870">
                  <c:v>11641</c:v>
                </c:pt>
                <c:pt idx="871">
                  <c:v>11856</c:v>
                </c:pt>
                <c:pt idx="872">
                  <c:v>11906</c:v>
                </c:pt>
                <c:pt idx="873">
                  <c:v>11910</c:v>
                </c:pt>
                <c:pt idx="874">
                  <c:v>11960</c:v>
                </c:pt>
                <c:pt idx="875">
                  <c:v>12130</c:v>
                </c:pt>
                <c:pt idx="876">
                  <c:v>12195</c:v>
                </c:pt>
                <c:pt idx="877">
                  <c:v>12223</c:v>
                </c:pt>
                <c:pt idx="878">
                  <c:v>12223</c:v>
                </c:pt>
                <c:pt idx="879">
                  <c:v>12262</c:v>
                </c:pt>
                <c:pt idx="880">
                  <c:v>12282.5</c:v>
                </c:pt>
                <c:pt idx="881">
                  <c:v>12436</c:v>
                </c:pt>
                <c:pt idx="882">
                  <c:v>12572</c:v>
                </c:pt>
              </c:numCache>
            </c:numRef>
          </c:xVal>
          <c:yVal>
            <c:numRef>
              <c:f>'Active 1'!$K$21:$K$1975</c:f>
              <c:numCache>
                <c:formatCode>General</c:formatCode>
                <c:ptCount val="1955"/>
                <c:pt idx="699">
                  <c:v>4.297982482239604E-2</c:v>
                </c:pt>
                <c:pt idx="701">
                  <c:v>4.2395216551085468E-2</c:v>
                </c:pt>
                <c:pt idx="705">
                  <c:v>4.0167836988985073E-2</c:v>
                </c:pt>
                <c:pt idx="713">
                  <c:v>4.1269002438639291E-2</c:v>
                </c:pt>
                <c:pt idx="717">
                  <c:v>4.0833927021594718E-2</c:v>
                </c:pt>
                <c:pt idx="718">
                  <c:v>4.1613077868532855E-2</c:v>
                </c:pt>
                <c:pt idx="719">
                  <c:v>4.1230661801819224E-2</c:v>
                </c:pt>
                <c:pt idx="720">
                  <c:v>4.1330661806568969E-2</c:v>
                </c:pt>
                <c:pt idx="722">
                  <c:v>4.2234019470924977E-2</c:v>
                </c:pt>
                <c:pt idx="724">
                  <c:v>3.8214243315451313E-2</c:v>
                </c:pt>
                <c:pt idx="726">
                  <c:v>4.2414243318489753E-2</c:v>
                </c:pt>
                <c:pt idx="728">
                  <c:v>4.3114243315358181E-2</c:v>
                </c:pt>
                <c:pt idx="730">
                  <c:v>4.7914243317791261E-2</c:v>
                </c:pt>
                <c:pt idx="732">
                  <c:v>4.5546145993284881E-2</c:v>
                </c:pt>
                <c:pt idx="733">
                  <c:v>4.399670560087543E-2</c:v>
                </c:pt>
                <c:pt idx="734">
                  <c:v>4.4294513390923385E-2</c:v>
                </c:pt>
                <c:pt idx="736">
                  <c:v>4.4193486624862999E-2</c:v>
                </c:pt>
                <c:pt idx="737">
                  <c:v>4.4906686132890172E-2</c:v>
                </c:pt>
                <c:pt idx="738">
                  <c:v>4.4906686132890172E-2</c:v>
                </c:pt>
                <c:pt idx="740">
                  <c:v>4.4292637481703423E-2</c:v>
                </c:pt>
                <c:pt idx="741">
                  <c:v>4.4129819958470762E-2</c:v>
                </c:pt>
                <c:pt idx="742">
                  <c:v>4.6288611927593593E-2</c:v>
                </c:pt>
                <c:pt idx="743">
                  <c:v>4.4213355235115159E-2</c:v>
                </c:pt>
                <c:pt idx="744">
                  <c:v>4.3793579083285294E-2</c:v>
                </c:pt>
                <c:pt idx="745">
                  <c:v>4.6752371054026298E-2</c:v>
                </c:pt>
                <c:pt idx="746">
                  <c:v>4.3811163028294686E-2</c:v>
                </c:pt>
                <c:pt idx="747">
                  <c:v>4.3526554756681435E-2</c:v>
                </c:pt>
                <c:pt idx="748">
                  <c:v>4.3244138694717549E-2</c:v>
                </c:pt>
                <c:pt idx="750">
                  <c:v>5.0015593675198033E-2</c:v>
                </c:pt>
                <c:pt idx="751">
                  <c:v>4.1106871052761562E-2</c:v>
                </c:pt>
                <c:pt idx="752">
                  <c:v>4.3101413633849006E-2</c:v>
                </c:pt>
                <c:pt idx="754">
                  <c:v>3.3122644774266519E-2</c:v>
                </c:pt>
                <c:pt idx="757">
                  <c:v>4.3138819957675878E-2</c:v>
                </c:pt>
                <c:pt idx="758">
                  <c:v>4.1573987844458316E-2</c:v>
                </c:pt>
                <c:pt idx="759">
                  <c:v>4.2034435529785696E-2</c:v>
                </c:pt>
                <c:pt idx="760">
                  <c:v>4.4310811441391706E-2</c:v>
                </c:pt>
                <c:pt idx="761">
                  <c:v>4.0306427014002111E-2</c:v>
                </c:pt>
                <c:pt idx="763">
                  <c:v>4.1469649644568563E-2</c:v>
                </c:pt>
                <c:pt idx="764">
                  <c:v>4.148964964406332E-2</c:v>
                </c:pt>
                <c:pt idx="765">
                  <c:v>4.1312513385491911E-2</c:v>
                </c:pt>
                <c:pt idx="766">
                  <c:v>4.142020925792167E-2</c:v>
                </c:pt>
                <c:pt idx="767">
                  <c:v>4.1770768868445884E-2</c:v>
                </c:pt>
                <c:pt idx="768">
                  <c:v>4.1800768864050042E-2</c:v>
                </c:pt>
                <c:pt idx="769">
                  <c:v>4.1858688578940928E-2</c:v>
                </c:pt>
                <c:pt idx="770">
                  <c:v>4.3989472032990307E-2</c:v>
                </c:pt>
                <c:pt idx="771">
                  <c:v>4.2008221418655012E-2</c:v>
                </c:pt>
                <c:pt idx="772">
                  <c:v>4.2016588820843026E-2</c:v>
                </c:pt>
                <c:pt idx="773">
                  <c:v>4.2016588820843026E-2</c:v>
                </c:pt>
                <c:pt idx="774">
                  <c:v>4.2016588820843026E-2</c:v>
                </c:pt>
                <c:pt idx="776">
                  <c:v>4.4285180054430384E-2</c:v>
                </c:pt>
                <c:pt idx="777">
                  <c:v>4.2335739664849825E-2</c:v>
                </c:pt>
                <c:pt idx="781">
                  <c:v>4.3283080303808674E-2</c:v>
                </c:pt>
                <c:pt idx="782">
                  <c:v>4.359003893478075E-2</c:v>
                </c:pt>
                <c:pt idx="783">
                  <c:v>4.2438070573552977E-2</c:v>
                </c:pt>
                <c:pt idx="784">
                  <c:v>4.3428182492789347E-2</c:v>
                </c:pt>
                <c:pt idx="785">
                  <c:v>4.3628182495012879E-2</c:v>
                </c:pt>
                <c:pt idx="786">
                  <c:v>4.3390822393121198E-2</c:v>
                </c:pt>
                <c:pt idx="787">
                  <c:v>4.4649124094576109E-2</c:v>
                </c:pt>
                <c:pt idx="788">
                  <c:v>4.6031632613448892E-2</c:v>
                </c:pt>
                <c:pt idx="789">
                  <c:v>4.7550382005283609E-2</c:v>
                </c:pt>
                <c:pt idx="792">
                  <c:v>5.4481350380228832E-2</c:v>
                </c:pt>
                <c:pt idx="793">
                  <c:v>6.4605066916556098E-2</c:v>
                </c:pt>
                <c:pt idx="794">
                  <c:v>6.4905066916253418E-2</c:v>
                </c:pt>
                <c:pt idx="795">
                  <c:v>6.1492450127843767E-2</c:v>
                </c:pt>
                <c:pt idx="796">
                  <c:v>6.1707841858151369E-2</c:v>
                </c:pt>
                <c:pt idx="797">
                  <c:v>6.1825425800634548E-2</c:v>
                </c:pt>
                <c:pt idx="798">
                  <c:v>6.1825425800634548E-2</c:v>
                </c:pt>
                <c:pt idx="799">
                  <c:v>6.1825425800634548E-2</c:v>
                </c:pt>
                <c:pt idx="801">
                  <c:v>6.4181489062320907E-2</c:v>
                </c:pt>
                <c:pt idx="802">
                  <c:v>6.6203549889905844E-2</c:v>
                </c:pt>
                <c:pt idx="804">
                  <c:v>6.8387085164431483E-2</c:v>
                </c:pt>
                <c:pt idx="805">
                  <c:v>6.7367309013206977E-2</c:v>
                </c:pt>
                <c:pt idx="806">
                  <c:v>6.735753285465762E-2</c:v>
                </c:pt>
                <c:pt idx="807">
                  <c:v>6.7457532852131408E-2</c:v>
                </c:pt>
                <c:pt idx="808">
                  <c:v>6.765753285435494E-2</c:v>
                </c:pt>
                <c:pt idx="810">
                  <c:v>7.1013484201102983E-2</c:v>
                </c:pt>
                <c:pt idx="812">
                  <c:v>7.1949705605220515E-2</c:v>
                </c:pt>
                <c:pt idx="813">
                  <c:v>7.1959705601329915E-2</c:v>
                </c:pt>
                <c:pt idx="814">
                  <c:v>7.2049705602694303E-2</c:v>
                </c:pt>
                <c:pt idx="815">
                  <c:v>7.205970560607966E-2</c:v>
                </c:pt>
                <c:pt idx="816">
                  <c:v>7.2189705606433563E-2</c:v>
                </c:pt>
                <c:pt idx="817">
                  <c:v>7.522503164364025E-2</c:v>
                </c:pt>
                <c:pt idx="818">
                  <c:v>7.5245031643135007E-2</c:v>
                </c:pt>
                <c:pt idx="819">
                  <c:v>7.5345031640608795E-2</c:v>
                </c:pt>
                <c:pt idx="820">
                  <c:v>7.6421206824306864E-2</c:v>
                </c:pt>
                <c:pt idx="821">
                  <c:v>7.6421206824306864E-2</c:v>
                </c:pt>
                <c:pt idx="822">
                  <c:v>7.6661206825519912E-2</c:v>
                </c:pt>
                <c:pt idx="824">
                  <c:v>8.3453804152668454E-2</c:v>
                </c:pt>
                <c:pt idx="827">
                  <c:v>8.1008211687731091E-2</c:v>
                </c:pt>
                <c:pt idx="828">
                  <c:v>8.2049666678358335E-2</c:v>
                </c:pt>
                <c:pt idx="829">
                  <c:v>8.223966667719651E-2</c:v>
                </c:pt>
                <c:pt idx="830">
                  <c:v>8.238966667704517E-2</c:v>
                </c:pt>
                <c:pt idx="831">
                  <c:v>8.2519666677399073E-2</c:v>
                </c:pt>
                <c:pt idx="833">
                  <c:v>8.3896065705630463E-2</c:v>
                </c:pt>
                <c:pt idx="834">
                  <c:v>8.3936065704619978E-2</c:v>
                </c:pt>
                <c:pt idx="835">
                  <c:v>8.4086065704468638E-2</c:v>
                </c:pt>
                <c:pt idx="836">
                  <c:v>8.4206065701437183E-2</c:v>
                </c:pt>
                <c:pt idx="837">
                  <c:v>8.429606570280157E-2</c:v>
                </c:pt>
                <c:pt idx="838">
                  <c:v>8.9489693440555129E-2</c:v>
                </c:pt>
                <c:pt idx="839">
                  <c:v>8.9594749399111606E-2</c:v>
                </c:pt>
                <c:pt idx="840">
                  <c:v>8.9634749398101121E-2</c:v>
                </c:pt>
                <c:pt idx="841">
                  <c:v>9.0054749402042944E-2</c:v>
                </c:pt>
                <c:pt idx="842">
                  <c:v>9.0050141130632255E-2</c:v>
                </c:pt>
                <c:pt idx="843">
                  <c:v>9.0833676411421038E-2</c:v>
                </c:pt>
                <c:pt idx="844">
                  <c:v>9.0933676408894826E-2</c:v>
                </c:pt>
                <c:pt idx="845">
                  <c:v>9.1587099770549685E-2</c:v>
                </c:pt>
                <c:pt idx="846">
                  <c:v>9.1587099770549685E-2</c:v>
                </c:pt>
                <c:pt idx="847">
                  <c:v>9.1787099772773217E-2</c:v>
                </c:pt>
                <c:pt idx="848">
                  <c:v>9.37258491612738E-2</c:v>
                </c:pt>
                <c:pt idx="849">
                  <c:v>9.387584916112246E-2</c:v>
                </c:pt>
                <c:pt idx="850">
                  <c:v>9.3885849164507817E-2</c:v>
                </c:pt>
                <c:pt idx="851">
                  <c:v>9.5094216550933197E-2</c:v>
                </c:pt>
                <c:pt idx="852">
                  <c:v>9.5129430665110704E-2</c:v>
                </c:pt>
                <c:pt idx="853">
                  <c:v>9.547010219830554E-2</c:v>
                </c:pt>
                <c:pt idx="854">
                  <c:v>9.5851333346217871E-2</c:v>
                </c:pt>
                <c:pt idx="855">
                  <c:v>9.6111333346925676E-2</c:v>
                </c:pt>
                <c:pt idx="856">
                  <c:v>9.537851600907743E-2</c:v>
                </c:pt>
                <c:pt idx="857">
                  <c:v>9.5718515804037452E-2</c:v>
                </c:pt>
                <c:pt idx="858">
                  <c:v>9.6989970814320259E-2</c:v>
                </c:pt>
                <c:pt idx="859">
                  <c:v>9.7148226290300954E-2</c:v>
                </c:pt>
                <c:pt idx="860">
                  <c:v>9.7662637483153958E-2</c:v>
                </c:pt>
                <c:pt idx="861">
                  <c:v>9.7342861321521923E-2</c:v>
                </c:pt>
                <c:pt idx="862">
                  <c:v>9.7542861323745456E-2</c:v>
                </c:pt>
                <c:pt idx="863">
                  <c:v>9.7642861321219243E-2</c:v>
                </c:pt>
                <c:pt idx="864">
                  <c:v>9.7811097337398678E-2</c:v>
                </c:pt>
                <c:pt idx="865">
                  <c:v>9.7556245753366966E-2</c:v>
                </c:pt>
                <c:pt idx="866">
                  <c:v>9.879477130016312E-2</c:v>
                </c:pt>
                <c:pt idx="867">
                  <c:v>9.9323362541326787E-2</c:v>
                </c:pt>
                <c:pt idx="868">
                  <c:v>9.9354145997494925E-2</c:v>
                </c:pt>
                <c:pt idx="869">
                  <c:v>0.1017498540240922</c:v>
                </c:pt>
                <c:pt idx="870">
                  <c:v>0.10319822142628254</c:v>
                </c:pt>
                <c:pt idx="871">
                  <c:v>0.1056917374371551</c:v>
                </c:pt>
                <c:pt idx="872">
                  <c:v>0.10519813629798591</c:v>
                </c:pt>
                <c:pt idx="873">
                  <c:v>0.10560824818821857</c:v>
                </c:pt>
                <c:pt idx="874">
                  <c:v>0.10623464721720666</c:v>
                </c:pt>
                <c:pt idx="875">
                  <c:v>0.1088644036790356</c:v>
                </c:pt>
                <c:pt idx="876">
                  <c:v>0.11047872264316538</c:v>
                </c:pt>
                <c:pt idx="877">
                  <c:v>0.10960950610024156</c:v>
                </c:pt>
                <c:pt idx="878">
                  <c:v>0.11050950609933352</c:v>
                </c:pt>
                <c:pt idx="879">
                  <c:v>0.11123809733544476</c:v>
                </c:pt>
                <c:pt idx="880">
                  <c:v>0.11513492093217792</c:v>
                </c:pt>
                <c:pt idx="881">
                  <c:v>0.11345796594832791</c:v>
                </c:pt>
                <c:pt idx="882">
                  <c:v>0.11540177130518714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8E9-4641-9ED8-DA8286346D24}"/>
            </c:ext>
          </c:extLst>
        </c:ser>
        <c:ser>
          <c:idx val="4"/>
          <c:order val="4"/>
          <c:tx>
            <c:strRef>
              <c:f>'Active 1'!$L$20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1'!$F$21:$F$975</c:f>
              <c:numCache>
                <c:formatCode>General</c:formatCode>
                <c:ptCount val="955"/>
                <c:pt idx="0">
                  <c:v>-23583</c:v>
                </c:pt>
                <c:pt idx="1">
                  <c:v>-22572</c:v>
                </c:pt>
                <c:pt idx="2">
                  <c:v>-21443</c:v>
                </c:pt>
                <c:pt idx="3">
                  <c:v>-21191</c:v>
                </c:pt>
                <c:pt idx="4">
                  <c:v>-20883</c:v>
                </c:pt>
                <c:pt idx="5">
                  <c:v>-20877</c:v>
                </c:pt>
                <c:pt idx="6">
                  <c:v>-20718</c:v>
                </c:pt>
                <c:pt idx="7">
                  <c:v>-20706</c:v>
                </c:pt>
                <c:pt idx="8">
                  <c:v>-20690</c:v>
                </c:pt>
                <c:pt idx="9">
                  <c:v>-20625</c:v>
                </c:pt>
                <c:pt idx="10">
                  <c:v>-20617</c:v>
                </c:pt>
                <c:pt idx="11">
                  <c:v>-20612</c:v>
                </c:pt>
                <c:pt idx="12">
                  <c:v>-20510</c:v>
                </c:pt>
                <c:pt idx="13">
                  <c:v>-20443</c:v>
                </c:pt>
                <c:pt idx="14">
                  <c:v>-20443</c:v>
                </c:pt>
                <c:pt idx="15">
                  <c:v>-20415</c:v>
                </c:pt>
                <c:pt idx="16">
                  <c:v>-20374</c:v>
                </c:pt>
                <c:pt idx="17">
                  <c:v>-20343</c:v>
                </c:pt>
                <c:pt idx="18">
                  <c:v>-20211</c:v>
                </c:pt>
                <c:pt idx="19">
                  <c:v>-20138</c:v>
                </c:pt>
                <c:pt idx="20">
                  <c:v>-20128</c:v>
                </c:pt>
                <c:pt idx="21">
                  <c:v>-20122</c:v>
                </c:pt>
                <c:pt idx="22">
                  <c:v>-20117</c:v>
                </c:pt>
                <c:pt idx="23">
                  <c:v>-20116</c:v>
                </c:pt>
                <c:pt idx="24">
                  <c:v>-20116</c:v>
                </c:pt>
                <c:pt idx="25">
                  <c:v>-20116</c:v>
                </c:pt>
                <c:pt idx="26">
                  <c:v>-20111</c:v>
                </c:pt>
                <c:pt idx="27">
                  <c:v>-20111</c:v>
                </c:pt>
                <c:pt idx="28">
                  <c:v>-20111</c:v>
                </c:pt>
                <c:pt idx="29">
                  <c:v>-20105</c:v>
                </c:pt>
                <c:pt idx="30">
                  <c:v>-20093</c:v>
                </c:pt>
                <c:pt idx="31">
                  <c:v>-20086</c:v>
                </c:pt>
                <c:pt idx="32">
                  <c:v>-20066</c:v>
                </c:pt>
                <c:pt idx="33">
                  <c:v>-20035</c:v>
                </c:pt>
                <c:pt idx="34">
                  <c:v>-20029</c:v>
                </c:pt>
                <c:pt idx="35">
                  <c:v>-20021</c:v>
                </c:pt>
                <c:pt idx="36">
                  <c:v>-20007</c:v>
                </c:pt>
                <c:pt idx="37">
                  <c:v>-20004</c:v>
                </c:pt>
                <c:pt idx="38">
                  <c:v>-19979</c:v>
                </c:pt>
                <c:pt idx="39">
                  <c:v>-19977</c:v>
                </c:pt>
                <c:pt idx="40">
                  <c:v>-19976</c:v>
                </c:pt>
                <c:pt idx="41">
                  <c:v>-19973</c:v>
                </c:pt>
                <c:pt idx="42">
                  <c:v>-19953</c:v>
                </c:pt>
                <c:pt idx="43">
                  <c:v>-19739</c:v>
                </c:pt>
                <c:pt idx="44">
                  <c:v>-19728</c:v>
                </c:pt>
                <c:pt idx="45">
                  <c:v>-19714</c:v>
                </c:pt>
                <c:pt idx="46">
                  <c:v>-19703</c:v>
                </c:pt>
                <c:pt idx="47">
                  <c:v>-19692</c:v>
                </c:pt>
                <c:pt idx="48">
                  <c:v>-19669</c:v>
                </c:pt>
                <c:pt idx="49">
                  <c:v>-19658</c:v>
                </c:pt>
                <c:pt idx="50">
                  <c:v>-19652</c:v>
                </c:pt>
                <c:pt idx="51">
                  <c:v>-19632</c:v>
                </c:pt>
                <c:pt idx="52">
                  <c:v>-19607</c:v>
                </c:pt>
                <c:pt idx="53">
                  <c:v>-19590</c:v>
                </c:pt>
                <c:pt idx="54">
                  <c:v>-19563</c:v>
                </c:pt>
                <c:pt idx="55">
                  <c:v>-19506</c:v>
                </c:pt>
                <c:pt idx="56">
                  <c:v>-19476</c:v>
                </c:pt>
                <c:pt idx="57">
                  <c:v>-19420</c:v>
                </c:pt>
                <c:pt idx="58">
                  <c:v>-19356</c:v>
                </c:pt>
                <c:pt idx="59">
                  <c:v>-19350</c:v>
                </c:pt>
                <c:pt idx="60">
                  <c:v>-19347</c:v>
                </c:pt>
                <c:pt idx="61">
                  <c:v>-19308</c:v>
                </c:pt>
                <c:pt idx="62">
                  <c:v>-19305</c:v>
                </c:pt>
                <c:pt idx="63">
                  <c:v>-19297</c:v>
                </c:pt>
                <c:pt idx="64">
                  <c:v>-19288</c:v>
                </c:pt>
                <c:pt idx="65">
                  <c:v>-19283</c:v>
                </c:pt>
                <c:pt idx="66">
                  <c:v>-19252</c:v>
                </c:pt>
                <c:pt idx="67">
                  <c:v>-19249</c:v>
                </c:pt>
                <c:pt idx="68">
                  <c:v>-19199</c:v>
                </c:pt>
                <c:pt idx="69">
                  <c:v>-19199</c:v>
                </c:pt>
                <c:pt idx="70">
                  <c:v>-19188</c:v>
                </c:pt>
                <c:pt idx="71">
                  <c:v>-19171</c:v>
                </c:pt>
                <c:pt idx="72">
                  <c:v>-19168</c:v>
                </c:pt>
                <c:pt idx="73">
                  <c:v>-19157</c:v>
                </c:pt>
                <c:pt idx="74">
                  <c:v>-19157</c:v>
                </c:pt>
                <c:pt idx="75">
                  <c:v>-19135</c:v>
                </c:pt>
                <c:pt idx="76">
                  <c:v>-19115</c:v>
                </c:pt>
                <c:pt idx="77">
                  <c:v>-19093</c:v>
                </c:pt>
                <c:pt idx="78">
                  <c:v>-19051</c:v>
                </c:pt>
                <c:pt idx="79">
                  <c:v>-19045</c:v>
                </c:pt>
                <c:pt idx="80">
                  <c:v>-19006</c:v>
                </c:pt>
                <c:pt idx="81">
                  <c:v>-18989</c:v>
                </c:pt>
                <c:pt idx="82">
                  <c:v>-18978</c:v>
                </c:pt>
                <c:pt idx="83">
                  <c:v>-18958</c:v>
                </c:pt>
                <c:pt idx="84">
                  <c:v>-18955</c:v>
                </c:pt>
                <c:pt idx="85">
                  <c:v>-18941</c:v>
                </c:pt>
                <c:pt idx="86">
                  <c:v>-18936</c:v>
                </c:pt>
                <c:pt idx="87">
                  <c:v>-18933</c:v>
                </c:pt>
                <c:pt idx="88">
                  <c:v>-18919</c:v>
                </c:pt>
                <c:pt idx="89">
                  <c:v>-18914</c:v>
                </c:pt>
                <c:pt idx="90">
                  <c:v>-18911</c:v>
                </c:pt>
                <c:pt idx="91">
                  <c:v>-18905</c:v>
                </c:pt>
                <c:pt idx="92">
                  <c:v>-18900</c:v>
                </c:pt>
                <c:pt idx="93">
                  <c:v>-18899</c:v>
                </c:pt>
                <c:pt idx="94">
                  <c:v>-18894</c:v>
                </c:pt>
                <c:pt idx="95">
                  <c:v>-18889</c:v>
                </c:pt>
                <c:pt idx="96">
                  <c:v>-18802</c:v>
                </c:pt>
                <c:pt idx="97">
                  <c:v>-18762</c:v>
                </c:pt>
                <c:pt idx="98">
                  <c:v>-18760</c:v>
                </c:pt>
                <c:pt idx="99">
                  <c:v>-18751</c:v>
                </c:pt>
                <c:pt idx="100">
                  <c:v>-18746</c:v>
                </c:pt>
                <c:pt idx="101">
                  <c:v>-18740</c:v>
                </c:pt>
                <c:pt idx="102">
                  <c:v>-18732</c:v>
                </c:pt>
                <c:pt idx="103">
                  <c:v>-18726</c:v>
                </c:pt>
                <c:pt idx="104">
                  <c:v>-18715</c:v>
                </c:pt>
                <c:pt idx="105">
                  <c:v>-18673</c:v>
                </c:pt>
                <c:pt idx="106">
                  <c:v>-18653</c:v>
                </c:pt>
                <c:pt idx="107">
                  <c:v>-18647</c:v>
                </c:pt>
                <c:pt idx="108">
                  <c:v>-18642</c:v>
                </c:pt>
                <c:pt idx="109">
                  <c:v>-18634</c:v>
                </c:pt>
                <c:pt idx="110">
                  <c:v>-18634</c:v>
                </c:pt>
                <c:pt idx="111">
                  <c:v>-18625</c:v>
                </c:pt>
                <c:pt idx="112">
                  <c:v>-18612</c:v>
                </c:pt>
                <c:pt idx="113">
                  <c:v>-18611</c:v>
                </c:pt>
                <c:pt idx="114">
                  <c:v>-18594</c:v>
                </c:pt>
                <c:pt idx="115">
                  <c:v>-18588</c:v>
                </c:pt>
                <c:pt idx="116">
                  <c:v>-18580</c:v>
                </c:pt>
                <c:pt idx="117">
                  <c:v>-18544</c:v>
                </c:pt>
                <c:pt idx="118">
                  <c:v>-18507</c:v>
                </c:pt>
                <c:pt idx="119">
                  <c:v>-18504</c:v>
                </c:pt>
                <c:pt idx="120">
                  <c:v>-18502</c:v>
                </c:pt>
                <c:pt idx="121">
                  <c:v>-18499</c:v>
                </c:pt>
                <c:pt idx="122">
                  <c:v>-18485</c:v>
                </c:pt>
                <c:pt idx="123">
                  <c:v>-18418</c:v>
                </c:pt>
                <c:pt idx="124">
                  <c:v>-18399</c:v>
                </c:pt>
                <c:pt idx="125">
                  <c:v>-18068</c:v>
                </c:pt>
                <c:pt idx="126">
                  <c:v>-18018</c:v>
                </c:pt>
                <c:pt idx="127">
                  <c:v>-18018</c:v>
                </c:pt>
                <c:pt idx="128">
                  <c:v>-17965</c:v>
                </c:pt>
                <c:pt idx="129">
                  <c:v>-17940</c:v>
                </c:pt>
                <c:pt idx="130">
                  <c:v>-17929</c:v>
                </c:pt>
                <c:pt idx="131">
                  <c:v>-17811</c:v>
                </c:pt>
                <c:pt idx="132">
                  <c:v>-17806</c:v>
                </c:pt>
                <c:pt idx="133">
                  <c:v>-17607</c:v>
                </c:pt>
                <c:pt idx="134">
                  <c:v>-17308</c:v>
                </c:pt>
                <c:pt idx="135">
                  <c:v>-17305</c:v>
                </c:pt>
                <c:pt idx="136">
                  <c:v>-17125</c:v>
                </c:pt>
                <c:pt idx="137">
                  <c:v>-16893</c:v>
                </c:pt>
                <c:pt idx="138">
                  <c:v>-16835</c:v>
                </c:pt>
                <c:pt idx="139">
                  <c:v>-16217</c:v>
                </c:pt>
                <c:pt idx="140">
                  <c:v>-16214</c:v>
                </c:pt>
                <c:pt idx="141">
                  <c:v>-16153</c:v>
                </c:pt>
                <c:pt idx="142">
                  <c:v>-15691</c:v>
                </c:pt>
                <c:pt idx="143">
                  <c:v>-15688</c:v>
                </c:pt>
                <c:pt idx="144">
                  <c:v>-15674</c:v>
                </c:pt>
                <c:pt idx="145">
                  <c:v>-15666</c:v>
                </c:pt>
                <c:pt idx="146">
                  <c:v>-15663</c:v>
                </c:pt>
                <c:pt idx="147">
                  <c:v>-15162</c:v>
                </c:pt>
                <c:pt idx="148">
                  <c:v>-15151</c:v>
                </c:pt>
                <c:pt idx="149">
                  <c:v>-14734</c:v>
                </c:pt>
                <c:pt idx="150">
                  <c:v>-14544</c:v>
                </c:pt>
                <c:pt idx="151">
                  <c:v>-14057</c:v>
                </c:pt>
                <c:pt idx="152">
                  <c:v>-13903</c:v>
                </c:pt>
                <c:pt idx="153">
                  <c:v>-13755</c:v>
                </c:pt>
                <c:pt idx="154">
                  <c:v>-13198</c:v>
                </c:pt>
                <c:pt idx="155">
                  <c:v>-12711</c:v>
                </c:pt>
                <c:pt idx="156">
                  <c:v>-12700</c:v>
                </c:pt>
                <c:pt idx="157">
                  <c:v>-12196</c:v>
                </c:pt>
                <c:pt idx="158">
                  <c:v>-12166</c:v>
                </c:pt>
                <c:pt idx="159">
                  <c:v>-12152</c:v>
                </c:pt>
                <c:pt idx="160">
                  <c:v>-12053</c:v>
                </c:pt>
                <c:pt idx="161">
                  <c:v>-11651</c:v>
                </c:pt>
                <c:pt idx="162">
                  <c:v>-11080</c:v>
                </c:pt>
                <c:pt idx="163">
                  <c:v>-10624</c:v>
                </c:pt>
                <c:pt idx="164">
                  <c:v>-10621</c:v>
                </c:pt>
                <c:pt idx="165">
                  <c:v>-10602</c:v>
                </c:pt>
                <c:pt idx="166">
                  <c:v>-10596</c:v>
                </c:pt>
                <c:pt idx="167">
                  <c:v>-10585</c:v>
                </c:pt>
                <c:pt idx="168">
                  <c:v>-10582</c:v>
                </c:pt>
                <c:pt idx="169">
                  <c:v>-10577</c:v>
                </c:pt>
                <c:pt idx="170">
                  <c:v>-10563</c:v>
                </c:pt>
                <c:pt idx="171">
                  <c:v>-10562</c:v>
                </c:pt>
                <c:pt idx="172">
                  <c:v>-10059</c:v>
                </c:pt>
                <c:pt idx="173">
                  <c:v>-10053</c:v>
                </c:pt>
                <c:pt idx="174">
                  <c:v>-9824</c:v>
                </c:pt>
                <c:pt idx="175">
                  <c:v>-9818</c:v>
                </c:pt>
                <c:pt idx="176">
                  <c:v>-9799</c:v>
                </c:pt>
                <c:pt idx="177">
                  <c:v>-9796</c:v>
                </c:pt>
                <c:pt idx="178">
                  <c:v>-7966</c:v>
                </c:pt>
                <c:pt idx="179">
                  <c:v>-7907</c:v>
                </c:pt>
                <c:pt idx="180">
                  <c:v>-7865</c:v>
                </c:pt>
                <c:pt idx="181">
                  <c:v>-7818</c:v>
                </c:pt>
                <c:pt idx="182">
                  <c:v>-7731</c:v>
                </c:pt>
                <c:pt idx="183">
                  <c:v>-7714</c:v>
                </c:pt>
                <c:pt idx="184">
                  <c:v>-7711</c:v>
                </c:pt>
                <c:pt idx="185">
                  <c:v>-7686</c:v>
                </c:pt>
                <c:pt idx="186">
                  <c:v>-7644</c:v>
                </c:pt>
                <c:pt idx="187">
                  <c:v>-7608</c:v>
                </c:pt>
                <c:pt idx="188">
                  <c:v>-7599</c:v>
                </c:pt>
                <c:pt idx="189">
                  <c:v>-7451</c:v>
                </c:pt>
                <c:pt idx="190">
                  <c:v>-7272</c:v>
                </c:pt>
                <c:pt idx="191">
                  <c:v>-7146</c:v>
                </c:pt>
                <c:pt idx="192">
                  <c:v>-7079</c:v>
                </c:pt>
                <c:pt idx="193">
                  <c:v>-7051</c:v>
                </c:pt>
                <c:pt idx="194">
                  <c:v>-6858</c:v>
                </c:pt>
                <c:pt idx="195">
                  <c:v>-6637</c:v>
                </c:pt>
                <c:pt idx="196">
                  <c:v>-6511</c:v>
                </c:pt>
                <c:pt idx="197">
                  <c:v>-6373</c:v>
                </c:pt>
                <c:pt idx="198">
                  <c:v>-6010</c:v>
                </c:pt>
                <c:pt idx="199">
                  <c:v>-5996</c:v>
                </c:pt>
                <c:pt idx="200">
                  <c:v>-5988</c:v>
                </c:pt>
                <c:pt idx="201">
                  <c:v>-5971</c:v>
                </c:pt>
                <c:pt idx="202">
                  <c:v>-5898</c:v>
                </c:pt>
                <c:pt idx="203">
                  <c:v>-5736</c:v>
                </c:pt>
                <c:pt idx="204">
                  <c:v>-5714</c:v>
                </c:pt>
                <c:pt idx="205">
                  <c:v>-5700</c:v>
                </c:pt>
                <c:pt idx="206">
                  <c:v>-5616</c:v>
                </c:pt>
                <c:pt idx="207">
                  <c:v>-5576</c:v>
                </c:pt>
                <c:pt idx="208">
                  <c:v>-5490</c:v>
                </c:pt>
                <c:pt idx="209">
                  <c:v>-5490</c:v>
                </c:pt>
                <c:pt idx="210">
                  <c:v>-5487</c:v>
                </c:pt>
                <c:pt idx="211">
                  <c:v>-5487</c:v>
                </c:pt>
                <c:pt idx="212">
                  <c:v>-5473</c:v>
                </c:pt>
                <c:pt idx="213">
                  <c:v>-5473</c:v>
                </c:pt>
                <c:pt idx="214">
                  <c:v>-5470</c:v>
                </c:pt>
                <c:pt idx="215">
                  <c:v>-5470</c:v>
                </c:pt>
                <c:pt idx="216">
                  <c:v>-5467</c:v>
                </c:pt>
                <c:pt idx="217">
                  <c:v>-5465</c:v>
                </c:pt>
                <c:pt idx="218">
                  <c:v>-5465</c:v>
                </c:pt>
                <c:pt idx="219">
                  <c:v>-5454</c:v>
                </c:pt>
                <c:pt idx="220">
                  <c:v>-5454</c:v>
                </c:pt>
                <c:pt idx="221">
                  <c:v>-5442</c:v>
                </c:pt>
                <c:pt idx="222">
                  <c:v>-5037</c:v>
                </c:pt>
                <c:pt idx="223">
                  <c:v>-4639</c:v>
                </c:pt>
                <c:pt idx="224">
                  <c:v>-4639</c:v>
                </c:pt>
                <c:pt idx="225">
                  <c:v>-4639</c:v>
                </c:pt>
                <c:pt idx="226">
                  <c:v>-4589</c:v>
                </c:pt>
                <c:pt idx="227">
                  <c:v>-4589</c:v>
                </c:pt>
                <c:pt idx="228">
                  <c:v>-4581</c:v>
                </c:pt>
                <c:pt idx="229">
                  <c:v>-4553</c:v>
                </c:pt>
                <c:pt idx="230">
                  <c:v>-4553</c:v>
                </c:pt>
                <c:pt idx="231">
                  <c:v>-4511</c:v>
                </c:pt>
                <c:pt idx="232">
                  <c:v>-4511</c:v>
                </c:pt>
                <c:pt idx="233">
                  <c:v>-4511</c:v>
                </c:pt>
                <c:pt idx="234">
                  <c:v>-4407</c:v>
                </c:pt>
                <c:pt idx="235">
                  <c:v>-4407</c:v>
                </c:pt>
                <c:pt idx="236">
                  <c:v>-4385</c:v>
                </c:pt>
                <c:pt idx="237">
                  <c:v>-4385</c:v>
                </c:pt>
                <c:pt idx="238">
                  <c:v>-4150</c:v>
                </c:pt>
                <c:pt idx="239">
                  <c:v>-4147</c:v>
                </c:pt>
                <c:pt idx="240">
                  <c:v>-4147</c:v>
                </c:pt>
                <c:pt idx="241">
                  <c:v>-4147</c:v>
                </c:pt>
                <c:pt idx="242">
                  <c:v>-3940</c:v>
                </c:pt>
                <c:pt idx="243">
                  <c:v>-3870</c:v>
                </c:pt>
                <c:pt idx="244">
                  <c:v>-3839</c:v>
                </c:pt>
                <c:pt idx="245">
                  <c:v>-3747</c:v>
                </c:pt>
                <c:pt idx="246">
                  <c:v>-3590</c:v>
                </c:pt>
                <c:pt idx="247">
                  <c:v>-3402</c:v>
                </c:pt>
                <c:pt idx="248">
                  <c:v>-3377</c:v>
                </c:pt>
                <c:pt idx="249">
                  <c:v>-3361</c:v>
                </c:pt>
                <c:pt idx="250">
                  <c:v>-3360</c:v>
                </c:pt>
                <c:pt idx="251">
                  <c:v>-3358</c:v>
                </c:pt>
                <c:pt idx="252">
                  <c:v>-3349</c:v>
                </c:pt>
                <c:pt idx="253">
                  <c:v>-3346</c:v>
                </c:pt>
                <c:pt idx="254">
                  <c:v>-3345.5</c:v>
                </c:pt>
                <c:pt idx="255">
                  <c:v>-3341</c:v>
                </c:pt>
                <c:pt idx="256">
                  <c:v>-3335</c:v>
                </c:pt>
                <c:pt idx="257">
                  <c:v>-3333</c:v>
                </c:pt>
                <c:pt idx="258">
                  <c:v>-3324</c:v>
                </c:pt>
                <c:pt idx="259">
                  <c:v>-3274</c:v>
                </c:pt>
                <c:pt idx="260">
                  <c:v>-3251</c:v>
                </c:pt>
                <c:pt idx="261">
                  <c:v>-3212</c:v>
                </c:pt>
                <c:pt idx="262">
                  <c:v>-3210</c:v>
                </c:pt>
                <c:pt idx="263">
                  <c:v>-3173</c:v>
                </c:pt>
                <c:pt idx="264">
                  <c:v>-3167</c:v>
                </c:pt>
                <c:pt idx="265">
                  <c:v>-3167</c:v>
                </c:pt>
                <c:pt idx="266">
                  <c:v>-3145</c:v>
                </c:pt>
                <c:pt idx="267">
                  <c:v>-3142</c:v>
                </c:pt>
                <c:pt idx="268">
                  <c:v>-3126</c:v>
                </c:pt>
                <c:pt idx="269">
                  <c:v>-3126</c:v>
                </c:pt>
                <c:pt idx="270">
                  <c:v>-3126</c:v>
                </c:pt>
                <c:pt idx="271">
                  <c:v>-3114</c:v>
                </c:pt>
                <c:pt idx="272">
                  <c:v>-3100</c:v>
                </c:pt>
                <c:pt idx="273">
                  <c:v>-3098</c:v>
                </c:pt>
                <c:pt idx="274">
                  <c:v>-3097</c:v>
                </c:pt>
                <c:pt idx="275">
                  <c:v>-3094</c:v>
                </c:pt>
                <c:pt idx="276">
                  <c:v>-3083</c:v>
                </c:pt>
                <c:pt idx="277">
                  <c:v>-3078</c:v>
                </c:pt>
                <c:pt idx="278">
                  <c:v>-3059.5</c:v>
                </c:pt>
                <c:pt idx="279">
                  <c:v>-3017</c:v>
                </c:pt>
                <c:pt idx="280">
                  <c:v>-3017</c:v>
                </c:pt>
                <c:pt idx="281">
                  <c:v>-3017</c:v>
                </c:pt>
                <c:pt idx="282">
                  <c:v>-2924</c:v>
                </c:pt>
                <c:pt idx="283">
                  <c:v>-2924</c:v>
                </c:pt>
                <c:pt idx="284">
                  <c:v>-2921</c:v>
                </c:pt>
                <c:pt idx="285">
                  <c:v>-2919</c:v>
                </c:pt>
                <c:pt idx="286">
                  <c:v>-2894</c:v>
                </c:pt>
                <c:pt idx="287">
                  <c:v>-2868</c:v>
                </c:pt>
                <c:pt idx="288">
                  <c:v>-2865</c:v>
                </c:pt>
                <c:pt idx="289">
                  <c:v>-2860</c:v>
                </c:pt>
                <c:pt idx="290">
                  <c:v>-2821</c:v>
                </c:pt>
                <c:pt idx="291">
                  <c:v>-2819</c:v>
                </c:pt>
                <c:pt idx="292">
                  <c:v>-2818</c:v>
                </c:pt>
                <c:pt idx="293">
                  <c:v>-2809</c:v>
                </c:pt>
                <c:pt idx="294">
                  <c:v>-2793</c:v>
                </c:pt>
                <c:pt idx="295">
                  <c:v>-2790</c:v>
                </c:pt>
                <c:pt idx="296">
                  <c:v>-2790</c:v>
                </c:pt>
                <c:pt idx="297">
                  <c:v>-2790</c:v>
                </c:pt>
                <c:pt idx="298">
                  <c:v>-2790</c:v>
                </c:pt>
                <c:pt idx="299">
                  <c:v>-2753</c:v>
                </c:pt>
                <c:pt idx="300">
                  <c:v>-2725</c:v>
                </c:pt>
                <c:pt idx="301">
                  <c:v>-2647</c:v>
                </c:pt>
                <c:pt idx="302">
                  <c:v>-2644</c:v>
                </c:pt>
                <c:pt idx="303">
                  <c:v>-2638</c:v>
                </c:pt>
                <c:pt idx="304">
                  <c:v>-2616</c:v>
                </c:pt>
                <c:pt idx="305">
                  <c:v>-2616</c:v>
                </c:pt>
                <c:pt idx="306">
                  <c:v>-2616</c:v>
                </c:pt>
                <c:pt idx="307">
                  <c:v>-2616</c:v>
                </c:pt>
                <c:pt idx="308">
                  <c:v>-2613</c:v>
                </c:pt>
                <c:pt idx="309">
                  <c:v>-2605</c:v>
                </c:pt>
                <c:pt idx="310">
                  <c:v>-2605</c:v>
                </c:pt>
                <c:pt idx="311">
                  <c:v>-2605</c:v>
                </c:pt>
                <c:pt idx="312">
                  <c:v>-2577</c:v>
                </c:pt>
                <c:pt idx="313">
                  <c:v>-2550</c:v>
                </c:pt>
                <c:pt idx="314">
                  <c:v>-2527</c:v>
                </c:pt>
                <c:pt idx="315">
                  <c:v>-2513</c:v>
                </c:pt>
                <c:pt idx="316">
                  <c:v>-2512.5</c:v>
                </c:pt>
                <c:pt idx="317">
                  <c:v>-2496</c:v>
                </c:pt>
                <c:pt idx="318">
                  <c:v>-2494</c:v>
                </c:pt>
                <c:pt idx="319">
                  <c:v>-2491</c:v>
                </c:pt>
                <c:pt idx="320">
                  <c:v>-2485</c:v>
                </c:pt>
                <c:pt idx="321">
                  <c:v>-2468</c:v>
                </c:pt>
                <c:pt idx="322">
                  <c:v>-2454</c:v>
                </c:pt>
                <c:pt idx="323">
                  <c:v>-2452</c:v>
                </c:pt>
                <c:pt idx="324">
                  <c:v>-2426</c:v>
                </c:pt>
                <c:pt idx="325">
                  <c:v>-2407</c:v>
                </c:pt>
                <c:pt idx="326">
                  <c:v>-2323</c:v>
                </c:pt>
                <c:pt idx="327">
                  <c:v>-2281</c:v>
                </c:pt>
                <c:pt idx="328">
                  <c:v>-2252</c:v>
                </c:pt>
                <c:pt idx="329">
                  <c:v>-2241</c:v>
                </c:pt>
                <c:pt idx="330">
                  <c:v>-2189</c:v>
                </c:pt>
                <c:pt idx="331">
                  <c:v>-2189</c:v>
                </c:pt>
                <c:pt idx="332">
                  <c:v>-2189</c:v>
                </c:pt>
                <c:pt idx="333">
                  <c:v>-2096</c:v>
                </c:pt>
                <c:pt idx="334">
                  <c:v>-2074</c:v>
                </c:pt>
                <c:pt idx="335">
                  <c:v>-2074</c:v>
                </c:pt>
                <c:pt idx="336">
                  <c:v>-2043</c:v>
                </c:pt>
                <c:pt idx="337">
                  <c:v>-2043</c:v>
                </c:pt>
                <c:pt idx="338">
                  <c:v>-2012</c:v>
                </c:pt>
                <c:pt idx="339">
                  <c:v>-1948</c:v>
                </c:pt>
                <c:pt idx="340">
                  <c:v>-1945</c:v>
                </c:pt>
                <c:pt idx="341">
                  <c:v>-1830</c:v>
                </c:pt>
                <c:pt idx="342">
                  <c:v>-1797</c:v>
                </c:pt>
                <c:pt idx="343">
                  <c:v>-1794</c:v>
                </c:pt>
                <c:pt idx="344">
                  <c:v>-1780</c:v>
                </c:pt>
                <c:pt idx="345">
                  <c:v>-1769</c:v>
                </c:pt>
                <c:pt idx="346">
                  <c:v>-1741</c:v>
                </c:pt>
                <c:pt idx="347">
                  <c:v>-1724</c:v>
                </c:pt>
                <c:pt idx="348">
                  <c:v>-1724</c:v>
                </c:pt>
                <c:pt idx="349">
                  <c:v>-1724</c:v>
                </c:pt>
                <c:pt idx="350">
                  <c:v>-1724</c:v>
                </c:pt>
                <c:pt idx="351">
                  <c:v>-1724</c:v>
                </c:pt>
                <c:pt idx="352">
                  <c:v>-1674</c:v>
                </c:pt>
                <c:pt idx="353">
                  <c:v>-1649</c:v>
                </c:pt>
                <c:pt idx="354">
                  <c:v>-1638</c:v>
                </c:pt>
                <c:pt idx="355">
                  <c:v>-1581</c:v>
                </c:pt>
                <c:pt idx="356">
                  <c:v>-1570</c:v>
                </c:pt>
                <c:pt idx="357">
                  <c:v>-1474</c:v>
                </c:pt>
                <c:pt idx="358">
                  <c:v>-1344</c:v>
                </c:pt>
                <c:pt idx="359">
                  <c:v>-1338</c:v>
                </c:pt>
                <c:pt idx="360">
                  <c:v>-1330</c:v>
                </c:pt>
                <c:pt idx="361">
                  <c:v>-1319</c:v>
                </c:pt>
                <c:pt idx="362">
                  <c:v>-1313</c:v>
                </c:pt>
                <c:pt idx="363">
                  <c:v>-1215</c:v>
                </c:pt>
                <c:pt idx="364">
                  <c:v>-1205</c:v>
                </c:pt>
                <c:pt idx="365">
                  <c:v>-1201</c:v>
                </c:pt>
                <c:pt idx="366">
                  <c:v>-1176</c:v>
                </c:pt>
                <c:pt idx="367">
                  <c:v>-1109</c:v>
                </c:pt>
                <c:pt idx="368">
                  <c:v>-1050</c:v>
                </c:pt>
                <c:pt idx="369">
                  <c:v>-1016</c:v>
                </c:pt>
                <c:pt idx="370">
                  <c:v>-997</c:v>
                </c:pt>
                <c:pt idx="371">
                  <c:v>-994</c:v>
                </c:pt>
                <c:pt idx="372">
                  <c:v>-988</c:v>
                </c:pt>
                <c:pt idx="373">
                  <c:v>-936</c:v>
                </c:pt>
                <c:pt idx="374">
                  <c:v>-882</c:v>
                </c:pt>
                <c:pt idx="375">
                  <c:v>-834</c:v>
                </c:pt>
                <c:pt idx="376">
                  <c:v>-820</c:v>
                </c:pt>
                <c:pt idx="377">
                  <c:v>-793</c:v>
                </c:pt>
                <c:pt idx="378">
                  <c:v>-792</c:v>
                </c:pt>
                <c:pt idx="379">
                  <c:v>-778</c:v>
                </c:pt>
                <c:pt idx="380">
                  <c:v>-776</c:v>
                </c:pt>
                <c:pt idx="381">
                  <c:v>-765</c:v>
                </c:pt>
                <c:pt idx="382">
                  <c:v>-765</c:v>
                </c:pt>
                <c:pt idx="383">
                  <c:v>-753</c:v>
                </c:pt>
                <c:pt idx="384">
                  <c:v>-733</c:v>
                </c:pt>
                <c:pt idx="385">
                  <c:v>-733</c:v>
                </c:pt>
                <c:pt idx="386">
                  <c:v>-717</c:v>
                </c:pt>
                <c:pt idx="387">
                  <c:v>-708</c:v>
                </c:pt>
                <c:pt idx="388">
                  <c:v>-706</c:v>
                </c:pt>
                <c:pt idx="389">
                  <c:v>-703</c:v>
                </c:pt>
                <c:pt idx="390">
                  <c:v>-688</c:v>
                </c:pt>
                <c:pt idx="391">
                  <c:v>-688</c:v>
                </c:pt>
                <c:pt idx="392">
                  <c:v>-680</c:v>
                </c:pt>
                <c:pt idx="393">
                  <c:v>-680</c:v>
                </c:pt>
                <c:pt idx="394">
                  <c:v>-667</c:v>
                </c:pt>
                <c:pt idx="395">
                  <c:v>-666</c:v>
                </c:pt>
                <c:pt idx="396">
                  <c:v>-658</c:v>
                </c:pt>
                <c:pt idx="397">
                  <c:v>-591</c:v>
                </c:pt>
                <c:pt idx="398">
                  <c:v>-559</c:v>
                </c:pt>
                <c:pt idx="399">
                  <c:v>-558</c:v>
                </c:pt>
                <c:pt idx="400">
                  <c:v>-532</c:v>
                </c:pt>
                <c:pt idx="401">
                  <c:v>-488</c:v>
                </c:pt>
                <c:pt idx="402">
                  <c:v>-485</c:v>
                </c:pt>
                <c:pt idx="403">
                  <c:v>-467</c:v>
                </c:pt>
                <c:pt idx="404">
                  <c:v>-467</c:v>
                </c:pt>
                <c:pt idx="405">
                  <c:v>-467</c:v>
                </c:pt>
                <c:pt idx="406">
                  <c:v>-451</c:v>
                </c:pt>
                <c:pt idx="407">
                  <c:v>-445</c:v>
                </c:pt>
                <c:pt idx="408">
                  <c:v>-443</c:v>
                </c:pt>
                <c:pt idx="409">
                  <c:v>-443</c:v>
                </c:pt>
                <c:pt idx="410">
                  <c:v>-443</c:v>
                </c:pt>
                <c:pt idx="411">
                  <c:v>-437</c:v>
                </c:pt>
                <c:pt idx="412">
                  <c:v>-415</c:v>
                </c:pt>
                <c:pt idx="413">
                  <c:v>-414</c:v>
                </c:pt>
                <c:pt idx="414">
                  <c:v>-414</c:v>
                </c:pt>
                <c:pt idx="415">
                  <c:v>-401</c:v>
                </c:pt>
                <c:pt idx="416">
                  <c:v>-400</c:v>
                </c:pt>
                <c:pt idx="417">
                  <c:v>-398</c:v>
                </c:pt>
                <c:pt idx="418">
                  <c:v>-398</c:v>
                </c:pt>
                <c:pt idx="419">
                  <c:v>-397</c:v>
                </c:pt>
                <c:pt idx="420">
                  <c:v>-387</c:v>
                </c:pt>
                <c:pt idx="421">
                  <c:v>-361</c:v>
                </c:pt>
                <c:pt idx="422">
                  <c:v>-356</c:v>
                </c:pt>
                <c:pt idx="423">
                  <c:v>-336</c:v>
                </c:pt>
                <c:pt idx="424">
                  <c:v>-252</c:v>
                </c:pt>
                <c:pt idx="425">
                  <c:v>-211</c:v>
                </c:pt>
                <c:pt idx="426">
                  <c:v>-208</c:v>
                </c:pt>
                <c:pt idx="427">
                  <c:v>-137</c:v>
                </c:pt>
                <c:pt idx="428">
                  <c:v>-129</c:v>
                </c:pt>
                <c:pt idx="429">
                  <c:v>-73</c:v>
                </c:pt>
                <c:pt idx="430">
                  <c:v>-14</c:v>
                </c:pt>
                <c:pt idx="431">
                  <c:v>-8</c:v>
                </c:pt>
                <c:pt idx="432">
                  <c:v>0</c:v>
                </c:pt>
                <c:pt idx="433">
                  <c:v>83</c:v>
                </c:pt>
                <c:pt idx="434">
                  <c:v>117</c:v>
                </c:pt>
                <c:pt idx="435">
                  <c:v>128</c:v>
                </c:pt>
                <c:pt idx="436">
                  <c:v>128</c:v>
                </c:pt>
                <c:pt idx="437">
                  <c:v>140</c:v>
                </c:pt>
                <c:pt idx="438">
                  <c:v>178</c:v>
                </c:pt>
                <c:pt idx="439">
                  <c:v>209</c:v>
                </c:pt>
                <c:pt idx="440">
                  <c:v>302</c:v>
                </c:pt>
                <c:pt idx="441">
                  <c:v>318</c:v>
                </c:pt>
                <c:pt idx="442">
                  <c:v>343</c:v>
                </c:pt>
                <c:pt idx="443">
                  <c:v>343</c:v>
                </c:pt>
                <c:pt idx="444">
                  <c:v>360</c:v>
                </c:pt>
                <c:pt idx="445">
                  <c:v>361</c:v>
                </c:pt>
                <c:pt idx="446">
                  <c:v>363</c:v>
                </c:pt>
                <c:pt idx="447">
                  <c:v>389</c:v>
                </c:pt>
                <c:pt idx="448">
                  <c:v>400</c:v>
                </c:pt>
                <c:pt idx="449">
                  <c:v>402</c:v>
                </c:pt>
                <c:pt idx="450">
                  <c:v>403</c:v>
                </c:pt>
                <c:pt idx="451">
                  <c:v>430</c:v>
                </c:pt>
                <c:pt idx="452">
                  <c:v>492</c:v>
                </c:pt>
                <c:pt idx="453">
                  <c:v>492</c:v>
                </c:pt>
                <c:pt idx="454">
                  <c:v>492</c:v>
                </c:pt>
                <c:pt idx="455">
                  <c:v>512</c:v>
                </c:pt>
                <c:pt idx="456">
                  <c:v>564</c:v>
                </c:pt>
                <c:pt idx="457">
                  <c:v>581</c:v>
                </c:pt>
                <c:pt idx="458">
                  <c:v>592</c:v>
                </c:pt>
                <c:pt idx="459">
                  <c:v>604</c:v>
                </c:pt>
                <c:pt idx="460">
                  <c:v>620</c:v>
                </c:pt>
                <c:pt idx="461">
                  <c:v>621</c:v>
                </c:pt>
                <c:pt idx="462">
                  <c:v>651</c:v>
                </c:pt>
                <c:pt idx="463">
                  <c:v>665</c:v>
                </c:pt>
                <c:pt idx="464">
                  <c:v>679</c:v>
                </c:pt>
                <c:pt idx="465">
                  <c:v>707</c:v>
                </c:pt>
                <c:pt idx="466">
                  <c:v>707</c:v>
                </c:pt>
                <c:pt idx="467">
                  <c:v>707</c:v>
                </c:pt>
                <c:pt idx="468">
                  <c:v>707</c:v>
                </c:pt>
                <c:pt idx="469">
                  <c:v>735</c:v>
                </c:pt>
                <c:pt idx="470">
                  <c:v>783</c:v>
                </c:pt>
                <c:pt idx="471">
                  <c:v>814</c:v>
                </c:pt>
                <c:pt idx="472">
                  <c:v>830</c:v>
                </c:pt>
                <c:pt idx="473">
                  <c:v>878</c:v>
                </c:pt>
                <c:pt idx="474">
                  <c:v>878</c:v>
                </c:pt>
                <c:pt idx="475">
                  <c:v>878</c:v>
                </c:pt>
                <c:pt idx="476">
                  <c:v>897</c:v>
                </c:pt>
                <c:pt idx="477">
                  <c:v>903</c:v>
                </c:pt>
                <c:pt idx="478">
                  <c:v>911</c:v>
                </c:pt>
                <c:pt idx="479">
                  <c:v>912</c:v>
                </c:pt>
                <c:pt idx="480">
                  <c:v>953</c:v>
                </c:pt>
                <c:pt idx="481">
                  <c:v>984</c:v>
                </c:pt>
                <c:pt idx="482">
                  <c:v>998</c:v>
                </c:pt>
                <c:pt idx="483">
                  <c:v>1006</c:v>
                </c:pt>
                <c:pt idx="484">
                  <c:v>1021</c:v>
                </c:pt>
                <c:pt idx="485">
                  <c:v>1102</c:v>
                </c:pt>
                <c:pt idx="486">
                  <c:v>1107</c:v>
                </c:pt>
                <c:pt idx="487">
                  <c:v>1110</c:v>
                </c:pt>
                <c:pt idx="488">
                  <c:v>1110</c:v>
                </c:pt>
                <c:pt idx="489">
                  <c:v>1110</c:v>
                </c:pt>
                <c:pt idx="490">
                  <c:v>1119</c:v>
                </c:pt>
                <c:pt idx="491">
                  <c:v>1122</c:v>
                </c:pt>
                <c:pt idx="492">
                  <c:v>1125</c:v>
                </c:pt>
                <c:pt idx="493">
                  <c:v>1146</c:v>
                </c:pt>
                <c:pt idx="494">
                  <c:v>1147</c:v>
                </c:pt>
                <c:pt idx="495">
                  <c:v>1150</c:v>
                </c:pt>
                <c:pt idx="496">
                  <c:v>1155</c:v>
                </c:pt>
                <c:pt idx="497">
                  <c:v>1163</c:v>
                </c:pt>
                <c:pt idx="498">
                  <c:v>1174</c:v>
                </c:pt>
                <c:pt idx="499">
                  <c:v>1174</c:v>
                </c:pt>
                <c:pt idx="500">
                  <c:v>1188</c:v>
                </c:pt>
                <c:pt idx="501">
                  <c:v>1191</c:v>
                </c:pt>
                <c:pt idx="502">
                  <c:v>1202</c:v>
                </c:pt>
                <c:pt idx="503">
                  <c:v>1219.5</c:v>
                </c:pt>
                <c:pt idx="504">
                  <c:v>1269</c:v>
                </c:pt>
                <c:pt idx="505">
                  <c:v>1278</c:v>
                </c:pt>
                <c:pt idx="506">
                  <c:v>1309</c:v>
                </c:pt>
                <c:pt idx="507">
                  <c:v>1339</c:v>
                </c:pt>
                <c:pt idx="508">
                  <c:v>1345</c:v>
                </c:pt>
                <c:pt idx="509">
                  <c:v>1359</c:v>
                </c:pt>
                <c:pt idx="510">
                  <c:v>1364</c:v>
                </c:pt>
                <c:pt idx="511">
                  <c:v>1365</c:v>
                </c:pt>
                <c:pt idx="512">
                  <c:v>1378</c:v>
                </c:pt>
                <c:pt idx="513">
                  <c:v>1384</c:v>
                </c:pt>
                <c:pt idx="514">
                  <c:v>1406</c:v>
                </c:pt>
                <c:pt idx="515">
                  <c:v>1437</c:v>
                </c:pt>
                <c:pt idx="516">
                  <c:v>1465</c:v>
                </c:pt>
                <c:pt idx="517">
                  <c:v>1465</c:v>
                </c:pt>
                <c:pt idx="518">
                  <c:v>1490</c:v>
                </c:pt>
                <c:pt idx="519">
                  <c:v>1521</c:v>
                </c:pt>
                <c:pt idx="520">
                  <c:v>1591</c:v>
                </c:pt>
                <c:pt idx="521">
                  <c:v>1611</c:v>
                </c:pt>
                <c:pt idx="522">
                  <c:v>1638</c:v>
                </c:pt>
                <c:pt idx="523">
                  <c:v>1641</c:v>
                </c:pt>
                <c:pt idx="524">
                  <c:v>1641</c:v>
                </c:pt>
                <c:pt idx="525">
                  <c:v>1645</c:v>
                </c:pt>
                <c:pt idx="526">
                  <c:v>1653</c:v>
                </c:pt>
                <c:pt idx="527">
                  <c:v>1745</c:v>
                </c:pt>
                <c:pt idx="528">
                  <c:v>1753</c:v>
                </c:pt>
                <c:pt idx="529">
                  <c:v>1798</c:v>
                </c:pt>
                <c:pt idx="530">
                  <c:v>1823</c:v>
                </c:pt>
                <c:pt idx="531">
                  <c:v>1860</c:v>
                </c:pt>
                <c:pt idx="532">
                  <c:v>1863</c:v>
                </c:pt>
                <c:pt idx="533">
                  <c:v>1863</c:v>
                </c:pt>
                <c:pt idx="534">
                  <c:v>1882</c:v>
                </c:pt>
                <c:pt idx="535">
                  <c:v>1885</c:v>
                </c:pt>
                <c:pt idx="536">
                  <c:v>1887</c:v>
                </c:pt>
                <c:pt idx="537">
                  <c:v>1910</c:v>
                </c:pt>
                <c:pt idx="538">
                  <c:v>1913</c:v>
                </c:pt>
                <c:pt idx="539">
                  <c:v>1947</c:v>
                </c:pt>
                <c:pt idx="540">
                  <c:v>1949</c:v>
                </c:pt>
                <c:pt idx="541">
                  <c:v>1967</c:v>
                </c:pt>
                <c:pt idx="542">
                  <c:v>1972</c:v>
                </c:pt>
                <c:pt idx="543">
                  <c:v>1983</c:v>
                </c:pt>
                <c:pt idx="544">
                  <c:v>1997</c:v>
                </c:pt>
                <c:pt idx="545">
                  <c:v>2006</c:v>
                </c:pt>
                <c:pt idx="546">
                  <c:v>2014</c:v>
                </c:pt>
                <c:pt idx="547">
                  <c:v>2030</c:v>
                </c:pt>
                <c:pt idx="548">
                  <c:v>2033</c:v>
                </c:pt>
                <c:pt idx="549">
                  <c:v>2061</c:v>
                </c:pt>
                <c:pt idx="550">
                  <c:v>2067</c:v>
                </c:pt>
                <c:pt idx="551">
                  <c:v>2081</c:v>
                </c:pt>
                <c:pt idx="552">
                  <c:v>2097</c:v>
                </c:pt>
                <c:pt idx="553">
                  <c:v>2097</c:v>
                </c:pt>
                <c:pt idx="554">
                  <c:v>2100</c:v>
                </c:pt>
                <c:pt idx="555">
                  <c:v>2139</c:v>
                </c:pt>
                <c:pt idx="556">
                  <c:v>2167</c:v>
                </c:pt>
                <c:pt idx="557">
                  <c:v>2188</c:v>
                </c:pt>
                <c:pt idx="558">
                  <c:v>2190</c:v>
                </c:pt>
                <c:pt idx="559">
                  <c:v>2207</c:v>
                </c:pt>
                <c:pt idx="560">
                  <c:v>2223</c:v>
                </c:pt>
                <c:pt idx="561">
                  <c:v>2223</c:v>
                </c:pt>
                <c:pt idx="562">
                  <c:v>2268</c:v>
                </c:pt>
                <c:pt idx="563">
                  <c:v>2280</c:v>
                </c:pt>
                <c:pt idx="564">
                  <c:v>2296</c:v>
                </c:pt>
                <c:pt idx="565">
                  <c:v>2296</c:v>
                </c:pt>
                <c:pt idx="566">
                  <c:v>2296</c:v>
                </c:pt>
                <c:pt idx="567">
                  <c:v>2335</c:v>
                </c:pt>
                <c:pt idx="568">
                  <c:v>2335</c:v>
                </c:pt>
                <c:pt idx="569">
                  <c:v>2344</c:v>
                </c:pt>
                <c:pt idx="570">
                  <c:v>2349</c:v>
                </c:pt>
                <c:pt idx="571">
                  <c:v>2402</c:v>
                </c:pt>
                <c:pt idx="572">
                  <c:v>2430</c:v>
                </c:pt>
                <c:pt idx="573">
                  <c:v>2465</c:v>
                </c:pt>
                <c:pt idx="574">
                  <c:v>2497</c:v>
                </c:pt>
                <c:pt idx="575">
                  <c:v>2534</c:v>
                </c:pt>
                <c:pt idx="576">
                  <c:v>2534</c:v>
                </c:pt>
                <c:pt idx="577">
                  <c:v>2601</c:v>
                </c:pt>
                <c:pt idx="578">
                  <c:v>2601</c:v>
                </c:pt>
                <c:pt idx="579">
                  <c:v>2604</c:v>
                </c:pt>
                <c:pt idx="580">
                  <c:v>2612</c:v>
                </c:pt>
                <c:pt idx="581">
                  <c:v>2690</c:v>
                </c:pt>
                <c:pt idx="582">
                  <c:v>2750</c:v>
                </c:pt>
                <c:pt idx="583">
                  <c:v>2755</c:v>
                </c:pt>
                <c:pt idx="584">
                  <c:v>2780</c:v>
                </c:pt>
                <c:pt idx="585">
                  <c:v>2791</c:v>
                </c:pt>
                <c:pt idx="586">
                  <c:v>2823</c:v>
                </c:pt>
                <c:pt idx="587">
                  <c:v>2836</c:v>
                </c:pt>
                <c:pt idx="588">
                  <c:v>2839</c:v>
                </c:pt>
                <c:pt idx="589">
                  <c:v>2850</c:v>
                </c:pt>
                <c:pt idx="590">
                  <c:v>2859</c:v>
                </c:pt>
                <c:pt idx="591">
                  <c:v>2934</c:v>
                </c:pt>
                <c:pt idx="592">
                  <c:v>2965</c:v>
                </c:pt>
                <c:pt idx="593">
                  <c:v>2995</c:v>
                </c:pt>
                <c:pt idx="594">
                  <c:v>3015</c:v>
                </c:pt>
                <c:pt idx="595">
                  <c:v>3057</c:v>
                </c:pt>
                <c:pt idx="596">
                  <c:v>3058</c:v>
                </c:pt>
                <c:pt idx="597">
                  <c:v>3058</c:v>
                </c:pt>
                <c:pt idx="598">
                  <c:v>3069</c:v>
                </c:pt>
                <c:pt idx="599">
                  <c:v>3138</c:v>
                </c:pt>
                <c:pt idx="600">
                  <c:v>3161</c:v>
                </c:pt>
                <c:pt idx="601">
                  <c:v>3188</c:v>
                </c:pt>
                <c:pt idx="602">
                  <c:v>3240</c:v>
                </c:pt>
                <c:pt idx="603">
                  <c:v>3275</c:v>
                </c:pt>
                <c:pt idx="604">
                  <c:v>3287</c:v>
                </c:pt>
                <c:pt idx="605">
                  <c:v>3303</c:v>
                </c:pt>
                <c:pt idx="606">
                  <c:v>3303</c:v>
                </c:pt>
                <c:pt idx="607">
                  <c:v>3317</c:v>
                </c:pt>
                <c:pt idx="608">
                  <c:v>3401</c:v>
                </c:pt>
                <c:pt idx="609">
                  <c:v>3477</c:v>
                </c:pt>
                <c:pt idx="610">
                  <c:v>3483</c:v>
                </c:pt>
                <c:pt idx="611">
                  <c:v>3533</c:v>
                </c:pt>
                <c:pt idx="612">
                  <c:v>3580</c:v>
                </c:pt>
                <c:pt idx="613">
                  <c:v>3608</c:v>
                </c:pt>
                <c:pt idx="614">
                  <c:v>3756</c:v>
                </c:pt>
                <c:pt idx="615">
                  <c:v>3821</c:v>
                </c:pt>
                <c:pt idx="616">
                  <c:v>3840</c:v>
                </c:pt>
                <c:pt idx="617">
                  <c:v>3844</c:v>
                </c:pt>
                <c:pt idx="618">
                  <c:v>3883</c:v>
                </c:pt>
                <c:pt idx="619">
                  <c:v>3919</c:v>
                </c:pt>
                <c:pt idx="620">
                  <c:v>3989</c:v>
                </c:pt>
                <c:pt idx="621">
                  <c:v>4023</c:v>
                </c:pt>
                <c:pt idx="622">
                  <c:v>4059</c:v>
                </c:pt>
                <c:pt idx="623">
                  <c:v>4095</c:v>
                </c:pt>
                <c:pt idx="624">
                  <c:v>4120</c:v>
                </c:pt>
                <c:pt idx="625">
                  <c:v>4129</c:v>
                </c:pt>
                <c:pt idx="626">
                  <c:v>4179</c:v>
                </c:pt>
                <c:pt idx="627">
                  <c:v>4199</c:v>
                </c:pt>
                <c:pt idx="628">
                  <c:v>4252</c:v>
                </c:pt>
                <c:pt idx="629">
                  <c:v>4255</c:v>
                </c:pt>
                <c:pt idx="630">
                  <c:v>4261</c:v>
                </c:pt>
                <c:pt idx="631">
                  <c:v>4325</c:v>
                </c:pt>
                <c:pt idx="632">
                  <c:v>4378</c:v>
                </c:pt>
                <c:pt idx="633">
                  <c:v>4384</c:v>
                </c:pt>
                <c:pt idx="634">
                  <c:v>4400</c:v>
                </c:pt>
                <c:pt idx="635">
                  <c:v>4407</c:v>
                </c:pt>
                <c:pt idx="636">
                  <c:v>4412</c:v>
                </c:pt>
                <c:pt idx="637">
                  <c:v>4439</c:v>
                </c:pt>
                <c:pt idx="638">
                  <c:v>4470</c:v>
                </c:pt>
                <c:pt idx="639">
                  <c:v>4490</c:v>
                </c:pt>
                <c:pt idx="640">
                  <c:v>4517</c:v>
                </c:pt>
                <c:pt idx="641">
                  <c:v>4557</c:v>
                </c:pt>
                <c:pt idx="642">
                  <c:v>4585</c:v>
                </c:pt>
                <c:pt idx="643">
                  <c:v>4599</c:v>
                </c:pt>
                <c:pt idx="644">
                  <c:v>4624</c:v>
                </c:pt>
                <c:pt idx="645">
                  <c:v>4627</c:v>
                </c:pt>
                <c:pt idx="646">
                  <c:v>4632</c:v>
                </c:pt>
                <c:pt idx="647">
                  <c:v>4662</c:v>
                </c:pt>
                <c:pt idx="648">
                  <c:v>4674</c:v>
                </c:pt>
                <c:pt idx="649">
                  <c:v>4674</c:v>
                </c:pt>
                <c:pt idx="650">
                  <c:v>4692</c:v>
                </c:pt>
                <c:pt idx="651">
                  <c:v>4730</c:v>
                </c:pt>
                <c:pt idx="652">
                  <c:v>4733</c:v>
                </c:pt>
                <c:pt idx="653">
                  <c:v>4733</c:v>
                </c:pt>
                <c:pt idx="654">
                  <c:v>4750</c:v>
                </c:pt>
                <c:pt idx="655">
                  <c:v>4756</c:v>
                </c:pt>
                <c:pt idx="656">
                  <c:v>4773</c:v>
                </c:pt>
                <c:pt idx="657">
                  <c:v>4834</c:v>
                </c:pt>
                <c:pt idx="658">
                  <c:v>4870</c:v>
                </c:pt>
                <c:pt idx="659">
                  <c:v>4884</c:v>
                </c:pt>
                <c:pt idx="660">
                  <c:v>4892</c:v>
                </c:pt>
                <c:pt idx="661">
                  <c:v>4932</c:v>
                </c:pt>
                <c:pt idx="662">
                  <c:v>4938</c:v>
                </c:pt>
                <c:pt idx="663">
                  <c:v>4949</c:v>
                </c:pt>
                <c:pt idx="664">
                  <c:v>4965</c:v>
                </c:pt>
                <c:pt idx="665">
                  <c:v>4988</c:v>
                </c:pt>
                <c:pt idx="666">
                  <c:v>5007</c:v>
                </c:pt>
                <c:pt idx="667">
                  <c:v>5021</c:v>
                </c:pt>
                <c:pt idx="668">
                  <c:v>5066</c:v>
                </c:pt>
                <c:pt idx="669">
                  <c:v>5144</c:v>
                </c:pt>
                <c:pt idx="670">
                  <c:v>5144</c:v>
                </c:pt>
                <c:pt idx="671">
                  <c:v>5169</c:v>
                </c:pt>
                <c:pt idx="672">
                  <c:v>5172</c:v>
                </c:pt>
                <c:pt idx="673">
                  <c:v>5214</c:v>
                </c:pt>
                <c:pt idx="674">
                  <c:v>5214</c:v>
                </c:pt>
                <c:pt idx="675">
                  <c:v>5215</c:v>
                </c:pt>
                <c:pt idx="676">
                  <c:v>5251</c:v>
                </c:pt>
                <c:pt idx="677">
                  <c:v>5254</c:v>
                </c:pt>
                <c:pt idx="678">
                  <c:v>5284</c:v>
                </c:pt>
                <c:pt idx="679">
                  <c:v>5284</c:v>
                </c:pt>
                <c:pt idx="680">
                  <c:v>5284</c:v>
                </c:pt>
                <c:pt idx="681">
                  <c:v>5324</c:v>
                </c:pt>
                <c:pt idx="682">
                  <c:v>5345</c:v>
                </c:pt>
                <c:pt idx="683">
                  <c:v>5390</c:v>
                </c:pt>
                <c:pt idx="684">
                  <c:v>5416</c:v>
                </c:pt>
                <c:pt idx="685">
                  <c:v>5450</c:v>
                </c:pt>
                <c:pt idx="686">
                  <c:v>5458</c:v>
                </c:pt>
                <c:pt idx="687">
                  <c:v>5483</c:v>
                </c:pt>
                <c:pt idx="688">
                  <c:v>5489</c:v>
                </c:pt>
                <c:pt idx="689">
                  <c:v>5489</c:v>
                </c:pt>
                <c:pt idx="690">
                  <c:v>5489</c:v>
                </c:pt>
                <c:pt idx="691">
                  <c:v>5489</c:v>
                </c:pt>
                <c:pt idx="692">
                  <c:v>5489</c:v>
                </c:pt>
                <c:pt idx="693">
                  <c:v>5514</c:v>
                </c:pt>
                <c:pt idx="694">
                  <c:v>5517</c:v>
                </c:pt>
                <c:pt idx="695">
                  <c:v>5556</c:v>
                </c:pt>
                <c:pt idx="696">
                  <c:v>5556</c:v>
                </c:pt>
                <c:pt idx="697">
                  <c:v>5626</c:v>
                </c:pt>
                <c:pt idx="698">
                  <c:v>5664</c:v>
                </c:pt>
                <c:pt idx="699">
                  <c:v>5712</c:v>
                </c:pt>
                <c:pt idx="700">
                  <c:v>5723</c:v>
                </c:pt>
                <c:pt idx="701">
                  <c:v>5726</c:v>
                </c:pt>
                <c:pt idx="702">
                  <c:v>5825</c:v>
                </c:pt>
                <c:pt idx="703">
                  <c:v>5835</c:v>
                </c:pt>
                <c:pt idx="704">
                  <c:v>5858</c:v>
                </c:pt>
                <c:pt idx="705">
                  <c:v>5909</c:v>
                </c:pt>
                <c:pt idx="706">
                  <c:v>5909</c:v>
                </c:pt>
                <c:pt idx="707">
                  <c:v>5975</c:v>
                </c:pt>
                <c:pt idx="708">
                  <c:v>6012</c:v>
                </c:pt>
                <c:pt idx="709">
                  <c:v>6015</c:v>
                </c:pt>
                <c:pt idx="710">
                  <c:v>6015</c:v>
                </c:pt>
                <c:pt idx="711">
                  <c:v>6015</c:v>
                </c:pt>
                <c:pt idx="712">
                  <c:v>6018</c:v>
                </c:pt>
                <c:pt idx="713">
                  <c:v>6040</c:v>
                </c:pt>
                <c:pt idx="714">
                  <c:v>6062</c:v>
                </c:pt>
                <c:pt idx="715">
                  <c:v>6110</c:v>
                </c:pt>
                <c:pt idx="716">
                  <c:v>6196</c:v>
                </c:pt>
                <c:pt idx="717">
                  <c:v>6216</c:v>
                </c:pt>
                <c:pt idx="718">
                  <c:v>6275</c:v>
                </c:pt>
                <c:pt idx="719">
                  <c:v>6278</c:v>
                </c:pt>
                <c:pt idx="720">
                  <c:v>6278</c:v>
                </c:pt>
                <c:pt idx="721">
                  <c:v>6353</c:v>
                </c:pt>
                <c:pt idx="722">
                  <c:v>6398</c:v>
                </c:pt>
                <c:pt idx="723">
                  <c:v>6406</c:v>
                </c:pt>
                <c:pt idx="724">
                  <c:v>6406</c:v>
                </c:pt>
                <c:pt idx="725">
                  <c:v>6406</c:v>
                </c:pt>
                <c:pt idx="726">
                  <c:v>6406</c:v>
                </c:pt>
                <c:pt idx="727">
                  <c:v>6406</c:v>
                </c:pt>
                <c:pt idx="728">
                  <c:v>6406</c:v>
                </c:pt>
                <c:pt idx="729">
                  <c:v>6406</c:v>
                </c:pt>
                <c:pt idx="730">
                  <c:v>6406</c:v>
                </c:pt>
                <c:pt idx="731">
                  <c:v>6437</c:v>
                </c:pt>
                <c:pt idx="732">
                  <c:v>6474</c:v>
                </c:pt>
                <c:pt idx="733">
                  <c:v>6494</c:v>
                </c:pt>
                <c:pt idx="734">
                  <c:v>6505</c:v>
                </c:pt>
                <c:pt idx="735">
                  <c:v>6535</c:v>
                </c:pt>
                <c:pt idx="736">
                  <c:v>6647</c:v>
                </c:pt>
                <c:pt idx="737">
                  <c:v>6672</c:v>
                </c:pt>
                <c:pt idx="738">
                  <c:v>6672</c:v>
                </c:pt>
                <c:pt idx="739">
                  <c:v>6703</c:v>
                </c:pt>
                <c:pt idx="740">
                  <c:v>6706</c:v>
                </c:pt>
                <c:pt idx="741">
                  <c:v>6784</c:v>
                </c:pt>
                <c:pt idx="742">
                  <c:v>6785.5</c:v>
                </c:pt>
                <c:pt idx="743">
                  <c:v>6821</c:v>
                </c:pt>
                <c:pt idx="744">
                  <c:v>6829</c:v>
                </c:pt>
                <c:pt idx="745">
                  <c:v>6830.5</c:v>
                </c:pt>
                <c:pt idx="746">
                  <c:v>6832</c:v>
                </c:pt>
                <c:pt idx="747">
                  <c:v>6846</c:v>
                </c:pt>
                <c:pt idx="748">
                  <c:v>6849</c:v>
                </c:pt>
                <c:pt idx="749">
                  <c:v>6879</c:v>
                </c:pt>
                <c:pt idx="750">
                  <c:v>6901</c:v>
                </c:pt>
                <c:pt idx="751">
                  <c:v>7036</c:v>
                </c:pt>
                <c:pt idx="752">
                  <c:v>7109</c:v>
                </c:pt>
                <c:pt idx="753">
                  <c:v>7153</c:v>
                </c:pt>
                <c:pt idx="754">
                  <c:v>7153</c:v>
                </c:pt>
                <c:pt idx="755">
                  <c:v>7153</c:v>
                </c:pt>
                <c:pt idx="756">
                  <c:v>7181</c:v>
                </c:pt>
                <c:pt idx="757">
                  <c:v>7195</c:v>
                </c:pt>
                <c:pt idx="758">
                  <c:v>7201</c:v>
                </c:pt>
                <c:pt idx="759">
                  <c:v>7217</c:v>
                </c:pt>
                <c:pt idx="760">
                  <c:v>7221.5</c:v>
                </c:pt>
                <c:pt idx="761">
                  <c:v>7243.5</c:v>
                </c:pt>
                <c:pt idx="762">
                  <c:v>7299</c:v>
                </c:pt>
                <c:pt idx="763">
                  <c:v>7314</c:v>
                </c:pt>
                <c:pt idx="764">
                  <c:v>7314</c:v>
                </c:pt>
                <c:pt idx="765">
                  <c:v>7327</c:v>
                </c:pt>
                <c:pt idx="766">
                  <c:v>7334</c:v>
                </c:pt>
                <c:pt idx="767">
                  <c:v>7354</c:v>
                </c:pt>
                <c:pt idx="768">
                  <c:v>7354</c:v>
                </c:pt>
                <c:pt idx="769">
                  <c:v>7369</c:v>
                </c:pt>
                <c:pt idx="770">
                  <c:v>7397</c:v>
                </c:pt>
                <c:pt idx="771">
                  <c:v>7531</c:v>
                </c:pt>
                <c:pt idx="772">
                  <c:v>7562</c:v>
                </c:pt>
                <c:pt idx="773">
                  <c:v>7562</c:v>
                </c:pt>
                <c:pt idx="774">
                  <c:v>7562</c:v>
                </c:pt>
                <c:pt idx="775">
                  <c:v>7598</c:v>
                </c:pt>
                <c:pt idx="776">
                  <c:v>7601</c:v>
                </c:pt>
                <c:pt idx="777">
                  <c:v>7621</c:v>
                </c:pt>
                <c:pt idx="778">
                  <c:v>7623</c:v>
                </c:pt>
                <c:pt idx="779">
                  <c:v>7623</c:v>
                </c:pt>
                <c:pt idx="780">
                  <c:v>7634</c:v>
                </c:pt>
                <c:pt idx="781">
                  <c:v>7794</c:v>
                </c:pt>
                <c:pt idx="782">
                  <c:v>7864</c:v>
                </c:pt>
                <c:pt idx="783">
                  <c:v>7883</c:v>
                </c:pt>
                <c:pt idx="784">
                  <c:v>7887</c:v>
                </c:pt>
                <c:pt idx="785">
                  <c:v>7887</c:v>
                </c:pt>
                <c:pt idx="786">
                  <c:v>7892</c:v>
                </c:pt>
                <c:pt idx="787">
                  <c:v>8010</c:v>
                </c:pt>
                <c:pt idx="788">
                  <c:v>8189</c:v>
                </c:pt>
                <c:pt idx="789">
                  <c:v>8323</c:v>
                </c:pt>
                <c:pt idx="790">
                  <c:v>8659</c:v>
                </c:pt>
                <c:pt idx="791">
                  <c:v>8670</c:v>
                </c:pt>
                <c:pt idx="792">
                  <c:v>8715</c:v>
                </c:pt>
                <c:pt idx="793">
                  <c:v>8892.5</c:v>
                </c:pt>
                <c:pt idx="794">
                  <c:v>8892.5</c:v>
                </c:pt>
                <c:pt idx="795">
                  <c:v>8933</c:v>
                </c:pt>
                <c:pt idx="796">
                  <c:v>8947</c:v>
                </c:pt>
                <c:pt idx="797">
                  <c:v>8950</c:v>
                </c:pt>
                <c:pt idx="798">
                  <c:v>8950</c:v>
                </c:pt>
                <c:pt idx="799">
                  <c:v>8950</c:v>
                </c:pt>
                <c:pt idx="800">
                  <c:v>8977</c:v>
                </c:pt>
                <c:pt idx="801">
                  <c:v>8988</c:v>
                </c:pt>
                <c:pt idx="802">
                  <c:v>9151</c:v>
                </c:pt>
                <c:pt idx="803">
                  <c:v>9151</c:v>
                </c:pt>
                <c:pt idx="804">
                  <c:v>9188</c:v>
                </c:pt>
                <c:pt idx="805">
                  <c:v>9196</c:v>
                </c:pt>
                <c:pt idx="806">
                  <c:v>9204</c:v>
                </c:pt>
                <c:pt idx="807">
                  <c:v>9204</c:v>
                </c:pt>
                <c:pt idx="808">
                  <c:v>9204</c:v>
                </c:pt>
                <c:pt idx="809">
                  <c:v>9219.5</c:v>
                </c:pt>
                <c:pt idx="810">
                  <c:v>9238</c:v>
                </c:pt>
                <c:pt idx="811">
                  <c:v>9254</c:v>
                </c:pt>
                <c:pt idx="812">
                  <c:v>9371</c:v>
                </c:pt>
                <c:pt idx="813">
                  <c:v>9371</c:v>
                </c:pt>
                <c:pt idx="814">
                  <c:v>9371</c:v>
                </c:pt>
                <c:pt idx="815">
                  <c:v>9371</c:v>
                </c:pt>
                <c:pt idx="816">
                  <c:v>9371</c:v>
                </c:pt>
                <c:pt idx="817">
                  <c:v>9472</c:v>
                </c:pt>
                <c:pt idx="818">
                  <c:v>9472</c:v>
                </c:pt>
                <c:pt idx="819">
                  <c:v>9472</c:v>
                </c:pt>
                <c:pt idx="820">
                  <c:v>9514</c:v>
                </c:pt>
                <c:pt idx="821">
                  <c:v>9514</c:v>
                </c:pt>
                <c:pt idx="822">
                  <c:v>9514</c:v>
                </c:pt>
                <c:pt idx="823">
                  <c:v>9517</c:v>
                </c:pt>
                <c:pt idx="824">
                  <c:v>9651.5</c:v>
                </c:pt>
                <c:pt idx="825">
                  <c:v>9670.5</c:v>
                </c:pt>
                <c:pt idx="826">
                  <c:v>9674</c:v>
                </c:pt>
                <c:pt idx="827">
                  <c:v>9675</c:v>
                </c:pt>
                <c:pt idx="828">
                  <c:v>9727</c:v>
                </c:pt>
                <c:pt idx="829">
                  <c:v>9727</c:v>
                </c:pt>
                <c:pt idx="830">
                  <c:v>9727</c:v>
                </c:pt>
                <c:pt idx="831">
                  <c:v>9727</c:v>
                </c:pt>
                <c:pt idx="832">
                  <c:v>9772</c:v>
                </c:pt>
                <c:pt idx="833">
                  <c:v>9777</c:v>
                </c:pt>
                <c:pt idx="834">
                  <c:v>9777</c:v>
                </c:pt>
                <c:pt idx="835">
                  <c:v>9777</c:v>
                </c:pt>
                <c:pt idx="836">
                  <c:v>9777</c:v>
                </c:pt>
                <c:pt idx="837">
                  <c:v>9777</c:v>
                </c:pt>
                <c:pt idx="838">
                  <c:v>9996</c:v>
                </c:pt>
                <c:pt idx="839">
                  <c:v>9998</c:v>
                </c:pt>
                <c:pt idx="840">
                  <c:v>9998</c:v>
                </c:pt>
                <c:pt idx="841">
                  <c:v>9998</c:v>
                </c:pt>
                <c:pt idx="842">
                  <c:v>10012</c:v>
                </c:pt>
                <c:pt idx="843">
                  <c:v>10049</c:v>
                </c:pt>
                <c:pt idx="844">
                  <c:v>10049</c:v>
                </c:pt>
                <c:pt idx="845">
                  <c:v>10082</c:v>
                </c:pt>
                <c:pt idx="846">
                  <c:v>10082</c:v>
                </c:pt>
                <c:pt idx="847">
                  <c:v>10082</c:v>
                </c:pt>
                <c:pt idx="848">
                  <c:v>10216</c:v>
                </c:pt>
                <c:pt idx="849">
                  <c:v>10216</c:v>
                </c:pt>
                <c:pt idx="850">
                  <c:v>10216</c:v>
                </c:pt>
                <c:pt idx="851">
                  <c:v>10247</c:v>
                </c:pt>
                <c:pt idx="852">
                  <c:v>10344</c:v>
                </c:pt>
                <c:pt idx="853">
                  <c:v>10368</c:v>
                </c:pt>
                <c:pt idx="854">
                  <c:v>10412</c:v>
                </c:pt>
                <c:pt idx="855">
                  <c:v>10412</c:v>
                </c:pt>
                <c:pt idx="856">
                  <c:v>10490</c:v>
                </c:pt>
                <c:pt idx="857">
                  <c:v>10490</c:v>
                </c:pt>
                <c:pt idx="858">
                  <c:v>10542</c:v>
                </c:pt>
                <c:pt idx="859">
                  <c:v>10569</c:v>
                </c:pt>
                <c:pt idx="860">
                  <c:v>10816</c:v>
                </c:pt>
                <c:pt idx="861">
                  <c:v>10824</c:v>
                </c:pt>
                <c:pt idx="862">
                  <c:v>10824</c:v>
                </c:pt>
                <c:pt idx="863">
                  <c:v>10824</c:v>
                </c:pt>
                <c:pt idx="864">
                  <c:v>11029</c:v>
                </c:pt>
                <c:pt idx="865">
                  <c:v>11213</c:v>
                </c:pt>
                <c:pt idx="866">
                  <c:v>11339</c:v>
                </c:pt>
                <c:pt idx="867">
                  <c:v>11378</c:v>
                </c:pt>
                <c:pt idx="868">
                  <c:v>11406</c:v>
                </c:pt>
                <c:pt idx="869">
                  <c:v>11610</c:v>
                </c:pt>
                <c:pt idx="870">
                  <c:v>11641</c:v>
                </c:pt>
                <c:pt idx="871">
                  <c:v>11856</c:v>
                </c:pt>
                <c:pt idx="872">
                  <c:v>11906</c:v>
                </c:pt>
                <c:pt idx="873">
                  <c:v>11910</c:v>
                </c:pt>
                <c:pt idx="874">
                  <c:v>11960</c:v>
                </c:pt>
                <c:pt idx="875">
                  <c:v>12130</c:v>
                </c:pt>
                <c:pt idx="876">
                  <c:v>12195</c:v>
                </c:pt>
                <c:pt idx="877">
                  <c:v>12223</c:v>
                </c:pt>
                <c:pt idx="878">
                  <c:v>12223</c:v>
                </c:pt>
                <c:pt idx="879">
                  <c:v>12262</c:v>
                </c:pt>
                <c:pt idx="880">
                  <c:v>12282.5</c:v>
                </c:pt>
                <c:pt idx="881">
                  <c:v>12436</c:v>
                </c:pt>
                <c:pt idx="882">
                  <c:v>12572</c:v>
                </c:pt>
              </c:numCache>
            </c:numRef>
          </c:xVal>
          <c:yVal>
            <c:numRef>
              <c:f>'Active 1'!$L$21:$L$975</c:f>
              <c:numCache>
                <c:formatCode>General</c:formatCode>
                <c:ptCount val="95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8E9-4641-9ED8-DA8286346D24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6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1'!$F$21:$F$975</c:f>
              <c:numCache>
                <c:formatCode>General</c:formatCode>
                <c:ptCount val="955"/>
                <c:pt idx="0">
                  <c:v>-23583</c:v>
                </c:pt>
                <c:pt idx="1">
                  <c:v>-22572</c:v>
                </c:pt>
                <c:pt idx="2">
                  <c:v>-21443</c:v>
                </c:pt>
                <c:pt idx="3">
                  <c:v>-21191</c:v>
                </c:pt>
                <c:pt idx="4">
                  <c:v>-20883</c:v>
                </c:pt>
                <c:pt idx="5">
                  <c:v>-20877</c:v>
                </c:pt>
                <c:pt idx="6">
                  <c:v>-20718</c:v>
                </c:pt>
                <c:pt idx="7">
                  <c:v>-20706</c:v>
                </c:pt>
                <c:pt idx="8">
                  <c:v>-20690</c:v>
                </c:pt>
                <c:pt idx="9">
                  <c:v>-20625</c:v>
                </c:pt>
                <c:pt idx="10">
                  <c:v>-20617</c:v>
                </c:pt>
                <c:pt idx="11">
                  <c:v>-20612</c:v>
                </c:pt>
                <c:pt idx="12">
                  <c:v>-20510</c:v>
                </c:pt>
                <c:pt idx="13">
                  <c:v>-20443</c:v>
                </c:pt>
                <c:pt idx="14">
                  <c:v>-20443</c:v>
                </c:pt>
                <c:pt idx="15">
                  <c:v>-20415</c:v>
                </c:pt>
                <c:pt idx="16">
                  <c:v>-20374</c:v>
                </c:pt>
                <c:pt idx="17">
                  <c:v>-20343</c:v>
                </c:pt>
                <c:pt idx="18">
                  <c:v>-20211</c:v>
                </c:pt>
                <c:pt idx="19">
                  <c:v>-20138</c:v>
                </c:pt>
                <c:pt idx="20">
                  <c:v>-20128</c:v>
                </c:pt>
                <c:pt idx="21">
                  <c:v>-20122</c:v>
                </c:pt>
                <c:pt idx="22">
                  <c:v>-20117</c:v>
                </c:pt>
                <c:pt idx="23">
                  <c:v>-20116</c:v>
                </c:pt>
                <c:pt idx="24">
                  <c:v>-20116</c:v>
                </c:pt>
                <c:pt idx="25">
                  <c:v>-20116</c:v>
                </c:pt>
                <c:pt idx="26">
                  <c:v>-20111</c:v>
                </c:pt>
                <c:pt idx="27">
                  <c:v>-20111</c:v>
                </c:pt>
                <c:pt idx="28">
                  <c:v>-20111</c:v>
                </c:pt>
                <c:pt idx="29">
                  <c:v>-20105</c:v>
                </c:pt>
                <c:pt idx="30">
                  <c:v>-20093</c:v>
                </c:pt>
                <c:pt idx="31">
                  <c:v>-20086</c:v>
                </c:pt>
                <c:pt idx="32">
                  <c:v>-20066</c:v>
                </c:pt>
                <c:pt idx="33">
                  <c:v>-20035</c:v>
                </c:pt>
                <c:pt idx="34">
                  <c:v>-20029</c:v>
                </c:pt>
                <c:pt idx="35">
                  <c:v>-20021</c:v>
                </c:pt>
                <c:pt idx="36">
                  <c:v>-20007</c:v>
                </c:pt>
                <c:pt idx="37">
                  <c:v>-20004</c:v>
                </c:pt>
                <c:pt idx="38">
                  <c:v>-19979</c:v>
                </c:pt>
                <c:pt idx="39">
                  <c:v>-19977</c:v>
                </c:pt>
                <c:pt idx="40">
                  <c:v>-19976</c:v>
                </c:pt>
                <c:pt idx="41">
                  <c:v>-19973</c:v>
                </c:pt>
                <c:pt idx="42">
                  <c:v>-19953</c:v>
                </c:pt>
                <c:pt idx="43">
                  <c:v>-19739</c:v>
                </c:pt>
                <c:pt idx="44">
                  <c:v>-19728</c:v>
                </c:pt>
                <c:pt idx="45">
                  <c:v>-19714</c:v>
                </c:pt>
                <c:pt idx="46">
                  <c:v>-19703</c:v>
                </c:pt>
                <c:pt idx="47">
                  <c:v>-19692</c:v>
                </c:pt>
                <c:pt idx="48">
                  <c:v>-19669</c:v>
                </c:pt>
                <c:pt idx="49">
                  <c:v>-19658</c:v>
                </c:pt>
                <c:pt idx="50">
                  <c:v>-19652</c:v>
                </c:pt>
                <c:pt idx="51">
                  <c:v>-19632</c:v>
                </c:pt>
                <c:pt idx="52">
                  <c:v>-19607</c:v>
                </c:pt>
                <c:pt idx="53">
                  <c:v>-19590</c:v>
                </c:pt>
                <c:pt idx="54">
                  <c:v>-19563</c:v>
                </c:pt>
                <c:pt idx="55">
                  <c:v>-19506</c:v>
                </c:pt>
                <c:pt idx="56">
                  <c:v>-19476</c:v>
                </c:pt>
                <c:pt idx="57">
                  <c:v>-19420</c:v>
                </c:pt>
                <c:pt idx="58">
                  <c:v>-19356</c:v>
                </c:pt>
                <c:pt idx="59">
                  <c:v>-19350</c:v>
                </c:pt>
                <c:pt idx="60">
                  <c:v>-19347</c:v>
                </c:pt>
                <c:pt idx="61">
                  <c:v>-19308</c:v>
                </c:pt>
                <c:pt idx="62">
                  <c:v>-19305</c:v>
                </c:pt>
                <c:pt idx="63">
                  <c:v>-19297</c:v>
                </c:pt>
                <c:pt idx="64">
                  <c:v>-19288</c:v>
                </c:pt>
                <c:pt idx="65">
                  <c:v>-19283</c:v>
                </c:pt>
                <c:pt idx="66">
                  <c:v>-19252</c:v>
                </c:pt>
                <c:pt idx="67">
                  <c:v>-19249</c:v>
                </c:pt>
                <c:pt idx="68">
                  <c:v>-19199</c:v>
                </c:pt>
                <c:pt idx="69">
                  <c:v>-19199</c:v>
                </c:pt>
                <c:pt idx="70">
                  <c:v>-19188</c:v>
                </c:pt>
                <c:pt idx="71">
                  <c:v>-19171</c:v>
                </c:pt>
                <c:pt idx="72">
                  <c:v>-19168</c:v>
                </c:pt>
                <c:pt idx="73">
                  <c:v>-19157</c:v>
                </c:pt>
                <c:pt idx="74">
                  <c:v>-19157</c:v>
                </c:pt>
                <c:pt idx="75">
                  <c:v>-19135</c:v>
                </c:pt>
                <c:pt idx="76">
                  <c:v>-19115</c:v>
                </c:pt>
                <c:pt idx="77">
                  <c:v>-19093</c:v>
                </c:pt>
                <c:pt idx="78">
                  <c:v>-19051</c:v>
                </c:pt>
                <c:pt idx="79">
                  <c:v>-19045</c:v>
                </c:pt>
                <c:pt idx="80">
                  <c:v>-19006</c:v>
                </c:pt>
                <c:pt idx="81">
                  <c:v>-18989</c:v>
                </c:pt>
                <c:pt idx="82">
                  <c:v>-18978</c:v>
                </c:pt>
                <c:pt idx="83">
                  <c:v>-18958</c:v>
                </c:pt>
                <c:pt idx="84">
                  <c:v>-18955</c:v>
                </c:pt>
                <c:pt idx="85">
                  <c:v>-18941</c:v>
                </c:pt>
                <c:pt idx="86">
                  <c:v>-18936</c:v>
                </c:pt>
                <c:pt idx="87">
                  <c:v>-18933</c:v>
                </c:pt>
                <c:pt idx="88">
                  <c:v>-18919</c:v>
                </c:pt>
                <c:pt idx="89">
                  <c:v>-18914</c:v>
                </c:pt>
                <c:pt idx="90">
                  <c:v>-18911</c:v>
                </c:pt>
                <c:pt idx="91">
                  <c:v>-18905</c:v>
                </c:pt>
                <c:pt idx="92">
                  <c:v>-18900</c:v>
                </c:pt>
                <c:pt idx="93">
                  <c:v>-18899</c:v>
                </c:pt>
                <c:pt idx="94">
                  <c:v>-18894</c:v>
                </c:pt>
                <c:pt idx="95">
                  <c:v>-18889</c:v>
                </c:pt>
                <c:pt idx="96">
                  <c:v>-18802</c:v>
                </c:pt>
                <c:pt idx="97">
                  <c:v>-18762</c:v>
                </c:pt>
                <c:pt idx="98">
                  <c:v>-18760</c:v>
                </c:pt>
                <c:pt idx="99">
                  <c:v>-18751</c:v>
                </c:pt>
                <c:pt idx="100">
                  <c:v>-18746</c:v>
                </c:pt>
                <c:pt idx="101">
                  <c:v>-18740</c:v>
                </c:pt>
                <c:pt idx="102">
                  <c:v>-18732</c:v>
                </c:pt>
                <c:pt idx="103">
                  <c:v>-18726</c:v>
                </c:pt>
                <c:pt idx="104">
                  <c:v>-18715</c:v>
                </c:pt>
                <c:pt idx="105">
                  <c:v>-18673</c:v>
                </c:pt>
                <c:pt idx="106">
                  <c:v>-18653</c:v>
                </c:pt>
                <c:pt idx="107">
                  <c:v>-18647</c:v>
                </c:pt>
                <c:pt idx="108">
                  <c:v>-18642</c:v>
                </c:pt>
                <c:pt idx="109">
                  <c:v>-18634</c:v>
                </c:pt>
                <c:pt idx="110">
                  <c:v>-18634</c:v>
                </c:pt>
                <c:pt idx="111">
                  <c:v>-18625</c:v>
                </c:pt>
                <c:pt idx="112">
                  <c:v>-18612</c:v>
                </c:pt>
                <c:pt idx="113">
                  <c:v>-18611</c:v>
                </c:pt>
                <c:pt idx="114">
                  <c:v>-18594</c:v>
                </c:pt>
                <c:pt idx="115">
                  <c:v>-18588</c:v>
                </c:pt>
                <c:pt idx="116">
                  <c:v>-18580</c:v>
                </c:pt>
                <c:pt idx="117">
                  <c:v>-18544</c:v>
                </c:pt>
                <c:pt idx="118">
                  <c:v>-18507</c:v>
                </c:pt>
                <c:pt idx="119">
                  <c:v>-18504</c:v>
                </c:pt>
                <c:pt idx="120">
                  <c:v>-18502</c:v>
                </c:pt>
                <c:pt idx="121">
                  <c:v>-18499</c:v>
                </c:pt>
                <c:pt idx="122">
                  <c:v>-18485</c:v>
                </c:pt>
                <c:pt idx="123">
                  <c:v>-18418</c:v>
                </c:pt>
                <c:pt idx="124">
                  <c:v>-18399</c:v>
                </c:pt>
                <c:pt idx="125">
                  <c:v>-18068</c:v>
                </c:pt>
                <c:pt idx="126">
                  <c:v>-18018</c:v>
                </c:pt>
                <c:pt idx="127">
                  <c:v>-18018</c:v>
                </c:pt>
                <c:pt idx="128">
                  <c:v>-17965</c:v>
                </c:pt>
                <c:pt idx="129">
                  <c:v>-17940</c:v>
                </c:pt>
                <c:pt idx="130">
                  <c:v>-17929</c:v>
                </c:pt>
                <c:pt idx="131">
                  <c:v>-17811</c:v>
                </c:pt>
                <c:pt idx="132">
                  <c:v>-17806</c:v>
                </c:pt>
                <c:pt idx="133">
                  <c:v>-17607</c:v>
                </c:pt>
                <c:pt idx="134">
                  <c:v>-17308</c:v>
                </c:pt>
                <c:pt idx="135">
                  <c:v>-17305</c:v>
                </c:pt>
                <c:pt idx="136">
                  <c:v>-17125</c:v>
                </c:pt>
                <c:pt idx="137">
                  <c:v>-16893</c:v>
                </c:pt>
                <c:pt idx="138">
                  <c:v>-16835</c:v>
                </c:pt>
                <c:pt idx="139">
                  <c:v>-16217</c:v>
                </c:pt>
                <c:pt idx="140">
                  <c:v>-16214</c:v>
                </c:pt>
                <c:pt idx="141">
                  <c:v>-16153</c:v>
                </c:pt>
                <c:pt idx="142">
                  <c:v>-15691</c:v>
                </c:pt>
                <c:pt idx="143">
                  <c:v>-15688</c:v>
                </c:pt>
                <c:pt idx="144">
                  <c:v>-15674</c:v>
                </c:pt>
                <c:pt idx="145">
                  <c:v>-15666</c:v>
                </c:pt>
                <c:pt idx="146">
                  <c:v>-15663</c:v>
                </c:pt>
                <c:pt idx="147">
                  <c:v>-15162</c:v>
                </c:pt>
                <c:pt idx="148">
                  <c:v>-15151</c:v>
                </c:pt>
                <c:pt idx="149">
                  <c:v>-14734</c:v>
                </c:pt>
                <c:pt idx="150">
                  <c:v>-14544</c:v>
                </c:pt>
                <c:pt idx="151">
                  <c:v>-14057</c:v>
                </c:pt>
                <c:pt idx="152">
                  <c:v>-13903</c:v>
                </c:pt>
                <c:pt idx="153">
                  <c:v>-13755</c:v>
                </c:pt>
                <c:pt idx="154">
                  <c:v>-13198</c:v>
                </c:pt>
                <c:pt idx="155">
                  <c:v>-12711</c:v>
                </c:pt>
                <c:pt idx="156">
                  <c:v>-12700</c:v>
                </c:pt>
                <c:pt idx="157">
                  <c:v>-12196</c:v>
                </c:pt>
                <c:pt idx="158">
                  <c:v>-12166</c:v>
                </c:pt>
                <c:pt idx="159">
                  <c:v>-12152</c:v>
                </c:pt>
                <c:pt idx="160">
                  <c:v>-12053</c:v>
                </c:pt>
                <c:pt idx="161">
                  <c:v>-11651</c:v>
                </c:pt>
                <c:pt idx="162">
                  <c:v>-11080</c:v>
                </c:pt>
                <c:pt idx="163">
                  <c:v>-10624</c:v>
                </c:pt>
                <c:pt idx="164">
                  <c:v>-10621</c:v>
                </c:pt>
                <c:pt idx="165">
                  <c:v>-10602</c:v>
                </c:pt>
                <c:pt idx="166">
                  <c:v>-10596</c:v>
                </c:pt>
                <c:pt idx="167">
                  <c:v>-10585</c:v>
                </c:pt>
                <c:pt idx="168">
                  <c:v>-10582</c:v>
                </c:pt>
                <c:pt idx="169">
                  <c:v>-10577</c:v>
                </c:pt>
                <c:pt idx="170">
                  <c:v>-10563</c:v>
                </c:pt>
                <c:pt idx="171">
                  <c:v>-10562</c:v>
                </c:pt>
                <c:pt idx="172">
                  <c:v>-10059</c:v>
                </c:pt>
                <c:pt idx="173">
                  <c:v>-10053</c:v>
                </c:pt>
                <c:pt idx="174">
                  <c:v>-9824</c:v>
                </c:pt>
                <c:pt idx="175">
                  <c:v>-9818</c:v>
                </c:pt>
                <c:pt idx="176">
                  <c:v>-9799</c:v>
                </c:pt>
                <c:pt idx="177">
                  <c:v>-9796</c:v>
                </c:pt>
                <c:pt idx="178">
                  <c:v>-7966</c:v>
                </c:pt>
                <c:pt idx="179">
                  <c:v>-7907</c:v>
                </c:pt>
                <c:pt idx="180">
                  <c:v>-7865</c:v>
                </c:pt>
                <c:pt idx="181">
                  <c:v>-7818</c:v>
                </c:pt>
                <c:pt idx="182">
                  <c:v>-7731</c:v>
                </c:pt>
                <c:pt idx="183">
                  <c:v>-7714</c:v>
                </c:pt>
                <c:pt idx="184">
                  <c:v>-7711</c:v>
                </c:pt>
                <c:pt idx="185">
                  <c:v>-7686</c:v>
                </c:pt>
                <c:pt idx="186">
                  <c:v>-7644</c:v>
                </c:pt>
                <c:pt idx="187">
                  <c:v>-7608</c:v>
                </c:pt>
                <c:pt idx="188">
                  <c:v>-7599</c:v>
                </c:pt>
                <c:pt idx="189">
                  <c:v>-7451</c:v>
                </c:pt>
                <c:pt idx="190">
                  <c:v>-7272</c:v>
                </c:pt>
                <c:pt idx="191">
                  <c:v>-7146</c:v>
                </c:pt>
                <c:pt idx="192">
                  <c:v>-7079</c:v>
                </c:pt>
                <c:pt idx="193">
                  <c:v>-7051</c:v>
                </c:pt>
                <c:pt idx="194">
                  <c:v>-6858</c:v>
                </c:pt>
                <c:pt idx="195">
                  <c:v>-6637</c:v>
                </c:pt>
                <c:pt idx="196">
                  <c:v>-6511</c:v>
                </c:pt>
                <c:pt idx="197">
                  <c:v>-6373</c:v>
                </c:pt>
                <c:pt idx="198">
                  <c:v>-6010</c:v>
                </c:pt>
                <c:pt idx="199">
                  <c:v>-5996</c:v>
                </c:pt>
                <c:pt idx="200">
                  <c:v>-5988</c:v>
                </c:pt>
                <c:pt idx="201">
                  <c:v>-5971</c:v>
                </c:pt>
                <c:pt idx="202">
                  <c:v>-5898</c:v>
                </c:pt>
                <c:pt idx="203">
                  <c:v>-5736</c:v>
                </c:pt>
                <c:pt idx="204">
                  <c:v>-5714</c:v>
                </c:pt>
                <c:pt idx="205">
                  <c:v>-5700</c:v>
                </c:pt>
                <c:pt idx="206">
                  <c:v>-5616</c:v>
                </c:pt>
                <c:pt idx="207">
                  <c:v>-5576</c:v>
                </c:pt>
                <c:pt idx="208">
                  <c:v>-5490</c:v>
                </c:pt>
                <c:pt idx="209">
                  <c:v>-5490</c:v>
                </c:pt>
                <c:pt idx="210">
                  <c:v>-5487</c:v>
                </c:pt>
                <c:pt idx="211">
                  <c:v>-5487</c:v>
                </c:pt>
                <c:pt idx="212">
                  <c:v>-5473</c:v>
                </c:pt>
                <c:pt idx="213">
                  <c:v>-5473</c:v>
                </c:pt>
                <c:pt idx="214">
                  <c:v>-5470</c:v>
                </c:pt>
                <c:pt idx="215">
                  <c:v>-5470</c:v>
                </c:pt>
                <c:pt idx="216">
                  <c:v>-5467</c:v>
                </c:pt>
                <c:pt idx="217">
                  <c:v>-5465</c:v>
                </c:pt>
                <c:pt idx="218">
                  <c:v>-5465</c:v>
                </c:pt>
                <c:pt idx="219">
                  <c:v>-5454</c:v>
                </c:pt>
                <c:pt idx="220">
                  <c:v>-5454</c:v>
                </c:pt>
                <c:pt idx="221">
                  <c:v>-5442</c:v>
                </c:pt>
                <c:pt idx="222">
                  <c:v>-5037</c:v>
                </c:pt>
                <c:pt idx="223">
                  <c:v>-4639</c:v>
                </c:pt>
                <c:pt idx="224">
                  <c:v>-4639</c:v>
                </c:pt>
                <c:pt idx="225">
                  <c:v>-4639</c:v>
                </c:pt>
                <c:pt idx="226">
                  <c:v>-4589</c:v>
                </c:pt>
                <c:pt idx="227">
                  <c:v>-4589</c:v>
                </c:pt>
                <c:pt idx="228">
                  <c:v>-4581</c:v>
                </c:pt>
                <c:pt idx="229">
                  <c:v>-4553</c:v>
                </c:pt>
                <c:pt idx="230">
                  <c:v>-4553</c:v>
                </c:pt>
                <c:pt idx="231">
                  <c:v>-4511</c:v>
                </c:pt>
                <c:pt idx="232">
                  <c:v>-4511</c:v>
                </c:pt>
                <c:pt idx="233">
                  <c:v>-4511</c:v>
                </c:pt>
                <c:pt idx="234">
                  <c:v>-4407</c:v>
                </c:pt>
                <c:pt idx="235">
                  <c:v>-4407</c:v>
                </c:pt>
                <c:pt idx="236">
                  <c:v>-4385</c:v>
                </c:pt>
                <c:pt idx="237">
                  <c:v>-4385</c:v>
                </c:pt>
                <c:pt idx="238">
                  <c:v>-4150</c:v>
                </c:pt>
                <c:pt idx="239">
                  <c:v>-4147</c:v>
                </c:pt>
                <c:pt idx="240">
                  <c:v>-4147</c:v>
                </c:pt>
                <c:pt idx="241">
                  <c:v>-4147</c:v>
                </c:pt>
                <c:pt idx="242">
                  <c:v>-3940</c:v>
                </c:pt>
                <c:pt idx="243">
                  <c:v>-3870</c:v>
                </c:pt>
                <c:pt idx="244">
                  <c:v>-3839</c:v>
                </c:pt>
                <c:pt idx="245">
                  <c:v>-3747</c:v>
                </c:pt>
                <c:pt idx="246">
                  <c:v>-3590</c:v>
                </c:pt>
                <c:pt idx="247">
                  <c:v>-3402</c:v>
                </c:pt>
                <c:pt idx="248">
                  <c:v>-3377</c:v>
                </c:pt>
                <c:pt idx="249">
                  <c:v>-3361</c:v>
                </c:pt>
                <c:pt idx="250">
                  <c:v>-3360</c:v>
                </c:pt>
                <c:pt idx="251">
                  <c:v>-3358</c:v>
                </c:pt>
                <c:pt idx="252">
                  <c:v>-3349</c:v>
                </c:pt>
                <c:pt idx="253">
                  <c:v>-3346</c:v>
                </c:pt>
                <c:pt idx="254">
                  <c:v>-3345.5</c:v>
                </c:pt>
                <c:pt idx="255">
                  <c:v>-3341</c:v>
                </c:pt>
                <c:pt idx="256">
                  <c:v>-3335</c:v>
                </c:pt>
                <c:pt idx="257">
                  <c:v>-3333</c:v>
                </c:pt>
                <c:pt idx="258">
                  <c:v>-3324</c:v>
                </c:pt>
                <c:pt idx="259">
                  <c:v>-3274</c:v>
                </c:pt>
                <c:pt idx="260">
                  <c:v>-3251</c:v>
                </c:pt>
                <c:pt idx="261">
                  <c:v>-3212</c:v>
                </c:pt>
                <c:pt idx="262">
                  <c:v>-3210</c:v>
                </c:pt>
                <c:pt idx="263">
                  <c:v>-3173</c:v>
                </c:pt>
                <c:pt idx="264">
                  <c:v>-3167</c:v>
                </c:pt>
                <c:pt idx="265">
                  <c:v>-3167</c:v>
                </c:pt>
                <c:pt idx="266">
                  <c:v>-3145</c:v>
                </c:pt>
                <c:pt idx="267">
                  <c:v>-3142</c:v>
                </c:pt>
                <c:pt idx="268">
                  <c:v>-3126</c:v>
                </c:pt>
                <c:pt idx="269">
                  <c:v>-3126</c:v>
                </c:pt>
                <c:pt idx="270">
                  <c:v>-3126</c:v>
                </c:pt>
                <c:pt idx="271">
                  <c:v>-3114</c:v>
                </c:pt>
                <c:pt idx="272">
                  <c:v>-3100</c:v>
                </c:pt>
                <c:pt idx="273">
                  <c:v>-3098</c:v>
                </c:pt>
                <c:pt idx="274">
                  <c:v>-3097</c:v>
                </c:pt>
                <c:pt idx="275">
                  <c:v>-3094</c:v>
                </c:pt>
                <c:pt idx="276">
                  <c:v>-3083</c:v>
                </c:pt>
                <c:pt idx="277">
                  <c:v>-3078</c:v>
                </c:pt>
                <c:pt idx="278">
                  <c:v>-3059.5</c:v>
                </c:pt>
                <c:pt idx="279">
                  <c:v>-3017</c:v>
                </c:pt>
                <c:pt idx="280">
                  <c:v>-3017</c:v>
                </c:pt>
                <c:pt idx="281">
                  <c:v>-3017</c:v>
                </c:pt>
                <c:pt idx="282">
                  <c:v>-2924</c:v>
                </c:pt>
                <c:pt idx="283">
                  <c:v>-2924</c:v>
                </c:pt>
                <c:pt idx="284">
                  <c:v>-2921</c:v>
                </c:pt>
                <c:pt idx="285">
                  <c:v>-2919</c:v>
                </c:pt>
                <c:pt idx="286">
                  <c:v>-2894</c:v>
                </c:pt>
                <c:pt idx="287">
                  <c:v>-2868</c:v>
                </c:pt>
                <c:pt idx="288">
                  <c:v>-2865</c:v>
                </c:pt>
                <c:pt idx="289">
                  <c:v>-2860</c:v>
                </c:pt>
                <c:pt idx="290">
                  <c:v>-2821</c:v>
                </c:pt>
                <c:pt idx="291">
                  <c:v>-2819</c:v>
                </c:pt>
                <c:pt idx="292">
                  <c:v>-2818</c:v>
                </c:pt>
                <c:pt idx="293">
                  <c:v>-2809</c:v>
                </c:pt>
                <c:pt idx="294">
                  <c:v>-2793</c:v>
                </c:pt>
                <c:pt idx="295">
                  <c:v>-2790</c:v>
                </c:pt>
                <c:pt idx="296">
                  <c:v>-2790</c:v>
                </c:pt>
                <c:pt idx="297">
                  <c:v>-2790</c:v>
                </c:pt>
                <c:pt idx="298">
                  <c:v>-2790</c:v>
                </c:pt>
                <c:pt idx="299">
                  <c:v>-2753</c:v>
                </c:pt>
                <c:pt idx="300">
                  <c:v>-2725</c:v>
                </c:pt>
                <c:pt idx="301">
                  <c:v>-2647</c:v>
                </c:pt>
                <c:pt idx="302">
                  <c:v>-2644</c:v>
                </c:pt>
                <c:pt idx="303">
                  <c:v>-2638</c:v>
                </c:pt>
                <c:pt idx="304">
                  <c:v>-2616</c:v>
                </c:pt>
                <c:pt idx="305">
                  <c:v>-2616</c:v>
                </c:pt>
                <c:pt idx="306">
                  <c:v>-2616</c:v>
                </c:pt>
                <c:pt idx="307">
                  <c:v>-2616</c:v>
                </c:pt>
                <c:pt idx="308">
                  <c:v>-2613</c:v>
                </c:pt>
                <c:pt idx="309">
                  <c:v>-2605</c:v>
                </c:pt>
                <c:pt idx="310">
                  <c:v>-2605</c:v>
                </c:pt>
                <c:pt idx="311">
                  <c:v>-2605</c:v>
                </c:pt>
                <c:pt idx="312">
                  <c:v>-2577</c:v>
                </c:pt>
                <c:pt idx="313">
                  <c:v>-2550</c:v>
                </c:pt>
                <c:pt idx="314">
                  <c:v>-2527</c:v>
                </c:pt>
                <c:pt idx="315">
                  <c:v>-2513</c:v>
                </c:pt>
                <c:pt idx="316">
                  <c:v>-2512.5</c:v>
                </c:pt>
                <c:pt idx="317">
                  <c:v>-2496</c:v>
                </c:pt>
                <c:pt idx="318">
                  <c:v>-2494</c:v>
                </c:pt>
                <c:pt idx="319">
                  <c:v>-2491</c:v>
                </c:pt>
                <c:pt idx="320">
                  <c:v>-2485</c:v>
                </c:pt>
                <c:pt idx="321">
                  <c:v>-2468</c:v>
                </c:pt>
                <c:pt idx="322">
                  <c:v>-2454</c:v>
                </c:pt>
                <c:pt idx="323">
                  <c:v>-2452</c:v>
                </c:pt>
                <c:pt idx="324">
                  <c:v>-2426</c:v>
                </c:pt>
                <c:pt idx="325">
                  <c:v>-2407</c:v>
                </c:pt>
                <c:pt idx="326">
                  <c:v>-2323</c:v>
                </c:pt>
                <c:pt idx="327">
                  <c:v>-2281</c:v>
                </c:pt>
                <c:pt idx="328">
                  <c:v>-2252</c:v>
                </c:pt>
                <c:pt idx="329">
                  <c:v>-2241</c:v>
                </c:pt>
                <c:pt idx="330">
                  <c:v>-2189</c:v>
                </c:pt>
                <c:pt idx="331">
                  <c:v>-2189</c:v>
                </c:pt>
                <c:pt idx="332">
                  <c:v>-2189</c:v>
                </c:pt>
                <c:pt idx="333">
                  <c:v>-2096</c:v>
                </c:pt>
                <c:pt idx="334">
                  <c:v>-2074</c:v>
                </c:pt>
                <c:pt idx="335">
                  <c:v>-2074</c:v>
                </c:pt>
                <c:pt idx="336">
                  <c:v>-2043</c:v>
                </c:pt>
                <c:pt idx="337">
                  <c:v>-2043</c:v>
                </c:pt>
                <c:pt idx="338">
                  <c:v>-2012</c:v>
                </c:pt>
                <c:pt idx="339">
                  <c:v>-1948</c:v>
                </c:pt>
                <c:pt idx="340">
                  <c:v>-1945</c:v>
                </c:pt>
                <c:pt idx="341">
                  <c:v>-1830</c:v>
                </c:pt>
                <c:pt idx="342">
                  <c:v>-1797</c:v>
                </c:pt>
                <c:pt idx="343">
                  <c:v>-1794</c:v>
                </c:pt>
                <c:pt idx="344">
                  <c:v>-1780</c:v>
                </c:pt>
                <c:pt idx="345">
                  <c:v>-1769</c:v>
                </c:pt>
                <c:pt idx="346">
                  <c:v>-1741</c:v>
                </c:pt>
                <c:pt idx="347">
                  <c:v>-1724</c:v>
                </c:pt>
                <c:pt idx="348">
                  <c:v>-1724</c:v>
                </c:pt>
                <c:pt idx="349">
                  <c:v>-1724</c:v>
                </c:pt>
                <c:pt idx="350">
                  <c:v>-1724</c:v>
                </c:pt>
                <c:pt idx="351">
                  <c:v>-1724</c:v>
                </c:pt>
                <c:pt idx="352">
                  <c:v>-1674</c:v>
                </c:pt>
                <c:pt idx="353">
                  <c:v>-1649</c:v>
                </c:pt>
                <c:pt idx="354">
                  <c:v>-1638</c:v>
                </c:pt>
                <c:pt idx="355">
                  <c:v>-1581</c:v>
                </c:pt>
                <c:pt idx="356">
                  <c:v>-1570</c:v>
                </c:pt>
                <c:pt idx="357">
                  <c:v>-1474</c:v>
                </c:pt>
                <c:pt idx="358">
                  <c:v>-1344</c:v>
                </c:pt>
                <c:pt idx="359">
                  <c:v>-1338</c:v>
                </c:pt>
                <c:pt idx="360">
                  <c:v>-1330</c:v>
                </c:pt>
                <c:pt idx="361">
                  <c:v>-1319</c:v>
                </c:pt>
                <c:pt idx="362">
                  <c:v>-1313</c:v>
                </c:pt>
                <c:pt idx="363">
                  <c:v>-1215</c:v>
                </c:pt>
                <c:pt idx="364">
                  <c:v>-1205</c:v>
                </c:pt>
                <c:pt idx="365">
                  <c:v>-1201</c:v>
                </c:pt>
                <c:pt idx="366">
                  <c:v>-1176</c:v>
                </c:pt>
                <c:pt idx="367">
                  <c:v>-1109</c:v>
                </c:pt>
                <c:pt idx="368">
                  <c:v>-1050</c:v>
                </c:pt>
                <c:pt idx="369">
                  <c:v>-1016</c:v>
                </c:pt>
                <c:pt idx="370">
                  <c:v>-997</c:v>
                </c:pt>
                <c:pt idx="371">
                  <c:v>-994</c:v>
                </c:pt>
                <c:pt idx="372">
                  <c:v>-988</c:v>
                </c:pt>
                <c:pt idx="373">
                  <c:v>-936</c:v>
                </c:pt>
                <c:pt idx="374">
                  <c:v>-882</c:v>
                </c:pt>
                <c:pt idx="375">
                  <c:v>-834</c:v>
                </c:pt>
                <c:pt idx="376">
                  <c:v>-820</c:v>
                </c:pt>
                <c:pt idx="377">
                  <c:v>-793</c:v>
                </c:pt>
                <c:pt idx="378">
                  <c:v>-792</c:v>
                </c:pt>
                <c:pt idx="379">
                  <c:v>-778</c:v>
                </c:pt>
                <c:pt idx="380">
                  <c:v>-776</c:v>
                </c:pt>
                <c:pt idx="381">
                  <c:v>-765</c:v>
                </c:pt>
                <c:pt idx="382">
                  <c:v>-765</c:v>
                </c:pt>
                <c:pt idx="383">
                  <c:v>-753</c:v>
                </c:pt>
                <c:pt idx="384">
                  <c:v>-733</c:v>
                </c:pt>
                <c:pt idx="385">
                  <c:v>-733</c:v>
                </c:pt>
                <c:pt idx="386">
                  <c:v>-717</c:v>
                </c:pt>
                <c:pt idx="387">
                  <c:v>-708</c:v>
                </c:pt>
                <c:pt idx="388">
                  <c:v>-706</c:v>
                </c:pt>
                <c:pt idx="389">
                  <c:v>-703</c:v>
                </c:pt>
                <c:pt idx="390">
                  <c:v>-688</c:v>
                </c:pt>
                <c:pt idx="391">
                  <c:v>-688</c:v>
                </c:pt>
                <c:pt idx="392">
                  <c:v>-680</c:v>
                </c:pt>
                <c:pt idx="393">
                  <c:v>-680</c:v>
                </c:pt>
                <c:pt idx="394">
                  <c:v>-667</c:v>
                </c:pt>
                <c:pt idx="395">
                  <c:v>-666</c:v>
                </c:pt>
                <c:pt idx="396">
                  <c:v>-658</c:v>
                </c:pt>
                <c:pt idx="397">
                  <c:v>-591</c:v>
                </c:pt>
                <c:pt idx="398">
                  <c:v>-559</c:v>
                </c:pt>
                <c:pt idx="399">
                  <c:v>-558</c:v>
                </c:pt>
                <c:pt idx="400">
                  <c:v>-532</c:v>
                </c:pt>
                <c:pt idx="401">
                  <c:v>-488</c:v>
                </c:pt>
                <c:pt idx="402">
                  <c:v>-485</c:v>
                </c:pt>
                <c:pt idx="403">
                  <c:v>-467</c:v>
                </c:pt>
                <c:pt idx="404">
                  <c:v>-467</c:v>
                </c:pt>
                <c:pt idx="405">
                  <c:v>-467</c:v>
                </c:pt>
                <c:pt idx="406">
                  <c:v>-451</c:v>
                </c:pt>
                <c:pt idx="407">
                  <c:v>-445</c:v>
                </c:pt>
                <c:pt idx="408">
                  <c:v>-443</c:v>
                </c:pt>
                <c:pt idx="409">
                  <c:v>-443</c:v>
                </c:pt>
                <c:pt idx="410">
                  <c:v>-443</c:v>
                </c:pt>
                <c:pt idx="411">
                  <c:v>-437</c:v>
                </c:pt>
                <c:pt idx="412">
                  <c:v>-415</c:v>
                </c:pt>
                <c:pt idx="413">
                  <c:v>-414</c:v>
                </c:pt>
                <c:pt idx="414">
                  <c:v>-414</c:v>
                </c:pt>
                <c:pt idx="415">
                  <c:v>-401</c:v>
                </c:pt>
                <c:pt idx="416">
                  <c:v>-400</c:v>
                </c:pt>
                <c:pt idx="417">
                  <c:v>-398</c:v>
                </c:pt>
                <c:pt idx="418">
                  <c:v>-398</c:v>
                </c:pt>
                <c:pt idx="419">
                  <c:v>-397</c:v>
                </c:pt>
                <c:pt idx="420">
                  <c:v>-387</c:v>
                </c:pt>
                <c:pt idx="421">
                  <c:v>-361</c:v>
                </c:pt>
                <c:pt idx="422">
                  <c:v>-356</c:v>
                </c:pt>
                <c:pt idx="423">
                  <c:v>-336</c:v>
                </c:pt>
                <c:pt idx="424">
                  <c:v>-252</c:v>
                </c:pt>
                <c:pt idx="425">
                  <c:v>-211</c:v>
                </c:pt>
                <c:pt idx="426">
                  <c:v>-208</c:v>
                </c:pt>
                <c:pt idx="427">
                  <c:v>-137</c:v>
                </c:pt>
                <c:pt idx="428">
                  <c:v>-129</c:v>
                </c:pt>
                <c:pt idx="429">
                  <c:v>-73</c:v>
                </c:pt>
                <c:pt idx="430">
                  <c:v>-14</c:v>
                </c:pt>
                <c:pt idx="431">
                  <c:v>-8</c:v>
                </c:pt>
                <c:pt idx="432">
                  <c:v>0</c:v>
                </c:pt>
                <c:pt idx="433">
                  <c:v>83</c:v>
                </c:pt>
                <c:pt idx="434">
                  <c:v>117</c:v>
                </c:pt>
                <c:pt idx="435">
                  <c:v>128</c:v>
                </c:pt>
                <c:pt idx="436">
                  <c:v>128</c:v>
                </c:pt>
                <c:pt idx="437">
                  <c:v>140</c:v>
                </c:pt>
                <c:pt idx="438">
                  <c:v>178</c:v>
                </c:pt>
                <c:pt idx="439">
                  <c:v>209</c:v>
                </c:pt>
                <c:pt idx="440">
                  <c:v>302</c:v>
                </c:pt>
                <c:pt idx="441">
                  <c:v>318</c:v>
                </c:pt>
                <c:pt idx="442">
                  <c:v>343</c:v>
                </c:pt>
                <c:pt idx="443">
                  <c:v>343</c:v>
                </c:pt>
                <c:pt idx="444">
                  <c:v>360</c:v>
                </c:pt>
                <c:pt idx="445">
                  <c:v>361</c:v>
                </c:pt>
                <c:pt idx="446">
                  <c:v>363</c:v>
                </c:pt>
                <c:pt idx="447">
                  <c:v>389</c:v>
                </c:pt>
                <c:pt idx="448">
                  <c:v>400</c:v>
                </c:pt>
                <c:pt idx="449">
                  <c:v>402</c:v>
                </c:pt>
                <c:pt idx="450">
                  <c:v>403</c:v>
                </c:pt>
                <c:pt idx="451">
                  <c:v>430</c:v>
                </c:pt>
                <c:pt idx="452">
                  <c:v>492</c:v>
                </c:pt>
                <c:pt idx="453">
                  <c:v>492</c:v>
                </c:pt>
                <c:pt idx="454">
                  <c:v>492</c:v>
                </c:pt>
                <c:pt idx="455">
                  <c:v>512</c:v>
                </c:pt>
                <c:pt idx="456">
                  <c:v>564</c:v>
                </c:pt>
                <c:pt idx="457">
                  <c:v>581</c:v>
                </c:pt>
                <c:pt idx="458">
                  <c:v>592</c:v>
                </c:pt>
                <c:pt idx="459">
                  <c:v>604</c:v>
                </c:pt>
                <c:pt idx="460">
                  <c:v>620</c:v>
                </c:pt>
                <c:pt idx="461">
                  <c:v>621</c:v>
                </c:pt>
                <c:pt idx="462">
                  <c:v>651</c:v>
                </c:pt>
                <c:pt idx="463">
                  <c:v>665</c:v>
                </c:pt>
                <c:pt idx="464">
                  <c:v>679</c:v>
                </c:pt>
                <c:pt idx="465">
                  <c:v>707</c:v>
                </c:pt>
                <c:pt idx="466">
                  <c:v>707</c:v>
                </c:pt>
                <c:pt idx="467">
                  <c:v>707</c:v>
                </c:pt>
                <c:pt idx="468">
                  <c:v>707</c:v>
                </c:pt>
                <c:pt idx="469">
                  <c:v>735</c:v>
                </c:pt>
                <c:pt idx="470">
                  <c:v>783</c:v>
                </c:pt>
                <c:pt idx="471">
                  <c:v>814</c:v>
                </c:pt>
                <c:pt idx="472">
                  <c:v>830</c:v>
                </c:pt>
                <c:pt idx="473">
                  <c:v>878</c:v>
                </c:pt>
                <c:pt idx="474">
                  <c:v>878</c:v>
                </c:pt>
                <c:pt idx="475">
                  <c:v>878</c:v>
                </c:pt>
                <c:pt idx="476">
                  <c:v>897</c:v>
                </c:pt>
                <c:pt idx="477">
                  <c:v>903</c:v>
                </c:pt>
                <c:pt idx="478">
                  <c:v>911</c:v>
                </c:pt>
                <c:pt idx="479">
                  <c:v>912</c:v>
                </c:pt>
                <c:pt idx="480">
                  <c:v>953</c:v>
                </c:pt>
                <c:pt idx="481">
                  <c:v>984</c:v>
                </c:pt>
                <c:pt idx="482">
                  <c:v>998</c:v>
                </c:pt>
                <c:pt idx="483">
                  <c:v>1006</c:v>
                </c:pt>
                <c:pt idx="484">
                  <c:v>1021</c:v>
                </c:pt>
                <c:pt idx="485">
                  <c:v>1102</c:v>
                </c:pt>
                <c:pt idx="486">
                  <c:v>1107</c:v>
                </c:pt>
                <c:pt idx="487">
                  <c:v>1110</c:v>
                </c:pt>
                <c:pt idx="488">
                  <c:v>1110</c:v>
                </c:pt>
                <c:pt idx="489">
                  <c:v>1110</c:v>
                </c:pt>
                <c:pt idx="490">
                  <c:v>1119</c:v>
                </c:pt>
                <c:pt idx="491">
                  <c:v>1122</c:v>
                </c:pt>
                <c:pt idx="492">
                  <c:v>1125</c:v>
                </c:pt>
                <c:pt idx="493">
                  <c:v>1146</c:v>
                </c:pt>
                <c:pt idx="494">
                  <c:v>1147</c:v>
                </c:pt>
                <c:pt idx="495">
                  <c:v>1150</c:v>
                </c:pt>
                <c:pt idx="496">
                  <c:v>1155</c:v>
                </c:pt>
                <c:pt idx="497">
                  <c:v>1163</c:v>
                </c:pt>
                <c:pt idx="498">
                  <c:v>1174</c:v>
                </c:pt>
                <c:pt idx="499">
                  <c:v>1174</c:v>
                </c:pt>
                <c:pt idx="500">
                  <c:v>1188</c:v>
                </c:pt>
                <c:pt idx="501">
                  <c:v>1191</c:v>
                </c:pt>
                <c:pt idx="502">
                  <c:v>1202</c:v>
                </c:pt>
                <c:pt idx="503">
                  <c:v>1219.5</c:v>
                </c:pt>
                <c:pt idx="504">
                  <c:v>1269</c:v>
                </c:pt>
                <c:pt idx="505">
                  <c:v>1278</c:v>
                </c:pt>
                <c:pt idx="506">
                  <c:v>1309</c:v>
                </c:pt>
                <c:pt idx="507">
                  <c:v>1339</c:v>
                </c:pt>
                <c:pt idx="508">
                  <c:v>1345</c:v>
                </c:pt>
                <c:pt idx="509">
                  <c:v>1359</c:v>
                </c:pt>
                <c:pt idx="510">
                  <c:v>1364</c:v>
                </c:pt>
                <c:pt idx="511">
                  <c:v>1365</c:v>
                </c:pt>
                <c:pt idx="512">
                  <c:v>1378</c:v>
                </c:pt>
                <c:pt idx="513">
                  <c:v>1384</c:v>
                </c:pt>
                <c:pt idx="514">
                  <c:v>1406</c:v>
                </c:pt>
                <c:pt idx="515">
                  <c:v>1437</c:v>
                </c:pt>
                <c:pt idx="516">
                  <c:v>1465</c:v>
                </c:pt>
                <c:pt idx="517">
                  <c:v>1465</c:v>
                </c:pt>
                <c:pt idx="518">
                  <c:v>1490</c:v>
                </c:pt>
                <c:pt idx="519">
                  <c:v>1521</c:v>
                </c:pt>
                <c:pt idx="520">
                  <c:v>1591</c:v>
                </c:pt>
                <c:pt idx="521">
                  <c:v>1611</c:v>
                </c:pt>
                <c:pt idx="522">
                  <c:v>1638</c:v>
                </c:pt>
                <c:pt idx="523">
                  <c:v>1641</c:v>
                </c:pt>
                <c:pt idx="524">
                  <c:v>1641</c:v>
                </c:pt>
                <c:pt idx="525">
                  <c:v>1645</c:v>
                </c:pt>
                <c:pt idx="526">
                  <c:v>1653</c:v>
                </c:pt>
                <c:pt idx="527">
                  <c:v>1745</c:v>
                </c:pt>
                <c:pt idx="528">
                  <c:v>1753</c:v>
                </c:pt>
                <c:pt idx="529">
                  <c:v>1798</c:v>
                </c:pt>
                <c:pt idx="530">
                  <c:v>1823</c:v>
                </c:pt>
                <c:pt idx="531">
                  <c:v>1860</c:v>
                </c:pt>
                <c:pt idx="532">
                  <c:v>1863</c:v>
                </c:pt>
                <c:pt idx="533">
                  <c:v>1863</c:v>
                </c:pt>
                <c:pt idx="534">
                  <c:v>1882</c:v>
                </c:pt>
                <c:pt idx="535">
                  <c:v>1885</c:v>
                </c:pt>
                <c:pt idx="536">
                  <c:v>1887</c:v>
                </c:pt>
                <c:pt idx="537">
                  <c:v>1910</c:v>
                </c:pt>
                <c:pt idx="538">
                  <c:v>1913</c:v>
                </c:pt>
                <c:pt idx="539">
                  <c:v>1947</c:v>
                </c:pt>
                <c:pt idx="540">
                  <c:v>1949</c:v>
                </c:pt>
                <c:pt idx="541">
                  <c:v>1967</c:v>
                </c:pt>
                <c:pt idx="542">
                  <c:v>1972</c:v>
                </c:pt>
                <c:pt idx="543">
                  <c:v>1983</c:v>
                </c:pt>
                <c:pt idx="544">
                  <c:v>1997</c:v>
                </c:pt>
                <c:pt idx="545">
                  <c:v>2006</c:v>
                </c:pt>
                <c:pt idx="546">
                  <c:v>2014</c:v>
                </c:pt>
                <c:pt idx="547">
                  <c:v>2030</c:v>
                </c:pt>
                <c:pt idx="548">
                  <c:v>2033</c:v>
                </c:pt>
                <c:pt idx="549">
                  <c:v>2061</c:v>
                </c:pt>
                <c:pt idx="550">
                  <c:v>2067</c:v>
                </c:pt>
                <c:pt idx="551">
                  <c:v>2081</c:v>
                </c:pt>
                <c:pt idx="552">
                  <c:v>2097</c:v>
                </c:pt>
                <c:pt idx="553">
                  <c:v>2097</c:v>
                </c:pt>
                <c:pt idx="554">
                  <c:v>2100</c:v>
                </c:pt>
                <c:pt idx="555">
                  <c:v>2139</c:v>
                </c:pt>
                <c:pt idx="556">
                  <c:v>2167</c:v>
                </c:pt>
                <c:pt idx="557">
                  <c:v>2188</c:v>
                </c:pt>
                <c:pt idx="558">
                  <c:v>2190</c:v>
                </c:pt>
                <c:pt idx="559">
                  <c:v>2207</c:v>
                </c:pt>
                <c:pt idx="560">
                  <c:v>2223</c:v>
                </c:pt>
                <c:pt idx="561">
                  <c:v>2223</c:v>
                </c:pt>
                <c:pt idx="562">
                  <c:v>2268</c:v>
                </c:pt>
                <c:pt idx="563">
                  <c:v>2280</c:v>
                </c:pt>
                <c:pt idx="564">
                  <c:v>2296</c:v>
                </c:pt>
                <c:pt idx="565">
                  <c:v>2296</c:v>
                </c:pt>
                <c:pt idx="566">
                  <c:v>2296</c:v>
                </c:pt>
                <c:pt idx="567">
                  <c:v>2335</c:v>
                </c:pt>
                <c:pt idx="568">
                  <c:v>2335</c:v>
                </c:pt>
                <c:pt idx="569">
                  <c:v>2344</c:v>
                </c:pt>
                <c:pt idx="570">
                  <c:v>2349</c:v>
                </c:pt>
                <c:pt idx="571">
                  <c:v>2402</c:v>
                </c:pt>
                <c:pt idx="572">
                  <c:v>2430</c:v>
                </c:pt>
                <c:pt idx="573">
                  <c:v>2465</c:v>
                </c:pt>
                <c:pt idx="574">
                  <c:v>2497</c:v>
                </c:pt>
                <c:pt idx="575">
                  <c:v>2534</c:v>
                </c:pt>
                <c:pt idx="576">
                  <c:v>2534</c:v>
                </c:pt>
                <c:pt idx="577">
                  <c:v>2601</c:v>
                </c:pt>
                <c:pt idx="578">
                  <c:v>2601</c:v>
                </c:pt>
                <c:pt idx="579">
                  <c:v>2604</c:v>
                </c:pt>
                <c:pt idx="580">
                  <c:v>2612</c:v>
                </c:pt>
                <c:pt idx="581">
                  <c:v>2690</c:v>
                </c:pt>
                <c:pt idx="582">
                  <c:v>2750</c:v>
                </c:pt>
                <c:pt idx="583">
                  <c:v>2755</c:v>
                </c:pt>
                <c:pt idx="584">
                  <c:v>2780</c:v>
                </c:pt>
                <c:pt idx="585">
                  <c:v>2791</c:v>
                </c:pt>
                <c:pt idx="586">
                  <c:v>2823</c:v>
                </c:pt>
                <c:pt idx="587">
                  <c:v>2836</c:v>
                </c:pt>
                <c:pt idx="588">
                  <c:v>2839</c:v>
                </c:pt>
                <c:pt idx="589">
                  <c:v>2850</c:v>
                </c:pt>
                <c:pt idx="590">
                  <c:v>2859</c:v>
                </c:pt>
                <c:pt idx="591">
                  <c:v>2934</c:v>
                </c:pt>
                <c:pt idx="592">
                  <c:v>2965</c:v>
                </c:pt>
                <c:pt idx="593">
                  <c:v>2995</c:v>
                </c:pt>
                <c:pt idx="594">
                  <c:v>3015</c:v>
                </c:pt>
                <c:pt idx="595">
                  <c:v>3057</c:v>
                </c:pt>
                <c:pt idx="596">
                  <c:v>3058</c:v>
                </c:pt>
                <c:pt idx="597">
                  <c:v>3058</c:v>
                </c:pt>
                <c:pt idx="598">
                  <c:v>3069</c:v>
                </c:pt>
                <c:pt idx="599">
                  <c:v>3138</c:v>
                </c:pt>
                <c:pt idx="600">
                  <c:v>3161</c:v>
                </c:pt>
                <c:pt idx="601">
                  <c:v>3188</c:v>
                </c:pt>
                <c:pt idx="602">
                  <c:v>3240</c:v>
                </c:pt>
                <c:pt idx="603">
                  <c:v>3275</c:v>
                </c:pt>
                <c:pt idx="604">
                  <c:v>3287</c:v>
                </c:pt>
                <c:pt idx="605">
                  <c:v>3303</c:v>
                </c:pt>
                <c:pt idx="606">
                  <c:v>3303</c:v>
                </c:pt>
                <c:pt idx="607">
                  <c:v>3317</c:v>
                </c:pt>
                <c:pt idx="608">
                  <c:v>3401</c:v>
                </c:pt>
                <c:pt idx="609">
                  <c:v>3477</c:v>
                </c:pt>
                <c:pt idx="610">
                  <c:v>3483</c:v>
                </c:pt>
                <c:pt idx="611">
                  <c:v>3533</c:v>
                </c:pt>
                <c:pt idx="612">
                  <c:v>3580</c:v>
                </c:pt>
                <c:pt idx="613">
                  <c:v>3608</c:v>
                </c:pt>
                <c:pt idx="614">
                  <c:v>3756</c:v>
                </c:pt>
                <c:pt idx="615">
                  <c:v>3821</c:v>
                </c:pt>
                <c:pt idx="616">
                  <c:v>3840</c:v>
                </c:pt>
                <c:pt idx="617">
                  <c:v>3844</c:v>
                </c:pt>
                <c:pt idx="618">
                  <c:v>3883</c:v>
                </c:pt>
                <c:pt idx="619">
                  <c:v>3919</c:v>
                </c:pt>
                <c:pt idx="620">
                  <c:v>3989</c:v>
                </c:pt>
                <c:pt idx="621">
                  <c:v>4023</c:v>
                </c:pt>
                <c:pt idx="622">
                  <c:v>4059</c:v>
                </c:pt>
                <c:pt idx="623">
                  <c:v>4095</c:v>
                </c:pt>
                <c:pt idx="624">
                  <c:v>4120</c:v>
                </c:pt>
                <c:pt idx="625">
                  <c:v>4129</c:v>
                </c:pt>
                <c:pt idx="626">
                  <c:v>4179</c:v>
                </c:pt>
                <c:pt idx="627">
                  <c:v>4199</c:v>
                </c:pt>
                <c:pt idx="628">
                  <c:v>4252</c:v>
                </c:pt>
                <c:pt idx="629">
                  <c:v>4255</c:v>
                </c:pt>
                <c:pt idx="630">
                  <c:v>4261</c:v>
                </c:pt>
                <c:pt idx="631">
                  <c:v>4325</c:v>
                </c:pt>
                <c:pt idx="632">
                  <c:v>4378</c:v>
                </c:pt>
                <c:pt idx="633">
                  <c:v>4384</c:v>
                </c:pt>
                <c:pt idx="634">
                  <c:v>4400</c:v>
                </c:pt>
                <c:pt idx="635">
                  <c:v>4407</c:v>
                </c:pt>
                <c:pt idx="636">
                  <c:v>4412</c:v>
                </c:pt>
                <c:pt idx="637">
                  <c:v>4439</c:v>
                </c:pt>
                <c:pt idx="638">
                  <c:v>4470</c:v>
                </c:pt>
                <c:pt idx="639">
                  <c:v>4490</c:v>
                </c:pt>
                <c:pt idx="640">
                  <c:v>4517</c:v>
                </c:pt>
                <c:pt idx="641">
                  <c:v>4557</c:v>
                </c:pt>
                <c:pt idx="642">
                  <c:v>4585</c:v>
                </c:pt>
                <c:pt idx="643">
                  <c:v>4599</c:v>
                </c:pt>
                <c:pt idx="644">
                  <c:v>4624</c:v>
                </c:pt>
                <c:pt idx="645">
                  <c:v>4627</c:v>
                </c:pt>
                <c:pt idx="646">
                  <c:v>4632</c:v>
                </c:pt>
                <c:pt idx="647">
                  <c:v>4662</c:v>
                </c:pt>
                <c:pt idx="648">
                  <c:v>4674</c:v>
                </c:pt>
                <c:pt idx="649">
                  <c:v>4674</c:v>
                </c:pt>
                <c:pt idx="650">
                  <c:v>4692</c:v>
                </c:pt>
                <c:pt idx="651">
                  <c:v>4730</c:v>
                </c:pt>
                <c:pt idx="652">
                  <c:v>4733</c:v>
                </c:pt>
                <c:pt idx="653">
                  <c:v>4733</c:v>
                </c:pt>
                <c:pt idx="654">
                  <c:v>4750</c:v>
                </c:pt>
                <c:pt idx="655">
                  <c:v>4756</c:v>
                </c:pt>
                <c:pt idx="656">
                  <c:v>4773</c:v>
                </c:pt>
                <c:pt idx="657">
                  <c:v>4834</c:v>
                </c:pt>
                <c:pt idx="658">
                  <c:v>4870</c:v>
                </c:pt>
                <c:pt idx="659">
                  <c:v>4884</c:v>
                </c:pt>
                <c:pt idx="660">
                  <c:v>4892</c:v>
                </c:pt>
                <c:pt idx="661">
                  <c:v>4932</c:v>
                </c:pt>
                <c:pt idx="662">
                  <c:v>4938</c:v>
                </c:pt>
                <c:pt idx="663">
                  <c:v>4949</c:v>
                </c:pt>
                <c:pt idx="664">
                  <c:v>4965</c:v>
                </c:pt>
                <c:pt idx="665">
                  <c:v>4988</c:v>
                </c:pt>
                <c:pt idx="666">
                  <c:v>5007</c:v>
                </c:pt>
                <c:pt idx="667">
                  <c:v>5021</c:v>
                </c:pt>
                <c:pt idx="668">
                  <c:v>5066</c:v>
                </c:pt>
                <c:pt idx="669">
                  <c:v>5144</c:v>
                </c:pt>
                <c:pt idx="670">
                  <c:v>5144</c:v>
                </c:pt>
                <c:pt idx="671">
                  <c:v>5169</c:v>
                </c:pt>
                <c:pt idx="672">
                  <c:v>5172</c:v>
                </c:pt>
                <c:pt idx="673">
                  <c:v>5214</c:v>
                </c:pt>
                <c:pt idx="674">
                  <c:v>5214</c:v>
                </c:pt>
                <c:pt idx="675">
                  <c:v>5215</c:v>
                </c:pt>
                <c:pt idx="676">
                  <c:v>5251</c:v>
                </c:pt>
                <c:pt idx="677">
                  <c:v>5254</c:v>
                </c:pt>
                <c:pt idx="678">
                  <c:v>5284</c:v>
                </c:pt>
                <c:pt idx="679">
                  <c:v>5284</c:v>
                </c:pt>
                <c:pt idx="680">
                  <c:v>5284</c:v>
                </c:pt>
                <c:pt idx="681">
                  <c:v>5324</c:v>
                </c:pt>
                <c:pt idx="682">
                  <c:v>5345</c:v>
                </c:pt>
                <c:pt idx="683">
                  <c:v>5390</c:v>
                </c:pt>
                <c:pt idx="684">
                  <c:v>5416</c:v>
                </c:pt>
                <c:pt idx="685">
                  <c:v>5450</c:v>
                </c:pt>
                <c:pt idx="686">
                  <c:v>5458</c:v>
                </c:pt>
                <c:pt idx="687">
                  <c:v>5483</c:v>
                </c:pt>
                <c:pt idx="688">
                  <c:v>5489</c:v>
                </c:pt>
                <c:pt idx="689">
                  <c:v>5489</c:v>
                </c:pt>
                <c:pt idx="690">
                  <c:v>5489</c:v>
                </c:pt>
                <c:pt idx="691">
                  <c:v>5489</c:v>
                </c:pt>
                <c:pt idx="692">
                  <c:v>5489</c:v>
                </c:pt>
                <c:pt idx="693">
                  <c:v>5514</c:v>
                </c:pt>
                <c:pt idx="694">
                  <c:v>5517</c:v>
                </c:pt>
                <c:pt idx="695">
                  <c:v>5556</c:v>
                </c:pt>
                <c:pt idx="696">
                  <c:v>5556</c:v>
                </c:pt>
                <c:pt idx="697">
                  <c:v>5626</c:v>
                </c:pt>
                <c:pt idx="698">
                  <c:v>5664</c:v>
                </c:pt>
                <c:pt idx="699">
                  <c:v>5712</c:v>
                </c:pt>
                <c:pt idx="700">
                  <c:v>5723</c:v>
                </c:pt>
                <c:pt idx="701">
                  <c:v>5726</c:v>
                </c:pt>
                <c:pt idx="702">
                  <c:v>5825</c:v>
                </c:pt>
                <c:pt idx="703">
                  <c:v>5835</c:v>
                </c:pt>
                <c:pt idx="704">
                  <c:v>5858</c:v>
                </c:pt>
                <c:pt idx="705">
                  <c:v>5909</c:v>
                </c:pt>
                <c:pt idx="706">
                  <c:v>5909</c:v>
                </c:pt>
                <c:pt idx="707">
                  <c:v>5975</c:v>
                </c:pt>
                <c:pt idx="708">
                  <c:v>6012</c:v>
                </c:pt>
                <c:pt idx="709">
                  <c:v>6015</c:v>
                </c:pt>
                <c:pt idx="710">
                  <c:v>6015</c:v>
                </c:pt>
                <c:pt idx="711">
                  <c:v>6015</c:v>
                </c:pt>
                <c:pt idx="712">
                  <c:v>6018</c:v>
                </c:pt>
                <c:pt idx="713">
                  <c:v>6040</c:v>
                </c:pt>
                <c:pt idx="714">
                  <c:v>6062</c:v>
                </c:pt>
                <c:pt idx="715">
                  <c:v>6110</c:v>
                </c:pt>
                <c:pt idx="716">
                  <c:v>6196</c:v>
                </c:pt>
                <c:pt idx="717">
                  <c:v>6216</c:v>
                </c:pt>
                <c:pt idx="718">
                  <c:v>6275</c:v>
                </c:pt>
                <c:pt idx="719">
                  <c:v>6278</c:v>
                </c:pt>
                <c:pt idx="720">
                  <c:v>6278</c:v>
                </c:pt>
                <c:pt idx="721">
                  <c:v>6353</c:v>
                </c:pt>
                <c:pt idx="722">
                  <c:v>6398</c:v>
                </c:pt>
                <c:pt idx="723">
                  <c:v>6406</c:v>
                </c:pt>
                <c:pt idx="724">
                  <c:v>6406</c:v>
                </c:pt>
                <c:pt idx="725">
                  <c:v>6406</c:v>
                </c:pt>
                <c:pt idx="726">
                  <c:v>6406</c:v>
                </c:pt>
                <c:pt idx="727">
                  <c:v>6406</c:v>
                </c:pt>
                <c:pt idx="728">
                  <c:v>6406</c:v>
                </c:pt>
                <c:pt idx="729">
                  <c:v>6406</c:v>
                </c:pt>
                <c:pt idx="730">
                  <c:v>6406</c:v>
                </c:pt>
                <c:pt idx="731">
                  <c:v>6437</c:v>
                </c:pt>
                <c:pt idx="732">
                  <c:v>6474</c:v>
                </c:pt>
                <c:pt idx="733">
                  <c:v>6494</c:v>
                </c:pt>
                <c:pt idx="734">
                  <c:v>6505</c:v>
                </c:pt>
                <c:pt idx="735">
                  <c:v>6535</c:v>
                </c:pt>
                <c:pt idx="736">
                  <c:v>6647</c:v>
                </c:pt>
                <c:pt idx="737">
                  <c:v>6672</c:v>
                </c:pt>
                <c:pt idx="738">
                  <c:v>6672</c:v>
                </c:pt>
                <c:pt idx="739">
                  <c:v>6703</c:v>
                </c:pt>
                <c:pt idx="740">
                  <c:v>6706</c:v>
                </c:pt>
                <c:pt idx="741">
                  <c:v>6784</c:v>
                </c:pt>
                <c:pt idx="742">
                  <c:v>6785.5</c:v>
                </c:pt>
                <c:pt idx="743">
                  <c:v>6821</c:v>
                </c:pt>
                <c:pt idx="744">
                  <c:v>6829</c:v>
                </c:pt>
                <c:pt idx="745">
                  <c:v>6830.5</c:v>
                </c:pt>
                <c:pt idx="746">
                  <c:v>6832</c:v>
                </c:pt>
                <c:pt idx="747">
                  <c:v>6846</c:v>
                </c:pt>
                <c:pt idx="748">
                  <c:v>6849</c:v>
                </c:pt>
                <c:pt idx="749">
                  <c:v>6879</c:v>
                </c:pt>
                <c:pt idx="750">
                  <c:v>6901</c:v>
                </c:pt>
                <c:pt idx="751">
                  <c:v>7036</c:v>
                </c:pt>
                <c:pt idx="752">
                  <c:v>7109</c:v>
                </c:pt>
                <c:pt idx="753">
                  <c:v>7153</c:v>
                </c:pt>
                <c:pt idx="754">
                  <c:v>7153</c:v>
                </c:pt>
                <c:pt idx="755">
                  <c:v>7153</c:v>
                </c:pt>
                <c:pt idx="756">
                  <c:v>7181</c:v>
                </c:pt>
                <c:pt idx="757">
                  <c:v>7195</c:v>
                </c:pt>
                <c:pt idx="758">
                  <c:v>7201</c:v>
                </c:pt>
                <c:pt idx="759">
                  <c:v>7217</c:v>
                </c:pt>
                <c:pt idx="760">
                  <c:v>7221.5</c:v>
                </c:pt>
                <c:pt idx="761">
                  <c:v>7243.5</c:v>
                </c:pt>
                <c:pt idx="762">
                  <c:v>7299</c:v>
                </c:pt>
                <c:pt idx="763">
                  <c:v>7314</c:v>
                </c:pt>
                <c:pt idx="764">
                  <c:v>7314</c:v>
                </c:pt>
                <c:pt idx="765">
                  <c:v>7327</c:v>
                </c:pt>
                <c:pt idx="766">
                  <c:v>7334</c:v>
                </c:pt>
                <c:pt idx="767">
                  <c:v>7354</c:v>
                </c:pt>
                <c:pt idx="768">
                  <c:v>7354</c:v>
                </c:pt>
                <c:pt idx="769">
                  <c:v>7369</c:v>
                </c:pt>
                <c:pt idx="770">
                  <c:v>7397</c:v>
                </c:pt>
                <c:pt idx="771">
                  <c:v>7531</c:v>
                </c:pt>
                <c:pt idx="772">
                  <c:v>7562</c:v>
                </c:pt>
                <c:pt idx="773">
                  <c:v>7562</c:v>
                </c:pt>
                <c:pt idx="774">
                  <c:v>7562</c:v>
                </c:pt>
                <c:pt idx="775">
                  <c:v>7598</c:v>
                </c:pt>
                <c:pt idx="776">
                  <c:v>7601</c:v>
                </c:pt>
                <c:pt idx="777">
                  <c:v>7621</c:v>
                </c:pt>
                <c:pt idx="778">
                  <c:v>7623</c:v>
                </c:pt>
                <c:pt idx="779">
                  <c:v>7623</c:v>
                </c:pt>
                <c:pt idx="780">
                  <c:v>7634</c:v>
                </c:pt>
                <c:pt idx="781">
                  <c:v>7794</c:v>
                </c:pt>
                <c:pt idx="782">
                  <c:v>7864</c:v>
                </c:pt>
                <c:pt idx="783">
                  <c:v>7883</c:v>
                </c:pt>
                <c:pt idx="784">
                  <c:v>7887</c:v>
                </c:pt>
                <c:pt idx="785">
                  <c:v>7887</c:v>
                </c:pt>
                <c:pt idx="786">
                  <c:v>7892</c:v>
                </c:pt>
                <c:pt idx="787">
                  <c:v>8010</c:v>
                </c:pt>
                <c:pt idx="788">
                  <c:v>8189</c:v>
                </c:pt>
                <c:pt idx="789">
                  <c:v>8323</c:v>
                </c:pt>
                <c:pt idx="790">
                  <c:v>8659</c:v>
                </c:pt>
                <c:pt idx="791">
                  <c:v>8670</c:v>
                </c:pt>
                <c:pt idx="792">
                  <c:v>8715</c:v>
                </c:pt>
                <c:pt idx="793">
                  <c:v>8892.5</c:v>
                </c:pt>
                <c:pt idx="794">
                  <c:v>8892.5</c:v>
                </c:pt>
                <c:pt idx="795">
                  <c:v>8933</c:v>
                </c:pt>
                <c:pt idx="796">
                  <c:v>8947</c:v>
                </c:pt>
                <c:pt idx="797">
                  <c:v>8950</c:v>
                </c:pt>
                <c:pt idx="798">
                  <c:v>8950</c:v>
                </c:pt>
                <c:pt idx="799">
                  <c:v>8950</c:v>
                </c:pt>
                <c:pt idx="800">
                  <c:v>8977</c:v>
                </c:pt>
                <c:pt idx="801">
                  <c:v>8988</c:v>
                </c:pt>
                <c:pt idx="802">
                  <c:v>9151</c:v>
                </c:pt>
                <c:pt idx="803">
                  <c:v>9151</c:v>
                </c:pt>
                <c:pt idx="804">
                  <c:v>9188</c:v>
                </c:pt>
                <c:pt idx="805">
                  <c:v>9196</c:v>
                </c:pt>
                <c:pt idx="806">
                  <c:v>9204</c:v>
                </c:pt>
                <c:pt idx="807">
                  <c:v>9204</c:v>
                </c:pt>
                <c:pt idx="808">
                  <c:v>9204</c:v>
                </c:pt>
                <c:pt idx="809">
                  <c:v>9219.5</c:v>
                </c:pt>
                <c:pt idx="810">
                  <c:v>9238</c:v>
                </c:pt>
                <c:pt idx="811">
                  <c:v>9254</c:v>
                </c:pt>
                <c:pt idx="812">
                  <c:v>9371</c:v>
                </c:pt>
                <c:pt idx="813">
                  <c:v>9371</c:v>
                </c:pt>
                <c:pt idx="814">
                  <c:v>9371</c:v>
                </c:pt>
                <c:pt idx="815">
                  <c:v>9371</c:v>
                </c:pt>
                <c:pt idx="816">
                  <c:v>9371</c:v>
                </c:pt>
                <c:pt idx="817">
                  <c:v>9472</c:v>
                </c:pt>
                <c:pt idx="818">
                  <c:v>9472</c:v>
                </c:pt>
                <c:pt idx="819">
                  <c:v>9472</c:v>
                </c:pt>
                <c:pt idx="820">
                  <c:v>9514</c:v>
                </c:pt>
                <c:pt idx="821">
                  <c:v>9514</c:v>
                </c:pt>
                <c:pt idx="822">
                  <c:v>9514</c:v>
                </c:pt>
                <c:pt idx="823">
                  <c:v>9517</c:v>
                </c:pt>
                <c:pt idx="824">
                  <c:v>9651.5</c:v>
                </c:pt>
                <c:pt idx="825">
                  <c:v>9670.5</c:v>
                </c:pt>
                <c:pt idx="826">
                  <c:v>9674</c:v>
                </c:pt>
                <c:pt idx="827">
                  <c:v>9675</c:v>
                </c:pt>
                <c:pt idx="828">
                  <c:v>9727</c:v>
                </c:pt>
                <c:pt idx="829">
                  <c:v>9727</c:v>
                </c:pt>
                <c:pt idx="830">
                  <c:v>9727</c:v>
                </c:pt>
                <c:pt idx="831">
                  <c:v>9727</c:v>
                </c:pt>
                <c:pt idx="832">
                  <c:v>9772</c:v>
                </c:pt>
                <c:pt idx="833">
                  <c:v>9777</c:v>
                </c:pt>
                <c:pt idx="834">
                  <c:v>9777</c:v>
                </c:pt>
                <c:pt idx="835">
                  <c:v>9777</c:v>
                </c:pt>
                <c:pt idx="836">
                  <c:v>9777</c:v>
                </c:pt>
                <c:pt idx="837">
                  <c:v>9777</c:v>
                </c:pt>
                <c:pt idx="838">
                  <c:v>9996</c:v>
                </c:pt>
                <c:pt idx="839">
                  <c:v>9998</c:v>
                </c:pt>
                <c:pt idx="840">
                  <c:v>9998</c:v>
                </c:pt>
                <c:pt idx="841">
                  <c:v>9998</c:v>
                </c:pt>
                <c:pt idx="842">
                  <c:v>10012</c:v>
                </c:pt>
                <c:pt idx="843">
                  <c:v>10049</c:v>
                </c:pt>
                <c:pt idx="844">
                  <c:v>10049</c:v>
                </c:pt>
                <c:pt idx="845">
                  <c:v>10082</c:v>
                </c:pt>
                <c:pt idx="846">
                  <c:v>10082</c:v>
                </c:pt>
                <c:pt idx="847">
                  <c:v>10082</c:v>
                </c:pt>
                <c:pt idx="848">
                  <c:v>10216</c:v>
                </c:pt>
                <c:pt idx="849">
                  <c:v>10216</c:v>
                </c:pt>
                <c:pt idx="850">
                  <c:v>10216</c:v>
                </c:pt>
                <c:pt idx="851">
                  <c:v>10247</c:v>
                </c:pt>
                <c:pt idx="852">
                  <c:v>10344</c:v>
                </c:pt>
                <c:pt idx="853">
                  <c:v>10368</c:v>
                </c:pt>
                <c:pt idx="854">
                  <c:v>10412</c:v>
                </c:pt>
                <c:pt idx="855">
                  <c:v>10412</c:v>
                </c:pt>
                <c:pt idx="856">
                  <c:v>10490</c:v>
                </c:pt>
                <c:pt idx="857">
                  <c:v>10490</c:v>
                </c:pt>
                <c:pt idx="858">
                  <c:v>10542</c:v>
                </c:pt>
                <c:pt idx="859">
                  <c:v>10569</c:v>
                </c:pt>
                <c:pt idx="860">
                  <c:v>10816</c:v>
                </c:pt>
                <c:pt idx="861">
                  <c:v>10824</c:v>
                </c:pt>
                <c:pt idx="862">
                  <c:v>10824</c:v>
                </c:pt>
                <c:pt idx="863">
                  <c:v>10824</c:v>
                </c:pt>
                <c:pt idx="864">
                  <c:v>11029</c:v>
                </c:pt>
                <c:pt idx="865">
                  <c:v>11213</c:v>
                </c:pt>
                <c:pt idx="866">
                  <c:v>11339</c:v>
                </c:pt>
                <c:pt idx="867">
                  <c:v>11378</c:v>
                </c:pt>
                <c:pt idx="868">
                  <c:v>11406</c:v>
                </c:pt>
                <c:pt idx="869">
                  <c:v>11610</c:v>
                </c:pt>
                <c:pt idx="870">
                  <c:v>11641</c:v>
                </c:pt>
                <c:pt idx="871">
                  <c:v>11856</c:v>
                </c:pt>
                <c:pt idx="872">
                  <c:v>11906</c:v>
                </c:pt>
                <c:pt idx="873">
                  <c:v>11910</c:v>
                </c:pt>
                <c:pt idx="874">
                  <c:v>11960</c:v>
                </c:pt>
                <c:pt idx="875">
                  <c:v>12130</c:v>
                </c:pt>
                <c:pt idx="876">
                  <c:v>12195</c:v>
                </c:pt>
                <c:pt idx="877">
                  <c:v>12223</c:v>
                </c:pt>
                <c:pt idx="878">
                  <c:v>12223</c:v>
                </c:pt>
                <c:pt idx="879">
                  <c:v>12262</c:v>
                </c:pt>
                <c:pt idx="880">
                  <c:v>12282.5</c:v>
                </c:pt>
                <c:pt idx="881">
                  <c:v>12436</c:v>
                </c:pt>
                <c:pt idx="882">
                  <c:v>12572</c:v>
                </c:pt>
              </c:numCache>
            </c:numRef>
          </c:xVal>
          <c:yVal>
            <c:numRef>
              <c:f>'Active 1'!$M$21:$M$975</c:f>
              <c:numCache>
                <c:formatCode>General</c:formatCode>
                <c:ptCount val="95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8E9-4641-9ED8-DA8286346D24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s7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1'!$D$21:$D$143</c:f>
                <c:numCache>
                  <c:formatCode>General</c:formatCode>
                  <c:ptCount val="12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</c:numCache>
              </c:numRef>
            </c:plus>
            <c:minus>
              <c:numRef>
                <c:f>'Active 1'!$D$21:$D$143</c:f>
                <c:numCache>
                  <c:formatCode>General</c:formatCode>
                  <c:ptCount val="12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1'!$F$21:$F$975</c:f>
              <c:numCache>
                <c:formatCode>General</c:formatCode>
                <c:ptCount val="955"/>
                <c:pt idx="0">
                  <c:v>-23583</c:v>
                </c:pt>
                <c:pt idx="1">
                  <c:v>-22572</c:v>
                </c:pt>
                <c:pt idx="2">
                  <c:v>-21443</c:v>
                </c:pt>
                <c:pt idx="3">
                  <c:v>-21191</c:v>
                </c:pt>
                <c:pt idx="4">
                  <c:v>-20883</c:v>
                </c:pt>
                <c:pt idx="5">
                  <c:v>-20877</c:v>
                </c:pt>
                <c:pt idx="6">
                  <c:v>-20718</c:v>
                </c:pt>
                <c:pt idx="7">
                  <c:v>-20706</c:v>
                </c:pt>
                <c:pt idx="8">
                  <c:v>-20690</c:v>
                </c:pt>
                <c:pt idx="9">
                  <c:v>-20625</c:v>
                </c:pt>
                <c:pt idx="10">
                  <c:v>-20617</c:v>
                </c:pt>
                <c:pt idx="11">
                  <c:v>-20612</c:v>
                </c:pt>
                <c:pt idx="12">
                  <c:v>-20510</c:v>
                </c:pt>
                <c:pt idx="13">
                  <c:v>-20443</c:v>
                </c:pt>
                <c:pt idx="14">
                  <c:v>-20443</c:v>
                </c:pt>
                <c:pt idx="15">
                  <c:v>-20415</c:v>
                </c:pt>
                <c:pt idx="16">
                  <c:v>-20374</c:v>
                </c:pt>
                <c:pt idx="17">
                  <c:v>-20343</c:v>
                </c:pt>
                <c:pt idx="18">
                  <c:v>-20211</c:v>
                </c:pt>
                <c:pt idx="19">
                  <c:v>-20138</c:v>
                </c:pt>
                <c:pt idx="20">
                  <c:v>-20128</c:v>
                </c:pt>
                <c:pt idx="21">
                  <c:v>-20122</c:v>
                </c:pt>
                <c:pt idx="22">
                  <c:v>-20117</c:v>
                </c:pt>
                <c:pt idx="23">
                  <c:v>-20116</c:v>
                </c:pt>
                <c:pt idx="24">
                  <c:v>-20116</c:v>
                </c:pt>
                <c:pt idx="25">
                  <c:v>-20116</c:v>
                </c:pt>
                <c:pt idx="26">
                  <c:v>-20111</c:v>
                </c:pt>
                <c:pt idx="27">
                  <c:v>-20111</c:v>
                </c:pt>
                <c:pt idx="28">
                  <c:v>-20111</c:v>
                </c:pt>
                <c:pt idx="29">
                  <c:v>-20105</c:v>
                </c:pt>
                <c:pt idx="30">
                  <c:v>-20093</c:v>
                </c:pt>
                <c:pt idx="31">
                  <c:v>-20086</c:v>
                </c:pt>
                <c:pt idx="32">
                  <c:v>-20066</c:v>
                </c:pt>
                <c:pt idx="33">
                  <c:v>-20035</c:v>
                </c:pt>
                <c:pt idx="34">
                  <c:v>-20029</c:v>
                </c:pt>
                <c:pt idx="35">
                  <c:v>-20021</c:v>
                </c:pt>
                <c:pt idx="36">
                  <c:v>-20007</c:v>
                </c:pt>
                <c:pt idx="37">
                  <c:v>-20004</c:v>
                </c:pt>
                <c:pt idx="38">
                  <c:v>-19979</c:v>
                </c:pt>
                <c:pt idx="39">
                  <c:v>-19977</c:v>
                </c:pt>
                <c:pt idx="40">
                  <c:v>-19976</c:v>
                </c:pt>
                <c:pt idx="41">
                  <c:v>-19973</c:v>
                </c:pt>
                <c:pt idx="42">
                  <c:v>-19953</c:v>
                </c:pt>
                <c:pt idx="43">
                  <c:v>-19739</c:v>
                </c:pt>
                <c:pt idx="44">
                  <c:v>-19728</c:v>
                </c:pt>
                <c:pt idx="45">
                  <c:v>-19714</c:v>
                </c:pt>
                <c:pt idx="46">
                  <c:v>-19703</c:v>
                </c:pt>
                <c:pt idx="47">
                  <c:v>-19692</c:v>
                </c:pt>
                <c:pt idx="48">
                  <c:v>-19669</c:v>
                </c:pt>
                <c:pt idx="49">
                  <c:v>-19658</c:v>
                </c:pt>
                <c:pt idx="50">
                  <c:v>-19652</c:v>
                </c:pt>
                <c:pt idx="51">
                  <c:v>-19632</c:v>
                </c:pt>
                <c:pt idx="52">
                  <c:v>-19607</c:v>
                </c:pt>
                <c:pt idx="53">
                  <c:v>-19590</c:v>
                </c:pt>
                <c:pt idx="54">
                  <c:v>-19563</c:v>
                </c:pt>
                <c:pt idx="55">
                  <c:v>-19506</c:v>
                </c:pt>
                <c:pt idx="56">
                  <c:v>-19476</c:v>
                </c:pt>
                <c:pt idx="57">
                  <c:v>-19420</c:v>
                </c:pt>
                <c:pt idx="58">
                  <c:v>-19356</c:v>
                </c:pt>
                <c:pt idx="59">
                  <c:v>-19350</c:v>
                </c:pt>
                <c:pt idx="60">
                  <c:v>-19347</c:v>
                </c:pt>
                <c:pt idx="61">
                  <c:v>-19308</c:v>
                </c:pt>
                <c:pt idx="62">
                  <c:v>-19305</c:v>
                </c:pt>
                <c:pt idx="63">
                  <c:v>-19297</c:v>
                </c:pt>
                <c:pt idx="64">
                  <c:v>-19288</c:v>
                </c:pt>
                <c:pt idx="65">
                  <c:v>-19283</c:v>
                </c:pt>
                <c:pt idx="66">
                  <c:v>-19252</c:v>
                </c:pt>
                <c:pt idx="67">
                  <c:v>-19249</c:v>
                </c:pt>
                <c:pt idx="68">
                  <c:v>-19199</c:v>
                </c:pt>
                <c:pt idx="69">
                  <c:v>-19199</c:v>
                </c:pt>
                <c:pt idx="70">
                  <c:v>-19188</c:v>
                </c:pt>
                <c:pt idx="71">
                  <c:v>-19171</c:v>
                </c:pt>
                <c:pt idx="72">
                  <c:v>-19168</c:v>
                </c:pt>
                <c:pt idx="73">
                  <c:v>-19157</c:v>
                </c:pt>
                <c:pt idx="74">
                  <c:v>-19157</c:v>
                </c:pt>
                <c:pt idx="75">
                  <c:v>-19135</c:v>
                </c:pt>
                <c:pt idx="76">
                  <c:v>-19115</c:v>
                </c:pt>
                <c:pt idx="77">
                  <c:v>-19093</c:v>
                </c:pt>
                <c:pt idx="78">
                  <c:v>-19051</c:v>
                </c:pt>
                <c:pt idx="79">
                  <c:v>-19045</c:v>
                </c:pt>
                <c:pt idx="80">
                  <c:v>-19006</c:v>
                </c:pt>
                <c:pt idx="81">
                  <c:v>-18989</c:v>
                </c:pt>
                <c:pt idx="82">
                  <c:v>-18978</c:v>
                </c:pt>
                <c:pt idx="83">
                  <c:v>-18958</c:v>
                </c:pt>
                <c:pt idx="84">
                  <c:v>-18955</c:v>
                </c:pt>
                <c:pt idx="85">
                  <c:v>-18941</c:v>
                </c:pt>
                <c:pt idx="86">
                  <c:v>-18936</c:v>
                </c:pt>
                <c:pt idx="87">
                  <c:v>-18933</c:v>
                </c:pt>
                <c:pt idx="88">
                  <c:v>-18919</c:v>
                </c:pt>
                <c:pt idx="89">
                  <c:v>-18914</c:v>
                </c:pt>
                <c:pt idx="90">
                  <c:v>-18911</c:v>
                </c:pt>
                <c:pt idx="91">
                  <c:v>-18905</c:v>
                </c:pt>
                <c:pt idx="92">
                  <c:v>-18900</c:v>
                </c:pt>
                <c:pt idx="93">
                  <c:v>-18899</c:v>
                </c:pt>
                <c:pt idx="94">
                  <c:v>-18894</c:v>
                </c:pt>
                <c:pt idx="95">
                  <c:v>-18889</c:v>
                </c:pt>
                <c:pt idx="96">
                  <c:v>-18802</c:v>
                </c:pt>
                <c:pt idx="97">
                  <c:v>-18762</c:v>
                </c:pt>
                <c:pt idx="98">
                  <c:v>-18760</c:v>
                </c:pt>
                <c:pt idx="99">
                  <c:v>-18751</c:v>
                </c:pt>
                <c:pt idx="100">
                  <c:v>-18746</c:v>
                </c:pt>
                <c:pt idx="101">
                  <c:v>-18740</c:v>
                </c:pt>
                <c:pt idx="102">
                  <c:v>-18732</c:v>
                </c:pt>
                <c:pt idx="103">
                  <c:v>-18726</c:v>
                </c:pt>
                <c:pt idx="104">
                  <c:v>-18715</c:v>
                </c:pt>
                <c:pt idx="105">
                  <c:v>-18673</c:v>
                </c:pt>
                <c:pt idx="106">
                  <c:v>-18653</c:v>
                </c:pt>
                <c:pt idx="107">
                  <c:v>-18647</c:v>
                </c:pt>
                <c:pt idx="108">
                  <c:v>-18642</c:v>
                </c:pt>
                <c:pt idx="109">
                  <c:v>-18634</c:v>
                </c:pt>
                <c:pt idx="110">
                  <c:v>-18634</c:v>
                </c:pt>
                <c:pt idx="111">
                  <c:v>-18625</c:v>
                </c:pt>
                <c:pt idx="112">
                  <c:v>-18612</c:v>
                </c:pt>
                <c:pt idx="113">
                  <c:v>-18611</c:v>
                </c:pt>
                <c:pt idx="114">
                  <c:v>-18594</c:v>
                </c:pt>
                <c:pt idx="115">
                  <c:v>-18588</c:v>
                </c:pt>
                <c:pt idx="116">
                  <c:v>-18580</c:v>
                </c:pt>
                <c:pt idx="117">
                  <c:v>-18544</c:v>
                </c:pt>
                <c:pt idx="118">
                  <c:v>-18507</c:v>
                </c:pt>
                <c:pt idx="119">
                  <c:v>-18504</c:v>
                </c:pt>
                <c:pt idx="120">
                  <c:v>-18502</c:v>
                </c:pt>
                <c:pt idx="121">
                  <c:v>-18499</c:v>
                </c:pt>
                <c:pt idx="122">
                  <c:v>-18485</c:v>
                </c:pt>
                <c:pt idx="123">
                  <c:v>-18418</c:v>
                </c:pt>
                <c:pt idx="124">
                  <c:v>-18399</c:v>
                </c:pt>
                <c:pt idx="125">
                  <c:v>-18068</c:v>
                </c:pt>
                <c:pt idx="126">
                  <c:v>-18018</c:v>
                </c:pt>
                <c:pt idx="127">
                  <c:v>-18018</c:v>
                </c:pt>
                <c:pt idx="128">
                  <c:v>-17965</c:v>
                </c:pt>
                <c:pt idx="129">
                  <c:v>-17940</c:v>
                </c:pt>
                <c:pt idx="130">
                  <c:v>-17929</c:v>
                </c:pt>
                <c:pt idx="131">
                  <c:v>-17811</c:v>
                </c:pt>
                <c:pt idx="132">
                  <c:v>-17806</c:v>
                </c:pt>
                <c:pt idx="133">
                  <c:v>-17607</c:v>
                </c:pt>
                <c:pt idx="134">
                  <c:v>-17308</c:v>
                </c:pt>
                <c:pt idx="135">
                  <c:v>-17305</c:v>
                </c:pt>
                <c:pt idx="136">
                  <c:v>-17125</c:v>
                </c:pt>
                <c:pt idx="137">
                  <c:v>-16893</c:v>
                </c:pt>
                <c:pt idx="138">
                  <c:v>-16835</c:v>
                </c:pt>
                <c:pt idx="139">
                  <c:v>-16217</c:v>
                </c:pt>
                <c:pt idx="140">
                  <c:v>-16214</c:v>
                </c:pt>
                <c:pt idx="141">
                  <c:v>-16153</c:v>
                </c:pt>
                <c:pt idx="142">
                  <c:v>-15691</c:v>
                </c:pt>
                <c:pt idx="143">
                  <c:v>-15688</c:v>
                </c:pt>
                <c:pt idx="144">
                  <c:v>-15674</c:v>
                </c:pt>
                <c:pt idx="145">
                  <c:v>-15666</c:v>
                </c:pt>
                <c:pt idx="146">
                  <c:v>-15663</c:v>
                </c:pt>
                <c:pt idx="147">
                  <c:v>-15162</c:v>
                </c:pt>
                <c:pt idx="148">
                  <c:v>-15151</c:v>
                </c:pt>
                <c:pt idx="149">
                  <c:v>-14734</c:v>
                </c:pt>
                <c:pt idx="150">
                  <c:v>-14544</c:v>
                </c:pt>
                <c:pt idx="151">
                  <c:v>-14057</c:v>
                </c:pt>
                <c:pt idx="152">
                  <c:v>-13903</c:v>
                </c:pt>
                <c:pt idx="153">
                  <c:v>-13755</c:v>
                </c:pt>
                <c:pt idx="154">
                  <c:v>-13198</c:v>
                </c:pt>
                <c:pt idx="155">
                  <c:v>-12711</c:v>
                </c:pt>
                <c:pt idx="156">
                  <c:v>-12700</c:v>
                </c:pt>
                <c:pt idx="157">
                  <c:v>-12196</c:v>
                </c:pt>
                <c:pt idx="158">
                  <c:v>-12166</c:v>
                </c:pt>
                <c:pt idx="159">
                  <c:v>-12152</c:v>
                </c:pt>
                <c:pt idx="160">
                  <c:v>-12053</c:v>
                </c:pt>
                <c:pt idx="161">
                  <c:v>-11651</c:v>
                </c:pt>
                <c:pt idx="162">
                  <c:v>-11080</c:v>
                </c:pt>
                <c:pt idx="163">
                  <c:v>-10624</c:v>
                </c:pt>
                <c:pt idx="164">
                  <c:v>-10621</c:v>
                </c:pt>
                <c:pt idx="165">
                  <c:v>-10602</c:v>
                </c:pt>
                <c:pt idx="166">
                  <c:v>-10596</c:v>
                </c:pt>
                <c:pt idx="167">
                  <c:v>-10585</c:v>
                </c:pt>
                <c:pt idx="168">
                  <c:v>-10582</c:v>
                </c:pt>
                <c:pt idx="169">
                  <c:v>-10577</c:v>
                </c:pt>
                <c:pt idx="170">
                  <c:v>-10563</c:v>
                </c:pt>
                <c:pt idx="171">
                  <c:v>-10562</c:v>
                </c:pt>
                <c:pt idx="172">
                  <c:v>-10059</c:v>
                </c:pt>
                <c:pt idx="173">
                  <c:v>-10053</c:v>
                </c:pt>
                <c:pt idx="174">
                  <c:v>-9824</c:v>
                </c:pt>
                <c:pt idx="175">
                  <c:v>-9818</c:v>
                </c:pt>
                <c:pt idx="176">
                  <c:v>-9799</c:v>
                </c:pt>
                <c:pt idx="177">
                  <c:v>-9796</c:v>
                </c:pt>
                <c:pt idx="178">
                  <c:v>-7966</c:v>
                </c:pt>
                <c:pt idx="179">
                  <c:v>-7907</c:v>
                </c:pt>
                <c:pt idx="180">
                  <c:v>-7865</c:v>
                </c:pt>
                <c:pt idx="181">
                  <c:v>-7818</c:v>
                </c:pt>
                <c:pt idx="182">
                  <c:v>-7731</c:v>
                </c:pt>
                <c:pt idx="183">
                  <c:v>-7714</c:v>
                </c:pt>
                <c:pt idx="184">
                  <c:v>-7711</c:v>
                </c:pt>
                <c:pt idx="185">
                  <c:v>-7686</c:v>
                </c:pt>
                <c:pt idx="186">
                  <c:v>-7644</c:v>
                </c:pt>
                <c:pt idx="187">
                  <c:v>-7608</c:v>
                </c:pt>
                <c:pt idx="188">
                  <c:v>-7599</c:v>
                </c:pt>
                <c:pt idx="189">
                  <c:v>-7451</c:v>
                </c:pt>
                <c:pt idx="190">
                  <c:v>-7272</c:v>
                </c:pt>
                <c:pt idx="191">
                  <c:v>-7146</c:v>
                </c:pt>
                <c:pt idx="192">
                  <c:v>-7079</c:v>
                </c:pt>
                <c:pt idx="193">
                  <c:v>-7051</c:v>
                </c:pt>
                <c:pt idx="194">
                  <c:v>-6858</c:v>
                </c:pt>
                <c:pt idx="195">
                  <c:v>-6637</c:v>
                </c:pt>
                <c:pt idx="196">
                  <c:v>-6511</c:v>
                </c:pt>
                <c:pt idx="197">
                  <c:v>-6373</c:v>
                </c:pt>
                <c:pt idx="198">
                  <c:v>-6010</c:v>
                </c:pt>
                <c:pt idx="199">
                  <c:v>-5996</c:v>
                </c:pt>
                <c:pt idx="200">
                  <c:v>-5988</c:v>
                </c:pt>
                <c:pt idx="201">
                  <c:v>-5971</c:v>
                </c:pt>
                <c:pt idx="202">
                  <c:v>-5898</c:v>
                </c:pt>
                <c:pt idx="203">
                  <c:v>-5736</c:v>
                </c:pt>
                <c:pt idx="204">
                  <c:v>-5714</c:v>
                </c:pt>
                <c:pt idx="205">
                  <c:v>-5700</c:v>
                </c:pt>
                <c:pt idx="206">
                  <c:v>-5616</c:v>
                </c:pt>
                <c:pt idx="207">
                  <c:v>-5576</c:v>
                </c:pt>
                <c:pt idx="208">
                  <c:v>-5490</c:v>
                </c:pt>
                <c:pt idx="209">
                  <c:v>-5490</c:v>
                </c:pt>
                <c:pt idx="210">
                  <c:v>-5487</c:v>
                </c:pt>
                <c:pt idx="211">
                  <c:v>-5487</c:v>
                </c:pt>
                <c:pt idx="212">
                  <c:v>-5473</c:v>
                </c:pt>
                <c:pt idx="213">
                  <c:v>-5473</c:v>
                </c:pt>
                <c:pt idx="214">
                  <c:v>-5470</c:v>
                </c:pt>
                <c:pt idx="215">
                  <c:v>-5470</c:v>
                </c:pt>
                <c:pt idx="216">
                  <c:v>-5467</c:v>
                </c:pt>
                <c:pt idx="217">
                  <c:v>-5465</c:v>
                </c:pt>
                <c:pt idx="218">
                  <c:v>-5465</c:v>
                </c:pt>
                <c:pt idx="219">
                  <c:v>-5454</c:v>
                </c:pt>
                <c:pt idx="220">
                  <c:v>-5454</c:v>
                </c:pt>
                <c:pt idx="221">
                  <c:v>-5442</c:v>
                </c:pt>
                <c:pt idx="222">
                  <c:v>-5037</c:v>
                </c:pt>
                <c:pt idx="223">
                  <c:v>-4639</c:v>
                </c:pt>
                <c:pt idx="224">
                  <c:v>-4639</c:v>
                </c:pt>
                <c:pt idx="225">
                  <c:v>-4639</c:v>
                </c:pt>
                <c:pt idx="226">
                  <c:v>-4589</c:v>
                </c:pt>
                <c:pt idx="227">
                  <c:v>-4589</c:v>
                </c:pt>
                <c:pt idx="228">
                  <c:v>-4581</c:v>
                </c:pt>
                <c:pt idx="229">
                  <c:v>-4553</c:v>
                </c:pt>
                <c:pt idx="230">
                  <c:v>-4553</c:v>
                </c:pt>
                <c:pt idx="231">
                  <c:v>-4511</c:v>
                </c:pt>
                <c:pt idx="232">
                  <c:v>-4511</c:v>
                </c:pt>
                <c:pt idx="233">
                  <c:v>-4511</c:v>
                </c:pt>
                <c:pt idx="234">
                  <c:v>-4407</c:v>
                </c:pt>
                <c:pt idx="235">
                  <c:v>-4407</c:v>
                </c:pt>
                <c:pt idx="236">
                  <c:v>-4385</c:v>
                </c:pt>
                <c:pt idx="237">
                  <c:v>-4385</c:v>
                </c:pt>
                <c:pt idx="238">
                  <c:v>-4150</c:v>
                </c:pt>
                <c:pt idx="239">
                  <c:v>-4147</c:v>
                </c:pt>
                <c:pt idx="240">
                  <c:v>-4147</c:v>
                </c:pt>
                <c:pt idx="241">
                  <c:v>-4147</c:v>
                </c:pt>
                <c:pt idx="242">
                  <c:v>-3940</c:v>
                </c:pt>
                <c:pt idx="243">
                  <c:v>-3870</c:v>
                </c:pt>
                <c:pt idx="244">
                  <c:v>-3839</c:v>
                </c:pt>
                <c:pt idx="245">
                  <c:v>-3747</c:v>
                </c:pt>
                <c:pt idx="246">
                  <c:v>-3590</c:v>
                </c:pt>
                <c:pt idx="247">
                  <c:v>-3402</c:v>
                </c:pt>
                <c:pt idx="248">
                  <c:v>-3377</c:v>
                </c:pt>
                <c:pt idx="249">
                  <c:v>-3361</c:v>
                </c:pt>
                <c:pt idx="250">
                  <c:v>-3360</c:v>
                </c:pt>
                <c:pt idx="251">
                  <c:v>-3358</c:v>
                </c:pt>
                <c:pt idx="252">
                  <c:v>-3349</c:v>
                </c:pt>
                <c:pt idx="253">
                  <c:v>-3346</c:v>
                </c:pt>
                <c:pt idx="254">
                  <c:v>-3345.5</c:v>
                </c:pt>
                <c:pt idx="255">
                  <c:v>-3341</c:v>
                </c:pt>
                <c:pt idx="256">
                  <c:v>-3335</c:v>
                </c:pt>
                <c:pt idx="257">
                  <c:v>-3333</c:v>
                </c:pt>
                <c:pt idx="258">
                  <c:v>-3324</c:v>
                </c:pt>
                <c:pt idx="259">
                  <c:v>-3274</c:v>
                </c:pt>
                <c:pt idx="260">
                  <c:v>-3251</c:v>
                </c:pt>
                <c:pt idx="261">
                  <c:v>-3212</c:v>
                </c:pt>
                <c:pt idx="262">
                  <c:v>-3210</c:v>
                </c:pt>
                <c:pt idx="263">
                  <c:v>-3173</c:v>
                </c:pt>
                <c:pt idx="264">
                  <c:v>-3167</c:v>
                </c:pt>
                <c:pt idx="265">
                  <c:v>-3167</c:v>
                </c:pt>
                <c:pt idx="266">
                  <c:v>-3145</c:v>
                </c:pt>
                <c:pt idx="267">
                  <c:v>-3142</c:v>
                </c:pt>
                <c:pt idx="268">
                  <c:v>-3126</c:v>
                </c:pt>
                <c:pt idx="269">
                  <c:v>-3126</c:v>
                </c:pt>
                <c:pt idx="270">
                  <c:v>-3126</c:v>
                </c:pt>
                <c:pt idx="271">
                  <c:v>-3114</c:v>
                </c:pt>
                <c:pt idx="272">
                  <c:v>-3100</c:v>
                </c:pt>
                <c:pt idx="273">
                  <c:v>-3098</c:v>
                </c:pt>
                <c:pt idx="274">
                  <c:v>-3097</c:v>
                </c:pt>
                <c:pt idx="275">
                  <c:v>-3094</c:v>
                </c:pt>
                <c:pt idx="276">
                  <c:v>-3083</c:v>
                </c:pt>
                <c:pt idx="277">
                  <c:v>-3078</c:v>
                </c:pt>
                <c:pt idx="278">
                  <c:v>-3059.5</c:v>
                </c:pt>
                <c:pt idx="279">
                  <c:v>-3017</c:v>
                </c:pt>
                <c:pt idx="280">
                  <c:v>-3017</c:v>
                </c:pt>
                <c:pt idx="281">
                  <c:v>-3017</c:v>
                </c:pt>
                <c:pt idx="282">
                  <c:v>-2924</c:v>
                </c:pt>
                <c:pt idx="283">
                  <c:v>-2924</c:v>
                </c:pt>
                <c:pt idx="284">
                  <c:v>-2921</c:v>
                </c:pt>
                <c:pt idx="285">
                  <c:v>-2919</c:v>
                </c:pt>
                <c:pt idx="286">
                  <c:v>-2894</c:v>
                </c:pt>
                <c:pt idx="287">
                  <c:v>-2868</c:v>
                </c:pt>
                <c:pt idx="288">
                  <c:v>-2865</c:v>
                </c:pt>
                <c:pt idx="289">
                  <c:v>-2860</c:v>
                </c:pt>
                <c:pt idx="290">
                  <c:v>-2821</c:v>
                </c:pt>
                <c:pt idx="291">
                  <c:v>-2819</c:v>
                </c:pt>
                <c:pt idx="292">
                  <c:v>-2818</c:v>
                </c:pt>
                <c:pt idx="293">
                  <c:v>-2809</c:v>
                </c:pt>
                <c:pt idx="294">
                  <c:v>-2793</c:v>
                </c:pt>
                <c:pt idx="295">
                  <c:v>-2790</c:v>
                </c:pt>
                <c:pt idx="296">
                  <c:v>-2790</c:v>
                </c:pt>
                <c:pt idx="297">
                  <c:v>-2790</c:v>
                </c:pt>
                <c:pt idx="298">
                  <c:v>-2790</c:v>
                </c:pt>
                <c:pt idx="299">
                  <c:v>-2753</c:v>
                </c:pt>
                <c:pt idx="300">
                  <c:v>-2725</c:v>
                </c:pt>
                <c:pt idx="301">
                  <c:v>-2647</c:v>
                </c:pt>
                <c:pt idx="302">
                  <c:v>-2644</c:v>
                </c:pt>
                <c:pt idx="303">
                  <c:v>-2638</c:v>
                </c:pt>
                <c:pt idx="304">
                  <c:v>-2616</c:v>
                </c:pt>
                <c:pt idx="305">
                  <c:v>-2616</c:v>
                </c:pt>
                <c:pt idx="306">
                  <c:v>-2616</c:v>
                </c:pt>
                <c:pt idx="307">
                  <c:v>-2616</c:v>
                </c:pt>
                <c:pt idx="308">
                  <c:v>-2613</c:v>
                </c:pt>
                <c:pt idx="309">
                  <c:v>-2605</c:v>
                </c:pt>
                <c:pt idx="310">
                  <c:v>-2605</c:v>
                </c:pt>
                <c:pt idx="311">
                  <c:v>-2605</c:v>
                </c:pt>
                <c:pt idx="312">
                  <c:v>-2577</c:v>
                </c:pt>
                <c:pt idx="313">
                  <c:v>-2550</c:v>
                </c:pt>
                <c:pt idx="314">
                  <c:v>-2527</c:v>
                </c:pt>
                <c:pt idx="315">
                  <c:v>-2513</c:v>
                </c:pt>
                <c:pt idx="316">
                  <c:v>-2512.5</c:v>
                </c:pt>
                <c:pt idx="317">
                  <c:v>-2496</c:v>
                </c:pt>
                <c:pt idx="318">
                  <c:v>-2494</c:v>
                </c:pt>
                <c:pt idx="319">
                  <c:v>-2491</c:v>
                </c:pt>
                <c:pt idx="320">
                  <c:v>-2485</c:v>
                </c:pt>
                <c:pt idx="321">
                  <c:v>-2468</c:v>
                </c:pt>
                <c:pt idx="322">
                  <c:v>-2454</c:v>
                </c:pt>
                <c:pt idx="323">
                  <c:v>-2452</c:v>
                </c:pt>
                <c:pt idx="324">
                  <c:v>-2426</c:v>
                </c:pt>
                <c:pt idx="325">
                  <c:v>-2407</c:v>
                </c:pt>
                <c:pt idx="326">
                  <c:v>-2323</c:v>
                </c:pt>
                <c:pt idx="327">
                  <c:v>-2281</c:v>
                </c:pt>
                <c:pt idx="328">
                  <c:v>-2252</c:v>
                </c:pt>
                <c:pt idx="329">
                  <c:v>-2241</c:v>
                </c:pt>
                <c:pt idx="330">
                  <c:v>-2189</c:v>
                </c:pt>
                <c:pt idx="331">
                  <c:v>-2189</c:v>
                </c:pt>
                <c:pt idx="332">
                  <c:v>-2189</c:v>
                </c:pt>
                <c:pt idx="333">
                  <c:v>-2096</c:v>
                </c:pt>
                <c:pt idx="334">
                  <c:v>-2074</c:v>
                </c:pt>
                <c:pt idx="335">
                  <c:v>-2074</c:v>
                </c:pt>
                <c:pt idx="336">
                  <c:v>-2043</c:v>
                </c:pt>
                <c:pt idx="337">
                  <c:v>-2043</c:v>
                </c:pt>
                <c:pt idx="338">
                  <c:v>-2012</c:v>
                </c:pt>
                <c:pt idx="339">
                  <c:v>-1948</c:v>
                </c:pt>
                <c:pt idx="340">
                  <c:v>-1945</c:v>
                </c:pt>
                <c:pt idx="341">
                  <c:v>-1830</c:v>
                </c:pt>
                <c:pt idx="342">
                  <c:v>-1797</c:v>
                </c:pt>
                <c:pt idx="343">
                  <c:v>-1794</c:v>
                </c:pt>
                <c:pt idx="344">
                  <c:v>-1780</c:v>
                </c:pt>
                <c:pt idx="345">
                  <c:v>-1769</c:v>
                </c:pt>
                <c:pt idx="346">
                  <c:v>-1741</c:v>
                </c:pt>
                <c:pt idx="347">
                  <c:v>-1724</c:v>
                </c:pt>
                <c:pt idx="348">
                  <c:v>-1724</c:v>
                </c:pt>
                <c:pt idx="349">
                  <c:v>-1724</c:v>
                </c:pt>
                <c:pt idx="350">
                  <c:v>-1724</c:v>
                </c:pt>
                <c:pt idx="351">
                  <c:v>-1724</c:v>
                </c:pt>
                <c:pt idx="352">
                  <c:v>-1674</c:v>
                </c:pt>
                <c:pt idx="353">
                  <c:v>-1649</c:v>
                </c:pt>
                <c:pt idx="354">
                  <c:v>-1638</c:v>
                </c:pt>
                <c:pt idx="355">
                  <c:v>-1581</c:v>
                </c:pt>
                <c:pt idx="356">
                  <c:v>-1570</c:v>
                </c:pt>
                <c:pt idx="357">
                  <c:v>-1474</c:v>
                </c:pt>
                <c:pt idx="358">
                  <c:v>-1344</c:v>
                </c:pt>
                <c:pt idx="359">
                  <c:v>-1338</c:v>
                </c:pt>
                <c:pt idx="360">
                  <c:v>-1330</c:v>
                </c:pt>
                <c:pt idx="361">
                  <c:v>-1319</c:v>
                </c:pt>
                <c:pt idx="362">
                  <c:v>-1313</c:v>
                </c:pt>
                <c:pt idx="363">
                  <c:v>-1215</c:v>
                </c:pt>
                <c:pt idx="364">
                  <c:v>-1205</c:v>
                </c:pt>
                <c:pt idx="365">
                  <c:v>-1201</c:v>
                </c:pt>
                <c:pt idx="366">
                  <c:v>-1176</c:v>
                </c:pt>
                <c:pt idx="367">
                  <c:v>-1109</c:v>
                </c:pt>
                <c:pt idx="368">
                  <c:v>-1050</c:v>
                </c:pt>
                <c:pt idx="369">
                  <c:v>-1016</c:v>
                </c:pt>
                <c:pt idx="370">
                  <c:v>-997</c:v>
                </c:pt>
                <c:pt idx="371">
                  <c:v>-994</c:v>
                </c:pt>
                <c:pt idx="372">
                  <c:v>-988</c:v>
                </c:pt>
                <c:pt idx="373">
                  <c:v>-936</c:v>
                </c:pt>
                <c:pt idx="374">
                  <c:v>-882</c:v>
                </c:pt>
                <c:pt idx="375">
                  <c:v>-834</c:v>
                </c:pt>
                <c:pt idx="376">
                  <c:v>-820</c:v>
                </c:pt>
                <c:pt idx="377">
                  <c:v>-793</c:v>
                </c:pt>
                <c:pt idx="378">
                  <c:v>-792</c:v>
                </c:pt>
                <c:pt idx="379">
                  <c:v>-778</c:v>
                </c:pt>
                <c:pt idx="380">
                  <c:v>-776</c:v>
                </c:pt>
                <c:pt idx="381">
                  <c:v>-765</c:v>
                </c:pt>
                <c:pt idx="382">
                  <c:v>-765</c:v>
                </c:pt>
                <c:pt idx="383">
                  <c:v>-753</c:v>
                </c:pt>
                <c:pt idx="384">
                  <c:v>-733</c:v>
                </c:pt>
                <c:pt idx="385">
                  <c:v>-733</c:v>
                </c:pt>
                <c:pt idx="386">
                  <c:v>-717</c:v>
                </c:pt>
                <c:pt idx="387">
                  <c:v>-708</c:v>
                </c:pt>
                <c:pt idx="388">
                  <c:v>-706</c:v>
                </c:pt>
                <c:pt idx="389">
                  <c:v>-703</c:v>
                </c:pt>
                <c:pt idx="390">
                  <c:v>-688</c:v>
                </c:pt>
                <c:pt idx="391">
                  <c:v>-688</c:v>
                </c:pt>
                <c:pt idx="392">
                  <c:v>-680</c:v>
                </c:pt>
                <c:pt idx="393">
                  <c:v>-680</c:v>
                </c:pt>
                <c:pt idx="394">
                  <c:v>-667</c:v>
                </c:pt>
                <c:pt idx="395">
                  <c:v>-666</c:v>
                </c:pt>
                <c:pt idx="396">
                  <c:v>-658</c:v>
                </c:pt>
                <c:pt idx="397">
                  <c:v>-591</c:v>
                </c:pt>
                <c:pt idx="398">
                  <c:v>-559</c:v>
                </c:pt>
                <c:pt idx="399">
                  <c:v>-558</c:v>
                </c:pt>
                <c:pt idx="400">
                  <c:v>-532</c:v>
                </c:pt>
                <c:pt idx="401">
                  <c:v>-488</c:v>
                </c:pt>
                <c:pt idx="402">
                  <c:v>-485</c:v>
                </c:pt>
                <c:pt idx="403">
                  <c:v>-467</c:v>
                </c:pt>
                <c:pt idx="404">
                  <c:v>-467</c:v>
                </c:pt>
                <c:pt idx="405">
                  <c:v>-467</c:v>
                </c:pt>
                <c:pt idx="406">
                  <c:v>-451</c:v>
                </c:pt>
                <c:pt idx="407">
                  <c:v>-445</c:v>
                </c:pt>
                <c:pt idx="408">
                  <c:v>-443</c:v>
                </c:pt>
                <c:pt idx="409">
                  <c:v>-443</c:v>
                </c:pt>
                <c:pt idx="410">
                  <c:v>-443</c:v>
                </c:pt>
                <c:pt idx="411">
                  <c:v>-437</c:v>
                </c:pt>
                <c:pt idx="412">
                  <c:v>-415</c:v>
                </c:pt>
                <c:pt idx="413">
                  <c:v>-414</c:v>
                </c:pt>
                <c:pt idx="414">
                  <c:v>-414</c:v>
                </c:pt>
                <c:pt idx="415">
                  <c:v>-401</c:v>
                </c:pt>
                <c:pt idx="416">
                  <c:v>-400</c:v>
                </c:pt>
                <c:pt idx="417">
                  <c:v>-398</c:v>
                </c:pt>
                <c:pt idx="418">
                  <c:v>-398</c:v>
                </c:pt>
                <c:pt idx="419">
                  <c:v>-397</c:v>
                </c:pt>
                <c:pt idx="420">
                  <c:v>-387</c:v>
                </c:pt>
                <c:pt idx="421">
                  <c:v>-361</c:v>
                </c:pt>
                <c:pt idx="422">
                  <c:v>-356</c:v>
                </c:pt>
                <c:pt idx="423">
                  <c:v>-336</c:v>
                </c:pt>
                <c:pt idx="424">
                  <c:v>-252</c:v>
                </c:pt>
                <c:pt idx="425">
                  <c:v>-211</c:v>
                </c:pt>
                <c:pt idx="426">
                  <c:v>-208</c:v>
                </c:pt>
                <c:pt idx="427">
                  <c:v>-137</c:v>
                </c:pt>
                <c:pt idx="428">
                  <c:v>-129</c:v>
                </c:pt>
                <c:pt idx="429">
                  <c:v>-73</c:v>
                </c:pt>
                <c:pt idx="430">
                  <c:v>-14</c:v>
                </c:pt>
                <c:pt idx="431">
                  <c:v>-8</c:v>
                </c:pt>
                <c:pt idx="432">
                  <c:v>0</c:v>
                </c:pt>
                <c:pt idx="433">
                  <c:v>83</c:v>
                </c:pt>
                <c:pt idx="434">
                  <c:v>117</c:v>
                </c:pt>
                <c:pt idx="435">
                  <c:v>128</c:v>
                </c:pt>
                <c:pt idx="436">
                  <c:v>128</c:v>
                </c:pt>
                <c:pt idx="437">
                  <c:v>140</c:v>
                </c:pt>
                <c:pt idx="438">
                  <c:v>178</c:v>
                </c:pt>
                <c:pt idx="439">
                  <c:v>209</c:v>
                </c:pt>
                <c:pt idx="440">
                  <c:v>302</c:v>
                </c:pt>
                <c:pt idx="441">
                  <c:v>318</c:v>
                </c:pt>
                <c:pt idx="442">
                  <c:v>343</c:v>
                </c:pt>
                <c:pt idx="443">
                  <c:v>343</c:v>
                </c:pt>
                <c:pt idx="444">
                  <c:v>360</c:v>
                </c:pt>
                <c:pt idx="445">
                  <c:v>361</c:v>
                </c:pt>
                <c:pt idx="446">
                  <c:v>363</c:v>
                </c:pt>
                <c:pt idx="447">
                  <c:v>389</c:v>
                </c:pt>
                <c:pt idx="448">
                  <c:v>400</c:v>
                </c:pt>
                <c:pt idx="449">
                  <c:v>402</c:v>
                </c:pt>
                <c:pt idx="450">
                  <c:v>403</c:v>
                </c:pt>
                <c:pt idx="451">
                  <c:v>430</c:v>
                </c:pt>
                <c:pt idx="452">
                  <c:v>492</c:v>
                </c:pt>
                <c:pt idx="453">
                  <c:v>492</c:v>
                </c:pt>
                <c:pt idx="454">
                  <c:v>492</c:v>
                </c:pt>
                <c:pt idx="455">
                  <c:v>512</c:v>
                </c:pt>
                <c:pt idx="456">
                  <c:v>564</c:v>
                </c:pt>
                <c:pt idx="457">
                  <c:v>581</c:v>
                </c:pt>
                <c:pt idx="458">
                  <c:v>592</c:v>
                </c:pt>
                <c:pt idx="459">
                  <c:v>604</c:v>
                </c:pt>
                <c:pt idx="460">
                  <c:v>620</c:v>
                </c:pt>
                <c:pt idx="461">
                  <c:v>621</c:v>
                </c:pt>
                <c:pt idx="462">
                  <c:v>651</c:v>
                </c:pt>
                <c:pt idx="463">
                  <c:v>665</c:v>
                </c:pt>
                <c:pt idx="464">
                  <c:v>679</c:v>
                </c:pt>
                <c:pt idx="465">
                  <c:v>707</c:v>
                </c:pt>
                <c:pt idx="466">
                  <c:v>707</c:v>
                </c:pt>
                <c:pt idx="467">
                  <c:v>707</c:v>
                </c:pt>
                <c:pt idx="468">
                  <c:v>707</c:v>
                </c:pt>
                <c:pt idx="469">
                  <c:v>735</c:v>
                </c:pt>
                <c:pt idx="470">
                  <c:v>783</c:v>
                </c:pt>
                <c:pt idx="471">
                  <c:v>814</c:v>
                </c:pt>
                <c:pt idx="472">
                  <c:v>830</c:v>
                </c:pt>
                <c:pt idx="473">
                  <c:v>878</c:v>
                </c:pt>
                <c:pt idx="474">
                  <c:v>878</c:v>
                </c:pt>
                <c:pt idx="475">
                  <c:v>878</c:v>
                </c:pt>
                <c:pt idx="476">
                  <c:v>897</c:v>
                </c:pt>
                <c:pt idx="477">
                  <c:v>903</c:v>
                </c:pt>
                <c:pt idx="478">
                  <c:v>911</c:v>
                </c:pt>
                <c:pt idx="479">
                  <c:v>912</c:v>
                </c:pt>
                <c:pt idx="480">
                  <c:v>953</c:v>
                </c:pt>
                <c:pt idx="481">
                  <c:v>984</c:v>
                </c:pt>
                <c:pt idx="482">
                  <c:v>998</c:v>
                </c:pt>
                <c:pt idx="483">
                  <c:v>1006</c:v>
                </c:pt>
                <c:pt idx="484">
                  <c:v>1021</c:v>
                </c:pt>
                <c:pt idx="485">
                  <c:v>1102</c:v>
                </c:pt>
                <c:pt idx="486">
                  <c:v>1107</c:v>
                </c:pt>
                <c:pt idx="487">
                  <c:v>1110</c:v>
                </c:pt>
                <c:pt idx="488">
                  <c:v>1110</c:v>
                </c:pt>
                <c:pt idx="489">
                  <c:v>1110</c:v>
                </c:pt>
                <c:pt idx="490">
                  <c:v>1119</c:v>
                </c:pt>
                <c:pt idx="491">
                  <c:v>1122</c:v>
                </c:pt>
                <c:pt idx="492">
                  <c:v>1125</c:v>
                </c:pt>
                <c:pt idx="493">
                  <c:v>1146</c:v>
                </c:pt>
                <c:pt idx="494">
                  <c:v>1147</c:v>
                </c:pt>
                <c:pt idx="495">
                  <c:v>1150</c:v>
                </c:pt>
                <c:pt idx="496">
                  <c:v>1155</c:v>
                </c:pt>
                <c:pt idx="497">
                  <c:v>1163</c:v>
                </c:pt>
                <c:pt idx="498">
                  <c:v>1174</c:v>
                </c:pt>
                <c:pt idx="499">
                  <c:v>1174</c:v>
                </c:pt>
                <c:pt idx="500">
                  <c:v>1188</c:v>
                </c:pt>
                <c:pt idx="501">
                  <c:v>1191</c:v>
                </c:pt>
                <c:pt idx="502">
                  <c:v>1202</c:v>
                </c:pt>
                <c:pt idx="503">
                  <c:v>1219.5</c:v>
                </c:pt>
                <c:pt idx="504">
                  <c:v>1269</c:v>
                </c:pt>
                <c:pt idx="505">
                  <c:v>1278</c:v>
                </c:pt>
                <c:pt idx="506">
                  <c:v>1309</c:v>
                </c:pt>
                <c:pt idx="507">
                  <c:v>1339</c:v>
                </c:pt>
                <c:pt idx="508">
                  <c:v>1345</c:v>
                </c:pt>
                <c:pt idx="509">
                  <c:v>1359</c:v>
                </c:pt>
                <c:pt idx="510">
                  <c:v>1364</c:v>
                </c:pt>
                <c:pt idx="511">
                  <c:v>1365</c:v>
                </c:pt>
                <c:pt idx="512">
                  <c:v>1378</c:v>
                </c:pt>
                <c:pt idx="513">
                  <c:v>1384</c:v>
                </c:pt>
                <c:pt idx="514">
                  <c:v>1406</c:v>
                </c:pt>
                <c:pt idx="515">
                  <c:v>1437</c:v>
                </c:pt>
                <c:pt idx="516">
                  <c:v>1465</c:v>
                </c:pt>
                <c:pt idx="517">
                  <c:v>1465</c:v>
                </c:pt>
                <c:pt idx="518">
                  <c:v>1490</c:v>
                </c:pt>
                <c:pt idx="519">
                  <c:v>1521</c:v>
                </c:pt>
                <c:pt idx="520">
                  <c:v>1591</c:v>
                </c:pt>
                <c:pt idx="521">
                  <c:v>1611</c:v>
                </c:pt>
                <c:pt idx="522">
                  <c:v>1638</c:v>
                </c:pt>
                <c:pt idx="523">
                  <c:v>1641</c:v>
                </c:pt>
                <c:pt idx="524">
                  <c:v>1641</c:v>
                </c:pt>
                <c:pt idx="525">
                  <c:v>1645</c:v>
                </c:pt>
                <c:pt idx="526">
                  <c:v>1653</c:v>
                </c:pt>
                <c:pt idx="527">
                  <c:v>1745</c:v>
                </c:pt>
                <c:pt idx="528">
                  <c:v>1753</c:v>
                </c:pt>
                <c:pt idx="529">
                  <c:v>1798</c:v>
                </c:pt>
                <c:pt idx="530">
                  <c:v>1823</c:v>
                </c:pt>
                <c:pt idx="531">
                  <c:v>1860</c:v>
                </c:pt>
                <c:pt idx="532">
                  <c:v>1863</c:v>
                </c:pt>
                <c:pt idx="533">
                  <c:v>1863</c:v>
                </c:pt>
                <c:pt idx="534">
                  <c:v>1882</c:v>
                </c:pt>
                <c:pt idx="535">
                  <c:v>1885</c:v>
                </c:pt>
                <c:pt idx="536">
                  <c:v>1887</c:v>
                </c:pt>
                <c:pt idx="537">
                  <c:v>1910</c:v>
                </c:pt>
                <c:pt idx="538">
                  <c:v>1913</c:v>
                </c:pt>
                <c:pt idx="539">
                  <c:v>1947</c:v>
                </c:pt>
                <c:pt idx="540">
                  <c:v>1949</c:v>
                </c:pt>
                <c:pt idx="541">
                  <c:v>1967</c:v>
                </c:pt>
                <c:pt idx="542">
                  <c:v>1972</c:v>
                </c:pt>
                <c:pt idx="543">
                  <c:v>1983</c:v>
                </c:pt>
                <c:pt idx="544">
                  <c:v>1997</c:v>
                </c:pt>
                <c:pt idx="545">
                  <c:v>2006</c:v>
                </c:pt>
                <c:pt idx="546">
                  <c:v>2014</c:v>
                </c:pt>
                <c:pt idx="547">
                  <c:v>2030</c:v>
                </c:pt>
                <c:pt idx="548">
                  <c:v>2033</c:v>
                </c:pt>
                <c:pt idx="549">
                  <c:v>2061</c:v>
                </c:pt>
                <c:pt idx="550">
                  <c:v>2067</c:v>
                </c:pt>
                <c:pt idx="551">
                  <c:v>2081</c:v>
                </c:pt>
                <c:pt idx="552">
                  <c:v>2097</c:v>
                </c:pt>
                <c:pt idx="553">
                  <c:v>2097</c:v>
                </c:pt>
                <c:pt idx="554">
                  <c:v>2100</c:v>
                </c:pt>
                <c:pt idx="555">
                  <c:v>2139</c:v>
                </c:pt>
                <c:pt idx="556">
                  <c:v>2167</c:v>
                </c:pt>
                <c:pt idx="557">
                  <c:v>2188</c:v>
                </c:pt>
                <c:pt idx="558">
                  <c:v>2190</c:v>
                </c:pt>
                <c:pt idx="559">
                  <c:v>2207</c:v>
                </c:pt>
                <c:pt idx="560">
                  <c:v>2223</c:v>
                </c:pt>
                <c:pt idx="561">
                  <c:v>2223</c:v>
                </c:pt>
                <c:pt idx="562">
                  <c:v>2268</c:v>
                </c:pt>
                <c:pt idx="563">
                  <c:v>2280</c:v>
                </c:pt>
                <c:pt idx="564">
                  <c:v>2296</c:v>
                </c:pt>
                <c:pt idx="565">
                  <c:v>2296</c:v>
                </c:pt>
                <c:pt idx="566">
                  <c:v>2296</c:v>
                </c:pt>
                <c:pt idx="567">
                  <c:v>2335</c:v>
                </c:pt>
                <c:pt idx="568">
                  <c:v>2335</c:v>
                </c:pt>
                <c:pt idx="569">
                  <c:v>2344</c:v>
                </c:pt>
                <c:pt idx="570">
                  <c:v>2349</c:v>
                </c:pt>
                <c:pt idx="571">
                  <c:v>2402</c:v>
                </c:pt>
                <c:pt idx="572">
                  <c:v>2430</c:v>
                </c:pt>
                <c:pt idx="573">
                  <c:v>2465</c:v>
                </c:pt>
                <c:pt idx="574">
                  <c:v>2497</c:v>
                </c:pt>
                <c:pt idx="575">
                  <c:v>2534</c:v>
                </c:pt>
                <c:pt idx="576">
                  <c:v>2534</c:v>
                </c:pt>
                <c:pt idx="577">
                  <c:v>2601</c:v>
                </c:pt>
                <c:pt idx="578">
                  <c:v>2601</c:v>
                </c:pt>
                <c:pt idx="579">
                  <c:v>2604</c:v>
                </c:pt>
                <c:pt idx="580">
                  <c:v>2612</c:v>
                </c:pt>
                <c:pt idx="581">
                  <c:v>2690</c:v>
                </c:pt>
                <c:pt idx="582">
                  <c:v>2750</c:v>
                </c:pt>
                <c:pt idx="583">
                  <c:v>2755</c:v>
                </c:pt>
                <c:pt idx="584">
                  <c:v>2780</c:v>
                </c:pt>
                <c:pt idx="585">
                  <c:v>2791</c:v>
                </c:pt>
                <c:pt idx="586">
                  <c:v>2823</c:v>
                </c:pt>
                <c:pt idx="587">
                  <c:v>2836</c:v>
                </c:pt>
                <c:pt idx="588">
                  <c:v>2839</c:v>
                </c:pt>
                <c:pt idx="589">
                  <c:v>2850</c:v>
                </c:pt>
                <c:pt idx="590">
                  <c:v>2859</c:v>
                </c:pt>
                <c:pt idx="591">
                  <c:v>2934</c:v>
                </c:pt>
                <c:pt idx="592">
                  <c:v>2965</c:v>
                </c:pt>
                <c:pt idx="593">
                  <c:v>2995</c:v>
                </c:pt>
                <c:pt idx="594">
                  <c:v>3015</c:v>
                </c:pt>
                <c:pt idx="595">
                  <c:v>3057</c:v>
                </c:pt>
                <c:pt idx="596">
                  <c:v>3058</c:v>
                </c:pt>
                <c:pt idx="597">
                  <c:v>3058</c:v>
                </c:pt>
                <c:pt idx="598">
                  <c:v>3069</c:v>
                </c:pt>
                <c:pt idx="599">
                  <c:v>3138</c:v>
                </c:pt>
                <c:pt idx="600">
                  <c:v>3161</c:v>
                </c:pt>
                <c:pt idx="601">
                  <c:v>3188</c:v>
                </c:pt>
                <c:pt idx="602">
                  <c:v>3240</c:v>
                </c:pt>
                <c:pt idx="603">
                  <c:v>3275</c:v>
                </c:pt>
                <c:pt idx="604">
                  <c:v>3287</c:v>
                </c:pt>
                <c:pt idx="605">
                  <c:v>3303</c:v>
                </c:pt>
                <c:pt idx="606">
                  <c:v>3303</c:v>
                </c:pt>
                <c:pt idx="607">
                  <c:v>3317</c:v>
                </c:pt>
                <c:pt idx="608">
                  <c:v>3401</c:v>
                </c:pt>
                <c:pt idx="609">
                  <c:v>3477</c:v>
                </c:pt>
                <c:pt idx="610">
                  <c:v>3483</c:v>
                </c:pt>
                <c:pt idx="611">
                  <c:v>3533</c:v>
                </c:pt>
                <c:pt idx="612">
                  <c:v>3580</c:v>
                </c:pt>
                <c:pt idx="613">
                  <c:v>3608</c:v>
                </c:pt>
                <c:pt idx="614">
                  <c:v>3756</c:v>
                </c:pt>
                <c:pt idx="615">
                  <c:v>3821</c:v>
                </c:pt>
                <c:pt idx="616">
                  <c:v>3840</c:v>
                </c:pt>
                <c:pt idx="617">
                  <c:v>3844</c:v>
                </c:pt>
                <c:pt idx="618">
                  <c:v>3883</c:v>
                </c:pt>
                <c:pt idx="619">
                  <c:v>3919</c:v>
                </c:pt>
                <c:pt idx="620">
                  <c:v>3989</c:v>
                </c:pt>
                <c:pt idx="621">
                  <c:v>4023</c:v>
                </c:pt>
                <c:pt idx="622">
                  <c:v>4059</c:v>
                </c:pt>
                <c:pt idx="623">
                  <c:v>4095</c:v>
                </c:pt>
                <c:pt idx="624">
                  <c:v>4120</c:v>
                </c:pt>
                <c:pt idx="625">
                  <c:v>4129</c:v>
                </c:pt>
                <c:pt idx="626">
                  <c:v>4179</c:v>
                </c:pt>
                <c:pt idx="627">
                  <c:v>4199</c:v>
                </c:pt>
                <c:pt idx="628">
                  <c:v>4252</c:v>
                </c:pt>
                <c:pt idx="629">
                  <c:v>4255</c:v>
                </c:pt>
                <c:pt idx="630">
                  <c:v>4261</c:v>
                </c:pt>
                <c:pt idx="631">
                  <c:v>4325</c:v>
                </c:pt>
                <c:pt idx="632">
                  <c:v>4378</c:v>
                </c:pt>
                <c:pt idx="633">
                  <c:v>4384</c:v>
                </c:pt>
                <c:pt idx="634">
                  <c:v>4400</c:v>
                </c:pt>
                <c:pt idx="635">
                  <c:v>4407</c:v>
                </c:pt>
                <c:pt idx="636">
                  <c:v>4412</c:v>
                </c:pt>
                <c:pt idx="637">
                  <c:v>4439</c:v>
                </c:pt>
                <c:pt idx="638">
                  <c:v>4470</c:v>
                </c:pt>
                <c:pt idx="639">
                  <c:v>4490</c:v>
                </c:pt>
                <c:pt idx="640">
                  <c:v>4517</c:v>
                </c:pt>
                <c:pt idx="641">
                  <c:v>4557</c:v>
                </c:pt>
                <c:pt idx="642">
                  <c:v>4585</c:v>
                </c:pt>
                <c:pt idx="643">
                  <c:v>4599</c:v>
                </c:pt>
                <c:pt idx="644">
                  <c:v>4624</c:v>
                </c:pt>
                <c:pt idx="645">
                  <c:v>4627</c:v>
                </c:pt>
                <c:pt idx="646">
                  <c:v>4632</c:v>
                </c:pt>
                <c:pt idx="647">
                  <c:v>4662</c:v>
                </c:pt>
                <c:pt idx="648">
                  <c:v>4674</c:v>
                </c:pt>
                <c:pt idx="649">
                  <c:v>4674</c:v>
                </c:pt>
                <c:pt idx="650">
                  <c:v>4692</c:v>
                </c:pt>
                <c:pt idx="651">
                  <c:v>4730</c:v>
                </c:pt>
                <c:pt idx="652">
                  <c:v>4733</c:v>
                </c:pt>
                <c:pt idx="653">
                  <c:v>4733</c:v>
                </c:pt>
                <c:pt idx="654">
                  <c:v>4750</c:v>
                </c:pt>
                <c:pt idx="655">
                  <c:v>4756</c:v>
                </c:pt>
                <c:pt idx="656">
                  <c:v>4773</c:v>
                </c:pt>
                <c:pt idx="657">
                  <c:v>4834</c:v>
                </c:pt>
                <c:pt idx="658">
                  <c:v>4870</c:v>
                </c:pt>
                <c:pt idx="659">
                  <c:v>4884</c:v>
                </c:pt>
                <c:pt idx="660">
                  <c:v>4892</c:v>
                </c:pt>
                <c:pt idx="661">
                  <c:v>4932</c:v>
                </c:pt>
                <c:pt idx="662">
                  <c:v>4938</c:v>
                </c:pt>
                <c:pt idx="663">
                  <c:v>4949</c:v>
                </c:pt>
                <c:pt idx="664">
                  <c:v>4965</c:v>
                </c:pt>
                <c:pt idx="665">
                  <c:v>4988</c:v>
                </c:pt>
                <c:pt idx="666">
                  <c:v>5007</c:v>
                </c:pt>
                <c:pt idx="667">
                  <c:v>5021</c:v>
                </c:pt>
                <c:pt idx="668">
                  <c:v>5066</c:v>
                </c:pt>
                <c:pt idx="669">
                  <c:v>5144</c:v>
                </c:pt>
                <c:pt idx="670">
                  <c:v>5144</c:v>
                </c:pt>
                <c:pt idx="671">
                  <c:v>5169</c:v>
                </c:pt>
                <c:pt idx="672">
                  <c:v>5172</c:v>
                </c:pt>
                <c:pt idx="673">
                  <c:v>5214</c:v>
                </c:pt>
                <c:pt idx="674">
                  <c:v>5214</c:v>
                </c:pt>
                <c:pt idx="675">
                  <c:v>5215</c:v>
                </c:pt>
                <c:pt idx="676">
                  <c:v>5251</c:v>
                </c:pt>
                <c:pt idx="677">
                  <c:v>5254</c:v>
                </c:pt>
                <c:pt idx="678">
                  <c:v>5284</c:v>
                </c:pt>
                <c:pt idx="679">
                  <c:v>5284</c:v>
                </c:pt>
                <c:pt idx="680">
                  <c:v>5284</c:v>
                </c:pt>
                <c:pt idx="681">
                  <c:v>5324</c:v>
                </c:pt>
                <c:pt idx="682">
                  <c:v>5345</c:v>
                </c:pt>
                <c:pt idx="683">
                  <c:v>5390</c:v>
                </c:pt>
                <c:pt idx="684">
                  <c:v>5416</c:v>
                </c:pt>
                <c:pt idx="685">
                  <c:v>5450</c:v>
                </c:pt>
                <c:pt idx="686">
                  <c:v>5458</c:v>
                </c:pt>
                <c:pt idx="687">
                  <c:v>5483</c:v>
                </c:pt>
                <c:pt idx="688">
                  <c:v>5489</c:v>
                </c:pt>
                <c:pt idx="689">
                  <c:v>5489</c:v>
                </c:pt>
                <c:pt idx="690">
                  <c:v>5489</c:v>
                </c:pt>
                <c:pt idx="691">
                  <c:v>5489</c:v>
                </c:pt>
                <c:pt idx="692">
                  <c:v>5489</c:v>
                </c:pt>
                <c:pt idx="693">
                  <c:v>5514</c:v>
                </c:pt>
                <c:pt idx="694">
                  <c:v>5517</c:v>
                </c:pt>
                <c:pt idx="695">
                  <c:v>5556</c:v>
                </c:pt>
                <c:pt idx="696">
                  <c:v>5556</c:v>
                </c:pt>
                <c:pt idx="697">
                  <c:v>5626</c:v>
                </c:pt>
                <c:pt idx="698">
                  <c:v>5664</c:v>
                </c:pt>
                <c:pt idx="699">
                  <c:v>5712</c:v>
                </c:pt>
                <c:pt idx="700">
                  <c:v>5723</c:v>
                </c:pt>
                <c:pt idx="701">
                  <c:v>5726</c:v>
                </c:pt>
                <c:pt idx="702">
                  <c:v>5825</c:v>
                </c:pt>
                <c:pt idx="703">
                  <c:v>5835</c:v>
                </c:pt>
                <c:pt idx="704">
                  <c:v>5858</c:v>
                </c:pt>
                <c:pt idx="705">
                  <c:v>5909</c:v>
                </c:pt>
                <c:pt idx="706">
                  <c:v>5909</c:v>
                </c:pt>
                <c:pt idx="707">
                  <c:v>5975</c:v>
                </c:pt>
                <c:pt idx="708">
                  <c:v>6012</c:v>
                </c:pt>
                <c:pt idx="709">
                  <c:v>6015</c:v>
                </c:pt>
                <c:pt idx="710">
                  <c:v>6015</c:v>
                </c:pt>
                <c:pt idx="711">
                  <c:v>6015</c:v>
                </c:pt>
                <c:pt idx="712">
                  <c:v>6018</c:v>
                </c:pt>
                <c:pt idx="713">
                  <c:v>6040</c:v>
                </c:pt>
                <c:pt idx="714">
                  <c:v>6062</c:v>
                </c:pt>
                <c:pt idx="715">
                  <c:v>6110</c:v>
                </c:pt>
                <c:pt idx="716">
                  <c:v>6196</c:v>
                </c:pt>
                <c:pt idx="717">
                  <c:v>6216</c:v>
                </c:pt>
                <c:pt idx="718">
                  <c:v>6275</c:v>
                </c:pt>
                <c:pt idx="719">
                  <c:v>6278</c:v>
                </c:pt>
                <c:pt idx="720">
                  <c:v>6278</c:v>
                </c:pt>
                <c:pt idx="721">
                  <c:v>6353</c:v>
                </c:pt>
                <c:pt idx="722">
                  <c:v>6398</c:v>
                </c:pt>
                <c:pt idx="723">
                  <c:v>6406</c:v>
                </c:pt>
                <c:pt idx="724">
                  <c:v>6406</c:v>
                </c:pt>
                <c:pt idx="725">
                  <c:v>6406</c:v>
                </c:pt>
                <c:pt idx="726">
                  <c:v>6406</c:v>
                </c:pt>
                <c:pt idx="727">
                  <c:v>6406</c:v>
                </c:pt>
                <c:pt idx="728">
                  <c:v>6406</c:v>
                </c:pt>
                <c:pt idx="729">
                  <c:v>6406</c:v>
                </c:pt>
                <c:pt idx="730">
                  <c:v>6406</c:v>
                </c:pt>
                <c:pt idx="731">
                  <c:v>6437</c:v>
                </c:pt>
                <c:pt idx="732">
                  <c:v>6474</c:v>
                </c:pt>
                <c:pt idx="733">
                  <c:v>6494</c:v>
                </c:pt>
                <c:pt idx="734">
                  <c:v>6505</c:v>
                </c:pt>
                <c:pt idx="735">
                  <c:v>6535</c:v>
                </c:pt>
                <c:pt idx="736">
                  <c:v>6647</c:v>
                </c:pt>
                <c:pt idx="737">
                  <c:v>6672</c:v>
                </c:pt>
                <c:pt idx="738">
                  <c:v>6672</c:v>
                </c:pt>
                <c:pt idx="739">
                  <c:v>6703</c:v>
                </c:pt>
                <c:pt idx="740">
                  <c:v>6706</c:v>
                </c:pt>
                <c:pt idx="741">
                  <c:v>6784</c:v>
                </c:pt>
                <c:pt idx="742">
                  <c:v>6785.5</c:v>
                </c:pt>
                <c:pt idx="743">
                  <c:v>6821</c:v>
                </c:pt>
                <c:pt idx="744">
                  <c:v>6829</c:v>
                </c:pt>
                <c:pt idx="745">
                  <c:v>6830.5</c:v>
                </c:pt>
                <c:pt idx="746">
                  <c:v>6832</c:v>
                </c:pt>
                <c:pt idx="747">
                  <c:v>6846</c:v>
                </c:pt>
                <c:pt idx="748">
                  <c:v>6849</c:v>
                </c:pt>
                <c:pt idx="749">
                  <c:v>6879</c:v>
                </c:pt>
                <c:pt idx="750">
                  <c:v>6901</c:v>
                </c:pt>
                <c:pt idx="751">
                  <c:v>7036</c:v>
                </c:pt>
                <c:pt idx="752">
                  <c:v>7109</c:v>
                </c:pt>
                <c:pt idx="753">
                  <c:v>7153</c:v>
                </c:pt>
                <c:pt idx="754">
                  <c:v>7153</c:v>
                </c:pt>
                <c:pt idx="755">
                  <c:v>7153</c:v>
                </c:pt>
                <c:pt idx="756">
                  <c:v>7181</c:v>
                </c:pt>
                <c:pt idx="757">
                  <c:v>7195</c:v>
                </c:pt>
                <c:pt idx="758">
                  <c:v>7201</c:v>
                </c:pt>
                <c:pt idx="759">
                  <c:v>7217</c:v>
                </c:pt>
                <c:pt idx="760">
                  <c:v>7221.5</c:v>
                </c:pt>
                <c:pt idx="761">
                  <c:v>7243.5</c:v>
                </c:pt>
                <c:pt idx="762">
                  <c:v>7299</c:v>
                </c:pt>
                <c:pt idx="763">
                  <c:v>7314</c:v>
                </c:pt>
                <c:pt idx="764">
                  <c:v>7314</c:v>
                </c:pt>
                <c:pt idx="765">
                  <c:v>7327</c:v>
                </c:pt>
                <c:pt idx="766">
                  <c:v>7334</c:v>
                </c:pt>
                <c:pt idx="767">
                  <c:v>7354</c:v>
                </c:pt>
                <c:pt idx="768">
                  <c:v>7354</c:v>
                </c:pt>
                <c:pt idx="769">
                  <c:v>7369</c:v>
                </c:pt>
                <c:pt idx="770">
                  <c:v>7397</c:v>
                </c:pt>
                <c:pt idx="771">
                  <c:v>7531</c:v>
                </c:pt>
                <c:pt idx="772">
                  <c:v>7562</c:v>
                </c:pt>
                <c:pt idx="773">
                  <c:v>7562</c:v>
                </c:pt>
                <c:pt idx="774">
                  <c:v>7562</c:v>
                </c:pt>
                <c:pt idx="775">
                  <c:v>7598</c:v>
                </c:pt>
                <c:pt idx="776">
                  <c:v>7601</c:v>
                </c:pt>
                <c:pt idx="777">
                  <c:v>7621</c:v>
                </c:pt>
                <c:pt idx="778">
                  <c:v>7623</c:v>
                </c:pt>
                <c:pt idx="779">
                  <c:v>7623</c:v>
                </c:pt>
                <c:pt idx="780">
                  <c:v>7634</c:v>
                </c:pt>
                <c:pt idx="781">
                  <c:v>7794</c:v>
                </c:pt>
                <c:pt idx="782">
                  <c:v>7864</c:v>
                </c:pt>
                <c:pt idx="783">
                  <c:v>7883</c:v>
                </c:pt>
                <c:pt idx="784">
                  <c:v>7887</c:v>
                </c:pt>
                <c:pt idx="785">
                  <c:v>7887</c:v>
                </c:pt>
                <c:pt idx="786">
                  <c:v>7892</c:v>
                </c:pt>
                <c:pt idx="787">
                  <c:v>8010</c:v>
                </c:pt>
                <c:pt idx="788">
                  <c:v>8189</c:v>
                </c:pt>
                <c:pt idx="789">
                  <c:v>8323</c:v>
                </c:pt>
                <c:pt idx="790">
                  <c:v>8659</c:v>
                </c:pt>
                <c:pt idx="791">
                  <c:v>8670</c:v>
                </c:pt>
                <c:pt idx="792">
                  <c:v>8715</c:v>
                </c:pt>
                <c:pt idx="793">
                  <c:v>8892.5</c:v>
                </c:pt>
                <c:pt idx="794">
                  <c:v>8892.5</c:v>
                </c:pt>
                <c:pt idx="795">
                  <c:v>8933</c:v>
                </c:pt>
                <c:pt idx="796">
                  <c:v>8947</c:v>
                </c:pt>
                <c:pt idx="797">
                  <c:v>8950</c:v>
                </c:pt>
                <c:pt idx="798">
                  <c:v>8950</c:v>
                </c:pt>
                <c:pt idx="799">
                  <c:v>8950</c:v>
                </c:pt>
                <c:pt idx="800">
                  <c:v>8977</c:v>
                </c:pt>
                <c:pt idx="801">
                  <c:v>8988</c:v>
                </c:pt>
                <c:pt idx="802">
                  <c:v>9151</c:v>
                </c:pt>
                <c:pt idx="803">
                  <c:v>9151</c:v>
                </c:pt>
                <c:pt idx="804">
                  <c:v>9188</c:v>
                </c:pt>
                <c:pt idx="805">
                  <c:v>9196</c:v>
                </c:pt>
                <c:pt idx="806">
                  <c:v>9204</c:v>
                </c:pt>
                <c:pt idx="807">
                  <c:v>9204</c:v>
                </c:pt>
                <c:pt idx="808">
                  <c:v>9204</c:v>
                </c:pt>
                <c:pt idx="809">
                  <c:v>9219.5</c:v>
                </c:pt>
                <c:pt idx="810">
                  <c:v>9238</c:v>
                </c:pt>
                <c:pt idx="811">
                  <c:v>9254</c:v>
                </c:pt>
                <c:pt idx="812">
                  <c:v>9371</c:v>
                </c:pt>
                <c:pt idx="813">
                  <c:v>9371</c:v>
                </c:pt>
                <c:pt idx="814">
                  <c:v>9371</c:v>
                </c:pt>
                <c:pt idx="815">
                  <c:v>9371</c:v>
                </c:pt>
                <c:pt idx="816">
                  <c:v>9371</c:v>
                </c:pt>
                <c:pt idx="817">
                  <c:v>9472</c:v>
                </c:pt>
                <c:pt idx="818">
                  <c:v>9472</c:v>
                </c:pt>
                <c:pt idx="819">
                  <c:v>9472</c:v>
                </c:pt>
                <c:pt idx="820">
                  <c:v>9514</c:v>
                </c:pt>
                <c:pt idx="821">
                  <c:v>9514</c:v>
                </c:pt>
                <c:pt idx="822">
                  <c:v>9514</c:v>
                </c:pt>
                <c:pt idx="823">
                  <c:v>9517</c:v>
                </c:pt>
                <c:pt idx="824">
                  <c:v>9651.5</c:v>
                </c:pt>
                <c:pt idx="825">
                  <c:v>9670.5</c:v>
                </c:pt>
                <c:pt idx="826">
                  <c:v>9674</c:v>
                </c:pt>
                <c:pt idx="827">
                  <c:v>9675</c:v>
                </c:pt>
                <c:pt idx="828">
                  <c:v>9727</c:v>
                </c:pt>
                <c:pt idx="829">
                  <c:v>9727</c:v>
                </c:pt>
                <c:pt idx="830">
                  <c:v>9727</c:v>
                </c:pt>
                <c:pt idx="831">
                  <c:v>9727</c:v>
                </c:pt>
                <c:pt idx="832">
                  <c:v>9772</c:v>
                </c:pt>
                <c:pt idx="833">
                  <c:v>9777</c:v>
                </c:pt>
                <c:pt idx="834">
                  <c:v>9777</c:v>
                </c:pt>
                <c:pt idx="835">
                  <c:v>9777</c:v>
                </c:pt>
                <c:pt idx="836">
                  <c:v>9777</c:v>
                </c:pt>
                <c:pt idx="837">
                  <c:v>9777</c:v>
                </c:pt>
                <c:pt idx="838">
                  <c:v>9996</c:v>
                </c:pt>
                <c:pt idx="839">
                  <c:v>9998</c:v>
                </c:pt>
                <c:pt idx="840">
                  <c:v>9998</c:v>
                </c:pt>
                <c:pt idx="841">
                  <c:v>9998</c:v>
                </c:pt>
                <c:pt idx="842">
                  <c:v>10012</c:v>
                </c:pt>
                <c:pt idx="843">
                  <c:v>10049</c:v>
                </c:pt>
                <c:pt idx="844">
                  <c:v>10049</c:v>
                </c:pt>
                <c:pt idx="845">
                  <c:v>10082</c:v>
                </c:pt>
                <c:pt idx="846">
                  <c:v>10082</c:v>
                </c:pt>
                <c:pt idx="847">
                  <c:v>10082</c:v>
                </c:pt>
                <c:pt idx="848">
                  <c:v>10216</c:v>
                </c:pt>
                <c:pt idx="849">
                  <c:v>10216</c:v>
                </c:pt>
                <c:pt idx="850">
                  <c:v>10216</c:v>
                </c:pt>
                <c:pt idx="851">
                  <c:v>10247</c:v>
                </c:pt>
                <c:pt idx="852">
                  <c:v>10344</c:v>
                </c:pt>
                <c:pt idx="853">
                  <c:v>10368</c:v>
                </c:pt>
                <c:pt idx="854">
                  <c:v>10412</c:v>
                </c:pt>
                <c:pt idx="855">
                  <c:v>10412</c:v>
                </c:pt>
                <c:pt idx="856">
                  <c:v>10490</c:v>
                </c:pt>
                <c:pt idx="857">
                  <c:v>10490</c:v>
                </c:pt>
                <c:pt idx="858">
                  <c:v>10542</c:v>
                </c:pt>
                <c:pt idx="859">
                  <c:v>10569</c:v>
                </c:pt>
                <c:pt idx="860">
                  <c:v>10816</c:v>
                </c:pt>
                <c:pt idx="861">
                  <c:v>10824</c:v>
                </c:pt>
                <c:pt idx="862">
                  <c:v>10824</c:v>
                </c:pt>
                <c:pt idx="863">
                  <c:v>10824</c:v>
                </c:pt>
                <c:pt idx="864">
                  <c:v>11029</c:v>
                </c:pt>
                <c:pt idx="865">
                  <c:v>11213</c:v>
                </c:pt>
                <c:pt idx="866">
                  <c:v>11339</c:v>
                </c:pt>
                <c:pt idx="867">
                  <c:v>11378</c:v>
                </c:pt>
                <c:pt idx="868">
                  <c:v>11406</c:v>
                </c:pt>
                <c:pt idx="869">
                  <c:v>11610</c:v>
                </c:pt>
                <c:pt idx="870">
                  <c:v>11641</c:v>
                </c:pt>
                <c:pt idx="871">
                  <c:v>11856</c:v>
                </c:pt>
                <c:pt idx="872">
                  <c:v>11906</c:v>
                </c:pt>
                <c:pt idx="873">
                  <c:v>11910</c:v>
                </c:pt>
                <c:pt idx="874">
                  <c:v>11960</c:v>
                </c:pt>
                <c:pt idx="875">
                  <c:v>12130</c:v>
                </c:pt>
                <c:pt idx="876">
                  <c:v>12195</c:v>
                </c:pt>
                <c:pt idx="877">
                  <c:v>12223</c:v>
                </c:pt>
                <c:pt idx="878">
                  <c:v>12223</c:v>
                </c:pt>
                <c:pt idx="879">
                  <c:v>12262</c:v>
                </c:pt>
                <c:pt idx="880">
                  <c:v>12282.5</c:v>
                </c:pt>
                <c:pt idx="881">
                  <c:v>12436</c:v>
                </c:pt>
                <c:pt idx="882">
                  <c:v>12572</c:v>
                </c:pt>
              </c:numCache>
            </c:numRef>
          </c:xVal>
          <c:yVal>
            <c:numRef>
              <c:f>'Active 1'!$N$21:$N$975</c:f>
              <c:numCache>
                <c:formatCode>General</c:formatCode>
                <c:ptCount val="95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8E9-4641-9ED8-DA8286346D24}"/>
            </c:ext>
          </c:extLst>
        </c:ser>
        <c:ser>
          <c:idx val="7"/>
          <c:order val="7"/>
          <c:tx>
            <c:strRef>
              <c:f>'Active 1'!$O$20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1'!$F$21:$F$975</c:f>
              <c:numCache>
                <c:formatCode>General</c:formatCode>
                <c:ptCount val="955"/>
                <c:pt idx="0">
                  <c:v>-23583</c:v>
                </c:pt>
                <c:pt idx="1">
                  <c:v>-22572</c:v>
                </c:pt>
                <c:pt idx="2">
                  <c:v>-21443</c:v>
                </c:pt>
                <c:pt idx="3">
                  <c:v>-21191</c:v>
                </c:pt>
                <c:pt idx="4">
                  <c:v>-20883</c:v>
                </c:pt>
                <c:pt idx="5">
                  <c:v>-20877</c:v>
                </c:pt>
                <c:pt idx="6">
                  <c:v>-20718</c:v>
                </c:pt>
                <c:pt idx="7">
                  <c:v>-20706</c:v>
                </c:pt>
                <c:pt idx="8">
                  <c:v>-20690</c:v>
                </c:pt>
                <c:pt idx="9">
                  <c:v>-20625</c:v>
                </c:pt>
                <c:pt idx="10">
                  <c:v>-20617</c:v>
                </c:pt>
                <c:pt idx="11">
                  <c:v>-20612</c:v>
                </c:pt>
                <c:pt idx="12">
                  <c:v>-20510</c:v>
                </c:pt>
                <c:pt idx="13">
                  <c:v>-20443</c:v>
                </c:pt>
                <c:pt idx="14">
                  <c:v>-20443</c:v>
                </c:pt>
                <c:pt idx="15">
                  <c:v>-20415</c:v>
                </c:pt>
                <c:pt idx="16">
                  <c:v>-20374</c:v>
                </c:pt>
                <c:pt idx="17">
                  <c:v>-20343</c:v>
                </c:pt>
                <c:pt idx="18">
                  <c:v>-20211</c:v>
                </c:pt>
                <c:pt idx="19">
                  <c:v>-20138</c:v>
                </c:pt>
                <c:pt idx="20">
                  <c:v>-20128</c:v>
                </c:pt>
                <c:pt idx="21">
                  <c:v>-20122</c:v>
                </c:pt>
                <c:pt idx="22">
                  <c:v>-20117</c:v>
                </c:pt>
                <c:pt idx="23">
                  <c:v>-20116</c:v>
                </c:pt>
                <c:pt idx="24">
                  <c:v>-20116</c:v>
                </c:pt>
                <c:pt idx="25">
                  <c:v>-20116</c:v>
                </c:pt>
                <c:pt idx="26">
                  <c:v>-20111</c:v>
                </c:pt>
                <c:pt idx="27">
                  <c:v>-20111</c:v>
                </c:pt>
                <c:pt idx="28">
                  <c:v>-20111</c:v>
                </c:pt>
                <c:pt idx="29">
                  <c:v>-20105</c:v>
                </c:pt>
                <c:pt idx="30">
                  <c:v>-20093</c:v>
                </c:pt>
                <c:pt idx="31">
                  <c:v>-20086</c:v>
                </c:pt>
                <c:pt idx="32">
                  <c:v>-20066</c:v>
                </c:pt>
                <c:pt idx="33">
                  <c:v>-20035</c:v>
                </c:pt>
                <c:pt idx="34">
                  <c:v>-20029</c:v>
                </c:pt>
                <c:pt idx="35">
                  <c:v>-20021</c:v>
                </c:pt>
                <c:pt idx="36">
                  <c:v>-20007</c:v>
                </c:pt>
                <c:pt idx="37">
                  <c:v>-20004</c:v>
                </c:pt>
                <c:pt idx="38">
                  <c:v>-19979</c:v>
                </c:pt>
                <c:pt idx="39">
                  <c:v>-19977</c:v>
                </c:pt>
                <c:pt idx="40">
                  <c:v>-19976</c:v>
                </c:pt>
                <c:pt idx="41">
                  <c:v>-19973</c:v>
                </c:pt>
                <c:pt idx="42">
                  <c:v>-19953</c:v>
                </c:pt>
                <c:pt idx="43">
                  <c:v>-19739</c:v>
                </c:pt>
                <c:pt idx="44">
                  <c:v>-19728</c:v>
                </c:pt>
                <c:pt idx="45">
                  <c:v>-19714</c:v>
                </c:pt>
                <c:pt idx="46">
                  <c:v>-19703</c:v>
                </c:pt>
                <c:pt idx="47">
                  <c:v>-19692</c:v>
                </c:pt>
                <c:pt idx="48">
                  <c:v>-19669</c:v>
                </c:pt>
                <c:pt idx="49">
                  <c:v>-19658</c:v>
                </c:pt>
                <c:pt idx="50">
                  <c:v>-19652</c:v>
                </c:pt>
                <c:pt idx="51">
                  <c:v>-19632</c:v>
                </c:pt>
                <c:pt idx="52">
                  <c:v>-19607</c:v>
                </c:pt>
                <c:pt idx="53">
                  <c:v>-19590</c:v>
                </c:pt>
                <c:pt idx="54">
                  <c:v>-19563</c:v>
                </c:pt>
                <c:pt idx="55">
                  <c:v>-19506</c:v>
                </c:pt>
                <c:pt idx="56">
                  <c:v>-19476</c:v>
                </c:pt>
                <c:pt idx="57">
                  <c:v>-19420</c:v>
                </c:pt>
                <c:pt idx="58">
                  <c:v>-19356</c:v>
                </c:pt>
                <c:pt idx="59">
                  <c:v>-19350</c:v>
                </c:pt>
                <c:pt idx="60">
                  <c:v>-19347</c:v>
                </c:pt>
                <c:pt idx="61">
                  <c:v>-19308</c:v>
                </c:pt>
                <c:pt idx="62">
                  <c:v>-19305</c:v>
                </c:pt>
                <c:pt idx="63">
                  <c:v>-19297</c:v>
                </c:pt>
                <c:pt idx="64">
                  <c:v>-19288</c:v>
                </c:pt>
                <c:pt idx="65">
                  <c:v>-19283</c:v>
                </c:pt>
                <c:pt idx="66">
                  <c:v>-19252</c:v>
                </c:pt>
                <c:pt idx="67">
                  <c:v>-19249</c:v>
                </c:pt>
                <c:pt idx="68">
                  <c:v>-19199</c:v>
                </c:pt>
                <c:pt idx="69">
                  <c:v>-19199</c:v>
                </c:pt>
                <c:pt idx="70">
                  <c:v>-19188</c:v>
                </c:pt>
                <c:pt idx="71">
                  <c:v>-19171</c:v>
                </c:pt>
                <c:pt idx="72">
                  <c:v>-19168</c:v>
                </c:pt>
                <c:pt idx="73">
                  <c:v>-19157</c:v>
                </c:pt>
                <c:pt idx="74">
                  <c:v>-19157</c:v>
                </c:pt>
                <c:pt idx="75">
                  <c:v>-19135</c:v>
                </c:pt>
                <c:pt idx="76">
                  <c:v>-19115</c:v>
                </c:pt>
                <c:pt idx="77">
                  <c:v>-19093</c:v>
                </c:pt>
                <c:pt idx="78">
                  <c:v>-19051</c:v>
                </c:pt>
                <c:pt idx="79">
                  <c:v>-19045</c:v>
                </c:pt>
                <c:pt idx="80">
                  <c:v>-19006</c:v>
                </c:pt>
                <c:pt idx="81">
                  <c:v>-18989</c:v>
                </c:pt>
                <c:pt idx="82">
                  <c:v>-18978</c:v>
                </c:pt>
                <c:pt idx="83">
                  <c:v>-18958</c:v>
                </c:pt>
                <c:pt idx="84">
                  <c:v>-18955</c:v>
                </c:pt>
                <c:pt idx="85">
                  <c:v>-18941</c:v>
                </c:pt>
                <c:pt idx="86">
                  <c:v>-18936</c:v>
                </c:pt>
                <c:pt idx="87">
                  <c:v>-18933</c:v>
                </c:pt>
                <c:pt idx="88">
                  <c:v>-18919</c:v>
                </c:pt>
                <c:pt idx="89">
                  <c:v>-18914</c:v>
                </c:pt>
                <c:pt idx="90">
                  <c:v>-18911</c:v>
                </c:pt>
                <c:pt idx="91">
                  <c:v>-18905</c:v>
                </c:pt>
                <c:pt idx="92">
                  <c:v>-18900</c:v>
                </c:pt>
                <c:pt idx="93">
                  <c:v>-18899</c:v>
                </c:pt>
                <c:pt idx="94">
                  <c:v>-18894</c:v>
                </c:pt>
                <c:pt idx="95">
                  <c:v>-18889</c:v>
                </c:pt>
                <c:pt idx="96">
                  <c:v>-18802</c:v>
                </c:pt>
                <c:pt idx="97">
                  <c:v>-18762</c:v>
                </c:pt>
                <c:pt idx="98">
                  <c:v>-18760</c:v>
                </c:pt>
                <c:pt idx="99">
                  <c:v>-18751</c:v>
                </c:pt>
                <c:pt idx="100">
                  <c:v>-18746</c:v>
                </c:pt>
                <c:pt idx="101">
                  <c:v>-18740</c:v>
                </c:pt>
                <c:pt idx="102">
                  <c:v>-18732</c:v>
                </c:pt>
                <c:pt idx="103">
                  <c:v>-18726</c:v>
                </c:pt>
                <c:pt idx="104">
                  <c:v>-18715</c:v>
                </c:pt>
                <c:pt idx="105">
                  <c:v>-18673</c:v>
                </c:pt>
                <c:pt idx="106">
                  <c:v>-18653</c:v>
                </c:pt>
                <c:pt idx="107">
                  <c:v>-18647</c:v>
                </c:pt>
                <c:pt idx="108">
                  <c:v>-18642</c:v>
                </c:pt>
                <c:pt idx="109">
                  <c:v>-18634</c:v>
                </c:pt>
                <c:pt idx="110">
                  <c:v>-18634</c:v>
                </c:pt>
                <c:pt idx="111">
                  <c:v>-18625</c:v>
                </c:pt>
                <c:pt idx="112">
                  <c:v>-18612</c:v>
                </c:pt>
                <c:pt idx="113">
                  <c:v>-18611</c:v>
                </c:pt>
                <c:pt idx="114">
                  <c:v>-18594</c:v>
                </c:pt>
                <c:pt idx="115">
                  <c:v>-18588</c:v>
                </c:pt>
                <c:pt idx="116">
                  <c:v>-18580</c:v>
                </c:pt>
                <c:pt idx="117">
                  <c:v>-18544</c:v>
                </c:pt>
                <c:pt idx="118">
                  <c:v>-18507</c:v>
                </c:pt>
                <c:pt idx="119">
                  <c:v>-18504</c:v>
                </c:pt>
                <c:pt idx="120">
                  <c:v>-18502</c:v>
                </c:pt>
                <c:pt idx="121">
                  <c:v>-18499</c:v>
                </c:pt>
                <c:pt idx="122">
                  <c:v>-18485</c:v>
                </c:pt>
                <c:pt idx="123">
                  <c:v>-18418</c:v>
                </c:pt>
                <c:pt idx="124">
                  <c:v>-18399</c:v>
                </c:pt>
                <c:pt idx="125">
                  <c:v>-18068</c:v>
                </c:pt>
                <c:pt idx="126">
                  <c:v>-18018</c:v>
                </c:pt>
                <c:pt idx="127">
                  <c:v>-18018</c:v>
                </c:pt>
                <c:pt idx="128">
                  <c:v>-17965</c:v>
                </c:pt>
                <c:pt idx="129">
                  <c:v>-17940</c:v>
                </c:pt>
                <c:pt idx="130">
                  <c:v>-17929</c:v>
                </c:pt>
                <c:pt idx="131">
                  <c:v>-17811</c:v>
                </c:pt>
                <c:pt idx="132">
                  <c:v>-17806</c:v>
                </c:pt>
                <c:pt idx="133">
                  <c:v>-17607</c:v>
                </c:pt>
                <c:pt idx="134">
                  <c:v>-17308</c:v>
                </c:pt>
                <c:pt idx="135">
                  <c:v>-17305</c:v>
                </c:pt>
                <c:pt idx="136">
                  <c:v>-17125</c:v>
                </c:pt>
                <c:pt idx="137">
                  <c:v>-16893</c:v>
                </c:pt>
                <c:pt idx="138">
                  <c:v>-16835</c:v>
                </c:pt>
                <c:pt idx="139">
                  <c:v>-16217</c:v>
                </c:pt>
                <c:pt idx="140">
                  <c:v>-16214</c:v>
                </c:pt>
                <c:pt idx="141">
                  <c:v>-16153</c:v>
                </c:pt>
                <c:pt idx="142">
                  <c:v>-15691</c:v>
                </c:pt>
                <c:pt idx="143">
                  <c:v>-15688</c:v>
                </c:pt>
                <c:pt idx="144">
                  <c:v>-15674</c:v>
                </c:pt>
                <c:pt idx="145">
                  <c:v>-15666</c:v>
                </c:pt>
                <c:pt idx="146">
                  <c:v>-15663</c:v>
                </c:pt>
                <c:pt idx="147">
                  <c:v>-15162</c:v>
                </c:pt>
                <c:pt idx="148">
                  <c:v>-15151</c:v>
                </c:pt>
                <c:pt idx="149">
                  <c:v>-14734</c:v>
                </c:pt>
                <c:pt idx="150">
                  <c:v>-14544</c:v>
                </c:pt>
                <c:pt idx="151">
                  <c:v>-14057</c:v>
                </c:pt>
                <c:pt idx="152">
                  <c:v>-13903</c:v>
                </c:pt>
                <c:pt idx="153">
                  <c:v>-13755</c:v>
                </c:pt>
                <c:pt idx="154">
                  <c:v>-13198</c:v>
                </c:pt>
                <c:pt idx="155">
                  <c:v>-12711</c:v>
                </c:pt>
                <c:pt idx="156">
                  <c:v>-12700</c:v>
                </c:pt>
                <c:pt idx="157">
                  <c:v>-12196</c:v>
                </c:pt>
                <c:pt idx="158">
                  <c:v>-12166</c:v>
                </c:pt>
                <c:pt idx="159">
                  <c:v>-12152</c:v>
                </c:pt>
                <c:pt idx="160">
                  <c:v>-12053</c:v>
                </c:pt>
                <c:pt idx="161">
                  <c:v>-11651</c:v>
                </c:pt>
                <c:pt idx="162">
                  <c:v>-11080</c:v>
                </c:pt>
                <c:pt idx="163">
                  <c:v>-10624</c:v>
                </c:pt>
                <c:pt idx="164">
                  <c:v>-10621</c:v>
                </c:pt>
                <c:pt idx="165">
                  <c:v>-10602</c:v>
                </c:pt>
                <c:pt idx="166">
                  <c:v>-10596</c:v>
                </c:pt>
                <c:pt idx="167">
                  <c:v>-10585</c:v>
                </c:pt>
                <c:pt idx="168">
                  <c:v>-10582</c:v>
                </c:pt>
                <c:pt idx="169">
                  <c:v>-10577</c:v>
                </c:pt>
                <c:pt idx="170">
                  <c:v>-10563</c:v>
                </c:pt>
                <c:pt idx="171">
                  <c:v>-10562</c:v>
                </c:pt>
                <c:pt idx="172">
                  <c:v>-10059</c:v>
                </c:pt>
                <c:pt idx="173">
                  <c:v>-10053</c:v>
                </c:pt>
                <c:pt idx="174">
                  <c:v>-9824</c:v>
                </c:pt>
                <c:pt idx="175">
                  <c:v>-9818</c:v>
                </c:pt>
                <c:pt idx="176">
                  <c:v>-9799</c:v>
                </c:pt>
                <c:pt idx="177">
                  <c:v>-9796</c:v>
                </c:pt>
                <c:pt idx="178">
                  <c:v>-7966</c:v>
                </c:pt>
                <c:pt idx="179">
                  <c:v>-7907</c:v>
                </c:pt>
                <c:pt idx="180">
                  <c:v>-7865</c:v>
                </c:pt>
                <c:pt idx="181">
                  <c:v>-7818</c:v>
                </c:pt>
                <c:pt idx="182">
                  <c:v>-7731</c:v>
                </c:pt>
                <c:pt idx="183">
                  <c:v>-7714</c:v>
                </c:pt>
                <c:pt idx="184">
                  <c:v>-7711</c:v>
                </c:pt>
                <c:pt idx="185">
                  <c:v>-7686</c:v>
                </c:pt>
                <c:pt idx="186">
                  <c:v>-7644</c:v>
                </c:pt>
                <c:pt idx="187">
                  <c:v>-7608</c:v>
                </c:pt>
                <c:pt idx="188">
                  <c:v>-7599</c:v>
                </c:pt>
                <c:pt idx="189">
                  <c:v>-7451</c:v>
                </c:pt>
                <c:pt idx="190">
                  <c:v>-7272</c:v>
                </c:pt>
                <c:pt idx="191">
                  <c:v>-7146</c:v>
                </c:pt>
                <c:pt idx="192">
                  <c:v>-7079</c:v>
                </c:pt>
                <c:pt idx="193">
                  <c:v>-7051</c:v>
                </c:pt>
                <c:pt idx="194">
                  <c:v>-6858</c:v>
                </c:pt>
                <c:pt idx="195">
                  <c:v>-6637</c:v>
                </c:pt>
                <c:pt idx="196">
                  <c:v>-6511</c:v>
                </c:pt>
                <c:pt idx="197">
                  <c:v>-6373</c:v>
                </c:pt>
                <c:pt idx="198">
                  <c:v>-6010</c:v>
                </c:pt>
                <c:pt idx="199">
                  <c:v>-5996</c:v>
                </c:pt>
                <c:pt idx="200">
                  <c:v>-5988</c:v>
                </c:pt>
                <c:pt idx="201">
                  <c:v>-5971</c:v>
                </c:pt>
                <c:pt idx="202">
                  <c:v>-5898</c:v>
                </c:pt>
                <c:pt idx="203">
                  <c:v>-5736</c:v>
                </c:pt>
                <c:pt idx="204">
                  <c:v>-5714</c:v>
                </c:pt>
                <c:pt idx="205">
                  <c:v>-5700</c:v>
                </c:pt>
                <c:pt idx="206">
                  <c:v>-5616</c:v>
                </c:pt>
                <c:pt idx="207">
                  <c:v>-5576</c:v>
                </c:pt>
                <c:pt idx="208">
                  <c:v>-5490</c:v>
                </c:pt>
                <c:pt idx="209">
                  <c:v>-5490</c:v>
                </c:pt>
                <c:pt idx="210">
                  <c:v>-5487</c:v>
                </c:pt>
                <c:pt idx="211">
                  <c:v>-5487</c:v>
                </c:pt>
                <c:pt idx="212">
                  <c:v>-5473</c:v>
                </c:pt>
                <c:pt idx="213">
                  <c:v>-5473</c:v>
                </c:pt>
                <c:pt idx="214">
                  <c:v>-5470</c:v>
                </c:pt>
                <c:pt idx="215">
                  <c:v>-5470</c:v>
                </c:pt>
                <c:pt idx="216">
                  <c:v>-5467</c:v>
                </c:pt>
                <c:pt idx="217">
                  <c:v>-5465</c:v>
                </c:pt>
                <c:pt idx="218">
                  <c:v>-5465</c:v>
                </c:pt>
                <c:pt idx="219">
                  <c:v>-5454</c:v>
                </c:pt>
                <c:pt idx="220">
                  <c:v>-5454</c:v>
                </c:pt>
                <c:pt idx="221">
                  <c:v>-5442</c:v>
                </c:pt>
                <c:pt idx="222">
                  <c:v>-5037</c:v>
                </c:pt>
                <c:pt idx="223">
                  <c:v>-4639</c:v>
                </c:pt>
                <c:pt idx="224">
                  <c:v>-4639</c:v>
                </c:pt>
                <c:pt idx="225">
                  <c:v>-4639</c:v>
                </c:pt>
                <c:pt idx="226">
                  <c:v>-4589</c:v>
                </c:pt>
                <c:pt idx="227">
                  <c:v>-4589</c:v>
                </c:pt>
                <c:pt idx="228">
                  <c:v>-4581</c:v>
                </c:pt>
                <c:pt idx="229">
                  <c:v>-4553</c:v>
                </c:pt>
                <c:pt idx="230">
                  <c:v>-4553</c:v>
                </c:pt>
                <c:pt idx="231">
                  <c:v>-4511</c:v>
                </c:pt>
                <c:pt idx="232">
                  <c:v>-4511</c:v>
                </c:pt>
                <c:pt idx="233">
                  <c:v>-4511</c:v>
                </c:pt>
                <c:pt idx="234">
                  <c:v>-4407</c:v>
                </c:pt>
                <c:pt idx="235">
                  <c:v>-4407</c:v>
                </c:pt>
                <c:pt idx="236">
                  <c:v>-4385</c:v>
                </c:pt>
                <c:pt idx="237">
                  <c:v>-4385</c:v>
                </c:pt>
                <c:pt idx="238">
                  <c:v>-4150</c:v>
                </c:pt>
                <c:pt idx="239">
                  <c:v>-4147</c:v>
                </c:pt>
                <c:pt idx="240">
                  <c:v>-4147</c:v>
                </c:pt>
                <c:pt idx="241">
                  <c:v>-4147</c:v>
                </c:pt>
                <c:pt idx="242">
                  <c:v>-3940</c:v>
                </c:pt>
                <c:pt idx="243">
                  <c:v>-3870</c:v>
                </c:pt>
                <c:pt idx="244">
                  <c:v>-3839</c:v>
                </c:pt>
                <c:pt idx="245">
                  <c:v>-3747</c:v>
                </c:pt>
                <c:pt idx="246">
                  <c:v>-3590</c:v>
                </c:pt>
                <c:pt idx="247">
                  <c:v>-3402</c:v>
                </c:pt>
                <c:pt idx="248">
                  <c:v>-3377</c:v>
                </c:pt>
                <c:pt idx="249">
                  <c:v>-3361</c:v>
                </c:pt>
                <c:pt idx="250">
                  <c:v>-3360</c:v>
                </c:pt>
                <c:pt idx="251">
                  <c:v>-3358</c:v>
                </c:pt>
                <c:pt idx="252">
                  <c:v>-3349</c:v>
                </c:pt>
                <c:pt idx="253">
                  <c:v>-3346</c:v>
                </c:pt>
                <c:pt idx="254">
                  <c:v>-3345.5</c:v>
                </c:pt>
                <c:pt idx="255">
                  <c:v>-3341</c:v>
                </c:pt>
                <c:pt idx="256">
                  <c:v>-3335</c:v>
                </c:pt>
                <c:pt idx="257">
                  <c:v>-3333</c:v>
                </c:pt>
                <c:pt idx="258">
                  <c:v>-3324</c:v>
                </c:pt>
                <c:pt idx="259">
                  <c:v>-3274</c:v>
                </c:pt>
                <c:pt idx="260">
                  <c:v>-3251</c:v>
                </c:pt>
                <c:pt idx="261">
                  <c:v>-3212</c:v>
                </c:pt>
                <c:pt idx="262">
                  <c:v>-3210</c:v>
                </c:pt>
                <c:pt idx="263">
                  <c:v>-3173</c:v>
                </c:pt>
                <c:pt idx="264">
                  <c:v>-3167</c:v>
                </c:pt>
                <c:pt idx="265">
                  <c:v>-3167</c:v>
                </c:pt>
                <c:pt idx="266">
                  <c:v>-3145</c:v>
                </c:pt>
                <c:pt idx="267">
                  <c:v>-3142</c:v>
                </c:pt>
                <c:pt idx="268">
                  <c:v>-3126</c:v>
                </c:pt>
                <c:pt idx="269">
                  <c:v>-3126</c:v>
                </c:pt>
                <c:pt idx="270">
                  <c:v>-3126</c:v>
                </c:pt>
                <c:pt idx="271">
                  <c:v>-3114</c:v>
                </c:pt>
                <c:pt idx="272">
                  <c:v>-3100</c:v>
                </c:pt>
                <c:pt idx="273">
                  <c:v>-3098</c:v>
                </c:pt>
                <c:pt idx="274">
                  <c:v>-3097</c:v>
                </c:pt>
                <c:pt idx="275">
                  <c:v>-3094</c:v>
                </c:pt>
                <c:pt idx="276">
                  <c:v>-3083</c:v>
                </c:pt>
                <c:pt idx="277">
                  <c:v>-3078</c:v>
                </c:pt>
                <c:pt idx="278">
                  <c:v>-3059.5</c:v>
                </c:pt>
                <c:pt idx="279">
                  <c:v>-3017</c:v>
                </c:pt>
                <c:pt idx="280">
                  <c:v>-3017</c:v>
                </c:pt>
                <c:pt idx="281">
                  <c:v>-3017</c:v>
                </c:pt>
                <c:pt idx="282">
                  <c:v>-2924</c:v>
                </c:pt>
                <c:pt idx="283">
                  <c:v>-2924</c:v>
                </c:pt>
                <c:pt idx="284">
                  <c:v>-2921</c:v>
                </c:pt>
                <c:pt idx="285">
                  <c:v>-2919</c:v>
                </c:pt>
                <c:pt idx="286">
                  <c:v>-2894</c:v>
                </c:pt>
                <c:pt idx="287">
                  <c:v>-2868</c:v>
                </c:pt>
                <c:pt idx="288">
                  <c:v>-2865</c:v>
                </c:pt>
                <c:pt idx="289">
                  <c:v>-2860</c:v>
                </c:pt>
                <c:pt idx="290">
                  <c:v>-2821</c:v>
                </c:pt>
                <c:pt idx="291">
                  <c:v>-2819</c:v>
                </c:pt>
                <c:pt idx="292">
                  <c:v>-2818</c:v>
                </c:pt>
                <c:pt idx="293">
                  <c:v>-2809</c:v>
                </c:pt>
                <c:pt idx="294">
                  <c:v>-2793</c:v>
                </c:pt>
                <c:pt idx="295">
                  <c:v>-2790</c:v>
                </c:pt>
                <c:pt idx="296">
                  <c:v>-2790</c:v>
                </c:pt>
                <c:pt idx="297">
                  <c:v>-2790</c:v>
                </c:pt>
                <c:pt idx="298">
                  <c:v>-2790</c:v>
                </c:pt>
                <c:pt idx="299">
                  <c:v>-2753</c:v>
                </c:pt>
                <c:pt idx="300">
                  <c:v>-2725</c:v>
                </c:pt>
                <c:pt idx="301">
                  <c:v>-2647</c:v>
                </c:pt>
                <c:pt idx="302">
                  <c:v>-2644</c:v>
                </c:pt>
                <c:pt idx="303">
                  <c:v>-2638</c:v>
                </c:pt>
                <c:pt idx="304">
                  <c:v>-2616</c:v>
                </c:pt>
                <c:pt idx="305">
                  <c:v>-2616</c:v>
                </c:pt>
                <c:pt idx="306">
                  <c:v>-2616</c:v>
                </c:pt>
                <c:pt idx="307">
                  <c:v>-2616</c:v>
                </c:pt>
                <c:pt idx="308">
                  <c:v>-2613</c:v>
                </c:pt>
                <c:pt idx="309">
                  <c:v>-2605</c:v>
                </c:pt>
                <c:pt idx="310">
                  <c:v>-2605</c:v>
                </c:pt>
                <c:pt idx="311">
                  <c:v>-2605</c:v>
                </c:pt>
                <c:pt idx="312">
                  <c:v>-2577</c:v>
                </c:pt>
                <c:pt idx="313">
                  <c:v>-2550</c:v>
                </c:pt>
                <c:pt idx="314">
                  <c:v>-2527</c:v>
                </c:pt>
                <c:pt idx="315">
                  <c:v>-2513</c:v>
                </c:pt>
                <c:pt idx="316">
                  <c:v>-2512.5</c:v>
                </c:pt>
                <c:pt idx="317">
                  <c:v>-2496</c:v>
                </c:pt>
                <c:pt idx="318">
                  <c:v>-2494</c:v>
                </c:pt>
                <c:pt idx="319">
                  <c:v>-2491</c:v>
                </c:pt>
                <c:pt idx="320">
                  <c:v>-2485</c:v>
                </c:pt>
                <c:pt idx="321">
                  <c:v>-2468</c:v>
                </c:pt>
                <c:pt idx="322">
                  <c:v>-2454</c:v>
                </c:pt>
                <c:pt idx="323">
                  <c:v>-2452</c:v>
                </c:pt>
                <c:pt idx="324">
                  <c:v>-2426</c:v>
                </c:pt>
                <c:pt idx="325">
                  <c:v>-2407</c:v>
                </c:pt>
                <c:pt idx="326">
                  <c:v>-2323</c:v>
                </c:pt>
                <c:pt idx="327">
                  <c:v>-2281</c:v>
                </c:pt>
                <c:pt idx="328">
                  <c:v>-2252</c:v>
                </c:pt>
                <c:pt idx="329">
                  <c:v>-2241</c:v>
                </c:pt>
                <c:pt idx="330">
                  <c:v>-2189</c:v>
                </c:pt>
                <c:pt idx="331">
                  <c:v>-2189</c:v>
                </c:pt>
                <c:pt idx="332">
                  <c:v>-2189</c:v>
                </c:pt>
                <c:pt idx="333">
                  <c:v>-2096</c:v>
                </c:pt>
                <c:pt idx="334">
                  <c:v>-2074</c:v>
                </c:pt>
                <c:pt idx="335">
                  <c:v>-2074</c:v>
                </c:pt>
                <c:pt idx="336">
                  <c:v>-2043</c:v>
                </c:pt>
                <c:pt idx="337">
                  <c:v>-2043</c:v>
                </c:pt>
                <c:pt idx="338">
                  <c:v>-2012</c:v>
                </c:pt>
                <c:pt idx="339">
                  <c:v>-1948</c:v>
                </c:pt>
                <c:pt idx="340">
                  <c:v>-1945</c:v>
                </c:pt>
                <c:pt idx="341">
                  <c:v>-1830</c:v>
                </c:pt>
                <c:pt idx="342">
                  <c:v>-1797</c:v>
                </c:pt>
                <c:pt idx="343">
                  <c:v>-1794</c:v>
                </c:pt>
                <c:pt idx="344">
                  <c:v>-1780</c:v>
                </c:pt>
                <c:pt idx="345">
                  <c:v>-1769</c:v>
                </c:pt>
                <c:pt idx="346">
                  <c:v>-1741</c:v>
                </c:pt>
                <c:pt idx="347">
                  <c:v>-1724</c:v>
                </c:pt>
                <c:pt idx="348">
                  <c:v>-1724</c:v>
                </c:pt>
                <c:pt idx="349">
                  <c:v>-1724</c:v>
                </c:pt>
                <c:pt idx="350">
                  <c:v>-1724</c:v>
                </c:pt>
                <c:pt idx="351">
                  <c:v>-1724</c:v>
                </c:pt>
                <c:pt idx="352">
                  <c:v>-1674</c:v>
                </c:pt>
                <c:pt idx="353">
                  <c:v>-1649</c:v>
                </c:pt>
                <c:pt idx="354">
                  <c:v>-1638</c:v>
                </c:pt>
                <c:pt idx="355">
                  <c:v>-1581</c:v>
                </c:pt>
                <c:pt idx="356">
                  <c:v>-1570</c:v>
                </c:pt>
                <c:pt idx="357">
                  <c:v>-1474</c:v>
                </c:pt>
                <c:pt idx="358">
                  <c:v>-1344</c:v>
                </c:pt>
                <c:pt idx="359">
                  <c:v>-1338</c:v>
                </c:pt>
                <c:pt idx="360">
                  <c:v>-1330</c:v>
                </c:pt>
                <c:pt idx="361">
                  <c:v>-1319</c:v>
                </c:pt>
                <c:pt idx="362">
                  <c:v>-1313</c:v>
                </c:pt>
                <c:pt idx="363">
                  <c:v>-1215</c:v>
                </c:pt>
                <c:pt idx="364">
                  <c:v>-1205</c:v>
                </c:pt>
                <c:pt idx="365">
                  <c:v>-1201</c:v>
                </c:pt>
                <c:pt idx="366">
                  <c:v>-1176</c:v>
                </c:pt>
                <c:pt idx="367">
                  <c:v>-1109</c:v>
                </c:pt>
                <c:pt idx="368">
                  <c:v>-1050</c:v>
                </c:pt>
                <c:pt idx="369">
                  <c:v>-1016</c:v>
                </c:pt>
                <c:pt idx="370">
                  <c:v>-997</c:v>
                </c:pt>
                <c:pt idx="371">
                  <c:v>-994</c:v>
                </c:pt>
                <c:pt idx="372">
                  <c:v>-988</c:v>
                </c:pt>
                <c:pt idx="373">
                  <c:v>-936</c:v>
                </c:pt>
                <c:pt idx="374">
                  <c:v>-882</c:v>
                </c:pt>
                <c:pt idx="375">
                  <c:v>-834</c:v>
                </c:pt>
                <c:pt idx="376">
                  <c:v>-820</c:v>
                </c:pt>
                <c:pt idx="377">
                  <c:v>-793</c:v>
                </c:pt>
                <c:pt idx="378">
                  <c:v>-792</c:v>
                </c:pt>
                <c:pt idx="379">
                  <c:v>-778</c:v>
                </c:pt>
                <c:pt idx="380">
                  <c:v>-776</c:v>
                </c:pt>
                <c:pt idx="381">
                  <c:v>-765</c:v>
                </c:pt>
                <c:pt idx="382">
                  <c:v>-765</c:v>
                </c:pt>
                <c:pt idx="383">
                  <c:v>-753</c:v>
                </c:pt>
                <c:pt idx="384">
                  <c:v>-733</c:v>
                </c:pt>
                <c:pt idx="385">
                  <c:v>-733</c:v>
                </c:pt>
                <c:pt idx="386">
                  <c:v>-717</c:v>
                </c:pt>
                <c:pt idx="387">
                  <c:v>-708</c:v>
                </c:pt>
                <c:pt idx="388">
                  <c:v>-706</c:v>
                </c:pt>
                <c:pt idx="389">
                  <c:v>-703</c:v>
                </c:pt>
                <c:pt idx="390">
                  <c:v>-688</c:v>
                </c:pt>
                <c:pt idx="391">
                  <c:v>-688</c:v>
                </c:pt>
                <c:pt idx="392">
                  <c:v>-680</c:v>
                </c:pt>
                <c:pt idx="393">
                  <c:v>-680</c:v>
                </c:pt>
                <c:pt idx="394">
                  <c:v>-667</c:v>
                </c:pt>
                <c:pt idx="395">
                  <c:v>-666</c:v>
                </c:pt>
                <c:pt idx="396">
                  <c:v>-658</c:v>
                </c:pt>
                <c:pt idx="397">
                  <c:v>-591</c:v>
                </c:pt>
                <c:pt idx="398">
                  <c:v>-559</c:v>
                </c:pt>
                <c:pt idx="399">
                  <c:v>-558</c:v>
                </c:pt>
                <c:pt idx="400">
                  <c:v>-532</c:v>
                </c:pt>
                <c:pt idx="401">
                  <c:v>-488</c:v>
                </c:pt>
                <c:pt idx="402">
                  <c:v>-485</c:v>
                </c:pt>
                <c:pt idx="403">
                  <c:v>-467</c:v>
                </c:pt>
                <c:pt idx="404">
                  <c:v>-467</c:v>
                </c:pt>
                <c:pt idx="405">
                  <c:v>-467</c:v>
                </c:pt>
                <c:pt idx="406">
                  <c:v>-451</c:v>
                </c:pt>
                <c:pt idx="407">
                  <c:v>-445</c:v>
                </c:pt>
                <c:pt idx="408">
                  <c:v>-443</c:v>
                </c:pt>
                <c:pt idx="409">
                  <c:v>-443</c:v>
                </c:pt>
                <c:pt idx="410">
                  <c:v>-443</c:v>
                </c:pt>
                <c:pt idx="411">
                  <c:v>-437</c:v>
                </c:pt>
                <c:pt idx="412">
                  <c:v>-415</c:v>
                </c:pt>
                <c:pt idx="413">
                  <c:v>-414</c:v>
                </c:pt>
                <c:pt idx="414">
                  <c:v>-414</c:v>
                </c:pt>
                <c:pt idx="415">
                  <c:v>-401</c:v>
                </c:pt>
                <c:pt idx="416">
                  <c:v>-400</c:v>
                </c:pt>
                <c:pt idx="417">
                  <c:v>-398</c:v>
                </c:pt>
                <c:pt idx="418">
                  <c:v>-398</c:v>
                </c:pt>
                <c:pt idx="419">
                  <c:v>-397</c:v>
                </c:pt>
                <c:pt idx="420">
                  <c:v>-387</c:v>
                </c:pt>
                <c:pt idx="421">
                  <c:v>-361</c:v>
                </c:pt>
                <c:pt idx="422">
                  <c:v>-356</c:v>
                </c:pt>
                <c:pt idx="423">
                  <c:v>-336</c:v>
                </c:pt>
                <c:pt idx="424">
                  <c:v>-252</c:v>
                </c:pt>
                <c:pt idx="425">
                  <c:v>-211</c:v>
                </c:pt>
                <c:pt idx="426">
                  <c:v>-208</c:v>
                </c:pt>
                <c:pt idx="427">
                  <c:v>-137</c:v>
                </c:pt>
                <c:pt idx="428">
                  <c:v>-129</c:v>
                </c:pt>
                <c:pt idx="429">
                  <c:v>-73</c:v>
                </c:pt>
                <c:pt idx="430">
                  <c:v>-14</c:v>
                </c:pt>
                <c:pt idx="431">
                  <c:v>-8</c:v>
                </c:pt>
                <c:pt idx="432">
                  <c:v>0</c:v>
                </c:pt>
                <c:pt idx="433">
                  <c:v>83</c:v>
                </c:pt>
                <c:pt idx="434">
                  <c:v>117</c:v>
                </c:pt>
                <c:pt idx="435">
                  <c:v>128</c:v>
                </c:pt>
                <c:pt idx="436">
                  <c:v>128</c:v>
                </c:pt>
                <c:pt idx="437">
                  <c:v>140</c:v>
                </c:pt>
                <c:pt idx="438">
                  <c:v>178</c:v>
                </c:pt>
                <c:pt idx="439">
                  <c:v>209</c:v>
                </c:pt>
                <c:pt idx="440">
                  <c:v>302</c:v>
                </c:pt>
                <c:pt idx="441">
                  <c:v>318</c:v>
                </c:pt>
                <c:pt idx="442">
                  <c:v>343</c:v>
                </c:pt>
                <c:pt idx="443">
                  <c:v>343</c:v>
                </c:pt>
                <c:pt idx="444">
                  <c:v>360</c:v>
                </c:pt>
                <c:pt idx="445">
                  <c:v>361</c:v>
                </c:pt>
                <c:pt idx="446">
                  <c:v>363</c:v>
                </c:pt>
                <c:pt idx="447">
                  <c:v>389</c:v>
                </c:pt>
                <c:pt idx="448">
                  <c:v>400</c:v>
                </c:pt>
                <c:pt idx="449">
                  <c:v>402</c:v>
                </c:pt>
                <c:pt idx="450">
                  <c:v>403</c:v>
                </c:pt>
                <c:pt idx="451">
                  <c:v>430</c:v>
                </c:pt>
                <c:pt idx="452">
                  <c:v>492</c:v>
                </c:pt>
                <c:pt idx="453">
                  <c:v>492</c:v>
                </c:pt>
                <c:pt idx="454">
                  <c:v>492</c:v>
                </c:pt>
                <c:pt idx="455">
                  <c:v>512</c:v>
                </c:pt>
                <c:pt idx="456">
                  <c:v>564</c:v>
                </c:pt>
                <c:pt idx="457">
                  <c:v>581</c:v>
                </c:pt>
                <c:pt idx="458">
                  <c:v>592</c:v>
                </c:pt>
                <c:pt idx="459">
                  <c:v>604</c:v>
                </c:pt>
                <c:pt idx="460">
                  <c:v>620</c:v>
                </c:pt>
                <c:pt idx="461">
                  <c:v>621</c:v>
                </c:pt>
                <c:pt idx="462">
                  <c:v>651</c:v>
                </c:pt>
                <c:pt idx="463">
                  <c:v>665</c:v>
                </c:pt>
                <c:pt idx="464">
                  <c:v>679</c:v>
                </c:pt>
                <c:pt idx="465">
                  <c:v>707</c:v>
                </c:pt>
                <c:pt idx="466">
                  <c:v>707</c:v>
                </c:pt>
                <c:pt idx="467">
                  <c:v>707</c:v>
                </c:pt>
                <c:pt idx="468">
                  <c:v>707</c:v>
                </c:pt>
                <c:pt idx="469">
                  <c:v>735</c:v>
                </c:pt>
                <c:pt idx="470">
                  <c:v>783</c:v>
                </c:pt>
                <c:pt idx="471">
                  <c:v>814</c:v>
                </c:pt>
                <c:pt idx="472">
                  <c:v>830</c:v>
                </c:pt>
                <c:pt idx="473">
                  <c:v>878</c:v>
                </c:pt>
                <c:pt idx="474">
                  <c:v>878</c:v>
                </c:pt>
                <c:pt idx="475">
                  <c:v>878</c:v>
                </c:pt>
                <c:pt idx="476">
                  <c:v>897</c:v>
                </c:pt>
                <c:pt idx="477">
                  <c:v>903</c:v>
                </c:pt>
                <c:pt idx="478">
                  <c:v>911</c:v>
                </c:pt>
                <c:pt idx="479">
                  <c:v>912</c:v>
                </c:pt>
                <c:pt idx="480">
                  <c:v>953</c:v>
                </c:pt>
                <c:pt idx="481">
                  <c:v>984</c:v>
                </c:pt>
                <c:pt idx="482">
                  <c:v>998</c:v>
                </c:pt>
                <c:pt idx="483">
                  <c:v>1006</c:v>
                </c:pt>
                <c:pt idx="484">
                  <c:v>1021</c:v>
                </c:pt>
                <c:pt idx="485">
                  <c:v>1102</c:v>
                </c:pt>
                <c:pt idx="486">
                  <c:v>1107</c:v>
                </c:pt>
                <c:pt idx="487">
                  <c:v>1110</c:v>
                </c:pt>
                <c:pt idx="488">
                  <c:v>1110</c:v>
                </c:pt>
                <c:pt idx="489">
                  <c:v>1110</c:v>
                </c:pt>
                <c:pt idx="490">
                  <c:v>1119</c:v>
                </c:pt>
                <c:pt idx="491">
                  <c:v>1122</c:v>
                </c:pt>
                <c:pt idx="492">
                  <c:v>1125</c:v>
                </c:pt>
                <c:pt idx="493">
                  <c:v>1146</c:v>
                </c:pt>
                <c:pt idx="494">
                  <c:v>1147</c:v>
                </c:pt>
                <c:pt idx="495">
                  <c:v>1150</c:v>
                </c:pt>
                <c:pt idx="496">
                  <c:v>1155</c:v>
                </c:pt>
                <c:pt idx="497">
                  <c:v>1163</c:v>
                </c:pt>
                <c:pt idx="498">
                  <c:v>1174</c:v>
                </c:pt>
                <c:pt idx="499">
                  <c:v>1174</c:v>
                </c:pt>
                <c:pt idx="500">
                  <c:v>1188</c:v>
                </c:pt>
                <c:pt idx="501">
                  <c:v>1191</c:v>
                </c:pt>
                <c:pt idx="502">
                  <c:v>1202</c:v>
                </c:pt>
                <c:pt idx="503">
                  <c:v>1219.5</c:v>
                </c:pt>
                <c:pt idx="504">
                  <c:v>1269</c:v>
                </c:pt>
                <c:pt idx="505">
                  <c:v>1278</c:v>
                </c:pt>
                <c:pt idx="506">
                  <c:v>1309</c:v>
                </c:pt>
                <c:pt idx="507">
                  <c:v>1339</c:v>
                </c:pt>
                <c:pt idx="508">
                  <c:v>1345</c:v>
                </c:pt>
                <c:pt idx="509">
                  <c:v>1359</c:v>
                </c:pt>
                <c:pt idx="510">
                  <c:v>1364</c:v>
                </c:pt>
                <c:pt idx="511">
                  <c:v>1365</c:v>
                </c:pt>
                <c:pt idx="512">
                  <c:v>1378</c:v>
                </c:pt>
                <c:pt idx="513">
                  <c:v>1384</c:v>
                </c:pt>
                <c:pt idx="514">
                  <c:v>1406</c:v>
                </c:pt>
                <c:pt idx="515">
                  <c:v>1437</c:v>
                </c:pt>
                <c:pt idx="516">
                  <c:v>1465</c:v>
                </c:pt>
                <c:pt idx="517">
                  <c:v>1465</c:v>
                </c:pt>
                <c:pt idx="518">
                  <c:v>1490</c:v>
                </c:pt>
                <c:pt idx="519">
                  <c:v>1521</c:v>
                </c:pt>
                <c:pt idx="520">
                  <c:v>1591</c:v>
                </c:pt>
                <c:pt idx="521">
                  <c:v>1611</c:v>
                </c:pt>
                <c:pt idx="522">
                  <c:v>1638</c:v>
                </c:pt>
                <c:pt idx="523">
                  <c:v>1641</c:v>
                </c:pt>
                <c:pt idx="524">
                  <c:v>1641</c:v>
                </c:pt>
                <c:pt idx="525">
                  <c:v>1645</c:v>
                </c:pt>
                <c:pt idx="526">
                  <c:v>1653</c:v>
                </c:pt>
                <c:pt idx="527">
                  <c:v>1745</c:v>
                </c:pt>
                <c:pt idx="528">
                  <c:v>1753</c:v>
                </c:pt>
                <c:pt idx="529">
                  <c:v>1798</c:v>
                </c:pt>
                <c:pt idx="530">
                  <c:v>1823</c:v>
                </c:pt>
                <c:pt idx="531">
                  <c:v>1860</c:v>
                </c:pt>
                <c:pt idx="532">
                  <c:v>1863</c:v>
                </c:pt>
                <c:pt idx="533">
                  <c:v>1863</c:v>
                </c:pt>
                <c:pt idx="534">
                  <c:v>1882</c:v>
                </c:pt>
                <c:pt idx="535">
                  <c:v>1885</c:v>
                </c:pt>
                <c:pt idx="536">
                  <c:v>1887</c:v>
                </c:pt>
                <c:pt idx="537">
                  <c:v>1910</c:v>
                </c:pt>
                <c:pt idx="538">
                  <c:v>1913</c:v>
                </c:pt>
                <c:pt idx="539">
                  <c:v>1947</c:v>
                </c:pt>
                <c:pt idx="540">
                  <c:v>1949</c:v>
                </c:pt>
                <c:pt idx="541">
                  <c:v>1967</c:v>
                </c:pt>
                <c:pt idx="542">
                  <c:v>1972</c:v>
                </c:pt>
                <c:pt idx="543">
                  <c:v>1983</c:v>
                </c:pt>
                <c:pt idx="544">
                  <c:v>1997</c:v>
                </c:pt>
                <c:pt idx="545">
                  <c:v>2006</c:v>
                </c:pt>
                <c:pt idx="546">
                  <c:v>2014</c:v>
                </c:pt>
                <c:pt idx="547">
                  <c:v>2030</c:v>
                </c:pt>
                <c:pt idx="548">
                  <c:v>2033</c:v>
                </c:pt>
                <c:pt idx="549">
                  <c:v>2061</c:v>
                </c:pt>
                <c:pt idx="550">
                  <c:v>2067</c:v>
                </c:pt>
                <c:pt idx="551">
                  <c:v>2081</c:v>
                </c:pt>
                <c:pt idx="552">
                  <c:v>2097</c:v>
                </c:pt>
                <c:pt idx="553">
                  <c:v>2097</c:v>
                </c:pt>
                <c:pt idx="554">
                  <c:v>2100</c:v>
                </c:pt>
                <c:pt idx="555">
                  <c:v>2139</c:v>
                </c:pt>
                <c:pt idx="556">
                  <c:v>2167</c:v>
                </c:pt>
                <c:pt idx="557">
                  <c:v>2188</c:v>
                </c:pt>
                <c:pt idx="558">
                  <c:v>2190</c:v>
                </c:pt>
                <c:pt idx="559">
                  <c:v>2207</c:v>
                </c:pt>
                <c:pt idx="560">
                  <c:v>2223</c:v>
                </c:pt>
                <c:pt idx="561">
                  <c:v>2223</c:v>
                </c:pt>
                <c:pt idx="562">
                  <c:v>2268</c:v>
                </c:pt>
                <c:pt idx="563">
                  <c:v>2280</c:v>
                </c:pt>
                <c:pt idx="564">
                  <c:v>2296</c:v>
                </c:pt>
                <c:pt idx="565">
                  <c:v>2296</c:v>
                </c:pt>
                <c:pt idx="566">
                  <c:v>2296</c:v>
                </c:pt>
                <c:pt idx="567">
                  <c:v>2335</c:v>
                </c:pt>
                <c:pt idx="568">
                  <c:v>2335</c:v>
                </c:pt>
                <c:pt idx="569">
                  <c:v>2344</c:v>
                </c:pt>
                <c:pt idx="570">
                  <c:v>2349</c:v>
                </c:pt>
                <c:pt idx="571">
                  <c:v>2402</c:v>
                </c:pt>
                <c:pt idx="572">
                  <c:v>2430</c:v>
                </c:pt>
                <c:pt idx="573">
                  <c:v>2465</c:v>
                </c:pt>
                <c:pt idx="574">
                  <c:v>2497</c:v>
                </c:pt>
                <c:pt idx="575">
                  <c:v>2534</c:v>
                </c:pt>
                <c:pt idx="576">
                  <c:v>2534</c:v>
                </c:pt>
                <c:pt idx="577">
                  <c:v>2601</c:v>
                </c:pt>
                <c:pt idx="578">
                  <c:v>2601</c:v>
                </c:pt>
                <c:pt idx="579">
                  <c:v>2604</c:v>
                </c:pt>
                <c:pt idx="580">
                  <c:v>2612</c:v>
                </c:pt>
                <c:pt idx="581">
                  <c:v>2690</c:v>
                </c:pt>
                <c:pt idx="582">
                  <c:v>2750</c:v>
                </c:pt>
                <c:pt idx="583">
                  <c:v>2755</c:v>
                </c:pt>
                <c:pt idx="584">
                  <c:v>2780</c:v>
                </c:pt>
                <c:pt idx="585">
                  <c:v>2791</c:v>
                </c:pt>
                <c:pt idx="586">
                  <c:v>2823</c:v>
                </c:pt>
                <c:pt idx="587">
                  <c:v>2836</c:v>
                </c:pt>
                <c:pt idx="588">
                  <c:v>2839</c:v>
                </c:pt>
                <c:pt idx="589">
                  <c:v>2850</c:v>
                </c:pt>
                <c:pt idx="590">
                  <c:v>2859</c:v>
                </c:pt>
                <c:pt idx="591">
                  <c:v>2934</c:v>
                </c:pt>
                <c:pt idx="592">
                  <c:v>2965</c:v>
                </c:pt>
                <c:pt idx="593">
                  <c:v>2995</c:v>
                </c:pt>
                <c:pt idx="594">
                  <c:v>3015</c:v>
                </c:pt>
                <c:pt idx="595">
                  <c:v>3057</c:v>
                </c:pt>
                <c:pt idx="596">
                  <c:v>3058</c:v>
                </c:pt>
                <c:pt idx="597">
                  <c:v>3058</c:v>
                </c:pt>
                <c:pt idx="598">
                  <c:v>3069</c:v>
                </c:pt>
                <c:pt idx="599">
                  <c:v>3138</c:v>
                </c:pt>
                <c:pt idx="600">
                  <c:v>3161</c:v>
                </c:pt>
                <c:pt idx="601">
                  <c:v>3188</c:v>
                </c:pt>
                <c:pt idx="602">
                  <c:v>3240</c:v>
                </c:pt>
                <c:pt idx="603">
                  <c:v>3275</c:v>
                </c:pt>
                <c:pt idx="604">
                  <c:v>3287</c:v>
                </c:pt>
                <c:pt idx="605">
                  <c:v>3303</c:v>
                </c:pt>
                <c:pt idx="606">
                  <c:v>3303</c:v>
                </c:pt>
                <c:pt idx="607">
                  <c:v>3317</c:v>
                </c:pt>
                <c:pt idx="608">
                  <c:v>3401</c:v>
                </c:pt>
                <c:pt idx="609">
                  <c:v>3477</c:v>
                </c:pt>
                <c:pt idx="610">
                  <c:v>3483</c:v>
                </c:pt>
                <c:pt idx="611">
                  <c:v>3533</c:v>
                </c:pt>
                <c:pt idx="612">
                  <c:v>3580</c:v>
                </c:pt>
                <c:pt idx="613">
                  <c:v>3608</c:v>
                </c:pt>
                <c:pt idx="614">
                  <c:v>3756</c:v>
                </c:pt>
                <c:pt idx="615">
                  <c:v>3821</c:v>
                </c:pt>
                <c:pt idx="616">
                  <c:v>3840</c:v>
                </c:pt>
                <c:pt idx="617">
                  <c:v>3844</c:v>
                </c:pt>
                <c:pt idx="618">
                  <c:v>3883</c:v>
                </c:pt>
                <c:pt idx="619">
                  <c:v>3919</c:v>
                </c:pt>
                <c:pt idx="620">
                  <c:v>3989</c:v>
                </c:pt>
                <c:pt idx="621">
                  <c:v>4023</c:v>
                </c:pt>
                <c:pt idx="622">
                  <c:v>4059</c:v>
                </c:pt>
                <c:pt idx="623">
                  <c:v>4095</c:v>
                </c:pt>
                <c:pt idx="624">
                  <c:v>4120</c:v>
                </c:pt>
                <c:pt idx="625">
                  <c:v>4129</c:v>
                </c:pt>
                <c:pt idx="626">
                  <c:v>4179</c:v>
                </c:pt>
                <c:pt idx="627">
                  <c:v>4199</c:v>
                </c:pt>
                <c:pt idx="628">
                  <c:v>4252</c:v>
                </c:pt>
                <c:pt idx="629">
                  <c:v>4255</c:v>
                </c:pt>
                <c:pt idx="630">
                  <c:v>4261</c:v>
                </c:pt>
                <c:pt idx="631">
                  <c:v>4325</c:v>
                </c:pt>
                <c:pt idx="632">
                  <c:v>4378</c:v>
                </c:pt>
                <c:pt idx="633">
                  <c:v>4384</c:v>
                </c:pt>
                <c:pt idx="634">
                  <c:v>4400</c:v>
                </c:pt>
                <c:pt idx="635">
                  <c:v>4407</c:v>
                </c:pt>
                <c:pt idx="636">
                  <c:v>4412</c:v>
                </c:pt>
                <c:pt idx="637">
                  <c:v>4439</c:v>
                </c:pt>
                <c:pt idx="638">
                  <c:v>4470</c:v>
                </c:pt>
                <c:pt idx="639">
                  <c:v>4490</c:v>
                </c:pt>
                <c:pt idx="640">
                  <c:v>4517</c:v>
                </c:pt>
                <c:pt idx="641">
                  <c:v>4557</c:v>
                </c:pt>
                <c:pt idx="642">
                  <c:v>4585</c:v>
                </c:pt>
                <c:pt idx="643">
                  <c:v>4599</c:v>
                </c:pt>
                <c:pt idx="644">
                  <c:v>4624</c:v>
                </c:pt>
                <c:pt idx="645">
                  <c:v>4627</c:v>
                </c:pt>
                <c:pt idx="646">
                  <c:v>4632</c:v>
                </c:pt>
                <c:pt idx="647">
                  <c:v>4662</c:v>
                </c:pt>
                <c:pt idx="648">
                  <c:v>4674</c:v>
                </c:pt>
                <c:pt idx="649">
                  <c:v>4674</c:v>
                </c:pt>
                <c:pt idx="650">
                  <c:v>4692</c:v>
                </c:pt>
                <c:pt idx="651">
                  <c:v>4730</c:v>
                </c:pt>
                <c:pt idx="652">
                  <c:v>4733</c:v>
                </c:pt>
                <c:pt idx="653">
                  <c:v>4733</c:v>
                </c:pt>
                <c:pt idx="654">
                  <c:v>4750</c:v>
                </c:pt>
                <c:pt idx="655">
                  <c:v>4756</c:v>
                </c:pt>
                <c:pt idx="656">
                  <c:v>4773</c:v>
                </c:pt>
                <c:pt idx="657">
                  <c:v>4834</c:v>
                </c:pt>
                <c:pt idx="658">
                  <c:v>4870</c:v>
                </c:pt>
                <c:pt idx="659">
                  <c:v>4884</c:v>
                </c:pt>
                <c:pt idx="660">
                  <c:v>4892</c:v>
                </c:pt>
                <c:pt idx="661">
                  <c:v>4932</c:v>
                </c:pt>
                <c:pt idx="662">
                  <c:v>4938</c:v>
                </c:pt>
                <c:pt idx="663">
                  <c:v>4949</c:v>
                </c:pt>
                <c:pt idx="664">
                  <c:v>4965</c:v>
                </c:pt>
                <c:pt idx="665">
                  <c:v>4988</c:v>
                </c:pt>
                <c:pt idx="666">
                  <c:v>5007</c:v>
                </c:pt>
                <c:pt idx="667">
                  <c:v>5021</c:v>
                </c:pt>
                <c:pt idx="668">
                  <c:v>5066</c:v>
                </c:pt>
                <c:pt idx="669">
                  <c:v>5144</c:v>
                </c:pt>
                <c:pt idx="670">
                  <c:v>5144</c:v>
                </c:pt>
                <c:pt idx="671">
                  <c:v>5169</c:v>
                </c:pt>
                <c:pt idx="672">
                  <c:v>5172</c:v>
                </c:pt>
                <c:pt idx="673">
                  <c:v>5214</c:v>
                </c:pt>
                <c:pt idx="674">
                  <c:v>5214</c:v>
                </c:pt>
                <c:pt idx="675">
                  <c:v>5215</c:v>
                </c:pt>
                <c:pt idx="676">
                  <c:v>5251</c:v>
                </c:pt>
                <c:pt idx="677">
                  <c:v>5254</c:v>
                </c:pt>
                <c:pt idx="678">
                  <c:v>5284</c:v>
                </c:pt>
                <c:pt idx="679">
                  <c:v>5284</c:v>
                </c:pt>
                <c:pt idx="680">
                  <c:v>5284</c:v>
                </c:pt>
                <c:pt idx="681">
                  <c:v>5324</c:v>
                </c:pt>
                <c:pt idx="682">
                  <c:v>5345</c:v>
                </c:pt>
                <c:pt idx="683">
                  <c:v>5390</c:v>
                </c:pt>
                <c:pt idx="684">
                  <c:v>5416</c:v>
                </c:pt>
                <c:pt idx="685">
                  <c:v>5450</c:v>
                </c:pt>
                <c:pt idx="686">
                  <c:v>5458</c:v>
                </c:pt>
                <c:pt idx="687">
                  <c:v>5483</c:v>
                </c:pt>
                <c:pt idx="688">
                  <c:v>5489</c:v>
                </c:pt>
                <c:pt idx="689">
                  <c:v>5489</c:v>
                </c:pt>
                <c:pt idx="690">
                  <c:v>5489</c:v>
                </c:pt>
                <c:pt idx="691">
                  <c:v>5489</c:v>
                </c:pt>
                <c:pt idx="692">
                  <c:v>5489</c:v>
                </c:pt>
                <c:pt idx="693">
                  <c:v>5514</c:v>
                </c:pt>
                <c:pt idx="694">
                  <c:v>5517</c:v>
                </c:pt>
                <c:pt idx="695">
                  <c:v>5556</c:v>
                </c:pt>
                <c:pt idx="696">
                  <c:v>5556</c:v>
                </c:pt>
                <c:pt idx="697">
                  <c:v>5626</c:v>
                </c:pt>
                <c:pt idx="698">
                  <c:v>5664</c:v>
                </c:pt>
                <c:pt idx="699">
                  <c:v>5712</c:v>
                </c:pt>
                <c:pt idx="700">
                  <c:v>5723</c:v>
                </c:pt>
                <c:pt idx="701">
                  <c:v>5726</c:v>
                </c:pt>
                <c:pt idx="702">
                  <c:v>5825</c:v>
                </c:pt>
                <c:pt idx="703">
                  <c:v>5835</c:v>
                </c:pt>
                <c:pt idx="704">
                  <c:v>5858</c:v>
                </c:pt>
                <c:pt idx="705">
                  <c:v>5909</c:v>
                </c:pt>
                <c:pt idx="706">
                  <c:v>5909</c:v>
                </c:pt>
                <c:pt idx="707">
                  <c:v>5975</c:v>
                </c:pt>
                <c:pt idx="708">
                  <c:v>6012</c:v>
                </c:pt>
                <c:pt idx="709">
                  <c:v>6015</c:v>
                </c:pt>
                <c:pt idx="710">
                  <c:v>6015</c:v>
                </c:pt>
                <c:pt idx="711">
                  <c:v>6015</c:v>
                </c:pt>
                <c:pt idx="712">
                  <c:v>6018</c:v>
                </c:pt>
                <c:pt idx="713">
                  <c:v>6040</c:v>
                </c:pt>
                <c:pt idx="714">
                  <c:v>6062</c:v>
                </c:pt>
                <c:pt idx="715">
                  <c:v>6110</c:v>
                </c:pt>
                <c:pt idx="716">
                  <c:v>6196</c:v>
                </c:pt>
                <c:pt idx="717">
                  <c:v>6216</c:v>
                </c:pt>
                <c:pt idx="718">
                  <c:v>6275</c:v>
                </c:pt>
                <c:pt idx="719">
                  <c:v>6278</c:v>
                </c:pt>
                <c:pt idx="720">
                  <c:v>6278</c:v>
                </c:pt>
                <c:pt idx="721">
                  <c:v>6353</c:v>
                </c:pt>
                <c:pt idx="722">
                  <c:v>6398</c:v>
                </c:pt>
                <c:pt idx="723">
                  <c:v>6406</c:v>
                </c:pt>
                <c:pt idx="724">
                  <c:v>6406</c:v>
                </c:pt>
                <c:pt idx="725">
                  <c:v>6406</c:v>
                </c:pt>
                <c:pt idx="726">
                  <c:v>6406</c:v>
                </c:pt>
                <c:pt idx="727">
                  <c:v>6406</c:v>
                </c:pt>
                <c:pt idx="728">
                  <c:v>6406</c:v>
                </c:pt>
                <c:pt idx="729">
                  <c:v>6406</c:v>
                </c:pt>
                <c:pt idx="730">
                  <c:v>6406</c:v>
                </c:pt>
                <c:pt idx="731">
                  <c:v>6437</c:v>
                </c:pt>
                <c:pt idx="732">
                  <c:v>6474</c:v>
                </c:pt>
                <c:pt idx="733">
                  <c:v>6494</c:v>
                </c:pt>
                <c:pt idx="734">
                  <c:v>6505</c:v>
                </c:pt>
                <c:pt idx="735">
                  <c:v>6535</c:v>
                </c:pt>
                <c:pt idx="736">
                  <c:v>6647</c:v>
                </c:pt>
                <c:pt idx="737">
                  <c:v>6672</c:v>
                </c:pt>
                <c:pt idx="738">
                  <c:v>6672</c:v>
                </c:pt>
                <c:pt idx="739">
                  <c:v>6703</c:v>
                </c:pt>
                <c:pt idx="740">
                  <c:v>6706</c:v>
                </c:pt>
                <c:pt idx="741">
                  <c:v>6784</c:v>
                </c:pt>
                <c:pt idx="742">
                  <c:v>6785.5</c:v>
                </c:pt>
                <c:pt idx="743">
                  <c:v>6821</c:v>
                </c:pt>
                <c:pt idx="744">
                  <c:v>6829</c:v>
                </c:pt>
                <c:pt idx="745">
                  <c:v>6830.5</c:v>
                </c:pt>
                <c:pt idx="746">
                  <c:v>6832</c:v>
                </c:pt>
                <c:pt idx="747">
                  <c:v>6846</c:v>
                </c:pt>
                <c:pt idx="748">
                  <c:v>6849</c:v>
                </c:pt>
                <c:pt idx="749">
                  <c:v>6879</c:v>
                </c:pt>
                <c:pt idx="750">
                  <c:v>6901</c:v>
                </c:pt>
                <c:pt idx="751">
                  <c:v>7036</c:v>
                </c:pt>
                <c:pt idx="752">
                  <c:v>7109</c:v>
                </c:pt>
                <c:pt idx="753">
                  <c:v>7153</c:v>
                </c:pt>
                <c:pt idx="754">
                  <c:v>7153</c:v>
                </c:pt>
                <c:pt idx="755">
                  <c:v>7153</c:v>
                </c:pt>
                <c:pt idx="756">
                  <c:v>7181</c:v>
                </c:pt>
                <c:pt idx="757">
                  <c:v>7195</c:v>
                </c:pt>
                <c:pt idx="758">
                  <c:v>7201</c:v>
                </c:pt>
                <c:pt idx="759">
                  <c:v>7217</c:v>
                </c:pt>
                <c:pt idx="760">
                  <c:v>7221.5</c:v>
                </c:pt>
                <c:pt idx="761">
                  <c:v>7243.5</c:v>
                </c:pt>
                <c:pt idx="762">
                  <c:v>7299</c:v>
                </c:pt>
                <c:pt idx="763">
                  <c:v>7314</c:v>
                </c:pt>
                <c:pt idx="764">
                  <c:v>7314</c:v>
                </c:pt>
                <c:pt idx="765">
                  <c:v>7327</c:v>
                </c:pt>
                <c:pt idx="766">
                  <c:v>7334</c:v>
                </c:pt>
                <c:pt idx="767">
                  <c:v>7354</c:v>
                </c:pt>
                <c:pt idx="768">
                  <c:v>7354</c:v>
                </c:pt>
                <c:pt idx="769">
                  <c:v>7369</c:v>
                </c:pt>
                <c:pt idx="770">
                  <c:v>7397</c:v>
                </c:pt>
                <c:pt idx="771">
                  <c:v>7531</c:v>
                </c:pt>
                <c:pt idx="772">
                  <c:v>7562</c:v>
                </c:pt>
                <c:pt idx="773">
                  <c:v>7562</c:v>
                </c:pt>
                <c:pt idx="774">
                  <c:v>7562</c:v>
                </c:pt>
                <c:pt idx="775">
                  <c:v>7598</c:v>
                </c:pt>
                <c:pt idx="776">
                  <c:v>7601</c:v>
                </c:pt>
                <c:pt idx="777">
                  <c:v>7621</c:v>
                </c:pt>
                <c:pt idx="778">
                  <c:v>7623</c:v>
                </c:pt>
                <c:pt idx="779">
                  <c:v>7623</c:v>
                </c:pt>
                <c:pt idx="780">
                  <c:v>7634</c:v>
                </c:pt>
                <c:pt idx="781">
                  <c:v>7794</c:v>
                </c:pt>
                <c:pt idx="782">
                  <c:v>7864</c:v>
                </c:pt>
                <c:pt idx="783">
                  <c:v>7883</c:v>
                </c:pt>
                <c:pt idx="784">
                  <c:v>7887</c:v>
                </c:pt>
                <c:pt idx="785">
                  <c:v>7887</c:v>
                </c:pt>
                <c:pt idx="786">
                  <c:v>7892</c:v>
                </c:pt>
                <c:pt idx="787">
                  <c:v>8010</c:v>
                </c:pt>
                <c:pt idx="788">
                  <c:v>8189</c:v>
                </c:pt>
                <c:pt idx="789">
                  <c:v>8323</c:v>
                </c:pt>
                <c:pt idx="790">
                  <c:v>8659</c:v>
                </c:pt>
                <c:pt idx="791">
                  <c:v>8670</c:v>
                </c:pt>
                <c:pt idx="792">
                  <c:v>8715</c:v>
                </c:pt>
                <c:pt idx="793">
                  <c:v>8892.5</c:v>
                </c:pt>
                <c:pt idx="794">
                  <c:v>8892.5</c:v>
                </c:pt>
                <c:pt idx="795">
                  <c:v>8933</c:v>
                </c:pt>
                <c:pt idx="796">
                  <c:v>8947</c:v>
                </c:pt>
                <c:pt idx="797">
                  <c:v>8950</c:v>
                </c:pt>
                <c:pt idx="798">
                  <c:v>8950</c:v>
                </c:pt>
                <c:pt idx="799">
                  <c:v>8950</c:v>
                </c:pt>
                <c:pt idx="800">
                  <c:v>8977</c:v>
                </c:pt>
                <c:pt idx="801">
                  <c:v>8988</c:v>
                </c:pt>
                <c:pt idx="802">
                  <c:v>9151</c:v>
                </c:pt>
                <c:pt idx="803">
                  <c:v>9151</c:v>
                </c:pt>
                <c:pt idx="804">
                  <c:v>9188</c:v>
                </c:pt>
                <c:pt idx="805">
                  <c:v>9196</c:v>
                </c:pt>
                <c:pt idx="806">
                  <c:v>9204</c:v>
                </c:pt>
                <c:pt idx="807">
                  <c:v>9204</c:v>
                </c:pt>
                <c:pt idx="808">
                  <c:v>9204</c:v>
                </c:pt>
                <c:pt idx="809">
                  <c:v>9219.5</c:v>
                </c:pt>
                <c:pt idx="810">
                  <c:v>9238</c:v>
                </c:pt>
                <c:pt idx="811">
                  <c:v>9254</c:v>
                </c:pt>
                <c:pt idx="812">
                  <c:v>9371</c:v>
                </c:pt>
                <c:pt idx="813">
                  <c:v>9371</c:v>
                </c:pt>
                <c:pt idx="814">
                  <c:v>9371</c:v>
                </c:pt>
                <c:pt idx="815">
                  <c:v>9371</c:v>
                </c:pt>
                <c:pt idx="816">
                  <c:v>9371</c:v>
                </c:pt>
                <c:pt idx="817">
                  <c:v>9472</c:v>
                </c:pt>
                <c:pt idx="818">
                  <c:v>9472</c:v>
                </c:pt>
                <c:pt idx="819">
                  <c:v>9472</c:v>
                </c:pt>
                <c:pt idx="820">
                  <c:v>9514</c:v>
                </c:pt>
                <c:pt idx="821">
                  <c:v>9514</c:v>
                </c:pt>
                <c:pt idx="822">
                  <c:v>9514</c:v>
                </c:pt>
                <c:pt idx="823">
                  <c:v>9517</c:v>
                </c:pt>
                <c:pt idx="824">
                  <c:v>9651.5</c:v>
                </c:pt>
                <c:pt idx="825">
                  <c:v>9670.5</c:v>
                </c:pt>
                <c:pt idx="826">
                  <c:v>9674</c:v>
                </c:pt>
                <c:pt idx="827">
                  <c:v>9675</c:v>
                </c:pt>
                <c:pt idx="828">
                  <c:v>9727</c:v>
                </c:pt>
                <c:pt idx="829">
                  <c:v>9727</c:v>
                </c:pt>
                <c:pt idx="830">
                  <c:v>9727</c:v>
                </c:pt>
                <c:pt idx="831">
                  <c:v>9727</c:v>
                </c:pt>
                <c:pt idx="832">
                  <c:v>9772</c:v>
                </c:pt>
                <c:pt idx="833">
                  <c:v>9777</c:v>
                </c:pt>
                <c:pt idx="834">
                  <c:v>9777</c:v>
                </c:pt>
                <c:pt idx="835">
                  <c:v>9777</c:v>
                </c:pt>
                <c:pt idx="836">
                  <c:v>9777</c:v>
                </c:pt>
                <c:pt idx="837">
                  <c:v>9777</c:v>
                </c:pt>
                <c:pt idx="838">
                  <c:v>9996</c:v>
                </c:pt>
                <c:pt idx="839">
                  <c:v>9998</c:v>
                </c:pt>
                <c:pt idx="840">
                  <c:v>9998</c:v>
                </c:pt>
                <c:pt idx="841">
                  <c:v>9998</c:v>
                </c:pt>
                <c:pt idx="842">
                  <c:v>10012</c:v>
                </c:pt>
                <c:pt idx="843">
                  <c:v>10049</c:v>
                </c:pt>
                <c:pt idx="844">
                  <c:v>10049</c:v>
                </c:pt>
                <c:pt idx="845">
                  <c:v>10082</c:v>
                </c:pt>
                <c:pt idx="846">
                  <c:v>10082</c:v>
                </c:pt>
                <c:pt idx="847">
                  <c:v>10082</c:v>
                </c:pt>
                <c:pt idx="848">
                  <c:v>10216</c:v>
                </c:pt>
                <c:pt idx="849">
                  <c:v>10216</c:v>
                </c:pt>
                <c:pt idx="850">
                  <c:v>10216</c:v>
                </c:pt>
                <c:pt idx="851">
                  <c:v>10247</c:v>
                </c:pt>
                <c:pt idx="852">
                  <c:v>10344</c:v>
                </c:pt>
                <c:pt idx="853">
                  <c:v>10368</c:v>
                </c:pt>
                <c:pt idx="854">
                  <c:v>10412</c:v>
                </c:pt>
                <c:pt idx="855">
                  <c:v>10412</c:v>
                </c:pt>
                <c:pt idx="856">
                  <c:v>10490</c:v>
                </c:pt>
                <c:pt idx="857">
                  <c:v>10490</c:v>
                </c:pt>
                <c:pt idx="858">
                  <c:v>10542</c:v>
                </c:pt>
                <c:pt idx="859">
                  <c:v>10569</c:v>
                </c:pt>
                <c:pt idx="860">
                  <c:v>10816</c:v>
                </c:pt>
                <c:pt idx="861">
                  <c:v>10824</c:v>
                </c:pt>
                <c:pt idx="862">
                  <c:v>10824</c:v>
                </c:pt>
                <c:pt idx="863">
                  <c:v>10824</c:v>
                </c:pt>
                <c:pt idx="864">
                  <c:v>11029</c:v>
                </c:pt>
                <c:pt idx="865">
                  <c:v>11213</c:v>
                </c:pt>
                <c:pt idx="866">
                  <c:v>11339</c:v>
                </c:pt>
                <c:pt idx="867">
                  <c:v>11378</c:v>
                </c:pt>
                <c:pt idx="868">
                  <c:v>11406</c:v>
                </c:pt>
                <c:pt idx="869">
                  <c:v>11610</c:v>
                </c:pt>
                <c:pt idx="870">
                  <c:v>11641</c:v>
                </c:pt>
                <c:pt idx="871">
                  <c:v>11856</c:v>
                </c:pt>
                <c:pt idx="872">
                  <c:v>11906</c:v>
                </c:pt>
                <c:pt idx="873">
                  <c:v>11910</c:v>
                </c:pt>
                <c:pt idx="874">
                  <c:v>11960</c:v>
                </c:pt>
                <c:pt idx="875">
                  <c:v>12130</c:v>
                </c:pt>
                <c:pt idx="876">
                  <c:v>12195</c:v>
                </c:pt>
                <c:pt idx="877">
                  <c:v>12223</c:v>
                </c:pt>
                <c:pt idx="878">
                  <c:v>12223</c:v>
                </c:pt>
                <c:pt idx="879">
                  <c:v>12262</c:v>
                </c:pt>
                <c:pt idx="880">
                  <c:v>12282.5</c:v>
                </c:pt>
                <c:pt idx="881">
                  <c:v>12436</c:v>
                </c:pt>
                <c:pt idx="882">
                  <c:v>12572</c:v>
                </c:pt>
              </c:numCache>
            </c:numRef>
          </c:xVal>
          <c:yVal>
            <c:numRef>
              <c:f>'Active 1'!$O$21:$O$975</c:f>
              <c:numCache>
                <c:formatCode>General</c:formatCode>
                <c:ptCount val="955"/>
                <c:pt idx="791">
                  <c:v>6.2944544797307531E-2</c:v>
                </c:pt>
                <c:pt idx="792">
                  <c:v>6.361781644755575E-2</c:v>
                </c:pt>
                <c:pt idx="793">
                  <c:v>6.6273499067979288E-2</c:v>
                </c:pt>
                <c:pt idx="794">
                  <c:v>6.6273499067979288E-2</c:v>
                </c:pt>
                <c:pt idx="795">
                  <c:v>6.6879443553202703E-2</c:v>
                </c:pt>
                <c:pt idx="796">
                  <c:v>6.708890584439102E-2</c:v>
                </c:pt>
                <c:pt idx="797">
                  <c:v>6.7133790621074232E-2</c:v>
                </c:pt>
                <c:pt idx="798">
                  <c:v>6.7133790621074232E-2</c:v>
                </c:pt>
                <c:pt idx="799">
                  <c:v>6.7133790621074232E-2</c:v>
                </c:pt>
                <c:pt idx="801">
                  <c:v>6.7702331125728307E-2</c:v>
                </c:pt>
                <c:pt idx="802">
                  <c:v>7.0141070658849627E-2</c:v>
                </c:pt>
                <c:pt idx="803">
                  <c:v>7.0141070658849627E-2</c:v>
                </c:pt>
                <c:pt idx="804">
                  <c:v>7.0694649571275955E-2</c:v>
                </c:pt>
                <c:pt idx="805">
                  <c:v>7.0814342309097875E-2</c:v>
                </c:pt>
                <c:pt idx="806">
                  <c:v>7.0934035046919766E-2</c:v>
                </c:pt>
                <c:pt idx="807">
                  <c:v>7.0934035046919766E-2</c:v>
                </c:pt>
                <c:pt idx="808">
                  <c:v>7.0934035046919766E-2</c:v>
                </c:pt>
                <c:pt idx="809">
                  <c:v>7.1165939726449703E-2</c:v>
                </c:pt>
                <c:pt idx="810">
                  <c:v>7.1442729182662881E-2</c:v>
                </c:pt>
                <c:pt idx="811">
                  <c:v>7.1682114658306692E-2</c:v>
                </c:pt>
                <c:pt idx="812">
                  <c:v>7.3432620948952074E-2</c:v>
                </c:pt>
                <c:pt idx="813">
                  <c:v>7.3432620948952074E-2</c:v>
                </c:pt>
                <c:pt idx="814">
                  <c:v>7.3432620948952074E-2</c:v>
                </c:pt>
                <c:pt idx="815">
                  <c:v>7.3432620948952074E-2</c:v>
                </c:pt>
                <c:pt idx="816">
                  <c:v>7.3432620948952074E-2</c:v>
                </c:pt>
                <c:pt idx="817">
                  <c:v>7.4943741763953617E-2</c:v>
                </c:pt>
                <c:pt idx="818">
                  <c:v>7.4943741763953617E-2</c:v>
                </c:pt>
                <c:pt idx="819">
                  <c:v>7.4943741763953617E-2</c:v>
                </c:pt>
                <c:pt idx="820">
                  <c:v>7.5572128637518651E-2</c:v>
                </c:pt>
                <c:pt idx="821">
                  <c:v>7.5572128637518651E-2</c:v>
                </c:pt>
                <c:pt idx="822">
                  <c:v>7.5572128637518651E-2</c:v>
                </c:pt>
                <c:pt idx="823">
                  <c:v>7.5617013414201864E-2</c:v>
                </c:pt>
                <c:pt idx="824">
                  <c:v>7.7629347568832649E-2</c:v>
                </c:pt>
                <c:pt idx="825">
                  <c:v>7.7913617821159672E-2</c:v>
                </c:pt>
                <c:pt idx="826">
                  <c:v>7.7965983393956759E-2</c:v>
                </c:pt>
                <c:pt idx="827">
                  <c:v>7.7980944986184506E-2</c:v>
                </c:pt>
                <c:pt idx="828">
                  <c:v>7.8758947782026897E-2</c:v>
                </c:pt>
                <c:pt idx="829">
                  <c:v>7.8758947782026897E-2</c:v>
                </c:pt>
                <c:pt idx="830">
                  <c:v>7.8758947782026897E-2</c:v>
                </c:pt>
                <c:pt idx="831">
                  <c:v>7.8758947782026897E-2</c:v>
                </c:pt>
                <c:pt idx="832">
                  <c:v>7.9432219432275117E-2</c:v>
                </c:pt>
                <c:pt idx="833">
                  <c:v>7.9507027393413796E-2</c:v>
                </c:pt>
                <c:pt idx="834">
                  <c:v>7.9507027393413796E-2</c:v>
                </c:pt>
                <c:pt idx="835">
                  <c:v>7.9507027393413796E-2</c:v>
                </c:pt>
                <c:pt idx="836">
                  <c:v>7.9507027393413796E-2</c:v>
                </c:pt>
                <c:pt idx="837">
                  <c:v>7.9507027393413796E-2</c:v>
                </c:pt>
                <c:pt idx="838">
                  <c:v>8.2783616091288495E-2</c:v>
                </c:pt>
                <c:pt idx="839">
                  <c:v>8.2813539275743961E-2</c:v>
                </c:pt>
                <c:pt idx="840">
                  <c:v>8.2813539275743961E-2</c:v>
                </c:pt>
                <c:pt idx="841">
                  <c:v>8.2813539275743961E-2</c:v>
                </c:pt>
                <c:pt idx="842">
                  <c:v>8.3023001566932306E-2</c:v>
                </c:pt>
                <c:pt idx="843">
                  <c:v>8.3576580479358634E-2</c:v>
                </c:pt>
                <c:pt idx="844">
                  <c:v>8.3576580479358634E-2</c:v>
                </c:pt>
                <c:pt idx="845">
                  <c:v>8.4070313022873974E-2</c:v>
                </c:pt>
                <c:pt idx="846">
                  <c:v>8.4070313022873974E-2</c:v>
                </c:pt>
                <c:pt idx="847">
                  <c:v>8.4070313022873974E-2</c:v>
                </c:pt>
                <c:pt idx="848">
                  <c:v>8.6075166381390913E-2</c:v>
                </c:pt>
                <c:pt idx="849">
                  <c:v>8.6075166381390913E-2</c:v>
                </c:pt>
                <c:pt idx="850">
                  <c:v>8.6075166381390913E-2</c:v>
                </c:pt>
                <c:pt idx="851">
                  <c:v>8.6538975740450816E-2</c:v>
                </c:pt>
                <c:pt idx="852">
                  <c:v>8.7990250186541427E-2</c:v>
                </c:pt>
                <c:pt idx="853">
                  <c:v>8.8349328400007129E-2</c:v>
                </c:pt>
                <c:pt idx="854">
                  <c:v>8.900763845802763E-2</c:v>
                </c:pt>
                <c:pt idx="855">
                  <c:v>8.900763845802763E-2</c:v>
                </c:pt>
                <c:pt idx="856">
                  <c:v>9.0174642651791218E-2</c:v>
                </c:pt>
                <c:pt idx="857">
                  <c:v>9.0174642651791218E-2</c:v>
                </c:pt>
                <c:pt idx="858">
                  <c:v>9.0952645447633609E-2</c:v>
                </c:pt>
                <c:pt idx="859">
                  <c:v>9.1356608437782524E-2</c:v>
                </c:pt>
                <c:pt idx="860">
                  <c:v>9.5052121718033886E-2</c:v>
                </c:pt>
                <c:pt idx="861">
                  <c:v>9.5171814455855805E-2</c:v>
                </c:pt>
                <c:pt idx="862">
                  <c:v>9.5171814455855805E-2</c:v>
                </c:pt>
                <c:pt idx="863">
                  <c:v>9.5171814455855805E-2</c:v>
                </c:pt>
                <c:pt idx="864">
                  <c:v>9.823894086254216E-2</c:v>
                </c:pt>
                <c:pt idx="865">
                  <c:v>0.100991873832446</c:v>
                </c:pt>
                <c:pt idx="866">
                  <c:v>0.10287703445314102</c:v>
                </c:pt>
                <c:pt idx="867">
                  <c:v>0.10346053655002281</c:v>
                </c:pt>
                <c:pt idx="868">
                  <c:v>0.10387946113239947</c:v>
                </c:pt>
                <c:pt idx="869">
                  <c:v>0.10693162594685808</c:v>
                </c:pt>
                <c:pt idx="870">
                  <c:v>0.10739543530591798</c:v>
                </c:pt>
                <c:pt idx="871">
                  <c:v>0.11061217763488172</c:v>
                </c:pt>
                <c:pt idx="872">
                  <c:v>0.11136025724626862</c:v>
                </c:pt>
                <c:pt idx="873">
                  <c:v>0.11142010361517958</c:v>
                </c:pt>
                <c:pt idx="874">
                  <c:v>0.11216818322656651</c:v>
                </c:pt>
                <c:pt idx="875">
                  <c:v>0.114711653905282</c:v>
                </c:pt>
                <c:pt idx="876">
                  <c:v>0.11568415740008499</c:v>
                </c:pt>
                <c:pt idx="877">
                  <c:v>0.11610308198246168</c:v>
                </c:pt>
                <c:pt idx="878">
                  <c:v>0.11610308198246168</c:v>
                </c:pt>
                <c:pt idx="879">
                  <c:v>0.11668658407934347</c:v>
                </c:pt>
                <c:pt idx="880">
                  <c:v>0.11699329672001209</c:v>
                </c:pt>
                <c:pt idx="881">
                  <c:v>0.11928990112696992</c:v>
                </c:pt>
                <c:pt idx="882">
                  <c:v>0.12132467766994233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8E9-4641-9ED8-DA8286346D24}"/>
            </c:ext>
          </c:extLst>
        </c:ser>
        <c:ser>
          <c:idx val="8"/>
          <c:order val="8"/>
          <c:tx>
            <c:strRef>
              <c:f>'Active 1'!$U$20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1'!$F$21:$F$975</c:f>
              <c:numCache>
                <c:formatCode>General</c:formatCode>
                <c:ptCount val="955"/>
                <c:pt idx="0">
                  <c:v>-23583</c:v>
                </c:pt>
                <c:pt idx="1">
                  <c:v>-22572</c:v>
                </c:pt>
                <c:pt idx="2">
                  <c:v>-21443</c:v>
                </c:pt>
                <c:pt idx="3">
                  <c:v>-21191</c:v>
                </c:pt>
                <c:pt idx="4">
                  <c:v>-20883</c:v>
                </c:pt>
                <c:pt idx="5">
                  <c:v>-20877</c:v>
                </c:pt>
                <c:pt idx="6">
                  <c:v>-20718</c:v>
                </c:pt>
                <c:pt idx="7">
                  <c:v>-20706</c:v>
                </c:pt>
                <c:pt idx="8">
                  <c:v>-20690</c:v>
                </c:pt>
                <c:pt idx="9">
                  <c:v>-20625</c:v>
                </c:pt>
                <c:pt idx="10">
                  <c:v>-20617</c:v>
                </c:pt>
                <c:pt idx="11">
                  <c:v>-20612</c:v>
                </c:pt>
                <c:pt idx="12">
                  <c:v>-20510</c:v>
                </c:pt>
                <c:pt idx="13">
                  <c:v>-20443</c:v>
                </c:pt>
                <c:pt idx="14">
                  <c:v>-20443</c:v>
                </c:pt>
                <c:pt idx="15">
                  <c:v>-20415</c:v>
                </c:pt>
                <c:pt idx="16">
                  <c:v>-20374</c:v>
                </c:pt>
                <c:pt idx="17">
                  <c:v>-20343</c:v>
                </c:pt>
                <c:pt idx="18">
                  <c:v>-20211</c:v>
                </c:pt>
                <c:pt idx="19">
                  <c:v>-20138</c:v>
                </c:pt>
                <c:pt idx="20">
                  <c:v>-20128</c:v>
                </c:pt>
                <c:pt idx="21">
                  <c:v>-20122</c:v>
                </c:pt>
                <c:pt idx="22">
                  <c:v>-20117</c:v>
                </c:pt>
                <c:pt idx="23">
                  <c:v>-20116</c:v>
                </c:pt>
                <c:pt idx="24">
                  <c:v>-20116</c:v>
                </c:pt>
                <c:pt idx="25">
                  <c:v>-20116</c:v>
                </c:pt>
                <c:pt idx="26">
                  <c:v>-20111</c:v>
                </c:pt>
                <c:pt idx="27">
                  <c:v>-20111</c:v>
                </c:pt>
                <c:pt idx="28">
                  <c:v>-20111</c:v>
                </c:pt>
                <c:pt idx="29">
                  <c:v>-20105</c:v>
                </c:pt>
                <c:pt idx="30">
                  <c:v>-20093</c:v>
                </c:pt>
                <c:pt idx="31">
                  <c:v>-20086</c:v>
                </c:pt>
                <c:pt idx="32">
                  <c:v>-20066</c:v>
                </c:pt>
                <c:pt idx="33">
                  <c:v>-20035</c:v>
                </c:pt>
                <c:pt idx="34">
                  <c:v>-20029</c:v>
                </c:pt>
                <c:pt idx="35">
                  <c:v>-20021</c:v>
                </c:pt>
                <c:pt idx="36">
                  <c:v>-20007</c:v>
                </c:pt>
                <c:pt idx="37">
                  <c:v>-20004</c:v>
                </c:pt>
                <c:pt idx="38">
                  <c:v>-19979</c:v>
                </c:pt>
                <c:pt idx="39">
                  <c:v>-19977</c:v>
                </c:pt>
                <c:pt idx="40">
                  <c:v>-19976</c:v>
                </c:pt>
                <c:pt idx="41">
                  <c:v>-19973</c:v>
                </c:pt>
                <c:pt idx="42">
                  <c:v>-19953</c:v>
                </c:pt>
                <c:pt idx="43">
                  <c:v>-19739</c:v>
                </c:pt>
                <c:pt idx="44">
                  <c:v>-19728</c:v>
                </c:pt>
                <c:pt idx="45">
                  <c:v>-19714</c:v>
                </c:pt>
                <c:pt idx="46">
                  <c:v>-19703</c:v>
                </c:pt>
                <c:pt idx="47">
                  <c:v>-19692</c:v>
                </c:pt>
                <c:pt idx="48">
                  <c:v>-19669</c:v>
                </c:pt>
                <c:pt idx="49">
                  <c:v>-19658</c:v>
                </c:pt>
                <c:pt idx="50">
                  <c:v>-19652</c:v>
                </c:pt>
                <c:pt idx="51">
                  <c:v>-19632</c:v>
                </c:pt>
                <c:pt idx="52">
                  <c:v>-19607</c:v>
                </c:pt>
                <c:pt idx="53">
                  <c:v>-19590</c:v>
                </c:pt>
                <c:pt idx="54">
                  <c:v>-19563</c:v>
                </c:pt>
                <c:pt idx="55">
                  <c:v>-19506</c:v>
                </c:pt>
                <c:pt idx="56">
                  <c:v>-19476</c:v>
                </c:pt>
                <c:pt idx="57">
                  <c:v>-19420</c:v>
                </c:pt>
                <c:pt idx="58">
                  <c:v>-19356</c:v>
                </c:pt>
                <c:pt idx="59">
                  <c:v>-19350</c:v>
                </c:pt>
                <c:pt idx="60">
                  <c:v>-19347</c:v>
                </c:pt>
                <c:pt idx="61">
                  <c:v>-19308</c:v>
                </c:pt>
                <c:pt idx="62">
                  <c:v>-19305</c:v>
                </c:pt>
                <c:pt idx="63">
                  <c:v>-19297</c:v>
                </c:pt>
                <c:pt idx="64">
                  <c:v>-19288</c:v>
                </c:pt>
                <c:pt idx="65">
                  <c:v>-19283</c:v>
                </c:pt>
                <c:pt idx="66">
                  <c:v>-19252</c:v>
                </c:pt>
                <c:pt idx="67">
                  <c:v>-19249</c:v>
                </c:pt>
                <c:pt idx="68">
                  <c:v>-19199</c:v>
                </c:pt>
                <c:pt idx="69">
                  <c:v>-19199</c:v>
                </c:pt>
                <c:pt idx="70">
                  <c:v>-19188</c:v>
                </c:pt>
                <c:pt idx="71">
                  <c:v>-19171</c:v>
                </c:pt>
                <c:pt idx="72">
                  <c:v>-19168</c:v>
                </c:pt>
                <c:pt idx="73">
                  <c:v>-19157</c:v>
                </c:pt>
                <c:pt idx="74">
                  <c:v>-19157</c:v>
                </c:pt>
                <c:pt idx="75">
                  <c:v>-19135</c:v>
                </c:pt>
                <c:pt idx="76">
                  <c:v>-19115</c:v>
                </c:pt>
                <c:pt idx="77">
                  <c:v>-19093</c:v>
                </c:pt>
                <c:pt idx="78">
                  <c:v>-19051</c:v>
                </c:pt>
                <c:pt idx="79">
                  <c:v>-19045</c:v>
                </c:pt>
                <c:pt idx="80">
                  <c:v>-19006</c:v>
                </c:pt>
                <c:pt idx="81">
                  <c:v>-18989</c:v>
                </c:pt>
                <c:pt idx="82">
                  <c:v>-18978</c:v>
                </c:pt>
                <c:pt idx="83">
                  <c:v>-18958</c:v>
                </c:pt>
                <c:pt idx="84">
                  <c:v>-18955</c:v>
                </c:pt>
                <c:pt idx="85">
                  <c:v>-18941</c:v>
                </c:pt>
                <c:pt idx="86">
                  <c:v>-18936</c:v>
                </c:pt>
                <c:pt idx="87">
                  <c:v>-18933</c:v>
                </c:pt>
                <c:pt idx="88">
                  <c:v>-18919</c:v>
                </c:pt>
                <c:pt idx="89">
                  <c:v>-18914</c:v>
                </c:pt>
                <c:pt idx="90">
                  <c:v>-18911</c:v>
                </c:pt>
                <c:pt idx="91">
                  <c:v>-18905</c:v>
                </c:pt>
                <c:pt idx="92">
                  <c:v>-18900</c:v>
                </c:pt>
                <c:pt idx="93">
                  <c:v>-18899</c:v>
                </c:pt>
                <c:pt idx="94">
                  <c:v>-18894</c:v>
                </c:pt>
                <c:pt idx="95">
                  <c:v>-18889</c:v>
                </c:pt>
                <c:pt idx="96">
                  <c:v>-18802</c:v>
                </c:pt>
                <c:pt idx="97">
                  <c:v>-18762</c:v>
                </c:pt>
                <c:pt idx="98">
                  <c:v>-18760</c:v>
                </c:pt>
                <c:pt idx="99">
                  <c:v>-18751</c:v>
                </c:pt>
                <c:pt idx="100">
                  <c:v>-18746</c:v>
                </c:pt>
                <c:pt idx="101">
                  <c:v>-18740</c:v>
                </c:pt>
                <c:pt idx="102">
                  <c:v>-18732</c:v>
                </c:pt>
                <c:pt idx="103">
                  <c:v>-18726</c:v>
                </c:pt>
                <c:pt idx="104">
                  <c:v>-18715</c:v>
                </c:pt>
                <c:pt idx="105">
                  <c:v>-18673</c:v>
                </c:pt>
                <c:pt idx="106">
                  <c:v>-18653</c:v>
                </c:pt>
                <c:pt idx="107">
                  <c:v>-18647</c:v>
                </c:pt>
                <c:pt idx="108">
                  <c:v>-18642</c:v>
                </c:pt>
                <c:pt idx="109">
                  <c:v>-18634</c:v>
                </c:pt>
                <c:pt idx="110">
                  <c:v>-18634</c:v>
                </c:pt>
                <c:pt idx="111">
                  <c:v>-18625</c:v>
                </c:pt>
                <c:pt idx="112">
                  <c:v>-18612</c:v>
                </c:pt>
                <c:pt idx="113">
                  <c:v>-18611</c:v>
                </c:pt>
                <c:pt idx="114">
                  <c:v>-18594</c:v>
                </c:pt>
                <c:pt idx="115">
                  <c:v>-18588</c:v>
                </c:pt>
                <c:pt idx="116">
                  <c:v>-18580</c:v>
                </c:pt>
                <c:pt idx="117">
                  <c:v>-18544</c:v>
                </c:pt>
                <c:pt idx="118">
                  <c:v>-18507</c:v>
                </c:pt>
                <c:pt idx="119">
                  <c:v>-18504</c:v>
                </c:pt>
                <c:pt idx="120">
                  <c:v>-18502</c:v>
                </c:pt>
                <c:pt idx="121">
                  <c:v>-18499</c:v>
                </c:pt>
                <c:pt idx="122">
                  <c:v>-18485</c:v>
                </c:pt>
                <c:pt idx="123">
                  <c:v>-18418</c:v>
                </c:pt>
                <c:pt idx="124">
                  <c:v>-18399</c:v>
                </c:pt>
                <c:pt idx="125">
                  <c:v>-18068</c:v>
                </c:pt>
                <c:pt idx="126">
                  <c:v>-18018</c:v>
                </c:pt>
                <c:pt idx="127">
                  <c:v>-18018</c:v>
                </c:pt>
                <c:pt idx="128">
                  <c:v>-17965</c:v>
                </c:pt>
                <c:pt idx="129">
                  <c:v>-17940</c:v>
                </c:pt>
                <c:pt idx="130">
                  <c:v>-17929</c:v>
                </c:pt>
                <c:pt idx="131">
                  <c:v>-17811</c:v>
                </c:pt>
                <c:pt idx="132">
                  <c:v>-17806</c:v>
                </c:pt>
                <c:pt idx="133">
                  <c:v>-17607</c:v>
                </c:pt>
                <c:pt idx="134">
                  <c:v>-17308</c:v>
                </c:pt>
                <c:pt idx="135">
                  <c:v>-17305</c:v>
                </c:pt>
                <c:pt idx="136">
                  <c:v>-17125</c:v>
                </c:pt>
                <c:pt idx="137">
                  <c:v>-16893</c:v>
                </c:pt>
                <c:pt idx="138">
                  <c:v>-16835</c:v>
                </c:pt>
                <c:pt idx="139">
                  <c:v>-16217</c:v>
                </c:pt>
                <c:pt idx="140">
                  <c:v>-16214</c:v>
                </c:pt>
                <c:pt idx="141">
                  <c:v>-16153</c:v>
                </c:pt>
                <c:pt idx="142">
                  <c:v>-15691</c:v>
                </c:pt>
                <c:pt idx="143">
                  <c:v>-15688</c:v>
                </c:pt>
                <c:pt idx="144">
                  <c:v>-15674</c:v>
                </c:pt>
                <c:pt idx="145">
                  <c:v>-15666</c:v>
                </c:pt>
                <c:pt idx="146">
                  <c:v>-15663</c:v>
                </c:pt>
                <c:pt idx="147">
                  <c:v>-15162</c:v>
                </c:pt>
                <c:pt idx="148">
                  <c:v>-15151</c:v>
                </c:pt>
                <c:pt idx="149">
                  <c:v>-14734</c:v>
                </c:pt>
                <c:pt idx="150">
                  <c:v>-14544</c:v>
                </c:pt>
                <c:pt idx="151">
                  <c:v>-14057</c:v>
                </c:pt>
                <c:pt idx="152">
                  <c:v>-13903</c:v>
                </c:pt>
                <c:pt idx="153">
                  <c:v>-13755</c:v>
                </c:pt>
                <c:pt idx="154">
                  <c:v>-13198</c:v>
                </c:pt>
                <c:pt idx="155">
                  <c:v>-12711</c:v>
                </c:pt>
                <c:pt idx="156">
                  <c:v>-12700</c:v>
                </c:pt>
                <c:pt idx="157">
                  <c:v>-12196</c:v>
                </c:pt>
                <c:pt idx="158">
                  <c:v>-12166</c:v>
                </c:pt>
                <c:pt idx="159">
                  <c:v>-12152</c:v>
                </c:pt>
                <c:pt idx="160">
                  <c:v>-12053</c:v>
                </c:pt>
                <c:pt idx="161">
                  <c:v>-11651</c:v>
                </c:pt>
                <c:pt idx="162">
                  <c:v>-11080</c:v>
                </c:pt>
                <c:pt idx="163">
                  <c:v>-10624</c:v>
                </c:pt>
                <c:pt idx="164">
                  <c:v>-10621</c:v>
                </c:pt>
                <c:pt idx="165">
                  <c:v>-10602</c:v>
                </c:pt>
                <c:pt idx="166">
                  <c:v>-10596</c:v>
                </c:pt>
                <c:pt idx="167">
                  <c:v>-10585</c:v>
                </c:pt>
                <c:pt idx="168">
                  <c:v>-10582</c:v>
                </c:pt>
                <c:pt idx="169">
                  <c:v>-10577</c:v>
                </c:pt>
                <c:pt idx="170">
                  <c:v>-10563</c:v>
                </c:pt>
                <c:pt idx="171">
                  <c:v>-10562</c:v>
                </c:pt>
                <c:pt idx="172">
                  <c:v>-10059</c:v>
                </c:pt>
                <c:pt idx="173">
                  <c:v>-10053</c:v>
                </c:pt>
                <c:pt idx="174">
                  <c:v>-9824</c:v>
                </c:pt>
                <c:pt idx="175">
                  <c:v>-9818</c:v>
                </c:pt>
                <c:pt idx="176">
                  <c:v>-9799</c:v>
                </c:pt>
                <c:pt idx="177">
                  <c:v>-9796</c:v>
                </c:pt>
                <c:pt idx="178">
                  <c:v>-7966</c:v>
                </c:pt>
                <c:pt idx="179">
                  <c:v>-7907</c:v>
                </c:pt>
                <c:pt idx="180">
                  <c:v>-7865</c:v>
                </c:pt>
                <c:pt idx="181">
                  <c:v>-7818</c:v>
                </c:pt>
                <c:pt idx="182">
                  <c:v>-7731</c:v>
                </c:pt>
                <c:pt idx="183">
                  <c:v>-7714</c:v>
                </c:pt>
                <c:pt idx="184">
                  <c:v>-7711</c:v>
                </c:pt>
                <c:pt idx="185">
                  <c:v>-7686</c:v>
                </c:pt>
                <c:pt idx="186">
                  <c:v>-7644</c:v>
                </c:pt>
                <c:pt idx="187">
                  <c:v>-7608</c:v>
                </c:pt>
                <c:pt idx="188">
                  <c:v>-7599</c:v>
                </c:pt>
                <c:pt idx="189">
                  <c:v>-7451</c:v>
                </c:pt>
                <c:pt idx="190">
                  <c:v>-7272</c:v>
                </c:pt>
                <c:pt idx="191">
                  <c:v>-7146</c:v>
                </c:pt>
                <c:pt idx="192">
                  <c:v>-7079</c:v>
                </c:pt>
                <c:pt idx="193">
                  <c:v>-7051</c:v>
                </c:pt>
                <c:pt idx="194">
                  <c:v>-6858</c:v>
                </c:pt>
                <c:pt idx="195">
                  <c:v>-6637</c:v>
                </c:pt>
                <c:pt idx="196">
                  <c:v>-6511</c:v>
                </c:pt>
                <c:pt idx="197">
                  <c:v>-6373</c:v>
                </c:pt>
                <c:pt idx="198">
                  <c:v>-6010</c:v>
                </c:pt>
                <c:pt idx="199">
                  <c:v>-5996</c:v>
                </c:pt>
                <c:pt idx="200">
                  <c:v>-5988</c:v>
                </c:pt>
                <c:pt idx="201">
                  <c:v>-5971</c:v>
                </c:pt>
                <c:pt idx="202">
                  <c:v>-5898</c:v>
                </c:pt>
                <c:pt idx="203">
                  <c:v>-5736</c:v>
                </c:pt>
                <c:pt idx="204">
                  <c:v>-5714</c:v>
                </c:pt>
                <c:pt idx="205">
                  <c:v>-5700</c:v>
                </c:pt>
                <c:pt idx="206">
                  <c:v>-5616</c:v>
                </c:pt>
                <c:pt idx="207">
                  <c:v>-5576</c:v>
                </c:pt>
                <c:pt idx="208">
                  <c:v>-5490</c:v>
                </c:pt>
                <c:pt idx="209">
                  <c:v>-5490</c:v>
                </c:pt>
                <c:pt idx="210">
                  <c:v>-5487</c:v>
                </c:pt>
                <c:pt idx="211">
                  <c:v>-5487</c:v>
                </c:pt>
                <c:pt idx="212">
                  <c:v>-5473</c:v>
                </c:pt>
                <c:pt idx="213">
                  <c:v>-5473</c:v>
                </c:pt>
                <c:pt idx="214">
                  <c:v>-5470</c:v>
                </c:pt>
                <c:pt idx="215">
                  <c:v>-5470</c:v>
                </c:pt>
                <c:pt idx="216">
                  <c:v>-5467</c:v>
                </c:pt>
                <c:pt idx="217">
                  <c:v>-5465</c:v>
                </c:pt>
                <c:pt idx="218">
                  <c:v>-5465</c:v>
                </c:pt>
                <c:pt idx="219">
                  <c:v>-5454</c:v>
                </c:pt>
                <c:pt idx="220">
                  <c:v>-5454</c:v>
                </c:pt>
                <c:pt idx="221">
                  <c:v>-5442</c:v>
                </c:pt>
                <c:pt idx="222">
                  <c:v>-5037</c:v>
                </c:pt>
                <c:pt idx="223">
                  <c:v>-4639</c:v>
                </c:pt>
                <c:pt idx="224">
                  <c:v>-4639</c:v>
                </c:pt>
                <c:pt idx="225">
                  <c:v>-4639</c:v>
                </c:pt>
                <c:pt idx="226">
                  <c:v>-4589</c:v>
                </c:pt>
                <c:pt idx="227">
                  <c:v>-4589</c:v>
                </c:pt>
                <c:pt idx="228">
                  <c:v>-4581</c:v>
                </c:pt>
                <c:pt idx="229">
                  <c:v>-4553</c:v>
                </c:pt>
                <c:pt idx="230">
                  <c:v>-4553</c:v>
                </c:pt>
                <c:pt idx="231">
                  <c:v>-4511</c:v>
                </c:pt>
                <c:pt idx="232">
                  <c:v>-4511</c:v>
                </c:pt>
                <c:pt idx="233">
                  <c:v>-4511</c:v>
                </c:pt>
                <c:pt idx="234">
                  <c:v>-4407</c:v>
                </c:pt>
                <c:pt idx="235">
                  <c:v>-4407</c:v>
                </c:pt>
                <c:pt idx="236">
                  <c:v>-4385</c:v>
                </c:pt>
                <c:pt idx="237">
                  <c:v>-4385</c:v>
                </c:pt>
                <c:pt idx="238">
                  <c:v>-4150</c:v>
                </c:pt>
                <c:pt idx="239">
                  <c:v>-4147</c:v>
                </c:pt>
                <c:pt idx="240">
                  <c:v>-4147</c:v>
                </c:pt>
                <c:pt idx="241">
                  <c:v>-4147</c:v>
                </c:pt>
                <c:pt idx="242">
                  <c:v>-3940</c:v>
                </c:pt>
                <c:pt idx="243">
                  <c:v>-3870</c:v>
                </c:pt>
                <c:pt idx="244">
                  <c:v>-3839</c:v>
                </c:pt>
                <c:pt idx="245">
                  <c:v>-3747</c:v>
                </c:pt>
                <c:pt idx="246">
                  <c:v>-3590</c:v>
                </c:pt>
                <c:pt idx="247">
                  <c:v>-3402</c:v>
                </c:pt>
                <c:pt idx="248">
                  <c:v>-3377</c:v>
                </c:pt>
                <c:pt idx="249">
                  <c:v>-3361</c:v>
                </c:pt>
                <c:pt idx="250">
                  <c:v>-3360</c:v>
                </c:pt>
                <c:pt idx="251">
                  <c:v>-3358</c:v>
                </c:pt>
                <c:pt idx="252">
                  <c:v>-3349</c:v>
                </c:pt>
                <c:pt idx="253">
                  <c:v>-3346</c:v>
                </c:pt>
                <c:pt idx="254">
                  <c:v>-3345.5</c:v>
                </c:pt>
                <c:pt idx="255">
                  <c:v>-3341</c:v>
                </c:pt>
                <c:pt idx="256">
                  <c:v>-3335</c:v>
                </c:pt>
                <c:pt idx="257">
                  <c:v>-3333</c:v>
                </c:pt>
                <c:pt idx="258">
                  <c:v>-3324</c:v>
                </c:pt>
                <c:pt idx="259">
                  <c:v>-3274</c:v>
                </c:pt>
                <c:pt idx="260">
                  <c:v>-3251</c:v>
                </c:pt>
                <c:pt idx="261">
                  <c:v>-3212</c:v>
                </c:pt>
                <c:pt idx="262">
                  <c:v>-3210</c:v>
                </c:pt>
                <c:pt idx="263">
                  <c:v>-3173</c:v>
                </c:pt>
                <c:pt idx="264">
                  <c:v>-3167</c:v>
                </c:pt>
                <c:pt idx="265">
                  <c:v>-3167</c:v>
                </c:pt>
                <c:pt idx="266">
                  <c:v>-3145</c:v>
                </c:pt>
                <c:pt idx="267">
                  <c:v>-3142</c:v>
                </c:pt>
                <c:pt idx="268">
                  <c:v>-3126</c:v>
                </c:pt>
                <c:pt idx="269">
                  <c:v>-3126</c:v>
                </c:pt>
                <c:pt idx="270">
                  <c:v>-3126</c:v>
                </c:pt>
                <c:pt idx="271">
                  <c:v>-3114</c:v>
                </c:pt>
                <c:pt idx="272">
                  <c:v>-3100</c:v>
                </c:pt>
                <c:pt idx="273">
                  <c:v>-3098</c:v>
                </c:pt>
                <c:pt idx="274">
                  <c:v>-3097</c:v>
                </c:pt>
                <c:pt idx="275">
                  <c:v>-3094</c:v>
                </c:pt>
                <c:pt idx="276">
                  <c:v>-3083</c:v>
                </c:pt>
                <c:pt idx="277">
                  <c:v>-3078</c:v>
                </c:pt>
                <c:pt idx="278">
                  <c:v>-3059.5</c:v>
                </c:pt>
                <c:pt idx="279">
                  <c:v>-3017</c:v>
                </c:pt>
                <c:pt idx="280">
                  <c:v>-3017</c:v>
                </c:pt>
                <c:pt idx="281">
                  <c:v>-3017</c:v>
                </c:pt>
                <c:pt idx="282">
                  <c:v>-2924</c:v>
                </c:pt>
                <c:pt idx="283">
                  <c:v>-2924</c:v>
                </c:pt>
                <c:pt idx="284">
                  <c:v>-2921</c:v>
                </c:pt>
                <c:pt idx="285">
                  <c:v>-2919</c:v>
                </c:pt>
                <c:pt idx="286">
                  <c:v>-2894</c:v>
                </c:pt>
                <c:pt idx="287">
                  <c:v>-2868</c:v>
                </c:pt>
                <c:pt idx="288">
                  <c:v>-2865</c:v>
                </c:pt>
                <c:pt idx="289">
                  <c:v>-2860</c:v>
                </c:pt>
                <c:pt idx="290">
                  <c:v>-2821</c:v>
                </c:pt>
                <c:pt idx="291">
                  <c:v>-2819</c:v>
                </c:pt>
                <c:pt idx="292">
                  <c:v>-2818</c:v>
                </c:pt>
                <c:pt idx="293">
                  <c:v>-2809</c:v>
                </c:pt>
                <c:pt idx="294">
                  <c:v>-2793</c:v>
                </c:pt>
                <c:pt idx="295">
                  <c:v>-2790</c:v>
                </c:pt>
                <c:pt idx="296">
                  <c:v>-2790</c:v>
                </c:pt>
                <c:pt idx="297">
                  <c:v>-2790</c:v>
                </c:pt>
                <c:pt idx="298">
                  <c:v>-2790</c:v>
                </c:pt>
                <c:pt idx="299">
                  <c:v>-2753</c:v>
                </c:pt>
                <c:pt idx="300">
                  <c:v>-2725</c:v>
                </c:pt>
                <c:pt idx="301">
                  <c:v>-2647</c:v>
                </c:pt>
                <c:pt idx="302">
                  <c:v>-2644</c:v>
                </c:pt>
                <c:pt idx="303">
                  <c:v>-2638</c:v>
                </c:pt>
                <c:pt idx="304">
                  <c:v>-2616</c:v>
                </c:pt>
                <c:pt idx="305">
                  <c:v>-2616</c:v>
                </c:pt>
                <c:pt idx="306">
                  <c:v>-2616</c:v>
                </c:pt>
                <c:pt idx="307">
                  <c:v>-2616</c:v>
                </c:pt>
                <c:pt idx="308">
                  <c:v>-2613</c:v>
                </c:pt>
                <c:pt idx="309">
                  <c:v>-2605</c:v>
                </c:pt>
                <c:pt idx="310">
                  <c:v>-2605</c:v>
                </c:pt>
                <c:pt idx="311">
                  <c:v>-2605</c:v>
                </c:pt>
                <c:pt idx="312">
                  <c:v>-2577</c:v>
                </c:pt>
                <c:pt idx="313">
                  <c:v>-2550</c:v>
                </c:pt>
                <c:pt idx="314">
                  <c:v>-2527</c:v>
                </c:pt>
                <c:pt idx="315">
                  <c:v>-2513</c:v>
                </c:pt>
                <c:pt idx="316">
                  <c:v>-2512.5</c:v>
                </c:pt>
                <c:pt idx="317">
                  <c:v>-2496</c:v>
                </c:pt>
                <c:pt idx="318">
                  <c:v>-2494</c:v>
                </c:pt>
                <c:pt idx="319">
                  <c:v>-2491</c:v>
                </c:pt>
                <c:pt idx="320">
                  <c:v>-2485</c:v>
                </c:pt>
                <c:pt idx="321">
                  <c:v>-2468</c:v>
                </c:pt>
                <c:pt idx="322">
                  <c:v>-2454</c:v>
                </c:pt>
                <c:pt idx="323">
                  <c:v>-2452</c:v>
                </c:pt>
                <c:pt idx="324">
                  <c:v>-2426</c:v>
                </c:pt>
                <c:pt idx="325">
                  <c:v>-2407</c:v>
                </c:pt>
                <c:pt idx="326">
                  <c:v>-2323</c:v>
                </c:pt>
                <c:pt idx="327">
                  <c:v>-2281</c:v>
                </c:pt>
                <c:pt idx="328">
                  <c:v>-2252</c:v>
                </c:pt>
                <c:pt idx="329">
                  <c:v>-2241</c:v>
                </c:pt>
                <c:pt idx="330">
                  <c:v>-2189</c:v>
                </c:pt>
                <c:pt idx="331">
                  <c:v>-2189</c:v>
                </c:pt>
                <c:pt idx="332">
                  <c:v>-2189</c:v>
                </c:pt>
                <c:pt idx="333">
                  <c:v>-2096</c:v>
                </c:pt>
                <c:pt idx="334">
                  <c:v>-2074</c:v>
                </c:pt>
                <c:pt idx="335">
                  <c:v>-2074</c:v>
                </c:pt>
                <c:pt idx="336">
                  <c:v>-2043</c:v>
                </c:pt>
                <c:pt idx="337">
                  <c:v>-2043</c:v>
                </c:pt>
                <c:pt idx="338">
                  <c:v>-2012</c:v>
                </c:pt>
                <c:pt idx="339">
                  <c:v>-1948</c:v>
                </c:pt>
                <c:pt idx="340">
                  <c:v>-1945</c:v>
                </c:pt>
                <c:pt idx="341">
                  <c:v>-1830</c:v>
                </c:pt>
                <c:pt idx="342">
                  <c:v>-1797</c:v>
                </c:pt>
                <c:pt idx="343">
                  <c:v>-1794</c:v>
                </c:pt>
                <c:pt idx="344">
                  <c:v>-1780</c:v>
                </c:pt>
                <c:pt idx="345">
                  <c:v>-1769</c:v>
                </c:pt>
                <c:pt idx="346">
                  <c:v>-1741</c:v>
                </c:pt>
                <c:pt idx="347">
                  <c:v>-1724</c:v>
                </c:pt>
                <c:pt idx="348">
                  <c:v>-1724</c:v>
                </c:pt>
                <c:pt idx="349">
                  <c:v>-1724</c:v>
                </c:pt>
                <c:pt idx="350">
                  <c:v>-1724</c:v>
                </c:pt>
                <c:pt idx="351">
                  <c:v>-1724</c:v>
                </c:pt>
                <c:pt idx="352">
                  <c:v>-1674</c:v>
                </c:pt>
                <c:pt idx="353">
                  <c:v>-1649</c:v>
                </c:pt>
                <c:pt idx="354">
                  <c:v>-1638</c:v>
                </c:pt>
                <c:pt idx="355">
                  <c:v>-1581</c:v>
                </c:pt>
                <c:pt idx="356">
                  <c:v>-1570</c:v>
                </c:pt>
                <c:pt idx="357">
                  <c:v>-1474</c:v>
                </c:pt>
                <c:pt idx="358">
                  <c:v>-1344</c:v>
                </c:pt>
                <c:pt idx="359">
                  <c:v>-1338</c:v>
                </c:pt>
                <c:pt idx="360">
                  <c:v>-1330</c:v>
                </c:pt>
                <c:pt idx="361">
                  <c:v>-1319</c:v>
                </c:pt>
                <c:pt idx="362">
                  <c:v>-1313</c:v>
                </c:pt>
                <c:pt idx="363">
                  <c:v>-1215</c:v>
                </c:pt>
                <c:pt idx="364">
                  <c:v>-1205</c:v>
                </c:pt>
                <c:pt idx="365">
                  <c:v>-1201</c:v>
                </c:pt>
                <c:pt idx="366">
                  <c:v>-1176</c:v>
                </c:pt>
                <c:pt idx="367">
                  <c:v>-1109</c:v>
                </c:pt>
                <c:pt idx="368">
                  <c:v>-1050</c:v>
                </c:pt>
                <c:pt idx="369">
                  <c:v>-1016</c:v>
                </c:pt>
                <c:pt idx="370">
                  <c:v>-997</c:v>
                </c:pt>
                <c:pt idx="371">
                  <c:v>-994</c:v>
                </c:pt>
                <c:pt idx="372">
                  <c:v>-988</c:v>
                </c:pt>
                <c:pt idx="373">
                  <c:v>-936</c:v>
                </c:pt>
                <c:pt idx="374">
                  <c:v>-882</c:v>
                </c:pt>
                <c:pt idx="375">
                  <c:v>-834</c:v>
                </c:pt>
                <c:pt idx="376">
                  <c:v>-820</c:v>
                </c:pt>
                <c:pt idx="377">
                  <c:v>-793</c:v>
                </c:pt>
                <c:pt idx="378">
                  <c:v>-792</c:v>
                </c:pt>
                <c:pt idx="379">
                  <c:v>-778</c:v>
                </c:pt>
                <c:pt idx="380">
                  <c:v>-776</c:v>
                </c:pt>
                <c:pt idx="381">
                  <c:v>-765</c:v>
                </c:pt>
                <c:pt idx="382">
                  <c:v>-765</c:v>
                </c:pt>
                <c:pt idx="383">
                  <c:v>-753</c:v>
                </c:pt>
                <c:pt idx="384">
                  <c:v>-733</c:v>
                </c:pt>
                <c:pt idx="385">
                  <c:v>-733</c:v>
                </c:pt>
                <c:pt idx="386">
                  <c:v>-717</c:v>
                </c:pt>
                <c:pt idx="387">
                  <c:v>-708</c:v>
                </c:pt>
                <c:pt idx="388">
                  <c:v>-706</c:v>
                </c:pt>
                <c:pt idx="389">
                  <c:v>-703</c:v>
                </c:pt>
                <c:pt idx="390">
                  <c:v>-688</c:v>
                </c:pt>
                <c:pt idx="391">
                  <c:v>-688</c:v>
                </c:pt>
                <c:pt idx="392">
                  <c:v>-680</c:v>
                </c:pt>
                <c:pt idx="393">
                  <c:v>-680</c:v>
                </c:pt>
                <c:pt idx="394">
                  <c:v>-667</c:v>
                </c:pt>
                <c:pt idx="395">
                  <c:v>-666</c:v>
                </c:pt>
                <c:pt idx="396">
                  <c:v>-658</c:v>
                </c:pt>
                <c:pt idx="397">
                  <c:v>-591</c:v>
                </c:pt>
                <c:pt idx="398">
                  <c:v>-559</c:v>
                </c:pt>
                <c:pt idx="399">
                  <c:v>-558</c:v>
                </c:pt>
                <c:pt idx="400">
                  <c:v>-532</c:v>
                </c:pt>
                <c:pt idx="401">
                  <c:v>-488</c:v>
                </c:pt>
                <c:pt idx="402">
                  <c:v>-485</c:v>
                </c:pt>
                <c:pt idx="403">
                  <c:v>-467</c:v>
                </c:pt>
                <c:pt idx="404">
                  <c:v>-467</c:v>
                </c:pt>
                <c:pt idx="405">
                  <c:v>-467</c:v>
                </c:pt>
                <c:pt idx="406">
                  <c:v>-451</c:v>
                </c:pt>
                <c:pt idx="407">
                  <c:v>-445</c:v>
                </c:pt>
                <c:pt idx="408">
                  <c:v>-443</c:v>
                </c:pt>
                <c:pt idx="409">
                  <c:v>-443</c:v>
                </c:pt>
                <c:pt idx="410">
                  <c:v>-443</c:v>
                </c:pt>
                <c:pt idx="411">
                  <c:v>-437</c:v>
                </c:pt>
                <c:pt idx="412">
                  <c:v>-415</c:v>
                </c:pt>
                <c:pt idx="413">
                  <c:v>-414</c:v>
                </c:pt>
                <c:pt idx="414">
                  <c:v>-414</c:v>
                </c:pt>
                <c:pt idx="415">
                  <c:v>-401</c:v>
                </c:pt>
                <c:pt idx="416">
                  <c:v>-400</c:v>
                </c:pt>
                <c:pt idx="417">
                  <c:v>-398</c:v>
                </c:pt>
                <c:pt idx="418">
                  <c:v>-398</c:v>
                </c:pt>
                <c:pt idx="419">
                  <c:v>-397</c:v>
                </c:pt>
                <c:pt idx="420">
                  <c:v>-387</c:v>
                </c:pt>
                <c:pt idx="421">
                  <c:v>-361</c:v>
                </c:pt>
                <c:pt idx="422">
                  <c:v>-356</c:v>
                </c:pt>
                <c:pt idx="423">
                  <c:v>-336</c:v>
                </c:pt>
                <c:pt idx="424">
                  <c:v>-252</c:v>
                </c:pt>
                <c:pt idx="425">
                  <c:v>-211</c:v>
                </c:pt>
                <c:pt idx="426">
                  <c:v>-208</c:v>
                </c:pt>
                <c:pt idx="427">
                  <c:v>-137</c:v>
                </c:pt>
                <c:pt idx="428">
                  <c:v>-129</c:v>
                </c:pt>
                <c:pt idx="429">
                  <c:v>-73</c:v>
                </c:pt>
                <c:pt idx="430">
                  <c:v>-14</c:v>
                </c:pt>
                <c:pt idx="431">
                  <c:v>-8</c:v>
                </c:pt>
                <c:pt idx="432">
                  <c:v>0</c:v>
                </c:pt>
                <c:pt idx="433">
                  <c:v>83</c:v>
                </c:pt>
                <c:pt idx="434">
                  <c:v>117</c:v>
                </c:pt>
                <c:pt idx="435">
                  <c:v>128</c:v>
                </c:pt>
                <c:pt idx="436">
                  <c:v>128</c:v>
                </c:pt>
                <c:pt idx="437">
                  <c:v>140</c:v>
                </c:pt>
                <c:pt idx="438">
                  <c:v>178</c:v>
                </c:pt>
                <c:pt idx="439">
                  <c:v>209</c:v>
                </c:pt>
                <c:pt idx="440">
                  <c:v>302</c:v>
                </c:pt>
                <c:pt idx="441">
                  <c:v>318</c:v>
                </c:pt>
                <c:pt idx="442">
                  <c:v>343</c:v>
                </c:pt>
                <c:pt idx="443">
                  <c:v>343</c:v>
                </c:pt>
                <c:pt idx="444">
                  <c:v>360</c:v>
                </c:pt>
                <c:pt idx="445">
                  <c:v>361</c:v>
                </c:pt>
                <c:pt idx="446">
                  <c:v>363</c:v>
                </c:pt>
                <c:pt idx="447">
                  <c:v>389</c:v>
                </c:pt>
                <c:pt idx="448">
                  <c:v>400</c:v>
                </c:pt>
                <c:pt idx="449">
                  <c:v>402</c:v>
                </c:pt>
                <c:pt idx="450">
                  <c:v>403</c:v>
                </c:pt>
                <c:pt idx="451">
                  <c:v>430</c:v>
                </c:pt>
                <c:pt idx="452">
                  <c:v>492</c:v>
                </c:pt>
                <c:pt idx="453">
                  <c:v>492</c:v>
                </c:pt>
                <c:pt idx="454">
                  <c:v>492</c:v>
                </c:pt>
                <c:pt idx="455">
                  <c:v>512</c:v>
                </c:pt>
                <c:pt idx="456">
                  <c:v>564</c:v>
                </c:pt>
                <c:pt idx="457">
                  <c:v>581</c:v>
                </c:pt>
                <c:pt idx="458">
                  <c:v>592</c:v>
                </c:pt>
                <c:pt idx="459">
                  <c:v>604</c:v>
                </c:pt>
                <c:pt idx="460">
                  <c:v>620</c:v>
                </c:pt>
                <c:pt idx="461">
                  <c:v>621</c:v>
                </c:pt>
                <c:pt idx="462">
                  <c:v>651</c:v>
                </c:pt>
                <c:pt idx="463">
                  <c:v>665</c:v>
                </c:pt>
                <c:pt idx="464">
                  <c:v>679</c:v>
                </c:pt>
                <c:pt idx="465">
                  <c:v>707</c:v>
                </c:pt>
                <c:pt idx="466">
                  <c:v>707</c:v>
                </c:pt>
                <c:pt idx="467">
                  <c:v>707</c:v>
                </c:pt>
                <c:pt idx="468">
                  <c:v>707</c:v>
                </c:pt>
                <c:pt idx="469">
                  <c:v>735</c:v>
                </c:pt>
                <c:pt idx="470">
                  <c:v>783</c:v>
                </c:pt>
                <c:pt idx="471">
                  <c:v>814</c:v>
                </c:pt>
                <c:pt idx="472">
                  <c:v>830</c:v>
                </c:pt>
                <c:pt idx="473">
                  <c:v>878</c:v>
                </c:pt>
                <c:pt idx="474">
                  <c:v>878</c:v>
                </c:pt>
                <c:pt idx="475">
                  <c:v>878</c:v>
                </c:pt>
                <c:pt idx="476">
                  <c:v>897</c:v>
                </c:pt>
                <c:pt idx="477">
                  <c:v>903</c:v>
                </c:pt>
                <c:pt idx="478">
                  <c:v>911</c:v>
                </c:pt>
                <c:pt idx="479">
                  <c:v>912</c:v>
                </c:pt>
                <c:pt idx="480">
                  <c:v>953</c:v>
                </c:pt>
                <c:pt idx="481">
                  <c:v>984</c:v>
                </c:pt>
                <c:pt idx="482">
                  <c:v>998</c:v>
                </c:pt>
                <c:pt idx="483">
                  <c:v>1006</c:v>
                </c:pt>
                <c:pt idx="484">
                  <c:v>1021</c:v>
                </c:pt>
                <c:pt idx="485">
                  <c:v>1102</c:v>
                </c:pt>
                <c:pt idx="486">
                  <c:v>1107</c:v>
                </c:pt>
                <c:pt idx="487">
                  <c:v>1110</c:v>
                </c:pt>
                <c:pt idx="488">
                  <c:v>1110</c:v>
                </c:pt>
                <c:pt idx="489">
                  <c:v>1110</c:v>
                </c:pt>
                <c:pt idx="490">
                  <c:v>1119</c:v>
                </c:pt>
                <c:pt idx="491">
                  <c:v>1122</c:v>
                </c:pt>
                <c:pt idx="492">
                  <c:v>1125</c:v>
                </c:pt>
                <c:pt idx="493">
                  <c:v>1146</c:v>
                </c:pt>
                <c:pt idx="494">
                  <c:v>1147</c:v>
                </c:pt>
                <c:pt idx="495">
                  <c:v>1150</c:v>
                </c:pt>
                <c:pt idx="496">
                  <c:v>1155</c:v>
                </c:pt>
                <c:pt idx="497">
                  <c:v>1163</c:v>
                </c:pt>
                <c:pt idx="498">
                  <c:v>1174</c:v>
                </c:pt>
                <c:pt idx="499">
                  <c:v>1174</c:v>
                </c:pt>
                <c:pt idx="500">
                  <c:v>1188</c:v>
                </c:pt>
                <c:pt idx="501">
                  <c:v>1191</c:v>
                </c:pt>
                <c:pt idx="502">
                  <c:v>1202</c:v>
                </c:pt>
                <c:pt idx="503">
                  <c:v>1219.5</c:v>
                </c:pt>
                <c:pt idx="504">
                  <c:v>1269</c:v>
                </c:pt>
                <c:pt idx="505">
                  <c:v>1278</c:v>
                </c:pt>
                <c:pt idx="506">
                  <c:v>1309</c:v>
                </c:pt>
                <c:pt idx="507">
                  <c:v>1339</c:v>
                </c:pt>
                <c:pt idx="508">
                  <c:v>1345</c:v>
                </c:pt>
                <c:pt idx="509">
                  <c:v>1359</c:v>
                </c:pt>
                <c:pt idx="510">
                  <c:v>1364</c:v>
                </c:pt>
                <c:pt idx="511">
                  <c:v>1365</c:v>
                </c:pt>
                <c:pt idx="512">
                  <c:v>1378</c:v>
                </c:pt>
                <c:pt idx="513">
                  <c:v>1384</c:v>
                </c:pt>
                <c:pt idx="514">
                  <c:v>1406</c:v>
                </c:pt>
                <c:pt idx="515">
                  <c:v>1437</c:v>
                </c:pt>
                <c:pt idx="516">
                  <c:v>1465</c:v>
                </c:pt>
                <c:pt idx="517">
                  <c:v>1465</c:v>
                </c:pt>
                <c:pt idx="518">
                  <c:v>1490</c:v>
                </c:pt>
                <c:pt idx="519">
                  <c:v>1521</c:v>
                </c:pt>
                <c:pt idx="520">
                  <c:v>1591</c:v>
                </c:pt>
                <c:pt idx="521">
                  <c:v>1611</c:v>
                </c:pt>
                <c:pt idx="522">
                  <c:v>1638</c:v>
                </c:pt>
                <c:pt idx="523">
                  <c:v>1641</c:v>
                </c:pt>
                <c:pt idx="524">
                  <c:v>1641</c:v>
                </c:pt>
                <c:pt idx="525">
                  <c:v>1645</c:v>
                </c:pt>
                <c:pt idx="526">
                  <c:v>1653</c:v>
                </c:pt>
                <c:pt idx="527">
                  <c:v>1745</c:v>
                </c:pt>
                <c:pt idx="528">
                  <c:v>1753</c:v>
                </c:pt>
                <c:pt idx="529">
                  <c:v>1798</c:v>
                </c:pt>
                <c:pt idx="530">
                  <c:v>1823</c:v>
                </c:pt>
                <c:pt idx="531">
                  <c:v>1860</c:v>
                </c:pt>
                <c:pt idx="532">
                  <c:v>1863</c:v>
                </c:pt>
                <c:pt idx="533">
                  <c:v>1863</c:v>
                </c:pt>
                <c:pt idx="534">
                  <c:v>1882</c:v>
                </c:pt>
                <c:pt idx="535">
                  <c:v>1885</c:v>
                </c:pt>
                <c:pt idx="536">
                  <c:v>1887</c:v>
                </c:pt>
                <c:pt idx="537">
                  <c:v>1910</c:v>
                </c:pt>
                <c:pt idx="538">
                  <c:v>1913</c:v>
                </c:pt>
                <c:pt idx="539">
                  <c:v>1947</c:v>
                </c:pt>
                <c:pt idx="540">
                  <c:v>1949</c:v>
                </c:pt>
                <c:pt idx="541">
                  <c:v>1967</c:v>
                </c:pt>
                <c:pt idx="542">
                  <c:v>1972</c:v>
                </c:pt>
                <c:pt idx="543">
                  <c:v>1983</c:v>
                </c:pt>
                <c:pt idx="544">
                  <c:v>1997</c:v>
                </c:pt>
                <c:pt idx="545">
                  <c:v>2006</c:v>
                </c:pt>
                <c:pt idx="546">
                  <c:v>2014</c:v>
                </c:pt>
                <c:pt idx="547">
                  <c:v>2030</c:v>
                </c:pt>
                <c:pt idx="548">
                  <c:v>2033</c:v>
                </c:pt>
                <c:pt idx="549">
                  <c:v>2061</c:v>
                </c:pt>
                <c:pt idx="550">
                  <c:v>2067</c:v>
                </c:pt>
                <c:pt idx="551">
                  <c:v>2081</c:v>
                </c:pt>
                <c:pt idx="552">
                  <c:v>2097</c:v>
                </c:pt>
                <c:pt idx="553">
                  <c:v>2097</c:v>
                </c:pt>
                <c:pt idx="554">
                  <c:v>2100</c:v>
                </c:pt>
                <c:pt idx="555">
                  <c:v>2139</c:v>
                </c:pt>
                <c:pt idx="556">
                  <c:v>2167</c:v>
                </c:pt>
                <c:pt idx="557">
                  <c:v>2188</c:v>
                </c:pt>
                <c:pt idx="558">
                  <c:v>2190</c:v>
                </c:pt>
                <c:pt idx="559">
                  <c:v>2207</c:v>
                </c:pt>
                <c:pt idx="560">
                  <c:v>2223</c:v>
                </c:pt>
                <c:pt idx="561">
                  <c:v>2223</c:v>
                </c:pt>
                <c:pt idx="562">
                  <c:v>2268</c:v>
                </c:pt>
                <c:pt idx="563">
                  <c:v>2280</c:v>
                </c:pt>
                <c:pt idx="564">
                  <c:v>2296</c:v>
                </c:pt>
                <c:pt idx="565">
                  <c:v>2296</c:v>
                </c:pt>
                <c:pt idx="566">
                  <c:v>2296</c:v>
                </c:pt>
                <c:pt idx="567">
                  <c:v>2335</c:v>
                </c:pt>
                <c:pt idx="568">
                  <c:v>2335</c:v>
                </c:pt>
                <c:pt idx="569">
                  <c:v>2344</c:v>
                </c:pt>
                <c:pt idx="570">
                  <c:v>2349</c:v>
                </c:pt>
                <c:pt idx="571">
                  <c:v>2402</c:v>
                </c:pt>
                <c:pt idx="572">
                  <c:v>2430</c:v>
                </c:pt>
                <c:pt idx="573">
                  <c:v>2465</c:v>
                </c:pt>
                <c:pt idx="574">
                  <c:v>2497</c:v>
                </c:pt>
                <c:pt idx="575">
                  <c:v>2534</c:v>
                </c:pt>
                <c:pt idx="576">
                  <c:v>2534</c:v>
                </c:pt>
                <c:pt idx="577">
                  <c:v>2601</c:v>
                </c:pt>
                <c:pt idx="578">
                  <c:v>2601</c:v>
                </c:pt>
                <c:pt idx="579">
                  <c:v>2604</c:v>
                </c:pt>
                <c:pt idx="580">
                  <c:v>2612</c:v>
                </c:pt>
                <c:pt idx="581">
                  <c:v>2690</c:v>
                </c:pt>
                <c:pt idx="582">
                  <c:v>2750</c:v>
                </c:pt>
                <c:pt idx="583">
                  <c:v>2755</c:v>
                </c:pt>
                <c:pt idx="584">
                  <c:v>2780</c:v>
                </c:pt>
                <c:pt idx="585">
                  <c:v>2791</c:v>
                </c:pt>
                <c:pt idx="586">
                  <c:v>2823</c:v>
                </c:pt>
                <c:pt idx="587">
                  <c:v>2836</c:v>
                </c:pt>
                <c:pt idx="588">
                  <c:v>2839</c:v>
                </c:pt>
                <c:pt idx="589">
                  <c:v>2850</c:v>
                </c:pt>
                <c:pt idx="590">
                  <c:v>2859</c:v>
                </c:pt>
                <c:pt idx="591">
                  <c:v>2934</c:v>
                </c:pt>
                <c:pt idx="592">
                  <c:v>2965</c:v>
                </c:pt>
                <c:pt idx="593">
                  <c:v>2995</c:v>
                </c:pt>
                <c:pt idx="594">
                  <c:v>3015</c:v>
                </c:pt>
                <c:pt idx="595">
                  <c:v>3057</c:v>
                </c:pt>
                <c:pt idx="596">
                  <c:v>3058</c:v>
                </c:pt>
                <c:pt idx="597">
                  <c:v>3058</c:v>
                </c:pt>
                <c:pt idx="598">
                  <c:v>3069</c:v>
                </c:pt>
                <c:pt idx="599">
                  <c:v>3138</c:v>
                </c:pt>
                <c:pt idx="600">
                  <c:v>3161</c:v>
                </c:pt>
                <c:pt idx="601">
                  <c:v>3188</c:v>
                </c:pt>
                <c:pt idx="602">
                  <c:v>3240</c:v>
                </c:pt>
                <c:pt idx="603">
                  <c:v>3275</c:v>
                </c:pt>
                <c:pt idx="604">
                  <c:v>3287</c:v>
                </c:pt>
                <c:pt idx="605">
                  <c:v>3303</c:v>
                </c:pt>
                <c:pt idx="606">
                  <c:v>3303</c:v>
                </c:pt>
                <c:pt idx="607">
                  <c:v>3317</c:v>
                </c:pt>
                <c:pt idx="608">
                  <c:v>3401</c:v>
                </c:pt>
                <c:pt idx="609">
                  <c:v>3477</c:v>
                </c:pt>
                <c:pt idx="610">
                  <c:v>3483</c:v>
                </c:pt>
                <c:pt idx="611">
                  <c:v>3533</c:v>
                </c:pt>
                <c:pt idx="612">
                  <c:v>3580</c:v>
                </c:pt>
                <c:pt idx="613">
                  <c:v>3608</c:v>
                </c:pt>
                <c:pt idx="614">
                  <c:v>3756</c:v>
                </c:pt>
                <c:pt idx="615">
                  <c:v>3821</c:v>
                </c:pt>
                <c:pt idx="616">
                  <c:v>3840</c:v>
                </c:pt>
                <c:pt idx="617">
                  <c:v>3844</c:v>
                </c:pt>
                <c:pt idx="618">
                  <c:v>3883</c:v>
                </c:pt>
                <c:pt idx="619">
                  <c:v>3919</c:v>
                </c:pt>
                <c:pt idx="620">
                  <c:v>3989</c:v>
                </c:pt>
                <c:pt idx="621">
                  <c:v>4023</c:v>
                </c:pt>
                <c:pt idx="622">
                  <c:v>4059</c:v>
                </c:pt>
                <c:pt idx="623">
                  <c:v>4095</c:v>
                </c:pt>
                <c:pt idx="624">
                  <c:v>4120</c:v>
                </c:pt>
                <c:pt idx="625">
                  <c:v>4129</c:v>
                </c:pt>
                <c:pt idx="626">
                  <c:v>4179</c:v>
                </c:pt>
                <c:pt idx="627">
                  <c:v>4199</c:v>
                </c:pt>
                <c:pt idx="628">
                  <c:v>4252</c:v>
                </c:pt>
                <c:pt idx="629">
                  <c:v>4255</c:v>
                </c:pt>
                <c:pt idx="630">
                  <c:v>4261</c:v>
                </c:pt>
                <c:pt idx="631">
                  <c:v>4325</c:v>
                </c:pt>
                <c:pt idx="632">
                  <c:v>4378</c:v>
                </c:pt>
                <c:pt idx="633">
                  <c:v>4384</c:v>
                </c:pt>
                <c:pt idx="634">
                  <c:v>4400</c:v>
                </c:pt>
                <c:pt idx="635">
                  <c:v>4407</c:v>
                </c:pt>
                <c:pt idx="636">
                  <c:v>4412</c:v>
                </c:pt>
                <c:pt idx="637">
                  <c:v>4439</c:v>
                </c:pt>
                <c:pt idx="638">
                  <c:v>4470</c:v>
                </c:pt>
                <c:pt idx="639">
                  <c:v>4490</c:v>
                </c:pt>
                <c:pt idx="640">
                  <c:v>4517</c:v>
                </c:pt>
                <c:pt idx="641">
                  <c:v>4557</c:v>
                </c:pt>
                <c:pt idx="642">
                  <c:v>4585</c:v>
                </c:pt>
                <c:pt idx="643">
                  <c:v>4599</c:v>
                </c:pt>
                <c:pt idx="644">
                  <c:v>4624</c:v>
                </c:pt>
                <c:pt idx="645">
                  <c:v>4627</c:v>
                </c:pt>
                <c:pt idx="646">
                  <c:v>4632</c:v>
                </c:pt>
                <c:pt idx="647">
                  <c:v>4662</c:v>
                </c:pt>
                <c:pt idx="648">
                  <c:v>4674</c:v>
                </c:pt>
                <c:pt idx="649">
                  <c:v>4674</c:v>
                </c:pt>
                <c:pt idx="650">
                  <c:v>4692</c:v>
                </c:pt>
                <c:pt idx="651">
                  <c:v>4730</c:v>
                </c:pt>
                <c:pt idx="652">
                  <c:v>4733</c:v>
                </c:pt>
                <c:pt idx="653">
                  <c:v>4733</c:v>
                </c:pt>
                <c:pt idx="654">
                  <c:v>4750</c:v>
                </c:pt>
                <c:pt idx="655">
                  <c:v>4756</c:v>
                </c:pt>
                <c:pt idx="656">
                  <c:v>4773</c:v>
                </c:pt>
                <c:pt idx="657">
                  <c:v>4834</c:v>
                </c:pt>
                <c:pt idx="658">
                  <c:v>4870</c:v>
                </c:pt>
                <c:pt idx="659">
                  <c:v>4884</c:v>
                </c:pt>
                <c:pt idx="660">
                  <c:v>4892</c:v>
                </c:pt>
                <c:pt idx="661">
                  <c:v>4932</c:v>
                </c:pt>
                <c:pt idx="662">
                  <c:v>4938</c:v>
                </c:pt>
                <c:pt idx="663">
                  <c:v>4949</c:v>
                </c:pt>
                <c:pt idx="664">
                  <c:v>4965</c:v>
                </c:pt>
                <c:pt idx="665">
                  <c:v>4988</c:v>
                </c:pt>
                <c:pt idx="666">
                  <c:v>5007</c:v>
                </c:pt>
                <c:pt idx="667">
                  <c:v>5021</c:v>
                </c:pt>
                <c:pt idx="668">
                  <c:v>5066</c:v>
                </c:pt>
                <c:pt idx="669">
                  <c:v>5144</c:v>
                </c:pt>
                <c:pt idx="670">
                  <c:v>5144</c:v>
                </c:pt>
                <c:pt idx="671">
                  <c:v>5169</c:v>
                </c:pt>
                <c:pt idx="672">
                  <c:v>5172</c:v>
                </c:pt>
                <c:pt idx="673">
                  <c:v>5214</c:v>
                </c:pt>
                <c:pt idx="674">
                  <c:v>5214</c:v>
                </c:pt>
                <c:pt idx="675">
                  <c:v>5215</c:v>
                </c:pt>
                <c:pt idx="676">
                  <c:v>5251</c:v>
                </c:pt>
                <c:pt idx="677">
                  <c:v>5254</c:v>
                </c:pt>
                <c:pt idx="678">
                  <c:v>5284</c:v>
                </c:pt>
                <c:pt idx="679">
                  <c:v>5284</c:v>
                </c:pt>
                <c:pt idx="680">
                  <c:v>5284</c:v>
                </c:pt>
                <c:pt idx="681">
                  <c:v>5324</c:v>
                </c:pt>
                <c:pt idx="682">
                  <c:v>5345</c:v>
                </c:pt>
                <c:pt idx="683">
                  <c:v>5390</c:v>
                </c:pt>
                <c:pt idx="684">
                  <c:v>5416</c:v>
                </c:pt>
                <c:pt idx="685">
                  <c:v>5450</c:v>
                </c:pt>
                <c:pt idx="686">
                  <c:v>5458</c:v>
                </c:pt>
                <c:pt idx="687">
                  <c:v>5483</c:v>
                </c:pt>
                <c:pt idx="688">
                  <c:v>5489</c:v>
                </c:pt>
                <c:pt idx="689">
                  <c:v>5489</c:v>
                </c:pt>
                <c:pt idx="690">
                  <c:v>5489</c:v>
                </c:pt>
                <c:pt idx="691">
                  <c:v>5489</c:v>
                </c:pt>
                <c:pt idx="692">
                  <c:v>5489</c:v>
                </c:pt>
                <c:pt idx="693">
                  <c:v>5514</c:v>
                </c:pt>
                <c:pt idx="694">
                  <c:v>5517</c:v>
                </c:pt>
                <c:pt idx="695">
                  <c:v>5556</c:v>
                </c:pt>
                <c:pt idx="696">
                  <c:v>5556</c:v>
                </c:pt>
                <c:pt idx="697">
                  <c:v>5626</c:v>
                </c:pt>
                <c:pt idx="698">
                  <c:v>5664</c:v>
                </c:pt>
                <c:pt idx="699">
                  <c:v>5712</c:v>
                </c:pt>
                <c:pt idx="700">
                  <c:v>5723</c:v>
                </c:pt>
                <c:pt idx="701">
                  <c:v>5726</c:v>
                </c:pt>
                <c:pt idx="702">
                  <c:v>5825</c:v>
                </c:pt>
                <c:pt idx="703">
                  <c:v>5835</c:v>
                </c:pt>
                <c:pt idx="704">
                  <c:v>5858</c:v>
                </c:pt>
                <c:pt idx="705">
                  <c:v>5909</c:v>
                </c:pt>
                <c:pt idx="706">
                  <c:v>5909</c:v>
                </c:pt>
                <c:pt idx="707">
                  <c:v>5975</c:v>
                </c:pt>
                <c:pt idx="708">
                  <c:v>6012</c:v>
                </c:pt>
                <c:pt idx="709">
                  <c:v>6015</c:v>
                </c:pt>
                <c:pt idx="710">
                  <c:v>6015</c:v>
                </c:pt>
                <c:pt idx="711">
                  <c:v>6015</c:v>
                </c:pt>
                <c:pt idx="712">
                  <c:v>6018</c:v>
                </c:pt>
                <c:pt idx="713">
                  <c:v>6040</c:v>
                </c:pt>
                <c:pt idx="714">
                  <c:v>6062</c:v>
                </c:pt>
                <c:pt idx="715">
                  <c:v>6110</c:v>
                </c:pt>
                <c:pt idx="716">
                  <c:v>6196</c:v>
                </c:pt>
                <c:pt idx="717">
                  <c:v>6216</c:v>
                </c:pt>
                <c:pt idx="718">
                  <c:v>6275</c:v>
                </c:pt>
                <c:pt idx="719">
                  <c:v>6278</c:v>
                </c:pt>
                <c:pt idx="720">
                  <c:v>6278</c:v>
                </c:pt>
                <c:pt idx="721">
                  <c:v>6353</c:v>
                </c:pt>
                <c:pt idx="722">
                  <c:v>6398</c:v>
                </c:pt>
                <c:pt idx="723">
                  <c:v>6406</c:v>
                </c:pt>
                <c:pt idx="724">
                  <c:v>6406</c:v>
                </c:pt>
                <c:pt idx="725">
                  <c:v>6406</c:v>
                </c:pt>
                <c:pt idx="726">
                  <c:v>6406</c:v>
                </c:pt>
                <c:pt idx="727">
                  <c:v>6406</c:v>
                </c:pt>
                <c:pt idx="728">
                  <c:v>6406</c:v>
                </c:pt>
                <c:pt idx="729">
                  <c:v>6406</c:v>
                </c:pt>
                <c:pt idx="730">
                  <c:v>6406</c:v>
                </c:pt>
                <c:pt idx="731">
                  <c:v>6437</c:v>
                </c:pt>
                <c:pt idx="732">
                  <c:v>6474</c:v>
                </c:pt>
                <c:pt idx="733">
                  <c:v>6494</c:v>
                </c:pt>
                <c:pt idx="734">
                  <c:v>6505</c:v>
                </c:pt>
                <c:pt idx="735">
                  <c:v>6535</c:v>
                </c:pt>
                <c:pt idx="736">
                  <c:v>6647</c:v>
                </c:pt>
                <c:pt idx="737">
                  <c:v>6672</c:v>
                </c:pt>
                <c:pt idx="738">
                  <c:v>6672</c:v>
                </c:pt>
                <c:pt idx="739">
                  <c:v>6703</c:v>
                </c:pt>
                <c:pt idx="740">
                  <c:v>6706</c:v>
                </c:pt>
                <c:pt idx="741">
                  <c:v>6784</c:v>
                </c:pt>
                <c:pt idx="742">
                  <c:v>6785.5</c:v>
                </c:pt>
                <c:pt idx="743">
                  <c:v>6821</c:v>
                </c:pt>
                <c:pt idx="744">
                  <c:v>6829</c:v>
                </c:pt>
                <c:pt idx="745">
                  <c:v>6830.5</c:v>
                </c:pt>
                <c:pt idx="746">
                  <c:v>6832</c:v>
                </c:pt>
                <c:pt idx="747">
                  <c:v>6846</c:v>
                </c:pt>
                <c:pt idx="748">
                  <c:v>6849</c:v>
                </c:pt>
                <c:pt idx="749">
                  <c:v>6879</c:v>
                </c:pt>
                <c:pt idx="750">
                  <c:v>6901</c:v>
                </c:pt>
                <c:pt idx="751">
                  <c:v>7036</c:v>
                </c:pt>
                <c:pt idx="752">
                  <c:v>7109</c:v>
                </c:pt>
                <c:pt idx="753">
                  <c:v>7153</c:v>
                </c:pt>
                <c:pt idx="754">
                  <c:v>7153</c:v>
                </c:pt>
                <c:pt idx="755">
                  <c:v>7153</c:v>
                </c:pt>
                <c:pt idx="756">
                  <c:v>7181</c:v>
                </c:pt>
                <c:pt idx="757">
                  <c:v>7195</c:v>
                </c:pt>
                <c:pt idx="758">
                  <c:v>7201</c:v>
                </c:pt>
                <c:pt idx="759">
                  <c:v>7217</c:v>
                </c:pt>
                <c:pt idx="760">
                  <c:v>7221.5</c:v>
                </c:pt>
                <c:pt idx="761">
                  <c:v>7243.5</c:v>
                </c:pt>
                <c:pt idx="762">
                  <c:v>7299</c:v>
                </c:pt>
                <c:pt idx="763">
                  <c:v>7314</c:v>
                </c:pt>
                <c:pt idx="764">
                  <c:v>7314</c:v>
                </c:pt>
                <c:pt idx="765">
                  <c:v>7327</c:v>
                </c:pt>
                <c:pt idx="766">
                  <c:v>7334</c:v>
                </c:pt>
                <c:pt idx="767">
                  <c:v>7354</c:v>
                </c:pt>
                <c:pt idx="768">
                  <c:v>7354</c:v>
                </c:pt>
                <c:pt idx="769">
                  <c:v>7369</c:v>
                </c:pt>
                <c:pt idx="770">
                  <c:v>7397</c:v>
                </c:pt>
                <c:pt idx="771">
                  <c:v>7531</c:v>
                </c:pt>
                <c:pt idx="772">
                  <c:v>7562</c:v>
                </c:pt>
                <c:pt idx="773">
                  <c:v>7562</c:v>
                </c:pt>
                <c:pt idx="774">
                  <c:v>7562</c:v>
                </c:pt>
                <c:pt idx="775">
                  <c:v>7598</c:v>
                </c:pt>
                <c:pt idx="776">
                  <c:v>7601</c:v>
                </c:pt>
                <c:pt idx="777">
                  <c:v>7621</c:v>
                </c:pt>
                <c:pt idx="778">
                  <c:v>7623</c:v>
                </c:pt>
                <c:pt idx="779">
                  <c:v>7623</c:v>
                </c:pt>
                <c:pt idx="780">
                  <c:v>7634</c:v>
                </c:pt>
                <c:pt idx="781">
                  <c:v>7794</c:v>
                </c:pt>
                <c:pt idx="782">
                  <c:v>7864</c:v>
                </c:pt>
                <c:pt idx="783">
                  <c:v>7883</c:v>
                </c:pt>
                <c:pt idx="784">
                  <c:v>7887</c:v>
                </c:pt>
                <c:pt idx="785">
                  <c:v>7887</c:v>
                </c:pt>
                <c:pt idx="786">
                  <c:v>7892</c:v>
                </c:pt>
                <c:pt idx="787">
                  <c:v>8010</c:v>
                </c:pt>
                <c:pt idx="788">
                  <c:v>8189</c:v>
                </c:pt>
                <c:pt idx="789">
                  <c:v>8323</c:v>
                </c:pt>
                <c:pt idx="790">
                  <c:v>8659</c:v>
                </c:pt>
                <c:pt idx="791">
                  <c:v>8670</c:v>
                </c:pt>
                <c:pt idx="792">
                  <c:v>8715</c:v>
                </c:pt>
                <c:pt idx="793">
                  <c:v>8892.5</c:v>
                </c:pt>
                <c:pt idx="794">
                  <c:v>8892.5</c:v>
                </c:pt>
                <c:pt idx="795">
                  <c:v>8933</c:v>
                </c:pt>
                <c:pt idx="796">
                  <c:v>8947</c:v>
                </c:pt>
                <c:pt idx="797">
                  <c:v>8950</c:v>
                </c:pt>
                <c:pt idx="798">
                  <c:v>8950</c:v>
                </c:pt>
                <c:pt idx="799">
                  <c:v>8950</c:v>
                </c:pt>
                <c:pt idx="800">
                  <c:v>8977</c:v>
                </c:pt>
                <c:pt idx="801">
                  <c:v>8988</c:v>
                </c:pt>
                <c:pt idx="802">
                  <c:v>9151</c:v>
                </c:pt>
                <c:pt idx="803">
                  <c:v>9151</c:v>
                </c:pt>
                <c:pt idx="804">
                  <c:v>9188</c:v>
                </c:pt>
                <c:pt idx="805">
                  <c:v>9196</c:v>
                </c:pt>
                <c:pt idx="806">
                  <c:v>9204</c:v>
                </c:pt>
                <c:pt idx="807">
                  <c:v>9204</c:v>
                </c:pt>
                <c:pt idx="808">
                  <c:v>9204</c:v>
                </c:pt>
                <c:pt idx="809">
                  <c:v>9219.5</c:v>
                </c:pt>
                <c:pt idx="810">
                  <c:v>9238</c:v>
                </c:pt>
                <c:pt idx="811">
                  <c:v>9254</c:v>
                </c:pt>
                <c:pt idx="812">
                  <c:v>9371</c:v>
                </c:pt>
                <c:pt idx="813">
                  <c:v>9371</c:v>
                </c:pt>
                <c:pt idx="814">
                  <c:v>9371</c:v>
                </c:pt>
                <c:pt idx="815">
                  <c:v>9371</c:v>
                </c:pt>
                <c:pt idx="816">
                  <c:v>9371</c:v>
                </c:pt>
                <c:pt idx="817">
                  <c:v>9472</c:v>
                </c:pt>
                <c:pt idx="818">
                  <c:v>9472</c:v>
                </c:pt>
                <c:pt idx="819">
                  <c:v>9472</c:v>
                </c:pt>
                <c:pt idx="820">
                  <c:v>9514</c:v>
                </c:pt>
                <c:pt idx="821">
                  <c:v>9514</c:v>
                </c:pt>
                <c:pt idx="822">
                  <c:v>9514</c:v>
                </c:pt>
                <c:pt idx="823">
                  <c:v>9517</c:v>
                </c:pt>
                <c:pt idx="824">
                  <c:v>9651.5</c:v>
                </c:pt>
                <c:pt idx="825">
                  <c:v>9670.5</c:v>
                </c:pt>
                <c:pt idx="826">
                  <c:v>9674</c:v>
                </c:pt>
                <c:pt idx="827">
                  <c:v>9675</c:v>
                </c:pt>
                <c:pt idx="828">
                  <c:v>9727</c:v>
                </c:pt>
                <c:pt idx="829">
                  <c:v>9727</c:v>
                </c:pt>
                <c:pt idx="830">
                  <c:v>9727</c:v>
                </c:pt>
                <c:pt idx="831">
                  <c:v>9727</c:v>
                </c:pt>
                <c:pt idx="832">
                  <c:v>9772</c:v>
                </c:pt>
                <c:pt idx="833">
                  <c:v>9777</c:v>
                </c:pt>
                <c:pt idx="834">
                  <c:v>9777</c:v>
                </c:pt>
                <c:pt idx="835">
                  <c:v>9777</c:v>
                </c:pt>
                <c:pt idx="836">
                  <c:v>9777</c:v>
                </c:pt>
                <c:pt idx="837">
                  <c:v>9777</c:v>
                </c:pt>
                <c:pt idx="838">
                  <c:v>9996</c:v>
                </c:pt>
                <c:pt idx="839">
                  <c:v>9998</c:v>
                </c:pt>
                <c:pt idx="840">
                  <c:v>9998</c:v>
                </c:pt>
                <c:pt idx="841">
                  <c:v>9998</c:v>
                </c:pt>
                <c:pt idx="842">
                  <c:v>10012</c:v>
                </c:pt>
                <c:pt idx="843">
                  <c:v>10049</c:v>
                </c:pt>
                <c:pt idx="844">
                  <c:v>10049</c:v>
                </c:pt>
                <c:pt idx="845">
                  <c:v>10082</c:v>
                </c:pt>
                <c:pt idx="846">
                  <c:v>10082</c:v>
                </c:pt>
                <c:pt idx="847">
                  <c:v>10082</c:v>
                </c:pt>
                <c:pt idx="848">
                  <c:v>10216</c:v>
                </c:pt>
                <c:pt idx="849">
                  <c:v>10216</c:v>
                </c:pt>
                <c:pt idx="850">
                  <c:v>10216</c:v>
                </c:pt>
                <c:pt idx="851">
                  <c:v>10247</c:v>
                </c:pt>
                <c:pt idx="852">
                  <c:v>10344</c:v>
                </c:pt>
                <c:pt idx="853">
                  <c:v>10368</c:v>
                </c:pt>
                <c:pt idx="854">
                  <c:v>10412</c:v>
                </c:pt>
                <c:pt idx="855">
                  <c:v>10412</c:v>
                </c:pt>
                <c:pt idx="856">
                  <c:v>10490</c:v>
                </c:pt>
                <c:pt idx="857">
                  <c:v>10490</c:v>
                </c:pt>
                <c:pt idx="858">
                  <c:v>10542</c:v>
                </c:pt>
                <c:pt idx="859">
                  <c:v>10569</c:v>
                </c:pt>
                <c:pt idx="860">
                  <c:v>10816</c:v>
                </c:pt>
                <c:pt idx="861">
                  <c:v>10824</c:v>
                </c:pt>
                <c:pt idx="862">
                  <c:v>10824</c:v>
                </c:pt>
                <c:pt idx="863">
                  <c:v>10824</c:v>
                </c:pt>
                <c:pt idx="864">
                  <c:v>11029</c:v>
                </c:pt>
                <c:pt idx="865">
                  <c:v>11213</c:v>
                </c:pt>
                <c:pt idx="866">
                  <c:v>11339</c:v>
                </c:pt>
                <c:pt idx="867">
                  <c:v>11378</c:v>
                </c:pt>
                <c:pt idx="868">
                  <c:v>11406</c:v>
                </c:pt>
                <c:pt idx="869">
                  <c:v>11610</c:v>
                </c:pt>
                <c:pt idx="870">
                  <c:v>11641</c:v>
                </c:pt>
                <c:pt idx="871">
                  <c:v>11856</c:v>
                </c:pt>
                <c:pt idx="872">
                  <c:v>11906</c:v>
                </c:pt>
                <c:pt idx="873">
                  <c:v>11910</c:v>
                </c:pt>
                <c:pt idx="874">
                  <c:v>11960</c:v>
                </c:pt>
                <c:pt idx="875">
                  <c:v>12130</c:v>
                </c:pt>
                <c:pt idx="876">
                  <c:v>12195</c:v>
                </c:pt>
                <c:pt idx="877">
                  <c:v>12223</c:v>
                </c:pt>
                <c:pt idx="878">
                  <c:v>12223</c:v>
                </c:pt>
                <c:pt idx="879">
                  <c:v>12262</c:v>
                </c:pt>
                <c:pt idx="880">
                  <c:v>12282.5</c:v>
                </c:pt>
                <c:pt idx="881">
                  <c:v>12436</c:v>
                </c:pt>
                <c:pt idx="882">
                  <c:v>12572</c:v>
                </c:pt>
              </c:numCache>
            </c:numRef>
          </c:xVal>
          <c:yVal>
            <c:numRef>
              <c:f>'Active 1'!$U$21:$U$975</c:f>
              <c:numCache>
                <c:formatCode>General</c:formatCode>
                <c:ptCount val="955"/>
                <c:pt idx="254">
                  <c:v>0.28360764111857861</c:v>
                </c:pt>
                <c:pt idx="278">
                  <c:v>-0.29104935644136276</c:v>
                </c:pt>
                <c:pt idx="316">
                  <c:v>-0.23447655110066989</c:v>
                </c:pt>
                <c:pt idx="431">
                  <c:v>-0.14458022383769276</c:v>
                </c:pt>
                <c:pt idx="503">
                  <c:v>0.22540800000570016</c:v>
                </c:pt>
                <c:pt idx="825">
                  <c:v>-0.10588816422387026</c:v>
                </c:pt>
                <c:pt idx="826">
                  <c:v>0.14226568370941095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78E9-4641-9ED8-DA8286346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1946160"/>
        <c:axId val="1"/>
      </c:scatterChart>
      <c:valAx>
        <c:axId val="671946160"/>
        <c:scaling>
          <c:orientation val="minMax"/>
          <c:max val="15000"/>
          <c:min val="-2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49350725098756598"/>
              <c:y val="0.889190324182450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3088023088023088E-2"/>
              <c:y val="0.370270837766900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71946160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708528858135158"/>
          <c:y val="0.92973086472299071"/>
          <c:w val="0.67243958141595928"/>
          <c:h val="5.405405405405405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Z Dra -- O-C Diagr.</a:t>
            </a:r>
          </a:p>
        </c:rich>
      </c:tx>
      <c:layout>
        <c:manualLayout>
          <c:xMode val="edge"/>
          <c:yMode val="edge"/>
          <c:x val="0.38191025116835264"/>
          <c:y val="3.55029585798816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95330158818439"/>
          <c:y val="0.1242603550295858"/>
          <c:w val="0.81072159417136824"/>
          <c:h val="0.6745562130177514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1'!$F$21:$F$975</c:f>
              <c:numCache>
                <c:formatCode>General</c:formatCode>
                <c:ptCount val="955"/>
                <c:pt idx="0">
                  <c:v>-23583</c:v>
                </c:pt>
                <c:pt idx="1">
                  <c:v>-22572</c:v>
                </c:pt>
                <c:pt idx="2">
                  <c:v>-21443</c:v>
                </c:pt>
                <c:pt idx="3">
                  <c:v>-21191</c:v>
                </c:pt>
                <c:pt idx="4">
                  <c:v>-20883</c:v>
                </c:pt>
                <c:pt idx="5">
                  <c:v>-20877</c:v>
                </c:pt>
                <c:pt idx="6">
                  <c:v>-20718</c:v>
                </c:pt>
                <c:pt idx="7">
                  <c:v>-20706</c:v>
                </c:pt>
                <c:pt idx="8">
                  <c:v>-20690</c:v>
                </c:pt>
                <c:pt idx="9">
                  <c:v>-20625</c:v>
                </c:pt>
                <c:pt idx="10">
                  <c:v>-20617</c:v>
                </c:pt>
                <c:pt idx="11">
                  <c:v>-20612</c:v>
                </c:pt>
                <c:pt idx="12">
                  <c:v>-20510</c:v>
                </c:pt>
                <c:pt idx="13">
                  <c:v>-20443</c:v>
                </c:pt>
                <c:pt idx="14">
                  <c:v>-20443</c:v>
                </c:pt>
                <c:pt idx="15">
                  <c:v>-20415</c:v>
                </c:pt>
                <c:pt idx="16">
                  <c:v>-20374</c:v>
                </c:pt>
                <c:pt idx="17">
                  <c:v>-20343</c:v>
                </c:pt>
                <c:pt idx="18">
                  <c:v>-20211</c:v>
                </c:pt>
                <c:pt idx="19">
                  <c:v>-20138</c:v>
                </c:pt>
                <c:pt idx="20">
                  <c:v>-20128</c:v>
                </c:pt>
                <c:pt idx="21">
                  <c:v>-20122</c:v>
                </c:pt>
                <c:pt idx="22">
                  <c:v>-20117</c:v>
                </c:pt>
                <c:pt idx="23">
                  <c:v>-20116</c:v>
                </c:pt>
                <c:pt idx="24">
                  <c:v>-20116</c:v>
                </c:pt>
                <c:pt idx="25">
                  <c:v>-20116</c:v>
                </c:pt>
                <c:pt idx="26">
                  <c:v>-20111</c:v>
                </c:pt>
                <c:pt idx="27">
                  <c:v>-20111</c:v>
                </c:pt>
                <c:pt idx="28">
                  <c:v>-20111</c:v>
                </c:pt>
                <c:pt idx="29">
                  <c:v>-20105</c:v>
                </c:pt>
                <c:pt idx="30">
                  <c:v>-20093</c:v>
                </c:pt>
                <c:pt idx="31">
                  <c:v>-20086</c:v>
                </c:pt>
                <c:pt idx="32">
                  <c:v>-20066</c:v>
                </c:pt>
                <c:pt idx="33">
                  <c:v>-20035</c:v>
                </c:pt>
                <c:pt idx="34">
                  <c:v>-20029</c:v>
                </c:pt>
                <c:pt idx="35">
                  <c:v>-20021</c:v>
                </c:pt>
                <c:pt idx="36">
                  <c:v>-20007</c:v>
                </c:pt>
                <c:pt idx="37">
                  <c:v>-20004</c:v>
                </c:pt>
                <c:pt idx="38">
                  <c:v>-19979</c:v>
                </c:pt>
                <c:pt idx="39">
                  <c:v>-19977</c:v>
                </c:pt>
                <c:pt idx="40">
                  <c:v>-19976</c:v>
                </c:pt>
                <c:pt idx="41">
                  <c:v>-19973</c:v>
                </c:pt>
                <c:pt idx="42">
                  <c:v>-19953</c:v>
                </c:pt>
                <c:pt idx="43">
                  <c:v>-19739</c:v>
                </c:pt>
                <c:pt idx="44">
                  <c:v>-19728</c:v>
                </c:pt>
                <c:pt idx="45">
                  <c:v>-19714</c:v>
                </c:pt>
                <c:pt idx="46">
                  <c:v>-19703</c:v>
                </c:pt>
                <c:pt idx="47">
                  <c:v>-19692</c:v>
                </c:pt>
                <c:pt idx="48">
                  <c:v>-19669</c:v>
                </c:pt>
                <c:pt idx="49">
                  <c:v>-19658</c:v>
                </c:pt>
                <c:pt idx="50">
                  <c:v>-19652</c:v>
                </c:pt>
                <c:pt idx="51">
                  <c:v>-19632</c:v>
                </c:pt>
                <c:pt idx="52">
                  <c:v>-19607</c:v>
                </c:pt>
                <c:pt idx="53">
                  <c:v>-19590</c:v>
                </c:pt>
                <c:pt idx="54">
                  <c:v>-19563</c:v>
                </c:pt>
                <c:pt idx="55">
                  <c:v>-19506</c:v>
                </c:pt>
                <c:pt idx="56">
                  <c:v>-19476</c:v>
                </c:pt>
                <c:pt idx="57">
                  <c:v>-19420</c:v>
                </c:pt>
                <c:pt idx="58">
                  <c:v>-19356</c:v>
                </c:pt>
                <c:pt idx="59">
                  <c:v>-19350</c:v>
                </c:pt>
                <c:pt idx="60">
                  <c:v>-19347</c:v>
                </c:pt>
                <c:pt idx="61">
                  <c:v>-19308</c:v>
                </c:pt>
                <c:pt idx="62">
                  <c:v>-19305</c:v>
                </c:pt>
                <c:pt idx="63">
                  <c:v>-19297</c:v>
                </c:pt>
                <c:pt idx="64">
                  <c:v>-19288</c:v>
                </c:pt>
                <c:pt idx="65">
                  <c:v>-19283</c:v>
                </c:pt>
                <c:pt idx="66">
                  <c:v>-19252</c:v>
                </c:pt>
                <c:pt idx="67">
                  <c:v>-19249</c:v>
                </c:pt>
                <c:pt idx="68">
                  <c:v>-19199</c:v>
                </c:pt>
                <c:pt idx="69">
                  <c:v>-19199</c:v>
                </c:pt>
                <c:pt idx="70">
                  <c:v>-19188</c:v>
                </c:pt>
                <c:pt idx="71">
                  <c:v>-19171</c:v>
                </c:pt>
                <c:pt idx="72">
                  <c:v>-19168</c:v>
                </c:pt>
                <c:pt idx="73">
                  <c:v>-19157</c:v>
                </c:pt>
                <c:pt idx="74">
                  <c:v>-19157</c:v>
                </c:pt>
                <c:pt idx="75">
                  <c:v>-19135</c:v>
                </c:pt>
                <c:pt idx="76">
                  <c:v>-19115</c:v>
                </c:pt>
                <c:pt idx="77">
                  <c:v>-19093</c:v>
                </c:pt>
                <c:pt idx="78">
                  <c:v>-19051</c:v>
                </c:pt>
                <c:pt idx="79">
                  <c:v>-19045</c:v>
                </c:pt>
                <c:pt idx="80">
                  <c:v>-19006</c:v>
                </c:pt>
                <c:pt idx="81">
                  <c:v>-18989</c:v>
                </c:pt>
                <c:pt idx="82">
                  <c:v>-18978</c:v>
                </c:pt>
                <c:pt idx="83">
                  <c:v>-18958</c:v>
                </c:pt>
                <c:pt idx="84">
                  <c:v>-18955</c:v>
                </c:pt>
                <c:pt idx="85">
                  <c:v>-18941</c:v>
                </c:pt>
                <c:pt idx="86">
                  <c:v>-18936</c:v>
                </c:pt>
                <c:pt idx="87">
                  <c:v>-18933</c:v>
                </c:pt>
                <c:pt idx="88">
                  <c:v>-18919</c:v>
                </c:pt>
                <c:pt idx="89">
                  <c:v>-18914</c:v>
                </c:pt>
                <c:pt idx="90">
                  <c:v>-18911</c:v>
                </c:pt>
                <c:pt idx="91">
                  <c:v>-18905</c:v>
                </c:pt>
                <c:pt idx="92">
                  <c:v>-18900</c:v>
                </c:pt>
                <c:pt idx="93">
                  <c:v>-18899</c:v>
                </c:pt>
                <c:pt idx="94">
                  <c:v>-18894</c:v>
                </c:pt>
                <c:pt idx="95">
                  <c:v>-18889</c:v>
                </c:pt>
                <c:pt idx="96">
                  <c:v>-18802</c:v>
                </c:pt>
                <c:pt idx="97">
                  <c:v>-18762</c:v>
                </c:pt>
                <c:pt idx="98">
                  <c:v>-18760</c:v>
                </c:pt>
                <c:pt idx="99">
                  <c:v>-18751</c:v>
                </c:pt>
                <c:pt idx="100">
                  <c:v>-18746</c:v>
                </c:pt>
                <c:pt idx="101">
                  <c:v>-18740</c:v>
                </c:pt>
                <c:pt idx="102">
                  <c:v>-18732</c:v>
                </c:pt>
                <c:pt idx="103">
                  <c:v>-18726</c:v>
                </c:pt>
                <c:pt idx="104">
                  <c:v>-18715</c:v>
                </c:pt>
                <c:pt idx="105">
                  <c:v>-18673</c:v>
                </c:pt>
                <c:pt idx="106">
                  <c:v>-18653</c:v>
                </c:pt>
                <c:pt idx="107">
                  <c:v>-18647</c:v>
                </c:pt>
                <c:pt idx="108">
                  <c:v>-18642</c:v>
                </c:pt>
                <c:pt idx="109">
                  <c:v>-18634</c:v>
                </c:pt>
                <c:pt idx="110">
                  <c:v>-18634</c:v>
                </c:pt>
                <c:pt idx="111">
                  <c:v>-18625</c:v>
                </c:pt>
                <c:pt idx="112">
                  <c:v>-18612</c:v>
                </c:pt>
                <c:pt idx="113">
                  <c:v>-18611</c:v>
                </c:pt>
                <c:pt idx="114">
                  <c:v>-18594</c:v>
                </c:pt>
                <c:pt idx="115">
                  <c:v>-18588</c:v>
                </c:pt>
                <c:pt idx="116">
                  <c:v>-18580</c:v>
                </c:pt>
                <c:pt idx="117">
                  <c:v>-18544</c:v>
                </c:pt>
                <c:pt idx="118">
                  <c:v>-18507</c:v>
                </c:pt>
                <c:pt idx="119">
                  <c:v>-18504</c:v>
                </c:pt>
                <c:pt idx="120">
                  <c:v>-18502</c:v>
                </c:pt>
                <c:pt idx="121">
                  <c:v>-18499</c:v>
                </c:pt>
                <c:pt idx="122">
                  <c:v>-18485</c:v>
                </c:pt>
                <c:pt idx="123">
                  <c:v>-18418</c:v>
                </c:pt>
                <c:pt idx="124">
                  <c:v>-18399</c:v>
                </c:pt>
                <c:pt idx="125">
                  <c:v>-18068</c:v>
                </c:pt>
                <c:pt idx="126">
                  <c:v>-18018</c:v>
                </c:pt>
                <c:pt idx="127">
                  <c:v>-18018</c:v>
                </c:pt>
                <c:pt idx="128">
                  <c:v>-17965</c:v>
                </c:pt>
                <c:pt idx="129">
                  <c:v>-17940</c:v>
                </c:pt>
                <c:pt idx="130">
                  <c:v>-17929</c:v>
                </c:pt>
                <c:pt idx="131">
                  <c:v>-17811</c:v>
                </c:pt>
                <c:pt idx="132">
                  <c:v>-17806</c:v>
                </c:pt>
                <c:pt idx="133">
                  <c:v>-17607</c:v>
                </c:pt>
                <c:pt idx="134">
                  <c:v>-17308</c:v>
                </c:pt>
                <c:pt idx="135">
                  <c:v>-17305</c:v>
                </c:pt>
                <c:pt idx="136">
                  <c:v>-17125</c:v>
                </c:pt>
                <c:pt idx="137">
                  <c:v>-16893</c:v>
                </c:pt>
                <c:pt idx="138">
                  <c:v>-16835</c:v>
                </c:pt>
                <c:pt idx="139">
                  <c:v>-16217</c:v>
                </c:pt>
                <c:pt idx="140">
                  <c:v>-16214</c:v>
                </c:pt>
                <c:pt idx="141">
                  <c:v>-16153</c:v>
                </c:pt>
                <c:pt idx="142">
                  <c:v>-15691</c:v>
                </c:pt>
                <c:pt idx="143">
                  <c:v>-15688</c:v>
                </c:pt>
                <c:pt idx="144">
                  <c:v>-15674</c:v>
                </c:pt>
                <c:pt idx="145">
                  <c:v>-15666</c:v>
                </c:pt>
                <c:pt idx="146">
                  <c:v>-15663</c:v>
                </c:pt>
                <c:pt idx="147">
                  <c:v>-15162</c:v>
                </c:pt>
                <c:pt idx="148">
                  <c:v>-15151</c:v>
                </c:pt>
                <c:pt idx="149">
                  <c:v>-14734</c:v>
                </c:pt>
                <c:pt idx="150">
                  <c:v>-14544</c:v>
                </c:pt>
                <c:pt idx="151">
                  <c:v>-14057</c:v>
                </c:pt>
                <c:pt idx="152">
                  <c:v>-13903</c:v>
                </c:pt>
                <c:pt idx="153">
                  <c:v>-13755</c:v>
                </c:pt>
                <c:pt idx="154">
                  <c:v>-13198</c:v>
                </c:pt>
                <c:pt idx="155">
                  <c:v>-12711</c:v>
                </c:pt>
                <c:pt idx="156">
                  <c:v>-12700</c:v>
                </c:pt>
                <c:pt idx="157">
                  <c:v>-12196</c:v>
                </c:pt>
                <c:pt idx="158">
                  <c:v>-12166</c:v>
                </c:pt>
                <c:pt idx="159">
                  <c:v>-12152</c:v>
                </c:pt>
                <c:pt idx="160">
                  <c:v>-12053</c:v>
                </c:pt>
                <c:pt idx="161">
                  <c:v>-11651</c:v>
                </c:pt>
                <c:pt idx="162">
                  <c:v>-11080</c:v>
                </c:pt>
                <c:pt idx="163">
                  <c:v>-10624</c:v>
                </c:pt>
                <c:pt idx="164">
                  <c:v>-10621</c:v>
                </c:pt>
                <c:pt idx="165">
                  <c:v>-10602</c:v>
                </c:pt>
                <c:pt idx="166">
                  <c:v>-10596</c:v>
                </c:pt>
                <c:pt idx="167">
                  <c:v>-10585</c:v>
                </c:pt>
                <c:pt idx="168">
                  <c:v>-10582</c:v>
                </c:pt>
                <c:pt idx="169">
                  <c:v>-10577</c:v>
                </c:pt>
                <c:pt idx="170">
                  <c:v>-10563</c:v>
                </c:pt>
                <c:pt idx="171">
                  <c:v>-10562</c:v>
                </c:pt>
                <c:pt idx="172">
                  <c:v>-10059</c:v>
                </c:pt>
                <c:pt idx="173">
                  <c:v>-10053</c:v>
                </c:pt>
                <c:pt idx="174">
                  <c:v>-9824</c:v>
                </c:pt>
                <c:pt idx="175">
                  <c:v>-9818</c:v>
                </c:pt>
                <c:pt idx="176">
                  <c:v>-9799</c:v>
                </c:pt>
                <c:pt idx="177">
                  <c:v>-9796</c:v>
                </c:pt>
                <c:pt idx="178">
                  <c:v>-7966</c:v>
                </c:pt>
                <c:pt idx="179">
                  <c:v>-7907</c:v>
                </c:pt>
                <c:pt idx="180">
                  <c:v>-7865</c:v>
                </c:pt>
                <c:pt idx="181">
                  <c:v>-7818</c:v>
                </c:pt>
                <c:pt idx="182">
                  <c:v>-7731</c:v>
                </c:pt>
                <c:pt idx="183">
                  <c:v>-7714</c:v>
                </c:pt>
                <c:pt idx="184">
                  <c:v>-7711</c:v>
                </c:pt>
                <c:pt idx="185">
                  <c:v>-7686</c:v>
                </c:pt>
                <c:pt idx="186">
                  <c:v>-7644</c:v>
                </c:pt>
                <c:pt idx="187">
                  <c:v>-7608</c:v>
                </c:pt>
                <c:pt idx="188">
                  <c:v>-7599</c:v>
                </c:pt>
                <c:pt idx="189">
                  <c:v>-7451</c:v>
                </c:pt>
                <c:pt idx="190">
                  <c:v>-7272</c:v>
                </c:pt>
                <c:pt idx="191">
                  <c:v>-7146</c:v>
                </c:pt>
                <c:pt idx="192">
                  <c:v>-7079</c:v>
                </c:pt>
                <c:pt idx="193">
                  <c:v>-7051</c:v>
                </c:pt>
                <c:pt idx="194">
                  <c:v>-6858</c:v>
                </c:pt>
                <c:pt idx="195">
                  <c:v>-6637</c:v>
                </c:pt>
                <c:pt idx="196">
                  <c:v>-6511</c:v>
                </c:pt>
                <c:pt idx="197">
                  <c:v>-6373</c:v>
                </c:pt>
                <c:pt idx="198">
                  <c:v>-6010</c:v>
                </c:pt>
                <c:pt idx="199">
                  <c:v>-5996</c:v>
                </c:pt>
                <c:pt idx="200">
                  <c:v>-5988</c:v>
                </c:pt>
                <c:pt idx="201">
                  <c:v>-5971</c:v>
                </c:pt>
                <c:pt idx="202">
                  <c:v>-5898</c:v>
                </c:pt>
                <c:pt idx="203">
                  <c:v>-5736</c:v>
                </c:pt>
                <c:pt idx="204">
                  <c:v>-5714</c:v>
                </c:pt>
                <c:pt idx="205">
                  <c:v>-5700</c:v>
                </c:pt>
                <c:pt idx="206">
                  <c:v>-5616</c:v>
                </c:pt>
                <c:pt idx="207">
                  <c:v>-5576</c:v>
                </c:pt>
                <c:pt idx="208">
                  <c:v>-5490</c:v>
                </c:pt>
                <c:pt idx="209">
                  <c:v>-5490</c:v>
                </c:pt>
                <c:pt idx="210">
                  <c:v>-5487</c:v>
                </c:pt>
                <c:pt idx="211">
                  <c:v>-5487</c:v>
                </c:pt>
                <c:pt idx="212">
                  <c:v>-5473</c:v>
                </c:pt>
                <c:pt idx="213">
                  <c:v>-5473</c:v>
                </c:pt>
                <c:pt idx="214">
                  <c:v>-5470</c:v>
                </c:pt>
                <c:pt idx="215">
                  <c:v>-5470</c:v>
                </c:pt>
                <c:pt idx="216">
                  <c:v>-5467</c:v>
                </c:pt>
                <c:pt idx="217">
                  <c:v>-5465</c:v>
                </c:pt>
                <c:pt idx="218">
                  <c:v>-5465</c:v>
                </c:pt>
                <c:pt idx="219">
                  <c:v>-5454</c:v>
                </c:pt>
                <c:pt idx="220">
                  <c:v>-5454</c:v>
                </c:pt>
                <c:pt idx="221">
                  <c:v>-5442</c:v>
                </c:pt>
                <c:pt idx="222">
                  <c:v>-5037</c:v>
                </c:pt>
                <c:pt idx="223">
                  <c:v>-4639</c:v>
                </c:pt>
                <c:pt idx="224">
                  <c:v>-4639</c:v>
                </c:pt>
                <c:pt idx="225">
                  <c:v>-4639</c:v>
                </c:pt>
                <c:pt idx="226">
                  <c:v>-4589</c:v>
                </c:pt>
                <c:pt idx="227">
                  <c:v>-4589</c:v>
                </c:pt>
                <c:pt idx="228">
                  <c:v>-4581</c:v>
                </c:pt>
                <c:pt idx="229">
                  <c:v>-4553</c:v>
                </c:pt>
                <c:pt idx="230">
                  <c:v>-4553</c:v>
                </c:pt>
                <c:pt idx="231">
                  <c:v>-4511</c:v>
                </c:pt>
                <c:pt idx="232">
                  <c:v>-4511</c:v>
                </c:pt>
                <c:pt idx="233">
                  <c:v>-4511</c:v>
                </c:pt>
                <c:pt idx="234">
                  <c:v>-4407</c:v>
                </c:pt>
                <c:pt idx="235">
                  <c:v>-4407</c:v>
                </c:pt>
                <c:pt idx="236">
                  <c:v>-4385</c:v>
                </c:pt>
                <c:pt idx="237">
                  <c:v>-4385</c:v>
                </c:pt>
                <c:pt idx="238">
                  <c:v>-4150</c:v>
                </c:pt>
                <c:pt idx="239">
                  <c:v>-4147</c:v>
                </c:pt>
                <c:pt idx="240">
                  <c:v>-4147</c:v>
                </c:pt>
                <c:pt idx="241">
                  <c:v>-4147</c:v>
                </c:pt>
                <c:pt idx="242">
                  <c:v>-3940</c:v>
                </c:pt>
                <c:pt idx="243">
                  <c:v>-3870</c:v>
                </c:pt>
                <c:pt idx="244">
                  <c:v>-3839</c:v>
                </c:pt>
                <c:pt idx="245">
                  <c:v>-3747</c:v>
                </c:pt>
                <c:pt idx="246">
                  <c:v>-3590</c:v>
                </c:pt>
                <c:pt idx="247">
                  <c:v>-3402</c:v>
                </c:pt>
                <c:pt idx="248">
                  <c:v>-3377</c:v>
                </c:pt>
                <c:pt idx="249">
                  <c:v>-3361</c:v>
                </c:pt>
                <c:pt idx="250">
                  <c:v>-3360</c:v>
                </c:pt>
                <c:pt idx="251">
                  <c:v>-3358</c:v>
                </c:pt>
                <c:pt idx="252">
                  <c:v>-3349</c:v>
                </c:pt>
                <c:pt idx="253">
                  <c:v>-3346</c:v>
                </c:pt>
                <c:pt idx="254">
                  <c:v>-3345.5</c:v>
                </c:pt>
                <c:pt idx="255">
                  <c:v>-3341</c:v>
                </c:pt>
                <c:pt idx="256">
                  <c:v>-3335</c:v>
                </c:pt>
                <c:pt idx="257">
                  <c:v>-3333</c:v>
                </c:pt>
                <c:pt idx="258">
                  <c:v>-3324</c:v>
                </c:pt>
                <c:pt idx="259">
                  <c:v>-3274</c:v>
                </c:pt>
                <c:pt idx="260">
                  <c:v>-3251</c:v>
                </c:pt>
                <c:pt idx="261">
                  <c:v>-3212</c:v>
                </c:pt>
                <c:pt idx="262">
                  <c:v>-3210</c:v>
                </c:pt>
                <c:pt idx="263">
                  <c:v>-3173</c:v>
                </c:pt>
                <c:pt idx="264">
                  <c:v>-3167</c:v>
                </c:pt>
                <c:pt idx="265">
                  <c:v>-3167</c:v>
                </c:pt>
                <c:pt idx="266">
                  <c:v>-3145</c:v>
                </c:pt>
                <c:pt idx="267">
                  <c:v>-3142</c:v>
                </c:pt>
                <c:pt idx="268">
                  <c:v>-3126</c:v>
                </c:pt>
                <c:pt idx="269">
                  <c:v>-3126</c:v>
                </c:pt>
                <c:pt idx="270">
                  <c:v>-3126</c:v>
                </c:pt>
                <c:pt idx="271">
                  <c:v>-3114</c:v>
                </c:pt>
                <c:pt idx="272">
                  <c:v>-3100</c:v>
                </c:pt>
                <c:pt idx="273">
                  <c:v>-3098</c:v>
                </c:pt>
                <c:pt idx="274">
                  <c:v>-3097</c:v>
                </c:pt>
                <c:pt idx="275">
                  <c:v>-3094</c:v>
                </c:pt>
                <c:pt idx="276">
                  <c:v>-3083</c:v>
                </c:pt>
                <c:pt idx="277">
                  <c:v>-3078</c:v>
                </c:pt>
                <c:pt idx="278">
                  <c:v>-3059.5</c:v>
                </c:pt>
                <c:pt idx="279">
                  <c:v>-3017</c:v>
                </c:pt>
                <c:pt idx="280">
                  <c:v>-3017</c:v>
                </c:pt>
                <c:pt idx="281">
                  <c:v>-3017</c:v>
                </c:pt>
                <c:pt idx="282">
                  <c:v>-2924</c:v>
                </c:pt>
                <c:pt idx="283">
                  <c:v>-2924</c:v>
                </c:pt>
                <c:pt idx="284">
                  <c:v>-2921</c:v>
                </c:pt>
                <c:pt idx="285">
                  <c:v>-2919</c:v>
                </c:pt>
                <c:pt idx="286">
                  <c:v>-2894</c:v>
                </c:pt>
                <c:pt idx="287">
                  <c:v>-2868</c:v>
                </c:pt>
                <c:pt idx="288">
                  <c:v>-2865</c:v>
                </c:pt>
                <c:pt idx="289">
                  <c:v>-2860</c:v>
                </c:pt>
                <c:pt idx="290">
                  <c:v>-2821</c:v>
                </c:pt>
                <c:pt idx="291">
                  <c:v>-2819</c:v>
                </c:pt>
                <c:pt idx="292">
                  <c:v>-2818</c:v>
                </c:pt>
                <c:pt idx="293">
                  <c:v>-2809</c:v>
                </c:pt>
                <c:pt idx="294">
                  <c:v>-2793</c:v>
                </c:pt>
                <c:pt idx="295">
                  <c:v>-2790</c:v>
                </c:pt>
                <c:pt idx="296">
                  <c:v>-2790</c:v>
                </c:pt>
                <c:pt idx="297">
                  <c:v>-2790</c:v>
                </c:pt>
                <c:pt idx="298">
                  <c:v>-2790</c:v>
                </c:pt>
                <c:pt idx="299">
                  <c:v>-2753</c:v>
                </c:pt>
                <c:pt idx="300">
                  <c:v>-2725</c:v>
                </c:pt>
                <c:pt idx="301">
                  <c:v>-2647</c:v>
                </c:pt>
                <c:pt idx="302">
                  <c:v>-2644</c:v>
                </c:pt>
                <c:pt idx="303">
                  <c:v>-2638</c:v>
                </c:pt>
                <c:pt idx="304">
                  <c:v>-2616</c:v>
                </c:pt>
                <c:pt idx="305">
                  <c:v>-2616</c:v>
                </c:pt>
                <c:pt idx="306">
                  <c:v>-2616</c:v>
                </c:pt>
                <c:pt idx="307">
                  <c:v>-2616</c:v>
                </c:pt>
                <c:pt idx="308">
                  <c:v>-2613</c:v>
                </c:pt>
                <c:pt idx="309">
                  <c:v>-2605</c:v>
                </c:pt>
                <c:pt idx="310">
                  <c:v>-2605</c:v>
                </c:pt>
                <c:pt idx="311">
                  <c:v>-2605</c:v>
                </c:pt>
                <c:pt idx="312">
                  <c:v>-2577</c:v>
                </c:pt>
                <c:pt idx="313">
                  <c:v>-2550</c:v>
                </c:pt>
                <c:pt idx="314">
                  <c:v>-2527</c:v>
                </c:pt>
                <c:pt idx="315">
                  <c:v>-2513</c:v>
                </c:pt>
                <c:pt idx="316">
                  <c:v>-2512.5</c:v>
                </c:pt>
                <c:pt idx="317">
                  <c:v>-2496</c:v>
                </c:pt>
                <c:pt idx="318">
                  <c:v>-2494</c:v>
                </c:pt>
                <c:pt idx="319">
                  <c:v>-2491</c:v>
                </c:pt>
                <c:pt idx="320">
                  <c:v>-2485</c:v>
                </c:pt>
                <c:pt idx="321">
                  <c:v>-2468</c:v>
                </c:pt>
                <c:pt idx="322">
                  <c:v>-2454</c:v>
                </c:pt>
                <c:pt idx="323">
                  <c:v>-2452</c:v>
                </c:pt>
                <c:pt idx="324">
                  <c:v>-2426</c:v>
                </c:pt>
                <c:pt idx="325">
                  <c:v>-2407</c:v>
                </c:pt>
                <c:pt idx="326">
                  <c:v>-2323</c:v>
                </c:pt>
                <c:pt idx="327">
                  <c:v>-2281</c:v>
                </c:pt>
                <c:pt idx="328">
                  <c:v>-2252</c:v>
                </c:pt>
                <c:pt idx="329">
                  <c:v>-2241</c:v>
                </c:pt>
                <c:pt idx="330">
                  <c:v>-2189</c:v>
                </c:pt>
                <c:pt idx="331">
                  <c:v>-2189</c:v>
                </c:pt>
                <c:pt idx="332">
                  <c:v>-2189</c:v>
                </c:pt>
                <c:pt idx="333">
                  <c:v>-2096</c:v>
                </c:pt>
                <c:pt idx="334">
                  <c:v>-2074</c:v>
                </c:pt>
                <c:pt idx="335">
                  <c:v>-2074</c:v>
                </c:pt>
                <c:pt idx="336">
                  <c:v>-2043</c:v>
                </c:pt>
                <c:pt idx="337">
                  <c:v>-2043</c:v>
                </c:pt>
                <c:pt idx="338">
                  <c:v>-2012</c:v>
                </c:pt>
                <c:pt idx="339">
                  <c:v>-1948</c:v>
                </c:pt>
                <c:pt idx="340">
                  <c:v>-1945</c:v>
                </c:pt>
                <c:pt idx="341">
                  <c:v>-1830</c:v>
                </c:pt>
                <c:pt idx="342">
                  <c:v>-1797</c:v>
                </c:pt>
                <c:pt idx="343">
                  <c:v>-1794</c:v>
                </c:pt>
                <c:pt idx="344">
                  <c:v>-1780</c:v>
                </c:pt>
                <c:pt idx="345">
                  <c:v>-1769</c:v>
                </c:pt>
                <c:pt idx="346">
                  <c:v>-1741</c:v>
                </c:pt>
                <c:pt idx="347">
                  <c:v>-1724</c:v>
                </c:pt>
                <c:pt idx="348">
                  <c:v>-1724</c:v>
                </c:pt>
                <c:pt idx="349">
                  <c:v>-1724</c:v>
                </c:pt>
                <c:pt idx="350">
                  <c:v>-1724</c:v>
                </c:pt>
                <c:pt idx="351">
                  <c:v>-1724</c:v>
                </c:pt>
                <c:pt idx="352">
                  <c:v>-1674</c:v>
                </c:pt>
                <c:pt idx="353">
                  <c:v>-1649</c:v>
                </c:pt>
                <c:pt idx="354">
                  <c:v>-1638</c:v>
                </c:pt>
                <c:pt idx="355">
                  <c:v>-1581</c:v>
                </c:pt>
                <c:pt idx="356">
                  <c:v>-1570</c:v>
                </c:pt>
                <c:pt idx="357">
                  <c:v>-1474</c:v>
                </c:pt>
                <c:pt idx="358">
                  <c:v>-1344</c:v>
                </c:pt>
                <c:pt idx="359">
                  <c:v>-1338</c:v>
                </c:pt>
                <c:pt idx="360">
                  <c:v>-1330</c:v>
                </c:pt>
                <c:pt idx="361">
                  <c:v>-1319</c:v>
                </c:pt>
                <c:pt idx="362">
                  <c:v>-1313</c:v>
                </c:pt>
                <c:pt idx="363">
                  <c:v>-1215</c:v>
                </c:pt>
                <c:pt idx="364">
                  <c:v>-1205</c:v>
                </c:pt>
                <c:pt idx="365">
                  <c:v>-1201</c:v>
                </c:pt>
                <c:pt idx="366">
                  <c:v>-1176</c:v>
                </c:pt>
                <c:pt idx="367">
                  <c:v>-1109</c:v>
                </c:pt>
                <c:pt idx="368">
                  <c:v>-1050</c:v>
                </c:pt>
                <c:pt idx="369">
                  <c:v>-1016</c:v>
                </c:pt>
                <c:pt idx="370">
                  <c:v>-997</c:v>
                </c:pt>
                <c:pt idx="371">
                  <c:v>-994</c:v>
                </c:pt>
                <c:pt idx="372">
                  <c:v>-988</c:v>
                </c:pt>
                <c:pt idx="373">
                  <c:v>-936</c:v>
                </c:pt>
                <c:pt idx="374">
                  <c:v>-882</c:v>
                </c:pt>
                <c:pt idx="375">
                  <c:v>-834</c:v>
                </c:pt>
                <c:pt idx="376">
                  <c:v>-820</c:v>
                </c:pt>
                <c:pt idx="377">
                  <c:v>-793</c:v>
                </c:pt>
                <c:pt idx="378">
                  <c:v>-792</c:v>
                </c:pt>
                <c:pt idx="379">
                  <c:v>-778</c:v>
                </c:pt>
                <c:pt idx="380">
                  <c:v>-776</c:v>
                </c:pt>
                <c:pt idx="381">
                  <c:v>-765</c:v>
                </c:pt>
                <c:pt idx="382">
                  <c:v>-765</c:v>
                </c:pt>
                <c:pt idx="383">
                  <c:v>-753</c:v>
                </c:pt>
                <c:pt idx="384">
                  <c:v>-733</c:v>
                </c:pt>
                <c:pt idx="385">
                  <c:v>-733</c:v>
                </c:pt>
                <c:pt idx="386">
                  <c:v>-717</c:v>
                </c:pt>
                <c:pt idx="387">
                  <c:v>-708</c:v>
                </c:pt>
                <c:pt idx="388">
                  <c:v>-706</c:v>
                </c:pt>
                <c:pt idx="389">
                  <c:v>-703</c:v>
                </c:pt>
                <c:pt idx="390">
                  <c:v>-688</c:v>
                </c:pt>
                <c:pt idx="391">
                  <c:v>-688</c:v>
                </c:pt>
                <c:pt idx="392">
                  <c:v>-680</c:v>
                </c:pt>
                <c:pt idx="393">
                  <c:v>-680</c:v>
                </c:pt>
                <c:pt idx="394">
                  <c:v>-667</c:v>
                </c:pt>
                <c:pt idx="395">
                  <c:v>-666</c:v>
                </c:pt>
                <c:pt idx="396">
                  <c:v>-658</c:v>
                </c:pt>
                <c:pt idx="397">
                  <c:v>-591</c:v>
                </c:pt>
                <c:pt idx="398">
                  <c:v>-559</c:v>
                </c:pt>
                <c:pt idx="399">
                  <c:v>-558</c:v>
                </c:pt>
                <c:pt idx="400">
                  <c:v>-532</c:v>
                </c:pt>
                <c:pt idx="401">
                  <c:v>-488</c:v>
                </c:pt>
                <c:pt idx="402">
                  <c:v>-485</c:v>
                </c:pt>
                <c:pt idx="403">
                  <c:v>-467</c:v>
                </c:pt>
                <c:pt idx="404">
                  <c:v>-467</c:v>
                </c:pt>
                <c:pt idx="405">
                  <c:v>-467</c:v>
                </c:pt>
                <c:pt idx="406">
                  <c:v>-451</c:v>
                </c:pt>
                <c:pt idx="407">
                  <c:v>-445</c:v>
                </c:pt>
                <c:pt idx="408">
                  <c:v>-443</c:v>
                </c:pt>
                <c:pt idx="409">
                  <c:v>-443</c:v>
                </c:pt>
                <c:pt idx="410">
                  <c:v>-443</c:v>
                </c:pt>
                <c:pt idx="411">
                  <c:v>-437</c:v>
                </c:pt>
                <c:pt idx="412">
                  <c:v>-415</c:v>
                </c:pt>
                <c:pt idx="413">
                  <c:v>-414</c:v>
                </c:pt>
                <c:pt idx="414">
                  <c:v>-414</c:v>
                </c:pt>
                <c:pt idx="415">
                  <c:v>-401</c:v>
                </c:pt>
                <c:pt idx="416">
                  <c:v>-400</c:v>
                </c:pt>
                <c:pt idx="417">
                  <c:v>-398</c:v>
                </c:pt>
                <c:pt idx="418">
                  <c:v>-398</c:v>
                </c:pt>
                <c:pt idx="419">
                  <c:v>-397</c:v>
                </c:pt>
                <c:pt idx="420">
                  <c:v>-387</c:v>
                </c:pt>
                <c:pt idx="421">
                  <c:v>-361</c:v>
                </c:pt>
                <c:pt idx="422">
                  <c:v>-356</c:v>
                </c:pt>
                <c:pt idx="423">
                  <c:v>-336</c:v>
                </c:pt>
                <c:pt idx="424">
                  <c:v>-252</c:v>
                </c:pt>
                <c:pt idx="425">
                  <c:v>-211</c:v>
                </c:pt>
                <c:pt idx="426">
                  <c:v>-208</c:v>
                </c:pt>
                <c:pt idx="427">
                  <c:v>-137</c:v>
                </c:pt>
                <c:pt idx="428">
                  <c:v>-129</c:v>
                </c:pt>
                <c:pt idx="429">
                  <c:v>-73</c:v>
                </c:pt>
                <c:pt idx="430">
                  <c:v>-14</c:v>
                </c:pt>
                <c:pt idx="431">
                  <c:v>-8</c:v>
                </c:pt>
                <c:pt idx="432">
                  <c:v>0</c:v>
                </c:pt>
                <c:pt idx="433">
                  <c:v>83</c:v>
                </c:pt>
                <c:pt idx="434">
                  <c:v>117</c:v>
                </c:pt>
                <c:pt idx="435">
                  <c:v>128</c:v>
                </c:pt>
                <c:pt idx="436">
                  <c:v>128</c:v>
                </c:pt>
                <c:pt idx="437">
                  <c:v>140</c:v>
                </c:pt>
                <c:pt idx="438">
                  <c:v>178</c:v>
                </c:pt>
                <c:pt idx="439">
                  <c:v>209</c:v>
                </c:pt>
                <c:pt idx="440">
                  <c:v>302</c:v>
                </c:pt>
                <c:pt idx="441">
                  <c:v>318</c:v>
                </c:pt>
                <c:pt idx="442">
                  <c:v>343</c:v>
                </c:pt>
                <c:pt idx="443">
                  <c:v>343</c:v>
                </c:pt>
                <c:pt idx="444">
                  <c:v>360</c:v>
                </c:pt>
                <c:pt idx="445">
                  <c:v>361</c:v>
                </c:pt>
                <c:pt idx="446">
                  <c:v>363</c:v>
                </c:pt>
                <c:pt idx="447">
                  <c:v>389</c:v>
                </c:pt>
                <c:pt idx="448">
                  <c:v>400</c:v>
                </c:pt>
                <c:pt idx="449">
                  <c:v>402</c:v>
                </c:pt>
                <c:pt idx="450">
                  <c:v>403</c:v>
                </c:pt>
                <c:pt idx="451">
                  <c:v>430</c:v>
                </c:pt>
                <c:pt idx="452">
                  <c:v>492</c:v>
                </c:pt>
                <c:pt idx="453">
                  <c:v>492</c:v>
                </c:pt>
                <c:pt idx="454">
                  <c:v>492</c:v>
                </c:pt>
                <c:pt idx="455">
                  <c:v>512</c:v>
                </c:pt>
                <c:pt idx="456">
                  <c:v>564</c:v>
                </c:pt>
                <c:pt idx="457">
                  <c:v>581</c:v>
                </c:pt>
                <c:pt idx="458">
                  <c:v>592</c:v>
                </c:pt>
                <c:pt idx="459">
                  <c:v>604</c:v>
                </c:pt>
                <c:pt idx="460">
                  <c:v>620</c:v>
                </c:pt>
                <c:pt idx="461">
                  <c:v>621</c:v>
                </c:pt>
                <c:pt idx="462">
                  <c:v>651</c:v>
                </c:pt>
                <c:pt idx="463">
                  <c:v>665</c:v>
                </c:pt>
                <c:pt idx="464">
                  <c:v>679</c:v>
                </c:pt>
                <c:pt idx="465">
                  <c:v>707</c:v>
                </c:pt>
                <c:pt idx="466">
                  <c:v>707</c:v>
                </c:pt>
                <c:pt idx="467">
                  <c:v>707</c:v>
                </c:pt>
                <c:pt idx="468">
                  <c:v>707</c:v>
                </c:pt>
                <c:pt idx="469">
                  <c:v>735</c:v>
                </c:pt>
                <c:pt idx="470">
                  <c:v>783</c:v>
                </c:pt>
                <c:pt idx="471">
                  <c:v>814</c:v>
                </c:pt>
                <c:pt idx="472">
                  <c:v>830</c:v>
                </c:pt>
                <c:pt idx="473">
                  <c:v>878</c:v>
                </c:pt>
                <c:pt idx="474">
                  <c:v>878</c:v>
                </c:pt>
                <c:pt idx="475">
                  <c:v>878</c:v>
                </c:pt>
                <c:pt idx="476">
                  <c:v>897</c:v>
                </c:pt>
                <c:pt idx="477">
                  <c:v>903</c:v>
                </c:pt>
                <c:pt idx="478">
                  <c:v>911</c:v>
                </c:pt>
                <c:pt idx="479">
                  <c:v>912</c:v>
                </c:pt>
                <c:pt idx="480">
                  <c:v>953</c:v>
                </c:pt>
                <c:pt idx="481">
                  <c:v>984</c:v>
                </c:pt>
                <c:pt idx="482">
                  <c:v>998</c:v>
                </c:pt>
                <c:pt idx="483">
                  <c:v>1006</c:v>
                </c:pt>
                <c:pt idx="484">
                  <c:v>1021</c:v>
                </c:pt>
                <c:pt idx="485">
                  <c:v>1102</c:v>
                </c:pt>
                <c:pt idx="486">
                  <c:v>1107</c:v>
                </c:pt>
                <c:pt idx="487">
                  <c:v>1110</c:v>
                </c:pt>
                <c:pt idx="488">
                  <c:v>1110</c:v>
                </c:pt>
                <c:pt idx="489">
                  <c:v>1110</c:v>
                </c:pt>
                <c:pt idx="490">
                  <c:v>1119</c:v>
                </c:pt>
                <c:pt idx="491">
                  <c:v>1122</c:v>
                </c:pt>
                <c:pt idx="492">
                  <c:v>1125</c:v>
                </c:pt>
                <c:pt idx="493">
                  <c:v>1146</c:v>
                </c:pt>
                <c:pt idx="494">
                  <c:v>1147</c:v>
                </c:pt>
                <c:pt idx="495">
                  <c:v>1150</c:v>
                </c:pt>
                <c:pt idx="496">
                  <c:v>1155</c:v>
                </c:pt>
                <c:pt idx="497">
                  <c:v>1163</c:v>
                </c:pt>
                <c:pt idx="498">
                  <c:v>1174</c:v>
                </c:pt>
                <c:pt idx="499">
                  <c:v>1174</c:v>
                </c:pt>
                <c:pt idx="500">
                  <c:v>1188</c:v>
                </c:pt>
                <c:pt idx="501">
                  <c:v>1191</c:v>
                </c:pt>
                <c:pt idx="502">
                  <c:v>1202</c:v>
                </c:pt>
                <c:pt idx="503">
                  <c:v>1219.5</c:v>
                </c:pt>
                <c:pt idx="504">
                  <c:v>1269</c:v>
                </c:pt>
                <c:pt idx="505">
                  <c:v>1278</c:v>
                </c:pt>
                <c:pt idx="506">
                  <c:v>1309</c:v>
                </c:pt>
                <c:pt idx="507">
                  <c:v>1339</c:v>
                </c:pt>
                <c:pt idx="508">
                  <c:v>1345</c:v>
                </c:pt>
                <c:pt idx="509">
                  <c:v>1359</c:v>
                </c:pt>
                <c:pt idx="510">
                  <c:v>1364</c:v>
                </c:pt>
                <c:pt idx="511">
                  <c:v>1365</c:v>
                </c:pt>
                <c:pt idx="512">
                  <c:v>1378</c:v>
                </c:pt>
                <c:pt idx="513">
                  <c:v>1384</c:v>
                </c:pt>
                <c:pt idx="514">
                  <c:v>1406</c:v>
                </c:pt>
                <c:pt idx="515">
                  <c:v>1437</c:v>
                </c:pt>
                <c:pt idx="516">
                  <c:v>1465</c:v>
                </c:pt>
                <c:pt idx="517">
                  <c:v>1465</c:v>
                </c:pt>
                <c:pt idx="518">
                  <c:v>1490</c:v>
                </c:pt>
                <c:pt idx="519">
                  <c:v>1521</c:v>
                </c:pt>
                <c:pt idx="520">
                  <c:v>1591</c:v>
                </c:pt>
                <c:pt idx="521">
                  <c:v>1611</c:v>
                </c:pt>
                <c:pt idx="522">
                  <c:v>1638</c:v>
                </c:pt>
                <c:pt idx="523">
                  <c:v>1641</c:v>
                </c:pt>
                <c:pt idx="524">
                  <c:v>1641</c:v>
                </c:pt>
                <c:pt idx="525">
                  <c:v>1645</c:v>
                </c:pt>
                <c:pt idx="526">
                  <c:v>1653</c:v>
                </c:pt>
                <c:pt idx="527">
                  <c:v>1745</c:v>
                </c:pt>
                <c:pt idx="528">
                  <c:v>1753</c:v>
                </c:pt>
                <c:pt idx="529">
                  <c:v>1798</c:v>
                </c:pt>
                <c:pt idx="530">
                  <c:v>1823</c:v>
                </c:pt>
                <c:pt idx="531">
                  <c:v>1860</c:v>
                </c:pt>
                <c:pt idx="532">
                  <c:v>1863</c:v>
                </c:pt>
                <c:pt idx="533">
                  <c:v>1863</c:v>
                </c:pt>
                <c:pt idx="534">
                  <c:v>1882</c:v>
                </c:pt>
                <c:pt idx="535">
                  <c:v>1885</c:v>
                </c:pt>
                <c:pt idx="536">
                  <c:v>1887</c:v>
                </c:pt>
                <c:pt idx="537">
                  <c:v>1910</c:v>
                </c:pt>
                <c:pt idx="538">
                  <c:v>1913</c:v>
                </c:pt>
                <c:pt idx="539">
                  <c:v>1947</c:v>
                </c:pt>
                <c:pt idx="540">
                  <c:v>1949</c:v>
                </c:pt>
                <c:pt idx="541">
                  <c:v>1967</c:v>
                </c:pt>
                <c:pt idx="542">
                  <c:v>1972</c:v>
                </c:pt>
                <c:pt idx="543">
                  <c:v>1983</c:v>
                </c:pt>
                <c:pt idx="544">
                  <c:v>1997</c:v>
                </c:pt>
                <c:pt idx="545">
                  <c:v>2006</c:v>
                </c:pt>
                <c:pt idx="546">
                  <c:v>2014</c:v>
                </c:pt>
                <c:pt idx="547">
                  <c:v>2030</c:v>
                </c:pt>
                <c:pt idx="548">
                  <c:v>2033</c:v>
                </c:pt>
                <c:pt idx="549">
                  <c:v>2061</c:v>
                </c:pt>
                <c:pt idx="550">
                  <c:v>2067</c:v>
                </c:pt>
                <c:pt idx="551">
                  <c:v>2081</c:v>
                </c:pt>
                <c:pt idx="552">
                  <c:v>2097</c:v>
                </c:pt>
                <c:pt idx="553">
                  <c:v>2097</c:v>
                </c:pt>
                <c:pt idx="554">
                  <c:v>2100</c:v>
                </c:pt>
                <c:pt idx="555">
                  <c:v>2139</c:v>
                </c:pt>
                <c:pt idx="556">
                  <c:v>2167</c:v>
                </c:pt>
                <c:pt idx="557">
                  <c:v>2188</c:v>
                </c:pt>
                <c:pt idx="558">
                  <c:v>2190</c:v>
                </c:pt>
                <c:pt idx="559">
                  <c:v>2207</c:v>
                </c:pt>
                <c:pt idx="560">
                  <c:v>2223</c:v>
                </c:pt>
                <c:pt idx="561">
                  <c:v>2223</c:v>
                </c:pt>
                <c:pt idx="562">
                  <c:v>2268</c:v>
                </c:pt>
                <c:pt idx="563">
                  <c:v>2280</c:v>
                </c:pt>
                <c:pt idx="564">
                  <c:v>2296</c:v>
                </c:pt>
                <c:pt idx="565">
                  <c:v>2296</c:v>
                </c:pt>
                <c:pt idx="566">
                  <c:v>2296</c:v>
                </c:pt>
                <c:pt idx="567">
                  <c:v>2335</c:v>
                </c:pt>
                <c:pt idx="568">
                  <c:v>2335</c:v>
                </c:pt>
                <c:pt idx="569">
                  <c:v>2344</c:v>
                </c:pt>
                <c:pt idx="570">
                  <c:v>2349</c:v>
                </c:pt>
                <c:pt idx="571">
                  <c:v>2402</c:v>
                </c:pt>
                <c:pt idx="572">
                  <c:v>2430</c:v>
                </c:pt>
                <c:pt idx="573">
                  <c:v>2465</c:v>
                </c:pt>
                <c:pt idx="574">
                  <c:v>2497</c:v>
                </c:pt>
                <c:pt idx="575">
                  <c:v>2534</c:v>
                </c:pt>
                <c:pt idx="576">
                  <c:v>2534</c:v>
                </c:pt>
                <c:pt idx="577">
                  <c:v>2601</c:v>
                </c:pt>
                <c:pt idx="578">
                  <c:v>2601</c:v>
                </c:pt>
                <c:pt idx="579">
                  <c:v>2604</c:v>
                </c:pt>
                <c:pt idx="580">
                  <c:v>2612</c:v>
                </c:pt>
                <c:pt idx="581">
                  <c:v>2690</c:v>
                </c:pt>
                <c:pt idx="582">
                  <c:v>2750</c:v>
                </c:pt>
                <c:pt idx="583">
                  <c:v>2755</c:v>
                </c:pt>
                <c:pt idx="584">
                  <c:v>2780</c:v>
                </c:pt>
                <c:pt idx="585">
                  <c:v>2791</c:v>
                </c:pt>
                <c:pt idx="586">
                  <c:v>2823</c:v>
                </c:pt>
                <c:pt idx="587">
                  <c:v>2836</c:v>
                </c:pt>
                <c:pt idx="588">
                  <c:v>2839</c:v>
                </c:pt>
                <c:pt idx="589">
                  <c:v>2850</c:v>
                </c:pt>
                <c:pt idx="590">
                  <c:v>2859</c:v>
                </c:pt>
                <c:pt idx="591">
                  <c:v>2934</c:v>
                </c:pt>
                <c:pt idx="592">
                  <c:v>2965</c:v>
                </c:pt>
                <c:pt idx="593">
                  <c:v>2995</c:v>
                </c:pt>
                <c:pt idx="594">
                  <c:v>3015</c:v>
                </c:pt>
                <c:pt idx="595">
                  <c:v>3057</c:v>
                </c:pt>
                <c:pt idx="596">
                  <c:v>3058</c:v>
                </c:pt>
                <c:pt idx="597">
                  <c:v>3058</c:v>
                </c:pt>
                <c:pt idx="598">
                  <c:v>3069</c:v>
                </c:pt>
                <c:pt idx="599">
                  <c:v>3138</c:v>
                </c:pt>
                <c:pt idx="600">
                  <c:v>3161</c:v>
                </c:pt>
                <c:pt idx="601">
                  <c:v>3188</c:v>
                </c:pt>
                <c:pt idx="602">
                  <c:v>3240</c:v>
                </c:pt>
                <c:pt idx="603">
                  <c:v>3275</c:v>
                </c:pt>
                <c:pt idx="604">
                  <c:v>3287</c:v>
                </c:pt>
                <c:pt idx="605">
                  <c:v>3303</c:v>
                </c:pt>
                <c:pt idx="606">
                  <c:v>3303</c:v>
                </c:pt>
                <c:pt idx="607">
                  <c:v>3317</c:v>
                </c:pt>
                <c:pt idx="608">
                  <c:v>3401</c:v>
                </c:pt>
                <c:pt idx="609">
                  <c:v>3477</c:v>
                </c:pt>
                <c:pt idx="610">
                  <c:v>3483</c:v>
                </c:pt>
                <c:pt idx="611">
                  <c:v>3533</c:v>
                </c:pt>
                <c:pt idx="612">
                  <c:v>3580</c:v>
                </c:pt>
                <c:pt idx="613">
                  <c:v>3608</c:v>
                </c:pt>
                <c:pt idx="614">
                  <c:v>3756</c:v>
                </c:pt>
                <c:pt idx="615">
                  <c:v>3821</c:v>
                </c:pt>
                <c:pt idx="616">
                  <c:v>3840</c:v>
                </c:pt>
                <c:pt idx="617">
                  <c:v>3844</c:v>
                </c:pt>
                <c:pt idx="618">
                  <c:v>3883</c:v>
                </c:pt>
                <c:pt idx="619">
                  <c:v>3919</c:v>
                </c:pt>
                <c:pt idx="620">
                  <c:v>3989</c:v>
                </c:pt>
                <c:pt idx="621">
                  <c:v>4023</c:v>
                </c:pt>
                <c:pt idx="622">
                  <c:v>4059</c:v>
                </c:pt>
                <c:pt idx="623">
                  <c:v>4095</c:v>
                </c:pt>
                <c:pt idx="624">
                  <c:v>4120</c:v>
                </c:pt>
                <c:pt idx="625">
                  <c:v>4129</c:v>
                </c:pt>
                <c:pt idx="626">
                  <c:v>4179</c:v>
                </c:pt>
                <c:pt idx="627">
                  <c:v>4199</c:v>
                </c:pt>
                <c:pt idx="628">
                  <c:v>4252</c:v>
                </c:pt>
                <c:pt idx="629">
                  <c:v>4255</c:v>
                </c:pt>
                <c:pt idx="630">
                  <c:v>4261</c:v>
                </c:pt>
                <c:pt idx="631">
                  <c:v>4325</c:v>
                </c:pt>
                <c:pt idx="632">
                  <c:v>4378</c:v>
                </c:pt>
                <c:pt idx="633">
                  <c:v>4384</c:v>
                </c:pt>
                <c:pt idx="634">
                  <c:v>4400</c:v>
                </c:pt>
                <c:pt idx="635">
                  <c:v>4407</c:v>
                </c:pt>
                <c:pt idx="636">
                  <c:v>4412</c:v>
                </c:pt>
                <c:pt idx="637">
                  <c:v>4439</c:v>
                </c:pt>
                <c:pt idx="638">
                  <c:v>4470</c:v>
                </c:pt>
                <c:pt idx="639">
                  <c:v>4490</c:v>
                </c:pt>
                <c:pt idx="640">
                  <c:v>4517</c:v>
                </c:pt>
                <c:pt idx="641">
                  <c:v>4557</c:v>
                </c:pt>
                <c:pt idx="642">
                  <c:v>4585</c:v>
                </c:pt>
                <c:pt idx="643">
                  <c:v>4599</c:v>
                </c:pt>
                <c:pt idx="644">
                  <c:v>4624</c:v>
                </c:pt>
                <c:pt idx="645">
                  <c:v>4627</c:v>
                </c:pt>
                <c:pt idx="646">
                  <c:v>4632</c:v>
                </c:pt>
                <c:pt idx="647">
                  <c:v>4662</c:v>
                </c:pt>
                <c:pt idx="648">
                  <c:v>4674</c:v>
                </c:pt>
                <c:pt idx="649">
                  <c:v>4674</c:v>
                </c:pt>
                <c:pt idx="650">
                  <c:v>4692</c:v>
                </c:pt>
                <c:pt idx="651">
                  <c:v>4730</c:v>
                </c:pt>
                <c:pt idx="652">
                  <c:v>4733</c:v>
                </c:pt>
                <c:pt idx="653">
                  <c:v>4733</c:v>
                </c:pt>
                <c:pt idx="654">
                  <c:v>4750</c:v>
                </c:pt>
                <c:pt idx="655">
                  <c:v>4756</c:v>
                </c:pt>
                <c:pt idx="656">
                  <c:v>4773</c:v>
                </c:pt>
                <c:pt idx="657">
                  <c:v>4834</c:v>
                </c:pt>
                <c:pt idx="658">
                  <c:v>4870</c:v>
                </c:pt>
                <c:pt idx="659">
                  <c:v>4884</c:v>
                </c:pt>
                <c:pt idx="660">
                  <c:v>4892</c:v>
                </c:pt>
                <c:pt idx="661">
                  <c:v>4932</c:v>
                </c:pt>
                <c:pt idx="662">
                  <c:v>4938</c:v>
                </c:pt>
                <c:pt idx="663">
                  <c:v>4949</c:v>
                </c:pt>
                <c:pt idx="664">
                  <c:v>4965</c:v>
                </c:pt>
                <c:pt idx="665">
                  <c:v>4988</c:v>
                </c:pt>
                <c:pt idx="666">
                  <c:v>5007</c:v>
                </c:pt>
                <c:pt idx="667">
                  <c:v>5021</c:v>
                </c:pt>
                <c:pt idx="668">
                  <c:v>5066</c:v>
                </c:pt>
                <c:pt idx="669">
                  <c:v>5144</c:v>
                </c:pt>
                <c:pt idx="670">
                  <c:v>5144</c:v>
                </c:pt>
                <c:pt idx="671">
                  <c:v>5169</c:v>
                </c:pt>
                <c:pt idx="672">
                  <c:v>5172</c:v>
                </c:pt>
                <c:pt idx="673">
                  <c:v>5214</c:v>
                </c:pt>
                <c:pt idx="674">
                  <c:v>5214</c:v>
                </c:pt>
                <c:pt idx="675">
                  <c:v>5215</c:v>
                </c:pt>
                <c:pt idx="676">
                  <c:v>5251</c:v>
                </c:pt>
                <c:pt idx="677">
                  <c:v>5254</c:v>
                </c:pt>
                <c:pt idx="678">
                  <c:v>5284</c:v>
                </c:pt>
                <c:pt idx="679">
                  <c:v>5284</c:v>
                </c:pt>
                <c:pt idx="680">
                  <c:v>5284</c:v>
                </c:pt>
                <c:pt idx="681">
                  <c:v>5324</c:v>
                </c:pt>
                <c:pt idx="682">
                  <c:v>5345</c:v>
                </c:pt>
                <c:pt idx="683">
                  <c:v>5390</c:v>
                </c:pt>
                <c:pt idx="684">
                  <c:v>5416</c:v>
                </c:pt>
                <c:pt idx="685">
                  <c:v>5450</c:v>
                </c:pt>
                <c:pt idx="686">
                  <c:v>5458</c:v>
                </c:pt>
                <c:pt idx="687">
                  <c:v>5483</c:v>
                </c:pt>
                <c:pt idx="688">
                  <c:v>5489</c:v>
                </c:pt>
                <c:pt idx="689">
                  <c:v>5489</c:v>
                </c:pt>
                <c:pt idx="690">
                  <c:v>5489</c:v>
                </c:pt>
                <c:pt idx="691">
                  <c:v>5489</c:v>
                </c:pt>
                <c:pt idx="692">
                  <c:v>5489</c:v>
                </c:pt>
                <c:pt idx="693">
                  <c:v>5514</c:v>
                </c:pt>
                <c:pt idx="694">
                  <c:v>5517</c:v>
                </c:pt>
                <c:pt idx="695">
                  <c:v>5556</c:v>
                </c:pt>
                <c:pt idx="696">
                  <c:v>5556</c:v>
                </c:pt>
                <c:pt idx="697">
                  <c:v>5626</c:v>
                </c:pt>
                <c:pt idx="698">
                  <c:v>5664</c:v>
                </c:pt>
                <c:pt idx="699">
                  <c:v>5712</c:v>
                </c:pt>
                <c:pt idx="700">
                  <c:v>5723</c:v>
                </c:pt>
                <c:pt idx="701">
                  <c:v>5726</c:v>
                </c:pt>
                <c:pt idx="702">
                  <c:v>5825</c:v>
                </c:pt>
                <c:pt idx="703">
                  <c:v>5835</c:v>
                </c:pt>
                <c:pt idx="704">
                  <c:v>5858</c:v>
                </c:pt>
                <c:pt idx="705">
                  <c:v>5909</c:v>
                </c:pt>
                <c:pt idx="706">
                  <c:v>5909</c:v>
                </c:pt>
                <c:pt idx="707">
                  <c:v>5975</c:v>
                </c:pt>
                <c:pt idx="708">
                  <c:v>6012</c:v>
                </c:pt>
                <c:pt idx="709">
                  <c:v>6015</c:v>
                </c:pt>
                <c:pt idx="710">
                  <c:v>6015</c:v>
                </c:pt>
                <c:pt idx="711">
                  <c:v>6015</c:v>
                </c:pt>
                <c:pt idx="712">
                  <c:v>6018</c:v>
                </c:pt>
                <c:pt idx="713">
                  <c:v>6040</c:v>
                </c:pt>
                <c:pt idx="714">
                  <c:v>6062</c:v>
                </c:pt>
                <c:pt idx="715">
                  <c:v>6110</c:v>
                </c:pt>
                <c:pt idx="716">
                  <c:v>6196</c:v>
                </c:pt>
                <c:pt idx="717">
                  <c:v>6216</c:v>
                </c:pt>
                <c:pt idx="718">
                  <c:v>6275</c:v>
                </c:pt>
                <c:pt idx="719">
                  <c:v>6278</c:v>
                </c:pt>
                <c:pt idx="720">
                  <c:v>6278</c:v>
                </c:pt>
                <c:pt idx="721">
                  <c:v>6353</c:v>
                </c:pt>
                <c:pt idx="722">
                  <c:v>6398</c:v>
                </c:pt>
                <c:pt idx="723">
                  <c:v>6406</c:v>
                </c:pt>
                <c:pt idx="724">
                  <c:v>6406</c:v>
                </c:pt>
                <c:pt idx="725">
                  <c:v>6406</c:v>
                </c:pt>
                <c:pt idx="726">
                  <c:v>6406</c:v>
                </c:pt>
                <c:pt idx="727">
                  <c:v>6406</c:v>
                </c:pt>
                <c:pt idx="728">
                  <c:v>6406</c:v>
                </c:pt>
                <c:pt idx="729">
                  <c:v>6406</c:v>
                </c:pt>
                <c:pt idx="730">
                  <c:v>6406</c:v>
                </c:pt>
                <c:pt idx="731">
                  <c:v>6437</c:v>
                </c:pt>
                <c:pt idx="732">
                  <c:v>6474</c:v>
                </c:pt>
                <c:pt idx="733">
                  <c:v>6494</c:v>
                </c:pt>
                <c:pt idx="734">
                  <c:v>6505</c:v>
                </c:pt>
                <c:pt idx="735">
                  <c:v>6535</c:v>
                </c:pt>
                <c:pt idx="736">
                  <c:v>6647</c:v>
                </c:pt>
                <c:pt idx="737">
                  <c:v>6672</c:v>
                </c:pt>
                <c:pt idx="738">
                  <c:v>6672</c:v>
                </c:pt>
                <c:pt idx="739">
                  <c:v>6703</c:v>
                </c:pt>
                <c:pt idx="740">
                  <c:v>6706</c:v>
                </c:pt>
                <c:pt idx="741">
                  <c:v>6784</c:v>
                </c:pt>
                <c:pt idx="742">
                  <c:v>6785.5</c:v>
                </c:pt>
                <c:pt idx="743">
                  <c:v>6821</c:v>
                </c:pt>
                <c:pt idx="744">
                  <c:v>6829</c:v>
                </c:pt>
                <c:pt idx="745">
                  <c:v>6830.5</c:v>
                </c:pt>
                <c:pt idx="746">
                  <c:v>6832</c:v>
                </c:pt>
                <c:pt idx="747">
                  <c:v>6846</c:v>
                </c:pt>
                <c:pt idx="748">
                  <c:v>6849</c:v>
                </c:pt>
                <c:pt idx="749">
                  <c:v>6879</c:v>
                </c:pt>
                <c:pt idx="750">
                  <c:v>6901</c:v>
                </c:pt>
                <c:pt idx="751">
                  <c:v>7036</c:v>
                </c:pt>
                <c:pt idx="752">
                  <c:v>7109</c:v>
                </c:pt>
                <c:pt idx="753">
                  <c:v>7153</c:v>
                </c:pt>
                <c:pt idx="754">
                  <c:v>7153</c:v>
                </c:pt>
                <c:pt idx="755">
                  <c:v>7153</c:v>
                </c:pt>
                <c:pt idx="756">
                  <c:v>7181</c:v>
                </c:pt>
                <c:pt idx="757">
                  <c:v>7195</c:v>
                </c:pt>
                <c:pt idx="758">
                  <c:v>7201</c:v>
                </c:pt>
                <c:pt idx="759">
                  <c:v>7217</c:v>
                </c:pt>
                <c:pt idx="760">
                  <c:v>7221.5</c:v>
                </c:pt>
                <c:pt idx="761">
                  <c:v>7243.5</c:v>
                </c:pt>
                <c:pt idx="762">
                  <c:v>7299</c:v>
                </c:pt>
                <c:pt idx="763">
                  <c:v>7314</c:v>
                </c:pt>
                <c:pt idx="764">
                  <c:v>7314</c:v>
                </c:pt>
                <c:pt idx="765">
                  <c:v>7327</c:v>
                </c:pt>
                <c:pt idx="766">
                  <c:v>7334</c:v>
                </c:pt>
                <c:pt idx="767">
                  <c:v>7354</c:v>
                </c:pt>
                <c:pt idx="768">
                  <c:v>7354</c:v>
                </c:pt>
                <c:pt idx="769">
                  <c:v>7369</c:v>
                </c:pt>
                <c:pt idx="770">
                  <c:v>7397</c:v>
                </c:pt>
                <c:pt idx="771">
                  <c:v>7531</c:v>
                </c:pt>
                <c:pt idx="772">
                  <c:v>7562</c:v>
                </c:pt>
                <c:pt idx="773">
                  <c:v>7562</c:v>
                </c:pt>
                <c:pt idx="774">
                  <c:v>7562</c:v>
                </c:pt>
                <c:pt idx="775">
                  <c:v>7598</c:v>
                </c:pt>
                <c:pt idx="776">
                  <c:v>7601</c:v>
                </c:pt>
                <c:pt idx="777">
                  <c:v>7621</c:v>
                </c:pt>
                <c:pt idx="778">
                  <c:v>7623</c:v>
                </c:pt>
                <c:pt idx="779">
                  <c:v>7623</c:v>
                </c:pt>
                <c:pt idx="780">
                  <c:v>7634</c:v>
                </c:pt>
                <c:pt idx="781">
                  <c:v>7794</c:v>
                </c:pt>
                <c:pt idx="782">
                  <c:v>7864</c:v>
                </c:pt>
                <c:pt idx="783">
                  <c:v>7883</c:v>
                </c:pt>
                <c:pt idx="784">
                  <c:v>7887</c:v>
                </c:pt>
                <c:pt idx="785">
                  <c:v>7887</c:v>
                </c:pt>
                <c:pt idx="786">
                  <c:v>7892</c:v>
                </c:pt>
                <c:pt idx="787">
                  <c:v>8010</c:v>
                </c:pt>
                <c:pt idx="788">
                  <c:v>8189</c:v>
                </c:pt>
                <c:pt idx="789">
                  <c:v>8323</c:v>
                </c:pt>
                <c:pt idx="790">
                  <c:v>8659</c:v>
                </c:pt>
                <c:pt idx="791">
                  <c:v>8670</c:v>
                </c:pt>
                <c:pt idx="792">
                  <c:v>8715</c:v>
                </c:pt>
                <c:pt idx="793">
                  <c:v>8892.5</c:v>
                </c:pt>
                <c:pt idx="794">
                  <c:v>8892.5</c:v>
                </c:pt>
                <c:pt idx="795">
                  <c:v>8933</c:v>
                </c:pt>
                <c:pt idx="796">
                  <c:v>8947</c:v>
                </c:pt>
                <c:pt idx="797">
                  <c:v>8950</c:v>
                </c:pt>
                <c:pt idx="798">
                  <c:v>8950</c:v>
                </c:pt>
                <c:pt idx="799">
                  <c:v>8950</c:v>
                </c:pt>
                <c:pt idx="800">
                  <c:v>8977</c:v>
                </c:pt>
                <c:pt idx="801">
                  <c:v>8988</c:v>
                </c:pt>
                <c:pt idx="802">
                  <c:v>9151</c:v>
                </c:pt>
                <c:pt idx="803">
                  <c:v>9151</c:v>
                </c:pt>
                <c:pt idx="804">
                  <c:v>9188</c:v>
                </c:pt>
                <c:pt idx="805">
                  <c:v>9196</c:v>
                </c:pt>
                <c:pt idx="806">
                  <c:v>9204</c:v>
                </c:pt>
                <c:pt idx="807">
                  <c:v>9204</c:v>
                </c:pt>
                <c:pt idx="808">
                  <c:v>9204</c:v>
                </c:pt>
                <c:pt idx="809">
                  <c:v>9219.5</c:v>
                </c:pt>
                <c:pt idx="810">
                  <c:v>9238</c:v>
                </c:pt>
                <c:pt idx="811">
                  <c:v>9254</c:v>
                </c:pt>
                <c:pt idx="812">
                  <c:v>9371</c:v>
                </c:pt>
                <c:pt idx="813">
                  <c:v>9371</c:v>
                </c:pt>
                <c:pt idx="814">
                  <c:v>9371</c:v>
                </c:pt>
                <c:pt idx="815">
                  <c:v>9371</c:v>
                </c:pt>
                <c:pt idx="816">
                  <c:v>9371</c:v>
                </c:pt>
                <c:pt idx="817">
                  <c:v>9472</c:v>
                </c:pt>
                <c:pt idx="818">
                  <c:v>9472</c:v>
                </c:pt>
                <c:pt idx="819">
                  <c:v>9472</c:v>
                </c:pt>
                <c:pt idx="820">
                  <c:v>9514</c:v>
                </c:pt>
                <c:pt idx="821">
                  <c:v>9514</c:v>
                </c:pt>
                <c:pt idx="822">
                  <c:v>9514</c:v>
                </c:pt>
                <c:pt idx="823">
                  <c:v>9517</c:v>
                </c:pt>
                <c:pt idx="824">
                  <c:v>9651.5</c:v>
                </c:pt>
                <c:pt idx="825">
                  <c:v>9670.5</c:v>
                </c:pt>
                <c:pt idx="826">
                  <c:v>9674</c:v>
                </c:pt>
                <c:pt idx="827">
                  <c:v>9675</c:v>
                </c:pt>
                <c:pt idx="828">
                  <c:v>9727</c:v>
                </c:pt>
                <c:pt idx="829">
                  <c:v>9727</c:v>
                </c:pt>
                <c:pt idx="830">
                  <c:v>9727</c:v>
                </c:pt>
                <c:pt idx="831">
                  <c:v>9727</c:v>
                </c:pt>
                <c:pt idx="832">
                  <c:v>9772</c:v>
                </c:pt>
                <c:pt idx="833">
                  <c:v>9777</c:v>
                </c:pt>
                <c:pt idx="834">
                  <c:v>9777</c:v>
                </c:pt>
                <c:pt idx="835">
                  <c:v>9777</c:v>
                </c:pt>
                <c:pt idx="836">
                  <c:v>9777</c:v>
                </c:pt>
                <c:pt idx="837">
                  <c:v>9777</c:v>
                </c:pt>
                <c:pt idx="838">
                  <c:v>9996</c:v>
                </c:pt>
                <c:pt idx="839">
                  <c:v>9998</c:v>
                </c:pt>
                <c:pt idx="840">
                  <c:v>9998</c:v>
                </c:pt>
                <c:pt idx="841">
                  <c:v>9998</c:v>
                </c:pt>
                <c:pt idx="842">
                  <c:v>10012</c:v>
                </c:pt>
                <c:pt idx="843">
                  <c:v>10049</c:v>
                </c:pt>
                <c:pt idx="844">
                  <c:v>10049</c:v>
                </c:pt>
                <c:pt idx="845">
                  <c:v>10082</c:v>
                </c:pt>
                <c:pt idx="846">
                  <c:v>10082</c:v>
                </c:pt>
                <c:pt idx="847">
                  <c:v>10082</c:v>
                </c:pt>
                <c:pt idx="848">
                  <c:v>10216</c:v>
                </c:pt>
                <c:pt idx="849">
                  <c:v>10216</c:v>
                </c:pt>
                <c:pt idx="850">
                  <c:v>10216</c:v>
                </c:pt>
                <c:pt idx="851">
                  <c:v>10247</c:v>
                </c:pt>
                <c:pt idx="852">
                  <c:v>10344</c:v>
                </c:pt>
                <c:pt idx="853">
                  <c:v>10368</c:v>
                </c:pt>
                <c:pt idx="854">
                  <c:v>10412</c:v>
                </c:pt>
                <c:pt idx="855">
                  <c:v>10412</c:v>
                </c:pt>
                <c:pt idx="856">
                  <c:v>10490</c:v>
                </c:pt>
                <c:pt idx="857">
                  <c:v>10490</c:v>
                </c:pt>
                <c:pt idx="858">
                  <c:v>10542</c:v>
                </c:pt>
                <c:pt idx="859">
                  <c:v>10569</c:v>
                </c:pt>
                <c:pt idx="860">
                  <c:v>10816</c:v>
                </c:pt>
                <c:pt idx="861">
                  <c:v>10824</c:v>
                </c:pt>
                <c:pt idx="862">
                  <c:v>10824</c:v>
                </c:pt>
                <c:pt idx="863">
                  <c:v>10824</c:v>
                </c:pt>
                <c:pt idx="864">
                  <c:v>11029</c:v>
                </c:pt>
                <c:pt idx="865">
                  <c:v>11213</c:v>
                </c:pt>
                <c:pt idx="866">
                  <c:v>11339</c:v>
                </c:pt>
                <c:pt idx="867">
                  <c:v>11378</c:v>
                </c:pt>
                <c:pt idx="868">
                  <c:v>11406</c:v>
                </c:pt>
                <c:pt idx="869">
                  <c:v>11610</c:v>
                </c:pt>
                <c:pt idx="870">
                  <c:v>11641</c:v>
                </c:pt>
                <c:pt idx="871">
                  <c:v>11856</c:v>
                </c:pt>
                <c:pt idx="872">
                  <c:v>11906</c:v>
                </c:pt>
                <c:pt idx="873">
                  <c:v>11910</c:v>
                </c:pt>
                <c:pt idx="874">
                  <c:v>11960</c:v>
                </c:pt>
                <c:pt idx="875">
                  <c:v>12130</c:v>
                </c:pt>
                <c:pt idx="876">
                  <c:v>12195</c:v>
                </c:pt>
                <c:pt idx="877">
                  <c:v>12223</c:v>
                </c:pt>
                <c:pt idx="878">
                  <c:v>12223</c:v>
                </c:pt>
                <c:pt idx="879">
                  <c:v>12262</c:v>
                </c:pt>
                <c:pt idx="880">
                  <c:v>12282.5</c:v>
                </c:pt>
                <c:pt idx="881">
                  <c:v>12436</c:v>
                </c:pt>
                <c:pt idx="882">
                  <c:v>12572</c:v>
                </c:pt>
              </c:numCache>
            </c:numRef>
          </c:xVal>
          <c:yVal>
            <c:numRef>
              <c:f>'Active 1'!$H$21:$H$975</c:f>
              <c:numCache>
                <c:formatCode>General</c:formatCode>
                <c:ptCount val="955"/>
                <c:pt idx="0">
                  <c:v>-5.3927364979244885E-2</c:v>
                </c:pt>
                <c:pt idx="1">
                  <c:v>-4.5101576659362763E-2</c:v>
                </c:pt>
                <c:pt idx="2">
                  <c:v>-5.0717486630674102E-2</c:v>
                </c:pt>
                <c:pt idx="3">
                  <c:v>-2.3440435536031146E-2</c:v>
                </c:pt>
                <c:pt idx="4">
                  <c:v>-3.5101817533359281E-2</c:v>
                </c:pt>
                <c:pt idx="5">
                  <c:v>-9.6666496501711663E-3</c:v>
                </c:pt>
                <c:pt idx="6">
                  <c:v>-4.4634700743699796E-2</c:v>
                </c:pt>
                <c:pt idx="7">
                  <c:v>-3.9764364977600053E-2</c:v>
                </c:pt>
                <c:pt idx="8">
                  <c:v>-9.6039172894961666E-3</c:v>
                </c:pt>
                <c:pt idx="9">
                  <c:v>-4.2389598555018893E-2</c:v>
                </c:pt>
                <c:pt idx="10">
                  <c:v>-1.580937471044308E-2</c:v>
                </c:pt>
                <c:pt idx="11">
                  <c:v>-4.4946734808036126E-2</c:v>
                </c:pt>
                <c:pt idx="12">
                  <c:v>-4.1548880792106502E-2</c:v>
                </c:pt>
                <c:pt idx="13">
                  <c:v>-3.9189506096590776E-2</c:v>
                </c:pt>
                <c:pt idx="14">
                  <c:v>-3.6189506097798585E-2</c:v>
                </c:pt>
                <c:pt idx="15">
                  <c:v>-7.1158722643303918E-2</c:v>
                </c:pt>
                <c:pt idx="16">
                  <c:v>-3.3685075441098888E-2</c:v>
                </c:pt>
                <c:pt idx="17">
                  <c:v>-3.7936708042252576E-2</c:v>
                </c:pt>
                <c:pt idx="18">
                  <c:v>-4.3363014612623374E-2</c:v>
                </c:pt>
                <c:pt idx="19">
                  <c:v>-3.8568472031329293E-2</c:v>
                </c:pt>
                <c:pt idx="20">
                  <c:v>-3.5843192226820975E-2</c:v>
                </c:pt>
                <c:pt idx="21">
                  <c:v>-3.8408024343880243E-2</c:v>
                </c:pt>
                <c:pt idx="22">
                  <c:v>-3.5545384440410999E-2</c:v>
                </c:pt>
                <c:pt idx="23">
                  <c:v>-4.1972856459324248E-2</c:v>
                </c:pt>
                <c:pt idx="24">
                  <c:v>-3.6972856460124603E-2</c:v>
                </c:pt>
                <c:pt idx="25">
                  <c:v>-3.6972856460124603E-2</c:v>
                </c:pt>
                <c:pt idx="26">
                  <c:v>-4.011021655787772E-2</c:v>
                </c:pt>
                <c:pt idx="27">
                  <c:v>-3.8110216557470267E-2</c:v>
                </c:pt>
                <c:pt idx="28">
                  <c:v>-3.6110216557062813E-2</c:v>
                </c:pt>
                <c:pt idx="29">
                  <c:v>-3.6675048673714628E-2</c:v>
                </c:pt>
                <c:pt idx="30">
                  <c:v>-3.7804712908837246E-2</c:v>
                </c:pt>
                <c:pt idx="31">
                  <c:v>-3.5797017044387758E-2</c:v>
                </c:pt>
                <c:pt idx="32">
                  <c:v>-4.5346457434789045E-2</c:v>
                </c:pt>
                <c:pt idx="33">
                  <c:v>-3.8598090037339716E-2</c:v>
                </c:pt>
                <c:pt idx="34">
                  <c:v>-3.916292215581052E-2</c:v>
                </c:pt>
                <c:pt idx="35">
                  <c:v>-6.4582698310914566E-2</c:v>
                </c:pt>
                <c:pt idx="36">
                  <c:v>-5.4567306584431208E-2</c:v>
                </c:pt>
                <c:pt idx="37">
                  <c:v>-4.4849722642538836E-2</c:v>
                </c:pt>
                <c:pt idx="38">
                  <c:v>-4.3536523129660054E-2</c:v>
                </c:pt>
                <c:pt idx="39">
                  <c:v>-4.0391467167864903E-2</c:v>
                </c:pt>
                <c:pt idx="40">
                  <c:v>-3.6818939188378863E-2</c:v>
                </c:pt>
                <c:pt idx="41">
                  <c:v>-3.8101355246908497E-2</c:v>
                </c:pt>
                <c:pt idx="42">
                  <c:v>-3.4650795634661335E-2</c:v>
                </c:pt>
                <c:pt idx="43">
                  <c:v>-4.2129807799938135E-2</c:v>
                </c:pt>
                <c:pt idx="44">
                  <c:v>-4.4832000014139339E-2</c:v>
                </c:pt>
                <c:pt idx="45">
                  <c:v>-4.3816608285851544E-2</c:v>
                </c:pt>
                <c:pt idx="46">
                  <c:v>-4.4518800499645295E-2</c:v>
                </c:pt>
                <c:pt idx="47">
                  <c:v>-4.5220992713439045E-2</c:v>
                </c:pt>
                <c:pt idx="48">
                  <c:v>-3.9052849162544589E-2</c:v>
                </c:pt>
                <c:pt idx="49">
                  <c:v>-4.2755041376949521E-2</c:v>
                </c:pt>
                <c:pt idx="50">
                  <c:v>-5.4319873492204351E-2</c:v>
                </c:pt>
                <c:pt idx="51">
                  <c:v>-4.9869313883391442E-2</c:v>
                </c:pt>
                <c:pt idx="52">
                  <c:v>-4.9556114368897397E-2</c:v>
                </c:pt>
                <c:pt idx="53">
                  <c:v>-4.8823138698935509E-2</c:v>
                </c:pt>
                <c:pt idx="54">
                  <c:v>-4.6364883226488018E-2</c:v>
                </c:pt>
                <c:pt idx="55">
                  <c:v>-4.8730788334069075E-2</c:v>
                </c:pt>
                <c:pt idx="56">
                  <c:v>-4.755494891651324E-2</c:v>
                </c:pt>
                <c:pt idx="57">
                  <c:v>-4.6493382007611217E-2</c:v>
                </c:pt>
                <c:pt idx="58">
                  <c:v>-4.2851591253565857E-2</c:v>
                </c:pt>
                <c:pt idx="59">
                  <c:v>-4.6716423370526172E-2</c:v>
                </c:pt>
                <c:pt idx="60">
                  <c:v>-4.8698839429562213E-2</c:v>
                </c:pt>
                <c:pt idx="61">
                  <c:v>-4.0370248188992264E-2</c:v>
                </c:pt>
                <c:pt idx="62">
                  <c:v>-4.9652664249151712E-2</c:v>
                </c:pt>
                <c:pt idx="63">
                  <c:v>-4.7072440404008375E-2</c:v>
                </c:pt>
                <c:pt idx="64">
                  <c:v>-4.7919688575348118E-2</c:v>
                </c:pt>
                <c:pt idx="65">
                  <c:v>-4.5057048671878874E-2</c:v>
                </c:pt>
                <c:pt idx="66">
                  <c:v>-4.8308681278285803E-2</c:v>
                </c:pt>
                <c:pt idx="67">
                  <c:v>-4.559109733600053E-2</c:v>
                </c:pt>
                <c:pt idx="68">
                  <c:v>-5.3964698308845982E-2</c:v>
                </c:pt>
                <c:pt idx="69">
                  <c:v>-4.9964698308031075E-2</c:v>
                </c:pt>
                <c:pt idx="70">
                  <c:v>-5.0666890525462804E-2</c:v>
                </c:pt>
                <c:pt idx="71">
                  <c:v>-4.1933914853871102E-2</c:v>
                </c:pt>
                <c:pt idx="72">
                  <c:v>-5.121633091403055E-2</c:v>
                </c:pt>
                <c:pt idx="73">
                  <c:v>-5.2918523128028028E-2</c:v>
                </c:pt>
                <c:pt idx="74">
                  <c:v>-5.2918523128028028E-2</c:v>
                </c:pt>
                <c:pt idx="75">
                  <c:v>-4.8322907558031147E-2</c:v>
                </c:pt>
                <c:pt idx="76">
                  <c:v>-4.6872347946191439E-2</c:v>
                </c:pt>
                <c:pt idx="77">
                  <c:v>-4.8276732373778941E-2</c:v>
                </c:pt>
                <c:pt idx="78">
                  <c:v>-5.0230557189934189E-2</c:v>
                </c:pt>
                <c:pt idx="79">
                  <c:v>-4.8395389305369463E-2</c:v>
                </c:pt>
                <c:pt idx="80">
                  <c:v>-4.8566798064712202E-2</c:v>
                </c:pt>
                <c:pt idx="81">
                  <c:v>-4.5733822396869073E-2</c:v>
                </c:pt>
                <c:pt idx="82">
                  <c:v>-5.6436014612700092E-2</c:v>
                </c:pt>
                <c:pt idx="83">
                  <c:v>-4.8985454999638023E-2</c:v>
                </c:pt>
                <c:pt idx="84">
                  <c:v>-5.4267871058982564E-2</c:v>
                </c:pt>
                <c:pt idx="85">
                  <c:v>-5.1252479330287315E-2</c:v>
                </c:pt>
                <c:pt idx="86">
                  <c:v>-4.1389839429029962E-2</c:v>
                </c:pt>
                <c:pt idx="87">
                  <c:v>-5.2672255489596864E-2</c:v>
                </c:pt>
                <c:pt idx="88">
                  <c:v>-4.9056863761506975E-2</c:v>
                </c:pt>
                <c:pt idx="89">
                  <c:v>-5.1794223858451005E-2</c:v>
                </c:pt>
                <c:pt idx="90">
                  <c:v>-5.2076639916776912E-2</c:v>
                </c:pt>
                <c:pt idx="91">
                  <c:v>-4.9641472032817546E-2</c:v>
                </c:pt>
                <c:pt idx="92">
                  <c:v>-4.9178832130564842E-2</c:v>
                </c:pt>
                <c:pt idx="93">
                  <c:v>-5.2206304149876814E-2</c:v>
                </c:pt>
                <c:pt idx="94">
                  <c:v>-5.2343664247018751E-2</c:v>
                </c:pt>
                <c:pt idx="95">
                  <c:v>-5.4481024344568141E-2</c:v>
                </c:pt>
                <c:pt idx="96">
                  <c:v>-5.1671090037416434E-2</c:v>
                </c:pt>
                <c:pt idx="97">
                  <c:v>-5.0769970814144472E-2</c:v>
                </c:pt>
                <c:pt idx="98">
                  <c:v>-5.1624914853164228E-2</c:v>
                </c:pt>
                <c:pt idx="99">
                  <c:v>-5.1472163027938223E-2</c:v>
                </c:pt>
                <c:pt idx="100">
                  <c:v>-5.2609523125283886E-2</c:v>
                </c:pt>
                <c:pt idx="101">
                  <c:v>-5.4174355242139427E-2</c:v>
                </c:pt>
                <c:pt idx="102">
                  <c:v>-5.3594131401041523E-2</c:v>
                </c:pt>
                <c:pt idx="103">
                  <c:v>-5.7158963518304517E-2</c:v>
                </c:pt>
                <c:pt idx="104">
                  <c:v>-5.0861155730672181E-2</c:v>
                </c:pt>
                <c:pt idx="105">
                  <c:v>-5.0814980550057953E-2</c:v>
                </c:pt>
                <c:pt idx="106">
                  <c:v>-5.5364420939440606E-2</c:v>
                </c:pt>
                <c:pt idx="107">
                  <c:v>-5.2929253051843261E-2</c:v>
                </c:pt>
                <c:pt idx="108">
                  <c:v>-5.0066613148374017E-2</c:v>
                </c:pt>
                <c:pt idx="109">
                  <c:v>-5.2486389304249315E-2</c:v>
                </c:pt>
                <c:pt idx="110">
                  <c:v>-5.2486389304249315E-2</c:v>
                </c:pt>
                <c:pt idx="111">
                  <c:v>-5.2333637479023309E-2</c:v>
                </c:pt>
                <c:pt idx="112">
                  <c:v>-5.1890773735067341E-2</c:v>
                </c:pt>
                <c:pt idx="113">
                  <c:v>-5.3318245754780946E-2</c:v>
                </c:pt>
                <c:pt idx="114">
                  <c:v>-5.2585270084819058E-2</c:v>
                </c:pt>
                <c:pt idx="115">
                  <c:v>-5.0150102200859692E-2</c:v>
                </c:pt>
                <c:pt idx="116">
                  <c:v>-5.2569878356734989E-2</c:v>
                </c:pt>
                <c:pt idx="117">
                  <c:v>-5.0958871059265221E-2</c:v>
                </c:pt>
                <c:pt idx="118">
                  <c:v>-5.1775335778074805E-2</c:v>
                </c:pt>
                <c:pt idx="119">
                  <c:v>-5.3057751836604439E-2</c:v>
                </c:pt>
                <c:pt idx="120">
                  <c:v>-5.1912695875216741E-2</c:v>
                </c:pt>
                <c:pt idx="121">
                  <c:v>-5.3195111933746375E-2</c:v>
                </c:pt>
                <c:pt idx="122">
                  <c:v>-5.5179720209707739E-2</c:v>
                </c:pt>
                <c:pt idx="123">
                  <c:v>-5.3820345510757761E-2</c:v>
                </c:pt>
                <c:pt idx="124">
                  <c:v>-5.0942313879204448E-2</c:v>
                </c:pt>
                <c:pt idx="125">
                  <c:v>-5.2435552323004231E-2</c:v>
                </c:pt>
                <c:pt idx="126">
                  <c:v>-5.6809153298672754E-2</c:v>
                </c:pt>
                <c:pt idx="127">
                  <c:v>-5.2809153297857847E-2</c:v>
                </c:pt>
                <c:pt idx="128">
                  <c:v>-5.6465170328010572E-2</c:v>
                </c:pt>
                <c:pt idx="129">
                  <c:v>-5.5151970813312801E-2</c:v>
                </c:pt>
                <c:pt idx="130">
                  <c:v>-5.2854163026495371E-2</c:v>
                </c:pt>
                <c:pt idx="131">
                  <c:v>-5.429586132595432E-2</c:v>
                </c:pt>
                <c:pt idx="132">
                  <c:v>-5.1433221426123055E-2</c:v>
                </c:pt>
                <c:pt idx="133">
                  <c:v>-5.5500153295724886E-2</c:v>
                </c:pt>
                <c:pt idx="134">
                  <c:v>-5.6314287114219042E-2</c:v>
                </c:pt>
                <c:pt idx="135">
                  <c:v>-5.5596703172341222E-2</c:v>
                </c:pt>
                <c:pt idx="136">
                  <c:v>-5.2541666675097076E-2</c:v>
                </c:pt>
                <c:pt idx="137">
                  <c:v>-5.471517519254121E-2</c:v>
                </c:pt>
                <c:pt idx="138">
                  <c:v>-5.3508552322455216E-2</c:v>
                </c:pt>
                <c:pt idx="139">
                  <c:v>-4.6686260349815711E-2</c:v>
                </c:pt>
                <c:pt idx="140">
                  <c:v>-4.6968676408141619E-2</c:v>
                </c:pt>
                <c:pt idx="141">
                  <c:v>-4.6044469596381532E-2</c:v>
                </c:pt>
                <c:pt idx="142">
                  <c:v>-4.5536542591435136E-2</c:v>
                </c:pt>
                <c:pt idx="143">
                  <c:v>-4.5818958649761043E-2</c:v>
                </c:pt>
                <c:pt idx="144">
                  <c:v>-4.5803566921676975E-2</c:v>
                </c:pt>
                <c:pt idx="145">
                  <c:v>-4.7223343077348545E-2</c:v>
                </c:pt>
                <c:pt idx="146">
                  <c:v>-4.6505759135470726E-2</c:v>
                </c:pt>
                <c:pt idx="147">
                  <c:v>-4.6669240884511964E-2</c:v>
                </c:pt>
                <c:pt idx="148">
                  <c:v>-4.5371433097898262E-2</c:v>
                </c:pt>
                <c:pt idx="149">
                  <c:v>-4.0627265214425279E-2</c:v>
                </c:pt>
                <c:pt idx="150">
                  <c:v>-3.6846948911261279E-2</c:v>
                </c:pt>
                <c:pt idx="151">
                  <c:v>-3.6025822391820839E-2</c:v>
                </c:pt>
                <c:pt idx="152">
                  <c:v>-3.3856513389764586E-2</c:v>
                </c:pt>
                <c:pt idx="153">
                  <c:v>-3.41223722716677E-2</c:v>
                </c:pt>
                <c:pt idx="154">
                  <c:v>-3.4224287112010643E-2</c:v>
                </c:pt>
                <c:pt idx="155">
                  <c:v>-4.1403160590562038E-2</c:v>
                </c:pt>
                <c:pt idx="156">
                  <c:v>-3.9105352807382587E-2</c:v>
                </c:pt>
                <c:pt idx="157">
                  <c:v>-4.7551250616379548E-2</c:v>
                </c:pt>
                <c:pt idx="158">
                  <c:v>-4.9375411199434893E-2</c:v>
                </c:pt>
                <c:pt idx="159">
                  <c:v>-5.0360019471554551E-2</c:v>
                </c:pt>
                <c:pt idx="160">
                  <c:v>-5.0679749398113927E-2</c:v>
                </c:pt>
                <c:pt idx="161">
                  <c:v>-5.9523501222429331E-2</c:v>
                </c:pt>
                <c:pt idx="162">
                  <c:v>-6.9610024340363452E-2</c:v>
                </c:pt>
                <c:pt idx="163">
                  <c:v>-6.653726521471981E-2</c:v>
                </c:pt>
                <c:pt idx="164">
                  <c:v>-6.7819681269611465E-2</c:v>
                </c:pt>
                <c:pt idx="165">
                  <c:v>-6.5941649641899858E-2</c:v>
                </c:pt>
                <c:pt idx="166">
                  <c:v>-6.6506481758551672E-2</c:v>
                </c:pt>
                <c:pt idx="167">
                  <c:v>-6.6208673972141696E-2</c:v>
                </c:pt>
                <c:pt idx="168">
                  <c:v>-6.749109003067133E-2</c:v>
                </c:pt>
                <c:pt idx="169">
                  <c:v>-6.7628450127813267E-2</c:v>
                </c:pt>
                <c:pt idx="170">
                  <c:v>-6.6613058399525471E-2</c:v>
                </c:pt>
                <c:pt idx="171">
                  <c:v>-6.9040530419442803E-2</c:v>
                </c:pt>
                <c:pt idx="172">
                  <c:v>-7.205895621154923E-2</c:v>
                </c:pt>
                <c:pt idx="173">
                  <c:v>-6.9623788327589864E-2</c:v>
                </c:pt>
                <c:pt idx="174">
                  <c:v>-7.2514880786911817E-2</c:v>
                </c:pt>
                <c:pt idx="175">
                  <c:v>-7.3079712903563632E-2</c:v>
                </c:pt>
                <c:pt idx="176">
                  <c:v>-7.1201681268576067E-2</c:v>
                </c:pt>
                <c:pt idx="177">
                  <c:v>-7.1484097330539953E-2</c:v>
                </c:pt>
                <c:pt idx="178">
                  <c:v>-8.7757892946683569E-2</c:v>
                </c:pt>
                <c:pt idx="179">
                  <c:v>-9.4978742097737268E-2</c:v>
                </c:pt>
                <c:pt idx="180">
                  <c:v>-9.4932566913485061E-2</c:v>
                </c:pt>
                <c:pt idx="181">
                  <c:v>-9.6023751830216497E-2</c:v>
                </c:pt>
                <c:pt idx="182">
                  <c:v>-9.8213817524083424E-2</c:v>
                </c:pt>
                <c:pt idx="183">
                  <c:v>-9.7480841854121536E-2</c:v>
                </c:pt>
                <c:pt idx="184">
                  <c:v>-9.7763257916085422E-2</c:v>
                </c:pt>
                <c:pt idx="185">
                  <c:v>-9.6450058401387651E-2</c:v>
                </c:pt>
                <c:pt idx="186">
                  <c:v>-9.8403883217542898E-2</c:v>
                </c:pt>
                <c:pt idx="187">
                  <c:v>-9.6792875920073129E-2</c:v>
                </c:pt>
                <c:pt idx="188">
                  <c:v>-9.7640124091412872E-2</c:v>
                </c:pt>
                <c:pt idx="189">
                  <c:v>-9.9905982970085461E-2</c:v>
                </c:pt>
                <c:pt idx="190">
                  <c:v>-9.5023474459594581E-2</c:v>
                </c:pt>
                <c:pt idx="191">
                  <c:v>-9.4284948907443322E-2</c:v>
                </c:pt>
                <c:pt idx="192">
                  <c:v>-9.1925574211927596E-2</c:v>
                </c:pt>
                <c:pt idx="193">
                  <c:v>-9.2894790759601165E-2</c:v>
                </c:pt>
                <c:pt idx="195">
                  <c:v>-8.1868206812941935E-2</c:v>
                </c:pt>
                <c:pt idx="196">
                  <c:v>-8.4729681264434475E-2</c:v>
                </c:pt>
                <c:pt idx="200">
                  <c:v>-7.8297547450347338E-2</c:v>
                </c:pt>
                <c:pt idx="201">
                  <c:v>-8.2064571775845252E-2</c:v>
                </c:pt>
                <c:pt idx="202">
                  <c:v>-7.877002919849474E-2</c:v>
                </c:pt>
                <c:pt idx="203">
                  <c:v>-7.5720496352005284E-2</c:v>
                </c:pt>
                <c:pt idx="204">
                  <c:v>-7.4424880775040947E-2</c:v>
                </c:pt>
                <c:pt idx="205">
                  <c:v>-7.5409489050798584E-2</c:v>
                </c:pt>
                <c:pt idx="221">
                  <c:v>-7.769727007689653E-2</c:v>
                </c:pt>
                <c:pt idx="222">
                  <c:v>-7.1023437958501745E-2</c:v>
                </c:pt>
                <c:pt idx="223">
                  <c:v>-6.2957301699498203E-2</c:v>
                </c:pt>
                <c:pt idx="224">
                  <c:v>-6.2957301699498203E-2</c:v>
                </c:pt>
                <c:pt idx="225">
                  <c:v>-6.1857301705458667E-2</c:v>
                </c:pt>
                <c:pt idx="226">
                  <c:v>-6.5330902674759272E-2</c:v>
                </c:pt>
                <c:pt idx="227">
                  <c:v>-6.1330902673944365E-2</c:v>
                </c:pt>
                <c:pt idx="228">
                  <c:v>-6.3750678833457641E-2</c:v>
                </c:pt>
                <c:pt idx="229">
                  <c:v>-6.3719895377289504E-2</c:v>
                </c:pt>
                <c:pt idx="230">
                  <c:v>-6.2719895380723756E-2</c:v>
                </c:pt>
                <c:pt idx="231">
                  <c:v>-6.1673720192629844E-2</c:v>
                </c:pt>
                <c:pt idx="232">
                  <c:v>-6.1673720192629844E-2</c:v>
                </c:pt>
                <c:pt idx="233">
                  <c:v>-5.967372019222239E-2</c:v>
                </c:pt>
                <c:pt idx="234">
                  <c:v>-6.2130810219969135E-2</c:v>
                </c:pt>
                <c:pt idx="235">
                  <c:v>-5.8130810219154228E-2</c:v>
                </c:pt>
                <c:pt idx="236">
                  <c:v>-5.9535194646741729E-2</c:v>
                </c:pt>
                <c:pt idx="237">
                  <c:v>-5.553519465320278E-2</c:v>
                </c:pt>
                <c:pt idx="239">
                  <c:v>-5.827353528002277E-2</c:v>
                </c:pt>
                <c:pt idx="240">
                  <c:v>-5.7273535276181065E-2</c:v>
                </c:pt>
                <c:pt idx="241">
                  <c:v>-5.6273535279615317E-2</c:v>
                </c:pt>
                <c:pt idx="295">
                  <c:v>-5.3353065690316726E-2</c:v>
                </c:pt>
                <c:pt idx="296">
                  <c:v>-4.7353065689094365E-2</c:v>
                </c:pt>
                <c:pt idx="297">
                  <c:v>-4.7353065689094365E-2</c:v>
                </c:pt>
                <c:pt idx="298">
                  <c:v>-4.4353065692121163E-2</c:v>
                </c:pt>
                <c:pt idx="341">
                  <c:v>-3.2726204379287083E-2</c:v>
                </c:pt>
                <c:pt idx="43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B91-4594-98F1-B2F551507D6B}"/>
            </c:ext>
          </c:extLst>
        </c:ser>
        <c:ser>
          <c:idx val="1"/>
          <c:order val="1"/>
          <c:tx>
            <c:strRef>
              <c:f>'Active 1'!$I$20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1'!$F$21:$F$975</c:f>
              <c:numCache>
                <c:formatCode>General</c:formatCode>
                <c:ptCount val="955"/>
                <c:pt idx="0">
                  <c:v>-23583</c:v>
                </c:pt>
                <c:pt idx="1">
                  <c:v>-22572</c:v>
                </c:pt>
                <c:pt idx="2">
                  <c:v>-21443</c:v>
                </c:pt>
                <c:pt idx="3">
                  <c:v>-21191</c:v>
                </c:pt>
                <c:pt idx="4">
                  <c:v>-20883</c:v>
                </c:pt>
                <c:pt idx="5">
                  <c:v>-20877</c:v>
                </c:pt>
                <c:pt idx="6">
                  <c:v>-20718</c:v>
                </c:pt>
                <c:pt idx="7">
                  <c:v>-20706</c:v>
                </c:pt>
                <c:pt idx="8">
                  <c:v>-20690</c:v>
                </c:pt>
                <c:pt idx="9">
                  <c:v>-20625</c:v>
                </c:pt>
                <c:pt idx="10">
                  <c:v>-20617</c:v>
                </c:pt>
                <c:pt idx="11">
                  <c:v>-20612</c:v>
                </c:pt>
                <c:pt idx="12">
                  <c:v>-20510</c:v>
                </c:pt>
                <c:pt idx="13">
                  <c:v>-20443</c:v>
                </c:pt>
                <c:pt idx="14">
                  <c:v>-20443</c:v>
                </c:pt>
                <c:pt idx="15">
                  <c:v>-20415</c:v>
                </c:pt>
                <c:pt idx="16">
                  <c:v>-20374</c:v>
                </c:pt>
                <c:pt idx="17">
                  <c:v>-20343</c:v>
                </c:pt>
                <c:pt idx="18">
                  <c:v>-20211</c:v>
                </c:pt>
                <c:pt idx="19">
                  <c:v>-20138</c:v>
                </c:pt>
                <c:pt idx="20">
                  <c:v>-20128</c:v>
                </c:pt>
                <c:pt idx="21">
                  <c:v>-20122</c:v>
                </c:pt>
                <c:pt idx="22">
                  <c:v>-20117</c:v>
                </c:pt>
                <c:pt idx="23">
                  <c:v>-20116</c:v>
                </c:pt>
                <c:pt idx="24">
                  <c:v>-20116</c:v>
                </c:pt>
                <c:pt idx="25">
                  <c:v>-20116</c:v>
                </c:pt>
                <c:pt idx="26">
                  <c:v>-20111</c:v>
                </c:pt>
                <c:pt idx="27">
                  <c:v>-20111</c:v>
                </c:pt>
                <c:pt idx="28">
                  <c:v>-20111</c:v>
                </c:pt>
                <c:pt idx="29">
                  <c:v>-20105</c:v>
                </c:pt>
                <c:pt idx="30">
                  <c:v>-20093</c:v>
                </c:pt>
                <c:pt idx="31">
                  <c:v>-20086</c:v>
                </c:pt>
                <c:pt idx="32">
                  <c:v>-20066</c:v>
                </c:pt>
                <c:pt idx="33">
                  <c:v>-20035</c:v>
                </c:pt>
                <c:pt idx="34">
                  <c:v>-20029</c:v>
                </c:pt>
                <c:pt idx="35">
                  <c:v>-20021</c:v>
                </c:pt>
                <c:pt idx="36">
                  <c:v>-20007</c:v>
                </c:pt>
                <c:pt idx="37">
                  <c:v>-20004</c:v>
                </c:pt>
                <c:pt idx="38">
                  <c:v>-19979</c:v>
                </c:pt>
                <c:pt idx="39">
                  <c:v>-19977</c:v>
                </c:pt>
                <c:pt idx="40">
                  <c:v>-19976</c:v>
                </c:pt>
                <c:pt idx="41">
                  <c:v>-19973</c:v>
                </c:pt>
                <c:pt idx="42">
                  <c:v>-19953</c:v>
                </c:pt>
                <c:pt idx="43">
                  <c:v>-19739</c:v>
                </c:pt>
                <c:pt idx="44">
                  <c:v>-19728</c:v>
                </c:pt>
                <c:pt idx="45">
                  <c:v>-19714</c:v>
                </c:pt>
                <c:pt idx="46">
                  <c:v>-19703</c:v>
                </c:pt>
                <c:pt idx="47">
                  <c:v>-19692</c:v>
                </c:pt>
                <c:pt idx="48">
                  <c:v>-19669</c:v>
                </c:pt>
                <c:pt idx="49">
                  <c:v>-19658</c:v>
                </c:pt>
                <c:pt idx="50">
                  <c:v>-19652</c:v>
                </c:pt>
                <c:pt idx="51">
                  <c:v>-19632</c:v>
                </c:pt>
                <c:pt idx="52">
                  <c:v>-19607</c:v>
                </c:pt>
                <c:pt idx="53">
                  <c:v>-19590</c:v>
                </c:pt>
                <c:pt idx="54">
                  <c:v>-19563</c:v>
                </c:pt>
                <c:pt idx="55">
                  <c:v>-19506</c:v>
                </c:pt>
                <c:pt idx="56">
                  <c:v>-19476</c:v>
                </c:pt>
                <c:pt idx="57">
                  <c:v>-19420</c:v>
                </c:pt>
                <c:pt idx="58">
                  <c:v>-19356</c:v>
                </c:pt>
                <c:pt idx="59">
                  <c:v>-19350</c:v>
                </c:pt>
                <c:pt idx="60">
                  <c:v>-19347</c:v>
                </c:pt>
                <c:pt idx="61">
                  <c:v>-19308</c:v>
                </c:pt>
                <c:pt idx="62">
                  <c:v>-19305</c:v>
                </c:pt>
                <c:pt idx="63">
                  <c:v>-19297</c:v>
                </c:pt>
                <c:pt idx="64">
                  <c:v>-19288</c:v>
                </c:pt>
                <c:pt idx="65">
                  <c:v>-19283</c:v>
                </c:pt>
                <c:pt idx="66">
                  <c:v>-19252</c:v>
                </c:pt>
                <c:pt idx="67">
                  <c:v>-19249</c:v>
                </c:pt>
                <c:pt idx="68">
                  <c:v>-19199</c:v>
                </c:pt>
                <c:pt idx="69">
                  <c:v>-19199</c:v>
                </c:pt>
                <c:pt idx="70">
                  <c:v>-19188</c:v>
                </c:pt>
                <c:pt idx="71">
                  <c:v>-19171</c:v>
                </c:pt>
                <c:pt idx="72">
                  <c:v>-19168</c:v>
                </c:pt>
                <c:pt idx="73">
                  <c:v>-19157</c:v>
                </c:pt>
                <c:pt idx="74">
                  <c:v>-19157</c:v>
                </c:pt>
                <c:pt idx="75">
                  <c:v>-19135</c:v>
                </c:pt>
                <c:pt idx="76">
                  <c:v>-19115</c:v>
                </c:pt>
                <c:pt idx="77">
                  <c:v>-19093</c:v>
                </c:pt>
                <c:pt idx="78">
                  <c:v>-19051</c:v>
                </c:pt>
                <c:pt idx="79">
                  <c:v>-19045</c:v>
                </c:pt>
                <c:pt idx="80">
                  <c:v>-19006</c:v>
                </c:pt>
                <c:pt idx="81">
                  <c:v>-18989</c:v>
                </c:pt>
                <c:pt idx="82">
                  <c:v>-18978</c:v>
                </c:pt>
                <c:pt idx="83">
                  <c:v>-18958</c:v>
                </c:pt>
                <c:pt idx="84">
                  <c:v>-18955</c:v>
                </c:pt>
                <c:pt idx="85">
                  <c:v>-18941</c:v>
                </c:pt>
                <c:pt idx="86">
                  <c:v>-18936</c:v>
                </c:pt>
                <c:pt idx="87">
                  <c:v>-18933</c:v>
                </c:pt>
                <c:pt idx="88">
                  <c:v>-18919</c:v>
                </c:pt>
                <c:pt idx="89">
                  <c:v>-18914</c:v>
                </c:pt>
                <c:pt idx="90">
                  <c:v>-18911</c:v>
                </c:pt>
                <c:pt idx="91">
                  <c:v>-18905</c:v>
                </c:pt>
                <c:pt idx="92">
                  <c:v>-18900</c:v>
                </c:pt>
                <c:pt idx="93">
                  <c:v>-18899</c:v>
                </c:pt>
                <c:pt idx="94">
                  <c:v>-18894</c:v>
                </c:pt>
                <c:pt idx="95">
                  <c:v>-18889</c:v>
                </c:pt>
                <c:pt idx="96">
                  <c:v>-18802</c:v>
                </c:pt>
                <c:pt idx="97">
                  <c:v>-18762</c:v>
                </c:pt>
                <c:pt idx="98">
                  <c:v>-18760</c:v>
                </c:pt>
                <c:pt idx="99">
                  <c:v>-18751</c:v>
                </c:pt>
                <c:pt idx="100">
                  <c:v>-18746</c:v>
                </c:pt>
                <c:pt idx="101">
                  <c:v>-18740</c:v>
                </c:pt>
                <c:pt idx="102">
                  <c:v>-18732</c:v>
                </c:pt>
                <c:pt idx="103">
                  <c:v>-18726</c:v>
                </c:pt>
                <c:pt idx="104">
                  <c:v>-18715</c:v>
                </c:pt>
                <c:pt idx="105">
                  <c:v>-18673</c:v>
                </c:pt>
                <c:pt idx="106">
                  <c:v>-18653</c:v>
                </c:pt>
                <c:pt idx="107">
                  <c:v>-18647</c:v>
                </c:pt>
                <c:pt idx="108">
                  <c:v>-18642</c:v>
                </c:pt>
                <c:pt idx="109">
                  <c:v>-18634</c:v>
                </c:pt>
                <c:pt idx="110">
                  <c:v>-18634</c:v>
                </c:pt>
                <c:pt idx="111">
                  <c:v>-18625</c:v>
                </c:pt>
                <c:pt idx="112">
                  <c:v>-18612</c:v>
                </c:pt>
                <c:pt idx="113">
                  <c:v>-18611</c:v>
                </c:pt>
                <c:pt idx="114">
                  <c:v>-18594</c:v>
                </c:pt>
                <c:pt idx="115">
                  <c:v>-18588</c:v>
                </c:pt>
                <c:pt idx="116">
                  <c:v>-18580</c:v>
                </c:pt>
                <c:pt idx="117">
                  <c:v>-18544</c:v>
                </c:pt>
                <c:pt idx="118">
                  <c:v>-18507</c:v>
                </c:pt>
                <c:pt idx="119">
                  <c:v>-18504</c:v>
                </c:pt>
                <c:pt idx="120">
                  <c:v>-18502</c:v>
                </c:pt>
                <c:pt idx="121">
                  <c:v>-18499</c:v>
                </c:pt>
                <c:pt idx="122">
                  <c:v>-18485</c:v>
                </c:pt>
                <c:pt idx="123">
                  <c:v>-18418</c:v>
                </c:pt>
                <c:pt idx="124">
                  <c:v>-18399</c:v>
                </c:pt>
                <c:pt idx="125">
                  <c:v>-18068</c:v>
                </c:pt>
                <c:pt idx="126">
                  <c:v>-18018</c:v>
                </c:pt>
                <c:pt idx="127">
                  <c:v>-18018</c:v>
                </c:pt>
                <c:pt idx="128">
                  <c:v>-17965</c:v>
                </c:pt>
                <c:pt idx="129">
                  <c:v>-17940</c:v>
                </c:pt>
                <c:pt idx="130">
                  <c:v>-17929</c:v>
                </c:pt>
                <c:pt idx="131">
                  <c:v>-17811</c:v>
                </c:pt>
                <c:pt idx="132">
                  <c:v>-17806</c:v>
                </c:pt>
                <c:pt idx="133">
                  <c:v>-17607</c:v>
                </c:pt>
                <c:pt idx="134">
                  <c:v>-17308</c:v>
                </c:pt>
                <c:pt idx="135">
                  <c:v>-17305</c:v>
                </c:pt>
                <c:pt idx="136">
                  <c:v>-17125</c:v>
                </c:pt>
                <c:pt idx="137">
                  <c:v>-16893</c:v>
                </c:pt>
                <c:pt idx="138">
                  <c:v>-16835</c:v>
                </c:pt>
                <c:pt idx="139">
                  <c:v>-16217</c:v>
                </c:pt>
                <c:pt idx="140">
                  <c:v>-16214</c:v>
                </c:pt>
                <c:pt idx="141">
                  <c:v>-16153</c:v>
                </c:pt>
                <c:pt idx="142">
                  <c:v>-15691</c:v>
                </c:pt>
                <c:pt idx="143">
                  <c:v>-15688</c:v>
                </c:pt>
                <c:pt idx="144">
                  <c:v>-15674</c:v>
                </c:pt>
                <c:pt idx="145">
                  <c:v>-15666</c:v>
                </c:pt>
                <c:pt idx="146">
                  <c:v>-15663</c:v>
                </c:pt>
                <c:pt idx="147">
                  <c:v>-15162</c:v>
                </c:pt>
                <c:pt idx="148">
                  <c:v>-15151</c:v>
                </c:pt>
                <c:pt idx="149">
                  <c:v>-14734</c:v>
                </c:pt>
                <c:pt idx="150">
                  <c:v>-14544</c:v>
                </c:pt>
                <c:pt idx="151">
                  <c:v>-14057</c:v>
                </c:pt>
                <c:pt idx="152">
                  <c:v>-13903</c:v>
                </c:pt>
                <c:pt idx="153">
                  <c:v>-13755</c:v>
                </c:pt>
                <c:pt idx="154">
                  <c:v>-13198</c:v>
                </c:pt>
                <c:pt idx="155">
                  <c:v>-12711</c:v>
                </c:pt>
                <c:pt idx="156">
                  <c:v>-12700</c:v>
                </c:pt>
                <c:pt idx="157">
                  <c:v>-12196</c:v>
                </c:pt>
                <c:pt idx="158">
                  <c:v>-12166</c:v>
                </c:pt>
                <c:pt idx="159">
                  <c:v>-12152</c:v>
                </c:pt>
                <c:pt idx="160">
                  <c:v>-12053</c:v>
                </c:pt>
                <c:pt idx="161">
                  <c:v>-11651</c:v>
                </c:pt>
                <c:pt idx="162">
                  <c:v>-11080</c:v>
                </c:pt>
                <c:pt idx="163">
                  <c:v>-10624</c:v>
                </c:pt>
                <c:pt idx="164">
                  <c:v>-10621</c:v>
                </c:pt>
                <c:pt idx="165">
                  <c:v>-10602</c:v>
                </c:pt>
                <c:pt idx="166">
                  <c:v>-10596</c:v>
                </c:pt>
                <c:pt idx="167">
                  <c:v>-10585</c:v>
                </c:pt>
                <c:pt idx="168">
                  <c:v>-10582</c:v>
                </c:pt>
                <c:pt idx="169">
                  <c:v>-10577</c:v>
                </c:pt>
                <c:pt idx="170">
                  <c:v>-10563</c:v>
                </c:pt>
                <c:pt idx="171">
                  <c:v>-10562</c:v>
                </c:pt>
                <c:pt idx="172">
                  <c:v>-10059</c:v>
                </c:pt>
                <c:pt idx="173">
                  <c:v>-10053</c:v>
                </c:pt>
                <c:pt idx="174">
                  <c:v>-9824</c:v>
                </c:pt>
                <c:pt idx="175">
                  <c:v>-9818</c:v>
                </c:pt>
                <c:pt idx="176">
                  <c:v>-9799</c:v>
                </c:pt>
                <c:pt idx="177">
                  <c:v>-9796</c:v>
                </c:pt>
                <c:pt idx="178">
                  <c:v>-7966</c:v>
                </c:pt>
                <c:pt idx="179">
                  <c:v>-7907</c:v>
                </c:pt>
                <c:pt idx="180">
                  <c:v>-7865</c:v>
                </c:pt>
                <c:pt idx="181">
                  <c:v>-7818</c:v>
                </c:pt>
                <c:pt idx="182">
                  <c:v>-7731</c:v>
                </c:pt>
                <c:pt idx="183">
                  <c:v>-7714</c:v>
                </c:pt>
                <c:pt idx="184">
                  <c:v>-7711</c:v>
                </c:pt>
                <c:pt idx="185">
                  <c:v>-7686</c:v>
                </c:pt>
                <c:pt idx="186">
                  <c:v>-7644</c:v>
                </c:pt>
                <c:pt idx="187">
                  <c:v>-7608</c:v>
                </c:pt>
                <c:pt idx="188">
                  <c:v>-7599</c:v>
                </c:pt>
                <c:pt idx="189">
                  <c:v>-7451</c:v>
                </c:pt>
                <c:pt idx="190">
                  <c:v>-7272</c:v>
                </c:pt>
                <c:pt idx="191">
                  <c:v>-7146</c:v>
                </c:pt>
                <c:pt idx="192">
                  <c:v>-7079</c:v>
                </c:pt>
                <c:pt idx="193">
                  <c:v>-7051</c:v>
                </c:pt>
                <c:pt idx="194">
                  <c:v>-6858</c:v>
                </c:pt>
                <c:pt idx="195">
                  <c:v>-6637</c:v>
                </c:pt>
                <c:pt idx="196">
                  <c:v>-6511</c:v>
                </c:pt>
                <c:pt idx="197">
                  <c:v>-6373</c:v>
                </c:pt>
                <c:pt idx="198">
                  <c:v>-6010</c:v>
                </c:pt>
                <c:pt idx="199">
                  <c:v>-5996</c:v>
                </c:pt>
                <c:pt idx="200">
                  <c:v>-5988</c:v>
                </c:pt>
                <c:pt idx="201">
                  <c:v>-5971</c:v>
                </c:pt>
                <c:pt idx="202">
                  <c:v>-5898</c:v>
                </c:pt>
                <c:pt idx="203">
                  <c:v>-5736</c:v>
                </c:pt>
                <c:pt idx="204">
                  <c:v>-5714</c:v>
                </c:pt>
                <c:pt idx="205">
                  <c:v>-5700</c:v>
                </c:pt>
                <c:pt idx="206">
                  <c:v>-5616</c:v>
                </c:pt>
                <c:pt idx="207">
                  <c:v>-5576</c:v>
                </c:pt>
                <c:pt idx="208">
                  <c:v>-5490</c:v>
                </c:pt>
                <c:pt idx="209">
                  <c:v>-5490</c:v>
                </c:pt>
                <c:pt idx="210">
                  <c:v>-5487</c:v>
                </c:pt>
                <c:pt idx="211">
                  <c:v>-5487</c:v>
                </c:pt>
                <c:pt idx="212">
                  <c:v>-5473</c:v>
                </c:pt>
                <c:pt idx="213">
                  <c:v>-5473</c:v>
                </c:pt>
                <c:pt idx="214">
                  <c:v>-5470</c:v>
                </c:pt>
                <c:pt idx="215">
                  <c:v>-5470</c:v>
                </c:pt>
                <c:pt idx="216">
                  <c:v>-5467</c:v>
                </c:pt>
                <c:pt idx="217">
                  <c:v>-5465</c:v>
                </c:pt>
                <c:pt idx="218">
                  <c:v>-5465</c:v>
                </c:pt>
                <c:pt idx="219">
                  <c:v>-5454</c:v>
                </c:pt>
                <c:pt idx="220">
                  <c:v>-5454</c:v>
                </c:pt>
                <c:pt idx="221">
                  <c:v>-5442</c:v>
                </c:pt>
                <c:pt idx="222">
                  <c:v>-5037</c:v>
                </c:pt>
                <c:pt idx="223">
                  <c:v>-4639</c:v>
                </c:pt>
                <c:pt idx="224">
                  <c:v>-4639</c:v>
                </c:pt>
                <c:pt idx="225">
                  <c:v>-4639</c:v>
                </c:pt>
                <c:pt idx="226">
                  <c:v>-4589</c:v>
                </c:pt>
                <c:pt idx="227">
                  <c:v>-4589</c:v>
                </c:pt>
                <c:pt idx="228">
                  <c:v>-4581</c:v>
                </c:pt>
                <c:pt idx="229">
                  <c:v>-4553</c:v>
                </c:pt>
                <c:pt idx="230">
                  <c:v>-4553</c:v>
                </c:pt>
                <c:pt idx="231">
                  <c:v>-4511</c:v>
                </c:pt>
                <c:pt idx="232">
                  <c:v>-4511</c:v>
                </c:pt>
                <c:pt idx="233">
                  <c:v>-4511</c:v>
                </c:pt>
                <c:pt idx="234">
                  <c:v>-4407</c:v>
                </c:pt>
                <c:pt idx="235">
                  <c:v>-4407</c:v>
                </c:pt>
                <c:pt idx="236">
                  <c:v>-4385</c:v>
                </c:pt>
                <c:pt idx="237">
                  <c:v>-4385</c:v>
                </c:pt>
                <c:pt idx="238">
                  <c:v>-4150</c:v>
                </c:pt>
                <c:pt idx="239">
                  <c:v>-4147</c:v>
                </c:pt>
                <c:pt idx="240">
                  <c:v>-4147</c:v>
                </c:pt>
                <c:pt idx="241">
                  <c:v>-4147</c:v>
                </c:pt>
                <c:pt idx="242">
                  <c:v>-3940</c:v>
                </c:pt>
                <c:pt idx="243">
                  <c:v>-3870</c:v>
                </c:pt>
                <c:pt idx="244">
                  <c:v>-3839</c:v>
                </c:pt>
                <c:pt idx="245">
                  <c:v>-3747</c:v>
                </c:pt>
                <c:pt idx="246">
                  <c:v>-3590</c:v>
                </c:pt>
                <c:pt idx="247">
                  <c:v>-3402</c:v>
                </c:pt>
                <c:pt idx="248">
                  <c:v>-3377</c:v>
                </c:pt>
                <c:pt idx="249">
                  <c:v>-3361</c:v>
                </c:pt>
                <c:pt idx="250">
                  <c:v>-3360</c:v>
                </c:pt>
                <c:pt idx="251">
                  <c:v>-3358</c:v>
                </c:pt>
                <c:pt idx="252">
                  <c:v>-3349</c:v>
                </c:pt>
                <c:pt idx="253">
                  <c:v>-3346</c:v>
                </c:pt>
                <c:pt idx="254">
                  <c:v>-3345.5</c:v>
                </c:pt>
                <c:pt idx="255">
                  <c:v>-3341</c:v>
                </c:pt>
                <c:pt idx="256">
                  <c:v>-3335</c:v>
                </c:pt>
                <c:pt idx="257">
                  <c:v>-3333</c:v>
                </c:pt>
                <c:pt idx="258">
                  <c:v>-3324</c:v>
                </c:pt>
                <c:pt idx="259">
                  <c:v>-3274</c:v>
                </c:pt>
                <c:pt idx="260">
                  <c:v>-3251</c:v>
                </c:pt>
                <c:pt idx="261">
                  <c:v>-3212</c:v>
                </c:pt>
                <c:pt idx="262">
                  <c:v>-3210</c:v>
                </c:pt>
                <c:pt idx="263">
                  <c:v>-3173</c:v>
                </c:pt>
                <c:pt idx="264">
                  <c:v>-3167</c:v>
                </c:pt>
                <c:pt idx="265">
                  <c:v>-3167</c:v>
                </c:pt>
                <c:pt idx="266">
                  <c:v>-3145</c:v>
                </c:pt>
                <c:pt idx="267">
                  <c:v>-3142</c:v>
                </c:pt>
                <c:pt idx="268">
                  <c:v>-3126</c:v>
                </c:pt>
                <c:pt idx="269">
                  <c:v>-3126</c:v>
                </c:pt>
                <c:pt idx="270">
                  <c:v>-3126</c:v>
                </c:pt>
                <c:pt idx="271">
                  <c:v>-3114</c:v>
                </c:pt>
                <c:pt idx="272">
                  <c:v>-3100</c:v>
                </c:pt>
                <c:pt idx="273">
                  <c:v>-3098</c:v>
                </c:pt>
                <c:pt idx="274">
                  <c:v>-3097</c:v>
                </c:pt>
                <c:pt idx="275">
                  <c:v>-3094</c:v>
                </c:pt>
                <c:pt idx="276">
                  <c:v>-3083</c:v>
                </c:pt>
                <c:pt idx="277">
                  <c:v>-3078</c:v>
                </c:pt>
                <c:pt idx="278">
                  <c:v>-3059.5</c:v>
                </c:pt>
                <c:pt idx="279">
                  <c:v>-3017</c:v>
                </c:pt>
                <c:pt idx="280">
                  <c:v>-3017</c:v>
                </c:pt>
                <c:pt idx="281">
                  <c:v>-3017</c:v>
                </c:pt>
                <c:pt idx="282">
                  <c:v>-2924</c:v>
                </c:pt>
                <c:pt idx="283">
                  <c:v>-2924</c:v>
                </c:pt>
                <c:pt idx="284">
                  <c:v>-2921</c:v>
                </c:pt>
                <c:pt idx="285">
                  <c:v>-2919</c:v>
                </c:pt>
                <c:pt idx="286">
                  <c:v>-2894</c:v>
                </c:pt>
                <c:pt idx="287">
                  <c:v>-2868</c:v>
                </c:pt>
                <c:pt idx="288">
                  <c:v>-2865</c:v>
                </c:pt>
                <c:pt idx="289">
                  <c:v>-2860</c:v>
                </c:pt>
                <c:pt idx="290">
                  <c:v>-2821</c:v>
                </c:pt>
                <c:pt idx="291">
                  <c:v>-2819</c:v>
                </c:pt>
                <c:pt idx="292">
                  <c:v>-2818</c:v>
                </c:pt>
                <c:pt idx="293">
                  <c:v>-2809</c:v>
                </c:pt>
                <c:pt idx="294">
                  <c:v>-2793</c:v>
                </c:pt>
                <c:pt idx="295">
                  <c:v>-2790</c:v>
                </c:pt>
                <c:pt idx="296">
                  <c:v>-2790</c:v>
                </c:pt>
                <c:pt idx="297">
                  <c:v>-2790</c:v>
                </c:pt>
                <c:pt idx="298">
                  <c:v>-2790</c:v>
                </c:pt>
                <c:pt idx="299">
                  <c:v>-2753</c:v>
                </c:pt>
                <c:pt idx="300">
                  <c:v>-2725</c:v>
                </c:pt>
                <c:pt idx="301">
                  <c:v>-2647</c:v>
                </c:pt>
                <c:pt idx="302">
                  <c:v>-2644</c:v>
                </c:pt>
                <c:pt idx="303">
                  <c:v>-2638</c:v>
                </c:pt>
                <c:pt idx="304">
                  <c:v>-2616</c:v>
                </c:pt>
                <c:pt idx="305">
                  <c:v>-2616</c:v>
                </c:pt>
                <c:pt idx="306">
                  <c:v>-2616</c:v>
                </c:pt>
                <c:pt idx="307">
                  <c:v>-2616</c:v>
                </c:pt>
                <c:pt idx="308">
                  <c:v>-2613</c:v>
                </c:pt>
                <c:pt idx="309">
                  <c:v>-2605</c:v>
                </c:pt>
                <c:pt idx="310">
                  <c:v>-2605</c:v>
                </c:pt>
                <c:pt idx="311">
                  <c:v>-2605</c:v>
                </c:pt>
                <c:pt idx="312">
                  <c:v>-2577</c:v>
                </c:pt>
                <c:pt idx="313">
                  <c:v>-2550</c:v>
                </c:pt>
                <c:pt idx="314">
                  <c:v>-2527</c:v>
                </c:pt>
                <c:pt idx="315">
                  <c:v>-2513</c:v>
                </c:pt>
                <c:pt idx="316">
                  <c:v>-2512.5</c:v>
                </c:pt>
                <c:pt idx="317">
                  <c:v>-2496</c:v>
                </c:pt>
                <c:pt idx="318">
                  <c:v>-2494</c:v>
                </c:pt>
                <c:pt idx="319">
                  <c:v>-2491</c:v>
                </c:pt>
                <c:pt idx="320">
                  <c:v>-2485</c:v>
                </c:pt>
                <c:pt idx="321">
                  <c:v>-2468</c:v>
                </c:pt>
                <c:pt idx="322">
                  <c:v>-2454</c:v>
                </c:pt>
                <c:pt idx="323">
                  <c:v>-2452</c:v>
                </c:pt>
                <c:pt idx="324">
                  <c:v>-2426</c:v>
                </c:pt>
                <c:pt idx="325">
                  <c:v>-2407</c:v>
                </c:pt>
                <c:pt idx="326">
                  <c:v>-2323</c:v>
                </c:pt>
                <c:pt idx="327">
                  <c:v>-2281</c:v>
                </c:pt>
                <c:pt idx="328">
                  <c:v>-2252</c:v>
                </c:pt>
                <c:pt idx="329">
                  <c:v>-2241</c:v>
                </c:pt>
                <c:pt idx="330">
                  <c:v>-2189</c:v>
                </c:pt>
                <c:pt idx="331">
                  <c:v>-2189</c:v>
                </c:pt>
                <c:pt idx="332">
                  <c:v>-2189</c:v>
                </c:pt>
                <c:pt idx="333">
                  <c:v>-2096</c:v>
                </c:pt>
                <c:pt idx="334">
                  <c:v>-2074</c:v>
                </c:pt>
                <c:pt idx="335">
                  <c:v>-2074</c:v>
                </c:pt>
                <c:pt idx="336">
                  <c:v>-2043</c:v>
                </c:pt>
                <c:pt idx="337">
                  <c:v>-2043</c:v>
                </c:pt>
                <c:pt idx="338">
                  <c:v>-2012</c:v>
                </c:pt>
                <c:pt idx="339">
                  <c:v>-1948</c:v>
                </c:pt>
                <c:pt idx="340">
                  <c:v>-1945</c:v>
                </c:pt>
                <c:pt idx="341">
                  <c:v>-1830</c:v>
                </c:pt>
                <c:pt idx="342">
                  <c:v>-1797</c:v>
                </c:pt>
                <c:pt idx="343">
                  <c:v>-1794</c:v>
                </c:pt>
                <c:pt idx="344">
                  <c:v>-1780</c:v>
                </c:pt>
                <c:pt idx="345">
                  <c:v>-1769</c:v>
                </c:pt>
                <c:pt idx="346">
                  <c:v>-1741</c:v>
                </c:pt>
                <c:pt idx="347">
                  <c:v>-1724</c:v>
                </c:pt>
                <c:pt idx="348">
                  <c:v>-1724</c:v>
                </c:pt>
                <c:pt idx="349">
                  <c:v>-1724</c:v>
                </c:pt>
                <c:pt idx="350">
                  <c:v>-1724</c:v>
                </c:pt>
                <c:pt idx="351">
                  <c:v>-1724</c:v>
                </c:pt>
                <c:pt idx="352">
                  <c:v>-1674</c:v>
                </c:pt>
                <c:pt idx="353">
                  <c:v>-1649</c:v>
                </c:pt>
                <c:pt idx="354">
                  <c:v>-1638</c:v>
                </c:pt>
                <c:pt idx="355">
                  <c:v>-1581</c:v>
                </c:pt>
                <c:pt idx="356">
                  <c:v>-1570</c:v>
                </c:pt>
                <c:pt idx="357">
                  <c:v>-1474</c:v>
                </c:pt>
                <c:pt idx="358">
                  <c:v>-1344</c:v>
                </c:pt>
                <c:pt idx="359">
                  <c:v>-1338</c:v>
                </c:pt>
                <c:pt idx="360">
                  <c:v>-1330</c:v>
                </c:pt>
                <c:pt idx="361">
                  <c:v>-1319</c:v>
                </c:pt>
                <c:pt idx="362">
                  <c:v>-1313</c:v>
                </c:pt>
                <c:pt idx="363">
                  <c:v>-1215</c:v>
                </c:pt>
                <c:pt idx="364">
                  <c:v>-1205</c:v>
                </c:pt>
                <c:pt idx="365">
                  <c:v>-1201</c:v>
                </c:pt>
                <c:pt idx="366">
                  <c:v>-1176</c:v>
                </c:pt>
                <c:pt idx="367">
                  <c:v>-1109</c:v>
                </c:pt>
                <c:pt idx="368">
                  <c:v>-1050</c:v>
                </c:pt>
                <c:pt idx="369">
                  <c:v>-1016</c:v>
                </c:pt>
                <c:pt idx="370">
                  <c:v>-997</c:v>
                </c:pt>
                <c:pt idx="371">
                  <c:v>-994</c:v>
                </c:pt>
                <c:pt idx="372">
                  <c:v>-988</c:v>
                </c:pt>
                <c:pt idx="373">
                  <c:v>-936</c:v>
                </c:pt>
                <c:pt idx="374">
                  <c:v>-882</c:v>
                </c:pt>
                <c:pt idx="375">
                  <c:v>-834</c:v>
                </c:pt>
                <c:pt idx="376">
                  <c:v>-820</c:v>
                </c:pt>
                <c:pt idx="377">
                  <c:v>-793</c:v>
                </c:pt>
                <c:pt idx="378">
                  <c:v>-792</c:v>
                </c:pt>
                <c:pt idx="379">
                  <c:v>-778</c:v>
                </c:pt>
                <c:pt idx="380">
                  <c:v>-776</c:v>
                </c:pt>
                <c:pt idx="381">
                  <c:v>-765</c:v>
                </c:pt>
                <c:pt idx="382">
                  <c:v>-765</c:v>
                </c:pt>
                <c:pt idx="383">
                  <c:v>-753</c:v>
                </c:pt>
                <c:pt idx="384">
                  <c:v>-733</c:v>
                </c:pt>
                <c:pt idx="385">
                  <c:v>-733</c:v>
                </c:pt>
                <c:pt idx="386">
                  <c:v>-717</c:v>
                </c:pt>
                <c:pt idx="387">
                  <c:v>-708</c:v>
                </c:pt>
                <c:pt idx="388">
                  <c:v>-706</c:v>
                </c:pt>
                <c:pt idx="389">
                  <c:v>-703</c:v>
                </c:pt>
                <c:pt idx="390">
                  <c:v>-688</c:v>
                </c:pt>
                <c:pt idx="391">
                  <c:v>-688</c:v>
                </c:pt>
                <c:pt idx="392">
                  <c:v>-680</c:v>
                </c:pt>
                <c:pt idx="393">
                  <c:v>-680</c:v>
                </c:pt>
                <c:pt idx="394">
                  <c:v>-667</c:v>
                </c:pt>
                <c:pt idx="395">
                  <c:v>-666</c:v>
                </c:pt>
                <c:pt idx="396">
                  <c:v>-658</c:v>
                </c:pt>
                <c:pt idx="397">
                  <c:v>-591</c:v>
                </c:pt>
                <c:pt idx="398">
                  <c:v>-559</c:v>
                </c:pt>
                <c:pt idx="399">
                  <c:v>-558</c:v>
                </c:pt>
                <c:pt idx="400">
                  <c:v>-532</c:v>
                </c:pt>
                <c:pt idx="401">
                  <c:v>-488</c:v>
                </c:pt>
                <c:pt idx="402">
                  <c:v>-485</c:v>
                </c:pt>
                <c:pt idx="403">
                  <c:v>-467</c:v>
                </c:pt>
                <c:pt idx="404">
                  <c:v>-467</c:v>
                </c:pt>
                <c:pt idx="405">
                  <c:v>-467</c:v>
                </c:pt>
                <c:pt idx="406">
                  <c:v>-451</c:v>
                </c:pt>
                <c:pt idx="407">
                  <c:v>-445</c:v>
                </c:pt>
                <c:pt idx="408">
                  <c:v>-443</c:v>
                </c:pt>
                <c:pt idx="409">
                  <c:v>-443</c:v>
                </c:pt>
                <c:pt idx="410">
                  <c:v>-443</c:v>
                </c:pt>
                <c:pt idx="411">
                  <c:v>-437</c:v>
                </c:pt>
                <c:pt idx="412">
                  <c:v>-415</c:v>
                </c:pt>
                <c:pt idx="413">
                  <c:v>-414</c:v>
                </c:pt>
                <c:pt idx="414">
                  <c:v>-414</c:v>
                </c:pt>
                <c:pt idx="415">
                  <c:v>-401</c:v>
                </c:pt>
                <c:pt idx="416">
                  <c:v>-400</c:v>
                </c:pt>
                <c:pt idx="417">
                  <c:v>-398</c:v>
                </c:pt>
                <c:pt idx="418">
                  <c:v>-398</c:v>
                </c:pt>
                <c:pt idx="419">
                  <c:v>-397</c:v>
                </c:pt>
                <c:pt idx="420">
                  <c:v>-387</c:v>
                </c:pt>
                <c:pt idx="421">
                  <c:v>-361</c:v>
                </c:pt>
                <c:pt idx="422">
                  <c:v>-356</c:v>
                </c:pt>
                <c:pt idx="423">
                  <c:v>-336</c:v>
                </c:pt>
                <c:pt idx="424">
                  <c:v>-252</c:v>
                </c:pt>
                <c:pt idx="425">
                  <c:v>-211</c:v>
                </c:pt>
                <c:pt idx="426">
                  <c:v>-208</c:v>
                </c:pt>
                <c:pt idx="427">
                  <c:v>-137</c:v>
                </c:pt>
                <c:pt idx="428">
                  <c:v>-129</c:v>
                </c:pt>
                <c:pt idx="429">
                  <c:v>-73</c:v>
                </c:pt>
                <c:pt idx="430">
                  <c:v>-14</c:v>
                </c:pt>
                <c:pt idx="431">
                  <c:v>-8</c:v>
                </c:pt>
                <c:pt idx="432">
                  <c:v>0</c:v>
                </c:pt>
                <c:pt idx="433">
                  <c:v>83</c:v>
                </c:pt>
                <c:pt idx="434">
                  <c:v>117</c:v>
                </c:pt>
                <c:pt idx="435">
                  <c:v>128</c:v>
                </c:pt>
                <c:pt idx="436">
                  <c:v>128</c:v>
                </c:pt>
                <c:pt idx="437">
                  <c:v>140</c:v>
                </c:pt>
                <c:pt idx="438">
                  <c:v>178</c:v>
                </c:pt>
                <c:pt idx="439">
                  <c:v>209</c:v>
                </c:pt>
                <c:pt idx="440">
                  <c:v>302</c:v>
                </c:pt>
                <c:pt idx="441">
                  <c:v>318</c:v>
                </c:pt>
                <c:pt idx="442">
                  <c:v>343</c:v>
                </c:pt>
                <c:pt idx="443">
                  <c:v>343</c:v>
                </c:pt>
                <c:pt idx="444">
                  <c:v>360</c:v>
                </c:pt>
                <c:pt idx="445">
                  <c:v>361</c:v>
                </c:pt>
                <c:pt idx="446">
                  <c:v>363</c:v>
                </c:pt>
                <c:pt idx="447">
                  <c:v>389</c:v>
                </c:pt>
                <c:pt idx="448">
                  <c:v>400</c:v>
                </c:pt>
                <c:pt idx="449">
                  <c:v>402</c:v>
                </c:pt>
                <c:pt idx="450">
                  <c:v>403</c:v>
                </c:pt>
                <c:pt idx="451">
                  <c:v>430</c:v>
                </c:pt>
                <c:pt idx="452">
                  <c:v>492</c:v>
                </c:pt>
                <c:pt idx="453">
                  <c:v>492</c:v>
                </c:pt>
                <c:pt idx="454">
                  <c:v>492</c:v>
                </c:pt>
                <c:pt idx="455">
                  <c:v>512</c:v>
                </c:pt>
                <c:pt idx="456">
                  <c:v>564</c:v>
                </c:pt>
                <c:pt idx="457">
                  <c:v>581</c:v>
                </c:pt>
                <c:pt idx="458">
                  <c:v>592</c:v>
                </c:pt>
                <c:pt idx="459">
                  <c:v>604</c:v>
                </c:pt>
                <c:pt idx="460">
                  <c:v>620</c:v>
                </c:pt>
                <c:pt idx="461">
                  <c:v>621</c:v>
                </c:pt>
                <c:pt idx="462">
                  <c:v>651</c:v>
                </c:pt>
                <c:pt idx="463">
                  <c:v>665</c:v>
                </c:pt>
                <c:pt idx="464">
                  <c:v>679</c:v>
                </c:pt>
                <c:pt idx="465">
                  <c:v>707</c:v>
                </c:pt>
                <c:pt idx="466">
                  <c:v>707</c:v>
                </c:pt>
                <c:pt idx="467">
                  <c:v>707</c:v>
                </c:pt>
                <c:pt idx="468">
                  <c:v>707</c:v>
                </c:pt>
                <c:pt idx="469">
                  <c:v>735</c:v>
                </c:pt>
                <c:pt idx="470">
                  <c:v>783</c:v>
                </c:pt>
                <c:pt idx="471">
                  <c:v>814</c:v>
                </c:pt>
                <c:pt idx="472">
                  <c:v>830</c:v>
                </c:pt>
                <c:pt idx="473">
                  <c:v>878</c:v>
                </c:pt>
                <c:pt idx="474">
                  <c:v>878</c:v>
                </c:pt>
                <c:pt idx="475">
                  <c:v>878</c:v>
                </c:pt>
                <c:pt idx="476">
                  <c:v>897</c:v>
                </c:pt>
                <c:pt idx="477">
                  <c:v>903</c:v>
                </c:pt>
                <c:pt idx="478">
                  <c:v>911</c:v>
                </c:pt>
                <c:pt idx="479">
                  <c:v>912</c:v>
                </c:pt>
                <c:pt idx="480">
                  <c:v>953</c:v>
                </c:pt>
                <c:pt idx="481">
                  <c:v>984</c:v>
                </c:pt>
                <c:pt idx="482">
                  <c:v>998</c:v>
                </c:pt>
                <c:pt idx="483">
                  <c:v>1006</c:v>
                </c:pt>
                <c:pt idx="484">
                  <c:v>1021</c:v>
                </c:pt>
                <c:pt idx="485">
                  <c:v>1102</c:v>
                </c:pt>
                <c:pt idx="486">
                  <c:v>1107</c:v>
                </c:pt>
                <c:pt idx="487">
                  <c:v>1110</c:v>
                </c:pt>
                <c:pt idx="488">
                  <c:v>1110</c:v>
                </c:pt>
                <c:pt idx="489">
                  <c:v>1110</c:v>
                </c:pt>
                <c:pt idx="490">
                  <c:v>1119</c:v>
                </c:pt>
                <c:pt idx="491">
                  <c:v>1122</c:v>
                </c:pt>
                <c:pt idx="492">
                  <c:v>1125</c:v>
                </c:pt>
                <c:pt idx="493">
                  <c:v>1146</c:v>
                </c:pt>
                <c:pt idx="494">
                  <c:v>1147</c:v>
                </c:pt>
                <c:pt idx="495">
                  <c:v>1150</c:v>
                </c:pt>
                <c:pt idx="496">
                  <c:v>1155</c:v>
                </c:pt>
                <c:pt idx="497">
                  <c:v>1163</c:v>
                </c:pt>
                <c:pt idx="498">
                  <c:v>1174</c:v>
                </c:pt>
                <c:pt idx="499">
                  <c:v>1174</c:v>
                </c:pt>
                <c:pt idx="500">
                  <c:v>1188</c:v>
                </c:pt>
                <c:pt idx="501">
                  <c:v>1191</c:v>
                </c:pt>
                <c:pt idx="502">
                  <c:v>1202</c:v>
                </c:pt>
                <c:pt idx="503">
                  <c:v>1219.5</c:v>
                </c:pt>
                <c:pt idx="504">
                  <c:v>1269</c:v>
                </c:pt>
                <c:pt idx="505">
                  <c:v>1278</c:v>
                </c:pt>
                <c:pt idx="506">
                  <c:v>1309</c:v>
                </c:pt>
                <c:pt idx="507">
                  <c:v>1339</c:v>
                </c:pt>
                <c:pt idx="508">
                  <c:v>1345</c:v>
                </c:pt>
                <c:pt idx="509">
                  <c:v>1359</c:v>
                </c:pt>
                <c:pt idx="510">
                  <c:v>1364</c:v>
                </c:pt>
                <c:pt idx="511">
                  <c:v>1365</c:v>
                </c:pt>
                <c:pt idx="512">
                  <c:v>1378</c:v>
                </c:pt>
                <c:pt idx="513">
                  <c:v>1384</c:v>
                </c:pt>
                <c:pt idx="514">
                  <c:v>1406</c:v>
                </c:pt>
                <c:pt idx="515">
                  <c:v>1437</c:v>
                </c:pt>
                <c:pt idx="516">
                  <c:v>1465</c:v>
                </c:pt>
                <c:pt idx="517">
                  <c:v>1465</c:v>
                </c:pt>
                <c:pt idx="518">
                  <c:v>1490</c:v>
                </c:pt>
                <c:pt idx="519">
                  <c:v>1521</c:v>
                </c:pt>
                <c:pt idx="520">
                  <c:v>1591</c:v>
                </c:pt>
                <c:pt idx="521">
                  <c:v>1611</c:v>
                </c:pt>
                <c:pt idx="522">
                  <c:v>1638</c:v>
                </c:pt>
                <c:pt idx="523">
                  <c:v>1641</c:v>
                </c:pt>
                <c:pt idx="524">
                  <c:v>1641</c:v>
                </c:pt>
                <c:pt idx="525">
                  <c:v>1645</c:v>
                </c:pt>
                <c:pt idx="526">
                  <c:v>1653</c:v>
                </c:pt>
                <c:pt idx="527">
                  <c:v>1745</c:v>
                </c:pt>
                <c:pt idx="528">
                  <c:v>1753</c:v>
                </c:pt>
                <c:pt idx="529">
                  <c:v>1798</c:v>
                </c:pt>
                <c:pt idx="530">
                  <c:v>1823</c:v>
                </c:pt>
                <c:pt idx="531">
                  <c:v>1860</c:v>
                </c:pt>
                <c:pt idx="532">
                  <c:v>1863</c:v>
                </c:pt>
                <c:pt idx="533">
                  <c:v>1863</c:v>
                </c:pt>
                <c:pt idx="534">
                  <c:v>1882</c:v>
                </c:pt>
                <c:pt idx="535">
                  <c:v>1885</c:v>
                </c:pt>
                <c:pt idx="536">
                  <c:v>1887</c:v>
                </c:pt>
                <c:pt idx="537">
                  <c:v>1910</c:v>
                </c:pt>
                <c:pt idx="538">
                  <c:v>1913</c:v>
                </c:pt>
                <c:pt idx="539">
                  <c:v>1947</c:v>
                </c:pt>
                <c:pt idx="540">
                  <c:v>1949</c:v>
                </c:pt>
                <c:pt idx="541">
                  <c:v>1967</c:v>
                </c:pt>
                <c:pt idx="542">
                  <c:v>1972</c:v>
                </c:pt>
                <c:pt idx="543">
                  <c:v>1983</c:v>
                </c:pt>
                <c:pt idx="544">
                  <c:v>1997</c:v>
                </c:pt>
                <c:pt idx="545">
                  <c:v>2006</c:v>
                </c:pt>
                <c:pt idx="546">
                  <c:v>2014</c:v>
                </c:pt>
                <c:pt idx="547">
                  <c:v>2030</c:v>
                </c:pt>
                <c:pt idx="548">
                  <c:v>2033</c:v>
                </c:pt>
                <c:pt idx="549">
                  <c:v>2061</c:v>
                </c:pt>
                <c:pt idx="550">
                  <c:v>2067</c:v>
                </c:pt>
                <c:pt idx="551">
                  <c:v>2081</c:v>
                </c:pt>
                <c:pt idx="552">
                  <c:v>2097</c:v>
                </c:pt>
                <c:pt idx="553">
                  <c:v>2097</c:v>
                </c:pt>
                <c:pt idx="554">
                  <c:v>2100</c:v>
                </c:pt>
                <c:pt idx="555">
                  <c:v>2139</c:v>
                </c:pt>
                <c:pt idx="556">
                  <c:v>2167</c:v>
                </c:pt>
                <c:pt idx="557">
                  <c:v>2188</c:v>
                </c:pt>
                <c:pt idx="558">
                  <c:v>2190</c:v>
                </c:pt>
                <c:pt idx="559">
                  <c:v>2207</c:v>
                </c:pt>
                <c:pt idx="560">
                  <c:v>2223</c:v>
                </c:pt>
                <c:pt idx="561">
                  <c:v>2223</c:v>
                </c:pt>
                <c:pt idx="562">
                  <c:v>2268</c:v>
                </c:pt>
                <c:pt idx="563">
                  <c:v>2280</c:v>
                </c:pt>
                <c:pt idx="564">
                  <c:v>2296</c:v>
                </c:pt>
                <c:pt idx="565">
                  <c:v>2296</c:v>
                </c:pt>
                <c:pt idx="566">
                  <c:v>2296</c:v>
                </c:pt>
                <c:pt idx="567">
                  <c:v>2335</c:v>
                </c:pt>
                <c:pt idx="568">
                  <c:v>2335</c:v>
                </c:pt>
                <c:pt idx="569">
                  <c:v>2344</c:v>
                </c:pt>
                <c:pt idx="570">
                  <c:v>2349</c:v>
                </c:pt>
                <c:pt idx="571">
                  <c:v>2402</c:v>
                </c:pt>
                <c:pt idx="572">
                  <c:v>2430</c:v>
                </c:pt>
                <c:pt idx="573">
                  <c:v>2465</c:v>
                </c:pt>
                <c:pt idx="574">
                  <c:v>2497</c:v>
                </c:pt>
                <c:pt idx="575">
                  <c:v>2534</c:v>
                </c:pt>
                <c:pt idx="576">
                  <c:v>2534</c:v>
                </c:pt>
                <c:pt idx="577">
                  <c:v>2601</c:v>
                </c:pt>
                <c:pt idx="578">
                  <c:v>2601</c:v>
                </c:pt>
                <c:pt idx="579">
                  <c:v>2604</c:v>
                </c:pt>
                <c:pt idx="580">
                  <c:v>2612</c:v>
                </c:pt>
                <c:pt idx="581">
                  <c:v>2690</c:v>
                </c:pt>
                <c:pt idx="582">
                  <c:v>2750</c:v>
                </c:pt>
                <c:pt idx="583">
                  <c:v>2755</c:v>
                </c:pt>
                <c:pt idx="584">
                  <c:v>2780</c:v>
                </c:pt>
                <c:pt idx="585">
                  <c:v>2791</c:v>
                </c:pt>
                <c:pt idx="586">
                  <c:v>2823</c:v>
                </c:pt>
                <c:pt idx="587">
                  <c:v>2836</c:v>
                </c:pt>
                <c:pt idx="588">
                  <c:v>2839</c:v>
                </c:pt>
                <c:pt idx="589">
                  <c:v>2850</c:v>
                </c:pt>
                <c:pt idx="590">
                  <c:v>2859</c:v>
                </c:pt>
                <c:pt idx="591">
                  <c:v>2934</c:v>
                </c:pt>
                <c:pt idx="592">
                  <c:v>2965</c:v>
                </c:pt>
                <c:pt idx="593">
                  <c:v>2995</c:v>
                </c:pt>
                <c:pt idx="594">
                  <c:v>3015</c:v>
                </c:pt>
                <c:pt idx="595">
                  <c:v>3057</c:v>
                </c:pt>
                <c:pt idx="596">
                  <c:v>3058</c:v>
                </c:pt>
                <c:pt idx="597">
                  <c:v>3058</c:v>
                </c:pt>
                <c:pt idx="598">
                  <c:v>3069</c:v>
                </c:pt>
                <c:pt idx="599">
                  <c:v>3138</c:v>
                </c:pt>
                <c:pt idx="600">
                  <c:v>3161</c:v>
                </c:pt>
                <c:pt idx="601">
                  <c:v>3188</c:v>
                </c:pt>
                <c:pt idx="602">
                  <c:v>3240</c:v>
                </c:pt>
                <c:pt idx="603">
                  <c:v>3275</c:v>
                </c:pt>
                <c:pt idx="604">
                  <c:v>3287</c:v>
                </c:pt>
                <c:pt idx="605">
                  <c:v>3303</c:v>
                </c:pt>
                <c:pt idx="606">
                  <c:v>3303</c:v>
                </c:pt>
                <c:pt idx="607">
                  <c:v>3317</c:v>
                </c:pt>
                <c:pt idx="608">
                  <c:v>3401</c:v>
                </c:pt>
                <c:pt idx="609">
                  <c:v>3477</c:v>
                </c:pt>
                <c:pt idx="610">
                  <c:v>3483</c:v>
                </c:pt>
                <c:pt idx="611">
                  <c:v>3533</c:v>
                </c:pt>
                <c:pt idx="612">
                  <c:v>3580</c:v>
                </c:pt>
                <c:pt idx="613">
                  <c:v>3608</c:v>
                </c:pt>
                <c:pt idx="614">
                  <c:v>3756</c:v>
                </c:pt>
                <c:pt idx="615">
                  <c:v>3821</c:v>
                </c:pt>
                <c:pt idx="616">
                  <c:v>3840</c:v>
                </c:pt>
                <c:pt idx="617">
                  <c:v>3844</c:v>
                </c:pt>
                <c:pt idx="618">
                  <c:v>3883</c:v>
                </c:pt>
                <c:pt idx="619">
                  <c:v>3919</c:v>
                </c:pt>
                <c:pt idx="620">
                  <c:v>3989</c:v>
                </c:pt>
                <c:pt idx="621">
                  <c:v>4023</c:v>
                </c:pt>
                <c:pt idx="622">
                  <c:v>4059</c:v>
                </c:pt>
                <c:pt idx="623">
                  <c:v>4095</c:v>
                </c:pt>
                <c:pt idx="624">
                  <c:v>4120</c:v>
                </c:pt>
                <c:pt idx="625">
                  <c:v>4129</c:v>
                </c:pt>
                <c:pt idx="626">
                  <c:v>4179</c:v>
                </c:pt>
                <c:pt idx="627">
                  <c:v>4199</c:v>
                </c:pt>
                <c:pt idx="628">
                  <c:v>4252</c:v>
                </c:pt>
                <c:pt idx="629">
                  <c:v>4255</c:v>
                </c:pt>
                <c:pt idx="630">
                  <c:v>4261</c:v>
                </c:pt>
                <c:pt idx="631">
                  <c:v>4325</c:v>
                </c:pt>
                <c:pt idx="632">
                  <c:v>4378</c:v>
                </c:pt>
                <c:pt idx="633">
                  <c:v>4384</c:v>
                </c:pt>
                <c:pt idx="634">
                  <c:v>4400</c:v>
                </c:pt>
                <c:pt idx="635">
                  <c:v>4407</c:v>
                </c:pt>
                <c:pt idx="636">
                  <c:v>4412</c:v>
                </c:pt>
                <c:pt idx="637">
                  <c:v>4439</c:v>
                </c:pt>
                <c:pt idx="638">
                  <c:v>4470</c:v>
                </c:pt>
                <c:pt idx="639">
                  <c:v>4490</c:v>
                </c:pt>
                <c:pt idx="640">
                  <c:v>4517</c:v>
                </c:pt>
                <c:pt idx="641">
                  <c:v>4557</c:v>
                </c:pt>
                <c:pt idx="642">
                  <c:v>4585</c:v>
                </c:pt>
                <c:pt idx="643">
                  <c:v>4599</c:v>
                </c:pt>
                <c:pt idx="644">
                  <c:v>4624</c:v>
                </c:pt>
                <c:pt idx="645">
                  <c:v>4627</c:v>
                </c:pt>
                <c:pt idx="646">
                  <c:v>4632</c:v>
                </c:pt>
                <c:pt idx="647">
                  <c:v>4662</c:v>
                </c:pt>
                <c:pt idx="648">
                  <c:v>4674</c:v>
                </c:pt>
                <c:pt idx="649">
                  <c:v>4674</c:v>
                </c:pt>
                <c:pt idx="650">
                  <c:v>4692</c:v>
                </c:pt>
                <c:pt idx="651">
                  <c:v>4730</c:v>
                </c:pt>
                <c:pt idx="652">
                  <c:v>4733</c:v>
                </c:pt>
                <c:pt idx="653">
                  <c:v>4733</c:v>
                </c:pt>
                <c:pt idx="654">
                  <c:v>4750</c:v>
                </c:pt>
                <c:pt idx="655">
                  <c:v>4756</c:v>
                </c:pt>
                <c:pt idx="656">
                  <c:v>4773</c:v>
                </c:pt>
                <c:pt idx="657">
                  <c:v>4834</c:v>
                </c:pt>
                <c:pt idx="658">
                  <c:v>4870</c:v>
                </c:pt>
                <c:pt idx="659">
                  <c:v>4884</c:v>
                </c:pt>
                <c:pt idx="660">
                  <c:v>4892</c:v>
                </c:pt>
                <c:pt idx="661">
                  <c:v>4932</c:v>
                </c:pt>
                <c:pt idx="662">
                  <c:v>4938</c:v>
                </c:pt>
                <c:pt idx="663">
                  <c:v>4949</c:v>
                </c:pt>
                <c:pt idx="664">
                  <c:v>4965</c:v>
                </c:pt>
                <c:pt idx="665">
                  <c:v>4988</c:v>
                </c:pt>
                <c:pt idx="666">
                  <c:v>5007</c:v>
                </c:pt>
                <c:pt idx="667">
                  <c:v>5021</c:v>
                </c:pt>
                <c:pt idx="668">
                  <c:v>5066</c:v>
                </c:pt>
                <c:pt idx="669">
                  <c:v>5144</c:v>
                </c:pt>
                <c:pt idx="670">
                  <c:v>5144</c:v>
                </c:pt>
                <c:pt idx="671">
                  <c:v>5169</c:v>
                </c:pt>
                <c:pt idx="672">
                  <c:v>5172</c:v>
                </c:pt>
                <c:pt idx="673">
                  <c:v>5214</c:v>
                </c:pt>
                <c:pt idx="674">
                  <c:v>5214</c:v>
                </c:pt>
                <c:pt idx="675">
                  <c:v>5215</c:v>
                </c:pt>
                <c:pt idx="676">
                  <c:v>5251</c:v>
                </c:pt>
                <c:pt idx="677">
                  <c:v>5254</c:v>
                </c:pt>
                <c:pt idx="678">
                  <c:v>5284</c:v>
                </c:pt>
                <c:pt idx="679">
                  <c:v>5284</c:v>
                </c:pt>
                <c:pt idx="680">
                  <c:v>5284</c:v>
                </c:pt>
                <c:pt idx="681">
                  <c:v>5324</c:v>
                </c:pt>
                <c:pt idx="682">
                  <c:v>5345</c:v>
                </c:pt>
                <c:pt idx="683">
                  <c:v>5390</c:v>
                </c:pt>
                <c:pt idx="684">
                  <c:v>5416</c:v>
                </c:pt>
                <c:pt idx="685">
                  <c:v>5450</c:v>
                </c:pt>
                <c:pt idx="686">
                  <c:v>5458</c:v>
                </c:pt>
                <c:pt idx="687">
                  <c:v>5483</c:v>
                </c:pt>
                <c:pt idx="688">
                  <c:v>5489</c:v>
                </c:pt>
                <c:pt idx="689">
                  <c:v>5489</c:v>
                </c:pt>
                <c:pt idx="690">
                  <c:v>5489</c:v>
                </c:pt>
                <c:pt idx="691">
                  <c:v>5489</c:v>
                </c:pt>
                <c:pt idx="692">
                  <c:v>5489</c:v>
                </c:pt>
                <c:pt idx="693">
                  <c:v>5514</c:v>
                </c:pt>
                <c:pt idx="694">
                  <c:v>5517</c:v>
                </c:pt>
                <c:pt idx="695">
                  <c:v>5556</c:v>
                </c:pt>
                <c:pt idx="696">
                  <c:v>5556</c:v>
                </c:pt>
                <c:pt idx="697">
                  <c:v>5626</c:v>
                </c:pt>
                <c:pt idx="698">
                  <c:v>5664</c:v>
                </c:pt>
                <c:pt idx="699">
                  <c:v>5712</c:v>
                </c:pt>
                <c:pt idx="700">
                  <c:v>5723</c:v>
                </c:pt>
                <c:pt idx="701">
                  <c:v>5726</c:v>
                </c:pt>
                <c:pt idx="702">
                  <c:v>5825</c:v>
                </c:pt>
                <c:pt idx="703">
                  <c:v>5835</c:v>
                </c:pt>
                <c:pt idx="704">
                  <c:v>5858</c:v>
                </c:pt>
                <c:pt idx="705">
                  <c:v>5909</c:v>
                </c:pt>
                <c:pt idx="706">
                  <c:v>5909</c:v>
                </c:pt>
                <c:pt idx="707">
                  <c:v>5975</c:v>
                </c:pt>
                <c:pt idx="708">
                  <c:v>6012</c:v>
                </c:pt>
                <c:pt idx="709">
                  <c:v>6015</c:v>
                </c:pt>
                <c:pt idx="710">
                  <c:v>6015</c:v>
                </c:pt>
                <c:pt idx="711">
                  <c:v>6015</c:v>
                </c:pt>
                <c:pt idx="712">
                  <c:v>6018</c:v>
                </c:pt>
                <c:pt idx="713">
                  <c:v>6040</c:v>
                </c:pt>
                <c:pt idx="714">
                  <c:v>6062</c:v>
                </c:pt>
                <c:pt idx="715">
                  <c:v>6110</c:v>
                </c:pt>
                <c:pt idx="716">
                  <c:v>6196</c:v>
                </c:pt>
                <c:pt idx="717">
                  <c:v>6216</c:v>
                </c:pt>
                <c:pt idx="718">
                  <c:v>6275</c:v>
                </c:pt>
                <c:pt idx="719">
                  <c:v>6278</c:v>
                </c:pt>
                <c:pt idx="720">
                  <c:v>6278</c:v>
                </c:pt>
                <c:pt idx="721">
                  <c:v>6353</c:v>
                </c:pt>
                <c:pt idx="722">
                  <c:v>6398</c:v>
                </c:pt>
                <c:pt idx="723">
                  <c:v>6406</c:v>
                </c:pt>
                <c:pt idx="724">
                  <c:v>6406</c:v>
                </c:pt>
                <c:pt idx="725">
                  <c:v>6406</c:v>
                </c:pt>
                <c:pt idx="726">
                  <c:v>6406</c:v>
                </c:pt>
                <c:pt idx="727">
                  <c:v>6406</c:v>
                </c:pt>
                <c:pt idx="728">
                  <c:v>6406</c:v>
                </c:pt>
                <c:pt idx="729">
                  <c:v>6406</c:v>
                </c:pt>
                <c:pt idx="730">
                  <c:v>6406</c:v>
                </c:pt>
                <c:pt idx="731">
                  <c:v>6437</c:v>
                </c:pt>
                <c:pt idx="732">
                  <c:v>6474</c:v>
                </c:pt>
                <c:pt idx="733">
                  <c:v>6494</c:v>
                </c:pt>
                <c:pt idx="734">
                  <c:v>6505</c:v>
                </c:pt>
                <c:pt idx="735">
                  <c:v>6535</c:v>
                </c:pt>
                <c:pt idx="736">
                  <c:v>6647</c:v>
                </c:pt>
                <c:pt idx="737">
                  <c:v>6672</c:v>
                </c:pt>
                <c:pt idx="738">
                  <c:v>6672</c:v>
                </c:pt>
                <c:pt idx="739">
                  <c:v>6703</c:v>
                </c:pt>
                <c:pt idx="740">
                  <c:v>6706</c:v>
                </c:pt>
                <c:pt idx="741">
                  <c:v>6784</c:v>
                </c:pt>
                <c:pt idx="742">
                  <c:v>6785.5</c:v>
                </c:pt>
                <c:pt idx="743">
                  <c:v>6821</c:v>
                </c:pt>
                <c:pt idx="744">
                  <c:v>6829</c:v>
                </c:pt>
                <c:pt idx="745">
                  <c:v>6830.5</c:v>
                </c:pt>
                <c:pt idx="746">
                  <c:v>6832</c:v>
                </c:pt>
                <c:pt idx="747">
                  <c:v>6846</c:v>
                </c:pt>
                <c:pt idx="748">
                  <c:v>6849</c:v>
                </c:pt>
                <c:pt idx="749">
                  <c:v>6879</c:v>
                </c:pt>
                <c:pt idx="750">
                  <c:v>6901</c:v>
                </c:pt>
                <c:pt idx="751">
                  <c:v>7036</c:v>
                </c:pt>
                <c:pt idx="752">
                  <c:v>7109</c:v>
                </c:pt>
                <c:pt idx="753">
                  <c:v>7153</c:v>
                </c:pt>
                <c:pt idx="754">
                  <c:v>7153</c:v>
                </c:pt>
                <c:pt idx="755">
                  <c:v>7153</c:v>
                </c:pt>
                <c:pt idx="756">
                  <c:v>7181</c:v>
                </c:pt>
                <c:pt idx="757">
                  <c:v>7195</c:v>
                </c:pt>
                <c:pt idx="758">
                  <c:v>7201</c:v>
                </c:pt>
                <c:pt idx="759">
                  <c:v>7217</c:v>
                </c:pt>
                <c:pt idx="760">
                  <c:v>7221.5</c:v>
                </c:pt>
                <c:pt idx="761">
                  <c:v>7243.5</c:v>
                </c:pt>
                <c:pt idx="762">
                  <c:v>7299</c:v>
                </c:pt>
                <c:pt idx="763">
                  <c:v>7314</c:v>
                </c:pt>
                <c:pt idx="764">
                  <c:v>7314</c:v>
                </c:pt>
                <c:pt idx="765">
                  <c:v>7327</c:v>
                </c:pt>
                <c:pt idx="766">
                  <c:v>7334</c:v>
                </c:pt>
                <c:pt idx="767">
                  <c:v>7354</c:v>
                </c:pt>
                <c:pt idx="768">
                  <c:v>7354</c:v>
                </c:pt>
                <c:pt idx="769">
                  <c:v>7369</c:v>
                </c:pt>
                <c:pt idx="770">
                  <c:v>7397</c:v>
                </c:pt>
                <c:pt idx="771">
                  <c:v>7531</c:v>
                </c:pt>
                <c:pt idx="772">
                  <c:v>7562</c:v>
                </c:pt>
                <c:pt idx="773">
                  <c:v>7562</c:v>
                </c:pt>
                <c:pt idx="774">
                  <c:v>7562</c:v>
                </c:pt>
                <c:pt idx="775">
                  <c:v>7598</c:v>
                </c:pt>
                <c:pt idx="776">
                  <c:v>7601</c:v>
                </c:pt>
                <c:pt idx="777">
                  <c:v>7621</c:v>
                </c:pt>
                <c:pt idx="778">
                  <c:v>7623</c:v>
                </c:pt>
                <c:pt idx="779">
                  <c:v>7623</c:v>
                </c:pt>
                <c:pt idx="780">
                  <c:v>7634</c:v>
                </c:pt>
                <c:pt idx="781">
                  <c:v>7794</c:v>
                </c:pt>
                <c:pt idx="782">
                  <c:v>7864</c:v>
                </c:pt>
                <c:pt idx="783">
                  <c:v>7883</c:v>
                </c:pt>
                <c:pt idx="784">
                  <c:v>7887</c:v>
                </c:pt>
                <c:pt idx="785">
                  <c:v>7887</c:v>
                </c:pt>
                <c:pt idx="786">
                  <c:v>7892</c:v>
                </c:pt>
                <c:pt idx="787">
                  <c:v>8010</c:v>
                </c:pt>
                <c:pt idx="788">
                  <c:v>8189</c:v>
                </c:pt>
                <c:pt idx="789">
                  <c:v>8323</c:v>
                </c:pt>
                <c:pt idx="790">
                  <c:v>8659</c:v>
                </c:pt>
                <c:pt idx="791">
                  <c:v>8670</c:v>
                </c:pt>
                <c:pt idx="792">
                  <c:v>8715</c:v>
                </c:pt>
                <c:pt idx="793">
                  <c:v>8892.5</c:v>
                </c:pt>
                <c:pt idx="794">
                  <c:v>8892.5</c:v>
                </c:pt>
                <c:pt idx="795">
                  <c:v>8933</c:v>
                </c:pt>
                <c:pt idx="796">
                  <c:v>8947</c:v>
                </c:pt>
                <c:pt idx="797">
                  <c:v>8950</c:v>
                </c:pt>
                <c:pt idx="798">
                  <c:v>8950</c:v>
                </c:pt>
                <c:pt idx="799">
                  <c:v>8950</c:v>
                </c:pt>
                <c:pt idx="800">
                  <c:v>8977</c:v>
                </c:pt>
                <c:pt idx="801">
                  <c:v>8988</c:v>
                </c:pt>
                <c:pt idx="802">
                  <c:v>9151</c:v>
                </c:pt>
                <c:pt idx="803">
                  <c:v>9151</c:v>
                </c:pt>
                <c:pt idx="804">
                  <c:v>9188</c:v>
                </c:pt>
                <c:pt idx="805">
                  <c:v>9196</c:v>
                </c:pt>
                <c:pt idx="806">
                  <c:v>9204</c:v>
                </c:pt>
                <c:pt idx="807">
                  <c:v>9204</c:v>
                </c:pt>
                <c:pt idx="808">
                  <c:v>9204</c:v>
                </c:pt>
                <c:pt idx="809">
                  <c:v>9219.5</c:v>
                </c:pt>
                <c:pt idx="810">
                  <c:v>9238</c:v>
                </c:pt>
                <c:pt idx="811">
                  <c:v>9254</c:v>
                </c:pt>
                <c:pt idx="812">
                  <c:v>9371</c:v>
                </c:pt>
                <c:pt idx="813">
                  <c:v>9371</c:v>
                </c:pt>
                <c:pt idx="814">
                  <c:v>9371</c:v>
                </c:pt>
                <c:pt idx="815">
                  <c:v>9371</c:v>
                </c:pt>
                <c:pt idx="816">
                  <c:v>9371</c:v>
                </c:pt>
                <c:pt idx="817">
                  <c:v>9472</c:v>
                </c:pt>
                <c:pt idx="818">
                  <c:v>9472</c:v>
                </c:pt>
                <c:pt idx="819">
                  <c:v>9472</c:v>
                </c:pt>
                <c:pt idx="820">
                  <c:v>9514</c:v>
                </c:pt>
                <c:pt idx="821">
                  <c:v>9514</c:v>
                </c:pt>
                <c:pt idx="822">
                  <c:v>9514</c:v>
                </c:pt>
                <c:pt idx="823">
                  <c:v>9517</c:v>
                </c:pt>
                <c:pt idx="824">
                  <c:v>9651.5</c:v>
                </c:pt>
                <c:pt idx="825">
                  <c:v>9670.5</c:v>
                </c:pt>
                <c:pt idx="826">
                  <c:v>9674</c:v>
                </c:pt>
                <c:pt idx="827">
                  <c:v>9675</c:v>
                </c:pt>
                <c:pt idx="828">
                  <c:v>9727</c:v>
                </c:pt>
                <c:pt idx="829">
                  <c:v>9727</c:v>
                </c:pt>
                <c:pt idx="830">
                  <c:v>9727</c:v>
                </c:pt>
                <c:pt idx="831">
                  <c:v>9727</c:v>
                </c:pt>
                <c:pt idx="832">
                  <c:v>9772</c:v>
                </c:pt>
                <c:pt idx="833">
                  <c:v>9777</c:v>
                </c:pt>
                <c:pt idx="834">
                  <c:v>9777</c:v>
                </c:pt>
                <c:pt idx="835">
                  <c:v>9777</c:v>
                </c:pt>
                <c:pt idx="836">
                  <c:v>9777</c:v>
                </c:pt>
                <c:pt idx="837">
                  <c:v>9777</c:v>
                </c:pt>
                <c:pt idx="838">
                  <c:v>9996</c:v>
                </c:pt>
                <c:pt idx="839">
                  <c:v>9998</c:v>
                </c:pt>
                <c:pt idx="840">
                  <c:v>9998</c:v>
                </c:pt>
                <c:pt idx="841">
                  <c:v>9998</c:v>
                </c:pt>
                <c:pt idx="842">
                  <c:v>10012</c:v>
                </c:pt>
                <c:pt idx="843">
                  <c:v>10049</c:v>
                </c:pt>
                <c:pt idx="844">
                  <c:v>10049</c:v>
                </c:pt>
                <c:pt idx="845">
                  <c:v>10082</c:v>
                </c:pt>
                <c:pt idx="846">
                  <c:v>10082</c:v>
                </c:pt>
                <c:pt idx="847">
                  <c:v>10082</c:v>
                </c:pt>
                <c:pt idx="848">
                  <c:v>10216</c:v>
                </c:pt>
                <c:pt idx="849">
                  <c:v>10216</c:v>
                </c:pt>
                <c:pt idx="850">
                  <c:v>10216</c:v>
                </c:pt>
                <c:pt idx="851">
                  <c:v>10247</c:v>
                </c:pt>
                <c:pt idx="852">
                  <c:v>10344</c:v>
                </c:pt>
                <c:pt idx="853">
                  <c:v>10368</c:v>
                </c:pt>
                <c:pt idx="854">
                  <c:v>10412</c:v>
                </c:pt>
                <c:pt idx="855">
                  <c:v>10412</c:v>
                </c:pt>
                <c:pt idx="856">
                  <c:v>10490</c:v>
                </c:pt>
                <c:pt idx="857">
                  <c:v>10490</c:v>
                </c:pt>
                <c:pt idx="858">
                  <c:v>10542</c:v>
                </c:pt>
                <c:pt idx="859">
                  <c:v>10569</c:v>
                </c:pt>
                <c:pt idx="860">
                  <c:v>10816</c:v>
                </c:pt>
                <c:pt idx="861">
                  <c:v>10824</c:v>
                </c:pt>
                <c:pt idx="862">
                  <c:v>10824</c:v>
                </c:pt>
                <c:pt idx="863">
                  <c:v>10824</c:v>
                </c:pt>
                <c:pt idx="864">
                  <c:v>11029</c:v>
                </c:pt>
                <c:pt idx="865">
                  <c:v>11213</c:v>
                </c:pt>
                <c:pt idx="866">
                  <c:v>11339</c:v>
                </c:pt>
                <c:pt idx="867">
                  <c:v>11378</c:v>
                </c:pt>
                <c:pt idx="868">
                  <c:v>11406</c:v>
                </c:pt>
                <c:pt idx="869">
                  <c:v>11610</c:v>
                </c:pt>
                <c:pt idx="870">
                  <c:v>11641</c:v>
                </c:pt>
                <c:pt idx="871">
                  <c:v>11856</c:v>
                </c:pt>
                <c:pt idx="872">
                  <c:v>11906</c:v>
                </c:pt>
                <c:pt idx="873">
                  <c:v>11910</c:v>
                </c:pt>
                <c:pt idx="874">
                  <c:v>11960</c:v>
                </c:pt>
                <c:pt idx="875">
                  <c:v>12130</c:v>
                </c:pt>
                <c:pt idx="876">
                  <c:v>12195</c:v>
                </c:pt>
                <c:pt idx="877">
                  <c:v>12223</c:v>
                </c:pt>
                <c:pt idx="878">
                  <c:v>12223</c:v>
                </c:pt>
                <c:pt idx="879">
                  <c:v>12262</c:v>
                </c:pt>
                <c:pt idx="880">
                  <c:v>12282.5</c:v>
                </c:pt>
                <c:pt idx="881">
                  <c:v>12436</c:v>
                </c:pt>
                <c:pt idx="882">
                  <c:v>12572</c:v>
                </c:pt>
              </c:numCache>
            </c:numRef>
          </c:xVal>
          <c:yVal>
            <c:numRef>
              <c:f>'Active 1'!$I$21:$I$975</c:f>
              <c:numCache>
                <c:formatCode>General</c:formatCode>
                <c:ptCount val="955"/>
                <c:pt idx="194">
                  <c:v>-9.039689051132882E-2</c:v>
                </c:pt>
                <c:pt idx="197">
                  <c:v>-8.1720819951442536E-2</c:v>
                </c:pt>
                <c:pt idx="198">
                  <c:v>-7.5893163018918131E-2</c:v>
                </c:pt>
                <c:pt idx="199">
                  <c:v>-7.3877771290426608E-2</c:v>
                </c:pt>
                <c:pt idx="206">
                  <c:v>-7.0317138684913516E-2</c:v>
                </c:pt>
                <c:pt idx="207">
                  <c:v>-7.2416019465890713E-2</c:v>
                </c:pt>
                <c:pt idx="209">
                  <c:v>-7.5178613144089468E-2</c:v>
                </c:pt>
                <c:pt idx="211">
                  <c:v>-7.6461029195343144E-2</c:v>
                </c:pt>
                <c:pt idx="213">
                  <c:v>-7.2445637466444168E-2</c:v>
                </c:pt>
                <c:pt idx="214">
                  <c:v>-7.6728053529222962E-2</c:v>
                </c:pt>
                <c:pt idx="218">
                  <c:v>-7.2865413625549991E-2</c:v>
                </c:pt>
                <c:pt idx="220">
                  <c:v>-7.056760584237054E-2</c:v>
                </c:pt>
                <c:pt idx="238">
                  <c:v>-5.4491119226440787E-2</c:v>
                </c:pt>
                <c:pt idx="242">
                  <c:v>-5.4260243305179756E-2</c:v>
                </c:pt>
                <c:pt idx="243">
                  <c:v>-5.6683284674363676E-2</c:v>
                </c:pt>
                <c:pt idx="244">
                  <c:v>-5.0134917270042934E-2</c:v>
                </c:pt>
                <c:pt idx="245">
                  <c:v>-4.8262343065289315E-2</c:v>
                </c:pt>
                <c:pt idx="246">
                  <c:v>-5.1375450122577604E-2</c:v>
                </c:pt>
                <c:pt idx="247">
                  <c:v>-4.0740189782809466E-2</c:v>
                </c:pt>
                <c:pt idx="248">
                  <c:v>-4.5426990262058098E-2</c:v>
                </c:pt>
                <c:pt idx="249">
                  <c:v>-4.5266542576428037E-2</c:v>
                </c:pt>
                <c:pt idx="250">
                  <c:v>-4.069401459855726E-2</c:v>
                </c:pt>
                <c:pt idx="251">
                  <c:v>-4.954895863920683E-2</c:v>
                </c:pt>
                <c:pt idx="252">
                  <c:v>-3.9396206811943557E-2</c:v>
                </c:pt>
                <c:pt idx="253">
                  <c:v>-3.767862287349999E-2</c:v>
                </c:pt>
                <c:pt idx="255">
                  <c:v>-5.1815982966218144E-2</c:v>
                </c:pt>
                <c:pt idx="256">
                  <c:v>-4.0380815080425236E-2</c:v>
                </c:pt>
                <c:pt idx="257">
                  <c:v>-4.4235759123694152E-2</c:v>
                </c:pt>
                <c:pt idx="258">
                  <c:v>-4.4083007298468146E-2</c:v>
                </c:pt>
                <c:pt idx="259">
                  <c:v>-5.1456608278385829E-2</c:v>
                </c:pt>
                <c:pt idx="260">
                  <c:v>-4.2288464719604235E-2</c:v>
                </c:pt>
                <c:pt idx="261">
                  <c:v>-4.2959873477229849E-2</c:v>
                </c:pt>
                <c:pt idx="262">
                  <c:v>-5.4814817522128578E-2</c:v>
                </c:pt>
                <c:pt idx="263">
                  <c:v>-4.063128223788226E-2</c:v>
                </c:pt>
                <c:pt idx="264">
                  <c:v>-4.6196114359190688E-2</c:v>
                </c:pt>
                <c:pt idx="265">
                  <c:v>-3.9196114354126621E-2</c:v>
                </c:pt>
                <c:pt idx="266">
                  <c:v>-4.1600498785555828E-2</c:v>
                </c:pt>
                <c:pt idx="267">
                  <c:v>-4.2882914836809505E-2</c:v>
                </c:pt>
                <c:pt idx="268">
                  <c:v>-4.372246715502115E-2</c:v>
                </c:pt>
                <c:pt idx="269">
                  <c:v>-4.372246715502115E-2</c:v>
                </c:pt>
                <c:pt idx="270">
                  <c:v>-4.3722467147745192E-2</c:v>
                </c:pt>
                <c:pt idx="271">
                  <c:v>-4.2852131387917325E-2</c:v>
                </c:pt>
                <c:pt idx="272">
                  <c:v>-4.1836739655991551E-2</c:v>
                </c:pt>
                <c:pt idx="273">
                  <c:v>-4.469168369541876E-2</c:v>
                </c:pt>
                <c:pt idx="274">
                  <c:v>-4.3119155721797142E-2</c:v>
                </c:pt>
                <c:pt idx="275">
                  <c:v>-4.2401571772643365E-2</c:v>
                </c:pt>
                <c:pt idx="276">
                  <c:v>-4.4103763990278821E-2</c:v>
                </c:pt>
                <c:pt idx="277">
                  <c:v>-4.2241124087013304E-2</c:v>
                </c:pt>
                <c:pt idx="279">
                  <c:v>-4.1316917282529175E-2</c:v>
                </c:pt>
                <c:pt idx="280">
                  <c:v>-4.1316917282529175E-2</c:v>
                </c:pt>
                <c:pt idx="281">
                  <c:v>-4.1316917275253218E-2</c:v>
                </c:pt>
                <c:pt idx="282">
                  <c:v>-4.1071815088798758E-2</c:v>
                </c:pt>
                <c:pt idx="283">
                  <c:v>-3.107181508676149E-2</c:v>
                </c:pt>
                <c:pt idx="284">
                  <c:v>-4.2354231140052434E-2</c:v>
                </c:pt>
                <c:pt idx="285">
                  <c:v>-5.1209175180702005E-2</c:v>
                </c:pt>
                <c:pt idx="286">
                  <c:v>-4.4895975668623578E-2</c:v>
                </c:pt>
                <c:pt idx="287">
                  <c:v>-3.8010248179489281E-2</c:v>
                </c:pt>
                <c:pt idx="288">
                  <c:v>-4.1292664231150411E-2</c:v>
                </c:pt>
                <c:pt idx="289">
                  <c:v>-4.3430024335975759E-2</c:v>
                </c:pt>
                <c:pt idx="290">
                  <c:v>-4.6101433086732868E-2</c:v>
                </c:pt>
                <c:pt idx="292">
                  <c:v>-4.2383849147881847E-2</c:v>
                </c:pt>
                <c:pt idx="294">
                  <c:v>-4.2070649637025781E-2</c:v>
                </c:pt>
                <c:pt idx="303">
                  <c:v>-3.8328812654071953E-2</c:v>
                </c:pt>
                <c:pt idx="304">
                  <c:v>-3.8733197077817749E-2</c:v>
                </c:pt>
                <c:pt idx="305">
                  <c:v>-3.8733197077817749E-2</c:v>
                </c:pt>
                <c:pt idx="307">
                  <c:v>-3.5733197080844548E-2</c:v>
                </c:pt>
                <c:pt idx="309">
                  <c:v>-4.0435389295453206E-2</c:v>
                </c:pt>
                <c:pt idx="310">
                  <c:v>-3.8435389295045752E-2</c:v>
                </c:pt>
                <c:pt idx="311">
                  <c:v>-3.8435389295045752E-2</c:v>
                </c:pt>
                <c:pt idx="312">
                  <c:v>-3.5404605834628455E-2</c:v>
                </c:pt>
                <c:pt idx="314">
                  <c:v>-3.9778206810296979E-2</c:v>
                </c:pt>
                <c:pt idx="322">
                  <c:v>-3.7983664231433067E-2</c:v>
                </c:pt>
                <c:pt idx="323">
                  <c:v>-4.1838608274701983E-2</c:v>
                </c:pt>
                <c:pt idx="330">
                  <c:v>-3.7263749392877799E-2</c:v>
                </c:pt>
                <c:pt idx="331">
                  <c:v>-3.6263749396312051E-2</c:v>
                </c:pt>
                <c:pt idx="332">
                  <c:v>-3.5263749392470345E-2</c:v>
                </c:pt>
                <c:pt idx="335">
                  <c:v>-3.0423031632381026E-2</c:v>
                </c:pt>
                <c:pt idx="336">
                  <c:v>-2.9674664227059111E-2</c:v>
                </c:pt>
                <c:pt idx="337">
                  <c:v>-2.7674664233927615E-2</c:v>
                </c:pt>
                <c:pt idx="338">
                  <c:v>-2.9926296840130817E-2</c:v>
                </c:pt>
                <c:pt idx="339">
                  <c:v>-2.9284506083058659E-2</c:v>
                </c:pt>
                <c:pt idx="340">
                  <c:v>-3.3566922138561495E-2</c:v>
                </c:pt>
                <c:pt idx="342">
                  <c:v>-2.8832781019445974E-2</c:v>
                </c:pt>
                <c:pt idx="346">
                  <c:v>-2.477121411357075E-2</c:v>
                </c:pt>
                <c:pt idx="347">
                  <c:v>-3.2038238437962718E-2</c:v>
                </c:pt>
                <c:pt idx="348">
                  <c:v>-3.103823844139697E-2</c:v>
                </c:pt>
                <c:pt idx="349">
                  <c:v>-3.0038238444831222E-2</c:v>
                </c:pt>
                <c:pt idx="350">
                  <c:v>-2.4038238443608861E-2</c:v>
                </c:pt>
                <c:pt idx="351">
                  <c:v>-2.1038238439359702E-2</c:v>
                </c:pt>
                <c:pt idx="352">
                  <c:v>-3.0411839412408881E-2</c:v>
                </c:pt>
                <c:pt idx="353">
                  <c:v>-3.1098639898118563E-2</c:v>
                </c:pt>
                <c:pt idx="354">
                  <c:v>-2.9800832118780818E-2</c:v>
                </c:pt>
                <c:pt idx="358">
                  <c:v>-1.2477605836465955E-2</c:v>
                </c:pt>
                <c:pt idx="359">
                  <c:v>-2.1042437954747584E-2</c:v>
                </c:pt>
                <c:pt idx="360">
                  <c:v>-1.7462214113038499E-2</c:v>
                </c:pt>
                <c:pt idx="361">
                  <c:v>-2.2164406327647157E-2</c:v>
                </c:pt>
                <c:pt idx="362">
                  <c:v>-2.1729238447733223E-2</c:v>
                </c:pt>
                <c:pt idx="363">
                  <c:v>-1.9621496343461331E-2</c:v>
                </c:pt>
                <c:pt idx="365">
                  <c:v>-2.5606104616599623E-2</c:v>
                </c:pt>
                <c:pt idx="366">
                  <c:v>-1.9292905111797154E-2</c:v>
                </c:pt>
                <c:pt idx="367">
                  <c:v>-1.4933530408598017E-2</c:v>
                </c:pt>
                <c:pt idx="368">
                  <c:v>-1.5154379558225628E-2</c:v>
                </c:pt>
                <c:pt idx="369">
                  <c:v>-1.5688428218709305E-2</c:v>
                </c:pt>
                <c:pt idx="370">
                  <c:v>-1.4810396591201425E-2</c:v>
                </c:pt>
                <c:pt idx="371">
                  <c:v>-2.1092812647111714E-2</c:v>
                </c:pt>
                <c:pt idx="372">
                  <c:v>-1.4657644765975419E-2</c:v>
                </c:pt>
                <c:pt idx="374">
                  <c:v>-1.2969678828085307E-2</c:v>
                </c:pt>
                <c:pt idx="375">
                  <c:v>-1.2488335763919167E-2</c:v>
                </c:pt>
                <c:pt idx="376">
                  <c:v>-1.2472944035835098E-2</c:v>
                </c:pt>
                <c:pt idx="377">
                  <c:v>-9.0146885631838813E-3</c:v>
                </c:pt>
                <c:pt idx="378">
                  <c:v>-1.0442160586535465E-2</c:v>
                </c:pt>
                <c:pt idx="379">
                  <c:v>-1.242676885885885E-2</c:v>
                </c:pt>
                <c:pt idx="380">
                  <c:v>-2.2817128919996321E-3</c:v>
                </c:pt>
                <c:pt idx="381">
                  <c:v>-1.8983905101777054E-2</c:v>
                </c:pt>
                <c:pt idx="382">
                  <c:v>-7.9839051031740382E-3</c:v>
                </c:pt>
                <c:pt idx="383">
                  <c:v>-1.3113569337292574E-2</c:v>
                </c:pt>
                <c:pt idx="384">
                  <c:v>-1.2663009729294572E-2</c:v>
                </c:pt>
                <c:pt idx="385">
                  <c:v>-1.1663009725452866E-2</c:v>
                </c:pt>
                <c:pt idx="386">
                  <c:v>-1.2502562043664511E-2</c:v>
                </c:pt>
                <c:pt idx="387">
                  <c:v>-1.0349810218031053E-2</c:v>
                </c:pt>
                <c:pt idx="388">
                  <c:v>-1.2204754260892514E-2</c:v>
                </c:pt>
                <c:pt idx="389">
                  <c:v>-1.1487170311738737E-2</c:v>
                </c:pt>
                <c:pt idx="390">
                  <c:v>-1.1899250610440504E-2</c:v>
                </c:pt>
                <c:pt idx="391">
                  <c:v>-1.0899250606598798E-2</c:v>
                </c:pt>
                <c:pt idx="393">
                  <c:v>-9.319026765297167E-3</c:v>
                </c:pt>
                <c:pt idx="396">
                  <c:v>-1.2723411193292122E-2</c:v>
                </c:pt>
                <c:pt idx="397">
                  <c:v>-2.4364036493352614E-2</c:v>
                </c:pt>
                <c:pt idx="398">
                  <c:v>-1.2043141119647771E-2</c:v>
                </c:pt>
                <c:pt idx="399">
                  <c:v>-1.3470613135723397E-2</c:v>
                </c:pt>
                <c:pt idx="400">
                  <c:v>-1.3584885637101252E-2</c:v>
                </c:pt>
                <c:pt idx="401">
                  <c:v>-9.3936544944881462E-3</c:v>
                </c:pt>
                <c:pt idx="402">
                  <c:v>-5.6760705629130825E-3</c:v>
                </c:pt>
                <c:pt idx="403">
                  <c:v>-1.6470566908537876E-2</c:v>
                </c:pt>
                <c:pt idx="404">
                  <c:v>-9.3705669132759795E-3</c:v>
                </c:pt>
                <c:pt idx="405">
                  <c:v>-8.3705669094342738E-3</c:v>
                </c:pt>
                <c:pt idx="406">
                  <c:v>-9.2101192203699611E-3</c:v>
                </c:pt>
                <c:pt idx="407">
                  <c:v>-9.7749513370217755E-3</c:v>
                </c:pt>
                <c:pt idx="408">
                  <c:v>-1.0629895376041532E-2</c:v>
                </c:pt>
                <c:pt idx="409">
                  <c:v>-9.6298953794757836E-3</c:v>
                </c:pt>
                <c:pt idx="410">
                  <c:v>-5.6298953786608763E-3</c:v>
                </c:pt>
                <c:pt idx="411">
                  <c:v>-6.1947274953126907E-3</c:v>
                </c:pt>
                <c:pt idx="412">
                  <c:v>-9.5991119160316885E-3</c:v>
                </c:pt>
                <c:pt idx="413">
                  <c:v>-1.202658393594902E-2</c:v>
                </c:pt>
                <c:pt idx="414">
                  <c:v>-8.0265839424100704E-3</c:v>
                </c:pt>
                <c:pt idx="415">
                  <c:v>-5.5837201871327125E-3</c:v>
                </c:pt>
                <c:pt idx="416">
                  <c:v>-8.0111922143260017E-3</c:v>
                </c:pt>
                <c:pt idx="418">
                  <c:v>-4.8661362525308505E-3</c:v>
                </c:pt>
                <c:pt idx="419">
                  <c:v>-5.2936082647647709E-3</c:v>
                </c:pt>
                <c:pt idx="420">
                  <c:v>-7.5683284594560973E-3</c:v>
                </c:pt>
                <c:pt idx="421">
                  <c:v>-7.6826009681099094E-3</c:v>
                </c:pt>
                <c:pt idx="422">
                  <c:v>-6.8199610686860979E-3</c:v>
                </c:pt>
                <c:pt idx="423">
                  <c:v>-6.3694014606880955E-3</c:v>
                </c:pt>
                <c:pt idx="424">
                  <c:v>-4.2770510917762294E-3</c:v>
                </c:pt>
                <c:pt idx="425">
                  <c:v>-7.8034038888290524E-3</c:v>
                </c:pt>
                <c:pt idx="426">
                  <c:v>-3.0858199461363256E-3</c:v>
                </c:pt>
                <c:pt idx="427">
                  <c:v>-4.3633333552861586E-4</c:v>
                </c:pt>
                <c:pt idx="429">
                  <c:v>-3.794542579271365E-3</c:v>
                </c:pt>
                <c:pt idx="430">
                  <c:v>-1.5391720808111131E-5</c:v>
                </c:pt>
                <c:pt idx="431">
                  <c:v>0</c:v>
                </c:pt>
                <c:pt idx="433">
                  <c:v>4.5198223888291977E-3</c:v>
                </c:pt>
                <c:pt idx="434">
                  <c:v>5.9857737287529744E-3</c:v>
                </c:pt>
                <c:pt idx="435">
                  <c:v>1.2835815068683587E-3</c:v>
                </c:pt>
                <c:pt idx="436">
                  <c:v>2.2835815107100643E-3</c:v>
                </c:pt>
                <c:pt idx="438">
                  <c:v>4.9099805328296497E-3</c:v>
                </c:pt>
                <c:pt idx="439">
                  <c:v>5.6583479381515644E-3</c:v>
                </c:pt>
                <c:pt idx="440">
                  <c:v>8.9034501288551837E-3</c:v>
                </c:pt>
                <c:pt idx="441">
                  <c:v>1.1063897814892698E-2</c:v>
                </c:pt>
                <c:pt idx="442">
                  <c:v>-6.2290267669595778E-4</c:v>
                </c:pt>
                <c:pt idx="443">
                  <c:v>1.0377097321907058E-2</c:v>
                </c:pt>
                <c:pt idx="444">
                  <c:v>1.0110072995303199E-2</c:v>
                </c:pt>
                <c:pt idx="445">
                  <c:v>1.0682600972359069E-2</c:v>
                </c:pt>
                <c:pt idx="446">
                  <c:v>1.1827656933746766E-2</c:v>
                </c:pt>
                <c:pt idx="447">
                  <c:v>8.7133844281197526E-3</c:v>
                </c:pt>
                <c:pt idx="448">
                  <c:v>1.1011192218575161E-2</c:v>
                </c:pt>
                <c:pt idx="449">
                  <c:v>1.0156248179555405E-2</c:v>
                </c:pt>
                <c:pt idx="450">
                  <c:v>1.2728776157018729E-2</c:v>
                </c:pt>
                <c:pt idx="451">
                  <c:v>1.3187031632696744E-2</c:v>
                </c:pt>
                <c:pt idx="452">
                  <c:v>1.4683766428788658E-2</c:v>
                </c:pt>
                <c:pt idx="453">
                  <c:v>1.5683766425354406E-2</c:v>
                </c:pt>
                <c:pt idx="454">
                  <c:v>1.8683766422327608E-2</c:v>
                </c:pt>
                <c:pt idx="455">
                  <c:v>1.8134326033759862E-2</c:v>
                </c:pt>
                <c:pt idx="456">
                  <c:v>1.8905781020293944E-2</c:v>
                </c:pt>
                <c:pt idx="457">
                  <c:v>1.0638756692060269E-2</c:v>
                </c:pt>
                <c:pt idx="458">
                  <c:v>1.8936564476462081E-2</c:v>
                </c:pt>
                <c:pt idx="459">
                  <c:v>1.7806900243158452E-2</c:v>
                </c:pt>
                <c:pt idx="460">
                  <c:v>2.0967347933037672E-2</c:v>
                </c:pt>
                <c:pt idx="461">
                  <c:v>2.0539875913527794E-2</c:v>
                </c:pt>
                <c:pt idx="462">
                  <c:v>2.0715715334517881E-2</c:v>
                </c:pt>
                <c:pt idx="463">
                  <c:v>2.1731107059167698E-2</c:v>
                </c:pt>
                <c:pt idx="464">
                  <c:v>1.4746498789463658E-2</c:v>
                </c:pt>
                <c:pt idx="465">
                  <c:v>1.4777282238355838E-2</c:v>
                </c:pt>
                <c:pt idx="466">
                  <c:v>2.1777282243419904E-2</c:v>
                </c:pt>
                <c:pt idx="467">
                  <c:v>2.2777282239985652E-2</c:v>
                </c:pt>
                <c:pt idx="468">
                  <c:v>2.7777282237366308E-2</c:v>
                </c:pt>
                <c:pt idx="469">
                  <c:v>2.280806569615379E-2</c:v>
                </c:pt>
                <c:pt idx="470">
                  <c:v>2.4289408756885678E-2</c:v>
                </c:pt>
                <c:pt idx="471">
                  <c:v>2.3037776161800139E-2</c:v>
                </c:pt>
                <c:pt idx="472">
                  <c:v>2.6198223851679359E-2</c:v>
                </c:pt>
                <c:pt idx="473">
                  <c:v>1.5679566909966525E-2</c:v>
                </c:pt>
                <c:pt idx="474">
                  <c:v>2.0679566914623138E-2</c:v>
                </c:pt>
                <c:pt idx="475">
                  <c:v>2.5679566912003793E-2</c:v>
                </c:pt>
                <c:pt idx="476">
                  <c:v>2.7557598543353379E-2</c:v>
                </c:pt>
                <c:pt idx="477">
                  <c:v>2.4992766426294111E-2</c:v>
                </c:pt>
                <c:pt idx="478">
                  <c:v>2.5572990271029994E-2</c:v>
                </c:pt>
                <c:pt idx="479">
                  <c:v>2.2145518254546914E-2</c:v>
                </c:pt>
                <c:pt idx="480">
                  <c:v>2.6619165459123906E-2</c:v>
                </c:pt>
                <c:pt idx="481">
                  <c:v>3.0367532846867107E-2</c:v>
                </c:pt>
                <c:pt idx="482">
                  <c:v>2.6382924574136268E-2</c:v>
                </c:pt>
                <c:pt idx="483">
                  <c:v>2.5963148422306404E-2</c:v>
                </c:pt>
                <c:pt idx="484">
                  <c:v>2.9551068131695502E-2</c:v>
                </c:pt>
                <c:pt idx="485">
                  <c:v>2.7925834554480389E-2</c:v>
                </c:pt>
                <c:pt idx="486">
                  <c:v>2.7788474457338452E-2</c:v>
                </c:pt>
                <c:pt idx="487">
                  <c:v>2.9506058403057978E-2</c:v>
                </c:pt>
                <c:pt idx="488">
                  <c:v>3.1506058403465431E-2</c:v>
                </c:pt>
                <c:pt idx="489">
                  <c:v>3.6506058400846086E-2</c:v>
                </c:pt>
                <c:pt idx="490">
                  <c:v>3.2658810225257184E-2</c:v>
                </c:pt>
                <c:pt idx="491">
                  <c:v>3.0376394170161802E-2</c:v>
                </c:pt>
                <c:pt idx="492">
                  <c:v>3.209397810860537E-2</c:v>
                </c:pt>
                <c:pt idx="493">
                  <c:v>3.1117065700527746E-2</c:v>
                </c:pt>
                <c:pt idx="494">
                  <c:v>3.0689593673741911E-2</c:v>
                </c:pt>
                <c:pt idx="495">
                  <c:v>3.1407177622895688E-2</c:v>
                </c:pt>
                <c:pt idx="496">
                  <c:v>3.3269817518885247E-2</c:v>
                </c:pt>
                <c:pt idx="497">
                  <c:v>3.0850041366647929E-2</c:v>
                </c:pt>
                <c:pt idx="498">
                  <c:v>2.7147849155880976E-2</c:v>
                </c:pt>
                <c:pt idx="499">
                  <c:v>3.1147849156695884E-2</c:v>
                </c:pt>
                <c:pt idx="500">
                  <c:v>2.9163240884372499E-2</c:v>
                </c:pt>
                <c:pt idx="501">
                  <c:v>3.0880824822816066E-2</c:v>
                </c:pt>
                <c:pt idx="502">
                  <c:v>3.3178632605995517E-2</c:v>
                </c:pt>
                <c:pt idx="504">
                  <c:v>3.4538007297669537E-2</c:v>
                </c:pt>
                <c:pt idx="505">
                  <c:v>3.7690759127144702E-2</c:v>
                </c:pt>
                <c:pt idx="506">
                  <c:v>3.2439126531244256E-2</c:v>
                </c:pt>
                <c:pt idx="507">
                  <c:v>3.0614965944550931E-2</c:v>
                </c:pt>
                <c:pt idx="508">
                  <c:v>3.5050133825279772E-2</c:v>
                </c:pt>
                <c:pt idx="509">
                  <c:v>3.3065525552956387E-2</c:v>
                </c:pt>
                <c:pt idx="510">
                  <c:v>3.2928165455814451E-2</c:v>
                </c:pt>
                <c:pt idx="511">
                  <c:v>3.4500693436712027E-2</c:v>
                </c:pt>
                <c:pt idx="512">
                  <c:v>2.994355717964936E-2</c:v>
                </c:pt>
                <c:pt idx="513">
                  <c:v>2.9378725062997546E-2</c:v>
                </c:pt>
                <c:pt idx="514">
                  <c:v>3.3974340636632405E-2</c:v>
                </c:pt>
                <c:pt idx="515">
                  <c:v>3.1722708037705161E-2</c:v>
                </c:pt>
                <c:pt idx="516">
                  <c:v>3.47534914908465E-2</c:v>
                </c:pt>
                <c:pt idx="517">
                  <c:v>3.5753491487412248E-2</c:v>
                </c:pt>
                <c:pt idx="518">
                  <c:v>4.3066690996056423E-2</c:v>
                </c:pt>
                <c:pt idx="519">
                  <c:v>3.8815058396721724E-2</c:v>
                </c:pt>
                <c:pt idx="520">
                  <c:v>3.9892017033707816E-2</c:v>
                </c:pt>
                <c:pt idx="521">
                  <c:v>3.6342576648166869E-2</c:v>
                </c:pt>
                <c:pt idx="522">
                  <c:v>4.0800832124659792E-2</c:v>
                </c:pt>
                <c:pt idx="523">
                  <c:v>3.3518416057631839E-2</c:v>
                </c:pt>
                <c:pt idx="524">
                  <c:v>3.95184160588542E-2</c:v>
                </c:pt>
                <c:pt idx="525">
                  <c:v>3.8808527984656394E-2</c:v>
                </c:pt>
                <c:pt idx="526">
                  <c:v>3.3388751828169916E-2</c:v>
                </c:pt>
                <c:pt idx="527">
                  <c:v>4.106132603919832E-2</c:v>
                </c:pt>
                <c:pt idx="528">
                  <c:v>3.7641549883119296E-2</c:v>
                </c:pt>
                <c:pt idx="529">
                  <c:v>4.4405309003195725E-2</c:v>
                </c:pt>
                <c:pt idx="530">
                  <c:v>4.0718508520512842E-2</c:v>
                </c:pt>
                <c:pt idx="531">
                  <c:v>4.3902043798880186E-2</c:v>
                </c:pt>
                <c:pt idx="532">
                  <c:v>4.3619627744192258E-2</c:v>
                </c:pt>
                <c:pt idx="533">
                  <c:v>4.4619627740758006E-2</c:v>
                </c:pt>
                <c:pt idx="534">
                  <c:v>4.4497659371700138E-2</c:v>
                </c:pt>
                <c:pt idx="535">
                  <c:v>4.7215243313985411E-2</c:v>
                </c:pt>
                <c:pt idx="536">
                  <c:v>4.5360299278399907E-2</c:v>
                </c:pt>
                <c:pt idx="537">
                  <c:v>4.7528442824841477E-2</c:v>
                </c:pt>
                <c:pt idx="538">
                  <c:v>4.3246026769338641E-2</c:v>
                </c:pt>
                <c:pt idx="539">
                  <c:v>4.4711978109262418E-2</c:v>
                </c:pt>
                <c:pt idx="540">
                  <c:v>4.6857034067215864E-2</c:v>
                </c:pt>
                <c:pt idx="541">
                  <c:v>4.6162537713826168E-2</c:v>
                </c:pt>
                <c:pt idx="542">
                  <c:v>4.602517762396019E-2</c:v>
                </c:pt>
                <c:pt idx="543">
                  <c:v>4.7322985403297935E-2</c:v>
                </c:pt>
                <c:pt idx="544">
                  <c:v>4.7338377131382003E-2</c:v>
                </c:pt>
                <c:pt idx="545">
                  <c:v>4.6491128960042261E-2</c:v>
                </c:pt>
                <c:pt idx="546">
                  <c:v>4.7071352804778144E-2</c:v>
                </c:pt>
                <c:pt idx="547">
                  <c:v>4.6231800493842456E-2</c:v>
                </c:pt>
                <c:pt idx="548">
                  <c:v>4.6949384428444318E-2</c:v>
                </c:pt>
                <c:pt idx="549">
                  <c:v>4.4980167884205002E-2</c:v>
                </c:pt>
                <c:pt idx="550">
                  <c:v>4.4415335767553188E-2</c:v>
                </c:pt>
                <c:pt idx="551">
                  <c:v>4.5430727499478962E-2</c:v>
                </c:pt>
                <c:pt idx="552">
                  <c:v>4.4591175181267317E-2</c:v>
                </c:pt>
                <c:pt idx="553">
                  <c:v>4.7591175185516477E-2</c:v>
                </c:pt>
                <c:pt idx="554">
                  <c:v>4.6308759126986843E-2</c:v>
                </c:pt>
                <c:pt idx="555">
                  <c:v>4.263735036511207E-2</c:v>
                </c:pt>
                <c:pt idx="556">
                  <c:v>4.8668133822502568E-2</c:v>
                </c:pt>
                <c:pt idx="557">
                  <c:v>4.869122141826665E-2</c:v>
                </c:pt>
                <c:pt idx="558">
                  <c:v>4.6836277375405189E-2</c:v>
                </c:pt>
                <c:pt idx="559">
                  <c:v>4.7569253045367077E-2</c:v>
                </c:pt>
                <c:pt idx="560">
                  <c:v>5.4729700736061204E-2</c:v>
                </c:pt>
                <c:pt idx="561">
                  <c:v>5.6729700736468658E-2</c:v>
                </c:pt>
                <c:pt idx="562">
                  <c:v>4.649345985671971E-2</c:v>
                </c:pt>
                <c:pt idx="563">
                  <c:v>4.9363795624230988E-2</c:v>
                </c:pt>
                <c:pt idx="564">
                  <c:v>4.252424331207294E-2</c:v>
                </c:pt>
                <c:pt idx="565">
                  <c:v>4.3524243308638688E-2</c:v>
                </c:pt>
                <c:pt idx="566">
                  <c:v>4.7524243309453595E-2</c:v>
                </c:pt>
                <c:pt idx="567">
                  <c:v>4.5852834555262234E-2</c:v>
                </c:pt>
                <c:pt idx="568">
                  <c:v>4.5852834555262234E-2</c:v>
                </c:pt>
                <c:pt idx="569">
                  <c:v>4.7005586377053987E-2</c:v>
                </c:pt>
                <c:pt idx="570">
                  <c:v>4.4868226279504597E-2</c:v>
                </c:pt>
                <c:pt idx="571">
                  <c:v>5.5212209255842026E-2</c:v>
                </c:pt>
                <c:pt idx="572">
                  <c:v>4.7242992710380349E-2</c:v>
                </c:pt>
                <c:pt idx="573">
                  <c:v>4.6281472023110837E-2</c:v>
                </c:pt>
                <c:pt idx="574">
                  <c:v>4.7602367398212664E-2</c:v>
                </c:pt>
                <c:pt idx="575">
                  <c:v>4.8785902683448512E-2</c:v>
                </c:pt>
                <c:pt idx="576">
                  <c:v>5.0785902683855966E-2</c:v>
                </c:pt>
                <c:pt idx="577">
                  <c:v>5.014527738239849E-2</c:v>
                </c:pt>
                <c:pt idx="578">
                  <c:v>5.1145277378964238E-2</c:v>
                </c:pt>
                <c:pt idx="579">
                  <c:v>5.5862861321656965E-2</c:v>
                </c:pt>
                <c:pt idx="580">
                  <c:v>4.3443085160106421E-2</c:v>
                </c:pt>
                <c:pt idx="581">
                  <c:v>4.5100267641828395E-2</c:v>
                </c:pt>
                <c:pt idx="582">
                  <c:v>4.5451946476532612E-2</c:v>
                </c:pt>
                <c:pt idx="583">
                  <c:v>4.5314586379390676E-2</c:v>
                </c:pt>
                <c:pt idx="584">
                  <c:v>4.6627785886812489E-2</c:v>
                </c:pt>
                <c:pt idx="585">
                  <c:v>4.5925593680294696E-2</c:v>
                </c:pt>
                <c:pt idx="586">
                  <c:v>4.2246489058015868E-2</c:v>
                </c:pt>
                <c:pt idx="587">
                  <c:v>4.1689352809044067E-2</c:v>
                </c:pt>
                <c:pt idx="588">
                  <c:v>4.9406936741434038E-2</c:v>
                </c:pt>
                <c:pt idx="589">
                  <c:v>4.3704744530259632E-2</c:v>
                </c:pt>
                <c:pt idx="590">
                  <c:v>4.1857496355078183E-2</c:v>
                </c:pt>
                <c:pt idx="591">
                  <c:v>3.9797094897949137E-2</c:v>
                </c:pt>
                <c:pt idx="592">
                  <c:v>4.4545462289534044E-2</c:v>
                </c:pt>
                <c:pt idx="593">
                  <c:v>4.2721301702840719E-2</c:v>
                </c:pt>
                <c:pt idx="594">
                  <c:v>4.4171861314680427E-2</c:v>
                </c:pt>
                <c:pt idx="595">
                  <c:v>4.0218036505393684E-2</c:v>
                </c:pt>
                <c:pt idx="596">
                  <c:v>4.1790564479015302E-2</c:v>
                </c:pt>
                <c:pt idx="597">
                  <c:v>4.6790564483671915E-2</c:v>
                </c:pt>
                <c:pt idx="598">
                  <c:v>4.2088372269063257E-2</c:v>
                </c:pt>
                <c:pt idx="599">
                  <c:v>4.1592802925151773E-2</c:v>
                </c:pt>
                <c:pt idx="600">
                  <c:v>4.37609464788693E-2</c:v>
                </c:pt>
                <c:pt idx="601">
                  <c:v>4.321920195070561E-2</c:v>
                </c:pt>
                <c:pt idx="602">
                  <c:v>4.3990656937239692E-2</c:v>
                </c:pt>
                <c:pt idx="603">
                  <c:v>4.1029136256838683E-2</c:v>
                </c:pt>
                <c:pt idx="604">
                  <c:v>4.089947202737676E-2</c:v>
                </c:pt>
                <c:pt idx="605">
                  <c:v>4.1059919713006821E-2</c:v>
                </c:pt>
                <c:pt idx="606">
                  <c:v>4.4059919709980022E-2</c:v>
                </c:pt>
                <c:pt idx="607">
                  <c:v>4.3075311441498343E-2</c:v>
                </c:pt>
                <c:pt idx="608">
                  <c:v>4.1167661802319344E-2</c:v>
                </c:pt>
                <c:pt idx="609">
                  <c:v>4.1679788329929579E-2</c:v>
                </c:pt>
                <c:pt idx="610">
                  <c:v>4.1114956213277765E-2</c:v>
                </c:pt>
                <c:pt idx="611">
                  <c:v>4.2741355238831602E-2</c:v>
                </c:pt>
                <c:pt idx="612">
                  <c:v>4.1650170322100166E-2</c:v>
                </c:pt>
                <c:pt idx="613">
                  <c:v>4.0680953774426598E-2</c:v>
                </c:pt>
                <c:pt idx="614">
                  <c:v>4.1415094900003169E-2</c:v>
                </c:pt>
                <c:pt idx="615">
                  <c:v>3.8629413626040332E-2</c:v>
                </c:pt>
                <c:pt idx="616">
                  <c:v>4.3507445261639077E-2</c:v>
                </c:pt>
                <c:pt idx="617">
                  <c:v>4.2797557187441271E-2</c:v>
                </c:pt>
                <c:pt idx="618">
                  <c:v>4.0126148422132246E-2</c:v>
                </c:pt>
                <c:pt idx="619">
                  <c:v>3.8737155729904771E-2</c:v>
                </c:pt>
                <c:pt idx="620">
                  <c:v>4.3814114360429812E-2</c:v>
                </c:pt>
                <c:pt idx="621">
                  <c:v>4.2280065703380387E-2</c:v>
                </c:pt>
                <c:pt idx="622">
                  <c:v>4.7891073001665063E-2</c:v>
                </c:pt>
                <c:pt idx="623">
                  <c:v>4.5502080298319925E-2</c:v>
                </c:pt>
                <c:pt idx="624">
                  <c:v>4.4815279805334285E-2</c:v>
                </c:pt>
                <c:pt idx="625">
                  <c:v>4.6968031638243701E-2</c:v>
                </c:pt>
                <c:pt idx="626">
                  <c:v>4.1594430658733472E-2</c:v>
                </c:pt>
                <c:pt idx="627">
                  <c:v>4.8044990275229793E-2</c:v>
                </c:pt>
                <c:pt idx="628">
                  <c:v>4.6388973241846543E-2</c:v>
                </c:pt>
                <c:pt idx="629">
                  <c:v>4.7106557183724362E-2</c:v>
                </c:pt>
                <c:pt idx="630">
                  <c:v>4.8541725067480002E-2</c:v>
                </c:pt>
                <c:pt idx="631">
                  <c:v>4.1183515815646388E-2</c:v>
                </c:pt>
                <c:pt idx="632">
                  <c:v>4.6527498787327204E-2</c:v>
                </c:pt>
                <c:pt idx="633">
                  <c:v>4.4962666674109641E-2</c:v>
                </c:pt>
                <c:pt idx="634">
                  <c:v>4.7123114360147156E-2</c:v>
                </c:pt>
                <c:pt idx="635">
                  <c:v>4.3130810227012262E-2</c:v>
                </c:pt>
                <c:pt idx="636">
                  <c:v>4.3993450126436073E-2</c:v>
                </c:pt>
                <c:pt idx="637">
                  <c:v>4.8451705602928996E-2</c:v>
                </c:pt>
                <c:pt idx="638">
                  <c:v>4.7200072993291542E-2</c:v>
                </c:pt>
                <c:pt idx="639">
                  <c:v>4.865063260513125E-2</c:v>
                </c:pt>
                <c:pt idx="640">
                  <c:v>5.4108888085465878E-2</c:v>
                </c:pt>
                <c:pt idx="641">
                  <c:v>4.901000730751548E-2</c:v>
                </c:pt>
                <c:pt idx="642">
                  <c:v>4.904079075640766E-2</c:v>
                </c:pt>
                <c:pt idx="643">
                  <c:v>4.9056182484491728E-2</c:v>
                </c:pt>
                <c:pt idx="644">
                  <c:v>4.9369382002623752E-2</c:v>
                </c:pt>
                <c:pt idx="645">
                  <c:v>4.8086965944094118E-2</c:v>
                </c:pt>
                <c:pt idx="646">
                  <c:v>4.7949605846952181E-2</c:v>
                </c:pt>
                <c:pt idx="647">
                  <c:v>4.8125445260666311E-2</c:v>
                </c:pt>
                <c:pt idx="648">
                  <c:v>4.5995781030796934E-2</c:v>
                </c:pt>
                <c:pt idx="649">
                  <c:v>4.9995781031611841E-2</c:v>
                </c:pt>
                <c:pt idx="650">
                  <c:v>4.7301284677814692E-2</c:v>
                </c:pt>
                <c:pt idx="651">
                  <c:v>5.2057347937079612E-2</c:v>
                </c:pt>
                <c:pt idx="652">
                  <c:v>4.5774931881169323E-2</c:v>
                </c:pt>
                <c:pt idx="653">
                  <c:v>5.2774931886233389E-2</c:v>
                </c:pt>
                <c:pt idx="654">
                  <c:v>4.7507907547696959E-2</c:v>
                </c:pt>
                <c:pt idx="655">
                  <c:v>4.6943075431045145E-2</c:v>
                </c:pt>
                <c:pt idx="656">
                  <c:v>4.8676051104848739E-2</c:v>
                </c:pt>
                <c:pt idx="657">
                  <c:v>4.9600257909332868E-2</c:v>
                </c:pt>
                <c:pt idx="658">
                  <c:v>4.921126521367114E-2</c:v>
                </c:pt>
                <c:pt idx="659">
                  <c:v>5.0226656938320957E-2</c:v>
                </c:pt>
                <c:pt idx="660">
                  <c:v>5.2806880783464294E-2</c:v>
                </c:pt>
                <c:pt idx="661">
                  <c:v>4.7708000005513895E-2</c:v>
                </c:pt>
                <c:pt idx="662">
                  <c:v>5.014316789311124E-2</c:v>
                </c:pt>
                <c:pt idx="663">
                  <c:v>5.2440975676290691E-2</c:v>
                </c:pt>
                <c:pt idx="664">
                  <c:v>4.8601423361105844E-2</c:v>
                </c:pt>
                <c:pt idx="665">
                  <c:v>5.2769566922506783E-2</c:v>
                </c:pt>
                <c:pt idx="666">
                  <c:v>4.4647598544543143E-2</c:v>
                </c:pt>
                <c:pt idx="667">
                  <c:v>5.0662990273849573E-2</c:v>
                </c:pt>
                <c:pt idx="668">
                  <c:v>5.0426749403413851E-2</c:v>
                </c:pt>
                <c:pt idx="669">
                  <c:v>4.7083931880479213E-2</c:v>
                </c:pt>
                <c:pt idx="670">
                  <c:v>4.8083931884320918E-2</c:v>
                </c:pt>
                <c:pt idx="671">
                  <c:v>5.4397131389123388E-2</c:v>
                </c:pt>
                <c:pt idx="672">
                  <c:v>4.9114715337054804E-2</c:v>
                </c:pt>
                <c:pt idx="673">
                  <c:v>4.6160890517057851E-2</c:v>
                </c:pt>
                <c:pt idx="674">
                  <c:v>4.8160890517465305E-2</c:v>
                </c:pt>
                <c:pt idx="675">
                  <c:v>4.7733418497955427E-2</c:v>
                </c:pt>
                <c:pt idx="676">
                  <c:v>4.6344425798451994E-2</c:v>
                </c:pt>
                <c:pt idx="677">
                  <c:v>4.506200973992236E-2</c:v>
                </c:pt>
                <c:pt idx="678">
                  <c:v>4.703784915182041E-2</c:v>
                </c:pt>
                <c:pt idx="679">
                  <c:v>4.9137849156977609E-2</c:v>
                </c:pt>
                <c:pt idx="680">
                  <c:v>5.7437849151028786E-2</c:v>
                </c:pt>
                <c:pt idx="681">
                  <c:v>4.8138968377315905E-2</c:v>
                </c:pt>
                <c:pt idx="682">
                  <c:v>5.5162055970868096E-2</c:v>
                </c:pt>
                <c:pt idx="683">
                  <c:v>5.0925815092341509E-2</c:v>
                </c:pt>
                <c:pt idx="684">
                  <c:v>5.1811542587529402E-2</c:v>
                </c:pt>
                <c:pt idx="685">
                  <c:v>4.9277493926638272E-2</c:v>
                </c:pt>
                <c:pt idx="686">
                  <c:v>4.5857717770559248E-2</c:v>
                </c:pt>
                <c:pt idx="687">
                  <c:v>4.8170917281822767E-2</c:v>
                </c:pt>
                <c:pt idx="688">
                  <c:v>4.1606085163948592E-2</c:v>
                </c:pt>
                <c:pt idx="689">
                  <c:v>4.260608516051434E-2</c:v>
                </c:pt>
                <c:pt idx="690">
                  <c:v>4.4606085160921793E-2</c:v>
                </c:pt>
                <c:pt idx="691">
                  <c:v>4.5606085164763499E-2</c:v>
                </c:pt>
                <c:pt idx="692">
                  <c:v>4.6606085161329247E-2</c:v>
                </c:pt>
                <c:pt idx="693">
                  <c:v>4.5919284682895523E-2</c:v>
                </c:pt>
                <c:pt idx="694">
                  <c:v>4.5636868620931637E-2</c:v>
                </c:pt>
                <c:pt idx="695">
                  <c:v>4.296545986289857E-2</c:v>
                </c:pt>
                <c:pt idx="696">
                  <c:v>4.6965459863713477E-2</c:v>
                </c:pt>
                <c:pt idx="697">
                  <c:v>4.3042418496042956E-2</c:v>
                </c:pt>
                <c:pt idx="698">
                  <c:v>4.3798481761768926E-2</c:v>
                </c:pt>
                <c:pt idx="702">
                  <c:v>4.2975486627256032E-2</c:v>
                </c:pt>
                <c:pt idx="703">
                  <c:v>4.3700766429537907E-2</c:v>
                </c:pt>
                <c:pt idx="704">
                  <c:v>4.3868909982847981E-2</c:v>
                </c:pt>
                <c:pt idx="706">
                  <c:v>4.2067836991918739E-2</c:v>
                </c:pt>
                <c:pt idx="707">
                  <c:v>3.8854683705721982E-2</c:v>
                </c:pt>
                <c:pt idx="708">
                  <c:v>4.3038218987931032E-2</c:v>
                </c:pt>
                <c:pt idx="709">
                  <c:v>4.1755802929401398E-2</c:v>
                </c:pt>
                <c:pt idx="710">
                  <c:v>4.4755802933650557E-2</c:v>
                </c:pt>
                <c:pt idx="711">
                  <c:v>4.7355802933452651E-2</c:v>
                </c:pt>
                <c:pt idx="712">
                  <c:v>3.847338687046431E-2</c:v>
                </c:pt>
                <c:pt idx="714">
                  <c:v>2.866461801022524E-2</c:v>
                </c:pt>
                <c:pt idx="715">
                  <c:v>4.1645961078756955E-2</c:v>
                </c:pt>
                <c:pt idx="716">
                  <c:v>4.0383367399044801E-2</c:v>
                </c:pt>
                <c:pt idx="721">
                  <c:v>4.1270260349847376E-2</c:v>
                </c:pt>
                <c:pt idx="723">
                  <c:v>3.7614243316056672E-2</c:v>
                </c:pt>
                <c:pt idx="725">
                  <c:v>4.161424331687158E-2</c:v>
                </c:pt>
                <c:pt idx="727">
                  <c:v>4.2614243320713285E-2</c:v>
                </c:pt>
                <c:pt idx="729">
                  <c:v>4.7614243318093941E-2</c:v>
                </c:pt>
                <c:pt idx="731">
                  <c:v>3.6362610720971134E-2</c:v>
                </c:pt>
                <c:pt idx="735">
                  <c:v>4.3470352808071766E-2</c:v>
                </c:pt>
                <c:pt idx="739">
                  <c:v>4.6655053534777835E-2</c:v>
                </c:pt>
                <c:pt idx="753">
                  <c:v>3.2292644777044188E-2</c:v>
                </c:pt>
                <c:pt idx="755">
                  <c:v>3.7292644774424843E-2</c:v>
                </c:pt>
                <c:pt idx="756">
                  <c:v>4.8323428229195997E-2</c:v>
                </c:pt>
                <c:pt idx="763">
                  <c:v>4.1469649644568563E-2</c:v>
                </c:pt>
                <c:pt idx="779">
                  <c:v>4.4380795625329483E-2</c:v>
                </c:pt>
                <c:pt idx="790">
                  <c:v>5.4519783465366345E-2</c:v>
                </c:pt>
                <c:pt idx="791">
                  <c:v>5.4817591248138342E-2</c:v>
                </c:pt>
                <c:pt idx="800">
                  <c:v>6.2483681271260139E-2</c:v>
                </c:pt>
                <c:pt idx="803">
                  <c:v>6.6203549889905844E-2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B91-4594-98F1-B2F551507D6B}"/>
            </c:ext>
          </c:extLst>
        </c:ser>
        <c:ser>
          <c:idx val="2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1'!$F$21:$F$975</c:f>
              <c:numCache>
                <c:formatCode>General</c:formatCode>
                <c:ptCount val="955"/>
                <c:pt idx="0">
                  <c:v>-23583</c:v>
                </c:pt>
                <c:pt idx="1">
                  <c:v>-22572</c:v>
                </c:pt>
                <c:pt idx="2">
                  <c:v>-21443</c:v>
                </c:pt>
                <c:pt idx="3">
                  <c:v>-21191</c:v>
                </c:pt>
                <c:pt idx="4">
                  <c:v>-20883</c:v>
                </c:pt>
                <c:pt idx="5">
                  <c:v>-20877</c:v>
                </c:pt>
                <c:pt idx="6">
                  <c:v>-20718</c:v>
                </c:pt>
                <c:pt idx="7">
                  <c:v>-20706</c:v>
                </c:pt>
                <c:pt idx="8">
                  <c:v>-20690</c:v>
                </c:pt>
                <c:pt idx="9">
                  <c:v>-20625</c:v>
                </c:pt>
                <c:pt idx="10">
                  <c:v>-20617</c:v>
                </c:pt>
                <c:pt idx="11">
                  <c:v>-20612</c:v>
                </c:pt>
                <c:pt idx="12">
                  <c:v>-20510</c:v>
                </c:pt>
                <c:pt idx="13">
                  <c:v>-20443</c:v>
                </c:pt>
                <c:pt idx="14">
                  <c:v>-20443</c:v>
                </c:pt>
                <c:pt idx="15">
                  <c:v>-20415</c:v>
                </c:pt>
                <c:pt idx="16">
                  <c:v>-20374</c:v>
                </c:pt>
                <c:pt idx="17">
                  <c:v>-20343</c:v>
                </c:pt>
                <c:pt idx="18">
                  <c:v>-20211</c:v>
                </c:pt>
                <c:pt idx="19">
                  <c:v>-20138</c:v>
                </c:pt>
                <c:pt idx="20">
                  <c:v>-20128</c:v>
                </c:pt>
                <c:pt idx="21">
                  <c:v>-20122</c:v>
                </c:pt>
                <c:pt idx="22">
                  <c:v>-20117</c:v>
                </c:pt>
                <c:pt idx="23">
                  <c:v>-20116</c:v>
                </c:pt>
                <c:pt idx="24">
                  <c:v>-20116</c:v>
                </c:pt>
                <c:pt idx="25">
                  <c:v>-20116</c:v>
                </c:pt>
                <c:pt idx="26">
                  <c:v>-20111</c:v>
                </c:pt>
                <c:pt idx="27">
                  <c:v>-20111</c:v>
                </c:pt>
                <c:pt idx="28">
                  <c:v>-20111</c:v>
                </c:pt>
                <c:pt idx="29">
                  <c:v>-20105</c:v>
                </c:pt>
                <c:pt idx="30">
                  <c:v>-20093</c:v>
                </c:pt>
                <c:pt idx="31">
                  <c:v>-20086</c:v>
                </c:pt>
                <c:pt idx="32">
                  <c:v>-20066</c:v>
                </c:pt>
                <c:pt idx="33">
                  <c:v>-20035</c:v>
                </c:pt>
                <c:pt idx="34">
                  <c:v>-20029</c:v>
                </c:pt>
                <c:pt idx="35">
                  <c:v>-20021</c:v>
                </c:pt>
                <c:pt idx="36">
                  <c:v>-20007</c:v>
                </c:pt>
                <c:pt idx="37">
                  <c:v>-20004</c:v>
                </c:pt>
                <c:pt idx="38">
                  <c:v>-19979</c:v>
                </c:pt>
                <c:pt idx="39">
                  <c:v>-19977</c:v>
                </c:pt>
                <c:pt idx="40">
                  <c:v>-19976</c:v>
                </c:pt>
                <c:pt idx="41">
                  <c:v>-19973</c:v>
                </c:pt>
                <c:pt idx="42">
                  <c:v>-19953</c:v>
                </c:pt>
                <c:pt idx="43">
                  <c:v>-19739</c:v>
                </c:pt>
                <c:pt idx="44">
                  <c:v>-19728</c:v>
                </c:pt>
                <c:pt idx="45">
                  <c:v>-19714</c:v>
                </c:pt>
                <c:pt idx="46">
                  <c:v>-19703</c:v>
                </c:pt>
                <c:pt idx="47">
                  <c:v>-19692</c:v>
                </c:pt>
                <c:pt idx="48">
                  <c:v>-19669</c:v>
                </c:pt>
                <c:pt idx="49">
                  <c:v>-19658</c:v>
                </c:pt>
                <c:pt idx="50">
                  <c:v>-19652</c:v>
                </c:pt>
                <c:pt idx="51">
                  <c:v>-19632</c:v>
                </c:pt>
                <c:pt idx="52">
                  <c:v>-19607</c:v>
                </c:pt>
                <c:pt idx="53">
                  <c:v>-19590</c:v>
                </c:pt>
                <c:pt idx="54">
                  <c:v>-19563</c:v>
                </c:pt>
                <c:pt idx="55">
                  <c:v>-19506</c:v>
                </c:pt>
                <c:pt idx="56">
                  <c:v>-19476</c:v>
                </c:pt>
                <c:pt idx="57">
                  <c:v>-19420</c:v>
                </c:pt>
                <c:pt idx="58">
                  <c:v>-19356</c:v>
                </c:pt>
                <c:pt idx="59">
                  <c:v>-19350</c:v>
                </c:pt>
                <c:pt idx="60">
                  <c:v>-19347</c:v>
                </c:pt>
                <c:pt idx="61">
                  <c:v>-19308</c:v>
                </c:pt>
                <c:pt idx="62">
                  <c:v>-19305</c:v>
                </c:pt>
                <c:pt idx="63">
                  <c:v>-19297</c:v>
                </c:pt>
                <c:pt idx="64">
                  <c:v>-19288</c:v>
                </c:pt>
                <c:pt idx="65">
                  <c:v>-19283</c:v>
                </c:pt>
                <c:pt idx="66">
                  <c:v>-19252</c:v>
                </c:pt>
                <c:pt idx="67">
                  <c:v>-19249</c:v>
                </c:pt>
                <c:pt idx="68">
                  <c:v>-19199</c:v>
                </c:pt>
                <c:pt idx="69">
                  <c:v>-19199</c:v>
                </c:pt>
                <c:pt idx="70">
                  <c:v>-19188</c:v>
                </c:pt>
                <c:pt idx="71">
                  <c:v>-19171</c:v>
                </c:pt>
                <c:pt idx="72">
                  <c:v>-19168</c:v>
                </c:pt>
                <c:pt idx="73">
                  <c:v>-19157</c:v>
                </c:pt>
                <c:pt idx="74">
                  <c:v>-19157</c:v>
                </c:pt>
                <c:pt idx="75">
                  <c:v>-19135</c:v>
                </c:pt>
                <c:pt idx="76">
                  <c:v>-19115</c:v>
                </c:pt>
                <c:pt idx="77">
                  <c:v>-19093</c:v>
                </c:pt>
                <c:pt idx="78">
                  <c:v>-19051</c:v>
                </c:pt>
                <c:pt idx="79">
                  <c:v>-19045</c:v>
                </c:pt>
                <c:pt idx="80">
                  <c:v>-19006</c:v>
                </c:pt>
                <c:pt idx="81">
                  <c:v>-18989</c:v>
                </c:pt>
                <c:pt idx="82">
                  <c:v>-18978</c:v>
                </c:pt>
                <c:pt idx="83">
                  <c:v>-18958</c:v>
                </c:pt>
                <c:pt idx="84">
                  <c:v>-18955</c:v>
                </c:pt>
                <c:pt idx="85">
                  <c:v>-18941</c:v>
                </c:pt>
                <c:pt idx="86">
                  <c:v>-18936</c:v>
                </c:pt>
                <c:pt idx="87">
                  <c:v>-18933</c:v>
                </c:pt>
                <c:pt idx="88">
                  <c:v>-18919</c:v>
                </c:pt>
                <c:pt idx="89">
                  <c:v>-18914</c:v>
                </c:pt>
                <c:pt idx="90">
                  <c:v>-18911</c:v>
                </c:pt>
                <c:pt idx="91">
                  <c:v>-18905</c:v>
                </c:pt>
                <c:pt idx="92">
                  <c:v>-18900</c:v>
                </c:pt>
                <c:pt idx="93">
                  <c:v>-18899</c:v>
                </c:pt>
                <c:pt idx="94">
                  <c:v>-18894</c:v>
                </c:pt>
                <c:pt idx="95">
                  <c:v>-18889</c:v>
                </c:pt>
                <c:pt idx="96">
                  <c:v>-18802</c:v>
                </c:pt>
                <c:pt idx="97">
                  <c:v>-18762</c:v>
                </c:pt>
                <c:pt idx="98">
                  <c:v>-18760</c:v>
                </c:pt>
                <c:pt idx="99">
                  <c:v>-18751</c:v>
                </c:pt>
                <c:pt idx="100">
                  <c:v>-18746</c:v>
                </c:pt>
                <c:pt idx="101">
                  <c:v>-18740</c:v>
                </c:pt>
                <c:pt idx="102">
                  <c:v>-18732</c:v>
                </c:pt>
                <c:pt idx="103">
                  <c:v>-18726</c:v>
                </c:pt>
                <c:pt idx="104">
                  <c:v>-18715</c:v>
                </c:pt>
                <c:pt idx="105">
                  <c:v>-18673</c:v>
                </c:pt>
                <c:pt idx="106">
                  <c:v>-18653</c:v>
                </c:pt>
                <c:pt idx="107">
                  <c:v>-18647</c:v>
                </c:pt>
                <c:pt idx="108">
                  <c:v>-18642</c:v>
                </c:pt>
                <c:pt idx="109">
                  <c:v>-18634</c:v>
                </c:pt>
                <c:pt idx="110">
                  <c:v>-18634</c:v>
                </c:pt>
                <c:pt idx="111">
                  <c:v>-18625</c:v>
                </c:pt>
                <c:pt idx="112">
                  <c:v>-18612</c:v>
                </c:pt>
                <c:pt idx="113">
                  <c:v>-18611</c:v>
                </c:pt>
                <c:pt idx="114">
                  <c:v>-18594</c:v>
                </c:pt>
                <c:pt idx="115">
                  <c:v>-18588</c:v>
                </c:pt>
                <c:pt idx="116">
                  <c:v>-18580</c:v>
                </c:pt>
                <c:pt idx="117">
                  <c:v>-18544</c:v>
                </c:pt>
                <c:pt idx="118">
                  <c:v>-18507</c:v>
                </c:pt>
                <c:pt idx="119">
                  <c:v>-18504</c:v>
                </c:pt>
                <c:pt idx="120">
                  <c:v>-18502</c:v>
                </c:pt>
                <c:pt idx="121">
                  <c:v>-18499</c:v>
                </c:pt>
                <c:pt idx="122">
                  <c:v>-18485</c:v>
                </c:pt>
                <c:pt idx="123">
                  <c:v>-18418</c:v>
                </c:pt>
                <c:pt idx="124">
                  <c:v>-18399</c:v>
                </c:pt>
                <c:pt idx="125">
                  <c:v>-18068</c:v>
                </c:pt>
                <c:pt idx="126">
                  <c:v>-18018</c:v>
                </c:pt>
                <c:pt idx="127">
                  <c:v>-18018</c:v>
                </c:pt>
                <c:pt idx="128">
                  <c:v>-17965</c:v>
                </c:pt>
                <c:pt idx="129">
                  <c:v>-17940</c:v>
                </c:pt>
                <c:pt idx="130">
                  <c:v>-17929</c:v>
                </c:pt>
                <c:pt idx="131">
                  <c:v>-17811</c:v>
                </c:pt>
                <c:pt idx="132">
                  <c:v>-17806</c:v>
                </c:pt>
                <c:pt idx="133">
                  <c:v>-17607</c:v>
                </c:pt>
                <c:pt idx="134">
                  <c:v>-17308</c:v>
                </c:pt>
                <c:pt idx="135">
                  <c:v>-17305</c:v>
                </c:pt>
                <c:pt idx="136">
                  <c:v>-17125</c:v>
                </c:pt>
                <c:pt idx="137">
                  <c:v>-16893</c:v>
                </c:pt>
                <c:pt idx="138">
                  <c:v>-16835</c:v>
                </c:pt>
                <c:pt idx="139">
                  <c:v>-16217</c:v>
                </c:pt>
                <c:pt idx="140">
                  <c:v>-16214</c:v>
                </c:pt>
                <c:pt idx="141">
                  <c:v>-16153</c:v>
                </c:pt>
                <c:pt idx="142">
                  <c:v>-15691</c:v>
                </c:pt>
                <c:pt idx="143">
                  <c:v>-15688</c:v>
                </c:pt>
                <c:pt idx="144">
                  <c:v>-15674</c:v>
                </c:pt>
                <c:pt idx="145">
                  <c:v>-15666</c:v>
                </c:pt>
                <c:pt idx="146">
                  <c:v>-15663</c:v>
                </c:pt>
                <c:pt idx="147">
                  <c:v>-15162</c:v>
                </c:pt>
                <c:pt idx="148">
                  <c:v>-15151</c:v>
                </c:pt>
                <c:pt idx="149">
                  <c:v>-14734</c:v>
                </c:pt>
                <c:pt idx="150">
                  <c:v>-14544</c:v>
                </c:pt>
                <c:pt idx="151">
                  <c:v>-14057</c:v>
                </c:pt>
                <c:pt idx="152">
                  <c:v>-13903</c:v>
                </c:pt>
                <c:pt idx="153">
                  <c:v>-13755</c:v>
                </c:pt>
                <c:pt idx="154">
                  <c:v>-13198</c:v>
                </c:pt>
                <c:pt idx="155">
                  <c:v>-12711</c:v>
                </c:pt>
                <c:pt idx="156">
                  <c:v>-12700</c:v>
                </c:pt>
                <c:pt idx="157">
                  <c:v>-12196</c:v>
                </c:pt>
                <c:pt idx="158">
                  <c:v>-12166</c:v>
                </c:pt>
                <c:pt idx="159">
                  <c:v>-12152</c:v>
                </c:pt>
                <c:pt idx="160">
                  <c:v>-12053</c:v>
                </c:pt>
                <c:pt idx="161">
                  <c:v>-11651</c:v>
                </c:pt>
                <c:pt idx="162">
                  <c:v>-11080</c:v>
                </c:pt>
                <c:pt idx="163">
                  <c:v>-10624</c:v>
                </c:pt>
                <c:pt idx="164">
                  <c:v>-10621</c:v>
                </c:pt>
                <c:pt idx="165">
                  <c:v>-10602</c:v>
                </c:pt>
                <c:pt idx="166">
                  <c:v>-10596</c:v>
                </c:pt>
                <c:pt idx="167">
                  <c:v>-10585</c:v>
                </c:pt>
                <c:pt idx="168">
                  <c:v>-10582</c:v>
                </c:pt>
                <c:pt idx="169">
                  <c:v>-10577</c:v>
                </c:pt>
                <c:pt idx="170">
                  <c:v>-10563</c:v>
                </c:pt>
                <c:pt idx="171">
                  <c:v>-10562</c:v>
                </c:pt>
                <c:pt idx="172">
                  <c:v>-10059</c:v>
                </c:pt>
                <c:pt idx="173">
                  <c:v>-10053</c:v>
                </c:pt>
                <c:pt idx="174">
                  <c:v>-9824</c:v>
                </c:pt>
                <c:pt idx="175">
                  <c:v>-9818</c:v>
                </c:pt>
                <c:pt idx="176">
                  <c:v>-9799</c:v>
                </c:pt>
                <c:pt idx="177">
                  <c:v>-9796</c:v>
                </c:pt>
                <c:pt idx="178">
                  <c:v>-7966</c:v>
                </c:pt>
                <c:pt idx="179">
                  <c:v>-7907</c:v>
                </c:pt>
                <c:pt idx="180">
                  <c:v>-7865</c:v>
                </c:pt>
                <c:pt idx="181">
                  <c:v>-7818</c:v>
                </c:pt>
                <c:pt idx="182">
                  <c:v>-7731</c:v>
                </c:pt>
                <c:pt idx="183">
                  <c:v>-7714</c:v>
                </c:pt>
                <c:pt idx="184">
                  <c:v>-7711</c:v>
                </c:pt>
                <c:pt idx="185">
                  <c:v>-7686</c:v>
                </c:pt>
                <c:pt idx="186">
                  <c:v>-7644</c:v>
                </c:pt>
                <c:pt idx="187">
                  <c:v>-7608</c:v>
                </c:pt>
                <c:pt idx="188">
                  <c:v>-7599</c:v>
                </c:pt>
                <c:pt idx="189">
                  <c:v>-7451</c:v>
                </c:pt>
                <c:pt idx="190">
                  <c:v>-7272</c:v>
                </c:pt>
                <c:pt idx="191">
                  <c:v>-7146</c:v>
                </c:pt>
                <c:pt idx="192">
                  <c:v>-7079</c:v>
                </c:pt>
                <c:pt idx="193">
                  <c:v>-7051</c:v>
                </c:pt>
                <c:pt idx="194">
                  <c:v>-6858</c:v>
                </c:pt>
                <c:pt idx="195">
                  <c:v>-6637</c:v>
                </c:pt>
                <c:pt idx="196">
                  <c:v>-6511</c:v>
                </c:pt>
                <c:pt idx="197">
                  <c:v>-6373</c:v>
                </c:pt>
                <c:pt idx="198">
                  <c:v>-6010</c:v>
                </c:pt>
                <c:pt idx="199">
                  <c:v>-5996</c:v>
                </c:pt>
                <c:pt idx="200">
                  <c:v>-5988</c:v>
                </c:pt>
                <c:pt idx="201">
                  <c:v>-5971</c:v>
                </c:pt>
                <c:pt idx="202">
                  <c:v>-5898</c:v>
                </c:pt>
                <c:pt idx="203">
                  <c:v>-5736</c:v>
                </c:pt>
                <c:pt idx="204">
                  <c:v>-5714</c:v>
                </c:pt>
                <c:pt idx="205">
                  <c:v>-5700</c:v>
                </c:pt>
                <c:pt idx="206">
                  <c:v>-5616</c:v>
                </c:pt>
                <c:pt idx="207">
                  <c:v>-5576</c:v>
                </c:pt>
                <c:pt idx="208">
                  <c:v>-5490</c:v>
                </c:pt>
                <c:pt idx="209">
                  <c:v>-5490</c:v>
                </c:pt>
                <c:pt idx="210">
                  <c:v>-5487</c:v>
                </c:pt>
                <c:pt idx="211">
                  <c:v>-5487</c:v>
                </c:pt>
                <c:pt idx="212">
                  <c:v>-5473</c:v>
                </c:pt>
                <c:pt idx="213">
                  <c:v>-5473</c:v>
                </c:pt>
                <c:pt idx="214">
                  <c:v>-5470</c:v>
                </c:pt>
                <c:pt idx="215">
                  <c:v>-5470</c:v>
                </c:pt>
                <c:pt idx="216">
                  <c:v>-5467</c:v>
                </c:pt>
                <c:pt idx="217">
                  <c:v>-5465</c:v>
                </c:pt>
                <c:pt idx="218">
                  <c:v>-5465</c:v>
                </c:pt>
                <c:pt idx="219">
                  <c:v>-5454</c:v>
                </c:pt>
                <c:pt idx="220">
                  <c:v>-5454</c:v>
                </c:pt>
                <c:pt idx="221">
                  <c:v>-5442</c:v>
                </c:pt>
                <c:pt idx="222">
                  <c:v>-5037</c:v>
                </c:pt>
                <c:pt idx="223">
                  <c:v>-4639</c:v>
                </c:pt>
                <c:pt idx="224">
                  <c:v>-4639</c:v>
                </c:pt>
                <c:pt idx="225">
                  <c:v>-4639</c:v>
                </c:pt>
                <c:pt idx="226">
                  <c:v>-4589</c:v>
                </c:pt>
                <c:pt idx="227">
                  <c:v>-4589</c:v>
                </c:pt>
                <c:pt idx="228">
                  <c:v>-4581</c:v>
                </c:pt>
                <c:pt idx="229">
                  <c:v>-4553</c:v>
                </c:pt>
                <c:pt idx="230">
                  <c:v>-4553</c:v>
                </c:pt>
                <c:pt idx="231">
                  <c:v>-4511</c:v>
                </c:pt>
                <c:pt idx="232">
                  <c:v>-4511</c:v>
                </c:pt>
                <c:pt idx="233">
                  <c:v>-4511</c:v>
                </c:pt>
                <c:pt idx="234">
                  <c:v>-4407</c:v>
                </c:pt>
                <c:pt idx="235">
                  <c:v>-4407</c:v>
                </c:pt>
                <c:pt idx="236">
                  <c:v>-4385</c:v>
                </c:pt>
                <c:pt idx="237">
                  <c:v>-4385</c:v>
                </c:pt>
                <c:pt idx="238">
                  <c:v>-4150</c:v>
                </c:pt>
                <c:pt idx="239">
                  <c:v>-4147</c:v>
                </c:pt>
                <c:pt idx="240">
                  <c:v>-4147</c:v>
                </c:pt>
                <c:pt idx="241">
                  <c:v>-4147</c:v>
                </c:pt>
                <c:pt idx="242">
                  <c:v>-3940</c:v>
                </c:pt>
                <c:pt idx="243">
                  <c:v>-3870</c:v>
                </c:pt>
                <c:pt idx="244">
                  <c:v>-3839</c:v>
                </c:pt>
                <c:pt idx="245">
                  <c:v>-3747</c:v>
                </c:pt>
                <c:pt idx="246">
                  <c:v>-3590</c:v>
                </c:pt>
                <c:pt idx="247">
                  <c:v>-3402</c:v>
                </c:pt>
                <c:pt idx="248">
                  <c:v>-3377</c:v>
                </c:pt>
                <c:pt idx="249">
                  <c:v>-3361</c:v>
                </c:pt>
                <c:pt idx="250">
                  <c:v>-3360</c:v>
                </c:pt>
                <c:pt idx="251">
                  <c:v>-3358</c:v>
                </c:pt>
                <c:pt idx="252">
                  <c:v>-3349</c:v>
                </c:pt>
                <c:pt idx="253">
                  <c:v>-3346</c:v>
                </c:pt>
                <c:pt idx="254">
                  <c:v>-3345.5</c:v>
                </c:pt>
                <c:pt idx="255">
                  <c:v>-3341</c:v>
                </c:pt>
                <c:pt idx="256">
                  <c:v>-3335</c:v>
                </c:pt>
                <c:pt idx="257">
                  <c:v>-3333</c:v>
                </c:pt>
                <c:pt idx="258">
                  <c:v>-3324</c:v>
                </c:pt>
                <c:pt idx="259">
                  <c:v>-3274</c:v>
                </c:pt>
                <c:pt idx="260">
                  <c:v>-3251</c:v>
                </c:pt>
                <c:pt idx="261">
                  <c:v>-3212</c:v>
                </c:pt>
                <c:pt idx="262">
                  <c:v>-3210</c:v>
                </c:pt>
                <c:pt idx="263">
                  <c:v>-3173</c:v>
                </c:pt>
                <c:pt idx="264">
                  <c:v>-3167</c:v>
                </c:pt>
                <c:pt idx="265">
                  <c:v>-3167</c:v>
                </c:pt>
                <c:pt idx="266">
                  <c:v>-3145</c:v>
                </c:pt>
                <c:pt idx="267">
                  <c:v>-3142</c:v>
                </c:pt>
                <c:pt idx="268">
                  <c:v>-3126</c:v>
                </c:pt>
                <c:pt idx="269">
                  <c:v>-3126</c:v>
                </c:pt>
                <c:pt idx="270">
                  <c:v>-3126</c:v>
                </c:pt>
                <c:pt idx="271">
                  <c:v>-3114</c:v>
                </c:pt>
                <c:pt idx="272">
                  <c:v>-3100</c:v>
                </c:pt>
                <c:pt idx="273">
                  <c:v>-3098</c:v>
                </c:pt>
                <c:pt idx="274">
                  <c:v>-3097</c:v>
                </c:pt>
                <c:pt idx="275">
                  <c:v>-3094</c:v>
                </c:pt>
                <c:pt idx="276">
                  <c:v>-3083</c:v>
                </c:pt>
                <c:pt idx="277">
                  <c:v>-3078</c:v>
                </c:pt>
                <c:pt idx="278">
                  <c:v>-3059.5</c:v>
                </c:pt>
                <c:pt idx="279">
                  <c:v>-3017</c:v>
                </c:pt>
                <c:pt idx="280">
                  <c:v>-3017</c:v>
                </c:pt>
                <c:pt idx="281">
                  <c:v>-3017</c:v>
                </c:pt>
                <c:pt idx="282">
                  <c:v>-2924</c:v>
                </c:pt>
                <c:pt idx="283">
                  <c:v>-2924</c:v>
                </c:pt>
                <c:pt idx="284">
                  <c:v>-2921</c:v>
                </c:pt>
                <c:pt idx="285">
                  <c:v>-2919</c:v>
                </c:pt>
                <c:pt idx="286">
                  <c:v>-2894</c:v>
                </c:pt>
                <c:pt idx="287">
                  <c:v>-2868</c:v>
                </c:pt>
                <c:pt idx="288">
                  <c:v>-2865</c:v>
                </c:pt>
                <c:pt idx="289">
                  <c:v>-2860</c:v>
                </c:pt>
                <c:pt idx="290">
                  <c:v>-2821</c:v>
                </c:pt>
                <c:pt idx="291">
                  <c:v>-2819</c:v>
                </c:pt>
                <c:pt idx="292">
                  <c:v>-2818</c:v>
                </c:pt>
                <c:pt idx="293">
                  <c:v>-2809</c:v>
                </c:pt>
                <c:pt idx="294">
                  <c:v>-2793</c:v>
                </c:pt>
                <c:pt idx="295">
                  <c:v>-2790</c:v>
                </c:pt>
                <c:pt idx="296">
                  <c:v>-2790</c:v>
                </c:pt>
                <c:pt idx="297">
                  <c:v>-2790</c:v>
                </c:pt>
                <c:pt idx="298">
                  <c:v>-2790</c:v>
                </c:pt>
                <c:pt idx="299">
                  <c:v>-2753</c:v>
                </c:pt>
                <c:pt idx="300">
                  <c:v>-2725</c:v>
                </c:pt>
                <c:pt idx="301">
                  <c:v>-2647</c:v>
                </c:pt>
                <c:pt idx="302">
                  <c:v>-2644</c:v>
                </c:pt>
                <c:pt idx="303">
                  <c:v>-2638</c:v>
                </c:pt>
                <c:pt idx="304">
                  <c:v>-2616</c:v>
                </c:pt>
                <c:pt idx="305">
                  <c:v>-2616</c:v>
                </c:pt>
                <c:pt idx="306">
                  <c:v>-2616</c:v>
                </c:pt>
                <c:pt idx="307">
                  <c:v>-2616</c:v>
                </c:pt>
                <c:pt idx="308">
                  <c:v>-2613</c:v>
                </c:pt>
                <c:pt idx="309">
                  <c:v>-2605</c:v>
                </c:pt>
                <c:pt idx="310">
                  <c:v>-2605</c:v>
                </c:pt>
                <c:pt idx="311">
                  <c:v>-2605</c:v>
                </c:pt>
                <c:pt idx="312">
                  <c:v>-2577</c:v>
                </c:pt>
                <c:pt idx="313">
                  <c:v>-2550</c:v>
                </c:pt>
                <c:pt idx="314">
                  <c:v>-2527</c:v>
                </c:pt>
                <c:pt idx="315">
                  <c:v>-2513</c:v>
                </c:pt>
                <c:pt idx="316">
                  <c:v>-2512.5</c:v>
                </c:pt>
                <c:pt idx="317">
                  <c:v>-2496</c:v>
                </c:pt>
                <c:pt idx="318">
                  <c:v>-2494</c:v>
                </c:pt>
                <c:pt idx="319">
                  <c:v>-2491</c:v>
                </c:pt>
                <c:pt idx="320">
                  <c:v>-2485</c:v>
                </c:pt>
                <c:pt idx="321">
                  <c:v>-2468</c:v>
                </c:pt>
                <c:pt idx="322">
                  <c:v>-2454</c:v>
                </c:pt>
                <c:pt idx="323">
                  <c:v>-2452</c:v>
                </c:pt>
                <c:pt idx="324">
                  <c:v>-2426</c:v>
                </c:pt>
                <c:pt idx="325">
                  <c:v>-2407</c:v>
                </c:pt>
                <c:pt idx="326">
                  <c:v>-2323</c:v>
                </c:pt>
                <c:pt idx="327">
                  <c:v>-2281</c:v>
                </c:pt>
                <c:pt idx="328">
                  <c:v>-2252</c:v>
                </c:pt>
                <c:pt idx="329">
                  <c:v>-2241</c:v>
                </c:pt>
                <c:pt idx="330">
                  <c:v>-2189</c:v>
                </c:pt>
                <c:pt idx="331">
                  <c:v>-2189</c:v>
                </c:pt>
                <c:pt idx="332">
                  <c:v>-2189</c:v>
                </c:pt>
                <c:pt idx="333">
                  <c:v>-2096</c:v>
                </c:pt>
                <c:pt idx="334">
                  <c:v>-2074</c:v>
                </c:pt>
                <c:pt idx="335">
                  <c:v>-2074</c:v>
                </c:pt>
                <c:pt idx="336">
                  <c:v>-2043</c:v>
                </c:pt>
                <c:pt idx="337">
                  <c:v>-2043</c:v>
                </c:pt>
                <c:pt idx="338">
                  <c:v>-2012</c:v>
                </c:pt>
                <c:pt idx="339">
                  <c:v>-1948</c:v>
                </c:pt>
                <c:pt idx="340">
                  <c:v>-1945</c:v>
                </c:pt>
                <c:pt idx="341">
                  <c:v>-1830</c:v>
                </c:pt>
                <c:pt idx="342">
                  <c:v>-1797</c:v>
                </c:pt>
                <c:pt idx="343">
                  <c:v>-1794</c:v>
                </c:pt>
                <c:pt idx="344">
                  <c:v>-1780</c:v>
                </c:pt>
                <c:pt idx="345">
                  <c:v>-1769</c:v>
                </c:pt>
                <c:pt idx="346">
                  <c:v>-1741</c:v>
                </c:pt>
                <c:pt idx="347">
                  <c:v>-1724</c:v>
                </c:pt>
                <c:pt idx="348">
                  <c:v>-1724</c:v>
                </c:pt>
                <c:pt idx="349">
                  <c:v>-1724</c:v>
                </c:pt>
                <c:pt idx="350">
                  <c:v>-1724</c:v>
                </c:pt>
                <c:pt idx="351">
                  <c:v>-1724</c:v>
                </c:pt>
                <c:pt idx="352">
                  <c:v>-1674</c:v>
                </c:pt>
                <c:pt idx="353">
                  <c:v>-1649</c:v>
                </c:pt>
                <c:pt idx="354">
                  <c:v>-1638</c:v>
                </c:pt>
                <c:pt idx="355">
                  <c:v>-1581</c:v>
                </c:pt>
                <c:pt idx="356">
                  <c:v>-1570</c:v>
                </c:pt>
                <c:pt idx="357">
                  <c:v>-1474</c:v>
                </c:pt>
                <c:pt idx="358">
                  <c:v>-1344</c:v>
                </c:pt>
                <c:pt idx="359">
                  <c:v>-1338</c:v>
                </c:pt>
                <c:pt idx="360">
                  <c:v>-1330</c:v>
                </c:pt>
                <c:pt idx="361">
                  <c:v>-1319</c:v>
                </c:pt>
                <c:pt idx="362">
                  <c:v>-1313</c:v>
                </c:pt>
                <c:pt idx="363">
                  <c:v>-1215</c:v>
                </c:pt>
                <c:pt idx="364">
                  <c:v>-1205</c:v>
                </c:pt>
                <c:pt idx="365">
                  <c:v>-1201</c:v>
                </c:pt>
                <c:pt idx="366">
                  <c:v>-1176</c:v>
                </c:pt>
                <c:pt idx="367">
                  <c:v>-1109</c:v>
                </c:pt>
                <c:pt idx="368">
                  <c:v>-1050</c:v>
                </c:pt>
                <c:pt idx="369">
                  <c:v>-1016</c:v>
                </c:pt>
                <c:pt idx="370">
                  <c:v>-997</c:v>
                </c:pt>
                <c:pt idx="371">
                  <c:v>-994</c:v>
                </c:pt>
                <c:pt idx="372">
                  <c:v>-988</c:v>
                </c:pt>
                <c:pt idx="373">
                  <c:v>-936</c:v>
                </c:pt>
                <c:pt idx="374">
                  <c:v>-882</c:v>
                </c:pt>
                <c:pt idx="375">
                  <c:v>-834</c:v>
                </c:pt>
                <c:pt idx="376">
                  <c:v>-820</c:v>
                </c:pt>
                <c:pt idx="377">
                  <c:v>-793</c:v>
                </c:pt>
                <c:pt idx="378">
                  <c:v>-792</c:v>
                </c:pt>
                <c:pt idx="379">
                  <c:v>-778</c:v>
                </c:pt>
                <c:pt idx="380">
                  <c:v>-776</c:v>
                </c:pt>
                <c:pt idx="381">
                  <c:v>-765</c:v>
                </c:pt>
                <c:pt idx="382">
                  <c:v>-765</c:v>
                </c:pt>
                <c:pt idx="383">
                  <c:v>-753</c:v>
                </c:pt>
                <c:pt idx="384">
                  <c:v>-733</c:v>
                </c:pt>
                <c:pt idx="385">
                  <c:v>-733</c:v>
                </c:pt>
                <c:pt idx="386">
                  <c:v>-717</c:v>
                </c:pt>
                <c:pt idx="387">
                  <c:v>-708</c:v>
                </c:pt>
                <c:pt idx="388">
                  <c:v>-706</c:v>
                </c:pt>
                <c:pt idx="389">
                  <c:v>-703</c:v>
                </c:pt>
                <c:pt idx="390">
                  <c:v>-688</c:v>
                </c:pt>
                <c:pt idx="391">
                  <c:v>-688</c:v>
                </c:pt>
                <c:pt idx="392">
                  <c:v>-680</c:v>
                </c:pt>
                <c:pt idx="393">
                  <c:v>-680</c:v>
                </c:pt>
                <c:pt idx="394">
                  <c:v>-667</c:v>
                </c:pt>
                <c:pt idx="395">
                  <c:v>-666</c:v>
                </c:pt>
                <c:pt idx="396">
                  <c:v>-658</c:v>
                </c:pt>
                <c:pt idx="397">
                  <c:v>-591</c:v>
                </c:pt>
                <c:pt idx="398">
                  <c:v>-559</c:v>
                </c:pt>
                <c:pt idx="399">
                  <c:v>-558</c:v>
                </c:pt>
                <c:pt idx="400">
                  <c:v>-532</c:v>
                </c:pt>
                <c:pt idx="401">
                  <c:v>-488</c:v>
                </c:pt>
                <c:pt idx="402">
                  <c:v>-485</c:v>
                </c:pt>
                <c:pt idx="403">
                  <c:v>-467</c:v>
                </c:pt>
                <c:pt idx="404">
                  <c:v>-467</c:v>
                </c:pt>
                <c:pt idx="405">
                  <c:v>-467</c:v>
                </c:pt>
                <c:pt idx="406">
                  <c:v>-451</c:v>
                </c:pt>
                <c:pt idx="407">
                  <c:v>-445</c:v>
                </c:pt>
                <c:pt idx="408">
                  <c:v>-443</c:v>
                </c:pt>
                <c:pt idx="409">
                  <c:v>-443</c:v>
                </c:pt>
                <c:pt idx="410">
                  <c:v>-443</c:v>
                </c:pt>
                <c:pt idx="411">
                  <c:v>-437</c:v>
                </c:pt>
                <c:pt idx="412">
                  <c:v>-415</c:v>
                </c:pt>
                <c:pt idx="413">
                  <c:v>-414</c:v>
                </c:pt>
                <c:pt idx="414">
                  <c:v>-414</c:v>
                </c:pt>
                <c:pt idx="415">
                  <c:v>-401</c:v>
                </c:pt>
                <c:pt idx="416">
                  <c:v>-400</c:v>
                </c:pt>
                <c:pt idx="417">
                  <c:v>-398</c:v>
                </c:pt>
                <c:pt idx="418">
                  <c:v>-398</c:v>
                </c:pt>
                <c:pt idx="419">
                  <c:v>-397</c:v>
                </c:pt>
                <c:pt idx="420">
                  <c:v>-387</c:v>
                </c:pt>
                <c:pt idx="421">
                  <c:v>-361</c:v>
                </c:pt>
                <c:pt idx="422">
                  <c:v>-356</c:v>
                </c:pt>
                <c:pt idx="423">
                  <c:v>-336</c:v>
                </c:pt>
                <c:pt idx="424">
                  <c:v>-252</c:v>
                </c:pt>
                <c:pt idx="425">
                  <c:v>-211</c:v>
                </c:pt>
                <c:pt idx="426">
                  <c:v>-208</c:v>
                </c:pt>
                <c:pt idx="427">
                  <c:v>-137</c:v>
                </c:pt>
                <c:pt idx="428">
                  <c:v>-129</c:v>
                </c:pt>
                <c:pt idx="429">
                  <c:v>-73</c:v>
                </c:pt>
                <c:pt idx="430">
                  <c:v>-14</c:v>
                </c:pt>
                <c:pt idx="431">
                  <c:v>-8</c:v>
                </c:pt>
                <c:pt idx="432">
                  <c:v>0</c:v>
                </c:pt>
                <c:pt idx="433">
                  <c:v>83</c:v>
                </c:pt>
                <c:pt idx="434">
                  <c:v>117</c:v>
                </c:pt>
                <c:pt idx="435">
                  <c:v>128</c:v>
                </c:pt>
                <c:pt idx="436">
                  <c:v>128</c:v>
                </c:pt>
                <c:pt idx="437">
                  <c:v>140</c:v>
                </c:pt>
                <c:pt idx="438">
                  <c:v>178</c:v>
                </c:pt>
                <c:pt idx="439">
                  <c:v>209</c:v>
                </c:pt>
                <c:pt idx="440">
                  <c:v>302</c:v>
                </c:pt>
                <c:pt idx="441">
                  <c:v>318</c:v>
                </c:pt>
                <c:pt idx="442">
                  <c:v>343</c:v>
                </c:pt>
                <c:pt idx="443">
                  <c:v>343</c:v>
                </c:pt>
                <c:pt idx="444">
                  <c:v>360</c:v>
                </c:pt>
                <c:pt idx="445">
                  <c:v>361</c:v>
                </c:pt>
                <c:pt idx="446">
                  <c:v>363</c:v>
                </c:pt>
                <c:pt idx="447">
                  <c:v>389</c:v>
                </c:pt>
                <c:pt idx="448">
                  <c:v>400</c:v>
                </c:pt>
                <c:pt idx="449">
                  <c:v>402</c:v>
                </c:pt>
                <c:pt idx="450">
                  <c:v>403</c:v>
                </c:pt>
                <c:pt idx="451">
                  <c:v>430</c:v>
                </c:pt>
                <c:pt idx="452">
                  <c:v>492</c:v>
                </c:pt>
                <c:pt idx="453">
                  <c:v>492</c:v>
                </c:pt>
                <c:pt idx="454">
                  <c:v>492</c:v>
                </c:pt>
                <c:pt idx="455">
                  <c:v>512</c:v>
                </c:pt>
                <c:pt idx="456">
                  <c:v>564</c:v>
                </c:pt>
                <c:pt idx="457">
                  <c:v>581</c:v>
                </c:pt>
                <c:pt idx="458">
                  <c:v>592</c:v>
                </c:pt>
                <c:pt idx="459">
                  <c:v>604</c:v>
                </c:pt>
                <c:pt idx="460">
                  <c:v>620</c:v>
                </c:pt>
                <c:pt idx="461">
                  <c:v>621</c:v>
                </c:pt>
                <c:pt idx="462">
                  <c:v>651</c:v>
                </c:pt>
                <c:pt idx="463">
                  <c:v>665</c:v>
                </c:pt>
                <c:pt idx="464">
                  <c:v>679</c:v>
                </c:pt>
                <c:pt idx="465">
                  <c:v>707</c:v>
                </c:pt>
                <c:pt idx="466">
                  <c:v>707</c:v>
                </c:pt>
                <c:pt idx="467">
                  <c:v>707</c:v>
                </c:pt>
                <c:pt idx="468">
                  <c:v>707</c:v>
                </c:pt>
                <c:pt idx="469">
                  <c:v>735</c:v>
                </c:pt>
                <c:pt idx="470">
                  <c:v>783</c:v>
                </c:pt>
                <c:pt idx="471">
                  <c:v>814</c:v>
                </c:pt>
                <c:pt idx="472">
                  <c:v>830</c:v>
                </c:pt>
                <c:pt idx="473">
                  <c:v>878</c:v>
                </c:pt>
                <c:pt idx="474">
                  <c:v>878</c:v>
                </c:pt>
                <c:pt idx="475">
                  <c:v>878</c:v>
                </c:pt>
                <c:pt idx="476">
                  <c:v>897</c:v>
                </c:pt>
                <c:pt idx="477">
                  <c:v>903</c:v>
                </c:pt>
                <c:pt idx="478">
                  <c:v>911</c:v>
                </c:pt>
                <c:pt idx="479">
                  <c:v>912</c:v>
                </c:pt>
                <c:pt idx="480">
                  <c:v>953</c:v>
                </c:pt>
                <c:pt idx="481">
                  <c:v>984</c:v>
                </c:pt>
                <c:pt idx="482">
                  <c:v>998</c:v>
                </c:pt>
                <c:pt idx="483">
                  <c:v>1006</c:v>
                </c:pt>
                <c:pt idx="484">
                  <c:v>1021</c:v>
                </c:pt>
                <c:pt idx="485">
                  <c:v>1102</c:v>
                </c:pt>
                <c:pt idx="486">
                  <c:v>1107</c:v>
                </c:pt>
                <c:pt idx="487">
                  <c:v>1110</c:v>
                </c:pt>
                <c:pt idx="488">
                  <c:v>1110</c:v>
                </c:pt>
                <c:pt idx="489">
                  <c:v>1110</c:v>
                </c:pt>
                <c:pt idx="490">
                  <c:v>1119</c:v>
                </c:pt>
                <c:pt idx="491">
                  <c:v>1122</c:v>
                </c:pt>
                <c:pt idx="492">
                  <c:v>1125</c:v>
                </c:pt>
                <c:pt idx="493">
                  <c:v>1146</c:v>
                </c:pt>
                <c:pt idx="494">
                  <c:v>1147</c:v>
                </c:pt>
                <c:pt idx="495">
                  <c:v>1150</c:v>
                </c:pt>
                <c:pt idx="496">
                  <c:v>1155</c:v>
                </c:pt>
                <c:pt idx="497">
                  <c:v>1163</c:v>
                </c:pt>
                <c:pt idx="498">
                  <c:v>1174</c:v>
                </c:pt>
                <c:pt idx="499">
                  <c:v>1174</c:v>
                </c:pt>
                <c:pt idx="500">
                  <c:v>1188</c:v>
                </c:pt>
                <c:pt idx="501">
                  <c:v>1191</c:v>
                </c:pt>
                <c:pt idx="502">
                  <c:v>1202</c:v>
                </c:pt>
                <c:pt idx="503">
                  <c:v>1219.5</c:v>
                </c:pt>
                <c:pt idx="504">
                  <c:v>1269</c:v>
                </c:pt>
                <c:pt idx="505">
                  <c:v>1278</c:v>
                </c:pt>
                <c:pt idx="506">
                  <c:v>1309</c:v>
                </c:pt>
                <c:pt idx="507">
                  <c:v>1339</c:v>
                </c:pt>
                <c:pt idx="508">
                  <c:v>1345</c:v>
                </c:pt>
                <c:pt idx="509">
                  <c:v>1359</c:v>
                </c:pt>
                <c:pt idx="510">
                  <c:v>1364</c:v>
                </c:pt>
                <c:pt idx="511">
                  <c:v>1365</c:v>
                </c:pt>
                <c:pt idx="512">
                  <c:v>1378</c:v>
                </c:pt>
                <c:pt idx="513">
                  <c:v>1384</c:v>
                </c:pt>
                <c:pt idx="514">
                  <c:v>1406</c:v>
                </c:pt>
                <c:pt idx="515">
                  <c:v>1437</c:v>
                </c:pt>
                <c:pt idx="516">
                  <c:v>1465</c:v>
                </c:pt>
                <c:pt idx="517">
                  <c:v>1465</c:v>
                </c:pt>
                <c:pt idx="518">
                  <c:v>1490</c:v>
                </c:pt>
                <c:pt idx="519">
                  <c:v>1521</c:v>
                </c:pt>
                <c:pt idx="520">
                  <c:v>1591</c:v>
                </c:pt>
                <c:pt idx="521">
                  <c:v>1611</c:v>
                </c:pt>
                <c:pt idx="522">
                  <c:v>1638</c:v>
                </c:pt>
                <c:pt idx="523">
                  <c:v>1641</c:v>
                </c:pt>
                <c:pt idx="524">
                  <c:v>1641</c:v>
                </c:pt>
                <c:pt idx="525">
                  <c:v>1645</c:v>
                </c:pt>
                <c:pt idx="526">
                  <c:v>1653</c:v>
                </c:pt>
                <c:pt idx="527">
                  <c:v>1745</c:v>
                </c:pt>
                <c:pt idx="528">
                  <c:v>1753</c:v>
                </c:pt>
                <c:pt idx="529">
                  <c:v>1798</c:v>
                </c:pt>
                <c:pt idx="530">
                  <c:v>1823</c:v>
                </c:pt>
                <c:pt idx="531">
                  <c:v>1860</c:v>
                </c:pt>
                <c:pt idx="532">
                  <c:v>1863</c:v>
                </c:pt>
                <c:pt idx="533">
                  <c:v>1863</c:v>
                </c:pt>
                <c:pt idx="534">
                  <c:v>1882</c:v>
                </c:pt>
                <c:pt idx="535">
                  <c:v>1885</c:v>
                </c:pt>
                <c:pt idx="536">
                  <c:v>1887</c:v>
                </c:pt>
                <c:pt idx="537">
                  <c:v>1910</c:v>
                </c:pt>
                <c:pt idx="538">
                  <c:v>1913</c:v>
                </c:pt>
                <c:pt idx="539">
                  <c:v>1947</c:v>
                </c:pt>
                <c:pt idx="540">
                  <c:v>1949</c:v>
                </c:pt>
                <c:pt idx="541">
                  <c:v>1967</c:v>
                </c:pt>
                <c:pt idx="542">
                  <c:v>1972</c:v>
                </c:pt>
                <c:pt idx="543">
                  <c:v>1983</c:v>
                </c:pt>
                <c:pt idx="544">
                  <c:v>1997</c:v>
                </c:pt>
                <c:pt idx="545">
                  <c:v>2006</c:v>
                </c:pt>
                <c:pt idx="546">
                  <c:v>2014</c:v>
                </c:pt>
                <c:pt idx="547">
                  <c:v>2030</c:v>
                </c:pt>
                <c:pt idx="548">
                  <c:v>2033</c:v>
                </c:pt>
                <c:pt idx="549">
                  <c:v>2061</c:v>
                </c:pt>
                <c:pt idx="550">
                  <c:v>2067</c:v>
                </c:pt>
                <c:pt idx="551">
                  <c:v>2081</c:v>
                </c:pt>
                <c:pt idx="552">
                  <c:v>2097</c:v>
                </c:pt>
                <c:pt idx="553">
                  <c:v>2097</c:v>
                </c:pt>
                <c:pt idx="554">
                  <c:v>2100</c:v>
                </c:pt>
                <c:pt idx="555">
                  <c:v>2139</c:v>
                </c:pt>
                <c:pt idx="556">
                  <c:v>2167</c:v>
                </c:pt>
                <c:pt idx="557">
                  <c:v>2188</c:v>
                </c:pt>
                <c:pt idx="558">
                  <c:v>2190</c:v>
                </c:pt>
                <c:pt idx="559">
                  <c:v>2207</c:v>
                </c:pt>
                <c:pt idx="560">
                  <c:v>2223</c:v>
                </c:pt>
                <c:pt idx="561">
                  <c:v>2223</c:v>
                </c:pt>
                <c:pt idx="562">
                  <c:v>2268</c:v>
                </c:pt>
                <c:pt idx="563">
                  <c:v>2280</c:v>
                </c:pt>
                <c:pt idx="564">
                  <c:v>2296</c:v>
                </c:pt>
                <c:pt idx="565">
                  <c:v>2296</c:v>
                </c:pt>
                <c:pt idx="566">
                  <c:v>2296</c:v>
                </c:pt>
                <c:pt idx="567">
                  <c:v>2335</c:v>
                </c:pt>
                <c:pt idx="568">
                  <c:v>2335</c:v>
                </c:pt>
                <c:pt idx="569">
                  <c:v>2344</c:v>
                </c:pt>
                <c:pt idx="570">
                  <c:v>2349</c:v>
                </c:pt>
                <c:pt idx="571">
                  <c:v>2402</c:v>
                </c:pt>
                <c:pt idx="572">
                  <c:v>2430</c:v>
                </c:pt>
                <c:pt idx="573">
                  <c:v>2465</c:v>
                </c:pt>
                <c:pt idx="574">
                  <c:v>2497</c:v>
                </c:pt>
                <c:pt idx="575">
                  <c:v>2534</c:v>
                </c:pt>
                <c:pt idx="576">
                  <c:v>2534</c:v>
                </c:pt>
                <c:pt idx="577">
                  <c:v>2601</c:v>
                </c:pt>
                <c:pt idx="578">
                  <c:v>2601</c:v>
                </c:pt>
                <c:pt idx="579">
                  <c:v>2604</c:v>
                </c:pt>
                <c:pt idx="580">
                  <c:v>2612</c:v>
                </c:pt>
                <c:pt idx="581">
                  <c:v>2690</c:v>
                </c:pt>
                <c:pt idx="582">
                  <c:v>2750</c:v>
                </c:pt>
                <c:pt idx="583">
                  <c:v>2755</c:v>
                </c:pt>
                <c:pt idx="584">
                  <c:v>2780</c:v>
                </c:pt>
                <c:pt idx="585">
                  <c:v>2791</c:v>
                </c:pt>
                <c:pt idx="586">
                  <c:v>2823</c:v>
                </c:pt>
                <c:pt idx="587">
                  <c:v>2836</c:v>
                </c:pt>
                <c:pt idx="588">
                  <c:v>2839</c:v>
                </c:pt>
                <c:pt idx="589">
                  <c:v>2850</c:v>
                </c:pt>
                <c:pt idx="590">
                  <c:v>2859</c:v>
                </c:pt>
                <c:pt idx="591">
                  <c:v>2934</c:v>
                </c:pt>
                <c:pt idx="592">
                  <c:v>2965</c:v>
                </c:pt>
                <c:pt idx="593">
                  <c:v>2995</c:v>
                </c:pt>
                <c:pt idx="594">
                  <c:v>3015</c:v>
                </c:pt>
                <c:pt idx="595">
                  <c:v>3057</c:v>
                </c:pt>
                <c:pt idx="596">
                  <c:v>3058</c:v>
                </c:pt>
                <c:pt idx="597">
                  <c:v>3058</c:v>
                </c:pt>
                <c:pt idx="598">
                  <c:v>3069</c:v>
                </c:pt>
                <c:pt idx="599">
                  <c:v>3138</c:v>
                </c:pt>
                <c:pt idx="600">
                  <c:v>3161</c:v>
                </c:pt>
                <c:pt idx="601">
                  <c:v>3188</c:v>
                </c:pt>
                <c:pt idx="602">
                  <c:v>3240</c:v>
                </c:pt>
                <c:pt idx="603">
                  <c:v>3275</c:v>
                </c:pt>
                <c:pt idx="604">
                  <c:v>3287</c:v>
                </c:pt>
                <c:pt idx="605">
                  <c:v>3303</c:v>
                </c:pt>
                <c:pt idx="606">
                  <c:v>3303</c:v>
                </c:pt>
                <c:pt idx="607">
                  <c:v>3317</c:v>
                </c:pt>
                <c:pt idx="608">
                  <c:v>3401</c:v>
                </c:pt>
                <c:pt idx="609">
                  <c:v>3477</c:v>
                </c:pt>
                <c:pt idx="610">
                  <c:v>3483</c:v>
                </c:pt>
                <c:pt idx="611">
                  <c:v>3533</c:v>
                </c:pt>
                <c:pt idx="612">
                  <c:v>3580</c:v>
                </c:pt>
                <c:pt idx="613">
                  <c:v>3608</c:v>
                </c:pt>
                <c:pt idx="614">
                  <c:v>3756</c:v>
                </c:pt>
                <c:pt idx="615">
                  <c:v>3821</c:v>
                </c:pt>
                <c:pt idx="616">
                  <c:v>3840</c:v>
                </c:pt>
                <c:pt idx="617">
                  <c:v>3844</c:v>
                </c:pt>
                <c:pt idx="618">
                  <c:v>3883</c:v>
                </c:pt>
                <c:pt idx="619">
                  <c:v>3919</c:v>
                </c:pt>
                <c:pt idx="620">
                  <c:v>3989</c:v>
                </c:pt>
                <c:pt idx="621">
                  <c:v>4023</c:v>
                </c:pt>
                <c:pt idx="622">
                  <c:v>4059</c:v>
                </c:pt>
                <c:pt idx="623">
                  <c:v>4095</c:v>
                </c:pt>
                <c:pt idx="624">
                  <c:v>4120</c:v>
                </c:pt>
                <c:pt idx="625">
                  <c:v>4129</c:v>
                </c:pt>
                <c:pt idx="626">
                  <c:v>4179</c:v>
                </c:pt>
                <c:pt idx="627">
                  <c:v>4199</c:v>
                </c:pt>
                <c:pt idx="628">
                  <c:v>4252</c:v>
                </c:pt>
                <c:pt idx="629">
                  <c:v>4255</c:v>
                </c:pt>
                <c:pt idx="630">
                  <c:v>4261</c:v>
                </c:pt>
                <c:pt idx="631">
                  <c:v>4325</c:v>
                </c:pt>
                <c:pt idx="632">
                  <c:v>4378</c:v>
                </c:pt>
                <c:pt idx="633">
                  <c:v>4384</c:v>
                </c:pt>
                <c:pt idx="634">
                  <c:v>4400</c:v>
                </c:pt>
                <c:pt idx="635">
                  <c:v>4407</c:v>
                </c:pt>
                <c:pt idx="636">
                  <c:v>4412</c:v>
                </c:pt>
                <c:pt idx="637">
                  <c:v>4439</c:v>
                </c:pt>
                <c:pt idx="638">
                  <c:v>4470</c:v>
                </c:pt>
                <c:pt idx="639">
                  <c:v>4490</c:v>
                </c:pt>
                <c:pt idx="640">
                  <c:v>4517</c:v>
                </c:pt>
                <c:pt idx="641">
                  <c:v>4557</c:v>
                </c:pt>
                <c:pt idx="642">
                  <c:v>4585</c:v>
                </c:pt>
                <c:pt idx="643">
                  <c:v>4599</c:v>
                </c:pt>
                <c:pt idx="644">
                  <c:v>4624</c:v>
                </c:pt>
                <c:pt idx="645">
                  <c:v>4627</c:v>
                </c:pt>
                <c:pt idx="646">
                  <c:v>4632</c:v>
                </c:pt>
                <c:pt idx="647">
                  <c:v>4662</c:v>
                </c:pt>
                <c:pt idx="648">
                  <c:v>4674</c:v>
                </c:pt>
                <c:pt idx="649">
                  <c:v>4674</c:v>
                </c:pt>
                <c:pt idx="650">
                  <c:v>4692</c:v>
                </c:pt>
                <c:pt idx="651">
                  <c:v>4730</c:v>
                </c:pt>
                <c:pt idx="652">
                  <c:v>4733</c:v>
                </c:pt>
                <c:pt idx="653">
                  <c:v>4733</c:v>
                </c:pt>
                <c:pt idx="654">
                  <c:v>4750</c:v>
                </c:pt>
                <c:pt idx="655">
                  <c:v>4756</c:v>
                </c:pt>
                <c:pt idx="656">
                  <c:v>4773</c:v>
                </c:pt>
                <c:pt idx="657">
                  <c:v>4834</c:v>
                </c:pt>
                <c:pt idx="658">
                  <c:v>4870</c:v>
                </c:pt>
                <c:pt idx="659">
                  <c:v>4884</c:v>
                </c:pt>
                <c:pt idx="660">
                  <c:v>4892</c:v>
                </c:pt>
                <c:pt idx="661">
                  <c:v>4932</c:v>
                </c:pt>
                <c:pt idx="662">
                  <c:v>4938</c:v>
                </c:pt>
                <c:pt idx="663">
                  <c:v>4949</c:v>
                </c:pt>
                <c:pt idx="664">
                  <c:v>4965</c:v>
                </c:pt>
                <c:pt idx="665">
                  <c:v>4988</c:v>
                </c:pt>
                <c:pt idx="666">
                  <c:v>5007</c:v>
                </c:pt>
                <c:pt idx="667">
                  <c:v>5021</c:v>
                </c:pt>
                <c:pt idx="668">
                  <c:v>5066</c:v>
                </c:pt>
                <c:pt idx="669">
                  <c:v>5144</c:v>
                </c:pt>
                <c:pt idx="670">
                  <c:v>5144</c:v>
                </c:pt>
                <c:pt idx="671">
                  <c:v>5169</c:v>
                </c:pt>
                <c:pt idx="672">
                  <c:v>5172</c:v>
                </c:pt>
                <c:pt idx="673">
                  <c:v>5214</c:v>
                </c:pt>
                <c:pt idx="674">
                  <c:v>5214</c:v>
                </c:pt>
                <c:pt idx="675">
                  <c:v>5215</c:v>
                </c:pt>
                <c:pt idx="676">
                  <c:v>5251</c:v>
                </c:pt>
                <c:pt idx="677">
                  <c:v>5254</c:v>
                </c:pt>
                <c:pt idx="678">
                  <c:v>5284</c:v>
                </c:pt>
                <c:pt idx="679">
                  <c:v>5284</c:v>
                </c:pt>
                <c:pt idx="680">
                  <c:v>5284</c:v>
                </c:pt>
                <c:pt idx="681">
                  <c:v>5324</c:v>
                </c:pt>
                <c:pt idx="682">
                  <c:v>5345</c:v>
                </c:pt>
                <c:pt idx="683">
                  <c:v>5390</c:v>
                </c:pt>
                <c:pt idx="684">
                  <c:v>5416</c:v>
                </c:pt>
                <c:pt idx="685">
                  <c:v>5450</c:v>
                </c:pt>
                <c:pt idx="686">
                  <c:v>5458</c:v>
                </c:pt>
                <c:pt idx="687">
                  <c:v>5483</c:v>
                </c:pt>
                <c:pt idx="688">
                  <c:v>5489</c:v>
                </c:pt>
                <c:pt idx="689">
                  <c:v>5489</c:v>
                </c:pt>
                <c:pt idx="690">
                  <c:v>5489</c:v>
                </c:pt>
                <c:pt idx="691">
                  <c:v>5489</c:v>
                </c:pt>
                <c:pt idx="692">
                  <c:v>5489</c:v>
                </c:pt>
                <c:pt idx="693">
                  <c:v>5514</c:v>
                </c:pt>
                <c:pt idx="694">
                  <c:v>5517</c:v>
                </c:pt>
                <c:pt idx="695">
                  <c:v>5556</c:v>
                </c:pt>
                <c:pt idx="696">
                  <c:v>5556</c:v>
                </c:pt>
                <c:pt idx="697">
                  <c:v>5626</c:v>
                </c:pt>
                <c:pt idx="698">
                  <c:v>5664</c:v>
                </c:pt>
                <c:pt idx="699">
                  <c:v>5712</c:v>
                </c:pt>
                <c:pt idx="700">
                  <c:v>5723</c:v>
                </c:pt>
                <c:pt idx="701">
                  <c:v>5726</c:v>
                </c:pt>
                <c:pt idx="702">
                  <c:v>5825</c:v>
                </c:pt>
                <c:pt idx="703">
                  <c:v>5835</c:v>
                </c:pt>
                <c:pt idx="704">
                  <c:v>5858</c:v>
                </c:pt>
                <c:pt idx="705">
                  <c:v>5909</c:v>
                </c:pt>
                <c:pt idx="706">
                  <c:v>5909</c:v>
                </c:pt>
                <c:pt idx="707">
                  <c:v>5975</c:v>
                </c:pt>
                <c:pt idx="708">
                  <c:v>6012</c:v>
                </c:pt>
                <c:pt idx="709">
                  <c:v>6015</c:v>
                </c:pt>
                <c:pt idx="710">
                  <c:v>6015</c:v>
                </c:pt>
                <c:pt idx="711">
                  <c:v>6015</c:v>
                </c:pt>
                <c:pt idx="712">
                  <c:v>6018</c:v>
                </c:pt>
                <c:pt idx="713">
                  <c:v>6040</c:v>
                </c:pt>
                <c:pt idx="714">
                  <c:v>6062</c:v>
                </c:pt>
                <c:pt idx="715">
                  <c:v>6110</c:v>
                </c:pt>
                <c:pt idx="716">
                  <c:v>6196</c:v>
                </c:pt>
                <c:pt idx="717">
                  <c:v>6216</c:v>
                </c:pt>
                <c:pt idx="718">
                  <c:v>6275</c:v>
                </c:pt>
                <c:pt idx="719">
                  <c:v>6278</c:v>
                </c:pt>
                <c:pt idx="720">
                  <c:v>6278</c:v>
                </c:pt>
                <c:pt idx="721">
                  <c:v>6353</c:v>
                </c:pt>
                <c:pt idx="722">
                  <c:v>6398</c:v>
                </c:pt>
                <c:pt idx="723">
                  <c:v>6406</c:v>
                </c:pt>
                <c:pt idx="724">
                  <c:v>6406</c:v>
                </c:pt>
                <c:pt idx="725">
                  <c:v>6406</c:v>
                </c:pt>
                <c:pt idx="726">
                  <c:v>6406</c:v>
                </c:pt>
                <c:pt idx="727">
                  <c:v>6406</c:v>
                </c:pt>
                <c:pt idx="728">
                  <c:v>6406</c:v>
                </c:pt>
                <c:pt idx="729">
                  <c:v>6406</c:v>
                </c:pt>
                <c:pt idx="730">
                  <c:v>6406</c:v>
                </c:pt>
                <c:pt idx="731">
                  <c:v>6437</c:v>
                </c:pt>
                <c:pt idx="732">
                  <c:v>6474</c:v>
                </c:pt>
                <c:pt idx="733">
                  <c:v>6494</c:v>
                </c:pt>
                <c:pt idx="734">
                  <c:v>6505</c:v>
                </c:pt>
                <c:pt idx="735">
                  <c:v>6535</c:v>
                </c:pt>
                <c:pt idx="736">
                  <c:v>6647</c:v>
                </c:pt>
                <c:pt idx="737">
                  <c:v>6672</c:v>
                </c:pt>
                <c:pt idx="738">
                  <c:v>6672</c:v>
                </c:pt>
                <c:pt idx="739">
                  <c:v>6703</c:v>
                </c:pt>
                <c:pt idx="740">
                  <c:v>6706</c:v>
                </c:pt>
                <c:pt idx="741">
                  <c:v>6784</c:v>
                </c:pt>
                <c:pt idx="742">
                  <c:v>6785.5</c:v>
                </c:pt>
                <c:pt idx="743">
                  <c:v>6821</c:v>
                </c:pt>
                <c:pt idx="744">
                  <c:v>6829</c:v>
                </c:pt>
                <c:pt idx="745">
                  <c:v>6830.5</c:v>
                </c:pt>
                <c:pt idx="746">
                  <c:v>6832</c:v>
                </c:pt>
                <c:pt idx="747">
                  <c:v>6846</c:v>
                </c:pt>
                <c:pt idx="748">
                  <c:v>6849</c:v>
                </c:pt>
                <c:pt idx="749">
                  <c:v>6879</c:v>
                </c:pt>
                <c:pt idx="750">
                  <c:v>6901</c:v>
                </c:pt>
                <c:pt idx="751">
                  <c:v>7036</c:v>
                </c:pt>
                <c:pt idx="752">
                  <c:v>7109</c:v>
                </c:pt>
                <c:pt idx="753">
                  <c:v>7153</c:v>
                </c:pt>
                <c:pt idx="754">
                  <c:v>7153</c:v>
                </c:pt>
                <c:pt idx="755">
                  <c:v>7153</c:v>
                </c:pt>
                <c:pt idx="756">
                  <c:v>7181</c:v>
                </c:pt>
                <c:pt idx="757">
                  <c:v>7195</c:v>
                </c:pt>
                <c:pt idx="758">
                  <c:v>7201</c:v>
                </c:pt>
                <c:pt idx="759">
                  <c:v>7217</c:v>
                </c:pt>
                <c:pt idx="760">
                  <c:v>7221.5</c:v>
                </c:pt>
                <c:pt idx="761">
                  <c:v>7243.5</c:v>
                </c:pt>
                <c:pt idx="762">
                  <c:v>7299</c:v>
                </c:pt>
                <c:pt idx="763">
                  <c:v>7314</c:v>
                </c:pt>
                <c:pt idx="764">
                  <c:v>7314</c:v>
                </c:pt>
                <c:pt idx="765">
                  <c:v>7327</c:v>
                </c:pt>
                <c:pt idx="766">
                  <c:v>7334</c:v>
                </c:pt>
                <c:pt idx="767">
                  <c:v>7354</c:v>
                </c:pt>
                <c:pt idx="768">
                  <c:v>7354</c:v>
                </c:pt>
                <c:pt idx="769">
                  <c:v>7369</c:v>
                </c:pt>
                <c:pt idx="770">
                  <c:v>7397</c:v>
                </c:pt>
                <c:pt idx="771">
                  <c:v>7531</c:v>
                </c:pt>
                <c:pt idx="772">
                  <c:v>7562</c:v>
                </c:pt>
                <c:pt idx="773">
                  <c:v>7562</c:v>
                </c:pt>
                <c:pt idx="774">
                  <c:v>7562</c:v>
                </c:pt>
                <c:pt idx="775">
                  <c:v>7598</c:v>
                </c:pt>
                <c:pt idx="776">
                  <c:v>7601</c:v>
                </c:pt>
                <c:pt idx="777">
                  <c:v>7621</c:v>
                </c:pt>
                <c:pt idx="778">
                  <c:v>7623</c:v>
                </c:pt>
                <c:pt idx="779">
                  <c:v>7623</c:v>
                </c:pt>
                <c:pt idx="780">
                  <c:v>7634</c:v>
                </c:pt>
                <c:pt idx="781">
                  <c:v>7794</c:v>
                </c:pt>
                <c:pt idx="782">
                  <c:v>7864</c:v>
                </c:pt>
                <c:pt idx="783">
                  <c:v>7883</c:v>
                </c:pt>
                <c:pt idx="784">
                  <c:v>7887</c:v>
                </c:pt>
                <c:pt idx="785">
                  <c:v>7887</c:v>
                </c:pt>
                <c:pt idx="786">
                  <c:v>7892</c:v>
                </c:pt>
                <c:pt idx="787">
                  <c:v>8010</c:v>
                </c:pt>
                <c:pt idx="788">
                  <c:v>8189</c:v>
                </c:pt>
                <c:pt idx="789">
                  <c:v>8323</c:v>
                </c:pt>
                <c:pt idx="790">
                  <c:v>8659</c:v>
                </c:pt>
                <c:pt idx="791">
                  <c:v>8670</c:v>
                </c:pt>
                <c:pt idx="792">
                  <c:v>8715</c:v>
                </c:pt>
                <c:pt idx="793">
                  <c:v>8892.5</c:v>
                </c:pt>
                <c:pt idx="794">
                  <c:v>8892.5</c:v>
                </c:pt>
                <c:pt idx="795">
                  <c:v>8933</c:v>
                </c:pt>
                <c:pt idx="796">
                  <c:v>8947</c:v>
                </c:pt>
                <c:pt idx="797">
                  <c:v>8950</c:v>
                </c:pt>
                <c:pt idx="798">
                  <c:v>8950</c:v>
                </c:pt>
                <c:pt idx="799">
                  <c:v>8950</c:v>
                </c:pt>
                <c:pt idx="800">
                  <c:v>8977</c:v>
                </c:pt>
                <c:pt idx="801">
                  <c:v>8988</c:v>
                </c:pt>
                <c:pt idx="802">
                  <c:v>9151</c:v>
                </c:pt>
                <c:pt idx="803">
                  <c:v>9151</c:v>
                </c:pt>
                <c:pt idx="804">
                  <c:v>9188</c:v>
                </c:pt>
                <c:pt idx="805">
                  <c:v>9196</c:v>
                </c:pt>
                <c:pt idx="806">
                  <c:v>9204</c:v>
                </c:pt>
                <c:pt idx="807">
                  <c:v>9204</c:v>
                </c:pt>
                <c:pt idx="808">
                  <c:v>9204</c:v>
                </c:pt>
                <c:pt idx="809">
                  <c:v>9219.5</c:v>
                </c:pt>
                <c:pt idx="810">
                  <c:v>9238</c:v>
                </c:pt>
                <c:pt idx="811">
                  <c:v>9254</c:v>
                </c:pt>
                <c:pt idx="812">
                  <c:v>9371</c:v>
                </c:pt>
                <c:pt idx="813">
                  <c:v>9371</c:v>
                </c:pt>
                <c:pt idx="814">
                  <c:v>9371</c:v>
                </c:pt>
                <c:pt idx="815">
                  <c:v>9371</c:v>
                </c:pt>
                <c:pt idx="816">
                  <c:v>9371</c:v>
                </c:pt>
                <c:pt idx="817">
                  <c:v>9472</c:v>
                </c:pt>
                <c:pt idx="818">
                  <c:v>9472</c:v>
                </c:pt>
                <c:pt idx="819">
                  <c:v>9472</c:v>
                </c:pt>
                <c:pt idx="820">
                  <c:v>9514</c:v>
                </c:pt>
                <c:pt idx="821">
                  <c:v>9514</c:v>
                </c:pt>
                <c:pt idx="822">
                  <c:v>9514</c:v>
                </c:pt>
                <c:pt idx="823">
                  <c:v>9517</c:v>
                </c:pt>
                <c:pt idx="824">
                  <c:v>9651.5</c:v>
                </c:pt>
                <c:pt idx="825">
                  <c:v>9670.5</c:v>
                </c:pt>
                <c:pt idx="826">
                  <c:v>9674</c:v>
                </c:pt>
                <c:pt idx="827">
                  <c:v>9675</c:v>
                </c:pt>
                <c:pt idx="828">
                  <c:v>9727</c:v>
                </c:pt>
                <c:pt idx="829">
                  <c:v>9727</c:v>
                </c:pt>
                <c:pt idx="830">
                  <c:v>9727</c:v>
                </c:pt>
                <c:pt idx="831">
                  <c:v>9727</c:v>
                </c:pt>
                <c:pt idx="832">
                  <c:v>9772</c:v>
                </c:pt>
                <c:pt idx="833">
                  <c:v>9777</c:v>
                </c:pt>
                <c:pt idx="834">
                  <c:v>9777</c:v>
                </c:pt>
                <c:pt idx="835">
                  <c:v>9777</c:v>
                </c:pt>
                <c:pt idx="836">
                  <c:v>9777</c:v>
                </c:pt>
                <c:pt idx="837">
                  <c:v>9777</c:v>
                </c:pt>
                <c:pt idx="838">
                  <c:v>9996</c:v>
                </c:pt>
                <c:pt idx="839">
                  <c:v>9998</c:v>
                </c:pt>
                <c:pt idx="840">
                  <c:v>9998</c:v>
                </c:pt>
                <c:pt idx="841">
                  <c:v>9998</c:v>
                </c:pt>
                <c:pt idx="842">
                  <c:v>10012</c:v>
                </c:pt>
                <c:pt idx="843">
                  <c:v>10049</c:v>
                </c:pt>
                <c:pt idx="844">
                  <c:v>10049</c:v>
                </c:pt>
                <c:pt idx="845">
                  <c:v>10082</c:v>
                </c:pt>
                <c:pt idx="846">
                  <c:v>10082</c:v>
                </c:pt>
                <c:pt idx="847">
                  <c:v>10082</c:v>
                </c:pt>
                <c:pt idx="848">
                  <c:v>10216</c:v>
                </c:pt>
                <c:pt idx="849">
                  <c:v>10216</c:v>
                </c:pt>
                <c:pt idx="850">
                  <c:v>10216</c:v>
                </c:pt>
                <c:pt idx="851">
                  <c:v>10247</c:v>
                </c:pt>
                <c:pt idx="852">
                  <c:v>10344</c:v>
                </c:pt>
                <c:pt idx="853">
                  <c:v>10368</c:v>
                </c:pt>
                <c:pt idx="854">
                  <c:v>10412</c:v>
                </c:pt>
                <c:pt idx="855">
                  <c:v>10412</c:v>
                </c:pt>
                <c:pt idx="856">
                  <c:v>10490</c:v>
                </c:pt>
                <c:pt idx="857">
                  <c:v>10490</c:v>
                </c:pt>
                <c:pt idx="858">
                  <c:v>10542</c:v>
                </c:pt>
                <c:pt idx="859">
                  <c:v>10569</c:v>
                </c:pt>
                <c:pt idx="860">
                  <c:v>10816</c:v>
                </c:pt>
                <c:pt idx="861">
                  <c:v>10824</c:v>
                </c:pt>
                <c:pt idx="862">
                  <c:v>10824</c:v>
                </c:pt>
                <c:pt idx="863">
                  <c:v>10824</c:v>
                </c:pt>
                <c:pt idx="864">
                  <c:v>11029</c:v>
                </c:pt>
                <c:pt idx="865">
                  <c:v>11213</c:v>
                </c:pt>
                <c:pt idx="866">
                  <c:v>11339</c:v>
                </c:pt>
                <c:pt idx="867">
                  <c:v>11378</c:v>
                </c:pt>
                <c:pt idx="868">
                  <c:v>11406</c:v>
                </c:pt>
                <c:pt idx="869">
                  <c:v>11610</c:v>
                </c:pt>
                <c:pt idx="870">
                  <c:v>11641</c:v>
                </c:pt>
                <c:pt idx="871">
                  <c:v>11856</c:v>
                </c:pt>
                <c:pt idx="872">
                  <c:v>11906</c:v>
                </c:pt>
                <c:pt idx="873">
                  <c:v>11910</c:v>
                </c:pt>
                <c:pt idx="874">
                  <c:v>11960</c:v>
                </c:pt>
                <c:pt idx="875">
                  <c:v>12130</c:v>
                </c:pt>
                <c:pt idx="876">
                  <c:v>12195</c:v>
                </c:pt>
                <c:pt idx="877">
                  <c:v>12223</c:v>
                </c:pt>
                <c:pt idx="878">
                  <c:v>12223</c:v>
                </c:pt>
                <c:pt idx="879">
                  <c:v>12262</c:v>
                </c:pt>
                <c:pt idx="880">
                  <c:v>12282.5</c:v>
                </c:pt>
                <c:pt idx="881">
                  <c:v>12436</c:v>
                </c:pt>
                <c:pt idx="882">
                  <c:v>12572</c:v>
                </c:pt>
              </c:numCache>
            </c:numRef>
          </c:xVal>
          <c:yVal>
            <c:numRef>
              <c:f>'Active 1'!$J$21:$J$975</c:f>
              <c:numCache>
                <c:formatCode>General</c:formatCode>
                <c:ptCount val="955"/>
                <c:pt idx="208">
                  <c:v>-7.5678613138734363E-2</c:v>
                </c:pt>
                <c:pt idx="210">
                  <c:v>-7.6961029197263997E-2</c:v>
                </c:pt>
                <c:pt idx="212">
                  <c:v>-7.4145637467154302E-2</c:v>
                </c:pt>
                <c:pt idx="215">
                  <c:v>-7.4128053529420868E-2</c:v>
                </c:pt>
                <c:pt idx="216">
                  <c:v>-7.4110469584411476E-2</c:v>
                </c:pt>
                <c:pt idx="217">
                  <c:v>-7.4065413624339271E-2</c:v>
                </c:pt>
                <c:pt idx="219">
                  <c:v>-7.116760584176518E-2</c:v>
                </c:pt>
                <c:pt idx="278">
                  <c:v>0</c:v>
                </c:pt>
                <c:pt idx="291">
                  <c:v>-3.7756377125333529E-2</c:v>
                </c:pt>
                <c:pt idx="293">
                  <c:v>-3.7231097325275186E-2</c:v>
                </c:pt>
                <c:pt idx="299">
                  <c:v>-3.7169530412938911E-2</c:v>
                </c:pt>
                <c:pt idx="300">
                  <c:v>-3.7138746956770774E-2</c:v>
                </c:pt>
                <c:pt idx="301">
                  <c:v>-2.848156447726069E-2</c:v>
                </c:pt>
                <c:pt idx="302">
                  <c:v>-3.4763980533170979E-2</c:v>
                </c:pt>
                <c:pt idx="306">
                  <c:v>-3.6733197077410296E-2</c:v>
                </c:pt>
                <c:pt idx="308">
                  <c:v>-3.7015613139374182E-2</c:v>
                </c:pt>
                <c:pt idx="313">
                  <c:v>-3.6146350365015678E-2</c:v>
                </c:pt>
                <c:pt idx="315">
                  <c:v>-2.4262815080874134E-2</c:v>
                </c:pt>
                <c:pt idx="317">
                  <c:v>-1.8929839417978656E-2</c:v>
                </c:pt>
                <c:pt idx="318">
                  <c:v>-2.3784783457813319E-2</c:v>
                </c:pt>
                <c:pt idx="319">
                  <c:v>-2.3467199513106607E-2</c:v>
                </c:pt>
                <c:pt idx="320">
                  <c:v>-2.5532031628245022E-2</c:v>
                </c:pt>
                <c:pt idx="321">
                  <c:v>-2.4599055963335559E-2</c:v>
                </c:pt>
                <c:pt idx="324">
                  <c:v>-3.1952880781318527E-2</c:v>
                </c:pt>
                <c:pt idx="325">
                  <c:v>-3.0074849149968941E-2</c:v>
                </c:pt>
                <c:pt idx="326">
                  <c:v>-3.6382498779857997E-2</c:v>
                </c:pt>
                <c:pt idx="327">
                  <c:v>-3.3836323600553442E-2</c:v>
                </c:pt>
                <c:pt idx="328">
                  <c:v>-3.433301216136897E-2</c:v>
                </c:pt>
                <c:pt idx="329">
                  <c:v>-3.2035204378189519E-2</c:v>
                </c:pt>
                <c:pt idx="344">
                  <c:v>-2.7099805352918338E-2</c:v>
                </c:pt>
                <c:pt idx="345">
                  <c:v>-2.8801997570553795E-2</c:v>
                </c:pt>
                <c:pt idx="355">
                  <c:v>-3.0166737225954421E-2</c:v>
                </c:pt>
                <c:pt idx="356">
                  <c:v>-2.8868929439340718E-2</c:v>
                </c:pt>
                <c:pt idx="357">
                  <c:v>-2.8206243303429801E-2</c:v>
                </c:pt>
                <c:pt idx="364">
                  <c:v>-1.8196216544311028E-2</c:v>
                </c:pt>
                <c:pt idx="373">
                  <c:v>-1.5286189780454151E-2</c:v>
                </c:pt>
                <c:pt idx="392">
                  <c:v>-1.1319026765704621E-2</c:v>
                </c:pt>
                <c:pt idx="394">
                  <c:v>-1.7276163016504142E-2</c:v>
                </c:pt>
                <c:pt idx="395">
                  <c:v>-1.1303635037620552E-2</c:v>
                </c:pt>
                <c:pt idx="417">
                  <c:v>-7.1661362526356243E-3</c:v>
                </c:pt>
                <c:pt idx="428">
                  <c:v>-4.1561094913049601E-3</c:v>
                </c:pt>
                <c:pt idx="437">
                  <c:v>3.8539172746823169E-3</c:v>
                </c:pt>
                <c:pt idx="700">
                  <c:v>4.2977632612746675E-2</c:v>
                </c:pt>
                <c:pt idx="749">
                  <c:v>4.3019978111260571E-2</c:v>
                </c:pt>
                <c:pt idx="762">
                  <c:v>4.1381729934073519E-2</c:v>
                </c:pt>
                <c:pt idx="775">
                  <c:v>4.2167596118815709E-2</c:v>
                </c:pt>
                <c:pt idx="778">
                  <c:v>4.0480795629264321E-2</c:v>
                </c:pt>
                <c:pt idx="780">
                  <c:v>4.1978603418101557E-2</c:v>
                </c:pt>
                <c:pt idx="809">
                  <c:v>6.9421716558281332E-2</c:v>
                </c:pt>
                <c:pt idx="811">
                  <c:v>6.947393188602291E-2</c:v>
                </c:pt>
                <c:pt idx="823">
                  <c:v>7.6548790762899444E-2</c:v>
                </c:pt>
                <c:pt idx="832">
                  <c:v>8.3143425807065796E-2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B91-4594-98F1-B2F551507D6B}"/>
            </c:ext>
          </c:extLst>
        </c:ser>
        <c:ser>
          <c:idx val="3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1'!$F$21:$F$1975</c:f>
              <c:numCache>
                <c:formatCode>General</c:formatCode>
                <c:ptCount val="1955"/>
                <c:pt idx="0">
                  <c:v>-23583</c:v>
                </c:pt>
                <c:pt idx="1">
                  <c:v>-22572</c:v>
                </c:pt>
                <c:pt idx="2">
                  <c:v>-21443</c:v>
                </c:pt>
                <c:pt idx="3">
                  <c:v>-21191</c:v>
                </c:pt>
                <c:pt idx="4">
                  <c:v>-20883</c:v>
                </c:pt>
                <c:pt idx="5">
                  <c:v>-20877</c:v>
                </c:pt>
                <c:pt idx="6">
                  <c:v>-20718</c:v>
                </c:pt>
                <c:pt idx="7">
                  <c:v>-20706</c:v>
                </c:pt>
                <c:pt idx="8">
                  <c:v>-20690</c:v>
                </c:pt>
                <c:pt idx="9">
                  <c:v>-20625</c:v>
                </c:pt>
                <c:pt idx="10">
                  <c:v>-20617</c:v>
                </c:pt>
                <c:pt idx="11">
                  <c:v>-20612</c:v>
                </c:pt>
                <c:pt idx="12">
                  <c:v>-20510</c:v>
                </c:pt>
                <c:pt idx="13">
                  <c:v>-20443</c:v>
                </c:pt>
                <c:pt idx="14">
                  <c:v>-20443</c:v>
                </c:pt>
                <c:pt idx="15">
                  <c:v>-20415</c:v>
                </c:pt>
                <c:pt idx="16">
                  <c:v>-20374</c:v>
                </c:pt>
                <c:pt idx="17">
                  <c:v>-20343</c:v>
                </c:pt>
                <c:pt idx="18">
                  <c:v>-20211</c:v>
                </c:pt>
                <c:pt idx="19">
                  <c:v>-20138</c:v>
                </c:pt>
                <c:pt idx="20">
                  <c:v>-20128</c:v>
                </c:pt>
                <c:pt idx="21">
                  <c:v>-20122</c:v>
                </c:pt>
                <c:pt idx="22">
                  <c:v>-20117</c:v>
                </c:pt>
                <c:pt idx="23">
                  <c:v>-20116</c:v>
                </c:pt>
                <c:pt idx="24">
                  <c:v>-20116</c:v>
                </c:pt>
                <c:pt idx="25">
                  <c:v>-20116</c:v>
                </c:pt>
                <c:pt idx="26">
                  <c:v>-20111</c:v>
                </c:pt>
                <c:pt idx="27">
                  <c:v>-20111</c:v>
                </c:pt>
                <c:pt idx="28">
                  <c:v>-20111</c:v>
                </c:pt>
                <c:pt idx="29">
                  <c:v>-20105</c:v>
                </c:pt>
                <c:pt idx="30">
                  <c:v>-20093</c:v>
                </c:pt>
                <c:pt idx="31">
                  <c:v>-20086</c:v>
                </c:pt>
                <c:pt idx="32">
                  <c:v>-20066</c:v>
                </c:pt>
                <c:pt idx="33">
                  <c:v>-20035</c:v>
                </c:pt>
                <c:pt idx="34">
                  <c:v>-20029</c:v>
                </c:pt>
                <c:pt idx="35">
                  <c:v>-20021</c:v>
                </c:pt>
                <c:pt idx="36">
                  <c:v>-20007</c:v>
                </c:pt>
                <c:pt idx="37">
                  <c:v>-20004</c:v>
                </c:pt>
                <c:pt idx="38">
                  <c:v>-19979</c:v>
                </c:pt>
                <c:pt idx="39">
                  <c:v>-19977</c:v>
                </c:pt>
                <c:pt idx="40">
                  <c:v>-19976</c:v>
                </c:pt>
                <c:pt idx="41">
                  <c:v>-19973</c:v>
                </c:pt>
                <c:pt idx="42">
                  <c:v>-19953</c:v>
                </c:pt>
                <c:pt idx="43">
                  <c:v>-19739</c:v>
                </c:pt>
                <c:pt idx="44">
                  <c:v>-19728</c:v>
                </c:pt>
                <c:pt idx="45">
                  <c:v>-19714</c:v>
                </c:pt>
                <c:pt idx="46">
                  <c:v>-19703</c:v>
                </c:pt>
                <c:pt idx="47">
                  <c:v>-19692</c:v>
                </c:pt>
                <c:pt idx="48">
                  <c:v>-19669</c:v>
                </c:pt>
                <c:pt idx="49">
                  <c:v>-19658</c:v>
                </c:pt>
                <c:pt idx="50">
                  <c:v>-19652</c:v>
                </c:pt>
                <c:pt idx="51">
                  <c:v>-19632</c:v>
                </c:pt>
                <c:pt idx="52">
                  <c:v>-19607</c:v>
                </c:pt>
                <c:pt idx="53">
                  <c:v>-19590</c:v>
                </c:pt>
                <c:pt idx="54">
                  <c:v>-19563</c:v>
                </c:pt>
                <c:pt idx="55">
                  <c:v>-19506</c:v>
                </c:pt>
                <c:pt idx="56">
                  <c:v>-19476</c:v>
                </c:pt>
                <c:pt idx="57">
                  <c:v>-19420</c:v>
                </c:pt>
                <c:pt idx="58">
                  <c:v>-19356</c:v>
                </c:pt>
                <c:pt idx="59">
                  <c:v>-19350</c:v>
                </c:pt>
                <c:pt idx="60">
                  <c:v>-19347</c:v>
                </c:pt>
                <c:pt idx="61">
                  <c:v>-19308</c:v>
                </c:pt>
                <c:pt idx="62">
                  <c:v>-19305</c:v>
                </c:pt>
                <c:pt idx="63">
                  <c:v>-19297</c:v>
                </c:pt>
                <c:pt idx="64">
                  <c:v>-19288</c:v>
                </c:pt>
                <c:pt idx="65">
                  <c:v>-19283</c:v>
                </c:pt>
                <c:pt idx="66">
                  <c:v>-19252</c:v>
                </c:pt>
                <c:pt idx="67">
                  <c:v>-19249</c:v>
                </c:pt>
                <c:pt idx="68">
                  <c:v>-19199</c:v>
                </c:pt>
                <c:pt idx="69">
                  <c:v>-19199</c:v>
                </c:pt>
                <c:pt idx="70">
                  <c:v>-19188</c:v>
                </c:pt>
                <c:pt idx="71">
                  <c:v>-19171</c:v>
                </c:pt>
                <c:pt idx="72">
                  <c:v>-19168</c:v>
                </c:pt>
                <c:pt idx="73">
                  <c:v>-19157</c:v>
                </c:pt>
                <c:pt idx="74">
                  <c:v>-19157</c:v>
                </c:pt>
                <c:pt idx="75">
                  <c:v>-19135</c:v>
                </c:pt>
                <c:pt idx="76">
                  <c:v>-19115</c:v>
                </c:pt>
                <c:pt idx="77">
                  <c:v>-19093</c:v>
                </c:pt>
                <c:pt idx="78">
                  <c:v>-19051</c:v>
                </c:pt>
                <c:pt idx="79">
                  <c:v>-19045</c:v>
                </c:pt>
                <c:pt idx="80">
                  <c:v>-19006</c:v>
                </c:pt>
                <c:pt idx="81">
                  <c:v>-18989</c:v>
                </c:pt>
                <c:pt idx="82">
                  <c:v>-18978</c:v>
                </c:pt>
                <c:pt idx="83">
                  <c:v>-18958</c:v>
                </c:pt>
                <c:pt idx="84">
                  <c:v>-18955</c:v>
                </c:pt>
                <c:pt idx="85">
                  <c:v>-18941</c:v>
                </c:pt>
                <c:pt idx="86">
                  <c:v>-18936</c:v>
                </c:pt>
                <c:pt idx="87">
                  <c:v>-18933</c:v>
                </c:pt>
                <c:pt idx="88">
                  <c:v>-18919</c:v>
                </c:pt>
                <c:pt idx="89">
                  <c:v>-18914</c:v>
                </c:pt>
                <c:pt idx="90">
                  <c:v>-18911</c:v>
                </c:pt>
                <c:pt idx="91">
                  <c:v>-18905</c:v>
                </c:pt>
                <c:pt idx="92">
                  <c:v>-18900</c:v>
                </c:pt>
                <c:pt idx="93">
                  <c:v>-18899</c:v>
                </c:pt>
                <c:pt idx="94">
                  <c:v>-18894</c:v>
                </c:pt>
                <c:pt idx="95">
                  <c:v>-18889</c:v>
                </c:pt>
                <c:pt idx="96">
                  <c:v>-18802</c:v>
                </c:pt>
                <c:pt idx="97">
                  <c:v>-18762</c:v>
                </c:pt>
                <c:pt idx="98">
                  <c:v>-18760</c:v>
                </c:pt>
                <c:pt idx="99">
                  <c:v>-18751</c:v>
                </c:pt>
                <c:pt idx="100">
                  <c:v>-18746</c:v>
                </c:pt>
                <c:pt idx="101">
                  <c:v>-18740</c:v>
                </c:pt>
                <c:pt idx="102">
                  <c:v>-18732</c:v>
                </c:pt>
                <c:pt idx="103">
                  <c:v>-18726</c:v>
                </c:pt>
                <c:pt idx="104">
                  <c:v>-18715</c:v>
                </c:pt>
                <c:pt idx="105">
                  <c:v>-18673</c:v>
                </c:pt>
                <c:pt idx="106">
                  <c:v>-18653</c:v>
                </c:pt>
                <c:pt idx="107">
                  <c:v>-18647</c:v>
                </c:pt>
                <c:pt idx="108">
                  <c:v>-18642</c:v>
                </c:pt>
                <c:pt idx="109">
                  <c:v>-18634</c:v>
                </c:pt>
                <c:pt idx="110">
                  <c:v>-18634</c:v>
                </c:pt>
                <c:pt idx="111">
                  <c:v>-18625</c:v>
                </c:pt>
                <c:pt idx="112">
                  <c:v>-18612</c:v>
                </c:pt>
                <c:pt idx="113">
                  <c:v>-18611</c:v>
                </c:pt>
                <c:pt idx="114">
                  <c:v>-18594</c:v>
                </c:pt>
                <c:pt idx="115">
                  <c:v>-18588</c:v>
                </c:pt>
                <c:pt idx="116">
                  <c:v>-18580</c:v>
                </c:pt>
                <c:pt idx="117">
                  <c:v>-18544</c:v>
                </c:pt>
                <c:pt idx="118">
                  <c:v>-18507</c:v>
                </c:pt>
                <c:pt idx="119">
                  <c:v>-18504</c:v>
                </c:pt>
                <c:pt idx="120">
                  <c:v>-18502</c:v>
                </c:pt>
                <c:pt idx="121">
                  <c:v>-18499</c:v>
                </c:pt>
                <c:pt idx="122">
                  <c:v>-18485</c:v>
                </c:pt>
                <c:pt idx="123">
                  <c:v>-18418</c:v>
                </c:pt>
                <c:pt idx="124">
                  <c:v>-18399</c:v>
                </c:pt>
                <c:pt idx="125">
                  <c:v>-18068</c:v>
                </c:pt>
                <c:pt idx="126">
                  <c:v>-18018</c:v>
                </c:pt>
                <c:pt idx="127">
                  <c:v>-18018</c:v>
                </c:pt>
                <c:pt idx="128">
                  <c:v>-17965</c:v>
                </c:pt>
                <c:pt idx="129">
                  <c:v>-17940</c:v>
                </c:pt>
                <c:pt idx="130">
                  <c:v>-17929</c:v>
                </c:pt>
                <c:pt idx="131">
                  <c:v>-17811</c:v>
                </c:pt>
                <c:pt idx="132">
                  <c:v>-17806</c:v>
                </c:pt>
                <c:pt idx="133">
                  <c:v>-17607</c:v>
                </c:pt>
                <c:pt idx="134">
                  <c:v>-17308</c:v>
                </c:pt>
                <c:pt idx="135">
                  <c:v>-17305</c:v>
                </c:pt>
                <c:pt idx="136">
                  <c:v>-17125</c:v>
                </c:pt>
                <c:pt idx="137">
                  <c:v>-16893</c:v>
                </c:pt>
                <c:pt idx="138">
                  <c:v>-16835</c:v>
                </c:pt>
                <c:pt idx="139">
                  <c:v>-16217</c:v>
                </c:pt>
                <c:pt idx="140">
                  <c:v>-16214</c:v>
                </c:pt>
                <c:pt idx="141">
                  <c:v>-16153</c:v>
                </c:pt>
                <c:pt idx="142">
                  <c:v>-15691</c:v>
                </c:pt>
                <c:pt idx="143">
                  <c:v>-15688</c:v>
                </c:pt>
                <c:pt idx="144">
                  <c:v>-15674</c:v>
                </c:pt>
                <c:pt idx="145">
                  <c:v>-15666</c:v>
                </c:pt>
                <c:pt idx="146">
                  <c:v>-15663</c:v>
                </c:pt>
                <c:pt idx="147">
                  <c:v>-15162</c:v>
                </c:pt>
                <c:pt idx="148">
                  <c:v>-15151</c:v>
                </c:pt>
                <c:pt idx="149">
                  <c:v>-14734</c:v>
                </c:pt>
                <c:pt idx="150">
                  <c:v>-14544</c:v>
                </c:pt>
                <c:pt idx="151">
                  <c:v>-14057</c:v>
                </c:pt>
                <c:pt idx="152">
                  <c:v>-13903</c:v>
                </c:pt>
                <c:pt idx="153">
                  <c:v>-13755</c:v>
                </c:pt>
                <c:pt idx="154">
                  <c:v>-13198</c:v>
                </c:pt>
                <c:pt idx="155">
                  <c:v>-12711</c:v>
                </c:pt>
                <c:pt idx="156">
                  <c:v>-12700</c:v>
                </c:pt>
                <c:pt idx="157">
                  <c:v>-12196</c:v>
                </c:pt>
                <c:pt idx="158">
                  <c:v>-12166</c:v>
                </c:pt>
                <c:pt idx="159">
                  <c:v>-12152</c:v>
                </c:pt>
                <c:pt idx="160">
                  <c:v>-12053</c:v>
                </c:pt>
                <c:pt idx="161">
                  <c:v>-11651</c:v>
                </c:pt>
                <c:pt idx="162">
                  <c:v>-11080</c:v>
                </c:pt>
                <c:pt idx="163">
                  <c:v>-10624</c:v>
                </c:pt>
                <c:pt idx="164">
                  <c:v>-10621</c:v>
                </c:pt>
                <c:pt idx="165">
                  <c:v>-10602</c:v>
                </c:pt>
                <c:pt idx="166">
                  <c:v>-10596</c:v>
                </c:pt>
                <c:pt idx="167">
                  <c:v>-10585</c:v>
                </c:pt>
                <c:pt idx="168">
                  <c:v>-10582</c:v>
                </c:pt>
                <c:pt idx="169">
                  <c:v>-10577</c:v>
                </c:pt>
                <c:pt idx="170">
                  <c:v>-10563</c:v>
                </c:pt>
                <c:pt idx="171">
                  <c:v>-10562</c:v>
                </c:pt>
                <c:pt idx="172">
                  <c:v>-10059</c:v>
                </c:pt>
                <c:pt idx="173">
                  <c:v>-10053</c:v>
                </c:pt>
                <c:pt idx="174">
                  <c:v>-9824</c:v>
                </c:pt>
                <c:pt idx="175">
                  <c:v>-9818</c:v>
                </c:pt>
                <c:pt idx="176">
                  <c:v>-9799</c:v>
                </c:pt>
                <c:pt idx="177">
                  <c:v>-9796</c:v>
                </c:pt>
                <c:pt idx="178">
                  <c:v>-7966</c:v>
                </c:pt>
                <c:pt idx="179">
                  <c:v>-7907</c:v>
                </c:pt>
                <c:pt idx="180">
                  <c:v>-7865</c:v>
                </c:pt>
                <c:pt idx="181">
                  <c:v>-7818</c:v>
                </c:pt>
                <c:pt idx="182">
                  <c:v>-7731</c:v>
                </c:pt>
                <c:pt idx="183">
                  <c:v>-7714</c:v>
                </c:pt>
                <c:pt idx="184">
                  <c:v>-7711</c:v>
                </c:pt>
                <c:pt idx="185">
                  <c:v>-7686</c:v>
                </c:pt>
                <c:pt idx="186">
                  <c:v>-7644</c:v>
                </c:pt>
                <c:pt idx="187">
                  <c:v>-7608</c:v>
                </c:pt>
                <c:pt idx="188">
                  <c:v>-7599</c:v>
                </c:pt>
                <c:pt idx="189">
                  <c:v>-7451</c:v>
                </c:pt>
                <c:pt idx="190">
                  <c:v>-7272</c:v>
                </c:pt>
                <c:pt idx="191">
                  <c:v>-7146</c:v>
                </c:pt>
                <c:pt idx="192">
                  <c:v>-7079</c:v>
                </c:pt>
                <c:pt idx="193">
                  <c:v>-7051</c:v>
                </c:pt>
                <c:pt idx="194">
                  <c:v>-6858</c:v>
                </c:pt>
                <c:pt idx="195">
                  <c:v>-6637</c:v>
                </c:pt>
                <c:pt idx="196">
                  <c:v>-6511</c:v>
                </c:pt>
                <c:pt idx="197">
                  <c:v>-6373</c:v>
                </c:pt>
                <c:pt idx="198">
                  <c:v>-6010</c:v>
                </c:pt>
                <c:pt idx="199">
                  <c:v>-5996</c:v>
                </c:pt>
                <c:pt idx="200">
                  <c:v>-5988</c:v>
                </c:pt>
                <c:pt idx="201">
                  <c:v>-5971</c:v>
                </c:pt>
                <c:pt idx="202">
                  <c:v>-5898</c:v>
                </c:pt>
                <c:pt idx="203">
                  <c:v>-5736</c:v>
                </c:pt>
                <c:pt idx="204">
                  <c:v>-5714</c:v>
                </c:pt>
                <c:pt idx="205">
                  <c:v>-5700</c:v>
                </c:pt>
                <c:pt idx="206">
                  <c:v>-5616</c:v>
                </c:pt>
                <c:pt idx="207">
                  <c:v>-5576</c:v>
                </c:pt>
                <c:pt idx="208">
                  <c:v>-5490</c:v>
                </c:pt>
                <c:pt idx="209">
                  <c:v>-5490</c:v>
                </c:pt>
                <c:pt idx="210">
                  <c:v>-5487</c:v>
                </c:pt>
                <c:pt idx="211">
                  <c:v>-5487</c:v>
                </c:pt>
                <c:pt idx="212">
                  <c:v>-5473</c:v>
                </c:pt>
                <c:pt idx="213">
                  <c:v>-5473</c:v>
                </c:pt>
                <c:pt idx="214">
                  <c:v>-5470</c:v>
                </c:pt>
                <c:pt idx="215">
                  <c:v>-5470</c:v>
                </c:pt>
                <c:pt idx="216">
                  <c:v>-5467</c:v>
                </c:pt>
                <c:pt idx="217">
                  <c:v>-5465</c:v>
                </c:pt>
                <c:pt idx="218">
                  <c:v>-5465</c:v>
                </c:pt>
                <c:pt idx="219">
                  <c:v>-5454</c:v>
                </c:pt>
                <c:pt idx="220">
                  <c:v>-5454</c:v>
                </c:pt>
                <c:pt idx="221">
                  <c:v>-5442</c:v>
                </c:pt>
                <c:pt idx="222">
                  <c:v>-5037</c:v>
                </c:pt>
                <c:pt idx="223">
                  <c:v>-4639</c:v>
                </c:pt>
                <c:pt idx="224">
                  <c:v>-4639</c:v>
                </c:pt>
                <c:pt idx="225">
                  <c:v>-4639</c:v>
                </c:pt>
                <c:pt idx="226">
                  <c:v>-4589</c:v>
                </c:pt>
                <c:pt idx="227">
                  <c:v>-4589</c:v>
                </c:pt>
                <c:pt idx="228">
                  <c:v>-4581</c:v>
                </c:pt>
                <c:pt idx="229">
                  <c:v>-4553</c:v>
                </c:pt>
                <c:pt idx="230">
                  <c:v>-4553</c:v>
                </c:pt>
                <c:pt idx="231">
                  <c:v>-4511</c:v>
                </c:pt>
                <c:pt idx="232">
                  <c:v>-4511</c:v>
                </c:pt>
                <c:pt idx="233">
                  <c:v>-4511</c:v>
                </c:pt>
                <c:pt idx="234">
                  <c:v>-4407</c:v>
                </c:pt>
                <c:pt idx="235">
                  <c:v>-4407</c:v>
                </c:pt>
                <c:pt idx="236">
                  <c:v>-4385</c:v>
                </c:pt>
                <c:pt idx="237">
                  <c:v>-4385</c:v>
                </c:pt>
                <c:pt idx="238">
                  <c:v>-4150</c:v>
                </c:pt>
                <c:pt idx="239">
                  <c:v>-4147</c:v>
                </c:pt>
                <c:pt idx="240">
                  <c:v>-4147</c:v>
                </c:pt>
                <c:pt idx="241">
                  <c:v>-4147</c:v>
                </c:pt>
                <c:pt idx="242">
                  <c:v>-3940</c:v>
                </c:pt>
                <c:pt idx="243">
                  <c:v>-3870</c:v>
                </c:pt>
                <c:pt idx="244">
                  <c:v>-3839</c:v>
                </c:pt>
                <c:pt idx="245">
                  <c:v>-3747</c:v>
                </c:pt>
                <c:pt idx="246">
                  <c:v>-3590</c:v>
                </c:pt>
                <c:pt idx="247">
                  <c:v>-3402</c:v>
                </c:pt>
                <c:pt idx="248">
                  <c:v>-3377</c:v>
                </c:pt>
                <c:pt idx="249">
                  <c:v>-3361</c:v>
                </c:pt>
                <c:pt idx="250">
                  <c:v>-3360</c:v>
                </c:pt>
                <c:pt idx="251">
                  <c:v>-3358</c:v>
                </c:pt>
                <c:pt idx="252">
                  <c:v>-3349</c:v>
                </c:pt>
                <c:pt idx="253">
                  <c:v>-3346</c:v>
                </c:pt>
                <c:pt idx="254">
                  <c:v>-3345.5</c:v>
                </c:pt>
                <c:pt idx="255">
                  <c:v>-3341</c:v>
                </c:pt>
                <c:pt idx="256">
                  <c:v>-3335</c:v>
                </c:pt>
                <c:pt idx="257">
                  <c:v>-3333</c:v>
                </c:pt>
                <c:pt idx="258">
                  <c:v>-3324</c:v>
                </c:pt>
                <c:pt idx="259">
                  <c:v>-3274</c:v>
                </c:pt>
                <c:pt idx="260">
                  <c:v>-3251</c:v>
                </c:pt>
                <c:pt idx="261">
                  <c:v>-3212</c:v>
                </c:pt>
                <c:pt idx="262">
                  <c:v>-3210</c:v>
                </c:pt>
                <c:pt idx="263">
                  <c:v>-3173</c:v>
                </c:pt>
                <c:pt idx="264">
                  <c:v>-3167</c:v>
                </c:pt>
                <c:pt idx="265">
                  <c:v>-3167</c:v>
                </c:pt>
                <c:pt idx="266">
                  <c:v>-3145</c:v>
                </c:pt>
                <c:pt idx="267">
                  <c:v>-3142</c:v>
                </c:pt>
                <c:pt idx="268">
                  <c:v>-3126</c:v>
                </c:pt>
                <c:pt idx="269">
                  <c:v>-3126</c:v>
                </c:pt>
                <c:pt idx="270">
                  <c:v>-3126</c:v>
                </c:pt>
                <c:pt idx="271">
                  <c:v>-3114</c:v>
                </c:pt>
                <c:pt idx="272">
                  <c:v>-3100</c:v>
                </c:pt>
                <c:pt idx="273">
                  <c:v>-3098</c:v>
                </c:pt>
                <c:pt idx="274">
                  <c:v>-3097</c:v>
                </c:pt>
                <c:pt idx="275">
                  <c:v>-3094</c:v>
                </c:pt>
                <c:pt idx="276">
                  <c:v>-3083</c:v>
                </c:pt>
                <c:pt idx="277">
                  <c:v>-3078</c:v>
                </c:pt>
                <c:pt idx="278">
                  <c:v>-3059.5</c:v>
                </c:pt>
                <c:pt idx="279">
                  <c:v>-3017</c:v>
                </c:pt>
                <c:pt idx="280">
                  <c:v>-3017</c:v>
                </c:pt>
                <c:pt idx="281">
                  <c:v>-3017</c:v>
                </c:pt>
                <c:pt idx="282">
                  <c:v>-2924</c:v>
                </c:pt>
                <c:pt idx="283">
                  <c:v>-2924</c:v>
                </c:pt>
                <c:pt idx="284">
                  <c:v>-2921</c:v>
                </c:pt>
                <c:pt idx="285">
                  <c:v>-2919</c:v>
                </c:pt>
                <c:pt idx="286">
                  <c:v>-2894</c:v>
                </c:pt>
                <c:pt idx="287">
                  <c:v>-2868</c:v>
                </c:pt>
                <c:pt idx="288">
                  <c:v>-2865</c:v>
                </c:pt>
                <c:pt idx="289">
                  <c:v>-2860</c:v>
                </c:pt>
                <c:pt idx="290">
                  <c:v>-2821</c:v>
                </c:pt>
                <c:pt idx="291">
                  <c:v>-2819</c:v>
                </c:pt>
                <c:pt idx="292">
                  <c:v>-2818</c:v>
                </c:pt>
                <c:pt idx="293">
                  <c:v>-2809</c:v>
                </c:pt>
                <c:pt idx="294">
                  <c:v>-2793</c:v>
                </c:pt>
                <c:pt idx="295">
                  <c:v>-2790</c:v>
                </c:pt>
                <c:pt idx="296">
                  <c:v>-2790</c:v>
                </c:pt>
                <c:pt idx="297">
                  <c:v>-2790</c:v>
                </c:pt>
                <c:pt idx="298">
                  <c:v>-2790</c:v>
                </c:pt>
                <c:pt idx="299">
                  <c:v>-2753</c:v>
                </c:pt>
                <c:pt idx="300">
                  <c:v>-2725</c:v>
                </c:pt>
                <c:pt idx="301">
                  <c:v>-2647</c:v>
                </c:pt>
                <c:pt idx="302">
                  <c:v>-2644</c:v>
                </c:pt>
                <c:pt idx="303">
                  <c:v>-2638</c:v>
                </c:pt>
                <c:pt idx="304">
                  <c:v>-2616</c:v>
                </c:pt>
                <c:pt idx="305">
                  <c:v>-2616</c:v>
                </c:pt>
                <c:pt idx="306">
                  <c:v>-2616</c:v>
                </c:pt>
                <c:pt idx="307">
                  <c:v>-2616</c:v>
                </c:pt>
                <c:pt idx="308">
                  <c:v>-2613</c:v>
                </c:pt>
                <c:pt idx="309">
                  <c:v>-2605</c:v>
                </c:pt>
                <c:pt idx="310">
                  <c:v>-2605</c:v>
                </c:pt>
                <c:pt idx="311">
                  <c:v>-2605</c:v>
                </c:pt>
                <c:pt idx="312">
                  <c:v>-2577</c:v>
                </c:pt>
                <c:pt idx="313">
                  <c:v>-2550</c:v>
                </c:pt>
                <c:pt idx="314">
                  <c:v>-2527</c:v>
                </c:pt>
                <c:pt idx="315">
                  <c:v>-2513</c:v>
                </c:pt>
                <c:pt idx="316">
                  <c:v>-2512.5</c:v>
                </c:pt>
                <c:pt idx="317">
                  <c:v>-2496</c:v>
                </c:pt>
                <c:pt idx="318">
                  <c:v>-2494</c:v>
                </c:pt>
                <c:pt idx="319">
                  <c:v>-2491</c:v>
                </c:pt>
                <c:pt idx="320">
                  <c:v>-2485</c:v>
                </c:pt>
                <c:pt idx="321">
                  <c:v>-2468</c:v>
                </c:pt>
                <c:pt idx="322">
                  <c:v>-2454</c:v>
                </c:pt>
                <c:pt idx="323">
                  <c:v>-2452</c:v>
                </c:pt>
                <c:pt idx="324">
                  <c:v>-2426</c:v>
                </c:pt>
                <c:pt idx="325">
                  <c:v>-2407</c:v>
                </c:pt>
                <c:pt idx="326">
                  <c:v>-2323</c:v>
                </c:pt>
                <c:pt idx="327">
                  <c:v>-2281</c:v>
                </c:pt>
                <c:pt idx="328">
                  <c:v>-2252</c:v>
                </c:pt>
                <c:pt idx="329">
                  <c:v>-2241</c:v>
                </c:pt>
                <c:pt idx="330">
                  <c:v>-2189</c:v>
                </c:pt>
                <c:pt idx="331">
                  <c:v>-2189</c:v>
                </c:pt>
                <c:pt idx="332">
                  <c:v>-2189</c:v>
                </c:pt>
                <c:pt idx="333">
                  <c:v>-2096</c:v>
                </c:pt>
                <c:pt idx="334">
                  <c:v>-2074</c:v>
                </c:pt>
                <c:pt idx="335">
                  <c:v>-2074</c:v>
                </c:pt>
                <c:pt idx="336">
                  <c:v>-2043</c:v>
                </c:pt>
                <c:pt idx="337">
                  <c:v>-2043</c:v>
                </c:pt>
                <c:pt idx="338">
                  <c:v>-2012</c:v>
                </c:pt>
                <c:pt idx="339">
                  <c:v>-1948</c:v>
                </c:pt>
                <c:pt idx="340">
                  <c:v>-1945</c:v>
                </c:pt>
                <c:pt idx="341">
                  <c:v>-1830</c:v>
                </c:pt>
                <c:pt idx="342">
                  <c:v>-1797</c:v>
                </c:pt>
                <c:pt idx="343">
                  <c:v>-1794</c:v>
                </c:pt>
                <c:pt idx="344">
                  <c:v>-1780</c:v>
                </c:pt>
                <c:pt idx="345">
                  <c:v>-1769</c:v>
                </c:pt>
                <c:pt idx="346">
                  <c:v>-1741</c:v>
                </c:pt>
                <c:pt idx="347">
                  <c:v>-1724</c:v>
                </c:pt>
                <c:pt idx="348">
                  <c:v>-1724</c:v>
                </c:pt>
                <c:pt idx="349">
                  <c:v>-1724</c:v>
                </c:pt>
                <c:pt idx="350">
                  <c:v>-1724</c:v>
                </c:pt>
                <c:pt idx="351">
                  <c:v>-1724</c:v>
                </c:pt>
                <c:pt idx="352">
                  <c:v>-1674</c:v>
                </c:pt>
                <c:pt idx="353">
                  <c:v>-1649</c:v>
                </c:pt>
                <c:pt idx="354">
                  <c:v>-1638</c:v>
                </c:pt>
                <c:pt idx="355">
                  <c:v>-1581</c:v>
                </c:pt>
                <c:pt idx="356">
                  <c:v>-1570</c:v>
                </c:pt>
                <c:pt idx="357">
                  <c:v>-1474</c:v>
                </c:pt>
                <c:pt idx="358">
                  <c:v>-1344</c:v>
                </c:pt>
                <c:pt idx="359">
                  <c:v>-1338</c:v>
                </c:pt>
                <c:pt idx="360">
                  <c:v>-1330</c:v>
                </c:pt>
                <c:pt idx="361">
                  <c:v>-1319</c:v>
                </c:pt>
                <c:pt idx="362">
                  <c:v>-1313</c:v>
                </c:pt>
                <c:pt idx="363">
                  <c:v>-1215</c:v>
                </c:pt>
                <c:pt idx="364">
                  <c:v>-1205</c:v>
                </c:pt>
                <c:pt idx="365">
                  <c:v>-1201</c:v>
                </c:pt>
                <c:pt idx="366">
                  <c:v>-1176</c:v>
                </c:pt>
                <c:pt idx="367">
                  <c:v>-1109</c:v>
                </c:pt>
                <c:pt idx="368">
                  <c:v>-1050</c:v>
                </c:pt>
                <c:pt idx="369">
                  <c:v>-1016</c:v>
                </c:pt>
                <c:pt idx="370">
                  <c:v>-997</c:v>
                </c:pt>
                <c:pt idx="371">
                  <c:v>-994</c:v>
                </c:pt>
                <c:pt idx="372">
                  <c:v>-988</c:v>
                </c:pt>
                <c:pt idx="373">
                  <c:v>-936</c:v>
                </c:pt>
                <c:pt idx="374">
                  <c:v>-882</c:v>
                </c:pt>
                <c:pt idx="375">
                  <c:v>-834</c:v>
                </c:pt>
                <c:pt idx="376">
                  <c:v>-820</c:v>
                </c:pt>
                <c:pt idx="377">
                  <c:v>-793</c:v>
                </c:pt>
                <c:pt idx="378">
                  <c:v>-792</c:v>
                </c:pt>
                <c:pt idx="379">
                  <c:v>-778</c:v>
                </c:pt>
                <c:pt idx="380">
                  <c:v>-776</c:v>
                </c:pt>
                <c:pt idx="381">
                  <c:v>-765</c:v>
                </c:pt>
                <c:pt idx="382">
                  <c:v>-765</c:v>
                </c:pt>
                <c:pt idx="383">
                  <c:v>-753</c:v>
                </c:pt>
                <c:pt idx="384">
                  <c:v>-733</c:v>
                </c:pt>
                <c:pt idx="385">
                  <c:v>-733</c:v>
                </c:pt>
                <c:pt idx="386">
                  <c:v>-717</c:v>
                </c:pt>
                <c:pt idx="387">
                  <c:v>-708</c:v>
                </c:pt>
                <c:pt idx="388">
                  <c:v>-706</c:v>
                </c:pt>
                <c:pt idx="389">
                  <c:v>-703</c:v>
                </c:pt>
                <c:pt idx="390">
                  <c:v>-688</c:v>
                </c:pt>
                <c:pt idx="391">
                  <c:v>-688</c:v>
                </c:pt>
                <c:pt idx="392">
                  <c:v>-680</c:v>
                </c:pt>
                <c:pt idx="393">
                  <c:v>-680</c:v>
                </c:pt>
                <c:pt idx="394">
                  <c:v>-667</c:v>
                </c:pt>
                <c:pt idx="395">
                  <c:v>-666</c:v>
                </c:pt>
                <c:pt idx="396">
                  <c:v>-658</c:v>
                </c:pt>
                <c:pt idx="397">
                  <c:v>-591</c:v>
                </c:pt>
                <c:pt idx="398">
                  <c:v>-559</c:v>
                </c:pt>
                <c:pt idx="399">
                  <c:v>-558</c:v>
                </c:pt>
                <c:pt idx="400">
                  <c:v>-532</c:v>
                </c:pt>
                <c:pt idx="401">
                  <c:v>-488</c:v>
                </c:pt>
                <c:pt idx="402">
                  <c:v>-485</c:v>
                </c:pt>
                <c:pt idx="403">
                  <c:v>-467</c:v>
                </c:pt>
                <c:pt idx="404">
                  <c:v>-467</c:v>
                </c:pt>
                <c:pt idx="405">
                  <c:v>-467</c:v>
                </c:pt>
                <c:pt idx="406">
                  <c:v>-451</c:v>
                </c:pt>
                <c:pt idx="407">
                  <c:v>-445</c:v>
                </c:pt>
                <c:pt idx="408">
                  <c:v>-443</c:v>
                </c:pt>
                <c:pt idx="409">
                  <c:v>-443</c:v>
                </c:pt>
                <c:pt idx="410">
                  <c:v>-443</c:v>
                </c:pt>
                <c:pt idx="411">
                  <c:v>-437</c:v>
                </c:pt>
                <c:pt idx="412">
                  <c:v>-415</c:v>
                </c:pt>
                <c:pt idx="413">
                  <c:v>-414</c:v>
                </c:pt>
                <c:pt idx="414">
                  <c:v>-414</c:v>
                </c:pt>
                <c:pt idx="415">
                  <c:v>-401</c:v>
                </c:pt>
                <c:pt idx="416">
                  <c:v>-400</c:v>
                </c:pt>
                <c:pt idx="417">
                  <c:v>-398</c:v>
                </c:pt>
                <c:pt idx="418">
                  <c:v>-398</c:v>
                </c:pt>
                <c:pt idx="419">
                  <c:v>-397</c:v>
                </c:pt>
                <c:pt idx="420">
                  <c:v>-387</c:v>
                </c:pt>
                <c:pt idx="421">
                  <c:v>-361</c:v>
                </c:pt>
                <c:pt idx="422">
                  <c:v>-356</c:v>
                </c:pt>
                <c:pt idx="423">
                  <c:v>-336</c:v>
                </c:pt>
                <c:pt idx="424">
                  <c:v>-252</c:v>
                </c:pt>
                <c:pt idx="425">
                  <c:v>-211</c:v>
                </c:pt>
                <c:pt idx="426">
                  <c:v>-208</c:v>
                </c:pt>
                <c:pt idx="427">
                  <c:v>-137</c:v>
                </c:pt>
                <c:pt idx="428">
                  <c:v>-129</c:v>
                </c:pt>
                <c:pt idx="429">
                  <c:v>-73</c:v>
                </c:pt>
                <c:pt idx="430">
                  <c:v>-14</c:v>
                </c:pt>
                <c:pt idx="431">
                  <c:v>-8</c:v>
                </c:pt>
                <c:pt idx="432">
                  <c:v>0</c:v>
                </c:pt>
                <c:pt idx="433">
                  <c:v>83</c:v>
                </c:pt>
                <c:pt idx="434">
                  <c:v>117</c:v>
                </c:pt>
                <c:pt idx="435">
                  <c:v>128</c:v>
                </c:pt>
                <c:pt idx="436">
                  <c:v>128</c:v>
                </c:pt>
                <c:pt idx="437">
                  <c:v>140</c:v>
                </c:pt>
                <c:pt idx="438">
                  <c:v>178</c:v>
                </c:pt>
                <c:pt idx="439">
                  <c:v>209</c:v>
                </c:pt>
                <c:pt idx="440">
                  <c:v>302</c:v>
                </c:pt>
                <c:pt idx="441">
                  <c:v>318</c:v>
                </c:pt>
                <c:pt idx="442">
                  <c:v>343</c:v>
                </c:pt>
                <c:pt idx="443">
                  <c:v>343</c:v>
                </c:pt>
                <c:pt idx="444">
                  <c:v>360</c:v>
                </c:pt>
                <c:pt idx="445">
                  <c:v>361</c:v>
                </c:pt>
                <c:pt idx="446">
                  <c:v>363</c:v>
                </c:pt>
                <c:pt idx="447">
                  <c:v>389</c:v>
                </c:pt>
                <c:pt idx="448">
                  <c:v>400</c:v>
                </c:pt>
                <c:pt idx="449">
                  <c:v>402</c:v>
                </c:pt>
                <c:pt idx="450">
                  <c:v>403</c:v>
                </c:pt>
                <c:pt idx="451">
                  <c:v>430</c:v>
                </c:pt>
                <c:pt idx="452">
                  <c:v>492</c:v>
                </c:pt>
                <c:pt idx="453">
                  <c:v>492</c:v>
                </c:pt>
                <c:pt idx="454">
                  <c:v>492</c:v>
                </c:pt>
                <c:pt idx="455">
                  <c:v>512</c:v>
                </c:pt>
                <c:pt idx="456">
                  <c:v>564</c:v>
                </c:pt>
                <c:pt idx="457">
                  <c:v>581</c:v>
                </c:pt>
                <c:pt idx="458">
                  <c:v>592</c:v>
                </c:pt>
                <c:pt idx="459">
                  <c:v>604</c:v>
                </c:pt>
                <c:pt idx="460">
                  <c:v>620</c:v>
                </c:pt>
                <c:pt idx="461">
                  <c:v>621</c:v>
                </c:pt>
                <c:pt idx="462">
                  <c:v>651</c:v>
                </c:pt>
                <c:pt idx="463">
                  <c:v>665</c:v>
                </c:pt>
                <c:pt idx="464">
                  <c:v>679</c:v>
                </c:pt>
                <c:pt idx="465">
                  <c:v>707</c:v>
                </c:pt>
                <c:pt idx="466">
                  <c:v>707</c:v>
                </c:pt>
                <c:pt idx="467">
                  <c:v>707</c:v>
                </c:pt>
                <c:pt idx="468">
                  <c:v>707</c:v>
                </c:pt>
                <c:pt idx="469">
                  <c:v>735</c:v>
                </c:pt>
                <c:pt idx="470">
                  <c:v>783</c:v>
                </c:pt>
                <c:pt idx="471">
                  <c:v>814</c:v>
                </c:pt>
                <c:pt idx="472">
                  <c:v>830</c:v>
                </c:pt>
                <c:pt idx="473">
                  <c:v>878</c:v>
                </c:pt>
                <c:pt idx="474">
                  <c:v>878</c:v>
                </c:pt>
                <c:pt idx="475">
                  <c:v>878</c:v>
                </c:pt>
                <c:pt idx="476">
                  <c:v>897</c:v>
                </c:pt>
                <c:pt idx="477">
                  <c:v>903</c:v>
                </c:pt>
                <c:pt idx="478">
                  <c:v>911</c:v>
                </c:pt>
                <c:pt idx="479">
                  <c:v>912</c:v>
                </c:pt>
                <c:pt idx="480">
                  <c:v>953</c:v>
                </c:pt>
                <c:pt idx="481">
                  <c:v>984</c:v>
                </c:pt>
                <c:pt idx="482">
                  <c:v>998</c:v>
                </c:pt>
                <c:pt idx="483">
                  <c:v>1006</c:v>
                </c:pt>
                <c:pt idx="484">
                  <c:v>1021</c:v>
                </c:pt>
                <c:pt idx="485">
                  <c:v>1102</c:v>
                </c:pt>
                <c:pt idx="486">
                  <c:v>1107</c:v>
                </c:pt>
                <c:pt idx="487">
                  <c:v>1110</c:v>
                </c:pt>
                <c:pt idx="488">
                  <c:v>1110</c:v>
                </c:pt>
                <c:pt idx="489">
                  <c:v>1110</c:v>
                </c:pt>
                <c:pt idx="490">
                  <c:v>1119</c:v>
                </c:pt>
                <c:pt idx="491">
                  <c:v>1122</c:v>
                </c:pt>
                <c:pt idx="492">
                  <c:v>1125</c:v>
                </c:pt>
                <c:pt idx="493">
                  <c:v>1146</c:v>
                </c:pt>
                <c:pt idx="494">
                  <c:v>1147</c:v>
                </c:pt>
                <c:pt idx="495">
                  <c:v>1150</c:v>
                </c:pt>
                <c:pt idx="496">
                  <c:v>1155</c:v>
                </c:pt>
                <c:pt idx="497">
                  <c:v>1163</c:v>
                </c:pt>
                <c:pt idx="498">
                  <c:v>1174</c:v>
                </c:pt>
                <c:pt idx="499">
                  <c:v>1174</c:v>
                </c:pt>
                <c:pt idx="500">
                  <c:v>1188</c:v>
                </c:pt>
                <c:pt idx="501">
                  <c:v>1191</c:v>
                </c:pt>
                <c:pt idx="502">
                  <c:v>1202</c:v>
                </c:pt>
                <c:pt idx="503">
                  <c:v>1219.5</c:v>
                </c:pt>
                <c:pt idx="504">
                  <c:v>1269</c:v>
                </c:pt>
                <c:pt idx="505">
                  <c:v>1278</c:v>
                </c:pt>
                <c:pt idx="506">
                  <c:v>1309</c:v>
                </c:pt>
                <c:pt idx="507">
                  <c:v>1339</c:v>
                </c:pt>
                <c:pt idx="508">
                  <c:v>1345</c:v>
                </c:pt>
                <c:pt idx="509">
                  <c:v>1359</c:v>
                </c:pt>
                <c:pt idx="510">
                  <c:v>1364</c:v>
                </c:pt>
                <c:pt idx="511">
                  <c:v>1365</c:v>
                </c:pt>
                <c:pt idx="512">
                  <c:v>1378</c:v>
                </c:pt>
                <c:pt idx="513">
                  <c:v>1384</c:v>
                </c:pt>
                <c:pt idx="514">
                  <c:v>1406</c:v>
                </c:pt>
                <c:pt idx="515">
                  <c:v>1437</c:v>
                </c:pt>
                <c:pt idx="516">
                  <c:v>1465</c:v>
                </c:pt>
                <c:pt idx="517">
                  <c:v>1465</c:v>
                </c:pt>
                <c:pt idx="518">
                  <c:v>1490</c:v>
                </c:pt>
                <c:pt idx="519">
                  <c:v>1521</c:v>
                </c:pt>
                <c:pt idx="520">
                  <c:v>1591</c:v>
                </c:pt>
                <c:pt idx="521">
                  <c:v>1611</c:v>
                </c:pt>
                <c:pt idx="522">
                  <c:v>1638</c:v>
                </c:pt>
                <c:pt idx="523">
                  <c:v>1641</c:v>
                </c:pt>
                <c:pt idx="524">
                  <c:v>1641</c:v>
                </c:pt>
                <c:pt idx="525">
                  <c:v>1645</c:v>
                </c:pt>
                <c:pt idx="526">
                  <c:v>1653</c:v>
                </c:pt>
                <c:pt idx="527">
                  <c:v>1745</c:v>
                </c:pt>
                <c:pt idx="528">
                  <c:v>1753</c:v>
                </c:pt>
                <c:pt idx="529">
                  <c:v>1798</c:v>
                </c:pt>
                <c:pt idx="530">
                  <c:v>1823</c:v>
                </c:pt>
                <c:pt idx="531">
                  <c:v>1860</c:v>
                </c:pt>
                <c:pt idx="532">
                  <c:v>1863</c:v>
                </c:pt>
                <c:pt idx="533">
                  <c:v>1863</c:v>
                </c:pt>
                <c:pt idx="534">
                  <c:v>1882</c:v>
                </c:pt>
                <c:pt idx="535">
                  <c:v>1885</c:v>
                </c:pt>
                <c:pt idx="536">
                  <c:v>1887</c:v>
                </c:pt>
                <c:pt idx="537">
                  <c:v>1910</c:v>
                </c:pt>
                <c:pt idx="538">
                  <c:v>1913</c:v>
                </c:pt>
                <c:pt idx="539">
                  <c:v>1947</c:v>
                </c:pt>
                <c:pt idx="540">
                  <c:v>1949</c:v>
                </c:pt>
                <c:pt idx="541">
                  <c:v>1967</c:v>
                </c:pt>
                <c:pt idx="542">
                  <c:v>1972</c:v>
                </c:pt>
                <c:pt idx="543">
                  <c:v>1983</c:v>
                </c:pt>
                <c:pt idx="544">
                  <c:v>1997</c:v>
                </c:pt>
                <c:pt idx="545">
                  <c:v>2006</c:v>
                </c:pt>
                <c:pt idx="546">
                  <c:v>2014</c:v>
                </c:pt>
                <c:pt idx="547">
                  <c:v>2030</c:v>
                </c:pt>
                <c:pt idx="548">
                  <c:v>2033</c:v>
                </c:pt>
                <c:pt idx="549">
                  <c:v>2061</c:v>
                </c:pt>
                <c:pt idx="550">
                  <c:v>2067</c:v>
                </c:pt>
                <c:pt idx="551">
                  <c:v>2081</c:v>
                </c:pt>
                <c:pt idx="552">
                  <c:v>2097</c:v>
                </c:pt>
                <c:pt idx="553">
                  <c:v>2097</c:v>
                </c:pt>
                <c:pt idx="554">
                  <c:v>2100</c:v>
                </c:pt>
                <c:pt idx="555">
                  <c:v>2139</c:v>
                </c:pt>
                <c:pt idx="556">
                  <c:v>2167</c:v>
                </c:pt>
                <c:pt idx="557">
                  <c:v>2188</c:v>
                </c:pt>
                <c:pt idx="558">
                  <c:v>2190</c:v>
                </c:pt>
                <c:pt idx="559">
                  <c:v>2207</c:v>
                </c:pt>
                <c:pt idx="560">
                  <c:v>2223</c:v>
                </c:pt>
                <c:pt idx="561">
                  <c:v>2223</c:v>
                </c:pt>
                <c:pt idx="562">
                  <c:v>2268</c:v>
                </c:pt>
                <c:pt idx="563">
                  <c:v>2280</c:v>
                </c:pt>
                <c:pt idx="564">
                  <c:v>2296</c:v>
                </c:pt>
                <c:pt idx="565">
                  <c:v>2296</c:v>
                </c:pt>
                <c:pt idx="566">
                  <c:v>2296</c:v>
                </c:pt>
                <c:pt idx="567">
                  <c:v>2335</c:v>
                </c:pt>
                <c:pt idx="568">
                  <c:v>2335</c:v>
                </c:pt>
                <c:pt idx="569">
                  <c:v>2344</c:v>
                </c:pt>
                <c:pt idx="570">
                  <c:v>2349</c:v>
                </c:pt>
                <c:pt idx="571">
                  <c:v>2402</c:v>
                </c:pt>
                <c:pt idx="572">
                  <c:v>2430</c:v>
                </c:pt>
                <c:pt idx="573">
                  <c:v>2465</c:v>
                </c:pt>
                <c:pt idx="574">
                  <c:v>2497</c:v>
                </c:pt>
                <c:pt idx="575">
                  <c:v>2534</c:v>
                </c:pt>
                <c:pt idx="576">
                  <c:v>2534</c:v>
                </c:pt>
                <c:pt idx="577">
                  <c:v>2601</c:v>
                </c:pt>
                <c:pt idx="578">
                  <c:v>2601</c:v>
                </c:pt>
                <c:pt idx="579">
                  <c:v>2604</c:v>
                </c:pt>
                <c:pt idx="580">
                  <c:v>2612</c:v>
                </c:pt>
                <c:pt idx="581">
                  <c:v>2690</c:v>
                </c:pt>
                <c:pt idx="582">
                  <c:v>2750</c:v>
                </c:pt>
                <c:pt idx="583">
                  <c:v>2755</c:v>
                </c:pt>
                <c:pt idx="584">
                  <c:v>2780</c:v>
                </c:pt>
                <c:pt idx="585">
                  <c:v>2791</c:v>
                </c:pt>
                <c:pt idx="586">
                  <c:v>2823</c:v>
                </c:pt>
                <c:pt idx="587">
                  <c:v>2836</c:v>
                </c:pt>
                <c:pt idx="588">
                  <c:v>2839</c:v>
                </c:pt>
                <c:pt idx="589">
                  <c:v>2850</c:v>
                </c:pt>
                <c:pt idx="590">
                  <c:v>2859</c:v>
                </c:pt>
                <c:pt idx="591">
                  <c:v>2934</c:v>
                </c:pt>
                <c:pt idx="592">
                  <c:v>2965</c:v>
                </c:pt>
                <c:pt idx="593">
                  <c:v>2995</c:v>
                </c:pt>
                <c:pt idx="594">
                  <c:v>3015</c:v>
                </c:pt>
                <c:pt idx="595">
                  <c:v>3057</c:v>
                </c:pt>
                <c:pt idx="596">
                  <c:v>3058</c:v>
                </c:pt>
                <c:pt idx="597">
                  <c:v>3058</c:v>
                </c:pt>
                <c:pt idx="598">
                  <c:v>3069</c:v>
                </c:pt>
                <c:pt idx="599">
                  <c:v>3138</c:v>
                </c:pt>
                <c:pt idx="600">
                  <c:v>3161</c:v>
                </c:pt>
                <c:pt idx="601">
                  <c:v>3188</c:v>
                </c:pt>
                <c:pt idx="602">
                  <c:v>3240</c:v>
                </c:pt>
                <c:pt idx="603">
                  <c:v>3275</c:v>
                </c:pt>
                <c:pt idx="604">
                  <c:v>3287</c:v>
                </c:pt>
                <c:pt idx="605">
                  <c:v>3303</c:v>
                </c:pt>
                <c:pt idx="606">
                  <c:v>3303</c:v>
                </c:pt>
                <c:pt idx="607">
                  <c:v>3317</c:v>
                </c:pt>
                <c:pt idx="608">
                  <c:v>3401</c:v>
                </c:pt>
                <c:pt idx="609">
                  <c:v>3477</c:v>
                </c:pt>
                <c:pt idx="610">
                  <c:v>3483</c:v>
                </c:pt>
                <c:pt idx="611">
                  <c:v>3533</c:v>
                </c:pt>
                <c:pt idx="612">
                  <c:v>3580</c:v>
                </c:pt>
                <c:pt idx="613">
                  <c:v>3608</c:v>
                </c:pt>
                <c:pt idx="614">
                  <c:v>3756</c:v>
                </c:pt>
                <c:pt idx="615">
                  <c:v>3821</c:v>
                </c:pt>
                <c:pt idx="616">
                  <c:v>3840</c:v>
                </c:pt>
                <c:pt idx="617">
                  <c:v>3844</c:v>
                </c:pt>
                <c:pt idx="618">
                  <c:v>3883</c:v>
                </c:pt>
                <c:pt idx="619">
                  <c:v>3919</c:v>
                </c:pt>
                <c:pt idx="620">
                  <c:v>3989</c:v>
                </c:pt>
                <c:pt idx="621">
                  <c:v>4023</c:v>
                </c:pt>
                <c:pt idx="622">
                  <c:v>4059</c:v>
                </c:pt>
                <c:pt idx="623">
                  <c:v>4095</c:v>
                </c:pt>
                <c:pt idx="624">
                  <c:v>4120</c:v>
                </c:pt>
                <c:pt idx="625">
                  <c:v>4129</c:v>
                </c:pt>
                <c:pt idx="626">
                  <c:v>4179</c:v>
                </c:pt>
                <c:pt idx="627">
                  <c:v>4199</c:v>
                </c:pt>
                <c:pt idx="628">
                  <c:v>4252</c:v>
                </c:pt>
                <c:pt idx="629">
                  <c:v>4255</c:v>
                </c:pt>
                <c:pt idx="630">
                  <c:v>4261</c:v>
                </c:pt>
                <c:pt idx="631">
                  <c:v>4325</c:v>
                </c:pt>
                <c:pt idx="632">
                  <c:v>4378</c:v>
                </c:pt>
                <c:pt idx="633">
                  <c:v>4384</c:v>
                </c:pt>
                <c:pt idx="634">
                  <c:v>4400</c:v>
                </c:pt>
                <c:pt idx="635">
                  <c:v>4407</c:v>
                </c:pt>
                <c:pt idx="636">
                  <c:v>4412</c:v>
                </c:pt>
                <c:pt idx="637">
                  <c:v>4439</c:v>
                </c:pt>
                <c:pt idx="638">
                  <c:v>4470</c:v>
                </c:pt>
                <c:pt idx="639">
                  <c:v>4490</c:v>
                </c:pt>
                <c:pt idx="640">
                  <c:v>4517</c:v>
                </c:pt>
                <c:pt idx="641">
                  <c:v>4557</c:v>
                </c:pt>
                <c:pt idx="642">
                  <c:v>4585</c:v>
                </c:pt>
                <c:pt idx="643">
                  <c:v>4599</c:v>
                </c:pt>
                <c:pt idx="644">
                  <c:v>4624</c:v>
                </c:pt>
                <c:pt idx="645">
                  <c:v>4627</c:v>
                </c:pt>
                <c:pt idx="646">
                  <c:v>4632</c:v>
                </c:pt>
                <c:pt idx="647">
                  <c:v>4662</c:v>
                </c:pt>
                <c:pt idx="648">
                  <c:v>4674</c:v>
                </c:pt>
                <c:pt idx="649">
                  <c:v>4674</c:v>
                </c:pt>
                <c:pt idx="650">
                  <c:v>4692</c:v>
                </c:pt>
                <c:pt idx="651">
                  <c:v>4730</c:v>
                </c:pt>
                <c:pt idx="652">
                  <c:v>4733</c:v>
                </c:pt>
                <c:pt idx="653">
                  <c:v>4733</c:v>
                </c:pt>
                <c:pt idx="654">
                  <c:v>4750</c:v>
                </c:pt>
                <c:pt idx="655">
                  <c:v>4756</c:v>
                </c:pt>
                <c:pt idx="656">
                  <c:v>4773</c:v>
                </c:pt>
                <c:pt idx="657">
                  <c:v>4834</c:v>
                </c:pt>
                <c:pt idx="658">
                  <c:v>4870</c:v>
                </c:pt>
                <c:pt idx="659">
                  <c:v>4884</c:v>
                </c:pt>
                <c:pt idx="660">
                  <c:v>4892</c:v>
                </c:pt>
                <c:pt idx="661">
                  <c:v>4932</c:v>
                </c:pt>
                <c:pt idx="662">
                  <c:v>4938</c:v>
                </c:pt>
                <c:pt idx="663">
                  <c:v>4949</c:v>
                </c:pt>
                <c:pt idx="664">
                  <c:v>4965</c:v>
                </c:pt>
                <c:pt idx="665">
                  <c:v>4988</c:v>
                </c:pt>
                <c:pt idx="666">
                  <c:v>5007</c:v>
                </c:pt>
                <c:pt idx="667">
                  <c:v>5021</c:v>
                </c:pt>
                <c:pt idx="668">
                  <c:v>5066</c:v>
                </c:pt>
                <c:pt idx="669">
                  <c:v>5144</c:v>
                </c:pt>
                <c:pt idx="670">
                  <c:v>5144</c:v>
                </c:pt>
                <c:pt idx="671">
                  <c:v>5169</c:v>
                </c:pt>
                <c:pt idx="672">
                  <c:v>5172</c:v>
                </c:pt>
                <c:pt idx="673">
                  <c:v>5214</c:v>
                </c:pt>
                <c:pt idx="674">
                  <c:v>5214</c:v>
                </c:pt>
                <c:pt idx="675">
                  <c:v>5215</c:v>
                </c:pt>
                <c:pt idx="676">
                  <c:v>5251</c:v>
                </c:pt>
                <c:pt idx="677">
                  <c:v>5254</c:v>
                </c:pt>
                <c:pt idx="678">
                  <c:v>5284</c:v>
                </c:pt>
                <c:pt idx="679">
                  <c:v>5284</c:v>
                </c:pt>
                <c:pt idx="680">
                  <c:v>5284</c:v>
                </c:pt>
                <c:pt idx="681">
                  <c:v>5324</c:v>
                </c:pt>
                <c:pt idx="682">
                  <c:v>5345</c:v>
                </c:pt>
                <c:pt idx="683">
                  <c:v>5390</c:v>
                </c:pt>
                <c:pt idx="684">
                  <c:v>5416</c:v>
                </c:pt>
                <c:pt idx="685">
                  <c:v>5450</c:v>
                </c:pt>
                <c:pt idx="686">
                  <c:v>5458</c:v>
                </c:pt>
                <c:pt idx="687">
                  <c:v>5483</c:v>
                </c:pt>
                <c:pt idx="688">
                  <c:v>5489</c:v>
                </c:pt>
                <c:pt idx="689">
                  <c:v>5489</c:v>
                </c:pt>
                <c:pt idx="690">
                  <c:v>5489</c:v>
                </c:pt>
                <c:pt idx="691">
                  <c:v>5489</c:v>
                </c:pt>
                <c:pt idx="692">
                  <c:v>5489</c:v>
                </c:pt>
                <c:pt idx="693">
                  <c:v>5514</c:v>
                </c:pt>
                <c:pt idx="694">
                  <c:v>5517</c:v>
                </c:pt>
                <c:pt idx="695">
                  <c:v>5556</c:v>
                </c:pt>
                <c:pt idx="696">
                  <c:v>5556</c:v>
                </c:pt>
                <c:pt idx="697">
                  <c:v>5626</c:v>
                </c:pt>
                <c:pt idx="698">
                  <c:v>5664</c:v>
                </c:pt>
                <c:pt idx="699">
                  <c:v>5712</c:v>
                </c:pt>
                <c:pt idx="700">
                  <c:v>5723</c:v>
                </c:pt>
                <c:pt idx="701">
                  <c:v>5726</c:v>
                </c:pt>
                <c:pt idx="702">
                  <c:v>5825</c:v>
                </c:pt>
                <c:pt idx="703">
                  <c:v>5835</c:v>
                </c:pt>
                <c:pt idx="704">
                  <c:v>5858</c:v>
                </c:pt>
                <c:pt idx="705">
                  <c:v>5909</c:v>
                </c:pt>
                <c:pt idx="706">
                  <c:v>5909</c:v>
                </c:pt>
                <c:pt idx="707">
                  <c:v>5975</c:v>
                </c:pt>
                <c:pt idx="708">
                  <c:v>6012</c:v>
                </c:pt>
                <c:pt idx="709">
                  <c:v>6015</c:v>
                </c:pt>
                <c:pt idx="710">
                  <c:v>6015</c:v>
                </c:pt>
                <c:pt idx="711">
                  <c:v>6015</c:v>
                </c:pt>
                <c:pt idx="712">
                  <c:v>6018</c:v>
                </c:pt>
                <c:pt idx="713">
                  <c:v>6040</c:v>
                </c:pt>
                <c:pt idx="714">
                  <c:v>6062</c:v>
                </c:pt>
                <c:pt idx="715">
                  <c:v>6110</c:v>
                </c:pt>
                <c:pt idx="716">
                  <c:v>6196</c:v>
                </c:pt>
                <c:pt idx="717">
                  <c:v>6216</c:v>
                </c:pt>
                <c:pt idx="718">
                  <c:v>6275</c:v>
                </c:pt>
                <c:pt idx="719">
                  <c:v>6278</c:v>
                </c:pt>
                <c:pt idx="720">
                  <c:v>6278</c:v>
                </c:pt>
                <c:pt idx="721">
                  <c:v>6353</c:v>
                </c:pt>
                <c:pt idx="722">
                  <c:v>6398</c:v>
                </c:pt>
                <c:pt idx="723">
                  <c:v>6406</c:v>
                </c:pt>
                <c:pt idx="724">
                  <c:v>6406</c:v>
                </c:pt>
                <c:pt idx="725">
                  <c:v>6406</c:v>
                </c:pt>
                <c:pt idx="726">
                  <c:v>6406</c:v>
                </c:pt>
                <c:pt idx="727">
                  <c:v>6406</c:v>
                </c:pt>
                <c:pt idx="728">
                  <c:v>6406</c:v>
                </c:pt>
                <c:pt idx="729">
                  <c:v>6406</c:v>
                </c:pt>
                <c:pt idx="730">
                  <c:v>6406</c:v>
                </c:pt>
                <c:pt idx="731">
                  <c:v>6437</c:v>
                </c:pt>
                <c:pt idx="732">
                  <c:v>6474</c:v>
                </c:pt>
                <c:pt idx="733">
                  <c:v>6494</c:v>
                </c:pt>
                <c:pt idx="734">
                  <c:v>6505</c:v>
                </c:pt>
                <c:pt idx="735">
                  <c:v>6535</c:v>
                </c:pt>
                <c:pt idx="736">
                  <c:v>6647</c:v>
                </c:pt>
                <c:pt idx="737">
                  <c:v>6672</c:v>
                </c:pt>
                <c:pt idx="738">
                  <c:v>6672</c:v>
                </c:pt>
                <c:pt idx="739">
                  <c:v>6703</c:v>
                </c:pt>
                <c:pt idx="740">
                  <c:v>6706</c:v>
                </c:pt>
                <c:pt idx="741">
                  <c:v>6784</c:v>
                </c:pt>
                <c:pt idx="742">
                  <c:v>6785.5</c:v>
                </c:pt>
                <c:pt idx="743">
                  <c:v>6821</c:v>
                </c:pt>
                <c:pt idx="744">
                  <c:v>6829</c:v>
                </c:pt>
                <c:pt idx="745">
                  <c:v>6830.5</c:v>
                </c:pt>
                <c:pt idx="746">
                  <c:v>6832</c:v>
                </c:pt>
                <c:pt idx="747">
                  <c:v>6846</c:v>
                </c:pt>
                <c:pt idx="748">
                  <c:v>6849</c:v>
                </c:pt>
                <c:pt idx="749">
                  <c:v>6879</c:v>
                </c:pt>
                <c:pt idx="750">
                  <c:v>6901</c:v>
                </c:pt>
                <c:pt idx="751">
                  <c:v>7036</c:v>
                </c:pt>
                <c:pt idx="752">
                  <c:v>7109</c:v>
                </c:pt>
                <c:pt idx="753">
                  <c:v>7153</c:v>
                </c:pt>
                <c:pt idx="754">
                  <c:v>7153</c:v>
                </c:pt>
                <c:pt idx="755">
                  <c:v>7153</c:v>
                </c:pt>
                <c:pt idx="756">
                  <c:v>7181</c:v>
                </c:pt>
                <c:pt idx="757">
                  <c:v>7195</c:v>
                </c:pt>
                <c:pt idx="758">
                  <c:v>7201</c:v>
                </c:pt>
                <c:pt idx="759">
                  <c:v>7217</c:v>
                </c:pt>
                <c:pt idx="760">
                  <c:v>7221.5</c:v>
                </c:pt>
                <c:pt idx="761">
                  <c:v>7243.5</c:v>
                </c:pt>
                <c:pt idx="762">
                  <c:v>7299</c:v>
                </c:pt>
                <c:pt idx="763">
                  <c:v>7314</c:v>
                </c:pt>
                <c:pt idx="764">
                  <c:v>7314</c:v>
                </c:pt>
                <c:pt idx="765">
                  <c:v>7327</c:v>
                </c:pt>
                <c:pt idx="766">
                  <c:v>7334</c:v>
                </c:pt>
                <c:pt idx="767">
                  <c:v>7354</c:v>
                </c:pt>
                <c:pt idx="768">
                  <c:v>7354</c:v>
                </c:pt>
                <c:pt idx="769">
                  <c:v>7369</c:v>
                </c:pt>
                <c:pt idx="770">
                  <c:v>7397</c:v>
                </c:pt>
                <c:pt idx="771">
                  <c:v>7531</c:v>
                </c:pt>
                <c:pt idx="772">
                  <c:v>7562</c:v>
                </c:pt>
                <c:pt idx="773">
                  <c:v>7562</c:v>
                </c:pt>
                <c:pt idx="774">
                  <c:v>7562</c:v>
                </c:pt>
                <c:pt idx="775">
                  <c:v>7598</c:v>
                </c:pt>
                <c:pt idx="776">
                  <c:v>7601</c:v>
                </c:pt>
                <c:pt idx="777">
                  <c:v>7621</c:v>
                </c:pt>
                <c:pt idx="778">
                  <c:v>7623</c:v>
                </c:pt>
                <c:pt idx="779">
                  <c:v>7623</c:v>
                </c:pt>
                <c:pt idx="780">
                  <c:v>7634</c:v>
                </c:pt>
                <c:pt idx="781">
                  <c:v>7794</c:v>
                </c:pt>
                <c:pt idx="782">
                  <c:v>7864</c:v>
                </c:pt>
                <c:pt idx="783">
                  <c:v>7883</c:v>
                </c:pt>
                <c:pt idx="784">
                  <c:v>7887</c:v>
                </c:pt>
                <c:pt idx="785">
                  <c:v>7887</c:v>
                </c:pt>
                <c:pt idx="786">
                  <c:v>7892</c:v>
                </c:pt>
                <c:pt idx="787">
                  <c:v>8010</c:v>
                </c:pt>
                <c:pt idx="788">
                  <c:v>8189</c:v>
                </c:pt>
                <c:pt idx="789">
                  <c:v>8323</c:v>
                </c:pt>
                <c:pt idx="790">
                  <c:v>8659</c:v>
                </c:pt>
                <c:pt idx="791">
                  <c:v>8670</c:v>
                </c:pt>
                <c:pt idx="792">
                  <c:v>8715</c:v>
                </c:pt>
                <c:pt idx="793">
                  <c:v>8892.5</c:v>
                </c:pt>
                <c:pt idx="794">
                  <c:v>8892.5</c:v>
                </c:pt>
                <c:pt idx="795">
                  <c:v>8933</c:v>
                </c:pt>
                <c:pt idx="796">
                  <c:v>8947</c:v>
                </c:pt>
                <c:pt idx="797">
                  <c:v>8950</c:v>
                </c:pt>
                <c:pt idx="798">
                  <c:v>8950</c:v>
                </c:pt>
                <c:pt idx="799">
                  <c:v>8950</c:v>
                </c:pt>
                <c:pt idx="800">
                  <c:v>8977</c:v>
                </c:pt>
                <c:pt idx="801">
                  <c:v>8988</c:v>
                </c:pt>
                <c:pt idx="802">
                  <c:v>9151</c:v>
                </c:pt>
                <c:pt idx="803">
                  <c:v>9151</c:v>
                </c:pt>
                <c:pt idx="804">
                  <c:v>9188</c:v>
                </c:pt>
                <c:pt idx="805">
                  <c:v>9196</c:v>
                </c:pt>
                <c:pt idx="806">
                  <c:v>9204</c:v>
                </c:pt>
                <c:pt idx="807">
                  <c:v>9204</c:v>
                </c:pt>
                <c:pt idx="808">
                  <c:v>9204</c:v>
                </c:pt>
                <c:pt idx="809">
                  <c:v>9219.5</c:v>
                </c:pt>
                <c:pt idx="810">
                  <c:v>9238</c:v>
                </c:pt>
                <c:pt idx="811">
                  <c:v>9254</c:v>
                </c:pt>
                <c:pt idx="812">
                  <c:v>9371</c:v>
                </c:pt>
                <c:pt idx="813">
                  <c:v>9371</c:v>
                </c:pt>
                <c:pt idx="814">
                  <c:v>9371</c:v>
                </c:pt>
                <c:pt idx="815">
                  <c:v>9371</c:v>
                </c:pt>
                <c:pt idx="816">
                  <c:v>9371</c:v>
                </c:pt>
                <c:pt idx="817">
                  <c:v>9472</c:v>
                </c:pt>
                <c:pt idx="818">
                  <c:v>9472</c:v>
                </c:pt>
                <c:pt idx="819">
                  <c:v>9472</c:v>
                </c:pt>
                <c:pt idx="820">
                  <c:v>9514</c:v>
                </c:pt>
                <c:pt idx="821">
                  <c:v>9514</c:v>
                </c:pt>
                <c:pt idx="822">
                  <c:v>9514</c:v>
                </c:pt>
                <c:pt idx="823">
                  <c:v>9517</c:v>
                </c:pt>
                <c:pt idx="824">
                  <c:v>9651.5</c:v>
                </c:pt>
                <c:pt idx="825">
                  <c:v>9670.5</c:v>
                </c:pt>
                <c:pt idx="826">
                  <c:v>9674</c:v>
                </c:pt>
                <c:pt idx="827">
                  <c:v>9675</c:v>
                </c:pt>
                <c:pt idx="828">
                  <c:v>9727</c:v>
                </c:pt>
                <c:pt idx="829">
                  <c:v>9727</c:v>
                </c:pt>
                <c:pt idx="830">
                  <c:v>9727</c:v>
                </c:pt>
                <c:pt idx="831">
                  <c:v>9727</c:v>
                </c:pt>
                <c:pt idx="832">
                  <c:v>9772</c:v>
                </c:pt>
                <c:pt idx="833">
                  <c:v>9777</c:v>
                </c:pt>
                <c:pt idx="834">
                  <c:v>9777</c:v>
                </c:pt>
                <c:pt idx="835">
                  <c:v>9777</c:v>
                </c:pt>
                <c:pt idx="836">
                  <c:v>9777</c:v>
                </c:pt>
                <c:pt idx="837">
                  <c:v>9777</c:v>
                </c:pt>
                <c:pt idx="838">
                  <c:v>9996</c:v>
                </c:pt>
                <c:pt idx="839">
                  <c:v>9998</c:v>
                </c:pt>
                <c:pt idx="840">
                  <c:v>9998</c:v>
                </c:pt>
                <c:pt idx="841">
                  <c:v>9998</c:v>
                </c:pt>
                <c:pt idx="842">
                  <c:v>10012</c:v>
                </c:pt>
                <c:pt idx="843">
                  <c:v>10049</c:v>
                </c:pt>
                <c:pt idx="844">
                  <c:v>10049</c:v>
                </c:pt>
                <c:pt idx="845">
                  <c:v>10082</c:v>
                </c:pt>
                <c:pt idx="846">
                  <c:v>10082</c:v>
                </c:pt>
                <c:pt idx="847">
                  <c:v>10082</c:v>
                </c:pt>
                <c:pt idx="848">
                  <c:v>10216</c:v>
                </c:pt>
                <c:pt idx="849">
                  <c:v>10216</c:v>
                </c:pt>
                <c:pt idx="850">
                  <c:v>10216</c:v>
                </c:pt>
                <c:pt idx="851">
                  <c:v>10247</c:v>
                </c:pt>
                <c:pt idx="852">
                  <c:v>10344</c:v>
                </c:pt>
                <c:pt idx="853">
                  <c:v>10368</c:v>
                </c:pt>
                <c:pt idx="854">
                  <c:v>10412</c:v>
                </c:pt>
                <c:pt idx="855">
                  <c:v>10412</c:v>
                </c:pt>
                <c:pt idx="856">
                  <c:v>10490</c:v>
                </c:pt>
                <c:pt idx="857">
                  <c:v>10490</c:v>
                </c:pt>
                <c:pt idx="858">
                  <c:v>10542</c:v>
                </c:pt>
                <c:pt idx="859">
                  <c:v>10569</c:v>
                </c:pt>
                <c:pt idx="860">
                  <c:v>10816</c:v>
                </c:pt>
                <c:pt idx="861">
                  <c:v>10824</c:v>
                </c:pt>
                <c:pt idx="862">
                  <c:v>10824</c:v>
                </c:pt>
                <c:pt idx="863">
                  <c:v>10824</c:v>
                </c:pt>
                <c:pt idx="864">
                  <c:v>11029</c:v>
                </c:pt>
                <c:pt idx="865">
                  <c:v>11213</c:v>
                </c:pt>
                <c:pt idx="866">
                  <c:v>11339</c:v>
                </c:pt>
                <c:pt idx="867">
                  <c:v>11378</c:v>
                </c:pt>
                <c:pt idx="868">
                  <c:v>11406</c:v>
                </c:pt>
                <c:pt idx="869">
                  <c:v>11610</c:v>
                </c:pt>
                <c:pt idx="870">
                  <c:v>11641</c:v>
                </c:pt>
                <c:pt idx="871">
                  <c:v>11856</c:v>
                </c:pt>
                <c:pt idx="872">
                  <c:v>11906</c:v>
                </c:pt>
                <c:pt idx="873">
                  <c:v>11910</c:v>
                </c:pt>
                <c:pt idx="874">
                  <c:v>11960</c:v>
                </c:pt>
                <c:pt idx="875">
                  <c:v>12130</c:v>
                </c:pt>
                <c:pt idx="876">
                  <c:v>12195</c:v>
                </c:pt>
                <c:pt idx="877">
                  <c:v>12223</c:v>
                </c:pt>
                <c:pt idx="878">
                  <c:v>12223</c:v>
                </c:pt>
                <c:pt idx="879">
                  <c:v>12262</c:v>
                </c:pt>
                <c:pt idx="880">
                  <c:v>12282.5</c:v>
                </c:pt>
                <c:pt idx="881">
                  <c:v>12436</c:v>
                </c:pt>
                <c:pt idx="882">
                  <c:v>12572</c:v>
                </c:pt>
              </c:numCache>
            </c:numRef>
          </c:xVal>
          <c:yVal>
            <c:numRef>
              <c:f>'Active 1'!$K$21:$K$1975</c:f>
              <c:numCache>
                <c:formatCode>General</c:formatCode>
                <c:ptCount val="1955"/>
                <c:pt idx="699">
                  <c:v>4.297982482239604E-2</c:v>
                </c:pt>
                <c:pt idx="701">
                  <c:v>4.2395216551085468E-2</c:v>
                </c:pt>
                <c:pt idx="705">
                  <c:v>4.0167836988985073E-2</c:v>
                </c:pt>
                <c:pt idx="713">
                  <c:v>4.1269002438639291E-2</c:v>
                </c:pt>
                <c:pt idx="717">
                  <c:v>4.0833927021594718E-2</c:v>
                </c:pt>
                <c:pt idx="718">
                  <c:v>4.1613077868532855E-2</c:v>
                </c:pt>
                <c:pt idx="719">
                  <c:v>4.1230661801819224E-2</c:v>
                </c:pt>
                <c:pt idx="720">
                  <c:v>4.1330661806568969E-2</c:v>
                </c:pt>
                <c:pt idx="722">
                  <c:v>4.2234019470924977E-2</c:v>
                </c:pt>
                <c:pt idx="724">
                  <c:v>3.8214243315451313E-2</c:v>
                </c:pt>
                <c:pt idx="726">
                  <c:v>4.2414243318489753E-2</c:v>
                </c:pt>
                <c:pt idx="728">
                  <c:v>4.3114243315358181E-2</c:v>
                </c:pt>
                <c:pt idx="730">
                  <c:v>4.7914243317791261E-2</c:v>
                </c:pt>
                <c:pt idx="732">
                  <c:v>4.5546145993284881E-2</c:v>
                </c:pt>
                <c:pt idx="733">
                  <c:v>4.399670560087543E-2</c:v>
                </c:pt>
                <c:pt idx="734">
                  <c:v>4.4294513390923385E-2</c:v>
                </c:pt>
                <c:pt idx="736">
                  <c:v>4.4193486624862999E-2</c:v>
                </c:pt>
                <c:pt idx="737">
                  <c:v>4.4906686132890172E-2</c:v>
                </c:pt>
                <c:pt idx="738">
                  <c:v>4.4906686132890172E-2</c:v>
                </c:pt>
                <c:pt idx="740">
                  <c:v>4.4292637481703423E-2</c:v>
                </c:pt>
                <c:pt idx="741">
                  <c:v>4.4129819958470762E-2</c:v>
                </c:pt>
                <c:pt idx="742">
                  <c:v>4.6288611927593593E-2</c:v>
                </c:pt>
                <c:pt idx="743">
                  <c:v>4.4213355235115159E-2</c:v>
                </c:pt>
                <c:pt idx="744">
                  <c:v>4.3793579083285294E-2</c:v>
                </c:pt>
                <c:pt idx="745">
                  <c:v>4.6752371054026298E-2</c:v>
                </c:pt>
                <c:pt idx="746">
                  <c:v>4.3811163028294686E-2</c:v>
                </c:pt>
                <c:pt idx="747">
                  <c:v>4.3526554756681435E-2</c:v>
                </c:pt>
                <c:pt idx="748">
                  <c:v>4.3244138694717549E-2</c:v>
                </c:pt>
                <c:pt idx="750">
                  <c:v>5.0015593675198033E-2</c:v>
                </c:pt>
                <c:pt idx="751">
                  <c:v>4.1106871052761562E-2</c:v>
                </c:pt>
                <c:pt idx="752">
                  <c:v>4.3101413633849006E-2</c:v>
                </c:pt>
                <c:pt idx="754">
                  <c:v>3.3122644774266519E-2</c:v>
                </c:pt>
                <c:pt idx="757">
                  <c:v>4.3138819957675878E-2</c:v>
                </c:pt>
                <c:pt idx="758">
                  <c:v>4.1573987844458316E-2</c:v>
                </c:pt>
                <c:pt idx="759">
                  <c:v>4.2034435529785696E-2</c:v>
                </c:pt>
                <c:pt idx="760">
                  <c:v>4.4310811441391706E-2</c:v>
                </c:pt>
                <c:pt idx="761">
                  <c:v>4.0306427014002111E-2</c:v>
                </c:pt>
                <c:pt idx="763">
                  <c:v>4.1469649644568563E-2</c:v>
                </c:pt>
                <c:pt idx="764">
                  <c:v>4.148964964406332E-2</c:v>
                </c:pt>
                <c:pt idx="765">
                  <c:v>4.1312513385491911E-2</c:v>
                </c:pt>
                <c:pt idx="766">
                  <c:v>4.142020925792167E-2</c:v>
                </c:pt>
                <c:pt idx="767">
                  <c:v>4.1770768868445884E-2</c:v>
                </c:pt>
                <c:pt idx="768">
                  <c:v>4.1800768864050042E-2</c:v>
                </c:pt>
                <c:pt idx="769">
                  <c:v>4.1858688578940928E-2</c:v>
                </c:pt>
                <c:pt idx="770">
                  <c:v>4.3989472032990307E-2</c:v>
                </c:pt>
                <c:pt idx="771">
                  <c:v>4.2008221418655012E-2</c:v>
                </c:pt>
                <c:pt idx="772">
                  <c:v>4.2016588820843026E-2</c:v>
                </c:pt>
                <c:pt idx="773">
                  <c:v>4.2016588820843026E-2</c:v>
                </c:pt>
                <c:pt idx="774">
                  <c:v>4.2016588820843026E-2</c:v>
                </c:pt>
                <c:pt idx="776">
                  <c:v>4.4285180054430384E-2</c:v>
                </c:pt>
                <c:pt idx="777">
                  <c:v>4.2335739664849825E-2</c:v>
                </c:pt>
                <c:pt idx="781">
                  <c:v>4.3283080303808674E-2</c:v>
                </c:pt>
                <c:pt idx="782">
                  <c:v>4.359003893478075E-2</c:v>
                </c:pt>
                <c:pt idx="783">
                  <c:v>4.2438070573552977E-2</c:v>
                </c:pt>
                <c:pt idx="784">
                  <c:v>4.3428182492789347E-2</c:v>
                </c:pt>
                <c:pt idx="785">
                  <c:v>4.3628182495012879E-2</c:v>
                </c:pt>
                <c:pt idx="786">
                  <c:v>4.3390822393121198E-2</c:v>
                </c:pt>
                <c:pt idx="787">
                  <c:v>4.4649124094576109E-2</c:v>
                </c:pt>
                <c:pt idx="788">
                  <c:v>4.6031632613448892E-2</c:v>
                </c:pt>
                <c:pt idx="789">
                  <c:v>4.7550382005283609E-2</c:v>
                </c:pt>
                <c:pt idx="792">
                  <c:v>5.4481350380228832E-2</c:v>
                </c:pt>
                <c:pt idx="793">
                  <c:v>6.4605066916556098E-2</c:v>
                </c:pt>
                <c:pt idx="794">
                  <c:v>6.4905066916253418E-2</c:v>
                </c:pt>
                <c:pt idx="795">
                  <c:v>6.1492450127843767E-2</c:v>
                </c:pt>
                <c:pt idx="796">
                  <c:v>6.1707841858151369E-2</c:v>
                </c:pt>
                <c:pt idx="797">
                  <c:v>6.1825425800634548E-2</c:v>
                </c:pt>
                <c:pt idx="798">
                  <c:v>6.1825425800634548E-2</c:v>
                </c:pt>
                <c:pt idx="799">
                  <c:v>6.1825425800634548E-2</c:v>
                </c:pt>
                <c:pt idx="801">
                  <c:v>6.4181489062320907E-2</c:v>
                </c:pt>
                <c:pt idx="802">
                  <c:v>6.6203549889905844E-2</c:v>
                </c:pt>
                <c:pt idx="804">
                  <c:v>6.8387085164431483E-2</c:v>
                </c:pt>
                <c:pt idx="805">
                  <c:v>6.7367309013206977E-2</c:v>
                </c:pt>
                <c:pt idx="806">
                  <c:v>6.735753285465762E-2</c:v>
                </c:pt>
                <c:pt idx="807">
                  <c:v>6.7457532852131408E-2</c:v>
                </c:pt>
                <c:pt idx="808">
                  <c:v>6.765753285435494E-2</c:v>
                </c:pt>
                <c:pt idx="810">
                  <c:v>7.1013484201102983E-2</c:v>
                </c:pt>
                <c:pt idx="812">
                  <c:v>7.1949705605220515E-2</c:v>
                </c:pt>
                <c:pt idx="813">
                  <c:v>7.1959705601329915E-2</c:v>
                </c:pt>
                <c:pt idx="814">
                  <c:v>7.2049705602694303E-2</c:v>
                </c:pt>
                <c:pt idx="815">
                  <c:v>7.205970560607966E-2</c:v>
                </c:pt>
                <c:pt idx="816">
                  <c:v>7.2189705606433563E-2</c:v>
                </c:pt>
                <c:pt idx="817">
                  <c:v>7.522503164364025E-2</c:v>
                </c:pt>
                <c:pt idx="818">
                  <c:v>7.5245031643135007E-2</c:v>
                </c:pt>
                <c:pt idx="819">
                  <c:v>7.5345031640608795E-2</c:v>
                </c:pt>
                <c:pt idx="820">
                  <c:v>7.6421206824306864E-2</c:v>
                </c:pt>
                <c:pt idx="821">
                  <c:v>7.6421206824306864E-2</c:v>
                </c:pt>
                <c:pt idx="822">
                  <c:v>7.6661206825519912E-2</c:v>
                </c:pt>
                <c:pt idx="824">
                  <c:v>8.3453804152668454E-2</c:v>
                </c:pt>
                <c:pt idx="827">
                  <c:v>8.1008211687731091E-2</c:v>
                </c:pt>
                <c:pt idx="828">
                  <c:v>8.2049666678358335E-2</c:v>
                </c:pt>
                <c:pt idx="829">
                  <c:v>8.223966667719651E-2</c:v>
                </c:pt>
                <c:pt idx="830">
                  <c:v>8.238966667704517E-2</c:v>
                </c:pt>
                <c:pt idx="831">
                  <c:v>8.2519666677399073E-2</c:v>
                </c:pt>
                <c:pt idx="833">
                  <c:v>8.3896065705630463E-2</c:v>
                </c:pt>
                <c:pt idx="834">
                  <c:v>8.3936065704619978E-2</c:v>
                </c:pt>
                <c:pt idx="835">
                  <c:v>8.4086065704468638E-2</c:v>
                </c:pt>
                <c:pt idx="836">
                  <c:v>8.4206065701437183E-2</c:v>
                </c:pt>
                <c:pt idx="837">
                  <c:v>8.429606570280157E-2</c:v>
                </c:pt>
                <c:pt idx="838">
                  <c:v>8.9489693440555129E-2</c:v>
                </c:pt>
                <c:pt idx="839">
                  <c:v>8.9594749399111606E-2</c:v>
                </c:pt>
                <c:pt idx="840">
                  <c:v>8.9634749398101121E-2</c:v>
                </c:pt>
                <c:pt idx="841">
                  <c:v>9.0054749402042944E-2</c:v>
                </c:pt>
                <c:pt idx="842">
                  <c:v>9.0050141130632255E-2</c:v>
                </c:pt>
                <c:pt idx="843">
                  <c:v>9.0833676411421038E-2</c:v>
                </c:pt>
                <c:pt idx="844">
                  <c:v>9.0933676408894826E-2</c:v>
                </c:pt>
                <c:pt idx="845">
                  <c:v>9.1587099770549685E-2</c:v>
                </c:pt>
                <c:pt idx="846">
                  <c:v>9.1587099770549685E-2</c:v>
                </c:pt>
                <c:pt idx="847">
                  <c:v>9.1787099772773217E-2</c:v>
                </c:pt>
                <c:pt idx="848">
                  <c:v>9.37258491612738E-2</c:v>
                </c:pt>
                <c:pt idx="849">
                  <c:v>9.387584916112246E-2</c:v>
                </c:pt>
                <c:pt idx="850">
                  <c:v>9.3885849164507817E-2</c:v>
                </c:pt>
                <c:pt idx="851">
                  <c:v>9.5094216550933197E-2</c:v>
                </c:pt>
                <c:pt idx="852">
                  <c:v>9.5129430665110704E-2</c:v>
                </c:pt>
                <c:pt idx="853">
                  <c:v>9.547010219830554E-2</c:v>
                </c:pt>
                <c:pt idx="854">
                  <c:v>9.5851333346217871E-2</c:v>
                </c:pt>
                <c:pt idx="855">
                  <c:v>9.6111333346925676E-2</c:v>
                </c:pt>
                <c:pt idx="856">
                  <c:v>9.537851600907743E-2</c:v>
                </c:pt>
                <c:pt idx="857">
                  <c:v>9.5718515804037452E-2</c:v>
                </c:pt>
                <c:pt idx="858">
                  <c:v>9.6989970814320259E-2</c:v>
                </c:pt>
                <c:pt idx="859">
                  <c:v>9.7148226290300954E-2</c:v>
                </c:pt>
                <c:pt idx="860">
                  <c:v>9.7662637483153958E-2</c:v>
                </c:pt>
                <c:pt idx="861">
                  <c:v>9.7342861321521923E-2</c:v>
                </c:pt>
                <c:pt idx="862">
                  <c:v>9.7542861323745456E-2</c:v>
                </c:pt>
                <c:pt idx="863">
                  <c:v>9.7642861321219243E-2</c:v>
                </c:pt>
                <c:pt idx="864">
                  <c:v>9.7811097337398678E-2</c:v>
                </c:pt>
                <c:pt idx="865">
                  <c:v>9.7556245753366966E-2</c:v>
                </c:pt>
                <c:pt idx="866">
                  <c:v>9.879477130016312E-2</c:v>
                </c:pt>
                <c:pt idx="867">
                  <c:v>9.9323362541326787E-2</c:v>
                </c:pt>
                <c:pt idx="868">
                  <c:v>9.9354145997494925E-2</c:v>
                </c:pt>
                <c:pt idx="869">
                  <c:v>0.1017498540240922</c:v>
                </c:pt>
                <c:pt idx="870">
                  <c:v>0.10319822142628254</c:v>
                </c:pt>
                <c:pt idx="871">
                  <c:v>0.1056917374371551</c:v>
                </c:pt>
                <c:pt idx="872">
                  <c:v>0.10519813629798591</c:v>
                </c:pt>
                <c:pt idx="873">
                  <c:v>0.10560824818821857</c:v>
                </c:pt>
                <c:pt idx="874">
                  <c:v>0.10623464721720666</c:v>
                </c:pt>
                <c:pt idx="875">
                  <c:v>0.1088644036790356</c:v>
                </c:pt>
                <c:pt idx="876">
                  <c:v>0.11047872264316538</c:v>
                </c:pt>
                <c:pt idx="877">
                  <c:v>0.10960950610024156</c:v>
                </c:pt>
                <c:pt idx="878">
                  <c:v>0.11050950609933352</c:v>
                </c:pt>
                <c:pt idx="879">
                  <c:v>0.11123809733544476</c:v>
                </c:pt>
                <c:pt idx="880">
                  <c:v>0.11513492093217792</c:v>
                </c:pt>
                <c:pt idx="881">
                  <c:v>0.11345796594832791</c:v>
                </c:pt>
                <c:pt idx="882">
                  <c:v>0.11540177130518714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B91-4594-98F1-B2F551507D6B}"/>
            </c:ext>
          </c:extLst>
        </c:ser>
        <c:ser>
          <c:idx val="4"/>
          <c:order val="4"/>
          <c:tx>
            <c:strRef>
              <c:f>'Active 1'!$L$20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1'!$F$21:$F$975</c:f>
              <c:numCache>
                <c:formatCode>General</c:formatCode>
                <c:ptCount val="955"/>
                <c:pt idx="0">
                  <c:v>-23583</c:v>
                </c:pt>
                <c:pt idx="1">
                  <c:v>-22572</c:v>
                </c:pt>
                <c:pt idx="2">
                  <c:v>-21443</c:v>
                </c:pt>
                <c:pt idx="3">
                  <c:v>-21191</c:v>
                </c:pt>
                <c:pt idx="4">
                  <c:v>-20883</c:v>
                </c:pt>
                <c:pt idx="5">
                  <c:v>-20877</c:v>
                </c:pt>
                <c:pt idx="6">
                  <c:v>-20718</c:v>
                </c:pt>
                <c:pt idx="7">
                  <c:v>-20706</c:v>
                </c:pt>
                <c:pt idx="8">
                  <c:v>-20690</c:v>
                </c:pt>
                <c:pt idx="9">
                  <c:v>-20625</c:v>
                </c:pt>
                <c:pt idx="10">
                  <c:v>-20617</c:v>
                </c:pt>
                <c:pt idx="11">
                  <c:v>-20612</c:v>
                </c:pt>
                <c:pt idx="12">
                  <c:v>-20510</c:v>
                </c:pt>
                <c:pt idx="13">
                  <c:v>-20443</c:v>
                </c:pt>
                <c:pt idx="14">
                  <c:v>-20443</c:v>
                </c:pt>
                <c:pt idx="15">
                  <c:v>-20415</c:v>
                </c:pt>
                <c:pt idx="16">
                  <c:v>-20374</c:v>
                </c:pt>
                <c:pt idx="17">
                  <c:v>-20343</c:v>
                </c:pt>
                <c:pt idx="18">
                  <c:v>-20211</c:v>
                </c:pt>
                <c:pt idx="19">
                  <c:v>-20138</c:v>
                </c:pt>
                <c:pt idx="20">
                  <c:v>-20128</c:v>
                </c:pt>
                <c:pt idx="21">
                  <c:v>-20122</c:v>
                </c:pt>
                <c:pt idx="22">
                  <c:v>-20117</c:v>
                </c:pt>
                <c:pt idx="23">
                  <c:v>-20116</c:v>
                </c:pt>
                <c:pt idx="24">
                  <c:v>-20116</c:v>
                </c:pt>
                <c:pt idx="25">
                  <c:v>-20116</c:v>
                </c:pt>
                <c:pt idx="26">
                  <c:v>-20111</c:v>
                </c:pt>
                <c:pt idx="27">
                  <c:v>-20111</c:v>
                </c:pt>
                <c:pt idx="28">
                  <c:v>-20111</c:v>
                </c:pt>
                <c:pt idx="29">
                  <c:v>-20105</c:v>
                </c:pt>
                <c:pt idx="30">
                  <c:v>-20093</c:v>
                </c:pt>
                <c:pt idx="31">
                  <c:v>-20086</c:v>
                </c:pt>
                <c:pt idx="32">
                  <c:v>-20066</c:v>
                </c:pt>
                <c:pt idx="33">
                  <c:v>-20035</c:v>
                </c:pt>
                <c:pt idx="34">
                  <c:v>-20029</c:v>
                </c:pt>
                <c:pt idx="35">
                  <c:v>-20021</c:v>
                </c:pt>
                <c:pt idx="36">
                  <c:v>-20007</c:v>
                </c:pt>
                <c:pt idx="37">
                  <c:v>-20004</c:v>
                </c:pt>
                <c:pt idx="38">
                  <c:v>-19979</c:v>
                </c:pt>
                <c:pt idx="39">
                  <c:v>-19977</c:v>
                </c:pt>
                <c:pt idx="40">
                  <c:v>-19976</c:v>
                </c:pt>
                <c:pt idx="41">
                  <c:v>-19973</c:v>
                </c:pt>
                <c:pt idx="42">
                  <c:v>-19953</c:v>
                </c:pt>
                <c:pt idx="43">
                  <c:v>-19739</c:v>
                </c:pt>
                <c:pt idx="44">
                  <c:v>-19728</c:v>
                </c:pt>
                <c:pt idx="45">
                  <c:v>-19714</c:v>
                </c:pt>
                <c:pt idx="46">
                  <c:v>-19703</c:v>
                </c:pt>
                <c:pt idx="47">
                  <c:v>-19692</c:v>
                </c:pt>
                <c:pt idx="48">
                  <c:v>-19669</c:v>
                </c:pt>
                <c:pt idx="49">
                  <c:v>-19658</c:v>
                </c:pt>
                <c:pt idx="50">
                  <c:v>-19652</c:v>
                </c:pt>
                <c:pt idx="51">
                  <c:v>-19632</c:v>
                </c:pt>
                <c:pt idx="52">
                  <c:v>-19607</c:v>
                </c:pt>
                <c:pt idx="53">
                  <c:v>-19590</c:v>
                </c:pt>
                <c:pt idx="54">
                  <c:v>-19563</c:v>
                </c:pt>
                <c:pt idx="55">
                  <c:v>-19506</c:v>
                </c:pt>
                <c:pt idx="56">
                  <c:v>-19476</c:v>
                </c:pt>
                <c:pt idx="57">
                  <c:v>-19420</c:v>
                </c:pt>
                <c:pt idx="58">
                  <c:v>-19356</c:v>
                </c:pt>
                <c:pt idx="59">
                  <c:v>-19350</c:v>
                </c:pt>
                <c:pt idx="60">
                  <c:v>-19347</c:v>
                </c:pt>
                <c:pt idx="61">
                  <c:v>-19308</c:v>
                </c:pt>
                <c:pt idx="62">
                  <c:v>-19305</c:v>
                </c:pt>
                <c:pt idx="63">
                  <c:v>-19297</c:v>
                </c:pt>
                <c:pt idx="64">
                  <c:v>-19288</c:v>
                </c:pt>
                <c:pt idx="65">
                  <c:v>-19283</c:v>
                </c:pt>
                <c:pt idx="66">
                  <c:v>-19252</c:v>
                </c:pt>
                <c:pt idx="67">
                  <c:v>-19249</c:v>
                </c:pt>
                <c:pt idx="68">
                  <c:v>-19199</c:v>
                </c:pt>
                <c:pt idx="69">
                  <c:v>-19199</c:v>
                </c:pt>
                <c:pt idx="70">
                  <c:v>-19188</c:v>
                </c:pt>
                <c:pt idx="71">
                  <c:v>-19171</c:v>
                </c:pt>
                <c:pt idx="72">
                  <c:v>-19168</c:v>
                </c:pt>
                <c:pt idx="73">
                  <c:v>-19157</c:v>
                </c:pt>
                <c:pt idx="74">
                  <c:v>-19157</c:v>
                </c:pt>
                <c:pt idx="75">
                  <c:v>-19135</c:v>
                </c:pt>
                <c:pt idx="76">
                  <c:v>-19115</c:v>
                </c:pt>
                <c:pt idx="77">
                  <c:v>-19093</c:v>
                </c:pt>
                <c:pt idx="78">
                  <c:v>-19051</c:v>
                </c:pt>
                <c:pt idx="79">
                  <c:v>-19045</c:v>
                </c:pt>
                <c:pt idx="80">
                  <c:v>-19006</c:v>
                </c:pt>
                <c:pt idx="81">
                  <c:v>-18989</c:v>
                </c:pt>
                <c:pt idx="82">
                  <c:v>-18978</c:v>
                </c:pt>
                <c:pt idx="83">
                  <c:v>-18958</c:v>
                </c:pt>
                <c:pt idx="84">
                  <c:v>-18955</c:v>
                </c:pt>
                <c:pt idx="85">
                  <c:v>-18941</c:v>
                </c:pt>
                <c:pt idx="86">
                  <c:v>-18936</c:v>
                </c:pt>
                <c:pt idx="87">
                  <c:v>-18933</c:v>
                </c:pt>
                <c:pt idx="88">
                  <c:v>-18919</c:v>
                </c:pt>
                <c:pt idx="89">
                  <c:v>-18914</c:v>
                </c:pt>
                <c:pt idx="90">
                  <c:v>-18911</c:v>
                </c:pt>
                <c:pt idx="91">
                  <c:v>-18905</c:v>
                </c:pt>
                <c:pt idx="92">
                  <c:v>-18900</c:v>
                </c:pt>
                <c:pt idx="93">
                  <c:v>-18899</c:v>
                </c:pt>
                <c:pt idx="94">
                  <c:v>-18894</c:v>
                </c:pt>
                <c:pt idx="95">
                  <c:v>-18889</c:v>
                </c:pt>
                <c:pt idx="96">
                  <c:v>-18802</c:v>
                </c:pt>
                <c:pt idx="97">
                  <c:v>-18762</c:v>
                </c:pt>
                <c:pt idx="98">
                  <c:v>-18760</c:v>
                </c:pt>
                <c:pt idx="99">
                  <c:v>-18751</c:v>
                </c:pt>
                <c:pt idx="100">
                  <c:v>-18746</c:v>
                </c:pt>
                <c:pt idx="101">
                  <c:v>-18740</c:v>
                </c:pt>
                <c:pt idx="102">
                  <c:v>-18732</c:v>
                </c:pt>
                <c:pt idx="103">
                  <c:v>-18726</c:v>
                </c:pt>
                <c:pt idx="104">
                  <c:v>-18715</c:v>
                </c:pt>
                <c:pt idx="105">
                  <c:v>-18673</c:v>
                </c:pt>
                <c:pt idx="106">
                  <c:v>-18653</c:v>
                </c:pt>
                <c:pt idx="107">
                  <c:v>-18647</c:v>
                </c:pt>
                <c:pt idx="108">
                  <c:v>-18642</c:v>
                </c:pt>
                <c:pt idx="109">
                  <c:v>-18634</c:v>
                </c:pt>
                <c:pt idx="110">
                  <c:v>-18634</c:v>
                </c:pt>
                <c:pt idx="111">
                  <c:v>-18625</c:v>
                </c:pt>
                <c:pt idx="112">
                  <c:v>-18612</c:v>
                </c:pt>
                <c:pt idx="113">
                  <c:v>-18611</c:v>
                </c:pt>
                <c:pt idx="114">
                  <c:v>-18594</c:v>
                </c:pt>
                <c:pt idx="115">
                  <c:v>-18588</c:v>
                </c:pt>
                <c:pt idx="116">
                  <c:v>-18580</c:v>
                </c:pt>
                <c:pt idx="117">
                  <c:v>-18544</c:v>
                </c:pt>
                <c:pt idx="118">
                  <c:v>-18507</c:v>
                </c:pt>
                <c:pt idx="119">
                  <c:v>-18504</c:v>
                </c:pt>
                <c:pt idx="120">
                  <c:v>-18502</c:v>
                </c:pt>
                <c:pt idx="121">
                  <c:v>-18499</c:v>
                </c:pt>
                <c:pt idx="122">
                  <c:v>-18485</c:v>
                </c:pt>
                <c:pt idx="123">
                  <c:v>-18418</c:v>
                </c:pt>
                <c:pt idx="124">
                  <c:v>-18399</c:v>
                </c:pt>
                <c:pt idx="125">
                  <c:v>-18068</c:v>
                </c:pt>
                <c:pt idx="126">
                  <c:v>-18018</c:v>
                </c:pt>
                <c:pt idx="127">
                  <c:v>-18018</c:v>
                </c:pt>
                <c:pt idx="128">
                  <c:v>-17965</c:v>
                </c:pt>
                <c:pt idx="129">
                  <c:v>-17940</c:v>
                </c:pt>
                <c:pt idx="130">
                  <c:v>-17929</c:v>
                </c:pt>
                <c:pt idx="131">
                  <c:v>-17811</c:v>
                </c:pt>
                <c:pt idx="132">
                  <c:v>-17806</c:v>
                </c:pt>
                <c:pt idx="133">
                  <c:v>-17607</c:v>
                </c:pt>
                <c:pt idx="134">
                  <c:v>-17308</c:v>
                </c:pt>
                <c:pt idx="135">
                  <c:v>-17305</c:v>
                </c:pt>
                <c:pt idx="136">
                  <c:v>-17125</c:v>
                </c:pt>
                <c:pt idx="137">
                  <c:v>-16893</c:v>
                </c:pt>
                <c:pt idx="138">
                  <c:v>-16835</c:v>
                </c:pt>
                <c:pt idx="139">
                  <c:v>-16217</c:v>
                </c:pt>
                <c:pt idx="140">
                  <c:v>-16214</c:v>
                </c:pt>
                <c:pt idx="141">
                  <c:v>-16153</c:v>
                </c:pt>
                <c:pt idx="142">
                  <c:v>-15691</c:v>
                </c:pt>
                <c:pt idx="143">
                  <c:v>-15688</c:v>
                </c:pt>
                <c:pt idx="144">
                  <c:v>-15674</c:v>
                </c:pt>
                <c:pt idx="145">
                  <c:v>-15666</c:v>
                </c:pt>
                <c:pt idx="146">
                  <c:v>-15663</c:v>
                </c:pt>
                <c:pt idx="147">
                  <c:v>-15162</c:v>
                </c:pt>
                <c:pt idx="148">
                  <c:v>-15151</c:v>
                </c:pt>
                <c:pt idx="149">
                  <c:v>-14734</c:v>
                </c:pt>
                <c:pt idx="150">
                  <c:v>-14544</c:v>
                </c:pt>
                <c:pt idx="151">
                  <c:v>-14057</c:v>
                </c:pt>
                <c:pt idx="152">
                  <c:v>-13903</c:v>
                </c:pt>
                <c:pt idx="153">
                  <c:v>-13755</c:v>
                </c:pt>
                <c:pt idx="154">
                  <c:v>-13198</c:v>
                </c:pt>
                <c:pt idx="155">
                  <c:v>-12711</c:v>
                </c:pt>
                <c:pt idx="156">
                  <c:v>-12700</c:v>
                </c:pt>
                <c:pt idx="157">
                  <c:v>-12196</c:v>
                </c:pt>
                <c:pt idx="158">
                  <c:v>-12166</c:v>
                </c:pt>
                <c:pt idx="159">
                  <c:v>-12152</c:v>
                </c:pt>
                <c:pt idx="160">
                  <c:v>-12053</c:v>
                </c:pt>
                <c:pt idx="161">
                  <c:v>-11651</c:v>
                </c:pt>
                <c:pt idx="162">
                  <c:v>-11080</c:v>
                </c:pt>
                <c:pt idx="163">
                  <c:v>-10624</c:v>
                </c:pt>
                <c:pt idx="164">
                  <c:v>-10621</c:v>
                </c:pt>
                <c:pt idx="165">
                  <c:v>-10602</c:v>
                </c:pt>
                <c:pt idx="166">
                  <c:v>-10596</c:v>
                </c:pt>
                <c:pt idx="167">
                  <c:v>-10585</c:v>
                </c:pt>
                <c:pt idx="168">
                  <c:v>-10582</c:v>
                </c:pt>
                <c:pt idx="169">
                  <c:v>-10577</c:v>
                </c:pt>
                <c:pt idx="170">
                  <c:v>-10563</c:v>
                </c:pt>
                <c:pt idx="171">
                  <c:v>-10562</c:v>
                </c:pt>
                <c:pt idx="172">
                  <c:v>-10059</c:v>
                </c:pt>
                <c:pt idx="173">
                  <c:v>-10053</c:v>
                </c:pt>
                <c:pt idx="174">
                  <c:v>-9824</c:v>
                </c:pt>
                <c:pt idx="175">
                  <c:v>-9818</c:v>
                </c:pt>
                <c:pt idx="176">
                  <c:v>-9799</c:v>
                </c:pt>
                <c:pt idx="177">
                  <c:v>-9796</c:v>
                </c:pt>
                <c:pt idx="178">
                  <c:v>-7966</c:v>
                </c:pt>
                <c:pt idx="179">
                  <c:v>-7907</c:v>
                </c:pt>
                <c:pt idx="180">
                  <c:v>-7865</c:v>
                </c:pt>
                <c:pt idx="181">
                  <c:v>-7818</c:v>
                </c:pt>
                <c:pt idx="182">
                  <c:v>-7731</c:v>
                </c:pt>
                <c:pt idx="183">
                  <c:v>-7714</c:v>
                </c:pt>
                <c:pt idx="184">
                  <c:v>-7711</c:v>
                </c:pt>
                <c:pt idx="185">
                  <c:v>-7686</c:v>
                </c:pt>
                <c:pt idx="186">
                  <c:v>-7644</c:v>
                </c:pt>
                <c:pt idx="187">
                  <c:v>-7608</c:v>
                </c:pt>
                <c:pt idx="188">
                  <c:v>-7599</c:v>
                </c:pt>
                <c:pt idx="189">
                  <c:v>-7451</c:v>
                </c:pt>
                <c:pt idx="190">
                  <c:v>-7272</c:v>
                </c:pt>
                <c:pt idx="191">
                  <c:v>-7146</c:v>
                </c:pt>
                <c:pt idx="192">
                  <c:v>-7079</c:v>
                </c:pt>
                <c:pt idx="193">
                  <c:v>-7051</c:v>
                </c:pt>
                <c:pt idx="194">
                  <c:v>-6858</c:v>
                </c:pt>
                <c:pt idx="195">
                  <c:v>-6637</c:v>
                </c:pt>
                <c:pt idx="196">
                  <c:v>-6511</c:v>
                </c:pt>
                <c:pt idx="197">
                  <c:v>-6373</c:v>
                </c:pt>
                <c:pt idx="198">
                  <c:v>-6010</c:v>
                </c:pt>
                <c:pt idx="199">
                  <c:v>-5996</c:v>
                </c:pt>
                <c:pt idx="200">
                  <c:v>-5988</c:v>
                </c:pt>
                <c:pt idx="201">
                  <c:v>-5971</c:v>
                </c:pt>
                <c:pt idx="202">
                  <c:v>-5898</c:v>
                </c:pt>
                <c:pt idx="203">
                  <c:v>-5736</c:v>
                </c:pt>
                <c:pt idx="204">
                  <c:v>-5714</c:v>
                </c:pt>
                <c:pt idx="205">
                  <c:v>-5700</c:v>
                </c:pt>
                <c:pt idx="206">
                  <c:v>-5616</c:v>
                </c:pt>
                <c:pt idx="207">
                  <c:v>-5576</c:v>
                </c:pt>
                <c:pt idx="208">
                  <c:v>-5490</c:v>
                </c:pt>
                <c:pt idx="209">
                  <c:v>-5490</c:v>
                </c:pt>
                <c:pt idx="210">
                  <c:v>-5487</c:v>
                </c:pt>
                <c:pt idx="211">
                  <c:v>-5487</c:v>
                </c:pt>
                <c:pt idx="212">
                  <c:v>-5473</c:v>
                </c:pt>
                <c:pt idx="213">
                  <c:v>-5473</c:v>
                </c:pt>
                <c:pt idx="214">
                  <c:v>-5470</c:v>
                </c:pt>
                <c:pt idx="215">
                  <c:v>-5470</c:v>
                </c:pt>
                <c:pt idx="216">
                  <c:v>-5467</c:v>
                </c:pt>
                <c:pt idx="217">
                  <c:v>-5465</c:v>
                </c:pt>
                <c:pt idx="218">
                  <c:v>-5465</c:v>
                </c:pt>
                <c:pt idx="219">
                  <c:v>-5454</c:v>
                </c:pt>
                <c:pt idx="220">
                  <c:v>-5454</c:v>
                </c:pt>
                <c:pt idx="221">
                  <c:v>-5442</c:v>
                </c:pt>
                <c:pt idx="222">
                  <c:v>-5037</c:v>
                </c:pt>
                <c:pt idx="223">
                  <c:v>-4639</c:v>
                </c:pt>
                <c:pt idx="224">
                  <c:v>-4639</c:v>
                </c:pt>
                <c:pt idx="225">
                  <c:v>-4639</c:v>
                </c:pt>
                <c:pt idx="226">
                  <c:v>-4589</c:v>
                </c:pt>
                <c:pt idx="227">
                  <c:v>-4589</c:v>
                </c:pt>
                <c:pt idx="228">
                  <c:v>-4581</c:v>
                </c:pt>
                <c:pt idx="229">
                  <c:v>-4553</c:v>
                </c:pt>
                <c:pt idx="230">
                  <c:v>-4553</c:v>
                </c:pt>
                <c:pt idx="231">
                  <c:v>-4511</c:v>
                </c:pt>
                <c:pt idx="232">
                  <c:v>-4511</c:v>
                </c:pt>
                <c:pt idx="233">
                  <c:v>-4511</c:v>
                </c:pt>
                <c:pt idx="234">
                  <c:v>-4407</c:v>
                </c:pt>
                <c:pt idx="235">
                  <c:v>-4407</c:v>
                </c:pt>
                <c:pt idx="236">
                  <c:v>-4385</c:v>
                </c:pt>
                <c:pt idx="237">
                  <c:v>-4385</c:v>
                </c:pt>
                <c:pt idx="238">
                  <c:v>-4150</c:v>
                </c:pt>
                <c:pt idx="239">
                  <c:v>-4147</c:v>
                </c:pt>
                <c:pt idx="240">
                  <c:v>-4147</c:v>
                </c:pt>
                <c:pt idx="241">
                  <c:v>-4147</c:v>
                </c:pt>
                <c:pt idx="242">
                  <c:v>-3940</c:v>
                </c:pt>
                <c:pt idx="243">
                  <c:v>-3870</c:v>
                </c:pt>
                <c:pt idx="244">
                  <c:v>-3839</c:v>
                </c:pt>
                <c:pt idx="245">
                  <c:v>-3747</c:v>
                </c:pt>
                <c:pt idx="246">
                  <c:v>-3590</c:v>
                </c:pt>
                <c:pt idx="247">
                  <c:v>-3402</c:v>
                </c:pt>
                <c:pt idx="248">
                  <c:v>-3377</c:v>
                </c:pt>
                <c:pt idx="249">
                  <c:v>-3361</c:v>
                </c:pt>
                <c:pt idx="250">
                  <c:v>-3360</c:v>
                </c:pt>
                <c:pt idx="251">
                  <c:v>-3358</c:v>
                </c:pt>
                <c:pt idx="252">
                  <c:v>-3349</c:v>
                </c:pt>
                <c:pt idx="253">
                  <c:v>-3346</c:v>
                </c:pt>
                <c:pt idx="254">
                  <c:v>-3345.5</c:v>
                </c:pt>
                <c:pt idx="255">
                  <c:v>-3341</c:v>
                </c:pt>
                <c:pt idx="256">
                  <c:v>-3335</c:v>
                </c:pt>
                <c:pt idx="257">
                  <c:v>-3333</c:v>
                </c:pt>
                <c:pt idx="258">
                  <c:v>-3324</c:v>
                </c:pt>
                <c:pt idx="259">
                  <c:v>-3274</c:v>
                </c:pt>
                <c:pt idx="260">
                  <c:v>-3251</c:v>
                </c:pt>
                <c:pt idx="261">
                  <c:v>-3212</c:v>
                </c:pt>
                <c:pt idx="262">
                  <c:v>-3210</c:v>
                </c:pt>
                <c:pt idx="263">
                  <c:v>-3173</c:v>
                </c:pt>
                <c:pt idx="264">
                  <c:v>-3167</c:v>
                </c:pt>
                <c:pt idx="265">
                  <c:v>-3167</c:v>
                </c:pt>
                <c:pt idx="266">
                  <c:v>-3145</c:v>
                </c:pt>
                <c:pt idx="267">
                  <c:v>-3142</c:v>
                </c:pt>
                <c:pt idx="268">
                  <c:v>-3126</c:v>
                </c:pt>
                <c:pt idx="269">
                  <c:v>-3126</c:v>
                </c:pt>
                <c:pt idx="270">
                  <c:v>-3126</c:v>
                </c:pt>
                <c:pt idx="271">
                  <c:v>-3114</c:v>
                </c:pt>
                <c:pt idx="272">
                  <c:v>-3100</c:v>
                </c:pt>
                <c:pt idx="273">
                  <c:v>-3098</c:v>
                </c:pt>
                <c:pt idx="274">
                  <c:v>-3097</c:v>
                </c:pt>
                <c:pt idx="275">
                  <c:v>-3094</c:v>
                </c:pt>
                <c:pt idx="276">
                  <c:v>-3083</c:v>
                </c:pt>
                <c:pt idx="277">
                  <c:v>-3078</c:v>
                </c:pt>
                <c:pt idx="278">
                  <c:v>-3059.5</c:v>
                </c:pt>
                <c:pt idx="279">
                  <c:v>-3017</c:v>
                </c:pt>
                <c:pt idx="280">
                  <c:v>-3017</c:v>
                </c:pt>
                <c:pt idx="281">
                  <c:v>-3017</c:v>
                </c:pt>
                <c:pt idx="282">
                  <c:v>-2924</c:v>
                </c:pt>
                <c:pt idx="283">
                  <c:v>-2924</c:v>
                </c:pt>
                <c:pt idx="284">
                  <c:v>-2921</c:v>
                </c:pt>
                <c:pt idx="285">
                  <c:v>-2919</c:v>
                </c:pt>
                <c:pt idx="286">
                  <c:v>-2894</c:v>
                </c:pt>
                <c:pt idx="287">
                  <c:v>-2868</c:v>
                </c:pt>
                <c:pt idx="288">
                  <c:v>-2865</c:v>
                </c:pt>
                <c:pt idx="289">
                  <c:v>-2860</c:v>
                </c:pt>
                <c:pt idx="290">
                  <c:v>-2821</c:v>
                </c:pt>
                <c:pt idx="291">
                  <c:v>-2819</c:v>
                </c:pt>
                <c:pt idx="292">
                  <c:v>-2818</c:v>
                </c:pt>
                <c:pt idx="293">
                  <c:v>-2809</c:v>
                </c:pt>
                <c:pt idx="294">
                  <c:v>-2793</c:v>
                </c:pt>
                <c:pt idx="295">
                  <c:v>-2790</c:v>
                </c:pt>
                <c:pt idx="296">
                  <c:v>-2790</c:v>
                </c:pt>
                <c:pt idx="297">
                  <c:v>-2790</c:v>
                </c:pt>
                <c:pt idx="298">
                  <c:v>-2790</c:v>
                </c:pt>
                <c:pt idx="299">
                  <c:v>-2753</c:v>
                </c:pt>
                <c:pt idx="300">
                  <c:v>-2725</c:v>
                </c:pt>
                <c:pt idx="301">
                  <c:v>-2647</c:v>
                </c:pt>
                <c:pt idx="302">
                  <c:v>-2644</c:v>
                </c:pt>
                <c:pt idx="303">
                  <c:v>-2638</c:v>
                </c:pt>
                <c:pt idx="304">
                  <c:v>-2616</c:v>
                </c:pt>
                <c:pt idx="305">
                  <c:v>-2616</c:v>
                </c:pt>
                <c:pt idx="306">
                  <c:v>-2616</c:v>
                </c:pt>
                <c:pt idx="307">
                  <c:v>-2616</c:v>
                </c:pt>
                <c:pt idx="308">
                  <c:v>-2613</c:v>
                </c:pt>
                <c:pt idx="309">
                  <c:v>-2605</c:v>
                </c:pt>
                <c:pt idx="310">
                  <c:v>-2605</c:v>
                </c:pt>
                <c:pt idx="311">
                  <c:v>-2605</c:v>
                </c:pt>
                <c:pt idx="312">
                  <c:v>-2577</c:v>
                </c:pt>
                <c:pt idx="313">
                  <c:v>-2550</c:v>
                </c:pt>
                <c:pt idx="314">
                  <c:v>-2527</c:v>
                </c:pt>
                <c:pt idx="315">
                  <c:v>-2513</c:v>
                </c:pt>
                <c:pt idx="316">
                  <c:v>-2512.5</c:v>
                </c:pt>
                <c:pt idx="317">
                  <c:v>-2496</c:v>
                </c:pt>
                <c:pt idx="318">
                  <c:v>-2494</c:v>
                </c:pt>
                <c:pt idx="319">
                  <c:v>-2491</c:v>
                </c:pt>
                <c:pt idx="320">
                  <c:v>-2485</c:v>
                </c:pt>
                <c:pt idx="321">
                  <c:v>-2468</c:v>
                </c:pt>
                <c:pt idx="322">
                  <c:v>-2454</c:v>
                </c:pt>
                <c:pt idx="323">
                  <c:v>-2452</c:v>
                </c:pt>
                <c:pt idx="324">
                  <c:v>-2426</c:v>
                </c:pt>
                <c:pt idx="325">
                  <c:v>-2407</c:v>
                </c:pt>
                <c:pt idx="326">
                  <c:v>-2323</c:v>
                </c:pt>
                <c:pt idx="327">
                  <c:v>-2281</c:v>
                </c:pt>
                <c:pt idx="328">
                  <c:v>-2252</c:v>
                </c:pt>
                <c:pt idx="329">
                  <c:v>-2241</c:v>
                </c:pt>
                <c:pt idx="330">
                  <c:v>-2189</c:v>
                </c:pt>
                <c:pt idx="331">
                  <c:v>-2189</c:v>
                </c:pt>
                <c:pt idx="332">
                  <c:v>-2189</c:v>
                </c:pt>
                <c:pt idx="333">
                  <c:v>-2096</c:v>
                </c:pt>
                <c:pt idx="334">
                  <c:v>-2074</c:v>
                </c:pt>
                <c:pt idx="335">
                  <c:v>-2074</c:v>
                </c:pt>
                <c:pt idx="336">
                  <c:v>-2043</c:v>
                </c:pt>
                <c:pt idx="337">
                  <c:v>-2043</c:v>
                </c:pt>
                <c:pt idx="338">
                  <c:v>-2012</c:v>
                </c:pt>
                <c:pt idx="339">
                  <c:v>-1948</c:v>
                </c:pt>
                <c:pt idx="340">
                  <c:v>-1945</c:v>
                </c:pt>
                <c:pt idx="341">
                  <c:v>-1830</c:v>
                </c:pt>
                <c:pt idx="342">
                  <c:v>-1797</c:v>
                </c:pt>
                <c:pt idx="343">
                  <c:v>-1794</c:v>
                </c:pt>
                <c:pt idx="344">
                  <c:v>-1780</c:v>
                </c:pt>
                <c:pt idx="345">
                  <c:v>-1769</c:v>
                </c:pt>
                <c:pt idx="346">
                  <c:v>-1741</c:v>
                </c:pt>
                <c:pt idx="347">
                  <c:v>-1724</c:v>
                </c:pt>
                <c:pt idx="348">
                  <c:v>-1724</c:v>
                </c:pt>
                <c:pt idx="349">
                  <c:v>-1724</c:v>
                </c:pt>
                <c:pt idx="350">
                  <c:v>-1724</c:v>
                </c:pt>
                <c:pt idx="351">
                  <c:v>-1724</c:v>
                </c:pt>
                <c:pt idx="352">
                  <c:v>-1674</c:v>
                </c:pt>
                <c:pt idx="353">
                  <c:v>-1649</c:v>
                </c:pt>
                <c:pt idx="354">
                  <c:v>-1638</c:v>
                </c:pt>
                <c:pt idx="355">
                  <c:v>-1581</c:v>
                </c:pt>
                <c:pt idx="356">
                  <c:v>-1570</c:v>
                </c:pt>
                <c:pt idx="357">
                  <c:v>-1474</c:v>
                </c:pt>
                <c:pt idx="358">
                  <c:v>-1344</c:v>
                </c:pt>
                <c:pt idx="359">
                  <c:v>-1338</c:v>
                </c:pt>
                <c:pt idx="360">
                  <c:v>-1330</c:v>
                </c:pt>
                <c:pt idx="361">
                  <c:v>-1319</c:v>
                </c:pt>
                <c:pt idx="362">
                  <c:v>-1313</c:v>
                </c:pt>
                <c:pt idx="363">
                  <c:v>-1215</c:v>
                </c:pt>
                <c:pt idx="364">
                  <c:v>-1205</c:v>
                </c:pt>
                <c:pt idx="365">
                  <c:v>-1201</c:v>
                </c:pt>
                <c:pt idx="366">
                  <c:v>-1176</c:v>
                </c:pt>
                <c:pt idx="367">
                  <c:v>-1109</c:v>
                </c:pt>
                <c:pt idx="368">
                  <c:v>-1050</c:v>
                </c:pt>
                <c:pt idx="369">
                  <c:v>-1016</c:v>
                </c:pt>
                <c:pt idx="370">
                  <c:v>-997</c:v>
                </c:pt>
                <c:pt idx="371">
                  <c:v>-994</c:v>
                </c:pt>
                <c:pt idx="372">
                  <c:v>-988</c:v>
                </c:pt>
                <c:pt idx="373">
                  <c:v>-936</c:v>
                </c:pt>
                <c:pt idx="374">
                  <c:v>-882</c:v>
                </c:pt>
                <c:pt idx="375">
                  <c:v>-834</c:v>
                </c:pt>
                <c:pt idx="376">
                  <c:v>-820</c:v>
                </c:pt>
                <c:pt idx="377">
                  <c:v>-793</c:v>
                </c:pt>
                <c:pt idx="378">
                  <c:v>-792</c:v>
                </c:pt>
                <c:pt idx="379">
                  <c:v>-778</c:v>
                </c:pt>
                <c:pt idx="380">
                  <c:v>-776</c:v>
                </c:pt>
                <c:pt idx="381">
                  <c:v>-765</c:v>
                </c:pt>
                <c:pt idx="382">
                  <c:v>-765</c:v>
                </c:pt>
                <c:pt idx="383">
                  <c:v>-753</c:v>
                </c:pt>
                <c:pt idx="384">
                  <c:v>-733</c:v>
                </c:pt>
                <c:pt idx="385">
                  <c:v>-733</c:v>
                </c:pt>
                <c:pt idx="386">
                  <c:v>-717</c:v>
                </c:pt>
                <c:pt idx="387">
                  <c:v>-708</c:v>
                </c:pt>
                <c:pt idx="388">
                  <c:v>-706</c:v>
                </c:pt>
                <c:pt idx="389">
                  <c:v>-703</c:v>
                </c:pt>
                <c:pt idx="390">
                  <c:v>-688</c:v>
                </c:pt>
                <c:pt idx="391">
                  <c:v>-688</c:v>
                </c:pt>
                <c:pt idx="392">
                  <c:v>-680</c:v>
                </c:pt>
                <c:pt idx="393">
                  <c:v>-680</c:v>
                </c:pt>
                <c:pt idx="394">
                  <c:v>-667</c:v>
                </c:pt>
                <c:pt idx="395">
                  <c:v>-666</c:v>
                </c:pt>
                <c:pt idx="396">
                  <c:v>-658</c:v>
                </c:pt>
                <c:pt idx="397">
                  <c:v>-591</c:v>
                </c:pt>
                <c:pt idx="398">
                  <c:v>-559</c:v>
                </c:pt>
                <c:pt idx="399">
                  <c:v>-558</c:v>
                </c:pt>
                <c:pt idx="400">
                  <c:v>-532</c:v>
                </c:pt>
                <c:pt idx="401">
                  <c:v>-488</c:v>
                </c:pt>
                <c:pt idx="402">
                  <c:v>-485</c:v>
                </c:pt>
                <c:pt idx="403">
                  <c:v>-467</c:v>
                </c:pt>
                <c:pt idx="404">
                  <c:v>-467</c:v>
                </c:pt>
                <c:pt idx="405">
                  <c:v>-467</c:v>
                </c:pt>
                <c:pt idx="406">
                  <c:v>-451</c:v>
                </c:pt>
                <c:pt idx="407">
                  <c:v>-445</c:v>
                </c:pt>
                <c:pt idx="408">
                  <c:v>-443</c:v>
                </c:pt>
                <c:pt idx="409">
                  <c:v>-443</c:v>
                </c:pt>
                <c:pt idx="410">
                  <c:v>-443</c:v>
                </c:pt>
                <c:pt idx="411">
                  <c:v>-437</c:v>
                </c:pt>
                <c:pt idx="412">
                  <c:v>-415</c:v>
                </c:pt>
                <c:pt idx="413">
                  <c:v>-414</c:v>
                </c:pt>
                <c:pt idx="414">
                  <c:v>-414</c:v>
                </c:pt>
                <c:pt idx="415">
                  <c:v>-401</c:v>
                </c:pt>
                <c:pt idx="416">
                  <c:v>-400</c:v>
                </c:pt>
                <c:pt idx="417">
                  <c:v>-398</c:v>
                </c:pt>
                <c:pt idx="418">
                  <c:v>-398</c:v>
                </c:pt>
                <c:pt idx="419">
                  <c:v>-397</c:v>
                </c:pt>
                <c:pt idx="420">
                  <c:v>-387</c:v>
                </c:pt>
                <c:pt idx="421">
                  <c:v>-361</c:v>
                </c:pt>
                <c:pt idx="422">
                  <c:v>-356</c:v>
                </c:pt>
                <c:pt idx="423">
                  <c:v>-336</c:v>
                </c:pt>
                <c:pt idx="424">
                  <c:v>-252</c:v>
                </c:pt>
                <c:pt idx="425">
                  <c:v>-211</c:v>
                </c:pt>
                <c:pt idx="426">
                  <c:v>-208</c:v>
                </c:pt>
                <c:pt idx="427">
                  <c:v>-137</c:v>
                </c:pt>
                <c:pt idx="428">
                  <c:v>-129</c:v>
                </c:pt>
                <c:pt idx="429">
                  <c:v>-73</c:v>
                </c:pt>
                <c:pt idx="430">
                  <c:v>-14</c:v>
                </c:pt>
                <c:pt idx="431">
                  <c:v>-8</c:v>
                </c:pt>
                <c:pt idx="432">
                  <c:v>0</c:v>
                </c:pt>
                <c:pt idx="433">
                  <c:v>83</c:v>
                </c:pt>
                <c:pt idx="434">
                  <c:v>117</c:v>
                </c:pt>
                <c:pt idx="435">
                  <c:v>128</c:v>
                </c:pt>
                <c:pt idx="436">
                  <c:v>128</c:v>
                </c:pt>
                <c:pt idx="437">
                  <c:v>140</c:v>
                </c:pt>
                <c:pt idx="438">
                  <c:v>178</c:v>
                </c:pt>
                <c:pt idx="439">
                  <c:v>209</c:v>
                </c:pt>
                <c:pt idx="440">
                  <c:v>302</c:v>
                </c:pt>
                <c:pt idx="441">
                  <c:v>318</c:v>
                </c:pt>
                <c:pt idx="442">
                  <c:v>343</c:v>
                </c:pt>
                <c:pt idx="443">
                  <c:v>343</c:v>
                </c:pt>
                <c:pt idx="444">
                  <c:v>360</c:v>
                </c:pt>
                <c:pt idx="445">
                  <c:v>361</c:v>
                </c:pt>
                <c:pt idx="446">
                  <c:v>363</c:v>
                </c:pt>
                <c:pt idx="447">
                  <c:v>389</c:v>
                </c:pt>
                <c:pt idx="448">
                  <c:v>400</c:v>
                </c:pt>
                <c:pt idx="449">
                  <c:v>402</c:v>
                </c:pt>
                <c:pt idx="450">
                  <c:v>403</c:v>
                </c:pt>
                <c:pt idx="451">
                  <c:v>430</c:v>
                </c:pt>
                <c:pt idx="452">
                  <c:v>492</c:v>
                </c:pt>
                <c:pt idx="453">
                  <c:v>492</c:v>
                </c:pt>
                <c:pt idx="454">
                  <c:v>492</c:v>
                </c:pt>
                <c:pt idx="455">
                  <c:v>512</c:v>
                </c:pt>
                <c:pt idx="456">
                  <c:v>564</c:v>
                </c:pt>
                <c:pt idx="457">
                  <c:v>581</c:v>
                </c:pt>
                <c:pt idx="458">
                  <c:v>592</c:v>
                </c:pt>
                <c:pt idx="459">
                  <c:v>604</c:v>
                </c:pt>
                <c:pt idx="460">
                  <c:v>620</c:v>
                </c:pt>
                <c:pt idx="461">
                  <c:v>621</c:v>
                </c:pt>
                <c:pt idx="462">
                  <c:v>651</c:v>
                </c:pt>
                <c:pt idx="463">
                  <c:v>665</c:v>
                </c:pt>
                <c:pt idx="464">
                  <c:v>679</c:v>
                </c:pt>
                <c:pt idx="465">
                  <c:v>707</c:v>
                </c:pt>
                <c:pt idx="466">
                  <c:v>707</c:v>
                </c:pt>
                <c:pt idx="467">
                  <c:v>707</c:v>
                </c:pt>
                <c:pt idx="468">
                  <c:v>707</c:v>
                </c:pt>
                <c:pt idx="469">
                  <c:v>735</c:v>
                </c:pt>
                <c:pt idx="470">
                  <c:v>783</c:v>
                </c:pt>
                <c:pt idx="471">
                  <c:v>814</c:v>
                </c:pt>
                <c:pt idx="472">
                  <c:v>830</c:v>
                </c:pt>
                <c:pt idx="473">
                  <c:v>878</c:v>
                </c:pt>
                <c:pt idx="474">
                  <c:v>878</c:v>
                </c:pt>
                <c:pt idx="475">
                  <c:v>878</c:v>
                </c:pt>
                <c:pt idx="476">
                  <c:v>897</c:v>
                </c:pt>
                <c:pt idx="477">
                  <c:v>903</c:v>
                </c:pt>
                <c:pt idx="478">
                  <c:v>911</c:v>
                </c:pt>
                <c:pt idx="479">
                  <c:v>912</c:v>
                </c:pt>
                <c:pt idx="480">
                  <c:v>953</c:v>
                </c:pt>
                <c:pt idx="481">
                  <c:v>984</c:v>
                </c:pt>
                <c:pt idx="482">
                  <c:v>998</c:v>
                </c:pt>
                <c:pt idx="483">
                  <c:v>1006</c:v>
                </c:pt>
                <c:pt idx="484">
                  <c:v>1021</c:v>
                </c:pt>
                <c:pt idx="485">
                  <c:v>1102</c:v>
                </c:pt>
                <c:pt idx="486">
                  <c:v>1107</c:v>
                </c:pt>
                <c:pt idx="487">
                  <c:v>1110</c:v>
                </c:pt>
                <c:pt idx="488">
                  <c:v>1110</c:v>
                </c:pt>
                <c:pt idx="489">
                  <c:v>1110</c:v>
                </c:pt>
                <c:pt idx="490">
                  <c:v>1119</c:v>
                </c:pt>
                <c:pt idx="491">
                  <c:v>1122</c:v>
                </c:pt>
                <c:pt idx="492">
                  <c:v>1125</c:v>
                </c:pt>
                <c:pt idx="493">
                  <c:v>1146</c:v>
                </c:pt>
                <c:pt idx="494">
                  <c:v>1147</c:v>
                </c:pt>
                <c:pt idx="495">
                  <c:v>1150</c:v>
                </c:pt>
                <c:pt idx="496">
                  <c:v>1155</c:v>
                </c:pt>
                <c:pt idx="497">
                  <c:v>1163</c:v>
                </c:pt>
                <c:pt idx="498">
                  <c:v>1174</c:v>
                </c:pt>
                <c:pt idx="499">
                  <c:v>1174</c:v>
                </c:pt>
                <c:pt idx="500">
                  <c:v>1188</c:v>
                </c:pt>
                <c:pt idx="501">
                  <c:v>1191</c:v>
                </c:pt>
                <c:pt idx="502">
                  <c:v>1202</c:v>
                </c:pt>
                <c:pt idx="503">
                  <c:v>1219.5</c:v>
                </c:pt>
                <c:pt idx="504">
                  <c:v>1269</c:v>
                </c:pt>
                <c:pt idx="505">
                  <c:v>1278</c:v>
                </c:pt>
                <c:pt idx="506">
                  <c:v>1309</c:v>
                </c:pt>
                <c:pt idx="507">
                  <c:v>1339</c:v>
                </c:pt>
                <c:pt idx="508">
                  <c:v>1345</c:v>
                </c:pt>
                <c:pt idx="509">
                  <c:v>1359</c:v>
                </c:pt>
                <c:pt idx="510">
                  <c:v>1364</c:v>
                </c:pt>
                <c:pt idx="511">
                  <c:v>1365</c:v>
                </c:pt>
                <c:pt idx="512">
                  <c:v>1378</c:v>
                </c:pt>
                <c:pt idx="513">
                  <c:v>1384</c:v>
                </c:pt>
                <c:pt idx="514">
                  <c:v>1406</c:v>
                </c:pt>
                <c:pt idx="515">
                  <c:v>1437</c:v>
                </c:pt>
                <c:pt idx="516">
                  <c:v>1465</c:v>
                </c:pt>
                <c:pt idx="517">
                  <c:v>1465</c:v>
                </c:pt>
                <c:pt idx="518">
                  <c:v>1490</c:v>
                </c:pt>
                <c:pt idx="519">
                  <c:v>1521</c:v>
                </c:pt>
                <c:pt idx="520">
                  <c:v>1591</c:v>
                </c:pt>
                <c:pt idx="521">
                  <c:v>1611</c:v>
                </c:pt>
                <c:pt idx="522">
                  <c:v>1638</c:v>
                </c:pt>
                <c:pt idx="523">
                  <c:v>1641</c:v>
                </c:pt>
                <c:pt idx="524">
                  <c:v>1641</c:v>
                </c:pt>
                <c:pt idx="525">
                  <c:v>1645</c:v>
                </c:pt>
                <c:pt idx="526">
                  <c:v>1653</c:v>
                </c:pt>
                <c:pt idx="527">
                  <c:v>1745</c:v>
                </c:pt>
                <c:pt idx="528">
                  <c:v>1753</c:v>
                </c:pt>
                <c:pt idx="529">
                  <c:v>1798</c:v>
                </c:pt>
                <c:pt idx="530">
                  <c:v>1823</c:v>
                </c:pt>
                <c:pt idx="531">
                  <c:v>1860</c:v>
                </c:pt>
                <c:pt idx="532">
                  <c:v>1863</c:v>
                </c:pt>
                <c:pt idx="533">
                  <c:v>1863</c:v>
                </c:pt>
                <c:pt idx="534">
                  <c:v>1882</c:v>
                </c:pt>
                <c:pt idx="535">
                  <c:v>1885</c:v>
                </c:pt>
                <c:pt idx="536">
                  <c:v>1887</c:v>
                </c:pt>
                <c:pt idx="537">
                  <c:v>1910</c:v>
                </c:pt>
                <c:pt idx="538">
                  <c:v>1913</c:v>
                </c:pt>
                <c:pt idx="539">
                  <c:v>1947</c:v>
                </c:pt>
                <c:pt idx="540">
                  <c:v>1949</c:v>
                </c:pt>
                <c:pt idx="541">
                  <c:v>1967</c:v>
                </c:pt>
                <c:pt idx="542">
                  <c:v>1972</c:v>
                </c:pt>
                <c:pt idx="543">
                  <c:v>1983</c:v>
                </c:pt>
                <c:pt idx="544">
                  <c:v>1997</c:v>
                </c:pt>
                <c:pt idx="545">
                  <c:v>2006</c:v>
                </c:pt>
                <c:pt idx="546">
                  <c:v>2014</c:v>
                </c:pt>
                <c:pt idx="547">
                  <c:v>2030</c:v>
                </c:pt>
                <c:pt idx="548">
                  <c:v>2033</c:v>
                </c:pt>
                <c:pt idx="549">
                  <c:v>2061</c:v>
                </c:pt>
                <c:pt idx="550">
                  <c:v>2067</c:v>
                </c:pt>
                <c:pt idx="551">
                  <c:v>2081</c:v>
                </c:pt>
                <c:pt idx="552">
                  <c:v>2097</c:v>
                </c:pt>
                <c:pt idx="553">
                  <c:v>2097</c:v>
                </c:pt>
                <c:pt idx="554">
                  <c:v>2100</c:v>
                </c:pt>
                <c:pt idx="555">
                  <c:v>2139</c:v>
                </c:pt>
                <c:pt idx="556">
                  <c:v>2167</c:v>
                </c:pt>
                <c:pt idx="557">
                  <c:v>2188</c:v>
                </c:pt>
                <c:pt idx="558">
                  <c:v>2190</c:v>
                </c:pt>
                <c:pt idx="559">
                  <c:v>2207</c:v>
                </c:pt>
                <c:pt idx="560">
                  <c:v>2223</c:v>
                </c:pt>
                <c:pt idx="561">
                  <c:v>2223</c:v>
                </c:pt>
                <c:pt idx="562">
                  <c:v>2268</c:v>
                </c:pt>
                <c:pt idx="563">
                  <c:v>2280</c:v>
                </c:pt>
                <c:pt idx="564">
                  <c:v>2296</c:v>
                </c:pt>
                <c:pt idx="565">
                  <c:v>2296</c:v>
                </c:pt>
                <c:pt idx="566">
                  <c:v>2296</c:v>
                </c:pt>
                <c:pt idx="567">
                  <c:v>2335</c:v>
                </c:pt>
                <c:pt idx="568">
                  <c:v>2335</c:v>
                </c:pt>
                <c:pt idx="569">
                  <c:v>2344</c:v>
                </c:pt>
                <c:pt idx="570">
                  <c:v>2349</c:v>
                </c:pt>
                <c:pt idx="571">
                  <c:v>2402</c:v>
                </c:pt>
                <c:pt idx="572">
                  <c:v>2430</c:v>
                </c:pt>
                <c:pt idx="573">
                  <c:v>2465</c:v>
                </c:pt>
                <c:pt idx="574">
                  <c:v>2497</c:v>
                </c:pt>
                <c:pt idx="575">
                  <c:v>2534</c:v>
                </c:pt>
                <c:pt idx="576">
                  <c:v>2534</c:v>
                </c:pt>
                <c:pt idx="577">
                  <c:v>2601</c:v>
                </c:pt>
                <c:pt idx="578">
                  <c:v>2601</c:v>
                </c:pt>
                <c:pt idx="579">
                  <c:v>2604</c:v>
                </c:pt>
                <c:pt idx="580">
                  <c:v>2612</c:v>
                </c:pt>
                <c:pt idx="581">
                  <c:v>2690</c:v>
                </c:pt>
                <c:pt idx="582">
                  <c:v>2750</c:v>
                </c:pt>
                <c:pt idx="583">
                  <c:v>2755</c:v>
                </c:pt>
                <c:pt idx="584">
                  <c:v>2780</c:v>
                </c:pt>
                <c:pt idx="585">
                  <c:v>2791</c:v>
                </c:pt>
                <c:pt idx="586">
                  <c:v>2823</c:v>
                </c:pt>
                <c:pt idx="587">
                  <c:v>2836</c:v>
                </c:pt>
                <c:pt idx="588">
                  <c:v>2839</c:v>
                </c:pt>
                <c:pt idx="589">
                  <c:v>2850</c:v>
                </c:pt>
                <c:pt idx="590">
                  <c:v>2859</c:v>
                </c:pt>
                <c:pt idx="591">
                  <c:v>2934</c:v>
                </c:pt>
                <c:pt idx="592">
                  <c:v>2965</c:v>
                </c:pt>
                <c:pt idx="593">
                  <c:v>2995</c:v>
                </c:pt>
                <c:pt idx="594">
                  <c:v>3015</c:v>
                </c:pt>
                <c:pt idx="595">
                  <c:v>3057</c:v>
                </c:pt>
                <c:pt idx="596">
                  <c:v>3058</c:v>
                </c:pt>
                <c:pt idx="597">
                  <c:v>3058</c:v>
                </c:pt>
                <c:pt idx="598">
                  <c:v>3069</c:v>
                </c:pt>
                <c:pt idx="599">
                  <c:v>3138</c:v>
                </c:pt>
                <c:pt idx="600">
                  <c:v>3161</c:v>
                </c:pt>
                <c:pt idx="601">
                  <c:v>3188</c:v>
                </c:pt>
                <c:pt idx="602">
                  <c:v>3240</c:v>
                </c:pt>
                <c:pt idx="603">
                  <c:v>3275</c:v>
                </c:pt>
                <c:pt idx="604">
                  <c:v>3287</c:v>
                </c:pt>
                <c:pt idx="605">
                  <c:v>3303</c:v>
                </c:pt>
                <c:pt idx="606">
                  <c:v>3303</c:v>
                </c:pt>
                <c:pt idx="607">
                  <c:v>3317</c:v>
                </c:pt>
                <c:pt idx="608">
                  <c:v>3401</c:v>
                </c:pt>
                <c:pt idx="609">
                  <c:v>3477</c:v>
                </c:pt>
                <c:pt idx="610">
                  <c:v>3483</c:v>
                </c:pt>
                <c:pt idx="611">
                  <c:v>3533</c:v>
                </c:pt>
                <c:pt idx="612">
                  <c:v>3580</c:v>
                </c:pt>
                <c:pt idx="613">
                  <c:v>3608</c:v>
                </c:pt>
                <c:pt idx="614">
                  <c:v>3756</c:v>
                </c:pt>
                <c:pt idx="615">
                  <c:v>3821</c:v>
                </c:pt>
                <c:pt idx="616">
                  <c:v>3840</c:v>
                </c:pt>
                <c:pt idx="617">
                  <c:v>3844</c:v>
                </c:pt>
                <c:pt idx="618">
                  <c:v>3883</c:v>
                </c:pt>
                <c:pt idx="619">
                  <c:v>3919</c:v>
                </c:pt>
                <c:pt idx="620">
                  <c:v>3989</c:v>
                </c:pt>
                <c:pt idx="621">
                  <c:v>4023</c:v>
                </c:pt>
                <c:pt idx="622">
                  <c:v>4059</c:v>
                </c:pt>
                <c:pt idx="623">
                  <c:v>4095</c:v>
                </c:pt>
                <c:pt idx="624">
                  <c:v>4120</c:v>
                </c:pt>
                <c:pt idx="625">
                  <c:v>4129</c:v>
                </c:pt>
                <c:pt idx="626">
                  <c:v>4179</c:v>
                </c:pt>
                <c:pt idx="627">
                  <c:v>4199</c:v>
                </c:pt>
                <c:pt idx="628">
                  <c:v>4252</c:v>
                </c:pt>
                <c:pt idx="629">
                  <c:v>4255</c:v>
                </c:pt>
                <c:pt idx="630">
                  <c:v>4261</c:v>
                </c:pt>
                <c:pt idx="631">
                  <c:v>4325</c:v>
                </c:pt>
                <c:pt idx="632">
                  <c:v>4378</c:v>
                </c:pt>
                <c:pt idx="633">
                  <c:v>4384</c:v>
                </c:pt>
                <c:pt idx="634">
                  <c:v>4400</c:v>
                </c:pt>
                <c:pt idx="635">
                  <c:v>4407</c:v>
                </c:pt>
                <c:pt idx="636">
                  <c:v>4412</c:v>
                </c:pt>
                <c:pt idx="637">
                  <c:v>4439</c:v>
                </c:pt>
                <c:pt idx="638">
                  <c:v>4470</c:v>
                </c:pt>
                <c:pt idx="639">
                  <c:v>4490</c:v>
                </c:pt>
                <c:pt idx="640">
                  <c:v>4517</c:v>
                </c:pt>
                <c:pt idx="641">
                  <c:v>4557</c:v>
                </c:pt>
                <c:pt idx="642">
                  <c:v>4585</c:v>
                </c:pt>
                <c:pt idx="643">
                  <c:v>4599</c:v>
                </c:pt>
                <c:pt idx="644">
                  <c:v>4624</c:v>
                </c:pt>
                <c:pt idx="645">
                  <c:v>4627</c:v>
                </c:pt>
                <c:pt idx="646">
                  <c:v>4632</c:v>
                </c:pt>
                <c:pt idx="647">
                  <c:v>4662</c:v>
                </c:pt>
                <c:pt idx="648">
                  <c:v>4674</c:v>
                </c:pt>
                <c:pt idx="649">
                  <c:v>4674</c:v>
                </c:pt>
                <c:pt idx="650">
                  <c:v>4692</c:v>
                </c:pt>
                <c:pt idx="651">
                  <c:v>4730</c:v>
                </c:pt>
                <c:pt idx="652">
                  <c:v>4733</c:v>
                </c:pt>
                <c:pt idx="653">
                  <c:v>4733</c:v>
                </c:pt>
                <c:pt idx="654">
                  <c:v>4750</c:v>
                </c:pt>
                <c:pt idx="655">
                  <c:v>4756</c:v>
                </c:pt>
                <c:pt idx="656">
                  <c:v>4773</c:v>
                </c:pt>
                <c:pt idx="657">
                  <c:v>4834</c:v>
                </c:pt>
                <c:pt idx="658">
                  <c:v>4870</c:v>
                </c:pt>
                <c:pt idx="659">
                  <c:v>4884</c:v>
                </c:pt>
                <c:pt idx="660">
                  <c:v>4892</c:v>
                </c:pt>
                <c:pt idx="661">
                  <c:v>4932</c:v>
                </c:pt>
                <c:pt idx="662">
                  <c:v>4938</c:v>
                </c:pt>
                <c:pt idx="663">
                  <c:v>4949</c:v>
                </c:pt>
                <c:pt idx="664">
                  <c:v>4965</c:v>
                </c:pt>
                <c:pt idx="665">
                  <c:v>4988</c:v>
                </c:pt>
                <c:pt idx="666">
                  <c:v>5007</c:v>
                </c:pt>
                <c:pt idx="667">
                  <c:v>5021</c:v>
                </c:pt>
                <c:pt idx="668">
                  <c:v>5066</c:v>
                </c:pt>
                <c:pt idx="669">
                  <c:v>5144</c:v>
                </c:pt>
                <c:pt idx="670">
                  <c:v>5144</c:v>
                </c:pt>
                <c:pt idx="671">
                  <c:v>5169</c:v>
                </c:pt>
                <c:pt idx="672">
                  <c:v>5172</c:v>
                </c:pt>
                <c:pt idx="673">
                  <c:v>5214</c:v>
                </c:pt>
                <c:pt idx="674">
                  <c:v>5214</c:v>
                </c:pt>
                <c:pt idx="675">
                  <c:v>5215</c:v>
                </c:pt>
                <c:pt idx="676">
                  <c:v>5251</c:v>
                </c:pt>
                <c:pt idx="677">
                  <c:v>5254</c:v>
                </c:pt>
                <c:pt idx="678">
                  <c:v>5284</c:v>
                </c:pt>
                <c:pt idx="679">
                  <c:v>5284</c:v>
                </c:pt>
                <c:pt idx="680">
                  <c:v>5284</c:v>
                </c:pt>
                <c:pt idx="681">
                  <c:v>5324</c:v>
                </c:pt>
                <c:pt idx="682">
                  <c:v>5345</c:v>
                </c:pt>
                <c:pt idx="683">
                  <c:v>5390</c:v>
                </c:pt>
                <c:pt idx="684">
                  <c:v>5416</c:v>
                </c:pt>
                <c:pt idx="685">
                  <c:v>5450</c:v>
                </c:pt>
                <c:pt idx="686">
                  <c:v>5458</c:v>
                </c:pt>
                <c:pt idx="687">
                  <c:v>5483</c:v>
                </c:pt>
                <c:pt idx="688">
                  <c:v>5489</c:v>
                </c:pt>
                <c:pt idx="689">
                  <c:v>5489</c:v>
                </c:pt>
                <c:pt idx="690">
                  <c:v>5489</c:v>
                </c:pt>
                <c:pt idx="691">
                  <c:v>5489</c:v>
                </c:pt>
                <c:pt idx="692">
                  <c:v>5489</c:v>
                </c:pt>
                <c:pt idx="693">
                  <c:v>5514</c:v>
                </c:pt>
                <c:pt idx="694">
                  <c:v>5517</c:v>
                </c:pt>
                <c:pt idx="695">
                  <c:v>5556</c:v>
                </c:pt>
                <c:pt idx="696">
                  <c:v>5556</c:v>
                </c:pt>
                <c:pt idx="697">
                  <c:v>5626</c:v>
                </c:pt>
                <c:pt idx="698">
                  <c:v>5664</c:v>
                </c:pt>
                <c:pt idx="699">
                  <c:v>5712</c:v>
                </c:pt>
                <c:pt idx="700">
                  <c:v>5723</c:v>
                </c:pt>
                <c:pt idx="701">
                  <c:v>5726</c:v>
                </c:pt>
                <c:pt idx="702">
                  <c:v>5825</c:v>
                </c:pt>
                <c:pt idx="703">
                  <c:v>5835</c:v>
                </c:pt>
                <c:pt idx="704">
                  <c:v>5858</c:v>
                </c:pt>
                <c:pt idx="705">
                  <c:v>5909</c:v>
                </c:pt>
                <c:pt idx="706">
                  <c:v>5909</c:v>
                </c:pt>
                <c:pt idx="707">
                  <c:v>5975</c:v>
                </c:pt>
                <c:pt idx="708">
                  <c:v>6012</c:v>
                </c:pt>
                <c:pt idx="709">
                  <c:v>6015</c:v>
                </c:pt>
                <c:pt idx="710">
                  <c:v>6015</c:v>
                </c:pt>
                <c:pt idx="711">
                  <c:v>6015</c:v>
                </c:pt>
                <c:pt idx="712">
                  <c:v>6018</c:v>
                </c:pt>
                <c:pt idx="713">
                  <c:v>6040</c:v>
                </c:pt>
                <c:pt idx="714">
                  <c:v>6062</c:v>
                </c:pt>
                <c:pt idx="715">
                  <c:v>6110</c:v>
                </c:pt>
                <c:pt idx="716">
                  <c:v>6196</c:v>
                </c:pt>
                <c:pt idx="717">
                  <c:v>6216</c:v>
                </c:pt>
                <c:pt idx="718">
                  <c:v>6275</c:v>
                </c:pt>
                <c:pt idx="719">
                  <c:v>6278</c:v>
                </c:pt>
                <c:pt idx="720">
                  <c:v>6278</c:v>
                </c:pt>
                <c:pt idx="721">
                  <c:v>6353</c:v>
                </c:pt>
                <c:pt idx="722">
                  <c:v>6398</c:v>
                </c:pt>
                <c:pt idx="723">
                  <c:v>6406</c:v>
                </c:pt>
                <c:pt idx="724">
                  <c:v>6406</c:v>
                </c:pt>
                <c:pt idx="725">
                  <c:v>6406</c:v>
                </c:pt>
                <c:pt idx="726">
                  <c:v>6406</c:v>
                </c:pt>
                <c:pt idx="727">
                  <c:v>6406</c:v>
                </c:pt>
                <c:pt idx="728">
                  <c:v>6406</c:v>
                </c:pt>
                <c:pt idx="729">
                  <c:v>6406</c:v>
                </c:pt>
                <c:pt idx="730">
                  <c:v>6406</c:v>
                </c:pt>
                <c:pt idx="731">
                  <c:v>6437</c:v>
                </c:pt>
                <c:pt idx="732">
                  <c:v>6474</c:v>
                </c:pt>
                <c:pt idx="733">
                  <c:v>6494</c:v>
                </c:pt>
                <c:pt idx="734">
                  <c:v>6505</c:v>
                </c:pt>
                <c:pt idx="735">
                  <c:v>6535</c:v>
                </c:pt>
                <c:pt idx="736">
                  <c:v>6647</c:v>
                </c:pt>
                <c:pt idx="737">
                  <c:v>6672</c:v>
                </c:pt>
                <c:pt idx="738">
                  <c:v>6672</c:v>
                </c:pt>
                <c:pt idx="739">
                  <c:v>6703</c:v>
                </c:pt>
                <c:pt idx="740">
                  <c:v>6706</c:v>
                </c:pt>
                <c:pt idx="741">
                  <c:v>6784</c:v>
                </c:pt>
                <c:pt idx="742">
                  <c:v>6785.5</c:v>
                </c:pt>
                <c:pt idx="743">
                  <c:v>6821</c:v>
                </c:pt>
                <c:pt idx="744">
                  <c:v>6829</c:v>
                </c:pt>
                <c:pt idx="745">
                  <c:v>6830.5</c:v>
                </c:pt>
                <c:pt idx="746">
                  <c:v>6832</c:v>
                </c:pt>
                <c:pt idx="747">
                  <c:v>6846</c:v>
                </c:pt>
                <c:pt idx="748">
                  <c:v>6849</c:v>
                </c:pt>
                <c:pt idx="749">
                  <c:v>6879</c:v>
                </c:pt>
                <c:pt idx="750">
                  <c:v>6901</c:v>
                </c:pt>
                <c:pt idx="751">
                  <c:v>7036</c:v>
                </c:pt>
                <c:pt idx="752">
                  <c:v>7109</c:v>
                </c:pt>
                <c:pt idx="753">
                  <c:v>7153</c:v>
                </c:pt>
                <c:pt idx="754">
                  <c:v>7153</c:v>
                </c:pt>
                <c:pt idx="755">
                  <c:v>7153</c:v>
                </c:pt>
                <c:pt idx="756">
                  <c:v>7181</c:v>
                </c:pt>
                <c:pt idx="757">
                  <c:v>7195</c:v>
                </c:pt>
                <c:pt idx="758">
                  <c:v>7201</c:v>
                </c:pt>
                <c:pt idx="759">
                  <c:v>7217</c:v>
                </c:pt>
                <c:pt idx="760">
                  <c:v>7221.5</c:v>
                </c:pt>
                <c:pt idx="761">
                  <c:v>7243.5</c:v>
                </c:pt>
                <c:pt idx="762">
                  <c:v>7299</c:v>
                </c:pt>
                <c:pt idx="763">
                  <c:v>7314</c:v>
                </c:pt>
                <c:pt idx="764">
                  <c:v>7314</c:v>
                </c:pt>
                <c:pt idx="765">
                  <c:v>7327</c:v>
                </c:pt>
                <c:pt idx="766">
                  <c:v>7334</c:v>
                </c:pt>
                <c:pt idx="767">
                  <c:v>7354</c:v>
                </c:pt>
                <c:pt idx="768">
                  <c:v>7354</c:v>
                </c:pt>
                <c:pt idx="769">
                  <c:v>7369</c:v>
                </c:pt>
                <c:pt idx="770">
                  <c:v>7397</c:v>
                </c:pt>
                <c:pt idx="771">
                  <c:v>7531</c:v>
                </c:pt>
                <c:pt idx="772">
                  <c:v>7562</c:v>
                </c:pt>
                <c:pt idx="773">
                  <c:v>7562</c:v>
                </c:pt>
                <c:pt idx="774">
                  <c:v>7562</c:v>
                </c:pt>
                <c:pt idx="775">
                  <c:v>7598</c:v>
                </c:pt>
                <c:pt idx="776">
                  <c:v>7601</c:v>
                </c:pt>
                <c:pt idx="777">
                  <c:v>7621</c:v>
                </c:pt>
                <c:pt idx="778">
                  <c:v>7623</c:v>
                </c:pt>
                <c:pt idx="779">
                  <c:v>7623</c:v>
                </c:pt>
                <c:pt idx="780">
                  <c:v>7634</c:v>
                </c:pt>
                <c:pt idx="781">
                  <c:v>7794</c:v>
                </c:pt>
                <c:pt idx="782">
                  <c:v>7864</c:v>
                </c:pt>
                <c:pt idx="783">
                  <c:v>7883</c:v>
                </c:pt>
                <c:pt idx="784">
                  <c:v>7887</c:v>
                </c:pt>
                <c:pt idx="785">
                  <c:v>7887</c:v>
                </c:pt>
                <c:pt idx="786">
                  <c:v>7892</c:v>
                </c:pt>
                <c:pt idx="787">
                  <c:v>8010</c:v>
                </c:pt>
                <c:pt idx="788">
                  <c:v>8189</c:v>
                </c:pt>
                <c:pt idx="789">
                  <c:v>8323</c:v>
                </c:pt>
                <c:pt idx="790">
                  <c:v>8659</c:v>
                </c:pt>
                <c:pt idx="791">
                  <c:v>8670</c:v>
                </c:pt>
                <c:pt idx="792">
                  <c:v>8715</c:v>
                </c:pt>
                <c:pt idx="793">
                  <c:v>8892.5</c:v>
                </c:pt>
                <c:pt idx="794">
                  <c:v>8892.5</c:v>
                </c:pt>
                <c:pt idx="795">
                  <c:v>8933</c:v>
                </c:pt>
                <c:pt idx="796">
                  <c:v>8947</c:v>
                </c:pt>
                <c:pt idx="797">
                  <c:v>8950</c:v>
                </c:pt>
                <c:pt idx="798">
                  <c:v>8950</c:v>
                </c:pt>
                <c:pt idx="799">
                  <c:v>8950</c:v>
                </c:pt>
                <c:pt idx="800">
                  <c:v>8977</c:v>
                </c:pt>
                <c:pt idx="801">
                  <c:v>8988</c:v>
                </c:pt>
                <c:pt idx="802">
                  <c:v>9151</c:v>
                </c:pt>
                <c:pt idx="803">
                  <c:v>9151</c:v>
                </c:pt>
                <c:pt idx="804">
                  <c:v>9188</c:v>
                </c:pt>
                <c:pt idx="805">
                  <c:v>9196</c:v>
                </c:pt>
                <c:pt idx="806">
                  <c:v>9204</c:v>
                </c:pt>
                <c:pt idx="807">
                  <c:v>9204</c:v>
                </c:pt>
                <c:pt idx="808">
                  <c:v>9204</c:v>
                </c:pt>
                <c:pt idx="809">
                  <c:v>9219.5</c:v>
                </c:pt>
                <c:pt idx="810">
                  <c:v>9238</c:v>
                </c:pt>
                <c:pt idx="811">
                  <c:v>9254</c:v>
                </c:pt>
                <c:pt idx="812">
                  <c:v>9371</c:v>
                </c:pt>
                <c:pt idx="813">
                  <c:v>9371</c:v>
                </c:pt>
                <c:pt idx="814">
                  <c:v>9371</c:v>
                </c:pt>
                <c:pt idx="815">
                  <c:v>9371</c:v>
                </c:pt>
                <c:pt idx="816">
                  <c:v>9371</c:v>
                </c:pt>
                <c:pt idx="817">
                  <c:v>9472</c:v>
                </c:pt>
                <c:pt idx="818">
                  <c:v>9472</c:v>
                </c:pt>
                <c:pt idx="819">
                  <c:v>9472</c:v>
                </c:pt>
                <c:pt idx="820">
                  <c:v>9514</c:v>
                </c:pt>
                <c:pt idx="821">
                  <c:v>9514</c:v>
                </c:pt>
                <c:pt idx="822">
                  <c:v>9514</c:v>
                </c:pt>
                <c:pt idx="823">
                  <c:v>9517</c:v>
                </c:pt>
                <c:pt idx="824">
                  <c:v>9651.5</c:v>
                </c:pt>
                <c:pt idx="825">
                  <c:v>9670.5</c:v>
                </c:pt>
                <c:pt idx="826">
                  <c:v>9674</c:v>
                </c:pt>
                <c:pt idx="827">
                  <c:v>9675</c:v>
                </c:pt>
                <c:pt idx="828">
                  <c:v>9727</c:v>
                </c:pt>
                <c:pt idx="829">
                  <c:v>9727</c:v>
                </c:pt>
                <c:pt idx="830">
                  <c:v>9727</c:v>
                </c:pt>
                <c:pt idx="831">
                  <c:v>9727</c:v>
                </c:pt>
                <c:pt idx="832">
                  <c:v>9772</c:v>
                </c:pt>
                <c:pt idx="833">
                  <c:v>9777</c:v>
                </c:pt>
                <c:pt idx="834">
                  <c:v>9777</c:v>
                </c:pt>
                <c:pt idx="835">
                  <c:v>9777</c:v>
                </c:pt>
                <c:pt idx="836">
                  <c:v>9777</c:v>
                </c:pt>
                <c:pt idx="837">
                  <c:v>9777</c:v>
                </c:pt>
                <c:pt idx="838">
                  <c:v>9996</c:v>
                </c:pt>
                <c:pt idx="839">
                  <c:v>9998</c:v>
                </c:pt>
                <c:pt idx="840">
                  <c:v>9998</c:v>
                </c:pt>
                <c:pt idx="841">
                  <c:v>9998</c:v>
                </c:pt>
                <c:pt idx="842">
                  <c:v>10012</c:v>
                </c:pt>
                <c:pt idx="843">
                  <c:v>10049</c:v>
                </c:pt>
                <c:pt idx="844">
                  <c:v>10049</c:v>
                </c:pt>
                <c:pt idx="845">
                  <c:v>10082</c:v>
                </c:pt>
                <c:pt idx="846">
                  <c:v>10082</c:v>
                </c:pt>
                <c:pt idx="847">
                  <c:v>10082</c:v>
                </c:pt>
                <c:pt idx="848">
                  <c:v>10216</c:v>
                </c:pt>
                <c:pt idx="849">
                  <c:v>10216</c:v>
                </c:pt>
                <c:pt idx="850">
                  <c:v>10216</c:v>
                </c:pt>
                <c:pt idx="851">
                  <c:v>10247</c:v>
                </c:pt>
                <c:pt idx="852">
                  <c:v>10344</c:v>
                </c:pt>
                <c:pt idx="853">
                  <c:v>10368</c:v>
                </c:pt>
                <c:pt idx="854">
                  <c:v>10412</c:v>
                </c:pt>
                <c:pt idx="855">
                  <c:v>10412</c:v>
                </c:pt>
                <c:pt idx="856">
                  <c:v>10490</c:v>
                </c:pt>
                <c:pt idx="857">
                  <c:v>10490</c:v>
                </c:pt>
                <c:pt idx="858">
                  <c:v>10542</c:v>
                </c:pt>
                <c:pt idx="859">
                  <c:v>10569</c:v>
                </c:pt>
                <c:pt idx="860">
                  <c:v>10816</c:v>
                </c:pt>
                <c:pt idx="861">
                  <c:v>10824</c:v>
                </c:pt>
                <c:pt idx="862">
                  <c:v>10824</c:v>
                </c:pt>
                <c:pt idx="863">
                  <c:v>10824</c:v>
                </c:pt>
                <c:pt idx="864">
                  <c:v>11029</c:v>
                </c:pt>
                <c:pt idx="865">
                  <c:v>11213</c:v>
                </c:pt>
                <c:pt idx="866">
                  <c:v>11339</c:v>
                </c:pt>
                <c:pt idx="867">
                  <c:v>11378</c:v>
                </c:pt>
                <c:pt idx="868">
                  <c:v>11406</c:v>
                </c:pt>
                <c:pt idx="869">
                  <c:v>11610</c:v>
                </c:pt>
                <c:pt idx="870">
                  <c:v>11641</c:v>
                </c:pt>
                <c:pt idx="871">
                  <c:v>11856</c:v>
                </c:pt>
                <c:pt idx="872">
                  <c:v>11906</c:v>
                </c:pt>
                <c:pt idx="873">
                  <c:v>11910</c:v>
                </c:pt>
                <c:pt idx="874">
                  <c:v>11960</c:v>
                </c:pt>
                <c:pt idx="875">
                  <c:v>12130</c:v>
                </c:pt>
                <c:pt idx="876">
                  <c:v>12195</c:v>
                </c:pt>
                <c:pt idx="877">
                  <c:v>12223</c:v>
                </c:pt>
                <c:pt idx="878">
                  <c:v>12223</c:v>
                </c:pt>
                <c:pt idx="879">
                  <c:v>12262</c:v>
                </c:pt>
                <c:pt idx="880">
                  <c:v>12282.5</c:v>
                </c:pt>
                <c:pt idx="881">
                  <c:v>12436</c:v>
                </c:pt>
                <c:pt idx="882">
                  <c:v>12572</c:v>
                </c:pt>
              </c:numCache>
            </c:numRef>
          </c:xVal>
          <c:yVal>
            <c:numRef>
              <c:f>'Active 1'!$L$21:$L$975</c:f>
              <c:numCache>
                <c:formatCode>General</c:formatCode>
                <c:ptCount val="95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B91-4594-98F1-B2F551507D6B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6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1'!$F$21:$F$975</c:f>
              <c:numCache>
                <c:formatCode>General</c:formatCode>
                <c:ptCount val="955"/>
                <c:pt idx="0">
                  <c:v>-23583</c:v>
                </c:pt>
                <c:pt idx="1">
                  <c:v>-22572</c:v>
                </c:pt>
                <c:pt idx="2">
                  <c:v>-21443</c:v>
                </c:pt>
                <c:pt idx="3">
                  <c:v>-21191</c:v>
                </c:pt>
                <c:pt idx="4">
                  <c:v>-20883</c:v>
                </c:pt>
                <c:pt idx="5">
                  <c:v>-20877</c:v>
                </c:pt>
                <c:pt idx="6">
                  <c:v>-20718</c:v>
                </c:pt>
                <c:pt idx="7">
                  <c:v>-20706</c:v>
                </c:pt>
                <c:pt idx="8">
                  <c:v>-20690</c:v>
                </c:pt>
                <c:pt idx="9">
                  <c:v>-20625</c:v>
                </c:pt>
                <c:pt idx="10">
                  <c:v>-20617</c:v>
                </c:pt>
                <c:pt idx="11">
                  <c:v>-20612</c:v>
                </c:pt>
                <c:pt idx="12">
                  <c:v>-20510</c:v>
                </c:pt>
                <c:pt idx="13">
                  <c:v>-20443</c:v>
                </c:pt>
                <c:pt idx="14">
                  <c:v>-20443</c:v>
                </c:pt>
                <c:pt idx="15">
                  <c:v>-20415</c:v>
                </c:pt>
                <c:pt idx="16">
                  <c:v>-20374</c:v>
                </c:pt>
                <c:pt idx="17">
                  <c:v>-20343</c:v>
                </c:pt>
                <c:pt idx="18">
                  <c:v>-20211</c:v>
                </c:pt>
                <c:pt idx="19">
                  <c:v>-20138</c:v>
                </c:pt>
                <c:pt idx="20">
                  <c:v>-20128</c:v>
                </c:pt>
                <c:pt idx="21">
                  <c:v>-20122</c:v>
                </c:pt>
                <c:pt idx="22">
                  <c:v>-20117</c:v>
                </c:pt>
                <c:pt idx="23">
                  <c:v>-20116</c:v>
                </c:pt>
                <c:pt idx="24">
                  <c:v>-20116</c:v>
                </c:pt>
                <c:pt idx="25">
                  <c:v>-20116</c:v>
                </c:pt>
                <c:pt idx="26">
                  <c:v>-20111</c:v>
                </c:pt>
                <c:pt idx="27">
                  <c:v>-20111</c:v>
                </c:pt>
                <c:pt idx="28">
                  <c:v>-20111</c:v>
                </c:pt>
                <c:pt idx="29">
                  <c:v>-20105</c:v>
                </c:pt>
                <c:pt idx="30">
                  <c:v>-20093</c:v>
                </c:pt>
                <c:pt idx="31">
                  <c:v>-20086</c:v>
                </c:pt>
                <c:pt idx="32">
                  <c:v>-20066</c:v>
                </c:pt>
                <c:pt idx="33">
                  <c:v>-20035</c:v>
                </c:pt>
                <c:pt idx="34">
                  <c:v>-20029</c:v>
                </c:pt>
                <c:pt idx="35">
                  <c:v>-20021</c:v>
                </c:pt>
                <c:pt idx="36">
                  <c:v>-20007</c:v>
                </c:pt>
                <c:pt idx="37">
                  <c:v>-20004</c:v>
                </c:pt>
                <c:pt idx="38">
                  <c:v>-19979</c:v>
                </c:pt>
                <c:pt idx="39">
                  <c:v>-19977</c:v>
                </c:pt>
                <c:pt idx="40">
                  <c:v>-19976</c:v>
                </c:pt>
                <c:pt idx="41">
                  <c:v>-19973</c:v>
                </c:pt>
                <c:pt idx="42">
                  <c:v>-19953</c:v>
                </c:pt>
                <c:pt idx="43">
                  <c:v>-19739</c:v>
                </c:pt>
                <c:pt idx="44">
                  <c:v>-19728</c:v>
                </c:pt>
                <c:pt idx="45">
                  <c:v>-19714</c:v>
                </c:pt>
                <c:pt idx="46">
                  <c:v>-19703</c:v>
                </c:pt>
                <c:pt idx="47">
                  <c:v>-19692</c:v>
                </c:pt>
                <c:pt idx="48">
                  <c:v>-19669</c:v>
                </c:pt>
                <c:pt idx="49">
                  <c:v>-19658</c:v>
                </c:pt>
                <c:pt idx="50">
                  <c:v>-19652</c:v>
                </c:pt>
                <c:pt idx="51">
                  <c:v>-19632</c:v>
                </c:pt>
                <c:pt idx="52">
                  <c:v>-19607</c:v>
                </c:pt>
                <c:pt idx="53">
                  <c:v>-19590</c:v>
                </c:pt>
                <c:pt idx="54">
                  <c:v>-19563</c:v>
                </c:pt>
                <c:pt idx="55">
                  <c:v>-19506</c:v>
                </c:pt>
                <c:pt idx="56">
                  <c:v>-19476</c:v>
                </c:pt>
                <c:pt idx="57">
                  <c:v>-19420</c:v>
                </c:pt>
                <c:pt idx="58">
                  <c:v>-19356</c:v>
                </c:pt>
                <c:pt idx="59">
                  <c:v>-19350</c:v>
                </c:pt>
                <c:pt idx="60">
                  <c:v>-19347</c:v>
                </c:pt>
                <c:pt idx="61">
                  <c:v>-19308</c:v>
                </c:pt>
                <c:pt idx="62">
                  <c:v>-19305</c:v>
                </c:pt>
                <c:pt idx="63">
                  <c:v>-19297</c:v>
                </c:pt>
                <c:pt idx="64">
                  <c:v>-19288</c:v>
                </c:pt>
                <c:pt idx="65">
                  <c:v>-19283</c:v>
                </c:pt>
                <c:pt idx="66">
                  <c:v>-19252</c:v>
                </c:pt>
                <c:pt idx="67">
                  <c:v>-19249</c:v>
                </c:pt>
                <c:pt idx="68">
                  <c:v>-19199</c:v>
                </c:pt>
                <c:pt idx="69">
                  <c:v>-19199</c:v>
                </c:pt>
                <c:pt idx="70">
                  <c:v>-19188</c:v>
                </c:pt>
                <c:pt idx="71">
                  <c:v>-19171</c:v>
                </c:pt>
                <c:pt idx="72">
                  <c:v>-19168</c:v>
                </c:pt>
                <c:pt idx="73">
                  <c:v>-19157</c:v>
                </c:pt>
                <c:pt idx="74">
                  <c:v>-19157</c:v>
                </c:pt>
                <c:pt idx="75">
                  <c:v>-19135</c:v>
                </c:pt>
                <c:pt idx="76">
                  <c:v>-19115</c:v>
                </c:pt>
                <c:pt idx="77">
                  <c:v>-19093</c:v>
                </c:pt>
                <c:pt idx="78">
                  <c:v>-19051</c:v>
                </c:pt>
                <c:pt idx="79">
                  <c:v>-19045</c:v>
                </c:pt>
                <c:pt idx="80">
                  <c:v>-19006</c:v>
                </c:pt>
                <c:pt idx="81">
                  <c:v>-18989</c:v>
                </c:pt>
                <c:pt idx="82">
                  <c:v>-18978</c:v>
                </c:pt>
                <c:pt idx="83">
                  <c:v>-18958</c:v>
                </c:pt>
                <c:pt idx="84">
                  <c:v>-18955</c:v>
                </c:pt>
                <c:pt idx="85">
                  <c:v>-18941</c:v>
                </c:pt>
                <c:pt idx="86">
                  <c:v>-18936</c:v>
                </c:pt>
                <c:pt idx="87">
                  <c:v>-18933</c:v>
                </c:pt>
                <c:pt idx="88">
                  <c:v>-18919</c:v>
                </c:pt>
                <c:pt idx="89">
                  <c:v>-18914</c:v>
                </c:pt>
                <c:pt idx="90">
                  <c:v>-18911</c:v>
                </c:pt>
                <c:pt idx="91">
                  <c:v>-18905</c:v>
                </c:pt>
                <c:pt idx="92">
                  <c:v>-18900</c:v>
                </c:pt>
                <c:pt idx="93">
                  <c:v>-18899</c:v>
                </c:pt>
                <c:pt idx="94">
                  <c:v>-18894</c:v>
                </c:pt>
                <c:pt idx="95">
                  <c:v>-18889</c:v>
                </c:pt>
                <c:pt idx="96">
                  <c:v>-18802</c:v>
                </c:pt>
                <c:pt idx="97">
                  <c:v>-18762</c:v>
                </c:pt>
                <c:pt idx="98">
                  <c:v>-18760</c:v>
                </c:pt>
                <c:pt idx="99">
                  <c:v>-18751</c:v>
                </c:pt>
                <c:pt idx="100">
                  <c:v>-18746</c:v>
                </c:pt>
                <c:pt idx="101">
                  <c:v>-18740</c:v>
                </c:pt>
                <c:pt idx="102">
                  <c:v>-18732</c:v>
                </c:pt>
                <c:pt idx="103">
                  <c:v>-18726</c:v>
                </c:pt>
                <c:pt idx="104">
                  <c:v>-18715</c:v>
                </c:pt>
                <c:pt idx="105">
                  <c:v>-18673</c:v>
                </c:pt>
                <c:pt idx="106">
                  <c:v>-18653</c:v>
                </c:pt>
                <c:pt idx="107">
                  <c:v>-18647</c:v>
                </c:pt>
                <c:pt idx="108">
                  <c:v>-18642</c:v>
                </c:pt>
                <c:pt idx="109">
                  <c:v>-18634</c:v>
                </c:pt>
                <c:pt idx="110">
                  <c:v>-18634</c:v>
                </c:pt>
                <c:pt idx="111">
                  <c:v>-18625</c:v>
                </c:pt>
                <c:pt idx="112">
                  <c:v>-18612</c:v>
                </c:pt>
                <c:pt idx="113">
                  <c:v>-18611</c:v>
                </c:pt>
                <c:pt idx="114">
                  <c:v>-18594</c:v>
                </c:pt>
                <c:pt idx="115">
                  <c:v>-18588</c:v>
                </c:pt>
                <c:pt idx="116">
                  <c:v>-18580</c:v>
                </c:pt>
                <c:pt idx="117">
                  <c:v>-18544</c:v>
                </c:pt>
                <c:pt idx="118">
                  <c:v>-18507</c:v>
                </c:pt>
                <c:pt idx="119">
                  <c:v>-18504</c:v>
                </c:pt>
                <c:pt idx="120">
                  <c:v>-18502</c:v>
                </c:pt>
                <c:pt idx="121">
                  <c:v>-18499</c:v>
                </c:pt>
                <c:pt idx="122">
                  <c:v>-18485</c:v>
                </c:pt>
                <c:pt idx="123">
                  <c:v>-18418</c:v>
                </c:pt>
                <c:pt idx="124">
                  <c:v>-18399</c:v>
                </c:pt>
                <c:pt idx="125">
                  <c:v>-18068</c:v>
                </c:pt>
                <c:pt idx="126">
                  <c:v>-18018</c:v>
                </c:pt>
                <c:pt idx="127">
                  <c:v>-18018</c:v>
                </c:pt>
                <c:pt idx="128">
                  <c:v>-17965</c:v>
                </c:pt>
                <c:pt idx="129">
                  <c:v>-17940</c:v>
                </c:pt>
                <c:pt idx="130">
                  <c:v>-17929</c:v>
                </c:pt>
                <c:pt idx="131">
                  <c:v>-17811</c:v>
                </c:pt>
                <c:pt idx="132">
                  <c:v>-17806</c:v>
                </c:pt>
                <c:pt idx="133">
                  <c:v>-17607</c:v>
                </c:pt>
                <c:pt idx="134">
                  <c:v>-17308</c:v>
                </c:pt>
                <c:pt idx="135">
                  <c:v>-17305</c:v>
                </c:pt>
                <c:pt idx="136">
                  <c:v>-17125</c:v>
                </c:pt>
                <c:pt idx="137">
                  <c:v>-16893</c:v>
                </c:pt>
                <c:pt idx="138">
                  <c:v>-16835</c:v>
                </c:pt>
                <c:pt idx="139">
                  <c:v>-16217</c:v>
                </c:pt>
                <c:pt idx="140">
                  <c:v>-16214</c:v>
                </c:pt>
                <c:pt idx="141">
                  <c:v>-16153</c:v>
                </c:pt>
                <c:pt idx="142">
                  <c:v>-15691</c:v>
                </c:pt>
                <c:pt idx="143">
                  <c:v>-15688</c:v>
                </c:pt>
                <c:pt idx="144">
                  <c:v>-15674</c:v>
                </c:pt>
                <c:pt idx="145">
                  <c:v>-15666</c:v>
                </c:pt>
                <c:pt idx="146">
                  <c:v>-15663</c:v>
                </c:pt>
                <c:pt idx="147">
                  <c:v>-15162</c:v>
                </c:pt>
                <c:pt idx="148">
                  <c:v>-15151</c:v>
                </c:pt>
                <c:pt idx="149">
                  <c:v>-14734</c:v>
                </c:pt>
                <c:pt idx="150">
                  <c:v>-14544</c:v>
                </c:pt>
                <c:pt idx="151">
                  <c:v>-14057</c:v>
                </c:pt>
                <c:pt idx="152">
                  <c:v>-13903</c:v>
                </c:pt>
                <c:pt idx="153">
                  <c:v>-13755</c:v>
                </c:pt>
                <c:pt idx="154">
                  <c:v>-13198</c:v>
                </c:pt>
                <c:pt idx="155">
                  <c:v>-12711</c:v>
                </c:pt>
                <c:pt idx="156">
                  <c:v>-12700</c:v>
                </c:pt>
                <c:pt idx="157">
                  <c:v>-12196</c:v>
                </c:pt>
                <c:pt idx="158">
                  <c:v>-12166</c:v>
                </c:pt>
                <c:pt idx="159">
                  <c:v>-12152</c:v>
                </c:pt>
                <c:pt idx="160">
                  <c:v>-12053</c:v>
                </c:pt>
                <c:pt idx="161">
                  <c:v>-11651</c:v>
                </c:pt>
                <c:pt idx="162">
                  <c:v>-11080</c:v>
                </c:pt>
                <c:pt idx="163">
                  <c:v>-10624</c:v>
                </c:pt>
                <c:pt idx="164">
                  <c:v>-10621</c:v>
                </c:pt>
                <c:pt idx="165">
                  <c:v>-10602</c:v>
                </c:pt>
                <c:pt idx="166">
                  <c:v>-10596</c:v>
                </c:pt>
                <c:pt idx="167">
                  <c:v>-10585</c:v>
                </c:pt>
                <c:pt idx="168">
                  <c:v>-10582</c:v>
                </c:pt>
                <c:pt idx="169">
                  <c:v>-10577</c:v>
                </c:pt>
                <c:pt idx="170">
                  <c:v>-10563</c:v>
                </c:pt>
                <c:pt idx="171">
                  <c:v>-10562</c:v>
                </c:pt>
                <c:pt idx="172">
                  <c:v>-10059</c:v>
                </c:pt>
                <c:pt idx="173">
                  <c:v>-10053</c:v>
                </c:pt>
                <c:pt idx="174">
                  <c:v>-9824</c:v>
                </c:pt>
                <c:pt idx="175">
                  <c:v>-9818</c:v>
                </c:pt>
                <c:pt idx="176">
                  <c:v>-9799</c:v>
                </c:pt>
                <c:pt idx="177">
                  <c:v>-9796</c:v>
                </c:pt>
                <c:pt idx="178">
                  <c:v>-7966</c:v>
                </c:pt>
                <c:pt idx="179">
                  <c:v>-7907</c:v>
                </c:pt>
                <c:pt idx="180">
                  <c:v>-7865</c:v>
                </c:pt>
                <c:pt idx="181">
                  <c:v>-7818</c:v>
                </c:pt>
                <c:pt idx="182">
                  <c:v>-7731</c:v>
                </c:pt>
                <c:pt idx="183">
                  <c:v>-7714</c:v>
                </c:pt>
                <c:pt idx="184">
                  <c:v>-7711</c:v>
                </c:pt>
                <c:pt idx="185">
                  <c:v>-7686</c:v>
                </c:pt>
                <c:pt idx="186">
                  <c:v>-7644</c:v>
                </c:pt>
                <c:pt idx="187">
                  <c:v>-7608</c:v>
                </c:pt>
                <c:pt idx="188">
                  <c:v>-7599</c:v>
                </c:pt>
                <c:pt idx="189">
                  <c:v>-7451</c:v>
                </c:pt>
                <c:pt idx="190">
                  <c:v>-7272</c:v>
                </c:pt>
                <c:pt idx="191">
                  <c:v>-7146</c:v>
                </c:pt>
                <c:pt idx="192">
                  <c:v>-7079</c:v>
                </c:pt>
                <c:pt idx="193">
                  <c:v>-7051</c:v>
                </c:pt>
                <c:pt idx="194">
                  <c:v>-6858</c:v>
                </c:pt>
                <c:pt idx="195">
                  <c:v>-6637</c:v>
                </c:pt>
                <c:pt idx="196">
                  <c:v>-6511</c:v>
                </c:pt>
                <c:pt idx="197">
                  <c:v>-6373</c:v>
                </c:pt>
                <c:pt idx="198">
                  <c:v>-6010</c:v>
                </c:pt>
                <c:pt idx="199">
                  <c:v>-5996</c:v>
                </c:pt>
                <c:pt idx="200">
                  <c:v>-5988</c:v>
                </c:pt>
                <c:pt idx="201">
                  <c:v>-5971</c:v>
                </c:pt>
                <c:pt idx="202">
                  <c:v>-5898</c:v>
                </c:pt>
                <c:pt idx="203">
                  <c:v>-5736</c:v>
                </c:pt>
                <c:pt idx="204">
                  <c:v>-5714</c:v>
                </c:pt>
                <c:pt idx="205">
                  <c:v>-5700</c:v>
                </c:pt>
                <c:pt idx="206">
                  <c:v>-5616</c:v>
                </c:pt>
                <c:pt idx="207">
                  <c:v>-5576</c:v>
                </c:pt>
                <c:pt idx="208">
                  <c:v>-5490</c:v>
                </c:pt>
                <c:pt idx="209">
                  <c:v>-5490</c:v>
                </c:pt>
                <c:pt idx="210">
                  <c:v>-5487</c:v>
                </c:pt>
                <c:pt idx="211">
                  <c:v>-5487</c:v>
                </c:pt>
                <c:pt idx="212">
                  <c:v>-5473</c:v>
                </c:pt>
                <c:pt idx="213">
                  <c:v>-5473</c:v>
                </c:pt>
                <c:pt idx="214">
                  <c:v>-5470</c:v>
                </c:pt>
                <c:pt idx="215">
                  <c:v>-5470</c:v>
                </c:pt>
                <c:pt idx="216">
                  <c:v>-5467</c:v>
                </c:pt>
                <c:pt idx="217">
                  <c:v>-5465</c:v>
                </c:pt>
                <c:pt idx="218">
                  <c:v>-5465</c:v>
                </c:pt>
                <c:pt idx="219">
                  <c:v>-5454</c:v>
                </c:pt>
                <c:pt idx="220">
                  <c:v>-5454</c:v>
                </c:pt>
                <c:pt idx="221">
                  <c:v>-5442</c:v>
                </c:pt>
                <c:pt idx="222">
                  <c:v>-5037</c:v>
                </c:pt>
                <c:pt idx="223">
                  <c:v>-4639</c:v>
                </c:pt>
                <c:pt idx="224">
                  <c:v>-4639</c:v>
                </c:pt>
                <c:pt idx="225">
                  <c:v>-4639</c:v>
                </c:pt>
                <c:pt idx="226">
                  <c:v>-4589</c:v>
                </c:pt>
                <c:pt idx="227">
                  <c:v>-4589</c:v>
                </c:pt>
                <c:pt idx="228">
                  <c:v>-4581</c:v>
                </c:pt>
                <c:pt idx="229">
                  <c:v>-4553</c:v>
                </c:pt>
                <c:pt idx="230">
                  <c:v>-4553</c:v>
                </c:pt>
                <c:pt idx="231">
                  <c:v>-4511</c:v>
                </c:pt>
                <c:pt idx="232">
                  <c:v>-4511</c:v>
                </c:pt>
                <c:pt idx="233">
                  <c:v>-4511</c:v>
                </c:pt>
                <c:pt idx="234">
                  <c:v>-4407</c:v>
                </c:pt>
                <c:pt idx="235">
                  <c:v>-4407</c:v>
                </c:pt>
                <c:pt idx="236">
                  <c:v>-4385</c:v>
                </c:pt>
                <c:pt idx="237">
                  <c:v>-4385</c:v>
                </c:pt>
                <c:pt idx="238">
                  <c:v>-4150</c:v>
                </c:pt>
                <c:pt idx="239">
                  <c:v>-4147</c:v>
                </c:pt>
                <c:pt idx="240">
                  <c:v>-4147</c:v>
                </c:pt>
                <c:pt idx="241">
                  <c:v>-4147</c:v>
                </c:pt>
                <c:pt idx="242">
                  <c:v>-3940</c:v>
                </c:pt>
                <c:pt idx="243">
                  <c:v>-3870</c:v>
                </c:pt>
                <c:pt idx="244">
                  <c:v>-3839</c:v>
                </c:pt>
                <c:pt idx="245">
                  <c:v>-3747</c:v>
                </c:pt>
                <c:pt idx="246">
                  <c:v>-3590</c:v>
                </c:pt>
                <c:pt idx="247">
                  <c:v>-3402</c:v>
                </c:pt>
                <c:pt idx="248">
                  <c:v>-3377</c:v>
                </c:pt>
                <c:pt idx="249">
                  <c:v>-3361</c:v>
                </c:pt>
                <c:pt idx="250">
                  <c:v>-3360</c:v>
                </c:pt>
                <c:pt idx="251">
                  <c:v>-3358</c:v>
                </c:pt>
                <c:pt idx="252">
                  <c:v>-3349</c:v>
                </c:pt>
                <c:pt idx="253">
                  <c:v>-3346</c:v>
                </c:pt>
                <c:pt idx="254">
                  <c:v>-3345.5</c:v>
                </c:pt>
                <c:pt idx="255">
                  <c:v>-3341</c:v>
                </c:pt>
                <c:pt idx="256">
                  <c:v>-3335</c:v>
                </c:pt>
                <c:pt idx="257">
                  <c:v>-3333</c:v>
                </c:pt>
                <c:pt idx="258">
                  <c:v>-3324</c:v>
                </c:pt>
                <c:pt idx="259">
                  <c:v>-3274</c:v>
                </c:pt>
                <c:pt idx="260">
                  <c:v>-3251</c:v>
                </c:pt>
                <c:pt idx="261">
                  <c:v>-3212</c:v>
                </c:pt>
                <c:pt idx="262">
                  <c:v>-3210</c:v>
                </c:pt>
                <c:pt idx="263">
                  <c:v>-3173</c:v>
                </c:pt>
                <c:pt idx="264">
                  <c:v>-3167</c:v>
                </c:pt>
                <c:pt idx="265">
                  <c:v>-3167</c:v>
                </c:pt>
                <c:pt idx="266">
                  <c:v>-3145</c:v>
                </c:pt>
                <c:pt idx="267">
                  <c:v>-3142</c:v>
                </c:pt>
                <c:pt idx="268">
                  <c:v>-3126</c:v>
                </c:pt>
                <c:pt idx="269">
                  <c:v>-3126</c:v>
                </c:pt>
                <c:pt idx="270">
                  <c:v>-3126</c:v>
                </c:pt>
                <c:pt idx="271">
                  <c:v>-3114</c:v>
                </c:pt>
                <c:pt idx="272">
                  <c:v>-3100</c:v>
                </c:pt>
                <c:pt idx="273">
                  <c:v>-3098</c:v>
                </c:pt>
                <c:pt idx="274">
                  <c:v>-3097</c:v>
                </c:pt>
                <c:pt idx="275">
                  <c:v>-3094</c:v>
                </c:pt>
                <c:pt idx="276">
                  <c:v>-3083</c:v>
                </c:pt>
                <c:pt idx="277">
                  <c:v>-3078</c:v>
                </c:pt>
                <c:pt idx="278">
                  <c:v>-3059.5</c:v>
                </c:pt>
                <c:pt idx="279">
                  <c:v>-3017</c:v>
                </c:pt>
                <c:pt idx="280">
                  <c:v>-3017</c:v>
                </c:pt>
                <c:pt idx="281">
                  <c:v>-3017</c:v>
                </c:pt>
                <c:pt idx="282">
                  <c:v>-2924</c:v>
                </c:pt>
                <c:pt idx="283">
                  <c:v>-2924</c:v>
                </c:pt>
                <c:pt idx="284">
                  <c:v>-2921</c:v>
                </c:pt>
                <c:pt idx="285">
                  <c:v>-2919</c:v>
                </c:pt>
                <c:pt idx="286">
                  <c:v>-2894</c:v>
                </c:pt>
                <c:pt idx="287">
                  <c:v>-2868</c:v>
                </c:pt>
                <c:pt idx="288">
                  <c:v>-2865</c:v>
                </c:pt>
                <c:pt idx="289">
                  <c:v>-2860</c:v>
                </c:pt>
                <c:pt idx="290">
                  <c:v>-2821</c:v>
                </c:pt>
                <c:pt idx="291">
                  <c:v>-2819</c:v>
                </c:pt>
                <c:pt idx="292">
                  <c:v>-2818</c:v>
                </c:pt>
                <c:pt idx="293">
                  <c:v>-2809</c:v>
                </c:pt>
                <c:pt idx="294">
                  <c:v>-2793</c:v>
                </c:pt>
                <c:pt idx="295">
                  <c:v>-2790</c:v>
                </c:pt>
                <c:pt idx="296">
                  <c:v>-2790</c:v>
                </c:pt>
                <c:pt idx="297">
                  <c:v>-2790</c:v>
                </c:pt>
                <c:pt idx="298">
                  <c:v>-2790</c:v>
                </c:pt>
                <c:pt idx="299">
                  <c:v>-2753</c:v>
                </c:pt>
                <c:pt idx="300">
                  <c:v>-2725</c:v>
                </c:pt>
                <c:pt idx="301">
                  <c:v>-2647</c:v>
                </c:pt>
                <c:pt idx="302">
                  <c:v>-2644</c:v>
                </c:pt>
                <c:pt idx="303">
                  <c:v>-2638</c:v>
                </c:pt>
                <c:pt idx="304">
                  <c:v>-2616</c:v>
                </c:pt>
                <c:pt idx="305">
                  <c:v>-2616</c:v>
                </c:pt>
                <c:pt idx="306">
                  <c:v>-2616</c:v>
                </c:pt>
                <c:pt idx="307">
                  <c:v>-2616</c:v>
                </c:pt>
                <c:pt idx="308">
                  <c:v>-2613</c:v>
                </c:pt>
                <c:pt idx="309">
                  <c:v>-2605</c:v>
                </c:pt>
                <c:pt idx="310">
                  <c:v>-2605</c:v>
                </c:pt>
                <c:pt idx="311">
                  <c:v>-2605</c:v>
                </c:pt>
                <c:pt idx="312">
                  <c:v>-2577</c:v>
                </c:pt>
                <c:pt idx="313">
                  <c:v>-2550</c:v>
                </c:pt>
                <c:pt idx="314">
                  <c:v>-2527</c:v>
                </c:pt>
                <c:pt idx="315">
                  <c:v>-2513</c:v>
                </c:pt>
                <c:pt idx="316">
                  <c:v>-2512.5</c:v>
                </c:pt>
                <c:pt idx="317">
                  <c:v>-2496</c:v>
                </c:pt>
                <c:pt idx="318">
                  <c:v>-2494</c:v>
                </c:pt>
                <c:pt idx="319">
                  <c:v>-2491</c:v>
                </c:pt>
                <c:pt idx="320">
                  <c:v>-2485</c:v>
                </c:pt>
                <c:pt idx="321">
                  <c:v>-2468</c:v>
                </c:pt>
                <c:pt idx="322">
                  <c:v>-2454</c:v>
                </c:pt>
                <c:pt idx="323">
                  <c:v>-2452</c:v>
                </c:pt>
                <c:pt idx="324">
                  <c:v>-2426</c:v>
                </c:pt>
                <c:pt idx="325">
                  <c:v>-2407</c:v>
                </c:pt>
                <c:pt idx="326">
                  <c:v>-2323</c:v>
                </c:pt>
                <c:pt idx="327">
                  <c:v>-2281</c:v>
                </c:pt>
                <c:pt idx="328">
                  <c:v>-2252</c:v>
                </c:pt>
                <c:pt idx="329">
                  <c:v>-2241</c:v>
                </c:pt>
                <c:pt idx="330">
                  <c:v>-2189</c:v>
                </c:pt>
                <c:pt idx="331">
                  <c:v>-2189</c:v>
                </c:pt>
                <c:pt idx="332">
                  <c:v>-2189</c:v>
                </c:pt>
                <c:pt idx="333">
                  <c:v>-2096</c:v>
                </c:pt>
                <c:pt idx="334">
                  <c:v>-2074</c:v>
                </c:pt>
                <c:pt idx="335">
                  <c:v>-2074</c:v>
                </c:pt>
                <c:pt idx="336">
                  <c:v>-2043</c:v>
                </c:pt>
                <c:pt idx="337">
                  <c:v>-2043</c:v>
                </c:pt>
                <c:pt idx="338">
                  <c:v>-2012</c:v>
                </c:pt>
                <c:pt idx="339">
                  <c:v>-1948</c:v>
                </c:pt>
                <c:pt idx="340">
                  <c:v>-1945</c:v>
                </c:pt>
                <c:pt idx="341">
                  <c:v>-1830</c:v>
                </c:pt>
                <c:pt idx="342">
                  <c:v>-1797</c:v>
                </c:pt>
                <c:pt idx="343">
                  <c:v>-1794</c:v>
                </c:pt>
                <c:pt idx="344">
                  <c:v>-1780</c:v>
                </c:pt>
                <c:pt idx="345">
                  <c:v>-1769</c:v>
                </c:pt>
                <c:pt idx="346">
                  <c:v>-1741</c:v>
                </c:pt>
                <c:pt idx="347">
                  <c:v>-1724</c:v>
                </c:pt>
                <c:pt idx="348">
                  <c:v>-1724</c:v>
                </c:pt>
                <c:pt idx="349">
                  <c:v>-1724</c:v>
                </c:pt>
                <c:pt idx="350">
                  <c:v>-1724</c:v>
                </c:pt>
                <c:pt idx="351">
                  <c:v>-1724</c:v>
                </c:pt>
                <c:pt idx="352">
                  <c:v>-1674</c:v>
                </c:pt>
                <c:pt idx="353">
                  <c:v>-1649</c:v>
                </c:pt>
                <c:pt idx="354">
                  <c:v>-1638</c:v>
                </c:pt>
                <c:pt idx="355">
                  <c:v>-1581</c:v>
                </c:pt>
                <c:pt idx="356">
                  <c:v>-1570</c:v>
                </c:pt>
                <c:pt idx="357">
                  <c:v>-1474</c:v>
                </c:pt>
                <c:pt idx="358">
                  <c:v>-1344</c:v>
                </c:pt>
                <c:pt idx="359">
                  <c:v>-1338</c:v>
                </c:pt>
                <c:pt idx="360">
                  <c:v>-1330</c:v>
                </c:pt>
                <c:pt idx="361">
                  <c:v>-1319</c:v>
                </c:pt>
                <c:pt idx="362">
                  <c:v>-1313</c:v>
                </c:pt>
                <c:pt idx="363">
                  <c:v>-1215</c:v>
                </c:pt>
                <c:pt idx="364">
                  <c:v>-1205</c:v>
                </c:pt>
                <c:pt idx="365">
                  <c:v>-1201</c:v>
                </c:pt>
                <c:pt idx="366">
                  <c:v>-1176</c:v>
                </c:pt>
                <c:pt idx="367">
                  <c:v>-1109</c:v>
                </c:pt>
                <c:pt idx="368">
                  <c:v>-1050</c:v>
                </c:pt>
                <c:pt idx="369">
                  <c:v>-1016</c:v>
                </c:pt>
                <c:pt idx="370">
                  <c:v>-997</c:v>
                </c:pt>
                <c:pt idx="371">
                  <c:v>-994</c:v>
                </c:pt>
                <c:pt idx="372">
                  <c:v>-988</c:v>
                </c:pt>
                <c:pt idx="373">
                  <c:v>-936</c:v>
                </c:pt>
                <c:pt idx="374">
                  <c:v>-882</c:v>
                </c:pt>
                <c:pt idx="375">
                  <c:v>-834</c:v>
                </c:pt>
                <c:pt idx="376">
                  <c:v>-820</c:v>
                </c:pt>
                <c:pt idx="377">
                  <c:v>-793</c:v>
                </c:pt>
                <c:pt idx="378">
                  <c:v>-792</c:v>
                </c:pt>
                <c:pt idx="379">
                  <c:v>-778</c:v>
                </c:pt>
                <c:pt idx="380">
                  <c:v>-776</c:v>
                </c:pt>
                <c:pt idx="381">
                  <c:v>-765</c:v>
                </c:pt>
                <c:pt idx="382">
                  <c:v>-765</c:v>
                </c:pt>
                <c:pt idx="383">
                  <c:v>-753</c:v>
                </c:pt>
                <c:pt idx="384">
                  <c:v>-733</c:v>
                </c:pt>
                <c:pt idx="385">
                  <c:v>-733</c:v>
                </c:pt>
                <c:pt idx="386">
                  <c:v>-717</c:v>
                </c:pt>
                <c:pt idx="387">
                  <c:v>-708</c:v>
                </c:pt>
                <c:pt idx="388">
                  <c:v>-706</c:v>
                </c:pt>
                <c:pt idx="389">
                  <c:v>-703</c:v>
                </c:pt>
                <c:pt idx="390">
                  <c:v>-688</c:v>
                </c:pt>
                <c:pt idx="391">
                  <c:v>-688</c:v>
                </c:pt>
                <c:pt idx="392">
                  <c:v>-680</c:v>
                </c:pt>
                <c:pt idx="393">
                  <c:v>-680</c:v>
                </c:pt>
                <c:pt idx="394">
                  <c:v>-667</c:v>
                </c:pt>
                <c:pt idx="395">
                  <c:v>-666</c:v>
                </c:pt>
                <c:pt idx="396">
                  <c:v>-658</c:v>
                </c:pt>
                <c:pt idx="397">
                  <c:v>-591</c:v>
                </c:pt>
                <c:pt idx="398">
                  <c:v>-559</c:v>
                </c:pt>
                <c:pt idx="399">
                  <c:v>-558</c:v>
                </c:pt>
                <c:pt idx="400">
                  <c:v>-532</c:v>
                </c:pt>
                <c:pt idx="401">
                  <c:v>-488</c:v>
                </c:pt>
                <c:pt idx="402">
                  <c:v>-485</c:v>
                </c:pt>
                <c:pt idx="403">
                  <c:v>-467</c:v>
                </c:pt>
                <c:pt idx="404">
                  <c:v>-467</c:v>
                </c:pt>
                <c:pt idx="405">
                  <c:v>-467</c:v>
                </c:pt>
                <c:pt idx="406">
                  <c:v>-451</c:v>
                </c:pt>
                <c:pt idx="407">
                  <c:v>-445</c:v>
                </c:pt>
                <c:pt idx="408">
                  <c:v>-443</c:v>
                </c:pt>
                <c:pt idx="409">
                  <c:v>-443</c:v>
                </c:pt>
                <c:pt idx="410">
                  <c:v>-443</c:v>
                </c:pt>
                <c:pt idx="411">
                  <c:v>-437</c:v>
                </c:pt>
                <c:pt idx="412">
                  <c:v>-415</c:v>
                </c:pt>
                <c:pt idx="413">
                  <c:v>-414</c:v>
                </c:pt>
                <c:pt idx="414">
                  <c:v>-414</c:v>
                </c:pt>
                <c:pt idx="415">
                  <c:v>-401</c:v>
                </c:pt>
                <c:pt idx="416">
                  <c:v>-400</c:v>
                </c:pt>
                <c:pt idx="417">
                  <c:v>-398</c:v>
                </c:pt>
                <c:pt idx="418">
                  <c:v>-398</c:v>
                </c:pt>
                <c:pt idx="419">
                  <c:v>-397</c:v>
                </c:pt>
                <c:pt idx="420">
                  <c:v>-387</c:v>
                </c:pt>
                <c:pt idx="421">
                  <c:v>-361</c:v>
                </c:pt>
                <c:pt idx="422">
                  <c:v>-356</c:v>
                </c:pt>
                <c:pt idx="423">
                  <c:v>-336</c:v>
                </c:pt>
                <c:pt idx="424">
                  <c:v>-252</c:v>
                </c:pt>
                <c:pt idx="425">
                  <c:v>-211</c:v>
                </c:pt>
                <c:pt idx="426">
                  <c:v>-208</c:v>
                </c:pt>
                <c:pt idx="427">
                  <c:v>-137</c:v>
                </c:pt>
                <c:pt idx="428">
                  <c:v>-129</c:v>
                </c:pt>
                <c:pt idx="429">
                  <c:v>-73</c:v>
                </c:pt>
                <c:pt idx="430">
                  <c:v>-14</c:v>
                </c:pt>
                <c:pt idx="431">
                  <c:v>-8</c:v>
                </c:pt>
                <c:pt idx="432">
                  <c:v>0</c:v>
                </c:pt>
                <c:pt idx="433">
                  <c:v>83</c:v>
                </c:pt>
                <c:pt idx="434">
                  <c:v>117</c:v>
                </c:pt>
                <c:pt idx="435">
                  <c:v>128</c:v>
                </c:pt>
                <c:pt idx="436">
                  <c:v>128</c:v>
                </c:pt>
                <c:pt idx="437">
                  <c:v>140</c:v>
                </c:pt>
                <c:pt idx="438">
                  <c:v>178</c:v>
                </c:pt>
                <c:pt idx="439">
                  <c:v>209</c:v>
                </c:pt>
                <c:pt idx="440">
                  <c:v>302</c:v>
                </c:pt>
                <c:pt idx="441">
                  <c:v>318</c:v>
                </c:pt>
                <c:pt idx="442">
                  <c:v>343</c:v>
                </c:pt>
                <c:pt idx="443">
                  <c:v>343</c:v>
                </c:pt>
                <c:pt idx="444">
                  <c:v>360</c:v>
                </c:pt>
                <c:pt idx="445">
                  <c:v>361</c:v>
                </c:pt>
                <c:pt idx="446">
                  <c:v>363</c:v>
                </c:pt>
                <c:pt idx="447">
                  <c:v>389</c:v>
                </c:pt>
                <c:pt idx="448">
                  <c:v>400</c:v>
                </c:pt>
                <c:pt idx="449">
                  <c:v>402</c:v>
                </c:pt>
                <c:pt idx="450">
                  <c:v>403</c:v>
                </c:pt>
                <c:pt idx="451">
                  <c:v>430</c:v>
                </c:pt>
                <c:pt idx="452">
                  <c:v>492</c:v>
                </c:pt>
                <c:pt idx="453">
                  <c:v>492</c:v>
                </c:pt>
                <c:pt idx="454">
                  <c:v>492</c:v>
                </c:pt>
                <c:pt idx="455">
                  <c:v>512</c:v>
                </c:pt>
                <c:pt idx="456">
                  <c:v>564</c:v>
                </c:pt>
                <c:pt idx="457">
                  <c:v>581</c:v>
                </c:pt>
                <c:pt idx="458">
                  <c:v>592</c:v>
                </c:pt>
                <c:pt idx="459">
                  <c:v>604</c:v>
                </c:pt>
                <c:pt idx="460">
                  <c:v>620</c:v>
                </c:pt>
                <c:pt idx="461">
                  <c:v>621</c:v>
                </c:pt>
                <c:pt idx="462">
                  <c:v>651</c:v>
                </c:pt>
                <c:pt idx="463">
                  <c:v>665</c:v>
                </c:pt>
                <c:pt idx="464">
                  <c:v>679</c:v>
                </c:pt>
                <c:pt idx="465">
                  <c:v>707</c:v>
                </c:pt>
                <c:pt idx="466">
                  <c:v>707</c:v>
                </c:pt>
                <c:pt idx="467">
                  <c:v>707</c:v>
                </c:pt>
                <c:pt idx="468">
                  <c:v>707</c:v>
                </c:pt>
                <c:pt idx="469">
                  <c:v>735</c:v>
                </c:pt>
                <c:pt idx="470">
                  <c:v>783</c:v>
                </c:pt>
                <c:pt idx="471">
                  <c:v>814</c:v>
                </c:pt>
                <c:pt idx="472">
                  <c:v>830</c:v>
                </c:pt>
                <c:pt idx="473">
                  <c:v>878</c:v>
                </c:pt>
                <c:pt idx="474">
                  <c:v>878</c:v>
                </c:pt>
                <c:pt idx="475">
                  <c:v>878</c:v>
                </c:pt>
                <c:pt idx="476">
                  <c:v>897</c:v>
                </c:pt>
                <c:pt idx="477">
                  <c:v>903</c:v>
                </c:pt>
                <c:pt idx="478">
                  <c:v>911</c:v>
                </c:pt>
                <c:pt idx="479">
                  <c:v>912</c:v>
                </c:pt>
                <c:pt idx="480">
                  <c:v>953</c:v>
                </c:pt>
                <c:pt idx="481">
                  <c:v>984</c:v>
                </c:pt>
                <c:pt idx="482">
                  <c:v>998</c:v>
                </c:pt>
                <c:pt idx="483">
                  <c:v>1006</c:v>
                </c:pt>
                <c:pt idx="484">
                  <c:v>1021</c:v>
                </c:pt>
                <c:pt idx="485">
                  <c:v>1102</c:v>
                </c:pt>
                <c:pt idx="486">
                  <c:v>1107</c:v>
                </c:pt>
                <c:pt idx="487">
                  <c:v>1110</c:v>
                </c:pt>
                <c:pt idx="488">
                  <c:v>1110</c:v>
                </c:pt>
                <c:pt idx="489">
                  <c:v>1110</c:v>
                </c:pt>
                <c:pt idx="490">
                  <c:v>1119</c:v>
                </c:pt>
                <c:pt idx="491">
                  <c:v>1122</c:v>
                </c:pt>
                <c:pt idx="492">
                  <c:v>1125</c:v>
                </c:pt>
                <c:pt idx="493">
                  <c:v>1146</c:v>
                </c:pt>
                <c:pt idx="494">
                  <c:v>1147</c:v>
                </c:pt>
                <c:pt idx="495">
                  <c:v>1150</c:v>
                </c:pt>
                <c:pt idx="496">
                  <c:v>1155</c:v>
                </c:pt>
                <c:pt idx="497">
                  <c:v>1163</c:v>
                </c:pt>
                <c:pt idx="498">
                  <c:v>1174</c:v>
                </c:pt>
                <c:pt idx="499">
                  <c:v>1174</c:v>
                </c:pt>
                <c:pt idx="500">
                  <c:v>1188</c:v>
                </c:pt>
                <c:pt idx="501">
                  <c:v>1191</c:v>
                </c:pt>
                <c:pt idx="502">
                  <c:v>1202</c:v>
                </c:pt>
                <c:pt idx="503">
                  <c:v>1219.5</c:v>
                </c:pt>
                <c:pt idx="504">
                  <c:v>1269</c:v>
                </c:pt>
                <c:pt idx="505">
                  <c:v>1278</c:v>
                </c:pt>
                <c:pt idx="506">
                  <c:v>1309</c:v>
                </c:pt>
                <c:pt idx="507">
                  <c:v>1339</c:v>
                </c:pt>
                <c:pt idx="508">
                  <c:v>1345</c:v>
                </c:pt>
                <c:pt idx="509">
                  <c:v>1359</c:v>
                </c:pt>
                <c:pt idx="510">
                  <c:v>1364</c:v>
                </c:pt>
                <c:pt idx="511">
                  <c:v>1365</c:v>
                </c:pt>
                <c:pt idx="512">
                  <c:v>1378</c:v>
                </c:pt>
                <c:pt idx="513">
                  <c:v>1384</c:v>
                </c:pt>
                <c:pt idx="514">
                  <c:v>1406</c:v>
                </c:pt>
                <c:pt idx="515">
                  <c:v>1437</c:v>
                </c:pt>
                <c:pt idx="516">
                  <c:v>1465</c:v>
                </c:pt>
                <c:pt idx="517">
                  <c:v>1465</c:v>
                </c:pt>
                <c:pt idx="518">
                  <c:v>1490</c:v>
                </c:pt>
                <c:pt idx="519">
                  <c:v>1521</c:v>
                </c:pt>
                <c:pt idx="520">
                  <c:v>1591</c:v>
                </c:pt>
                <c:pt idx="521">
                  <c:v>1611</c:v>
                </c:pt>
                <c:pt idx="522">
                  <c:v>1638</c:v>
                </c:pt>
                <c:pt idx="523">
                  <c:v>1641</c:v>
                </c:pt>
                <c:pt idx="524">
                  <c:v>1641</c:v>
                </c:pt>
                <c:pt idx="525">
                  <c:v>1645</c:v>
                </c:pt>
                <c:pt idx="526">
                  <c:v>1653</c:v>
                </c:pt>
                <c:pt idx="527">
                  <c:v>1745</c:v>
                </c:pt>
                <c:pt idx="528">
                  <c:v>1753</c:v>
                </c:pt>
                <c:pt idx="529">
                  <c:v>1798</c:v>
                </c:pt>
                <c:pt idx="530">
                  <c:v>1823</c:v>
                </c:pt>
                <c:pt idx="531">
                  <c:v>1860</c:v>
                </c:pt>
                <c:pt idx="532">
                  <c:v>1863</c:v>
                </c:pt>
                <c:pt idx="533">
                  <c:v>1863</c:v>
                </c:pt>
                <c:pt idx="534">
                  <c:v>1882</c:v>
                </c:pt>
                <c:pt idx="535">
                  <c:v>1885</c:v>
                </c:pt>
                <c:pt idx="536">
                  <c:v>1887</c:v>
                </c:pt>
                <c:pt idx="537">
                  <c:v>1910</c:v>
                </c:pt>
                <c:pt idx="538">
                  <c:v>1913</c:v>
                </c:pt>
                <c:pt idx="539">
                  <c:v>1947</c:v>
                </c:pt>
                <c:pt idx="540">
                  <c:v>1949</c:v>
                </c:pt>
                <c:pt idx="541">
                  <c:v>1967</c:v>
                </c:pt>
                <c:pt idx="542">
                  <c:v>1972</c:v>
                </c:pt>
                <c:pt idx="543">
                  <c:v>1983</c:v>
                </c:pt>
                <c:pt idx="544">
                  <c:v>1997</c:v>
                </c:pt>
                <c:pt idx="545">
                  <c:v>2006</c:v>
                </c:pt>
                <c:pt idx="546">
                  <c:v>2014</c:v>
                </c:pt>
                <c:pt idx="547">
                  <c:v>2030</c:v>
                </c:pt>
                <c:pt idx="548">
                  <c:v>2033</c:v>
                </c:pt>
                <c:pt idx="549">
                  <c:v>2061</c:v>
                </c:pt>
                <c:pt idx="550">
                  <c:v>2067</c:v>
                </c:pt>
                <c:pt idx="551">
                  <c:v>2081</c:v>
                </c:pt>
                <c:pt idx="552">
                  <c:v>2097</c:v>
                </c:pt>
                <c:pt idx="553">
                  <c:v>2097</c:v>
                </c:pt>
                <c:pt idx="554">
                  <c:v>2100</c:v>
                </c:pt>
                <c:pt idx="555">
                  <c:v>2139</c:v>
                </c:pt>
                <c:pt idx="556">
                  <c:v>2167</c:v>
                </c:pt>
                <c:pt idx="557">
                  <c:v>2188</c:v>
                </c:pt>
                <c:pt idx="558">
                  <c:v>2190</c:v>
                </c:pt>
                <c:pt idx="559">
                  <c:v>2207</c:v>
                </c:pt>
                <c:pt idx="560">
                  <c:v>2223</c:v>
                </c:pt>
                <c:pt idx="561">
                  <c:v>2223</c:v>
                </c:pt>
                <c:pt idx="562">
                  <c:v>2268</c:v>
                </c:pt>
                <c:pt idx="563">
                  <c:v>2280</c:v>
                </c:pt>
                <c:pt idx="564">
                  <c:v>2296</c:v>
                </c:pt>
                <c:pt idx="565">
                  <c:v>2296</c:v>
                </c:pt>
                <c:pt idx="566">
                  <c:v>2296</c:v>
                </c:pt>
                <c:pt idx="567">
                  <c:v>2335</c:v>
                </c:pt>
                <c:pt idx="568">
                  <c:v>2335</c:v>
                </c:pt>
                <c:pt idx="569">
                  <c:v>2344</c:v>
                </c:pt>
                <c:pt idx="570">
                  <c:v>2349</c:v>
                </c:pt>
                <c:pt idx="571">
                  <c:v>2402</c:v>
                </c:pt>
                <c:pt idx="572">
                  <c:v>2430</c:v>
                </c:pt>
                <c:pt idx="573">
                  <c:v>2465</c:v>
                </c:pt>
                <c:pt idx="574">
                  <c:v>2497</c:v>
                </c:pt>
                <c:pt idx="575">
                  <c:v>2534</c:v>
                </c:pt>
                <c:pt idx="576">
                  <c:v>2534</c:v>
                </c:pt>
                <c:pt idx="577">
                  <c:v>2601</c:v>
                </c:pt>
                <c:pt idx="578">
                  <c:v>2601</c:v>
                </c:pt>
                <c:pt idx="579">
                  <c:v>2604</c:v>
                </c:pt>
                <c:pt idx="580">
                  <c:v>2612</c:v>
                </c:pt>
                <c:pt idx="581">
                  <c:v>2690</c:v>
                </c:pt>
                <c:pt idx="582">
                  <c:v>2750</c:v>
                </c:pt>
                <c:pt idx="583">
                  <c:v>2755</c:v>
                </c:pt>
                <c:pt idx="584">
                  <c:v>2780</c:v>
                </c:pt>
                <c:pt idx="585">
                  <c:v>2791</c:v>
                </c:pt>
                <c:pt idx="586">
                  <c:v>2823</c:v>
                </c:pt>
                <c:pt idx="587">
                  <c:v>2836</c:v>
                </c:pt>
                <c:pt idx="588">
                  <c:v>2839</c:v>
                </c:pt>
                <c:pt idx="589">
                  <c:v>2850</c:v>
                </c:pt>
                <c:pt idx="590">
                  <c:v>2859</c:v>
                </c:pt>
                <c:pt idx="591">
                  <c:v>2934</c:v>
                </c:pt>
                <c:pt idx="592">
                  <c:v>2965</c:v>
                </c:pt>
                <c:pt idx="593">
                  <c:v>2995</c:v>
                </c:pt>
                <c:pt idx="594">
                  <c:v>3015</c:v>
                </c:pt>
                <c:pt idx="595">
                  <c:v>3057</c:v>
                </c:pt>
                <c:pt idx="596">
                  <c:v>3058</c:v>
                </c:pt>
                <c:pt idx="597">
                  <c:v>3058</c:v>
                </c:pt>
                <c:pt idx="598">
                  <c:v>3069</c:v>
                </c:pt>
                <c:pt idx="599">
                  <c:v>3138</c:v>
                </c:pt>
                <c:pt idx="600">
                  <c:v>3161</c:v>
                </c:pt>
                <c:pt idx="601">
                  <c:v>3188</c:v>
                </c:pt>
                <c:pt idx="602">
                  <c:v>3240</c:v>
                </c:pt>
                <c:pt idx="603">
                  <c:v>3275</c:v>
                </c:pt>
                <c:pt idx="604">
                  <c:v>3287</c:v>
                </c:pt>
                <c:pt idx="605">
                  <c:v>3303</c:v>
                </c:pt>
                <c:pt idx="606">
                  <c:v>3303</c:v>
                </c:pt>
                <c:pt idx="607">
                  <c:v>3317</c:v>
                </c:pt>
                <c:pt idx="608">
                  <c:v>3401</c:v>
                </c:pt>
                <c:pt idx="609">
                  <c:v>3477</c:v>
                </c:pt>
                <c:pt idx="610">
                  <c:v>3483</c:v>
                </c:pt>
                <c:pt idx="611">
                  <c:v>3533</c:v>
                </c:pt>
                <c:pt idx="612">
                  <c:v>3580</c:v>
                </c:pt>
                <c:pt idx="613">
                  <c:v>3608</c:v>
                </c:pt>
                <c:pt idx="614">
                  <c:v>3756</c:v>
                </c:pt>
                <c:pt idx="615">
                  <c:v>3821</c:v>
                </c:pt>
                <c:pt idx="616">
                  <c:v>3840</c:v>
                </c:pt>
                <c:pt idx="617">
                  <c:v>3844</c:v>
                </c:pt>
                <c:pt idx="618">
                  <c:v>3883</c:v>
                </c:pt>
                <c:pt idx="619">
                  <c:v>3919</c:v>
                </c:pt>
                <c:pt idx="620">
                  <c:v>3989</c:v>
                </c:pt>
                <c:pt idx="621">
                  <c:v>4023</c:v>
                </c:pt>
                <c:pt idx="622">
                  <c:v>4059</c:v>
                </c:pt>
                <c:pt idx="623">
                  <c:v>4095</c:v>
                </c:pt>
                <c:pt idx="624">
                  <c:v>4120</c:v>
                </c:pt>
                <c:pt idx="625">
                  <c:v>4129</c:v>
                </c:pt>
                <c:pt idx="626">
                  <c:v>4179</c:v>
                </c:pt>
                <c:pt idx="627">
                  <c:v>4199</c:v>
                </c:pt>
                <c:pt idx="628">
                  <c:v>4252</c:v>
                </c:pt>
                <c:pt idx="629">
                  <c:v>4255</c:v>
                </c:pt>
                <c:pt idx="630">
                  <c:v>4261</c:v>
                </c:pt>
                <c:pt idx="631">
                  <c:v>4325</c:v>
                </c:pt>
                <c:pt idx="632">
                  <c:v>4378</c:v>
                </c:pt>
                <c:pt idx="633">
                  <c:v>4384</c:v>
                </c:pt>
                <c:pt idx="634">
                  <c:v>4400</c:v>
                </c:pt>
                <c:pt idx="635">
                  <c:v>4407</c:v>
                </c:pt>
                <c:pt idx="636">
                  <c:v>4412</c:v>
                </c:pt>
                <c:pt idx="637">
                  <c:v>4439</c:v>
                </c:pt>
                <c:pt idx="638">
                  <c:v>4470</c:v>
                </c:pt>
                <c:pt idx="639">
                  <c:v>4490</c:v>
                </c:pt>
                <c:pt idx="640">
                  <c:v>4517</c:v>
                </c:pt>
                <c:pt idx="641">
                  <c:v>4557</c:v>
                </c:pt>
                <c:pt idx="642">
                  <c:v>4585</c:v>
                </c:pt>
                <c:pt idx="643">
                  <c:v>4599</c:v>
                </c:pt>
                <c:pt idx="644">
                  <c:v>4624</c:v>
                </c:pt>
                <c:pt idx="645">
                  <c:v>4627</c:v>
                </c:pt>
                <c:pt idx="646">
                  <c:v>4632</c:v>
                </c:pt>
                <c:pt idx="647">
                  <c:v>4662</c:v>
                </c:pt>
                <c:pt idx="648">
                  <c:v>4674</c:v>
                </c:pt>
                <c:pt idx="649">
                  <c:v>4674</c:v>
                </c:pt>
                <c:pt idx="650">
                  <c:v>4692</c:v>
                </c:pt>
                <c:pt idx="651">
                  <c:v>4730</c:v>
                </c:pt>
                <c:pt idx="652">
                  <c:v>4733</c:v>
                </c:pt>
                <c:pt idx="653">
                  <c:v>4733</c:v>
                </c:pt>
                <c:pt idx="654">
                  <c:v>4750</c:v>
                </c:pt>
                <c:pt idx="655">
                  <c:v>4756</c:v>
                </c:pt>
                <c:pt idx="656">
                  <c:v>4773</c:v>
                </c:pt>
                <c:pt idx="657">
                  <c:v>4834</c:v>
                </c:pt>
                <c:pt idx="658">
                  <c:v>4870</c:v>
                </c:pt>
                <c:pt idx="659">
                  <c:v>4884</c:v>
                </c:pt>
                <c:pt idx="660">
                  <c:v>4892</c:v>
                </c:pt>
                <c:pt idx="661">
                  <c:v>4932</c:v>
                </c:pt>
                <c:pt idx="662">
                  <c:v>4938</c:v>
                </c:pt>
                <c:pt idx="663">
                  <c:v>4949</c:v>
                </c:pt>
                <c:pt idx="664">
                  <c:v>4965</c:v>
                </c:pt>
                <c:pt idx="665">
                  <c:v>4988</c:v>
                </c:pt>
                <c:pt idx="666">
                  <c:v>5007</c:v>
                </c:pt>
                <c:pt idx="667">
                  <c:v>5021</c:v>
                </c:pt>
                <c:pt idx="668">
                  <c:v>5066</c:v>
                </c:pt>
                <c:pt idx="669">
                  <c:v>5144</c:v>
                </c:pt>
                <c:pt idx="670">
                  <c:v>5144</c:v>
                </c:pt>
                <c:pt idx="671">
                  <c:v>5169</c:v>
                </c:pt>
                <c:pt idx="672">
                  <c:v>5172</c:v>
                </c:pt>
                <c:pt idx="673">
                  <c:v>5214</c:v>
                </c:pt>
                <c:pt idx="674">
                  <c:v>5214</c:v>
                </c:pt>
                <c:pt idx="675">
                  <c:v>5215</c:v>
                </c:pt>
                <c:pt idx="676">
                  <c:v>5251</c:v>
                </c:pt>
                <c:pt idx="677">
                  <c:v>5254</c:v>
                </c:pt>
                <c:pt idx="678">
                  <c:v>5284</c:v>
                </c:pt>
                <c:pt idx="679">
                  <c:v>5284</c:v>
                </c:pt>
                <c:pt idx="680">
                  <c:v>5284</c:v>
                </c:pt>
                <c:pt idx="681">
                  <c:v>5324</c:v>
                </c:pt>
                <c:pt idx="682">
                  <c:v>5345</c:v>
                </c:pt>
                <c:pt idx="683">
                  <c:v>5390</c:v>
                </c:pt>
                <c:pt idx="684">
                  <c:v>5416</c:v>
                </c:pt>
                <c:pt idx="685">
                  <c:v>5450</c:v>
                </c:pt>
                <c:pt idx="686">
                  <c:v>5458</c:v>
                </c:pt>
                <c:pt idx="687">
                  <c:v>5483</c:v>
                </c:pt>
                <c:pt idx="688">
                  <c:v>5489</c:v>
                </c:pt>
                <c:pt idx="689">
                  <c:v>5489</c:v>
                </c:pt>
                <c:pt idx="690">
                  <c:v>5489</c:v>
                </c:pt>
                <c:pt idx="691">
                  <c:v>5489</c:v>
                </c:pt>
                <c:pt idx="692">
                  <c:v>5489</c:v>
                </c:pt>
                <c:pt idx="693">
                  <c:v>5514</c:v>
                </c:pt>
                <c:pt idx="694">
                  <c:v>5517</c:v>
                </c:pt>
                <c:pt idx="695">
                  <c:v>5556</c:v>
                </c:pt>
                <c:pt idx="696">
                  <c:v>5556</c:v>
                </c:pt>
                <c:pt idx="697">
                  <c:v>5626</c:v>
                </c:pt>
                <c:pt idx="698">
                  <c:v>5664</c:v>
                </c:pt>
                <c:pt idx="699">
                  <c:v>5712</c:v>
                </c:pt>
                <c:pt idx="700">
                  <c:v>5723</c:v>
                </c:pt>
                <c:pt idx="701">
                  <c:v>5726</c:v>
                </c:pt>
                <c:pt idx="702">
                  <c:v>5825</c:v>
                </c:pt>
                <c:pt idx="703">
                  <c:v>5835</c:v>
                </c:pt>
                <c:pt idx="704">
                  <c:v>5858</c:v>
                </c:pt>
                <c:pt idx="705">
                  <c:v>5909</c:v>
                </c:pt>
                <c:pt idx="706">
                  <c:v>5909</c:v>
                </c:pt>
                <c:pt idx="707">
                  <c:v>5975</c:v>
                </c:pt>
                <c:pt idx="708">
                  <c:v>6012</c:v>
                </c:pt>
                <c:pt idx="709">
                  <c:v>6015</c:v>
                </c:pt>
                <c:pt idx="710">
                  <c:v>6015</c:v>
                </c:pt>
                <c:pt idx="711">
                  <c:v>6015</c:v>
                </c:pt>
                <c:pt idx="712">
                  <c:v>6018</c:v>
                </c:pt>
                <c:pt idx="713">
                  <c:v>6040</c:v>
                </c:pt>
                <c:pt idx="714">
                  <c:v>6062</c:v>
                </c:pt>
                <c:pt idx="715">
                  <c:v>6110</c:v>
                </c:pt>
                <c:pt idx="716">
                  <c:v>6196</c:v>
                </c:pt>
                <c:pt idx="717">
                  <c:v>6216</c:v>
                </c:pt>
                <c:pt idx="718">
                  <c:v>6275</c:v>
                </c:pt>
                <c:pt idx="719">
                  <c:v>6278</c:v>
                </c:pt>
                <c:pt idx="720">
                  <c:v>6278</c:v>
                </c:pt>
                <c:pt idx="721">
                  <c:v>6353</c:v>
                </c:pt>
                <c:pt idx="722">
                  <c:v>6398</c:v>
                </c:pt>
                <c:pt idx="723">
                  <c:v>6406</c:v>
                </c:pt>
                <c:pt idx="724">
                  <c:v>6406</c:v>
                </c:pt>
                <c:pt idx="725">
                  <c:v>6406</c:v>
                </c:pt>
                <c:pt idx="726">
                  <c:v>6406</c:v>
                </c:pt>
                <c:pt idx="727">
                  <c:v>6406</c:v>
                </c:pt>
                <c:pt idx="728">
                  <c:v>6406</c:v>
                </c:pt>
                <c:pt idx="729">
                  <c:v>6406</c:v>
                </c:pt>
                <c:pt idx="730">
                  <c:v>6406</c:v>
                </c:pt>
                <c:pt idx="731">
                  <c:v>6437</c:v>
                </c:pt>
                <c:pt idx="732">
                  <c:v>6474</c:v>
                </c:pt>
                <c:pt idx="733">
                  <c:v>6494</c:v>
                </c:pt>
                <c:pt idx="734">
                  <c:v>6505</c:v>
                </c:pt>
                <c:pt idx="735">
                  <c:v>6535</c:v>
                </c:pt>
                <c:pt idx="736">
                  <c:v>6647</c:v>
                </c:pt>
                <c:pt idx="737">
                  <c:v>6672</c:v>
                </c:pt>
                <c:pt idx="738">
                  <c:v>6672</c:v>
                </c:pt>
                <c:pt idx="739">
                  <c:v>6703</c:v>
                </c:pt>
                <c:pt idx="740">
                  <c:v>6706</c:v>
                </c:pt>
                <c:pt idx="741">
                  <c:v>6784</c:v>
                </c:pt>
                <c:pt idx="742">
                  <c:v>6785.5</c:v>
                </c:pt>
                <c:pt idx="743">
                  <c:v>6821</c:v>
                </c:pt>
                <c:pt idx="744">
                  <c:v>6829</c:v>
                </c:pt>
                <c:pt idx="745">
                  <c:v>6830.5</c:v>
                </c:pt>
                <c:pt idx="746">
                  <c:v>6832</c:v>
                </c:pt>
                <c:pt idx="747">
                  <c:v>6846</c:v>
                </c:pt>
                <c:pt idx="748">
                  <c:v>6849</c:v>
                </c:pt>
                <c:pt idx="749">
                  <c:v>6879</c:v>
                </c:pt>
                <c:pt idx="750">
                  <c:v>6901</c:v>
                </c:pt>
                <c:pt idx="751">
                  <c:v>7036</c:v>
                </c:pt>
                <c:pt idx="752">
                  <c:v>7109</c:v>
                </c:pt>
                <c:pt idx="753">
                  <c:v>7153</c:v>
                </c:pt>
                <c:pt idx="754">
                  <c:v>7153</c:v>
                </c:pt>
                <c:pt idx="755">
                  <c:v>7153</c:v>
                </c:pt>
                <c:pt idx="756">
                  <c:v>7181</c:v>
                </c:pt>
                <c:pt idx="757">
                  <c:v>7195</c:v>
                </c:pt>
                <c:pt idx="758">
                  <c:v>7201</c:v>
                </c:pt>
                <c:pt idx="759">
                  <c:v>7217</c:v>
                </c:pt>
                <c:pt idx="760">
                  <c:v>7221.5</c:v>
                </c:pt>
                <c:pt idx="761">
                  <c:v>7243.5</c:v>
                </c:pt>
                <c:pt idx="762">
                  <c:v>7299</c:v>
                </c:pt>
                <c:pt idx="763">
                  <c:v>7314</c:v>
                </c:pt>
                <c:pt idx="764">
                  <c:v>7314</c:v>
                </c:pt>
                <c:pt idx="765">
                  <c:v>7327</c:v>
                </c:pt>
                <c:pt idx="766">
                  <c:v>7334</c:v>
                </c:pt>
                <c:pt idx="767">
                  <c:v>7354</c:v>
                </c:pt>
                <c:pt idx="768">
                  <c:v>7354</c:v>
                </c:pt>
                <c:pt idx="769">
                  <c:v>7369</c:v>
                </c:pt>
                <c:pt idx="770">
                  <c:v>7397</c:v>
                </c:pt>
                <c:pt idx="771">
                  <c:v>7531</c:v>
                </c:pt>
                <c:pt idx="772">
                  <c:v>7562</c:v>
                </c:pt>
                <c:pt idx="773">
                  <c:v>7562</c:v>
                </c:pt>
                <c:pt idx="774">
                  <c:v>7562</c:v>
                </c:pt>
                <c:pt idx="775">
                  <c:v>7598</c:v>
                </c:pt>
                <c:pt idx="776">
                  <c:v>7601</c:v>
                </c:pt>
                <c:pt idx="777">
                  <c:v>7621</c:v>
                </c:pt>
                <c:pt idx="778">
                  <c:v>7623</c:v>
                </c:pt>
                <c:pt idx="779">
                  <c:v>7623</c:v>
                </c:pt>
                <c:pt idx="780">
                  <c:v>7634</c:v>
                </c:pt>
                <c:pt idx="781">
                  <c:v>7794</c:v>
                </c:pt>
                <c:pt idx="782">
                  <c:v>7864</c:v>
                </c:pt>
                <c:pt idx="783">
                  <c:v>7883</c:v>
                </c:pt>
                <c:pt idx="784">
                  <c:v>7887</c:v>
                </c:pt>
                <c:pt idx="785">
                  <c:v>7887</c:v>
                </c:pt>
                <c:pt idx="786">
                  <c:v>7892</c:v>
                </c:pt>
                <c:pt idx="787">
                  <c:v>8010</c:v>
                </c:pt>
                <c:pt idx="788">
                  <c:v>8189</c:v>
                </c:pt>
                <c:pt idx="789">
                  <c:v>8323</c:v>
                </c:pt>
                <c:pt idx="790">
                  <c:v>8659</c:v>
                </c:pt>
                <c:pt idx="791">
                  <c:v>8670</c:v>
                </c:pt>
                <c:pt idx="792">
                  <c:v>8715</c:v>
                </c:pt>
                <c:pt idx="793">
                  <c:v>8892.5</c:v>
                </c:pt>
                <c:pt idx="794">
                  <c:v>8892.5</c:v>
                </c:pt>
                <c:pt idx="795">
                  <c:v>8933</c:v>
                </c:pt>
                <c:pt idx="796">
                  <c:v>8947</c:v>
                </c:pt>
                <c:pt idx="797">
                  <c:v>8950</c:v>
                </c:pt>
                <c:pt idx="798">
                  <c:v>8950</c:v>
                </c:pt>
                <c:pt idx="799">
                  <c:v>8950</c:v>
                </c:pt>
                <c:pt idx="800">
                  <c:v>8977</c:v>
                </c:pt>
                <c:pt idx="801">
                  <c:v>8988</c:v>
                </c:pt>
                <c:pt idx="802">
                  <c:v>9151</c:v>
                </c:pt>
                <c:pt idx="803">
                  <c:v>9151</c:v>
                </c:pt>
                <c:pt idx="804">
                  <c:v>9188</c:v>
                </c:pt>
                <c:pt idx="805">
                  <c:v>9196</c:v>
                </c:pt>
                <c:pt idx="806">
                  <c:v>9204</c:v>
                </c:pt>
                <c:pt idx="807">
                  <c:v>9204</c:v>
                </c:pt>
                <c:pt idx="808">
                  <c:v>9204</c:v>
                </c:pt>
                <c:pt idx="809">
                  <c:v>9219.5</c:v>
                </c:pt>
                <c:pt idx="810">
                  <c:v>9238</c:v>
                </c:pt>
                <c:pt idx="811">
                  <c:v>9254</c:v>
                </c:pt>
                <c:pt idx="812">
                  <c:v>9371</c:v>
                </c:pt>
                <c:pt idx="813">
                  <c:v>9371</c:v>
                </c:pt>
                <c:pt idx="814">
                  <c:v>9371</c:v>
                </c:pt>
                <c:pt idx="815">
                  <c:v>9371</c:v>
                </c:pt>
                <c:pt idx="816">
                  <c:v>9371</c:v>
                </c:pt>
                <c:pt idx="817">
                  <c:v>9472</c:v>
                </c:pt>
                <c:pt idx="818">
                  <c:v>9472</c:v>
                </c:pt>
                <c:pt idx="819">
                  <c:v>9472</c:v>
                </c:pt>
                <c:pt idx="820">
                  <c:v>9514</c:v>
                </c:pt>
                <c:pt idx="821">
                  <c:v>9514</c:v>
                </c:pt>
                <c:pt idx="822">
                  <c:v>9514</c:v>
                </c:pt>
                <c:pt idx="823">
                  <c:v>9517</c:v>
                </c:pt>
                <c:pt idx="824">
                  <c:v>9651.5</c:v>
                </c:pt>
                <c:pt idx="825">
                  <c:v>9670.5</c:v>
                </c:pt>
                <c:pt idx="826">
                  <c:v>9674</c:v>
                </c:pt>
                <c:pt idx="827">
                  <c:v>9675</c:v>
                </c:pt>
                <c:pt idx="828">
                  <c:v>9727</c:v>
                </c:pt>
                <c:pt idx="829">
                  <c:v>9727</c:v>
                </c:pt>
                <c:pt idx="830">
                  <c:v>9727</c:v>
                </c:pt>
                <c:pt idx="831">
                  <c:v>9727</c:v>
                </c:pt>
                <c:pt idx="832">
                  <c:v>9772</c:v>
                </c:pt>
                <c:pt idx="833">
                  <c:v>9777</c:v>
                </c:pt>
                <c:pt idx="834">
                  <c:v>9777</c:v>
                </c:pt>
                <c:pt idx="835">
                  <c:v>9777</c:v>
                </c:pt>
                <c:pt idx="836">
                  <c:v>9777</c:v>
                </c:pt>
                <c:pt idx="837">
                  <c:v>9777</c:v>
                </c:pt>
                <c:pt idx="838">
                  <c:v>9996</c:v>
                </c:pt>
                <c:pt idx="839">
                  <c:v>9998</c:v>
                </c:pt>
                <c:pt idx="840">
                  <c:v>9998</c:v>
                </c:pt>
                <c:pt idx="841">
                  <c:v>9998</c:v>
                </c:pt>
                <c:pt idx="842">
                  <c:v>10012</c:v>
                </c:pt>
                <c:pt idx="843">
                  <c:v>10049</c:v>
                </c:pt>
                <c:pt idx="844">
                  <c:v>10049</c:v>
                </c:pt>
                <c:pt idx="845">
                  <c:v>10082</c:v>
                </c:pt>
                <c:pt idx="846">
                  <c:v>10082</c:v>
                </c:pt>
                <c:pt idx="847">
                  <c:v>10082</c:v>
                </c:pt>
                <c:pt idx="848">
                  <c:v>10216</c:v>
                </c:pt>
                <c:pt idx="849">
                  <c:v>10216</c:v>
                </c:pt>
                <c:pt idx="850">
                  <c:v>10216</c:v>
                </c:pt>
                <c:pt idx="851">
                  <c:v>10247</c:v>
                </c:pt>
                <c:pt idx="852">
                  <c:v>10344</c:v>
                </c:pt>
                <c:pt idx="853">
                  <c:v>10368</c:v>
                </c:pt>
                <c:pt idx="854">
                  <c:v>10412</c:v>
                </c:pt>
                <c:pt idx="855">
                  <c:v>10412</c:v>
                </c:pt>
                <c:pt idx="856">
                  <c:v>10490</c:v>
                </c:pt>
                <c:pt idx="857">
                  <c:v>10490</c:v>
                </c:pt>
                <c:pt idx="858">
                  <c:v>10542</c:v>
                </c:pt>
                <c:pt idx="859">
                  <c:v>10569</c:v>
                </c:pt>
                <c:pt idx="860">
                  <c:v>10816</c:v>
                </c:pt>
                <c:pt idx="861">
                  <c:v>10824</c:v>
                </c:pt>
                <c:pt idx="862">
                  <c:v>10824</c:v>
                </c:pt>
                <c:pt idx="863">
                  <c:v>10824</c:v>
                </c:pt>
                <c:pt idx="864">
                  <c:v>11029</c:v>
                </c:pt>
                <c:pt idx="865">
                  <c:v>11213</c:v>
                </c:pt>
                <c:pt idx="866">
                  <c:v>11339</c:v>
                </c:pt>
                <c:pt idx="867">
                  <c:v>11378</c:v>
                </c:pt>
                <c:pt idx="868">
                  <c:v>11406</c:v>
                </c:pt>
                <c:pt idx="869">
                  <c:v>11610</c:v>
                </c:pt>
                <c:pt idx="870">
                  <c:v>11641</c:v>
                </c:pt>
                <c:pt idx="871">
                  <c:v>11856</c:v>
                </c:pt>
                <c:pt idx="872">
                  <c:v>11906</c:v>
                </c:pt>
                <c:pt idx="873">
                  <c:v>11910</c:v>
                </c:pt>
                <c:pt idx="874">
                  <c:v>11960</c:v>
                </c:pt>
                <c:pt idx="875">
                  <c:v>12130</c:v>
                </c:pt>
                <c:pt idx="876">
                  <c:v>12195</c:v>
                </c:pt>
                <c:pt idx="877">
                  <c:v>12223</c:v>
                </c:pt>
                <c:pt idx="878">
                  <c:v>12223</c:v>
                </c:pt>
                <c:pt idx="879">
                  <c:v>12262</c:v>
                </c:pt>
                <c:pt idx="880">
                  <c:v>12282.5</c:v>
                </c:pt>
                <c:pt idx="881">
                  <c:v>12436</c:v>
                </c:pt>
                <c:pt idx="882">
                  <c:v>12572</c:v>
                </c:pt>
              </c:numCache>
            </c:numRef>
          </c:xVal>
          <c:yVal>
            <c:numRef>
              <c:f>'Active 1'!$M$21:$M$975</c:f>
              <c:numCache>
                <c:formatCode>General</c:formatCode>
                <c:ptCount val="95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B91-4594-98F1-B2F551507D6B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s7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1'!$D$21:$D$143</c:f>
                <c:numCache>
                  <c:formatCode>General</c:formatCode>
                  <c:ptCount val="12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</c:numCache>
              </c:numRef>
            </c:plus>
            <c:minus>
              <c:numRef>
                <c:f>'Active 1'!$D$21:$D$143</c:f>
                <c:numCache>
                  <c:formatCode>General</c:formatCode>
                  <c:ptCount val="12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1'!$F$21:$F$975</c:f>
              <c:numCache>
                <c:formatCode>General</c:formatCode>
                <c:ptCount val="955"/>
                <c:pt idx="0">
                  <c:v>-23583</c:v>
                </c:pt>
                <c:pt idx="1">
                  <c:v>-22572</c:v>
                </c:pt>
                <c:pt idx="2">
                  <c:v>-21443</c:v>
                </c:pt>
                <c:pt idx="3">
                  <c:v>-21191</c:v>
                </c:pt>
                <c:pt idx="4">
                  <c:v>-20883</c:v>
                </c:pt>
                <c:pt idx="5">
                  <c:v>-20877</c:v>
                </c:pt>
                <c:pt idx="6">
                  <c:v>-20718</c:v>
                </c:pt>
                <c:pt idx="7">
                  <c:v>-20706</c:v>
                </c:pt>
                <c:pt idx="8">
                  <c:v>-20690</c:v>
                </c:pt>
                <c:pt idx="9">
                  <c:v>-20625</c:v>
                </c:pt>
                <c:pt idx="10">
                  <c:v>-20617</c:v>
                </c:pt>
                <c:pt idx="11">
                  <c:v>-20612</c:v>
                </c:pt>
                <c:pt idx="12">
                  <c:v>-20510</c:v>
                </c:pt>
                <c:pt idx="13">
                  <c:v>-20443</c:v>
                </c:pt>
                <c:pt idx="14">
                  <c:v>-20443</c:v>
                </c:pt>
                <c:pt idx="15">
                  <c:v>-20415</c:v>
                </c:pt>
                <c:pt idx="16">
                  <c:v>-20374</c:v>
                </c:pt>
                <c:pt idx="17">
                  <c:v>-20343</c:v>
                </c:pt>
                <c:pt idx="18">
                  <c:v>-20211</c:v>
                </c:pt>
                <c:pt idx="19">
                  <c:v>-20138</c:v>
                </c:pt>
                <c:pt idx="20">
                  <c:v>-20128</c:v>
                </c:pt>
                <c:pt idx="21">
                  <c:v>-20122</c:v>
                </c:pt>
                <c:pt idx="22">
                  <c:v>-20117</c:v>
                </c:pt>
                <c:pt idx="23">
                  <c:v>-20116</c:v>
                </c:pt>
                <c:pt idx="24">
                  <c:v>-20116</c:v>
                </c:pt>
                <c:pt idx="25">
                  <c:v>-20116</c:v>
                </c:pt>
                <c:pt idx="26">
                  <c:v>-20111</c:v>
                </c:pt>
                <c:pt idx="27">
                  <c:v>-20111</c:v>
                </c:pt>
                <c:pt idx="28">
                  <c:v>-20111</c:v>
                </c:pt>
                <c:pt idx="29">
                  <c:v>-20105</c:v>
                </c:pt>
                <c:pt idx="30">
                  <c:v>-20093</c:v>
                </c:pt>
                <c:pt idx="31">
                  <c:v>-20086</c:v>
                </c:pt>
                <c:pt idx="32">
                  <c:v>-20066</c:v>
                </c:pt>
                <c:pt idx="33">
                  <c:v>-20035</c:v>
                </c:pt>
                <c:pt idx="34">
                  <c:v>-20029</c:v>
                </c:pt>
                <c:pt idx="35">
                  <c:v>-20021</c:v>
                </c:pt>
                <c:pt idx="36">
                  <c:v>-20007</c:v>
                </c:pt>
                <c:pt idx="37">
                  <c:v>-20004</c:v>
                </c:pt>
                <c:pt idx="38">
                  <c:v>-19979</c:v>
                </c:pt>
                <c:pt idx="39">
                  <c:v>-19977</c:v>
                </c:pt>
                <c:pt idx="40">
                  <c:v>-19976</c:v>
                </c:pt>
                <c:pt idx="41">
                  <c:v>-19973</c:v>
                </c:pt>
                <c:pt idx="42">
                  <c:v>-19953</c:v>
                </c:pt>
                <c:pt idx="43">
                  <c:v>-19739</c:v>
                </c:pt>
                <c:pt idx="44">
                  <c:v>-19728</c:v>
                </c:pt>
                <c:pt idx="45">
                  <c:v>-19714</c:v>
                </c:pt>
                <c:pt idx="46">
                  <c:v>-19703</c:v>
                </c:pt>
                <c:pt idx="47">
                  <c:v>-19692</c:v>
                </c:pt>
                <c:pt idx="48">
                  <c:v>-19669</c:v>
                </c:pt>
                <c:pt idx="49">
                  <c:v>-19658</c:v>
                </c:pt>
                <c:pt idx="50">
                  <c:v>-19652</c:v>
                </c:pt>
                <c:pt idx="51">
                  <c:v>-19632</c:v>
                </c:pt>
                <c:pt idx="52">
                  <c:v>-19607</c:v>
                </c:pt>
                <c:pt idx="53">
                  <c:v>-19590</c:v>
                </c:pt>
                <c:pt idx="54">
                  <c:v>-19563</c:v>
                </c:pt>
                <c:pt idx="55">
                  <c:v>-19506</c:v>
                </c:pt>
                <c:pt idx="56">
                  <c:v>-19476</c:v>
                </c:pt>
                <c:pt idx="57">
                  <c:v>-19420</c:v>
                </c:pt>
                <c:pt idx="58">
                  <c:v>-19356</c:v>
                </c:pt>
                <c:pt idx="59">
                  <c:v>-19350</c:v>
                </c:pt>
                <c:pt idx="60">
                  <c:v>-19347</c:v>
                </c:pt>
                <c:pt idx="61">
                  <c:v>-19308</c:v>
                </c:pt>
                <c:pt idx="62">
                  <c:v>-19305</c:v>
                </c:pt>
                <c:pt idx="63">
                  <c:v>-19297</c:v>
                </c:pt>
                <c:pt idx="64">
                  <c:v>-19288</c:v>
                </c:pt>
                <c:pt idx="65">
                  <c:v>-19283</c:v>
                </c:pt>
                <c:pt idx="66">
                  <c:v>-19252</c:v>
                </c:pt>
                <c:pt idx="67">
                  <c:v>-19249</c:v>
                </c:pt>
                <c:pt idx="68">
                  <c:v>-19199</c:v>
                </c:pt>
                <c:pt idx="69">
                  <c:v>-19199</c:v>
                </c:pt>
                <c:pt idx="70">
                  <c:v>-19188</c:v>
                </c:pt>
                <c:pt idx="71">
                  <c:v>-19171</c:v>
                </c:pt>
                <c:pt idx="72">
                  <c:v>-19168</c:v>
                </c:pt>
                <c:pt idx="73">
                  <c:v>-19157</c:v>
                </c:pt>
                <c:pt idx="74">
                  <c:v>-19157</c:v>
                </c:pt>
                <c:pt idx="75">
                  <c:v>-19135</c:v>
                </c:pt>
                <c:pt idx="76">
                  <c:v>-19115</c:v>
                </c:pt>
                <c:pt idx="77">
                  <c:v>-19093</c:v>
                </c:pt>
                <c:pt idx="78">
                  <c:v>-19051</c:v>
                </c:pt>
                <c:pt idx="79">
                  <c:v>-19045</c:v>
                </c:pt>
                <c:pt idx="80">
                  <c:v>-19006</c:v>
                </c:pt>
                <c:pt idx="81">
                  <c:v>-18989</c:v>
                </c:pt>
                <c:pt idx="82">
                  <c:v>-18978</c:v>
                </c:pt>
                <c:pt idx="83">
                  <c:v>-18958</c:v>
                </c:pt>
                <c:pt idx="84">
                  <c:v>-18955</c:v>
                </c:pt>
                <c:pt idx="85">
                  <c:v>-18941</c:v>
                </c:pt>
                <c:pt idx="86">
                  <c:v>-18936</c:v>
                </c:pt>
                <c:pt idx="87">
                  <c:v>-18933</c:v>
                </c:pt>
                <c:pt idx="88">
                  <c:v>-18919</c:v>
                </c:pt>
                <c:pt idx="89">
                  <c:v>-18914</c:v>
                </c:pt>
                <c:pt idx="90">
                  <c:v>-18911</c:v>
                </c:pt>
                <c:pt idx="91">
                  <c:v>-18905</c:v>
                </c:pt>
                <c:pt idx="92">
                  <c:v>-18900</c:v>
                </c:pt>
                <c:pt idx="93">
                  <c:v>-18899</c:v>
                </c:pt>
                <c:pt idx="94">
                  <c:v>-18894</c:v>
                </c:pt>
                <c:pt idx="95">
                  <c:v>-18889</c:v>
                </c:pt>
                <c:pt idx="96">
                  <c:v>-18802</c:v>
                </c:pt>
                <c:pt idx="97">
                  <c:v>-18762</c:v>
                </c:pt>
                <c:pt idx="98">
                  <c:v>-18760</c:v>
                </c:pt>
                <c:pt idx="99">
                  <c:v>-18751</c:v>
                </c:pt>
                <c:pt idx="100">
                  <c:v>-18746</c:v>
                </c:pt>
                <c:pt idx="101">
                  <c:v>-18740</c:v>
                </c:pt>
                <c:pt idx="102">
                  <c:v>-18732</c:v>
                </c:pt>
                <c:pt idx="103">
                  <c:v>-18726</c:v>
                </c:pt>
                <c:pt idx="104">
                  <c:v>-18715</c:v>
                </c:pt>
                <c:pt idx="105">
                  <c:v>-18673</c:v>
                </c:pt>
                <c:pt idx="106">
                  <c:v>-18653</c:v>
                </c:pt>
                <c:pt idx="107">
                  <c:v>-18647</c:v>
                </c:pt>
                <c:pt idx="108">
                  <c:v>-18642</c:v>
                </c:pt>
                <c:pt idx="109">
                  <c:v>-18634</c:v>
                </c:pt>
                <c:pt idx="110">
                  <c:v>-18634</c:v>
                </c:pt>
                <c:pt idx="111">
                  <c:v>-18625</c:v>
                </c:pt>
                <c:pt idx="112">
                  <c:v>-18612</c:v>
                </c:pt>
                <c:pt idx="113">
                  <c:v>-18611</c:v>
                </c:pt>
                <c:pt idx="114">
                  <c:v>-18594</c:v>
                </c:pt>
                <c:pt idx="115">
                  <c:v>-18588</c:v>
                </c:pt>
                <c:pt idx="116">
                  <c:v>-18580</c:v>
                </c:pt>
                <c:pt idx="117">
                  <c:v>-18544</c:v>
                </c:pt>
                <c:pt idx="118">
                  <c:v>-18507</c:v>
                </c:pt>
                <c:pt idx="119">
                  <c:v>-18504</c:v>
                </c:pt>
                <c:pt idx="120">
                  <c:v>-18502</c:v>
                </c:pt>
                <c:pt idx="121">
                  <c:v>-18499</c:v>
                </c:pt>
                <c:pt idx="122">
                  <c:v>-18485</c:v>
                </c:pt>
                <c:pt idx="123">
                  <c:v>-18418</c:v>
                </c:pt>
                <c:pt idx="124">
                  <c:v>-18399</c:v>
                </c:pt>
                <c:pt idx="125">
                  <c:v>-18068</c:v>
                </c:pt>
                <c:pt idx="126">
                  <c:v>-18018</c:v>
                </c:pt>
                <c:pt idx="127">
                  <c:v>-18018</c:v>
                </c:pt>
                <c:pt idx="128">
                  <c:v>-17965</c:v>
                </c:pt>
                <c:pt idx="129">
                  <c:v>-17940</c:v>
                </c:pt>
                <c:pt idx="130">
                  <c:v>-17929</c:v>
                </c:pt>
                <c:pt idx="131">
                  <c:v>-17811</c:v>
                </c:pt>
                <c:pt idx="132">
                  <c:v>-17806</c:v>
                </c:pt>
                <c:pt idx="133">
                  <c:v>-17607</c:v>
                </c:pt>
                <c:pt idx="134">
                  <c:v>-17308</c:v>
                </c:pt>
                <c:pt idx="135">
                  <c:v>-17305</c:v>
                </c:pt>
                <c:pt idx="136">
                  <c:v>-17125</c:v>
                </c:pt>
                <c:pt idx="137">
                  <c:v>-16893</c:v>
                </c:pt>
                <c:pt idx="138">
                  <c:v>-16835</c:v>
                </c:pt>
                <c:pt idx="139">
                  <c:v>-16217</c:v>
                </c:pt>
                <c:pt idx="140">
                  <c:v>-16214</c:v>
                </c:pt>
                <c:pt idx="141">
                  <c:v>-16153</c:v>
                </c:pt>
                <c:pt idx="142">
                  <c:v>-15691</c:v>
                </c:pt>
                <c:pt idx="143">
                  <c:v>-15688</c:v>
                </c:pt>
                <c:pt idx="144">
                  <c:v>-15674</c:v>
                </c:pt>
                <c:pt idx="145">
                  <c:v>-15666</c:v>
                </c:pt>
                <c:pt idx="146">
                  <c:v>-15663</c:v>
                </c:pt>
                <c:pt idx="147">
                  <c:v>-15162</c:v>
                </c:pt>
                <c:pt idx="148">
                  <c:v>-15151</c:v>
                </c:pt>
                <c:pt idx="149">
                  <c:v>-14734</c:v>
                </c:pt>
                <c:pt idx="150">
                  <c:v>-14544</c:v>
                </c:pt>
                <c:pt idx="151">
                  <c:v>-14057</c:v>
                </c:pt>
                <c:pt idx="152">
                  <c:v>-13903</c:v>
                </c:pt>
                <c:pt idx="153">
                  <c:v>-13755</c:v>
                </c:pt>
                <c:pt idx="154">
                  <c:v>-13198</c:v>
                </c:pt>
                <c:pt idx="155">
                  <c:v>-12711</c:v>
                </c:pt>
                <c:pt idx="156">
                  <c:v>-12700</c:v>
                </c:pt>
                <c:pt idx="157">
                  <c:v>-12196</c:v>
                </c:pt>
                <c:pt idx="158">
                  <c:v>-12166</c:v>
                </c:pt>
                <c:pt idx="159">
                  <c:v>-12152</c:v>
                </c:pt>
                <c:pt idx="160">
                  <c:v>-12053</c:v>
                </c:pt>
                <c:pt idx="161">
                  <c:v>-11651</c:v>
                </c:pt>
                <c:pt idx="162">
                  <c:v>-11080</c:v>
                </c:pt>
                <c:pt idx="163">
                  <c:v>-10624</c:v>
                </c:pt>
                <c:pt idx="164">
                  <c:v>-10621</c:v>
                </c:pt>
                <c:pt idx="165">
                  <c:v>-10602</c:v>
                </c:pt>
                <c:pt idx="166">
                  <c:v>-10596</c:v>
                </c:pt>
                <c:pt idx="167">
                  <c:v>-10585</c:v>
                </c:pt>
                <c:pt idx="168">
                  <c:v>-10582</c:v>
                </c:pt>
                <c:pt idx="169">
                  <c:v>-10577</c:v>
                </c:pt>
                <c:pt idx="170">
                  <c:v>-10563</c:v>
                </c:pt>
                <c:pt idx="171">
                  <c:v>-10562</c:v>
                </c:pt>
                <c:pt idx="172">
                  <c:v>-10059</c:v>
                </c:pt>
                <c:pt idx="173">
                  <c:v>-10053</c:v>
                </c:pt>
                <c:pt idx="174">
                  <c:v>-9824</c:v>
                </c:pt>
                <c:pt idx="175">
                  <c:v>-9818</c:v>
                </c:pt>
                <c:pt idx="176">
                  <c:v>-9799</c:v>
                </c:pt>
                <c:pt idx="177">
                  <c:v>-9796</c:v>
                </c:pt>
                <c:pt idx="178">
                  <c:v>-7966</c:v>
                </c:pt>
                <c:pt idx="179">
                  <c:v>-7907</c:v>
                </c:pt>
                <c:pt idx="180">
                  <c:v>-7865</c:v>
                </c:pt>
                <c:pt idx="181">
                  <c:v>-7818</c:v>
                </c:pt>
                <c:pt idx="182">
                  <c:v>-7731</c:v>
                </c:pt>
                <c:pt idx="183">
                  <c:v>-7714</c:v>
                </c:pt>
                <c:pt idx="184">
                  <c:v>-7711</c:v>
                </c:pt>
                <c:pt idx="185">
                  <c:v>-7686</c:v>
                </c:pt>
                <c:pt idx="186">
                  <c:v>-7644</c:v>
                </c:pt>
                <c:pt idx="187">
                  <c:v>-7608</c:v>
                </c:pt>
                <c:pt idx="188">
                  <c:v>-7599</c:v>
                </c:pt>
                <c:pt idx="189">
                  <c:v>-7451</c:v>
                </c:pt>
                <c:pt idx="190">
                  <c:v>-7272</c:v>
                </c:pt>
                <c:pt idx="191">
                  <c:v>-7146</c:v>
                </c:pt>
                <c:pt idx="192">
                  <c:v>-7079</c:v>
                </c:pt>
                <c:pt idx="193">
                  <c:v>-7051</c:v>
                </c:pt>
                <c:pt idx="194">
                  <c:v>-6858</c:v>
                </c:pt>
                <c:pt idx="195">
                  <c:v>-6637</c:v>
                </c:pt>
                <c:pt idx="196">
                  <c:v>-6511</c:v>
                </c:pt>
                <c:pt idx="197">
                  <c:v>-6373</c:v>
                </c:pt>
                <c:pt idx="198">
                  <c:v>-6010</c:v>
                </c:pt>
                <c:pt idx="199">
                  <c:v>-5996</c:v>
                </c:pt>
                <c:pt idx="200">
                  <c:v>-5988</c:v>
                </c:pt>
                <c:pt idx="201">
                  <c:v>-5971</c:v>
                </c:pt>
                <c:pt idx="202">
                  <c:v>-5898</c:v>
                </c:pt>
                <c:pt idx="203">
                  <c:v>-5736</c:v>
                </c:pt>
                <c:pt idx="204">
                  <c:v>-5714</c:v>
                </c:pt>
                <c:pt idx="205">
                  <c:v>-5700</c:v>
                </c:pt>
                <c:pt idx="206">
                  <c:v>-5616</c:v>
                </c:pt>
                <c:pt idx="207">
                  <c:v>-5576</c:v>
                </c:pt>
                <c:pt idx="208">
                  <c:v>-5490</c:v>
                </c:pt>
                <c:pt idx="209">
                  <c:v>-5490</c:v>
                </c:pt>
                <c:pt idx="210">
                  <c:v>-5487</c:v>
                </c:pt>
                <c:pt idx="211">
                  <c:v>-5487</c:v>
                </c:pt>
                <c:pt idx="212">
                  <c:v>-5473</c:v>
                </c:pt>
                <c:pt idx="213">
                  <c:v>-5473</c:v>
                </c:pt>
                <c:pt idx="214">
                  <c:v>-5470</c:v>
                </c:pt>
                <c:pt idx="215">
                  <c:v>-5470</c:v>
                </c:pt>
                <c:pt idx="216">
                  <c:v>-5467</c:v>
                </c:pt>
                <c:pt idx="217">
                  <c:v>-5465</c:v>
                </c:pt>
                <c:pt idx="218">
                  <c:v>-5465</c:v>
                </c:pt>
                <c:pt idx="219">
                  <c:v>-5454</c:v>
                </c:pt>
                <c:pt idx="220">
                  <c:v>-5454</c:v>
                </c:pt>
                <c:pt idx="221">
                  <c:v>-5442</c:v>
                </c:pt>
                <c:pt idx="222">
                  <c:v>-5037</c:v>
                </c:pt>
                <c:pt idx="223">
                  <c:v>-4639</c:v>
                </c:pt>
                <c:pt idx="224">
                  <c:v>-4639</c:v>
                </c:pt>
                <c:pt idx="225">
                  <c:v>-4639</c:v>
                </c:pt>
                <c:pt idx="226">
                  <c:v>-4589</c:v>
                </c:pt>
                <c:pt idx="227">
                  <c:v>-4589</c:v>
                </c:pt>
                <c:pt idx="228">
                  <c:v>-4581</c:v>
                </c:pt>
                <c:pt idx="229">
                  <c:v>-4553</c:v>
                </c:pt>
                <c:pt idx="230">
                  <c:v>-4553</c:v>
                </c:pt>
                <c:pt idx="231">
                  <c:v>-4511</c:v>
                </c:pt>
                <c:pt idx="232">
                  <c:v>-4511</c:v>
                </c:pt>
                <c:pt idx="233">
                  <c:v>-4511</c:v>
                </c:pt>
                <c:pt idx="234">
                  <c:v>-4407</c:v>
                </c:pt>
                <c:pt idx="235">
                  <c:v>-4407</c:v>
                </c:pt>
                <c:pt idx="236">
                  <c:v>-4385</c:v>
                </c:pt>
                <c:pt idx="237">
                  <c:v>-4385</c:v>
                </c:pt>
                <c:pt idx="238">
                  <c:v>-4150</c:v>
                </c:pt>
                <c:pt idx="239">
                  <c:v>-4147</c:v>
                </c:pt>
                <c:pt idx="240">
                  <c:v>-4147</c:v>
                </c:pt>
                <c:pt idx="241">
                  <c:v>-4147</c:v>
                </c:pt>
                <c:pt idx="242">
                  <c:v>-3940</c:v>
                </c:pt>
                <c:pt idx="243">
                  <c:v>-3870</c:v>
                </c:pt>
                <c:pt idx="244">
                  <c:v>-3839</c:v>
                </c:pt>
                <c:pt idx="245">
                  <c:v>-3747</c:v>
                </c:pt>
                <c:pt idx="246">
                  <c:v>-3590</c:v>
                </c:pt>
                <c:pt idx="247">
                  <c:v>-3402</c:v>
                </c:pt>
                <c:pt idx="248">
                  <c:v>-3377</c:v>
                </c:pt>
                <c:pt idx="249">
                  <c:v>-3361</c:v>
                </c:pt>
                <c:pt idx="250">
                  <c:v>-3360</c:v>
                </c:pt>
                <c:pt idx="251">
                  <c:v>-3358</c:v>
                </c:pt>
                <c:pt idx="252">
                  <c:v>-3349</c:v>
                </c:pt>
                <c:pt idx="253">
                  <c:v>-3346</c:v>
                </c:pt>
                <c:pt idx="254">
                  <c:v>-3345.5</c:v>
                </c:pt>
                <c:pt idx="255">
                  <c:v>-3341</c:v>
                </c:pt>
                <c:pt idx="256">
                  <c:v>-3335</c:v>
                </c:pt>
                <c:pt idx="257">
                  <c:v>-3333</c:v>
                </c:pt>
                <c:pt idx="258">
                  <c:v>-3324</c:v>
                </c:pt>
                <c:pt idx="259">
                  <c:v>-3274</c:v>
                </c:pt>
                <c:pt idx="260">
                  <c:v>-3251</c:v>
                </c:pt>
                <c:pt idx="261">
                  <c:v>-3212</c:v>
                </c:pt>
                <c:pt idx="262">
                  <c:v>-3210</c:v>
                </c:pt>
                <c:pt idx="263">
                  <c:v>-3173</c:v>
                </c:pt>
                <c:pt idx="264">
                  <c:v>-3167</c:v>
                </c:pt>
                <c:pt idx="265">
                  <c:v>-3167</c:v>
                </c:pt>
                <c:pt idx="266">
                  <c:v>-3145</c:v>
                </c:pt>
                <c:pt idx="267">
                  <c:v>-3142</c:v>
                </c:pt>
                <c:pt idx="268">
                  <c:v>-3126</c:v>
                </c:pt>
                <c:pt idx="269">
                  <c:v>-3126</c:v>
                </c:pt>
                <c:pt idx="270">
                  <c:v>-3126</c:v>
                </c:pt>
                <c:pt idx="271">
                  <c:v>-3114</c:v>
                </c:pt>
                <c:pt idx="272">
                  <c:v>-3100</c:v>
                </c:pt>
                <c:pt idx="273">
                  <c:v>-3098</c:v>
                </c:pt>
                <c:pt idx="274">
                  <c:v>-3097</c:v>
                </c:pt>
                <c:pt idx="275">
                  <c:v>-3094</c:v>
                </c:pt>
                <c:pt idx="276">
                  <c:v>-3083</c:v>
                </c:pt>
                <c:pt idx="277">
                  <c:v>-3078</c:v>
                </c:pt>
                <c:pt idx="278">
                  <c:v>-3059.5</c:v>
                </c:pt>
                <c:pt idx="279">
                  <c:v>-3017</c:v>
                </c:pt>
                <c:pt idx="280">
                  <c:v>-3017</c:v>
                </c:pt>
                <c:pt idx="281">
                  <c:v>-3017</c:v>
                </c:pt>
                <c:pt idx="282">
                  <c:v>-2924</c:v>
                </c:pt>
                <c:pt idx="283">
                  <c:v>-2924</c:v>
                </c:pt>
                <c:pt idx="284">
                  <c:v>-2921</c:v>
                </c:pt>
                <c:pt idx="285">
                  <c:v>-2919</c:v>
                </c:pt>
                <c:pt idx="286">
                  <c:v>-2894</c:v>
                </c:pt>
                <c:pt idx="287">
                  <c:v>-2868</c:v>
                </c:pt>
                <c:pt idx="288">
                  <c:v>-2865</c:v>
                </c:pt>
                <c:pt idx="289">
                  <c:v>-2860</c:v>
                </c:pt>
                <c:pt idx="290">
                  <c:v>-2821</c:v>
                </c:pt>
                <c:pt idx="291">
                  <c:v>-2819</c:v>
                </c:pt>
                <c:pt idx="292">
                  <c:v>-2818</c:v>
                </c:pt>
                <c:pt idx="293">
                  <c:v>-2809</c:v>
                </c:pt>
                <c:pt idx="294">
                  <c:v>-2793</c:v>
                </c:pt>
                <c:pt idx="295">
                  <c:v>-2790</c:v>
                </c:pt>
                <c:pt idx="296">
                  <c:v>-2790</c:v>
                </c:pt>
                <c:pt idx="297">
                  <c:v>-2790</c:v>
                </c:pt>
                <c:pt idx="298">
                  <c:v>-2790</c:v>
                </c:pt>
                <c:pt idx="299">
                  <c:v>-2753</c:v>
                </c:pt>
                <c:pt idx="300">
                  <c:v>-2725</c:v>
                </c:pt>
                <c:pt idx="301">
                  <c:v>-2647</c:v>
                </c:pt>
                <c:pt idx="302">
                  <c:v>-2644</c:v>
                </c:pt>
                <c:pt idx="303">
                  <c:v>-2638</c:v>
                </c:pt>
                <c:pt idx="304">
                  <c:v>-2616</c:v>
                </c:pt>
                <c:pt idx="305">
                  <c:v>-2616</c:v>
                </c:pt>
                <c:pt idx="306">
                  <c:v>-2616</c:v>
                </c:pt>
                <c:pt idx="307">
                  <c:v>-2616</c:v>
                </c:pt>
                <c:pt idx="308">
                  <c:v>-2613</c:v>
                </c:pt>
                <c:pt idx="309">
                  <c:v>-2605</c:v>
                </c:pt>
                <c:pt idx="310">
                  <c:v>-2605</c:v>
                </c:pt>
                <c:pt idx="311">
                  <c:v>-2605</c:v>
                </c:pt>
                <c:pt idx="312">
                  <c:v>-2577</c:v>
                </c:pt>
                <c:pt idx="313">
                  <c:v>-2550</c:v>
                </c:pt>
                <c:pt idx="314">
                  <c:v>-2527</c:v>
                </c:pt>
                <c:pt idx="315">
                  <c:v>-2513</c:v>
                </c:pt>
                <c:pt idx="316">
                  <c:v>-2512.5</c:v>
                </c:pt>
                <c:pt idx="317">
                  <c:v>-2496</c:v>
                </c:pt>
                <c:pt idx="318">
                  <c:v>-2494</c:v>
                </c:pt>
                <c:pt idx="319">
                  <c:v>-2491</c:v>
                </c:pt>
                <c:pt idx="320">
                  <c:v>-2485</c:v>
                </c:pt>
                <c:pt idx="321">
                  <c:v>-2468</c:v>
                </c:pt>
                <c:pt idx="322">
                  <c:v>-2454</c:v>
                </c:pt>
                <c:pt idx="323">
                  <c:v>-2452</c:v>
                </c:pt>
                <c:pt idx="324">
                  <c:v>-2426</c:v>
                </c:pt>
                <c:pt idx="325">
                  <c:v>-2407</c:v>
                </c:pt>
                <c:pt idx="326">
                  <c:v>-2323</c:v>
                </c:pt>
                <c:pt idx="327">
                  <c:v>-2281</c:v>
                </c:pt>
                <c:pt idx="328">
                  <c:v>-2252</c:v>
                </c:pt>
                <c:pt idx="329">
                  <c:v>-2241</c:v>
                </c:pt>
                <c:pt idx="330">
                  <c:v>-2189</c:v>
                </c:pt>
                <c:pt idx="331">
                  <c:v>-2189</c:v>
                </c:pt>
                <c:pt idx="332">
                  <c:v>-2189</c:v>
                </c:pt>
                <c:pt idx="333">
                  <c:v>-2096</c:v>
                </c:pt>
                <c:pt idx="334">
                  <c:v>-2074</c:v>
                </c:pt>
                <c:pt idx="335">
                  <c:v>-2074</c:v>
                </c:pt>
                <c:pt idx="336">
                  <c:v>-2043</c:v>
                </c:pt>
                <c:pt idx="337">
                  <c:v>-2043</c:v>
                </c:pt>
                <c:pt idx="338">
                  <c:v>-2012</c:v>
                </c:pt>
                <c:pt idx="339">
                  <c:v>-1948</c:v>
                </c:pt>
                <c:pt idx="340">
                  <c:v>-1945</c:v>
                </c:pt>
                <c:pt idx="341">
                  <c:v>-1830</c:v>
                </c:pt>
                <c:pt idx="342">
                  <c:v>-1797</c:v>
                </c:pt>
                <c:pt idx="343">
                  <c:v>-1794</c:v>
                </c:pt>
                <c:pt idx="344">
                  <c:v>-1780</c:v>
                </c:pt>
                <c:pt idx="345">
                  <c:v>-1769</c:v>
                </c:pt>
                <c:pt idx="346">
                  <c:v>-1741</c:v>
                </c:pt>
                <c:pt idx="347">
                  <c:v>-1724</c:v>
                </c:pt>
                <c:pt idx="348">
                  <c:v>-1724</c:v>
                </c:pt>
                <c:pt idx="349">
                  <c:v>-1724</c:v>
                </c:pt>
                <c:pt idx="350">
                  <c:v>-1724</c:v>
                </c:pt>
                <c:pt idx="351">
                  <c:v>-1724</c:v>
                </c:pt>
                <c:pt idx="352">
                  <c:v>-1674</c:v>
                </c:pt>
                <c:pt idx="353">
                  <c:v>-1649</c:v>
                </c:pt>
                <c:pt idx="354">
                  <c:v>-1638</c:v>
                </c:pt>
                <c:pt idx="355">
                  <c:v>-1581</c:v>
                </c:pt>
                <c:pt idx="356">
                  <c:v>-1570</c:v>
                </c:pt>
                <c:pt idx="357">
                  <c:v>-1474</c:v>
                </c:pt>
                <c:pt idx="358">
                  <c:v>-1344</c:v>
                </c:pt>
                <c:pt idx="359">
                  <c:v>-1338</c:v>
                </c:pt>
                <c:pt idx="360">
                  <c:v>-1330</c:v>
                </c:pt>
                <c:pt idx="361">
                  <c:v>-1319</c:v>
                </c:pt>
                <c:pt idx="362">
                  <c:v>-1313</c:v>
                </c:pt>
                <c:pt idx="363">
                  <c:v>-1215</c:v>
                </c:pt>
                <c:pt idx="364">
                  <c:v>-1205</c:v>
                </c:pt>
                <c:pt idx="365">
                  <c:v>-1201</c:v>
                </c:pt>
                <c:pt idx="366">
                  <c:v>-1176</c:v>
                </c:pt>
                <c:pt idx="367">
                  <c:v>-1109</c:v>
                </c:pt>
                <c:pt idx="368">
                  <c:v>-1050</c:v>
                </c:pt>
                <c:pt idx="369">
                  <c:v>-1016</c:v>
                </c:pt>
                <c:pt idx="370">
                  <c:v>-997</c:v>
                </c:pt>
                <c:pt idx="371">
                  <c:v>-994</c:v>
                </c:pt>
                <c:pt idx="372">
                  <c:v>-988</c:v>
                </c:pt>
                <c:pt idx="373">
                  <c:v>-936</c:v>
                </c:pt>
                <c:pt idx="374">
                  <c:v>-882</c:v>
                </c:pt>
                <c:pt idx="375">
                  <c:v>-834</c:v>
                </c:pt>
                <c:pt idx="376">
                  <c:v>-820</c:v>
                </c:pt>
                <c:pt idx="377">
                  <c:v>-793</c:v>
                </c:pt>
                <c:pt idx="378">
                  <c:v>-792</c:v>
                </c:pt>
                <c:pt idx="379">
                  <c:v>-778</c:v>
                </c:pt>
                <c:pt idx="380">
                  <c:v>-776</c:v>
                </c:pt>
                <c:pt idx="381">
                  <c:v>-765</c:v>
                </c:pt>
                <c:pt idx="382">
                  <c:v>-765</c:v>
                </c:pt>
                <c:pt idx="383">
                  <c:v>-753</c:v>
                </c:pt>
                <c:pt idx="384">
                  <c:v>-733</c:v>
                </c:pt>
                <c:pt idx="385">
                  <c:v>-733</c:v>
                </c:pt>
                <c:pt idx="386">
                  <c:v>-717</c:v>
                </c:pt>
                <c:pt idx="387">
                  <c:v>-708</c:v>
                </c:pt>
                <c:pt idx="388">
                  <c:v>-706</c:v>
                </c:pt>
                <c:pt idx="389">
                  <c:v>-703</c:v>
                </c:pt>
                <c:pt idx="390">
                  <c:v>-688</c:v>
                </c:pt>
                <c:pt idx="391">
                  <c:v>-688</c:v>
                </c:pt>
                <c:pt idx="392">
                  <c:v>-680</c:v>
                </c:pt>
                <c:pt idx="393">
                  <c:v>-680</c:v>
                </c:pt>
                <c:pt idx="394">
                  <c:v>-667</c:v>
                </c:pt>
                <c:pt idx="395">
                  <c:v>-666</c:v>
                </c:pt>
                <c:pt idx="396">
                  <c:v>-658</c:v>
                </c:pt>
                <c:pt idx="397">
                  <c:v>-591</c:v>
                </c:pt>
                <c:pt idx="398">
                  <c:v>-559</c:v>
                </c:pt>
                <c:pt idx="399">
                  <c:v>-558</c:v>
                </c:pt>
                <c:pt idx="400">
                  <c:v>-532</c:v>
                </c:pt>
                <c:pt idx="401">
                  <c:v>-488</c:v>
                </c:pt>
                <c:pt idx="402">
                  <c:v>-485</c:v>
                </c:pt>
                <c:pt idx="403">
                  <c:v>-467</c:v>
                </c:pt>
                <c:pt idx="404">
                  <c:v>-467</c:v>
                </c:pt>
                <c:pt idx="405">
                  <c:v>-467</c:v>
                </c:pt>
                <c:pt idx="406">
                  <c:v>-451</c:v>
                </c:pt>
                <c:pt idx="407">
                  <c:v>-445</c:v>
                </c:pt>
                <c:pt idx="408">
                  <c:v>-443</c:v>
                </c:pt>
                <c:pt idx="409">
                  <c:v>-443</c:v>
                </c:pt>
                <c:pt idx="410">
                  <c:v>-443</c:v>
                </c:pt>
                <c:pt idx="411">
                  <c:v>-437</c:v>
                </c:pt>
                <c:pt idx="412">
                  <c:v>-415</c:v>
                </c:pt>
                <c:pt idx="413">
                  <c:v>-414</c:v>
                </c:pt>
                <c:pt idx="414">
                  <c:v>-414</c:v>
                </c:pt>
                <c:pt idx="415">
                  <c:v>-401</c:v>
                </c:pt>
                <c:pt idx="416">
                  <c:v>-400</c:v>
                </c:pt>
                <c:pt idx="417">
                  <c:v>-398</c:v>
                </c:pt>
                <c:pt idx="418">
                  <c:v>-398</c:v>
                </c:pt>
                <c:pt idx="419">
                  <c:v>-397</c:v>
                </c:pt>
                <c:pt idx="420">
                  <c:v>-387</c:v>
                </c:pt>
                <c:pt idx="421">
                  <c:v>-361</c:v>
                </c:pt>
                <c:pt idx="422">
                  <c:v>-356</c:v>
                </c:pt>
                <c:pt idx="423">
                  <c:v>-336</c:v>
                </c:pt>
                <c:pt idx="424">
                  <c:v>-252</c:v>
                </c:pt>
                <c:pt idx="425">
                  <c:v>-211</c:v>
                </c:pt>
                <c:pt idx="426">
                  <c:v>-208</c:v>
                </c:pt>
                <c:pt idx="427">
                  <c:v>-137</c:v>
                </c:pt>
                <c:pt idx="428">
                  <c:v>-129</c:v>
                </c:pt>
                <c:pt idx="429">
                  <c:v>-73</c:v>
                </c:pt>
                <c:pt idx="430">
                  <c:v>-14</c:v>
                </c:pt>
                <c:pt idx="431">
                  <c:v>-8</c:v>
                </c:pt>
                <c:pt idx="432">
                  <c:v>0</c:v>
                </c:pt>
                <c:pt idx="433">
                  <c:v>83</c:v>
                </c:pt>
                <c:pt idx="434">
                  <c:v>117</c:v>
                </c:pt>
                <c:pt idx="435">
                  <c:v>128</c:v>
                </c:pt>
                <c:pt idx="436">
                  <c:v>128</c:v>
                </c:pt>
                <c:pt idx="437">
                  <c:v>140</c:v>
                </c:pt>
                <c:pt idx="438">
                  <c:v>178</c:v>
                </c:pt>
                <c:pt idx="439">
                  <c:v>209</c:v>
                </c:pt>
                <c:pt idx="440">
                  <c:v>302</c:v>
                </c:pt>
                <c:pt idx="441">
                  <c:v>318</c:v>
                </c:pt>
                <c:pt idx="442">
                  <c:v>343</c:v>
                </c:pt>
                <c:pt idx="443">
                  <c:v>343</c:v>
                </c:pt>
                <c:pt idx="444">
                  <c:v>360</c:v>
                </c:pt>
                <c:pt idx="445">
                  <c:v>361</c:v>
                </c:pt>
                <c:pt idx="446">
                  <c:v>363</c:v>
                </c:pt>
                <c:pt idx="447">
                  <c:v>389</c:v>
                </c:pt>
                <c:pt idx="448">
                  <c:v>400</c:v>
                </c:pt>
                <c:pt idx="449">
                  <c:v>402</c:v>
                </c:pt>
                <c:pt idx="450">
                  <c:v>403</c:v>
                </c:pt>
                <c:pt idx="451">
                  <c:v>430</c:v>
                </c:pt>
                <c:pt idx="452">
                  <c:v>492</c:v>
                </c:pt>
                <c:pt idx="453">
                  <c:v>492</c:v>
                </c:pt>
                <c:pt idx="454">
                  <c:v>492</c:v>
                </c:pt>
                <c:pt idx="455">
                  <c:v>512</c:v>
                </c:pt>
                <c:pt idx="456">
                  <c:v>564</c:v>
                </c:pt>
                <c:pt idx="457">
                  <c:v>581</c:v>
                </c:pt>
                <c:pt idx="458">
                  <c:v>592</c:v>
                </c:pt>
                <c:pt idx="459">
                  <c:v>604</c:v>
                </c:pt>
                <c:pt idx="460">
                  <c:v>620</c:v>
                </c:pt>
                <c:pt idx="461">
                  <c:v>621</c:v>
                </c:pt>
                <c:pt idx="462">
                  <c:v>651</c:v>
                </c:pt>
                <c:pt idx="463">
                  <c:v>665</c:v>
                </c:pt>
                <c:pt idx="464">
                  <c:v>679</c:v>
                </c:pt>
                <c:pt idx="465">
                  <c:v>707</c:v>
                </c:pt>
                <c:pt idx="466">
                  <c:v>707</c:v>
                </c:pt>
                <c:pt idx="467">
                  <c:v>707</c:v>
                </c:pt>
                <c:pt idx="468">
                  <c:v>707</c:v>
                </c:pt>
                <c:pt idx="469">
                  <c:v>735</c:v>
                </c:pt>
                <c:pt idx="470">
                  <c:v>783</c:v>
                </c:pt>
                <c:pt idx="471">
                  <c:v>814</c:v>
                </c:pt>
                <c:pt idx="472">
                  <c:v>830</c:v>
                </c:pt>
                <c:pt idx="473">
                  <c:v>878</c:v>
                </c:pt>
                <c:pt idx="474">
                  <c:v>878</c:v>
                </c:pt>
                <c:pt idx="475">
                  <c:v>878</c:v>
                </c:pt>
                <c:pt idx="476">
                  <c:v>897</c:v>
                </c:pt>
                <c:pt idx="477">
                  <c:v>903</c:v>
                </c:pt>
                <c:pt idx="478">
                  <c:v>911</c:v>
                </c:pt>
                <c:pt idx="479">
                  <c:v>912</c:v>
                </c:pt>
                <c:pt idx="480">
                  <c:v>953</c:v>
                </c:pt>
                <c:pt idx="481">
                  <c:v>984</c:v>
                </c:pt>
                <c:pt idx="482">
                  <c:v>998</c:v>
                </c:pt>
                <c:pt idx="483">
                  <c:v>1006</c:v>
                </c:pt>
                <c:pt idx="484">
                  <c:v>1021</c:v>
                </c:pt>
                <c:pt idx="485">
                  <c:v>1102</c:v>
                </c:pt>
                <c:pt idx="486">
                  <c:v>1107</c:v>
                </c:pt>
                <c:pt idx="487">
                  <c:v>1110</c:v>
                </c:pt>
                <c:pt idx="488">
                  <c:v>1110</c:v>
                </c:pt>
                <c:pt idx="489">
                  <c:v>1110</c:v>
                </c:pt>
                <c:pt idx="490">
                  <c:v>1119</c:v>
                </c:pt>
                <c:pt idx="491">
                  <c:v>1122</c:v>
                </c:pt>
                <c:pt idx="492">
                  <c:v>1125</c:v>
                </c:pt>
                <c:pt idx="493">
                  <c:v>1146</c:v>
                </c:pt>
                <c:pt idx="494">
                  <c:v>1147</c:v>
                </c:pt>
                <c:pt idx="495">
                  <c:v>1150</c:v>
                </c:pt>
                <c:pt idx="496">
                  <c:v>1155</c:v>
                </c:pt>
                <c:pt idx="497">
                  <c:v>1163</c:v>
                </c:pt>
                <c:pt idx="498">
                  <c:v>1174</c:v>
                </c:pt>
                <c:pt idx="499">
                  <c:v>1174</c:v>
                </c:pt>
                <c:pt idx="500">
                  <c:v>1188</c:v>
                </c:pt>
                <c:pt idx="501">
                  <c:v>1191</c:v>
                </c:pt>
                <c:pt idx="502">
                  <c:v>1202</c:v>
                </c:pt>
                <c:pt idx="503">
                  <c:v>1219.5</c:v>
                </c:pt>
                <c:pt idx="504">
                  <c:v>1269</c:v>
                </c:pt>
                <c:pt idx="505">
                  <c:v>1278</c:v>
                </c:pt>
                <c:pt idx="506">
                  <c:v>1309</c:v>
                </c:pt>
                <c:pt idx="507">
                  <c:v>1339</c:v>
                </c:pt>
                <c:pt idx="508">
                  <c:v>1345</c:v>
                </c:pt>
                <c:pt idx="509">
                  <c:v>1359</c:v>
                </c:pt>
                <c:pt idx="510">
                  <c:v>1364</c:v>
                </c:pt>
                <c:pt idx="511">
                  <c:v>1365</c:v>
                </c:pt>
                <c:pt idx="512">
                  <c:v>1378</c:v>
                </c:pt>
                <c:pt idx="513">
                  <c:v>1384</c:v>
                </c:pt>
                <c:pt idx="514">
                  <c:v>1406</c:v>
                </c:pt>
                <c:pt idx="515">
                  <c:v>1437</c:v>
                </c:pt>
                <c:pt idx="516">
                  <c:v>1465</c:v>
                </c:pt>
                <c:pt idx="517">
                  <c:v>1465</c:v>
                </c:pt>
                <c:pt idx="518">
                  <c:v>1490</c:v>
                </c:pt>
                <c:pt idx="519">
                  <c:v>1521</c:v>
                </c:pt>
                <c:pt idx="520">
                  <c:v>1591</c:v>
                </c:pt>
                <c:pt idx="521">
                  <c:v>1611</c:v>
                </c:pt>
                <c:pt idx="522">
                  <c:v>1638</c:v>
                </c:pt>
                <c:pt idx="523">
                  <c:v>1641</c:v>
                </c:pt>
                <c:pt idx="524">
                  <c:v>1641</c:v>
                </c:pt>
                <c:pt idx="525">
                  <c:v>1645</c:v>
                </c:pt>
                <c:pt idx="526">
                  <c:v>1653</c:v>
                </c:pt>
                <c:pt idx="527">
                  <c:v>1745</c:v>
                </c:pt>
                <c:pt idx="528">
                  <c:v>1753</c:v>
                </c:pt>
                <c:pt idx="529">
                  <c:v>1798</c:v>
                </c:pt>
                <c:pt idx="530">
                  <c:v>1823</c:v>
                </c:pt>
                <c:pt idx="531">
                  <c:v>1860</c:v>
                </c:pt>
                <c:pt idx="532">
                  <c:v>1863</c:v>
                </c:pt>
                <c:pt idx="533">
                  <c:v>1863</c:v>
                </c:pt>
                <c:pt idx="534">
                  <c:v>1882</c:v>
                </c:pt>
                <c:pt idx="535">
                  <c:v>1885</c:v>
                </c:pt>
                <c:pt idx="536">
                  <c:v>1887</c:v>
                </c:pt>
                <c:pt idx="537">
                  <c:v>1910</c:v>
                </c:pt>
                <c:pt idx="538">
                  <c:v>1913</c:v>
                </c:pt>
                <c:pt idx="539">
                  <c:v>1947</c:v>
                </c:pt>
                <c:pt idx="540">
                  <c:v>1949</c:v>
                </c:pt>
                <c:pt idx="541">
                  <c:v>1967</c:v>
                </c:pt>
                <c:pt idx="542">
                  <c:v>1972</c:v>
                </c:pt>
                <c:pt idx="543">
                  <c:v>1983</c:v>
                </c:pt>
                <c:pt idx="544">
                  <c:v>1997</c:v>
                </c:pt>
                <c:pt idx="545">
                  <c:v>2006</c:v>
                </c:pt>
                <c:pt idx="546">
                  <c:v>2014</c:v>
                </c:pt>
                <c:pt idx="547">
                  <c:v>2030</c:v>
                </c:pt>
                <c:pt idx="548">
                  <c:v>2033</c:v>
                </c:pt>
                <c:pt idx="549">
                  <c:v>2061</c:v>
                </c:pt>
                <c:pt idx="550">
                  <c:v>2067</c:v>
                </c:pt>
                <c:pt idx="551">
                  <c:v>2081</c:v>
                </c:pt>
                <c:pt idx="552">
                  <c:v>2097</c:v>
                </c:pt>
                <c:pt idx="553">
                  <c:v>2097</c:v>
                </c:pt>
                <c:pt idx="554">
                  <c:v>2100</c:v>
                </c:pt>
                <c:pt idx="555">
                  <c:v>2139</c:v>
                </c:pt>
                <c:pt idx="556">
                  <c:v>2167</c:v>
                </c:pt>
                <c:pt idx="557">
                  <c:v>2188</c:v>
                </c:pt>
                <c:pt idx="558">
                  <c:v>2190</c:v>
                </c:pt>
                <c:pt idx="559">
                  <c:v>2207</c:v>
                </c:pt>
                <c:pt idx="560">
                  <c:v>2223</c:v>
                </c:pt>
                <c:pt idx="561">
                  <c:v>2223</c:v>
                </c:pt>
                <c:pt idx="562">
                  <c:v>2268</c:v>
                </c:pt>
                <c:pt idx="563">
                  <c:v>2280</c:v>
                </c:pt>
                <c:pt idx="564">
                  <c:v>2296</c:v>
                </c:pt>
                <c:pt idx="565">
                  <c:v>2296</c:v>
                </c:pt>
                <c:pt idx="566">
                  <c:v>2296</c:v>
                </c:pt>
                <c:pt idx="567">
                  <c:v>2335</c:v>
                </c:pt>
                <c:pt idx="568">
                  <c:v>2335</c:v>
                </c:pt>
                <c:pt idx="569">
                  <c:v>2344</c:v>
                </c:pt>
                <c:pt idx="570">
                  <c:v>2349</c:v>
                </c:pt>
                <c:pt idx="571">
                  <c:v>2402</c:v>
                </c:pt>
                <c:pt idx="572">
                  <c:v>2430</c:v>
                </c:pt>
                <c:pt idx="573">
                  <c:v>2465</c:v>
                </c:pt>
                <c:pt idx="574">
                  <c:v>2497</c:v>
                </c:pt>
                <c:pt idx="575">
                  <c:v>2534</c:v>
                </c:pt>
                <c:pt idx="576">
                  <c:v>2534</c:v>
                </c:pt>
                <c:pt idx="577">
                  <c:v>2601</c:v>
                </c:pt>
                <c:pt idx="578">
                  <c:v>2601</c:v>
                </c:pt>
                <c:pt idx="579">
                  <c:v>2604</c:v>
                </c:pt>
                <c:pt idx="580">
                  <c:v>2612</c:v>
                </c:pt>
                <c:pt idx="581">
                  <c:v>2690</c:v>
                </c:pt>
                <c:pt idx="582">
                  <c:v>2750</c:v>
                </c:pt>
                <c:pt idx="583">
                  <c:v>2755</c:v>
                </c:pt>
                <c:pt idx="584">
                  <c:v>2780</c:v>
                </c:pt>
                <c:pt idx="585">
                  <c:v>2791</c:v>
                </c:pt>
                <c:pt idx="586">
                  <c:v>2823</c:v>
                </c:pt>
                <c:pt idx="587">
                  <c:v>2836</c:v>
                </c:pt>
                <c:pt idx="588">
                  <c:v>2839</c:v>
                </c:pt>
                <c:pt idx="589">
                  <c:v>2850</c:v>
                </c:pt>
                <c:pt idx="590">
                  <c:v>2859</c:v>
                </c:pt>
                <c:pt idx="591">
                  <c:v>2934</c:v>
                </c:pt>
                <c:pt idx="592">
                  <c:v>2965</c:v>
                </c:pt>
                <c:pt idx="593">
                  <c:v>2995</c:v>
                </c:pt>
                <c:pt idx="594">
                  <c:v>3015</c:v>
                </c:pt>
                <c:pt idx="595">
                  <c:v>3057</c:v>
                </c:pt>
                <c:pt idx="596">
                  <c:v>3058</c:v>
                </c:pt>
                <c:pt idx="597">
                  <c:v>3058</c:v>
                </c:pt>
                <c:pt idx="598">
                  <c:v>3069</c:v>
                </c:pt>
                <c:pt idx="599">
                  <c:v>3138</c:v>
                </c:pt>
                <c:pt idx="600">
                  <c:v>3161</c:v>
                </c:pt>
                <c:pt idx="601">
                  <c:v>3188</c:v>
                </c:pt>
                <c:pt idx="602">
                  <c:v>3240</c:v>
                </c:pt>
                <c:pt idx="603">
                  <c:v>3275</c:v>
                </c:pt>
                <c:pt idx="604">
                  <c:v>3287</c:v>
                </c:pt>
                <c:pt idx="605">
                  <c:v>3303</c:v>
                </c:pt>
                <c:pt idx="606">
                  <c:v>3303</c:v>
                </c:pt>
                <c:pt idx="607">
                  <c:v>3317</c:v>
                </c:pt>
                <c:pt idx="608">
                  <c:v>3401</c:v>
                </c:pt>
                <c:pt idx="609">
                  <c:v>3477</c:v>
                </c:pt>
                <c:pt idx="610">
                  <c:v>3483</c:v>
                </c:pt>
                <c:pt idx="611">
                  <c:v>3533</c:v>
                </c:pt>
                <c:pt idx="612">
                  <c:v>3580</c:v>
                </c:pt>
                <c:pt idx="613">
                  <c:v>3608</c:v>
                </c:pt>
                <c:pt idx="614">
                  <c:v>3756</c:v>
                </c:pt>
                <c:pt idx="615">
                  <c:v>3821</c:v>
                </c:pt>
                <c:pt idx="616">
                  <c:v>3840</c:v>
                </c:pt>
                <c:pt idx="617">
                  <c:v>3844</c:v>
                </c:pt>
                <c:pt idx="618">
                  <c:v>3883</c:v>
                </c:pt>
                <c:pt idx="619">
                  <c:v>3919</c:v>
                </c:pt>
                <c:pt idx="620">
                  <c:v>3989</c:v>
                </c:pt>
                <c:pt idx="621">
                  <c:v>4023</c:v>
                </c:pt>
                <c:pt idx="622">
                  <c:v>4059</c:v>
                </c:pt>
                <c:pt idx="623">
                  <c:v>4095</c:v>
                </c:pt>
                <c:pt idx="624">
                  <c:v>4120</c:v>
                </c:pt>
                <c:pt idx="625">
                  <c:v>4129</c:v>
                </c:pt>
                <c:pt idx="626">
                  <c:v>4179</c:v>
                </c:pt>
                <c:pt idx="627">
                  <c:v>4199</c:v>
                </c:pt>
                <c:pt idx="628">
                  <c:v>4252</c:v>
                </c:pt>
                <c:pt idx="629">
                  <c:v>4255</c:v>
                </c:pt>
                <c:pt idx="630">
                  <c:v>4261</c:v>
                </c:pt>
                <c:pt idx="631">
                  <c:v>4325</c:v>
                </c:pt>
                <c:pt idx="632">
                  <c:v>4378</c:v>
                </c:pt>
                <c:pt idx="633">
                  <c:v>4384</c:v>
                </c:pt>
                <c:pt idx="634">
                  <c:v>4400</c:v>
                </c:pt>
                <c:pt idx="635">
                  <c:v>4407</c:v>
                </c:pt>
                <c:pt idx="636">
                  <c:v>4412</c:v>
                </c:pt>
                <c:pt idx="637">
                  <c:v>4439</c:v>
                </c:pt>
                <c:pt idx="638">
                  <c:v>4470</c:v>
                </c:pt>
                <c:pt idx="639">
                  <c:v>4490</c:v>
                </c:pt>
                <c:pt idx="640">
                  <c:v>4517</c:v>
                </c:pt>
                <c:pt idx="641">
                  <c:v>4557</c:v>
                </c:pt>
                <c:pt idx="642">
                  <c:v>4585</c:v>
                </c:pt>
                <c:pt idx="643">
                  <c:v>4599</c:v>
                </c:pt>
                <c:pt idx="644">
                  <c:v>4624</c:v>
                </c:pt>
                <c:pt idx="645">
                  <c:v>4627</c:v>
                </c:pt>
                <c:pt idx="646">
                  <c:v>4632</c:v>
                </c:pt>
                <c:pt idx="647">
                  <c:v>4662</c:v>
                </c:pt>
                <c:pt idx="648">
                  <c:v>4674</c:v>
                </c:pt>
                <c:pt idx="649">
                  <c:v>4674</c:v>
                </c:pt>
                <c:pt idx="650">
                  <c:v>4692</c:v>
                </c:pt>
                <c:pt idx="651">
                  <c:v>4730</c:v>
                </c:pt>
                <c:pt idx="652">
                  <c:v>4733</c:v>
                </c:pt>
                <c:pt idx="653">
                  <c:v>4733</c:v>
                </c:pt>
                <c:pt idx="654">
                  <c:v>4750</c:v>
                </c:pt>
                <c:pt idx="655">
                  <c:v>4756</c:v>
                </c:pt>
                <c:pt idx="656">
                  <c:v>4773</c:v>
                </c:pt>
                <c:pt idx="657">
                  <c:v>4834</c:v>
                </c:pt>
                <c:pt idx="658">
                  <c:v>4870</c:v>
                </c:pt>
                <c:pt idx="659">
                  <c:v>4884</c:v>
                </c:pt>
                <c:pt idx="660">
                  <c:v>4892</c:v>
                </c:pt>
                <c:pt idx="661">
                  <c:v>4932</c:v>
                </c:pt>
                <c:pt idx="662">
                  <c:v>4938</c:v>
                </c:pt>
                <c:pt idx="663">
                  <c:v>4949</c:v>
                </c:pt>
                <c:pt idx="664">
                  <c:v>4965</c:v>
                </c:pt>
                <c:pt idx="665">
                  <c:v>4988</c:v>
                </c:pt>
                <c:pt idx="666">
                  <c:v>5007</c:v>
                </c:pt>
                <c:pt idx="667">
                  <c:v>5021</c:v>
                </c:pt>
                <c:pt idx="668">
                  <c:v>5066</c:v>
                </c:pt>
                <c:pt idx="669">
                  <c:v>5144</c:v>
                </c:pt>
                <c:pt idx="670">
                  <c:v>5144</c:v>
                </c:pt>
                <c:pt idx="671">
                  <c:v>5169</c:v>
                </c:pt>
                <c:pt idx="672">
                  <c:v>5172</c:v>
                </c:pt>
                <c:pt idx="673">
                  <c:v>5214</c:v>
                </c:pt>
                <c:pt idx="674">
                  <c:v>5214</c:v>
                </c:pt>
                <c:pt idx="675">
                  <c:v>5215</c:v>
                </c:pt>
                <c:pt idx="676">
                  <c:v>5251</c:v>
                </c:pt>
                <c:pt idx="677">
                  <c:v>5254</c:v>
                </c:pt>
                <c:pt idx="678">
                  <c:v>5284</c:v>
                </c:pt>
                <c:pt idx="679">
                  <c:v>5284</c:v>
                </c:pt>
                <c:pt idx="680">
                  <c:v>5284</c:v>
                </c:pt>
                <c:pt idx="681">
                  <c:v>5324</c:v>
                </c:pt>
                <c:pt idx="682">
                  <c:v>5345</c:v>
                </c:pt>
                <c:pt idx="683">
                  <c:v>5390</c:v>
                </c:pt>
                <c:pt idx="684">
                  <c:v>5416</c:v>
                </c:pt>
                <c:pt idx="685">
                  <c:v>5450</c:v>
                </c:pt>
                <c:pt idx="686">
                  <c:v>5458</c:v>
                </c:pt>
                <c:pt idx="687">
                  <c:v>5483</c:v>
                </c:pt>
                <c:pt idx="688">
                  <c:v>5489</c:v>
                </c:pt>
                <c:pt idx="689">
                  <c:v>5489</c:v>
                </c:pt>
                <c:pt idx="690">
                  <c:v>5489</c:v>
                </c:pt>
                <c:pt idx="691">
                  <c:v>5489</c:v>
                </c:pt>
                <c:pt idx="692">
                  <c:v>5489</c:v>
                </c:pt>
                <c:pt idx="693">
                  <c:v>5514</c:v>
                </c:pt>
                <c:pt idx="694">
                  <c:v>5517</c:v>
                </c:pt>
                <c:pt idx="695">
                  <c:v>5556</c:v>
                </c:pt>
                <c:pt idx="696">
                  <c:v>5556</c:v>
                </c:pt>
                <c:pt idx="697">
                  <c:v>5626</c:v>
                </c:pt>
                <c:pt idx="698">
                  <c:v>5664</c:v>
                </c:pt>
                <c:pt idx="699">
                  <c:v>5712</c:v>
                </c:pt>
                <c:pt idx="700">
                  <c:v>5723</c:v>
                </c:pt>
                <c:pt idx="701">
                  <c:v>5726</c:v>
                </c:pt>
                <c:pt idx="702">
                  <c:v>5825</c:v>
                </c:pt>
                <c:pt idx="703">
                  <c:v>5835</c:v>
                </c:pt>
                <c:pt idx="704">
                  <c:v>5858</c:v>
                </c:pt>
                <c:pt idx="705">
                  <c:v>5909</c:v>
                </c:pt>
                <c:pt idx="706">
                  <c:v>5909</c:v>
                </c:pt>
                <c:pt idx="707">
                  <c:v>5975</c:v>
                </c:pt>
                <c:pt idx="708">
                  <c:v>6012</c:v>
                </c:pt>
                <c:pt idx="709">
                  <c:v>6015</c:v>
                </c:pt>
                <c:pt idx="710">
                  <c:v>6015</c:v>
                </c:pt>
                <c:pt idx="711">
                  <c:v>6015</c:v>
                </c:pt>
                <c:pt idx="712">
                  <c:v>6018</c:v>
                </c:pt>
                <c:pt idx="713">
                  <c:v>6040</c:v>
                </c:pt>
                <c:pt idx="714">
                  <c:v>6062</c:v>
                </c:pt>
                <c:pt idx="715">
                  <c:v>6110</c:v>
                </c:pt>
                <c:pt idx="716">
                  <c:v>6196</c:v>
                </c:pt>
                <c:pt idx="717">
                  <c:v>6216</c:v>
                </c:pt>
                <c:pt idx="718">
                  <c:v>6275</c:v>
                </c:pt>
                <c:pt idx="719">
                  <c:v>6278</c:v>
                </c:pt>
                <c:pt idx="720">
                  <c:v>6278</c:v>
                </c:pt>
                <c:pt idx="721">
                  <c:v>6353</c:v>
                </c:pt>
                <c:pt idx="722">
                  <c:v>6398</c:v>
                </c:pt>
                <c:pt idx="723">
                  <c:v>6406</c:v>
                </c:pt>
                <c:pt idx="724">
                  <c:v>6406</c:v>
                </c:pt>
                <c:pt idx="725">
                  <c:v>6406</c:v>
                </c:pt>
                <c:pt idx="726">
                  <c:v>6406</c:v>
                </c:pt>
                <c:pt idx="727">
                  <c:v>6406</c:v>
                </c:pt>
                <c:pt idx="728">
                  <c:v>6406</c:v>
                </c:pt>
                <c:pt idx="729">
                  <c:v>6406</c:v>
                </c:pt>
                <c:pt idx="730">
                  <c:v>6406</c:v>
                </c:pt>
                <c:pt idx="731">
                  <c:v>6437</c:v>
                </c:pt>
                <c:pt idx="732">
                  <c:v>6474</c:v>
                </c:pt>
                <c:pt idx="733">
                  <c:v>6494</c:v>
                </c:pt>
                <c:pt idx="734">
                  <c:v>6505</c:v>
                </c:pt>
                <c:pt idx="735">
                  <c:v>6535</c:v>
                </c:pt>
                <c:pt idx="736">
                  <c:v>6647</c:v>
                </c:pt>
                <c:pt idx="737">
                  <c:v>6672</c:v>
                </c:pt>
                <c:pt idx="738">
                  <c:v>6672</c:v>
                </c:pt>
                <c:pt idx="739">
                  <c:v>6703</c:v>
                </c:pt>
                <c:pt idx="740">
                  <c:v>6706</c:v>
                </c:pt>
                <c:pt idx="741">
                  <c:v>6784</c:v>
                </c:pt>
                <c:pt idx="742">
                  <c:v>6785.5</c:v>
                </c:pt>
                <c:pt idx="743">
                  <c:v>6821</c:v>
                </c:pt>
                <c:pt idx="744">
                  <c:v>6829</c:v>
                </c:pt>
                <c:pt idx="745">
                  <c:v>6830.5</c:v>
                </c:pt>
                <c:pt idx="746">
                  <c:v>6832</c:v>
                </c:pt>
                <c:pt idx="747">
                  <c:v>6846</c:v>
                </c:pt>
                <c:pt idx="748">
                  <c:v>6849</c:v>
                </c:pt>
                <c:pt idx="749">
                  <c:v>6879</c:v>
                </c:pt>
                <c:pt idx="750">
                  <c:v>6901</c:v>
                </c:pt>
                <c:pt idx="751">
                  <c:v>7036</c:v>
                </c:pt>
                <c:pt idx="752">
                  <c:v>7109</c:v>
                </c:pt>
                <c:pt idx="753">
                  <c:v>7153</c:v>
                </c:pt>
                <c:pt idx="754">
                  <c:v>7153</c:v>
                </c:pt>
                <c:pt idx="755">
                  <c:v>7153</c:v>
                </c:pt>
                <c:pt idx="756">
                  <c:v>7181</c:v>
                </c:pt>
                <c:pt idx="757">
                  <c:v>7195</c:v>
                </c:pt>
                <c:pt idx="758">
                  <c:v>7201</c:v>
                </c:pt>
                <c:pt idx="759">
                  <c:v>7217</c:v>
                </c:pt>
                <c:pt idx="760">
                  <c:v>7221.5</c:v>
                </c:pt>
                <c:pt idx="761">
                  <c:v>7243.5</c:v>
                </c:pt>
                <c:pt idx="762">
                  <c:v>7299</c:v>
                </c:pt>
                <c:pt idx="763">
                  <c:v>7314</c:v>
                </c:pt>
                <c:pt idx="764">
                  <c:v>7314</c:v>
                </c:pt>
                <c:pt idx="765">
                  <c:v>7327</c:v>
                </c:pt>
                <c:pt idx="766">
                  <c:v>7334</c:v>
                </c:pt>
                <c:pt idx="767">
                  <c:v>7354</c:v>
                </c:pt>
                <c:pt idx="768">
                  <c:v>7354</c:v>
                </c:pt>
                <c:pt idx="769">
                  <c:v>7369</c:v>
                </c:pt>
                <c:pt idx="770">
                  <c:v>7397</c:v>
                </c:pt>
                <c:pt idx="771">
                  <c:v>7531</c:v>
                </c:pt>
                <c:pt idx="772">
                  <c:v>7562</c:v>
                </c:pt>
                <c:pt idx="773">
                  <c:v>7562</c:v>
                </c:pt>
                <c:pt idx="774">
                  <c:v>7562</c:v>
                </c:pt>
                <c:pt idx="775">
                  <c:v>7598</c:v>
                </c:pt>
                <c:pt idx="776">
                  <c:v>7601</c:v>
                </c:pt>
                <c:pt idx="777">
                  <c:v>7621</c:v>
                </c:pt>
                <c:pt idx="778">
                  <c:v>7623</c:v>
                </c:pt>
                <c:pt idx="779">
                  <c:v>7623</c:v>
                </c:pt>
                <c:pt idx="780">
                  <c:v>7634</c:v>
                </c:pt>
                <c:pt idx="781">
                  <c:v>7794</c:v>
                </c:pt>
                <c:pt idx="782">
                  <c:v>7864</c:v>
                </c:pt>
                <c:pt idx="783">
                  <c:v>7883</c:v>
                </c:pt>
                <c:pt idx="784">
                  <c:v>7887</c:v>
                </c:pt>
                <c:pt idx="785">
                  <c:v>7887</c:v>
                </c:pt>
                <c:pt idx="786">
                  <c:v>7892</c:v>
                </c:pt>
                <c:pt idx="787">
                  <c:v>8010</c:v>
                </c:pt>
                <c:pt idx="788">
                  <c:v>8189</c:v>
                </c:pt>
                <c:pt idx="789">
                  <c:v>8323</c:v>
                </c:pt>
                <c:pt idx="790">
                  <c:v>8659</c:v>
                </c:pt>
                <c:pt idx="791">
                  <c:v>8670</c:v>
                </c:pt>
                <c:pt idx="792">
                  <c:v>8715</c:v>
                </c:pt>
                <c:pt idx="793">
                  <c:v>8892.5</c:v>
                </c:pt>
                <c:pt idx="794">
                  <c:v>8892.5</c:v>
                </c:pt>
                <c:pt idx="795">
                  <c:v>8933</c:v>
                </c:pt>
                <c:pt idx="796">
                  <c:v>8947</c:v>
                </c:pt>
                <c:pt idx="797">
                  <c:v>8950</c:v>
                </c:pt>
                <c:pt idx="798">
                  <c:v>8950</c:v>
                </c:pt>
                <c:pt idx="799">
                  <c:v>8950</c:v>
                </c:pt>
                <c:pt idx="800">
                  <c:v>8977</c:v>
                </c:pt>
                <c:pt idx="801">
                  <c:v>8988</c:v>
                </c:pt>
                <c:pt idx="802">
                  <c:v>9151</c:v>
                </c:pt>
                <c:pt idx="803">
                  <c:v>9151</c:v>
                </c:pt>
                <c:pt idx="804">
                  <c:v>9188</c:v>
                </c:pt>
                <c:pt idx="805">
                  <c:v>9196</c:v>
                </c:pt>
                <c:pt idx="806">
                  <c:v>9204</c:v>
                </c:pt>
                <c:pt idx="807">
                  <c:v>9204</c:v>
                </c:pt>
                <c:pt idx="808">
                  <c:v>9204</c:v>
                </c:pt>
                <c:pt idx="809">
                  <c:v>9219.5</c:v>
                </c:pt>
                <c:pt idx="810">
                  <c:v>9238</c:v>
                </c:pt>
                <c:pt idx="811">
                  <c:v>9254</c:v>
                </c:pt>
                <c:pt idx="812">
                  <c:v>9371</c:v>
                </c:pt>
                <c:pt idx="813">
                  <c:v>9371</c:v>
                </c:pt>
                <c:pt idx="814">
                  <c:v>9371</c:v>
                </c:pt>
                <c:pt idx="815">
                  <c:v>9371</c:v>
                </c:pt>
                <c:pt idx="816">
                  <c:v>9371</c:v>
                </c:pt>
                <c:pt idx="817">
                  <c:v>9472</c:v>
                </c:pt>
                <c:pt idx="818">
                  <c:v>9472</c:v>
                </c:pt>
                <c:pt idx="819">
                  <c:v>9472</c:v>
                </c:pt>
                <c:pt idx="820">
                  <c:v>9514</c:v>
                </c:pt>
                <c:pt idx="821">
                  <c:v>9514</c:v>
                </c:pt>
                <c:pt idx="822">
                  <c:v>9514</c:v>
                </c:pt>
                <c:pt idx="823">
                  <c:v>9517</c:v>
                </c:pt>
                <c:pt idx="824">
                  <c:v>9651.5</c:v>
                </c:pt>
                <c:pt idx="825">
                  <c:v>9670.5</c:v>
                </c:pt>
                <c:pt idx="826">
                  <c:v>9674</c:v>
                </c:pt>
                <c:pt idx="827">
                  <c:v>9675</c:v>
                </c:pt>
                <c:pt idx="828">
                  <c:v>9727</c:v>
                </c:pt>
                <c:pt idx="829">
                  <c:v>9727</c:v>
                </c:pt>
                <c:pt idx="830">
                  <c:v>9727</c:v>
                </c:pt>
                <c:pt idx="831">
                  <c:v>9727</c:v>
                </c:pt>
                <c:pt idx="832">
                  <c:v>9772</c:v>
                </c:pt>
                <c:pt idx="833">
                  <c:v>9777</c:v>
                </c:pt>
                <c:pt idx="834">
                  <c:v>9777</c:v>
                </c:pt>
                <c:pt idx="835">
                  <c:v>9777</c:v>
                </c:pt>
                <c:pt idx="836">
                  <c:v>9777</c:v>
                </c:pt>
                <c:pt idx="837">
                  <c:v>9777</c:v>
                </c:pt>
                <c:pt idx="838">
                  <c:v>9996</c:v>
                </c:pt>
                <c:pt idx="839">
                  <c:v>9998</c:v>
                </c:pt>
                <c:pt idx="840">
                  <c:v>9998</c:v>
                </c:pt>
                <c:pt idx="841">
                  <c:v>9998</c:v>
                </c:pt>
                <c:pt idx="842">
                  <c:v>10012</c:v>
                </c:pt>
                <c:pt idx="843">
                  <c:v>10049</c:v>
                </c:pt>
                <c:pt idx="844">
                  <c:v>10049</c:v>
                </c:pt>
                <c:pt idx="845">
                  <c:v>10082</c:v>
                </c:pt>
                <c:pt idx="846">
                  <c:v>10082</c:v>
                </c:pt>
                <c:pt idx="847">
                  <c:v>10082</c:v>
                </c:pt>
                <c:pt idx="848">
                  <c:v>10216</c:v>
                </c:pt>
                <c:pt idx="849">
                  <c:v>10216</c:v>
                </c:pt>
                <c:pt idx="850">
                  <c:v>10216</c:v>
                </c:pt>
                <c:pt idx="851">
                  <c:v>10247</c:v>
                </c:pt>
                <c:pt idx="852">
                  <c:v>10344</c:v>
                </c:pt>
                <c:pt idx="853">
                  <c:v>10368</c:v>
                </c:pt>
                <c:pt idx="854">
                  <c:v>10412</c:v>
                </c:pt>
                <c:pt idx="855">
                  <c:v>10412</c:v>
                </c:pt>
                <c:pt idx="856">
                  <c:v>10490</c:v>
                </c:pt>
                <c:pt idx="857">
                  <c:v>10490</c:v>
                </c:pt>
                <c:pt idx="858">
                  <c:v>10542</c:v>
                </c:pt>
                <c:pt idx="859">
                  <c:v>10569</c:v>
                </c:pt>
                <c:pt idx="860">
                  <c:v>10816</c:v>
                </c:pt>
                <c:pt idx="861">
                  <c:v>10824</c:v>
                </c:pt>
                <c:pt idx="862">
                  <c:v>10824</c:v>
                </c:pt>
                <c:pt idx="863">
                  <c:v>10824</c:v>
                </c:pt>
                <c:pt idx="864">
                  <c:v>11029</c:v>
                </c:pt>
                <c:pt idx="865">
                  <c:v>11213</c:v>
                </c:pt>
                <c:pt idx="866">
                  <c:v>11339</c:v>
                </c:pt>
                <c:pt idx="867">
                  <c:v>11378</c:v>
                </c:pt>
                <c:pt idx="868">
                  <c:v>11406</c:v>
                </c:pt>
                <c:pt idx="869">
                  <c:v>11610</c:v>
                </c:pt>
                <c:pt idx="870">
                  <c:v>11641</c:v>
                </c:pt>
                <c:pt idx="871">
                  <c:v>11856</c:v>
                </c:pt>
                <c:pt idx="872">
                  <c:v>11906</c:v>
                </c:pt>
                <c:pt idx="873">
                  <c:v>11910</c:v>
                </c:pt>
                <c:pt idx="874">
                  <c:v>11960</c:v>
                </c:pt>
                <c:pt idx="875">
                  <c:v>12130</c:v>
                </c:pt>
                <c:pt idx="876">
                  <c:v>12195</c:v>
                </c:pt>
                <c:pt idx="877">
                  <c:v>12223</c:v>
                </c:pt>
                <c:pt idx="878">
                  <c:v>12223</c:v>
                </c:pt>
                <c:pt idx="879">
                  <c:v>12262</c:v>
                </c:pt>
                <c:pt idx="880">
                  <c:v>12282.5</c:v>
                </c:pt>
                <c:pt idx="881">
                  <c:v>12436</c:v>
                </c:pt>
                <c:pt idx="882">
                  <c:v>12572</c:v>
                </c:pt>
              </c:numCache>
            </c:numRef>
          </c:xVal>
          <c:yVal>
            <c:numRef>
              <c:f>'Active 1'!$N$21:$N$975</c:f>
              <c:numCache>
                <c:formatCode>General</c:formatCode>
                <c:ptCount val="95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B91-4594-98F1-B2F551507D6B}"/>
            </c:ext>
          </c:extLst>
        </c:ser>
        <c:ser>
          <c:idx val="7"/>
          <c:order val="7"/>
          <c:tx>
            <c:strRef>
              <c:f>'Active 1'!$AX$1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1'!$AW$2:$AW$82</c:f>
              <c:numCache>
                <c:formatCode>General</c:formatCode>
                <c:ptCount val="81"/>
                <c:pt idx="0">
                  <c:v>-25000</c:v>
                </c:pt>
                <c:pt idx="1">
                  <c:v>-24500</c:v>
                </c:pt>
                <c:pt idx="2">
                  <c:v>-24000</c:v>
                </c:pt>
                <c:pt idx="3">
                  <c:v>-23500</c:v>
                </c:pt>
                <c:pt idx="4">
                  <c:v>-23000</c:v>
                </c:pt>
                <c:pt idx="5">
                  <c:v>-22500</c:v>
                </c:pt>
                <c:pt idx="6">
                  <c:v>-22000</c:v>
                </c:pt>
                <c:pt idx="7">
                  <c:v>-21500</c:v>
                </c:pt>
                <c:pt idx="8">
                  <c:v>-21000</c:v>
                </c:pt>
                <c:pt idx="9">
                  <c:v>-20500</c:v>
                </c:pt>
                <c:pt idx="10">
                  <c:v>-20000</c:v>
                </c:pt>
                <c:pt idx="11">
                  <c:v>-19500</c:v>
                </c:pt>
                <c:pt idx="12">
                  <c:v>-19000</c:v>
                </c:pt>
                <c:pt idx="13">
                  <c:v>-18500</c:v>
                </c:pt>
                <c:pt idx="14">
                  <c:v>-18000</c:v>
                </c:pt>
                <c:pt idx="15">
                  <c:v>-17500</c:v>
                </c:pt>
                <c:pt idx="16">
                  <c:v>-17000</c:v>
                </c:pt>
                <c:pt idx="17">
                  <c:v>-16500</c:v>
                </c:pt>
                <c:pt idx="18">
                  <c:v>-16000</c:v>
                </c:pt>
                <c:pt idx="19">
                  <c:v>-15500</c:v>
                </c:pt>
                <c:pt idx="20">
                  <c:v>-15000</c:v>
                </c:pt>
                <c:pt idx="21">
                  <c:v>-14500</c:v>
                </c:pt>
                <c:pt idx="22">
                  <c:v>-14000</c:v>
                </c:pt>
                <c:pt idx="23">
                  <c:v>-13500</c:v>
                </c:pt>
                <c:pt idx="24">
                  <c:v>-13000</c:v>
                </c:pt>
                <c:pt idx="25">
                  <c:v>-12500</c:v>
                </c:pt>
                <c:pt idx="26">
                  <c:v>-12000</c:v>
                </c:pt>
                <c:pt idx="27">
                  <c:v>-11500</c:v>
                </c:pt>
                <c:pt idx="28">
                  <c:v>-11000</c:v>
                </c:pt>
                <c:pt idx="29">
                  <c:v>-10500</c:v>
                </c:pt>
                <c:pt idx="30">
                  <c:v>-10000</c:v>
                </c:pt>
                <c:pt idx="31">
                  <c:v>-9500</c:v>
                </c:pt>
                <c:pt idx="32">
                  <c:v>-9000</c:v>
                </c:pt>
                <c:pt idx="33">
                  <c:v>-8500</c:v>
                </c:pt>
                <c:pt idx="34">
                  <c:v>-8000</c:v>
                </c:pt>
                <c:pt idx="35">
                  <c:v>-7500</c:v>
                </c:pt>
                <c:pt idx="36">
                  <c:v>-7000</c:v>
                </c:pt>
                <c:pt idx="37">
                  <c:v>-6500</c:v>
                </c:pt>
                <c:pt idx="38">
                  <c:v>-6000</c:v>
                </c:pt>
                <c:pt idx="39">
                  <c:v>-5500</c:v>
                </c:pt>
                <c:pt idx="40">
                  <c:v>-5000</c:v>
                </c:pt>
                <c:pt idx="41">
                  <c:v>-4500</c:v>
                </c:pt>
                <c:pt idx="42">
                  <c:v>-4000</c:v>
                </c:pt>
                <c:pt idx="43">
                  <c:v>-3500</c:v>
                </c:pt>
                <c:pt idx="44">
                  <c:v>-3000</c:v>
                </c:pt>
                <c:pt idx="45">
                  <c:v>-2500</c:v>
                </c:pt>
                <c:pt idx="46">
                  <c:v>-2000</c:v>
                </c:pt>
                <c:pt idx="47">
                  <c:v>-1500</c:v>
                </c:pt>
                <c:pt idx="48">
                  <c:v>-1000</c:v>
                </c:pt>
                <c:pt idx="49">
                  <c:v>-500</c:v>
                </c:pt>
                <c:pt idx="50">
                  <c:v>0</c:v>
                </c:pt>
                <c:pt idx="51">
                  <c:v>500</c:v>
                </c:pt>
                <c:pt idx="52">
                  <c:v>1000</c:v>
                </c:pt>
                <c:pt idx="53">
                  <c:v>1500</c:v>
                </c:pt>
                <c:pt idx="54">
                  <c:v>2000</c:v>
                </c:pt>
                <c:pt idx="55">
                  <c:v>2500</c:v>
                </c:pt>
                <c:pt idx="56">
                  <c:v>3000</c:v>
                </c:pt>
                <c:pt idx="57">
                  <c:v>3500</c:v>
                </c:pt>
                <c:pt idx="58">
                  <c:v>4000</c:v>
                </c:pt>
                <c:pt idx="59">
                  <c:v>4500</c:v>
                </c:pt>
                <c:pt idx="60">
                  <c:v>5000</c:v>
                </c:pt>
                <c:pt idx="61">
                  <c:v>5500</c:v>
                </c:pt>
                <c:pt idx="62">
                  <c:v>6000</c:v>
                </c:pt>
                <c:pt idx="63">
                  <c:v>6500</c:v>
                </c:pt>
                <c:pt idx="64">
                  <c:v>7000</c:v>
                </c:pt>
                <c:pt idx="65">
                  <c:v>7500</c:v>
                </c:pt>
                <c:pt idx="66">
                  <c:v>8000</c:v>
                </c:pt>
                <c:pt idx="67">
                  <c:v>8500</c:v>
                </c:pt>
                <c:pt idx="68">
                  <c:v>9000</c:v>
                </c:pt>
                <c:pt idx="69">
                  <c:v>9500</c:v>
                </c:pt>
                <c:pt idx="70">
                  <c:v>10000</c:v>
                </c:pt>
                <c:pt idx="71">
                  <c:v>10500</c:v>
                </c:pt>
                <c:pt idx="72">
                  <c:v>11000</c:v>
                </c:pt>
                <c:pt idx="73">
                  <c:v>11500</c:v>
                </c:pt>
                <c:pt idx="74">
                  <c:v>12000</c:v>
                </c:pt>
                <c:pt idx="75">
                  <c:v>12500</c:v>
                </c:pt>
                <c:pt idx="76">
                  <c:v>13000</c:v>
                </c:pt>
                <c:pt idx="77">
                  <c:v>13500</c:v>
                </c:pt>
                <c:pt idx="78">
                  <c:v>14000</c:v>
                </c:pt>
                <c:pt idx="79">
                  <c:v>14500</c:v>
                </c:pt>
                <c:pt idx="80">
                  <c:v>15000</c:v>
                </c:pt>
              </c:numCache>
            </c:numRef>
          </c:xVal>
          <c:yVal>
            <c:numRef>
              <c:f>'Active 1'!$AX$2:$AX$82</c:f>
              <c:numCache>
                <c:formatCode>General</c:formatCode>
                <c:ptCount val="81"/>
                <c:pt idx="0">
                  <c:v>-1.9694515188848002E-2</c:v>
                </c:pt>
                <c:pt idx="1">
                  <c:v>-2.829671743478971E-2</c:v>
                </c:pt>
                <c:pt idx="2">
                  <c:v>-3.4815357013406885E-2</c:v>
                </c:pt>
                <c:pt idx="3">
                  <c:v>-3.9703931585347838E-2</c:v>
                </c:pt>
                <c:pt idx="4">
                  <c:v>-4.3307534422029989E-2</c:v>
                </c:pt>
                <c:pt idx="5">
                  <c:v>-4.5882190312917084E-2</c:v>
                </c:pt>
                <c:pt idx="6">
                  <c:v>-4.761931620861766E-2</c:v>
                </c:pt>
                <c:pt idx="7">
                  <c:v>-4.8664843370033503E-2</c:v>
                </c:pt>
                <c:pt idx="8">
                  <c:v>-4.9133215853131476E-2</c:v>
                </c:pt>
                <c:pt idx="9">
                  <c:v>-4.9117751813566153E-2</c:v>
                </c:pt>
                <c:pt idx="10">
                  <c:v>-4.8697716119701057E-2</c:v>
                </c:pt>
                <c:pt idx="11">
                  <c:v>-4.7942271272609423E-2</c:v>
                </c:pt>
                <c:pt idx="12">
                  <c:v>-4.6912402857551321E-2</c:v>
                </c:pt>
                <c:pt idx="13">
                  <c:v>-4.5662585662576943E-2</c:v>
                </c:pt>
                <c:pt idx="14">
                  <c:v>-4.4243489239341134E-2</c:v>
                </c:pt>
                <c:pt idx="15">
                  <c:v>-4.2705741601566732E-2</c:v>
                </c:pt>
                <c:pt idx="16">
                  <c:v>-4.1103705278822074E-2</c:v>
                </c:pt>
                <c:pt idx="17">
                  <c:v>-3.9498197598770664E-2</c:v>
                </c:pt>
                <c:pt idx="18">
                  <c:v>-3.7958114766377685E-2</c:v>
                </c:pt>
                <c:pt idx="19">
                  <c:v>-3.6562185213001586E-2</c:v>
                </c:pt>
                <c:pt idx="20">
                  <c:v>-3.5402557312249915E-2</c:v>
                </c:pt>
                <c:pt idx="21">
                  <c:v>-3.4591267805766442E-2</c:v>
                </c:pt>
                <c:pt idx="22">
                  <c:v>-3.4269651491083242E-2</c:v>
                </c:pt>
                <c:pt idx="23">
                  <c:v>-3.4620752089331679E-2</c:v>
                </c:pt>
                <c:pt idx="24">
                  <c:v>-3.5885682829974466E-2</c:v>
                </c:pt>
                <c:pt idx="25">
                  <c:v>-3.8383532153544869E-2</c:v>
                </c:pt>
                <c:pt idx="26">
                  <c:v>-4.2524516837405296E-2</c:v>
                </c:pt>
                <c:pt idx="27">
                  <c:v>-4.8769377213570511E-2</c:v>
                </c:pt>
                <c:pt idx="28">
                  <c:v>-5.7377971625834766E-2</c:v>
                </c:pt>
                <c:pt idx="29">
                  <c:v>-6.7756286324153064E-2</c:v>
                </c:pt>
                <c:pt idx="30">
                  <c:v>-7.8036860159758192E-2</c:v>
                </c:pt>
                <c:pt idx="31">
                  <c:v>-8.6194906482734868E-2</c:v>
                </c:pt>
                <c:pt idx="32">
                  <c:v>-9.143709632155575E-2</c:v>
                </c:pt>
                <c:pt idx="33">
                  <c:v>-9.3999162766111949E-2</c:v>
                </c:pt>
                <c:pt idx="34">
                  <c:v>-9.4401002971900294E-2</c:v>
                </c:pt>
                <c:pt idx="35">
                  <c:v>-9.3111911254770308E-2</c:v>
                </c:pt>
                <c:pt idx="36">
                  <c:v>-9.0492450457262549E-2</c:v>
                </c:pt>
                <c:pt idx="37">
                  <c:v>-8.6810347107332042E-2</c:v>
                </c:pt>
                <c:pt idx="38">
                  <c:v>-8.2265331634955668E-2</c:v>
                </c:pt>
                <c:pt idx="39">
                  <c:v>-7.7009154982070893E-2</c:v>
                </c:pt>
                <c:pt idx="40">
                  <c:v>-7.1160239013573712E-2</c:v>
                </c:pt>
                <c:pt idx="41">
                  <c:v>-6.481453534617683E-2</c:v>
                </c:pt>
                <c:pt idx="42">
                  <c:v>-5.8053093463276542E-2</c:v>
                </c:pt>
                <c:pt idx="43">
                  <c:v>-5.0946436370304563E-2</c:v>
                </c:pt>
                <c:pt idx="44">
                  <c:v>-4.3556681999981757E-2</c:v>
                </c:pt>
                <c:pt idx="45">
                  <c:v>-3.5939140765445493E-2</c:v>
                </c:pt>
                <c:pt idx="46">
                  <c:v>-2.8144829942794512E-2</c:v>
                </c:pt>
                <c:pt idx="47">
                  <c:v>-2.0224128731831596E-2</c:v>
                </c:pt>
                <c:pt idx="48">
                  <c:v>-1.2230633985192457E-2</c:v>
                </c:pt>
                <c:pt idx="49">
                  <c:v>-4.2240743360214932E-3</c:v>
                </c:pt>
                <c:pt idx="50">
                  <c:v>3.7279531776651595E-3</c:v>
                </c:pt>
                <c:pt idx="51">
                  <c:v>1.1548359757453028E-2</c:v>
                </c:pt>
                <c:pt idx="52">
                  <c:v>1.9147344891008694E-2</c:v>
                </c:pt>
                <c:pt idx="53">
                  <c:v>2.6416381856343509E-2</c:v>
                </c:pt>
                <c:pt idx="54">
                  <c:v>3.3219235861226458E-2</c:v>
                </c:pt>
                <c:pt idx="55">
                  <c:v>3.9380044165645819E-2</c:v>
                </c:pt>
                <c:pt idx="56">
                  <c:v>4.4667612431380586E-2</c:v>
                </c:pt>
                <c:pt idx="57">
                  <c:v>4.8775781751971184E-2</c:v>
                </c:pt>
                <c:pt idx="58">
                  <c:v>5.1307719076170447E-2</c:v>
                </c:pt>
                <c:pt idx="59">
                  <c:v>5.180224148695517E-2</c:v>
                </c:pt>
                <c:pt idx="60">
                  <c:v>4.9937611925052902E-2</c:v>
                </c:pt>
                <c:pt idx="61">
                  <c:v>4.6130111862678069E-2</c:v>
                </c:pt>
                <c:pt idx="62">
                  <c:v>4.2085507195486871E-2</c:v>
                </c:pt>
                <c:pt idx="63">
                  <c:v>3.9921074788517238E-2</c:v>
                </c:pt>
                <c:pt idx="64">
                  <c:v>4.0639068298573E-2</c:v>
                </c:pt>
                <c:pt idx="65">
                  <c:v>4.4104942972775424E-2</c:v>
                </c:pt>
                <c:pt idx="66">
                  <c:v>4.9809308966733926E-2</c:v>
                </c:pt>
                <c:pt idx="67">
                  <c:v>5.726801410520041E-2</c:v>
                </c:pt>
                <c:pt idx="68">
                  <c:v>6.610457663894076E-2</c:v>
                </c:pt>
                <c:pt idx="69">
                  <c:v>7.6038992276629497E-2</c:v>
                </c:pt>
                <c:pt idx="70">
                  <c:v>8.6862769083325242E-2</c:v>
                </c:pt>
                <c:pt idx="71">
                  <c:v>9.841801113836747E-2</c:v>
                </c:pt>
                <c:pt idx="72">
                  <c:v>0.11058207562147308</c:v>
                </c:pt>
                <c:pt idx="73">
                  <c:v>0.12325620737723834</c:v>
                </c:pt>
                <c:pt idx="74">
                  <c:v>0.13635747583569541</c:v>
                </c:pt>
                <c:pt idx="75">
                  <c:v>0.14981395335075864</c:v>
                </c:pt>
                <c:pt idx="76">
                  <c:v>0.16356235667692248</c:v>
                </c:pt>
                <c:pt idx="77">
                  <c:v>0.17754648372764698</c:v>
                </c:pt>
                <c:pt idx="78">
                  <c:v>0.19171488547157764</c:v>
                </c:pt>
                <c:pt idx="79">
                  <c:v>0.20601734257804286</c:v>
                </c:pt>
                <c:pt idx="80">
                  <c:v>0.22040095791555656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B91-4594-98F1-B2F551507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1944848"/>
        <c:axId val="1"/>
      </c:scatterChart>
      <c:valAx>
        <c:axId val="671944848"/>
        <c:scaling>
          <c:orientation val="minMax"/>
          <c:max val="15000"/>
          <c:min val="-2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49916335834905062"/>
              <c:y val="0.878698224852071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6800670016750419E-2"/>
              <c:y val="0.3579881656804733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7194484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2730318257956449"/>
          <c:y val="0.92307692307692313"/>
          <c:w val="0.71524288107202683"/>
          <c:h val="5.917159763313606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Z Dra -- LiTE +Quad. Residuals</a:t>
            </a:r>
          </a:p>
        </c:rich>
      </c:tx>
      <c:layout>
        <c:manualLayout>
          <c:xMode val="edge"/>
          <c:yMode val="edge"/>
          <c:x val="0.30383973288814692"/>
          <c:y val="3.52941176470588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53923205342238"/>
          <c:y val="0.12352958916818298"/>
          <c:w val="0.81135225375626041"/>
          <c:h val="0.67647155973052586"/>
        </c:manualLayout>
      </c:layout>
      <c:scatterChart>
        <c:scatterStyle val="lineMarker"/>
        <c:varyColors val="0"/>
        <c:ser>
          <c:idx val="3"/>
          <c:order val="0"/>
          <c:tx>
            <c:strRef>
              <c:f>'Active 1'!$AD$20</c:f>
              <c:strCache>
                <c:ptCount val="1"/>
                <c:pt idx="0">
                  <c:v>Q+S resid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1'!$F$21:$F$1975</c:f>
              <c:numCache>
                <c:formatCode>General</c:formatCode>
                <c:ptCount val="1955"/>
                <c:pt idx="0">
                  <c:v>-23583</c:v>
                </c:pt>
                <c:pt idx="1">
                  <c:v>-22572</c:v>
                </c:pt>
                <c:pt idx="2">
                  <c:v>-21443</c:v>
                </c:pt>
                <c:pt idx="3">
                  <c:v>-21191</c:v>
                </c:pt>
                <c:pt idx="4">
                  <c:v>-20883</c:v>
                </c:pt>
                <c:pt idx="5">
                  <c:v>-20877</c:v>
                </c:pt>
                <c:pt idx="6">
                  <c:v>-20718</c:v>
                </c:pt>
                <c:pt idx="7">
                  <c:v>-20706</c:v>
                </c:pt>
                <c:pt idx="8">
                  <c:v>-20690</c:v>
                </c:pt>
                <c:pt idx="9">
                  <c:v>-20625</c:v>
                </c:pt>
                <c:pt idx="10">
                  <c:v>-20617</c:v>
                </c:pt>
                <c:pt idx="11">
                  <c:v>-20612</c:v>
                </c:pt>
                <c:pt idx="12">
                  <c:v>-20510</c:v>
                </c:pt>
                <c:pt idx="13">
                  <c:v>-20443</c:v>
                </c:pt>
                <c:pt idx="14">
                  <c:v>-20443</c:v>
                </c:pt>
                <c:pt idx="15">
                  <c:v>-20415</c:v>
                </c:pt>
                <c:pt idx="16">
                  <c:v>-20374</c:v>
                </c:pt>
                <c:pt idx="17">
                  <c:v>-20343</c:v>
                </c:pt>
                <c:pt idx="18">
                  <c:v>-20211</c:v>
                </c:pt>
                <c:pt idx="19">
                  <c:v>-20138</c:v>
                </c:pt>
                <c:pt idx="20">
                  <c:v>-20128</c:v>
                </c:pt>
                <c:pt idx="21">
                  <c:v>-20122</c:v>
                </c:pt>
                <c:pt idx="22">
                  <c:v>-20117</c:v>
                </c:pt>
                <c:pt idx="23">
                  <c:v>-20116</c:v>
                </c:pt>
                <c:pt idx="24">
                  <c:v>-20116</c:v>
                </c:pt>
                <c:pt idx="25">
                  <c:v>-20116</c:v>
                </c:pt>
                <c:pt idx="26">
                  <c:v>-20111</c:v>
                </c:pt>
                <c:pt idx="27">
                  <c:v>-20111</c:v>
                </c:pt>
                <c:pt idx="28">
                  <c:v>-20111</c:v>
                </c:pt>
                <c:pt idx="29">
                  <c:v>-20105</c:v>
                </c:pt>
                <c:pt idx="30">
                  <c:v>-20093</c:v>
                </c:pt>
                <c:pt idx="31">
                  <c:v>-20086</c:v>
                </c:pt>
                <c:pt idx="32">
                  <c:v>-20066</c:v>
                </c:pt>
                <c:pt idx="33">
                  <c:v>-20035</c:v>
                </c:pt>
                <c:pt idx="34">
                  <c:v>-20029</c:v>
                </c:pt>
                <c:pt idx="35">
                  <c:v>-20021</c:v>
                </c:pt>
                <c:pt idx="36">
                  <c:v>-20007</c:v>
                </c:pt>
                <c:pt idx="37">
                  <c:v>-20004</c:v>
                </c:pt>
                <c:pt idx="38">
                  <c:v>-19979</c:v>
                </c:pt>
                <c:pt idx="39">
                  <c:v>-19977</c:v>
                </c:pt>
                <c:pt idx="40">
                  <c:v>-19976</c:v>
                </c:pt>
                <c:pt idx="41">
                  <c:v>-19973</c:v>
                </c:pt>
                <c:pt idx="42">
                  <c:v>-19953</c:v>
                </c:pt>
                <c:pt idx="43">
                  <c:v>-19739</c:v>
                </c:pt>
                <c:pt idx="44">
                  <c:v>-19728</c:v>
                </c:pt>
                <c:pt idx="45">
                  <c:v>-19714</c:v>
                </c:pt>
                <c:pt idx="46">
                  <c:v>-19703</c:v>
                </c:pt>
                <c:pt idx="47">
                  <c:v>-19692</c:v>
                </c:pt>
                <c:pt idx="48">
                  <c:v>-19669</c:v>
                </c:pt>
                <c:pt idx="49">
                  <c:v>-19658</c:v>
                </c:pt>
                <c:pt idx="50">
                  <c:v>-19652</c:v>
                </c:pt>
                <c:pt idx="51">
                  <c:v>-19632</c:v>
                </c:pt>
                <c:pt idx="52">
                  <c:v>-19607</c:v>
                </c:pt>
                <c:pt idx="53">
                  <c:v>-19590</c:v>
                </c:pt>
                <c:pt idx="54">
                  <c:v>-19563</c:v>
                </c:pt>
                <c:pt idx="55">
                  <c:v>-19506</c:v>
                </c:pt>
                <c:pt idx="56">
                  <c:v>-19476</c:v>
                </c:pt>
                <c:pt idx="57">
                  <c:v>-19420</c:v>
                </c:pt>
                <c:pt idx="58">
                  <c:v>-19356</c:v>
                </c:pt>
                <c:pt idx="59">
                  <c:v>-19350</c:v>
                </c:pt>
                <c:pt idx="60">
                  <c:v>-19347</c:v>
                </c:pt>
                <c:pt idx="61">
                  <c:v>-19308</c:v>
                </c:pt>
                <c:pt idx="62">
                  <c:v>-19305</c:v>
                </c:pt>
                <c:pt idx="63">
                  <c:v>-19297</c:v>
                </c:pt>
                <c:pt idx="64">
                  <c:v>-19288</c:v>
                </c:pt>
                <c:pt idx="65">
                  <c:v>-19283</c:v>
                </c:pt>
                <c:pt idx="66">
                  <c:v>-19252</c:v>
                </c:pt>
                <c:pt idx="67">
                  <c:v>-19249</c:v>
                </c:pt>
                <c:pt idx="68">
                  <c:v>-19199</c:v>
                </c:pt>
                <c:pt idx="69">
                  <c:v>-19199</c:v>
                </c:pt>
                <c:pt idx="70">
                  <c:v>-19188</c:v>
                </c:pt>
                <c:pt idx="71">
                  <c:v>-19171</c:v>
                </c:pt>
                <c:pt idx="72">
                  <c:v>-19168</c:v>
                </c:pt>
                <c:pt idx="73">
                  <c:v>-19157</c:v>
                </c:pt>
                <c:pt idx="74">
                  <c:v>-19157</c:v>
                </c:pt>
                <c:pt idx="75">
                  <c:v>-19135</c:v>
                </c:pt>
                <c:pt idx="76">
                  <c:v>-19115</c:v>
                </c:pt>
                <c:pt idx="77">
                  <c:v>-19093</c:v>
                </c:pt>
                <c:pt idx="78">
                  <c:v>-19051</c:v>
                </c:pt>
                <c:pt idx="79">
                  <c:v>-19045</c:v>
                </c:pt>
                <c:pt idx="80">
                  <c:v>-19006</c:v>
                </c:pt>
                <c:pt idx="81">
                  <c:v>-18989</c:v>
                </c:pt>
                <c:pt idx="82">
                  <c:v>-18978</c:v>
                </c:pt>
                <c:pt idx="83">
                  <c:v>-18958</c:v>
                </c:pt>
                <c:pt idx="84">
                  <c:v>-18955</c:v>
                </c:pt>
                <c:pt idx="85">
                  <c:v>-18941</c:v>
                </c:pt>
                <c:pt idx="86">
                  <c:v>-18936</c:v>
                </c:pt>
                <c:pt idx="87">
                  <c:v>-18933</c:v>
                </c:pt>
                <c:pt idx="88">
                  <c:v>-18919</c:v>
                </c:pt>
                <c:pt idx="89">
                  <c:v>-18914</c:v>
                </c:pt>
                <c:pt idx="90">
                  <c:v>-18911</c:v>
                </c:pt>
                <c:pt idx="91">
                  <c:v>-18905</c:v>
                </c:pt>
                <c:pt idx="92">
                  <c:v>-18900</c:v>
                </c:pt>
                <c:pt idx="93">
                  <c:v>-18899</c:v>
                </c:pt>
                <c:pt idx="94">
                  <c:v>-18894</c:v>
                </c:pt>
                <c:pt idx="95">
                  <c:v>-18889</c:v>
                </c:pt>
                <c:pt idx="96">
                  <c:v>-18802</c:v>
                </c:pt>
                <c:pt idx="97">
                  <c:v>-18762</c:v>
                </c:pt>
                <c:pt idx="98">
                  <c:v>-18760</c:v>
                </c:pt>
                <c:pt idx="99">
                  <c:v>-18751</c:v>
                </c:pt>
                <c:pt idx="100">
                  <c:v>-18746</c:v>
                </c:pt>
                <c:pt idx="101">
                  <c:v>-18740</c:v>
                </c:pt>
                <c:pt idx="102">
                  <c:v>-18732</c:v>
                </c:pt>
                <c:pt idx="103">
                  <c:v>-18726</c:v>
                </c:pt>
                <c:pt idx="104">
                  <c:v>-18715</c:v>
                </c:pt>
                <c:pt idx="105">
                  <c:v>-18673</c:v>
                </c:pt>
                <c:pt idx="106">
                  <c:v>-18653</c:v>
                </c:pt>
                <c:pt idx="107">
                  <c:v>-18647</c:v>
                </c:pt>
                <c:pt idx="108">
                  <c:v>-18642</c:v>
                </c:pt>
                <c:pt idx="109">
                  <c:v>-18634</c:v>
                </c:pt>
                <c:pt idx="110">
                  <c:v>-18634</c:v>
                </c:pt>
                <c:pt idx="111">
                  <c:v>-18625</c:v>
                </c:pt>
                <c:pt idx="112">
                  <c:v>-18612</c:v>
                </c:pt>
                <c:pt idx="113">
                  <c:v>-18611</c:v>
                </c:pt>
                <c:pt idx="114">
                  <c:v>-18594</c:v>
                </c:pt>
                <c:pt idx="115">
                  <c:v>-18588</c:v>
                </c:pt>
                <c:pt idx="116">
                  <c:v>-18580</c:v>
                </c:pt>
                <c:pt idx="117">
                  <c:v>-18544</c:v>
                </c:pt>
                <c:pt idx="118">
                  <c:v>-18507</c:v>
                </c:pt>
                <c:pt idx="119">
                  <c:v>-18504</c:v>
                </c:pt>
                <c:pt idx="120">
                  <c:v>-18502</c:v>
                </c:pt>
                <c:pt idx="121">
                  <c:v>-18499</c:v>
                </c:pt>
                <c:pt idx="122">
                  <c:v>-18485</c:v>
                </c:pt>
                <c:pt idx="123">
                  <c:v>-18418</c:v>
                </c:pt>
                <c:pt idx="124">
                  <c:v>-18399</c:v>
                </c:pt>
                <c:pt idx="125">
                  <c:v>-18068</c:v>
                </c:pt>
                <c:pt idx="126">
                  <c:v>-18018</c:v>
                </c:pt>
                <c:pt idx="127">
                  <c:v>-18018</c:v>
                </c:pt>
                <c:pt idx="128">
                  <c:v>-17965</c:v>
                </c:pt>
                <c:pt idx="129">
                  <c:v>-17940</c:v>
                </c:pt>
                <c:pt idx="130">
                  <c:v>-17929</c:v>
                </c:pt>
                <c:pt idx="131">
                  <c:v>-17811</c:v>
                </c:pt>
                <c:pt idx="132">
                  <c:v>-17806</c:v>
                </c:pt>
                <c:pt idx="133">
                  <c:v>-17607</c:v>
                </c:pt>
                <c:pt idx="134">
                  <c:v>-17308</c:v>
                </c:pt>
                <c:pt idx="135">
                  <c:v>-17305</c:v>
                </c:pt>
                <c:pt idx="136">
                  <c:v>-17125</c:v>
                </c:pt>
                <c:pt idx="137">
                  <c:v>-16893</c:v>
                </c:pt>
                <c:pt idx="138">
                  <c:v>-16835</c:v>
                </c:pt>
                <c:pt idx="139">
                  <c:v>-16217</c:v>
                </c:pt>
                <c:pt idx="140">
                  <c:v>-16214</c:v>
                </c:pt>
                <c:pt idx="141">
                  <c:v>-16153</c:v>
                </c:pt>
                <c:pt idx="142">
                  <c:v>-15691</c:v>
                </c:pt>
                <c:pt idx="143">
                  <c:v>-15688</c:v>
                </c:pt>
                <c:pt idx="144">
                  <c:v>-15674</c:v>
                </c:pt>
                <c:pt idx="145">
                  <c:v>-15666</c:v>
                </c:pt>
                <c:pt idx="146">
                  <c:v>-15663</c:v>
                </c:pt>
                <c:pt idx="147">
                  <c:v>-15162</c:v>
                </c:pt>
                <c:pt idx="148">
                  <c:v>-15151</c:v>
                </c:pt>
                <c:pt idx="149">
                  <c:v>-14734</c:v>
                </c:pt>
                <c:pt idx="150">
                  <c:v>-14544</c:v>
                </c:pt>
                <c:pt idx="151">
                  <c:v>-14057</c:v>
                </c:pt>
                <c:pt idx="152">
                  <c:v>-13903</c:v>
                </c:pt>
                <c:pt idx="153">
                  <c:v>-13755</c:v>
                </c:pt>
                <c:pt idx="154">
                  <c:v>-13198</c:v>
                </c:pt>
                <c:pt idx="155">
                  <c:v>-12711</c:v>
                </c:pt>
                <c:pt idx="156">
                  <c:v>-12700</c:v>
                </c:pt>
                <c:pt idx="157">
                  <c:v>-12196</c:v>
                </c:pt>
                <c:pt idx="158">
                  <c:v>-12166</c:v>
                </c:pt>
                <c:pt idx="159">
                  <c:v>-12152</c:v>
                </c:pt>
                <c:pt idx="160">
                  <c:v>-12053</c:v>
                </c:pt>
                <c:pt idx="161">
                  <c:v>-11651</c:v>
                </c:pt>
                <c:pt idx="162">
                  <c:v>-11080</c:v>
                </c:pt>
                <c:pt idx="163">
                  <c:v>-10624</c:v>
                </c:pt>
                <c:pt idx="164">
                  <c:v>-10621</c:v>
                </c:pt>
                <c:pt idx="165">
                  <c:v>-10602</c:v>
                </c:pt>
                <c:pt idx="166">
                  <c:v>-10596</c:v>
                </c:pt>
                <c:pt idx="167">
                  <c:v>-10585</c:v>
                </c:pt>
                <c:pt idx="168">
                  <c:v>-10582</c:v>
                </c:pt>
                <c:pt idx="169">
                  <c:v>-10577</c:v>
                </c:pt>
                <c:pt idx="170">
                  <c:v>-10563</c:v>
                </c:pt>
                <c:pt idx="171">
                  <c:v>-10562</c:v>
                </c:pt>
                <c:pt idx="172">
                  <c:v>-10059</c:v>
                </c:pt>
                <c:pt idx="173">
                  <c:v>-10053</c:v>
                </c:pt>
                <c:pt idx="174">
                  <c:v>-9824</c:v>
                </c:pt>
                <c:pt idx="175">
                  <c:v>-9818</c:v>
                </c:pt>
                <c:pt idx="176">
                  <c:v>-9799</c:v>
                </c:pt>
                <c:pt idx="177">
                  <c:v>-9796</c:v>
                </c:pt>
                <c:pt idx="178">
                  <c:v>-7966</c:v>
                </c:pt>
                <c:pt idx="179">
                  <c:v>-7907</c:v>
                </c:pt>
                <c:pt idx="180">
                  <c:v>-7865</c:v>
                </c:pt>
                <c:pt idx="181">
                  <c:v>-7818</c:v>
                </c:pt>
                <c:pt idx="182">
                  <c:v>-7731</c:v>
                </c:pt>
                <c:pt idx="183">
                  <c:v>-7714</c:v>
                </c:pt>
                <c:pt idx="184">
                  <c:v>-7711</c:v>
                </c:pt>
                <c:pt idx="185">
                  <c:v>-7686</c:v>
                </c:pt>
                <c:pt idx="186">
                  <c:v>-7644</c:v>
                </c:pt>
                <c:pt idx="187">
                  <c:v>-7608</c:v>
                </c:pt>
                <c:pt idx="188">
                  <c:v>-7599</c:v>
                </c:pt>
                <c:pt idx="189">
                  <c:v>-7451</c:v>
                </c:pt>
                <c:pt idx="190">
                  <c:v>-7272</c:v>
                </c:pt>
                <c:pt idx="191">
                  <c:v>-7146</c:v>
                </c:pt>
                <c:pt idx="192">
                  <c:v>-7079</c:v>
                </c:pt>
                <c:pt idx="193">
                  <c:v>-7051</c:v>
                </c:pt>
                <c:pt idx="194">
                  <c:v>-6858</c:v>
                </c:pt>
                <c:pt idx="195">
                  <c:v>-6637</c:v>
                </c:pt>
                <c:pt idx="196">
                  <c:v>-6511</c:v>
                </c:pt>
                <c:pt idx="197">
                  <c:v>-6373</c:v>
                </c:pt>
                <c:pt idx="198">
                  <c:v>-6010</c:v>
                </c:pt>
                <c:pt idx="199">
                  <c:v>-5996</c:v>
                </c:pt>
                <c:pt idx="200">
                  <c:v>-5988</c:v>
                </c:pt>
                <c:pt idx="201">
                  <c:v>-5971</c:v>
                </c:pt>
                <c:pt idx="202">
                  <c:v>-5898</c:v>
                </c:pt>
                <c:pt idx="203">
                  <c:v>-5736</c:v>
                </c:pt>
                <c:pt idx="204">
                  <c:v>-5714</c:v>
                </c:pt>
                <c:pt idx="205">
                  <c:v>-5700</c:v>
                </c:pt>
                <c:pt idx="206">
                  <c:v>-5616</c:v>
                </c:pt>
                <c:pt idx="207">
                  <c:v>-5576</c:v>
                </c:pt>
                <c:pt idx="208">
                  <c:v>-5490</c:v>
                </c:pt>
                <c:pt idx="209">
                  <c:v>-5490</c:v>
                </c:pt>
                <c:pt idx="210">
                  <c:v>-5487</c:v>
                </c:pt>
                <c:pt idx="211">
                  <c:v>-5487</c:v>
                </c:pt>
                <c:pt idx="212">
                  <c:v>-5473</c:v>
                </c:pt>
                <c:pt idx="213">
                  <c:v>-5473</c:v>
                </c:pt>
                <c:pt idx="214">
                  <c:v>-5470</c:v>
                </c:pt>
                <c:pt idx="215">
                  <c:v>-5470</c:v>
                </c:pt>
                <c:pt idx="216">
                  <c:v>-5467</c:v>
                </c:pt>
                <c:pt idx="217">
                  <c:v>-5465</c:v>
                </c:pt>
                <c:pt idx="218">
                  <c:v>-5465</c:v>
                </c:pt>
                <c:pt idx="219">
                  <c:v>-5454</c:v>
                </c:pt>
                <c:pt idx="220">
                  <c:v>-5454</c:v>
                </c:pt>
                <c:pt idx="221">
                  <c:v>-5442</c:v>
                </c:pt>
                <c:pt idx="222">
                  <c:v>-5037</c:v>
                </c:pt>
                <c:pt idx="223">
                  <c:v>-4639</c:v>
                </c:pt>
                <c:pt idx="224">
                  <c:v>-4639</c:v>
                </c:pt>
                <c:pt idx="225">
                  <c:v>-4639</c:v>
                </c:pt>
                <c:pt idx="226">
                  <c:v>-4589</c:v>
                </c:pt>
                <c:pt idx="227">
                  <c:v>-4589</c:v>
                </c:pt>
                <c:pt idx="228">
                  <c:v>-4581</c:v>
                </c:pt>
                <c:pt idx="229">
                  <c:v>-4553</c:v>
                </c:pt>
                <c:pt idx="230">
                  <c:v>-4553</c:v>
                </c:pt>
                <c:pt idx="231">
                  <c:v>-4511</c:v>
                </c:pt>
                <c:pt idx="232">
                  <c:v>-4511</c:v>
                </c:pt>
                <c:pt idx="233">
                  <c:v>-4511</c:v>
                </c:pt>
                <c:pt idx="234">
                  <c:v>-4407</c:v>
                </c:pt>
                <c:pt idx="235">
                  <c:v>-4407</c:v>
                </c:pt>
                <c:pt idx="236">
                  <c:v>-4385</c:v>
                </c:pt>
                <c:pt idx="237">
                  <c:v>-4385</c:v>
                </c:pt>
                <c:pt idx="238">
                  <c:v>-4150</c:v>
                </c:pt>
                <c:pt idx="239">
                  <c:v>-4147</c:v>
                </c:pt>
                <c:pt idx="240">
                  <c:v>-4147</c:v>
                </c:pt>
                <c:pt idx="241">
                  <c:v>-4147</c:v>
                </c:pt>
                <c:pt idx="242">
                  <c:v>-3940</c:v>
                </c:pt>
                <c:pt idx="243">
                  <c:v>-3870</c:v>
                </c:pt>
                <c:pt idx="244">
                  <c:v>-3839</c:v>
                </c:pt>
                <c:pt idx="245">
                  <c:v>-3747</c:v>
                </c:pt>
                <c:pt idx="246">
                  <c:v>-3590</c:v>
                </c:pt>
                <c:pt idx="247">
                  <c:v>-3402</c:v>
                </c:pt>
                <c:pt idx="248">
                  <c:v>-3377</c:v>
                </c:pt>
                <c:pt idx="249">
                  <c:v>-3361</c:v>
                </c:pt>
                <c:pt idx="250">
                  <c:v>-3360</c:v>
                </c:pt>
                <c:pt idx="251">
                  <c:v>-3358</c:v>
                </c:pt>
                <c:pt idx="252">
                  <c:v>-3349</c:v>
                </c:pt>
                <c:pt idx="253">
                  <c:v>-3346</c:v>
                </c:pt>
                <c:pt idx="254">
                  <c:v>-3345.5</c:v>
                </c:pt>
                <c:pt idx="255">
                  <c:v>-3341</c:v>
                </c:pt>
                <c:pt idx="256">
                  <c:v>-3335</c:v>
                </c:pt>
                <c:pt idx="257">
                  <c:v>-3333</c:v>
                </c:pt>
                <c:pt idx="258">
                  <c:v>-3324</c:v>
                </c:pt>
                <c:pt idx="259">
                  <c:v>-3274</c:v>
                </c:pt>
                <c:pt idx="260">
                  <c:v>-3251</c:v>
                </c:pt>
                <c:pt idx="261">
                  <c:v>-3212</c:v>
                </c:pt>
                <c:pt idx="262">
                  <c:v>-3210</c:v>
                </c:pt>
                <c:pt idx="263">
                  <c:v>-3173</c:v>
                </c:pt>
                <c:pt idx="264">
                  <c:v>-3167</c:v>
                </c:pt>
                <c:pt idx="265">
                  <c:v>-3167</c:v>
                </c:pt>
                <c:pt idx="266">
                  <c:v>-3145</c:v>
                </c:pt>
                <c:pt idx="267">
                  <c:v>-3142</c:v>
                </c:pt>
                <c:pt idx="268">
                  <c:v>-3126</c:v>
                </c:pt>
                <c:pt idx="269">
                  <c:v>-3126</c:v>
                </c:pt>
                <c:pt idx="270">
                  <c:v>-3126</c:v>
                </c:pt>
                <c:pt idx="271">
                  <c:v>-3114</c:v>
                </c:pt>
                <c:pt idx="272">
                  <c:v>-3100</c:v>
                </c:pt>
                <c:pt idx="273">
                  <c:v>-3098</c:v>
                </c:pt>
                <c:pt idx="274">
                  <c:v>-3097</c:v>
                </c:pt>
                <c:pt idx="275">
                  <c:v>-3094</c:v>
                </c:pt>
                <c:pt idx="276">
                  <c:v>-3083</c:v>
                </c:pt>
                <c:pt idx="277">
                  <c:v>-3078</c:v>
                </c:pt>
                <c:pt idx="278">
                  <c:v>-3059.5</c:v>
                </c:pt>
                <c:pt idx="279">
                  <c:v>-3017</c:v>
                </c:pt>
                <c:pt idx="280">
                  <c:v>-3017</c:v>
                </c:pt>
                <c:pt idx="281">
                  <c:v>-3017</c:v>
                </c:pt>
                <c:pt idx="282">
                  <c:v>-2924</c:v>
                </c:pt>
                <c:pt idx="283">
                  <c:v>-2924</c:v>
                </c:pt>
                <c:pt idx="284">
                  <c:v>-2921</c:v>
                </c:pt>
                <c:pt idx="285">
                  <c:v>-2919</c:v>
                </c:pt>
                <c:pt idx="286">
                  <c:v>-2894</c:v>
                </c:pt>
                <c:pt idx="287">
                  <c:v>-2868</c:v>
                </c:pt>
                <c:pt idx="288">
                  <c:v>-2865</c:v>
                </c:pt>
                <c:pt idx="289">
                  <c:v>-2860</c:v>
                </c:pt>
                <c:pt idx="290">
                  <c:v>-2821</c:v>
                </c:pt>
                <c:pt idx="291">
                  <c:v>-2819</c:v>
                </c:pt>
                <c:pt idx="292">
                  <c:v>-2818</c:v>
                </c:pt>
                <c:pt idx="293">
                  <c:v>-2809</c:v>
                </c:pt>
                <c:pt idx="294">
                  <c:v>-2793</c:v>
                </c:pt>
                <c:pt idx="295">
                  <c:v>-2790</c:v>
                </c:pt>
                <c:pt idx="296">
                  <c:v>-2790</c:v>
                </c:pt>
                <c:pt idx="297">
                  <c:v>-2790</c:v>
                </c:pt>
                <c:pt idx="298">
                  <c:v>-2790</c:v>
                </c:pt>
                <c:pt idx="299">
                  <c:v>-2753</c:v>
                </c:pt>
                <c:pt idx="300">
                  <c:v>-2725</c:v>
                </c:pt>
                <c:pt idx="301">
                  <c:v>-2647</c:v>
                </c:pt>
                <c:pt idx="302">
                  <c:v>-2644</c:v>
                </c:pt>
                <c:pt idx="303">
                  <c:v>-2638</c:v>
                </c:pt>
                <c:pt idx="304">
                  <c:v>-2616</c:v>
                </c:pt>
                <c:pt idx="305">
                  <c:v>-2616</c:v>
                </c:pt>
                <c:pt idx="306">
                  <c:v>-2616</c:v>
                </c:pt>
                <c:pt idx="307">
                  <c:v>-2616</c:v>
                </c:pt>
                <c:pt idx="308">
                  <c:v>-2613</c:v>
                </c:pt>
                <c:pt idx="309">
                  <c:v>-2605</c:v>
                </c:pt>
                <c:pt idx="310">
                  <c:v>-2605</c:v>
                </c:pt>
                <c:pt idx="311">
                  <c:v>-2605</c:v>
                </c:pt>
                <c:pt idx="312">
                  <c:v>-2577</c:v>
                </c:pt>
                <c:pt idx="313">
                  <c:v>-2550</c:v>
                </c:pt>
                <c:pt idx="314">
                  <c:v>-2527</c:v>
                </c:pt>
                <c:pt idx="315">
                  <c:v>-2513</c:v>
                </c:pt>
                <c:pt idx="316">
                  <c:v>-2512.5</c:v>
                </c:pt>
                <c:pt idx="317">
                  <c:v>-2496</c:v>
                </c:pt>
                <c:pt idx="318">
                  <c:v>-2494</c:v>
                </c:pt>
                <c:pt idx="319">
                  <c:v>-2491</c:v>
                </c:pt>
                <c:pt idx="320">
                  <c:v>-2485</c:v>
                </c:pt>
                <c:pt idx="321">
                  <c:v>-2468</c:v>
                </c:pt>
                <c:pt idx="322">
                  <c:v>-2454</c:v>
                </c:pt>
                <c:pt idx="323">
                  <c:v>-2452</c:v>
                </c:pt>
                <c:pt idx="324">
                  <c:v>-2426</c:v>
                </c:pt>
                <c:pt idx="325">
                  <c:v>-2407</c:v>
                </c:pt>
                <c:pt idx="326">
                  <c:v>-2323</c:v>
                </c:pt>
                <c:pt idx="327">
                  <c:v>-2281</c:v>
                </c:pt>
                <c:pt idx="328">
                  <c:v>-2252</c:v>
                </c:pt>
                <c:pt idx="329">
                  <c:v>-2241</c:v>
                </c:pt>
                <c:pt idx="330">
                  <c:v>-2189</c:v>
                </c:pt>
                <c:pt idx="331">
                  <c:v>-2189</c:v>
                </c:pt>
                <c:pt idx="332">
                  <c:v>-2189</c:v>
                </c:pt>
                <c:pt idx="333">
                  <c:v>-2096</c:v>
                </c:pt>
                <c:pt idx="334">
                  <c:v>-2074</c:v>
                </c:pt>
                <c:pt idx="335">
                  <c:v>-2074</c:v>
                </c:pt>
                <c:pt idx="336">
                  <c:v>-2043</c:v>
                </c:pt>
                <c:pt idx="337">
                  <c:v>-2043</c:v>
                </c:pt>
                <c:pt idx="338">
                  <c:v>-2012</c:v>
                </c:pt>
                <c:pt idx="339">
                  <c:v>-1948</c:v>
                </c:pt>
                <c:pt idx="340">
                  <c:v>-1945</c:v>
                </c:pt>
                <c:pt idx="341">
                  <c:v>-1830</c:v>
                </c:pt>
                <c:pt idx="342">
                  <c:v>-1797</c:v>
                </c:pt>
                <c:pt idx="343">
                  <c:v>-1794</c:v>
                </c:pt>
                <c:pt idx="344">
                  <c:v>-1780</c:v>
                </c:pt>
                <c:pt idx="345">
                  <c:v>-1769</c:v>
                </c:pt>
                <c:pt idx="346">
                  <c:v>-1741</c:v>
                </c:pt>
                <c:pt idx="347">
                  <c:v>-1724</c:v>
                </c:pt>
                <c:pt idx="348">
                  <c:v>-1724</c:v>
                </c:pt>
                <c:pt idx="349">
                  <c:v>-1724</c:v>
                </c:pt>
                <c:pt idx="350">
                  <c:v>-1724</c:v>
                </c:pt>
                <c:pt idx="351">
                  <c:v>-1724</c:v>
                </c:pt>
                <c:pt idx="352">
                  <c:v>-1674</c:v>
                </c:pt>
                <c:pt idx="353">
                  <c:v>-1649</c:v>
                </c:pt>
                <c:pt idx="354">
                  <c:v>-1638</c:v>
                </c:pt>
                <c:pt idx="355">
                  <c:v>-1581</c:v>
                </c:pt>
                <c:pt idx="356">
                  <c:v>-1570</c:v>
                </c:pt>
                <c:pt idx="357">
                  <c:v>-1474</c:v>
                </c:pt>
                <c:pt idx="358">
                  <c:v>-1344</c:v>
                </c:pt>
                <c:pt idx="359">
                  <c:v>-1338</c:v>
                </c:pt>
                <c:pt idx="360">
                  <c:v>-1330</c:v>
                </c:pt>
                <c:pt idx="361">
                  <c:v>-1319</c:v>
                </c:pt>
                <c:pt idx="362">
                  <c:v>-1313</c:v>
                </c:pt>
                <c:pt idx="363">
                  <c:v>-1215</c:v>
                </c:pt>
                <c:pt idx="364">
                  <c:v>-1205</c:v>
                </c:pt>
                <c:pt idx="365">
                  <c:v>-1201</c:v>
                </c:pt>
                <c:pt idx="366">
                  <c:v>-1176</c:v>
                </c:pt>
                <c:pt idx="367">
                  <c:v>-1109</c:v>
                </c:pt>
                <c:pt idx="368">
                  <c:v>-1050</c:v>
                </c:pt>
                <c:pt idx="369">
                  <c:v>-1016</c:v>
                </c:pt>
                <c:pt idx="370">
                  <c:v>-997</c:v>
                </c:pt>
                <c:pt idx="371">
                  <c:v>-994</c:v>
                </c:pt>
                <c:pt idx="372">
                  <c:v>-988</c:v>
                </c:pt>
                <c:pt idx="373">
                  <c:v>-936</c:v>
                </c:pt>
                <c:pt idx="374">
                  <c:v>-882</c:v>
                </c:pt>
                <c:pt idx="375">
                  <c:v>-834</c:v>
                </c:pt>
                <c:pt idx="376">
                  <c:v>-820</c:v>
                </c:pt>
                <c:pt idx="377">
                  <c:v>-793</c:v>
                </c:pt>
                <c:pt idx="378">
                  <c:v>-792</c:v>
                </c:pt>
                <c:pt idx="379">
                  <c:v>-778</c:v>
                </c:pt>
                <c:pt idx="380">
                  <c:v>-776</c:v>
                </c:pt>
                <c:pt idx="381">
                  <c:v>-765</c:v>
                </c:pt>
                <c:pt idx="382">
                  <c:v>-765</c:v>
                </c:pt>
                <c:pt idx="383">
                  <c:v>-753</c:v>
                </c:pt>
                <c:pt idx="384">
                  <c:v>-733</c:v>
                </c:pt>
                <c:pt idx="385">
                  <c:v>-733</c:v>
                </c:pt>
                <c:pt idx="386">
                  <c:v>-717</c:v>
                </c:pt>
                <c:pt idx="387">
                  <c:v>-708</c:v>
                </c:pt>
                <c:pt idx="388">
                  <c:v>-706</c:v>
                </c:pt>
                <c:pt idx="389">
                  <c:v>-703</c:v>
                </c:pt>
                <c:pt idx="390">
                  <c:v>-688</c:v>
                </c:pt>
                <c:pt idx="391">
                  <c:v>-688</c:v>
                </c:pt>
                <c:pt idx="392">
                  <c:v>-680</c:v>
                </c:pt>
                <c:pt idx="393">
                  <c:v>-680</c:v>
                </c:pt>
                <c:pt idx="394">
                  <c:v>-667</c:v>
                </c:pt>
                <c:pt idx="395">
                  <c:v>-666</c:v>
                </c:pt>
                <c:pt idx="396">
                  <c:v>-658</c:v>
                </c:pt>
                <c:pt idx="397">
                  <c:v>-591</c:v>
                </c:pt>
                <c:pt idx="398">
                  <c:v>-559</c:v>
                </c:pt>
                <c:pt idx="399">
                  <c:v>-558</c:v>
                </c:pt>
                <c:pt idx="400">
                  <c:v>-532</c:v>
                </c:pt>
                <c:pt idx="401">
                  <c:v>-488</c:v>
                </c:pt>
                <c:pt idx="402">
                  <c:v>-485</c:v>
                </c:pt>
                <c:pt idx="403">
                  <c:v>-467</c:v>
                </c:pt>
                <c:pt idx="404">
                  <c:v>-467</c:v>
                </c:pt>
                <c:pt idx="405">
                  <c:v>-467</c:v>
                </c:pt>
                <c:pt idx="406">
                  <c:v>-451</c:v>
                </c:pt>
                <c:pt idx="407">
                  <c:v>-445</c:v>
                </c:pt>
                <c:pt idx="408">
                  <c:v>-443</c:v>
                </c:pt>
                <c:pt idx="409">
                  <c:v>-443</c:v>
                </c:pt>
                <c:pt idx="410">
                  <c:v>-443</c:v>
                </c:pt>
                <c:pt idx="411">
                  <c:v>-437</c:v>
                </c:pt>
                <c:pt idx="412">
                  <c:v>-415</c:v>
                </c:pt>
                <c:pt idx="413">
                  <c:v>-414</c:v>
                </c:pt>
                <c:pt idx="414">
                  <c:v>-414</c:v>
                </c:pt>
                <c:pt idx="415">
                  <c:v>-401</c:v>
                </c:pt>
                <c:pt idx="416">
                  <c:v>-400</c:v>
                </c:pt>
                <c:pt idx="417">
                  <c:v>-398</c:v>
                </c:pt>
                <c:pt idx="418">
                  <c:v>-398</c:v>
                </c:pt>
                <c:pt idx="419">
                  <c:v>-397</c:v>
                </c:pt>
                <c:pt idx="420">
                  <c:v>-387</c:v>
                </c:pt>
                <c:pt idx="421">
                  <c:v>-361</c:v>
                </c:pt>
                <c:pt idx="422">
                  <c:v>-356</c:v>
                </c:pt>
                <c:pt idx="423">
                  <c:v>-336</c:v>
                </c:pt>
                <c:pt idx="424">
                  <c:v>-252</c:v>
                </c:pt>
                <c:pt idx="425">
                  <c:v>-211</c:v>
                </c:pt>
                <c:pt idx="426">
                  <c:v>-208</c:v>
                </c:pt>
                <c:pt idx="427">
                  <c:v>-137</c:v>
                </c:pt>
                <c:pt idx="428">
                  <c:v>-129</c:v>
                </c:pt>
                <c:pt idx="429">
                  <c:v>-73</c:v>
                </c:pt>
                <c:pt idx="430">
                  <c:v>-14</c:v>
                </c:pt>
                <c:pt idx="431">
                  <c:v>-8</c:v>
                </c:pt>
                <c:pt idx="432">
                  <c:v>0</c:v>
                </c:pt>
                <c:pt idx="433">
                  <c:v>83</c:v>
                </c:pt>
                <c:pt idx="434">
                  <c:v>117</c:v>
                </c:pt>
                <c:pt idx="435">
                  <c:v>128</c:v>
                </c:pt>
                <c:pt idx="436">
                  <c:v>128</c:v>
                </c:pt>
                <c:pt idx="437">
                  <c:v>140</c:v>
                </c:pt>
                <c:pt idx="438">
                  <c:v>178</c:v>
                </c:pt>
                <c:pt idx="439">
                  <c:v>209</c:v>
                </c:pt>
                <c:pt idx="440">
                  <c:v>302</c:v>
                </c:pt>
                <c:pt idx="441">
                  <c:v>318</c:v>
                </c:pt>
                <c:pt idx="442">
                  <c:v>343</c:v>
                </c:pt>
                <c:pt idx="443">
                  <c:v>343</c:v>
                </c:pt>
                <c:pt idx="444">
                  <c:v>360</c:v>
                </c:pt>
                <c:pt idx="445">
                  <c:v>361</c:v>
                </c:pt>
                <c:pt idx="446">
                  <c:v>363</c:v>
                </c:pt>
                <c:pt idx="447">
                  <c:v>389</c:v>
                </c:pt>
                <c:pt idx="448">
                  <c:v>400</c:v>
                </c:pt>
                <c:pt idx="449">
                  <c:v>402</c:v>
                </c:pt>
                <c:pt idx="450">
                  <c:v>403</c:v>
                </c:pt>
                <c:pt idx="451">
                  <c:v>430</c:v>
                </c:pt>
                <c:pt idx="452">
                  <c:v>492</c:v>
                </c:pt>
                <c:pt idx="453">
                  <c:v>492</c:v>
                </c:pt>
                <c:pt idx="454">
                  <c:v>492</c:v>
                </c:pt>
                <c:pt idx="455">
                  <c:v>512</c:v>
                </c:pt>
                <c:pt idx="456">
                  <c:v>564</c:v>
                </c:pt>
                <c:pt idx="457">
                  <c:v>581</c:v>
                </c:pt>
                <c:pt idx="458">
                  <c:v>592</c:v>
                </c:pt>
                <c:pt idx="459">
                  <c:v>604</c:v>
                </c:pt>
                <c:pt idx="460">
                  <c:v>620</c:v>
                </c:pt>
                <c:pt idx="461">
                  <c:v>621</c:v>
                </c:pt>
                <c:pt idx="462">
                  <c:v>651</c:v>
                </c:pt>
                <c:pt idx="463">
                  <c:v>665</c:v>
                </c:pt>
                <c:pt idx="464">
                  <c:v>679</c:v>
                </c:pt>
                <c:pt idx="465">
                  <c:v>707</c:v>
                </c:pt>
                <c:pt idx="466">
                  <c:v>707</c:v>
                </c:pt>
                <c:pt idx="467">
                  <c:v>707</c:v>
                </c:pt>
                <c:pt idx="468">
                  <c:v>707</c:v>
                </c:pt>
                <c:pt idx="469">
                  <c:v>735</c:v>
                </c:pt>
                <c:pt idx="470">
                  <c:v>783</c:v>
                </c:pt>
                <c:pt idx="471">
                  <c:v>814</c:v>
                </c:pt>
                <c:pt idx="472">
                  <c:v>830</c:v>
                </c:pt>
                <c:pt idx="473">
                  <c:v>878</c:v>
                </c:pt>
                <c:pt idx="474">
                  <c:v>878</c:v>
                </c:pt>
                <c:pt idx="475">
                  <c:v>878</c:v>
                </c:pt>
                <c:pt idx="476">
                  <c:v>897</c:v>
                </c:pt>
                <c:pt idx="477">
                  <c:v>903</c:v>
                </c:pt>
                <c:pt idx="478">
                  <c:v>911</c:v>
                </c:pt>
                <c:pt idx="479">
                  <c:v>912</c:v>
                </c:pt>
                <c:pt idx="480">
                  <c:v>953</c:v>
                </c:pt>
                <c:pt idx="481">
                  <c:v>984</c:v>
                </c:pt>
                <c:pt idx="482">
                  <c:v>998</c:v>
                </c:pt>
                <c:pt idx="483">
                  <c:v>1006</c:v>
                </c:pt>
                <c:pt idx="484">
                  <c:v>1021</c:v>
                </c:pt>
                <c:pt idx="485">
                  <c:v>1102</c:v>
                </c:pt>
                <c:pt idx="486">
                  <c:v>1107</c:v>
                </c:pt>
                <c:pt idx="487">
                  <c:v>1110</c:v>
                </c:pt>
                <c:pt idx="488">
                  <c:v>1110</c:v>
                </c:pt>
                <c:pt idx="489">
                  <c:v>1110</c:v>
                </c:pt>
                <c:pt idx="490">
                  <c:v>1119</c:v>
                </c:pt>
                <c:pt idx="491">
                  <c:v>1122</c:v>
                </c:pt>
                <c:pt idx="492">
                  <c:v>1125</c:v>
                </c:pt>
                <c:pt idx="493">
                  <c:v>1146</c:v>
                </c:pt>
                <c:pt idx="494">
                  <c:v>1147</c:v>
                </c:pt>
                <c:pt idx="495">
                  <c:v>1150</c:v>
                </c:pt>
                <c:pt idx="496">
                  <c:v>1155</c:v>
                </c:pt>
                <c:pt idx="497">
                  <c:v>1163</c:v>
                </c:pt>
                <c:pt idx="498">
                  <c:v>1174</c:v>
                </c:pt>
                <c:pt idx="499">
                  <c:v>1174</c:v>
                </c:pt>
                <c:pt idx="500">
                  <c:v>1188</c:v>
                </c:pt>
                <c:pt idx="501">
                  <c:v>1191</c:v>
                </c:pt>
                <c:pt idx="502">
                  <c:v>1202</c:v>
                </c:pt>
                <c:pt idx="503">
                  <c:v>1219.5</c:v>
                </c:pt>
                <c:pt idx="504">
                  <c:v>1269</c:v>
                </c:pt>
                <c:pt idx="505">
                  <c:v>1278</c:v>
                </c:pt>
                <c:pt idx="506">
                  <c:v>1309</c:v>
                </c:pt>
                <c:pt idx="507">
                  <c:v>1339</c:v>
                </c:pt>
                <c:pt idx="508">
                  <c:v>1345</c:v>
                </c:pt>
                <c:pt idx="509">
                  <c:v>1359</c:v>
                </c:pt>
                <c:pt idx="510">
                  <c:v>1364</c:v>
                </c:pt>
                <c:pt idx="511">
                  <c:v>1365</c:v>
                </c:pt>
                <c:pt idx="512">
                  <c:v>1378</c:v>
                </c:pt>
                <c:pt idx="513">
                  <c:v>1384</c:v>
                </c:pt>
                <c:pt idx="514">
                  <c:v>1406</c:v>
                </c:pt>
                <c:pt idx="515">
                  <c:v>1437</c:v>
                </c:pt>
                <c:pt idx="516">
                  <c:v>1465</c:v>
                </c:pt>
                <c:pt idx="517">
                  <c:v>1465</c:v>
                </c:pt>
                <c:pt idx="518">
                  <c:v>1490</c:v>
                </c:pt>
                <c:pt idx="519">
                  <c:v>1521</c:v>
                </c:pt>
                <c:pt idx="520">
                  <c:v>1591</c:v>
                </c:pt>
                <c:pt idx="521">
                  <c:v>1611</c:v>
                </c:pt>
                <c:pt idx="522">
                  <c:v>1638</c:v>
                </c:pt>
                <c:pt idx="523">
                  <c:v>1641</c:v>
                </c:pt>
                <c:pt idx="524">
                  <c:v>1641</c:v>
                </c:pt>
                <c:pt idx="525">
                  <c:v>1645</c:v>
                </c:pt>
                <c:pt idx="526">
                  <c:v>1653</c:v>
                </c:pt>
                <c:pt idx="527">
                  <c:v>1745</c:v>
                </c:pt>
                <c:pt idx="528">
                  <c:v>1753</c:v>
                </c:pt>
                <c:pt idx="529">
                  <c:v>1798</c:v>
                </c:pt>
                <c:pt idx="530">
                  <c:v>1823</c:v>
                </c:pt>
                <c:pt idx="531">
                  <c:v>1860</c:v>
                </c:pt>
                <c:pt idx="532">
                  <c:v>1863</c:v>
                </c:pt>
                <c:pt idx="533">
                  <c:v>1863</c:v>
                </c:pt>
                <c:pt idx="534">
                  <c:v>1882</c:v>
                </c:pt>
                <c:pt idx="535">
                  <c:v>1885</c:v>
                </c:pt>
                <c:pt idx="536">
                  <c:v>1887</c:v>
                </c:pt>
                <c:pt idx="537">
                  <c:v>1910</c:v>
                </c:pt>
                <c:pt idx="538">
                  <c:v>1913</c:v>
                </c:pt>
                <c:pt idx="539">
                  <c:v>1947</c:v>
                </c:pt>
                <c:pt idx="540">
                  <c:v>1949</c:v>
                </c:pt>
                <c:pt idx="541">
                  <c:v>1967</c:v>
                </c:pt>
                <c:pt idx="542">
                  <c:v>1972</c:v>
                </c:pt>
                <c:pt idx="543">
                  <c:v>1983</c:v>
                </c:pt>
                <c:pt idx="544">
                  <c:v>1997</c:v>
                </c:pt>
                <c:pt idx="545">
                  <c:v>2006</c:v>
                </c:pt>
                <c:pt idx="546">
                  <c:v>2014</c:v>
                </c:pt>
                <c:pt idx="547">
                  <c:v>2030</c:v>
                </c:pt>
                <c:pt idx="548">
                  <c:v>2033</c:v>
                </c:pt>
                <c:pt idx="549">
                  <c:v>2061</c:v>
                </c:pt>
                <c:pt idx="550">
                  <c:v>2067</c:v>
                </c:pt>
                <c:pt idx="551">
                  <c:v>2081</c:v>
                </c:pt>
                <c:pt idx="552">
                  <c:v>2097</c:v>
                </c:pt>
                <c:pt idx="553">
                  <c:v>2097</c:v>
                </c:pt>
                <c:pt idx="554">
                  <c:v>2100</c:v>
                </c:pt>
                <c:pt idx="555">
                  <c:v>2139</c:v>
                </c:pt>
                <c:pt idx="556">
                  <c:v>2167</c:v>
                </c:pt>
                <c:pt idx="557">
                  <c:v>2188</c:v>
                </c:pt>
                <c:pt idx="558">
                  <c:v>2190</c:v>
                </c:pt>
                <c:pt idx="559">
                  <c:v>2207</c:v>
                </c:pt>
                <c:pt idx="560">
                  <c:v>2223</c:v>
                </c:pt>
                <c:pt idx="561">
                  <c:v>2223</c:v>
                </c:pt>
                <c:pt idx="562">
                  <c:v>2268</c:v>
                </c:pt>
                <c:pt idx="563">
                  <c:v>2280</c:v>
                </c:pt>
                <c:pt idx="564">
                  <c:v>2296</c:v>
                </c:pt>
                <c:pt idx="565">
                  <c:v>2296</c:v>
                </c:pt>
                <c:pt idx="566">
                  <c:v>2296</c:v>
                </c:pt>
                <c:pt idx="567">
                  <c:v>2335</c:v>
                </c:pt>
                <c:pt idx="568">
                  <c:v>2335</c:v>
                </c:pt>
                <c:pt idx="569">
                  <c:v>2344</c:v>
                </c:pt>
                <c:pt idx="570">
                  <c:v>2349</c:v>
                </c:pt>
                <c:pt idx="571">
                  <c:v>2402</c:v>
                </c:pt>
                <c:pt idx="572">
                  <c:v>2430</c:v>
                </c:pt>
                <c:pt idx="573">
                  <c:v>2465</c:v>
                </c:pt>
                <c:pt idx="574">
                  <c:v>2497</c:v>
                </c:pt>
                <c:pt idx="575">
                  <c:v>2534</c:v>
                </c:pt>
                <c:pt idx="576">
                  <c:v>2534</c:v>
                </c:pt>
                <c:pt idx="577">
                  <c:v>2601</c:v>
                </c:pt>
                <c:pt idx="578">
                  <c:v>2601</c:v>
                </c:pt>
                <c:pt idx="579">
                  <c:v>2604</c:v>
                </c:pt>
                <c:pt idx="580">
                  <c:v>2612</c:v>
                </c:pt>
                <c:pt idx="581">
                  <c:v>2690</c:v>
                </c:pt>
                <c:pt idx="582">
                  <c:v>2750</c:v>
                </c:pt>
                <c:pt idx="583">
                  <c:v>2755</c:v>
                </c:pt>
                <c:pt idx="584">
                  <c:v>2780</c:v>
                </c:pt>
                <c:pt idx="585">
                  <c:v>2791</c:v>
                </c:pt>
                <c:pt idx="586">
                  <c:v>2823</c:v>
                </c:pt>
                <c:pt idx="587">
                  <c:v>2836</c:v>
                </c:pt>
                <c:pt idx="588">
                  <c:v>2839</c:v>
                </c:pt>
                <c:pt idx="589">
                  <c:v>2850</c:v>
                </c:pt>
                <c:pt idx="590">
                  <c:v>2859</c:v>
                </c:pt>
                <c:pt idx="591">
                  <c:v>2934</c:v>
                </c:pt>
                <c:pt idx="592">
                  <c:v>2965</c:v>
                </c:pt>
                <c:pt idx="593">
                  <c:v>2995</c:v>
                </c:pt>
                <c:pt idx="594">
                  <c:v>3015</c:v>
                </c:pt>
                <c:pt idx="595">
                  <c:v>3057</c:v>
                </c:pt>
                <c:pt idx="596">
                  <c:v>3058</c:v>
                </c:pt>
                <c:pt idx="597">
                  <c:v>3058</c:v>
                </c:pt>
                <c:pt idx="598">
                  <c:v>3069</c:v>
                </c:pt>
                <c:pt idx="599">
                  <c:v>3138</c:v>
                </c:pt>
                <c:pt idx="600">
                  <c:v>3161</c:v>
                </c:pt>
                <c:pt idx="601">
                  <c:v>3188</c:v>
                </c:pt>
                <c:pt idx="602">
                  <c:v>3240</c:v>
                </c:pt>
                <c:pt idx="603">
                  <c:v>3275</c:v>
                </c:pt>
                <c:pt idx="604">
                  <c:v>3287</c:v>
                </c:pt>
                <c:pt idx="605">
                  <c:v>3303</c:v>
                </c:pt>
                <c:pt idx="606">
                  <c:v>3303</c:v>
                </c:pt>
                <c:pt idx="607">
                  <c:v>3317</c:v>
                </c:pt>
                <c:pt idx="608">
                  <c:v>3401</c:v>
                </c:pt>
                <c:pt idx="609">
                  <c:v>3477</c:v>
                </c:pt>
                <c:pt idx="610">
                  <c:v>3483</c:v>
                </c:pt>
                <c:pt idx="611">
                  <c:v>3533</c:v>
                </c:pt>
                <c:pt idx="612">
                  <c:v>3580</c:v>
                </c:pt>
                <c:pt idx="613">
                  <c:v>3608</c:v>
                </c:pt>
                <c:pt idx="614">
                  <c:v>3756</c:v>
                </c:pt>
                <c:pt idx="615">
                  <c:v>3821</c:v>
                </c:pt>
                <c:pt idx="616">
                  <c:v>3840</c:v>
                </c:pt>
                <c:pt idx="617">
                  <c:v>3844</c:v>
                </c:pt>
                <c:pt idx="618">
                  <c:v>3883</c:v>
                </c:pt>
                <c:pt idx="619">
                  <c:v>3919</c:v>
                </c:pt>
                <c:pt idx="620">
                  <c:v>3989</c:v>
                </c:pt>
                <c:pt idx="621">
                  <c:v>4023</c:v>
                </c:pt>
                <c:pt idx="622">
                  <c:v>4059</c:v>
                </c:pt>
                <c:pt idx="623">
                  <c:v>4095</c:v>
                </c:pt>
                <c:pt idx="624">
                  <c:v>4120</c:v>
                </c:pt>
                <c:pt idx="625">
                  <c:v>4129</c:v>
                </c:pt>
                <c:pt idx="626">
                  <c:v>4179</c:v>
                </c:pt>
                <c:pt idx="627">
                  <c:v>4199</c:v>
                </c:pt>
                <c:pt idx="628">
                  <c:v>4252</c:v>
                </c:pt>
                <c:pt idx="629">
                  <c:v>4255</c:v>
                </c:pt>
                <c:pt idx="630">
                  <c:v>4261</c:v>
                </c:pt>
                <c:pt idx="631">
                  <c:v>4325</c:v>
                </c:pt>
                <c:pt idx="632">
                  <c:v>4378</c:v>
                </c:pt>
                <c:pt idx="633">
                  <c:v>4384</c:v>
                </c:pt>
                <c:pt idx="634">
                  <c:v>4400</c:v>
                </c:pt>
                <c:pt idx="635">
                  <c:v>4407</c:v>
                </c:pt>
                <c:pt idx="636">
                  <c:v>4412</c:v>
                </c:pt>
                <c:pt idx="637">
                  <c:v>4439</c:v>
                </c:pt>
                <c:pt idx="638">
                  <c:v>4470</c:v>
                </c:pt>
                <c:pt idx="639">
                  <c:v>4490</c:v>
                </c:pt>
                <c:pt idx="640">
                  <c:v>4517</c:v>
                </c:pt>
                <c:pt idx="641">
                  <c:v>4557</c:v>
                </c:pt>
                <c:pt idx="642">
                  <c:v>4585</c:v>
                </c:pt>
                <c:pt idx="643">
                  <c:v>4599</c:v>
                </c:pt>
                <c:pt idx="644">
                  <c:v>4624</c:v>
                </c:pt>
                <c:pt idx="645">
                  <c:v>4627</c:v>
                </c:pt>
                <c:pt idx="646">
                  <c:v>4632</c:v>
                </c:pt>
                <c:pt idx="647">
                  <c:v>4662</c:v>
                </c:pt>
                <c:pt idx="648">
                  <c:v>4674</c:v>
                </c:pt>
                <c:pt idx="649">
                  <c:v>4674</c:v>
                </c:pt>
                <c:pt idx="650">
                  <c:v>4692</c:v>
                </c:pt>
                <c:pt idx="651">
                  <c:v>4730</c:v>
                </c:pt>
                <c:pt idx="652">
                  <c:v>4733</c:v>
                </c:pt>
                <c:pt idx="653">
                  <c:v>4733</c:v>
                </c:pt>
                <c:pt idx="654">
                  <c:v>4750</c:v>
                </c:pt>
                <c:pt idx="655">
                  <c:v>4756</c:v>
                </c:pt>
                <c:pt idx="656">
                  <c:v>4773</c:v>
                </c:pt>
                <c:pt idx="657">
                  <c:v>4834</c:v>
                </c:pt>
                <c:pt idx="658">
                  <c:v>4870</c:v>
                </c:pt>
                <c:pt idx="659">
                  <c:v>4884</c:v>
                </c:pt>
                <c:pt idx="660">
                  <c:v>4892</c:v>
                </c:pt>
                <c:pt idx="661">
                  <c:v>4932</c:v>
                </c:pt>
                <c:pt idx="662">
                  <c:v>4938</c:v>
                </c:pt>
                <c:pt idx="663">
                  <c:v>4949</c:v>
                </c:pt>
                <c:pt idx="664">
                  <c:v>4965</c:v>
                </c:pt>
                <c:pt idx="665">
                  <c:v>4988</c:v>
                </c:pt>
                <c:pt idx="666">
                  <c:v>5007</c:v>
                </c:pt>
                <c:pt idx="667">
                  <c:v>5021</c:v>
                </c:pt>
                <c:pt idx="668">
                  <c:v>5066</c:v>
                </c:pt>
                <c:pt idx="669">
                  <c:v>5144</c:v>
                </c:pt>
                <c:pt idx="670">
                  <c:v>5144</c:v>
                </c:pt>
                <c:pt idx="671">
                  <c:v>5169</c:v>
                </c:pt>
                <c:pt idx="672">
                  <c:v>5172</c:v>
                </c:pt>
                <c:pt idx="673">
                  <c:v>5214</c:v>
                </c:pt>
                <c:pt idx="674">
                  <c:v>5214</c:v>
                </c:pt>
                <c:pt idx="675">
                  <c:v>5215</c:v>
                </c:pt>
                <c:pt idx="676">
                  <c:v>5251</c:v>
                </c:pt>
                <c:pt idx="677">
                  <c:v>5254</c:v>
                </c:pt>
                <c:pt idx="678">
                  <c:v>5284</c:v>
                </c:pt>
                <c:pt idx="679">
                  <c:v>5284</c:v>
                </c:pt>
                <c:pt idx="680">
                  <c:v>5284</c:v>
                </c:pt>
                <c:pt idx="681">
                  <c:v>5324</c:v>
                </c:pt>
                <c:pt idx="682">
                  <c:v>5345</c:v>
                </c:pt>
                <c:pt idx="683">
                  <c:v>5390</c:v>
                </c:pt>
                <c:pt idx="684">
                  <c:v>5416</c:v>
                </c:pt>
                <c:pt idx="685">
                  <c:v>5450</c:v>
                </c:pt>
                <c:pt idx="686">
                  <c:v>5458</c:v>
                </c:pt>
                <c:pt idx="687">
                  <c:v>5483</c:v>
                </c:pt>
                <c:pt idx="688">
                  <c:v>5489</c:v>
                </c:pt>
                <c:pt idx="689">
                  <c:v>5489</c:v>
                </c:pt>
                <c:pt idx="690">
                  <c:v>5489</c:v>
                </c:pt>
                <c:pt idx="691">
                  <c:v>5489</c:v>
                </c:pt>
                <c:pt idx="692">
                  <c:v>5489</c:v>
                </c:pt>
                <c:pt idx="693">
                  <c:v>5514</c:v>
                </c:pt>
                <c:pt idx="694">
                  <c:v>5517</c:v>
                </c:pt>
                <c:pt idx="695">
                  <c:v>5556</c:v>
                </c:pt>
                <c:pt idx="696">
                  <c:v>5556</c:v>
                </c:pt>
                <c:pt idx="697">
                  <c:v>5626</c:v>
                </c:pt>
                <c:pt idx="698">
                  <c:v>5664</c:v>
                </c:pt>
                <c:pt idx="699">
                  <c:v>5712</c:v>
                </c:pt>
                <c:pt idx="700">
                  <c:v>5723</c:v>
                </c:pt>
                <c:pt idx="701">
                  <c:v>5726</c:v>
                </c:pt>
                <c:pt idx="702">
                  <c:v>5825</c:v>
                </c:pt>
                <c:pt idx="703">
                  <c:v>5835</c:v>
                </c:pt>
                <c:pt idx="704">
                  <c:v>5858</c:v>
                </c:pt>
                <c:pt idx="705">
                  <c:v>5909</c:v>
                </c:pt>
                <c:pt idx="706">
                  <c:v>5909</c:v>
                </c:pt>
                <c:pt idx="707">
                  <c:v>5975</c:v>
                </c:pt>
                <c:pt idx="708">
                  <c:v>6012</c:v>
                </c:pt>
                <c:pt idx="709">
                  <c:v>6015</c:v>
                </c:pt>
                <c:pt idx="710">
                  <c:v>6015</c:v>
                </c:pt>
                <c:pt idx="711">
                  <c:v>6015</c:v>
                </c:pt>
                <c:pt idx="712">
                  <c:v>6018</c:v>
                </c:pt>
                <c:pt idx="713">
                  <c:v>6040</c:v>
                </c:pt>
                <c:pt idx="714">
                  <c:v>6062</c:v>
                </c:pt>
                <c:pt idx="715">
                  <c:v>6110</c:v>
                </c:pt>
                <c:pt idx="716">
                  <c:v>6196</c:v>
                </c:pt>
                <c:pt idx="717">
                  <c:v>6216</c:v>
                </c:pt>
                <c:pt idx="718">
                  <c:v>6275</c:v>
                </c:pt>
                <c:pt idx="719">
                  <c:v>6278</c:v>
                </c:pt>
                <c:pt idx="720">
                  <c:v>6278</c:v>
                </c:pt>
                <c:pt idx="721">
                  <c:v>6353</c:v>
                </c:pt>
                <c:pt idx="722">
                  <c:v>6398</c:v>
                </c:pt>
                <c:pt idx="723">
                  <c:v>6406</c:v>
                </c:pt>
                <c:pt idx="724">
                  <c:v>6406</c:v>
                </c:pt>
                <c:pt idx="725">
                  <c:v>6406</c:v>
                </c:pt>
                <c:pt idx="726">
                  <c:v>6406</c:v>
                </c:pt>
                <c:pt idx="727">
                  <c:v>6406</c:v>
                </c:pt>
                <c:pt idx="728">
                  <c:v>6406</c:v>
                </c:pt>
                <c:pt idx="729">
                  <c:v>6406</c:v>
                </c:pt>
                <c:pt idx="730">
                  <c:v>6406</c:v>
                </c:pt>
                <c:pt idx="731">
                  <c:v>6437</c:v>
                </c:pt>
                <c:pt idx="732">
                  <c:v>6474</c:v>
                </c:pt>
                <c:pt idx="733">
                  <c:v>6494</c:v>
                </c:pt>
                <c:pt idx="734">
                  <c:v>6505</c:v>
                </c:pt>
                <c:pt idx="735">
                  <c:v>6535</c:v>
                </c:pt>
                <c:pt idx="736">
                  <c:v>6647</c:v>
                </c:pt>
                <c:pt idx="737">
                  <c:v>6672</c:v>
                </c:pt>
                <c:pt idx="738">
                  <c:v>6672</c:v>
                </c:pt>
                <c:pt idx="739">
                  <c:v>6703</c:v>
                </c:pt>
                <c:pt idx="740">
                  <c:v>6706</c:v>
                </c:pt>
                <c:pt idx="741">
                  <c:v>6784</c:v>
                </c:pt>
                <c:pt idx="742">
                  <c:v>6785.5</c:v>
                </c:pt>
                <c:pt idx="743">
                  <c:v>6821</c:v>
                </c:pt>
                <c:pt idx="744">
                  <c:v>6829</c:v>
                </c:pt>
                <c:pt idx="745">
                  <c:v>6830.5</c:v>
                </c:pt>
                <c:pt idx="746">
                  <c:v>6832</c:v>
                </c:pt>
                <c:pt idx="747">
                  <c:v>6846</c:v>
                </c:pt>
                <c:pt idx="748">
                  <c:v>6849</c:v>
                </c:pt>
                <c:pt idx="749">
                  <c:v>6879</c:v>
                </c:pt>
                <c:pt idx="750">
                  <c:v>6901</c:v>
                </c:pt>
                <c:pt idx="751">
                  <c:v>7036</c:v>
                </c:pt>
                <c:pt idx="752">
                  <c:v>7109</c:v>
                </c:pt>
                <c:pt idx="753">
                  <c:v>7153</c:v>
                </c:pt>
                <c:pt idx="754">
                  <c:v>7153</c:v>
                </c:pt>
                <c:pt idx="755">
                  <c:v>7153</c:v>
                </c:pt>
                <c:pt idx="756">
                  <c:v>7181</c:v>
                </c:pt>
                <c:pt idx="757">
                  <c:v>7195</c:v>
                </c:pt>
                <c:pt idx="758">
                  <c:v>7201</c:v>
                </c:pt>
                <c:pt idx="759">
                  <c:v>7217</c:v>
                </c:pt>
                <c:pt idx="760">
                  <c:v>7221.5</c:v>
                </c:pt>
                <c:pt idx="761">
                  <c:v>7243.5</c:v>
                </c:pt>
                <c:pt idx="762">
                  <c:v>7299</c:v>
                </c:pt>
                <c:pt idx="763">
                  <c:v>7314</c:v>
                </c:pt>
                <c:pt idx="764">
                  <c:v>7314</c:v>
                </c:pt>
                <c:pt idx="765">
                  <c:v>7327</c:v>
                </c:pt>
                <c:pt idx="766">
                  <c:v>7334</c:v>
                </c:pt>
                <c:pt idx="767">
                  <c:v>7354</c:v>
                </c:pt>
                <c:pt idx="768">
                  <c:v>7354</c:v>
                </c:pt>
                <c:pt idx="769">
                  <c:v>7369</c:v>
                </c:pt>
                <c:pt idx="770">
                  <c:v>7397</c:v>
                </c:pt>
                <c:pt idx="771">
                  <c:v>7531</c:v>
                </c:pt>
                <c:pt idx="772">
                  <c:v>7562</c:v>
                </c:pt>
                <c:pt idx="773">
                  <c:v>7562</c:v>
                </c:pt>
                <c:pt idx="774">
                  <c:v>7562</c:v>
                </c:pt>
                <c:pt idx="775">
                  <c:v>7598</c:v>
                </c:pt>
                <c:pt idx="776">
                  <c:v>7601</c:v>
                </c:pt>
                <c:pt idx="777">
                  <c:v>7621</c:v>
                </c:pt>
                <c:pt idx="778">
                  <c:v>7623</c:v>
                </c:pt>
                <c:pt idx="779">
                  <c:v>7623</c:v>
                </c:pt>
                <c:pt idx="780">
                  <c:v>7634</c:v>
                </c:pt>
                <c:pt idx="781">
                  <c:v>7794</c:v>
                </c:pt>
                <c:pt idx="782">
                  <c:v>7864</c:v>
                </c:pt>
                <c:pt idx="783">
                  <c:v>7883</c:v>
                </c:pt>
                <c:pt idx="784">
                  <c:v>7887</c:v>
                </c:pt>
                <c:pt idx="785">
                  <c:v>7887</c:v>
                </c:pt>
                <c:pt idx="786">
                  <c:v>7892</c:v>
                </c:pt>
                <c:pt idx="787">
                  <c:v>8010</c:v>
                </c:pt>
                <c:pt idx="788">
                  <c:v>8189</c:v>
                </c:pt>
                <c:pt idx="789">
                  <c:v>8323</c:v>
                </c:pt>
                <c:pt idx="790">
                  <c:v>8659</c:v>
                </c:pt>
                <c:pt idx="791">
                  <c:v>8670</c:v>
                </c:pt>
                <c:pt idx="792">
                  <c:v>8715</c:v>
                </c:pt>
                <c:pt idx="793">
                  <c:v>8892.5</c:v>
                </c:pt>
                <c:pt idx="794">
                  <c:v>8892.5</c:v>
                </c:pt>
                <c:pt idx="795">
                  <c:v>8933</c:v>
                </c:pt>
                <c:pt idx="796">
                  <c:v>8947</c:v>
                </c:pt>
                <c:pt idx="797">
                  <c:v>8950</c:v>
                </c:pt>
                <c:pt idx="798">
                  <c:v>8950</c:v>
                </c:pt>
                <c:pt idx="799">
                  <c:v>8950</c:v>
                </c:pt>
                <c:pt idx="800">
                  <c:v>8977</c:v>
                </c:pt>
                <c:pt idx="801">
                  <c:v>8988</c:v>
                </c:pt>
                <c:pt idx="802">
                  <c:v>9151</c:v>
                </c:pt>
                <c:pt idx="803">
                  <c:v>9151</c:v>
                </c:pt>
                <c:pt idx="804">
                  <c:v>9188</c:v>
                </c:pt>
                <c:pt idx="805">
                  <c:v>9196</c:v>
                </c:pt>
                <c:pt idx="806">
                  <c:v>9204</c:v>
                </c:pt>
                <c:pt idx="807">
                  <c:v>9204</c:v>
                </c:pt>
                <c:pt idx="808">
                  <c:v>9204</c:v>
                </c:pt>
                <c:pt idx="809">
                  <c:v>9219.5</c:v>
                </c:pt>
                <c:pt idx="810">
                  <c:v>9238</c:v>
                </c:pt>
                <c:pt idx="811">
                  <c:v>9254</c:v>
                </c:pt>
                <c:pt idx="812">
                  <c:v>9371</c:v>
                </c:pt>
                <c:pt idx="813">
                  <c:v>9371</c:v>
                </c:pt>
                <c:pt idx="814">
                  <c:v>9371</c:v>
                </c:pt>
                <c:pt idx="815">
                  <c:v>9371</c:v>
                </c:pt>
                <c:pt idx="816">
                  <c:v>9371</c:v>
                </c:pt>
                <c:pt idx="817">
                  <c:v>9472</c:v>
                </c:pt>
                <c:pt idx="818">
                  <c:v>9472</c:v>
                </c:pt>
                <c:pt idx="819">
                  <c:v>9472</c:v>
                </c:pt>
                <c:pt idx="820">
                  <c:v>9514</c:v>
                </c:pt>
                <c:pt idx="821">
                  <c:v>9514</c:v>
                </c:pt>
                <c:pt idx="822">
                  <c:v>9514</c:v>
                </c:pt>
                <c:pt idx="823">
                  <c:v>9517</c:v>
                </c:pt>
                <c:pt idx="824">
                  <c:v>9651.5</c:v>
                </c:pt>
                <c:pt idx="825">
                  <c:v>9670.5</c:v>
                </c:pt>
                <c:pt idx="826">
                  <c:v>9674</c:v>
                </c:pt>
                <c:pt idx="827">
                  <c:v>9675</c:v>
                </c:pt>
                <c:pt idx="828">
                  <c:v>9727</c:v>
                </c:pt>
                <c:pt idx="829">
                  <c:v>9727</c:v>
                </c:pt>
                <c:pt idx="830">
                  <c:v>9727</c:v>
                </c:pt>
                <c:pt idx="831">
                  <c:v>9727</c:v>
                </c:pt>
                <c:pt idx="832">
                  <c:v>9772</c:v>
                </c:pt>
                <c:pt idx="833">
                  <c:v>9777</c:v>
                </c:pt>
                <c:pt idx="834">
                  <c:v>9777</c:v>
                </c:pt>
                <c:pt idx="835">
                  <c:v>9777</c:v>
                </c:pt>
                <c:pt idx="836">
                  <c:v>9777</c:v>
                </c:pt>
                <c:pt idx="837">
                  <c:v>9777</c:v>
                </c:pt>
                <c:pt idx="838">
                  <c:v>9996</c:v>
                </c:pt>
                <c:pt idx="839">
                  <c:v>9998</c:v>
                </c:pt>
                <c:pt idx="840">
                  <c:v>9998</c:v>
                </c:pt>
                <c:pt idx="841">
                  <c:v>9998</c:v>
                </c:pt>
                <c:pt idx="842">
                  <c:v>10012</c:v>
                </c:pt>
                <c:pt idx="843">
                  <c:v>10049</c:v>
                </c:pt>
                <c:pt idx="844">
                  <c:v>10049</c:v>
                </c:pt>
                <c:pt idx="845">
                  <c:v>10082</c:v>
                </c:pt>
                <c:pt idx="846">
                  <c:v>10082</c:v>
                </c:pt>
                <c:pt idx="847">
                  <c:v>10082</c:v>
                </c:pt>
                <c:pt idx="848">
                  <c:v>10216</c:v>
                </c:pt>
                <c:pt idx="849">
                  <c:v>10216</c:v>
                </c:pt>
                <c:pt idx="850">
                  <c:v>10216</c:v>
                </c:pt>
                <c:pt idx="851">
                  <c:v>10247</c:v>
                </c:pt>
                <c:pt idx="852">
                  <c:v>10344</c:v>
                </c:pt>
                <c:pt idx="853">
                  <c:v>10368</c:v>
                </c:pt>
                <c:pt idx="854">
                  <c:v>10412</c:v>
                </c:pt>
                <c:pt idx="855">
                  <c:v>10412</c:v>
                </c:pt>
                <c:pt idx="856">
                  <c:v>10490</c:v>
                </c:pt>
                <c:pt idx="857">
                  <c:v>10490</c:v>
                </c:pt>
                <c:pt idx="858">
                  <c:v>10542</c:v>
                </c:pt>
                <c:pt idx="859">
                  <c:v>10569</c:v>
                </c:pt>
                <c:pt idx="860">
                  <c:v>10816</c:v>
                </c:pt>
                <c:pt idx="861">
                  <c:v>10824</c:v>
                </c:pt>
                <c:pt idx="862">
                  <c:v>10824</c:v>
                </c:pt>
                <c:pt idx="863">
                  <c:v>10824</c:v>
                </c:pt>
                <c:pt idx="864">
                  <c:v>11029</c:v>
                </c:pt>
                <c:pt idx="865">
                  <c:v>11213</c:v>
                </c:pt>
                <c:pt idx="866">
                  <c:v>11339</c:v>
                </c:pt>
                <c:pt idx="867">
                  <c:v>11378</c:v>
                </c:pt>
                <c:pt idx="868">
                  <c:v>11406</c:v>
                </c:pt>
                <c:pt idx="869">
                  <c:v>11610</c:v>
                </c:pt>
                <c:pt idx="870">
                  <c:v>11641</c:v>
                </c:pt>
                <c:pt idx="871">
                  <c:v>11856</c:v>
                </c:pt>
                <c:pt idx="872">
                  <c:v>11906</c:v>
                </c:pt>
                <c:pt idx="873">
                  <c:v>11910</c:v>
                </c:pt>
                <c:pt idx="874">
                  <c:v>11960</c:v>
                </c:pt>
                <c:pt idx="875">
                  <c:v>12130</c:v>
                </c:pt>
                <c:pt idx="876">
                  <c:v>12195</c:v>
                </c:pt>
                <c:pt idx="877">
                  <c:v>12223</c:v>
                </c:pt>
                <c:pt idx="878">
                  <c:v>12223</c:v>
                </c:pt>
                <c:pt idx="879">
                  <c:v>12262</c:v>
                </c:pt>
                <c:pt idx="880">
                  <c:v>12282.5</c:v>
                </c:pt>
                <c:pt idx="881">
                  <c:v>12436</c:v>
                </c:pt>
                <c:pt idx="882">
                  <c:v>12572</c:v>
                </c:pt>
              </c:numCache>
            </c:numRef>
          </c:xVal>
          <c:yVal>
            <c:numRef>
              <c:f>'Active 1'!$AD$21:$AD$1975</c:f>
              <c:numCache>
                <c:formatCode>General</c:formatCode>
                <c:ptCount val="1955"/>
                <c:pt idx="0">
                  <c:v>-1.4937942655495293E-2</c:v>
                </c:pt>
                <c:pt idx="1">
                  <c:v>4.65408523398117E-4</c:v>
                </c:pt>
                <c:pt idx="2">
                  <c:v>-1.9720056867718813E-3</c:v>
                </c:pt>
                <c:pt idx="3">
                  <c:v>2.557567949089283E-2</c:v>
                </c:pt>
                <c:pt idx="4">
                  <c:v>1.4068029673150031E-2</c:v>
                </c:pt>
                <c:pt idx="5">
                  <c:v>3.9504383399082438E-2</c:v>
                </c:pt>
                <c:pt idx="6">
                  <c:v>4.5439379588251005E-3</c:v>
                </c:pt>
                <c:pt idx="7">
                  <c:v>9.4130233642218952E-3</c:v>
                </c:pt>
                <c:pt idx="8">
                  <c:v>3.9571414397866364E-2</c:v>
                </c:pt>
                <c:pt idx="9">
                  <c:v>6.7728509029320039E-3</c:v>
                </c:pt>
                <c:pt idx="10">
                  <c:v>3.3350992417956589E-2</c:v>
                </c:pt>
                <c:pt idx="11">
                  <c:v>4.212276083095233E-3</c:v>
                </c:pt>
                <c:pt idx="12">
                  <c:v>7.5733908253503221E-3</c:v>
                </c:pt>
                <c:pt idx="13">
                  <c:v>9.8994165031567466E-3</c:v>
                </c:pt>
                <c:pt idx="14">
                  <c:v>1.2899416501948938E-2</c:v>
                </c:pt>
                <c:pt idx="15">
                  <c:v>-2.2085850711020219E-2</c:v>
                </c:pt>
                <c:pt idx="16">
                  <c:v>1.5362082778102873E-2</c:v>
                </c:pt>
                <c:pt idx="17">
                  <c:v>1.1089285020440869E-2</c:v>
                </c:pt>
                <c:pt idx="18">
                  <c:v>5.5566582872545733E-3</c:v>
                </c:pt>
                <c:pt idx="19">
                  <c:v>1.0281462856468089E-2</c:v>
                </c:pt>
                <c:pt idx="20">
                  <c:v>1.2996598982697213E-2</c:v>
                </c:pt>
                <c:pt idx="21">
                  <c:v>1.0425613122720626E-2</c:v>
                </c:pt>
                <c:pt idx="22">
                  <c:v>1.3283086317534838E-2</c:v>
                </c:pt>
                <c:pt idx="23">
                  <c:v>6.8545767535271723E-3</c:v>
                </c:pt>
                <c:pt idx="24">
                  <c:v>1.1854576752726817E-2</c:v>
                </c:pt>
                <c:pt idx="25">
                  <c:v>1.1854576752726817E-2</c:v>
                </c:pt>
                <c:pt idx="26">
                  <c:v>8.7120079420161672E-3</c:v>
                </c:pt>
                <c:pt idx="27">
                  <c:v>1.0712007942423621E-2</c:v>
                </c:pt>
                <c:pt idx="28">
                  <c:v>1.2712007942831074E-2</c:v>
                </c:pt>
                <c:pt idx="29">
                  <c:v>1.2140879268482119E-2</c:v>
                </c:pt>
                <c:pt idx="30">
                  <c:v>1.0998471478637889E-2</c:v>
                </c:pt>
                <c:pt idx="31">
                  <c:v>1.2998641265424327E-2</c:v>
                </c:pt>
                <c:pt idx="32">
                  <c:v>3.4273247504371038E-3</c:v>
                </c:pt>
                <c:pt idx="33">
                  <c:v>1.0140700015567862E-2</c:v>
                </c:pt>
                <c:pt idx="34">
                  <c:v>9.5689441013723925E-3</c:v>
                </c:pt>
                <c:pt idx="35">
                  <c:v>-1.5860139585431157E-2</c:v>
                </c:pt>
                <c:pt idx="36">
                  <c:v>-5.8612437519554236E-3</c:v>
                </c:pt>
                <c:pt idx="37">
                  <c:v>3.8527710722294911E-3</c:v>
                </c:pt>
                <c:pt idx="38">
                  <c:v>5.1357599190498121E-3</c:v>
                </c:pt>
                <c:pt idx="39">
                  <c:v>8.2783630628060559E-3</c:v>
                </c:pt>
                <c:pt idx="40">
                  <c:v>1.1849662642451526E-2</c:v>
                </c:pt>
                <c:pt idx="41">
                  <c:v>1.0563553427292927E-2</c:v>
                </c:pt>
                <c:pt idx="42">
                  <c:v>1.3989187918519719E-2</c:v>
                </c:pt>
                <c:pt idx="43">
                  <c:v>6.2113764240240288E-3</c:v>
                </c:pt>
                <c:pt idx="44">
                  <c:v>3.4922891854187593E-3</c:v>
                </c:pt>
                <c:pt idx="45">
                  <c:v>4.4859677568084982E-3</c:v>
                </c:pt>
                <c:pt idx="46">
                  <c:v>3.766550689187298E-3</c:v>
                </c:pt>
                <c:pt idx="47">
                  <c:v>3.046989546488646E-3</c:v>
                </c:pt>
                <c:pt idx="48">
                  <c:v>9.1783534952641979E-3</c:v>
                </c:pt>
                <c:pt idx="49">
                  <c:v>5.4583510620525647E-3</c:v>
                </c:pt>
                <c:pt idx="50">
                  <c:v>-6.116255386860045E-3</c:v>
                </c:pt>
                <c:pt idx="51">
                  <c:v>-1.6985795614546037E-3</c:v>
                </c:pt>
                <c:pt idx="52">
                  <c:v>-1.4271350693716017E-3</c:v>
                </c:pt>
                <c:pt idx="53">
                  <c:v>-7.2296205762997778E-4</c:v>
                </c:pt>
                <c:pt idx="54">
                  <c:v>1.6888734938960565E-3</c:v>
                </c:pt>
                <c:pt idx="55">
                  <c:v>-7.7771026753048478E-4</c:v>
                </c:pt>
                <c:pt idx="56">
                  <c:v>3.4370179959594682E-4</c:v>
                </c:pt>
                <c:pt idx="57">
                  <c:v>1.3010689375527809E-3</c:v>
                </c:pt>
                <c:pt idx="58">
                  <c:v>4.8197114672090674E-3</c:v>
                </c:pt>
                <c:pt idx="59">
                  <c:v>9.4311596784284191E-4</c:v>
                </c:pt>
                <c:pt idx="60">
                  <c:v>-1.0451956659531109E-3</c:v>
                </c:pt>
                <c:pt idx="61">
                  <c:v>7.2059166187120882E-3</c:v>
                </c:pt>
                <c:pt idx="62">
                  <c:v>-2.0825232900193169E-3</c:v>
                </c:pt>
                <c:pt idx="63">
                  <c:v>4.8159263211351722E-4</c:v>
                </c:pt>
                <c:pt idx="64">
                  <c:v>-3.8385379765338429E-4</c:v>
                </c:pt>
                <c:pt idx="65">
                  <c:v>2.4686409165530429E-3</c:v>
                </c:pt>
                <c:pt idx="66">
                  <c:v>-8.4644694407368104E-4</c:v>
                </c:pt>
                <c:pt idx="67">
                  <c:v>1.8649457221798088E-3</c:v>
                </c:pt>
                <c:pt idx="68">
                  <c:v>-6.6131377109910142E-3</c:v>
                </c:pt>
                <c:pt idx="69">
                  <c:v>-2.6131377101761069E-3</c:v>
                </c:pt>
                <c:pt idx="70">
                  <c:v>-3.3386407705529586E-3</c:v>
                </c:pt>
                <c:pt idx="71">
                  <c:v>5.358081367090789E-3</c:v>
                </c:pt>
                <c:pt idx="72">
                  <c:v>-3.9307609429855908E-3</c:v>
                </c:pt>
                <c:pt idx="73">
                  <c:v>-5.6565890572661398E-3</c:v>
                </c:pt>
                <c:pt idx="74">
                  <c:v>-5.6565890572661398E-3</c:v>
                </c:pt>
                <c:pt idx="75">
                  <c:v>-1.1085875024960043E-3</c:v>
                </c:pt>
                <c:pt idx="76">
                  <c:v>2.9829383717940722E-4</c:v>
                </c:pt>
                <c:pt idx="77">
                  <c:v>-1.1545646081567301E-3</c:v>
                </c:pt>
                <c:pt idx="78">
                  <c:v>-3.2021597543987965E-3</c:v>
                </c:pt>
                <c:pt idx="79">
                  <c:v>-1.3805179045439375E-3</c:v>
                </c:pt>
                <c:pt idx="80">
                  <c:v>-1.6406291291330838E-3</c:v>
                </c:pt>
                <c:pt idx="81">
                  <c:v>1.1532605783746985E-3</c:v>
                </c:pt>
                <c:pt idx="82">
                  <c:v>-9.5743572645362665E-3</c:v>
                </c:pt>
                <c:pt idx="83">
                  <c:v>-2.1702951900171644E-3</c:v>
                </c:pt>
                <c:pt idx="84">
                  <c:v>-7.4597156701697032E-3</c:v>
                </c:pt>
                <c:pt idx="85">
                  <c:v>-4.4771133891000486E-3</c:v>
                </c:pt>
                <c:pt idx="86">
                  <c:v>5.3737753637939922E-3</c:v>
                </c:pt>
                <c:pt idx="87">
                  <c:v>-5.915701614456273E-3</c:v>
                </c:pt>
                <c:pt idx="88">
                  <c:v>-2.3333619122971258E-3</c:v>
                </c:pt>
                <c:pt idx="89">
                  <c:v>-5.0825665073982035E-3</c:v>
                </c:pt>
                <c:pt idx="90">
                  <c:v>-5.3720993852228519E-3</c:v>
                </c:pt>
                <c:pt idx="91">
                  <c:v>-2.9511878601396827E-3</c:v>
                </c:pt>
                <c:pt idx="92">
                  <c:v>-2.500451345165966E-3</c:v>
                </c:pt>
                <c:pt idx="93">
                  <c:v>-5.5303065557506179E-3</c:v>
                </c:pt>
                <c:pt idx="94">
                  <c:v>-5.6795951559062835E-3</c:v>
                </c:pt>
                <c:pt idx="95">
                  <c:v>-7.8289046301812312E-3</c:v>
                </c:pt>
                <c:pt idx="96">
                  <c:v>-5.2301783458635551E-3</c:v>
                </c:pt>
                <c:pt idx="97">
                  <c:v>-4.4282083983656628E-3</c:v>
                </c:pt>
                <c:pt idx="98">
                  <c:v>-5.2881429402328872E-3</c:v>
                </c:pt>
                <c:pt idx="99">
                  <c:v>-5.1578869783732301E-3</c:v>
                </c:pt>
                <c:pt idx="100">
                  <c:v>-6.3077719959510267E-3</c:v>
                </c:pt>
                <c:pt idx="101">
                  <c:v>-7.8876595918097522E-3</c:v>
                </c:pt>
                <c:pt idx="102">
                  <c:v>-7.3275529799779054E-3</c:v>
                </c:pt>
                <c:pt idx="103">
                  <c:v>-1.0907505349874863E-2</c:v>
                </c:pt>
                <c:pt idx="104">
                  <c:v>-4.6374896874623109E-3</c:v>
                </c:pt>
                <c:pt idx="105">
                  <c:v>-4.6982741810090087E-3</c:v>
                </c:pt>
                <c:pt idx="106">
                  <c:v>-9.2991120318053205E-3</c:v>
                </c:pt>
                <c:pt idx="107">
                  <c:v>-6.8794210867649738E-3</c:v>
                </c:pt>
                <c:pt idx="108">
                  <c:v>-4.0296988665271816E-3</c:v>
                </c:pt>
                <c:pt idx="109">
                  <c:v>-6.4701814394978463E-3</c:v>
                </c:pt>
                <c:pt idx="110">
                  <c:v>-6.4701814394978463E-3</c:v>
                </c:pt>
                <c:pt idx="111">
                  <c:v>-6.3407801961682733E-3</c:v>
                </c:pt>
                <c:pt idx="112">
                  <c:v>-5.9317489240651791E-3</c:v>
                </c:pt>
                <c:pt idx="113">
                  <c:v>-7.361828503990149E-3</c:v>
                </c:pt>
                <c:pt idx="114">
                  <c:v>-6.6732913775884931E-3</c:v>
                </c:pt>
                <c:pt idx="115">
                  <c:v>-4.2538570827435687E-3</c:v>
                </c:pt>
                <c:pt idx="116">
                  <c:v>-6.6946512178540224E-3</c:v>
                </c:pt>
                <c:pt idx="117">
                  <c:v>-5.178783320442977E-3</c:v>
                </c:pt>
                <c:pt idx="118">
                  <c:v>-6.0939680445293506E-3</c:v>
                </c:pt>
                <c:pt idx="119">
                  <c:v>-7.3844294906969324E-3</c:v>
                </c:pt>
                <c:pt idx="120">
                  <c:v>-6.2447405151817431E-3</c:v>
                </c:pt>
                <c:pt idx="121">
                  <c:v>-7.5352121357505145E-3</c:v>
                </c:pt>
                <c:pt idx="122">
                  <c:v>-9.5574933892633371E-3</c:v>
                </c:pt>
                <c:pt idx="123">
                  <c:v>-8.3802129193710564E-3</c:v>
                </c:pt>
                <c:pt idx="124">
                  <c:v>-5.5543517292101496E-3</c:v>
                </c:pt>
                <c:pt idx="125">
                  <c:v>-7.9909451160792427E-3</c:v>
                </c:pt>
                <c:pt idx="126">
                  <c:v>-1.2512207477934877E-2</c:v>
                </c:pt>
                <c:pt idx="127">
                  <c:v>-8.5122074771199693E-3</c:v>
                </c:pt>
                <c:pt idx="128">
                  <c:v>-1.2326063667588767E-2</c:v>
                </c:pt>
                <c:pt idx="129">
                  <c:v>-1.1087770227111202E-2</c:v>
                </c:pt>
                <c:pt idx="130">
                  <c:v>-8.8230107958723256E-3</c:v>
                </c:pt>
                <c:pt idx="131">
                  <c:v>-1.0622511398662299E-2</c:v>
                </c:pt>
                <c:pt idx="132">
                  <c:v>-7.7751594782679984E-3</c:v>
                </c:pt>
                <c:pt idx="133">
                  <c:v>-1.2457992654076988E-2</c:v>
                </c:pt>
                <c:pt idx="134">
                  <c:v>-1.4219279524090307E-2</c:v>
                </c:pt>
                <c:pt idx="135">
                  <c:v>-1.3511296632691336E-2</c:v>
                </c:pt>
                <c:pt idx="136">
                  <c:v>-1.1034623269333202E-2</c:v>
                </c:pt>
                <c:pt idx="137">
                  <c:v>-1.395696972256405E-2</c:v>
                </c:pt>
                <c:pt idx="138">
                  <c:v>-1.2937479522611456E-2</c:v>
                </c:pt>
                <c:pt idx="139">
                  <c:v>-8.0725769768056344E-3</c:v>
                </c:pt>
                <c:pt idx="140">
                  <c:v>-8.3642095668446798E-3</c:v>
                </c:pt>
                <c:pt idx="141">
                  <c:v>-7.6265371461546119E-3</c:v>
                </c:pt>
                <c:pt idx="142">
                  <c:v>-8.4636385675966735E-3</c:v>
                </c:pt>
                <c:pt idx="143">
                  <c:v>-8.7543133301859824E-3</c:v>
                </c:pt>
                <c:pt idx="144">
                  <c:v>-8.7773674834119991E-3</c:v>
                </c:pt>
                <c:pt idx="145">
                  <c:v>-1.0219042106121318E-2</c:v>
                </c:pt>
                <c:pt idx="146">
                  <c:v>-9.5096567471485635E-3</c:v>
                </c:pt>
                <c:pt idx="147">
                  <c:v>-1.0923203494899267E-2</c:v>
                </c:pt>
                <c:pt idx="148">
                  <c:v>-9.6497839306764616E-3</c:v>
                </c:pt>
                <c:pt idx="149">
                  <c:v>-5.7078486269069306E-3</c:v>
                </c:pt>
                <c:pt idx="150">
                  <c:v>-2.20163103677401E-3</c:v>
                </c:pt>
                <c:pt idx="151">
                  <c:v>-1.7496035922819342E-3</c:v>
                </c:pt>
                <c:pt idx="152">
                  <c:v>4.2208661468387532E-4</c:v>
                </c:pt>
                <c:pt idx="153">
                  <c:v>2.2188223237724902E-4</c:v>
                </c:pt>
                <c:pt idx="154">
                  <c:v>1.0327683741792743E-3</c:v>
                </c:pt>
                <c:pt idx="155">
                  <c:v>-4.2483331381592826E-3</c:v>
                </c:pt>
                <c:pt idx="156">
                  <c:v>-1.8931360739858835E-3</c:v>
                </c:pt>
                <c:pt idx="157">
                  <c:v>-6.8754439221278205E-3</c:v>
                </c:pt>
                <c:pt idx="158">
                  <c:v>-8.4365547536938909E-3</c:v>
                </c:pt>
                <c:pt idx="159">
                  <c:v>-9.2960034111712747E-3</c:v>
                </c:pt>
                <c:pt idx="160">
                  <c:v>-8.6859995880370425E-3</c:v>
                </c:pt>
                <c:pt idx="161">
                  <c:v>-1.2886415178801736E-2</c:v>
                </c:pt>
                <c:pt idx="162">
                  <c:v>-1.3759618268293416E-2</c:v>
                </c:pt>
                <c:pt idx="163">
                  <c:v>-1.4353603208926563E-3</c:v>
                </c:pt>
                <c:pt idx="164">
                  <c:v>-2.6537866449530684E-3</c:v>
                </c:pt>
                <c:pt idx="165">
                  <c:v>-3.7008807094902896E-4</c:v>
                </c:pt>
                <c:pt idx="166">
                  <c:v>-8.0668486963933472E-4</c:v>
                </c:pt>
                <c:pt idx="167">
                  <c:v>-2.7363809073560619E-4</c:v>
                </c:pt>
                <c:pt idx="168">
                  <c:v>-1.4918690628374642E-3</c:v>
                </c:pt>
                <c:pt idx="169">
                  <c:v>-1.5222288060229294E-3</c:v>
                </c:pt>
                <c:pt idx="170">
                  <c:v>-2.07087056801461E-4</c:v>
                </c:pt>
                <c:pt idx="171">
                  <c:v>-2.6131409141779138E-3</c:v>
                </c:pt>
                <c:pt idx="172">
                  <c:v>4.8446210848114429E-3</c:v>
                </c:pt>
                <c:pt idx="173">
                  <c:v>7.3963934682798466E-3</c:v>
                </c:pt>
                <c:pt idx="174">
                  <c:v>8.7072995745319515E-3</c:v>
                </c:pt>
                <c:pt idx="175">
                  <c:v>8.2454420109355081E-3</c:v>
                </c:pt>
                <c:pt idx="176">
                  <c:v>1.0446978582735647E-2</c:v>
                </c:pt>
                <c:pt idx="177">
                  <c:v>1.0215281350390681E-2</c:v>
                </c:pt>
                <c:pt idx="178">
                  <c:v>6.6043812043771466E-3</c:v>
                </c:pt>
                <c:pt idx="179">
                  <c:v>-7.0174549444952661E-4</c:v>
                </c:pt>
                <c:pt idx="180">
                  <c:v>-7.2994312941127015E-4</c:v>
                </c:pt>
                <c:pt idx="181">
                  <c:v>-1.9175109183664635E-3</c:v>
                </c:pt>
                <c:pt idx="182">
                  <c:v>-4.3216271749649815E-3</c:v>
                </c:pt>
                <c:pt idx="183">
                  <c:v>-3.6357526520323924E-3</c:v>
                </c:pt>
                <c:pt idx="184">
                  <c:v>-3.9266566528615293E-3</c:v>
                </c:pt>
                <c:pt idx="185">
                  <c:v>-2.6862282942038546E-3</c:v>
                </c:pt>
                <c:pt idx="186">
                  <c:v>-4.7704121916068293E-3</c:v>
                </c:pt>
                <c:pt idx="187">
                  <c:v>-3.2790966487653422E-3</c:v>
                </c:pt>
                <c:pt idx="188">
                  <c:v>-4.1573994970211386E-3</c:v>
                </c:pt>
                <c:pt idx="189">
                  <c:v>-6.9969406272396006E-3</c:v>
                </c:pt>
                <c:pt idx="190">
                  <c:v>-2.959005883002172E-3</c:v>
                </c:pt>
                <c:pt idx="191">
                  <c:v>-2.9073513527421435E-3</c:v>
                </c:pt>
                <c:pt idx="192">
                  <c:v>-9.4261302437086136E-4</c:v>
                </c:pt>
                <c:pt idx="193">
                  <c:v>-2.0826053002181433E-3</c:v>
                </c:pt>
                <c:pt idx="194">
                  <c:v>-8.5188223791678175E-4</c:v>
                </c:pt>
                <c:pt idx="195">
                  <c:v>6.0442828454087411E-3</c:v>
                </c:pt>
                <c:pt idx="196">
                  <c:v>2.1715879349237521E-3</c:v>
                </c:pt>
                <c:pt idx="197">
                  <c:v>4.0101383896571641E-3</c:v>
                </c:pt>
                <c:pt idx="198">
                  <c:v>6.4704806254523572E-3</c:v>
                </c:pt>
                <c:pt idx="199">
                  <c:v>8.3481561382136443E-3</c:v>
                </c:pt>
                <c:pt idx="200">
                  <c:v>3.8494358183424754E-3</c:v>
                </c:pt>
                <c:pt idx="201">
                  <c:v>-8.5943655175710343E-5</c:v>
                </c:pt>
                <c:pt idx="202">
                  <c:v>2.4765164981505605E-3</c:v>
                </c:pt>
                <c:pt idx="203">
                  <c:v>3.8500402245128518E-3</c:v>
                </c:pt>
                <c:pt idx="204">
                  <c:v>4.9127541521351153E-3</c:v>
                </c:pt>
                <c:pt idx="205">
                  <c:v>3.7792920851428824E-3</c:v>
                </c:pt>
                <c:pt idx="206">
                  <c:v>7.9681568892261273E-3</c:v>
                </c:pt>
                <c:pt idx="207">
                  <c:v>5.4329032112717945E-3</c:v>
                </c:pt>
                <c:pt idx="208">
                  <c:v>1.2190217391926383E-3</c:v>
                </c:pt>
                <c:pt idx="209">
                  <c:v>1.7190217338375335E-3</c:v>
                </c:pt>
                <c:pt idx="210">
                  <c:v>-9.689631577444735E-5</c:v>
                </c:pt>
                <c:pt idx="211">
                  <c:v>4.0310368614640546E-4</c:v>
                </c:pt>
                <c:pt idx="212">
                  <c:v>2.5618731526744071E-3</c:v>
                </c:pt>
                <c:pt idx="213">
                  <c:v>4.2618731533845405E-3</c:v>
                </c:pt>
                <c:pt idx="214">
                  <c:v>-5.4164597931408154E-5</c:v>
                </c:pt>
                <c:pt idx="215">
                  <c:v>2.5458354018706858E-3</c:v>
                </c:pt>
                <c:pt idx="216">
                  <c:v>2.5297766109748931E-3</c:v>
                </c:pt>
                <c:pt idx="217">
                  <c:v>2.5523923985041191E-3</c:v>
                </c:pt>
                <c:pt idx="218">
                  <c:v>3.7523923972933998E-3</c:v>
                </c:pt>
                <c:pt idx="219">
                  <c:v>5.3266124955601707E-3</c:v>
                </c:pt>
                <c:pt idx="220">
                  <c:v>5.926612494954811E-3</c:v>
                </c:pt>
                <c:pt idx="221">
                  <c:v>-1.3381955345535129E-3</c:v>
                </c:pt>
                <c:pt idx="222">
                  <c:v>5.8771614146202467E-4</c:v>
                </c:pt>
                <c:pt idx="223">
                  <c:v>3.6663077700476027E-3</c:v>
                </c:pt>
                <c:pt idx="224">
                  <c:v>3.6663077700476027E-3</c:v>
                </c:pt>
                <c:pt idx="225">
                  <c:v>4.7663077640871382E-3</c:v>
                </c:pt>
                <c:pt idx="226">
                  <c:v>6.4575596493468557E-4</c:v>
                </c:pt>
                <c:pt idx="227">
                  <c:v>4.6457559657495928E-3</c:v>
                </c:pt>
                <c:pt idx="228">
                  <c:v>2.1220681014321313E-3</c:v>
                </c:pt>
                <c:pt idx="229">
                  <c:v>1.7883014484352672E-3</c:v>
                </c:pt>
                <c:pt idx="230">
                  <c:v>2.7883014450010152E-3</c:v>
                </c:pt>
                <c:pt idx="231">
                  <c:v>3.2851689571123527E-3</c:v>
                </c:pt>
                <c:pt idx="232">
                  <c:v>3.2851689571123527E-3</c:v>
                </c:pt>
                <c:pt idx="233">
                  <c:v>5.2851689575198063E-3</c:v>
                </c:pt>
                <c:pt idx="234">
                  <c:v>1.4553326182454307E-3</c:v>
                </c:pt>
                <c:pt idx="235">
                  <c:v>5.455332619060338E-3</c:v>
                </c:pt>
                <c:pt idx="236">
                  <c:v>3.758313504252167E-3</c:v>
                </c:pt>
                <c:pt idx="237">
                  <c:v>7.7583134977911167E-3</c:v>
                </c:pt>
                <c:pt idx="238">
                  <c:v>5.629687439924605E-3</c:v>
                </c:pt>
                <c:pt idx="239">
                  <c:v>1.8062326727993488E-3</c:v>
                </c:pt>
                <c:pt idx="240">
                  <c:v>2.8062326766410545E-3</c:v>
                </c:pt>
                <c:pt idx="241">
                  <c:v>3.8062326732068025E-3</c:v>
                </c:pt>
                <c:pt idx="242">
                  <c:v>2.9569820266589428E-3</c:v>
                </c:pt>
                <c:pt idx="243">
                  <c:v>-4.4735843903173644E-4</c:v>
                </c:pt>
                <c:pt idx="244">
                  <c:v>5.6643714700117531E-3</c:v>
                </c:pt>
                <c:pt idx="245">
                  <c:v>6.2338501052866743E-3</c:v>
                </c:pt>
                <c:pt idx="246">
                  <c:v>8.7277987643726018E-4</c:v>
                </c:pt>
                <c:pt idx="247">
                  <c:v>8.77833845985386E-3</c:v>
                </c:pt>
                <c:pt idx="248">
                  <c:v>3.7255904877144599E-3</c:v>
                </c:pt>
                <c:pt idx="249">
                  <c:v>3.6514791985500228E-3</c:v>
                </c:pt>
                <c:pt idx="250">
                  <c:v>8.2093381573795504E-3</c:v>
                </c:pt>
                <c:pt idx="251">
                  <c:v>-6.7494711858256951E-4</c:v>
                </c:pt>
                <c:pt idx="252">
                  <c:v>9.3457164847044888E-3</c:v>
                </c:pt>
                <c:pt idx="253">
                  <c:v>1.1019251902042386E-2</c:v>
                </c:pt>
                <c:pt idx="254">
                  <c:v>4.8690532427888539E-2</c:v>
                </c:pt>
                <c:pt idx="255">
                  <c:v>-3.1915435783388402E-3</c:v>
                </c:pt>
                <c:pt idx="256">
                  <c:v>8.1554669548275088E-3</c:v>
                </c:pt>
                <c:pt idx="257">
                  <c:v>4.2711286853477706E-3</c:v>
                </c:pt>
                <c:pt idx="258">
                  <c:v>4.2915543834592049E-3</c:v>
                </c:pt>
                <c:pt idx="259">
                  <c:v>-3.8187311032208682E-3</c:v>
                </c:pt>
                <c:pt idx="260">
                  <c:v>5.0096716519952775E-3</c:v>
                </c:pt>
                <c:pt idx="261">
                  <c:v>3.7609535251162188E-3</c:v>
                </c:pt>
                <c:pt idx="262">
                  <c:v>-8.123637359773235E-3</c:v>
                </c:pt>
                <c:pt idx="263">
                  <c:v>5.5107140005005439E-3</c:v>
                </c:pt>
                <c:pt idx="264">
                  <c:v>-1.4330239674200523E-4</c:v>
                </c:pt>
                <c:pt idx="265">
                  <c:v>6.8566976083220613E-3</c:v>
                </c:pt>
                <c:pt idx="266">
                  <c:v>4.125002818804499E-3</c:v>
                </c:pt>
                <c:pt idx="267">
                  <c:v>2.7979170142030801E-3</c:v>
                </c:pt>
                <c:pt idx="268">
                  <c:v>1.7199788669808244E-3</c:v>
                </c:pt>
                <c:pt idx="269">
                  <c:v>1.7199788669808244E-3</c:v>
                </c:pt>
                <c:pt idx="270">
                  <c:v>1.719978874256782E-3</c:v>
                </c:pt>
                <c:pt idx="271">
                  <c:v>2.4113633742261498E-3</c:v>
                </c:pt>
                <c:pt idx="272">
                  <c:v>3.2178043489966071E-3</c:v>
                </c:pt>
                <c:pt idx="273">
                  <c:v>3.3299494327249102E-4</c:v>
                </c:pt>
                <c:pt idx="274">
                  <c:v>1.8905888069238874E-3</c:v>
                </c:pt>
                <c:pt idx="275">
                  <c:v>2.5633647239970275E-3</c:v>
                </c:pt>
                <c:pt idx="276">
                  <c:v>6.9680337492256106E-4</c:v>
                </c:pt>
                <c:pt idx="277">
                  <c:v>2.4846922152088613E-3</c:v>
                </c:pt>
                <c:pt idx="278">
                  <c:v>4.4449032895641345E-2</c:v>
                </c:pt>
                <c:pt idx="279">
                  <c:v>2.495054599100828E-3</c:v>
                </c:pt>
                <c:pt idx="280">
                  <c:v>2.495054599100828E-3</c:v>
                </c:pt>
                <c:pt idx="281">
                  <c:v>2.4950546063767856E-3</c:v>
                </c:pt>
                <c:pt idx="282">
                  <c:v>1.34038526045345E-3</c:v>
                </c:pt>
                <c:pt idx="283">
                  <c:v>1.1340385262490718E-2</c:v>
                </c:pt>
                <c:pt idx="284">
                  <c:v>1.2687059952123936E-5</c:v>
                </c:pt>
                <c:pt idx="285">
                  <c:v>-8.8724494647833205E-3</c:v>
                </c:pt>
                <c:pt idx="286">
                  <c:v>-2.9369505691774767E-3</c:v>
                </c:pt>
                <c:pt idx="287">
                  <c:v>3.5553944500593473E-3</c:v>
                </c:pt>
                <c:pt idx="288">
                  <c:v>2.2755078613174995E-4</c:v>
                </c:pt>
                <c:pt idx="289">
                  <c:v>-1.985539074720731E-3</c:v>
                </c:pt>
                <c:pt idx="290">
                  <c:v>-5.2483666748166305E-3</c:v>
                </c:pt>
                <c:pt idx="291">
                  <c:v>3.0663256435621844E-3</c:v>
                </c:pt>
                <c:pt idx="292">
                  <c:v>-1.5763294530685285E-3</c:v>
                </c:pt>
                <c:pt idx="293">
                  <c:v>3.4397371989782488E-3</c:v>
                </c:pt>
                <c:pt idx="294">
                  <c:v>-1.6429769494836072E-3</c:v>
                </c:pt>
                <c:pt idx="295">
                  <c:v>-1.2971009390814102E-2</c:v>
                </c:pt>
                <c:pt idx="296">
                  <c:v>-6.971009389591741E-3</c:v>
                </c:pt>
                <c:pt idx="297">
                  <c:v>-6.971009389591741E-3</c:v>
                </c:pt>
                <c:pt idx="298">
                  <c:v>-3.9710093926185394E-3</c:v>
                </c:pt>
                <c:pt idx="299">
                  <c:v>2.6493180662958971E-3</c:v>
                </c:pt>
                <c:pt idx="300">
                  <c:v>2.2531537040829733E-3</c:v>
                </c:pt>
                <c:pt idx="301">
                  <c:v>9.717715255947508E-3</c:v>
                </c:pt>
                <c:pt idx="302">
                  <c:v>3.3893349414676477E-3</c:v>
                </c:pt>
                <c:pt idx="303">
                  <c:v>-2.6744632098659599E-4</c:v>
                </c:pt>
                <c:pt idx="304">
                  <c:v>-1.0092115945621385E-3</c:v>
                </c:pt>
                <c:pt idx="305">
                  <c:v>-1.0092115945621385E-3</c:v>
                </c:pt>
                <c:pt idx="306">
                  <c:v>9.9078840584531508E-4</c:v>
                </c:pt>
                <c:pt idx="307">
                  <c:v>1.9907884024110631E-3</c:v>
                </c:pt>
                <c:pt idx="308">
                  <c:v>6.6233752938243268E-4</c:v>
                </c:pt>
                <c:pt idx="309">
                  <c:v>-2.8802311849602039E-3</c:v>
                </c:pt>
                <c:pt idx="310">
                  <c:v>-8.8023118455275023E-4</c:v>
                </c:pt>
                <c:pt idx="311">
                  <c:v>-8.8023118455275023E-4</c:v>
                </c:pt>
                <c:pt idx="312">
                  <c:v>1.7204023316952921E-3</c:v>
                </c:pt>
                <c:pt idx="313">
                  <c:v>5.6332266073588766E-4</c:v>
                </c:pt>
                <c:pt idx="314">
                  <c:v>-3.4227559768264595E-3</c:v>
                </c:pt>
                <c:pt idx="315">
                  <c:v>1.1876836079044793E-2</c:v>
                </c:pt>
                <c:pt idx="316">
                  <c:v>3.6131941441150825E-2</c:v>
                </c:pt>
                <c:pt idx="317">
                  <c:v>1.6947581767857788E-2</c:v>
                </c:pt>
                <c:pt idx="318">
                  <c:v>1.2061773705036735E-2</c:v>
                </c:pt>
                <c:pt idx="319">
                  <c:v>1.2333056332728104E-2</c:v>
                </c:pt>
                <c:pt idx="320">
                  <c:v>1.0175602605769281E-2</c:v>
                </c:pt>
                <c:pt idx="321">
                  <c:v>1.0846013630427843E-2</c:v>
                </c:pt>
                <c:pt idx="322">
                  <c:v>-2.7549750563124059E-3</c:v>
                </c:pt>
                <c:pt idx="323">
                  <c:v>-6.6408416306792603E-3</c:v>
                </c:pt>
                <c:pt idx="324">
                  <c:v>2.8426437600719626E-3</c:v>
                </c:pt>
                <c:pt idx="325">
                  <c:v>4.4264392275051231E-3</c:v>
                </c:pt>
                <c:pt idx="326">
                  <c:v>-3.1849048247740153E-3</c:v>
                </c:pt>
                <c:pt idx="327">
                  <c:v>-1.2922758878744847E-3</c:v>
                </c:pt>
                <c:pt idx="328">
                  <c:v>-2.240862464689318E-3</c:v>
                </c:pt>
                <c:pt idx="329">
                  <c:v>-1.1459862093040479E-4</c:v>
                </c:pt>
                <c:pt idx="330">
                  <c:v>-6.1550588449595794E-3</c:v>
                </c:pt>
                <c:pt idx="331">
                  <c:v>-5.1550588483938314E-3</c:v>
                </c:pt>
                <c:pt idx="332">
                  <c:v>-4.1550588445521258E-3</c:v>
                </c:pt>
                <c:pt idx="333">
                  <c:v>-8.6593025631440459E-4</c:v>
                </c:pt>
                <c:pt idx="334">
                  <c:v>-8.615440907178272E-3</c:v>
                </c:pt>
                <c:pt idx="335">
                  <c:v>-1.1154409074693103E-3</c:v>
                </c:pt>
                <c:pt idx="336">
                  <c:v>-8.538276942042719E-4</c:v>
                </c:pt>
                <c:pt idx="337">
                  <c:v>1.1461722989272241E-3</c:v>
                </c:pt>
                <c:pt idx="338">
                  <c:v>-1.5927182607009469E-3</c:v>
                </c:pt>
                <c:pt idx="339">
                  <c:v>-1.9584209351690106E-3</c:v>
                </c:pt>
                <c:pt idx="340">
                  <c:v>-6.2881128627337683E-3</c:v>
                </c:pt>
                <c:pt idx="341">
                  <c:v>-7.2628168145252303E-3</c:v>
                </c:pt>
                <c:pt idx="342">
                  <c:v>-3.8914339065722198E-3</c:v>
                </c:pt>
                <c:pt idx="343">
                  <c:v>-6.7213312254535765E-3</c:v>
                </c:pt>
                <c:pt idx="344">
                  <c:v>-2.427568658332567E-3</c:v>
                </c:pt>
                <c:pt idx="345">
                  <c:v>-4.3039552247122227E-3</c:v>
                </c:pt>
                <c:pt idx="346">
                  <c:v>-7.1679842836416471E-4</c:v>
                </c:pt>
                <c:pt idx="347">
                  <c:v>-8.2533205998326226E-3</c:v>
                </c:pt>
                <c:pt idx="348">
                  <c:v>-7.2533206032668746E-3</c:v>
                </c:pt>
                <c:pt idx="349">
                  <c:v>-6.2533206067011265E-3</c:v>
                </c:pt>
                <c:pt idx="350">
                  <c:v>-2.5332060547876567E-4</c:v>
                </c:pt>
                <c:pt idx="351">
                  <c:v>2.7466793987703936E-3</c:v>
                </c:pt>
                <c:pt idx="352">
                  <c:v>-7.4202100030676746E-3</c:v>
                </c:pt>
                <c:pt idx="353">
                  <c:v>-8.5040048528280884E-3</c:v>
                </c:pt>
                <c:pt idx="354">
                  <c:v>-7.380946090326114E-3</c:v>
                </c:pt>
                <c:pt idx="355">
                  <c:v>-8.6530424526724894E-3</c:v>
                </c:pt>
                <c:pt idx="356">
                  <c:v>-7.5302393623958332E-3</c:v>
                </c:pt>
                <c:pt idx="357">
                  <c:v>-8.3964686912756832E-3</c:v>
                </c:pt>
                <c:pt idx="358">
                  <c:v>5.2577029823697267E-3</c:v>
                </c:pt>
                <c:pt idx="359">
                  <c:v>-3.4029720680426867E-3</c:v>
                </c:pt>
                <c:pt idx="360">
                  <c:v>4.9448940765653426E-5</c:v>
                </c:pt>
                <c:pt idx="361">
                  <c:v>-4.8284946344934292E-3</c:v>
                </c:pt>
                <c:pt idx="362">
                  <c:v>-4.4892018983317544E-3</c:v>
                </c:pt>
                <c:pt idx="363">
                  <c:v>-3.9484041086286503E-3</c:v>
                </c:pt>
                <c:pt idx="364">
                  <c:v>-2.6831110751277549E-3</c:v>
                </c:pt>
                <c:pt idx="365">
                  <c:v>-1.0156998253194119E-2</c:v>
                </c:pt>
                <c:pt idx="366">
                  <c:v>-4.2438478449595609E-3</c:v>
                </c:pt>
                <c:pt idx="367">
                  <c:v>-9.5702178655074702E-4</c:v>
                </c:pt>
                <c:pt idx="368">
                  <c:v>-2.1227653749755163E-3</c:v>
                </c:pt>
                <c:pt idx="369">
                  <c:v>-3.2014626172696976E-3</c:v>
                </c:pt>
                <c:pt idx="370">
                  <c:v>-2.6278264110165123E-3</c:v>
                </c:pt>
                <c:pt idx="371">
                  <c:v>-8.9583067522830701E-3</c:v>
                </c:pt>
                <c:pt idx="372">
                  <c:v>-2.619268828108515E-3</c:v>
                </c:pt>
                <c:pt idx="373">
                  <c:v>-4.0810019408735829E-3</c:v>
                </c:pt>
                <c:pt idx="374">
                  <c:v>-2.629787257561798E-3</c:v>
                </c:pt>
                <c:pt idx="375">
                  <c:v>-2.9175847436812945E-3</c:v>
                </c:pt>
                <c:pt idx="376">
                  <c:v>-3.1265148148843635E-3</c:v>
                </c:pt>
                <c:pt idx="377">
                  <c:v>-1.008574260858569E-4</c:v>
                </c:pt>
                <c:pt idx="378">
                  <c:v>-1.5443509266908784E-3</c:v>
                </c:pt>
                <c:pt idx="379">
                  <c:v>-3.7532540416141402E-3</c:v>
                </c:pt>
                <c:pt idx="380">
                  <c:v>6.3597607431038657E-3</c:v>
                </c:pt>
                <c:pt idx="381">
                  <c:v>-1.0518653431005217E-2</c:v>
                </c:pt>
                <c:pt idx="382">
                  <c:v>4.8134656759779917E-4</c:v>
                </c:pt>
                <c:pt idx="383">
                  <c:v>-4.8405504342665471E-3</c:v>
                </c:pt>
                <c:pt idx="384">
                  <c:v>-4.7103545628961775E-3</c:v>
                </c:pt>
                <c:pt idx="385">
                  <c:v>-3.7103545590544719E-3</c:v>
                </c:pt>
                <c:pt idx="386">
                  <c:v>-4.8061735871024504E-3</c:v>
                </c:pt>
                <c:pt idx="387">
                  <c:v>-2.7975613861508635E-3</c:v>
                </c:pt>
                <c:pt idx="388">
                  <c:v>-4.6845353860051619E-3</c:v>
                </c:pt>
                <c:pt idx="389">
                  <c:v>-4.0149956232293262E-3</c:v>
                </c:pt>
                <c:pt idx="390">
                  <c:v>-4.6672828783208813E-3</c:v>
                </c:pt>
                <c:pt idx="391">
                  <c:v>-3.6672828744791757E-3</c:v>
                </c:pt>
                <c:pt idx="392">
                  <c:v>-4.2151594500844797E-3</c:v>
                </c:pt>
                <c:pt idx="393">
                  <c:v>-2.215159449677026E-3</c:v>
                </c:pt>
                <c:pt idx="394">
                  <c:v>-1.0380443201424096E-2</c:v>
                </c:pt>
                <c:pt idx="395">
                  <c:v>-4.4239257366069061E-3</c:v>
                </c:pt>
                <c:pt idx="396">
                  <c:v>-5.9717815798948325E-3</c:v>
                </c:pt>
                <c:pt idx="397">
                  <c:v>-1.8684730189698361E-2</c:v>
                </c:pt>
                <c:pt idx="398">
                  <c:v>-6.8757408076295032E-3</c:v>
                </c:pt>
                <c:pt idx="399">
                  <c:v>-8.3192069893796849E-3</c:v>
                </c:pt>
                <c:pt idx="400">
                  <c:v>-8.849262273614017E-3</c:v>
                </c:pt>
                <c:pt idx="401">
                  <c:v>-5.3613552821077416E-3</c:v>
                </c:pt>
                <c:pt idx="402">
                  <c:v>-1.6917101765109577E-3</c:v>
                </c:pt>
                <c:pt idx="403">
                  <c:v>-1.2773796657164081E-2</c:v>
                </c:pt>
                <c:pt idx="404">
                  <c:v>-5.6737966619021842E-3</c:v>
                </c:pt>
                <c:pt idx="405">
                  <c:v>-4.6737966580604785E-3</c:v>
                </c:pt>
                <c:pt idx="406">
                  <c:v>-5.7689210773404741E-3</c:v>
                </c:pt>
                <c:pt idx="407">
                  <c:v>-6.4295767995160569E-3</c:v>
                </c:pt>
                <c:pt idx="408">
                  <c:v>-7.3164600716064329E-3</c:v>
                </c:pt>
                <c:pt idx="409">
                  <c:v>-6.3164600750406849E-3</c:v>
                </c:pt>
                <c:pt idx="410">
                  <c:v>-2.3164600742257777E-3</c:v>
                </c:pt>
                <c:pt idx="411">
                  <c:v>-2.9771039184765084E-3</c:v>
                </c:pt>
                <c:pt idx="412">
                  <c:v>-6.7327195713869845E-3</c:v>
                </c:pt>
                <c:pt idx="413">
                  <c:v>-9.1761536536112825E-3</c:v>
                </c:pt>
                <c:pt idx="414">
                  <c:v>-5.1761536600723329E-3</c:v>
                </c:pt>
                <c:pt idx="415">
                  <c:v>-2.9407723842923353E-3</c:v>
                </c:pt>
                <c:pt idx="416">
                  <c:v>-5.3842027100390114E-3</c:v>
                </c:pt>
                <c:pt idx="417">
                  <c:v>-4.5710625250944548E-3</c:v>
                </c:pt>
                <c:pt idx="418">
                  <c:v>-2.271062524989681E-3</c:v>
                </c:pt>
                <c:pt idx="419">
                  <c:v>-2.7144920142361841E-3</c:v>
                </c:pt>
                <c:pt idx="420">
                  <c:v>-5.1487717551215451E-3</c:v>
                </c:pt>
                <c:pt idx="421">
                  <c:v>-5.6777661253509699E-3</c:v>
                </c:pt>
                <c:pt idx="422">
                  <c:v>-4.8948577836760154E-3</c:v>
                </c:pt>
                <c:pt idx="423">
                  <c:v>-4.7631488209519714E-3</c:v>
                </c:pt>
                <c:pt idx="424">
                  <c:v>-4.0085550989669913E-3</c:v>
                </c:pt>
                <c:pt idx="425">
                  <c:v>-8.1869545837747922E-3</c:v>
                </c:pt>
                <c:pt idx="426">
                  <c:v>-3.5170563128901697E-3</c:v>
                </c:pt>
                <c:pt idx="427">
                  <c:v>-1.9950704644490815E-3</c:v>
                </c:pt>
                <c:pt idx="428">
                  <c:v>-5.841756020001667E-3</c:v>
                </c:pt>
                <c:pt idx="429">
                  <c:v>-6.3677499614713494E-3</c:v>
                </c:pt>
                <c:pt idx="430">
                  <c:v>-3.5220946988991121E-3</c:v>
                </c:pt>
                <c:pt idx="431">
                  <c:v>-3.601536913545457E-3</c:v>
                </c:pt>
                <c:pt idx="432">
                  <c:v>-3.7279531776651595E-3</c:v>
                </c:pt>
                <c:pt idx="433">
                  <c:v>-5.1766418628907199E-4</c:v>
                </c:pt>
                <c:pt idx="434">
                  <c:v>4.129791345961302E-4</c:v>
                </c:pt>
                <c:pt idx="435">
                  <c:v>-4.4622535650245543E-3</c:v>
                </c:pt>
                <c:pt idx="436">
                  <c:v>-3.4622535611828487E-3</c:v>
                </c:pt>
                <c:pt idx="437">
                  <c:v>-2.0806052452664626E-3</c:v>
                </c:pt>
                <c:pt idx="438">
                  <c:v>-1.6214608185047118E-3</c:v>
                </c:pt>
                <c:pt idx="439">
                  <c:v>-1.3593676954408787E-3</c:v>
                </c:pt>
                <c:pt idx="440">
                  <c:v>4.3082782984355319E-4</c:v>
                </c:pt>
                <c:pt idx="441">
                  <c:v>2.3415902513841715E-3</c:v>
                </c:pt>
                <c:pt idx="442">
                  <c:v>-9.7349617877333129E-3</c:v>
                </c:pt>
                <c:pt idx="443">
                  <c:v>1.2650382108697032E-3</c:v>
                </c:pt>
                <c:pt idx="444">
                  <c:v>7.3325375693326748E-4</c:v>
                </c:pt>
                <c:pt idx="445">
                  <c:v>1.2902145338289685E-3</c:v>
                </c:pt>
                <c:pt idx="446">
                  <c:v>2.4041384179985959E-3</c:v>
                </c:pt>
                <c:pt idx="447">
                  <c:v>-1.1145666115278795E-3</c:v>
                </c:pt>
                <c:pt idx="448">
                  <c:v>1.0122961235854641E-3</c:v>
                </c:pt>
                <c:pt idx="449">
                  <c:v>1.2628157748968E-4</c:v>
                </c:pt>
                <c:pt idx="450">
                  <c:v>2.6832755080571681E-3</c:v>
                </c:pt>
                <c:pt idx="451">
                  <c:v>2.7224186361160009E-3</c:v>
                </c:pt>
                <c:pt idx="452">
                  <c:v>3.2590502935152046E-3</c:v>
                </c:pt>
                <c:pt idx="453">
                  <c:v>4.2590502900809526E-3</c:v>
                </c:pt>
                <c:pt idx="454">
                  <c:v>7.2590502870541543E-3</c:v>
                </c:pt>
                <c:pt idx="455">
                  <c:v>6.4006065172300501E-3</c:v>
                </c:pt>
                <c:pt idx="456">
                  <c:v>6.3703325076527213E-3</c:v>
                </c:pt>
                <c:pt idx="457">
                  <c:v>-2.1582555163190582E-3</c:v>
                </c:pt>
                <c:pt idx="458">
                  <c:v>5.9704502372864218E-3</c:v>
                </c:pt>
                <c:pt idx="459">
                  <c:v>4.6564425351730485E-3</c:v>
                </c:pt>
                <c:pt idx="460">
                  <c:v>7.5713146941196133E-3</c:v>
                </c:pt>
                <c:pt idx="461">
                  <c:v>7.1285024579600276E-3</c:v>
                </c:pt>
                <c:pt idx="462">
                  <c:v>6.8445928702457453E-3</c:v>
                </c:pt>
                <c:pt idx="463">
                  <c:v>7.6457418777957885E-3</c:v>
                </c:pt>
                <c:pt idx="464">
                  <c:v>4.4708927064853604E-4</c:v>
                </c:pt>
                <c:pt idx="465">
                  <c:v>5.0388329801207346E-5</c:v>
                </c:pt>
                <c:pt idx="466">
                  <c:v>7.0503883348652738E-3</c:v>
                </c:pt>
                <c:pt idx="467">
                  <c:v>8.0503883314310219E-3</c:v>
                </c:pt>
                <c:pt idx="468">
                  <c:v>1.3050388328811677E-2</c:v>
                </c:pt>
                <c:pt idx="469">
                  <c:v>7.6545084858467144E-3</c:v>
                </c:pt>
                <c:pt idx="470">
                  <c:v>8.4063928217733563E-3</c:v>
                </c:pt>
                <c:pt idx="471">
                  <c:v>6.6850076842912276E-3</c:v>
                </c:pt>
                <c:pt idx="472">
                  <c:v>9.6034293008471321E-3</c:v>
                </c:pt>
                <c:pt idx="473">
                  <c:v>-1.6395189629022644E-3</c:v>
                </c:pt>
                <c:pt idx="474">
                  <c:v>3.3604810417543485E-3</c:v>
                </c:pt>
                <c:pt idx="475">
                  <c:v>8.3604810391350037E-3</c:v>
                </c:pt>
                <c:pt idx="476">
                  <c:v>9.9525703115560318E-3</c:v>
                </c:pt>
                <c:pt idx="477">
                  <c:v>7.2975313779595069E-3</c:v>
                </c:pt>
                <c:pt idx="478">
                  <c:v>7.7575478063692596E-3</c:v>
                </c:pt>
                <c:pt idx="479">
                  <c:v>4.3150553750457496E-3</c:v>
                </c:pt>
                <c:pt idx="480">
                  <c:v>8.1739335031141419E-3</c:v>
                </c:pt>
                <c:pt idx="481">
                  <c:v>1.1458885039101429E-2</c:v>
                </c:pt>
                <c:pt idx="482">
                  <c:v>7.2653985493945188E-3</c:v>
                </c:pt>
                <c:pt idx="483">
                  <c:v>6.7263784194466214E-3</c:v>
                </c:pt>
                <c:pt idx="484">
                  <c:v>1.0090943142733493E-2</c:v>
                </c:pt>
                <c:pt idx="485">
                  <c:v>7.2648507381073112E-3</c:v>
                </c:pt>
                <c:pt idx="486">
                  <c:v>7.0536614442992703E-3</c:v>
                </c:pt>
                <c:pt idx="487">
                  <c:v>8.7269648533113107E-3</c:v>
                </c:pt>
                <c:pt idx="488">
                  <c:v>1.0726964853718764E-2</c:v>
                </c:pt>
                <c:pt idx="489">
                  <c:v>1.572696485109942E-2</c:v>
                </c:pt>
                <c:pt idx="490">
                  <c:v>1.1746951789668777E-2</c:v>
                </c:pt>
                <c:pt idx="491">
                  <c:v>9.4203064383251607E-3</c:v>
                </c:pt>
                <c:pt idx="492">
                  <c:v>1.1093673958935735E-2</c:v>
                </c:pt>
                <c:pt idx="493">
                  <c:v>9.8076095279398257E-3</c:v>
                </c:pt>
                <c:pt idx="494">
                  <c:v>9.3654319107325454E-3</c:v>
                </c:pt>
                <c:pt idx="495">
                  <c:v>1.003890783133797E-2</c:v>
                </c:pt>
                <c:pt idx="496">
                  <c:v>1.1828063550436928E-2</c:v>
                </c:pt>
                <c:pt idx="497">
                  <c:v>9.2907889311098016E-3</c:v>
                </c:pt>
                <c:pt idx="498">
                  <c:v>5.427190356119535E-3</c:v>
                </c:pt>
                <c:pt idx="499">
                  <c:v>9.4271903569344423E-3</c:v>
                </c:pt>
                <c:pt idx="500">
                  <c:v>7.2374157414503149E-3</c:v>
                </c:pt>
                <c:pt idx="501">
                  <c:v>8.9110735882205749E-3</c:v>
                </c:pt>
                <c:pt idx="502">
                  <c:v>1.1047934909189507E-2</c:v>
                </c:pt>
                <c:pt idx="503">
                  <c:v>-2.2386370857455373E-2</c:v>
                </c:pt>
                <c:pt idx="504">
                  <c:v>1.1431006216353862E-2</c:v>
                </c:pt>
                <c:pt idx="505">
                  <c:v>1.4453147868131094E-2</c:v>
                </c:pt>
                <c:pt idx="506">
                  <c:v>8.7526297615006868E-3</c:v>
                </c:pt>
                <c:pt idx="507">
                  <c:v>6.4955543527686274E-3</c:v>
                </c:pt>
                <c:pt idx="508">
                  <c:v>1.0844317886513653E-2</c:v>
                </c:pt>
                <c:pt idx="509">
                  <c:v>8.6583336390687049E-3</c:v>
                </c:pt>
                <c:pt idx="510">
                  <c:v>8.4491334492703893E-3</c:v>
                </c:pt>
                <c:pt idx="511">
                  <c:v>1.0007298480597386E-2</c:v>
                </c:pt>
                <c:pt idx="512">
                  <c:v>5.2635982956477333E-3</c:v>
                </c:pt>
                <c:pt idx="513">
                  <c:v>4.6127569084205948E-3</c:v>
                </c:pt>
                <c:pt idx="514">
                  <c:v>8.8935349955938971E-3</c:v>
                </c:pt>
                <c:pt idx="515">
                  <c:v>6.1996997181868949E-3</c:v>
                </c:pt>
                <c:pt idx="516">
                  <c:v>8.8325403027029945E-3</c:v>
                </c:pt>
                <c:pt idx="517">
                  <c:v>9.8325402992687425E-3</c:v>
                </c:pt>
                <c:pt idx="518">
                  <c:v>1.6791631577464473E-2</c:v>
                </c:pt>
                <c:pt idx="519">
                  <c:v>1.2102503609031288E-2</c:v>
                </c:pt>
                <c:pt idx="520">
                  <c:v>1.2198263786615132E-2</c:v>
                </c:pt>
                <c:pt idx="521">
                  <c:v>8.3702309041881161E-3</c:v>
                </c:pt>
                <c:pt idx="522">
                  <c:v>1.2453651867564745E-2</c:v>
                </c:pt>
                <c:pt idx="523">
                  <c:v>5.1296782377044797E-3</c:v>
                </c:pt>
                <c:pt idx="524">
                  <c:v>1.1129678238926841E-2</c:v>
                </c:pt>
                <c:pt idx="525">
                  <c:v>1.0364408511496816E-2</c:v>
                </c:pt>
                <c:pt idx="526">
                  <c:v>4.8339668405363995E-3</c:v>
                </c:pt>
                <c:pt idx="527">
                  <c:v>1.124347220038209E-2</c:v>
                </c:pt>
                <c:pt idx="528">
                  <c:v>7.7147169153797823E-3</c:v>
                </c:pt>
                <c:pt idx="529">
                  <c:v>1.3868090942056269E-2</c:v>
                </c:pt>
                <c:pt idx="530">
                  <c:v>9.8441440613623588E-3</c:v>
                </c:pt>
                <c:pt idx="531">
                  <c:v>1.2531326000478286E-2</c:v>
                </c:pt>
                <c:pt idx="532">
                  <c:v>1.2208804201665618E-2</c:v>
                </c:pt>
                <c:pt idx="533">
                  <c:v>1.3208804198231366E-2</c:v>
                </c:pt>
                <c:pt idx="534">
                  <c:v>1.2833323444535985E-2</c:v>
                </c:pt>
                <c:pt idx="535">
                  <c:v>1.5510956996989511E-2</c:v>
                </c:pt>
                <c:pt idx="536">
                  <c:v>1.3629391228042805E-2</c:v>
                </c:pt>
                <c:pt idx="537">
                  <c:v>1.5492070809360874E-2</c:v>
                </c:pt>
                <c:pt idx="538">
                  <c:v>1.11699052296046E-2</c:v>
                </c:pt>
                <c:pt idx="539">
                  <c:v>1.218689070439765E-2</c:v>
                </c:pt>
                <c:pt idx="540">
                  <c:v>1.4305625118390744E-2</c:v>
                </c:pt>
                <c:pt idx="541">
                  <c:v>1.3374680937147311E-2</c:v>
                </c:pt>
                <c:pt idx="542">
                  <c:v>1.3171784134943423E-2</c:v>
                </c:pt>
                <c:pt idx="543">
                  <c:v>1.4325631926664736E-2</c:v>
                </c:pt>
                <c:pt idx="544">
                  <c:v>1.4158243658320593E-2</c:v>
                </c:pt>
                <c:pt idx="545">
                  <c:v>1.3193757214436976E-2</c:v>
                </c:pt>
                <c:pt idx="546">
                  <c:v>1.3669943273470035E-2</c:v>
                </c:pt>
                <c:pt idx="547">
                  <c:v>1.2622810104064762E-2</c:v>
                </c:pt>
                <c:pt idx="548">
                  <c:v>1.3301546474746649E-2</c:v>
                </c:pt>
                <c:pt idx="549">
                  <c:v>1.0970888248564702E-2</c:v>
                </c:pt>
                <c:pt idx="550">
                  <c:v>1.032887328700062E-2</c:v>
                </c:pt>
                <c:pt idx="551">
                  <c:v>1.1164544540327358E-2</c:v>
                </c:pt>
                <c:pt idx="552">
                  <c:v>1.0120241302838652E-2</c:v>
                </c:pt>
                <c:pt idx="553">
                  <c:v>1.3120241307087811E-2</c:v>
                </c:pt>
                <c:pt idx="554">
                  <c:v>1.1799511439348334E-2</c:v>
                </c:pt>
                <c:pt idx="555">
                  <c:v>7.6322622563761641E-3</c:v>
                </c:pt>
                <c:pt idx="556">
                  <c:v>1.3309659509217267E-2</c:v>
                </c:pt>
                <c:pt idx="557">
                  <c:v>1.3069160637051068E-2</c:v>
                </c:pt>
                <c:pt idx="558">
                  <c:v>1.1189178767955381E-2</c:v>
                </c:pt>
                <c:pt idx="559">
                  <c:v>1.1709797674750534E-2</c:v>
                </c:pt>
                <c:pt idx="560">
                  <c:v>1.8671145392125443E-2</c:v>
                </c:pt>
                <c:pt idx="561">
                  <c:v>2.0671145392532897E-2</c:v>
                </c:pt>
                <c:pt idx="562">
                  <c:v>9.8789783469765552E-3</c:v>
                </c:pt>
                <c:pt idx="563">
                  <c:v>1.2602089626307371E-2</c:v>
                </c:pt>
                <c:pt idx="564">
                  <c:v>5.5669177616860799E-3</c:v>
                </c:pt>
                <c:pt idx="565">
                  <c:v>6.5669177582518279E-3</c:v>
                </c:pt>
                <c:pt idx="566">
                  <c:v>1.0566917759066735E-2</c:v>
                </c:pt>
                <c:pt idx="567">
                  <c:v>8.4219859542443015E-3</c:v>
                </c:pt>
                <c:pt idx="568">
                  <c:v>8.4219859542443015E-3</c:v>
                </c:pt>
                <c:pt idx="569">
                  <c:v>9.4661364990884025E-3</c:v>
                </c:pt>
                <c:pt idx="570">
                  <c:v>7.2685526377868348E-3</c:v>
                </c:pt>
                <c:pt idx="571">
                  <c:v>1.6979073251910212E-2</c:v>
                </c:pt>
                <c:pt idx="572">
                  <c:v>8.6788836365054578E-3</c:v>
                </c:pt>
                <c:pt idx="573">
                  <c:v>7.307315930742124E-3</c:v>
                </c:pt>
                <c:pt idx="574">
                  <c:v>8.2569484516474972E-3</c:v>
                </c:pt>
                <c:pt idx="575">
                  <c:v>9.0156344757655466E-3</c:v>
                </c:pt>
                <c:pt idx="576">
                  <c:v>1.1015634476173E-2</c:v>
                </c:pt>
                <c:pt idx="577">
                  <c:v>9.618097989687685E-3</c:v>
                </c:pt>
                <c:pt idx="578">
                  <c:v>1.0618097986253433E-2</c:v>
                </c:pt>
                <c:pt idx="579">
                  <c:v>1.5302172568104559E-2</c:v>
                </c:pt>
                <c:pt idx="580">
                  <c:v>2.7932007987900853E-3</c:v>
                </c:pt>
                <c:pt idx="581">
                  <c:v>3.5933527269210591E-3</c:v>
                </c:pt>
                <c:pt idx="582">
                  <c:v>3.3018290943982592E-3</c:v>
                </c:pt>
                <c:pt idx="583">
                  <c:v>3.1115171549306667E-3</c:v>
                </c:pt>
                <c:pt idx="584">
                  <c:v>4.1614809075947931E-3</c:v>
                </c:pt>
                <c:pt idx="585">
                  <c:v>3.3442759990758852E-3</c:v>
                </c:pt>
                <c:pt idx="586">
                  <c:v>-6.6655421247531488E-4</c:v>
                </c:pt>
                <c:pt idx="587">
                  <c:v>-1.3572257174016555E-3</c:v>
                </c:pt>
                <c:pt idx="588">
                  <c:v>6.3296441391063468E-3</c:v>
                </c:pt>
                <c:pt idx="589">
                  <c:v>5.151618736147362E-4</c:v>
                </c:pt>
                <c:pt idx="590">
                  <c:v>-1.4235745745108594E-3</c:v>
                </c:pt>
                <c:pt idx="591">
                  <c:v>-4.2326296765915553E-3</c:v>
                </c:pt>
                <c:pt idx="592">
                  <c:v>2.1363198156126861E-4</c:v>
                </c:pt>
                <c:pt idx="593">
                  <c:v>-1.898690532036465E-3</c:v>
                </c:pt>
                <c:pt idx="594">
                  <c:v>-6.3790739085850534E-4</c:v>
                </c:pt>
                <c:pt idx="595">
                  <c:v>-4.9840796035948293E-3</c:v>
                </c:pt>
                <c:pt idx="596">
                  <c:v>-3.4207898488635632E-3</c:v>
                </c:pt>
                <c:pt idx="597">
                  <c:v>1.5792101557930496E-3</c:v>
                </c:pt>
                <c:pt idx="598">
                  <c:v>-3.2242816869137783E-3</c:v>
                </c:pt>
                <c:pt idx="599">
                  <c:v>-4.3416441634365893E-3</c:v>
                </c:pt>
                <c:pt idx="600">
                  <c:v>-2.3754320237714954E-3</c:v>
                </c:pt>
                <c:pt idx="601">
                  <c:v>-3.1507435058585193E-3</c:v>
                </c:pt>
                <c:pt idx="602">
                  <c:v>-2.8183078201785422E-3</c:v>
                </c:pt>
                <c:pt idx="603">
                  <c:v>-6.0671259226613844E-3</c:v>
                </c:pt>
                <c:pt idx="604">
                  <c:v>-6.2937443955482994E-3</c:v>
                </c:pt>
                <c:pt idx="605">
                  <c:v>-6.2613244616512437E-3</c:v>
                </c:pt>
                <c:pt idx="606">
                  <c:v>-3.261324464678042E-3</c:v>
                </c:pt>
                <c:pt idx="607">
                  <c:v>-4.3567806585271124E-3</c:v>
                </c:pt>
                <c:pt idx="608">
                  <c:v>-6.9059444167349215E-3</c:v>
                </c:pt>
                <c:pt idx="609">
                  <c:v>-6.9382226059498814E-3</c:v>
                </c:pt>
                <c:pt idx="610">
                  <c:v>-7.5445300439906798E-3</c:v>
                </c:pt>
                <c:pt idx="611">
                  <c:v>-6.2549822189621879E-3</c:v>
                </c:pt>
                <c:pt idx="612">
                  <c:v>-7.6482364768535593E-3</c:v>
                </c:pt>
                <c:pt idx="613">
                  <c:v>-8.7905386304064706E-3</c:v>
                </c:pt>
                <c:pt idx="614">
                  <c:v>-8.8824599720656316E-3</c:v>
                </c:pt>
                <c:pt idx="615">
                  <c:v>-1.1981622319705468E-2</c:v>
                </c:pt>
                <c:pt idx="616">
                  <c:v>-7.1893013387611254E-3</c:v>
                </c:pt>
                <c:pt idx="617">
                  <c:v>-7.9168871416824826E-3</c:v>
                </c:pt>
                <c:pt idx="618">
                  <c:v>-1.0754463073409472E-2</c:v>
                </c:pt>
                <c:pt idx="619">
                  <c:v>-1.2286421355367401E-2</c:v>
                </c:pt>
                <c:pt idx="620">
                  <c:v>-7.4581195955946838E-3</c:v>
                </c:pt>
                <c:pt idx="621">
                  <c:v>-9.0986468928618142E-3</c:v>
                </c:pt>
                <c:pt idx="622">
                  <c:v>-3.5899665147230836E-3</c:v>
                </c:pt>
                <c:pt idx="623">
                  <c:v>-6.0703999649940887E-3</c:v>
                </c:pt>
                <c:pt idx="624">
                  <c:v>-6.8142040471871057E-3</c:v>
                </c:pt>
                <c:pt idx="625">
                  <c:v>-4.680656715068357E-3</c:v>
                </c:pt>
                <c:pt idx="626">
                  <c:v>-1.0148105688096973E-2</c:v>
                </c:pt>
                <c:pt idx="627">
                  <c:v>-3.7289247431224054E-3</c:v>
                </c:pt>
                <c:pt idx="628">
                  <c:v>-5.4507981552772145E-3</c:v>
                </c:pt>
                <c:pt idx="629">
                  <c:v>-4.7361838082774638E-3</c:v>
                </c:pt>
                <c:pt idx="630">
                  <c:v>-3.3067096311393748E-3</c:v>
                </c:pt>
                <c:pt idx="631">
                  <c:v>-1.0705118078724846E-2</c:v>
                </c:pt>
                <c:pt idx="632">
                  <c:v>-5.3656343621184335E-3</c:v>
                </c:pt>
                <c:pt idx="633">
                  <c:v>-6.929312594878119E-3</c:v>
                </c:pt>
                <c:pt idx="634">
                  <c:v>-4.7641231879923876E-3</c:v>
                </c:pt>
                <c:pt idx="635">
                  <c:v>-8.7535896006231961E-3</c:v>
                </c:pt>
                <c:pt idx="636">
                  <c:v>-7.8886376989064783E-3</c:v>
                </c:pt>
                <c:pt idx="637">
                  <c:v>-3.4137805570779167E-3</c:v>
                </c:pt>
                <c:pt idx="638">
                  <c:v>-4.6377472786542362E-3</c:v>
                </c:pt>
                <c:pt idx="639">
                  <c:v>-3.1644334942092789E-3</c:v>
                </c:pt>
                <c:pt idx="640">
                  <c:v>2.330668105990516E-3</c:v>
                </c:pt>
                <c:pt idx="641">
                  <c:v>-2.7006367554449975E-3</c:v>
                </c:pt>
                <c:pt idx="642">
                  <c:v>-2.6132954097490141E-3</c:v>
                </c:pt>
                <c:pt idx="643">
                  <c:v>-2.5667622516232919E-3</c:v>
                </c:pt>
                <c:pt idx="644">
                  <c:v>-2.193204493356013E-3</c:v>
                </c:pt>
                <c:pt idx="645">
                  <c:v>-3.4679684897133758E-3</c:v>
                </c:pt>
                <c:pt idx="646">
                  <c:v>-3.5923804025884271E-3</c:v>
                </c:pt>
                <c:pt idx="647">
                  <c:v>-3.3337428403922079E-3</c:v>
                </c:pt>
                <c:pt idx="648">
                  <c:v>-5.4278380637533818E-3</c:v>
                </c:pt>
                <c:pt idx="649">
                  <c:v>-1.4278380629384746E-3</c:v>
                </c:pt>
                <c:pt idx="650">
                  <c:v>-4.0663611325968546E-3</c:v>
                </c:pt>
                <c:pt idx="651">
                  <c:v>8.1815977546788321E-4</c:v>
                </c:pt>
                <c:pt idx="652">
                  <c:v>-5.4535219923998873E-3</c:v>
                </c:pt>
                <c:pt idx="653">
                  <c:v>1.5464780126641792E-3</c:v>
                </c:pt>
                <c:pt idx="654">
                  <c:v>-3.6580863069919783E-3</c:v>
                </c:pt>
                <c:pt idx="655">
                  <c:v>-4.2002125166175214E-3</c:v>
                </c:pt>
                <c:pt idx="656">
                  <c:v>-2.4010365311262494E-3</c:v>
                </c:pt>
                <c:pt idx="657">
                  <c:v>-1.2167682930689094E-3</c:v>
                </c:pt>
                <c:pt idx="658">
                  <c:v>-1.4359942393848205E-3</c:v>
                </c:pt>
                <c:pt idx="659">
                  <c:v>-3.5137275668979673E-4</c:v>
                </c:pt>
                <c:pt idx="660">
                  <c:v>2.2692094235440552E-3</c:v>
                </c:pt>
                <c:pt idx="661">
                  <c:v>-2.6192789428994556E-3</c:v>
                </c:pt>
                <c:pt idx="662">
                  <c:v>-1.5133060338408388E-4</c:v>
                </c:pt>
                <c:pt idx="663">
                  <c:v>2.2073910861523938E-3</c:v>
                </c:pt>
                <c:pt idx="664">
                  <c:v>-1.5416892712584729E-3</c:v>
                </c:pt>
                <c:pt idx="665">
                  <c:v>2.7603370324190274E-3</c:v>
                </c:pt>
                <c:pt idx="666">
                  <c:v>-5.2476843254307473E-3</c:v>
                </c:pt>
                <c:pt idx="667">
                  <c:v>8.5357216336726799E-4</c:v>
                </c:pt>
                <c:pt idx="668">
                  <c:v>9.0396582899074374E-4</c:v>
                </c:pt>
                <c:pt idx="669">
                  <c:v>-1.9056963062209983E-3</c:v>
                </c:pt>
                <c:pt idx="670">
                  <c:v>-9.0569630237929272E-4</c:v>
                </c:pt>
                <c:pt idx="671">
                  <c:v>5.5874499928350585E-3</c:v>
                </c:pt>
                <c:pt idx="672">
                  <c:v>3.2690573994398342E-4</c:v>
                </c:pt>
                <c:pt idx="673">
                  <c:v>-2.3147358069837143E-3</c:v>
                </c:pt>
                <c:pt idx="674">
                  <c:v>-3.1473580657626066E-4</c:v>
                </c:pt>
                <c:pt idx="675">
                  <c:v>-7.3464323392814085E-4</c:v>
                </c:pt>
                <c:pt idx="676">
                  <c:v>-1.8474729108116025E-3</c:v>
                </c:pt>
                <c:pt idx="677">
                  <c:v>-3.1065493858937615E-3</c:v>
                </c:pt>
                <c:pt idx="678">
                  <c:v>-8.9472249078312305E-4</c:v>
                </c:pt>
                <c:pt idx="679">
                  <c:v>1.2052775143740757E-3</c:v>
                </c:pt>
                <c:pt idx="680">
                  <c:v>9.5052775084252528E-3</c:v>
                </c:pt>
                <c:pt idx="681">
                  <c:v>5.2785576579604532E-4</c:v>
                </c:pt>
                <c:pt idx="682">
                  <c:v>7.7225171883605823E-3</c:v>
                </c:pt>
                <c:pt idx="683">
                  <c:v>3.8595766863692912E-3</c:v>
                </c:pt>
                <c:pt idx="684">
                  <c:v>4.9640092540737882E-3</c:v>
                </c:pt>
                <c:pt idx="685">
                  <c:v>2.7186638172663549E-3</c:v>
                </c:pt>
                <c:pt idx="686">
                  <c:v>-6.3280607116046605E-4</c:v>
                </c:pt>
                <c:pt idx="687">
                  <c:v>1.8946032238583155E-3</c:v>
                </c:pt>
                <c:pt idx="688">
                  <c:v>-4.6186715417118121E-3</c:v>
                </c:pt>
                <c:pt idx="689">
                  <c:v>-3.6186715451460641E-3</c:v>
                </c:pt>
                <c:pt idx="690">
                  <c:v>-1.6186715447386105E-3</c:v>
                </c:pt>
                <c:pt idx="691">
                  <c:v>-6.1867154089690485E-4</c:v>
                </c:pt>
                <c:pt idx="692">
                  <c:v>3.8132845566884316E-4</c:v>
                </c:pt>
                <c:pt idx="693">
                  <c:v>-9.0174320006221331E-5</c:v>
                </c:pt>
                <c:pt idx="694">
                  <c:v>-3.4671222735642437E-4</c:v>
                </c:pt>
                <c:pt idx="695">
                  <c:v>-2.6812301722183435E-3</c:v>
                </c:pt>
                <c:pt idx="696">
                  <c:v>1.3187698285965638E-3</c:v>
                </c:pt>
                <c:pt idx="697">
                  <c:v>-2.0001625919203805E-3</c:v>
                </c:pt>
                <c:pt idx="698">
                  <c:v>-9.1843578179481855E-4</c:v>
                </c:pt>
                <c:pt idx="699">
                  <c:v>-1.3301360196229864E-3</c:v>
                </c:pt>
                <c:pt idx="700">
                  <c:v>-1.2399656656289157E-3</c:v>
                </c:pt>
                <c:pt idx="701">
                  <c:v>-1.7972585077172115E-3</c:v>
                </c:pt>
                <c:pt idx="702">
                  <c:v>-4.0755622832940042E-4</c:v>
                </c:pt>
                <c:pt idx="703">
                  <c:v>3.9698399660198502E-4</c:v>
                </c:pt>
                <c:pt idx="704">
                  <c:v>7.4538033223650602E-4</c:v>
                </c:pt>
                <c:pt idx="705">
                  <c:v>-2.5671023662597117E-3</c:v>
                </c:pt>
                <c:pt idx="706">
                  <c:v>-6.6710236332604561E-4</c:v>
                </c:pt>
                <c:pt idx="707">
                  <c:v>-3.4031160892468923E-3</c:v>
                </c:pt>
                <c:pt idx="708">
                  <c:v>1.0336498567821498E-3</c:v>
                </c:pt>
                <c:pt idx="709">
                  <c:v>-2.2871463168817885E-4</c:v>
                </c:pt>
                <c:pt idx="710">
                  <c:v>2.7712853725609804E-3</c:v>
                </c:pt>
                <c:pt idx="711">
                  <c:v>5.3712853723630744E-3</c:v>
                </c:pt>
                <c:pt idx="712">
                  <c:v>-3.4911530632066867E-3</c:v>
                </c:pt>
                <c:pt idx="713">
                  <c:v>-5.513299269915492E-4</c:v>
                </c:pt>
                <c:pt idx="714">
                  <c:v>-1.301564900488323E-2</c:v>
                </c:pt>
                <c:pt idx="715">
                  <c:v>2.5624569163119199E-4</c:v>
                </c:pt>
                <c:pt idx="716">
                  <c:v>-5.4090384834097616E-4</c:v>
                </c:pt>
                <c:pt idx="717">
                  <c:v>7.1821405885283407E-6</c:v>
                </c:pt>
                <c:pt idx="718">
                  <c:v>1.0493069425586421E-3</c:v>
                </c:pt>
                <c:pt idx="719">
                  <c:v>6.7925535307911122E-4</c:v>
                </c:pt>
                <c:pt idx="720">
                  <c:v>7.7925535782885635E-4</c:v>
                </c:pt>
                <c:pt idx="721">
                  <c:v>9.9536598603271187E-4</c:v>
                </c:pt>
                <c:pt idx="722">
                  <c:v>2.0943028262817853E-3</c:v>
                </c:pt>
                <c:pt idx="723">
                  <c:v>-2.5038992892721448E-3</c:v>
                </c:pt>
                <c:pt idx="724">
                  <c:v>-1.9038992898775045E-3</c:v>
                </c:pt>
                <c:pt idx="725">
                  <c:v>1.4961007115427624E-3</c:v>
                </c:pt>
                <c:pt idx="726">
                  <c:v>2.2961007131609354E-3</c:v>
                </c:pt>
                <c:pt idx="727">
                  <c:v>2.496100715384468E-3</c:v>
                </c:pt>
                <c:pt idx="728">
                  <c:v>2.9961007100293632E-3</c:v>
                </c:pt>
                <c:pt idx="729">
                  <c:v>7.4961007127651233E-3</c:v>
                </c:pt>
                <c:pt idx="730">
                  <c:v>7.7961007124624435E-3</c:v>
                </c:pt>
                <c:pt idx="731">
                  <c:v>-3.6790075485022833E-3</c:v>
                </c:pt>
                <c:pt idx="732">
                  <c:v>5.5810343506179708E-3</c:v>
                </c:pt>
                <c:pt idx="733">
                  <c:v>4.0661834831326737E-3</c:v>
                </c:pt>
                <c:pt idx="734">
                  <c:v>4.3809831093086712E-3</c:v>
                </c:pt>
                <c:pt idx="735">
                  <c:v>3.5958109416515394E-3</c:v>
                </c:pt>
                <c:pt idx="736">
                  <c:v>4.3690417628293871E-3</c:v>
                </c:pt>
                <c:pt idx="737">
                  <c:v>5.0728485694634395E-3</c:v>
                </c:pt>
                <c:pt idx="738">
                  <c:v>5.0728485694634395E-3</c:v>
                </c:pt>
                <c:pt idx="739">
                  <c:v>6.7991693250368523E-3</c:v>
                </c:pt>
                <c:pt idx="740">
                  <c:v>4.4340098947217021E-3</c:v>
                </c:pt>
                <c:pt idx="741">
                  <c:v>4.1622840175362941E-3</c:v>
                </c:pt>
                <c:pt idx="742">
                  <c:v>6.3182755005775984E-3</c:v>
                </c:pt>
                <c:pt idx="743">
                  <c:v>4.1690206463195906E-3</c:v>
                </c:pt>
                <c:pt idx="744">
                  <c:v>3.7305302521652914E-3</c:v>
                </c:pt>
                <c:pt idx="745">
                  <c:v>6.6857301126564822E-3</c:v>
                </c:pt>
                <c:pt idx="746">
                  <c:v>3.7409037292324074E-3</c:v>
                </c:pt>
                <c:pt idx="747">
                  <c:v>3.421260157518563E-3</c:v>
                </c:pt>
                <c:pt idx="748">
                  <c:v>3.1310399248150253E-3</c:v>
                </c:pt>
                <c:pt idx="749">
                  <c:v>2.8231031054717776E-3</c:v>
                </c:pt>
                <c:pt idx="750">
                  <c:v>9.7506888450997753E-3</c:v>
                </c:pt>
                <c:pt idx="751">
                  <c:v>3.046064862410533E-4</c:v>
                </c:pt>
                <c:pt idx="752">
                  <c:v>1.9248722261426682E-3</c:v>
                </c:pt>
                <c:pt idx="753">
                  <c:v>-9.1369927599606465E-3</c:v>
                </c:pt>
                <c:pt idx="754">
                  <c:v>-8.3069927627383161E-3</c:v>
                </c:pt>
                <c:pt idx="755">
                  <c:v>-4.1369927625799913E-3</c:v>
                </c:pt>
                <c:pt idx="756">
                  <c:v>6.7221654876084141E-3</c:v>
                </c:pt>
                <c:pt idx="757">
                  <c:v>1.4486999031619596E-3</c:v>
                </c:pt>
                <c:pt idx="758">
                  <c:v>-1.5483109851250482E-4</c:v>
                </c:pt>
                <c:pt idx="759">
                  <c:v>2.0061839933953329E-4</c:v>
                </c:pt>
                <c:pt idx="760">
                  <c:v>2.4469933250770223E-3</c:v>
                </c:pt>
                <c:pt idx="761">
                  <c:v>-1.7070162603947323E-3</c:v>
                </c:pt>
                <c:pt idx="762">
                  <c:v>-1.030708619983417E-3</c:v>
                </c:pt>
                <c:pt idx="763">
                  <c:v>-1.0558470416270199E-3</c:v>
                </c:pt>
                <c:pt idx="764">
                  <c:v>-1.0358470421322624E-3</c:v>
                </c:pt>
                <c:pt idx="765">
                  <c:v>-1.3127418519996992E-3</c:v>
                </c:pt>
                <c:pt idx="766">
                  <c:v>-1.259441129072357E-3</c:v>
                </c:pt>
                <c:pt idx="767">
                  <c:v>-1.0668992931813226E-3</c:v>
                </c:pt>
                <c:pt idx="768">
                  <c:v>-1.0368992975771651E-3</c:v>
                </c:pt>
                <c:pt idx="769">
                  <c:v>-1.1000073855983172E-3</c:v>
                </c:pt>
                <c:pt idx="770">
                  <c:v>7.9914690746141909E-4</c:v>
                </c:pt>
                <c:pt idx="771">
                  <c:v>-2.3907636655660647E-3</c:v>
                </c:pt>
                <c:pt idx="772">
                  <c:v>-2.6848946191336126E-3</c:v>
                </c:pt>
                <c:pt idx="773">
                  <c:v>-2.6848946191336126E-3</c:v>
                </c:pt>
                <c:pt idx="774">
                  <c:v>-2.6848946191336126E-3</c:v>
                </c:pt>
                <c:pt idx="775">
                  <c:v>-2.8956205062929882E-3</c:v>
                </c:pt>
                <c:pt idx="776">
                  <c:v>-8.0868190267894408E-4</c:v>
                </c:pt>
                <c:pt idx="777">
                  <c:v>-2.9643749530197869E-3</c:v>
                </c:pt>
                <c:pt idx="778">
                  <c:v>-4.8401300573466394E-3</c:v>
                </c:pt>
                <c:pt idx="779">
                  <c:v>-9.4013006128147725E-4</c:v>
                </c:pt>
                <c:pt idx="780">
                  <c:v>-3.4573837478821048E-3</c:v>
                </c:pt>
                <c:pt idx="781">
                  <c:v>-3.9382360525646171E-3</c:v>
                </c:pt>
                <c:pt idx="782">
                  <c:v>-4.475534553977506E-3</c:v>
                </c:pt>
                <c:pt idx="783">
                  <c:v>-5.863024364987493E-3</c:v>
                </c:pt>
                <c:pt idx="784">
                  <c:v>-4.9228369436891822E-3</c:v>
                </c:pt>
                <c:pt idx="785">
                  <c:v>-4.7228369414656496E-3</c:v>
                </c:pt>
                <c:pt idx="786">
                  <c:v>-5.0227687042080013E-3</c:v>
                </c:pt>
                <c:pt idx="787">
                  <c:v>-5.2936028651907052E-3</c:v>
                </c:pt>
                <c:pt idx="788">
                  <c:v>-6.4135484324590875E-3</c:v>
                </c:pt>
                <c:pt idx="789">
                  <c:v>-6.902568652255095E-3</c:v>
                </c:pt>
                <c:pt idx="790">
                  <c:v>-5.4238829710163972E-3</c:v>
                </c:pt>
                <c:pt idx="791">
                  <c:v>-5.3160516397645491E-3</c:v>
                </c:pt>
                <c:pt idx="792">
                  <c:v>-6.4358153866981432E-3</c:v>
                </c:pt>
                <c:pt idx="793">
                  <c:v>5.0131130989465589E-4</c:v>
                </c:pt>
                <c:pt idx="794">
                  <c:v>8.0131130959197605E-4</c:v>
                </c:pt>
                <c:pt idx="795">
                  <c:v>-3.3590236880508689E-3</c:v>
                </c:pt>
                <c:pt idx="796">
                  <c:v>-3.4038252050448414E-3</c:v>
                </c:pt>
                <c:pt idx="797">
                  <c:v>-3.3421111391955388E-3</c:v>
                </c:pt>
                <c:pt idx="798">
                  <c:v>-3.3421111391955388E-3</c:v>
                </c:pt>
                <c:pt idx="799">
                  <c:v>-3.3421111391955388E-3</c:v>
                </c:pt>
                <c:pt idx="800">
                  <c:v>-3.1884863689708165E-3</c:v>
                </c:pt>
                <c:pt idx="801">
                  <c:v>-1.6971931306235533E-3</c:v>
                </c:pt>
                <c:pt idx="802">
                  <c:v>-2.7962220168328555E-3</c:v>
                </c:pt>
                <c:pt idx="803">
                  <c:v>-2.7962220168328555E-3</c:v>
                </c:pt>
                <c:pt idx="804">
                  <c:v>-1.3365752384381924E-3</c:v>
                </c:pt>
                <c:pt idx="805">
                  <c:v>-2.5135959657507922E-3</c:v>
                </c:pt>
                <c:pt idx="806">
                  <c:v>-2.6808736624324425E-3</c:v>
                </c:pt>
                <c:pt idx="807">
                  <c:v>-2.580873664958655E-3</c:v>
                </c:pt>
                <c:pt idx="808">
                  <c:v>-2.3808736627351224E-3</c:v>
                </c:pt>
                <c:pt idx="809">
                  <c:v>-9.2257718830725255E-4</c:v>
                </c:pt>
                <c:pt idx="810">
                  <c:v>3.0284951208026101E-4</c:v>
                </c:pt>
                <c:pt idx="811">
                  <c:v>-1.5546272884391366E-3</c:v>
                </c:pt>
                <c:pt idx="812">
                  <c:v>-1.4337380201623062E-3</c:v>
                </c:pt>
                <c:pt idx="813">
                  <c:v>-1.4237380240529063E-3</c:v>
                </c:pt>
                <c:pt idx="814">
                  <c:v>-1.3337380226885187E-3</c:v>
                </c:pt>
                <c:pt idx="815">
                  <c:v>-1.3237380193031612E-3</c:v>
                </c:pt>
                <c:pt idx="816">
                  <c:v>-1.1937380189492586E-3</c:v>
                </c:pt>
                <c:pt idx="817">
                  <c:v>-2.3244789882020944E-4</c:v>
                </c:pt>
                <c:pt idx="818">
                  <c:v>-2.1244789932545194E-4</c:v>
                </c:pt>
                <c:pt idx="819">
                  <c:v>-1.1244790185166442E-4</c:v>
                </c:pt>
                <c:pt idx="820">
                  <c:v>9.0415199922644351E-5</c:v>
                </c:pt>
                <c:pt idx="821">
                  <c:v>9.0415199922644351E-5</c:v>
                </c:pt>
                <c:pt idx="822">
                  <c:v>3.30415201135692E-4</c:v>
                </c:pt>
                <c:pt idx="823">
                  <c:v>1.5538079102575542E-4</c:v>
                </c:pt>
                <c:pt idx="824">
                  <c:v>4.2210506766036521E-3</c:v>
                </c:pt>
                <c:pt idx="827">
                  <c:v>1.27308492325659E-3</c:v>
                </c:pt>
                <c:pt idx="828">
                  <c:v>1.1964470902790098E-3</c:v>
                </c:pt>
                <c:pt idx="829">
                  <c:v>1.3864470891171848E-3</c:v>
                </c:pt>
                <c:pt idx="830">
                  <c:v>1.5364470889658449E-3</c:v>
                </c:pt>
                <c:pt idx="831">
                  <c:v>1.6664470893197475E-3</c:v>
                </c:pt>
                <c:pt idx="832">
                  <c:v>1.3155574292429278E-3</c:v>
                </c:pt>
                <c:pt idx="833">
                  <c:v>1.9595035202276262E-3</c:v>
                </c:pt>
                <c:pt idx="834">
                  <c:v>1.9995035192171412E-3</c:v>
                </c:pt>
                <c:pt idx="835">
                  <c:v>2.1495035190658013E-3</c:v>
                </c:pt>
                <c:pt idx="836">
                  <c:v>2.2695035160343463E-3</c:v>
                </c:pt>
                <c:pt idx="837">
                  <c:v>2.3595035173987339E-3</c:v>
                </c:pt>
                <c:pt idx="838">
                  <c:v>2.7166006509034002E-3</c:v>
                </c:pt>
                <c:pt idx="839">
                  <c:v>2.776824295558436E-3</c:v>
                </c:pt>
                <c:pt idx="840">
                  <c:v>2.816824294547951E-3</c:v>
                </c:pt>
                <c:pt idx="841">
                  <c:v>3.2368242984897738E-3</c:v>
                </c:pt>
                <c:pt idx="842">
                  <c:v>2.9180636760713363E-3</c:v>
                </c:pt>
                <c:pt idx="843">
                  <c:v>2.8686097625863771E-3</c:v>
                </c:pt>
                <c:pt idx="844">
                  <c:v>2.9686097600601646E-3</c:v>
                </c:pt>
                <c:pt idx="845">
                  <c:v>2.8757903904054749E-3</c:v>
                </c:pt>
                <c:pt idx="846">
                  <c:v>2.8757903904054749E-3</c:v>
                </c:pt>
                <c:pt idx="847">
                  <c:v>3.0757903926290076E-3</c:v>
                </c:pt>
                <c:pt idx="848">
                  <c:v>1.9531087685981663E-3</c:v>
                </c:pt>
                <c:pt idx="849">
                  <c:v>2.1031087684468264E-3</c:v>
                </c:pt>
                <c:pt idx="850">
                  <c:v>2.1131087718321839E-3</c:v>
                </c:pt>
                <c:pt idx="851">
                  <c:v>2.6062675010418701E-3</c:v>
                </c:pt>
                <c:pt idx="852">
                  <c:v>3.8719174974720383E-4</c:v>
                </c:pt>
                <c:pt idx="853">
                  <c:v>1.6633986335543027E-4</c:v>
                </c:pt>
                <c:pt idx="854">
                  <c:v>-4.8568709750790307E-4</c:v>
                </c:pt>
                <c:pt idx="855">
                  <c:v>-2.2568709680009791E-4</c:v>
                </c:pt>
                <c:pt idx="856">
                  <c:v>-2.8020610587768391E-3</c:v>
                </c:pt>
                <c:pt idx="857">
                  <c:v>-2.4620612638168171E-3</c:v>
                </c:pt>
                <c:pt idx="858">
                  <c:v>-2.4279041756843089E-3</c:v>
                </c:pt>
                <c:pt idx="859">
                  <c:v>-2.9146499228554917E-3</c:v>
                </c:pt>
                <c:pt idx="860">
                  <c:v>-8.3789210593756547E-3</c:v>
                </c:pt>
                <c:pt idx="861">
                  <c:v>-8.8946165000222399E-3</c:v>
                </c:pt>
                <c:pt idx="862">
                  <c:v>-8.6946164977987073E-3</c:v>
                </c:pt>
                <c:pt idx="863">
                  <c:v>-8.5946165003249198E-3</c:v>
                </c:pt>
                <c:pt idx="864">
                  <c:v>-1.3493004634650099E-2</c:v>
                </c:pt>
                <c:pt idx="865">
                  <c:v>-1.8367761231862401E-2</c:v>
                </c:pt>
                <c:pt idx="866">
                  <c:v>-2.0330005411576896E-2</c:v>
                </c:pt>
                <c:pt idx="867">
                  <c:v>-2.0797999707039078E-2</c:v>
                </c:pt>
                <c:pt idx="868">
                  <c:v>-2.148438639128053E-2</c:v>
                </c:pt>
                <c:pt idx="869">
                  <c:v>-2.4354642544903077E-2</c:v>
                </c:pt>
                <c:pt idx="870">
                  <c:v>-2.371259045833965E-2</c:v>
                </c:pt>
                <c:pt idx="871">
                  <c:v>-2.6853164653244888E-2</c:v>
                </c:pt>
                <c:pt idx="872">
                  <c:v>-2.8667142416692437E-2</c:v>
                </c:pt>
                <c:pt idx="873">
                  <c:v>-2.8362820239905273E-2</c:v>
                </c:pt>
                <c:pt idx="874">
                  <c:v>-2.9060761657416972E-2</c:v>
                </c:pt>
                <c:pt idx="875">
                  <c:v>-3.0960281931237288E-2</c:v>
                </c:pt>
                <c:pt idx="876">
                  <c:v>-3.1088190816380451E-2</c:v>
                </c:pt>
                <c:pt idx="877">
                  <c:v>-3.2709626760260124E-2</c:v>
                </c:pt>
                <c:pt idx="878">
                  <c:v>-3.1809626761168164E-2</c:v>
                </c:pt>
                <c:pt idx="879">
                  <c:v>-3.2130467512410221E-2</c:v>
                </c:pt>
                <c:pt idx="880">
                  <c:v>-2.8786051962330139E-2</c:v>
                </c:pt>
                <c:pt idx="881">
                  <c:v>-3.4616015119247945E-2</c:v>
                </c:pt>
                <c:pt idx="882">
                  <c:v>-3.6375350194435496E-2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EDE-47F5-B571-AEBB40E80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1957312"/>
        <c:axId val="1"/>
      </c:scatterChart>
      <c:valAx>
        <c:axId val="671957312"/>
        <c:scaling>
          <c:orientation val="minMax"/>
          <c:max val="15000"/>
          <c:min val="-2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4991652754590985"/>
              <c:y val="0.87941299984560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6711185308848081E-2"/>
              <c:y val="0.3588241469816272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71957312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2904841402337229"/>
          <c:y val="0.92352941176470593"/>
          <c:w val="0.11185308848080139"/>
          <c:h val="5.8823529411764719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Z Dra -- LiTE Residuals</a:t>
            </a:r>
          </a:p>
        </c:rich>
      </c:tx>
      <c:layout>
        <c:manualLayout>
          <c:xMode val="edge"/>
          <c:yMode val="edge"/>
          <c:x val="0.35117091968855063"/>
          <c:y val="3.53982300884955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74592043948615"/>
          <c:y val="0.12389416221354804"/>
          <c:w val="0.81103745152906459"/>
          <c:h val="0.67551817016434523"/>
        </c:manualLayout>
      </c:layout>
      <c:scatterChart>
        <c:scatterStyle val="lineMarker"/>
        <c:varyColors val="0"/>
        <c:ser>
          <c:idx val="3"/>
          <c:order val="0"/>
          <c:tx>
            <c:strRef>
              <c:f>'Active 1'!$AB$20</c:f>
              <c:strCache>
                <c:ptCount val="1"/>
                <c:pt idx="0">
                  <c:v>LiTE Resid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1'!$F$21:$F$975</c:f>
              <c:numCache>
                <c:formatCode>General</c:formatCode>
                <c:ptCount val="955"/>
                <c:pt idx="0">
                  <c:v>-23583</c:v>
                </c:pt>
                <c:pt idx="1">
                  <c:v>-22572</c:v>
                </c:pt>
                <c:pt idx="2">
                  <c:v>-21443</c:v>
                </c:pt>
                <c:pt idx="3">
                  <c:v>-21191</c:v>
                </c:pt>
                <c:pt idx="4">
                  <c:v>-20883</c:v>
                </c:pt>
                <c:pt idx="5">
                  <c:v>-20877</c:v>
                </c:pt>
                <c:pt idx="6">
                  <c:v>-20718</c:v>
                </c:pt>
                <c:pt idx="7">
                  <c:v>-20706</c:v>
                </c:pt>
                <c:pt idx="8">
                  <c:v>-20690</c:v>
                </c:pt>
                <c:pt idx="9">
                  <c:v>-20625</c:v>
                </c:pt>
                <c:pt idx="10">
                  <c:v>-20617</c:v>
                </c:pt>
                <c:pt idx="11">
                  <c:v>-20612</c:v>
                </c:pt>
                <c:pt idx="12">
                  <c:v>-20510</c:v>
                </c:pt>
                <c:pt idx="13">
                  <c:v>-20443</c:v>
                </c:pt>
                <c:pt idx="14">
                  <c:v>-20443</c:v>
                </c:pt>
                <c:pt idx="15">
                  <c:v>-20415</c:v>
                </c:pt>
                <c:pt idx="16">
                  <c:v>-20374</c:v>
                </c:pt>
                <c:pt idx="17">
                  <c:v>-20343</c:v>
                </c:pt>
                <c:pt idx="18">
                  <c:v>-20211</c:v>
                </c:pt>
                <c:pt idx="19">
                  <c:v>-20138</c:v>
                </c:pt>
                <c:pt idx="20">
                  <c:v>-20128</c:v>
                </c:pt>
                <c:pt idx="21">
                  <c:v>-20122</c:v>
                </c:pt>
                <c:pt idx="22">
                  <c:v>-20117</c:v>
                </c:pt>
                <c:pt idx="23">
                  <c:v>-20116</c:v>
                </c:pt>
                <c:pt idx="24">
                  <c:v>-20116</c:v>
                </c:pt>
                <c:pt idx="25">
                  <c:v>-20116</c:v>
                </c:pt>
                <c:pt idx="26">
                  <c:v>-20111</c:v>
                </c:pt>
                <c:pt idx="27">
                  <c:v>-20111</c:v>
                </c:pt>
                <c:pt idx="28">
                  <c:v>-20111</c:v>
                </c:pt>
                <c:pt idx="29">
                  <c:v>-20105</c:v>
                </c:pt>
                <c:pt idx="30">
                  <c:v>-20093</c:v>
                </c:pt>
                <c:pt idx="31">
                  <c:v>-20086</c:v>
                </c:pt>
                <c:pt idx="32">
                  <c:v>-20066</c:v>
                </c:pt>
                <c:pt idx="33">
                  <c:v>-20035</c:v>
                </c:pt>
                <c:pt idx="34">
                  <c:v>-20029</c:v>
                </c:pt>
                <c:pt idx="35">
                  <c:v>-20021</c:v>
                </c:pt>
                <c:pt idx="36">
                  <c:v>-20007</c:v>
                </c:pt>
                <c:pt idx="37">
                  <c:v>-20004</c:v>
                </c:pt>
                <c:pt idx="38">
                  <c:v>-19979</c:v>
                </c:pt>
                <c:pt idx="39">
                  <c:v>-19977</c:v>
                </c:pt>
                <c:pt idx="40">
                  <c:v>-19976</c:v>
                </c:pt>
                <c:pt idx="41">
                  <c:v>-19973</c:v>
                </c:pt>
                <c:pt idx="42">
                  <c:v>-19953</c:v>
                </c:pt>
                <c:pt idx="43">
                  <c:v>-19739</c:v>
                </c:pt>
                <c:pt idx="44">
                  <c:v>-19728</c:v>
                </c:pt>
                <c:pt idx="45">
                  <c:v>-19714</c:v>
                </c:pt>
                <c:pt idx="46">
                  <c:v>-19703</c:v>
                </c:pt>
                <c:pt idx="47">
                  <c:v>-19692</c:v>
                </c:pt>
                <c:pt idx="48">
                  <c:v>-19669</c:v>
                </c:pt>
                <c:pt idx="49">
                  <c:v>-19658</c:v>
                </c:pt>
                <c:pt idx="50">
                  <c:v>-19652</c:v>
                </c:pt>
                <c:pt idx="51">
                  <c:v>-19632</c:v>
                </c:pt>
                <c:pt idx="52">
                  <c:v>-19607</c:v>
                </c:pt>
                <c:pt idx="53">
                  <c:v>-19590</c:v>
                </c:pt>
                <c:pt idx="54">
                  <c:v>-19563</c:v>
                </c:pt>
                <c:pt idx="55">
                  <c:v>-19506</c:v>
                </c:pt>
                <c:pt idx="56">
                  <c:v>-19476</c:v>
                </c:pt>
                <c:pt idx="57">
                  <c:v>-19420</c:v>
                </c:pt>
                <c:pt idx="58">
                  <c:v>-19356</c:v>
                </c:pt>
                <c:pt idx="59">
                  <c:v>-19350</c:v>
                </c:pt>
                <c:pt idx="60">
                  <c:v>-19347</c:v>
                </c:pt>
                <c:pt idx="61">
                  <c:v>-19308</c:v>
                </c:pt>
                <c:pt idx="62">
                  <c:v>-19305</c:v>
                </c:pt>
                <c:pt idx="63">
                  <c:v>-19297</c:v>
                </c:pt>
                <c:pt idx="64">
                  <c:v>-19288</c:v>
                </c:pt>
                <c:pt idx="65">
                  <c:v>-19283</c:v>
                </c:pt>
                <c:pt idx="66">
                  <c:v>-19252</c:v>
                </c:pt>
                <c:pt idx="67">
                  <c:v>-19249</c:v>
                </c:pt>
                <c:pt idx="68">
                  <c:v>-19199</c:v>
                </c:pt>
                <c:pt idx="69">
                  <c:v>-19199</c:v>
                </c:pt>
                <c:pt idx="70">
                  <c:v>-19188</c:v>
                </c:pt>
                <c:pt idx="71">
                  <c:v>-19171</c:v>
                </c:pt>
                <c:pt idx="72">
                  <c:v>-19168</c:v>
                </c:pt>
                <c:pt idx="73">
                  <c:v>-19157</c:v>
                </c:pt>
                <c:pt idx="74">
                  <c:v>-19157</c:v>
                </c:pt>
                <c:pt idx="75">
                  <c:v>-19135</c:v>
                </c:pt>
                <c:pt idx="76">
                  <c:v>-19115</c:v>
                </c:pt>
                <c:pt idx="77">
                  <c:v>-19093</c:v>
                </c:pt>
                <c:pt idx="78">
                  <c:v>-19051</c:v>
                </c:pt>
                <c:pt idx="79">
                  <c:v>-19045</c:v>
                </c:pt>
                <c:pt idx="80">
                  <c:v>-19006</c:v>
                </c:pt>
                <c:pt idx="81">
                  <c:v>-18989</c:v>
                </c:pt>
                <c:pt idx="82">
                  <c:v>-18978</c:v>
                </c:pt>
                <c:pt idx="83">
                  <c:v>-18958</c:v>
                </c:pt>
                <c:pt idx="84">
                  <c:v>-18955</c:v>
                </c:pt>
                <c:pt idx="85">
                  <c:v>-18941</c:v>
                </c:pt>
                <c:pt idx="86">
                  <c:v>-18936</c:v>
                </c:pt>
                <c:pt idx="87">
                  <c:v>-18933</c:v>
                </c:pt>
                <c:pt idx="88">
                  <c:v>-18919</c:v>
                </c:pt>
                <c:pt idx="89">
                  <c:v>-18914</c:v>
                </c:pt>
                <c:pt idx="90">
                  <c:v>-18911</c:v>
                </c:pt>
                <c:pt idx="91">
                  <c:v>-18905</c:v>
                </c:pt>
                <c:pt idx="92">
                  <c:v>-18900</c:v>
                </c:pt>
                <c:pt idx="93">
                  <c:v>-18899</c:v>
                </c:pt>
                <c:pt idx="94">
                  <c:v>-18894</c:v>
                </c:pt>
                <c:pt idx="95">
                  <c:v>-18889</c:v>
                </c:pt>
                <c:pt idx="96">
                  <c:v>-18802</c:v>
                </c:pt>
                <c:pt idx="97">
                  <c:v>-18762</c:v>
                </c:pt>
                <c:pt idx="98">
                  <c:v>-18760</c:v>
                </c:pt>
                <c:pt idx="99">
                  <c:v>-18751</c:v>
                </c:pt>
                <c:pt idx="100">
                  <c:v>-18746</c:v>
                </c:pt>
                <c:pt idx="101">
                  <c:v>-18740</c:v>
                </c:pt>
                <c:pt idx="102">
                  <c:v>-18732</c:v>
                </c:pt>
                <c:pt idx="103">
                  <c:v>-18726</c:v>
                </c:pt>
                <c:pt idx="104">
                  <c:v>-18715</c:v>
                </c:pt>
                <c:pt idx="105">
                  <c:v>-18673</c:v>
                </c:pt>
                <c:pt idx="106">
                  <c:v>-18653</c:v>
                </c:pt>
                <c:pt idx="107">
                  <c:v>-18647</c:v>
                </c:pt>
                <c:pt idx="108">
                  <c:v>-18642</c:v>
                </c:pt>
                <c:pt idx="109">
                  <c:v>-18634</c:v>
                </c:pt>
                <c:pt idx="110">
                  <c:v>-18634</c:v>
                </c:pt>
                <c:pt idx="111">
                  <c:v>-18625</c:v>
                </c:pt>
                <c:pt idx="112">
                  <c:v>-18612</c:v>
                </c:pt>
                <c:pt idx="113">
                  <c:v>-18611</c:v>
                </c:pt>
                <c:pt idx="114">
                  <c:v>-18594</c:v>
                </c:pt>
                <c:pt idx="115">
                  <c:v>-18588</c:v>
                </c:pt>
                <c:pt idx="116">
                  <c:v>-18580</c:v>
                </c:pt>
                <c:pt idx="117">
                  <c:v>-18544</c:v>
                </c:pt>
                <c:pt idx="118">
                  <c:v>-18507</c:v>
                </c:pt>
                <c:pt idx="119">
                  <c:v>-18504</c:v>
                </c:pt>
                <c:pt idx="120">
                  <c:v>-18502</c:v>
                </c:pt>
                <c:pt idx="121">
                  <c:v>-18499</c:v>
                </c:pt>
                <c:pt idx="122">
                  <c:v>-18485</c:v>
                </c:pt>
                <c:pt idx="123">
                  <c:v>-18418</c:v>
                </c:pt>
                <c:pt idx="124">
                  <c:v>-18399</c:v>
                </c:pt>
                <c:pt idx="125">
                  <c:v>-18068</c:v>
                </c:pt>
                <c:pt idx="126">
                  <c:v>-18018</c:v>
                </c:pt>
                <c:pt idx="127">
                  <c:v>-18018</c:v>
                </c:pt>
                <c:pt idx="128">
                  <c:v>-17965</c:v>
                </c:pt>
                <c:pt idx="129">
                  <c:v>-17940</c:v>
                </c:pt>
                <c:pt idx="130">
                  <c:v>-17929</c:v>
                </c:pt>
                <c:pt idx="131">
                  <c:v>-17811</c:v>
                </c:pt>
                <c:pt idx="132">
                  <c:v>-17806</c:v>
                </c:pt>
                <c:pt idx="133">
                  <c:v>-17607</c:v>
                </c:pt>
                <c:pt idx="134">
                  <c:v>-17308</c:v>
                </c:pt>
                <c:pt idx="135">
                  <c:v>-17305</c:v>
                </c:pt>
                <c:pt idx="136">
                  <c:v>-17125</c:v>
                </c:pt>
                <c:pt idx="137">
                  <c:v>-16893</c:v>
                </c:pt>
                <c:pt idx="138">
                  <c:v>-16835</c:v>
                </c:pt>
                <c:pt idx="139">
                  <c:v>-16217</c:v>
                </c:pt>
                <c:pt idx="140">
                  <c:v>-16214</c:v>
                </c:pt>
                <c:pt idx="141">
                  <c:v>-16153</c:v>
                </c:pt>
                <c:pt idx="142">
                  <c:v>-15691</c:v>
                </c:pt>
                <c:pt idx="143">
                  <c:v>-15688</c:v>
                </c:pt>
                <c:pt idx="144">
                  <c:v>-15674</c:v>
                </c:pt>
                <c:pt idx="145">
                  <c:v>-15666</c:v>
                </c:pt>
                <c:pt idx="146">
                  <c:v>-15663</c:v>
                </c:pt>
                <c:pt idx="147">
                  <c:v>-15162</c:v>
                </c:pt>
                <c:pt idx="148">
                  <c:v>-15151</c:v>
                </c:pt>
                <c:pt idx="149">
                  <c:v>-14734</c:v>
                </c:pt>
                <c:pt idx="150">
                  <c:v>-14544</c:v>
                </c:pt>
                <c:pt idx="151">
                  <c:v>-14057</c:v>
                </c:pt>
                <c:pt idx="152">
                  <c:v>-13903</c:v>
                </c:pt>
                <c:pt idx="153">
                  <c:v>-13755</c:v>
                </c:pt>
                <c:pt idx="154">
                  <c:v>-13198</c:v>
                </c:pt>
                <c:pt idx="155">
                  <c:v>-12711</c:v>
                </c:pt>
                <c:pt idx="156">
                  <c:v>-12700</c:v>
                </c:pt>
                <c:pt idx="157">
                  <c:v>-12196</c:v>
                </c:pt>
                <c:pt idx="158">
                  <c:v>-12166</c:v>
                </c:pt>
                <c:pt idx="159">
                  <c:v>-12152</c:v>
                </c:pt>
                <c:pt idx="160">
                  <c:v>-12053</c:v>
                </c:pt>
                <c:pt idx="161">
                  <c:v>-11651</c:v>
                </c:pt>
                <c:pt idx="162">
                  <c:v>-11080</c:v>
                </c:pt>
                <c:pt idx="163">
                  <c:v>-10624</c:v>
                </c:pt>
                <c:pt idx="164">
                  <c:v>-10621</c:v>
                </c:pt>
                <c:pt idx="165">
                  <c:v>-10602</c:v>
                </c:pt>
                <c:pt idx="166">
                  <c:v>-10596</c:v>
                </c:pt>
                <c:pt idx="167">
                  <c:v>-10585</c:v>
                </c:pt>
                <c:pt idx="168">
                  <c:v>-10582</c:v>
                </c:pt>
                <c:pt idx="169">
                  <c:v>-10577</c:v>
                </c:pt>
                <c:pt idx="170">
                  <c:v>-10563</c:v>
                </c:pt>
                <c:pt idx="171">
                  <c:v>-10562</c:v>
                </c:pt>
                <c:pt idx="172">
                  <c:v>-10059</c:v>
                </c:pt>
                <c:pt idx="173">
                  <c:v>-10053</c:v>
                </c:pt>
                <c:pt idx="174">
                  <c:v>-9824</c:v>
                </c:pt>
                <c:pt idx="175">
                  <c:v>-9818</c:v>
                </c:pt>
                <c:pt idx="176">
                  <c:v>-9799</c:v>
                </c:pt>
                <c:pt idx="177">
                  <c:v>-9796</c:v>
                </c:pt>
                <c:pt idx="178">
                  <c:v>-7966</c:v>
                </c:pt>
                <c:pt idx="179">
                  <c:v>-7907</c:v>
                </c:pt>
                <c:pt idx="180">
                  <c:v>-7865</c:v>
                </c:pt>
                <c:pt idx="181">
                  <c:v>-7818</c:v>
                </c:pt>
                <c:pt idx="182">
                  <c:v>-7731</c:v>
                </c:pt>
                <c:pt idx="183">
                  <c:v>-7714</c:v>
                </c:pt>
                <c:pt idx="184">
                  <c:v>-7711</c:v>
                </c:pt>
                <c:pt idx="185">
                  <c:v>-7686</c:v>
                </c:pt>
                <c:pt idx="186">
                  <c:v>-7644</c:v>
                </c:pt>
                <c:pt idx="187">
                  <c:v>-7608</c:v>
                </c:pt>
                <c:pt idx="188">
                  <c:v>-7599</c:v>
                </c:pt>
                <c:pt idx="189">
                  <c:v>-7451</c:v>
                </c:pt>
                <c:pt idx="190">
                  <c:v>-7272</c:v>
                </c:pt>
                <c:pt idx="191">
                  <c:v>-7146</c:v>
                </c:pt>
                <c:pt idx="192">
                  <c:v>-7079</c:v>
                </c:pt>
                <c:pt idx="193">
                  <c:v>-7051</c:v>
                </c:pt>
                <c:pt idx="194">
                  <c:v>-6858</c:v>
                </c:pt>
                <c:pt idx="195">
                  <c:v>-6637</c:v>
                </c:pt>
                <c:pt idx="196">
                  <c:v>-6511</c:v>
                </c:pt>
                <c:pt idx="197">
                  <c:v>-6373</c:v>
                </c:pt>
                <c:pt idx="198">
                  <c:v>-6010</c:v>
                </c:pt>
                <c:pt idx="199">
                  <c:v>-5996</c:v>
                </c:pt>
                <c:pt idx="200">
                  <c:v>-5988</c:v>
                </c:pt>
                <c:pt idx="201">
                  <c:v>-5971</c:v>
                </c:pt>
                <c:pt idx="202">
                  <c:v>-5898</c:v>
                </c:pt>
                <c:pt idx="203">
                  <c:v>-5736</c:v>
                </c:pt>
                <c:pt idx="204">
                  <c:v>-5714</c:v>
                </c:pt>
                <c:pt idx="205">
                  <c:v>-5700</c:v>
                </c:pt>
                <c:pt idx="206">
                  <c:v>-5616</c:v>
                </c:pt>
                <c:pt idx="207">
                  <c:v>-5576</c:v>
                </c:pt>
                <c:pt idx="208">
                  <c:v>-5490</c:v>
                </c:pt>
                <c:pt idx="209">
                  <c:v>-5490</c:v>
                </c:pt>
                <c:pt idx="210">
                  <c:v>-5487</c:v>
                </c:pt>
                <c:pt idx="211">
                  <c:v>-5487</c:v>
                </c:pt>
                <c:pt idx="212">
                  <c:v>-5473</c:v>
                </c:pt>
                <c:pt idx="213">
                  <c:v>-5473</c:v>
                </c:pt>
                <c:pt idx="214">
                  <c:v>-5470</c:v>
                </c:pt>
                <c:pt idx="215">
                  <c:v>-5470</c:v>
                </c:pt>
                <c:pt idx="216">
                  <c:v>-5467</c:v>
                </c:pt>
                <c:pt idx="217">
                  <c:v>-5465</c:v>
                </c:pt>
                <c:pt idx="218">
                  <c:v>-5465</c:v>
                </c:pt>
                <c:pt idx="219">
                  <c:v>-5454</c:v>
                </c:pt>
                <c:pt idx="220">
                  <c:v>-5454</c:v>
                </c:pt>
                <c:pt idx="221">
                  <c:v>-5442</c:v>
                </c:pt>
                <c:pt idx="222">
                  <c:v>-5037</c:v>
                </c:pt>
                <c:pt idx="223">
                  <c:v>-4639</c:v>
                </c:pt>
                <c:pt idx="224">
                  <c:v>-4639</c:v>
                </c:pt>
                <c:pt idx="225">
                  <c:v>-4639</c:v>
                </c:pt>
                <c:pt idx="226">
                  <c:v>-4589</c:v>
                </c:pt>
                <c:pt idx="227">
                  <c:v>-4589</c:v>
                </c:pt>
                <c:pt idx="228">
                  <c:v>-4581</c:v>
                </c:pt>
                <c:pt idx="229">
                  <c:v>-4553</c:v>
                </c:pt>
                <c:pt idx="230">
                  <c:v>-4553</c:v>
                </c:pt>
                <c:pt idx="231">
                  <c:v>-4511</c:v>
                </c:pt>
                <c:pt idx="232">
                  <c:v>-4511</c:v>
                </c:pt>
                <c:pt idx="233">
                  <c:v>-4511</c:v>
                </c:pt>
                <c:pt idx="234">
                  <c:v>-4407</c:v>
                </c:pt>
                <c:pt idx="235">
                  <c:v>-4407</c:v>
                </c:pt>
                <c:pt idx="236">
                  <c:v>-4385</c:v>
                </c:pt>
                <c:pt idx="237">
                  <c:v>-4385</c:v>
                </c:pt>
                <c:pt idx="238">
                  <c:v>-4150</c:v>
                </c:pt>
                <c:pt idx="239">
                  <c:v>-4147</c:v>
                </c:pt>
                <c:pt idx="240">
                  <c:v>-4147</c:v>
                </c:pt>
                <c:pt idx="241">
                  <c:v>-4147</c:v>
                </c:pt>
                <c:pt idx="242">
                  <c:v>-3940</c:v>
                </c:pt>
                <c:pt idx="243">
                  <c:v>-3870</c:v>
                </c:pt>
                <c:pt idx="244">
                  <c:v>-3839</c:v>
                </c:pt>
                <c:pt idx="245">
                  <c:v>-3747</c:v>
                </c:pt>
                <c:pt idx="246">
                  <c:v>-3590</c:v>
                </c:pt>
                <c:pt idx="247">
                  <c:v>-3402</c:v>
                </c:pt>
                <c:pt idx="248">
                  <c:v>-3377</c:v>
                </c:pt>
                <c:pt idx="249">
                  <c:v>-3361</c:v>
                </c:pt>
                <c:pt idx="250">
                  <c:v>-3360</c:v>
                </c:pt>
                <c:pt idx="251">
                  <c:v>-3358</c:v>
                </c:pt>
                <c:pt idx="252">
                  <c:v>-3349</c:v>
                </c:pt>
                <c:pt idx="253">
                  <c:v>-3346</c:v>
                </c:pt>
                <c:pt idx="254">
                  <c:v>-3345.5</c:v>
                </c:pt>
                <c:pt idx="255">
                  <c:v>-3341</c:v>
                </c:pt>
                <c:pt idx="256">
                  <c:v>-3335</c:v>
                </c:pt>
                <c:pt idx="257">
                  <c:v>-3333</c:v>
                </c:pt>
                <c:pt idx="258">
                  <c:v>-3324</c:v>
                </c:pt>
                <c:pt idx="259">
                  <c:v>-3274</c:v>
                </c:pt>
                <c:pt idx="260">
                  <c:v>-3251</c:v>
                </c:pt>
                <c:pt idx="261">
                  <c:v>-3212</c:v>
                </c:pt>
                <c:pt idx="262">
                  <c:v>-3210</c:v>
                </c:pt>
                <c:pt idx="263">
                  <c:v>-3173</c:v>
                </c:pt>
                <c:pt idx="264">
                  <c:v>-3167</c:v>
                </c:pt>
                <c:pt idx="265">
                  <c:v>-3167</c:v>
                </c:pt>
                <c:pt idx="266">
                  <c:v>-3145</c:v>
                </c:pt>
                <c:pt idx="267">
                  <c:v>-3142</c:v>
                </c:pt>
                <c:pt idx="268">
                  <c:v>-3126</c:v>
                </c:pt>
                <c:pt idx="269">
                  <c:v>-3126</c:v>
                </c:pt>
                <c:pt idx="270">
                  <c:v>-3126</c:v>
                </c:pt>
                <c:pt idx="271">
                  <c:v>-3114</c:v>
                </c:pt>
                <c:pt idx="272">
                  <c:v>-3100</c:v>
                </c:pt>
                <c:pt idx="273">
                  <c:v>-3098</c:v>
                </c:pt>
                <c:pt idx="274">
                  <c:v>-3097</c:v>
                </c:pt>
                <c:pt idx="275">
                  <c:v>-3094</c:v>
                </c:pt>
                <c:pt idx="276">
                  <c:v>-3083</c:v>
                </c:pt>
                <c:pt idx="277">
                  <c:v>-3078</c:v>
                </c:pt>
                <c:pt idx="278">
                  <c:v>-3059.5</c:v>
                </c:pt>
                <c:pt idx="279">
                  <c:v>-3017</c:v>
                </c:pt>
                <c:pt idx="280">
                  <c:v>-3017</c:v>
                </c:pt>
                <c:pt idx="281">
                  <c:v>-3017</c:v>
                </c:pt>
                <c:pt idx="282">
                  <c:v>-2924</c:v>
                </c:pt>
                <c:pt idx="283">
                  <c:v>-2924</c:v>
                </c:pt>
                <c:pt idx="284">
                  <c:v>-2921</c:v>
                </c:pt>
                <c:pt idx="285">
                  <c:v>-2919</c:v>
                </c:pt>
                <c:pt idx="286">
                  <c:v>-2894</c:v>
                </c:pt>
                <c:pt idx="287">
                  <c:v>-2868</c:v>
                </c:pt>
                <c:pt idx="288">
                  <c:v>-2865</c:v>
                </c:pt>
                <c:pt idx="289">
                  <c:v>-2860</c:v>
                </c:pt>
                <c:pt idx="290">
                  <c:v>-2821</c:v>
                </c:pt>
                <c:pt idx="291">
                  <c:v>-2819</c:v>
                </c:pt>
                <c:pt idx="292">
                  <c:v>-2818</c:v>
                </c:pt>
                <c:pt idx="293">
                  <c:v>-2809</c:v>
                </c:pt>
                <c:pt idx="294">
                  <c:v>-2793</c:v>
                </c:pt>
                <c:pt idx="295">
                  <c:v>-2790</c:v>
                </c:pt>
                <c:pt idx="296">
                  <c:v>-2790</c:v>
                </c:pt>
                <c:pt idx="297">
                  <c:v>-2790</c:v>
                </c:pt>
                <c:pt idx="298">
                  <c:v>-2790</c:v>
                </c:pt>
                <c:pt idx="299">
                  <c:v>-2753</c:v>
                </c:pt>
                <c:pt idx="300">
                  <c:v>-2725</c:v>
                </c:pt>
                <c:pt idx="301">
                  <c:v>-2647</c:v>
                </c:pt>
                <c:pt idx="302">
                  <c:v>-2644</c:v>
                </c:pt>
                <c:pt idx="303">
                  <c:v>-2638</c:v>
                </c:pt>
                <c:pt idx="304">
                  <c:v>-2616</c:v>
                </c:pt>
                <c:pt idx="305">
                  <c:v>-2616</c:v>
                </c:pt>
                <c:pt idx="306">
                  <c:v>-2616</c:v>
                </c:pt>
                <c:pt idx="307">
                  <c:v>-2616</c:v>
                </c:pt>
                <c:pt idx="308">
                  <c:v>-2613</c:v>
                </c:pt>
                <c:pt idx="309">
                  <c:v>-2605</c:v>
                </c:pt>
                <c:pt idx="310">
                  <c:v>-2605</c:v>
                </c:pt>
                <c:pt idx="311">
                  <c:v>-2605</c:v>
                </c:pt>
                <c:pt idx="312">
                  <c:v>-2577</c:v>
                </c:pt>
                <c:pt idx="313">
                  <c:v>-2550</c:v>
                </c:pt>
                <c:pt idx="314">
                  <c:v>-2527</c:v>
                </c:pt>
                <c:pt idx="315">
                  <c:v>-2513</c:v>
                </c:pt>
                <c:pt idx="316">
                  <c:v>-2512.5</c:v>
                </c:pt>
                <c:pt idx="317">
                  <c:v>-2496</c:v>
                </c:pt>
                <c:pt idx="318">
                  <c:v>-2494</c:v>
                </c:pt>
                <c:pt idx="319">
                  <c:v>-2491</c:v>
                </c:pt>
                <c:pt idx="320">
                  <c:v>-2485</c:v>
                </c:pt>
                <c:pt idx="321">
                  <c:v>-2468</c:v>
                </c:pt>
                <c:pt idx="322">
                  <c:v>-2454</c:v>
                </c:pt>
                <c:pt idx="323">
                  <c:v>-2452</c:v>
                </c:pt>
                <c:pt idx="324">
                  <c:v>-2426</c:v>
                </c:pt>
                <c:pt idx="325">
                  <c:v>-2407</c:v>
                </c:pt>
                <c:pt idx="326">
                  <c:v>-2323</c:v>
                </c:pt>
                <c:pt idx="327">
                  <c:v>-2281</c:v>
                </c:pt>
                <c:pt idx="328">
                  <c:v>-2252</c:v>
                </c:pt>
                <c:pt idx="329">
                  <c:v>-2241</c:v>
                </c:pt>
                <c:pt idx="330">
                  <c:v>-2189</c:v>
                </c:pt>
                <c:pt idx="331">
                  <c:v>-2189</c:v>
                </c:pt>
                <c:pt idx="332">
                  <c:v>-2189</c:v>
                </c:pt>
                <c:pt idx="333">
                  <c:v>-2096</c:v>
                </c:pt>
                <c:pt idx="334">
                  <c:v>-2074</c:v>
                </c:pt>
                <c:pt idx="335">
                  <c:v>-2074</c:v>
                </c:pt>
                <c:pt idx="336">
                  <c:v>-2043</c:v>
                </c:pt>
                <c:pt idx="337">
                  <c:v>-2043</c:v>
                </c:pt>
                <c:pt idx="338">
                  <c:v>-2012</c:v>
                </c:pt>
                <c:pt idx="339">
                  <c:v>-1948</c:v>
                </c:pt>
                <c:pt idx="340">
                  <c:v>-1945</c:v>
                </c:pt>
                <c:pt idx="341">
                  <c:v>-1830</c:v>
                </c:pt>
                <c:pt idx="342">
                  <c:v>-1797</c:v>
                </c:pt>
                <c:pt idx="343">
                  <c:v>-1794</c:v>
                </c:pt>
                <c:pt idx="344">
                  <c:v>-1780</c:v>
                </c:pt>
                <c:pt idx="345">
                  <c:v>-1769</c:v>
                </c:pt>
                <c:pt idx="346">
                  <c:v>-1741</c:v>
                </c:pt>
                <c:pt idx="347">
                  <c:v>-1724</c:v>
                </c:pt>
                <c:pt idx="348">
                  <c:v>-1724</c:v>
                </c:pt>
                <c:pt idx="349">
                  <c:v>-1724</c:v>
                </c:pt>
                <c:pt idx="350">
                  <c:v>-1724</c:v>
                </c:pt>
                <c:pt idx="351">
                  <c:v>-1724</c:v>
                </c:pt>
                <c:pt idx="352">
                  <c:v>-1674</c:v>
                </c:pt>
                <c:pt idx="353">
                  <c:v>-1649</c:v>
                </c:pt>
                <c:pt idx="354">
                  <c:v>-1638</c:v>
                </c:pt>
                <c:pt idx="355">
                  <c:v>-1581</c:v>
                </c:pt>
                <c:pt idx="356">
                  <c:v>-1570</c:v>
                </c:pt>
                <c:pt idx="357">
                  <c:v>-1474</c:v>
                </c:pt>
                <c:pt idx="358">
                  <c:v>-1344</c:v>
                </c:pt>
                <c:pt idx="359">
                  <c:v>-1338</c:v>
                </c:pt>
                <c:pt idx="360">
                  <c:v>-1330</c:v>
                </c:pt>
                <c:pt idx="361">
                  <c:v>-1319</c:v>
                </c:pt>
                <c:pt idx="362">
                  <c:v>-1313</c:v>
                </c:pt>
                <c:pt idx="363">
                  <c:v>-1215</c:v>
                </c:pt>
                <c:pt idx="364">
                  <c:v>-1205</c:v>
                </c:pt>
                <c:pt idx="365">
                  <c:v>-1201</c:v>
                </c:pt>
                <c:pt idx="366">
                  <c:v>-1176</c:v>
                </c:pt>
                <c:pt idx="367">
                  <c:v>-1109</c:v>
                </c:pt>
                <c:pt idx="368">
                  <c:v>-1050</c:v>
                </c:pt>
                <c:pt idx="369">
                  <c:v>-1016</c:v>
                </c:pt>
                <c:pt idx="370">
                  <c:v>-997</c:v>
                </c:pt>
                <c:pt idx="371">
                  <c:v>-994</c:v>
                </c:pt>
                <c:pt idx="372">
                  <c:v>-988</c:v>
                </c:pt>
                <c:pt idx="373">
                  <c:v>-936</c:v>
                </c:pt>
                <c:pt idx="374">
                  <c:v>-882</c:v>
                </c:pt>
                <c:pt idx="375">
                  <c:v>-834</c:v>
                </c:pt>
                <c:pt idx="376">
                  <c:v>-820</c:v>
                </c:pt>
                <c:pt idx="377">
                  <c:v>-793</c:v>
                </c:pt>
                <c:pt idx="378">
                  <c:v>-792</c:v>
                </c:pt>
                <c:pt idx="379">
                  <c:v>-778</c:v>
                </c:pt>
                <c:pt idx="380">
                  <c:v>-776</c:v>
                </c:pt>
                <c:pt idx="381">
                  <c:v>-765</c:v>
                </c:pt>
                <c:pt idx="382">
                  <c:v>-765</c:v>
                </c:pt>
                <c:pt idx="383">
                  <c:v>-753</c:v>
                </c:pt>
                <c:pt idx="384">
                  <c:v>-733</c:v>
                </c:pt>
                <c:pt idx="385">
                  <c:v>-733</c:v>
                </c:pt>
                <c:pt idx="386">
                  <c:v>-717</c:v>
                </c:pt>
                <c:pt idx="387">
                  <c:v>-708</c:v>
                </c:pt>
                <c:pt idx="388">
                  <c:v>-706</c:v>
                </c:pt>
                <c:pt idx="389">
                  <c:v>-703</c:v>
                </c:pt>
                <c:pt idx="390">
                  <c:v>-688</c:v>
                </c:pt>
                <c:pt idx="391">
                  <c:v>-688</c:v>
                </c:pt>
                <c:pt idx="392">
                  <c:v>-680</c:v>
                </c:pt>
                <c:pt idx="393">
                  <c:v>-680</c:v>
                </c:pt>
                <c:pt idx="394">
                  <c:v>-667</c:v>
                </c:pt>
                <c:pt idx="395">
                  <c:v>-666</c:v>
                </c:pt>
                <c:pt idx="396">
                  <c:v>-658</c:v>
                </c:pt>
                <c:pt idx="397">
                  <c:v>-591</c:v>
                </c:pt>
                <c:pt idx="398">
                  <c:v>-559</c:v>
                </c:pt>
                <c:pt idx="399">
                  <c:v>-558</c:v>
                </c:pt>
                <c:pt idx="400">
                  <c:v>-532</c:v>
                </c:pt>
                <c:pt idx="401">
                  <c:v>-488</c:v>
                </c:pt>
                <c:pt idx="402">
                  <c:v>-485</c:v>
                </c:pt>
                <c:pt idx="403">
                  <c:v>-467</c:v>
                </c:pt>
                <c:pt idx="404">
                  <c:v>-467</c:v>
                </c:pt>
                <c:pt idx="405">
                  <c:v>-467</c:v>
                </c:pt>
                <c:pt idx="406">
                  <c:v>-451</c:v>
                </c:pt>
                <c:pt idx="407">
                  <c:v>-445</c:v>
                </c:pt>
                <c:pt idx="408">
                  <c:v>-443</c:v>
                </c:pt>
                <c:pt idx="409">
                  <c:v>-443</c:v>
                </c:pt>
                <c:pt idx="410">
                  <c:v>-443</c:v>
                </c:pt>
                <c:pt idx="411">
                  <c:v>-437</c:v>
                </c:pt>
                <c:pt idx="412">
                  <c:v>-415</c:v>
                </c:pt>
                <c:pt idx="413">
                  <c:v>-414</c:v>
                </c:pt>
                <c:pt idx="414">
                  <c:v>-414</c:v>
                </c:pt>
                <c:pt idx="415">
                  <c:v>-401</c:v>
                </c:pt>
                <c:pt idx="416">
                  <c:v>-400</c:v>
                </c:pt>
                <c:pt idx="417">
                  <c:v>-398</c:v>
                </c:pt>
                <c:pt idx="418">
                  <c:v>-398</c:v>
                </c:pt>
                <c:pt idx="419">
                  <c:v>-397</c:v>
                </c:pt>
                <c:pt idx="420">
                  <c:v>-387</c:v>
                </c:pt>
                <c:pt idx="421">
                  <c:v>-361</c:v>
                </c:pt>
                <c:pt idx="422">
                  <c:v>-356</c:v>
                </c:pt>
                <c:pt idx="423">
                  <c:v>-336</c:v>
                </c:pt>
                <c:pt idx="424">
                  <c:v>-252</c:v>
                </c:pt>
                <c:pt idx="425">
                  <c:v>-211</c:v>
                </c:pt>
                <c:pt idx="426">
                  <c:v>-208</c:v>
                </c:pt>
                <c:pt idx="427">
                  <c:v>-137</c:v>
                </c:pt>
                <c:pt idx="428">
                  <c:v>-129</c:v>
                </c:pt>
                <c:pt idx="429">
                  <c:v>-73</c:v>
                </c:pt>
                <c:pt idx="430">
                  <c:v>-14</c:v>
                </c:pt>
                <c:pt idx="431">
                  <c:v>-8</c:v>
                </c:pt>
                <c:pt idx="432">
                  <c:v>0</c:v>
                </c:pt>
                <c:pt idx="433">
                  <c:v>83</c:v>
                </c:pt>
                <c:pt idx="434">
                  <c:v>117</c:v>
                </c:pt>
                <c:pt idx="435">
                  <c:v>128</c:v>
                </c:pt>
                <c:pt idx="436">
                  <c:v>128</c:v>
                </c:pt>
                <c:pt idx="437">
                  <c:v>140</c:v>
                </c:pt>
                <c:pt idx="438">
                  <c:v>178</c:v>
                </c:pt>
                <c:pt idx="439">
                  <c:v>209</c:v>
                </c:pt>
                <c:pt idx="440">
                  <c:v>302</c:v>
                </c:pt>
                <c:pt idx="441">
                  <c:v>318</c:v>
                </c:pt>
                <c:pt idx="442">
                  <c:v>343</c:v>
                </c:pt>
                <c:pt idx="443">
                  <c:v>343</c:v>
                </c:pt>
                <c:pt idx="444">
                  <c:v>360</c:v>
                </c:pt>
                <c:pt idx="445">
                  <c:v>361</c:v>
                </c:pt>
                <c:pt idx="446">
                  <c:v>363</c:v>
                </c:pt>
                <c:pt idx="447">
                  <c:v>389</c:v>
                </c:pt>
                <c:pt idx="448">
                  <c:v>400</c:v>
                </c:pt>
                <c:pt idx="449">
                  <c:v>402</c:v>
                </c:pt>
                <c:pt idx="450">
                  <c:v>403</c:v>
                </c:pt>
                <c:pt idx="451">
                  <c:v>430</c:v>
                </c:pt>
                <c:pt idx="452">
                  <c:v>492</c:v>
                </c:pt>
                <c:pt idx="453">
                  <c:v>492</c:v>
                </c:pt>
                <c:pt idx="454">
                  <c:v>492</c:v>
                </c:pt>
                <c:pt idx="455">
                  <c:v>512</c:v>
                </c:pt>
                <c:pt idx="456">
                  <c:v>564</c:v>
                </c:pt>
                <c:pt idx="457">
                  <c:v>581</c:v>
                </c:pt>
                <c:pt idx="458">
                  <c:v>592</c:v>
                </c:pt>
                <c:pt idx="459">
                  <c:v>604</c:v>
                </c:pt>
                <c:pt idx="460">
                  <c:v>620</c:v>
                </c:pt>
                <c:pt idx="461">
                  <c:v>621</c:v>
                </c:pt>
                <c:pt idx="462">
                  <c:v>651</c:v>
                </c:pt>
                <c:pt idx="463">
                  <c:v>665</c:v>
                </c:pt>
                <c:pt idx="464">
                  <c:v>679</c:v>
                </c:pt>
                <c:pt idx="465">
                  <c:v>707</c:v>
                </c:pt>
                <c:pt idx="466">
                  <c:v>707</c:v>
                </c:pt>
                <c:pt idx="467">
                  <c:v>707</c:v>
                </c:pt>
                <c:pt idx="468">
                  <c:v>707</c:v>
                </c:pt>
                <c:pt idx="469">
                  <c:v>735</c:v>
                </c:pt>
                <c:pt idx="470">
                  <c:v>783</c:v>
                </c:pt>
                <c:pt idx="471">
                  <c:v>814</c:v>
                </c:pt>
                <c:pt idx="472">
                  <c:v>830</c:v>
                </c:pt>
                <c:pt idx="473">
                  <c:v>878</c:v>
                </c:pt>
                <c:pt idx="474">
                  <c:v>878</c:v>
                </c:pt>
                <c:pt idx="475">
                  <c:v>878</c:v>
                </c:pt>
                <c:pt idx="476">
                  <c:v>897</c:v>
                </c:pt>
                <c:pt idx="477">
                  <c:v>903</c:v>
                </c:pt>
                <c:pt idx="478">
                  <c:v>911</c:v>
                </c:pt>
                <c:pt idx="479">
                  <c:v>912</c:v>
                </c:pt>
                <c:pt idx="480">
                  <c:v>953</c:v>
                </c:pt>
                <c:pt idx="481">
                  <c:v>984</c:v>
                </c:pt>
                <c:pt idx="482">
                  <c:v>998</c:v>
                </c:pt>
                <c:pt idx="483">
                  <c:v>1006</c:v>
                </c:pt>
                <c:pt idx="484">
                  <c:v>1021</c:v>
                </c:pt>
                <c:pt idx="485">
                  <c:v>1102</c:v>
                </c:pt>
                <c:pt idx="486">
                  <c:v>1107</c:v>
                </c:pt>
                <c:pt idx="487">
                  <c:v>1110</c:v>
                </c:pt>
                <c:pt idx="488">
                  <c:v>1110</c:v>
                </c:pt>
                <c:pt idx="489">
                  <c:v>1110</c:v>
                </c:pt>
                <c:pt idx="490">
                  <c:v>1119</c:v>
                </c:pt>
                <c:pt idx="491">
                  <c:v>1122</c:v>
                </c:pt>
                <c:pt idx="492">
                  <c:v>1125</c:v>
                </c:pt>
                <c:pt idx="493">
                  <c:v>1146</c:v>
                </c:pt>
                <c:pt idx="494">
                  <c:v>1147</c:v>
                </c:pt>
                <c:pt idx="495">
                  <c:v>1150</c:v>
                </c:pt>
                <c:pt idx="496">
                  <c:v>1155</c:v>
                </c:pt>
                <c:pt idx="497">
                  <c:v>1163</c:v>
                </c:pt>
                <c:pt idx="498">
                  <c:v>1174</c:v>
                </c:pt>
                <c:pt idx="499">
                  <c:v>1174</c:v>
                </c:pt>
                <c:pt idx="500">
                  <c:v>1188</c:v>
                </c:pt>
                <c:pt idx="501">
                  <c:v>1191</c:v>
                </c:pt>
                <c:pt idx="502">
                  <c:v>1202</c:v>
                </c:pt>
                <c:pt idx="503">
                  <c:v>1219.5</c:v>
                </c:pt>
                <c:pt idx="504">
                  <c:v>1269</c:v>
                </c:pt>
                <c:pt idx="505">
                  <c:v>1278</c:v>
                </c:pt>
                <c:pt idx="506">
                  <c:v>1309</c:v>
                </c:pt>
                <c:pt idx="507">
                  <c:v>1339</c:v>
                </c:pt>
                <c:pt idx="508">
                  <c:v>1345</c:v>
                </c:pt>
                <c:pt idx="509">
                  <c:v>1359</c:v>
                </c:pt>
                <c:pt idx="510">
                  <c:v>1364</c:v>
                </c:pt>
                <c:pt idx="511">
                  <c:v>1365</c:v>
                </c:pt>
                <c:pt idx="512">
                  <c:v>1378</c:v>
                </c:pt>
                <c:pt idx="513">
                  <c:v>1384</c:v>
                </c:pt>
                <c:pt idx="514">
                  <c:v>1406</c:v>
                </c:pt>
                <c:pt idx="515">
                  <c:v>1437</c:v>
                </c:pt>
                <c:pt idx="516">
                  <c:v>1465</c:v>
                </c:pt>
                <c:pt idx="517">
                  <c:v>1465</c:v>
                </c:pt>
                <c:pt idx="518">
                  <c:v>1490</c:v>
                </c:pt>
                <c:pt idx="519">
                  <c:v>1521</c:v>
                </c:pt>
                <c:pt idx="520">
                  <c:v>1591</c:v>
                </c:pt>
                <c:pt idx="521">
                  <c:v>1611</c:v>
                </c:pt>
                <c:pt idx="522">
                  <c:v>1638</c:v>
                </c:pt>
                <c:pt idx="523">
                  <c:v>1641</c:v>
                </c:pt>
                <c:pt idx="524">
                  <c:v>1641</c:v>
                </c:pt>
                <c:pt idx="525">
                  <c:v>1645</c:v>
                </c:pt>
                <c:pt idx="526">
                  <c:v>1653</c:v>
                </c:pt>
                <c:pt idx="527">
                  <c:v>1745</c:v>
                </c:pt>
                <c:pt idx="528">
                  <c:v>1753</c:v>
                </c:pt>
                <c:pt idx="529">
                  <c:v>1798</c:v>
                </c:pt>
                <c:pt idx="530">
                  <c:v>1823</c:v>
                </c:pt>
                <c:pt idx="531">
                  <c:v>1860</c:v>
                </c:pt>
                <c:pt idx="532">
                  <c:v>1863</c:v>
                </c:pt>
                <c:pt idx="533">
                  <c:v>1863</c:v>
                </c:pt>
                <c:pt idx="534">
                  <c:v>1882</c:v>
                </c:pt>
                <c:pt idx="535">
                  <c:v>1885</c:v>
                </c:pt>
                <c:pt idx="536">
                  <c:v>1887</c:v>
                </c:pt>
                <c:pt idx="537">
                  <c:v>1910</c:v>
                </c:pt>
                <c:pt idx="538">
                  <c:v>1913</c:v>
                </c:pt>
                <c:pt idx="539">
                  <c:v>1947</c:v>
                </c:pt>
                <c:pt idx="540">
                  <c:v>1949</c:v>
                </c:pt>
                <c:pt idx="541">
                  <c:v>1967</c:v>
                </c:pt>
                <c:pt idx="542">
                  <c:v>1972</c:v>
                </c:pt>
                <c:pt idx="543">
                  <c:v>1983</c:v>
                </c:pt>
                <c:pt idx="544">
                  <c:v>1997</c:v>
                </c:pt>
                <c:pt idx="545">
                  <c:v>2006</c:v>
                </c:pt>
                <c:pt idx="546">
                  <c:v>2014</c:v>
                </c:pt>
                <c:pt idx="547">
                  <c:v>2030</c:v>
                </c:pt>
                <c:pt idx="548">
                  <c:v>2033</c:v>
                </c:pt>
                <c:pt idx="549">
                  <c:v>2061</c:v>
                </c:pt>
                <c:pt idx="550">
                  <c:v>2067</c:v>
                </c:pt>
                <c:pt idx="551">
                  <c:v>2081</c:v>
                </c:pt>
                <c:pt idx="552">
                  <c:v>2097</c:v>
                </c:pt>
                <c:pt idx="553">
                  <c:v>2097</c:v>
                </c:pt>
                <c:pt idx="554">
                  <c:v>2100</c:v>
                </c:pt>
                <c:pt idx="555">
                  <c:v>2139</c:v>
                </c:pt>
                <c:pt idx="556">
                  <c:v>2167</c:v>
                </c:pt>
                <c:pt idx="557">
                  <c:v>2188</c:v>
                </c:pt>
                <c:pt idx="558">
                  <c:v>2190</c:v>
                </c:pt>
                <c:pt idx="559">
                  <c:v>2207</c:v>
                </c:pt>
                <c:pt idx="560">
                  <c:v>2223</c:v>
                </c:pt>
                <c:pt idx="561">
                  <c:v>2223</c:v>
                </c:pt>
                <c:pt idx="562">
                  <c:v>2268</c:v>
                </c:pt>
                <c:pt idx="563">
                  <c:v>2280</c:v>
                </c:pt>
                <c:pt idx="564">
                  <c:v>2296</c:v>
                </c:pt>
                <c:pt idx="565">
                  <c:v>2296</c:v>
                </c:pt>
                <c:pt idx="566">
                  <c:v>2296</c:v>
                </c:pt>
                <c:pt idx="567">
                  <c:v>2335</c:v>
                </c:pt>
                <c:pt idx="568">
                  <c:v>2335</c:v>
                </c:pt>
                <c:pt idx="569">
                  <c:v>2344</c:v>
                </c:pt>
                <c:pt idx="570">
                  <c:v>2349</c:v>
                </c:pt>
                <c:pt idx="571">
                  <c:v>2402</c:v>
                </c:pt>
                <c:pt idx="572">
                  <c:v>2430</c:v>
                </c:pt>
                <c:pt idx="573">
                  <c:v>2465</c:v>
                </c:pt>
                <c:pt idx="574">
                  <c:v>2497</c:v>
                </c:pt>
                <c:pt idx="575">
                  <c:v>2534</c:v>
                </c:pt>
                <c:pt idx="576">
                  <c:v>2534</c:v>
                </c:pt>
                <c:pt idx="577">
                  <c:v>2601</c:v>
                </c:pt>
                <c:pt idx="578">
                  <c:v>2601</c:v>
                </c:pt>
                <c:pt idx="579">
                  <c:v>2604</c:v>
                </c:pt>
                <c:pt idx="580">
                  <c:v>2612</c:v>
                </c:pt>
                <c:pt idx="581">
                  <c:v>2690</c:v>
                </c:pt>
                <c:pt idx="582">
                  <c:v>2750</c:v>
                </c:pt>
                <c:pt idx="583">
                  <c:v>2755</c:v>
                </c:pt>
                <c:pt idx="584">
                  <c:v>2780</c:v>
                </c:pt>
                <c:pt idx="585">
                  <c:v>2791</c:v>
                </c:pt>
                <c:pt idx="586">
                  <c:v>2823</c:v>
                </c:pt>
                <c:pt idx="587">
                  <c:v>2836</c:v>
                </c:pt>
                <c:pt idx="588">
                  <c:v>2839</c:v>
                </c:pt>
                <c:pt idx="589">
                  <c:v>2850</c:v>
                </c:pt>
                <c:pt idx="590">
                  <c:v>2859</c:v>
                </c:pt>
                <c:pt idx="591">
                  <c:v>2934</c:v>
                </c:pt>
                <c:pt idx="592">
                  <c:v>2965</c:v>
                </c:pt>
                <c:pt idx="593">
                  <c:v>2995</c:v>
                </c:pt>
                <c:pt idx="594">
                  <c:v>3015</c:v>
                </c:pt>
                <c:pt idx="595">
                  <c:v>3057</c:v>
                </c:pt>
                <c:pt idx="596">
                  <c:v>3058</c:v>
                </c:pt>
                <c:pt idx="597">
                  <c:v>3058</c:v>
                </c:pt>
                <c:pt idx="598">
                  <c:v>3069</c:v>
                </c:pt>
                <c:pt idx="599">
                  <c:v>3138</c:v>
                </c:pt>
                <c:pt idx="600">
                  <c:v>3161</c:v>
                </c:pt>
                <c:pt idx="601">
                  <c:v>3188</c:v>
                </c:pt>
                <c:pt idx="602">
                  <c:v>3240</c:v>
                </c:pt>
                <c:pt idx="603">
                  <c:v>3275</c:v>
                </c:pt>
                <c:pt idx="604">
                  <c:v>3287</c:v>
                </c:pt>
                <c:pt idx="605">
                  <c:v>3303</c:v>
                </c:pt>
                <c:pt idx="606">
                  <c:v>3303</c:v>
                </c:pt>
                <c:pt idx="607">
                  <c:v>3317</c:v>
                </c:pt>
                <c:pt idx="608">
                  <c:v>3401</c:v>
                </c:pt>
                <c:pt idx="609">
                  <c:v>3477</c:v>
                </c:pt>
                <c:pt idx="610">
                  <c:v>3483</c:v>
                </c:pt>
                <c:pt idx="611">
                  <c:v>3533</c:v>
                </c:pt>
                <c:pt idx="612">
                  <c:v>3580</c:v>
                </c:pt>
                <c:pt idx="613">
                  <c:v>3608</c:v>
                </c:pt>
                <c:pt idx="614">
                  <c:v>3756</c:v>
                </c:pt>
                <c:pt idx="615">
                  <c:v>3821</c:v>
                </c:pt>
                <c:pt idx="616">
                  <c:v>3840</c:v>
                </c:pt>
                <c:pt idx="617">
                  <c:v>3844</c:v>
                </c:pt>
                <c:pt idx="618">
                  <c:v>3883</c:v>
                </c:pt>
                <c:pt idx="619">
                  <c:v>3919</c:v>
                </c:pt>
                <c:pt idx="620">
                  <c:v>3989</c:v>
                </c:pt>
                <c:pt idx="621">
                  <c:v>4023</c:v>
                </c:pt>
                <c:pt idx="622">
                  <c:v>4059</c:v>
                </c:pt>
                <c:pt idx="623">
                  <c:v>4095</c:v>
                </c:pt>
                <c:pt idx="624">
                  <c:v>4120</c:v>
                </c:pt>
                <c:pt idx="625">
                  <c:v>4129</c:v>
                </c:pt>
                <c:pt idx="626">
                  <c:v>4179</c:v>
                </c:pt>
                <c:pt idx="627">
                  <c:v>4199</c:v>
                </c:pt>
                <c:pt idx="628">
                  <c:v>4252</c:v>
                </c:pt>
                <c:pt idx="629">
                  <c:v>4255</c:v>
                </c:pt>
                <c:pt idx="630">
                  <c:v>4261</c:v>
                </c:pt>
                <c:pt idx="631">
                  <c:v>4325</c:v>
                </c:pt>
                <c:pt idx="632">
                  <c:v>4378</c:v>
                </c:pt>
                <c:pt idx="633">
                  <c:v>4384</c:v>
                </c:pt>
                <c:pt idx="634">
                  <c:v>4400</c:v>
                </c:pt>
                <c:pt idx="635">
                  <c:v>4407</c:v>
                </c:pt>
                <c:pt idx="636">
                  <c:v>4412</c:v>
                </c:pt>
                <c:pt idx="637">
                  <c:v>4439</c:v>
                </c:pt>
                <c:pt idx="638">
                  <c:v>4470</c:v>
                </c:pt>
                <c:pt idx="639">
                  <c:v>4490</c:v>
                </c:pt>
                <c:pt idx="640">
                  <c:v>4517</c:v>
                </c:pt>
                <c:pt idx="641">
                  <c:v>4557</c:v>
                </c:pt>
                <c:pt idx="642">
                  <c:v>4585</c:v>
                </c:pt>
                <c:pt idx="643">
                  <c:v>4599</c:v>
                </c:pt>
                <c:pt idx="644">
                  <c:v>4624</c:v>
                </c:pt>
                <c:pt idx="645">
                  <c:v>4627</c:v>
                </c:pt>
                <c:pt idx="646">
                  <c:v>4632</c:v>
                </c:pt>
                <c:pt idx="647">
                  <c:v>4662</c:v>
                </c:pt>
                <c:pt idx="648">
                  <c:v>4674</c:v>
                </c:pt>
                <c:pt idx="649">
                  <c:v>4674</c:v>
                </c:pt>
                <c:pt idx="650">
                  <c:v>4692</c:v>
                </c:pt>
                <c:pt idx="651">
                  <c:v>4730</c:v>
                </c:pt>
                <c:pt idx="652">
                  <c:v>4733</c:v>
                </c:pt>
                <c:pt idx="653">
                  <c:v>4733</c:v>
                </c:pt>
                <c:pt idx="654">
                  <c:v>4750</c:v>
                </c:pt>
                <c:pt idx="655">
                  <c:v>4756</c:v>
                </c:pt>
                <c:pt idx="656">
                  <c:v>4773</c:v>
                </c:pt>
                <c:pt idx="657">
                  <c:v>4834</c:v>
                </c:pt>
                <c:pt idx="658">
                  <c:v>4870</c:v>
                </c:pt>
                <c:pt idx="659">
                  <c:v>4884</c:v>
                </c:pt>
                <c:pt idx="660">
                  <c:v>4892</c:v>
                </c:pt>
                <c:pt idx="661">
                  <c:v>4932</c:v>
                </c:pt>
                <c:pt idx="662">
                  <c:v>4938</c:v>
                </c:pt>
                <c:pt idx="663">
                  <c:v>4949</c:v>
                </c:pt>
                <c:pt idx="664">
                  <c:v>4965</c:v>
                </c:pt>
                <c:pt idx="665">
                  <c:v>4988</c:v>
                </c:pt>
                <c:pt idx="666">
                  <c:v>5007</c:v>
                </c:pt>
                <c:pt idx="667">
                  <c:v>5021</c:v>
                </c:pt>
                <c:pt idx="668">
                  <c:v>5066</c:v>
                </c:pt>
                <c:pt idx="669">
                  <c:v>5144</c:v>
                </c:pt>
                <c:pt idx="670">
                  <c:v>5144</c:v>
                </c:pt>
                <c:pt idx="671">
                  <c:v>5169</c:v>
                </c:pt>
                <c:pt idx="672">
                  <c:v>5172</c:v>
                </c:pt>
                <c:pt idx="673">
                  <c:v>5214</c:v>
                </c:pt>
                <c:pt idx="674">
                  <c:v>5214</c:v>
                </c:pt>
                <c:pt idx="675">
                  <c:v>5215</c:v>
                </c:pt>
                <c:pt idx="676">
                  <c:v>5251</c:v>
                </c:pt>
                <c:pt idx="677">
                  <c:v>5254</c:v>
                </c:pt>
                <c:pt idx="678">
                  <c:v>5284</c:v>
                </c:pt>
                <c:pt idx="679">
                  <c:v>5284</c:v>
                </c:pt>
                <c:pt idx="680">
                  <c:v>5284</c:v>
                </c:pt>
                <c:pt idx="681">
                  <c:v>5324</c:v>
                </c:pt>
                <c:pt idx="682">
                  <c:v>5345</c:v>
                </c:pt>
                <c:pt idx="683">
                  <c:v>5390</c:v>
                </c:pt>
                <c:pt idx="684">
                  <c:v>5416</c:v>
                </c:pt>
                <c:pt idx="685">
                  <c:v>5450</c:v>
                </c:pt>
                <c:pt idx="686">
                  <c:v>5458</c:v>
                </c:pt>
                <c:pt idx="687">
                  <c:v>5483</c:v>
                </c:pt>
                <c:pt idx="688">
                  <c:v>5489</c:v>
                </c:pt>
                <c:pt idx="689">
                  <c:v>5489</c:v>
                </c:pt>
                <c:pt idx="690">
                  <c:v>5489</c:v>
                </c:pt>
                <c:pt idx="691">
                  <c:v>5489</c:v>
                </c:pt>
                <c:pt idx="692">
                  <c:v>5489</c:v>
                </c:pt>
                <c:pt idx="693">
                  <c:v>5514</c:v>
                </c:pt>
                <c:pt idx="694">
                  <c:v>5517</c:v>
                </c:pt>
                <c:pt idx="695">
                  <c:v>5556</c:v>
                </c:pt>
                <c:pt idx="696">
                  <c:v>5556</c:v>
                </c:pt>
                <c:pt idx="697">
                  <c:v>5626</c:v>
                </c:pt>
                <c:pt idx="698">
                  <c:v>5664</c:v>
                </c:pt>
                <c:pt idx="699">
                  <c:v>5712</c:v>
                </c:pt>
                <c:pt idx="700">
                  <c:v>5723</c:v>
                </c:pt>
                <c:pt idx="701">
                  <c:v>5726</c:v>
                </c:pt>
                <c:pt idx="702">
                  <c:v>5825</c:v>
                </c:pt>
                <c:pt idx="703">
                  <c:v>5835</c:v>
                </c:pt>
                <c:pt idx="704">
                  <c:v>5858</c:v>
                </c:pt>
                <c:pt idx="705">
                  <c:v>5909</c:v>
                </c:pt>
                <c:pt idx="706">
                  <c:v>5909</c:v>
                </c:pt>
                <c:pt idx="707">
                  <c:v>5975</c:v>
                </c:pt>
                <c:pt idx="708">
                  <c:v>6012</c:v>
                </c:pt>
                <c:pt idx="709">
                  <c:v>6015</c:v>
                </c:pt>
                <c:pt idx="710">
                  <c:v>6015</c:v>
                </c:pt>
                <c:pt idx="711">
                  <c:v>6015</c:v>
                </c:pt>
                <c:pt idx="712">
                  <c:v>6018</c:v>
                </c:pt>
                <c:pt idx="713">
                  <c:v>6040</c:v>
                </c:pt>
                <c:pt idx="714">
                  <c:v>6062</c:v>
                </c:pt>
                <c:pt idx="715">
                  <c:v>6110</c:v>
                </c:pt>
                <c:pt idx="716">
                  <c:v>6196</c:v>
                </c:pt>
                <c:pt idx="717">
                  <c:v>6216</c:v>
                </c:pt>
                <c:pt idx="718">
                  <c:v>6275</c:v>
                </c:pt>
                <c:pt idx="719">
                  <c:v>6278</c:v>
                </c:pt>
                <c:pt idx="720">
                  <c:v>6278</c:v>
                </c:pt>
                <c:pt idx="721">
                  <c:v>6353</c:v>
                </c:pt>
                <c:pt idx="722">
                  <c:v>6398</c:v>
                </c:pt>
                <c:pt idx="723">
                  <c:v>6406</c:v>
                </c:pt>
                <c:pt idx="724">
                  <c:v>6406</c:v>
                </c:pt>
                <c:pt idx="725">
                  <c:v>6406</c:v>
                </c:pt>
                <c:pt idx="726">
                  <c:v>6406</c:v>
                </c:pt>
                <c:pt idx="727">
                  <c:v>6406</c:v>
                </c:pt>
                <c:pt idx="728">
                  <c:v>6406</c:v>
                </c:pt>
                <c:pt idx="729">
                  <c:v>6406</c:v>
                </c:pt>
                <c:pt idx="730">
                  <c:v>6406</c:v>
                </c:pt>
                <c:pt idx="731">
                  <c:v>6437</c:v>
                </c:pt>
                <c:pt idx="732">
                  <c:v>6474</c:v>
                </c:pt>
                <c:pt idx="733">
                  <c:v>6494</c:v>
                </c:pt>
                <c:pt idx="734">
                  <c:v>6505</c:v>
                </c:pt>
                <c:pt idx="735">
                  <c:v>6535</c:v>
                </c:pt>
                <c:pt idx="736">
                  <c:v>6647</c:v>
                </c:pt>
                <c:pt idx="737">
                  <c:v>6672</c:v>
                </c:pt>
                <c:pt idx="738">
                  <c:v>6672</c:v>
                </c:pt>
                <c:pt idx="739">
                  <c:v>6703</c:v>
                </c:pt>
                <c:pt idx="740">
                  <c:v>6706</c:v>
                </c:pt>
                <c:pt idx="741">
                  <c:v>6784</c:v>
                </c:pt>
                <c:pt idx="742">
                  <c:v>6785.5</c:v>
                </c:pt>
                <c:pt idx="743">
                  <c:v>6821</c:v>
                </c:pt>
                <c:pt idx="744">
                  <c:v>6829</c:v>
                </c:pt>
                <c:pt idx="745">
                  <c:v>6830.5</c:v>
                </c:pt>
                <c:pt idx="746">
                  <c:v>6832</c:v>
                </c:pt>
                <c:pt idx="747">
                  <c:v>6846</c:v>
                </c:pt>
                <c:pt idx="748">
                  <c:v>6849</c:v>
                </c:pt>
                <c:pt idx="749">
                  <c:v>6879</c:v>
                </c:pt>
                <c:pt idx="750">
                  <c:v>6901</c:v>
                </c:pt>
                <c:pt idx="751">
                  <c:v>7036</c:v>
                </c:pt>
                <c:pt idx="752">
                  <c:v>7109</c:v>
                </c:pt>
                <c:pt idx="753">
                  <c:v>7153</c:v>
                </c:pt>
                <c:pt idx="754">
                  <c:v>7153</c:v>
                </c:pt>
                <c:pt idx="755">
                  <c:v>7153</c:v>
                </c:pt>
                <c:pt idx="756">
                  <c:v>7181</c:v>
                </c:pt>
                <c:pt idx="757">
                  <c:v>7195</c:v>
                </c:pt>
                <c:pt idx="758">
                  <c:v>7201</c:v>
                </c:pt>
                <c:pt idx="759">
                  <c:v>7217</c:v>
                </c:pt>
                <c:pt idx="760">
                  <c:v>7221.5</c:v>
                </c:pt>
                <c:pt idx="761">
                  <c:v>7243.5</c:v>
                </c:pt>
                <c:pt idx="762">
                  <c:v>7299</c:v>
                </c:pt>
                <c:pt idx="763">
                  <c:v>7314</c:v>
                </c:pt>
                <c:pt idx="764">
                  <c:v>7314</c:v>
                </c:pt>
                <c:pt idx="765">
                  <c:v>7327</c:v>
                </c:pt>
                <c:pt idx="766">
                  <c:v>7334</c:v>
                </c:pt>
                <c:pt idx="767">
                  <c:v>7354</c:v>
                </c:pt>
                <c:pt idx="768">
                  <c:v>7354</c:v>
                </c:pt>
                <c:pt idx="769">
                  <c:v>7369</c:v>
                </c:pt>
                <c:pt idx="770">
                  <c:v>7397</c:v>
                </c:pt>
                <c:pt idx="771">
                  <c:v>7531</c:v>
                </c:pt>
                <c:pt idx="772">
                  <c:v>7562</c:v>
                </c:pt>
                <c:pt idx="773">
                  <c:v>7562</c:v>
                </c:pt>
                <c:pt idx="774">
                  <c:v>7562</c:v>
                </c:pt>
                <c:pt idx="775">
                  <c:v>7598</c:v>
                </c:pt>
                <c:pt idx="776">
                  <c:v>7601</c:v>
                </c:pt>
                <c:pt idx="777">
                  <c:v>7621</c:v>
                </c:pt>
                <c:pt idx="778">
                  <c:v>7623</c:v>
                </c:pt>
                <c:pt idx="779">
                  <c:v>7623</c:v>
                </c:pt>
                <c:pt idx="780">
                  <c:v>7634</c:v>
                </c:pt>
                <c:pt idx="781">
                  <c:v>7794</c:v>
                </c:pt>
                <c:pt idx="782">
                  <c:v>7864</c:v>
                </c:pt>
                <c:pt idx="783">
                  <c:v>7883</c:v>
                </c:pt>
                <c:pt idx="784">
                  <c:v>7887</c:v>
                </c:pt>
                <c:pt idx="785">
                  <c:v>7887</c:v>
                </c:pt>
                <c:pt idx="786">
                  <c:v>7892</c:v>
                </c:pt>
                <c:pt idx="787">
                  <c:v>8010</c:v>
                </c:pt>
                <c:pt idx="788">
                  <c:v>8189</c:v>
                </c:pt>
                <c:pt idx="789">
                  <c:v>8323</c:v>
                </c:pt>
                <c:pt idx="790">
                  <c:v>8659</c:v>
                </c:pt>
                <c:pt idx="791">
                  <c:v>8670</c:v>
                </c:pt>
                <c:pt idx="792">
                  <c:v>8715</c:v>
                </c:pt>
                <c:pt idx="793">
                  <c:v>8892.5</c:v>
                </c:pt>
                <c:pt idx="794">
                  <c:v>8892.5</c:v>
                </c:pt>
                <c:pt idx="795">
                  <c:v>8933</c:v>
                </c:pt>
                <c:pt idx="796">
                  <c:v>8947</c:v>
                </c:pt>
                <c:pt idx="797">
                  <c:v>8950</c:v>
                </c:pt>
                <c:pt idx="798">
                  <c:v>8950</c:v>
                </c:pt>
                <c:pt idx="799">
                  <c:v>8950</c:v>
                </c:pt>
                <c:pt idx="800">
                  <c:v>8977</c:v>
                </c:pt>
                <c:pt idx="801">
                  <c:v>8988</c:v>
                </c:pt>
                <c:pt idx="802">
                  <c:v>9151</c:v>
                </c:pt>
                <c:pt idx="803">
                  <c:v>9151</c:v>
                </c:pt>
                <c:pt idx="804">
                  <c:v>9188</c:v>
                </c:pt>
                <c:pt idx="805">
                  <c:v>9196</c:v>
                </c:pt>
                <c:pt idx="806">
                  <c:v>9204</c:v>
                </c:pt>
                <c:pt idx="807">
                  <c:v>9204</c:v>
                </c:pt>
                <c:pt idx="808">
                  <c:v>9204</c:v>
                </c:pt>
                <c:pt idx="809">
                  <c:v>9219.5</c:v>
                </c:pt>
                <c:pt idx="810">
                  <c:v>9238</c:v>
                </c:pt>
                <c:pt idx="811">
                  <c:v>9254</c:v>
                </c:pt>
                <c:pt idx="812">
                  <c:v>9371</c:v>
                </c:pt>
                <c:pt idx="813">
                  <c:v>9371</c:v>
                </c:pt>
                <c:pt idx="814">
                  <c:v>9371</c:v>
                </c:pt>
                <c:pt idx="815">
                  <c:v>9371</c:v>
                </c:pt>
                <c:pt idx="816">
                  <c:v>9371</c:v>
                </c:pt>
                <c:pt idx="817">
                  <c:v>9472</c:v>
                </c:pt>
                <c:pt idx="818">
                  <c:v>9472</c:v>
                </c:pt>
                <c:pt idx="819">
                  <c:v>9472</c:v>
                </c:pt>
                <c:pt idx="820">
                  <c:v>9514</c:v>
                </c:pt>
                <c:pt idx="821">
                  <c:v>9514</c:v>
                </c:pt>
                <c:pt idx="822">
                  <c:v>9514</c:v>
                </c:pt>
                <c:pt idx="823">
                  <c:v>9517</c:v>
                </c:pt>
                <c:pt idx="824">
                  <c:v>9651.5</c:v>
                </c:pt>
                <c:pt idx="825">
                  <c:v>9670.5</c:v>
                </c:pt>
                <c:pt idx="826">
                  <c:v>9674</c:v>
                </c:pt>
                <c:pt idx="827">
                  <c:v>9675</c:v>
                </c:pt>
                <c:pt idx="828">
                  <c:v>9727</c:v>
                </c:pt>
                <c:pt idx="829">
                  <c:v>9727</c:v>
                </c:pt>
                <c:pt idx="830">
                  <c:v>9727</c:v>
                </c:pt>
                <c:pt idx="831">
                  <c:v>9727</c:v>
                </c:pt>
                <c:pt idx="832">
                  <c:v>9772</c:v>
                </c:pt>
                <c:pt idx="833">
                  <c:v>9777</c:v>
                </c:pt>
                <c:pt idx="834">
                  <c:v>9777</c:v>
                </c:pt>
                <c:pt idx="835">
                  <c:v>9777</c:v>
                </c:pt>
                <c:pt idx="836">
                  <c:v>9777</c:v>
                </c:pt>
                <c:pt idx="837">
                  <c:v>9777</c:v>
                </c:pt>
                <c:pt idx="838">
                  <c:v>9996</c:v>
                </c:pt>
                <c:pt idx="839">
                  <c:v>9998</c:v>
                </c:pt>
                <c:pt idx="840">
                  <c:v>9998</c:v>
                </c:pt>
                <c:pt idx="841">
                  <c:v>9998</c:v>
                </c:pt>
                <c:pt idx="842">
                  <c:v>10012</c:v>
                </c:pt>
                <c:pt idx="843">
                  <c:v>10049</c:v>
                </c:pt>
                <c:pt idx="844">
                  <c:v>10049</c:v>
                </c:pt>
                <c:pt idx="845">
                  <c:v>10082</c:v>
                </c:pt>
                <c:pt idx="846">
                  <c:v>10082</c:v>
                </c:pt>
                <c:pt idx="847">
                  <c:v>10082</c:v>
                </c:pt>
                <c:pt idx="848">
                  <c:v>10216</c:v>
                </c:pt>
                <c:pt idx="849">
                  <c:v>10216</c:v>
                </c:pt>
                <c:pt idx="850">
                  <c:v>10216</c:v>
                </c:pt>
                <c:pt idx="851">
                  <c:v>10247</c:v>
                </c:pt>
                <c:pt idx="852">
                  <c:v>10344</c:v>
                </c:pt>
                <c:pt idx="853">
                  <c:v>10368</c:v>
                </c:pt>
                <c:pt idx="854">
                  <c:v>10412</c:v>
                </c:pt>
                <c:pt idx="855">
                  <c:v>10412</c:v>
                </c:pt>
                <c:pt idx="856">
                  <c:v>10490</c:v>
                </c:pt>
                <c:pt idx="857">
                  <c:v>10490</c:v>
                </c:pt>
                <c:pt idx="858">
                  <c:v>10542</c:v>
                </c:pt>
                <c:pt idx="859">
                  <c:v>10569</c:v>
                </c:pt>
                <c:pt idx="860">
                  <c:v>10816</c:v>
                </c:pt>
                <c:pt idx="861">
                  <c:v>10824</c:v>
                </c:pt>
                <c:pt idx="862">
                  <c:v>10824</c:v>
                </c:pt>
                <c:pt idx="863">
                  <c:v>10824</c:v>
                </c:pt>
                <c:pt idx="864">
                  <c:v>11029</c:v>
                </c:pt>
                <c:pt idx="865">
                  <c:v>11213</c:v>
                </c:pt>
                <c:pt idx="866">
                  <c:v>11339</c:v>
                </c:pt>
                <c:pt idx="867">
                  <c:v>11378</c:v>
                </c:pt>
                <c:pt idx="868">
                  <c:v>11406</c:v>
                </c:pt>
                <c:pt idx="869">
                  <c:v>11610</c:v>
                </c:pt>
                <c:pt idx="870">
                  <c:v>11641</c:v>
                </c:pt>
                <c:pt idx="871">
                  <c:v>11856</c:v>
                </c:pt>
                <c:pt idx="872">
                  <c:v>11906</c:v>
                </c:pt>
                <c:pt idx="873">
                  <c:v>11910</c:v>
                </c:pt>
                <c:pt idx="874">
                  <c:v>11960</c:v>
                </c:pt>
                <c:pt idx="875">
                  <c:v>12130</c:v>
                </c:pt>
                <c:pt idx="876">
                  <c:v>12195</c:v>
                </c:pt>
                <c:pt idx="877">
                  <c:v>12223</c:v>
                </c:pt>
                <c:pt idx="878">
                  <c:v>12223</c:v>
                </c:pt>
                <c:pt idx="879">
                  <c:v>12262</c:v>
                </c:pt>
                <c:pt idx="880">
                  <c:v>12282.5</c:v>
                </c:pt>
                <c:pt idx="881">
                  <c:v>12436</c:v>
                </c:pt>
                <c:pt idx="882">
                  <c:v>12572</c:v>
                </c:pt>
              </c:numCache>
            </c:numRef>
          </c:xVal>
          <c:yVal>
            <c:numRef>
              <c:f>'Active 1'!$AB$21:$AB$975</c:f>
              <c:numCache>
                <c:formatCode>General</c:formatCode>
                <c:ptCount val="955"/>
                <c:pt idx="0">
                  <c:v>-2.2781187899497082E-2</c:v>
                </c:pt>
                <c:pt idx="1">
                  <c:v>-1.6844784588542064E-2</c:v>
                </c:pt>
                <c:pt idx="2">
                  <c:v>-2.8892563092654942E-2</c:v>
                </c:pt>
                <c:pt idx="3">
                  <c:v>-3.3514727918834003E-3</c:v>
                </c:pt>
                <c:pt idx="4">
                  <c:v>-1.7242984906495104E-2</c:v>
                </c:pt>
                <c:pt idx="5">
                  <c:v>8.1476797265091216E-3</c:v>
                </c:pt>
                <c:pt idx="6">
                  <c:v>-2.8013085828889204E-2</c:v>
                </c:pt>
                <c:pt idx="7">
                  <c:v>-2.3233773978247493E-2</c:v>
                </c:pt>
                <c:pt idx="8">
                  <c:v>6.805097274734842E-3</c:v>
                </c:pt>
                <c:pt idx="9">
                  <c:v>-2.647691999611668E-2</c:v>
                </c:pt>
                <c:pt idx="10">
                  <c:v>4.1951932524438018E-5</c:v>
                </c:pt>
                <c:pt idx="11">
                  <c:v>-2.9133782025517675E-2</c:v>
                </c:pt>
                <c:pt idx="12">
                  <c:v>-2.6523483308094155E-2</c:v>
                </c:pt>
                <c:pt idx="13">
                  <c:v>-2.4686134446007493E-2</c:v>
                </c:pt>
                <c:pt idx="14">
                  <c:v>-2.1686134447215302E-2</c:v>
                </c:pt>
                <c:pt idx="15">
                  <c:v>-5.6874566196256401E-2</c:v>
                </c:pt>
                <c:pt idx="16">
                  <c:v>-1.9722997766553743E-2</c:v>
                </c:pt>
                <c:pt idx="17">
                  <c:v>-2.4218988144870869E-2</c:v>
                </c:pt>
                <c:pt idx="18">
                  <c:v>-3.0693420648102345E-2</c:v>
                </c:pt>
                <c:pt idx="19">
                  <c:v>-2.648350752863015E-2</c:v>
                </c:pt>
                <c:pt idx="20">
                  <c:v>-2.3838574159301781E-2</c:v>
                </c:pt>
                <c:pt idx="21">
                  <c:v>-2.645164346791638E-2</c:v>
                </c:pt>
                <c:pt idx="22">
                  <c:v>-2.3629217925064776E-2</c:v>
                </c:pt>
                <c:pt idx="23">
                  <c:v>-3.0064734631621085E-2</c:v>
                </c:pt>
                <c:pt idx="24">
                  <c:v>-2.506473463242144E-2</c:v>
                </c:pt>
                <c:pt idx="25">
                  <c:v>-2.506473463242144E-2</c:v>
                </c:pt>
                <c:pt idx="26">
                  <c:v>-2.8242327216655688E-2</c:v>
                </c:pt>
                <c:pt idx="27">
                  <c:v>-2.6242327216248234E-2</c:v>
                </c:pt>
                <c:pt idx="28">
                  <c:v>-2.424232721584078E-2</c:v>
                </c:pt>
                <c:pt idx="29">
                  <c:v>-2.4855458152135166E-2</c:v>
                </c:pt>
                <c:pt idx="30">
                  <c:v>-2.6081784503489802E-2</c:v>
                </c:pt>
                <c:pt idx="31">
                  <c:v>-2.4130514280377963E-2</c:v>
                </c:pt>
                <c:pt idx="32">
                  <c:v>-3.3841328928484411E-2</c:v>
                </c:pt>
                <c:pt idx="33">
                  <c:v>-2.7343546572820586E-2</c:v>
                </c:pt>
                <c:pt idx="34">
                  <c:v>-2.7956941796688548E-2</c:v>
                </c:pt>
                <c:pt idx="35">
                  <c:v>-5.3441499989969291E-2</c:v>
                </c:pt>
                <c:pt idx="36">
                  <c:v>-4.3539561966841715E-2</c:v>
                </c:pt>
                <c:pt idx="37">
                  <c:v>-3.3846303519629681E-2</c:v>
                </c:pt>
                <c:pt idx="38">
                  <c:v>-3.2736005899128298E-2</c:v>
                </c:pt>
                <c:pt idx="39">
                  <c:v>-2.9607196562882458E-2</c:v>
                </c:pt>
                <c:pt idx="40">
                  <c:v>-2.6042792693070214E-2</c:v>
                </c:pt>
                <c:pt idx="41">
                  <c:v>-2.7349584262040788E-2</c:v>
                </c:pt>
                <c:pt idx="42">
                  <c:v>-2.4061649061527968E-2</c:v>
                </c:pt>
                <c:pt idx="43">
                  <c:v>-3.3292914021467501E-2</c:v>
                </c:pt>
                <c:pt idx="44">
                  <c:v>-3.608572649932297E-2</c:v>
                </c:pt>
                <c:pt idx="45">
                  <c:v>-3.5185740759721099E-2</c:v>
                </c:pt>
                <c:pt idx="46">
                  <c:v>-3.5978664180901593E-2</c:v>
                </c:pt>
                <c:pt idx="47">
                  <c:v>-3.6771635367455521E-2</c:v>
                </c:pt>
                <c:pt idx="48">
                  <c:v>-3.0793453931086005E-2</c:v>
                </c:pt>
                <c:pt idx="49">
                  <c:v>-3.4586568723613313E-2</c:v>
                </c:pt>
                <c:pt idx="50">
                  <c:v>-4.620101404789724E-2</c:v>
                </c:pt>
                <c:pt idx="51">
                  <c:v>-4.1915927527258166E-2</c:v>
                </c:pt>
                <c:pt idx="52">
                  <c:v>-4.1809771945401683E-2</c:v>
                </c:pt>
                <c:pt idx="53">
                  <c:v>-4.1217711239189936E-2</c:v>
                </c:pt>
                <c:pt idx="54">
                  <c:v>-3.8983463615118966E-2</c:v>
                </c:pt>
                <c:pt idx="55">
                  <c:v>-4.1823049723962308E-2</c:v>
                </c:pt>
                <c:pt idx="56">
                  <c:v>-4.0896915969695274E-2</c:v>
                </c:pt>
                <c:pt idx="57">
                  <c:v>-4.0302151706371574E-2</c:v>
                </c:pt>
                <c:pt idx="58">
                  <c:v>-3.7194856021817366E-2</c:v>
                </c:pt>
                <c:pt idx="59">
                  <c:v>-4.1109848138838848E-2</c:v>
                </c:pt>
                <c:pt idx="60">
                  <c:v>-4.3117347336164888E-2</c:v>
                </c:pt>
                <c:pt idx="61">
                  <c:v>-3.5115021496005816E-2</c:v>
                </c:pt>
                <c:pt idx="62">
                  <c:v>-4.4422548678823448E-2</c:v>
                </c:pt>
                <c:pt idx="63">
                  <c:v>-4.1909297132543419E-2</c:v>
                </c:pt>
                <c:pt idx="64">
                  <c:v>-4.2831905095125224E-2</c:v>
                </c:pt>
                <c:pt idx="65">
                  <c:v>-4.0011138929859337E-2</c:v>
                </c:pt>
                <c:pt idx="66">
                  <c:v>-4.3522499654951974E-2</c:v>
                </c:pt>
                <c:pt idx="67">
                  <c:v>-4.0830060543526267E-2</c:v>
                </c:pt>
                <c:pt idx="68">
                  <c:v>-4.9622981926104322E-2</c:v>
                </c:pt>
                <c:pt idx="69">
                  <c:v>-4.5622981925289414E-2</c:v>
                </c:pt>
                <c:pt idx="70">
                  <c:v>-4.6417482293992951E-2</c:v>
                </c:pt>
                <c:pt idx="71">
                  <c:v>-3.7827202924510694E-2</c:v>
                </c:pt>
                <c:pt idx="72">
                  <c:v>-4.7134805374058932E-2</c:v>
                </c:pt>
                <c:pt idx="73">
                  <c:v>-4.8929359378409462E-2</c:v>
                </c:pt>
                <c:pt idx="74">
                  <c:v>-4.8929359378409462E-2</c:v>
                </c:pt>
                <c:pt idx="75">
                  <c:v>-4.4518520674667265E-2</c:v>
                </c:pt>
                <c:pt idx="76">
                  <c:v>-4.3235998537780269E-2</c:v>
                </c:pt>
                <c:pt idx="77">
                  <c:v>-4.4825284378222904E-2</c:v>
                </c:pt>
                <c:pt idx="78">
                  <c:v>-4.7132262070146223E-2</c:v>
                </c:pt>
                <c:pt idx="79">
                  <c:v>-4.5347560253167191E-2</c:v>
                </c:pt>
                <c:pt idx="80">
                  <c:v>-4.5847083247108053E-2</c:v>
                </c:pt>
                <c:pt idx="81">
                  <c:v>-4.3157173644752106E-2</c:v>
                </c:pt>
                <c:pt idx="82">
                  <c:v>-5.3951950156186181E-2</c:v>
                </c:pt>
                <c:pt idx="83">
                  <c:v>-4.6669748007839358E-2</c:v>
                </c:pt>
                <c:pt idx="84">
                  <c:v>-5.1977420016712877E-2</c:v>
                </c:pt>
                <c:pt idx="85">
                  <c:v>-4.9079896818533045E-2</c:v>
                </c:pt>
                <c:pt idx="86">
                  <c:v>-3.9259355644856969E-2</c:v>
                </c:pt>
                <c:pt idx="87">
                  <c:v>-5.056703161926239E-2</c:v>
                </c:pt>
                <c:pt idx="88">
                  <c:v>-4.706952584801926E-2</c:v>
                </c:pt>
                <c:pt idx="89">
                  <c:v>-4.9848990468061946E-2</c:v>
                </c:pt>
                <c:pt idx="90">
                  <c:v>-5.0156669809475925E-2</c:v>
                </c:pt>
                <c:pt idx="91">
                  <c:v>-4.7772029720976335E-2</c:v>
                </c:pt>
                <c:pt idx="92">
                  <c:v>-4.7351497514586532E-2</c:v>
                </c:pt>
                <c:pt idx="93">
                  <c:v>-5.0387391199044056E-2</c:v>
                </c:pt>
                <c:pt idx="94">
                  <c:v>-5.0566860229344604E-2</c:v>
                </c:pt>
                <c:pt idx="95">
                  <c:v>-5.2746330235065302E-2</c:v>
                </c:pt>
                <c:pt idx="96">
                  <c:v>-5.0669211814139491E-2</c:v>
                </c:pt>
                <c:pt idx="97">
                  <c:v>-5.0105039866112228E-2</c:v>
                </c:pt>
                <c:pt idx="98">
                  <c:v>-5.0976830878138368E-2</c:v>
                </c:pt>
                <c:pt idx="99">
                  <c:v>-5.0899889632569514E-2</c:v>
                </c:pt>
                <c:pt idx="100">
                  <c:v>-5.2079366078796673E-2</c:v>
                </c:pt>
                <c:pt idx="101">
                  <c:v>-5.3694737122751739E-2</c:v>
                </c:pt>
                <c:pt idx="102">
                  <c:v>-5.3181897201962217E-2</c:v>
                </c:pt>
                <c:pt idx="103">
                  <c:v>-5.6797266160326265E-2</c:v>
                </c:pt>
                <c:pt idx="104">
                  <c:v>-5.0592106488968509E-2</c:v>
                </c:pt>
                <c:pt idx="105">
                  <c:v>-5.0899637058273654E-2</c:v>
                </c:pt>
                <c:pt idx="106">
                  <c:v>-5.5617479552644025E-2</c:v>
                </c:pt>
                <c:pt idx="107">
                  <c:v>-5.3232827916734442E-2</c:v>
                </c:pt>
                <c:pt idx="108">
                  <c:v>-5.0412283232203231E-2</c:v>
                </c:pt>
                <c:pt idx="109">
                  <c:v>-5.289940847301014E-2</c:v>
                </c:pt>
                <c:pt idx="110">
                  <c:v>-5.289940847301014E-2</c:v>
                </c:pt>
                <c:pt idx="111">
                  <c:v>-5.2822419340976846E-2</c:v>
                </c:pt>
                <c:pt idx="112">
                  <c:v>-5.2488980631298039E-2</c:v>
                </c:pt>
                <c:pt idx="113">
                  <c:v>-5.3924869452081421E-2</c:v>
                </c:pt>
                <c:pt idx="114">
                  <c:v>-5.3334967640233717E-2</c:v>
                </c:pt>
                <c:pt idx="115">
                  <c:v>-5.0950290888939299E-2</c:v>
                </c:pt>
                <c:pt idx="116">
                  <c:v>-5.3437383842364281E-2</c:v>
                </c:pt>
                <c:pt idx="117">
                  <c:v>-5.212923023657879E-2</c:v>
                </c:pt>
                <c:pt idx="118">
                  <c:v>-5.3256824165995441E-2</c:v>
                </c:pt>
                <c:pt idx="119">
                  <c:v>-5.4564460223284796E-2</c:v>
                </c:pt>
                <c:pt idx="120">
                  <c:v>-5.3436217008777584E-2</c:v>
                </c:pt>
                <c:pt idx="121">
                  <c:v>-5.4743851301248571E-2</c:v>
                </c:pt>
                <c:pt idx="122">
                  <c:v>-5.6846130305830404E-2</c:v>
                </c:pt>
                <c:pt idx="123">
                  <c:v>-5.6049536411245944E-2</c:v>
                </c:pt>
                <c:pt idx="124">
                  <c:v>-5.3330980826086338E-2</c:v>
                </c:pt>
                <c:pt idx="125">
                  <c:v>-5.7590845519362679E-2</c:v>
                </c:pt>
                <c:pt idx="126">
                  <c:v>-6.2379945103178895E-2</c:v>
                </c:pt>
                <c:pt idx="127">
                  <c:v>-5.8379945102363988E-2</c:v>
                </c:pt>
                <c:pt idx="128">
                  <c:v>-6.2475536208135292E-2</c:v>
                </c:pt>
                <c:pt idx="129">
                  <c:v>-6.1369360546362842E-2</c:v>
                </c:pt>
                <c:pt idx="130">
                  <c:v>-5.9162575340056804E-2</c:v>
                </c:pt>
                <c:pt idx="131">
                  <c:v>-6.1577923304877047E-2</c:v>
                </c:pt>
                <c:pt idx="132">
                  <c:v>-5.8756421857687577E-2</c:v>
                </c:pt>
                <c:pt idx="133">
                  <c:v>-6.4451947715216812E-2</c:v>
                </c:pt>
                <c:pt idx="134">
                  <c:v>-6.7675558939699482E-2</c:v>
                </c:pt>
                <c:pt idx="135">
                  <c:v>-6.6981887634585222E-2</c:v>
                </c:pt>
                <c:pt idx="136">
                  <c:v>-6.5350800185295363E-2</c:v>
                </c:pt>
                <c:pt idx="137">
                  <c:v>-6.9324972982534719E-2</c:v>
                </c:pt>
                <c:pt idx="138">
                  <c:v>-6.8561745446182432E-2</c:v>
                </c:pt>
                <c:pt idx="139">
                  <c:v>-6.626110496913365E-2</c:v>
                </c:pt>
                <c:pt idx="140">
                  <c:v>-6.6564444007761681E-2</c:v>
                </c:pt>
                <c:pt idx="141">
                  <c:v>-6.6063249017949716E-2</c:v>
                </c:pt>
                <c:pt idx="142">
                  <c:v>-6.8595215365626266E-2</c:v>
                </c:pt>
                <c:pt idx="143">
                  <c:v>-6.8896340570912762E-2</c:v>
                </c:pt>
                <c:pt idx="144">
                  <c:v>-6.8968068738917601E-2</c:v>
                </c:pt>
                <c:pt idx="145">
                  <c:v>-7.0437487040936608E-2</c:v>
                </c:pt>
                <c:pt idx="146">
                  <c:v>-6.9738492428563531E-2</c:v>
                </c:pt>
                <c:pt idx="147">
                  <c:v>-7.2786803835740099E-2</c:v>
                </c:pt>
                <c:pt idx="148">
                  <c:v>-7.1547035918476942E-2</c:v>
                </c:pt>
                <c:pt idx="149">
                  <c:v>-6.8809775153869449E-2</c:v>
                </c:pt>
                <c:pt idx="150">
                  <c:v>-6.5806551700101232E-2</c:v>
                </c:pt>
                <c:pt idx="151">
                  <c:v>-6.6512566022865871E-2</c:v>
                </c:pt>
                <c:pt idx="152">
                  <c:v>-6.4667788224740536E-2</c:v>
                </c:pt>
                <c:pt idx="153">
                  <c:v>-6.5164380323625259E-2</c:v>
                </c:pt>
                <c:pt idx="154">
                  <c:v>-6.5312674944709145E-2</c:v>
                </c:pt>
                <c:pt idx="155">
                  <c:v>-7.1230072740092076E-2</c:v>
                </c:pt>
                <c:pt idx="156">
                  <c:v>-6.8887067769742183E-2</c:v>
                </c:pt>
                <c:pt idx="157">
                  <c:v>-7.4324697062287004E-2</c:v>
                </c:pt>
                <c:pt idx="158">
                  <c:v>-7.590653481756679E-2</c:v>
                </c:pt>
                <c:pt idx="159">
                  <c:v>-7.6775410887470072E-2</c:v>
                </c:pt>
                <c:pt idx="160">
                  <c:v>-7.6227620202966168E-2</c:v>
                </c:pt>
                <c:pt idx="161">
                  <c:v>-8.06005060852856E-2</c:v>
                </c:pt>
                <c:pt idx="162">
                  <c:v>-8.1497578054024369E-2</c:v>
                </c:pt>
                <c:pt idx="163">
                  <c:v>-6.9006005776366966E-2</c:v>
                </c:pt>
                <c:pt idx="164">
                  <c:v>-7.0222783338079423E-2</c:v>
                </c:pt>
                <c:pt idx="165">
                  <c:v>-6.7928476249413186E-2</c:v>
                </c:pt>
                <c:pt idx="166">
                  <c:v>-6.8361663294744218E-2</c:v>
                </c:pt>
                <c:pt idx="167">
                  <c:v>-6.7822290880213576E-2</c:v>
                </c:pt>
                <c:pt idx="168">
                  <c:v>-6.9038779964055344E-2</c:v>
                </c:pt>
                <c:pt idx="169">
                  <c:v>-6.9066220641181314E-2</c:v>
                </c:pt>
                <c:pt idx="170">
                  <c:v>-6.7742799645913648E-2</c:v>
                </c:pt>
                <c:pt idx="171">
                  <c:v>-7.0148256158962766E-2</c:v>
                </c:pt>
                <c:pt idx="172">
                  <c:v>-6.2289138782827803E-2</c:v>
                </c:pt>
                <c:pt idx="173">
                  <c:v>-5.973136344752393E-2</c:v>
                </c:pt>
                <c:pt idx="174">
                  <c:v>-5.8169927709630524E-2</c:v>
                </c:pt>
                <c:pt idx="175">
                  <c:v>-5.8624660034758129E-2</c:v>
                </c:pt>
                <c:pt idx="176">
                  <c:v>-5.6400371170164471E-2</c:v>
                </c:pt>
                <c:pt idx="177">
                  <c:v>-5.6628449668943343E-2</c:v>
                </c:pt>
                <c:pt idx="178">
                  <c:v>-5.6696962389260204E-2</c:v>
                </c:pt>
                <c:pt idx="179">
                  <c:v>-6.3844526370467114E-2</c:v>
                </c:pt>
                <c:pt idx="180">
                  <c:v>-6.3758160644875272E-2</c:v>
                </c:pt>
                <c:pt idx="181">
                  <c:v>-6.4815861852800041E-2</c:v>
                </c:pt>
                <c:pt idx="182">
                  <c:v>-6.6974947197855864E-2</c:v>
                </c:pt>
                <c:pt idx="183">
                  <c:v>-6.6240489453515614E-2</c:v>
                </c:pt>
                <c:pt idx="184">
                  <c:v>-6.652279606624556E-2</c:v>
                </c:pt>
                <c:pt idx="185">
                  <c:v>-6.5210444224972963E-2</c:v>
                </c:pt>
                <c:pt idx="186">
                  <c:v>-6.7172676772793372E-2</c:v>
                </c:pt>
                <c:pt idx="187">
                  <c:v>-6.5575713990792706E-2</c:v>
                </c:pt>
                <c:pt idx="188">
                  <c:v>-6.6427443849795403E-2</c:v>
                </c:pt>
                <c:pt idx="189">
                  <c:v>-6.882075961103884E-2</c:v>
                </c:pt>
                <c:pt idx="190">
                  <c:v>-6.4219838762069922E-2</c:v>
                </c:pt>
                <c:pt idx="191">
                  <c:v>-6.3756598196674841E-2</c:v>
                </c:pt>
                <c:pt idx="192">
                  <c:v>-6.1567854425818289E-2</c:v>
                </c:pt>
                <c:pt idx="193">
                  <c:v>-6.2613173876099618E-2</c:v>
                </c:pt>
                <c:pt idx="194">
                  <c:v>-6.071290976754487E-2</c:v>
                </c:pt>
                <c:pt idx="195">
                  <c:v>-5.3013655917747635E-2</c:v>
                </c:pt>
                <c:pt idx="196">
                  <c:v>-5.6411080996264282E-2</c:v>
                </c:pt>
                <c:pt idx="197">
                  <c:v>-5.403749792787628E-2</c:v>
                </c:pt>
                <c:pt idx="198">
                  <c:v>-5.0097410552740029E-2</c:v>
                </c:pt>
                <c:pt idx="199">
                  <c:v>-4.8160564472823575E-2</c:v>
                </c:pt>
                <c:pt idx="200">
                  <c:v>-5.2625402996613564E-2</c:v>
                </c:pt>
                <c:pt idx="201">
                  <c:v>-5.6488614514516269E-2</c:v>
                </c:pt>
                <c:pt idx="202">
                  <c:v>-5.361364198035809E-2</c:v>
                </c:pt>
                <c:pt idx="203">
                  <c:v>-5.1531446758489717E-2</c:v>
                </c:pt>
                <c:pt idx="204">
                  <c:v>-5.0370882493286528E-2</c:v>
                </c:pt>
                <c:pt idx="205">
                  <c:v>-5.1441875584748678E-2</c:v>
                </c:pt>
                <c:pt idx="206">
                  <c:v>-4.6874920805653142E-2</c:v>
                </c:pt>
                <c:pt idx="207">
                  <c:v>-4.9228157687405565E-2</c:v>
                </c:pt>
                <c:pt idx="208">
                  <c:v>-5.3046390601565824E-2</c:v>
                </c:pt>
                <c:pt idx="209">
                  <c:v>-5.2546390606920929E-2</c:v>
                </c:pt>
                <c:pt idx="210">
                  <c:v>-5.4348400703598435E-2</c:v>
                </c:pt>
                <c:pt idx="211">
                  <c:v>-5.3848400701677582E-2</c:v>
                </c:pt>
                <c:pt idx="212">
                  <c:v>-5.1624632736980619E-2</c:v>
                </c:pt>
                <c:pt idx="213">
                  <c:v>-4.9924632736270486E-2</c:v>
                </c:pt>
                <c:pt idx="214">
                  <c:v>-5.422672194130565E-2</c:v>
                </c:pt>
                <c:pt idx="215">
                  <c:v>-5.1626721941503556E-2</c:v>
                </c:pt>
                <c:pt idx="216">
                  <c:v>-5.1628825022586852E-2</c:v>
                </c:pt>
                <c:pt idx="217">
                  <c:v>-5.1596901448776142E-2</c:v>
                </c:pt>
                <c:pt idx="218">
                  <c:v>-5.0396901449986861E-2</c:v>
                </c:pt>
                <c:pt idx="219">
                  <c:v>-4.8771431616892222E-2</c:v>
                </c:pt>
                <c:pt idx="220">
                  <c:v>-4.8171431617497582E-2</c:v>
                </c:pt>
                <c:pt idx="221">
                  <c:v>-5.5380221004556085E-2</c:v>
                </c:pt>
                <c:pt idx="222">
                  <c:v>-5.1496468309662237E-2</c:v>
                </c:pt>
                <c:pt idx="223">
                  <c:v>-4.6366684792415139E-2</c:v>
                </c:pt>
                <c:pt idx="224">
                  <c:v>-4.6366684792415139E-2</c:v>
                </c:pt>
                <c:pt idx="225">
                  <c:v>-4.5266684798375603E-2</c:v>
                </c:pt>
                <c:pt idx="226">
                  <c:v>-4.9120634557099863E-2</c:v>
                </c:pt>
                <c:pt idx="227">
                  <c:v>-4.5120634556284955E-2</c:v>
                </c:pt>
                <c:pt idx="228">
                  <c:v>-4.7601481434205589E-2</c:v>
                </c:pt>
                <c:pt idx="229">
                  <c:v>-4.778490347703819E-2</c:v>
                </c:pt>
                <c:pt idx="230">
                  <c:v>-4.6784903480472442E-2</c:v>
                </c:pt>
                <c:pt idx="231">
                  <c:v>-4.6061349009603347E-2</c:v>
                </c:pt>
                <c:pt idx="232">
                  <c:v>-4.6061349009603347E-2</c:v>
                </c:pt>
                <c:pt idx="233">
                  <c:v>-4.4061349009195894E-2</c:v>
                </c:pt>
                <c:pt idx="234">
                  <c:v>-4.7323822423152875E-2</c:v>
                </c:pt>
                <c:pt idx="235">
                  <c:v>-4.3323822422337968E-2</c:v>
                </c:pt>
                <c:pt idx="236">
                  <c:v>-4.4899719272908381E-2</c:v>
                </c:pt>
                <c:pt idx="237">
                  <c:v>-4.0899719279369431E-2</c:v>
                </c:pt>
                <c:pt idx="238">
                  <c:v>-4.1710503694147021E-2</c:v>
                </c:pt>
                <c:pt idx="239">
                  <c:v>-4.5516850797510777E-2</c:v>
                </c:pt>
                <c:pt idx="240">
                  <c:v>-4.4516850793669072E-2</c:v>
                </c:pt>
                <c:pt idx="241">
                  <c:v>-4.3516850797103324E-2</c:v>
                </c:pt>
                <c:pt idx="242">
                  <c:v>-4.3168372715046928E-2</c:v>
                </c:pt>
                <c:pt idx="243">
                  <c:v>-4.615996742653989E-2</c:v>
                </c:pt>
                <c:pt idx="244">
                  <c:v>-3.9864204055523739E-2</c:v>
                </c:pt>
                <c:pt idx="245">
                  <c:v>-3.8744058124023525E-2</c:v>
                </c:pt>
                <c:pt idx="246">
                  <c:v>-4.3149844643900828E-2</c:v>
                </c:pt>
                <c:pt idx="247">
                  <c:v>-3.4074566860995012E-2</c:v>
                </c:pt>
                <c:pt idx="248">
                  <c:v>-3.8969647855782961E-2</c:v>
                </c:pt>
                <c:pt idx="249">
                  <c:v>-3.894259120850932E-2</c:v>
                </c:pt>
                <c:pt idx="250">
                  <c:v>-3.4378402488094692E-2</c:v>
                </c:pt>
                <c:pt idx="251">
                  <c:v>-4.3250025853042717E-2</c:v>
                </c:pt>
                <c:pt idx="252">
                  <c:v>-3.317234425076785E-2</c:v>
                </c:pt>
                <c:pt idx="253">
                  <c:v>-3.1479788506703951E-2</c:v>
                </c:pt>
                <c:pt idx="254">
                  <c:v>6.1946627700510039E-3</c:v>
                </c:pt>
                <c:pt idx="255">
                  <c:v>-4.5658867523582489E-2</c:v>
                </c:pt>
                <c:pt idx="256">
                  <c:v>-3.4273770967930023E-2</c:v>
                </c:pt>
                <c:pt idx="257">
                  <c:v>-3.8145407528997317E-2</c:v>
                </c:pt>
                <c:pt idx="258">
                  <c:v>-3.8067784743605525E-2</c:v>
                </c:pt>
                <c:pt idx="259">
                  <c:v>-4.5859134611032373E-2</c:v>
                </c:pt>
                <c:pt idx="260">
                  <c:v>-3.6883353272641514E-2</c:v>
                </c:pt>
                <c:pt idx="261">
                  <c:v>-3.7881206283480157E-2</c:v>
                </c:pt>
                <c:pt idx="262">
                  <c:v>-4.9752899656757298E-2</c:v>
                </c:pt>
                <c:pt idx="263">
                  <c:v>-3.5879370055197708E-2</c:v>
                </c:pt>
                <c:pt idx="264">
                  <c:v>-4.1494498114403484E-2</c:v>
                </c:pt>
                <c:pt idx="265">
                  <c:v>-3.4494498109339418E-2</c:v>
                </c:pt>
                <c:pt idx="266">
                  <c:v>-3.7083357174081628E-2</c:v>
                </c:pt>
                <c:pt idx="267">
                  <c:v>-3.8390935531801285E-2</c:v>
                </c:pt>
                <c:pt idx="268">
                  <c:v>-3.9364712978229841E-2</c:v>
                </c:pt>
                <c:pt idx="269">
                  <c:v>-3.9364712978229841E-2</c:v>
                </c:pt>
                <c:pt idx="270">
                  <c:v>-3.9364712970953883E-2</c:v>
                </c:pt>
                <c:pt idx="271">
                  <c:v>-3.8595074226130802E-2</c:v>
                </c:pt>
                <c:pt idx="272">
                  <c:v>-3.7697191769834361E-2</c:v>
                </c:pt>
                <c:pt idx="273">
                  <c:v>-4.0568925371601582E-2</c:v>
                </c:pt>
                <c:pt idx="274">
                  <c:v>-3.900479241204978E-2</c:v>
                </c:pt>
                <c:pt idx="275">
                  <c:v>-3.831239443158764E-2</c:v>
                </c:pt>
                <c:pt idx="276">
                  <c:v>-4.0106946926908998E-2</c:v>
                </c:pt>
                <c:pt idx="277">
                  <c:v>-3.8286294951543509E-2</c:v>
                </c:pt>
                <c:pt idx="278">
                  <c:v>3.7994423478712532E-3</c:v>
                </c:pt>
                <c:pt idx="279">
                  <c:v>-3.7874620076428119E-2</c:v>
                </c:pt>
                <c:pt idx="280">
                  <c:v>-3.7874620076428119E-2</c:v>
                </c:pt>
                <c:pt idx="281">
                  <c:v>-3.7874620069152161E-2</c:v>
                </c:pt>
                <c:pt idx="282">
                  <c:v>-3.8411752554901105E-2</c:v>
                </c:pt>
                <c:pt idx="283">
                  <c:v>-2.8411752552863836E-2</c:v>
                </c:pt>
                <c:pt idx="284">
                  <c:v>-3.9719415595018598E-2</c:v>
                </c:pt>
                <c:pt idx="285">
                  <c:v>-4.8591191366424993E-2</c:v>
                </c:pt>
                <c:pt idx="286">
                  <c:v>-4.2488414421767137E-2</c:v>
                </c:pt>
                <c:pt idx="287">
                  <c:v>-3.5821572518014141E-2</c:v>
                </c:pt>
                <c:pt idx="288">
                  <c:v>-3.9129247302299462E-2</c:v>
                </c:pt>
                <c:pt idx="289">
                  <c:v>-4.1308706444788824E-2</c:v>
                </c:pt>
                <c:pt idx="290">
                  <c:v>-4.4308531518296723E-2</c:v>
                </c:pt>
                <c:pt idx="291">
                  <c:v>-3.5980319256995463E-2</c:v>
                </c:pt>
                <c:pt idx="292">
                  <c:v>-4.0616213188243017E-2</c:v>
                </c:pt>
                <c:pt idx="293">
                  <c:v>-3.5539260230089194E-2</c:v>
                </c:pt>
                <c:pt idx="294">
                  <c:v>-4.0513572866989603E-2</c:v>
                </c:pt>
                <c:pt idx="295">
                  <c:v>-5.1821257340385271E-2</c:v>
                </c:pt>
                <c:pt idx="296">
                  <c:v>-4.582125733916291E-2</c:v>
                </c:pt>
                <c:pt idx="297">
                  <c:v>-4.582125733916291E-2</c:v>
                </c:pt>
                <c:pt idx="298">
                  <c:v>-4.2821257342189709E-2</c:v>
                </c:pt>
                <c:pt idx="299">
                  <c:v>-3.5949382610583516E-2</c:v>
                </c:pt>
                <c:pt idx="300">
                  <c:v>-3.6154462561893322E-2</c:v>
                </c:pt>
                <c:pt idx="301">
                  <c:v>-2.8154303987903435E-2</c:v>
                </c:pt>
                <c:pt idx="302">
                  <c:v>-3.4461987709238959E-2</c:v>
                </c:pt>
                <c:pt idx="303">
                  <c:v>-3.8077354294809407E-2</c:v>
                </c:pt>
                <c:pt idx="304">
                  <c:v>-3.8667020601170582E-2</c:v>
                </c:pt>
                <c:pt idx="305">
                  <c:v>-3.8667020601170582E-2</c:v>
                </c:pt>
                <c:pt idx="306">
                  <c:v>-3.6667020600763128E-2</c:v>
                </c:pt>
                <c:pt idx="307">
                  <c:v>-3.566702060419738E-2</c:v>
                </c:pt>
                <c:pt idx="308">
                  <c:v>-3.6974700860920751E-2</c:v>
                </c:pt>
                <c:pt idx="309">
                  <c:v>-4.0461846243405465E-2</c:v>
                </c:pt>
                <c:pt idx="310">
                  <c:v>-3.8461846242998012E-2</c:v>
                </c:pt>
                <c:pt idx="311">
                  <c:v>-3.8461846242998012E-2</c:v>
                </c:pt>
                <c:pt idx="312">
                  <c:v>-3.5666829907471949E-2</c:v>
                </c:pt>
                <c:pt idx="313">
                  <c:v>-3.6635878011333514E-2</c:v>
                </c:pt>
                <c:pt idx="314">
                  <c:v>-4.0461323940175993E-2</c:v>
                </c:pt>
                <c:pt idx="315">
                  <c:v>-2.5063749302386605E-2</c:v>
                </c:pt>
                <c:pt idx="316">
                  <c:v>-8.0514167704354275E-4</c:v>
                </c:pt>
                <c:pt idx="317">
                  <c:v>-1.9873815031812316E-2</c:v>
                </c:pt>
                <c:pt idx="318">
                  <c:v>-2.4745585785532428E-2</c:v>
                </c:pt>
                <c:pt idx="319">
                  <c:v>-2.445324122457989E-2</c:v>
                </c:pt>
                <c:pt idx="320">
                  <c:v>-2.6568549594421304E-2</c:v>
                </c:pt>
                <c:pt idx="321">
                  <c:v>-2.5778571116769171E-2</c:v>
                </c:pt>
                <c:pt idx="322">
                  <c:v>-3.9280919768570614E-2</c:v>
                </c:pt>
                <c:pt idx="323">
                  <c:v>-4.3152682174207313E-2</c:v>
                </c:pt>
                <c:pt idx="324">
                  <c:v>-3.3485552864904074E-2</c:v>
                </c:pt>
                <c:pt idx="325">
                  <c:v>-3.1767215804619345E-2</c:v>
                </c:pt>
                <c:pt idx="326">
                  <c:v>-3.8780301122860364E-2</c:v>
                </c:pt>
                <c:pt idx="327">
                  <c:v>-3.6586436740621307E-2</c:v>
                </c:pt>
                <c:pt idx="328">
                  <c:v>-3.7326207986269754E-2</c:v>
                </c:pt>
                <c:pt idx="329">
                  <c:v>-3.512056321868811E-2</c:v>
                </c:pt>
                <c:pt idx="330">
                  <c:v>-4.078446440369457E-2</c:v>
                </c:pt>
                <c:pt idx="331">
                  <c:v>-3.9784464407128822E-2</c:v>
                </c:pt>
                <c:pt idx="332">
                  <c:v>-3.8784464403287117E-2</c:v>
                </c:pt>
                <c:pt idx="333">
                  <c:v>-3.4816507777630262E-2</c:v>
                </c:pt>
                <c:pt idx="334">
                  <c:v>-4.2404428577722197E-2</c:v>
                </c:pt>
                <c:pt idx="335">
                  <c:v>-3.4904428578013236E-2</c:v>
                </c:pt>
                <c:pt idx="336">
                  <c:v>-3.4414466703769291E-2</c:v>
                </c:pt>
                <c:pt idx="337">
                  <c:v>-3.2414466710637795E-2</c:v>
                </c:pt>
                <c:pt idx="338">
                  <c:v>-3.492424370329085E-2</c:v>
                </c:pt>
                <c:pt idx="339">
                  <c:v>-3.4814518041539233E-2</c:v>
                </c:pt>
                <c:pt idx="340">
                  <c:v>-3.9121844273073011E-2</c:v>
                </c:pt>
                <c:pt idx="341">
                  <c:v>-3.9233796036721627E-2</c:v>
                </c:pt>
                <c:pt idx="342">
                  <c:v>-3.5612897056801096E-2</c:v>
                </c:pt>
                <c:pt idx="343">
                  <c:v>-3.8420068115222472E-2</c:v>
                </c:pt>
                <c:pt idx="344">
                  <c:v>-3.4020154948146787E-2</c:v>
                </c:pt>
                <c:pt idx="345">
                  <c:v>-3.5813028028859453E-2</c:v>
                </c:pt>
                <c:pt idx="346">
                  <c:v>-3.2012856863223693E-2</c:v>
                </c:pt>
                <c:pt idx="347">
                  <c:v>-3.9419744431812981E-2</c:v>
                </c:pt>
                <c:pt idx="348">
                  <c:v>-3.8419744435247233E-2</c:v>
                </c:pt>
                <c:pt idx="349">
                  <c:v>-3.7419744438681485E-2</c:v>
                </c:pt>
                <c:pt idx="350">
                  <c:v>-3.1419744437459124E-2</c:v>
                </c:pt>
                <c:pt idx="351">
                  <c:v>-2.8419744433209965E-2</c:v>
                </c:pt>
                <c:pt idx="352">
                  <c:v>-3.8204022378441171E-2</c:v>
                </c:pt>
                <c:pt idx="353">
                  <c:v>-3.9095765298679169E-2</c:v>
                </c:pt>
                <c:pt idx="354">
                  <c:v>-3.7888046089489882E-2</c:v>
                </c:pt>
                <c:pt idx="355">
                  <c:v>-3.8719904862751196E-2</c:v>
                </c:pt>
                <c:pt idx="356">
                  <c:v>-3.7511845956707965E-2</c:v>
                </c:pt>
                <c:pt idx="357">
                  <c:v>-3.7629936541048736E-2</c:v>
                </c:pt>
                <c:pt idx="358">
                  <c:v>-2.2950967841872595E-2</c:v>
                </c:pt>
                <c:pt idx="359">
                  <c:v>-3.156401982125924E-2</c:v>
                </c:pt>
                <c:pt idx="360">
                  <c:v>-2.8048056811330394E-2</c:v>
                </c:pt>
                <c:pt idx="361">
                  <c:v>-3.2838546958486245E-2</c:v>
                </c:pt>
                <c:pt idx="362">
                  <c:v>-3.2451511759103761E-2</c:v>
                </c:pt>
                <c:pt idx="363">
                  <c:v>-3.1126864252621393E-2</c:v>
                </c:pt>
                <c:pt idx="364">
                  <c:v>-2.9781156742240883E-2</c:v>
                </c:pt>
                <c:pt idx="365">
                  <c:v>-3.7222855843012326E-2</c:v>
                </c:pt>
                <c:pt idx="366">
                  <c:v>-3.1108241420546516E-2</c:v>
                </c:pt>
                <c:pt idx="367">
                  <c:v>-2.7279038692363901E-2</c:v>
                </c:pt>
                <c:pt idx="368">
                  <c:v>-2.7964208465827652E-2</c:v>
                </c:pt>
                <c:pt idx="369">
                  <c:v>-2.8764706471866221E-2</c:v>
                </c:pt>
                <c:pt idx="370">
                  <c:v>-2.8035205226727675E-2</c:v>
                </c:pt>
                <c:pt idx="371">
                  <c:v>-3.4341049032413633E-2</c:v>
                </c:pt>
                <c:pt idx="372">
                  <c:v>-2.7952716546482778E-2</c:v>
                </c:pt>
                <c:pt idx="373">
                  <c:v>-2.8986029834492451E-2</c:v>
                </c:pt>
                <c:pt idx="374">
                  <c:v>-2.7087639637776433E-2</c:v>
                </c:pt>
                <c:pt idx="375">
                  <c:v>-2.6975999298024696E-2</c:v>
                </c:pt>
                <c:pt idx="376">
                  <c:v>-2.7068081228597683E-2</c:v>
                </c:pt>
                <c:pt idx="377">
                  <c:v>-2.3816633297098606E-2</c:v>
                </c:pt>
                <c:pt idx="378">
                  <c:v>-2.5251753041739475E-2</c:v>
                </c:pt>
                <c:pt idx="379">
                  <c:v>-2.7343339998628102E-2</c:v>
                </c:pt>
                <c:pt idx="380">
                  <c:v>-1.7213553027594822E-2</c:v>
                </c:pt>
                <c:pt idx="381">
                  <c:v>-3.3999663266690253E-2</c:v>
                </c:pt>
                <c:pt idx="382">
                  <c:v>-2.2999663268087233E-2</c:v>
                </c:pt>
                <c:pt idx="383">
                  <c:v>-2.8220755227299076E-2</c:v>
                </c:pt>
                <c:pt idx="384">
                  <c:v>-2.7922296248158437E-2</c:v>
                </c:pt>
                <c:pt idx="385">
                  <c:v>-2.6922296244316732E-2</c:v>
                </c:pt>
                <c:pt idx="386">
                  <c:v>-2.7883275553134027E-2</c:v>
                </c:pt>
                <c:pt idx="387">
                  <c:v>-2.5798726465968903E-2</c:v>
                </c:pt>
                <c:pt idx="388">
                  <c:v>-2.7668816846792559E-2</c:v>
                </c:pt>
                <c:pt idx="389">
                  <c:v>-2.6973945685861003E-2</c:v>
                </c:pt>
                <c:pt idx="390">
                  <c:v>-2.7499468497198427E-2</c:v>
                </c:pt>
                <c:pt idx="391">
                  <c:v>-2.6499468493356722E-2</c:v>
                </c:pt>
                <c:pt idx="392">
                  <c:v>-2.6979664138413535E-2</c:v>
                </c:pt>
                <c:pt idx="393">
                  <c:v>-2.4979664138006081E-2</c:v>
                </c:pt>
                <c:pt idx="394">
                  <c:v>-3.3034857730714365E-2</c:v>
                </c:pt>
                <c:pt idx="395">
                  <c:v>-2.7069866220489194E-2</c:v>
                </c:pt>
                <c:pt idx="396">
                  <c:v>-2.8549901046386453E-2</c:v>
                </c:pt>
                <c:pt idx="397">
                  <c:v>-4.0692848816276231E-2</c:v>
                </c:pt>
                <c:pt idx="398">
                  <c:v>-2.8610359445504791E-2</c:v>
                </c:pt>
                <c:pt idx="399">
                  <c:v>-3.0045265619466563E-2</c:v>
                </c:pt>
                <c:pt idx="400">
                  <c:v>-3.0352481323465848E-2</c:v>
                </c:pt>
                <c:pt idx="401">
                  <c:v>-2.6486235436308122E-2</c:v>
                </c:pt>
                <c:pt idx="402">
                  <c:v>-2.2790738382585253E-2</c:v>
                </c:pt>
                <c:pt idx="403">
                  <c:v>-3.371756274031612E-2</c:v>
                </c:pt>
                <c:pt idx="404">
                  <c:v>-2.6617562745054221E-2</c:v>
                </c:pt>
                <c:pt idx="405">
                  <c:v>-2.5617562741212515E-2</c:v>
                </c:pt>
                <c:pt idx="406">
                  <c:v>-2.6574459886714617E-2</c:v>
                </c:pt>
                <c:pt idx="407">
                  <c:v>-2.7183227848657669E-2</c:v>
                </c:pt>
                <c:pt idx="408">
                  <c:v>-2.8052808833086803E-2</c:v>
                </c:pt>
                <c:pt idx="409">
                  <c:v>-2.7052808836521055E-2</c:v>
                </c:pt>
                <c:pt idx="410">
                  <c:v>-2.3052808835706148E-2</c:v>
                </c:pt>
                <c:pt idx="411">
                  <c:v>-2.3661526714221937E-2</c:v>
                </c:pt>
                <c:pt idx="412">
                  <c:v>-2.7226502007463821E-2</c:v>
                </c:pt>
                <c:pt idx="413">
                  <c:v>-2.9661261465392469E-2</c:v>
                </c:pt>
                <c:pt idx="414">
                  <c:v>-2.5661261471853519E-2</c:v>
                </c:pt>
                <c:pt idx="415">
                  <c:v>-2.331303764896513E-2</c:v>
                </c:pt>
                <c:pt idx="416">
                  <c:v>-2.5747782207144621E-2</c:v>
                </c:pt>
                <c:pt idx="417">
                  <c:v>-2.4917268099221797E-2</c:v>
                </c:pt>
                <c:pt idx="418">
                  <c:v>-2.2617268099117023E-2</c:v>
                </c:pt>
                <c:pt idx="419">
                  <c:v>-2.3052009432952443E-2</c:v>
                </c:pt>
                <c:pt idx="420">
                  <c:v>-2.5399363842588781E-2</c:v>
                </c:pt>
                <c:pt idx="421">
                  <c:v>-2.5701979847922229E-2</c:v>
                </c:pt>
                <c:pt idx="422">
                  <c:v>-2.4875475519338303E-2</c:v>
                </c:pt>
                <c:pt idx="423">
                  <c:v>-2.4569183621986644E-2</c:v>
                </c:pt>
                <c:pt idx="424">
                  <c:v>-2.3077864873846186E-2</c:v>
                </c:pt>
                <c:pt idx="425">
                  <c:v>-2.6894632764936675E-2</c:v>
                </c:pt>
                <c:pt idx="426">
                  <c:v>-2.2198221113165457E-2</c:v>
                </c:pt>
                <c:pt idx="427">
                  <c:v>-2.0046660961765835E-2</c:v>
                </c:pt>
                <c:pt idx="428">
                  <c:v>-2.3822157048131745E-2</c:v>
                </c:pt>
                <c:pt idx="429">
                  <c:v>-2.384839836653796E-2</c:v>
                </c:pt>
                <c:pt idx="430">
                  <c:v>-2.0473517765474656E-2</c:v>
                </c:pt>
                <c:pt idx="431">
                  <c:v>-2.0498985244319205E-2</c:v>
                </c:pt>
                <c:pt idx="432">
                  <c:v>-2.0553390620950369E-2</c:v>
                </c:pt>
                <c:pt idx="433">
                  <c:v>-1.6592982774383608E-2</c:v>
                </c:pt>
                <c:pt idx="434">
                  <c:v>-1.5353478709661084E-2</c:v>
                </c:pt>
                <c:pt idx="435">
                  <c:v>-2.0128588877389057E-2</c:v>
                </c:pt>
                <c:pt idx="436">
                  <c:v>-1.9128588873547351E-2</c:v>
                </c:pt>
                <c:pt idx="437">
                  <c:v>-1.7637606136564937E-2</c:v>
                </c:pt>
                <c:pt idx="438">
                  <c:v>-1.6831479892525519E-2</c:v>
                </c:pt>
                <c:pt idx="439">
                  <c:v>-1.6285471389016124E-2</c:v>
                </c:pt>
                <c:pt idx="440">
                  <c:v>-1.3638940286417746E-2</c:v>
                </c:pt>
                <c:pt idx="441">
                  <c:v>-1.1580157247314239E-2</c:v>
                </c:pt>
                <c:pt idx="442">
                  <c:v>-2.3425019148156666E-2</c:v>
                </c:pt>
                <c:pt idx="443">
                  <c:v>-1.242501914955365E-2</c:v>
                </c:pt>
                <c:pt idx="444">
                  <c:v>-1.2798970156038855E-2</c:v>
                </c:pt>
                <c:pt idx="445">
                  <c:v>-1.2232717895173145E-2</c:v>
                </c:pt>
                <c:pt idx="446">
                  <c:v>-1.1100208655219598E-2</c:v>
                </c:pt>
                <c:pt idx="447">
                  <c:v>-1.4377014334495144E-2</c:v>
                </c:pt>
                <c:pt idx="448">
                  <c:v>-1.2147647591172064E-2</c:v>
                </c:pt>
                <c:pt idx="449">
                  <c:v>-1.3015014697542508E-2</c:v>
                </c:pt>
                <c:pt idx="450">
                  <c:v>-1.0448695853190398E-2</c:v>
                </c:pt>
                <c:pt idx="451">
                  <c:v>-1.0157479184615313E-2</c:v>
                </c:pt>
                <c:pt idx="452">
                  <c:v>-9.0398159692936103E-3</c:v>
                </c:pt>
                <c:pt idx="453">
                  <c:v>-8.0398159727278623E-3</c:v>
                </c:pt>
                <c:pt idx="454">
                  <c:v>-5.0398159757546607E-3</c:v>
                </c:pt>
                <c:pt idx="455">
                  <c:v>-5.7101775334321807E-3</c:v>
                </c:pt>
                <c:pt idx="456">
                  <c:v>-5.249947776834317E-3</c:v>
                </c:pt>
                <c:pt idx="457">
                  <c:v>-1.3617711976843146E-2</c:v>
                </c:pt>
                <c:pt idx="458">
                  <c:v>-5.3848211729217929E-3</c:v>
                </c:pt>
                <c:pt idx="459">
                  <c:v>-6.5850626156893216E-3</c:v>
                </c:pt>
                <c:pt idx="460">
                  <c:v>-3.5183238186037094E-3</c:v>
                </c:pt>
                <c:pt idx="461">
                  <c:v>-3.9516376243218868E-3</c:v>
                </c:pt>
                <c:pt idx="462">
                  <c:v>-3.9502241829892717E-3</c:v>
                </c:pt>
                <c:pt idx="463">
                  <c:v>-3.0156792765768659E-3</c:v>
                </c:pt>
                <c:pt idx="464">
                  <c:v>-1.0080779979060237E-2</c:v>
                </c:pt>
                <c:pt idx="465">
                  <c:v>-1.0209909093175259E-2</c:v>
                </c:pt>
                <c:pt idx="466">
                  <c:v>-3.2099090881111923E-3</c:v>
                </c:pt>
                <c:pt idx="467">
                  <c:v>-2.2099090915454443E-3</c:v>
                </c:pt>
                <c:pt idx="468">
                  <c:v>2.7900909058352109E-3</c:v>
                </c:pt>
                <c:pt idx="469">
                  <c:v>-2.337593087191378E-3</c:v>
                </c:pt>
                <c:pt idx="470">
                  <c:v>-1.1244926279930026E-3</c:v>
                </c:pt>
                <c:pt idx="471">
                  <c:v>-2.5470343809099773E-3</c:v>
                </c:pt>
                <c:pt idx="472">
                  <c:v>5.2592825895382903E-4</c:v>
                </c:pt>
                <c:pt idx="473">
                  <c:v>-1.0252174358794677E-2</c:v>
                </c:pt>
                <c:pt idx="474">
                  <c:v>-5.2521743541380644E-3</c:v>
                </c:pt>
                <c:pt idx="475">
                  <c:v>-2.5217435675740918E-4</c:v>
                </c:pt>
                <c:pt idx="476">
                  <c:v>1.5244229380865851E-3</c:v>
                </c:pt>
                <c:pt idx="477">
                  <c:v>-1.0722906081209634E-3</c:v>
                </c:pt>
                <c:pt idx="478">
                  <c:v>-5.3446242343975145E-4</c:v>
                </c:pt>
                <c:pt idx="479">
                  <c:v>-3.9672248034634781E-3</c:v>
                </c:pt>
                <c:pt idx="480">
                  <c:v>2.9127073909554144E-4</c:v>
                </c:pt>
                <c:pt idx="481">
                  <c:v>3.879260305433653E-3</c:v>
                </c:pt>
                <c:pt idx="482">
                  <c:v>-1.7711957598911046E-4</c:v>
                </c:pt>
                <c:pt idx="483">
                  <c:v>-6.3772302921068919E-4</c:v>
                </c:pt>
                <c:pt idx="484">
                  <c:v>2.874010263962317E-3</c:v>
                </c:pt>
                <c:pt idx="485">
                  <c:v>8.4572278241665244E-4</c:v>
                </c:pt>
                <c:pt idx="486">
                  <c:v>6.8395183489560613E-4</c:v>
                </c:pt>
                <c:pt idx="487">
                  <c:v>2.3869158030554449E-3</c:v>
                </c:pt>
                <c:pt idx="488">
                  <c:v>4.3869158034628986E-3</c:v>
                </c:pt>
                <c:pt idx="489">
                  <c:v>9.3869158008435538E-3</c:v>
                </c:pt>
                <c:pt idx="490">
                  <c:v>5.495927398046524E-3</c:v>
                </c:pt>
                <c:pt idx="491">
                  <c:v>3.1989712599775171E-3</c:v>
                </c:pt>
                <c:pt idx="492">
                  <c:v>4.9020351573944021E-3</c:v>
                </c:pt>
                <c:pt idx="493">
                  <c:v>3.8240459429303326E-3</c:v>
                </c:pt>
                <c:pt idx="494">
                  <c:v>3.3917854247950616E-3</c:v>
                </c:pt>
                <c:pt idx="495">
                  <c:v>4.0950174183043177E-3</c:v>
                </c:pt>
                <c:pt idx="496">
                  <c:v>5.9337825112023325E-3</c:v>
                </c:pt>
                <c:pt idx="497">
                  <c:v>3.4759242792479737E-3</c:v>
                </c:pt>
                <c:pt idx="498">
                  <c:v>-2.7839358654219507E-4</c:v>
                </c:pt>
                <c:pt idx="499">
                  <c:v>3.7216064142727122E-3</c:v>
                </c:pt>
                <c:pt idx="500">
                  <c:v>1.6710556286647395E-3</c:v>
                </c:pt>
                <c:pt idx="501">
                  <c:v>3.3745674499387583E-3</c:v>
                </c:pt>
                <c:pt idx="502">
                  <c:v>5.6209546320816033E-3</c:v>
                </c:pt>
                <c:pt idx="503">
                  <c:v>-2.7638906956807808E-2</c:v>
                </c:pt>
                <c:pt idx="504">
                  <c:v>6.6732178147973394E-3</c:v>
                </c:pt>
                <c:pt idx="505">
                  <c:v>9.7855231267488449E-3</c:v>
                </c:pt>
                <c:pt idx="506">
                  <c:v>4.3960622262359909E-3</c:v>
                </c:pt>
                <c:pt idx="507">
                  <c:v>2.4407382125880665E-3</c:v>
                </c:pt>
                <c:pt idx="508">
                  <c:v>6.8499379877303493E-3</c:v>
                </c:pt>
                <c:pt idx="509">
                  <c:v>4.8050830695943597E-3</c:v>
                </c:pt>
                <c:pt idx="510">
                  <c:v>4.6463240192205317E-3</c:v>
                </c:pt>
                <c:pt idx="511">
                  <c:v>6.2145796662763271E-3</c:v>
                </c:pt>
                <c:pt idx="512">
                  <c:v>1.6021299170660384E-3</c:v>
                </c:pt>
                <c:pt idx="513">
                  <c:v>1.0119110230604154E-3</c:v>
                </c:pt>
                <c:pt idx="514">
                  <c:v>5.5152167373530812E-3</c:v>
                </c:pt>
                <c:pt idx="515">
                  <c:v>3.1355969875963702E-3</c:v>
                </c:pt>
                <c:pt idx="516">
                  <c:v>6.0529025984946971E-3</c:v>
                </c:pt>
                <c:pt idx="517">
                  <c:v>7.0529025950604451E-3</c:v>
                </c:pt>
                <c:pt idx="518">
                  <c:v>1.4266507819482681E-2</c:v>
                </c:pt>
                <c:pt idx="519">
                  <c:v>9.8936680272056488E-3</c:v>
                </c:pt>
                <c:pt idx="520">
                  <c:v>1.0706440988301931E-2</c:v>
                </c:pt>
                <c:pt idx="521">
                  <c:v>7.0839852543344121E-3</c:v>
                </c:pt>
                <c:pt idx="522">
                  <c:v>1.1445440397116372E-2</c:v>
                </c:pt>
                <c:pt idx="523">
                  <c:v>4.1523952715152128E-3</c:v>
                </c:pt>
                <c:pt idx="524">
                  <c:v>1.0152395272737574E-2</c:v>
                </c:pt>
                <c:pt idx="525">
                  <c:v>9.4283746942578905E-3</c:v>
                </c:pt>
                <c:pt idx="526">
                  <c:v>3.9804695267005689E-3</c:v>
                </c:pt>
                <c:pt idx="527">
                  <c:v>1.13428060363297E-2</c:v>
                </c:pt>
                <c:pt idx="528">
                  <c:v>7.8972240131040261E-3</c:v>
                </c:pt>
                <c:pt idx="529">
                  <c:v>1.4519396805224623E-2</c:v>
                </c:pt>
                <c:pt idx="530">
                  <c:v>1.0756590137581831E-2</c:v>
                </c:pt>
                <c:pt idx="531">
                  <c:v>1.3831172544331468E-2</c:v>
                </c:pt>
                <c:pt idx="532">
                  <c:v>1.3540109351123875E-2</c:v>
                </c:pt>
                <c:pt idx="533">
                  <c:v>1.4540109347689623E-2</c:v>
                </c:pt>
                <c:pt idx="534">
                  <c:v>1.4364032782618125E-2</c:v>
                </c:pt>
                <c:pt idx="535">
                  <c:v>1.7073177473242534E-2</c:v>
                </c:pt>
                <c:pt idx="536">
                  <c:v>1.5212623109482924E-2</c:v>
                </c:pt>
                <c:pt idx="537">
                  <c:v>1.7317162685493073E-2</c:v>
                </c:pt>
                <c:pt idx="538">
                  <c:v>1.3026575103536907E-2</c:v>
                </c:pt>
                <c:pt idx="539">
                  <c:v>1.440194520466908E-2</c:v>
                </c:pt>
                <c:pt idx="540">
                  <c:v>1.6541789721397158E-2</c:v>
                </c:pt>
                <c:pt idx="541">
                  <c:v>1.5800979735402707E-2</c:v>
                </c:pt>
                <c:pt idx="542">
                  <c:v>1.5650943754442745E-2</c:v>
                </c:pt>
                <c:pt idx="543">
                  <c:v>1.6921155396321785E-2</c:v>
                </c:pt>
                <c:pt idx="544">
                  <c:v>1.6902005864527139E-2</c:v>
                </c:pt>
                <c:pt idx="545">
                  <c:v>1.6032898131897056E-2</c:v>
                </c:pt>
                <c:pt idx="546">
                  <c:v>1.6593919392061677E-2</c:v>
                </c:pt>
                <c:pt idx="547">
                  <c:v>1.5716609446929181E-2</c:v>
                </c:pt>
                <c:pt idx="548">
                  <c:v>1.6427210356679271E-2</c:v>
                </c:pt>
                <c:pt idx="549">
                  <c:v>1.439429993655152E-2</c:v>
                </c:pt>
                <c:pt idx="550">
                  <c:v>1.3816169262977393E-2</c:v>
                </c:pt>
                <c:pt idx="551">
                  <c:v>1.4801015287662728E-2</c:v>
                </c:pt>
                <c:pt idx="552">
                  <c:v>1.3927388530667335E-2</c:v>
                </c:pt>
                <c:pt idx="553">
                  <c:v>1.6927388534916495E-2</c:v>
                </c:pt>
                <c:pt idx="554">
                  <c:v>1.5638683191786573E-2</c:v>
                </c:pt>
                <c:pt idx="555">
                  <c:v>1.18884047101235E-2</c:v>
                </c:pt>
                <c:pt idx="556">
                  <c:v>1.7865912142584626E-2</c:v>
                </c:pt>
                <c:pt idx="557">
                  <c:v>1.7850905420362419E-2</c:v>
                </c:pt>
                <c:pt idx="558">
                  <c:v>1.5992417300921782E-2</c:v>
                </c:pt>
                <c:pt idx="559">
                  <c:v>1.6695861625381503E-2</c:v>
                </c:pt>
                <c:pt idx="560">
                  <c:v>2.3829490454351031E-2</c:v>
                </c:pt>
                <c:pt idx="561">
                  <c:v>2.5829490454758484E-2</c:v>
                </c:pt>
                <c:pt idx="562">
                  <c:v>1.5522956474146626E-2</c:v>
                </c:pt>
                <c:pt idx="563">
                  <c:v>1.8375842118333988E-2</c:v>
                </c:pt>
                <c:pt idx="564">
                  <c:v>1.1513881032532692E-2</c:v>
                </c:pt>
                <c:pt idx="565">
                  <c:v>1.251388102909844E-2</c:v>
                </c:pt>
                <c:pt idx="566">
                  <c:v>1.6513881029913347E-2</c:v>
                </c:pt>
                <c:pt idx="567">
                  <c:v>1.479200415265915E-2</c:v>
                </c:pt>
                <c:pt idx="568">
                  <c:v>1.479200415265915E-2</c:v>
                </c:pt>
                <c:pt idx="569">
                  <c:v>1.5933954682472162E-2</c:v>
                </c:pt>
                <c:pt idx="570">
                  <c:v>1.379073200433217E-2</c:v>
                </c:pt>
                <c:pt idx="571">
                  <c:v>2.4078704531993345E-2</c:v>
                </c:pt>
                <c:pt idx="572">
                  <c:v>1.6084486457037014E-2</c:v>
                </c:pt>
                <c:pt idx="573">
                  <c:v>1.5096260709467735E-2</c:v>
                </c:pt>
                <c:pt idx="574">
                  <c:v>1.6397230562656784E-2</c:v>
                </c:pt>
                <c:pt idx="575">
                  <c:v>1.7563166404807609E-2</c:v>
                </c:pt>
                <c:pt idx="576">
                  <c:v>1.9563166405215063E-2</c:v>
                </c:pt>
                <c:pt idx="577">
                  <c:v>1.8905855374640988E-2</c:v>
                </c:pt>
                <c:pt idx="578">
                  <c:v>1.9905855371206736E-2</c:v>
                </c:pt>
                <c:pt idx="579">
                  <c:v>2.4623157950993395E-2</c:v>
                </c:pt>
                <c:pt idx="580">
                  <c:v>1.2202829197884235E-2</c:v>
                </c:pt>
                <c:pt idx="581">
                  <c:v>1.3869920143498037E-2</c:v>
                </c:pt>
                <c:pt idx="582">
                  <c:v>1.4248567902852768E-2</c:v>
                </c:pt>
                <c:pt idx="583">
                  <c:v>1.4114232920919595E-2</c:v>
                </c:pt>
                <c:pt idx="584">
                  <c:v>1.544437994174341E-2</c:v>
                </c:pt>
                <c:pt idx="585">
                  <c:v>1.4750613268912215E-2</c:v>
                </c:pt>
                <c:pt idx="586">
                  <c:v>1.1099423718835606E-2</c:v>
                </c:pt>
                <c:pt idx="587">
                  <c:v>1.055508904741365E-2</c:v>
                </c:pt>
                <c:pt idx="588">
                  <c:v>1.8275748045173866E-2</c:v>
                </c:pt>
                <c:pt idx="589">
                  <c:v>1.2585220585600496E-2</c:v>
                </c:pt>
                <c:pt idx="590">
                  <c:v>1.0747973341270489E-2</c:v>
                </c:pt>
                <c:pt idx="591">
                  <c:v>8.7871688402488234E-3</c:v>
                </c:pt>
                <c:pt idx="592">
                  <c:v>1.3585348489349031E-2</c:v>
                </c:pt>
                <c:pt idx="593">
                  <c:v>1.1814320065832044E-2</c:v>
                </c:pt>
                <c:pt idx="594">
                  <c:v>1.3303030574380623E-2</c:v>
                </c:pt>
                <c:pt idx="595">
                  <c:v>9.4365421573755458E-3</c:v>
                </c:pt>
                <c:pt idx="596">
                  <c:v>1.1011270067743606E-2</c:v>
                </c:pt>
                <c:pt idx="597">
                  <c:v>1.6011270072400219E-2</c:v>
                </c:pt>
                <c:pt idx="598">
                  <c:v>1.1333650474263945E-2</c:v>
                </c:pt>
                <c:pt idx="599">
                  <c:v>1.100804707552697E-2</c:v>
                </c:pt>
                <c:pt idx="600">
                  <c:v>1.323902102073634E-2</c:v>
                </c:pt>
                <c:pt idx="601">
                  <c:v>1.2775054140470268E-2</c:v>
                </c:pt>
                <c:pt idx="602">
                  <c:v>1.3708751343818364E-2</c:v>
                </c:pt>
                <c:pt idx="603">
                  <c:v>1.0865840324391772E-2</c:v>
                </c:pt>
                <c:pt idx="604">
                  <c:v>1.0778614451593678E-2</c:v>
                </c:pt>
                <c:pt idx="605">
                  <c:v>1.0997069477953741E-2</c:v>
                </c:pt>
                <c:pt idx="606">
                  <c:v>1.3997069474926942E-2</c:v>
                </c:pt>
                <c:pt idx="607">
                  <c:v>1.3064561136056068E-2</c:v>
                </c:pt>
                <c:pt idx="608">
                  <c:v>1.1496360629549222E-2</c:v>
                </c:pt>
                <c:pt idx="609">
                  <c:v>1.2356459984083551E-2</c:v>
                </c:pt>
                <c:pt idx="610">
                  <c:v>1.1820799207959656E-2</c:v>
                </c:pt>
                <c:pt idx="611">
                  <c:v>1.3700183542782761E-2</c:v>
                </c:pt>
                <c:pt idx="612">
                  <c:v>1.286318996748893E-2</c:v>
                </c:pt>
                <c:pt idx="613">
                  <c:v>1.2053112902125341E-2</c:v>
                </c:pt>
                <c:pt idx="614">
                  <c:v>1.3727604881502372E-2</c:v>
                </c:pt>
                <c:pt idx="615">
                  <c:v>1.1409742117902411E-2</c:v>
                </c:pt>
                <c:pt idx="616">
                  <c:v>1.6431078143736014E-2</c:v>
                </c:pt>
                <c:pt idx="617">
                  <c:v>1.5751742648082021E-2</c:v>
                </c:pt>
                <c:pt idx="618">
                  <c:v>1.3385274614582211E-2</c:v>
                </c:pt>
                <c:pt idx="619">
                  <c:v>1.2289259691512389E-2</c:v>
                </c:pt>
                <c:pt idx="620">
                  <c:v>1.7968182060524827E-2</c:v>
                </c:pt>
                <c:pt idx="621">
                  <c:v>1.6742220580893932E-2</c:v>
                </c:pt>
                <c:pt idx="622">
                  <c:v>2.2690855895674055E-2</c:v>
                </c:pt>
                <c:pt idx="623">
                  <c:v>2.0651408930609561E-2</c:v>
                </c:pt>
                <c:pt idx="624">
                  <c:v>2.0214452373468077E-2</c:v>
                </c:pt>
                <c:pt idx="625">
                  <c:v>2.2458586594644316E-2</c:v>
                </c:pt>
                <c:pt idx="626">
                  <c:v>1.7606683250741842E-2</c:v>
                </c:pt>
                <c:pt idx="627">
                  <c:v>2.4272639610943714E-2</c:v>
                </c:pt>
                <c:pt idx="628">
                  <c:v>2.3206260810483274E-2</c:v>
                </c:pt>
                <c:pt idx="629">
                  <c:v>2.3958045485698715E-2</c:v>
                </c:pt>
                <c:pt idx="630">
                  <c:v>2.5461881809863297E-2</c:v>
                </c:pt>
                <c:pt idx="631">
                  <c:v>1.8858452520673016E-2</c:v>
                </c:pt>
                <c:pt idx="632">
                  <c:v>2.4858746189496881E-2</c:v>
                </c:pt>
                <c:pt idx="633">
                  <c:v>2.3370017513363279E-2</c:v>
                </c:pt>
                <c:pt idx="634">
                  <c:v>2.573521249142741E-2</c:v>
                </c:pt>
                <c:pt idx="635">
                  <c:v>2.1833312589998488E-2</c:v>
                </c:pt>
                <c:pt idx="636">
                  <c:v>2.2760835878155566E-2</c:v>
                </c:pt>
                <c:pt idx="637">
                  <c:v>2.7573922356283757E-2</c:v>
                </c:pt>
                <c:pt idx="638">
                  <c:v>2.6739008578051487E-2</c:v>
                </c:pt>
                <c:pt idx="639">
                  <c:v>2.8463730194891238E-2</c:v>
                </c:pt>
                <c:pt idx="640">
                  <c:v>3.429873739780899E-2</c:v>
                </c:pt>
                <c:pt idx="641">
                  <c:v>2.9772062962527615E-2</c:v>
                </c:pt>
                <c:pt idx="642">
                  <c:v>3.0213403348996005E-2</c:v>
                </c:pt>
                <c:pt idx="643">
                  <c:v>3.0437170036210204E-2</c:v>
                </c:pt>
                <c:pt idx="644">
                  <c:v>3.1127604263912208E-2</c:v>
                </c:pt>
                <c:pt idx="645">
                  <c:v>2.9890898873701617E-2</c:v>
                </c:pt>
                <c:pt idx="646">
                  <c:v>2.9829933890030545E-2</c:v>
                </c:pt>
                <c:pt idx="647">
                  <c:v>3.0469670900133201E-2</c:v>
                </c:pt>
                <c:pt idx="648">
                  <c:v>2.8528216034822269E-2</c:v>
                </c:pt>
                <c:pt idx="649">
                  <c:v>3.2528216035637172E-2</c:v>
                </c:pt>
                <c:pt idx="650">
                  <c:v>3.0118868409005226E-2</c:v>
                </c:pt>
                <c:pt idx="651">
                  <c:v>3.5488051029873666E-2</c:v>
                </c:pt>
                <c:pt idx="652">
                  <c:v>2.9254680979606162E-2</c:v>
                </c:pt>
                <c:pt idx="653">
                  <c:v>3.6254680984670232E-2</c:v>
                </c:pt>
                <c:pt idx="654">
                  <c:v>3.1267351709236571E-2</c:v>
                </c:pt>
                <c:pt idx="655">
                  <c:v>3.0801951612099289E-2</c:v>
                </c:pt>
                <c:pt idx="656">
                  <c:v>3.2818673857468131E-2</c:v>
                </c:pt>
                <c:pt idx="657">
                  <c:v>3.4785442823534782E-2</c:v>
                </c:pt>
                <c:pt idx="658">
                  <c:v>3.5029410310702468E-2</c:v>
                </c:pt>
                <c:pt idx="659">
                  <c:v>3.6294441154873978E-2</c:v>
                </c:pt>
                <c:pt idx="660">
                  <c:v>3.9018184442229778E-2</c:v>
                </c:pt>
                <c:pt idx="661">
                  <c:v>3.4646265721444212E-2</c:v>
                </c:pt>
                <c:pt idx="662">
                  <c:v>3.7191809348627709E-2</c:v>
                </c:pt>
                <c:pt idx="663">
                  <c:v>3.9692863486690662E-2</c:v>
                </c:pt>
                <c:pt idx="664">
                  <c:v>3.6150984070079148E-2</c:v>
                </c:pt>
                <c:pt idx="665">
                  <c:v>4.0751218708818898E-2</c:v>
                </c:pt>
                <c:pt idx="666">
                  <c:v>3.2989860950128909E-2</c:v>
                </c:pt>
                <c:pt idx="667">
                  <c:v>3.9273053428603967E-2</c:v>
                </c:pt>
                <c:pt idx="668">
                  <c:v>3.9909297967686885E-2</c:v>
                </c:pt>
                <c:pt idx="669">
                  <c:v>3.8118928842202159E-2</c:v>
                </c:pt>
                <c:pt idx="670">
                  <c:v>3.9118928846043864E-2</c:v>
                </c:pt>
                <c:pt idx="671">
                  <c:v>4.5939796401742242E-2</c:v>
                </c:pt>
                <c:pt idx="672">
                  <c:v>4.0718612129923851E-2</c:v>
                </c:pt>
                <c:pt idx="673">
                  <c:v>3.8628762488842588E-2</c:v>
                </c:pt>
                <c:pt idx="674">
                  <c:v>4.0628762489250042E-2</c:v>
                </c:pt>
                <c:pt idx="675">
                  <c:v>4.0222010077299614E-2</c:v>
                </c:pt>
                <c:pt idx="676">
                  <c:v>3.9583291056214033E-2</c:v>
                </c:pt>
                <c:pt idx="677">
                  <c:v>3.8363770365404434E-2</c:v>
                </c:pt>
                <c:pt idx="678">
                  <c:v>4.0971549097484253E-2</c:v>
                </c:pt>
                <c:pt idx="679">
                  <c:v>4.3071549102641452E-2</c:v>
                </c:pt>
                <c:pt idx="680">
                  <c:v>5.1371549096692629E-2</c:v>
                </c:pt>
                <c:pt idx="681">
                  <c:v>4.2923177463842679E-2</c:v>
                </c:pt>
                <c:pt idx="682">
                  <c:v>5.0396099998714139E-2</c:v>
                </c:pt>
                <c:pt idx="683">
                  <c:v>4.7130615291539987E-2</c:v>
                </c:pt>
                <c:pt idx="684">
                  <c:v>4.8580979200667861E-2</c:v>
                </c:pt>
                <c:pt idx="685">
                  <c:v>4.678881738495571E-2</c:v>
                </c:pt>
                <c:pt idx="686">
                  <c:v>4.3544112656045048E-2</c:v>
                </c:pt>
                <c:pt idx="687">
                  <c:v>4.6405491403088174E-2</c:v>
                </c:pt>
                <c:pt idx="688">
                  <c:v>3.9972443329164803E-2</c:v>
                </c:pt>
                <c:pt idx="689">
                  <c:v>4.0972443325730551E-2</c:v>
                </c:pt>
                <c:pt idx="690">
                  <c:v>4.2972443326138005E-2</c:v>
                </c:pt>
                <c:pt idx="691">
                  <c:v>4.397244332997971E-2</c:v>
                </c:pt>
                <c:pt idx="692">
                  <c:v>4.4972443326545458E-2</c:v>
                </c:pt>
                <c:pt idx="693">
                  <c:v>4.4835526862569107E-2</c:v>
                </c:pt>
                <c:pt idx="694">
                  <c:v>4.461917274243736E-2</c:v>
                </c:pt>
                <c:pt idx="695">
                  <c:v>4.280769591280028E-2</c:v>
                </c:pt>
                <c:pt idx="696">
                  <c:v>4.6807695913615187E-2</c:v>
                </c:pt>
                <c:pt idx="697">
                  <c:v>4.4430591779867371E-2</c:v>
                </c:pt>
                <c:pt idx="698">
                  <c:v>4.6025230088038591E-2</c:v>
                </c:pt>
                <c:pt idx="699">
                  <c:v>4.6263060894871817E-2</c:v>
                </c:pt>
                <c:pt idx="700">
                  <c:v>4.6502340398382719E-2</c:v>
                </c:pt>
                <c:pt idx="701">
                  <c:v>4.5985730402888142E-2</c:v>
                </c:pt>
                <c:pt idx="702">
                  <c:v>4.8721985361153519E-2</c:v>
                </c:pt>
                <c:pt idx="703">
                  <c:v>4.9662974799835717E-2</c:v>
                </c:pt>
                <c:pt idx="704">
                  <c:v>5.0325506389350572E-2</c:v>
                </c:pt>
                <c:pt idx="705">
                  <c:v>4.7711086425011248E-2</c:v>
                </c:pt>
                <c:pt idx="706">
                  <c:v>4.9611086427944914E-2</c:v>
                </c:pt>
                <c:pt idx="707">
                  <c:v>4.7781521160150948E-2</c:v>
                </c:pt>
                <c:pt idx="708">
                  <c:v>5.2727964284283883E-2</c:v>
                </c:pt>
                <c:pt idx="709">
                  <c:v>5.1506972729294595E-2</c:v>
                </c:pt>
                <c:pt idx="710">
                  <c:v>5.4506972733543754E-2</c:v>
                </c:pt>
                <c:pt idx="711">
                  <c:v>5.7106972733345848E-2</c:v>
                </c:pt>
                <c:pt idx="712">
                  <c:v>4.8285914394788826E-2</c:v>
                </c:pt>
                <c:pt idx="713">
                  <c:v>5.1529410461454941E-2</c:v>
                </c:pt>
                <c:pt idx="714">
                  <c:v>3.9369149552830225E-2</c:v>
                </c:pt>
                <c:pt idx="715">
                  <c:v>5.3305781083966088E-2</c:v>
                </c:pt>
                <c:pt idx="716">
                  <c:v>5.3704204624876059E-2</c:v>
                </c:pt>
                <c:pt idx="717">
                  <c:v>5.4531174570018437E-2</c:v>
                </c:pt>
                <c:pt idx="718">
                  <c:v>5.6397861999553447E-2</c:v>
                </c:pt>
                <c:pt idx="719">
                  <c:v>5.6069811346500853E-2</c:v>
                </c:pt>
                <c:pt idx="720">
                  <c:v>5.6169811351250598E-2</c:v>
                </c:pt>
                <c:pt idx="721">
                  <c:v>5.7438273537931073E-2</c:v>
                </c:pt>
                <c:pt idx="722">
                  <c:v>5.9170770372776793E-2</c:v>
                </c:pt>
                <c:pt idx="723">
                  <c:v>5.4685369886120161E-2</c:v>
                </c:pt>
                <c:pt idx="724">
                  <c:v>5.5285369885514801E-2</c:v>
                </c:pt>
                <c:pt idx="725">
                  <c:v>5.8685369886935068E-2</c:v>
                </c:pt>
                <c:pt idx="726">
                  <c:v>5.9485369888553241E-2</c:v>
                </c:pt>
                <c:pt idx="727">
                  <c:v>5.9685369890776774E-2</c:v>
                </c:pt>
                <c:pt idx="728">
                  <c:v>6.0185369885421669E-2</c:v>
                </c:pt>
                <c:pt idx="729">
                  <c:v>6.4685369888157429E-2</c:v>
                </c:pt>
                <c:pt idx="730">
                  <c:v>6.4985369887854749E-2</c:v>
                </c:pt>
                <c:pt idx="731">
                  <c:v>5.3947849089412983E-2</c:v>
                </c:pt>
                <c:pt idx="732">
                  <c:v>6.3731174101183702E-2</c:v>
                </c:pt>
                <c:pt idx="733">
                  <c:v>6.2499632660607346E-2</c:v>
                </c:pt>
                <c:pt idx="734">
                  <c:v>6.2970388180711628E-2</c:v>
                </c:pt>
                <c:pt idx="735">
                  <c:v>6.2611039777222197E-2</c:v>
                </c:pt>
                <c:pt idx="736">
                  <c:v>6.4980342029525753E-2</c:v>
                </c:pt>
                <c:pt idx="737">
                  <c:v>6.6041777841500865E-2</c:v>
                </c:pt>
                <c:pt idx="738">
                  <c:v>6.6041777841500865E-2</c:v>
                </c:pt>
                <c:pt idx="739">
                  <c:v>6.821224944653248E-2</c:v>
                </c:pt>
                <c:pt idx="740">
                  <c:v>6.5890112949833796E-2</c:v>
                </c:pt>
                <c:pt idx="741">
                  <c:v>6.6739497746303875E-2</c:v>
                </c:pt>
                <c:pt idx="742">
                  <c:v>6.8917096508389925E-2</c:v>
                </c:pt>
                <c:pt idx="743">
                  <c:v>6.7279736663684905E-2</c:v>
                </c:pt>
                <c:pt idx="744">
                  <c:v>6.695674138634794E-2</c:v>
                </c:pt>
                <c:pt idx="745">
                  <c:v>6.9933602252371663E-2</c:v>
                </c:pt>
                <c:pt idx="746">
                  <c:v>6.701043866536302E-2</c:v>
                </c:pt>
                <c:pt idx="747">
                  <c:v>6.6893067553881053E-2</c:v>
                </c:pt>
                <c:pt idx="748">
                  <c:v>6.6646211716471782E-2</c:v>
                </c:pt>
                <c:pt idx="749">
                  <c:v>6.6772312844314854E-2</c:v>
                </c:pt>
                <c:pt idx="750">
                  <c:v>7.4018648360783229E-2</c:v>
                </c:pt>
                <c:pt idx="751">
                  <c:v>6.6536965600206305E-2</c:v>
                </c:pt>
                <c:pt idx="752">
                  <c:v>6.9225505070958482E-2</c:v>
                </c:pt>
                <c:pt idx="753">
                  <c:v>5.8809579870777173E-2</c:v>
                </c:pt>
                <c:pt idx="754">
                  <c:v>5.9639579867999504E-2</c:v>
                </c:pt>
                <c:pt idx="755">
                  <c:v>6.3809579868157829E-2</c:v>
                </c:pt>
                <c:pt idx="756">
                  <c:v>7.508059302493815E-2</c:v>
                </c:pt>
                <c:pt idx="757">
                  <c:v>7.0013288902489937E-2</c:v>
                </c:pt>
                <c:pt idx="758">
                  <c:v>6.8498160569978428E-2</c:v>
                </c:pt>
                <c:pt idx="759">
                  <c:v>6.9089490605773921E-2</c:v>
                </c:pt>
                <c:pt idx="760">
                  <c:v>7.1402243645907998E-2</c:v>
                </c:pt>
                <c:pt idx="761">
                  <c:v>6.7572981305207364E-2</c:v>
                </c:pt>
                <c:pt idx="762">
                  <c:v>6.9070249462342193E-2</c:v>
                </c:pt>
                <c:pt idx="763">
                  <c:v>6.9267413118922191E-2</c:v>
                </c:pt>
                <c:pt idx="764">
                  <c:v>6.9287413118416949E-2</c:v>
                </c:pt>
                <c:pt idx="765">
                  <c:v>6.9203324972206604E-2</c:v>
                </c:pt>
                <c:pt idx="766">
                  <c:v>6.9360500384230084E-2</c:v>
                </c:pt>
                <c:pt idx="767">
                  <c:v>6.9850041952061098E-2</c:v>
                </c:pt>
                <c:pt idx="768">
                  <c:v>6.9880041947665256E-2</c:v>
                </c:pt>
                <c:pt idx="769">
                  <c:v>7.0039892594940409E-2</c:v>
                </c:pt>
                <c:pt idx="770">
                  <c:v>7.2355715687896005E-2</c:v>
                </c:pt>
                <c:pt idx="771">
                  <c:v>7.1168502162174505E-2</c:v>
                </c:pt>
                <c:pt idx="772">
                  <c:v>7.133971735647629E-2</c:v>
                </c:pt>
                <c:pt idx="773">
                  <c:v>7.133971735647629E-2</c:v>
                </c:pt>
                <c:pt idx="774">
                  <c:v>7.133971735647629E-2</c:v>
                </c:pt>
                <c:pt idx="775">
                  <c:v>7.1670353360735822E-2</c:v>
                </c:pt>
                <c:pt idx="776">
                  <c:v>7.3802452018257525E-2</c:v>
                </c:pt>
                <c:pt idx="777">
                  <c:v>7.1948009062000023E-2</c:v>
                </c:pt>
                <c:pt idx="778">
                  <c:v>7.0102396477936785E-2</c:v>
                </c:pt>
                <c:pt idx="779">
                  <c:v>7.4002396474001947E-2</c:v>
                </c:pt>
                <c:pt idx="780">
                  <c:v>7.1650983559130799E-2</c:v>
                </c:pt>
                <c:pt idx="781">
                  <c:v>7.3593249229609872E-2</c:v>
                </c:pt>
                <c:pt idx="782">
                  <c:v>7.4122472223463881E-2</c:v>
                </c:pt>
                <c:pt idx="783">
                  <c:v>7.3025139792318075E-2</c:v>
                </c:pt>
                <c:pt idx="784">
                  <c:v>7.4026449591404808E-2</c:v>
                </c:pt>
                <c:pt idx="785">
                  <c:v>7.4226449593628341E-2</c:v>
                </c:pt>
                <c:pt idx="786">
                  <c:v>7.4002938711950766E-2</c:v>
                </c:pt>
                <c:pt idx="787">
                  <c:v>7.5541413538492627E-2</c:v>
                </c:pt>
                <c:pt idx="788">
                  <c:v>7.7187255197419646E-2</c:v>
                </c:pt>
                <c:pt idx="789">
                  <c:v>7.8785404390762967E-2</c:v>
                </c:pt>
                <c:pt idx="790">
                  <c:v>8.5560437547460871E-2</c:v>
                </c:pt>
                <c:pt idx="791">
                  <c:v>8.5843180273473221E-2</c:v>
                </c:pt>
                <c:pt idx="792">
                  <c:v>8.5439966035907255E-2</c:v>
                </c:pt>
                <c:pt idx="793">
                  <c:v>9.5219199948903849E-2</c:v>
                </c:pt>
                <c:pt idx="794">
                  <c:v>9.5519199948601169E-2</c:v>
                </c:pt>
                <c:pt idx="795">
                  <c:v>9.2010859464747616E-2</c:v>
                </c:pt>
                <c:pt idx="796">
                  <c:v>9.2191742421484507E-2</c:v>
                </c:pt>
                <c:pt idx="797">
                  <c:v>9.2301837742663581E-2</c:v>
                </c:pt>
                <c:pt idx="798">
                  <c:v>9.2301837742663581E-2</c:v>
                </c:pt>
                <c:pt idx="799">
                  <c:v>9.2301837742663581E-2</c:v>
                </c:pt>
                <c:pt idx="800">
                  <c:v>9.2891216169782839E-2</c:v>
                </c:pt>
                <c:pt idx="801">
                  <c:v>9.456020502887888E-2</c:v>
                </c:pt>
                <c:pt idx="802">
                  <c:v>9.6105589497338648E-2</c:v>
                </c:pt>
                <c:pt idx="803">
                  <c:v>9.6105589497338648E-2</c:v>
                </c:pt>
                <c:pt idx="804">
                  <c:v>9.8168446891325978E-2</c:v>
                </c:pt>
                <c:pt idx="805">
                  <c:v>9.7121993351532349E-2</c:v>
                </c:pt>
                <c:pt idx="806">
                  <c:v>9.7085333783039518E-2</c:v>
                </c:pt>
                <c:pt idx="807">
                  <c:v>9.7185333780513306E-2</c:v>
                </c:pt>
                <c:pt idx="808">
                  <c:v>9.7385333782736838E-2</c:v>
                </c:pt>
                <c:pt idx="809">
                  <c:v>9.9096847842554028E-2</c:v>
                </c:pt>
                <c:pt idx="810">
                  <c:v>0.10062475230920313</c:v>
                </c:pt>
                <c:pt idx="811">
                  <c:v>9.9029097582765041E-2</c:v>
                </c:pt>
                <c:pt idx="812">
                  <c:v>0.10107075364091811</c:v>
                </c:pt>
                <c:pt idx="813">
                  <c:v>0.10108075363702751</c:v>
                </c:pt>
                <c:pt idx="814">
                  <c:v>0.1011707536383919</c:v>
                </c:pt>
                <c:pt idx="815">
                  <c:v>0.10118075364177725</c:v>
                </c:pt>
                <c:pt idx="816">
                  <c:v>0.10131075364213116</c:v>
                </c:pt>
                <c:pt idx="817">
                  <c:v>0.10393890418058616</c:v>
                </c:pt>
                <c:pt idx="818">
                  <c:v>0.10395890418008091</c:v>
                </c:pt>
                <c:pt idx="819">
                  <c:v>0.1040589041775547</c:v>
                </c:pt>
                <c:pt idx="820">
                  <c:v>0.1049573073880013</c:v>
                </c:pt>
                <c:pt idx="821">
                  <c:v>0.1049573073880013</c:v>
                </c:pt>
                <c:pt idx="822">
                  <c:v>0.10519730738921435</c:v>
                </c:pt>
                <c:pt idx="823">
                  <c:v>0.10507200814192591</c:v>
                </c:pt>
                <c:pt idx="824">
                  <c:v>0.11137483119202442</c:v>
                </c:pt>
                <c:pt idx="827">
                  <c:v>0.10881922117828044</c:v>
                </c:pt>
                <c:pt idx="828">
                  <c:v>0.10961233721496447</c:v>
                </c:pt>
                <c:pt idx="829">
                  <c:v>0.10980233721380264</c:v>
                </c:pt>
                <c:pt idx="830">
                  <c:v>0.1099523372136513</c:v>
                </c:pt>
                <c:pt idx="831">
                  <c:v>0.1100823372140052</c:v>
                </c:pt>
                <c:pt idx="832">
                  <c:v>0.11048585632834258</c:v>
                </c:pt>
                <c:pt idx="833">
                  <c:v>0.11121372510998027</c:v>
                </c:pt>
                <c:pt idx="834">
                  <c:v>0.11125372510896979</c:v>
                </c:pt>
                <c:pt idx="835">
                  <c:v>0.11140372510881845</c:v>
                </c:pt>
                <c:pt idx="836">
                  <c:v>0.11152372510578699</c:v>
                </c:pt>
                <c:pt idx="837">
                  <c:v>0.11161372510715138</c:v>
                </c:pt>
                <c:pt idx="838">
                  <c:v>0.11566615910299</c:v>
                </c:pt>
                <c:pt idx="839">
                  <c:v>0.1157603060207515</c:v>
                </c:pt>
                <c:pt idx="840">
                  <c:v>0.11580030601974102</c:v>
                </c:pt>
                <c:pt idx="841">
                  <c:v>0.11622030602368284</c:v>
                </c:pt>
                <c:pt idx="842">
                  <c:v>0.11613909745918206</c:v>
                </c:pt>
                <c:pt idx="843">
                  <c:v>0.11671821067567195</c:v>
                </c:pt>
                <c:pt idx="844">
                  <c:v>0.11681821067314574</c:v>
                </c:pt>
                <c:pt idx="845">
                  <c:v>0.11728692455012718</c:v>
                </c:pt>
                <c:pt idx="846">
                  <c:v>0.11728692455012718</c:v>
                </c:pt>
                <c:pt idx="847">
                  <c:v>0.11748692455235071</c:v>
                </c:pt>
                <c:pt idx="848">
                  <c:v>0.11865331409464422</c:v>
                </c:pt>
                <c:pt idx="849">
                  <c:v>0.11880331409449288</c:v>
                </c:pt>
                <c:pt idx="850">
                  <c:v>0.11881331409787824</c:v>
                </c:pt>
                <c:pt idx="851">
                  <c:v>0.11983806970398386</c:v>
                </c:pt>
                <c:pt idx="852">
                  <c:v>0.11928731897376162</c:v>
                </c:pt>
                <c:pt idx="853">
                  <c:v>0.11948040425233056</c:v>
                </c:pt>
                <c:pt idx="854">
                  <c:v>0.11958845283205377</c:v>
                </c:pt>
                <c:pt idx="855">
                  <c:v>0.11984845283276158</c:v>
                </c:pt>
                <c:pt idx="856">
                  <c:v>0.11862327263134209</c:v>
                </c:pt>
                <c:pt idx="857">
                  <c:v>0.11896327242630211</c:v>
                </c:pt>
                <c:pt idx="858">
                  <c:v>0.11990091565893433</c:v>
                </c:pt>
                <c:pt idx="859">
                  <c:v>0.11988413659606779</c:v>
                </c:pt>
                <c:pt idx="860">
                  <c:v>0.1187461243955131</c:v>
                </c:pt>
                <c:pt idx="861">
                  <c:v>0.11837136256870665</c:v>
                </c:pt>
                <c:pt idx="862">
                  <c:v>0.11857136257093018</c:v>
                </c:pt>
                <c:pt idx="863">
                  <c:v>0.11867136256840397</c:v>
                </c:pt>
                <c:pt idx="864">
                  <c:v>0.11740177582271964</c:v>
                </c:pt>
                <c:pt idx="865">
                  <c:v>0.11581257512603005</c:v>
                </c:pt>
                <c:pt idx="866">
                  <c:v>0.11611576735068482</c:v>
                </c:pt>
                <c:pt idx="867">
                  <c:v>0.11635154052392052</c:v>
                </c:pt>
                <c:pt idx="868">
                  <c:v>0.11617116939075769</c:v>
                </c:pt>
                <c:pt idx="869">
                  <c:v>0.11700643327911145</c:v>
                </c:pt>
                <c:pt idx="870">
                  <c:v>0.11821447833801332</c:v>
                </c:pt>
                <c:pt idx="871">
                  <c:v>0.11902038811782774</c:v>
                </c:pt>
                <c:pt idx="872">
                  <c:v>0.11812947048052606</c:v>
                </c:pt>
                <c:pt idx="873">
                  <c:v>0.11850772342978533</c:v>
                </c:pt>
                <c:pt idx="874">
                  <c:v>0.11873499119793021</c:v>
                </c:pt>
                <c:pt idx="875">
                  <c:v>0.11999606638232366</c:v>
                </c:pt>
                <c:pt idx="876">
                  <c:v>0.12108269951909485</c:v>
                </c:pt>
                <c:pt idx="877">
                  <c:v>0.1199854872319851</c:v>
                </c:pt>
                <c:pt idx="878">
                  <c:v>0.12088548723107706</c:v>
                </c:pt>
                <c:pt idx="879">
                  <c:v>0.1212958550506404</c:v>
                </c:pt>
                <c:pt idx="880">
                  <c:v>0.12502510925260246</c:v>
                </c:pt>
                <c:pt idx="881">
                  <c:v>0.12208737231763266</c:v>
                </c:pt>
                <c:pt idx="882">
                  <c:v>0.12290619986490314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8AF-45DE-9213-856AD7B484AB}"/>
            </c:ext>
          </c:extLst>
        </c:ser>
        <c:ser>
          <c:idx val="7"/>
          <c:order val="1"/>
          <c:tx>
            <c:strRef>
              <c:f>'Active 1'!$W$1</c:f>
              <c:strCache>
                <c:ptCount val="1"/>
                <c:pt idx="0">
                  <c:v>Q.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1'!$V$2:$V$18</c:f>
              <c:numCache>
                <c:formatCode>General</c:formatCode>
                <c:ptCount val="17"/>
                <c:pt idx="0">
                  <c:v>-24000</c:v>
                </c:pt>
                <c:pt idx="1">
                  <c:v>-22000</c:v>
                </c:pt>
                <c:pt idx="2">
                  <c:v>-18000</c:v>
                </c:pt>
                <c:pt idx="3">
                  <c:v>-15000</c:v>
                </c:pt>
                <c:pt idx="4">
                  <c:v>-12000</c:v>
                </c:pt>
                <c:pt idx="5">
                  <c:v>-9000</c:v>
                </c:pt>
                <c:pt idx="6">
                  <c:v>-6000</c:v>
                </c:pt>
                <c:pt idx="7">
                  <c:v>-3000</c:v>
                </c:pt>
                <c:pt idx="8">
                  <c:v>0</c:v>
                </c:pt>
                <c:pt idx="9">
                  <c:v>3000</c:v>
                </c:pt>
                <c:pt idx="10">
                  <c:v>6000</c:v>
                </c:pt>
                <c:pt idx="11">
                  <c:v>9000</c:v>
                </c:pt>
                <c:pt idx="12">
                  <c:v>12000</c:v>
                </c:pt>
                <c:pt idx="13">
                  <c:v>15000</c:v>
                </c:pt>
              </c:numCache>
            </c:numRef>
          </c:xVal>
          <c:yVal>
            <c:numRef>
              <c:f>'Active 1'!$W$2:$W$18</c:f>
              <c:numCache>
                <c:formatCode>General</c:formatCode>
                <c:ptCount val="17"/>
                <c:pt idx="0">
                  <c:v>-3.70149644062015E-3</c:v>
                </c:pt>
                <c:pt idx="1">
                  <c:v>-2.2306013463093521E-2</c:v>
                </c:pt>
                <c:pt idx="2">
                  <c:v>-4.9963671904994067E-2</c:v>
                </c:pt>
                <c:pt idx="3">
                  <c:v>-6.2349462083754123E-2</c:v>
                </c:pt>
                <c:pt idx="4">
                  <c:v>-6.7571720560229559E-2</c:v>
                </c:pt>
                <c:pt idx="5">
                  <c:v>-6.5630447334420389E-2</c:v>
                </c:pt>
                <c:pt idx="6">
                  <c:v>-5.6525642406326605E-2</c:v>
                </c:pt>
                <c:pt idx="7">
                  <c:v>-4.0257305775948209E-2</c:v>
                </c:pt>
                <c:pt idx="8">
                  <c:v>-1.6825437443285209E-2</c:v>
                </c:pt>
                <c:pt idx="9">
                  <c:v>1.3769962591662402E-2</c:v>
                </c:pt>
                <c:pt idx="10">
                  <c:v>5.1528894328894619E-2</c:v>
                </c:pt>
                <c:pt idx="11">
                  <c:v>9.6451357768411461E-2</c:v>
                </c:pt>
                <c:pt idx="12">
                  <c:v>0.14853735291021289</c:v>
                </c:pt>
                <c:pt idx="13">
                  <c:v>0.20778687975429894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8AF-45DE-9213-856AD7B484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1956328"/>
        <c:axId val="1"/>
      </c:scatterChart>
      <c:valAx>
        <c:axId val="671956328"/>
        <c:scaling>
          <c:orientation val="minMax"/>
          <c:max val="15000"/>
          <c:min val="-2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49832811032400215"/>
              <c:y val="0.879058524764050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6755852842809364E-2"/>
              <c:y val="0.356933082479734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7195632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612040133779264"/>
          <c:y val="0.92330383480825962"/>
          <c:w val="0.24749163879598668"/>
          <c:h val="5.8997050147492569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Z Dra -- O-C Diagr.</a:t>
            </a:r>
          </a:p>
        </c:rich>
      </c:tx>
      <c:layout>
        <c:manualLayout>
          <c:xMode val="edge"/>
          <c:yMode val="edge"/>
          <c:x val="0.39739884393063585"/>
          <c:y val="3.3132530120481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778486812371202"/>
          <c:y val="0.13476186993653658"/>
          <c:w val="0.84682080924855496"/>
          <c:h val="0.6975705126642451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2'!$F$21:$F$975</c:f>
              <c:numCache>
                <c:formatCode>General</c:formatCode>
                <c:ptCount val="955"/>
                <c:pt idx="0">
                  <c:v>-30899</c:v>
                </c:pt>
                <c:pt idx="1">
                  <c:v>-29888</c:v>
                </c:pt>
                <c:pt idx="2">
                  <c:v>-28759</c:v>
                </c:pt>
                <c:pt idx="3">
                  <c:v>-28507</c:v>
                </c:pt>
                <c:pt idx="4">
                  <c:v>-28199</c:v>
                </c:pt>
                <c:pt idx="5">
                  <c:v>-28193</c:v>
                </c:pt>
                <c:pt idx="6">
                  <c:v>-28034</c:v>
                </c:pt>
                <c:pt idx="7">
                  <c:v>-28022</c:v>
                </c:pt>
                <c:pt idx="8">
                  <c:v>-28006</c:v>
                </c:pt>
                <c:pt idx="9">
                  <c:v>-27941</c:v>
                </c:pt>
                <c:pt idx="10">
                  <c:v>-27933</c:v>
                </c:pt>
                <c:pt idx="11">
                  <c:v>-27928</c:v>
                </c:pt>
                <c:pt idx="12">
                  <c:v>-27826</c:v>
                </c:pt>
                <c:pt idx="13">
                  <c:v>-27759</c:v>
                </c:pt>
                <c:pt idx="14">
                  <c:v>-27759</c:v>
                </c:pt>
                <c:pt idx="15">
                  <c:v>-27731</c:v>
                </c:pt>
                <c:pt idx="16">
                  <c:v>-27690</c:v>
                </c:pt>
                <c:pt idx="17">
                  <c:v>-27659</c:v>
                </c:pt>
                <c:pt idx="18">
                  <c:v>-27527</c:v>
                </c:pt>
                <c:pt idx="19">
                  <c:v>-27454</c:v>
                </c:pt>
                <c:pt idx="20">
                  <c:v>-27444</c:v>
                </c:pt>
                <c:pt idx="21">
                  <c:v>-27438</c:v>
                </c:pt>
                <c:pt idx="22">
                  <c:v>-27433</c:v>
                </c:pt>
                <c:pt idx="23">
                  <c:v>-27432</c:v>
                </c:pt>
                <c:pt idx="24">
                  <c:v>-27432</c:v>
                </c:pt>
                <c:pt idx="25">
                  <c:v>-27432</c:v>
                </c:pt>
                <c:pt idx="26">
                  <c:v>-27427</c:v>
                </c:pt>
                <c:pt idx="27">
                  <c:v>-27427</c:v>
                </c:pt>
                <c:pt idx="28">
                  <c:v>-27427</c:v>
                </c:pt>
                <c:pt idx="29">
                  <c:v>-27421</c:v>
                </c:pt>
                <c:pt idx="30">
                  <c:v>-27409</c:v>
                </c:pt>
                <c:pt idx="31">
                  <c:v>-27402</c:v>
                </c:pt>
                <c:pt idx="32">
                  <c:v>-27382</c:v>
                </c:pt>
                <c:pt idx="33">
                  <c:v>-27351</c:v>
                </c:pt>
                <c:pt idx="34">
                  <c:v>-27345</c:v>
                </c:pt>
                <c:pt idx="35">
                  <c:v>-27337</c:v>
                </c:pt>
                <c:pt idx="36">
                  <c:v>-27323</c:v>
                </c:pt>
                <c:pt idx="37">
                  <c:v>-27320</c:v>
                </c:pt>
                <c:pt idx="38">
                  <c:v>-27295</c:v>
                </c:pt>
                <c:pt idx="39">
                  <c:v>-27293</c:v>
                </c:pt>
                <c:pt idx="40">
                  <c:v>-27292</c:v>
                </c:pt>
                <c:pt idx="41">
                  <c:v>-27289</c:v>
                </c:pt>
                <c:pt idx="42">
                  <c:v>-27269</c:v>
                </c:pt>
                <c:pt idx="43">
                  <c:v>-27055</c:v>
                </c:pt>
                <c:pt idx="44">
                  <c:v>-27044</c:v>
                </c:pt>
                <c:pt idx="45">
                  <c:v>-27030</c:v>
                </c:pt>
                <c:pt idx="46">
                  <c:v>-27019</c:v>
                </c:pt>
                <c:pt idx="47">
                  <c:v>-27008</c:v>
                </c:pt>
                <c:pt idx="48">
                  <c:v>-26985</c:v>
                </c:pt>
                <c:pt idx="49">
                  <c:v>-26974</c:v>
                </c:pt>
                <c:pt idx="50">
                  <c:v>-26968</c:v>
                </c:pt>
                <c:pt idx="51">
                  <c:v>-26948</c:v>
                </c:pt>
                <c:pt idx="52">
                  <c:v>-26923</c:v>
                </c:pt>
                <c:pt idx="53">
                  <c:v>-26906</c:v>
                </c:pt>
                <c:pt idx="54">
                  <c:v>-26879</c:v>
                </c:pt>
                <c:pt idx="55">
                  <c:v>-26822</c:v>
                </c:pt>
                <c:pt idx="56">
                  <c:v>-26792</c:v>
                </c:pt>
                <c:pt idx="57">
                  <c:v>-26736</c:v>
                </c:pt>
                <c:pt idx="58">
                  <c:v>-26672</c:v>
                </c:pt>
                <c:pt idx="59">
                  <c:v>-26666</c:v>
                </c:pt>
                <c:pt idx="60">
                  <c:v>-26663</c:v>
                </c:pt>
                <c:pt idx="61">
                  <c:v>-26624</c:v>
                </c:pt>
                <c:pt idx="62">
                  <c:v>-26621</c:v>
                </c:pt>
                <c:pt idx="63">
                  <c:v>-26613</c:v>
                </c:pt>
                <c:pt idx="64">
                  <c:v>-26604</c:v>
                </c:pt>
                <c:pt idx="65">
                  <c:v>-26599</c:v>
                </c:pt>
                <c:pt idx="66">
                  <c:v>-26568</c:v>
                </c:pt>
                <c:pt idx="67">
                  <c:v>-26565</c:v>
                </c:pt>
                <c:pt idx="68">
                  <c:v>-26515</c:v>
                </c:pt>
                <c:pt idx="69">
                  <c:v>-26515</c:v>
                </c:pt>
                <c:pt idx="70">
                  <c:v>-26504</c:v>
                </c:pt>
                <c:pt idx="71">
                  <c:v>-26487</c:v>
                </c:pt>
                <c:pt idx="72">
                  <c:v>-26484</c:v>
                </c:pt>
                <c:pt idx="73">
                  <c:v>-26473</c:v>
                </c:pt>
                <c:pt idx="74">
                  <c:v>-26473</c:v>
                </c:pt>
                <c:pt idx="75">
                  <c:v>-26451</c:v>
                </c:pt>
                <c:pt idx="76">
                  <c:v>-26431</c:v>
                </c:pt>
                <c:pt idx="77">
                  <c:v>-26409</c:v>
                </c:pt>
                <c:pt idx="78">
                  <c:v>-26367</c:v>
                </c:pt>
                <c:pt idx="79">
                  <c:v>-26361</c:v>
                </c:pt>
                <c:pt idx="80">
                  <c:v>-26322</c:v>
                </c:pt>
                <c:pt idx="81">
                  <c:v>-26305</c:v>
                </c:pt>
                <c:pt idx="82">
                  <c:v>-26294</c:v>
                </c:pt>
                <c:pt idx="83">
                  <c:v>-26274</c:v>
                </c:pt>
                <c:pt idx="84">
                  <c:v>-26271</c:v>
                </c:pt>
                <c:pt idx="85">
                  <c:v>-26257</c:v>
                </c:pt>
                <c:pt idx="86">
                  <c:v>-26252</c:v>
                </c:pt>
                <c:pt idx="87">
                  <c:v>-26249</c:v>
                </c:pt>
                <c:pt idx="88">
                  <c:v>-26235</c:v>
                </c:pt>
                <c:pt idx="89">
                  <c:v>-26230</c:v>
                </c:pt>
                <c:pt idx="90">
                  <c:v>-26227</c:v>
                </c:pt>
                <c:pt idx="91">
                  <c:v>-26221</c:v>
                </c:pt>
                <c:pt idx="92">
                  <c:v>-26216</c:v>
                </c:pt>
                <c:pt idx="93">
                  <c:v>-26215</c:v>
                </c:pt>
                <c:pt idx="94">
                  <c:v>-26210</c:v>
                </c:pt>
                <c:pt idx="95">
                  <c:v>-26205</c:v>
                </c:pt>
                <c:pt idx="96">
                  <c:v>-26118</c:v>
                </c:pt>
                <c:pt idx="97">
                  <c:v>-26078</c:v>
                </c:pt>
                <c:pt idx="98">
                  <c:v>-26076</c:v>
                </c:pt>
                <c:pt idx="99">
                  <c:v>-26067</c:v>
                </c:pt>
                <c:pt idx="100">
                  <c:v>-26062</c:v>
                </c:pt>
                <c:pt idx="101">
                  <c:v>-26056</c:v>
                </c:pt>
                <c:pt idx="102">
                  <c:v>-26048</c:v>
                </c:pt>
                <c:pt idx="103">
                  <c:v>-26042</c:v>
                </c:pt>
                <c:pt idx="104">
                  <c:v>-26031</c:v>
                </c:pt>
                <c:pt idx="105">
                  <c:v>-25989</c:v>
                </c:pt>
                <c:pt idx="106">
                  <c:v>-25969</c:v>
                </c:pt>
                <c:pt idx="107">
                  <c:v>-25963</c:v>
                </c:pt>
                <c:pt idx="108">
                  <c:v>-25958</c:v>
                </c:pt>
                <c:pt idx="109">
                  <c:v>-25950</c:v>
                </c:pt>
                <c:pt idx="110">
                  <c:v>-25950</c:v>
                </c:pt>
                <c:pt idx="111">
                  <c:v>-25941</c:v>
                </c:pt>
                <c:pt idx="112">
                  <c:v>-25928</c:v>
                </c:pt>
                <c:pt idx="113">
                  <c:v>-25927</c:v>
                </c:pt>
                <c:pt idx="114">
                  <c:v>-25910</c:v>
                </c:pt>
                <c:pt idx="115">
                  <c:v>-25904</c:v>
                </c:pt>
                <c:pt idx="116">
                  <c:v>-25896</c:v>
                </c:pt>
                <c:pt idx="117">
                  <c:v>-25860</c:v>
                </c:pt>
                <c:pt idx="118">
                  <c:v>-25823</c:v>
                </c:pt>
                <c:pt idx="119">
                  <c:v>-25820</c:v>
                </c:pt>
                <c:pt idx="120">
                  <c:v>-25818</c:v>
                </c:pt>
                <c:pt idx="121">
                  <c:v>-25815</c:v>
                </c:pt>
                <c:pt idx="122">
                  <c:v>-25801</c:v>
                </c:pt>
                <c:pt idx="123">
                  <c:v>-25734</c:v>
                </c:pt>
                <c:pt idx="124">
                  <c:v>-25715</c:v>
                </c:pt>
                <c:pt idx="125">
                  <c:v>-25384</c:v>
                </c:pt>
                <c:pt idx="126">
                  <c:v>-25334</c:v>
                </c:pt>
                <c:pt idx="127">
                  <c:v>-25334</c:v>
                </c:pt>
                <c:pt idx="128">
                  <c:v>-25281</c:v>
                </c:pt>
                <c:pt idx="129">
                  <c:v>-25256</c:v>
                </c:pt>
                <c:pt idx="130">
                  <c:v>-25245</c:v>
                </c:pt>
                <c:pt idx="131">
                  <c:v>-25127</c:v>
                </c:pt>
                <c:pt idx="132">
                  <c:v>-25122</c:v>
                </c:pt>
                <c:pt idx="133">
                  <c:v>-24923</c:v>
                </c:pt>
                <c:pt idx="134">
                  <c:v>-24624</c:v>
                </c:pt>
                <c:pt idx="135">
                  <c:v>-24621</c:v>
                </c:pt>
                <c:pt idx="136">
                  <c:v>-24441</c:v>
                </c:pt>
                <c:pt idx="137">
                  <c:v>-24209</c:v>
                </c:pt>
                <c:pt idx="138">
                  <c:v>-24151</c:v>
                </c:pt>
                <c:pt idx="139">
                  <c:v>-23533</c:v>
                </c:pt>
                <c:pt idx="140">
                  <c:v>-23530</c:v>
                </c:pt>
                <c:pt idx="141">
                  <c:v>-23469</c:v>
                </c:pt>
                <c:pt idx="142">
                  <c:v>-23007</c:v>
                </c:pt>
                <c:pt idx="143">
                  <c:v>-23004</c:v>
                </c:pt>
                <c:pt idx="144">
                  <c:v>-22990</c:v>
                </c:pt>
                <c:pt idx="145">
                  <c:v>-22982</c:v>
                </c:pt>
                <c:pt idx="146">
                  <c:v>-22979</c:v>
                </c:pt>
                <c:pt idx="147">
                  <c:v>-22478</c:v>
                </c:pt>
                <c:pt idx="148">
                  <c:v>-22467</c:v>
                </c:pt>
                <c:pt idx="149">
                  <c:v>-22050</c:v>
                </c:pt>
                <c:pt idx="150">
                  <c:v>-21860</c:v>
                </c:pt>
                <c:pt idx="151">
                  <c:v>-21373</c:v>
                </c:pt>
                <c:pt idx="152">
                  <c:v>-21219</c:v>
                </c:pt>
                <c:pt idx="153">
                  <c:v>-21071</c:v>
                </c:pt>
                <c:pt idx="154">
                  <c:v>-20514</c:v>
                </c:pt>
                <c:pt idx="155">
                  <c:v>-20027</c:v>
                </c:pt>
                <c:pt idx="156">
                  <c:v>-20016</c:v>
                </c:pt>
                <c:pt idx="157">
                  <c:v>-19512</c:v>
                </c:pt>
                <c:pt idx="158">
                  <c:v>-19482</c:v>
                </c:pt>
                <c:pt idx="159">
                  <c:v>-19468</c:v>
                </c:pt>
                <c:pt idx="160">
                  <c:v>-19369</c:v>
                </c:pt>
                <c:pt idx="161">
                  <c:v>-18967</c:v>
                </c:pt>
                <c:pt idx="162">
                  <c:v>-18396</c:v>
                </c:pt>
                <c:pt idx="163">
                  <c:v>-17940</c:v>
                </c:pt>
                <c:pt idx="164">
                  <c:v>-17937</c:v>
                </c:pt>
                <c:pt idx="165">
                  <c:v>-17918</c:v>
                </c:pt>
                <c:pt idx="166">
                  <c:v>-17912</c:v>
                </c:pt>
                <c:pt idx="167">
                  <c:v>-17901</c:v>
                </c:pt>
                <c:pt idx="168">
                  <c:v>-17898</c:v>
                </c:pt>
                <c:pt idx="169">
                  <c:v>-17893</c:v>
                </c:pt>
                <c:pt idx="170">
                  <c:v>-17879</c:v>
                </c:pt>
                <c:pt idx="171">
                  <c:v>-17878</c:v>
                </c:pt>
                <c:pt idx="172">
                  <c:v>-17375</c:v>
                </c:pt>
                <c:pt idx="173">
                  <c:v>-17369</c:v>
                </c:pt>
                <c:pt idx="174">
                  <c:v>-17140</c:v>
                </c:pt>
                <c:pt idx="175">
                  <c:v>-17134</c:v>
                </c:pt>
                <c:pt idx="176">
                  <c:v>-17115</c:v>
                </c:pt>
                <c:pt idx="177">
                  <c:v>-17112</c:v>
                </c:pt>
                <c:pt idx="178">
                  <c:v>-15282</c:v>
                </c:pt>
                <c:pt idx="179">
                  <c:v>-15223</c:v>
                </c:pt>
                <c:pt idx="180">
                  <c:v>-15181</c:v>
                </c:pt>
                <c:pt idx="181">
                  <c:v>-15134</c:v>
                </c:pt>
                <c:pt idx="182">
                  <c:v>-15047</c:v>
                </c:pt>
                <c:pt idx="183">
                  <c:v>-15030</c:v>
                </c:pt>
                <c:pt idx="184">
                  <c:v>-15027</c:v>
                </c:pt>
                <c:pt idx="185">
                  <c:v>-15002</c:v>
                </c:pt>
                <c:pt idx="186">
                  <c:v>-14960</c:v>
                </c:pt>
                <c:pt idx="187">
                  <c:v>-14924</c:v>
                </c:pt>
                <c:pt idx="188">
                  <c:v>-14915</c:v>
                </c:pt>
                <c:pt idx="189">
                  <c:v>-14767</c:v>
                </c:pt>
                <c:pt idx="190">
                  <c:v>-14588</c:v>
                </c:pt>
                <c:pt idx="191">
                  <c:v>-14462</c:v>
                </c:pt>
                <c:pt idx="192">
                  <c:v>-14395</c:v>
                </c:pt>
                <c:pt idx="193">
                  <c:v>-14367</c:v>
                </c:pt>
                <c:pt idx="194">
                  <c:v>-14174</c:v>
                </c:pt>
                <c:pt idx="195">
                  <c:v>-13953</c:v>
                </c:pt>
                <c:pt idx="196">
                  <c:v>-13827</c:v>
                </c:pt>
                <c:pt idx="197">
                  <c:v>-13689</c:v>
                </c:pt>
                <c:pt idx="198">
                  <c:v>-13326</c:v>
                </c:pt>
                <c:pt idx="199">
                  <c:v>-13312</c:v>
                </c:pt>
                <c:pt idx="200">
                  <c:v>-13304</c:v>
                </c:pt>
                <c:pt idx="201">
                  <c:v>-13287</c:v>
                </c:pt>
                <c:pt idx="202">
                  <c:v>-13214</c:v>
                </c:pt>
                <c:pt idx="203">
                  <c:v>-13052</c:v>
                </c:pt>
                <c:pt idx="204">
                  <c:v>-13030</c:v>
                </c:pt>
                <c:pt idx="205">
                  <c:v>-13016</c:v>
                </c:pt>
                <c:pt idx="206">
                  <c:v>-12932</c:v>
                </c:pt>
                <c:pt idx="207">
                  <c:v>-12892</c:v>
                </c:pt>
                <c:pt idx="208">
                  <c:v>-12806</c:v>
                </c:pt>
                <c:pt idx="209">
                  <c:v>-12806</c:v>
                </c:pt>
                <c:pt idx="210">
                  <c:v>-12803</c:v>
                </c:pt>
                <c:pt idx="211">
                  <c:v>-12803</c:v>
                </c:pt>
                <c:pt idx="212">
                  <c:v>-12789</c:v>
                </c:pt>
                <c:pt idx="213">
                  <c:v>-12789</c:v>
                </c:pt>
                <c:pt idx="214">
                  <c:v>-12786</c:v>
                </c:pt>
                <c:pt idx="215">
                  <c:v>-12786</c:v>
                </c:pt>
                <c:pt idx="216">
                  <c:v>-12783</c:v>
                </c:pt>
                <c:pt idx="217">
                  <c:v>-12781</c:v>
                </c:pt>
                <c:pt idx="218">
                  <c:v>-12781</c:v>
                </c:pt>
                <c:pt idx="219">
                  <c:v>-12770</c:v>
                </c:pt>
                <c:pt idx="220">
                  <c:v>-12770</c:v>
                </c:pt>
                <c:pt idx="221">
                  <c:v>-12758</c:v>
                </c:pt>
                <c:pt idx="222">
                  <c:v>-12353</c:v>
                </c:pt>
                <c:pt idx="223">
                  <c:v>-11955</c:v>
                </c:pt>
                <c:pt idx="224">
                  <c:v>-11955</c:v>
                </c:pt>
                <c:pt idx="225">
                  <c:v>-11955</c:v>
                </c:pt>
                <c:pt idx="226">
                  <c:v>-11905</c:v>
                </c:pt>
                <c:pt idx="227">
                  <c:v>-11905</c:v>
                </c:pt>
                <c:pt idx="228">
                  <c:v>-11897</c:v>
                </c:pt>
                <c:pt idx="229">
                  <c:v>-11869</c:v>
                </c:pt>
                <c:pt idx="230">
                  <c:v>-11869</c:v>
                </c:pt>
                <c:pt idx="231">
                  <c:v>-11827</c:v>
                </c:pt>
                <c:pt idx="232">
                  <c:v>-11827</c:v>
                </c:pt>
                <c:pt idx="233">
                  <c:v>-11827</c:v>
                </c:pt>
                <c:pt idx="234">
                  <c:v>-11723</c:v>
                </c:pt>
                <c:pt idx="235">
                  <c:v>-11723</c:v>
                </c:pt>
                <c:pt idx="236">
                  <c:v>-11701</c:v>
                </c:pt>
                <c:pt idx="237">
                  <c:v>-11701</c:v>
                </c:pt>
                <c:pt idx="238">
                  <c:v>-11466</c:v>
                </c:pt>
                <c:pt idx="239">
                  <c:v>-11463</c:v>
                </c:pt>
                <c:pt idx="240">
                  <c:v>-11463</c:v>
                </c:pt>
                <c:pt idx="241">
                  <c:v>-11463</c:v>
                </c:pt>
                <c:pt idx="242">
                  <c:v>-11256</c:v>
                </c:pt>
                <c:pt idx="243">
                  <c:v>-11186</c:v>
                </c:pt>
                <c:pt idx="244">
                  <c:v>-11155</c:v>
                </c:pt>
                <c:pt idx="245">
                  <c:v>-11063</c:v>
                </c:pt>
                <c:pt idx="246">
                  <c:v>-10906</c:v>
                </c:pt>
                <c:pt idx="247">
                  <c:v>-10718</c:v>
                </c:pt>
                <c:pt idx="248">
                  <c:v>-10693</c:v>
                </c:pt>
                <c:pt idx="249">
                  <c:v>-10677</c:v>
                </c:pt>
                <c:pt idx="250">
                  <c:v>-10676</c:v>
                </c:pt>
                <c:pt idx="251">
                  <c:v>-10674</c:v>
                </c:pt>
                <c:pt idx="252">
                  <c:v>-10665</c:v>
                </c:pt>
                <c:pt idx="253">
                  <c:v>-10662</c:v>
                </c:pt>
                <c:pt idx="254">
                  <c:v>-10661.5</c:v>
                </c:pt>
                <c:pt idx="255">
                  <c:v>-10657</c:v>
                </c:pt>
                <c:pt idx="256">
                  <c:v>-10651</c:v>
                </c:pt>
                <c:pt idx="257">
                  <c:v>-10649</c:v>
                </c:pt>
                <c:pt idx="258">
                  <c:v>-10640</c:v>
                </c:pt>
                <c:pt idx="259">
                  <c:v>-10590</c:v>
                </c:pt>
                <c:pt idx="260">
                  <c:v>-10567</c:v>
                </c:pt>
                <c:pt idx="261">
                  <c:v>-10528</c:v>
                </c:pt>
                <c:pt idx="262">
                  <c:v>-10526</c:v>
                </c:pt>
                <c:pt idx="263">
                  <c:v>-10489</c:v>
                </c:pt>
                <c:pt idx="264">
                  <c:v>-10483</c:v>
                </c:pt>
                <c:pt idx="265">
                  <c:v>-10483</c:v>
                </c:pt>
                <c:pt idx="266">
                  <c:v>-10461</c:v>
                </c:pt>
                <c:pt idx="267">
                  <c:v>-10458</c:v>
                </c:pt>
                <c:pt idx="268">
                  <c:v>-10442</c:v>
                </c:pt>
                <c:pt idx="269">
                  <c:v>-10442</c:v>
                </c:pt>
                <c:pt idx="270">
                  <c:v>-10442</c:v>
                </c:pt>
                <c:pt idx="271">
                  <c:v>-10430</c:v>
                </c:pt>
                <c:pt idx="272">
                  <c:v>-10416</c:v>
                </c:pt>
                <c:pt idx="273">
                  <c:v>-10414</c:v>
                </c:pt>
                <c:pt idx="274">
                  <c:v>-10413</c:v>
                </c:pt>
                <c:pt idx="275">
                  <c:v>-10410</c:v>
                </c:pt>
                <c:pt idx="276">
                  <c:v>-10399</c:v>
                </c:pt>
                <c:pt idx="277">
                  <c:v>-10394</c:v>
                </c:pt>
                <c:pt idx="278">
                  <c:v>-10376</c:v>
                </c:pt>
                <c:pt idx="279">
                  <c:v>-10333</c:v>
                </c:pt>
                <c:pt idx="280">
                  <c:v>-10333</c:v>
                </c:pt>
                <c:pt idx="281">
                  <c:v>-10333</c:v>
                </c:pt>
                <c:pt idx="282">
                  <c:v>-10240</c:v>
                </c:pt>
                <c:pt idx="283">
                  <c:v>-10240</c:v>
                </c:pt>
                <c:pt idx="284">
                  <c:v>-10237</c:v>
                </c:pt>
                <c:pt idx="285">
                  <c:v>-10235</c:v>
                </c:pt>
                <c:pt idx="286">
                  <c:v>-10210</c:v>
                </c:pt>
                <c:pt idx="287">
                  <c:v>-10184</c:v>
                </c:pt>
                <c:pt idx="288">
                  <c:v>-10181</c:v>
                </c:pt>
                <c:pt idx="289">
                  <c:v>-10176</c:v>
                </c:pt>
                <c:pt idx="290">
                  <c:v>-10137</c:v>
                </c:pt>
                <c:pt idx="291">
                  <c:v>-10135</c:v>
                </c:pt>
                <c:pt idx="292">
                  <c:v>-10134</c:v>
                </c:pt>
                <c:pt idx="293">
                  <c:v>-10125</c:v>
                </c:pt>
                <c:pt idx="294">
                  <c:v>-10109</c:v>
                </c:pt>
                <c:pt idx="295">
                  <c:v>-10106</c:v>
                </c:pt>
                <c:pt idx="296">
                  <c:v>-10106</c:v>
                </c:pt>
                <c:pt idx="297">
                  <c:v>-10106</c:v>
                </c:pt>
                <c:pt idx="298">
                  <c:v>-10106</c:v>
                </c:pt>
                <c:pt idx="299">
                  <c:v>-10069</c:v>
                </c:pt>
                <c:pt idx="300">
                  <c:v>-10041</c:v>
                </c:pt>
                <c:pt idx="301">
                  <c:v>-9963</c:v>
                </c:pt>
                <c:pt idx="302">
                  <c:v>-9960</c:v>
                </c:pt>
                <c:pt idx="303">
                  <c:v>-9954</c:v>
                </c:pt>
                <c:pt idx="304">
                  <c:v>-9932</c:v>
                </c:pt>
                <c:pt idx="305">
                  <c:v>-9932</c:v>
                </c:pt>
                <c:pt idx="306">
                  <c:v>-9932</c:v>
                </c:pt>
                <c:pt idx="307">
                  <c:v>-9932</c:v>
                </c:pt>
                <c:pt idx="308">
                  <c:v>-9929</c:v>
                </c:pt>
                <c:pt idx="309">
                  <c:v>-9921</c:v>
                </c:pt>
                <c:pt idx="310">
                  <c:v>-9921</c:v>
                </c:pt>
                <c:pt idx="311">
                  <c:v>-9921</c:v>
                </c:pt>
                <c:pt idx="312">
                  <c:v>-9893</c:v>
                </c:pt>
                <c:pt idx="313">
                  <c:v>-9866</c:v>
                </c:pt>
                <c:pt idx="314">
                  <c:v>-9843</c:v>
                </c:pt>
                <c:pt idx="315">
                  <c:v>-9829</c:v>
                </c:pt>
                <c:pt idx="316">
                  <c:v>-9828.5</c:v>
                </c:pt>
                <c:pt idx="317">
                  <c:v>-9812</c:v>
                </c:pt>
                <c:pt idx="318">
                  <c:v>-9810</c:v>
                </c:pt>
                <c:pt idx="319">
                  <c:v>-9807</c:v>
                </c:pt>
                <c:pt idx="320">
                  <c:v>-9801</c:v>
                </c:pt>
                <c:pt idx="321">
                  <c:v>-9784</c:v>
                </c:pt>
                <c:pt idx="322">
                  <c:v>-9770</c:v>
                </c:pt>
                <c:pt idx="323">
                  <c:v>-9768</c:v>
                </c:pt>
                <c:pt idx="324">
                  <c:v>-9742</c:v>
                </c:pt>
                <c:pt idx="325">
                  <c:v>-9723</c:v>
                </c:pt>
                <c:pt idx="326">
                  <c:v>-9639</c:v>
                </c:pt>
                <c:pt idx="327">
                  <c:v>-9597</c:v>
                </c:pt>
                <c:pt idx="328">
                  <c:v>-9568</c:v>
                </c:pt>
                <c:pt idx="329">
                  <c:v>-9557</c:v>
                </c:pt>
                <c:pt idx="330">
                  <c:v>-9505</c:v>
                </c:pt>
                <c:pt idx="331">
                  <c:v>-9505</c:v>
                </c:pt>
                <c:pt idx="332">
                  <c:v>-9505</c:v>
                </c:pt>
                <c:pt idx="333">
                  <c:v>-9412</c:v>
                </c:pt>
                <c:pt idx="334">
                  <c:v>-9390</c:v>
                </c:pt>
                <c:pt idx="335">
                  <c:v>-9390</c:v>
                </c:pt>
                <c:pt idx="336">
                  <c:v>-9359</c:v>
                </c:pt>
                <c:pt idx="337">
                  <c:v>-9359</c:v>
                </c:pt>
                <c:pt idx="338">
                  <c:v>-9328</c:v>
                </c:pt>
                <c:pt idx="339">
                  <c:v>-9264</c:v>
                </c:pt>
                <c:pt idx="340">
                  <c:v>-9261</c:v>
                </c:pt>
                <c:pt idx="341">
                  <c:v>-9146</c:v>
                </c:pt>
                <c:pt idx="342">
                  <c:v>-9113</c:v>
                </c:pt>
                <c:pt idx="343">
                  <c:v>-9110</c:v>
                </c:pt>
                <c:pt idx="344">
                  <c:v>-9096</c:v>
                </c:pt>
                <c:pt idx="345">
                  <c:v>-9085</c:v>
                </c:pt>
                <c:pt idx="346">
                  <c:v>-9057</c:v>
                </c:pt>
                <c:pt idx="347">
                  <c:v>-9040</c:v>
                </c:pt>
                <c:pt idx="348">
                  <c:v>-9040</c:v>
                </c:pt>
                <c:pt idx="349">
                  <c:v>-9040</c:v>
                </c:pt>
                <c:pt idx="350">
                  <c:v>-9040</c:v>
                </c:pt>
                <c:pt idx="351">
                  <c:v>-9040</c:v>
                </c:pt>
                <c:pt idx="352">
                  <c:v>-8990</c:v>
                </c:pt>
                <c:pt idx="353">
                  <c:v>-8965</c:v>
                </c:pt>
                <c:pt idx="354">
                  <c:v>-8954</c:v>
                </c:pt>
                <c:pt idx="355">
                  <c:v>-8897</c:v>
                </c:pt>
                <c:pt idx="356">
                  <c:v>-8886</c:v>
                </c:pt>
                <c:pt idx="357">
                  <c:v>-8790</c:v>
                </c:pt>
                <c:pt idx="358">
                  <c:v>-8660</c:v>
                </c:pt>
                <c:pt idx="359">
                  <c:v>-8654</c:v>
                </c:pt>
                <c:pt idx="360">
                  <c:v>-8646</c:v>
                </c:pt>
                <c:pt idx="361">
                  <c:v>-8635</c:v>
                </c:pt>
                <c:pt idx="362">
                  <c:v>-8629</c:v>
                </c:pt>
                <c:pt idx="363">
                  <c:v>-8531</c:v>
                </c:pt>
                <c:pt idx="364">
                  <c:v>-8521</c:v>
                </c:pt>
                <c:pt idx="365">
                  <c:v>-8517</c:v>
                </c:pt>
                <c:pt idx="366">
                  <c:v>-8492</c:v>
                </c:pt>
                <c:pt idx="367">
                  <c:v>-8425</c:v>
                </c:pt>
                <c:pt idx="368">
                  <c:v>-8366</c:v>
                </c:pt>
                <c:pt idx="369">
                  <c:v>-8332</c:v>
                </c:pt>
                <c:pt idx="370">
                  <c:v>-8313</c:v>
                </c:pt>
                <c:pt idx="371">
                  <c:v>-8310</c:v>
                </c:pt>
                <c:pt idx="372">
                  <c:v>-8304</c:v>
                </c:pt>
                <c:pt idx="373">
                  <c:v>-8252</c:v>
                </c:pt>
                <c:pt idx="374">
                  <c:v>-8198</c:v>
                </c:pt>
                <c:pt idx="375">
                  <c:v>-8150</c:v>
                </c:pt>
                <c:pt idx="376">
                  <c:v>-8136</c:v>
                </c:pt>
                <c:pt idx="377">
                  <c:v>-8109</c:v>
                </c:pt>
                <c:pt idx="378">
                  <c:v>-8108</c:v>
                </c:pt>
                <c:pt idx="379">
                  <c:v>-8094</c:v>
                </c:pt>
                <c:pt idx="380">
                  <c:v>-8092</c:v>
                </c:pt>
                <c:pt idx="381">
                  <c:v>-8081</c:v>
                </c:pt>
                <c:pt idx="382">
                  <c:v>-8081</c:v>
                </c:pt>
                <c:pt idx="383">
                  <c:v>-8069</c:v>
                </c:pt>
                <c:pt idx="384">
                  <c:v>-8049</c:v>
                </c:pt>
                <c:pt idx="385">
                  <c:v>-8049</c:v>
                </c:pt>
                <c:pt idx="386">
                  <c:v>-8033</c:v>
                </c:pt>
                <c:pt idx="387">
                  <c:v>-8024</c:v>
                </c:pt>
                <c:pt idx="388">
                  <c:v>-8022</c:v>
                </c:pt>
                <c:pt idx="389">
                  <c:v>-8019</c:v>
                </c:pt>
                <c:pt idx="390">
                  <c:v>-8004</c:v>
                </c:pt>
                <c:pt idx="391">
                  <c:v>-8004</c:v>
                </c:pt>
                <c:pt idx="392">
                  <c:v>-7996</c:v>
                </c:pt>
                <c:pt idx="393">
                  <c:v>-7996</c:v>
                </c:pt>
                <c:pt idx="394">
                  <c:v>-7983</c:v>
                </c:pt>
                <c:pt idx="395">
                  <c:v>-7982</c:v>
                </c:pt>
                <c:pt idx="396">
                  <c:v>-7974</c:v>
                </c:pt>
                <c:pt idx="397">
                  <c:v>-7907</c:v>
                </c:pt>
                <c:pt idx="398">
                  <c:v>-7875</c:v>
                </c:pt>
                <c:pt idx="399">
                  <c:v>-7874</c:v>
                </c:pt>
                <c:pt idx="400">
                  <c:v>-7848</c:v>
                </c:pt>
                <c:pt idx="401">
                  <c:v>-7804</c:v>
                </c:pt>
                <c:pt idx="402">
                  <c:v>-7801</c:v>
                </c:pt>
                <c:pt idx="403">
                  <c:v>-7783</c:v>
                </c:pt>
                <c:pt idx="404">
                  <c:v>-7783</c:v>
                </c:pt>
                <c:pt idx="405">
                  <c:v>-7783</c:v>
                </c:pt>
                <c:pt idx="406">
                  <c:v>-7767</c:v>
                </c:pt>
                <c:pt idx="407">
                  <c:v>-7761</c:v>
                </c:pt>
                <c:pt idx="408">
                  <c:v>-7759</c:v>
                </c:pt>
                <c:pt idx="409">
                  <c:v>-7759</c:v>
                </c:pt>
                <c:pt idx="410">
                  <c:v>-7759</c:v>
                </c:pt>
                <c:pt idx="411">
                  <c:v>-7753</c:v>
                </c:pt>
                <c:pt idx="412">
                  <c:v>-7731</c:v>
                </c:pt>
                <c:pt idx="413">
                  <c:v>-7730</c:v>
                </c:pt>
                <c:pt idx="414">
                  <c:v>-7730</c:v>
                </c:pt>
                <c:pt idx="415">
                  <c:v>-7717</c:v>
                </c:pt>
                <c:pt idx="416">
                  <c:v>-7716</c:v>
                </c:pt>
                <c:pt idx="417">
                  <c:v>-7714</c:v>
                </c:pt>
                <c:pt idx="418">
                  <c:v>-7714</c:v>
                </c:pt>
                <c:pt idx="419">
                  <c:v>-7713</c:v>
                </c:pt>
                <c:pt idx="420">
                  <c:v>-7703</c:v>
                </c:pt>
                <c:pt idx="421">
                  <c:v>-7677</c:v>
                </c:pt>
                <c:pt idx="422">
                  <c:v>-7672</c:v>
                </c:pt>
                <c:pt idx="423">
                  <c:v>-7652</c:v>
                </c:pt>
                <c:pt idx="424">
                  <c:v>-7568</c:v>
                </c:pt>
                <c:pt idx="425">
                  <c:v>-7527</c:v>
                </c:pt>
                <c:pt idx="426">
                  <c:v>-7524</c:v>
                </c:pt>
                <c:pt idx="427">
                  <c:v>-7453</c:v>
                </c:pt>
                <c:pt idx="428">
                  <c:v>-7445</c:v>
                </c:pt>
                <c:pt idx="429">
                  <c:v>-7389</c:v>
                </c:pt>
                <c:pt idx="430">
                  <c:v>-7330</c:v>
                </c:pt>
                <c:pt idx="431">
                  <c:v>-7324</c:v>
                </c:pt>
                <c:pt idx="432">
                  <c:v>-7316</c:v>
                </c:pt>
                <c:pt idx="433">
                  <c:v>-7233</c:v>
                </c:pt>
                <c:pt idx="434">
                  <c:v>-7199</c:v>
                </c:pt>
                <c:pt idx="435">
                  <c:v>-7188</c:v>
                </c:pt>
                <c:pt idx="436">
                  <c:v>-7188</c:v>
                </c:pt>
                <c:pt idx="437">
                  <c:v>-7176</c:v>
                </c:pt>
                <c:pt idx="438">
                  <c:v>-7138</c:v>
                </c:pt>
                <c:pt idx="439">
                  <c:v>-7107</c:v>
                </c:pt>
                <c:pt idx="440">
                  <c:v>-7014</c:v>
                </c:pt>
                <c:pt idx="441">
                  <c:v>-6998</c:v>
                </c:pt>
                <c:pt idx="442">
                  <c:v>-6973</c:v>
                </c:pt>
                <c:pt idx="443">
                  <c:v>-6973</c:v>
                </c:pt>
                <c:pt idx="444">
                  <c:v>-6956</c:v>
                </c:pt>
                <c:pt idx="445">
                  <c:v>-6955</c:v>
                </c:pt>
                <c:pt idx="446">
                  <c:v>-6953</c:v>
                </c:pt>
                <c:pt idx="447">
                  <c:v>-6927</c:v>
                </c:pt>
                <c:pt idx="448">
                  <c:v>-6916</c:v>
                </c:pt>
                <c:pt idx="449">
                  <c:v>-6914</c:v>
                </c:pt>
                <c:pt idx="450">
                  <c:v>-6913</c:v>
                </c:pt>
                <c:pt idx="451">
                  <c:v>-6886</c:v>
                </c:pt>
                <c:pt idx="452">
                  <c:v>-6824</c:v>
                </c:pt>
                <c:pt idx="453">
                  <c:v>-6824</c:v>
                </c:pt>
                <c:pt idx="454">
                  <c:v>-6824</c:v>
                </c:pt>
                <c:pt idx="455">
                  <c:v>-6804</c:v>
                </c:pt>
                <c:pt idx="456">
                  <c:v>-6752</c:v>
                </c:pt>
                <c:pt idx="457">
                  <c:v>-6735</c:v>
                </c:pt>
                <c:pt idx="458">
                  <c:v>-6724</c:v>
                </c:pt>
                <c:pt idx="459">
                  <c:v>-6712</c:v>
                </c:pt>
                <c:pt idx="460">
                  <c:v>-6696</c:v>
                </c:pt>
                <c:pt idx="461">
                  <c:v>-6695</c:v>
                </c:pt>
                <c:pt idx="462">
                  <c:v>-6665</c:v>
                </c:pt>
                <c:pt idx="463">
                  <c:v>-6651</c:v>
                </c:pt>
                <c:pt idx="464">
                  <c:v>-6637</c:v>
                </c:pt>
                <c:pt idx="465">
                  <c:v>-6609</c:v>
                </c:pt>
                <c:pt idx="466">
                  <c:v>-6609</c:v>
                </c:pt>
                <c:pt idx="467">
                  <c:v>-6609</c:v>
                </c:pt>
                <c:pt idx="468">
                  <c:v>-6609</c:v>
                </c:pt>
                <c:pt idx="469">
                  <c:v>-6581</c:v>
                </c:pt>
                <c:pt idx="470">
                  <c:v>-6533</c:v>
                </c:pt>
                <c:pt idx="471">
                  <c:v>-6502</c:v>
                </c:pt>
                <c:pt idx="472">
                  <c:v>-6486</c:v>
                </c:pt>
                <c:pt idx="473">
                  <c:v>-6438</c:v>
                </c:pt>
                <c:pt idx="474">
                  <c:v>-6438</c:v>
                </c:pt>
                <c:pt idx="475">
                  <c:v>-6438</c:v>
                </c:pt>
                <c:pt idx="476">
                  <c:v>-6419</c:v>
                </c:pt>
                <c:pt idx="477">
                  <c:v>-6413</c:v>
                </c:pt>
                <c:pt idx="478">
                  <c:v>-6405</c:v>
                </c:pt>
                <c:pt idx="479">
                  <c:v>-6404</c:v>
                </c:pt>
                <c:pt idx="480">
                  <c:v>-6363</c:v>
                </c:pt>
                <c:pt idx="481">
                  <c:v>-6332</c:v>
                </c:pt>
                <c:pt idx="482">
                  <c:v>-6318</c:v>
                </c:pt>
                <c:pt idx="483">
                  <c:v>-6310</c:v>
                </c:pt>
                <c:pt idx="484">
                  <c:v>-6295</c:v>
                </c:pt>
                <c:pt idx="485">
                  <c:v>-6214</c:v>
                </c:pt>
                <c:pt idx="486">
                  <c:v>-6209</c:v>
                </c:pt>
                <c:pt idx="487">
                  <c:v>-6206</c:v>
                </c:pt>
                <c:pt idx="488">
                  <c:v>-6206</c:v>
                </c:pt>
                <c:pt idx="489">
                  <c:v>-6206</c:v>
                </c:pt>
                <c:pt idx="490">
                  <c:v>-6197</c:v>
                </c:pt>
                <c:pt idx="491">
                  <c:v>-6194</c:v>
                </c:pt>
                <c:pt idx="492">
                  <c:v>-6191</c:v>
                </c:pt>
                <c:pt idx="493">
                  <c:v>-6170</c:v>
                </c:pt>
                <c:pt idx="494">
                  <c:v>-6169</c:v>
                </c:pt>
                <c:pt idx="495">
                  <c:v>-6166</c:v>
                </c:pt>
                <c:pt idx="496">
                  <c:v>-6161</c:v>
                </c:pt>
                <c:pt idx="497">
                  <c:v>-6153</c:v>
                </c:pt>
                <c:pt idx="498">
                  <c:v>-6142</c:v>
                </c:pt>
                <c:pt idx="499">
                  <c:v>-6142</c:v>
                </c:pt>
                <c:pt idx="500">
                  <c:v>-6128</c:v>
                </c:pt>
                <c:pt idx="501">
                  <c:v>-6125</c:v>
                </c:pt>
                <c:pt idx="502">
                  <c:v>-6114</c:v>
                </c:pt>
                <c:pt idx="503">
                  <c:v>-6096.5</c:v>
                </c:pt>
                <c:pt idx="504">
                  <c:v>-6047</c:v>
                </c:pt>
                <c:pt idx="505">
                  <c:v>-6038</c:v>
                </c:pt>
                <c:pt idx="506">
                  <c:v>-6007</c:v>
                </c:pt>
                <c:pt idx="507">
                  <c:v>-5977</c:v>
                </c:pt>
                <c:pt idx="508">
                  <c:v>-5971</c:v>
                </c:pt>
                <c:pt idx="509">
                  <c:v>-5957</c:v>
                </c:pt>
                <c:pt idx="510">
                  <c:v>-5952</c:v>
                </c:pt>
                <c:pt idx="511">
                  <c:v>-5951</c:v>
                </c:pt>
                <c:pt idx="512">
                  <c:v>-5938</c:v>
                </c:pt>
                <c:pt idx="513">
                  <c:v>-5932</c:v>
                </c:pt>
                <c:pt idx="514">
                  <c:v>-5910</c:v>
                </c:pt>
                <c:pt idx="515">
                  <c:v>-5879</c:v>
                </c:pt>
                <c:pt idx="516">
                  <c:v>-5851</c:v>
                </c:pt>
                <c:pt idx="517">
                  <c:v>-5851</c:v>
                </c:pt>
                <c:pt idx="518">
                  <c:v>-5826</c:v>
                </c:pt>
                <c:pt idx="519">
                  <c:v>-5795</c:v>
                </c:pt>
                <c:pt idx="520">
                  <c:v>-5725</c:v>
                </c:pt>
                <c:pt idx="521">
                  <c:v>-5705</c:v>
                </c:pt>
                <c:pt idx="522">
                  <c:v>-5678</c:v>
                </c:pt>
                <c:pt idx="523">
                  <c:v>-5675</c:v>
                </c:pt>
                <c:pt idx="524">
                  <c:v>-5675</c:v>
                </c:pt>
                <c:pt idx="525">
                  <c:v>-5671</c:v>
                </c:pt>
                <c:pt idx="526">
                  <c:v>-5663</c:v>
                </c:pt>
                <c:pt idx="527">
                  <c:v>-5571</c:v>
                </c:pt>
                <c:pt idx="528">
                  <c:v>-5563</c:v>
                </c:pt>
                <c:pt idx="529">
                  <c:v>-5518</c:v>
                </c:pt>
                <c:pt idx="530">
                  <c:v>-5493</c:v>
                </c:pt>
                <c:pt idx="531">
                  <c:v>-5456</c:v>
                </c:pt>
                <c:pt idx="532">
                  <c:v>-5453</c:v>
                </c:pt>
                <c:pt idx="533">
                  <c:v>-5453</c:v>
                </c:pt>
                <c:pt idx="534">
                  <c:v>-5434</c:v>
                </c:pt>
                <c:pt idx="535">
                  <c:v>-5431</c:v>
                </c:pt>
                <c:pt idx="536">
                  <c:v>-5429</c:v>
                </c:pt>
                <c:pt idx="537">
                  <c:v>-5406</c:v>
                </c:pt>
                <c:pt idx="538">
                  <c:v>-5403</c:v>
                </c:pt>
                <c:pt idx="539">
                  <c:v>-5369</c:v>
                </c:pt>
                <c:pt idx="540">
                  <c:v>-5367</c:v>
                </c:pt>
                <c:pt idx="541">
                  <c:v>-5349</c:v>
                </c:pt>
                <c:pt idx="542">
                  <c:v>-5344</c:v>
                </c:pt>
                <c:pt idx="543">
                  <c:v>-5333</c:v>
                </c:pt>
                <c:pt idx="544">
                  <c:v>-5319</c:v>
                </c:pt>
                <c:pt idx="545">
                  <c:v>-5310</c:v>
                </c:pt>
                <c:pt idx="546">
                  <c:v>-5302</c:v>
                </c:pt>
                <c:pt idx="547">
                  <c:v>-5286</c:v>
                </c:pt>
                <c:pt idx="548">
                  <c:v>-5283</c:v>
                </c:pt>
                <c:pt idx="549">
                  <c:v>-5255</c:v>
                </c:pt>
                <c:pt idx="550">
                  <c:v>-5249</c:v>
                </c:pt>
                <c:pt idx="551">
                  <c:v>-5235</c:v>
                </c:pt>
                <c:pt idx="552">
                  <c:v>-5219</c:v>
                </c:pt>
                <c:pt idx="553">
                  <c:v>-5219</c:v>
                </c:pt>
                <c:pt idx="554">
                  <c:v>-5216</c:v>
                </c:pt>
                <c:pt idx="555">
                  <c:v>-5177</c:v>
                </c:pt>
                <c:pt idx="556">
                  <c:v>-5149</c:v>
                </c:pt>
                <c:pt idx="557">
                  <c:v>-5128</c:v>
                </c:pt>
                <c:pt idx="558">
                  <c:v>-5126</c:v>
                </c:pt>
                <c:pt idx="559">
                  <c:v>-5109</c:v>
                </c:pt>
                <c:pt idx="560">
                  <c:v>-5093</c:v>
                </c:pt>
                <c:pt idx="561">
                  <c:v>-5093</c:v>
                </c:pt>
                <c:pt idx="562">
                  <c:v>-5048</c:v>
                </c:pt>
                <c:pt idx="563">
                  <c:v>-5036</c:v>
                </c:pt>
                <c:pt idx="564">
                  <c:v>-5020</c:v>
                </c:pt>
                <c:pt idx="565">
                  <c:v>-5020</c:v>
                </c:pt>
                <c:pt idx="566">
                  <c:v>-5020</c:v>
                </c:pt>
                <c:pt idx="567">
                  <c:v>-4981</c:v>
                </c:pt>
                <c:pt idx="568">
                  <c:v>-4981</c:v>
                </c:pt>
                <c:pt idx="569">
                  <c:v>-4972</c:v>
                </c:pt>
                <c:pt idx="570">
                  <c:v>-4967</c:v>
                </c:pt>
                <c:pt idx="571">
                  <c:v>-4914</c:v>
                </c:pt>
                <c:pt idx="572">
                  <c:v>-4886</c:v>
                </c:pt>
                <c:pt idx="573">
                  <c:v>-4851</c:v>
                </c:pt>
                <c:pt idx="574">
                  <c:v>-4819</c:v>
                </c:pt>
                <c:pt idx="575">
                  <c:v>-4782</c:v>
                </c:pt>
                <c:pt idx="576">
                  <c:v>-4782</c:v>
                </c:pt>
                <c:pt idx="577">
                  <c:v>-4715</c:v>
                </c:pt>
                <c:pt idx="578">
                  <c:v>-4715</c:v>
                </c:pt>
                <c:pt idx="579">
                  <c:v>-4712</c:v>
                </c:pt>
                <c:pt idx="580">
                  <c:v>-4704</c:v>
                </c:pt>
                <c:pt idx="581">
                  <c:v>-4626</c:v>
                </c:pt>
                <c:pt idx="582">
                  <c:v>-4566</c:v>
                </c:pt>
                <c:pt idx="583">
                  <c:v>-4561</c:v>
                </c:pt>
                <c:pt idx="584">
                  <c:v>-4536</c:v>
                </c:pt>
                <c:pt idx="585">
                  <c:v>-4525</c:v>
                </c:pt>
                <c:pt idx="586">
                  <c:v>-4493</c:v>
                </c:pt>
                <c:pt idx="587">
                  <c:v>-4480</c:v>
                </c:pt>
                <c:pt idx="588">
                  <c:v>-4477</c:v>
                </c:pt>
                <c:pt idx="589">
                  <c:v>-4466</c:v>
                </c:pt>
                <c:pt idx="590">
                  <c:v>-4457</c:v>
                </c:pt>
                <c:pt idx="591">
                  <c:v>-4382</c:v>
                </c:pt>
                <c:pt idx="592">
                  <c:v>-4351</c:v>
                </c:pt>
                <c:pt idx="593">
                  <c:v>-4321</c:v>
                </c:pt>
                <c:pt idx="594">
                  <c:v>-4301</c:v>
                </c:pt>
                <c:pt idx="595">
                  <c:v>-4259</c:v>
                </c:pt>
                <c:pt idx="596">
                  <c:v>-4258</c:v>
                </c:pt>
                <c:pt idx="597">
                  <c:v>-4258</c:v>
                </c:pt>
                <c:pt idx="598">
                  <c:v>-4247</c:v>
                </c:pt>
                <c:pt idx="599">
                  <c:v>-4178</c:v>
                </c:pt>
                <c:pt idx="600">
                  <c:v>-4155</c:v>
                </c:pt>
                <c:pt idx="601">
                  <c:v>-4128</c:v>
                </c:pt>
                <c:pt idx="602">
                  <c:v>-4076</c:v>
                </c:pt>
                <c:pt idx="603">
                  <c:v>-4041</c:v>
                </c:pt>
                <c:pt idx="604">
                  <c:v>-4029</c:v>
                </c:pt>
                <c:pt idx="605">
                  <c:v>-4013</c:v>
                </c:pt>
                <c:pt idx="606">
                  <c:v>-4013</c:v>
                </c:pt>
                <c:pt idx="607">
                  <c:v>-3999</c:v>
                </c:pt>
                <c:pt idx="608">
                  <c:v>-3915</c:v>
                </c:pt>
                <c:pt idx="609">
                  <c:v>-3839</c:v>
                </c:pt>
                <c:pt idx="610">
                  <c:v>-3833</c:v>
                </c:pt>
                <c:pt idx="611">
                  <c:v>-3783</c:v>
                </c:pt>
                <c:pt idx="612">
                  <c:v>-3736</c:v>
                </c:pt>
                <c:pt idx="613">
                  <c:v>-3708</c:v>
                </c:pt>
                <c:pt idx="614">
                  <c:v>-3560</c:v>
                </c:pt>
                <c:pt idx="615">
                  <c:v>-3495</c:v>
                </c:pt>
                <c:pt idx="616">
                  <c:v>-3476</c:v>
                </c:pt>
                <c:pt idx="617">
                  <c:v>-3472</c:v>
                </c:pt>
                <c:pt idx="618">
                  <c:v>-3433</c:v>
                </c:pt>
                <c:pt idx="619">
                  <c:v>-3397</c:v>
                </c:pt>
                <c:pt idx="620">
                  <c:v>-3327</c:v>
                </c:pt>
                <c:pt idx="621">
                  <c:v>-3293</c:v>
                </c:pt>
                <c:pt idx="622">
                  <c:v>-3257</c:v>
                </c:pt>
                <c:pt idx="623">
                  <c:v>-3221</c:v>
                </c:pt>
                <c:pt idx="624">
                  <c:v>-3196</c:v>
                </c:pt>
                <c:pt idx="625">
                  <c:v>-3187</c:v>
                </c:pt>
                <c:pt idx="626">
                  <c:v>-3137</c:v>
                </c:pt>
                <c:pt idx="627">
                  <c:v>-3117</c:v>
                </c:pt>
                <c:pt idx="628">
                  <c:v>-3064</c:v>
                </c:pt>
                <c:pt idx="629">
                  <c:v>-3061</c:v>
                </c:pt>
                <c:pt idx="630">
                  <c:v>-3055</c:v>
                </c:pt>
                <c:pt idx="631">
                  <c:v>-2991</c:v>
                </c:pt>
                <c:pt idx="632">
                  <c:v>-2938</c:v>
                </c:pt>
                <c:pt idx="633">
                  <c:v>-2932</c:v>
                </c:pt>
                <c:pt idx="634">
                  <c:v>-2916</c:v>
                </c:pt>
                <c:pt idx="635">
                  <c:v>-2909</c:v>
                </c:pt>
                <c:pt idx="636">
                  <c:v>-2904</c:v>
                </c:pt>
                <c:pt idx="637">
                  <c:v>-2877</c:v>
                </c:pt>
                <c:pt idx="638">
                  <c:v>-2846</c:v>
                </c:pt>
                <c:pt idx="639">
                  <c:v>-2826</c:v>
                </c:pt>
                <c:pt idx="640">
                  <c:v>-2799</c:v>
                </c:pt>
                <c:pt idx="641">
                  <c:v>-2759</c:v>
                </c:pt>
                <c:pt idx="642">
                  <c:v>-2731</c:v>
                </c:pt>
                <c:pt idx="643">
                  <c:v>-2717</c:v>
                </c:pt>
                <c:pt idx="644">
                  <c:v>-2692</c:v>
                </c:pt>
                <c:pt idx="645">
                  <c:v>-2689</c:v>
                </c:pt>
                <c:pt idx="646">
                  <c:v>-2684</c:v>
                </c:pt>
                <c:pt idx="647">
                  <c:v>-2654</c:v>
                </c:pt>
                <c:pt idx="648">
                  <c:v>-2642</c:v>
                </c:pt>
                <c:pt idx="649">
                  <c:v>-2642</c:v>
                </c:pt>
                <c:pt idx="650">
                  <c:v>-2624</c:v>
                </c:pt>
                <c:pt idx="651">
                  <c:v>-2586</c:v>
                </c:pt>
                <c:pt idx="652">
                  <c:v>-2583</c:v>
                </c:pt>
                <c:pt idx="653">
                  <c:v>-2583</c:v>
                </c:pt>
                <c:pt idx="654">
                  <c:v>-2566</c:v>
                </c:pt>
                <c:pt idx="655">
                  <c:v>-2560</c:v>
                </c:pt>
                <c:pt idx="656">
                  <c:v>-2543</c:v>
                </c:pt>
                <c:pt idx="657">
                  <c:v>-2482</c:v>
                </c:pt>
                <c:pt idx="658">
                  <c:v>-2446</c:v>
                </c:pt>
                <c:pt idx="659">
                  <c:v>-2432</c:v>
                </c:pt>
                <c:pt idx="660">
                  <c:v>-2424</c:v>
                </c:pt>
                <c:pt idx="661">
                  <c:v>-2384</c:v>
                </c:pt>
                <c:pt idx="662">
                  <c:v>-2378</c:v>
                </c:pt>
                <c:pt idx="663">
                  <c:v>-2367</c:v>
                </c:pt>
                <c:pt idx="664">
                  <c:v>-2351</c:v>
                </c:pt>
                <c:pt idx="665">
                  <c:v>-2328</c:v>
                </c:pt>
                <c:pt idx="666">
                  <c:v>-2309</c:v>
                </c:pt>
                <c:pt idx="667">
                  <c:v>-2295</c:v>
                </c:pt>
                <c:pt idx="668">
                  <c:v>-2250</c:v>
                </c:pt>
                <c:pt idx="669">
                  <c:v>-2172</c:v>
                </c:pt>
                <c:pt idx="670">
                  <c:v>-2172</c:v>
                </c:pt>
                <c:pt idx="671">
                  <c:v>-2147</c:v>
                </c:pt>
                <c:pt idx="672">
                  <c:v>-2144</c:v>
                </c:pt>
                <c:pt idx="673">
                  <c:v>-2102</c:v>
                </c:pt>
                <c:pt idx="674">
                  <c:v>-2102</c:v>
                </c:pt>
                <c:pt idx="675">
                  <c:v>-2101</c:v>
                </c:pt>
                <c:pt idx="676">
                  <c:v>-2065</c:v>
                </c:pt>
                <c:pt idx="677">
                  <c:v>-2062</c:v>
                </c:pt>
                <c:pt idx="678">
                  <c:v>-2032</c:v>
                </c:pt>
                <c:pt idx="679">
                  <c:v>-2032</c:v>
                </c:pt>
                <c:pt idx="680">
                  <c:v>-2032</c:v>
                </c:pt>
                <c:pt idx="681">
                  <c:v>-1992</c:v>
                </c:pt>
                <c:pt idx="682">
                  <c:v>-1971</c:v>
                </c:pt>
                <c:pt idx="683">
                  <c:v>-1926</c:v>
                </c:pt>
                <c:pt idx="684">
                  <c:v>-1900</c:v>
                </c:pt>
                <c:pt idx="685">
                  <c:v>-1866</c:v>
                </c:pt>
                <c:pt idx="686">
                  <c:v>-1858</c:v>
                </c:pt>
                <c:pt idx="687">
                  <c:v>-1833</c:v>
                </c:pt>
                <c:pt idx="688">
                  <c:v>-1827</c:v>
                </c:pt>
                <c:pt idx="689">
                  <c:v>-1827</c:v>
                </c:pt>
                <c:pt idx="690">
                  <c:v>-1827</c:v>
                </c:pt>
                <c:pt idx="691">
                  <c:v>-1827</c:v>
                </c:pt>
                <c:pt idx="692">
                  <c:v>-1827</c:v>
                </c:pt>
                <c:pt idx="693">
                  <c:v>-1802</c:v>
                </c:pt>
                <c:pt idx="694">
                  <c:v>-1799</c:v>
                </c:pt>
                <c:pt idx="695">
                  <c:v>-1760</c:v>
                </c:pt>
                <c:pt idx="696">
                  <c:v>-1760</c:v>
                </c:pt>
                <c:pt idx="697">
                  <c:v>-1690</c:v>
                </c:pt>
                <c:pt idx="698">
                  <c:v>-1652</c:v>
                </c:pt>
                <c:pt idx="699">
                  <c:v>-1604</c:v>
                </c:pt>
                <c:pt idx="700">
                  <c:v>-1593</c:v>
                </c:pt>
                <c:pt idx="701">
                  <c:v>-1590</c:v>
                </c:pt>
                <c:pt idx="702">
                  <c:v>-1491</c:v>
                </c:pt>
                <c:pt idx="703">
                  <c:v>-1481</c:v>
                </c:pt>
                <c:pt idx="704">
                  <c:v>-1458</c:v>
                </c:pt>
                <c:pt idx="705">
                  <c:v>-1407</c:v>
                </c:pt>
                <c:pt idx="706">
                  <c:v>-1407</c:v>
                </c:pt>
                <c:pt idx="707">
                  <c:v>-1341</c:v>
                </c:pt>
                <c:pt idx="708">
                  <c:v>-1304</c:v>
                </c:pt>
                <c:pt idx="709">
                  <c:v>-1301</c:v>
                </c:pt>
                <c:pt idx="710">
                  <c:v>-1301</c:v>
                </c:pt>
                <c:pt idx="711">
                  <c:v>-1301</c:v>
                </c:pt>
                <c:pt idx="712">
                  <c:v>-1298</c:v>
                </c:pt>
                <c:pt idx="713">
                  <c:v>-1276</c:v>
                </c:pt>
                <c:pt idx="714">
                  <c:v>-1254</c:v>
                </c:pt>
                <c:pt idx="715">
                  <c:v>-1206</c:v>
                </c:pt>
                <c:pt idx="716">
                  <c:v>-1120</c:v>
                </c:pt>
                <c:pt idx="717">
                  <c:v>-1100</c:v>
                </c:pt>
                <c:pt idx="718">
                  <c:v>-1041</c:v>
                </c:pt>
                <c:pt idx="719">
                  <c:v>-1038</c:v>
                </c:pt>
                <c:pt idx="720">
                  <c:v>-1038</c:v>
                </c:pt>
                <c:pt idx="721">
                  <c:v>-963</c:v>
                </c:pt>
                <c:pt idx="722">
                  <c:v>-918</c:v>
                </c:pt>
                <c:pt idx="723">
                  <c:v>-910</c:v>
                </c:pt>
                <c:pt idx="724">
                  <c:v>-910</c:v>
                </c:pt>
                <c:pt idx="725">
                  <c:v>-910</c:v>
                </c:pt>
                <c:pt idx="726">
                  <c:v>-910</c:v>
                </c:pt>
                <c:pt idx="727">
                  <c:v>-910</c:v>
                </c:pt>
                <c:pt idx="728">
                  <c:v>-910</c:v>
                </c:pt>
                <c:pt idx="729">
                  <c:v>-910</c:v>
                </c:pt>
                <c:pt idx="730">
                  <c:v>-910</c:v>
                </c:pt>
                <c:pt idx="731">
                  <c:v>-879</c:v>
                </c:pt>
                <c:pt idx="732">
                  <c:v>-842</c:v>
                </c:pt>
                <c:pt idx="733">
                  <c:v>-822</c:v>
                </c:pt>
                <c:pt idx="734">
                  <c:v>-811</c:v>
                </c:pt>
                <c:pt idx="735">
                  <c:v>-781</c:v>
                </c:pt>
                <c:pt idx="736">
                  <c:v>-669</c:v>
                </c:pt>
                <c:pt idx="737">
                  <c:v>-644</c:v>
                </c:pt>
                <c:pt idx="738">
                  <c:v>-644</c:v>
                </c:pt>
                <c:pt idx="739">
                  <c:v>-613</c:v>
                </c:pt>
                <c:pt idx="740">
                  <c:v>-610</c:v>
                </c:pt>
                <c:pt idx="741">
                  <c:v>-532</c:v>
                </c:pt>
                <c:pt idx="742">
                  <c:v>-530.5</c:v>
                </c:pt>
                <c:pt idx="743">
                  <c:v>-495</c:v>
                </c:pt>
                <c:pt idx="744">
                  <c:v>-487</c:v>
                </c:pt>
                <c:pt idx="745">
                  <c:v>-485.5</c:v>
                </c:pt>
                <c:pt idx="746">
                  <c:v>-484</c:v>
                </c:pt>
                <c:pt idx="747">
                  <c:v>-470</c:v>
                </c:pt>
                <c:pt idx="748">
                  <c:v>-467</c:v>
                </c:pt>
                <c:pt idx="749">
                  <c:v>-437</c:v>
                </c:pt>
                <c:pt idx="750">
                  <c:v>-415</c:v>
                </c:pt>
                <c:pt idx="751">
                  <c:v>-280</c:v>
                </c:pt>
                <c:pt idx="752">
                  <c:v>-207</c:v>
                </c:pt>
                <c:pt idx="753">
                  <c:v>-163</c:v>
                </c:pt>
                <c:pt idx="754">
                  <c:v>-163</c:v>
                </c:pt>
                <c:pt idx="755">
                  <c:v>-163</c:v>
                </c:pt>
                <c:pt idx="756">
                  <c:v>-135</c:v>
                </c:pt>
                <c:pt idx="757">
                  <c:v>-121</c:v>
                </c:pt>
                <c:pt idx="758">
                  <c:v>-115</c:v>
                </c:pt>
                <c:pt idx="759">
                  <c:v>-99</c:v>
                </c:pt>
                <c:pt idx="760">
                  <c:v>-94.5</c:v>
                </c:pt>
                <c:pt idx="761">
                  <c:v>-72.5</c:v>
                </c:pt>
                <c:pt idx="762">
                  <c:v>-17</c:v>
                </c:pt>
                <c:pt idx="763">
                  <c:v>-2</c:v>
                </c:pt>
                <c:pt idx="764">
                  <c:v>-2</c:v>
                </c:pt>
                <c:pt idx="765">
                  <c:v>11</c:v>
                </c:pt>
                <c:pt idx="766">
                  <c:v>18</c:v>
                </c:pt>
                <c:pt idx="767">
                  <c:v>38</c:v>
                </c:pt>
                <c:pt idx="768">
                  <c:v>38</c:v>
                </c:pt>
                <c:pt idx="769">
                  <c:v>53</c:v>
                </c:pt>
                <c:pt idx="770">
                  <c:v>81</c:v>
                </c:pt>
                <c:pt idx="771">
                  <c:v>215</c:v>
                </c:pt>
                <c:pt idx="772">
                  <c:v>246</c:v>
                </c:pt>
                <c:pt idx="773">
                  <c:v>246</c:v>
                </c:pt>
                <c:pt idx="774">
                  <c:v>246</c:v>
                </c:pt>
                <c:pt idx="775">
                  <c:v>282</c:v>
                </c:pt>
                <c:pt idx="776">
                  <c:v>285</c:v>
                </c:pt>
                <c:pt idx="777">
                  <c:v>305</c:v>
                </c:pt>
                <c:pt idx="778">
                  <c:v>307</c:v>
                </c:pt>
                <c:pt idx="779">
                  <c:v>307</c:v>
                </c:pt>
                <c:pt idx="780">
                  <c:v>318</c:v>
                </c:pt>
                <c:pt idx="781">
                  <c:v>478</c:v>
                </c:pt>
                <c:pt idx="782">
                  <c:v>548</c:v>
                </c:pt>
                <c:pt idx="783">
                  <c:v>567</c:v>
                </c:pt>
                <c:pt idx="784">
                  <c:v>571</c:v>
                </c:pt>
                <c:pt idx="785">
                  <c:v>571</c:v>
                </c:pt>
                <c:pt idx="786">
                  <c:v>576</c:v>
                </c:pt>
                <c:pt idx="787">
                  <c:v>694</c:v>
                </c:pt>
                <c:pt idx="788">
                  <c:v>873</c:v>
                </c:pt>
                <c:pt idx="789">
                  <c:v>1007</c:v>
                </c:pt>
                <c:pt idx="790">
                  <c:v>1343</c:v>
                </c:pt>
                <c:pt idx="791">
                  <c:v>1354</c:v>
                </c:pt>
                <c:pt idx="792">
                  <c:v>1399</c:v>
                </c:pt>
                <c:pt idx="793">
                  <c:v>1576.5</c:v>
                </c:pt>
                <c:pt idx="794">
                  <c:v>1576.5</c:v>
                </c:pt>
                <c:pt idx="795">
                  <c:v>1617</c:v>
                </c:pt>
                <c:pt idx="796">
                  <c:v>1631</c:v>
                </c:pt>
                <c:pt idx="797">
                  <c:v>1634</c:v>
                </c:pt>
                <c:pt idx="798">
                  <c:v>1634</c:v>
                </c:pt>
                <c:pt idx="799">
                  <c:v>1634</c:v>
                </c:pt>
                <c:pt idx="800">
                  <c:v>1661</c:v>
                </c:pt>
                <c:pt idx="801">
                  <c:v>1672</c:v>
                </c:pt>
                <c:pt idx="802">
                  <c:v>1835</c:v>
                </c:pt>
                <c:pt idx="803">
                  <c:v>1835</c:v>
                </c:pt>
                <c:pt idx="804">
                  <c:v>1872</c:v>
                </c:pt>
                <c:pt idx="805">
                  <c:v>1880</c:v>
                </c:pt>
                <c:pt idx="806">
                  <c:v>1888</c:v>
                </c:pt>
                <c:pt idx="807">
                  <c:v>1888</c:v>
                </c:pt>
                <c:pt idx="808">
                  <c:v>1888</c:v>
                </c:pt>
                <c:pt idx="809">
                  <c:v>1903.5</c:v>
                </c:pt>
                <c:pt idx="810">
                  <c:v>1922</c:v>
                </c:pt>
                <c:pt idx="811">
                  <c:v>1938</c:v>
                </c:pt>
                <c:pt idx="812">
                  <c:v>2055</c:v>
                </c:pt>
                <c:pt idx="813">
                  <c:v>2055</c:v>
                </c:pt>
                <c:pt idx="814">
                  <c:v>2055</c:v>
                </c:pt>
                <c:pt idx="815">
                  <c:v>2055</c:v>
                </c:pt>
                <c:pt idx="816">
                  <c:v>2055</c:v>
                </c:pt>
                <c:pt idx="817">
                  <c:v>2156</c:v>
                </c:pt>
                <c:pt idx="818">
                  <c:v>2156</c:v>
                </c:pt>
                <c:pt idx="819">
                  <c:v>2156</c:v>
                </c:pt>
                <c:pt idx="820">
                  <c:v>2198</c:v>
                </c:pt>
                <c:pt idx="821">
                  <c:v>2198</c:v>
                </c:pt>
                <c:pt idx="822">
                  <c:v>2198</c:v>
                </c:pt>
                <c:pt idx="823">
                  <c:v>2201</c:v>
                </c:pt>
                <c:pt idx="824">
                  <c:v>2335.5</c:v>
                </c:pt>
                <c:pt idx="825">
                  <c:v>2354.5</c:v>
                </c:pt>
                <c:pt idx="826">
                  <c:v>2358</c:v>
                </c:pt>
                <c:pt idx="827">
                  <c:v>2359</c:v>
                </c:pt>
                <c:pt idx="828">
                  <c:v>2411</c:v>
                </c:pt>
                <c:pt idx="829">
                  <c:v>2411</c:v>
                </c:pt>
                <c:pt idx="830">
                  <c:v>2411</c:v>
                </c:pt>
                <c:pt idx="831">
                  <c:v>2411</c:v>
                </c:pt>
                <c:pt idx="832">
                  <c:v>2456</c:v>
                </c:pt>
                <c:pt idx="833">
                  <c:v>2461</c:v>
                </c:pt>
                <c:pt idx="834">
                  <c:v>2461</c:v>
                </c:pt>
                <c:pt idx="835">
                  <c:v>2461</c:v>
                </c:pt>
                <c:pt idx="836">
                  <c:v>2461</c:v>
                </c:pt>
                <c:pt idx="837">
                  <c:v>2461</c:v>
                </c:pt>
                <c:pt idx="838">
                  <c:v>2680</c:v>
                </c:pt>
                <c:pt idx="839">
                  <c:v>2682</c:v>
                </c:pt>
                <c:pt idx="840">
                  <c:v>2682</c:v>
                </c:pt>
                <c:pt idx="841">
                  <c:v>2682</c:v>
                </c:pt>
                <c:pt idx="842">
                  <c:v>2696</c:v>
                </c:pt>
                <c:pt idx="843">
                  <c:v>2766</c:v>
                </c:pt>
                <c:pt idx="844">
                  <c:v>2766</c:v>
                </c:pt>
                <c:pt idx="845">
                  <c:v>2766</c:v>
                </c:pt>
                <c:pt idx="846">
                  <c:v>2900</c:v>
                </c:pt>
                <c:pt idx="847">
                  <c:v>2900</c:v>
                </c:pt>
                <c:pt idx="848">
                  <c:v>2900</c:v>
                </c:pt>
                <c:pt idx="849">
                  <c:v>2931</c:v>
                </c:pt>
                <c:pt idx="850">
                  <c:v>3096</c:v>
                </c:pt>
                <c:pt idx="851">
                  <c:v>3096</c:v>
                </c:pt>
                <c:pt idx="852">
                  <c:v>3174</c:v>
                </c:pt>
                <c:pt idx="853">
                  <c:v>3174</c:v>
                </c:pt>
                <c:pt idx="854">
                  <c:v>3226</c:v>
                </c:pt>
                <c:pt idx="855">
                  <c:v>3226</c:v>
                </c:pt>
                <c:pt idx="856">
                  <c:v>3253</c:v>
                </c:pt>
                <c:pt idx="857">
                  <c:v>3500</c:v>
                </c:pt>
                <c:pt idx="858">
                  <c:v>3508</c:v>
                </c:pt>
                <c:pt idx="859">
                  <c:v>3508</c:v>
                </c:pt>
                <c:pt idx="860">
                  <c:v>3508</c:v>
                </c:pt>
                <c:pt idx="861">
                  <c:v>3713</c:v>
                </c:pt>
                <c:pt idx="862">
                  <c:v>3897</c:v>
                </c:pt>
                <c:pt idx="863">
                  <c:v>4023</c:v>
                </c:pt>
                <c:pt idx="864">
                  <c:v>4062</c:v>
                </c:pt>
                <c:pt idx="865">
                  <c:v>4090</c:v>
                </c:pt>
                <c:pt idx="866">
                  <c:v>4294</c:v>
                </c:pt>
                <c:pt idx="867">
                  <c:v>4325</c:v>
                </c:pt>
                <c:pt idx="868">
                  <c:v>4540</c:v>
                </c:pt>
                <c:pt idx="869">
                  <c:v>4590</c:v>
                </c:pt>
                <c:pt idx="870">
                  <c:v>4594</c:v>
                </c:pt>
                <c:pt idx="871">
                  <c:v>4644</c:v>
                </c:pt>
                <c:pt idx="872">
                  <c:v>4814</c:v>
                </c:pt>
                <c:pt idx="873">
                  <c:v>4879</c:v>
                </c:pt>
                <c:pt idx="874">
                  <c:v>4907</c:v>
                </c:pt>
                <c:pt idx="875">
                  <c:v>4907</c:v>
                </c:pt>
                <c:pt idx="876">
                  <c:v>4946</c:v>
                </c:pt>
                <c:pt idx="877">
                  <c:v>4966.5</c:v>
                </c:pt>
                <c:pt idx="878">
                  <c:v>5120</c:v>
                </c:pt>
                <c:pt idx="879">
                  <c:v>5256</c:v>
                </c:pt>
              </c:numCache>
            </c:numRef>
          </c:xVal>
          <c:yVal>
            <c:numRef>
              <c:f>'Active 2'!$H$21:$H$975</c:f>
              <c:numCache>
                <c:formatCode>General</c:formatCode>
                <c:ptCount val="955"/>
                <c:pt idx="432">
                  <c:v>-7.6938400001381524E-2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F8A-4862-A751-8C22D3D52DFF}"/>
            </c:ext>
          </c:extLst>
        </c:ser>
        <c:ser>
          <c:idx val="1"/>
          <c:order val="1"/>
          <c:tx>
            <c:strRef>
              <c:f>'Active 2'!$I$20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2'!$F$21:$F$975</c:f>
              <c:numCache>
                <c:formatCode>General</c:formatCode>
                <c:ptCount val="955"/>
                <c:pt idx="0">
                  <c:v>-30899</c:v>
                </c:pt>
                <c:pt idx="1">
                  <c:v>-29888</c:v>
                </c:pt>
                <c:pt idx="2">
                  <c:v>-28759</c:v>
                </c:pt>
                <c:pt idx="3">
                  <c:v>-28507</c:v>
                </c:pt>
                <c:pt idx="4">
                  <c:v>-28199</c:v>
                </c:pt>
                <c:pt idx="5">
                  <c:v>-28193</c:v>
                </c:pt>
                <c:pt idx="6">
                  <c:v>-28034</c:v>
                </c:pt>
                <c:pt idx="7">
                  <c:v>-28022</c:v>
                </c:pt>
                <c:pt idx="8">
                  <c:v>-28006</c:v>
                </c:pt>
                <c:pt idx="9">
                  <c:v>-27941</c:v>
                </c:pt>
                <c:pt idx="10">
                  <c:v>-27933</c:v>
                </c:pt>
                <c:pt idx="11">
                  <c:v>-27928</c:v>
                </c:pt>
                <c:pt idx="12">
                  <c:v>-27826</c:v>
                </c:pt>
                <c:pt idx="13">
                  <c:v>-27759</c:v>
                </c:pt>
                <c:pt idx="14">
                  <c:v>-27759</c:v>
                </c:pt>
                <c:pt idx="15">
                  <c:v>-27731</c:v>
                </c:pt>
                <c:pt idx="16">
                  <c:v>-27690</c:v>
                </c:pt>
                <c:pt idx="17">
                  <c:v>-27659</c:v>
                </c:pt>
                <c:pt idx="18">
                  <c:v>-27527</c:v>
                </c:pt>
                <c:pt idx="19">
                  <c:v>-27454</c:v>
                </c:pt>
                <c:pt idx="20">
                  <c:v>-27444</c:v>
                </c:pt>
                <c:pt idx="21">
                  <c:v>-27438</c:v>
                </c:pt>
                <c:pt idx="22">
                  <c:v>-27433</c:v>
                </c:pt>
                <c:pt idx="23">
                  <c:v>-27432</c:v>
                </c:pt>
                <c:pt idx="24">
                  <c:v>-27432</c:v>
                </c:pt>
                <c:pt idx="25">
                  <c:v>-27432</c:v>
                </c:pt>
                <c:pt idx="26">
                  <c:v>-27427</c:v>
                </c:pt>
                <c:pt idx="27">
                  <c:v>-27427</c:v>
                </c:pt>
                <c:pt idx="28">
                  <c:v>-27427</c:v>
                </c:pt>
                <c:pt idx="29">
                  <c:v>-27421</c:v>
                </c:pt>
                <c:pt idx="30">
                  <c:v>-27409</c:v>
                </c:pt>
                <c:pt idx="31">
                  <c:v>-27402</c:v>
                </c:pt>
                <c:pt idx="32">
                  <c:v>-27382</c:v>
                </c:pt>
                <c:pt idx="33">
                  <c:v>-27351</c:v>
                </c:pt>
                <c:pt idx="34">
                  <c:v>-27345</c:v>
                </c:pt>
                <c:pt idx="35">
                  <c:v>-27337</c:v>
                </c:pt>
                <c:pt idx="36">
                  <c:v>-27323</c:v>
                </c:pt>
                <c:pt idx="37">
                  <c:v>-27320</c:v>
                </c:pt>
                <c:pt idx="38">
                  <c:v>-27295</c:v>
                </c:pt>
                <c:pt idx="39">
                  <c:v>-27293</c:v>
                </c:pt>
                <c:pt idx="40">
                  <c:v>-27292</c:v>
                </c:pt>
                <c:pt idx="41">
                  <c:v>-27289</c:v>
                </c:pt>
                <c:pt idx="42">
                  <c:v>-27269</c:v>
                </c:pt>
                <c:pt idx="43">
                  <c:v>-27055</c:v>
                </c:pt>
                <c:pt idx="44">
                  <c:v>-27044</c:v>
                </c:pt>
                <c:pt idx="45">
                  <c:v>-27030</c:v>
                </c:pt>
                <c:pt idx="46">
                  <c:v>-27019</c:v>
                </c:pt>
                <c:pt idx="47">
                  <c:v>-27008</c:v>
                </c:pt>
                <c:pt idx="48">
                  <c:v>-26985</c:v>
                </c:pt>
                <c:pt idx="49">
                  <c:v>-26974</c:v>
                </c:pt>
                <c:pt idx="50">
                  <c:v>-26968</c:v>
                </c:pt>
                <c:pt idx="51">
                  <c:v>-26948</c:v>
                </c:pt>
                <c:pt idx="52">
                  <c:v>-26923</c:v>
                </c:pt>
                <c:pt idx="53">
                  <c:v>-26906</c:v>
                </c:pt>
                <c:pt idx="54">
                  <c:v>-26879</c:v>
                </c:pt>
                <c:pt idx="55">
                  <c:v>-26822</c:v>
                </c:pt>
                <c:pt idx="56">
                  <c:v>-26792</c:v>
                </c:pt>
                <c:pt idx="57">
                  <c:v>-26736</c:v>
                </c:pt>
                <c:pt idx="58">
                  <c:v>-26672</c:v>
                </c:pt>
                <c:pt idx="59">
                  <c:v>-26666</c:v>
                </c:pt>
                <c:pt idx="60">
                  <c:v>-26663</c:v>
                </c:pt>
                <c:pt idx="61">
                  <c:v>-26624</c:v>
                </c:pt>
                <c:pt idx="62">
                  <c:v>-26621</c:v>
                </c:pt>
                <c:pt idx="63">
                  <c:v>-26613</c:v>
                </c:pt>
                <c:pt idx="64">
                  <c:v>-26604</c:v>
                </c:pt>
                <c:pt idx="65">
                  <c:v>-26599</c:v>
                </c:pt>
                <c:pt idx="66">
                  <c:v>-26568</c:v>
                </c:pt>
                <c:pt idx="67">
                  <c:v>-26565</c:v>
                </c:pt>
                <c:pt idx="68">
                  <c:v>-26515</c:v>
                </c:pt>
                <c:pt idx="69">
                  <c:v>-26515</c:v>
                </c:pt>
                <c:pt idx="70">
                  <c:v>-26504</c:v>
                </c:pt>
                <c:pt idx="71">
                  <c:v>-26487</c:v>
                </c:pt>
                <c:pt idx="72">
                  <c:v>-26484</c:v>
                </c:pt>
                <c:pt idx="73">
                  <c:v>-26473</c:v>
                </c:pt>
                <c:pt idx="74">
                  <c:v>-26473</c:v>
                </c:pt>
                <c:pt idx="75">
                  <c:v>-26451</c:v>
                </c:pt>
                <c:pt idx="76">
                  <c:v>-26431</c:v>
                </c:pt>
                <c:pt idx="77">
                  <c:v>-26409</c:v>
                </c:pt>
                <c:pt idx="78">
                  <c:v>-26367</c:v>
                </c:pt>
                <c:pt idx="79">
                  <c:v>-26361</c:v>
                </c:pt>
                <c:pt idx="80">
                  <c:v>-26322</c:v>
                </c:pt>
                <c:pt idx="81">
                  <c:v>-26305</c:v>
                </c:pt>
                <c:pt idx="82">
                  <c:v>-26294</c:v>
                </c:pt>
                <c:pt idx="83">
                  <c:v>-26274</c:v>
                </c:pt>
                <c:pt idx="84">
                  <c:v>-26271</c:v>
                </c:pt>
                <c:pt idx="85">
                  <c:v>-26257</c:v>
                </c:pt>
                <c:pt idx="86">
                  <c:v>-26252</c:v>
                </c:pt>
                <c:pt idx="87">
                  <c:v>-26249</c:v>
                </c:pt>
                <c:pt idx="88">
                  <c:v>-26235</c:v>
                </c:pt>
                <c:pt idx="89">
                  <c:v>-26230</c:v>
                </c:pt>
                <c:pt idx="90">
                  <c:v>-26227</c:v>
                </c:pt>
                <c:pt idx="91">
                  <c:v>-26221</c:v>
                </c:pt>
                <c:pt idx="92">
                  <c:v>-26216</c:v>
                </c:pt>
                <c:pt idx="93">
                  <c:v>-26215</c:v>
                </c:pt>
                <c:pt idx="94">
                  <c:v>-26210</c:v>
                </c:pt>
                <c:pt idx="95">
                  <c:v>-26205</c:v>
                </c:pt>
                <c:pt idx="96">
                  <c:v>-26118</c:v>
                </c:pt>
                <c:pt idx="97">
                  <c:v>-26078</c:v>
                </c:pt>
                <c:pt idx="98">
                  <c:v>-26076</c:v>
                </c:pt>
                <c:pt idx="99">
                  <c:v>-26067</c:v>
                </c:pt>
                <c:pt idx="100">
                  <c:v>-26062</c:v>
                </c:pt>
                <c:pt idx="101">
                  <c:v>-26056</c:v>
                </c:pt>
                <c:pt idx="102">
                  <c:v>-26048</c:v>
                </c:pt>
                <c:pt idx="103">
                  <c:v>-26042</c:v>
                </c:pt>
                <c:pt idx="104">
                  <c:v>-26031</c:v>
                </c:pt>
                <c:pt idx="105">
                  <c:v>-25989</c:v>
                </c:pt>
                <c:pt idx="106">
                  <c:v>-25969</c:v>
                </c:pt>
                <c:pt idx="107">
                  <c:v>-25963</c:v>
                </c:pt>
                <c:pt idx="108">
                  <c:v>-25958</c:v>
                </c:pt>
                <c:pt idx="109">
                  <c:v>-25950</c:v>
                </c:pt>
                <c:pt idx="110">
                  <c:v>-25950</c:v>
                </c:pt>
                <c:pt idx="111">
                  <c:v>-25941</c:v>
                </c:pt>
                <c:pt idx="112">
                  <c:v>-25928</c:v>
                </c:pt>
                <c:pt idx="113">
                  <c:v>-25927</c:v>
                </c:pt>
                <c:pt idx="114">
                  <c:v>-25910</c:v>
                </c:pt>
                <c:pt idx="115">
                  <c:v>-25904</c:v>
                </c:pt>
                <c:pt idx="116">
                  <c:v>-25896</c:v>
                </c:pt>
                <c:pt idx="117">
                  <c:v>-25860</c:v>
                </c:pt>
                <c:pt idx="118">
                  <c:v>-25823</c:v>
                </c:pt>
                <c:pt idx="119">
                  <c:v>-25820</c:v>
                </c:pt>
                <c:pt idx="120">
                  <c:v>-25818</c:v>
                </c:pt>
                <c:pt idx="121">
                  <c:v>-25815</c:v>
                </c:pt>
                <c:pt idx="122">
                  <c:v>-25801</c:v>
                </c:pt>
                <c:pt idx="123">
                  <c:v>-25734</c:v>
                </c:pt>
                <c:pt idx="124">
                  <c:v>-25715</c:v>
                </c:pt>
                <c:pt idx="125">
                  <c:v>-25384</c:v>
                </c:pt>
                <c:pt idx="126">
                  <c:v>-25334</c:v>
                </c:pt>
                <c:pt idx="127">
                  <c:v>-25334</c:v>
                </c:pt>
                <c:pt idx="128">
                  <c:v>-25281</c:v>
                </c:pt>
                <c:pt idx="129">
                  <c:v>-25256</c:v>
                </c:pt>
                <c:pt idx="130">
                  <c:v>-25245</c:v>
                </c:pt>
                <c:pt idx="131">
                  <c:v>-25127</c:v>
                </c:pt>
                <c:pt idx="132">
                  <c:v>-25122</c:v>
                </c:pt>
                <c:pt idx="133">
                  <c:v>-24923</c:v>
                </c:pt>
                <c:pt idx="134">
                  <c:v>-24624</c:v>
                </c:pt>
                <c:pt idx="135">
                  <c:v>-24621</c:v>
                </c:pt>
                <c:pt idx="136">
                  <c:v>-24441</c:v>
                </c:pt>
                <c:pt idx="137">
                  <c:v>-24209</c:v>
                </c:pt>
                <c:pt idx="138">
                  <c:v>-24151</c:v>
                </c:pt>
                <c:pt idx="139">
                  <c:v>-23533</c:v>
                </c:pt>
                <c:pt idx="140">
                  <c:v>-23530</c:v>
                </c:pt>
                <c:pt idx="141">
                  <c:v>-23469</c:v>
                </c:pt>
                <c:pt idx="142">
                  <c:v>-23007</c:v>
                </c:pt>
                <c:pt idx="143">
                  <c:v>-23004</c:v>
                </c:pt>
                <c:pt idx="144">
                  <c:v>-22990</c:v>
                </c:pt>
                <c:pt idx="145">
                  <c:v>-22982</c:v>
                </c:pt>
                <c:pt idx="146">
                  <c:v>-22979</c:v>
                </c:pt>
                <c:pt idx="147">
                  <c:v>-22478</c:v>
                </c:pt>
                <c:pt idx="148">
                  <c:v>-22467</c:v>
                </c:pt>
                <c:pt idx="149">
                  <c:v>-22050</c:v>
                </c:pt>
                <c:pt idx="150">
                  <c:v>-21860</c:v>
                </c:pt>
                <c:pt idx="151">
                  <c:v>-21373</c:v>
                </c:pt>
                <c:pt idx="152">
                  <c:v>-21219</c:v>
                </c:pt>
                <c:pt idx="153">
                  <c:v>-21071</c:v>
                </c:pt>
                <c:pt idx="154">
                  <c:v>-20514</c:v>
                </c:pt>
                <c:pt idx="155">
                  <c:v>-20027</c:v>
                </c:pt>
                <c:pt idx="156">
                  <c:v>-20016</c:v>
                </c:pt>
                <c:pt idx="157">
                  <c:v>-19512</c:v>
                </c:pt>
                <c:pt idx="158">
                  <c:v>-19482</c:v>
                </c:pt>
                <c:pt idx="159">
                  <c:v>-19468</c:v>
                </c:pt>
                <c:pt idx="160">
                  <c:v>-19369</c:v>
                </c:pt>
                <c:pt idx="161">
                  <c:v>-18967</c:v>
                </c:pt>
                <c:pt idx="162">
                  <c:v>-18396</c:v>
                </c:pt>
                <c:pt idx="163">
                  <c:v>-17940</c:v>
                </c:pt>
                <c:pt idx="164">
                  <c:v>-17937</c:v>
                </c:pt>
                <c:pt idx="165">
                  <c:v>-17918</c:v>
                </c:pt>
                <c:pt idx="166">
                  <c:v>-17912</c:v>
                </c:pt>
                <c:pt idx="167">
                  <c:v>-17901</c:v>
                </c:pt>
                <c:pt idx="168">
                  <c:v>-17898</c:v>
                </c:pt>
                <c:pt idx="169">
                  <c:v>-17893</c:v>
                </c:pt>
                <c:pt idx="170">
                  <c:v>-17879</c:v>
                </c:pt>
                <c:pt idx="171">
                  <c:v>-17878</c:v>
                </c:pt>
                <c:pt idx="172">
                  <c:v>-17375</c:v>
                </c:pt>
                <c:pt idx="173">
                  <c:v>-17369</c:v>
                </c:pt>
                <c:pt idx="174">
                  <c:v>-17140</c:v>
                </c:pt>
                <c:pt idx="175">
                  <c:v>-17134</c:v>
                </c:pt>
                <c:pt idx="176">
                  <c:v>-17115</c:v>
                </c:pt>
                <c:pt idx="177">
                  <c:v>-17112</c:v>
                </c:pt>
                <c:pt idx="178">
                  <c:v>-15282</c:v>
                </c:pt>
                <c:pt idx="179">
                  <c:v>-15223</c:v>
                </c:pt>
                <c:pt idx="180">
                  <c:v>-15181</c:v>
                </c:pt>
                <c:pt idx="181">
                  <c:v>-15134</c:v>
                </c:pt>
                <c:pt idx="182">
                  <c:v>-15047</c:v>
                </c:pt>
                <c:pt idx="183">
                  <c:v>-15030</c:v>
                </c:pt>
                <c:pt idx="184">
                  <c:v>-15027</c:v>
                </c:pt>
                <c:pt idx="185">
                  <c:v>-15002</c:v>
                </c:pt>
                <c:pt idx="186">
                  <c:v>-14960</c:v>
                </c:pt>
                <c:pt idx="187">
                  <c:v>-14924</c:v>
                </c:pt>
                <c:pt idx="188">
                  <c:v>-14915</c:v>
                </c:pt>
                <c:pt idx="189">
                  <c:v>-14767</c:v>
                </c:pt>
                <c:pt idx="190">
                  <c:v>-14588</c:v>
                </c:pt>
                <c:pt idx="191">
                  <c:v>-14462</c:v>
                </c:pt>
                <c:pt idx="192">
                  <c:v>-14395</c:v>
                </c:pt>
                <c:pt idx="193">
                  <c:v>-14367</c:v>
                </c:pt>
                <c:pt idx="194">
                  <c:v>-14174</c:v>
                </c:pt>
                <c:pt idx="195">
                  <c:v>-13953</c:v>
                </c:pt>
                <c:pt idx="196">
                  <c:v>-13827</c:v>
                </c:pt>
                <c:pt idx="197">
                  <c:v>-13689</c:v>
                </c:pt>
                <c:pt idx="198">
                  <c:v>-13326</c:v>
                </c:pt>
                <c:pt idx="199">
                  <c:v>-13312</c:v>
                </c:pt>
                <c:pt idx="200">
                  <c:v>-13304</c:v>
                </c:pt>
                <c:pt idx="201">
                  <c:v>-13287</c:v>
                </c:pt>
                <c:pt idx="202">
                  <c:v>-13214</c:v>
                </c:pt>
                <c:pt idx="203">
                  <c:v>-13052</c:v>
                </c:pt>
                <c:pt idx="204">
                  <c:v>-13030</c:v>
                </c:pt>
                <c:pt idx="205">
                  <c:v>-13016</c:v>
                </c:pt>
                <c:pt idx="206">
                  <c:v>-12932</c:v>
                </c:pt>
                <c:pt idx="207">
                  <c:v>-12892</c:v>
                </c:pt>
                <c:pt idx="208">
                  <c:v>-12806</c:v>
                </c:pt>
                <c:pt idx="209">
                  <c:v>-12806</c:v>
                </c:pt>
                <c:pt idx="210">
                  <c:v>-12803</c:v>
                </c:pt>
                <c:pt idx="211">
                  <c:v>-12803</c:v>
                </c:pt>
                <c:pt idx="212">
                  <c:v>-12789</c:v>
                </c:pt>
                <c:pt idx="213">
                  <c:v>-12789</c:v>
                </c:pt>
                <c:pt idx="214">
                  <c:v>-12786</c:v>
                </c:pt>
                <c:pt idx="215">
                  <c:v>-12786</c:v>
                </c:pt>
                <c:pt idx="216">
                  <c:v>-12783</c:v>
                </c:pt>
                <c:pt idx="217">
                  <c:v>-12781</c:v>
                </c:pt>
                <c:pt idx="218">
                  <c:v>-12781</c:v>
                </c:pt>
                <c:pt idx="219">
                  <c:v>-12770</c:v>
                </c:pt>
                <c:pt idx="220">
                  <c:v>-12770</c:v>
                </c:pt>
                <c:pt idx="221">
                  <c:v>-12758</c:v>
                </c:pt>
                <c:pt idx="222">
                  <c:v>-12353</c:v>
                </c:pt>
                <c:pt idx="223">
                  <c:v>-11955</c:v>
                </c:pt>
                <c:pt idx="224">
                  <c:v>-11955</c:v>
                </c:pt>
                <c:pt idx="225">
                  <c:v>-11955</c:v>
                </c:pt>
                <c:pt idx="226">
                  <c:v>-11905</c:v>
                </c:pt>
                <c:pt idx="227">
                  <c:v>-11905</c:v>
                </c:pt>
                <c:pt idx="228">
                  <c:v>-11897</c:v>
                </c:pt>
                <c:pt idx="229">
                  <c:v>-11869</c:v>
                </c:pt>
                <c:pt idx="230">
                  <c:v>-11869</c:v>
                </c:pt>
                <c:pt idx="231">
                  <c:v>-11827</c:v>
                </c:pt>
                <c:pt idx="232">
                  <c:v>-11827</c:v>
                </c:pt>
                <c:pt idx="233">
                  <c:v>-11827</c:v>
                </c:pt>
                <c:pt idx="234">
                  <c:v>-11723</c:v>
                </c:pt>
                <c:pt idx="235">
                  <c:v>-11723</c:v>
                </c:pt>
                <c:pt idx="236">
                  <c:v>-11701</c:v>
                </c:pt>
                <c:pt idx="237">
                  <c:v>-11701</c:v>
                </c:pt>
                <c:pt idx="238">
                  <c:v>-11466</c:v>
                </c:pt>
                <c:pt idx="239">
                  <c:v>-11463</c:v>
                </c:pt>
                <c:pt idx="240">
                  <c:v>-11463</c:v>
                </c:pt>
                <c:pt idx="241">
                  <c:v>-11463</c:v>
                </c:pt>
                <c:pt idx="242">
                  <c:v>-11256</c:v>
                </c:pt>
                <c:pt idx="243">
                  <c:v>-11186</c:v>
                </c:pt>
                <c:pt idx="244">
                  <c:v>-11155</c:v>
                </c:pt>
                <c:pt idx="245">
                  <c:v>-11063</c:v>
                </c:pt>
                <c:pt idx="246">
                  <c:v>-10906</c:v>
                </c:pt>
                <c:pt idx="247">
                  <c:v>-10718</c:v>
                </c:pt>
                <c:pt idx="248">
                  <c:v>-10693</c:v>
                </c:pt>
                <c:pt idx="249">
                  <c:v>-10677</c:v>
                </c:pt>
                <c:pt idx="250">
                  <c:v>-10676</c:v>
                </c:pt>
                <c:pt idx="251">
                  <c:v>-10674</c:v>
                </c:pt>
                <c:pt idx="252">
                  <c:v>-10665</c:v>
                </c:pt>
                <c:pt idx="253">
                  <c:v>-10662</c:v>
                </c:pt>
                <c:pt idx="254">
                  <c:v>-10661.5</c:v>
                </c:pt>
                <c:pt idx="255">
                  <c:v>-10657</c:v>
                </c:pt>
                <c:pt idx="256">
                  <c:v>-10651</c:v>
                </c:pt>
                <c:pt idx="257">
                  <c:v>-10649</c:v>
                </c:pt>
                <c:pt idx="258">
                  <c:v>-10640</c:v>
                </c:pt>
                <c:pt idx="259">
                  <c:v>-10590</c:v>
                </c:pt>
                <c:pt idx="260">
                  <c:v>-10567</c:v>
                </c:pt>
                <c:pt idx="261">
                  <c:v>-10528</c:v>
                </c:pt>
                <c:pt idx="262">
                  <c:v>-10526</c:v>
                </c:pt>
                <c:pt idx="263">
                  <c:v>-10489</c:v>
                </c:pt>
                <c:pt idx="264">
                  <c:v>-10483</c:v>
                </c:pt>
                <c:pt idx="265">
                  <c:v>-10483</c:v>
                </c:pt>
                <c:pt idx="266">
                  <c:v>-10461</c:v>
                </c:pt>
                <c:pt idx="267">
                  <c:v>-10458</c:v>
                </c:pt>
                <c:pt idx="268">
                  <c:v>-10442</c:v>
                </c:pt>
                <c:pt idx="269">
                  <c:v>-10442</c:v>
                </c:pt>
                <c:pt idx="270">
                  <c:v>-10442</c:v>
                </c:pt>
                <c:pt idx="271">
                  <c:v>-10430</c:v>
                </c:pt>
                <c:pt idx="272">
                  <c:v>-10416</c:v>
                </c:pt>
                <c:pt idx="273">
                  <c:v>-10414</c:v>
                </c:pt>
                <c:pt idx="274">
                  <c:v>-10413</c:v>
                </c:pt>
                <c:pt idx="275">
                  <c:v>-10410</c:v>
                </c:pt>
                <c:pt idx="276">
                  <c:v>-10399</c:v>
                </c:pt>
                <c:pt idx="277">
                  <c:v>-10394</c:v>
                </c:pt>
                <c:pt idx="278">
                  <c:v>-10376</c:v>
                </c:pt>
                <c:pt idx="279">
                  <c:v>-10333</c:v>
                </c:pt>
                <c:pt idx="280">
                  <c:v>-10333</c:v>
                </c:pt>
                <c:pt idx="281">
                  <c:v>-10333</c:v>
                </c:pt>
                <c:pt idx="282">
                  <c:v>-10240</c:v>
                </c:pt>
                <c:pt idx="283">
                  <c:v>-10240</c:v>
                </c:pt>
                <c:pt idx="284">
                  <c:v>-10237</c:v>
                </c:pt>
                <c:pt idx="285">
                  <c:v>-10235</c:v>
                </c:pt>
                <c:pt idx="286">
                  <c:v>-10210</c:v>
                </c:pt>
                <c:pt idx="287">
                  <c:v>-10184</c:v>
                </c:pt>
                <c:pt idx="288">
                  <c:v>-10181</c:v>
                </c:pt>
                <c:pt idx="289">
                  <c:v>-10176</c:v>
                </c:pt>
                <c:pt idx="290">
                  <c:v>-10137</c:v>
                </c:pt>
                <c:pt idx="291">
                  <c:v>-10135</c:v>
                </c:pt>
                <c:pt idx="292">
                  <c:v>-10134</c:v>
                </c:pt>
                <c:pt idx="293">
                  <c:v>-10125</c:v>
                </c:pt>
                <c:pt idx="294">
                  <c:v>-10109</c:v>
                </c:pt>
                <c:pt idx="295">
                  <c:v>-10106</c:v>
                </c:pt>
                <c:pt idx="296">
                  <c:v>-10106</c:v>
                </c:pt>
                <c:pt idx="297">
                  <c:v>-10106</c:v>
                </c:pt>
                <c:pt idx="298">
                  <c:v>-10106</c:v>
                </c:pt>
                <c:pt idx="299">
                  <c:v>-10069</c:v>
                </c:pt>
                <c:pt idx="300">
                  <c:v>-10041</c:v>
                </c:pt>
                <c:pt idx="301">
                  <c:v>-9963</c:v>
                </c:pt>
                <c:pt idx="302">
                  <c:v>-9960</c:v>
                </c:pt>
                <c:pt idx="303">
                  <c:v>-9954</c:v>
                </c:pt>
                <c:pt idx="304">
                  <c:v>-9932</c:v>
                </c:pt>
                <c:pt idx="305">
                  <c:v>-9932</c:v>
                </c:pt>
                <c:pt idx="306">
                  <c:v>-9932</c:v>
                </c:pt>
                <c:pt idx="307">
                  <c:v>-9932</c:v>
                </c:pt>
                <c:pt idx="308">
                  <c:v>-9929</c:v>
                </c:pt>
                <c:pt idx="309">
                  <c:v>-9921</c:v>
                </c:pt>
                <c:pt idx="310">
                  <c:v>-9921</c:v>
                </c:pt>
                <c:pt idx="311">
                  <c:v>-9921</c:v>
                </c:pt>
                <c:pt idx="312">
                  <c:v>-9893</c:v>
                </c:pt>
                <c:pt idx="313">
                  <c:v>-9866</c:v>
                </c:pt>
                <c:pt idx="314">
                  <c:v>-9843</c:v>
                </c:pt>
                <c:pt idx="315">
                  <c:v>-9829</c:v>
                </c:pt>
                <c:pt idx="316">
                  <c:v>-9828.5</c:v>
                </c:pt>
                <c:pt idx="317">
                  <c:v>-9812</c:v>
                </c:pt>
                <c:pt idx="318">
                  <c:v>-9810</c:v>
                </c:pt>
                <c:pt idx="319">
                  <c:v>-9807</c:v>
                </c:pt>
                <c:pt idx="320">
                  <c:v>-9801</c:v>
                </c:pt>
                <c:pt idx="321">
                  <c:v>-9784</c:v>
                </c:pt>
                <c:pt idx="322">
                  <c:v>-9770</c:v>
                </c:pt>
                <c:pt idx="323">
                  <c:v>-9768</c:v>
                </c:pt>
                <c:pt idx="324">
                  <c:v>-9742</c:v>
                </c:pt>
                <c:pt idx="325">
                  <c:v>-9723</c:v>
                </c:pt>
                <c:pt idx="326">
                  <c:v>-9639</c:v>
                </c:pt>
                <c:pt idx="327">
                  <c:v>-9597</c:v>
                </c:pt>
                <c:pt idx="328">
                  <c:v>-9568</c:v>
                </c:pt>
                <c:pt idx="329">
                  <c:v>-9557</c:v>
                </c:pt>
                <c:pt idx="330">
                  <c:v>-9505</c:v>
                </c:pt>
                <c:pt idx="331">
                  <c:v>-9505</c:v>
                </c:pt>
                <c:pt idx="332">
                  <c:v>-9505</c:v>
                </c:pt>
                <c:pt idx="333">
                  <c:v>-9412</c:v>
                </c:pt>
                <c:pt idx="334">
                  <c:v>-9390</c:v>
                </c:pt>
                <c:pt idx="335">
                  <c:v>-9390</c:v>
                </c:pt>
                <c:pt idx="336">
                  <c:v>-9359</c:v>
                </c:pt>
                <c:pt idx="337">
                  <c:v>-9359</c:v>
                </c:pt>
                <c:pt idx="338">
                  <c:v>-9328</c:v>
                </c:pt>
                <c:pt idx="339">
                  <c:v>-9264</c:v>
                </c:pt>
                <c:pt idx="340">
                  <c:v>-9261</c:v>
                </c:pt>
                <c:pt idx="341">
                  <c:v>-9146</c:v>
                </c:pt>
                <c:pt idx="342">
                  <c:v>-9113</c:v>
                </c:pt>
                <c:pt idx="343">
                  <c:v>-9110</c:v>
                </c:pt>
                <c:pt idx="344">
                  <c:v>-9096</c:v>
                </c:pt>
                <c:pt idx="345">
                  <c:v>-9085</c:v>
                </c:pt>
                <c:pt idx="346">
                  <c:v>-9057</c:v>
                </c:pt>
                <c:pt idx="347">
                  <c:v>-9040</c:v>
                </c:pt>
                <c:pt idx="348">
                  <c:v>-9040</c:v>
                </c:pt>
                <c:pt idx="349">
                  <c:v>-9040</c:v>
                </c:pt>
                <c:pt idx="350">
                  <c:v>-9040</c:v>
                </c:pt>
                <c:pt idx="351">
                  <c:v>-9040</c:v>
                </c:pt>
                <c:pt idx="352">
                  <c:v>-8990</c:v>
                </c:pt>
                <c:pt idx="353">
                  <c:v>-8965</c:v>
                </c:pt>
                <c:pt idx="354">
                  <c:v>-8954</c:v>
                </c:pt>
                <c:pt idx="355">
                  <c:v>-8897</c:v>
                </c:pt>
                <c:pt idx="356">
                  <c:v>-8886</c:v>
                </c:pt>
                <c:pt idx="357">
                  <c:v>-8790</c:v>
                </c:pt>
                <c:pt idx="358">
                  <c:v>-8660</c:v>
                </c:pt>
                <c:pt idx="359">
                  <c:v>-8654</c:v>
                </c:pt>
                <c:pt idx="360">
                  <c:v>-8646</c:v>
                </c:pt>
                <c:pt idx="361">
                  <c:v>-8635</c:v>
                </c:pt>
                <c:pt idx="362">
                  <c:v>-8629</c:v>
                </c:pt>
                <c:pt idx="363">
                  <c:v>-8531</c:v>
                </c:pt>
                <c:pt idx="364">
                  <c:v>-8521</c:v>
                </c:pt>
                <c:pt idx="365">
                  <c:v>-8517</c:v>
                </c:pt>
                <c:pt idx="366">
                  <c:v>-8492</c:v>
                </c:pt>
                <c:pt idx="367">
                  <c:v>-8425</c:v>
                </c:pt>
                <c:pt idx="368">
                  <c:v>-8366</c:v>
                </c:pt>
                <c:pt idx="369">
                  <c:v>-8332</c:v>
                </c:pt>
                <c:pt idx="370">
                  <c:v>-8313</c:v>
                </c:pt>
                <c:pt idx="371">
                  <c:v>-8310</c:v>
                </c:pt>
                <c:pt idx="372">
                  <c:v>-8304</c:v>
                </c:pt>
                <c:pt idx="373">
                  <c:v>-8252</c:v>
                </c:pt>
                <c:pt idx="374">
                  <c:v>-8198</c:v>
                </c:pt>
                <c:pt idx="375">
                  <c:v>-8150</c:v>
                </c:pt>
                <c:pt idx="376">
                  <c:v>-8136</c:v>
                </c:pt>
                <c:pt idx="377">
                  <c:v>-8109</c:v>
                </c:pt>
                <c:pt idx="378">
                  <c:v>-8108</c:v>
                </c:pt>
                <c:pt idx="379">
                  <c:v>-8094</c:v>
                </c:pt>
                <c:pt idx="380">
                  <c:v>-8092</c:v>
                </c:pt>
                <c:pt idx="381">
                  <c:v>-8081</c:v>
                </c:pt>
                <c:pt idx="382">
                  <c:v>-8081</c:v>
                </c:pt>
                <c:pt idx="383">
                  <c:v>-8069</c:v>
                </c:pt>
                <c:pt idx="384">
                  <c:v>-8049</c:v>
                </c:pt>
                <c:pt idx="385">
                  <c:v>-8049</c:v>
                </c:pt>
                <c:pt idx="386">
                  <c:v>-8033</c:v>
                </c:pt>
                <c:pt idx="387">
                  <c:v>-8024</c:v>
                </c:pt>
                <c:pt idx="388">
                  <c:v>-8022</c:v>
                </c:pt>
                <c:pt idx="389">
                  <c:v>-8019</c:v>
                </c:pt>
                <c:pt idx="390">
                  <c:v>-8004</c:v>
                </c:pt>
                <c:pt idx="391">
                  <c:v>-8004</c:v>
                </c:pt>
                <c:pt idx="392">
                  <c:v>-7996</c:v>
                </c:pt>
                <c:pt idx="393">
                  <c:v>-7996</c:v>
                </c:pt>
                <c:pt idx="394">
                  <c:v>-7983</c:v>
                </c:pt>
                <c:pt idx="395">
                  <c:v>-7982</c:v>
                </c:pt>
                <c:pt idx="396">
                  <c:v>-7974</c:v>
                </c:pt>
                <c:pt idx="397">
                  <c:v>-7907</c:v>
                </c:pt>
                <c:pt idx="398">
                  <c:v>-7875</c:v>
                </c:pt>
                <c:pt idx="399">
                  <c:v>-7874</c:v>
                </c:pt>
                <c:pt idx="400">
                  <c:v>-7848</c:v>
                </c:pt>
                <c:pt idx="401">
                  <c:v>-7804</c:v>
                </c:pt>
                <c:pt idx="402">
                  <c:v>-7801</c:v>
                </c:pt>
                <c:pt idx="403">
                  <c:v>-7783</c:v>
                </c:pt>
                <c:pt idx="404">
                  <c:v>-7783</c:v>
                </c:pt>
                <c:pt idx="405">
                  <c:v>-7783</c:v>
                </c:pt>
                <c:pt idx="406">
                  <c:v>-7767</c:v>
                </c:pt>
                <c:pt idx="407">
                  <c:v>-7761</c:v>
                </c:pt>
                <c:pt idx="408">
                  <c:v>-7759</c:v>
                </c:pt>
                <c:pt idx="409">
                  <c:v>-7759</c:v>
                </c:pt>
                <c:pt idx="410">
                  <c:v>-7759</c:v>
                </c:pt>
                <c:pt idx="411">
                  <c:v>-7753</c:v>
                </c:pt>
                <c:pt idx="412">
                  <c:v>-7731</c:v>
                </c:pt>
                <c:pt idx="413">
                  <c:v>-7730</c:v>
                </c:pt>
                <c:pt idx="414">
                  <c:v>-7730</c:v>
                </c:pt>
                <c:pt idx="415">
                  <c:v>-7717</c:v>
                </c:pt>
                <c:pt idx="416">
                  <c:v>-7716</c:v>
                </c:pt>
                <c:pt idx="417">
                  <c:v>-7714</c:v>
                </c:pt>
                <c:pt idx="418">
                  <c:v>-7714</c:v>
                </c:pt>
                <c:pt idx="419">
                  <c:v>-7713</c:v>
                </c:pt>
                <c:pt idx="420">
                  <c:v>-7703</c:v>
                </c:pt>
                <c:pt idx="421">
                  <c:v>-7677</c:v>
                </c:pt>
                <c:pt idx="422">
                  <c:v>-7672</c:v>
                </c:pt>
                <c:pt idx="423">
                  <c:v>-7652</c:v>
                </c:pt>
                <c:pt idx="424">
                  <c:v>-7568</c:v>
                </c:pt>
                <c:pt idx="425">
                  <c:v>-7527</c:v>
                </c:pt>
                <c:pt idx="426">
                  <c:v>-7524</c:v>
                </c:pt>
                <c:pt idx="427">
                  <c:v>-7453</c:v>
                </c:pt>
                <c:pt idx="428">
                  <c:v>-7445</c:v>
                </c:pt>
                <c:pt idx="429">
                  <c:v>-7389</c:v>
                </c:pt>
                <c:pt idx="430">
                  <c:v>-7330</c:v>
                </c:pt>
                <c:pt idx="431">
                  <c:v>-7324</c:v>
                </c:pt>
                <c:pt idx="432">
                  <c:v>-7316</c:v>
                </c:pt>
                <c:pt idx="433">
                  <c:v>-7233</c:v>
                </c:pt>
                <c:pt idx="434">
                  <c:v>-7199</c:v>
                </c:pt>
                <c:pt idx="435">
                  <c:v>-7188</c:v>
                </c:pt>
                <c:pt idx="436">
                  <c:v>-7188</c:v>
                </c:pt>
                <c:pt idx="437">
                  <c:v>-7176</c:v>
                </c:pt>
                <c:pt idx="438">
                  <c:v>-7138</c:v>
                </c:pt>
                <c:pt idx="439">
                  <c:v>-7107</c:v>
                </c:pt>
                <c:pt idx="440">
                  <c:v>-7014</c:v>
                </c:pt>
                <c:pt idx="441">
                  <c:v>-6998</c:v>
                </c:pt>
                <c:pt idx="442">
                  <c:v>-6973</c:v>
                </c:pt>
                <c:pt idx="443">
                  <c:v>-6973</c:v>
                </c:pt>
                <c:pt idx="444">
                  <c:v>-6956</c:v>
                </c:pt>
                <c:pt idx="445">
                  <c:v>-6955</c:v>
                </c:pt>
                <c:pt idx="446">
                  <c:v>-6953</c:v>
                </c:pt>
                <c:pt idx="447">
                  <c:v>-6927</c:v>
                </c:pt>
                <c:pt idx="448">
                  <c:v>-6916</c:v>
                </c:pt>
                <c:pt idx="449">
                  <c:v>-6914</c:v>
                </c:pt>
                <c:pt idx="450">
                  <c:v>-6913</c:v>
                </c:pt>
                <c:pt idx="451">
                  <c:v>-6886</c:v>
                </c:pt>
                <c:pt idx="452">
                  <c:v>-6824</c:v>
                </c:pt>
                <c:pt idx="453">
                  <c:v>-6824</c:v>
                </c:pt>
                <c:pt idx="454">
                  <c:v>-6824</c:v>
                </c:pt>
                <c:pt idx="455">
                  <c:v>-6804</c:v>
                </c:pt>
                <c:pt idx="456">
                  <c:v>-6752</c:v>
                </c:pt>
                <c:pt idx="457">
                  <c:v>-6735</c:v>
                </c:pt>
                <c:pt idx="458">
                  <c:v>-6724</c:v>
                </c:pt>
                <c:pt idx="459">
                  <c:v>-6712</c:v>
                </c:pt>
                <c:pt idx="460">
                  <c:v>-6696</c:v>
                </c:pt>
                <c:pt idx="461">
                  <c:v>-6695</c:v>
                </c:pt>
                <c:pt idx="462">
                  <c:v>-6665</c:v>
                </c:pt>
                <c:pt idx="463">
                  <c:v>-6651</c:v>
                </c:pt>
                <c:pt idx="464">
                  <c:v>-6637</c:v>
                </c:pt>
                <c:pt idx="465">
                  <c:v>-6609</c:v>
                </c:pt>
                <c:pt idx="466">
                  <c:v>-6609</c:v>
                </c:pt>
                <c:pt idx="467">
                  <c:v>-6609</c:v>
                </c:pt>
                <c:pt idx="468">
                  <c:v>-6609</c:v>
                </c:pt>
                <c:pt idx="469">
                  <c:v>-6581</c:v>
                </c:pt>
                <c:pt idx="470">
                  <c:v>-6533</c:v>
                </c:pt>
                <c:pt idx="471">
                  <c:v>-6502</c:v>
                </c:pt>
                <c:pt idx="472">
                  <c:v>-6486</c:v>
                </c:pt>
                <c:pt idx="473">
                  <c:v>-6438</c:v>
                </c:pt>
                <c:pt idx="474">
                  <c:v>-6438</c:v>
                </c:pt>
                <c:pt idx="475">
                  <c:v>-6438</c:v>
                </c:pt>
                <c:pt idx="476">
                  <c:v>-6419</c:v>
                </c:pt>
                <c:pt idx="477">
                  <c:v>-6413</c:v>
                </c:pt>
                <c:pt idx="478">
                  <c:v>-6405</c:v>
                </c:pt>
                <c:pt idx="479">
                  <c:v>-6404</c:v>
                </c:pt>
                <c:pt idx="480">
                  <c:v>-6363</c:v>
                </c:pt>
                <c:pt idx="481">
                  <c:v>-6332</c:v>
                </c:pt>
                <c:pt idx="482">
                  <c:v>-6318</c:v>
                </c:pt>
                <c:pt idx="483">
                  <c:v>-6310</c:v>
                </c:pt>
                <c:pt idx="484">
                  <c:v>-6295</c:v>
                </c:pt>
                <c:pt idx="485">
                  <c:v>-6214</c:v>
                </c:pt>
                <c:pt idx="486">
                  <c:v>-6209</c:v>
                </c:pt>
                <c:pt idx="487">
                  <c:v>-6206</c:v>
                </c:pt>
                <c:pt idx="488">
                  <c:v>-6206</c:v>
                </c:pt>
                <c:pt idx="489">
                  <c:v>-6206</c:v>
                </c:pt>
                <c:pt idx="490">
                  <c:v>-6197</c:v>
                </c:pt>
                <c:pt idx="491">
                  <c:v>-6194</c:v>
                </c:pt>
                <c:pt idx="492">
                  <c:v>-6191</c:v>
                </c:pt>
                <c:pt idx="493">
                  <c:v>-6170</c:v>
                </c:pt>
                <c:pt idx="494">
                  <c:v>-6169</c:v>
                </c:pt>
                <c:pt idx="495">
                  <c:v>-6166</c:v>
                </c:pt>
                <c:pt idx="496">
                  <c:v>-6161</c:v>
                </c:pt>
                <c:pt idx="497">
                  <c:v>-6153</c:v>
                </c:pt>
                <c:pt idx="498">
                  <c:v>-6142</c:v>
                </c:pt>
                <c:pt idx="499">
                  <c:v>-6142</c:v>
                </c:pt>
                <c:pt idx="500">
                  <c:v>-6128</c:v>
                </c:pt>
                <c:pt idx="501">
                  <c:v>-6125</c:v>
                </c:pt>
                <c:pt idx="502">
                  <c:v>-6114</c:v>
                </c:pt>
                <c:pt idx="503">
                  <c:v>-6096.5</c:v>
                </c:pt>
                <c:pt idx="504">
                  <c:v>-6047</c:v>
                </c:pt>
                <c:pt idx="505">
                  <c:v>-6038</c:v>
                </c:pt>
                <c:pt idx="506">
                  <c:v>-6007</c:v>
                </c:pt>
                <c:pt idx="507">
                  <c:v>-5977</c:v>
                </c:pt>
                <c:pt idx="508">
                  <c:v>-5971</c:v>
                </c:pt>
                <c:pt idx="509">
                  <c:v>-5957</c:v>
                </c:pt>
                <c:pt idx="510">
                  <c:v>-5952</c:v>
                </c:pt>
                <c:pt idx="511">
                  <c:v>-5951</c:v>
                </c:pt>
                <c:pt idx="512">
                  <c:v>-5938</c:v>
                </c:pt>
                <c:pt idx="513">
                  <c:v>-5932</c:v>
                </c:pt>
                <c:pt idx="514">
                  <c:v>-5910</c:v>
                </c:pt>
                <c:pt idx="515">
                  <c:v>-5879</c:v>
                </c:pt>
                <c:pt idx="516">
                  <c:v>-5851</c:v>
                </c:pt>
                <c:pt idx="517">
                  <c:v>-5851</c:v>
                </c:pt>
                <c:pt idx="518">
                  <c:v>-5826</c:v>
                </c:pt>
                <c:pt idx="519">
                  <c:v>-5795</c:v>
                </c:pt>
                <c:pt idx="520">
                  <c:v>-5725</c:v>
                </c:pt>
                <c:pt idx="521">
                  <c:v>-5705</c:v>
                </c:pt>
                <c:pt idx="522">
                  <c:v>-5678</c:v>
                </c:pt>
                <c:pt idx="523">
                  <c:v>-5675</c:v>
                </c:pt>
                <c:pt idx="524">
                  <c:v>-5675</c:v>
                </c:pt>
                <c:pt idx="525">
                  <c:v>-5671</c:v>
                </c:pt>
                <c:pt idx="526">
                  <c:v>-5663</c:v>
                </c:pt>
                <c:pt idx="527">
                  <c:v>-5571</c:v>
                </c:pt>
                <c:pt idx="528">
                  <c:v>-5563</c:v>
                </c:pt>
                <c:pt idx="529">
                  <c:v>-5518</c:v>
                </c:pt>
                <c:pt idx="530">
                  <c:v>-5493</c:v>
                </c:pt>
                <c:pt idx="531">
                  <c:v>-5456</c:v>
                </c:pt>
                <c:pt idx="532">
                  <c:v>-5453</c:v>
                </c:pt>
                <c:pt idx="533">
                  <c:v>-5453</c:v>
                </c:pt>
                <c:pt idx="534">
                  <c:v>-5434</c:v>
                </c:pt>
                <c:pt idx="535">
                  <c:v>-5431</c:v>
                </c:pt>
                <c:pt idx="536">
                  <c:v>-5429</c:v>
                </c:pt>
                <c:pt idx="537">
                  <c:v>-5406</c:v>
                </c:pt>
                <c:pt idx="538">
                  <c:v>-5403</c:v>
                </c:pt>
                <c:pt idx="539">
                  <c:v>-5369</c:v>
                </c:pt>
                <c:pt idx="540">
                  <c:v>-5367</c:v>
                </c:pt>
                <c:pt idx="541">
                  <c:v>-5349</c:v>
                </c:pt>
                <c:pt idx="542">
                  <c:v>-5344</c:v>
                </c:pt>
                <c:pt idx="543">
                  <c:v>-5333</c:v>
                </c:pt>
                <c:pt idx="544">
                  <c:v>-5319</c:v>
                </c:pt>
                <c:pt idx="545">
                  <c:v>-5310</c:v>
                </c:pt>
                <c:pt idx="546">
                  <c:v>-5302</c:v>
                </c:pt>
                <c:pt idx="547">
                  <c:v>-5286</c:v>
                </c:pt>
                <c:pt idx="548">
                  <c:v>-5283</c:v>
                </c:pt>
                <c:pt idx="549">
                  <c:v>-5255</c:v>
                </c:pt>
                <c:pt idx="550">
                  <c:v>-5249</c:v>
                </c:pt>
                <c:pt idx="551">
                  <c:v>-5235</c:v>
                </c:pt>
                <c:pt idx="552">
                  <c:v>-5219</c:v>
                </c:pt>
                <c:pt idx="553">
                  <c:v>-5219</c:v>
                </c:pt>
                <c:pt idx="554">
                  <c:v>-5216</c:v>
                </c:pt>
                <c:pt idx="555">
                  <c:v>-5177</c:v>
                </c:pt>
                <c:pt idx="556">
                  <c:v>-5149</c:v>
                </c:pt>
                <c:pt idx="557">
                  <c:v>-5128</c:v>
                </c:pt>
                <c:pt idx="558">
                  <c:v>-5126</c:v>
                </c:pt>
                <c:pt idx="559">
                  <c:v>-5109</c:v>
                </c:pt>
                <c:pt idx="560">
                  <c:v>-5093</c:v>
                </c:pt>
                <c:pt idx="561">
                  <c:v>-5093</c:v>
                </c:pt>
                <c:pt idx="562">
                  <c:v>-5048</c:v>
                </c:pt>
                <c:pt idx="563">
                  <c:v>-5036</c:v>
                </c:pt>
                <c:pt idx="564">
                  <c:v>-5020</c:v>
                </c:pt>
                <c:pt idx="565">
                  <c:v>-5020</c:v>
                </c:pt>
                <c:pt idx="566">
                  <c:v>-5020</c:v>
                </c:pt>
                <c:pt idx="567">
                  <c:v>-4981</c:v>
                </c:pt>
                <c:pt idx="568">
                  <c:v>-4981</c:v>
                </c:pt>
                <c:pt idx="569">
                  <c:v>-4972</c:v>
                </c:pt>
                <c:pt idx="570">
                  <c:v>-4967</c:v>
                </c:pt>
                <c:pt idx="571">
                  <c:v>-4914</c:v>
                </c:pt>
                <c:pt idx="572">
                  <c:v>-4886</c:v>
                </c:pt>
                <c:pt idx="573">
                  <c:v>-4851</c:v>
                </c:pt>
                <c:pt idx="574">
                  <c:v>-4819</c:v>
                </c:pt>
                <c:pt idx="575">
                  <c:v>-4782</c:v>
                </c:pt>
                <c:pt idx="576">
                  <c:v>-4782</c:v>
                </c:pt>
                <c:pt idx="577">
                  <c:v>-4715</c:v>
                </c:pt>
                <c:pt idx="578">
                  <c:v>-4715</c:v>
                </c:pt>
                <c:pt idx="579">
                  <c:v>-4712</c:v>
                </c:pt>
                <c:pt idx="580">
                  <c:v>-4704</c:v>
                </c:pt>
                <c:pt idx="581">
                  <c:v>-4626</c:v>
                </c:pt>
                <c:pt idx="582">
                  <c:v>-4566</c:v>
                </c:pt>
                <c:pt idx="583">
                  <c:v>-4561</c:v>
                </c:pt>
                <c:pt idx="584">
                  <c:v>-4536</c:v>
                </c:pt>
                <c:pt idx="585">
                  <c:v>-4525</c:v>
                </c:pt>
                <c:pt idx="586">
                  <c:v>-4493</c:v>
                </c:pt>
                <c:pt idx="587">
                  <c:v>-4480</c:v>
                </c:pt>
                <c:pt idx="588">
                  <c:v>-4477</c:v>
                </c:pt>
                <c:pt idx="589">
                  <c:v>-4466</c:v>
                </c:pt>
                <c:pt idx="590">
                  <c:v>-4457</c:v>
                </c:pt>
                <c:pt idx="591">
                  <c:v>-4382</c:v>
                </c:pt>
                <c:pt idx="592">
                  <c:v>-4351</c:v>
                </c:pt>
                <c:pt idx="593">
                  <c:v>-4321</c:v>
                </c:pt>
                <c:pt idx="594">
                  <c:v>-4301</c:v>
                </c:pt>
                <c:pt idx="595">
                  <c:v>-4259</c:v>
                </c:pt>
                <c:pt idx="596">
                  <c:v>-4258</c:v>
                </c:pt>
                <c:pt idx="597">
                  <c:v>-4258</c:v>
                </c:pt>
                <c:pt idx="598">
                  <c:v>-4247</c:v>
                </c:pt>
                <c:pt idx="599">
                  <c:v>-4178</c:v>
                </c:pt>
                <c:pt idx="600">
                  <c:v>-4155</c:v>
                </c:pt>
                <c:pt idx="601">
                  <c:v>-4128</c:v>
                </c:pt>
                <c:pt idx="602">
                  <c:v>-4076</c:v>
                </c:pt>
                <c:pt idx="603">
                  <c:v>-4041</c:v>
                </c:pt>
                <c:pt idx="604">
                  <c:v>-4029</c:v>
                </c:pt>
                <c:pt idx="605">
                  <c:v>-4013</c:v>
                </c:pt>
                <c:pt idx="606">
                  <c:v>-4013</c:v>
                </c:pt>
                <c:pt idx="607">
                  <c:v>-3999</c:v>
                </c:pt>
                <c:pt idx="608">
                  <c:v>-3915</c:v>
                </c:pt>
                <c:pt idx="609">
                  <c:v>-3839</c:v>
                </c:pt>
                <c:pt idx="610">
                  <c:v>-3833</c:v>
                </c:pt>
                <c:pt idx="611">
                  <c:v>-3783</c:v>
                </c:pt>
                <c:pt idx="612">
                  <c:v>-3736</c:v>
                </c:pt>
                <c:pt idx="613">
                  <c:v>-3708</c:v>
                </c:pt>
                <c:pt idx="614">
                  <c:v>-3560</c:v>
                </c:pt>
                <c:pt idx="615">
                  <c:v>-3495</c:v>
                </c:pt>
                <c:pt idx="616">
                  <c:v>-3476</c:v>
                </c:pt>
                <c:pt idx="617">
                  <c:v>-3472</c:v>
                </c:pt>
                <c:pt idx="618">
                  <c:v>-3433</c:v>
                </c:pt>
                <c:pt idx="619">
                  <c:v>-3397</c:v>
                </c:pt>
                <c:pt idx="620">
                  <c:v>-3327</c:v>
                </c:pt>
                <c:pt idx="621">
                  <c:v>-3293</c:v>
                </c:pt>
                <c:pt idx="622">
                  <c:v>-3257</c:v>
                </c:pt>
                <c:pt idx="623">
                  <c:v>-3221</c:v>
                </c:pt>
                <c:pt idx="624">
                  <c:v>-3196</c:v>
                </c:pt>
                <c:pt idx="625">
                  <c:v>-3187</c:v>
                </c:pt>
                <c:pt idx="626">
                  <c:v>-3137</c:v>
                </c:pt>
                <c:pt idx="627">
                  <c:v>-3117</c:v>
                </c:pt>
                <c:pt idx="628">
                  <c:v>-3064</c:v>
                </c:pt>
                <c:pt idx="629">
                  <c:v>-3061</c:v>
                </c:pt>
                <c:pt idx="630">
                  <c:v>-3055</c:v>
                </c:pt>
                <c:pt idx="631">
                  <c:v>-2991</c:v>
                </c:pt>
                <c:pt idx="632">
                  <c:v>-2938</c:v>
                </c:pt>
                <c:pt idx="633">
                  <c:v>-2932</c:v>
                </c:pt>
                <c:pt idx="634">
                  <c:v>-2916</c:v>
                </c:pt>
                <c:pt idx="635">
                  <c:v>-2909</c:v>
                </c:pt>
                <c:pt idx="636">
                  <c:v>-2904</c:v>
                </c:pt>
                <c:pt idx="637">
                  <c:v>-2877</c:v>
                </c:pt>
                <c:pt idx="638">
                  <c:v>-2846</c:v>
                </c:pt>
                <c:pt idx="639">
                  <c:v>-2826</c:v>
                </c:pt>
                <c:pt idx="640">
                  <c:v>-2799</c:v>
                </c:pt>
                <c:pt idx="641">
                  <c:v>-2759</c:v>
                </c:pt>
                <c:pt idx="642">
                  <c:v>-2731</c:v>
                </c:pt>
                <c:pt idx="643">
                  <c:v>-2717</c:v>
                </c:pt>
                <c:pt idx="644">
                  <c:v>-2692</c:v>
                </c:pt>
                <c:pt idx="645">
                  <c:v>-2689</c:v>
                </c:pt>
                <c:pt idx="646">
                  <c:v>-2684</c:v>
                </c:pt>
                <c:pt idx="647">
                  <c:v>-2654</c:v>
                </c:pt>
                <c:pt idx="648">
                  <c:v>-2642</c:v>
                </c:pt>
                <c:pt idx="649">
                  <c:v>-2642</c:v>
                </c:pt>
                <c:pt idx="650">
                  <c:v>-2624</c:v>
                </c:pt>
                <c:pt idx="651">
                  <c:v>-2586</c:v>
                </c:pt>
                <c:pt idx="652">
                  <c:v>-2583</c:v>
                </c:pt>
                <c:pt idx="653">
                  <c:v>-2583</c:v>
                </c:pt>
                <c:pt idx="654">
                  <c:v>-2566</c:v>
                </c:pt>
                <c:pt idx="655">
                  <c:v>-2560</c:v>
                </c:pt>
                <c:pt idx="656">
                  <c:v>-2543</c:v>
                </c:pt>
                <c:pt idx="657">
                  <c:v>-2482</c:v>
                </c:pt>
                <c:pt idx="658">
                  <c:v>-2446</c:v>
                </c:pt>
                <c:pt idx="659">
                  <c:v>-2432</c:v>
                </c:pt>
                <c:pt idx="660">
                  <c:v>-2424</c:v>
                </c:pt>
                <c:pt idx="661">
                  <c:v>-2384</c:v>
                </c:pt>
                <c:pt idx="662">
                  <c:v>-2378</c:v>
                </c:pt>
                <c:pt idx="663">
                  <c:v>-2367</c:v>
                </c:pt>
                <c:pt idx="664">
                  <c:v>-2351</c:v>
                </c:pt>
                <c:pt idx="665">
                  <c:v>-2328</c:v>
                </c:pt>
                <c:pt idx="666">
                  <c:v>-2309</c:v>
                </c:pt>
                <c:pt idx="667">
                  <c:v>-2295</c:v>
                </c:pt>
                <c:pt idx="668">
                  <c:v>-2250</c:v>
                </c:pt>
                <c:pt idx="669">
                  <c:v>-2172</c:v>
                </c:pt>
                <c:pt idx="670">
                  <c:v>-2172</c:v>
                </c:pt>
                <c:pt idx="671">
                  <c:v>-2147</c:v>
                </c:pt>
                <c:pt idx="672">
                  <c:v>-2144</c:v>
                </c:pt>
                <c:pt idx="673">
                  <c:v>-2102</c:v>
                </c:pt>
                <c:pt idx="674">
                  <c:v>-2102</c:v>
                </c:pt>
                <c:pt idx="675">
                  <c:v>-2101</c:v>
                </c:pt>
                <c:pt idx="676">
                  <c:v>-2065</c:v>
                </c:pt>
                <c:pt idx="677">
                  <c:v>-2062</c:v>
                </c:pt>
                <c:pt idx="678">
                  <c:v>-2032</c:v>
                </c:pt>
                <c:pt idx="679">
                  <c:v>-2032</c:v>
                </c:pt>
                <c:pt idx="680">
                  <c:v>-2032</c:v>
                </c:pt>
                <c:pt idx="681">
                  <c:v>-1992</c:v>
                </c:pt>
                <c:pt idx="682">
                  <c:v>-1971</c:v>
                </c:pt>
                <c:pt idx="683">
                  <c:v>-1926</c:v>
                </c:pt>
                <c:pt idx="684">
                  <c:v>-1900</c:v>
                </c:pt>
                <c:pt idx="685">
                  <c:v>-1866</c:v>
                </c:pt>
                <c:pt idx="686">
                  <c:v>-1858</c:v>
                </c:pt>
                <c:pt idx="687">
                  <c:v>-1833</c:v>
                </c:pt>
                <c:pt idx="688">
                  <c:v>-1827</c:v>
                </c:pt>
                <c:pt idx="689">
                  <c:v>-1827</c:v>
                </c:pt>
                <c:pt idx="690">
                  <c:v>-1827</c:v>
                </c:pt>
                <c:pt idx="691">
                  <c:v>-1827</c:v>
                </c:pt>
                <c:pt idx="692">
                  <c:v>-1827</c:v>
                </c:pt>
                <c:pt idx="693">
                  <c:v>-1802</c:v>
                </c:pt>
                <c:pt idx="694">
                  <c:v>-1799</c:v>
                </c:pt>
                <c:pt idx="695">
                  <c:v>-1760</c:v>
                </c:pt>
                <c:pt idx="696">
                  <c:v>-1760</c:v>
                </c:pt>
                <c:pt idx="697">
                  <c:v>-1690</c:v>
                </c:pt>
                <c:pt idx="698">
                  <c:v>-1652</c:v>
                </c:pt>
                <c:pt idx="699">
                  <c:v>-1604</c:v>
                </c:pt>
                <c:pt idx="700">
                  <c:v>-1593</c:v>
                </c:pt>
                <c:pt idx="701">
                  <c:v>-1590</c:v>
                </c:pt>
                <c:pt idx="702">
                  <c:v>-1491</c:v>
                </c:pt>
                <c:pt idx="703">
                  <c:v>-1481</c:v>
                </c:pt>
                <c:pt idx="704">
                  <c:v>-1458</c:v>
                </c:pt>
                <c:pt idx="705">
                  <c:v>-1407</c:v>
                </c:pt>
                <c:pt idx="706">
                  <c:v>-1407</c:v>
                </c:pt>
                <c:pt idx="707">
                  <c:v>-1341</c:v>
                </c:pt>
                <c:pt idx="708">
                  <c:v>-1304</c:v>
                </c:pt>
                <c:pt idx="709">
                  <c:v>-1301</c:v>
                </c:pt>
                <c:pt idx="710">
                  <c:v>-1301</c:v>
                </c:pt>
                <c:pt idx="711">
                  <c:v>-1301</c:v>
                </c:pt>
                <c:pt idx="712">
                  <c:v>-1298</c:v>
                </c:pt>
                <c:pt idx="713">
                  <c:v>-1276</c:v>
                </c:pt>
                <c:pt idx="714">
                  <c:v>-1254</c:v>
                </c:pt>
                <c:pt idx="715">
                  <c:v>-1206</c:v>
                </c:pt>
                <c:pt idx="716">
                  <c:v>-1120</c:v>
                </c:pt>
                <c:pt idx="717">
                  <c:v>-1100</c:v>
                </c:pt>
                <c:pt idx="718">
                  <c:v>-1041</c:v>
                </c:pt>
                <c:pt idx="719">
                  <c:v>-1038</c:v>
                </c:pt>
                <c:pt idx="720">
                  <c:v>-1038</c:v>
                </c:pt>
                <c:pt idx="721">
                  <c:v>-963</c:v>
                </c:pt>
                <c:pt idx="722">
                  <c:v>-918</c:v>
                </c:pt>
                <c:pt idx="723">
                  <c:v>-910</c:v>
                </c:pt>
                <c:pt idx="724">
                  <c:v>-910</c:v>
                </c:pt>
                <c:pt idx="725">
                  <c:v>-910</c:v>
                </c:pt>
                <c:pt idx="726">
                  <c:v>-910</c:v>
                </c:pt>
                <c:pt idx="727">
                  <c:v>-910</c:v>
                </c:pt>
                <c:pt idx="728">
                  <c:v>-910</c:v>
                </c:pt>
                <c:pt idx="729">
                  <c:v>-910</c:v>
                </c:pt>
                <c:pt idx="730">
                  <c:v>-910</c:v>
                </c:pt>
                <c:pt idx="731">
                  <c:v>-879</c:v>
                </c:pt>
                <c:pt idx="732">
                  <c:v>-842</c:v>
                </c:pt>
                <c:pt idx="733">
                  <c:v>-822</c:v>
                </c:pt>
                <c:pt idx="734">
                  <c:v>-811</c:v>
                </c:pt>
                <c:pt idx="735">
                  <c:v>-781</c:v>
                </c:pt>
                <c:pt idx="736">
                  <c:v>-669</c:v>
                </c:pt>
                <c:pt idx="737">
                  <c:v>-644</c:v>
                </c:pt>
                <c:pt idx="738">
                  <c:v>-644</c:v>
                </c:pt>
                <c:pt idx="739">
                  <c:v>-613</c:v>
                </c:pt>
                <c:pt idx="740">
                  <c:v>-610</c:v>
                </c:pt>
                <c:pt idx="741">
                  <c:v>-532</c:v>
                </c:pt>
                <c:pt idx="742">
                  <c:v>-530.5</c:v>
                </c:pt>
                <c:pt idx="743">
                  <c:v>-495</c:v>
                </c:pt>
                <c:pt idx="744">
                  <c:v>-487</c:v>
                </c:pt>
                <c:pt idx="745">
                  <c:v>-485.5</c:v>
                </c:pt>
                <c:pt idx="746">
                  <c:v>-484</c:v>
                </c:pt>
                <c:pt idx="747">
                  <c:v>-470</c:v>
                </c:pt>
                <c:pt idx="748">
                  <c:v>-467</c:v>
                </c:pt>
                <c:pt idx="749">
                  <c:v>-437</c:v>
                </c:pt>
                <c:pt idx="750">
                  <c:v>-415</c:v>
                </c:pt>
                <c:pt idx="751">
                  <c:v>-280</c:v>
                </c:pt>
                <c:pt idx="752">
                  <c:v>-207</c:v>
                </c:pt>
                <c:pt idx="753">
                  <c:v>-163</c:v>
                </c:pt>
                <c:pt idx="754">
                  <c:v>-163</c:v>
                </c:pt>
                <c:pt idx="755">
                  <c:v>-163</c:v>
                </c:pt>
                <c:pt idx="756">
                  <c:v>-135</c:v>
                </c:pt>
                <c:pt idx="757">
                  <c:v>-121</c:v>
                </c:pt>
                <c:pt idx="758">
                  <c:v>-115</c:v>
                </c:pt>
                <c:pt idx="759">
                  <c:v>-99</c:v>
                </c:pt>
                <c:pt idx="760">
                  <c:v>-94.5</c:v>
                </c:pt>
                <c:pt idx="761">
                  <c:v>-72.5</c:v>
                </c:pt>
                <c:pt idx="762">
                  <c:v>-17</c:v>
                </c:pt>
                <c:pt idx="763">
                  <c:v>-2</c:v>
                </c:pt>
                <c:pt idx="764">
                  <c:v>-2</c:v>
                </c:pt>
                <c:pt idx="765">
                  <c:v>11</c:v>
                </c:pt>
                <c:pt idx="766">
                  <c:v>18</c:v>
                </c:pt>
                <c:pt idx="767">
                  <c:v>38</c:v>
                </c:pt>
                <c:pt idx="768">
                  <c:v>38</c:v>
                </c:pt>
                <c:pt idx="769">
                  <c:v>53</c:v>
                </c:pt>
                <c:pt idx="770">
                  <c:v>81</c:v>
                </c:pt>
                <c:pt idx="771">
                  <c:v>215</c:v>
                </c:pt>
                <c:pt idx="772">
                  <c:v>246</c:v>
                </c:pt>
                <c:pt idx="773">
                  <c:v>246</c:v>
                </c:pt>
                <c:pt idx="774">
                  <c:v>246</c:v>
                </c:pt>
                <c:pt idx="775">
                  <c:v>282</c:v>
                </c:pt>
                <c:pt idx="776">
                  <c:v>285</c:v>
                </c:pt>
                <c:pt idx="777">
                  <c:v>305</c:v>
                </c:pt>
                <c:pt idx="778">
                  <c:v>307</c:v>
                </c:pt>
                <c:pt idx="779">
                  <c:v>307</c:v>
                </c:pt>
                <c:pt idx="780">
                  <c:v>318</c:v>
                </c:pt>
                <c:pt idx="781">
                  <c:v>478</c:v>
                </c:pt>
                <c:pt idx="782">
                  <c:v>548</c:v>
                </c:pt>
                <c:pt idx="783">
                  <c:v>567</c:v>
                </c:pt>
                <c:pt idx="784">
                  <c:v>571</c:v>
                </c:pt>
                <c:pt idx="785">
                  <c:v>571</c:v>
                </c:pt>
                <c:pt idx="786">
                  <c:v>576</c:v>
                </c:pt>
                <c:pt idx="787">
                  <c:v>694</c:v>
                </c:pt>
                <c:pt idx="788">
                  <c:v>873</c:v>
                </c:pt>
                <c:pt idx="789">
                  <c:v>1007</c:v>
                </c:pt>
                <c:pt idx="790">
                  <c:v>1343</c:v>
                </c:pt>
                <c:pt idx="791">
                  <c:v>1354</c:v>
                </c:pt>
                <c:pt idx="792">
                  <c:v>1399</c:v>
                </c:pt>
                <c:pt idx="793">
                  <c:v>1576.5</c:v>
                </c:pt>
                <c:pt idx="794">
                  <c:v>1576.5</c:v>
                </c:pt>
                <c:pt idx="795">
                  <c:v>1617</c:v>
                </c:pt>
                <c:pt idx="796">
                  <c:v>1631</c:v>
                </c:pt>
                <c:pt idx="797">
                  <c:v>1634</c:v>
                </c:pt>
                <c:pt idx="798">
                  <c:v>1634</c:v>
                </c:pt>
                <c:pt idx="799">
                  <c:v>1634</c:v>
                </c:pt>
                <c:pt idx="800">
                  <c:v>1661</c:v>
                </c:pt>
                <c:pt idx="801">
                  <c:v>1672</c:v>
                </c:pt>
                <c:pt idx="802">
                  <c:v>1835</c:v>
                </c:pt>
                <c:pt idx="803">
                  <c:v>1835</c:v>
                </c:pt>
                <c:pt idx="804">
                  <c:v>1872</c:v>
                </c:pt>
                <c:pt idx="805">
                  <c:v>1880</c:v>
                </c:pt>
                <c:pt idx="806">
                  <c:v>1888</c:v>
                </c:pt>
                <c:pt idx="807">
                  <c:v>1888</c:v>
                </c:pt>
                <c:pt idx="808">
                  <c:v>1888</c:v>
                </c:pt>
                <c:pt idx="809">
                  <c:v>1903.5</c:v>
                </c:pt>
                <c:pt idx="810">
                  <c:v>1922</c:v>
                </c:pt>
                <c:pt idx="811">
                  <c:v>1938</c:v>
                </c:pt>
                <c:pt idx="812">
                  <c:v>2055</c:v>
                </c:pt>
                <c:pt idx="813">
                  <c:v>2055</c:v>
                </c:pt>
                <c:pt idx="814">
                  <c:v>2055</c:v>
                </c:pt>
                <c:pt idx="815">
                  <c:v>2055</c:v>
                </c:pt>
                <c:pt idx="816">
                  <c:v>2055</c:v>
                </c:pt>
                <c:pt idx="817">
                  <c:v>2156</c:v>
                </c:pt>
                <c:pt idx="818">
                  <c:v>2156</c:v>
                </c:pt>
                <c:pt idx="819">
                  <c:v>2156</c:v>
                </c:pt>
                <c:pt idx="820">
                  <c:v>2198</c:v>
                </c:pt>
                <c:pt idx="821">
                  <c:v>2198</c:v>
                </c:pt>
                <c:pt idx="822">
                  <c:v>2198</c:v>
                </c:pt>
                <c:pt idx="823">
                  <c:v>2201</c:v>
                </c:pt>
                <c:pt idx="824">
                  <c:v>2335.5</c:v>
                </c:pt>
                <c:pt idx="825">
                  <c:v>2354.5</c:v>
                </c:pt>
                <c:pt idx="826">
                  <c:v>2358</c:v>
                </c:pt>
                <c:pt idx="827">
                  <c:v>2359</c:v>
                </c:pt>
                <c:pt idx="828">
                  <c:v>2411</c:v>
                </c:pt>
                <c:pt idx="829">
                  <c:v>2411</c:v>
                </c:pt>
                <c:pt idx="830">
                  <c:v>2411</c:v>
                </c:pt>
                <c:pt idx="831">
                  <c:v>2411</c:v>
                </c:pt>
                <c:pt idx="832">
                  <c:v>2456</c:v>
                </c:pt>
                <c:pt idx="833">
                  <c:v>2461</c:v>
                </c:pt>
                <c:pt idx="834">
                  <c:v>2461</c:v>
                </c:pt>
                <c:pt idx="835">
                  <c:v>2461</c:v>
                </c:pt>
                <c:pt idx="836">
                  <c:v>2461</c:v>
                </c:pt>
                <c:pt idx="837">
                  <c:v>2461</c:v>
                </c:pt>
                <c:pt idx="838">
                  <c:v>2680</c:v>
                </c:pt>
                <c:pt idx="839">
                  <c:v>2682</c:v>
                </c:pt>
                <c:pt idx="840">
                  <c:v>2682</c:v>
                </c:pt>
                <c:pt idx="841">
                  <c:v>2682</c:v>
                </c:pt>
                <c:pt idx="842">
                  <c:v>2696</c:v>
                </c:pt>
                <c:pt idx="843">
                  <c:v>2766</c:v>
                </c:pt>
                <c:pt idx="844">
                  <c:v>2766</c:v>
                </c:pt>
                <c:pt idx="845">
                  <c:v>2766</c:v>
                </c:pt>
                <c:pt idx="846">
                  <c:v>2900</c:v>
                </c:pt>
                <c:pt idx="847">
                  <c:v>2900</c:v>
                </c:pt>
                <c:pt idx="848">
                  <c:v>2900</c:v>
                </c:pt>
                <c:pt idx="849">
                  <c:v>2931</c:v>
                </c:pt>
                <c:pt idx="850">
                  <c:v>3096</c:v>
                </c:pt>
                <c:pt idx="851">
                  <c:v>3096</c:v>
                </c:pt>
                <c:pt idx="852">
                  <c:v>3174</c:v>
                </c:pt>
                <c:pt idx="853">
                  <c:v>3174</c:v>
                </c:pt>
                <c:pt idx="854">
                  <c:v>3226</c:v>
                </c:pt>
                <c:pt idx="855">
                  <c:v>3226</c:v>
                </c:pt>
                <c:pt idx="856">
                  <c:v>3253</c:v>
                </c:pt>
                <c:pt idx="857">
                  <c:v>3500</c:v>
                </c:pt>
                <c:pt idx="858">
                  <c:v>3508</c:v>
                </c:pt>
                <c:pt idx="859">
                  <c:v>3508</c:v>
                </c:pt>
                <c:pt idx="860">
                  <c:v>3508</c:v>
                </c:pt>
                <c:pt idx="861">
                  <c:v>3713</c:v>
                </c:pt>
                <c:pt idx="862">
                  <c:v>3897</c:v>
                </c:pt>
                <c:pt idx="863">
                  <c:v>4023</c:v>
                </c:pt>
                <c:pt idx="864">
                  <c:v>4062</c:v>
                </c:pt>
                <c:pt idx="865">
                  <c:v>4090</c:v>
                </c:pt>
                <c:pt idx="866">
                  <c:v>4294</c:v>
                </c:pt>
                <c:pt idx="867">
                  <c:v>4325</c:v>
                </c:pt>
                <c:pt idx="868">
                  <c:v>4540</c:v>
                </c:pt>
                <c:pt idx="869">
                  <c:v>4590</c:v>
                </c:pt>
                <c:pt idx="870">
                  <c:v>4594</c:v>
                </c:pt>
                <c:pt idx="871">
                  <c:v>4644</c:v>
                </c:pt>
                <c:pt idx="872">
                  <c:v>4814</c:v>
                </c:pt>
                <c:pt idx="873">
                  <c:v>4879</c:v>
                </c:pt>
                <c:pt idx="874">
                  <c:v>4907</c:v>
                </c:pt>
                <c:pt idx="875">
                  <c:v>4907</c:v>
                </c:pt>
                <c:pt idx="876">
                  <c:v>4946</c:v>
                </c:pt>
                <c:pt idx="877">
                  <c:v>4966.5</c:v>
                </c:pt>
                <c:pt idx="878">
                  <c:v>5120</c:v>
                </c:pt>
                <c:pt idx="879">
                  <c:v>5256</c:v>
                </c:pt>
              </c:numCache>
            </c:numRef>
          </c:xVal>
          <c:yVal>
            <c:numRef>
              <c:f>'Active 2'!$I$21:$I$975</c:f>
              <c:numCache>
                <c:formatCode>General</c:formatCode>
                <c:ptCount val="955"/>
                <c:pt idx="0">
                  <c:v>-0.24576259999776084</c:v>
                </c:pt>
                <c:pt idx="1">
                  <c:v>-0.23201119999794173</c:v>
                </c:pt>
                <c:pt idx="2">
                  <c:v>-0.2321265999944444</c:v>
                </c:pt>
                <c:pt idx="3">
                  <c:v>-0.20362179999574437</c:v>
                </c:pt>
                <c:pt idx="4">
                  <c:v>-0.21378259999437432</c:v>
                </c:pt>
                <c:pt idx="5">
                  <c:v>-0.18831819999832078</c:v>
                </c:pt>
                <c:pt idx="6">
                  <c:v>-0.22251159999541414</c:v>
                </c:pt>
                <c:pt idx="7">
                  <c:v>-0.21758279999630759</c:v>
                </c:pt>
                <c:pt idx="8">
                  <c:v>-0.18734439999752794</c:v>
                </c:pt>
                <c:pt idx="9">
                  <c:v>-0.21981339999911143</c:v>
                </c:pt>
                <c:pt idx="10">
                  <c:v>-0.19319419999919774</c:v>
                </c:pt>
                <c:pt idx="11">
                  <c:v>-0.22230719999788562</c:v>
                </c:pt>
                <c:pt idx="12">
                  <c:v>-0.2184123999941221</c:v>
                </c:pt>
                <c:pt idx="13">
                  <c:v>-0.21572659999947064</c:v>
                </c:pt>
                <c:pt idx="14">
                  <c:v>-0.21272660000067845</c:v>
                </c:pt>
                <c:pt idx="15">
                  <c:v>-0.24755939999522525</c:v>
                </c:pt>
                <c:pt idx="16">
                  <c:v>-0.20988599999509461</c:v>
                </c:pt>
                <c:pt idx="17">
                  <c:v>-0.21398659999977099</c:v>
                </c:pt>
                <c:pt idx="18">
                  <c:v>-0.21876979999979085</c:v>
                </c:pt>
                <c:pt idx="19">
                  <c:v>-0.21361959999558167</c:v>
                </c:pt>
                <c:pt idx="20">
                  <c:v>-0.21084560000053898</c:v>
                </c:pt>
                <c:pt idx="21">
                  <c:v>-0.21338119999745686</c:v>
                </c:pt>
                <c:pt idx="22">
                  <c:v>-0.21049419999508245</c:v>
                </c:pt>
                <c:pt idx="23">
                  <c:v>-0.21691679999275948</c:v>
                </c:pt>
                <c:pt idx="24">
                  <c:v>-0.21191679999355983</c:v>
                </c:pt>
                <c:pt idx="25">
                  <c:v>-0.21191679999355983</c:v>
                </c:pt>
                <c:pt idx="26">
                  <c:v>-0.21502979999968375</c:v>
                </c:pt>
                <c:pt idx="27">
                  <c:v>-0.21302979999927629</c:v>
                </c:pt>
                <c:pt idx="28">
                  <c:v>-0.21102979999886884</c:v>
                </c:pt>
                <c:pt idx="29">
                  <c:v>-0.21156539999537927</c:v>
                </c:pt>
                <c:pt idx="30">
                  <c:v>-0.21263659999749507</c:v>
                </c:pt>
                <c:pt idx="31">
                  <c:v>-0.21059479999894393</c:v>
                </c:pt>
                <c:pt idx="32">
                  <c:v>-0.22004679999372456</c:v>
                </c:pt>
                <c:pt idx="33">
                  <c:v>-0.21314739999615995</c:v>
                </c:pt>
                <c:pt idx="34">
                  <c:v>-0.21368299999448936</c:v>
                </c:pt>
                <c:pt idx="35">
                  <c:v>-0.23906379999425553</c:v>
                </c:pt>
                <c:pt idx="36">
                  <c:v>-0.22898019999956887</c:v>
                </c:pt>
                <c:pt idx="37">
                  <c:v>-0.21924799999396782</c:v>
                </c:pt>
                <c:pt idx="38">
                  <c:v>-0.21781299999383918</c:v>
                </c:pt>
                <c:pt idx="39">
                  <c:v>-0.21465819999684754</c:v>
                </c:pt>
                <c:pt idx="40">
                  <c:v>-0.21108079999612528</c:v>
                </c:pt>
                <c:pt idx="41">
                  <c:v>-0.2123485999982222</c:v>
                </c:pt>
                <c:pt idx="42">
                  <c:v>-0.20880059999763034</c:v>
                </c:pt>
                <c:pt idx="43">
                  <c:v>-0.215236999993067</c:v>
                </c:pt>
                <c:pt idx="44">
                  <c:v>-0.21788559999549761</c:v>
                </c:pt>
                <c:pt idx="45">
                  <c:v>-0.21680199999536853</c:v>
                </c:pt>
                <c:pt idx="46">
                  <c:v>-0.21745059999739169</c:v>
                </c:pt>
                <c:pt idx="47">
                  <c:v>-0.21809919999941485</c:v>
                </c:pt>
                <c:pt idx="48">
                  <c:v>-0.21181899999646703</c:v>
                </c:pt>
                <c:pt idx="49">
                  <c:v>-0.21546759999910137</c:v>
                </c:pt>
                <c:pt idx="50">
                  <c:v>-0.22700319999421481</c:v>
                </c:pt>
                <c:pt idx="51">
                  <c:v>-0.22245519999705721</c:v>
                </c:pt>
                <c:pt idx="52">
                  <c:v>-0.22202019999531331</c:v>
                </c:pt>
                <c:pt idx="53">
                  <c:v>-0.22120439999343944</c:v>
                </c:pt>
                <c:pt idx="54">
                  <c:v>-0.2186145999985456</c:v>
                </c:pt>
                <c:pt idx="55">
                  <c:v>-0.22070280000116327</c:v>
                </c:pt>
                <c:pt idx="56">
                  <c:v>-0.21938079999745241</c:v>
                </c:pt>
                <c:pt idx="57">
                  <c:v>-0.21804639999390929</c:v>
                </c:pt>
                <c:pt idx="58">
                  <c:v>-0.21409279999716091</c:v>
                </c:pt>
                <c:pt idx="59">
                  <c:v>-0.21792839999397984</c:v>
                </c:pt>
                <c:pt idx="60">
                  <c:v>-0.21989619999658316</c:v>
                </c:pt>
                <c:pt idx="61">
                  <c:v>-0.21137759999328409</c:v>
                </c:pt>
                <c:pt idx="62">
                  <c:v>-0.22064539999701083</c:v>
                </c:pt>
                <c:pt idx="63">
                  <c:v>-0.21802619999652961</c:v>
                </c:pt>
                <c:pt idx="64">
                  <c:v>-0.21882959999493323</c:v>
                </c:pt>
                <c:pt idx="65">
                  <c:v>-0.21594259999255883</c:v>
                </c:pt>
                <c:pt idx="66">
                  <c:v>-0.21904319999885047</c:v>
                </c:pt>
                <c:pt idx="67">
                  <c:v>-0.21631100000013248</c:v>
                </c:pt>
                <c:pt idx="68">
                  <c:v>-0.22444099999847822</c:v>
                </c:pt>
                <c:pt idx="69">
                  <c:v>-0.22044099999766331</c:v>
                </c:pt>
                <c:pt idx="70">
                  <c:v>-0.22108959999604849</c:v>
                </c:pt>
                <c:pt idx="71">
                  <c:v>-0.21227379999254481</c:v>
                </c:pt>
                <c:pt idx="72">
                  <c:v>-0.22154159999627154</c:v>
                </c:pt>
                <c:pt idx="73">
                  <c:v>-0.22319019999849843</c:v>
                </c:pt>
                <c:pt idx="74">
                  <c:v>-0.22319019999849843</c:v>
                </c:pt>
                <c:pt idx="75">
                  <c:v>-0.21848739999768441</c:v>
                </c:pt>
                <c:pt idx="76">
                  <c:v>-0.2169393999975</c:v>
                </c:pt>
                <c:pt idx="77">
                  <c:v>-0.21823659999427036</c:v>
                </c:pt>
                <c:pt idx="78">
                  <c:v>-0.21998579999490175</c:v>
                </c:pt>
                <c:pt idx="79">
                  <c:v>-0.2181213999974716</c:v>
                </c:pt>
                <c:pt idx="80">
                  <c:v>-0.21810279999408522</c:v>
                </c:pt>
                <c:pt idx="81">
                  <c:v>-0.21518699999433011</c:v>
                </c:pt>
                <c:pt idx="82">
                  <c:v>-0.22583559999839053</c:v>
                </c:pt>
                <c:pt idx="83">
                  <c:v>-0.21828759999698377</c:v>
                </c:pt>
                <c:pt idx="84">
                  <c:v>-0.2235553999998956</c:v>
                </c:pt>
                <c:pt idx="85">
                  <c:v>-0.22047179999572108</c:v>
                </c:pt>
                <c:pt idx="86">
                  <c:v>-0.21058479999555857</c:v>
                </c:pt>
                <c:pt idx="87">
                  <c:v>-0.22185259999969276</c:v>
                </c:pt>
                <c:pt idx="88">
                  <c:v>-0.2181689999961236</c:v>
                </c:pt>
                <c:pt idx="89">
                  <c:v>-0.22088199999416247</c:v>
                </c:pt>
                <c:pt idx="90">
                  <c:v>-0.22114979999605566</c:v>
                </c:pt>
                <c:pt idx="91">
                  <c:v>-0.21868539999923087</c:v>
                </c:pt>
                <c:pt idx="92">
                  <c:v>-0.218198399998073</c:v>
                </c:pt>
                <c:pt idx="93">
                  <c:v>-0.22122099999614875</c:v>
                </c:pt>
                <c:pt idx="94">
                  <c:v>-0.22133399999438552</c:v>
                </c:pt>
                <c:pt idx="95">
                  <c:v>-0.22344699999302975</c:v>
                </c:pt>
                <c:pt idx="96">
                  <c:v>-0.22021319999475963</c:v>
                </c:pt>
                <c:pt idx="97">
                  <c:v>-0.21911719999479828</c:v>
                </c:pt>
                <c:pt idx="98">
                  <c:v>-0.21996239999862155</c:v>
                </c:pt>
                <c:pt idx="99">
                  <c:v>-0.21976579999682144</c:v>
                </c:pt>
                <c:pt idx="100">
                  <c:v>-0.22087879999526194</c:v>
                </c:pt>
                <c:pt idx="101">
                  <c:v>-0.2224143999919761</c:v>
                </c:pt>
                <c:pt idx="102">
                  <c:v>-0.22179519999554032</c:v>
                </c:pt>
                <c:pt idx="103">
                  <c:v>-0.22533079999993788</c:v>
                </c:pt>
                <c:pt idx="104">
                  <c:v>-0.21897939999325899</c:v>
                </c:pt>
                <c:pt idx="105">
                  <c:v>-0.21872860000075889</c:v>
                </c:pt>
                <c:pt idx="106">
                  <c:v>-0.22318059999452089</c:v>
                </c:pt>
                <c:pt idx="107">
                  <c:v>-0.22071619999769609</c:v>
                </c:pt>
                <c:pt idx="108">
                  <c:v>-0.21782919999532169</c:v>
                </c:pt>
                <c:pt idx="109">
                  <c:v>-0.22020999999585911</c:v>
                </c:pt>
                <c:pt idx="110">
                  <c:v>-0.22020999999585911</c:v>
                </c:pt>
                <c:pt idx="111">
                  <c:v>-0.220013399994059</c:v>
                </c:pt>
                <c:pt idx="112">
                  <c:v>-0.21950719999585999</c:v>
                </c:pt>
                <c:pt idx="113">
                  <c:v>-0.22092980000161333</c:v>
                </c:pt>
                <c:pt idx="114">
                  <c:v>-0.22011399999973946</c:v>
                </c:pt>
                <c:pt idx="115">
                  <c:v>-0.21764959999563871</c:v>
                </c:pt>
                <c:pt idx="116">
                  <c:v>-0.22003039999617613</c:v>
                </c:pt>
                <c:pt idx="117">
                  <c:v>-0.21824399999968591</c:v>
                </c:pt>
                <c:pt idx="118">
                  <c:v>-0.21888019999823882</c:v>
                </c:pt>
                <c:pt idx="119">
                  <c:v>-0.22014799999305978</c:v>
                </c:pt>
                <c:pt idx="120">
                  <c:v>-0.2189931999964756</c:v>
                </c:pt>
                <c:pt idx="121">
                  <c:v>-0.22026099999857252</c:v>
                </c:pt>
                <c:pt idx="122">
                  <c:v>-0.22217739999905461</c:v>
                </c:pt>
                <c:pt idx="123">
                  <c:v>-0.22049159999733092</c:v>
                </c:pt>
                <c:pt idx="124">
                  <c:v>-0.21752099999866914</c:v>
                </c:pt>
                <c:pt idx="125">
                  <c:v>-0.21740159999899333</c:v>
                </c:pt>
                <c:pt idx="126">
                  <c:v>-0.22153160000016214</c:v>
                </c:pt>
                <c:pt idx="127">
                  <c:v>-0.21753159999934724</c:v>
                </c:pt>
                <c:pt idx="128">
                  <c:v>-0.22092939999492955</c:v>
                </c:pt>
                <c:pt idx="129">
                  <c:v>-0.21949439999298193</c:v>
                </c:pt>
                <c:pt idx="130">
                  <c:v>-0.2171429999943939</c:v>
                </c:pt>
                <c:pt idx="131">
                  <c:v>-0.21800979999898118</c:v>
                </c:pt>
                <c:pt idx="132">
                  <c:v>-0.21512280000024475</c:v>
                </c:pt>
                <c:pt idx="133">
                  <c:v>-0.21822019999672193</c:v>
                </c:pt>
                <c:pt idx="134">
                  <c:v>-0.21757759999672999</c:v>
                </c:pt>
                <c:pt idx="135">
                  <c:v>-0.21684539999841945</c:v>
                </c:pt>
                <c:pt idx="136">
                  <c:v>-0.21291339999515912</c:v>
                </c:pt>
                <c:pt idx="137">
                  <c:v>-0.21395659999689087</c:v>
                </c:pt>
                <c:pt idx="138">
                  <c:v>-0.21246739999696729</c:v>
                </c:pt>
                <c:pt idx="139">
                  <c:v>-0.20263419999537291</c:v>
                </c:pt>
                <c:pt idx="140">
                  <c:v>-0.2029019999972661</c:v>
                </c:pt>
                <c:pt idx="141">
                  <c:v>-0.20168059999559773</c:v>
                </c:pt>
                <c:pt idx="142">
                  <c:v>-0.19892179999806103</c:v>
                </c:pt>
                <c:pt idx="143">
                  <c:v>-0.19918959999995423</c:v>
                </c:pt>
                <c:pt idx="144">
                  <c:v>-0.19910599999639089</c:v>
                </c:pt>
                <c:pt idx="145">
                  <c:v>-0.20048679999672459</c:v>
                </c:pt>
                <c:pt idx="146">
                  <c:v>-0.19975459999841405</c:v>
                </c:pt>
                <c:pt idx="147">
                  <c:v>-0.19747719999577384</c:v>
                </c:pt>
                <c:pt idx="148">
                  <c:v>-0.19612579999738955</c:v>
                </c:pt>
                <c:pt idx="149">
                  <c:v>-0.18934999999692081</c:v>
                </c:pt>
                <c:pt idx="150">
                  <c:v>-0.18464399999720627</c:v>
                </c:pt>
                <c:pt idx="151">
                  <c:v>-0.18145019999792567</c:v>
                </c:pt>
                <c:pt idx="152">
                  <c:v>-0.17853059999833931</c:v>
                </c:pt>
                <c:pt idx="153">
                  <c:v>-0.17807539999557775</c:v>
                </c:pt>
                <c:pt idx="154">
                  <c:v>-0.17546359999687411</c:v>
                </c:pt>
                <c:pt idx="155">
                  <c:v>-0.18026979999558534</c:v>
                </c:pt>
                <c:pt idx="156">
                  <c:v>-0.17791839999699732</c:v>
                </c:pt>
                <c:pt idx="157">
                  <c:v>-0.18390879999788012</c:v>
                </c:pt>
                <c:pt idx="158">
                  <c:v>-0.18558679999841843</c:v>
                </c:pt>
                <c:pt idx="159">
                  <c:v>-0.1865031999986968</c:v>
                </c:pt>
                <c:pt idx="160">
                  <c:v>-0.18634059999749297</c:v>
                </c:pt>
                <c:pt idx="161">
                  <c:v>-0.19322579999789014</c:v>
                </c:pt>
                <c:pt idx="162">
                  <c:v>-0.20053039999766042</c:v>
                </c:pt>
                <c:pt idx="163">
                  <c:v>-0.19523599999592989</c:v>
                </c:pt>
                <c:pt idx="164">
                  <c:v>-0.19650379999802681</c:v>
                </c:pt>
                <c:pt idx="165">
                  <c:v>-0.19453319999956875</c:v>
                </c:pt>
                <c:pt idx="166">
                  <c:v>-0.19506879999971716</c:v>
                </c:pt>
                <c:pt idx="167">
                  <c:v>-0.19471739999789861</c:v>
                </c:pt>
                <c:pt idx="168">
                  <c:v>-0.19598519999635755</c:v>
                </c:pt>
                <c:pt idx="169">
                  <c:v>-0.1960981999982323</c:v>
                </c:pt>
                <c:pt idx="170">
                  <c:v>-0.19501459999810322</c:v>
                </c:pt>
                <c:pt idx="171">
                  <c:v>-0.19743719999678433</c:v>
                </c:pt>
                <c:pt idx="172">
                  <c:v>-0.19800499999837484</c:v>
                </c:pt>
                <c:pt idx="173">
                  <c:v>-0.19554059999791207</c:v>
                </c:pt>
                <c:pt idx="174">
                  <c:v>-0.19731599999795435</c:v>
                </c:pt>
                <c:pt idx="175">
                  <c:v>-0.19785159999810276</c:v>
                </c:pt>
                <c:pt idx="176">
                  <c:v>-0.19588099999600672</c:v>
                </c:pt>
                <c:pt idx="177">
                  <c:v>-0.19614879999789991</c:v>
                </c:pt>
                <c:pt idx="178">
                  <c:v>-0.20350679999683052</c:v>
                </c:pt>
                <c:pt idx="179">
                  <c:v>-0.21044019999681041</c:v>
                </c:pt>
                <c:pt idx="180">
                  <c:v>-0.21018939999339636</c:v>
                </c:pt>
                <c:pt idx="181">
                  <c:v>-0.21105159999569878</c:v>
                </c:pt>
                <c:pt idx="182">
                  <c:v>-0.21281779999117134</c:v>
                </c:pt>
                <c:pt idx="183">
                  <c:v>-0.21200200000021141</c:v>
                </c:pt>
                <c:pt idx="184">
                  <c:v>-0.2122698000021046</c:v>
                </c:pt>
                <c:pt idx="185">
                  <c:v>-0.210834799996519</c:v>
                </c:pt>
                <c:pt idx="186">
                  <c:v>-0.21258399999351241</c:v>
                </c:pt>
                <c:pt idx="187">
                  <c:v>-0.21079760000429815</c:v>
                </c:pt>
                <c:pt idx="188">
                  <c:v>-0.21160099999542581</c:v>
                </c:pt>
                <c:pt idx="189">
                  <c:v>-0.21314579999307171</c:v>
                </c:pt>
                <c:pt idx="190">
                  <c:v>-0.20739119999780087</c:v>
                </c:pt>
                <c:pt idx="191">
                  <c:v>-0.20603879999544006</c:v>
                </c:pt>
                <c:pt idx="192">
                  <c:v>-0.20335299999715062</c:v>
                </c:pt>
                <c:pt idx="193">
                  <c:v>-0.20418579999386566</c:v>
                </c:pt>
                <c:pt idx="194">
                  <c:v>-0.20074759999261005</c:v>
                </c:pt>
                <c:pt idx="195">
                  <c:v>-0.19114219999028137</c:v>
                </c:pt>
                <c:pt idx="196">
                  <c:v>-0.19338979999884032</c:v>
                </c:pt>
                <c:pt idx="197">
                  <c:v>-0.18970859999535605</c:v>
                </c:pt>
                <c:pt idx="198">
                  <c:v>-0.18211239999800455</c:v>
                </c:pt>
                <c:pt idx="199">
                  <c:v>-0.18002879999403376</c:v>
                </c:pt>
                <c:pt idx="200">
                  <c:v>-0.18440959999861661</c:v>
                </c:pt>
                <c:pt idx="201">
                  <c:v>-0.18809379999584053</c:v>
                </c:pt>
                <c:pt idx="202">
                  <c:v>-0.18444359999557491</c:v>
                </c:pt>
                <c:pt idx="203">
                  <c:v>-0.18060479999985546</c:v>
                </c:pt>
                <c:pt idx="204">
                  <c:v>-0.17920199999207398</c:v>
                </c:pt>
                <c:pt idx="205">
                  <c:v>-0.18011839999962831</c:v>
                </c:pt>
                <c:pt idx="206">
                  <c:v>-0.17461679999541957</c:v>
                </c:pt>
                <c:pt idx="207">
                  <c:v>-0.17652079999970738</c:v>
                </c:pt>
                <c:pt idx="208">
                  <c:v>-0.17936439999175491</c:v>
                </c:pt>
                <c:pt idx="209">
                  <c:v>-0.17886439999711001</c:v>
                </c:pt>
                <c:pt idx="210">
                  <c:v>-0.18063219999748981</c:v>
                </c:pt>
                <c:pt idx="211">
                  <c:v>-0.18013219999556895</c:v>
                </c:pt>
                <c:pt idx="212">
                  <c:v>-0.1777485999991768</c:v>
                </c:pt>
                <c:pt idx="213">
                  <c:v>-0.17604859999846667</c:v>
                </c:pt>
                <c:pt idx="214">
                  <c:v>-0.18031639999389881</c:v>
                </c:pt>
                <c:pt idx="215">
                  <c:v>-0.17771639999409672</c:v>
                </c:pt>
                <c:pt idx="216">
                  <c:v>-0.17768419999629259</c:v>
                </c:pt>
                <c:pt idx="217">
                  <c:v>-0.1776294000010239</c:v>
                </c:pt>
                <c:pt idx="218">
                  <c:v>-0.17642940000223462</c:v>
                </c:pt>
                <c:pt idx="219">
                  <c:v>-0.17467799999576528</c:v>
                </c:pt>
                <c:pt idx="220">
                  <c:v>-0.17407799999637064</c:v>
                </c:pt>
                <c:pt idx="221">
                  <c:v>-0.18114919999788981</c:v>
                </c:pt>
                <c:pt idx="222">
                  <c:v>-0.17250219999550609</c:v>
                </c:pt>
                <c:pt idx="223">
                  <c:v>-0.16249699999025324</c:v>
                </c:pt>
                <c:pt idx="224">
                  <c:v>-0.16249699999025324</c:v>
                </c:pt>
                <c:pt idx="225">
                  <c:v>-0.16139699999621371</c:v>
                </c:pt>
                <c:pt idx="226">
                  <c:v>-0.16462699999829056</c:v>
                </c:pt>
                <c:pt idx="227">
                  <c:v>-0.16062699999747565</c:v>
                </c:pt>
                <c:pt idx="228">
                  <c:v>-0.16300779999437509</c:v>
                </c:pt>
                <c:pt idx="229">
                  <c:v>-0.16284059999452438</c:v>
                </c:pt>
                <c:pt idx="230">
                  <c:v>-0.16184059999795863</c:v>
                </c:pt>
                <c:pt idx="231">
                  <c:v>-0.16058979999797884</c:v>
                </c:pt>
                <c:pt idx="232">
                  <c:v>-0.16058979999797884</c:v>
                </c:pt>
                <c:pt idx="233">
                  <c:v>-0.15858979999757139</c:v>
                </c:pt>
                <c:pt idx="234">
                  <c:v>-0.16054019999137381</c:v>
                </c:pt>
                <c:pt idx="235">
                  <c:v>-0.1565401999905589</c:v>
                </c:pt>
                <c:pt idx="236">
                  <c:v>-0.15783739999460522</c:v>
                </c:pt>
                <c:pt idx="237">
                  <c:v>-0.15383740000106627</c:v>
                </c:pt>
                <c:pt idx="238">
                  <c:v>-0.15164840000215918</c:v>
                </c:pt>
                <c:pt idx="239">
                  <c:v>-0.15541619999567047</c:v>
                </c:pt>
                <c:pt idx="240">
                  <c:v>-0.15441619999182876</c:v>
                </c:pt>
                <c:pt idx="241">
                  <c:v>-0.15341619999526301</c:v>
                </c:pt>
                <c:pt idx="242">
                  <c:v>-0.15039439999236492</c:v>
                </c:pt>
                <c:pt idx="243">
                  <c:v>-0.15247639999870444</c:v>
                </c:pt>
                <c:pt idx="245">
                  <c:v>-0.14345619999949122</c:v>
                </c:pt>
                <c:pt idx="246">
                  <c:v>-0.14580440000281669</c:v>
                </c:pt>
                <c:pt idx="251">
                  <c:v>-0.14284760000009555</c:v>
                </c:pt>
                <c:pt idx="253">
                  <c:v>-0.1309188000013819</c:v>
                </c:pt>
                <c:pt idx="255">
                  <c:v>-0.14503179999883287</c:v>
                </c:pt>
                <c:pt idx="259">
                  <c:v>-0.14434600000095088</c:v>
                </c:pt>
                <c:pt idx="262">
                  <c:v>-0.14739239999471465</c:v>
                </c:pt>
                <c:pt idx="270">
                  <c:v>-0.13589079999655951</c:v>
                </c:pt>
                <c:pt idx="274">
                  <c:v>-0.13514620000205468</c:v>
                </c:pt>
                <c:pt idx="281">
                  <c:v>-0.13295419999485603</c:v>
                </c:pt>
                <c:pt idx="283">
                  <c:v>-0.12225600000238046</c:v>
                </c:pt>
                <c:pt idx="285">
                  <c:v>-0.14236900000105379</c:v>
                </c:pt>
                <c:pt idx="289">
                  <c:v>-0.13430240000161575</c:v>
                </c:pt>
                <c:pt idx="295">
                  <c:v>-0.14388440000038827</c:v>
                </c:pt>
                <c:pt idx="296">
                  <c:v>-0.13788439999916591</c:v>
                </c:pt>
                <c:pt idx="297">
                  <c:v>-0.13788439999916591</c:v>
                </c:pt>
                <c:pt idx="298">
                  <c:v>-0.13488440000219271</c:v>
                </c:pt>
                <c:pt idx="307">
                  <c:v>-0.12541680000140332</c:v>
                </c:pt>
                <c:pt idx="312">
                  <c:v>-0.12489819999609608</c:v>
                </c:pt>
                <c:pt idx="314">
                  <c:v>-0.12902819999726489</c:v>
                </c:pt>
                <c:pt idx="323">
                  <c:v>-0.13072319999628235</c:v>
                </c:pt>
                <c:pt idx="330">
                  <c:v>-0.12486699999863049</c:v>
                </c:pt>
                <c:pt idx="331">
                  <c:v>-0.12386700000206474</c:v>
                </c:pt>
                <c:pt idx="332">
                  <c:v>-0.12286699999822304</c:v>
                </c:pt>
                <c:pt idx="335">
                  <c:v>-0.11746599999605678</c:v>
                </c:pt>
                <c:pt idx="336">
                  <c:v>-0.11656659999425756</c:v>
                </c:pt>
                <c:pt idx="337">
                  <c:v>-0.11456660000112606</c:v>
                </c:pt>
                <c:pt idx="338">
                  <c:v>-0.116667200003576</c:v>
                </c:pt>
                <c:pt idx="339">
                  <c:v>-0.11571359999652486</c:v>
                </c:pt>
                <c:pt idx="340">
                  <c:v>-0.11998139999195701</c:v>
                </c:pt>
                <c:pt idx="341">
                  <c:v>-0.11858039999788161</c:v>
                </c:pt>
                <c:pt idx="342">
                  <c:v>-0.11452619999181479</c:v>
                </c:pt>
                <c:pt idx="346">
                  <c:v>-0.11019179999857442</c:v>
                </c:pt>
                <c:pt idx="347">
                  <c:v>-0.11737599999469239</c:v>
                </c:pt>
                <c:pt idx="348">
                  <c:v>-0.11637599999812664</c:v>
                </c:pt>
                <c:pt idx="349">
                  <c:v>-0.1153760000015609</c:v>
                </c:pt>
                <c:pt idx="350">
                  <c:v>-0.10937600000033854</c:v>
                </c:pt>
                <c:pt idx="351">
                  <c:v>-0.10637599999608938</c:v>
                </c:pt>
                <c:pt idx="352">
                  <c:v>-0.11550599999463884</c:v>
                </c:pt>
                <c:pt idx="353">
                  <c:v>-0.11607099999673665</c:v>
                </c:pt>
                <c:pt idx="354">
                  <c:v>-0.11471960000199033</c:v>
                </c:pt>
                <c:pt idx="358">
                  <c:v>-9.5963999992818572E-2</c:v>
                </c:pt>
                <c:pt idx="359">
                  <c:v>-0.10449959999823477</c:v>
                </c:pt>
                <c:pt idx="360">
                  <c:v>-0.10088040000118781</c:v>
                </c:pt>
                <c:pt idx="361">
                  <c:v>-0.1055290000003879</c:v>
                </c:pt>
                <c:pt idx="362">
                  <c:v>-0.10506460000033258</c:v>
                </c:pt>
                <c:pt idx="363">
                  <c:v>-0.10247939999680966</c:v>
                </c:pt>
                <c:pt idx="365">
                  <c:v>-0.10839579999446869</c:v>
                </c:pt>
                <c:pt idx="366">
                  <c:v>-0.10196079999877838</c:v>
                </c:pt>
                <c:pt idx="367">
                  <c:v>-9.7274999992805533E-2</c:v>
                </c:pt>
                <c:pt idx="368">
                  <c:v>-9.7208400002273265E-2</c:v>
                </c:pt>
                <c:pt idx="369">
                  <c:v>-9.7576799998932984E-2</c:v>
                </c:pt>
                <c:pt idx="370">
                  <c:v>-9.6606199993402697E-2</c:v>
                </c:pt>
                <c:pt idx="371">
                  <c:v>-0.10287399999651825</c:v>
                </c:pt>
                <c:pt idx="372">
                  <c:v>-9.6409599995240569E-2</c:v>
                </c:pt>
                <c:pt idx="374">
                  <c:v>-9.42051999954856E-2</c:v>
                </c:pt>
                <c:pt idx="375">
                  <c:v>-9.3489999999292195E-2</c:v>
                </c:pt>
                <c:pt idx="376">
                  <c:v>-9.3406399995728862E-2</c:v>
                </c:pt>
                <c:pt idx="377">
                  <c:v>-8.9816599996993318E-2</c:v>
                </c:pt>
                <c:pt idx="378">
                  <c:v>-9.1239200002746657E-2</c:v>
                </c:pt>
                <c:pt idx="379">
                  <c:v>-9.3155599999590777E-2</c:v>
                </c:pt>
                <c:pt idx="380">
                  <c:v>-8.3000799997535069E-2</c:v>
                </c:pt>
                <c:pt idx="381">
                  <c:v>-9.964939999190392E-2</c:v>
                </c:pt>
                <c:pt idx="382">
                  <c:v>-8.8649399993300904E-2</c:v>
                </c:pt>
                <c:pt idx="383">
                  <c:v>-9.3720599994412623E-2</c:v>
                </c:pt>
                <c:pt idx="384">
                  <c:v>-9.3172599998069927E-2</c:v>
                </c:pt>
                <c:pt idx="385">
                  <c:v>-9.2172599994228221E-2</c:v>
                </c:pt>
                <c:pt idx="386">
                  <c:v>-9.2934200001764111E-2</c:v>
                </c:pt>
                <c:pt idx="387">
                  <c:v>-9.0737599995918572E-2</c:v>
                </c:pt>
                <c:pt idx="388">
                  <c:v>-9.2582799996307585E-2</c:v>
                </c:pt>
                <c:pt idx="389">
                  <c:v>-9.1850599994359072E-2</c:v>
                </c:pt>
                <c:pt idx="390">
                  <c:v>-9.2189599999983329E-2</c:v>
                </c:pt>
                <c:pt idx="391">
                  <c:v>-9.1189599996141624E-2</c:v>
                </c:pt>
                <c:pt idx="393">
                  <c:v>-8.9570399999502115E-2</c:v>
                </c:pt>
                <c:pt idx="396">
                  <c:v>-9.2867599996679928E-2</c:v>
                </c:pt>
                <c:pt idx="397">
                  <c:v>-0.10418179999396671</c:v>
                </c:pt>
                <c:pt idx="398">
                  <c:v>-9.1704999998910353E-2</c:v>
                </c:pt>
                <c:pt idx="399">
                  <c:v>-9.3127599997387733E-2</c:v>
                </c:pt>
                <c:pt idx="400">
                  <c:v>-9.3115199990279507E-2</c:v>
                </c:pt>
                <c:pt idx="401">
                  <c:v>-8.8709599993308075E-2</c:v>
                </c:pt>
                <c:pt idx="402">
                  <c:v>-8.4977400001662318E-2</c:v>
                </c:pt>
                <c:pt idx="403">
                  <c:v>-9.5684199994138908E-2</c:v>
                </c:pt>
                <c:pt idx="404">
                  <c:v>-8.8584199998877011E-2</c:v>
                </c:pt>
                <c:pt idx="405">
                  <c:v>-8.7584199995035306E-2</c:v>
                </c:pt>
                <c:pt idx="406">
                  <c:v>-8.8345799995295238E-2</c:v>
                </c:pt>
                <c:pt idx="407">
                  <c:v>-8.8881399991805665E-2</c:v>
                </c:pt>
                <c:pt idx="408">
                  <c:v>-8.9726599995628931E-2</c:v>
                </c:pt>
                <c:pt idx="409">
                  <c:v>-8.8726599999063183E-2</c:v>
                </c:pt>
                <c:pt idx="410">
                  <c:v>-8.4726599998248275E-2</c:v>
                </c:pt>
                <c:pt idx="411">
                  <c:v>-8.5262199994758703E-2</c:v>
                </c:pt>
                <c:pt idx="412">
                  <c:v>-8.8559399999212474E-2</c:v>
                </c:pt>
                <c:pt idx="413">
                  <c:v>-9.0981999994255602E-2</c:v>
                </c:pt>
                <c:pt idx="414">
                  <c:v>-8.6982000000716653E-2</c:v>
                </c:pt>
                <c:pt idx="415">
                  <c:v>-8.4475799994834233E-2</c:v>
                </c:pt>
                <c:pt idx="416">
                  <c:v>-8.6898399997153319E-2</c:v>
                </c:pt>
                <c:pt idx="418">
                  <c:v>-8.3743600000161678E-2</c:v>
                </c:pt>
                <c:pt idx="419">
                  <c:v>-8.4166199994797353E-2</c:v>
                </c:pt>
                <c:pt idx="420">
                  <c:v>-8.6392199991678353E-2</c:v>
                </c:pt>
                <c:pt idx="421">
                  <c:v>-8.6379799999122042E-2</c:v>
                </c:pt>
                <c:pt idx="422">
                  <c:v>-8.5492799997155089E-2</c:v>
                </c:pt>
                <c:pt idx="423">
                  <c:v>-8.4944800000812393E-2</c:v>
                </c:pt>
                <c:pt idx="424">
                  <c:v>-8.2443199993576854E-2</c:v>
                </c:pt>
                <c:pt idx="425">
                  <c:v>-8.5769799996342044E-2</c:v>
                </c:pt>
                <c:pt idx="426">
                  <c:v>-8.1037600000854582E-2</c:v>
                </c:pt>
                <c:pt idx="427">
                  <c:v>-7.8042200002528261E-2</c:v>
                </c:pt>
                <c:pt idx="429">
                  <c:v>-8.1088599996292032E-2</c:v>
                </c:pt>
                <c:pt idx="430">
                  <c:v>-7.70219999976689E-2</c:v>
                </c:pt>
                <c:pt idx="431">
                  <c:v>0</c:v>
                </c:pt>
                <c:pt idx="433">
                  <c:v>-7.2014199999102857E-2</c:v>
                </c:pt>
                <c:pt idx="434">
                  <c:v>-7.0382599995355122E-2</c:v>
                </c:pt>
                <c:pt idx="435">
                  <c:v>-7.5031200001831166E-2</c:v>
                </c:pt>
                <c:pt idx="436">
                  <c:v>-7.4031199997989461E-2</c:v>
                </c:pt>
                <c:pt idx="438">
                  <c:v>-7.1161200001370162E-2</c:v>
                </c:pt>
                <c:pt idx="439">
                  <c:v>-7.0261799992294982E-2</c:v>
                </c:pt>
                <c:pt idx="440">
                  <c:v>-6.6563599997607525E-2</c:v>
                </c:pt>
                <c:pt idx="441">
                  <c:v>-6.4325200000894256E-2</c:v>
                </c:pt>
                <c:pt idx="442">
                  <c:v>-7.5890199994319119E-2</c:v>
                </c:pt>
                <c:pt idx="443">
                  <c:v>-6.4890199995716102E-2</c:v>
                </c:pt>
                <c:pt idx="444">
                  <c:v>-6.5074400001321919E-2</c:v>
                </c:pt>
                <c:pt idx="445">
                  <c:v>-6.4496999999391846E-2</c:v>
                </c:pt>
                <c:pt idx="446">
                  <c:v>-6.3342200002807658E-2</c:v>
                </c:pt>
                <c:pt idx="447">
                  <c:v>-6.6329799999948591E-2</c:v>
                </c:pt>
                <c:pt idx="448">
                  <c:v>-6.3978399994084612E-2</c:v>
                </c:pt>
                <c:pt idx="449">
                  <c:v>-6.4823599997907877E-2</c:v>
                </c:pt>
                <c:pt idx="450">
                  <c:v>-6.224619999557035E-2</c:v>
                </c:pt>
                <c:pt idx="451">
                  <c:v>-6.1656399993808009E-2</c:v>
                </c:pt>
                <c:pt idx="452">
                  <c:v>-5.9857599997485522E-2</c:v>
                </c:pt>
                <c:pt idx="453">
                  <c:v>-5.8857600000919774E-2</c:v>
                </c:pt>
                <c:pt idx="454">
                  <c:v>-5.5857600003946573E-2</c:v>
                </c:pt>
                <c:pt idx="455">
                  <c:v>-5.6309599996893667E-2</c:v>
                </c:pt>
                <c:pt idx="456">
                  <c:v>-5.5284800000663381E-2</c:v>
                </c:pt>
                <c:pt idx="457">
                  <c:v>-6.3469000000623055E-2</c:v>
                </c:pt>
                <c:pt idx="458">
                  <c:v>-5.5117600000812672E-2</c:v>
                </c:pt>
                <c:pt idx="459">
                  <c:v>-5.6188799993833527E-2</c:v>
                </c:pt>
                <c:pt idx="460">
                  <c:v>-5.2950399993278552E-2</c:v>
                </c:pt>
                <c:pt idx="461">
                  <c:v>-5.3373000002466142E-2</c:v>
                </c:pt>
                <c:pt idx="462">
                  <c:v>-5.3050999995321035E-2</c:v>
                </c:pt>
                <c:pt idx="463">
                  <c:v>-5.1967399995191954E-2</c:v>
                </c:pt>
                <c:pt idx="464">
                  <c:v>-5.8883799996692687E-2</c:v>
                </c:pt>
                <c:pt idx="465">
                  <c:v>-5.8716599996841978E-2</c:v>
                </c:pt>
                <c:pt idx="466">
                  <c:v>-5.1716599991777912E-2</c:v>
                </c:pt>
                <c:pt idx="467">
                  <c:v>-5.0716599995212164E-2</c:v>
                </c:pt>
                <c:pt idx="468">
                  <c:v>-4.5716599997831509E-2</c:v>
                </c:pt>
                <c:pt idx="469">
                  <c:v>-5.0549399995361455E-2</c:v>
                </c:pt>
                <c:pt idx="470">
                  <c:v>-4.8834200002602302E-2</c:v>
                </c:pt>
                <c:pt idx="471">
                  <c:v>-4.9934799993934575E-2</c:v>
                </c:pt>
                <c:pt idx="472">
                  <c:v>-4.66963999933796E-2</c:v>
                </c:pt>
                <c:pt idx="473">
                  <c:v>-5.6981200003065169E-2</c:v>
                </c:pt>
                <c:pt idx="474">
                  <c:v>-5.1981199998408556E-2</c:v>
                </c:pt>
                <c:pt idx="475">
                  <c:v>-4.6981200001027901E-2</c:v>
                </c:pt>
                <c:pt idx="476">
                  <c:v>-4.5010599998931866E-2</c:v>
                </c:pt>
                <c:pt idx="477">
                  <c:v>-4.7546200003125705E-2</c:v>
                </c:pt>
                <c:pt idx="478">
                  <c:v>-4.6927000003051944E-2</c:v>
                </c:pt>
                <c:pt idx="479">
                  <c:v>-5.0349599994660821E-2</c:v>
                </c:pt>
                <c:pt idx="480">
                  <c:v>-4.5676199995796196E-2</c:v>
                </c:pt>
                <c:pt idx="481">
                  <c:v>-4.1776799997023772E-2</c:v>
                </c:pt>
                <c:pt idx="482">
                  <c:v>-4.5693200001551304E-2</c:v>
                </c:pt>
                <c:pt idx="483">
                  <c:v>-4.6073999998043291E-2</c:v>
                </c:pt>
                <c:pt idx="484">
                  <c:v>-4.2412999995576683E-2</c:v>
                </c:pt>
                <c:pt idx="485">
                  <c:v>-4.3643600001814775E-2</c:v>
                </c:pt>
                <c:pt idx="486">
                  <c:v>-4.375659999641357E-2</c:v>
                </c:pt>
                <c:pt idx="487">
                  <c:v>-4.2024399997899309E-2</c:v>
                </c:pt>
                <c:pt idx="488">
                  <c:v>-4.0024399997491855E-2</c:v>
                </c:pt>
                <c:pt idx="489">
                  <c:v>-3.50244000001112E-2</c:v>
                </c:pt>
                <c:pt idx="490">
                  <c:v>-3.8827799995488022E-2</c:v>
                </c:pt>
                <c:pt idx="491">
                  <c:v>-4.1095599997788668E-2</c:v>
                </c:pt>
                <c:pt idx="492">
                  <c:v>-3.9363399991998449E-2</c:v>
                </c:pt>
                <c:pt idx="493">
                  <c:v>-4.0237999994133133E-2</c:v>
                </c:pt>
                <c:pt idx="494">
                  <c:v>-4.0660599996044766E-2</c:v>
                </c:pt>
                <c:pt idx="495">
                  <c:v>-3.9928399994096253E-2</c:v>
                </c:pt>
                <c:pt idx="496">
                  <c:v>-3.8041399995563552E-2</c:v>
                </c:pt>
                <c:pt idx="497">
                  <c:v>-4.0422199992462993E-2</c:v>
                </c:pt>
                <c:pt idx="498">
                  <c:v>-4.4070799995097332E-2</c:v>
                </c:pt>
                <c:pt idx="499">
                  <c:v>-4.0070799994282424E-2</c:v>
                </c:pt>
                <c:pt idx="500">
                  <c:v>-4.1987199998402502E-2</c:v>
                </c:pt>
                <c:pt idx="501">
                  <c:v>-4.0254999992612284E-2</c:v>
                </c:pt>
                <c:pt idx="502">
                  <c:v>-3.7903600001300219E-2</c:v>
                </c:pt>
                <c:pt idx="503">
                  <c:v>0</c:v>
                </c:pt>
                <c:pt idx="504">
                  <c:v>-3.6217799999576528E-2</c:v>
                </c:pt>
                <c:pt idx="505">
                  <c:v>-3.302119999716524E-2</c:v>
                </c:pt>
                <c:pt idx="506">
                  <c:v>-3.8121799996588379E-2</c:v>
                </c:pt>
                <c:pt idx="507">
                  <c:v>-3.9799799997126684E-2</c:v>
                </c:pt>
                <c:pt idx="508">
                  <c:v>-3.5335399996256456E-2</c:v>
                </c:pt>
                <c:pt idx="509">
                  <c:v>-3.7251800000376534E-2</c:v>
                </c:pt>
                <c:pt idx="510">
                  <c:v>-3.7364799994975328E-2</c:v>
                </c:pt>
                <c:pt idx="511">
                  <c:v>-3.5787399996479508E-2</c:v>
                </c:pt>
                <c:pt idx="512">
                  <c:v>-4.0281199995661154E-2</c:v>
                </c:pt>
                <c:pt idx="513">
                  <c:v>-4.0816799999447539E-2</c:v>
                </c:pt>
                <c:pt idx="514">
                  <c:v>-3.6113999994995538E-2</c:v>
                </c:pt>
                <c:pt idx="515">
                  <c:v>-3.8214599990169518E-2</c:v>
                </c:pt>
                <c:pt idx="516">
                  <c:v>-3.5047399993345607E-2</c:v>
                </c:pt>
                <c:pt idx="517">
                  <c:v>-3.4047399996779859E-2</c:v>
                </c:pt>
                <c:pt idx="518">
                  <c:v>-2.6612399997247849E-2</c:v>
                </c:pt>
                <c:pt idx="519">
                  <c:v>-3.0713000000105239E-2</c:v>
                </c:pt>
                <c:pt idx="520">
                  <c:v>-2.929500000027474E-2</c:v>
                </c:pt>
                <c:pt idx="521">
                  <c:v>-3.2746999990195036E-2</c:v>
                </c:pt>
                <c:pt idx="522">
                  <c:v>-2.8157199994893745E-2</c:v>
                </c:pt>
                <c:pt idx="523">
                  <c:v>-3.5425000001851004E-2</c:v>
                </c:pt>
                <c:pt idx="524">
                  <c:v>-2.9425000000628643E-2</c:v>
                </c:pt>
                <c:pt idx="525">
                  <c:v>-3.011539999715751E-2</c:v>
                </c:pt>
                <c:pt idx="526">
                  <c:v>-3.5496199998306111E-2</c:v>
                </c:pt>
                <c:pt idx="527">
                  <c:v>-2.7375400000892114E-2</c:v>
                </c:pt>
                <c:pt idx="528">
                  <c:v>-3.075620000163326E-2</c:v>
                </c:pt>
                <c:pt idx="529">
                  <c:v>-2.3773200002324302E-2</c:v>
                </c:pt>
                <c:pt idx="530">
                  <c:v>-2.7338200001395307E-2</c:v>
                </c:pt>
                <c:pt idx="531">
                  <c:v>-2.3974399999133311E-2</c:v>
                </c:pt>
                <c:pt idx="532">
                  <c:v>-2.4242199993750546E-2</c:v>
                </c:pt>
                <c:pt idx="533">
                  <c:v>-2.3242199997184798E-2</c:v>
                </c:pt>
                <c:pt idx="534">
                  <c:v>-2.3271599995496217E-2</c:v>
                </c:pt>
                <c:pt idx="535">
                  <c:v>-2.0539400000416208E-2</c:v>
                </c:pt>
                <c:pt idx="536">
                  <c:v>-2.2384599993529264E-2</c:v>
                </c:pt>
                <c:pt idx="537">
                  <c:v>-2.0104399998672307E-2</c:v>
                </c:pt>
                <c:pt idx="538">
                  <c:v>-2.4372199994104449E-2</c:v>
                </c:pt>
                <c:pt idx="539">
                  <c:v>-2.2740599997632671E-2</c:v>
                </c:pt>
                <c:pt idx="540">
                  <c:v>-2.0585799997206777E-2</c:v>
                </c:pt>
                <c:pt idx="541">
                  <c:v>-2.1192599997448269E-2</c:v>
                </c:pt>
                <c:pt idx="542">
                  <c:v>-2.1305599999323022E-2</c:v>
                </c:pt>
                <c:pt idx="543">
                  <c:v>-1.9954199997300748E-2</c:v>
                </c:pt>
                <c:pt idx="544">
                  <c:v>-1.9870600001013372E-2</c:v>
                </c:pt>
                <c:pt idx="545">
                  <c:v>-2.0673999999416992E-2</c:v>
                </c:pt>
                <c:pt idx="546">
                  <c:v>-2.0054799999343231E-2</c:v>
                </c:pt>
                <c:pt idx="547">
                  <c:v>-2.0816399999603163E-2</c:v>
                </c:pt>
                <c:pt idx="548">
                  <c:v>-2.008419999765465E-2</c:v>
                </c:pt>
                <c:pt idx="549">
                  <c:v>-2.1916999998211395E-2</c:v>
                </c:pt>
                <c:pt idx="550">
                  <c:v>-2.245260000199778E-2</c:v>
                </c:pt>
                <c:pt idx="551">
                  <c:v>-2.1368999994592741E-2</c:v>
                </c:pt>
                <c:pt idx="552">
                  <c:v>-2.2130600002128631E-2</c:v>
                </c:pt>
                <c:pt idx="553">
                  <c:v>-1.9130599997879472E-2</c:v>
                </c:pt>
                <c:pt idx="554">
                  <c:v>-2.039840000361437E-2</c:v>
                </c:pt>
                <c:pt idx="555">
                  <c:v>-2.3879799999122042E-2</c:v>
                </c:pt>
                <c:pt idx="556">
                  <c:v>-1.7712599998048972E-2</c:v>
                </c:pt>
                <c:pt idx="557">
                  <c:v>-1.7587199996341951E-2</c:v>
                </c:pt>
                <c:pt idx="558">
                  <c:v>-1.9432399996730965E-2</c:v>
                </c:pt>
                <c:pt idx="559">
                  <c:v>-1.8616599998495076E-2</c:v>
                </c:pt>
                <c:pt idx="560">
                  <c:v>-1.1378199997125193E-2</c:v>
                </c:pt>
                <c:pt idx="561">
                  <c:v>-9.3781999967177399E-3</c:v>
                </c:pt>
                <c:pt idx="562">
                  <c:v>-1.9395199997234158E-2</c:v>
                </c:pt>
                <c:pt idx="563">
                  <c:v>-1.6466399996716063E-2</c:v>
                </c:pt>
                <c:pt idx="564">
                  <c:v>-2.3227999998198356E-2</c:v>
                </c:pt>
                <c:pt idx="565">
                  <c:v>-2.2228000001632608E-2</c:v>
                </c:pt>
                <c:pt idx="566">
                  <c:v>-1.8228000000817701E-2</c:v>
                </c:pt>
                <c:pt idx="567">
                  <c:v>-1.970939999591792E-2</c:v>
                </c:pt>
                <c:pt idx="568">
                  <c:v>-1.970939999591792E-2</c:v>
                </c:pt>
                <c:pt idx="569">
                  <c:v>-1.8512799993914086E-2</c:v>
                </c:pt>
                <c:pt idx="570">
                  <c:v>-2.062580000347225E-2</c:v>
                </c:pt>
                <c:pt idx="571">
                  <c:v>-1.0023599992564414E-2</c:v>
                </c:pt>
                <c:pt idx="572">
                  <c:v>-1.7856399994343519E-2</c:v>
                </c:pt>
                <c:pt idx="573">
                  <c:v>-1.8647400000190828E-2</c:v>
                </c:pt>
                <c:pt idx="574">
                  <c:v>-1.7170599996461533E-2</c:v>
                </c:pt>
                <c:pt idx="575">
                  <c:v>-1.580679999460699E-2</c:v>
                </c:pt>
                <c:pt idx="576">
                  <c:v>-1.3806799994199537E-2</c:v>
                </c:pt>
                <c:pt idx="577">
                  <c:v>-1.4120999992883299E-2</c:v>
                </c:pt>
                <c:pt idx="578">
                  <c:v>-1.3120999996317551E-2</c:v>
                </c:pt>
                <c:pt idx="579">
                  <c:v>-8.3887999935541302E-3</c:v>
                </c:pt>
                <c:pt idx="580">
                  <c:v>-2.0769599999766797E-2</c:v>
                </c:pt>
                <c:pt idx="581">
                  <c:v>-1.8732399999862537E-2</c:v>
                </c:pt>
                <c:pt idx="582">
                  <c:v>-1.8088399992848281E-2</c:v>
                </c:pt>
                <c:pt idx="583">
                  <c:v>-1.8201399994723033E-2</c:v>
                </c:pt>
                <c:pt idx="584">
                  <c:v>-1.6766400003689341E-2</c:v>
                </c:pt>
                <c:pt idx="585">
                  <c:v>-1.7414999994798563E-2</c:v>
                </c:pt>
                <c:pt idx="586">
                  <c:v>-2.0938199995725881E-2</c:v>
                </c:pt>
                <c:pt idx="587">
                  <c:v>-2.1431999994092621E-2</c:v>
                </c:pt>
                <c:pt idx="588">
                  <c:v>-1.3699800001631957E-2</c:v>
                </c:pt>
                <c:pt idx="589">
                  <c:v>-1.9348399997397792E-2</c:v>
                </c:pt>
                <c:pt idx="590">
                  <c:v>-2.1151799999643117E-2</c:v>
                </c:pt>
                <c:pt idx="591">
                  <c:v>-2.2846799998660572E-2</c:v>
                </c:pt>
                <c:pt idx="592">
                  <c:v>-1.7947399996046443E-2</c:v>
                </c:pt>
                <c:pt idx="593">
                  <c:v>-1.9625399996584747E-2</c:v>
                </c:pt>
                <c:pt idx="594">
                  <c:v>-1.8077399996400345E-2</c:v>
                </c:pt>
                <c:pt idx="595">
                  <c:v>-2.182659999380121E-2</c:v>
                </c:pt>
                <c:pt idx="596">
                  <c:v>-2.0249200002581347E-2</c:v>
                </c:pt>
                <c:pt idx="597">
                  <c:v>-1.5249199997924734E-2</c:v>
                </c:pt>
                <c:pt idx="598">
                  <c:v>-1.9897799997124821E-2</c:v>
                </c:pt>
                <c:pt idx="599">
                  <c:v>-2.0057199995790143E-2</c:v>
                </c:pt>
                <c:pt idx="600">
                  <c:v>-1.7776999993657228E-2</c:v>
                </c:pt>
                <c:pt idx="601">
                  <c:v>-1.8187199995736592E-2</c:v>
                </c:pt>
                <c:pt idx="602">
                  <c:v>-1.7162399999506306E-2</c:v>
                </c:pt>
                <c:pt idx="603">
                  <c:v>-1.9953399998485111E-2</c:v>
                </c:pt>
                <c:pt idx="604">
                  <c:v>-2.0024599994940218E-2</c:v>
                </c:pt>
                <c:pt idx="605">
                  <c:v>-1.9786199998634402E-2</c:v>
                </c:pt>
                <c:pt idx="606">
                  <c:v>-1.67862000016612E-2</c:v>
                </c:pt>
                <c:pt idx="607">
                  <c:v>-1.7702599994663615E-2</c:v>
                </c:pt>
                <c:pt idx="608">
                  <c:v>-1.9200999995518941E-2</c:v>
                </c:pt>
                <c:pt idx="609">
                  <c:v>-1.8318599999474827E-2</c:v>
                </c:pt>
                <c:pt idx="610">
                  <c:v>-1.8854199995985255E-2</c:v>
                </c:pt>
                <c:pt idx="611">
                  <c:v>-1.6984199995931704E-2</c:v>
                </c:pt>
                <c:pt idx="612">
                  <c:v>-1.7846399998234119E-2</c:v>
                </c:pt>
                <c:pt idx="613">
                  <c:v>-1.8679199994949158E-2</c:v>
                </c:pt>
                <c:pt idx="614">
                  <c:v>-1.7223999995621853E-2</c:v>
                </c:pt>
                <c:pt idx="615">
                  <c:v>-1.9693000002007466E-2</c:v>
                </c:pt>
                <c:pt idx="616">
                  <c:v>-1.4722399995662272E-2</c:v>
                </c:pt>
                <c:pt idx="617">
                  <c:v>-1.541279999219114E-2</c:v>
                </c:pt>
                <c:pt idx="618">
                  <c:v>-1.7894199998409022E-2</c:v>
                </c:pt>
                <c:pt idx="619">
                  <c:v>-1.9107799991616048E-2</c:v>
                </c:pt>
                <c:pt idx="620">
                  <c:v>-1.3689799998246599E-2</c:v>
                </c:pt>
                <c:pt idx="621">
                  <c:v>-1.5058199991472065E-2</c:v>
                </c:pt>
                <c:pt idx="622">
                  <c:v>-9.2717999941669405E-3</c:v>
                </c:pt>
                <c:pt idx="623">
                  <c:v>-1.148539999849163E-2</c:v>
                </c:pt>
                <c:pt idx="624">
                  <c:v>-1.2050400000589434E-2</c:v>
                </c:pt>
                <c:pt idx="625">
                  <c:v>-9.8537999947438948E-3</c:v>
                </c:pt>
                <c:pt idx="626">
                  <c:v>-1.498379999975441E-2</c:v>
                </c:pt>
                <c:pt idx="627">
                  <c:v>-8.4357999949133955E-3</c:v>
                </c:pt>
                <c:pt idx="628">
                  <c:v>-9.8336000010021962E-3</c:v>
                </c:pt>
                <c:pt idx="629">
                  <c:v>-9.1013999917777255E-3</c:v>
                </c:pt>
                <c:pt idx="630">
                  <c:v>-7.636999995156657E-3</c:v>
                </c:pt>
                <c:pt idx="631">
                  <c:v>-1.4683399997011293E-2</c:v>
                </c:pt>
                <c:pt idx="632">
                  <c:v>-9.081199998036027E-3</c:v>
                </c:pt>
                <c:pt idx="633">
                  <c:v>-1.061679999838816E-2</c:v>
                </c:pt>
                <c:pt idx="634">
                  <c:v>-8.3783999943989329E-3</c:v>
                </c:pt>
                <c:pt idx="635">
                  <c:v>-1.2336599997070152E-2</c:v>
                </c:pt>
                <c:pt idx="636">
                  <c:v>-1.1449599995103199E-2</c:v>
                </c:pt>
                <c:pt idx="637">
                  <c:v>-6.8597999998019077E-3</c:v>
                </c:pt>
                <c:pt idx="638">
                  <c:v>-7.9603999984101392E-3</c:v>
                </c:pt>
                <c:pt idx="639">
                  <c:v>-6.4123999982257374E-3</c:v>
                </c:pt>
                <c:pt idx="640">
                  <c:v>-8.225999990827404E-4</c:v>
                </c:pt>
                <c:pt idx="641">
                  <c:v>-5.7265999930677935E-3</c:v>
                </c:pt>
                <c:pt idx="642">
                  <c:v>-5.5594000004930422E-3</c:v>
                </c:pt>
                <c:pt idx="643">
                  <c:v>-5.4757999969297089E-3</c:v>
                </c:pt>
                <c:pt idx="644">
                  <c:v>-5.0407999951858073E-3</c:v>
                </c:pt>
                <c:pt idx="645">
                  <c:v>-6.3085999936447479E-3</c:v>
                </c:pt>
                <c:pt idx="646">
                  <c:v>-6.4215999955195002E-3</c:v>
                </c:pt>
                <c:pt idx="647">
                  <c:v>-6.0996000029263087E-3</c:v>
                </c:pt>
                <c:pt idx="648">
                  <c:v>-8.1707999997888692E-3</c:v>
                </c:pt>
                <c:pt idx="649">
                  <c:v>-4.1707999989739619E-3</c:v>
                </c:pt>
                <c:pt idx="650">
                  <c:v>-6.7775999996229075E-3</c:v>
                </c:pt>
                <c:pt idx="651">
                  <c:v>-1.8363999988650903E-3</c:v>
                </c:pt>
                <c:pt idx="652">
                  <c:v>-8.1042000019806437E-3</c:v>
                </c:pt>
                <c:pt idx="653">
                  <c:v>-1.1041999969165772E-3</c:v>
                </c:pt>
                <c:pt idx="654">
                  <c:v>-6.2883999999030493E-3</c:v>
                </c:pt>
                <c:pt idx="655">
                  <c:v>-6.8239999964134768E-3</c:v>
                </c:pt>
                <c:pt idx="656">
                  <c:v>-5.0081999943358824E-3</c:v>
                </c:pt>
                <c:pt idx="657">
                  <c:v>-3.7867999999434687E-3</c:v>
                </c:pt>
                <c:pt idx="658">
                  <c:v>-4.000399996584747E-3</c:v>
                </c:pt>
                <c:pt idx="659">
                  <c:v>-2.9167999964556657E-3</c:v>
                </c:pt>
                <c:pt idx="660">
                  <c:v>-2.975999959744513E-4</c:v>
                </c:pt>
                <c:pt idx="661">
                  <c:v>-5.2015999972354621E-3</c:v>
                </c:pt>
                <c:pt idx="662">
                  <c:v>-2.7371999967726879E-3</c:v>
                </c:pt>
                <c:pt idx="663">
                  <c:v>-3.8579999818466604E-4</c:v>
                </c:pt>
                <c:pt idx="664">
                  <c:v>-4.1474000026937574E-3</c:v>
                </c:pt>
                <c:pt idx="665">
                  <c:v>1.3280000712256879E-4</c:v>
                </c:pt>
                <c:pt idx="666">
                  <c:v>-7.8966000000946224E-3</c:v>
                </c:pt>
                <c:pt idx="667">
                  <c:v>-1.8129999953089282E-3</c:v>
                </c:pt>
                <c:pt idx="668">
                  <c:v>-1.8299999937880784E-3</c:v>
                </c:pt>
                <c:pt idx="669">
                  <c:v>-4.7927999985404313E-3</c:v>
                </c:pt>
                <c:pt idx="670">
                  <c:v>-3.7927999946987256E-3</c:v>
                </c:pt>
                <c:pt idx="671">
                  <c:v>2.6422000009915791E-3</c:v>
                </c:pt>
                <c:pt idx="672">
                  <c:v>-2.6255999982822686E-3</c:v>
                </c:pt>
                <c:pt idx="673">
                  <c:v>-5.3747999991173856E-3</c:v>
                </c:pt>
                <c:pt idx="674">
                  <c:v>-3.374799998709932E-3</c:v>
                </c:pt>
                <c:pt idx="675">
                  <c:v>-3.7974000006215647E-3</c:v>
                </c:pt>
                <c:pt idx="676">
                  <c:v>-5.0110000011045486E-3</c:v>
                </c:pt>
                <c:pt idx="677">
                  <c:v>-6.2787999922875315E-3</c:v>
                </c:pt>
                <c:pt idx="678">
                  <c:v>-4.156800001510419E-3</c:v>
                </c:pt>
                <c:pt idx="679">
                  <c:v>-2.0567999963532202E-3</c:v>
                </c:pt>
                <c:pt idx="680">
                  <c:v>6.2431999976979569E-3</c:v>
                </c:pt>
                <c:pt idx="681">
                  <c:v>-2.8607999920495786E-3</c:v>
                </c:pt>
                <c:pt idx="682">
                  <c:v>4.2646000074455515E-3</c:v>
                </c:pt>
                <c:pt idx="683">
                  <c:v>2.4760000815149397E-4</c:v>
                </c:pt>
                <c:pt idx="684">
                  <c:v>1.2599999972735532E-3</c:v>
                </c:pt>
                <c:pt idx="685">
                  <c:v>-1.1083999997936189E-3</c:v>
                </c:pt>
                <c:pt idx="686">
                  <c:v>-4.4892000005347654E-3</c:v>
                </c:pt>
                <c:pt idx="687">
                  <c:v>-2.0541999983834103E-3</c:v>
                </c:pt>
                <c:pt idx="688">
                  <c:v>-8.5897999961161986E-3</c:v>
                </c:pt>
                <c:pt idx="689">
                  <c:v>-7.5897999995504506E-3</c:v>
                </c:pt>
                <c:pt idx="690">
                  <c:v>-5.589799999142997E-3</c:v>
                </c:pt>
                <c:pt idx="691">
                  <c:v>-4.5897999953012913E-3</c:v>
                </c:pt>
                <c:pt idx="692">
                  <c:v>-3.5897999987355433E-3</c:v>
                </c:pt>
                <c:pt idx="693">
                  <c:v>-4.1547999935573898E-3</c:v>
                </c:pt>
                <c:pt idx="694">
                  <c:v>-4.4225999954505824E-3</c:v>
                </c:pt>
                <c:pt idx="695">
                  <c:v>-6.9039999943925068E-3</c:v>
                </c:pt>
                <c:pt idx="696">
                  <c:v>-2.9039999935775995E-3</c:v>
                </c:pt>
                <c:pt idx="697">
                  <c:v>-6.4859999984037131E-3</c:v>
                </c:pt>
                <c:pt idx="698">
                  <c:v>-5.5447999911848456E-3</c:v>
                </c:pt>
                <c:pt idx="702">
                  <c:v>-5.5833999940659851E-3</c:v>
                </c:pt>
                <c:pt idx="703">
                  <c:v>-4.8094000012497418E-3</c:v>
                </c:pt>
                <c:pt idx="704">
                  <c:v>-4.5291999995242804E-3</c:v>
                </c:pt>
                <c:pt idx="706">
                  <c:v>-6.0817999983555637E-3</c:v>
                </c:pt>
                <c:pt idx="707">
                  <c:v>-8.9733999921008945E-3</c:v>
                </c:pt>
                <c:pt idx="708">
                  <c:v>-4.6095999932731502E-3</c:v>
                </c:pt>
                <c:pt idx="709">
                  <c:v>-5.8773999990080483E-3</c:v>
                </c:pt>
                <c:pt idx="710">
                  <c:v>-2.8773999947588891E-3</c:v>
                </c:pt>
                <c:pt idx="711">
                  <c:v>-2.7739999495679513E-4</c:v>
                </c:pt>
                <c:pt idx="712">
                  <c:v>-9.1451999978744425E-3</c:v>
                </c:pt>
                <c:pt idx="713">
                  <c:v>-6.2423999988823198E-3</c:v>
                </c:pt>
                <c:pt idx="714">
                  <c:v>-1.8739599996479228E-2</c:v>
                </c:pt>
                <c:pt idx="715">
                  <c:v>-5.5243999959202483E-3</c:v>
                </c:pt>
                <c:pt idx="716">
                  <c:v>-6.3680000021122396E-3</c:v>
                </c:pt>
                <c:pt idx="717">
                  <c:v>-5.8199999984935857E-3</c:v>
                </c:pt>
                <c:pt idx="718">
                  <c:v>-4.7533999968436547E-3</c:v>
                </c:pt>
                <c:pt idx="719">
                  <c:v>-5.1212000034865923E-3</c:v>
                </c:pt>
                <c:pt idx="720">
                  <c:v>-5.0211999987368472E-3</c:v>
                </c:pt>
                <c:pt idx="721">
                  <c:v>-4.7161999973468482E-3</c:v>
                </c:pt>
                <c:pt idx="722">
                  <c:v>-3.5331999970367178E-3</c:v>
                </c:pt>
                <c:pt idx="723">
                  <c:v>-8.113999996567145E-3</c:v>
                </c:pt>
                <c:pt idx="725">
                  <c:v>-4.1139999957522377E-3</c:v>
                </c:pt>
                <c:pt idx="727">
                  <c:v>-3.1139999919105321E-3</c:v>
                </c:pt>
                <c:pt idx="729">
                  <c:v>1.8860000054701231E-3</c:v>
                </c:pt>
                <c:pt idx="731">
                  <c:v>-9.2145999951753765E-3</c:v>
                </c:pt>
                <c:pt idx="732">
                  <c:v>1.49200001033023E-4</c:v>
                </c:pt>
                <c:pt idx="733">
                  <c:v>-1.3028000030317344E-3</c:v>
                </c:pt>
                <c:pt idx="734">
                  <c:v>-9.5139999757520854E-4</c:v>
                </c:pt>
                <c:pt idx="735">
                  <c:v>-1.629400001547765E-3</c:v>
                </c:pt>
                <c:pt idx="736">
                  <c:v>-3.606000027502887E-4</c:v>
                </c:pt>
                <c:pt idx="737">
                  <c:v>4.7439999616472051E-4</c:v>
                </c:pt>
                <c:pt idx="738">
                  <c:v>4.7439999616472051E-4</c:v>
                </c:pt>
                <c:pt idx="739">
                  <c:v>2.3738000018056482E-3</c:v>
                </c:pt>
                <c:pt idx="743">
                  <c:v>5.0699999701464549E-4</c:v>
                </c:pt>
                <c:pt idx="747">
                  <c:v>-5.7999997807200998E-5</c:v>
                </c:pt>
                <c:pt idx="748">
                  <c:v>-3.2579999242443591E-4</c:v>
                </c:pt>
                <c:pt idx="751">
                  <c:v>-1.5519999942625873E-3</c:v>
                </c:pt>
                <c:pt idx="752">
                  <c:v>7.9820000246400014E-4</c:v>
                </c:pt>
                <c:pt idx="753">
                  <c:v>-9.7961999999824911E-3</c:v>
                </c:pt>
                <c:pt idx="755">
                  <c:v>-4.7962000026018359E-3</c:v>
                </c:pt>
                <c:pt idx="756">
                  <c:v>6.3710000031278469E-3</c:v>
                </c:pt>
                <c:pt idx="758">
                  <c:v>-2.809999932651408E-4</c:v>
                </c:pt>
                <c:pt idx="763">
                  <c:v>1.6519999917363748E-4</c:v>
                </c:pt>
                <c:pt idx="765">
                  <c:v>7.1399997978005558E-5</c:v>
                </c:pt>
                <c:pt idx="770">
                  <c:v>3.0894000010448508E-3</c:v>
                </c:pt>
                <c:pt idx="771">
                  <c:v>1.7609999995329417E-3</c:v>
                </c:pt>
                <c:pt idx="776">
                  <c:v>4.3789999981527217E-3</c:v>
                </c:pt>
                <c:pt idx="777">
                  <c:v>2.5269999969168566E-3</c:v>
                </c:pt>
                <c:pt idx="779">
                  <c:v>4.5817999998689629E-3</c:v>
                </c:pt>
                <c:pt idx="781">
                  <c:v>4.3172000077902339E-3</c:v>
                </c:pt>
                <c:pt idx="784">
                  <c:v>4.9154000007547438E-3</c:v>
                </c:pt>
                <c:pt idx="785">
                  <c:v>5.1154000029782765E-3</c:v>
                </c:pt>
                <c:pt idx="786">
                  <c:v>4.9024000036297366E-3</c:v>
                </c:pt>
                <c:pt idx="790">
                  <c:v>1.9768199999816716E-2</c:v>
                </c:pt>
                <c:pt idx="791">
                  <c:v>2.0119599997997284E-2</c:v>
                </c:pt>
                <c:pt idx="800">
                  <c:v>2.9281399998581037E-2</c:v>
                </c:pt>
                <c:pt idx="802">
                  <c:v>3.3848999999463558E-2</c:v>
                </c:pt>
                <c:pt idx="803">
                  <c:v>3.3848999999463558E-2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F8A-4862-A751-8C22D3D52DFF}"/>
            </c:ext>
          </c:extLst>
        </c:ser>
        <c:ser>
          <c:idx val="2"/>
          <c:order val="2"/>
          <c:tx>
            <c:strRef>
              <c:f>'Active 2'!$J$20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2'!$F$21:$F$975</c:f>
              <c:numCache>
                <c:formatCode>General</c:formatCode>
                <c:ptCount val="955"/>
                <c:pt idx="0">
                  <c:v>-30899</c:v>
                </c:pt>
                <c:pt idx="1">
                  <c:v>-29888</c:v>
                </c:pt>
                <c:pt idx="2">
                  <c:v>-28759</c:v>
                </c:pt>
                <c:pt idx="3">
                  <c:v>-28507</c:v>
                </c:pt>
                <c:pt idx="4">
                  <c:v>-28199</c:v>
                </c:pt>
                <c:pt idx="5">
                  <c:v>-28193</c:v>
                </c:pt>
                <c:pt idx="6">
                  <c:v>-28034</c:v>
                </c:pt>
                <c:pt idx="7">
                  <c:v>-28022</c:v>
                </c:pt>
                <c:pt idx="8">
                  <c:v>-28006</c:v>
                </c:pt>
                <c:pt idx="9">
                  <c:v>-27941</c:v>
                </c:pt>
                <c:pt idx="10">
                  <c:v>-27933</c:v>
                </c:pt>
                <c:pt idx="11">
                  <c:v>-27928</c:v>
                </c:pt>
                <c:pt idx="12">
                  <c:v>-27826</c:v>
                </c:pt>
                <c:pt idx="13">
                  <c:v>-27759</c:v>
                </c:pt>
                <c:pt idx="14">
                  <c:v>-27759</c:v>
                </c:pt>
                <c:pt idx="15">
                  <c:v>-27731</c:v>
                </c:pt>
                <c:pt idx="16">
                  <c:v>-27690</c:v>
                </c:pt>
                <c:pt idx="17">
                  <c:v>-27659</c:v>
                </c:pt>
                <c:pt idx="18">
                  <c:v>-27527</c:v>
                </c:pt>
                <c:pt idx="19">
                  <c:v>-27454</c:v>
                </c:pt>
                <c:pt idx="20">
                  <c:v>-27444</c:v>
                </c:pt>
                <c:pt idx="21">
                  <c:v>-27438</c:v>
                </c:pt>
                <c:pt idx="22">
                  <c:v>-27433</c:v>
                </c:pt>
                <c:pt idx="23">
                  <c:v>-27432</c:v>
                </c:pt>
                <c:pt idx="24">
                  <c:v>-27432</c:v>
                </c:pt>
                <c:pt idx="25">
                  <c:v>-27432</c:v>
                </c:pt>
                <c:pt idx="26">
                  <c:v>-27427</c:v>
                </c:pt>
                <c:pt idx="27">
                  <c:v>-27427</c:v>
                </c:pt>
                <c:pt idx="28">
                  <c:v>-27427</c:v>
                </c:pt>
                <c:pt idx="29">
                  <c:v>-27421</c:v>
                </c:pt>
                <c:pt idx="30">
                  <c:v>-27409</c:v>
                </c:pt>
                <c:pt idx="31">
                  <c:v>-27402</c:v>
                </c:pt>
                <c:pt idx="32">
                  <c:v>-27382</c:v>
                </c:pt>
                <c:pt idx="33">
                  <c:v>-27351</c:v>
                </c:pt>
                <c:pt idx="34">
                  <c:v>-27345</c:v>
                </c:pt>
                <c:pt idx="35">
                  <c:v>-27337</c:v>
                </c:pt>
                <c:pt idx="36">
                  <c:v>-27323</c:v>
                </c:pt>
                <c:pt idx="37">
                  <c:v>-27320</c:v>
                </c:pt>
                <c:pt idx="38">
                  <c:v>-27295</c:v>
                </c:pt>
                <c:pt idx="39">
                  <c:v>-27293</c:v>
                </c:pt>
                <c:pt idx="40">
                  <c:v>-27292</c:v>
                </c:pt>
                <c:pt idx="41">
                  <c:v>-27289</c:v>
                </c:pt>
                <c:pt idx="42">
                  <c:v>-27269</c:v>
                </c:pt>
                <c:pt idx="43">
                  <c:v>-27055</c:v>
                </c:pt>
                <c:pt idx="44">
                  <c:v>-27044</c:v>
                </c:pt>
                <c:pt idx="45">
                  <c:v>-27030</c:v>
                </c:pt>
                <c:pt idx="46">
                  <c:v>-27019</c:v>
                </c:pt>
                <c:pt idx="47">
                  <c:v>-27008</c:v>
                </c:pt>
                <c:pt idx="48">
                  <c:v>-26985</c:v>
                </c:pt>
                <c:pt idx="49">
                  <c:v>-26974</c:v>
                </c:pt>
                <c:pt idx="50">
                  <c:v>-26968</c:v>
                </c:pt>
                <c:pt idx="51">
                  <c:v>-26948</c:v>
                </c:pt>
                <c:pt idx="52">
                  <c:v>-26923</c:v>
                </c:pt>
                <c:pt idx="53">
                  <c:v>-26906</c:v>
                </c:pt>
                <c:pt idx="54">
                  <c:v>-26879</c:v>
                </c:pt>
                <c:pt idx="55">
                  <c:v>-26822</c:v>
                </c:pt>
                <c:pt idx="56">
                  <c:v>-26792</c:v>
                </c:pt>
                <c:pt idx="57">
                  <c:v>-26736</c:v>
                </c:pt>
                <c:pt idx="58">
                  <c:v>-26672</c:v>
                </c:pt>
                <c:pt idx="59">
                  <c:v>-26666</c:v>
                </c:pt>
                <c:pt idx="60">
                  <c:v>-26663</c:v>
                </c:pt>
                <c:pt idx="61">
                  <c:v>-26624</c:v>
                </c:pt>
                <c:pt idx="62">
                  <c:v>-26621</c:v>
                </c:pt>
                <c:pt idx="63">
                  <c:v>-26613</c:v>
                </c:pt>
                <c:pt idx="64">
                  <c:v>-26604</c:v>
                </c:pt>
                <c:pt idx="65">
                  <c:v>-26599</c:v>
                </c:pt>
                <c:pt idx="66">
                  <c:v>-26568</c:v>
                </c:pt>
                <c:pt idx="67">
                  <c:v>-26565</c:v>
                </c:pt>
                <c:pt idx="68">
                  <c:v>-26515</c:v>
                </c:pt>
                <c:pt idx="69">
                  <c:v>-26515</c:v>
                </c:pt>
                <c:pt idx="70">
                  <c:v>-26504</c:v>
                </c:pt>
                <c:pt idx="71">
                  <c:v>-26487</c:v>
                </c:pt>
                <c:pt idx="72">
                  <c:v>-26484</c:v>
                </c:pt>
                <c:pt idx="73">
                  <c:v>-26473</c:v>
                </c:pt>
                <c:pt idx="74">
                  <c:v>-26473</c:v>
                </c:pt>
                <c:pt idx="75">
                  <c:v>-26451</c:v>
                </c:pt>
                <c:pt idx="76">
                  <c:v>-26431</c:v>
                </c:pt>
                <c:pt idx="77">
                  <c:v>-26409</c:v>
                </c:pt>
                <c:pt idx="78">
                  <c:v>-26367</c:v>
                </c:pt>
                <c:pt idx="79">
                  <c:v>-26361</c:v>
                </c:pt>
                <c:pt idx="80">
                  <c:v>-26322</c:v>
                </c:pt>
                <c:pt idx="81">
                  <c:v>-26305</c:v>
                </c:pt>
                <c:pt idx="82">
                  <c:v>-26294</c:v>
                </c:pt>
                <c:pt idx="83">
                  <c:v>-26274</c:v>
                </c:pt>
                <c:pt idx="84">
                  <c:v>-26271</c:v>
                </c:pt>
                <c:pt idx="85">
                  <c:v>-26257</c:v>
                </c:pt>
                <c:pt idx="86">
                  <c:v>-26252</c:v>
                </c:pt>
                <c:pt idx="87">
                  <c:v>-26249</c:v>
                </c:pt>
                <c:pt idx="88">
                  <c:v>-26235</c:v>
                </c:pt>
                <c:pt idx="89">
                  <c:v>-26230</c:v>
                </c:pt>
                <c:pt idx="90">
                  <c:v>-26227</c:v>
                </c:pt>
                <c:pt idx="91">
                  <c:v>-26221</c:v>
                </c:pt>
                <c:pt idx="92">
                  <c:v>-26216</c:v>
                </c:pt>
                <c:pt idx="93">
                  <c:v>-26215</c:v>
                </c:pt>
                <c:pt idx="94">
                  <c:v>-26210</c:v>
                </c:pt>
                <c:pt idx="95">
                  <c:v>-26205</c:v>
                </c:pt>
                <c:pt idx="96">
                  <c:v>-26118</c:v>
                </c:pt>
                <c:pt idx="97">
                  <c:v>-26078</c:v>
                </c:pt>
                <c:pt idx="98">
                  <c:v>-26076</c:v>
                </c:pt>
                <c:pt idx="99">
                  <c:v>-26067</c:v>
                </c:pt>
                <c:pt idx="100">
                  <c:v>-26062</c:v>
                </c:pt>
                <c:pt idx="101">
                  <c:v>-26056</c:v>
                </c:pt>
                <c:pt idx="102">
                  <c:v>-26048</c:v>
                </c:pt>
                <c:pt idx="103">
                  <c:v>-26042</c:v>
                </c:pt>
                <c:pt idx="104">
                  <c:v>-26031</c:v>
                </c:pt>
                <c:pt idx="105">
                  <c:v>-25989</c:v>
                </c:pt>
                <c:pt idx="106">
                  <c:v>-25969</c:v>
                </c:pt>
                <c:pt idx="107">
                  <c:v>-25963</c:v>
                </c:pt>
                <c:pt idx="108">
                  <c:v>-25958</c:v>
                </c:pt>
                <c:pt idx="109">
                  <c:v>-25950</c:v>
                </c:pt>
                <c:pt idx="110">
                  <c:v>-25950</c:v>
                </c:pt>
                <c:pt idx="111">
                  <c:v>-25941</c:v>
                </c:pt>
                <c:pt idx="112">
                  <c:v>-25928</c:v>
                </c:pt>
                <c:pt idx="113">
                  <c:v>-25927</c:v>
                </c:pt>
                <c:pt idx="114">
                  <c:v>-25910</c:v>
                </c:pt>
                <c:pt idx="115">
                  <c:v>-25904</c:v>
                </c:pt>
                <c:pt idx="116">
                  <c:v>-25896</c:v>
                </c:pt>
                <c:pt idx="117">
                  <c:v>-25860</c:v>
                </c:pt>
                <c:pt idx="118">
                  <c:v>-25823</c:v>
                </c:pt>
                <c:pt idx="119">
                  <c:v>-25820</c:v>
                </c:pt>
                <c:pt idx="120">
                  <c:v>-25818</c:v>
                </c:pt>
                <c:pt idx="121">
                  <c:v>-25815</c:v>
                </c:pt>
                <c:pt idx="122">
                  <c:v>-25801</c:v>
                </c:pt>
                <c:pt idx="123">
                  <c:v>-25734</c:v>
                </c:pt>
                <c:pt idx="124">
                  <c:v>-25715</c:v>
                </c:pt>
                <c:pt idx="125">
                  <c:v>-25384</c:v>
                </c:pt>
                <c:pt idx="126">
                  <c:v>-25334</c:v>
                </c:pt>
                <c:pt idx="127">
                  <c:v>-25334</c:v>
                </c:pt>
                <c:pt idx="128">
                  <c:v>-25281</c:v>
                </c:pt>
                <c:pt idx="129">
                  <c:v>-25256</c:v>
                </c:pt>
                <c:pt idx="130">
                  <c:v>-25245</c:v>
                </c:pt>
                <c:pt idx="131">
                  <c:v>-25127</c:v>
                </c:pt>
                <c:pt idx="132">
                  <c:v>-25122</c:v>
                </c:pt>
                <c:pt idx="133">
                  <c:v>-24923</c:v>
                </c:pt>
                <c:pt idx="134">
                  <c:v>-24624</c:v>
                </c:pt>
                <c:pt idx="135">
                  <c:v>-24621</c:v>
                </c:pt>
                <c:pt idx="136">
                  <c:v>-24441</c:v>
                </c:pt>
                <c:pt idx="137">
                  <c:v>-24209</c:v>
                </c:pt>
                <c:pt idx="138">
                  <c:v>-24151</c:v>
                </c:pt>
                <c:pt idx="139">
                  <c:v>-23533</c:v>
                </c:pt>
                <c:pt idx="140">
                  <c:v>-23530</c:v>
                </c:pt>
                <c:pt idx="141">
                  <c:v>-23469</c:v>
                </c:pt>
                <c:pt idx="142">
                  <c:v>-23007</c:v>
                </c:pt>
                <c:pt idx="143">
                  <c:v>-23004</c:v>
                </c:pt>
                <c:pt idx="144">
                  <c:v>-22990</c:v>
                </c:pt>
                <c:pt idx="145">
                  <c:v>-22982</c:v>
                </c:pt>
                <c:pt idx="146">
                  <c:v>-22979</c:v>
                </c:pt>
                <c:pt idx="147">
                  <c:v>-22478</c:v>
                </c:pt>
                <c:pt idx="148">
                  <c:v>-22467</c:v>
                </c:pt>
                <c:pt idx="149">
                  <c:v>-22050</c:v>
                </c:pt>
                <c:pt idx="150">
                  <c:v>-21860</c:v>
                </c:pt>
                <c:pt idx="151">
                  <c:v>-21373</c:v>
                </c:pt>
                <c:pt idx="152">
                  <c:v>-21219</c:v>
                </c:pt>
                <c:pt idx="153">
                  <c:v>-21071</c:v>
                </c:pt>
                <c:pt idx="154">
                  <c:v>-20514</c:v>
                </c:pt>
                <c:pt idx="155">
                  <c:v>-20027</c:v>
                </c:pt>
                <c:pt idx="156">
                  <c:v>-20016</c:v>
                </c:pt>
                <c:pt idx="157">
                  <c:v>-19512</c:v>
                </c:pt>
                <c:pt idx="158">
                  <c:v>-19482</c:v>
                </c:pt>
                <c:pt idx="159">
                  <c:v>-19468</c:v>
                </c:pt>
                <c:pt idx="160">
                  <c:v>-19369</c:v>
                </c:pt>
                <c:pt idx="161">
                  <c:v>-18967</c:v>
                </c:pt>
                <c:pt idx="162">
                  <c:v>-18396</c:v>
                </c:pt>
                <c:pt idx="163">
                  <c:v>-17940</c:v>
                </c:pt>
                <c:pt idx="164">
                  <c:v>-17937</c:v>
                </c:pt>
                <c:pt idx="165">
                  <c:v>-17918</c:v>
                </c:pt>
                <c:pt idx="166">
                  <c:v>-17912</c:v>
                </c:pt>
                <c:pt idx="167">
                  <c:v>-17901</c:v>
                </c:pt>
                <c:pt idx="168">
                  <c:v>-17898</c:v>
                </c:pt>
                <c:pt idx="169">
                  <c:v>-17893</c:v>
                </c:pt>
                <c:pt idx="170">
                  <c:v>-17879</c:v>
                </c:pt>
                <c:pt idx="171">
                  <c:v>-17878</c:v>
                </c:pt>
                <c:pt idx="172">
                  <c:v>-17375</c:v>
                </c:pt>
                <c:pt idx="173">
                  <c:v>-17369</c:v>
                </c:pt>
                <c:pt idx="174">
                  <c:v>-17140</c:v>
                </c:pt>
                <c:pt idx="175">
                  <c:v>-17134</c:v>
                </c:pt>
                <c:pt idx="176">
                  <c:v>-17115</c:v>
                </c:pt>
                <c:pt idx="177">
                  <c:v>-17112</c:v>
                </c:pt>
                <c:pt idx="178">
                  <c:v>-15282</c:v>
                </c:pt>
                <c:pt idx="179">
                  <c:v>-15223</c:v>
                </c:pt>
                <c:pt idx="180">
                  <c:v>-15181</c:v>
                </c:pt>
                <c:pt idx="181">
                  <c:v>-15134</c:v>
                </c:pt>
                <c:pt idx="182">
                  <c:v>-15047</c:v>
                </c:pt>
                <c:pt idx="183">
                  <c:v>-15030</c:v>
                </c:pt>
                <c:pt idx="184">
                  <c:v>-15027</c:v>
                </c:pt>
                <c:pt idx="185">
                  <c:v>-15002</c:v>
                </c:pt>
                <c:pt idx="186">
                  <c:v>-14960</c:v>
                </c:pt>
                <c:pt idx="187">
                  <c:v>-14924</c:v>
                </c:pt>
                <c:pt idx="188">
                  <c:v>-14915</c:v>
                </c:pt>
                <c:pt idx="189">
                  <c:v>-14767</c:v>
                </c:pt>
                <c:pt idx="190">
                  <c:v>-14588</c:v>
                </c:pt>
                <c:pt idx="191">
                  <c:v>-14462</c:v>
                </c:pt>
                <c:pt idx="192">
                  <c:v>-14395</c:v>
                </c:pt>
                <c:pt idx="193">
                  <c:v>-14367</c:v>
                </c:pt>
                <c:pt idx="194">
                  <c:v>-14174</c:v>
                </c:pt>
                <c:pt idx="195">
                  <c:v>-13953</c:v>
                </c:pt>
                <c:pt idx="196">
                  <c:v>-13827</c:v>
                </c:pt>
                <c:pt idx="197">
                  <c:v>-13689</c:v>
                </c:pt>
                <c:pt idx="198">
                  <c:v>-13326</c:v>
                </c:pt>
                <c:pt idx="199">
                  <c:v>-13312</c:v>
                </c:pt>
                <c:pt idx="200">
                  <c:v>-13304</c:v>
                </c:pt>
                <c:pt idx="201">
                  <c:v>-13287</c:v>
                </c:pt>
                <c:pt idx="202">
                  <c:v>-13214</c:v>
                </c:pt>
                <c:pt idx="203">
                  <c:v>-13052</c:v>
                </c:pt>
                <c:pt idx="204">
                  <c:v>-13030</c:v>
                </c:pt>
                <c:pt idx="205">
                  <c:v>-13016</c:v>
                </c:pt>
                <c:pt idx="206">
                  <c:v>-12932</c:v>
                </c:pt>
                <c:pt idx="207">
                  <c:v>-12892</c:v>
                </c:pt>
                <c:pt idx="208">
                  <c:v>-12806</c:v>
                </c:pt>
                <c:pt idx="209">
                  <c:v>-12806</c:v>
                </c:pt>
                <c:pt idx="210">
                  <c:v>-12803</c:v>
                </c:pt>
                <c:pt idx="211">
                  <c:v>-12803</c:v>
                </c:pt>
                <c:pt idx="212">
                  <c:v>-12789</c:v>
                </c:pt>
                <c:pt idx="213">
                  <c:v>-12789</c:v>
                </c:pt>
                <c:pt idx="214">
                  <c:v>-12786</c:v>
                </c:pt>
                <c:pt idx="215">
                  <c:v>-12786</c:v>
                </c:pt>
                <c:pt idx="216">
                  <c:v>-12783</c:v>
                </c:pt>
                <c:pt idx="217">
                  <c:v>-12781</c:v>
                </c:pt>
                <c:pt idx="218">
                  <c:v>-12781</c:v>
                </c:pt>
                <c:pt idx="219">
                  <c:v>-12770</c:v>
                </c:pt>
                <c:pt idx="220">
                  <c:v>-12770</c:v>
                </c:pt>
                <c:pt idx="221">
                  <c:v>-12758</c:v>
                </c:pt>
                <c:pt idx="222">
                  <c:v>-12353</c:v>
                </c:pt>
                <c:pt idx="223">
                  <c:v>-11955</c:v>
                </c:pt>
                <c:pt idx="224">
                  <c:v>-11955</c:v>
                </c:pt>
                <c:pt idx="225">
                  <c:v>-11955</c:v>
                </c:pt>
                <c:pt idx="226">
                  <c:v>-11905</c:v>
                </c:pt>
                <c:pt idx="227">
                  <c:v>-11905</c:v>
                </c:pt>
                <c:pt idx="228">
                  <c:v>-11897</c:v>
                </c:pt>
                <c:pt idx="229">
                  <c:v>-11869</c:v>
                </c:pt>
                <c:pt idx="230">
                  <c:v>-11869</c:v>
                </c:pt>
                <c:pt idx="231">
                  <c:v>-11827</c:v>
                </c:pt>
                <c:pt idx="232">
                  <c:v>-11827</c:v>
                </c:pt>
                <c:pt idx="233">
                  <c:v>-11827</c:v>
                </c:pt>
                <c:pt idx="234">
                  <c:v>-11723</c:v>
                </c:pt>
                <c:pt idx="235">
                  <c:v>-11723</c:v>
                </c:pt>
                <c:pt idx="236">
                  <c:v>-11701</c:v>
                </c:pt>
                <c:pt idx="237">
                  <c:v>-11701</c:v>
                </c:pt>
                <c:pt idx="238">
                  <c:v>-11466</c:v>
                </c:pt>
                <c:pt idx="239">
                  <c:v>-11463</c:v>
                </c:pt>
                <c:pt idx="240">
                  <c:v>-11463</c:v>
                </c:pt>
                <c:pt idx="241">
                  <c:v>-11463</c:v>
                </c:pt>
                <c:pt idx="242">
                  <c:v>-11256</c:v>
                </c:pt>
                <c:pt idx="243">
                  <c:v>-11186</c:v>
                </c:pt>
                <c:pt idx="244">
                  <c:v>-11155</c:v>
                </c:pt>
                <c:pt idx="245">
                  <c:v>-11063</c:v>
                </c:pt>
                <c:pt idx="246">
                  <c:v>-10906</c:v>
                </c:pt>
                <c:pt idx="247">
                  <c:v>-10718</c:v>
                </c:pt>
                <c:pt idx="248">
                  <c:v>-10693</c:v>
                </c:pt>
                <c:pt idx="249">
                  <c:v>-10677</c:v>
                </c:pt>
                <c:pt idx="250">
                  <c:v>-10676</c:v>
                </c:pt>
                <c:pt idx="251">
                  <c:v>-10674</c:v>
                </c:pt>
                <c:pt idx="252">
                  <c:v>-10665</c:v>
                </c:pt>
                <c:pt idx="253">
                  <c:v>-10662</c:v>
                </c:pt>
                <c:pt idx="254">
                  <c:v>-10661.5</c:v>
                </c:pt>
                <c:pt idx="255">
                  <c:v>-10657</c:v>
                </c:pt>
                <c:pt idx="256">
                  <c:v>-10651</c:v>
                </c:pt>
                <c:pt idx="257">
                  <c:v>-10649</c:v>
                </c:pt>
                <c:pt idx="258">
                  <c:v>-10640</c:v>
                </c:pt>
                <c:pt idx="259">
                  <c:v>-10590</c:v>
                </c:pt>
                <c:pt idx="260">
                  <c:v>-10567</c:v>
                </c:pt>
                <c:pt idx="261">
                  <c:v>-10528</c:v>
                </c:pt>
                <c:pt idx="262">
                  <c:v>-10526</c:v>
                </c:pt>
                <c:pt idx="263">
                  <c:v>-10489</c:v>
                </c:pt>
                <c:pt idx="264">
                  <c:v>-10483</c:v>
                </c:pt>
                <c:pt idx="265">
                  <c:v>-10483</c:v>
                </c:pt>
                <c:pt idx="266">
                  <c:v>-10461</c:v>
                </c:pt>
                <c:pt idx="267">
                  <c:v>-10458</c:v>
                </c:pt>
                <c:pt idx="268">
                  <c:v>-10442</c:v>
                </c:pt>
                <c:pt idx="269">
                  <c:v>-10442</c:v>
                </c:pt>
                <c:pt idx="270">
                  <c:v>-10442</c:v>
                </c:pt>
                <c:pt idx="271">
                  <c:v>-10430</c:v>
                </c:pt>
                <c:pt idx="272">
                  <c:v>-10416</c:v>
                </c:pt>
                <c:pt idx="273">
                  <c:v>-10414</c:v>
                </c:pt>
                <c:pt idx="274">
                  <c:v>-10413</c:v>
                </c:pt>
                <c:pt idx="275">
                  <c:v>-10410</c:v>
                </c:pt>
                <c:pt idx="276">
                  <c:v>-10399</c:v>
                </c:pt>
                <c:pt idx="277">
                  <c:v>-10394</c:v>
                </c:pt>
                <c:pt idx="278">
                  <c:v>-10376</c:v>
                </c:pt>
                <c:pt idx="279">
                  <c:v>-10333</c:v>
                </c:pt>
                <c:pt idx="280">
                  <c:v>-10333</c:v>
                </c:pt>
                <c:pt idx="281">
                  <c:v>-10333</c:v>
                </c:pt>
                <c:pt idx="282">
                  <c:v>-10240</c:v>
                </c:pt>
                <c:pt idx="283">
                  <c:v>-10240</c:v>
                </c:pt>
                <c:pt idx="284">
                  <c:v>-10237</c:v>
                </c:pt>
                <c:pt idx="285">
                  <c:v>-10235</c:v>
                </c:pt>
                <c:pt idx="286">
                  <c:v>-10210</c:v>
                </c:pt>
                <c:pt idx="287">
                  <c:v>-10184</c:v>
                </c:pt>
                <c:pt idx="288">
                  <c:v>-10181</c:v>
                </c:pt>
                <c:pt idx="289">
                  <c:v>-10176</c:v>
                </c:pt>
                <c:pt idx="290">
                  <c:v>-10137</c:v>
                </c:pt>
                <c:pt idx="291">
                  <c:v>-10135</c:v>
                </c:pt>
                <c:pt idx="292">
                  <c:v>-10134</c:v>
                </c:pt>
                <c:pt idx="293">
                  <c:v>-10125</c:v>
                </c:pt>
                <c:pt idx="294">
                  <c:v>-10109</c:v>
                </c:pt>
                <c:pt idx="295">
                  <c:v>-10106</c:v>
                </c:pt>
                <c:pt idx="296">
                  <c:v>-10106</c:v>
                </c:pt>
                <c:pt idx="297">
                  <c:v>-10106</c:v>
                </c:pt>
                <c:pt idx="298">
                  <c:v>-10106</c:v>
                </c:pt>
                <c:pt idx="299">
                  <c:v>-10069</c:v>
                </c:pt>
                <c:pt idx="300">
                  <c:v>-10041</c:v>
                </c:pt>
                <c:pt idx="301">
                  <c:v>-9963</c:v>
                </c:pt>
                <c:pt idx="302">
                  <c:v>-9960</c:v>
                </c:pt>
                <c:pt idx="303">
                  <c:v>-9954</c:v>
                </c:pt>
                <c:pt idx="304">
                  <c:v>-9932</c:v>
                </c:pt>
                <c:pt idx="305">
                  <c:v>-9932</c:v>
                </c:pt>
                <c:pt idx="306">
                  <c:v>-9932</c:v>
                </c:pt>
                <c:pt idx="307">
                  <c:v>-9932</c:v>
                </c:pt>
                <c:pt idx="308">
                  <c:v>-9929</c:v>
                </c:pt>
                <c:pt idx="309">
                  <c:v>-9921</c:v>
                </c:pt>
                <c:pt idx="310">
                  <c:v>-9921</c:v>
                </c:pt>
                <c:pt idx="311">
                  <c:v>-9921</c:v>
                </c:pt>
                <c:pt idx="312">
                  <c:v>-9893</c:v>
                </c:pt>
                <c:pt idx="313">
                  <c:v>-9866</c:v>
                </c:pt>
                <c:pt idx="314">
                  <c:v>-9843</c:v>
                </c:pt>
                <c:pt idx="315">
                  <c:v>-9829</c:v>
                </c:pt>
                <c:pt idx="316">
                  <c:v>-9828.5</c:v>
                </c:pt>
                <c:pt idx="317">
                  <c:v>-9812</c:v>
                </c:pt>
                <c:pt idx="318">
                  <c:v>-9810</c:v>
                </c:pt>
                <c:pt idx="319">
                  <c:v>-9807</c:v>
                </c:pt>
                <c:pt idx="320">
                  <c:v>-9801</c:v>
                </c:pt>
                <c:pt idx="321">
                  <c:v>-9784</c:v>
                </c:pt>
                <c:pt idx="322">
                  <c:v>-9770</c:v>
                </c:pt>
                <c:pt idx="323">
                  <c:v>-9768</c:v>
                </c:pt>
                <c:pt idx="324">
                  <c:v>-9742</c:v>
                </c:pt>
                <c:pt idx="325">
                  <c:v>-9723</c:v>
                </c:pt>
                <c:pt idx="326">
                  <c:v>-9639</c:v>
                </c:pt>
                <c:pt idx="327">
                  <c:v>-9597</c:v>
                </c:pt>
                <c:pt idx="328">
                  <c:v>-9568</c:v>
                </c:pt>
                <c:pt idx="329">
                  <c:v>-9557</c:v>
                </c:pt>
                <c:pt idx="330">
                  <c:v>-9505</c:v>
                </c:pt>
                <c:pt idx="331">
                  <c:v>-9505</c:v>
                </c:pt>
                <c:pt idx="332">
                  <c:v>-9505</c:v>
                </c:pt>
                <c:pt idx="333">
                  <c:v>-9412</c:v>
                </c:pt>
                <c:pt idx="334">
                  <c:v>-9390</c:v>
                </c:pt>
                <c:pt idx="335">
                  <c:v>-9390</c:v>
                </c:pt>
                <c:pt idx="336">
                  <c:v>-9359</c:v>
                </c:pt>
                <c:pt idx="337">
                  <c:v>-9359</c:v>
                </c:pt>
                <c:pt idx="338">
                  <c:v>-9328</c:v>
                </c:pt>
                <c:pt idx="339">
                  <c:v>-9264</c:v>
                </c:pt>
                <c:pt idx="340">
                  <c:v>-9261</c:v>
                </c:pt>
                <c:pt idx="341">
                  <c:v>-9146</c:v>
                </c:pt>
                <c:pt idx="342">
                  <c:v>-9113</c:v>
                </c:pt>
                <c:pt idx="343">
                  <c:v>-9110</c:v>
                </c:pt>
                <c:pt idx="344">
                  <c:v>-9096</c:v>
                </c:pt>
                <c:pt idx="345">
                  <c:v>-9085</c:v>
                </c:pt>
                <c:pt idx="346">
                  <c:v>-9057</c:v>
                </c:pt>
                <c:pt idx="347">
                  <c:v>-9040</c:v>
                </c:pt>
                <c:pt idx="348">
                  <c:v>-9040</c:v>
                </c:pt>
                <c:pt idx="349">
                  <c:v>-9040</c:v>
                </c:pt>
                <c:pt idx="350">
                  <c:v>-9040</c:v>
                </c:pt>
                <c:pt idx="351">
                  <c:v>-9040</c:v>
                </c:pt>
                <c:pt idx="352">
                  <c:v>-8990</c:v>
                </c:pt>
                <c:pt idx="353">
                  <c:v>-8965</c:v>
                </c:pt>
                <c:pt idx="354">
                  <c:v>-8954</c:v>
                </c:pt>
                <c:pt idx="355">
                  <c:v>-8897</c:v>
                </c:pt>
                <c:pt idx="356">
                  <c:v>-8886</c:v>
                </c:pt>
                <c:pt idx="357">
                  <c:v>-8790</c:v>
                </c:pt>
                <c:pt idx="358">
                  <c:v>-8660</c:v>
                </c:pt>
                <c:pt idx="359">
                  <c:v>-8654</c:v>
                </c:pt>
                <c:pt idx="360">
                  <c:v>-8646</c:v>
                </c:pt>
                <c:pt idx="361">
                  <c:v>-8635</c:v>
                </c:pt>
                <c:pt idx="362">
                  <c:v>-8629</c:v>
                </c:pt>
                <c:pt idx="363">
                  <c:v>-8531</c:v>
                </c:pt>
                <c:pt idx="364">
                  <c:v>-8521</c:v>
                </c:pt>
                <c:pt idx="365">
                  <c:v>-8517</c:v>
                </c:pt>
                <c:pt idx="366">
                  <c:v>-8492</c:v>
                </c:pt>
                <c:pt idx="367">
                  <c:v>-8425</c:v>
                </c:pt>
                <c:pt idx="368">
                  <c:v>-8366</c:v>
                </c:pt>
                <c:pt idx="369">
                  <c:v>-8332</c:v>
                </c:pt>
                <c:pt idx="370">
                  <c:v>-8313</c:v>
                </c:pt>
                <c:pt idx="371">
                  <c:v>-8310</c:v>
                </c:pt>
                <c:pt idx="372">
                  <c:v>-8304</c:v>
                </c:pt>
                <c:pt idx="373">
                  <c:v>-8252</c:v>
                </c:pt>
                <c:pt idx="374">
                  <c:v>-8198</c:v>
                </c:pt>
                <c:pt idx="375">
                  <c:v>-8150</c:v>
                </c:pt>
                <c:pt idx="376">
                  <c:v>-8136</c:v>
                </c:pt>
                <c:pt idx="377">
                  <c:v>-8109</c:v>
                </c:pt>
                <c:pt idx="378">
                  <c:v>-8108</c:v>
                </c:pt>
                <c:pt idx="379">
                  <c:v>-8094</c:v>
                </c:pt>
                <c:pt idx="380">
                  <c:v>-8092</c:v>
                </c:pt>
                <c:pt idx="381">
                  <c:v>-8081</c:v>
                </c:pt>
                <c:pt idx="382">
                  <c:v>-8081</c:v>
                </c:pt>
                <c:pt idx="383">
                  <c:v>-8069</c:v>
                </c:pt>
                <c:pt idx="384">
                  <c:v>-8049</c:v>
                </c:pt>
                <c:pt idx="385">
                  <c:v>-8049</c:v>
                </c:pt>
                <c:pt idx="386">
                  <c:v>-8033</c:v>
                </c:pt>
                <c:pt idx="387">
                  <c:v>-8024</c:v>
                </c:pt>
                <c:pt idx="388">
                  <c:v>-8022</c:v>
                </c:pt>
                <c:pt idx="389">
                  <c:v>-8019</c:v>
                </c:pt>
                <c:pt idx="390">
                  <c:v>-8004</c:v>
                </c:pt>
                <c:pt idx="391">
                  <c:v>-8004</c:v>
                </c:pt>
                <c:pt idx="392">
                  <c:v>-7996</c:v>
                </c:pt>
                <c:pt idx="393">
                  <c:v>-7996</c:v>
                </c:pt>
                <c:pt idx="394">
                  <c:v>-7983</c:v>
                </c:pt>
                <c:pt idx="395">
                  <c:v>-7982</c:v>
                </c:pt>
                <c:pt idx="396">
                  <c:v>-7974</c:v>
                </c:pt>
                <c:pt idx="397">
                  <c:v>-7907</c:v>
                </c:pt>
                <c:pt idx="398">
                  <c:v>-7875</c:v>
                </c:pt>
                <c:pt idx="399">
                  <c:v>-7874</c:v>
                </c:pt>
                <c:pt idx="400">
                  <c:v>-7848</c:v>
                </c:pt>
                <c:pt idx="401">
                  <c:v>-7804</c:v>
                </c:pt>
                <c:pt idx="402">
                  <c:v>-7801</c:v>
                </c:pt>
                <c:pt idx="403">
                  <c:v>-7783</c:v>
                </c:pt>
                <c:pt idx="404">
                  <c:v>-7783</c:v>
                </c:pt>
                <c:pt idx="405">
                  <c:v>-7783</c:v>
                </c:pt>
                <c:pt idx="406">
                  <c:v>-7767</c:v>
                </c:pt>
                <c:pt idx="407">
                  <c:v>-7761</c:v>
                </c:pt>
                <c:pt idx="408">
                  <c:v>-7759</c:v>
                </c:pt>
                <c:pt idx="409">
                  <c:v>-7759</c:v>
                </c:pt>
                <c:pt idx="410">
                  <c:v>-7759</c:v>
                </c:pt>
                <c:pt idx="411">
                  <c:v>-7753</c:v>
                </c:pt>
                <c:pt idx="412">
                  <c:v>-7731</c:v>
                </c:pt>
                <c:pt idx="413">
                  <c:v>-7730</c:v>
                </c:pt>
                <c:pt idx="414">
                  <c:v>-7730</c:v>
                </c:pt>
                <c:pt idx="415">
                  <c:v>-7717</c:v>
                </c:pt>
                <c:pt idx="416">
                  <c:v>-7716</c:v>
                </c:pt>
                <c:pt idx="417">
                  <c:v>-7714</c:v>
                </c:pt>
                <c:pt idx="418">
                  <c:v>-7714</c:v>
                </c:pt>
                <c:pt idx="419">
                  <c:v>-7713</c:v>
                </c:pt>
                <c:pt idx="420">
                  <c:v>-7703</c:v>
                </c:pt>
                <c:pt idx="421">
                  <c:v>-7677</c:v>
                </c:pt>
                <c:pt idx="422">
                  <c:v>-7672</c:v>
                </c:pt>
                <c:pt idx="423">
                  <c:v>-7652</c:v>
                </c:pt>
                <c:pt idx="424">
                  <c:v>-7568</c:v>
                </c:pt>
                <c:pt idx="425">
                  <c:v>-7527</c:v>
                </c:pt>
                <c:pt idx="426">
                  <c:v>-7524</c:v>
                </c:pt>
                <c:pt idx="427">
                  <c:v>-7453</c:v>
                </c:pt>
                <c:pt idx="428">
                  <c:v>-7445</c:v>
                </c:pt>
                <c:pt idx="429">
                  <c:v>-7389</c:v>
                </c:pt>
                <c:pt idx="430">
                  <c:v>-7330</c:v>
                </c:pt>
                <c:pt idx="431">
                  <c:v>-7324</c:v>
                </c:pt>
                <c:pt idx="432">
                  <c:v>-7316</c:v>
                </c:pt>
                <c:pt idx="433">
                  <c:v>-7233</c:v>
                </c:pt>
                <c:pt idx="434">
                  <c:v>-7199</c:v>
                </c:pt>
                <c:pt idx="435">
                  <c:v>-7188</c:v>
                </c:pt>
                <c:pt idx="436">
                  <c:v>-7188</c:v>
                </c:pt>
                <c:pt idx="437">
                  <c:v>-7176</c:v>
                </c:pt>
                <c:pt idx="438">
                  <c:v>-7138</c:v>
                </c:pt>
                <c:pt idx="439">
                  <c:v>-7107</c:v>
                </c:pt>
                <c:pt idx="440">
                  <c:v>-7014</c:v>
                </c:pt>
                <c:pt idx="441">
                  <c:v>-6998</c:v>
                </c:pt>
                <c:pt idx="442">
                  <c:v>-6973</c:v>
                </c:pt>
                <c:pt idx="443">
                  <c:v>-6973</c:v>
                </c:pt>
                <c:pt idx="444">
                  <c:v>-6956</c:v>
                </c:pt>
                <c:pt idx="445">
                  <c:v>-6955</c:v>
                </c:pt>
                <c:pt idx="446">
                  <c:v>-6953</c:v>
                </c:pt>
                <c:pt idx="447">
                  <c:v>-6927</c:v>
                </c:pt>
                <c:pt idx="448">
                  <c:v>-6916</c:v>
                </c:pt>
                <c:pt idx="449">
                  <c:v>-6914</c:v>
                </c:pt>
                <c:pt idx="450">
                  <c:v>-6913</c:v>
                </c:pt>
                <c:pt idx="451">
                  <c:v>-6886</c:v>
                </c:pt>
                <c:pt idx="452">
                  <c:v>-6824</c:v>
                </c:pt>
                <c:pt idx="453">
                  <c:v>-6824</c:v>
                </c:pt>
                <c:pt idx="454">
                  <c:v>-6824</c:v>
                </c:pt>
                <c:pt idx="455">
                  <c:v>-6804</c:v>
                </c:pt>
                <c:pt idx="456">
                  <c:v>-6752</c:v>
                </c:pt>
                <c:pt idx="457">
                  <c:v>-6735</c:v>
                </c:pt>
                <c:pt idx="458">
                  <c:v>-6724</c:v>
                </c:pt>
                <c:pt idx="459">
                  <c:v>-6712</c:v>
                </c:pt>
                <c:pt idx="460">
                  <c:v>-6696</c:v>
                </c:pt>
                <c:pt idx="461">
                  <c:v>-6695</c:v>
                </c:pt>
                <c:pt idx="462">
                  <c:v>-6665</c:v>
                </c:pt>
                <c:pt idx="463">
                  <c:v>-6651</c:v>
                </c:pt>
                <c:pt idx="464">
                  <c:v>-6637</c:v>
                </c:pt>
                <c:pt idx="465">
                  <c:v>-6609</c:v>
                </c:pt>
                <c:pt idx="466">
                  <c:v>-6609</c:v>
                </c:pt>
                <c:pt idx="467">
                  <c:v>-6609</c:v>
                </c:pt>
                <c:pt idx="468">
                  <c:v>-6609</c:v>
                </c:pt>
                <c:pt idx="469">
                  <c:v>-6581</c:v>
                </c:pt>
                <c:pt idx="470">
                  <c:v>-6533</c:v>
                </c:pt>
                <c:pt idx="471">
                  <c:v>-6502</c:v>
                </c:pt>
                <c:pt idx="472">
                  <c:v>-6486</c:v>
                </c:pt>
                <c:pt idx="473">
                  <c:v>-6438</c:v>
                </c:pt>
                <c:pt idx="474">
                  <c:v>-6438</c:v>
                </c:pt>
                <c:pt idx="475">
                  <c:v>-6438</c:v>
                </c:pt>
                <c:pt idx="476">
                  <c:v>-6419</c:v>
                </c:pt>
                <c:pt idx="477">
                  <c:v>-6413</c:v>
                </c:pt>
                <c:pt idx="478">
                  <c:v>-6405</c:v>
                </c:pt>
                <c:pt idx="479">
                  <c:v>-6404</c:v>
                </c:pt>
                <c:pt idx="480">
                  <c:v>-6363</c:v>
                </c:pt>
                <c:pt idx="481">
                  <c:v>-6332</c:v>
                </c:pt>
                <c:pt idx="482">
                  <c:v>-6318</c:v>
                </c:pt>
                <c:pt idx="483">
                  <c:v>-6310</c:v>
                </c:pt>
                <c:pt idx="484">
                  <c:v>-6295</c:v>
                </c:pt>
                <c:pt idx="485">
                  <c:v>-6214</c:v>
                </c:pt>
                <c:pt idx="486">
                  <c:v>-6209</c:v>
                </c:pt>
                <c:pt idx="487">
                  <c:v>-6206</c:v>
                </c:pt>
                <c:pt idx="488">
                  <c:v>-6206</c:v>
                </c:pt>
                <c:pt idx="489">
                  <c:v>-6206</c:v>
                </c:pt>
                <c:pt idx="490">
                  <c:v>-6197</c:v>
                </c:pt>
                <c:pt idx="491">
                  <c:v>-6194</c:v>
                </c:pt>
                <c:pt idx="492">
                  <c:v>-6191</c:v>
                </c:pt>
                <c:pt idx="493">
                  <c:v>-6170</c:v>
                </c:pt>
                <c:pt idx="494">
                  <c:v>-6169</c:v>
                </c:pt>
                <c:pt idx="495">
                  <c:v>-6166</c:v>
                </c:pt>
                <c:pt idx="496">
                  <c:v>-6161</c:v>
                </c:pt>
                <c:pt idx="497">
                  <c:v>-6153</c:v>
                </c:pt>
                <c:pt idx="498">
                  <c:v>-6142</c:v>
                </c:pt>
                <c:pt idx="499">
                  <c:v>-6142</c:v>
                </c:pt>
                <c:pt idx="500">
                  <c:v>-6128</c:v>
                </c:pt>
                <c:pt idx="501">
                  <c:v>-6125</c:v>
                </c:pt>
                <c:pt idx="502">
                  <c:v>-6114</c:v>
                </c:pt>
                <c:pt idx="503">
                  <c:v>-6096.5</c:v>
                </c:pt>
                <c:pt idx="504">
                  <c:v>-6047</c:v>
                </c:pt>
                <c:pt idx="505">
                  <c:v>-6038</c:v>
                </c:pt>
                <c:pt idx="506">
                  <c:v>-6007</c:v>
                </c:pt>
                <c:pt idx="507">
                  <c:v>-5977</c:v>
                </c:pt>
                <c:pt idx="508">
                  <c:v>-5971</c:v>
                </c:pt>
                <c:pt idx="509">
                  <c:v>-5957</c:v>
                </c:pt>
                <c:pt idx="510">
                  <c:v>-5952</c:v>
                </c:pt>
                <c:pt idx="511">
                  <c:v>-5951</c:v>
                </c:pt>
                <c:pt idx="512">
                  <c:v>-5938</c:v>
                </c:pt>
                <c:pt idx="513">
                  <c:v>-5932</c:v>
                </c:pt>
                <c:pt idx="514">
                  <c:v>-5910</c:v>
                </c:pt>
                <c:pt idx="515">
                  <c:v>-5879</c:v>
                </c:pt>
                <c:pt idx="516">
                  <c:v>-5851</c:v>
                </c:pt>
                <c:pt idx="517">
                  <c:v>-5851</c:v>
                </c:pt>
                <c:pt idx="518">
                  <c:v>-5826</c:v>
                </c:pt>
                <c:pt idx="519">
                  <c:v>-5795</c:v>
                </c:pt>
                <c:pt idx="520">
                  <c:v>-5725</c:v>
                </c:pt>
                <c:pt idx="521">
                  <c:v>-5705</c:v>
                </c:pt>
                <c:pt idx="522">
                  <c:v>-5678</c:v>
                </c:pt>
                <c:pt idx="523">
                  <c:v>-5675</c:v>
                </c:pt>
                <c:pt idx="524">
                  <c:v>-5675</c:v>
                </c:pt>
                <c:pt idx="525">
                  <c:v>-5671</c:v>
                </c:pt>
                <c:pt idx="526">
                  <c:v>-5663</c:v>
                </c:pt>
                <c:pt idx="527">
                  <c:v>-5571</c:v>
                </c:pt>
                <c:pt idx="528">
                  <c:v>-5563</c:v>
                </c:pt>
                <c:pt idx="529">
                  <c:v>-5518</c:v>
                </c:pt>
                <c:pt idx="530">
                  <c:v>-5493</c:v>
                </c:pt>
                <c:pt idx="531">
                  <c:v>-5456</c:v>
                </c:pt>
                <c:pt idx="532">
                  <c:v>-5453</c:v>
                </c:pt>
                <c:pt idx="533">
                  <c:v>-5453</c:v>
                </c:pt>
                <c:pt idx="534">
                  <c:v>-5434</c:v>
                </c:pt>
                <c:pt idx="535">
                  <c:v>-5431</c:v>
                </c:pt>
                <c:pt idx="536">
                  <c:v>-5429</c:v>
                </c:pt>
                <c:pt idx="537">
                  <c:v>-5406</c:v>
                </c:pt>
                <c:pt idx="538">
                  <c:v>-5403</c:v>
                </c:pt>
                <c:pt idx="539">
                  <c:v>-5369</c:v>
                </c:pt>
                <c:pt idx="540">
                  <c:v>-5367</c:v>
                </c:pt>
                <c:pt idx="541">
                  <c:v>-5349</c:v>
                </c:pt>
                <c:pt idx="542">
                  <c:v>-5344</c:v>
                </c:pt>
                <c:pt idx="543">
                  <c:v>-5333</c:v>
                </c:pt>
                <c:pt idx="544">
                  <c:v>-5319</c:v>
                </c:pt>
                <c:pt idx="545">
                  <c:v>-5310</c:v>
                </c:pt>
                <c:pt idx="546">
                  <c:v>-5302</c:v>
                </c:pt>
                <c:pt idx="547">
                  <c:v>-5286</c:v>
                </c:pt>
                <c:pt idx="548">
                  <c:v>-5283</c:v>
                </c:pt>
                <c:pt idx="549">
                  <c:v>-5255</c:v>
                </c:pt>
                <c:pt idx="550">
                  <c:v>-5249</c:v>
                </c:pt>
                <c:pt idx="551">
                  <c:v>-5235</c:v>
                </c:pt>
                <c:pt idx="552">
                  <c:v>-5219</c:v>
                </c:pt>
                <c:pt idx="553">
                  <c:v>-5219</c:v>
                </c:pt>
                <c:pt idx="554">
                  <c:v>-5216</c:v>
                </c:pt>
                <c:pt idx="555">
                  <c:v>-5177</c:v>
                </c:pt>
                <c:pt idx="556">
                  <c:v>-5149</c:v>
                </c:pt>
                <c:pt idx="557">
                  <c:v>-5128</c:v>
                </c:pt>
                <c:pt idx="558">
                  <c:v>-5126</c:v>
                </c:pt>
                <c:pt idx="559">
                  <c:v>-5109</c:v>
                </c:pt>
                <c:pt idx="560">
                  <c:v>-5093</c:v>
                </c:pt>
                <c:pt idx="561">
                  <c:v>-5093</c:v>
                </c:pt>
                <c:pt idx="562">
                  <c:v>-5048</c:v>
                </c:pt>
                <c:pt idx="563">
                  <c:v>-5036</c:v>
                </c:pt>
                <c:pt idx="564">
                  <c:v>-5020</c:v>
                </c:pt>
                <c:pt idx="565">
                  <c:v>-5020</c:v>
                </c:pt>
                <c:pt idx="566">
                  <c:v>-5020</c:v>
                </c:pt>
                <c:pt idx="567">
                  <c:v>-4981</c:v>
                </c:pt>
                <c:pt idx="568">
                  <c:v>-4981</c:v>
                </c:pt>
                <c:pt idx="569">
                  <c:v>-4972</c:v>
                </c:pt>
                <c:pt idx="570">
                  <c:v>-4967</c:v>
                </c:pt>
                <c:pt idx="571">
                  <c:v>-4914</c:v>
                </c:pt>
                <c:pt idx="572">
                  <c:v>-4886</c:v>
                </c:pt>
                <c:pt idx="573">
                  <c:v>-4851</c:v>
                </c:pt>
                <c:pt idx="574">
                  <c:v>-4819</c:v>
                </c:pt>
                <c:pt idx="575">
                  <c:v>-4782</c:v>
                </c:pt>
                <c:pt idx="576">
                  <c:v>-4782</c:v>
                </c:pt>
                <c:pt idx="577">
                  <c:v>-4715</c:v>
                </c:pt>
                <c:pt idx="578">
                  <c:v>-4715</c:v>
                </c:pt>
                <c:pt idx="579">
                  <c:v>-4712</c:v>
                </c:pt>
                <c:pt idx="580">
                  <c:v>-4704</c:v>
                </c:pt>
                <c:pt idx="581">
                  <c:v>-4626</c:v>
                </c:pt>
                <c:pt idx="582">
                  <c:v>-4566</c:v>
                </c:pt>
                <c:pt idx="583">
                  <c:v>-4561</c:v>
                </c:pt>
                <c:pt idx="584">
                  <c:v>-4536</c:v>
                </c:pt>
                <c:pt idx="585">
                  <c:v>-4525</c:v>
                </c:pt>
                <c:pt idx="586">
                  <c:v>-4493</c:v>
                </c:pt>
                <c:pt idx="587">
                  <c:v>-4480</c:v>
                </c:pt>
                <c:pt idx="588">
                  <c:v>-4477</c:v>
                </c:pt>
                <c:pt idx="589">
                  <c:v>-4466</c:v>
                </c:pt>
                <c:pt idx="590">
                  <c:v>-4457</c:v>
                </c:pt>
                <c:pt idx="591">
                  <c:v>-4382</c:v>
                </c:pt>
                <c:pt idx="592">
                  <c:v>-4351</c:v>
                </c:pt>
                <c:pt idx="593">
                  <c:v>-4321</c:v>
                </c:pt>
                <c:pt idx="594">
                  <c:v>-4301</c:v>
                </c:pt>
                <c:pt idx="595">
                  <c:v>-4259</c:v>
                </c:pt>
                <c:pt idx="596">
                  <c:v>-4258</c:v>
                </c:pt>
                <c:pt idx="597">
                  <c:v>-4258</c:v>
                </c:pt>
                <c:pt idx="598">
                  <c:v>-4247</c:v>
                </c:pt>
                <c:pt idx="599">
                  <c:v>-4178</c:v>
                </c:pt>
                <c:pt idx="600">
                  <c:v>-4155</c:v>
                </c:pt>
                <c:pt idx="601">
                  <c:v>-4128</c:v>
                </c:pt>
                <c:pt idx="602">
                  <c:v>-4076</c:v>
                </c:pt>
                <c:pt idx="603">
                  <c:v>-4041</c:v>
                </c:pt>
                <c:pt idx="604">
                  <c:v>-4029</c:v>
                </c:pt>
                <c:pt idx="605">
                  <c:v>-4013</c:v>
                </c:pt>
                <c:pt idx="606">
                  <c:v>-4013</c:v>
                </c:pt>
                <c:pt idx="607">
                  <c:v>-3999</c:v>
                </c:pt>
                <c:pt idx="608">
                  <c:v>-3915</c:v>
                </c:pt>
                <c:pt idx="609">
                  <c:v>-3839</c:v>
                </c:pt>
                <c:pt idx="610">
                  <c:v>-3833</c:v>
                </c:pt>
                <c:pt idx="611">
                  <c:v>-3783</c:v>
                </c:pt>
                <c:pt idx="612">
                  <c:v>-3736</c:v>
                </c:pt>
                <c:pt idx="613">
                  <c:v>-3708</c:v>
                </c:pt>
                <c:pt idx="614">
                  <c:v>-3560</c:v>
                </c:pt>
                <c:pt idx="615">
                  <c:v>-3495</c:v>
                </c:pt>
                <c:pt idx="616">
                  <c:v>-3476</c:v>
                </c:pt>
                <c:pt idx="617">
                  <c:v>-3472</c:v>
                </c:pt>
                <c:pt idx="618">
                  <c:v>-3433</c:v>
                </c:pt>
                <c:pt idx="619">
                  <c:v>-3397</c:v>
                </c:pt>
                <c:pt idx="620">
                  <c:v>-3327</c:v>
                </c:pt>
                <c:pt idx="621">
                  <c:v>-3293</c:v>
                </c:pt>
                <c:pt idx="622">
                  <c:v>-3257</c:v>
                </c:pt>
                <c:pt idx="623">
                  <c:v>-3221</c:v>
                </c:pt>
                <c:pt idx="624">
                  <c:v>-3196</c:v>
                </c:pt>
                <c:pt idx="625">
                  <c:v>-3187</c:v>
                </c:pt>
                <c:pt idx="626">
                  <c:v>-3137</c:v>
                </c:pt>
                <c:pt idx="627">
                  <c:v>-3117</c:v>
                </c:pt>
                <c:pt idx="628">
                  <c:v>-3064</c:v>
                </c:pt>
                <c:pt idx="629">
                  <c:v>-3061</c:v>
                </c:pt>
                <c:pt idx="630">
                  <c:v>-3055</c:v>
                </c:pt>
                <c:pt idx="631">
                  <c:v>-2991</c:v>
                </c:pt>
                <c:pt idx="632">
                  <c:v>-2938</c:v>
                </c:pt>
                <c:pt idx="633">
                  <c:v>-2932</c:v>
                </c:pt>
                <c:pt idx="634">
                  <c:v>-2916</c:v>
                </c:pt>
                <c:pt idx="635">
                  <c:v>-2909</c:v>
                </c:pt>
                <c:pt idx="636">
                  <c:v>-2904</c:v>
                </c:pt>
                <c:pt idx="637">
                  <c:v>-2877</c:v>
                </c:pt>
                <c:pt idx="638">
                  <c:v>-2846</c:v>
                </c:pt>
                <c:pt idx="639">
                  <c:v>-2826</c:v>
                </c:pt>
                <c:pt idx="640">
                  <c:v>-2799</c:v>
                </c:pt>
                <c:pt idx="641">
                  <c:v>-2759</c:v>
                </c:pt>
                <c:pt idx="642">
                  <c:v>-2731</c:v>
                </c:pt>
                <c:pt idx="643">
                  <c:v>-2717</c:v>
                </c:pt>
                <c:pt idx="644">
                  <c:v>-2692</c:v>
                </c:pt>
                <c:pt idx="645">
                  <c:v>-2689</c:v>
                </c:pt>
                <c:pt idx="646">
                  <c:v>-2684</c:v>
                </c:pt>
                <c:pt idx="647">
                  <c:v>-2654</c:v>
                </c:pt>
                <c:pt idx="648">
                  <c:v>-2642</c:v>
                </c:pt>
                <c:pt idx="649">
                  <c:v>-2642</c:v>
                </c:pt>
                <c:pt idx="650">
                  <c:v>-2624</c:v>
                </c:pt>
                <c:pt idx="651">
                  <c:v>-2586</c:v>
                </c:pt>
                <c:pt idx="652">
                  <c:v>-2583</c:v>
                </c:pt>
                <c:pt idx="653">
                  <c:v>-2583</c:v>
                </c:pt>
                <c:pt idx="654">
                  <c:v>-2566</c:v>
                </c:pt>
                <c:pt idx="655">
                  <c:v>-2560</c:v>
                </c:pt>
                <c:pt idx="656">
                  <c:v>-2543</c:v>
                </c:pt>
                <c:pt idx="657">
                  <c:v>-2482</c:v>
                </c:pt>
                <c:pt idx="658">
                  <c:v>-2446</c:v>
                </c:pt>
                <c:pt idx="659">
                  <c:v>-2432</c:v>
                </c:pt>
                <c:pt idx="660">
                  <c:v>-2424</c:v>
                </c:pt>
                <c:pt idx="661">
                  <c:v>-2384</c:v>
                </c:pt>
                <c:pt idx="662">
                  <c:v>-2378</c:v>
                </c:pt>
                <c:pt idx="663">
                  <c:v>-2367</c:v>
                </c:pt>
                <c:pt idx="664">
                  <c:v>-2351</c:v>
                </c:pt>
                <c:pt idx="665">
                  <c:v>-2328</c:v>
                </c:pt>
                <c:pt idx="666">
                  <c:v>-2309</c:v>
                </c:pt>
                <c:pt idx="667">
                  <c:v>-2295</c:v>
                </c:pt>
                <c:pt idx="668">
                  <c:v>-2250</c:v>
                </c:pt>
                <c:pt idx="669">
                  <c:v>-2172</c:v>
                </c:pt>
                <c:pt idx="670">
                  <c:v>-2172</c:v>
                </c:pt>
                <c:pt idx="671">
                  <c:v>-2147</c:v>
                </c:pt>
                <c:pt idx="672">
                  <c:v>-2144</c:v>
                </c:pt>
                <c:pt idx="673">
                  <c:v>-2102</c:v>
                </c:pt>
                <c:pt idx="674">
                  <c:v>-2102</c:v>
                </c:pt>
                <c:pt idx="675">
                  <c:v>-2101</c:v>
                </c:pt>
                <c:pt idx="676">
                  <c:v>-2065</c:v>
                </c:pt>
                <c:pt idx="677">
                  <c:v>-2062</c:v>
                </c:pt>
                <c:pt idx="678">
                  <c:v>-2032</c:v>
                </c:pt>
                <c:pt idx="679">
                  <c:v>-2032</c:v>
                </c:pt>
                <c:pt idx="680">
                  <c:v>-2032</c:v>
                </c:pt>
                <c:pt idx="681">
                  <c:v>-1992</c:v>
                </c:pt>
                <c:pt idx="682">
                  <c:v>-1971</c:v>
                </c:pt>
                <c:pt idx="683">
                  <c:v>-1926</c:v>
                </c:pt>
                <c:pt idx="684">
                  <c:v>-1900</c:v>
                </c:pt>
                <c:pt idx="685">
                  <c:v>-1866</c:v>
                </c:pt>
                <c:pt idx="686">
                  <c:v>-1858</c:v>
                </c:pt>
                <c:pt idx="687">
                  <c:v>-1833</c:v>
                </c:pt>
                <c:pt idx="688">
                  <c:v>-1827</c:v>
                </c:pt>
                <c:pt idx="689">
                  <c:v>-1827</c:v>
                </c:pt>
                <c:pt idx="690">
                  <c:v>-1827</c:v>
                </c:pt>
                <c:pt idx="691">
                  <c:v>-1827</c:v>
                </c:pt>
                <c:pt idx="692">
                  <c:v>-1827</c:v>
                </c:pt>
                <c:pt idx="693">
                  <c:v>-1802</c:v>
                </c:pt>
                <c:pt idx="694">
                  <c:v>-1799</c:v>
                </c:pt>
                <c:pt idx="695">
                  <c:v>-1760</c:v>
                </c:pt>
                <c:pt idx="696">
                  <c:v>-1760</c:v>
                </c:pt>
                <c:pt idx="697">
                  <c:v>-1690</c:v>
                </c:pt>
                <c:pt idx="698">
                  <c:v>-1652</c:v>
                </c:pt>
                <c:pt idx="699">
                  <c:v>-1604</c:v>
                </c:pt>
                <c:pt idx="700">
                  <c:v>-1593</c:v>
                </c:pt>
                <c:pt idx="701">
                  <c:v>-1590</c:v>
                </c:pt>
                <c:pt idx="702">
                  <c:v>-1491</c:v>
                </c:pt>
                <c:pt idx="703">
                  <c:v>-1481</c:v>
                </c:pt>
                <c:pt idx="704">
                  <c:v>-1458</c:v>
                </c:pt>
                <c:pt idx="705">
                  <c:v>-1407</c:v>
                </c:pt>
                <c:pt idx="706">
                  <c:v>-1407</c:v>
                </c:pt>
                <c:pt idx="707">
                  <c:v>-1341</c:v>
                </c:pt>
                <c:pt idx="708">
                  <c:v>-1304</c:v>
                </c:pt>
                <c:pt idx="709">
                  <c:v>-1301</c:v>
                </c:pt>
                <c:pt idx="710">
                  <c:v>-1301</c:v>
                </c:pt>
                <c:pt idx="711">
                  <c:v>-1301</c:v>
                </c:pt>
                <c:pt idx="712">
                  <c:v>-1298</c:v>
                </c:pt>
                <c:pt idx="713">
                  <c:v>-1276</c:v>
                </c:pt>
                <c:pt idx="714">
                  <c:v>-1254</c:v>
                </c:pt>
                <c:pt idx="715">
                  <c:v>-1206</c:v>
                </c:pt>
                <c:pt idx="716">
                  <c:v>-1120</c:v>
                </c:pt>
                <c:pt idx="717">
                  <c:v>-1100</c:v>
                </c:pt>
                <c:pt idx="718">
                  <c:v>-1041</c:v>
                </c:pt>
                <c:pt idx="719">
                  <c:v>-1038</c:v>
                </c:pt>
                <c:pt idx="720">
                  <c:v>-1038</c:v>
                </c:pt>
                <c:pt idx="721">
                  <c:v>-963</c:v>
                </c:pt>
                <c:pt idx="722">
                  <c:v>-918</c:v>
                </c:pt>
                <c:pt idx="723">
                  <c:v>-910</c:v>
                </c:pt>
                <c:pt idx="724">
                  <c:v>-910</c:v>
                </c:pt>
                <c:pt idx="725">
                  <c:v>-910</c:v>
                </c:pt>
                <c:pt idx="726">
                  <c:v>-910</c:v>
                </c:pt>
                <c:pt idx="727">
                  <c:v>-910</c:v>
                </c:pt>
                <c:pt idx="728">
                  <c:v>-910</c:v>
                </c:pt>
                <c:pt idx="729">
                  <c:v>-910</c:v>
                </c:pt>
                <c:pt idx="730">
                  <c:v>-910</c:v>
                </c:pt>
                <c:pt idx="731">
                  <c:v>-879</c:v>
                </c:pt>
                <c:pt idx="732">
                  <c:v>-842</c:v>
                </c:pt>
                <c:pt idx="733">
                  <c:v>-822</c:v>
                </c:pt>
                <c:pt idx="734">
                  <c:v>-811</c:v>
                </c:pt>
                <c:pt idx="735">
                  <c:v>-781</c:v>
                </c:pt>
                <c:pt idx="736">
                  <c:v>-669</c:v>
                </c:pt>
                <c:pt idx="737">
                  <c:v>-644</c:v>
                </c:pt>
                <c:pt idx="738">
                  <c:v>-644</c:v>
                </c:pt>
                <c:pt idx="739">
                  <c:v>-613</c:v>
                </c:pt>
                <c:pt idx="740">
                  <c:v>-610</c:v>
                </c:pt>
                <c:pt idx="741">
                  <c:v>-532</c:v>
                </c:pt>
                <c:pt idx="742">
                  <c:v>-530.5</c:v>
                </c:pt>
                <c:pt idx="743">
                  <c:v>-495</c:v>
                </c:pt>
                <c:pt idx="744">
                  <c:v>-487</c:v>
                </c:pt>
                <c:pt idx="745">
                  <c:v>-485.5</c:v>
                </c:pt>
                <c:pt idx="746">
                  <c:v>-484</c:v>
                </c:pt>
                <c:pt idx="747">
                  <c:v>-470</c:v>
                </c:pt>
                <c:pt idx="748">
                  <c:v>-467</c:v>
                </c:pt>
                <c:pt idx="749">
                  <c:v>-437</c:v>
                </c:pt>
                <c:pt idx="750">
                  <c:v>-415</c:v>
                </c:pt>
                <c:pt idx="751">
                  <c:v>-280</c:v>
                </c:pt>
                <c:pt idx="752">
                  <c:v>-207</c:v>
                </c:pt>
                <c:pt idx="753">
                  <c:v>-163</c:v>
                </c:pt>
                <c:pt idx="754">
                  <c:v>-163</c:v>
                </c:pt>
                <c:pt idx="755">
                  <c:v>-163</c:v>
                </c:pt>
                <c:pt idx="756">
                  <c:v>-135</c:v>
                </c:pt>
                <c:pt idx="757">
                  <c:v>-121</c:v>
                </c:pt>
                <c:pt idx="758">
                  <c:v>-115</c:v>
                </c:pt>
                <c:pt idx="759">
                  <c:v>-99</c:v>
                </c:pt>
                <c:pt idx="760">
                  <c:v>-94.5</c:v>
                </c:pt>
                <c:pt idx="761">
                  <c:v>-72.5</c:v>
                </c:pt>
                <c:pt idx="762">
                  <c:v>-17</c:v>
                </c:pt>
                <c:pt idx="763">
                  <c:v>-2</c:v>
                </c:pt>
                <c:pt idx="764">
                  <c:v>-2</c:v>
                </c:pt>
                <c:pt idx="765">
                  <c:v>11</c:v>
                </c:pt>
                <c:pt idx="766">
                  <c:v>18</c:v>
                </c:pt>
                <c:pt idx="767">
                  <c:v>38</c:v>
                </c:pt>
                <c:pt idx="768">
                  <c:v>38</c:v>
                </c:pt>
                <c:pt idx="769">
                  <c:v>53</c:v>
                </c:pt>
                <c:pt idx="770">
                  <c:v>81</c:v>
                </c:pt>
                <c:pt idx="771">
                  <c:v>215</c:v>
                </c:pt>
                <c:pt idx="772">
                  <c:v>246</c:v>
                </c:pt>
                <c:pt idx="773">
                  <c:v>246</c:v>
                </c:pt>
                <c:pt idx="774">
                  <c:v>246</c:v>
                </c:pt>
                <c:pt idx="775">
                  <c:v>282</c:v>
                </c:pt>
                <c:pt idx="776">
                  <c:v>285</c:v>
                </c:pt>
                <c:pt idx="777">
                  <c:v>305</c:v>
                </c:pt>
                <c:pt idx="778">
                  <c:v>307</c:v>
                </c:pt>
                <c:pt idx="779">
                  <c:v>307</c:v>
                </c:pt>
                <c:pt idx="780">
                  <c:v>318</c:v>
                </c:pt>
                <c:pt idx="781">
                  <c:v>478</c:v>
                </c:pt>
                <c:pt idx="782">
                  <c:v>548</c:v>
                </c:pt>
                <c:pt idx="783">
                  <c:v>567</c:v>
                </c:pt>
                <c:pt idx="784">
                  <c:v>571</c:v>
                </c:pt>
                <c:pt idx="785">
                  <c:v>571</c:v>
                </c:pt>
                <c:pt idx="786">
                  <c:v>576</c:v>
                </c:pt>
                <c:pt idx="787">
                  <c:v>694</c:v>
                </c:pt>
                <c:pt idx="788">
                  <c:v>873</c:v>
                </c:pt>
                <c:pt idx="789">
                  <c:v>1007</c:v>
                </c:pt>
                <c:pt idx="790">
                  <c:v>1343</c:v>
                </c:pt>
                <c:pt idx="791">
                  <c:v>1354</c:v>
                </c:pt>
                <c:pt idx="792">
                  <c:v>1399</c:v>
                </c:pt>
                <c:pt idx="793">
                  <c:v>1576.5</c:v>
                </c:pt>
                <c:pt idx="794">
                  <c:v>1576.5</c:v>
                </c:pt>
                <c:pt idx="795">
                  <c:v>1617</c:v>
                </c:pt>
                <c:pt idx="796">
                  <c:v>1631</c:v>
                </c:pt>
                <c:pt idx="797">
                  <c:v>1634</c:v>
                </c:pt>
                <c:pt idx="798">
                  <c:v>1634</c:v>
                </c:pt>
                <c:pt idx="799">
                  <c:v>1634</c:v>
                </c:pt>
                <c:pt idx="800">
                  <c:v>1661</c:v>
                </c:pt>
                <c:pt idx="801">
                  <c:v>1672</c:v>
                </c:pt>
                <c:pt idx="802">
                  <c:v>1835</c:v>
                </c:pt>
                <c:pt idx="803">
                  <c:v>1835</c:v>
                </c:pt>
                <c:pt idx="804">
                  <c:v>1872</c:v>
                </c:pt>
                <c:pt idx="805">
                  <c:v>1880</c:v>
                </c:pt>
                <c:pt idx="806">
                  <c:v>1888</c:v>
                </c:pt>
                <c:pt idx="807">
                  <c:v>1888</c:v>
                </c:pt>
                <c:pt idx="808">
                  <c:v>1888</c:v>
                </c:pt>
                <c:pt idx="809">
                  <c:v>1903.5</c:v>
                </c:pt>
                <c:pt idx="810">
                  <c:v>1922</c:v>
                </c:pt>
                <c:pt idx="811">
                  <c:v>1938</c:v>
                </c:pt>
                <c:pt idx="812">
                  <c:v>2055</c:v>
                </c:pt>
                <c:pt idx="813">
                  <c:v>2055</c:v>
                </c:pt>
                <c:pt idx="814">
                  <c:v>2055</c:v>
                </c:pt>
                <c:pt idx="815">
                  <c:v>2055</c:v>
                </c:pt>
                <c:pt idx="816">
                  <c:v>2055</c:v>
                </c:pt>
                <c:pt idx="817">
                  <c:v>2156</c:v>
                </c:pt>
                <c:pt idx="818">
                  <c:v>2156</c:v>
                </c:pt>
                <c:pt idx="819">
                  <c:v>2156</c:v>
                </c:pt>
                <c:pt idx="820">
                  <c:v>2198</c:v>
                </c:pt>
                <c:pt idx="821">
                  <c:v>2198</c:v>
                </c:pt>
                <c:pt idx="822">
                  <c:v>2198</c:v>
                </c:pt>
                <c:pt idx="823">
                  <c:v>2201</c:v>
                </c:pt>
                <c:pt idx="824">
                  <c:v>2335.5</c:v>
                </c:pt>
                <c:pt idx="825">
                  <c:v>2354.5</c:v>
                </c:pt>
                <c:pt idx="826">
                  <c:v>2358</c:v>
                </c:pt>
                <c:pt idx="827">
                  <c:v>2359</c:v>
                </c:pt>
                <c:pt idx="828">
                  <c:v>2411</c:v>
                </c:pt>
                <c:pt idx="829">
                  <c:v>2411</c:v>
                </c:pt>
                <c:pt idx="830">
                  <c:v>2411</c:v>
                </c:pt>
                <c:pt idx="831">
                  <c:v>2411</c:v>
                </c:pt>
                <c:pt idx="832">
                  <c:v>2456</c:v>
                </c:pt>
                <c:pt idx="833">
                  <c:v>2461</c:v>
                </c:pt>
                <c:pt idx="834">
                  <c:v>2461</c:v>
                </c:pt>
                <c:pt idx="835">
                  <c:v>2461</c:v>
                </c:pt>
                <c:pt idx="836">
                  <c:v>2461</c:v>
                </c:pt>
                <c:pt idx="837">
                  <c:v>2461</c:v>
                </c:pt>
                <c:pt idx="838">
                  <c:v>2680</c:v>
                </c:pt>
                <c:pt idx="839">
                  <c:v>2682</c:v>
                </c:pt>
                <c:pt idx="840">
                  <c:v>2682</c:v>
                </c:pt>
                <c:pt idx="841">
                  <c:v>2682</c:v>
                </c:pt>
                <c:pt idx="842">
                  <c:v>2696</c:v>
                </c:pt>
                <c:pt idx="843">
                  <c:v>2766</c:v>
                </c:pt>
                <c:pt idx="844">
                  <c:v>2766</c:v>
                </c:pt>
                <c:pt idx="845">
                  <c:v>2766</c:v>
                </c:pt>
                <c:pt idx="846">
                  <c:v>2900</c:v>
                </c:pt>
                <c:pt idx="847">
                  <c:v>2900</c:v>
                </c:pt>
                <c:pt idx="848">
                  <c:v>2900</c:v>
                </c:pt>
                <c:pt idx="849">
                  <c:v>2931</c:v>
                </c:pt>
                <c:pt idx="850">
                  <c:v>3096</c:v>
                </c:pt>
                <c:pt idx="851">
                  <c:v>3096</c:v>
                </c:pt>
                <c:pt idx="852">
                  <c:v>3174</c:v>
                </c:pt>
                <c:pt idx="853">
                  <c:v>3174</c:v>
                </c:pt>
                <c:pt idx="854">
                  <c:v>3226</c:v>
                </c:pt>
                <c:pt idx="855">
                  <c:v>3226</c:v>
                </c:pt>
                <c:pt idx="856">
                  <c:v>3253</c:v>
                </c:pt>
                <c:pt idx="857">
                  <c:v>3500</c:v>
                </c:pt>
                <c:pt idx="858">
                  <c:v>3508</c:v>
                </c:pt>
                <c:pt idx="859">
                  <c:v>3508</c:v>
                </c:pt>
                <c:pt idx="860">
                  <c:v>3508</c:v>
                </c:pt>
                <c:pt idx="861">
                  <c:v>3713</c:v>
                </c:pt>
                <c:pt idx="862">
                  <c:v>3897</c:v>
                </c:pt>
                <c:pt idx="863">
                  <c:v>4023</c:v>
                </c:pt>
                <c:pt idx="864">
                  <c:v>4062</c:v>
                </c:pt>
                <c:pt idx="865">
                  <c:v>4090</c:v>
                </c:pt>
                <c:pt idx="866">
                  <c:v>4294</c:v>
                </c:pt>
                <c:pt idx="867">
                  <c:v>4325</c:v>
                </c:pt>
                <c:pt idx="868">
                  <c:v>4540</c:v>
                </c:pt>
                <c:pt idx="869">
                  <c:v>4590</c:v>
                </c:pt>
                <c:pt idx="870">
                  <c:v>4594</c:v>
                </c:pt>
                <c:pt idx="871">
                  <c:v>4644</c:v>
                </c:pt>
                <c:pt idx="872">
                  <c:v>4814</c:v>
                </c:pt>
                <c:pt idx="873">
                  <c:v>4879</c:v>
                </c:pt>
                <c:pt idx="874">
                  <c:v>4907</c:v>
                </c:pt>
                <c:pt idx="875">
                  <c:v>4907</c:v>
                </c:pt>
                <c:pt idx="876">
                  <c:v>4946</c:v>
                </c:pt>
                <c:pt idx="877">
                  <c:v>4966.5</c:v>
                </c:pt>
                <c:pt idx="878">
                  <c:v>5120</c:v>
                </c:pt>
                <c:pt idx="879">
                  <c:v>5256</c:v>
                </c:pt>
              </c:numCache>
            </c:numRef>
          </c:xVal>
          <c:yVal>
            <c:numRef>
              <c:f>'Active 2'!$J$21:$J$975</c:f>
              <c:numCache>
                <c:formatCode>General</c:formatCode>
                <c:ptCount val="955"/>
                <c:pt idx="244">
                  <c:v>-0.14577699999790639</c:v>
                </c:pt>
                <c:pt idx="247">
                  <c:v>-0.13425319999805652</c:v>
                </c:pt>
                <c:pt idx="248">
                  <c:v>-0.13881819999369327</c:v>
                </c:pt>
                <c:pt idx="249">
                  <c:v>-0.13857979999738745</c:v>
                </c:pt>
                <c:pt idx="250">
                  <c:v>-0.13400239999464247</c:v>
                </c:pt>
                <c:pt idx="252">
                  <c:v>-0.13265099999989616</c:v>
                </c:pt>
                <c:pt idx="256">
                  <c:v>-0.13356739999289857</c:v>
                </c:pt>
                <c:pt idx="257">
                  <c:v>-0.137412600000971</c:v>
                </c:pt>
                <c:pt idx="258">
                  <c:v>-0.13721599999553291</c:v>
                </c:pt>
                <c:pt idx="260">
                  <c:v>-0.13506580000102986</c:v>
                </c:pt>
                <c:pt idx="261">
                  <c:v>-0.13554719999956433</c:v>
                </c:pt>
                <c:pt idx="263">
                  <c:v>-0.13302859999384964</c:v>
                </c:pt>
                <c:pt idx="264">
                  <c:v>-0.13856420000229264</c:v>
                </c:pt>
                <c:pt idx="265">
                  <c:v>-0.13156419999722857</c:v>
                </c:pt>
                <c:pt idx="266">
                  <c:v>-0.13386139999784064</c:v>
                </c:pt>
                <c:pt idx="267">
                  <c:v>-0.13512919999629958</c:v>
                </c:pt>
                <c:pt idx="268">
                  <c:v>-0.13589080000383547</c:v>
                </c:pt>
                <c:pt idx="269">
                  <c:v>-0.13589080000383547</c:v>
                </c:pt>
                <c:pt idx="271">
                  <c:v>-0.13496200000372482</c:v>
                </c:pt>
                <c:pt idx="272">
                  <c:v>-0.13387839999631979</c:v>
                </c:pt>
                <c:pt idx="273">
                  <c:v>-0.1367236000005505</c:v>
                </c:pt>
                <c:pt idx="275">
                  <c:v>-0.13441399999283021</c:v>
                </c:pt>
                <c:pt idx="276">
                  <c:v>-0.1360625999950571</c:v>
                </c:pt>
                <c:pt idx="277">
                  <c:v>-0.1341755999965244</c:v>
                </c:pt>
                <c:pt idx="278">
                  <c:v>0</c:v>
                </c:pt>
                <c:pt idx="279">
                  <c:v>-0.13295420000213198</c:v>
                </c:pt>
                <c:pt idx="280">
                  <c:v>-0.13295420000213198</c:v>
                </c:pt>
                <c:pt idx="282">
                  <c:v>-0.13225600000441773</c:v>
                </c:pt>
                <c:pt idx="284">
                  <c:v>-0.13352379999560071</c:v>
                </c:pt>
                <c:pt idx="286">
                  <c:v>-0.13593399999081157</c:v>
                </c:pt>
                <c:pt idx="287">
                  <c:v>-0.12892160000046715</c:v>
                </c:pt>
                <c:pt idx="288">
                  <c:v>-0.13218939999205759</c:v>
                </c:pt>
                <c:pt idx="290">
                  <c:v>-0.13678379999328172</c:v>
                </c:pt>
                <c:pt idx="291">
                  <c:v>-0.12842899999668589</c:v>
                </c:pt>
                <c:pt idx="292">
                  <c:v>-0.13305159999436</c:v>
                </c:pt>
                <c:pt idx="293">
                  <c:v>-0.12785499999881722</c:v>
                </c:pt>
                <c:pt idx="294">
                  <c:v>-0.13261659999989206</c:v>
                </c:pt>
                <c:pt idx="299">
                  <c:v>-0.1275205999991158</c:v>
                </c:pt>
                <c:pt idx="300">
                  <c:v>-0.12735339999198914</c:v>
                </c:pt>
                <c:pt idx="301">
                  <c:v>-0.11831619999429677</c:v>
                </c:pt>
                <c:pt idx="302">
                  <c:v>-0.12458399999741232</c:v>
                </c:pt>
                <c:pt idx="303">
                  <c:v>-0.12811959999817191</c:v>
                </c:pt>
                <c:pt idx="304">
                  <c:v>-0.12841679999837652</c:v>
                </c:pt>
                <c:pt idx="305">
                  <c:v>-0.12841679999837652</c:v>
                </c:pt>
                <c:pt idx="306">
                  <c:v>-0.12641679999796906</c:v>
                </c:pt>
                <c:pt idx="308">
                  <c:v>-0.12668459999986226</c:v>
                </c:pt>
                <c:pt idx="309">
                  <c:v>-0.13006539999332745</c:v>
                </c:pt>
                <c:pt idx="310">
                  <c:v>-0.12806539999291999</c:v>
                </c:pt>
                <c:pt idx="311">
                  <c:v>-0.12806539999291999</c:v>
                </c:pt>
                <c:pt idx="313">
                  <c:v>-0.12550840000039898</c:v>
                </c:pt>
                <c:pt idx="315">
                  <c:v>-0.11344459999963874</c:v>
                </c:pt>
                <c:pt idx="317">
                  <c:v>-0.1080288000011933</c:v>
                </c:pt>
                <c:pt idx="318">
                  <c:v>-0.11287399999855552</c:v>
                </c:pt>
                <c:pt idx="319">
                  <c:v>-0.11254180000105407</c:v>
                </c:pt>
                <c:pt idx="320">
                  <c:v>-0.1145773999960511</c:v>
                </c:pt>
                <c:pt idx="321">
                  <c:v>-0.11356160000286764</c:v>
                </c:pt>
                <c:pt idx="322">
                  <c:v>-0.12687799999548588</c:v>
                </c:pt>
                <c:pt idx="324">
                  <c:v>-0.12071080000168877</c:v>
                </c:pt>
                <c:pt idx="325">
                  <c:v>-0.11874019999959273</c:v>
                </c:pt>
                <c:pt idx="326">
                  <c:v>-0.12463859999843407</c:v>
                </c:pt>
                <c:pt idx="327">
                  <c:v>-0.12188779999996768</c:v>
                </c:pt>
                <c:pt idx="328">
                  <c:v>-0.12224319999950239</c:v>
                </c:pt>
                <c:pt idx="329">
                  <c:v>-0.11989179999363841</c:v>
                </c:pt>
                <c:pt idx="344">
                  <c:v>-0.11271040000428911</c:v>
                </c:pt>
                <c:pt idx="345">
                  <c:v>-0.11435899999924004</c:v>
                </c:pt>
                <c:pt idx="355">
                  <c:v>-0.11480779999692459</c:v>
                </c:pt>
                <c:pt idx="356">
                  <c:v>-0.11345639999490231</c:v>
                </c:pt>
                <c:pt idx="357">
                  <c:v>-0.11232599999493686</c:v>
                </c:pt>
                <c:pt idx="364">
                  <c:v>-0.10100539999984903</c:v>
                </c:pt>
                <c:pt idx="373">
                  <c:v>-9.6784800000023097E-2</c:v>
                </c:pt>
                <c:pt idx="392">
                  <c:v>-9.1570399999909569E-2</c:v>
                </c:pt>
                <c:pt idx="394">
                  <c:v>-9.7464200000104029E-2</c:v>
                </c:pt>
                <c:pt idx="395">
                  <c:v>-9.1486799996346235E-2</c:v>
                </c:pt>
                <c:pt idx="417">
                  <c:v>-8.6043600000266451E-2</c:v>
                </c:pt>
                <c:pt idx="428">
                  <c:v>-8.1723000002966728E-2</c:v>
                </c:pt>
                <c:pt idx="437">
                  <c:v>-7.2402400001010392E-2</c:v>
                </c:pt>
                <c:pt idx="700">
                  <c:v>-6.0782000000472181E-3</c:v>
                </c:pt>
                <c:pt idx="749">
                  <c:v>-4.0380000427830964E-4</c:v>
                </c:pt>
                <c:pt idx="762">
                  <c:v>4.2000028770416975E-6</c:v>
                </c:pt>
                <c:pt idx="775">
                  <c:v>2.2468000024673529E-3</c:v>
                </c:pt>
                <c:pt idx="778">
                  <c:v>6.8180000380380079E-4</c:v>
                </c:pt>
                <c:pt idx="780">
                  <c:v>2.2332000007736497E-3</c:v>
                </c:pt>
                <c:pt idx="809">
                  <c:v>3.7400900000648107E-2</c:v>
                </c:pt>
                <c:pt idx="811">
                  <c:v>3.7621199997374788E-2</c:v>
                </c:pt>
                <c:pt idx="823">
                  <c:v>4.5977400004630908E-2</c:v>
                </c:pt>
                <c:pt idx="832">
                  <c:v>5.3814400002011098E-2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F8A-4862-A751-8C22D3D52DFF}"/>
            </c:ext>
          </c:extLst>
        </c:ser>
        <c:ser>
          <c:idx val="3"/>
          <c:order val="3"/>
          <c:tx>
            <c:strRef>
              <c:f>'Active 2'!$K$20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2'!$F$21:$F$1975</c:f>
              <c:numCache>
                <c:formatCode>General</c:formatCode>
                <c:ptCount val="1955"/>
                <c:pt idx="0">
                  <c:v>-30899</c:v>
                </c:pt>
                <c:pt idx="1">
                  <c:v>-29888</c:v>
                </c:pt>
                <c:pt idx="2">
                  <c:v>-28759</c:v>
                </c:pt>
                <c:pt idx="3">
                  <c:v>-28507</c:v>
                </c:pt>
                <c:pt idx="4">
                  <c:v>-28199</c:v>
                </c:pt>
                <c:pt idx="5">
                  <c:v>-28193</c:v>
                </c:pt>
                <c:pt idx="6">
                  <c:v>-28034</c:v>
                </c:pt>
                <c:pt idx="7">
                  <c:v>-28022</c:v>
                </c:pt>
                <c:pt idx="8">
                  <c:v>-28006</c:v>
                </c:pt>
                <c:pt idx="9">
                  <c:v>-27941</c:v>
                </c:pt>
                <c:pt idx="10">
                  <c:v>-27933</c:v>
                </c:pt>
                <c:pt idx="11">
                  <c:v>-27928</c:v>
                </c:pt>
                <c:pt idx="12">
                  <c:v>-27826</c:v>
                </c:pt>
                <c:pt idx="13">
                  <c:v>-27759</c:v>
                </c:pt>
                <c:pt idx="14">
                  <c:v>-27759</c:v>
                </c:pt>
                <c:pt idx="15">
                  <c:v>-27731</c:v>
                </c:pt>
                <c:pt idx="16">
                  <c:v>-27690</c:v>
                </c:pt>
                <c:pt idx="17">
                  <c:v>-27659</c:v>
                </c:pt>
                <c:pt idx="18">
                  <c:v>-27527</c:v>
                </c:pt>
                <c:pt idx="19">
                  <c:v>-27454</c:v>
                </c:pt>
                <c:pt idx="20">
                  <c:v>-27444</c:v>
                </c:pt>
                <c:pt idx="21">
                  <c:v>-27438</c:v>
                </c:pt>
                <c:pt idx="22">
                  <c:v>-27433</c:v>
                </c:pt>
                <c:pt idx="23">
                  <c:v>-27432</c:v>
                </c:pt>
                <c:pt idx="24">
                  <c:v>-27432</c:v>
                </c:pt>
                <c:pt idx="25">
                  <c:v>-27432</c:v>
                </c:pt>
                <c:pt idx="26">
                  <c:v>-27427</c:v>
                </c:pt>
                <c:pt idx="27">
                  <c:v>-27427</c:v>
                </c:pt>
                <c:pt idx="28">
                  <c:v>-27427</c:v>
                </c:pt>
                <c:pt idx="29">
                  <c:v>-27421</c:v>
                </c:pt>
                <c:pt idx="30">
                  <c:v>-27409</c:v>
                </c:pt>
                <c:pt idx="31">
                  <c:v>-27402</c:v>
                </c:pt>
                <c:pt idx="32">
                  <c:v>-27382</c:v>
                </c:pt>
                <c:pt idx="33">
                  <c:v>-27351</c:v>
                </c:pt>
                <c:pt idx="34">
                  <c:v>-27345</c:v>
                </c:pt>
                <c:pt idx="35">
                  <c:v>-27337</c:v>
                </c:pt>
                <c:pt idx="36">
                  <c:v>-27323</c:v>
                </c:pt>
                <c:pt idx="37">
                  <c:v>-27320</c:v>
                </c:pt>
                <c:pt idx="38">
                  <c:v>-27295</c:v>
                </c:pt>
                <c:pt idx="39">
                  <c:v>-27293</c:v>
                </c:pt>
                <c:pt idx="40">
                  <c:v>-27292</c:v>
                </c:pt>
                <c:pt idx="41">
                  <c:v>-27289</c:v>
                </c:pt>
                <c:pt idx="42">
                  <c:v>-27269</c:v>
                </c:pt>
                <c:pt idx="43">
                  <c:v>-27055</c:v>
                </c:pt>
                <c:pt idx="44">
                  <c:v>-27044</c:v>
                </c:pt>
                <c:pt idx="45">
                  <c:v>-27030</c:v>
                </c:pt>
                <c:pt idx="46">
                  <c:v>-27019</c:v>
                </c:pt>
                <c:pt idx="47">
                  <c:v>-27008</c:v>
                </c:pt>
                <c:pt idx="48">
                  <c:v>-26985</c:v>
                </c:pt>
                <c:pt idx="49">
                  <c:v>-26974</c:v>
                </c:pt>
                <c:pt idx="50">
                  <c:v>-26968</c:v>
                </c:pt>
                <c:pt idx="51">
                  <c:v>-26948</c:v>
                </c:pt>
                <c:pt idx="52">
                  <c:v>-26923</c:v>
                </c:pt>
                <c:pt idx="53">
                  <c:v>-26906</c:v>
                </c:pt>
                <c:pt idx="54">
                  <c:v>-26879</c:v>
                </c:pt>
                <c:pt idx="55">
                  <c:v>-26822</c:v>
                </c:pt>
                <c:pt idx="56">
                  <c:v>-26792</c:v>
                </c:pt>
                <c:pt idx="57">
                  <c:v>-26736</c:v>
                </c:pt>
                <c:pt idx="58">
                  <c:v>-26672</c:v>
                </c:pt>
                <c:pt idx="59">
                  <c:v>-26666</c:v>
                </c:pt>
                <c:pt idx="60">
                  <c:v>-26663</c:v>
                </c:pt>
                <c:pt idx="61">
                  <c:v>-26624</c:v>
                </c:pt>
                <c:pt idx="62">
                  <c:v>-26621</c:v>
                </c:pt>
                <c:pt idx="63">
                  <c:v>-26613</c:v>
                </c:pt>
                <c:pt idx="64">
                  <c:v>-26604</c:v>
                </c:pt>
                <c:pt idx="65">
                  <c:v>-26599</c:v>
                </c:pt>
                <c:pt idx="66">
                  <c:v>-26568</c:v>
                </c:pt>
                <c:pt idx="67">
                  <c:v>-26565</c:v>
                </c:pt>
                <c:pt idx="68">
                  <c:v>-26515</c:v>
                </c:pt>
                <c:pt idx="69">
                  <c:v>-26515</c:v>
                </c:pt>
                <c:pt idx="70">
                  <c:v>-26504</c:v>
                </c:pt>
                <c:pt idx="71">
                  <c:v>-26487</c:v>
                </c:pt>
                <c:pt idx="72">
                  <c:v>-26484</c:v>
                </c:pt>
                <c:pt idx="73">
                  <c:v>-26473</c:v>
                </c:pt>
                <c:pt idx="74">
                  <c:v>-26473</c:v>
                </c:pt>
                <c:pt idx="75">
                  <c:v>-26451</c:v>
                </c:pt>
                <c:pt idx="76">
                  <c:v>-26431</c:v>
                </c:pt>
                <c:pt idx="77">
                  <c:v>-26409</c:v>
                </c:pt>
                <c:pt idx="78">
                  <c:v>-26367</c:v>
                </c:pt>
                <c:pt idx="79">
                  <c:v>-26361</c:v>
                </c:pt>
                <c:pt idx="80">
                  <c:v>-26322</c:v>
                </c:pt>
                <c:pt idx="81">
                  <c:v>-26305</c:v>
                </c:pt>
                <c:pt idx="82">
                  <c:v>-26294</c:v>
                </c:pt>
                <c:pt idx="83">
                  <c:v>-26274</c:v>
                </c:pt>
                <c:pt idx="84">
                  <c:v>-26271</c:v>
                </c:pt>
                <c:pt idx="85">
                  <c:v>-26257</c:v>
                </c:pt>
                <c:pt idx="86">
                  <c:v>-26252</c:v>
                </c:pt>
                <c:pt idx="87">
                  <c:v>-26249</c:v>
                </c:pt>
                <c:pt idx="88">
                  <c:v>-26235</c:v>
                </c:pt>
                <c:pt idx="89">
                  <c:v>-26230</c:v>
                </c:pt>
                <c:pt idx="90">
                  <c:v>-26227</c:v>
                </c:pt>
                <c:pt idx="91">
                  <c:v>-26221</c:v>
                </c:pt>
                <c:pt idx="92">
                  <c:v>-26216</c:v>
                </c:pt>
                <c:pt idx="93">
                  <c:v>-26215</c:v>
                </c:pt>
                <c:pt idx="94">
                  <c:v>-26210</c:v>
                </c:pt>
                <c:pt idx="95">
                  <c:v>-26205</c:v>
                </c:pt>
                <c:pt idx="96">
                  <c:v>-26118</c:v>
                </c:pt>
                <c:pt idx="97">
                  <c:v>-26078</c:v>
                </c:pt>
                <c:pt idx="98">
                  <c:v>-26076</c:v>
                </c:pt>
                <c:pt idx="99">
                  <c:v>-26067</c:v>
                </c:pt>
                <c:pt idx="100">
                  <c:v>-26062</c:v>
                </c:pt>
                <c:pt idx="101">
                  <c:v>-26056</c:v>
                </c:pt>
                <c:pt idx="102">
                  <c:v>-26048</c:v>
                </c:pt>
                <c:pt idx="103">
                  <c:v>-26042</c:v>
                </c:pt>
                <c:pt idx="104">
                  <c:v>-26031</c:v>
                </c:pt>
                <c:pt idx="105">
                  <c:v>-25989</c:v>
                </c:pt>
                <c:pt idx="106">
                  <c:v>-25969</c:v>
                </c:pt>
                <c:pt idx="107">
                  <c:v>-25963</c:v>
                </c:pt>
                <c:pt idx="108">
                  <c:v>-25958</c:v>
                </c:pt>
                <c:pt idx="109">
                  <c:v>-25950</c:v>
                </c:pt>
                <c:pt idx="110">
                  <c:v>-25950</c:v>
                </c:pt>
                <c:pt idx="111">
                  <c:v>-25941</c:v>
                </c:pt>
                <c:pt idx="112">
                  <c:v>-25928</c:v>
                </c:pt>
                <c:pt idx="113">
                  <c:v>-25927</c:v>
                </c:pt>
                <c:pt idx="114">
                  <c:v>-25910</c:v>
                </c:pt>
                <c:pt idx="115">
                  <c:v>-25904</c:v>
                </c:pt>
                <c:pt idx="116">
                  <c:v>-25896</c:v>
                </c:pt>
                <c:pt idx="117">
                  <c:v>-25860</c:v>
                </c:pt>
                <c:pt idx="118">
                  <c:v>-25823</c:v>
                </c:pt>
                <c:pt idx="119">
                  <c:v>-25820</c:v>
                </c:pt>
                <c:pt idx="120">
                  <c:v>-25818</c:v>
                </c:pt>
                <c:pt idx="121">
                  <c:v>-25815</c:v>
                </c:pt>
                <c:pt idx="122">
                  <c:v>-25801</c:v>
                </c:pt>
                <c:pt idx="123">
                  <c:v>-25734</c:v>
                </c:pt>
                <c:pt idx="124">
                  <c:v>-25715</c:v>
                </c:pt>
                <c:pt idx="125">
                  <c:v>-25384</c:v>
                </c:pt>
                <c:pt idx="126">
                  <c:v>-25334</c:v>
                </c:pt>
                <c:pt idx="127">
                  <c:v>-25334</c:v>
                </c:pt>
                <c:pt idx="128">
                  <c:v>-25281</c:v>
                </c:pt>
                <c:pt idx="129">
                  <c:v>-25256</c:v>
                </c:pt>
                <c:pt idx="130">
                  <c:v>-25245</c:v>
                </c:pt>
                <c:pt idx="131">
                  <c:v>-25127</c:v>
                </c:pt>
                <c:pt idx="132">
                  <c:v>-25122</c:v>
                </c:pt>
                <c:pt idx="133">
                  <c:v>-24923</c:v>
                </c:pt>
                <c:pt idx="134">
                  <c:v>-24624</c:v>
                </c:pt>
                <c:pt idx="135">
                  <c:v>-24621</c:v>
                </c:pt>
                <c:pt idx="136">
                  <c:v>-24441</c:v>
                </c:pt>
                <c:pt idx="137">
                  <c:v>-24209</c:v>
                </c:pt>
                <c:pt idx="138">
                  <c:v>-24151</c:v>
                </c:pt>
                <c:pt idx="139">
                  <c:v>-23533</c:v>
                </c:pt>
                <c:pt idx="140">
                  <c:v>-23530</c:v>
                </c:pt>
                <c:pt idx="141">
                  <c:v>-23469</c:v>
                </c:pt>
                <c:pt idx="142">
                  <c:v>-23007</c:v>
                </c:pt>
                <c:pt idx="143">
                  <c:v>-23004</c:v>
                </c:pt>
                <c:pt idx="144">
                  <c:v>-22990</c:v>
                </c:pt>
                <c:pt idx="145">
                  <c:v>-22982</c:v>
                </c:pt>
                <c:pt idx="146">
                  <c:v>-22979</c:v>
                </c:pt>
                <c:pt idx="147">
                  <c:v>-22478</c:v>
                </c:pt>
                <c:pt idx="148">
                  <c:v>-22467</c:v>
                </c:pt>
                <c:pt idx="149">
                  <c:v>-22050</c:v>
                </c:pt>
                <c:pt idx="150">
                  <c:v>-21860</c:v>
                </c:pt>
                <c:pt idx="151">
                  <c:v>-21373</c:v>
                </c:pt>
                <c:pt idx="152">
                  <c:v>-21219</c:v>
                </c:pt>
                <c:pt idx="153">
                  <c:v>-21071</c:v>
                </c:pt>
                <c:pt idx="154">
                  <c:v>-20514</c:v>
                </c:pt>
                <c:pt idx="155">
                  <c:v>-20027</c:v>
                </c:pt>
                <c:pt idx="156">
                  <c:v>-20016</c:v>
                </c:pt>
                <c:pt idx="157">
                  <c:v>-19512</c:v>
                </c:pt>
                <c:pt idx="158">
                  <c:v>-19482</c:v>
                </c:pt>
                <c:pt idx="159">
                  <c:v>-19468</c:v>
                </c:pt>
                <c:pt idx="160">
                  <c:v>-19369</c:v>
                </c:pt>
                <c:pt idx="161">
                  <c:v>-18967</c:v>
                </c:pt>
                <c:pt idx="162">
                  <c:v>-18396</c:v>
                </c:pt>
                <c:pt idx="163">
                  <c:v>-17940</c:v>
                </c:pt>
                <c:pt idx="164">
                  <c:v>-17937</c:v>
                </c:pt>
                <c:pt idx="165">
                  <c:v>-17918</c:v>
                </c:pt>
                <c:pt idx="166">
                  <c:v>-17912</c:v>
                </c:pt>
                <c:pt idx="167">
                  <c:v>-17901</c:v>
                </c:pt>
                <c:pt idx="168">
                  <c:v>-17898</c:v>
                </c:pt>
                <c:pt idx="169">
                  <c:v>-17893</c:v>
                </c:pt>
                <c:pt idx="170">
                  <c:v>-17879</c:v>
                </c:pt>
                <c:pt idx="171">
                  <c:v>-17878</c:v>
                </c:pt>
                <c:pt idx="172">
                  <c:v>-17375</c:v>
                </c:pt>
                <c:pt idx="173">
                  <c:v>-17369</c:v>
                </c:pt>
                <c:pt idx="174">
                  <c:v>-17140</c:v>
                </c:pt>
                <c:pt idx="175">
                  <c:v>-17134</c:v>
                </c:pt>
                <c:pt idx="176">
                  <c:v>-17115</c:v>
                </c:pt>
                <c:pt idx="177">
                  <c:v>-17112</c:v>
                </c:pt>
                <c:pt idx="178">
                  <c:v>-15282</c:v>
                </c:pt>
                <c:pt idx="179">
                  <c:v>-15223</c:v>
                </c:pt>
                <c:pt idx="180">
                  <c:v>-15181</c:v>
                </c:pt>
                <c:pt idx="181">
                  <c:v>-15134</c:v>
                </c:pt>
                <c:pt idx="182">
                  <c:v>-15047</c:v>
                </c:pt>
                <c:pt idx="183">
                  <c:v>-15030</c:v>
                </c:pt>
                <c:pt idx="184">
                  <c:v>-15027</c:v>
                </c:pt>
                <c:pt idx="185">
                  <c:v>-15002</c:v>
                </c:pt>
                <c:pt idx="186">
                  <c:v>-14960</c:v>
                </c:pt>
                <c:pt idx="187">
                  <c:v>-14924</c:v>
                </c:pt>
                <c:pt idx="188">
                  <c:v>-14915</c:v>
                </c:pt>
                <c:pt idx="189">
                  <c:v>-14767</c:v>
                </c:pt>
                <c:pt idx="190">
                  <c:v>-14588</c:v>
                </c:pt>
                <c:pt idx="191">
                  <c:v>-14462</c:v>
                </c:pt>
                <c:pt idx="192">
                  <c:v>-14395</c:v>
                </c:pt>
                <c:pt idx="193">
                  <c:v>-14367</c:v>
                </c:pt>
                <c:pt idx="194">
                  <c:v>-14174</c:v>
                </c:pt>
                <c:pt idx="195">
                  <c:v>-13953</c:v>
                </c:pt>
                <c:pt idx="196">
                  <c:v>-13827</c:v>
                </c:pt>
                <c:pt idx="197">
                  <c:v>-13689</c:v>
                </c:pt>
                <c:pt idx="198">
                  <c:v>-13326</c:v>
                </c:pt>
                <c:pt idx="199">
                  <c:v>-13312</c:v>
                </c:pt>
                <c:pt idx="200">
                  <c:v>-13304</c:v>
                </c:pt>
                <c:pt idx="201">
                  <c:v>-13287</c:v>
                </c:pt>
                <c:pt idx="202">
                  <c:v>-13214</c:v>
                </c:pt>
                <c:pt idx="203">
                  <c:v>-13052</c:v>
                </c:pt>
                <c:pt idx="204">
                  <c:v>-13030</c:v>
                </c:pt>
                <c:pt idx="205">
                  <c:v>-13016</c:v>
                </c:pt>
                <c:pt idx="206">
                  <c:v>-12932</c:v>
                </c:pt>
                <c:pt idx="207">
                  <c:v>-12892</c:v>
                </c:pt>
                <c:pt idx="208">
                  <c:v>-12806</c:v>
                </c:pt>
                <c:pt idx="209">
                  <c:v>-12806</c:v>
                </c:pt>
                <c:pt idx="210">
                  <c:v>-12803</c:v>
                </c:pt>
                <c:pt idx="211">
                  <c:v>-12803</c:v>
                </c:pt>
                <c:pt idx="212">
                  <c:v>-12789</c:v>
                </c:pt>
                <c:pt idx="213">
                  <c:v>-12789</c:v>
                </c:pt>
                <c:pt idx="214">
                  <c:v>-12786</c:v>
                </c:pt>
                <c:pt idx="215">
                  <c:v>-12786</c:v>
                </c:pt>
                <c:pt idx="216">
                  <c:v>-12783</c:v>
                </c:pt>
                <c:pt idx="217">
                  <c:v>-12781</c:v>
                </c:pt>
                <c:pt idx="218">
                  <c:v>-12781</c:v>
                </c:pt>
                <c:pt idx="219">
                  <c:v>-12770</c:v>
                </c:pt>
                <c:pt idx="220">
                  <c:v>-12770</c:v>
                </c:pt>
                <c:pt idx="221">
                  <c:v>-12758</c:v>
                </c:pt>
                <c:pt idx="222">
                  <c:v>-12353</c:v>
                </c:pt>
                <c:pt idx="223">
                  <c:v>-11955</c:v>
                </c:pt>
                <c:pt idx="224">
                  <c:v>-11955</c:v>
                </c:pt>
                <c:pt idx="225">
                  <c:v>-11955</c:v>
                </c:pt>
                <c:pt idx="226">
                  <c:v>-11905</c:v>
                </c:pt>
                <c:pt idx="227">
                  <c:v>-11905</c:v>
                </c:pt>
                <c:pt idx="228">
                  <c:v>-11897</c:v>
                </c:pt>
                <c:pt idx="229">
                  <c:v>-11869</c:v>
                </c:pt>
                <c:pt idx="230">
                  <c:v>-11869</c:v>
                </c:pt>
                <c:pt idx="231">
                  <c:v>-11827</c:v>
                </c:pt>
                <c:pt idx="232">
                  <c:v>-11827</c:v>
                </c:pt>
                <c:pt idx="233">
                  <c:v>-11827</c:v>
                </c:pt>
                <c:pt idx="234">
                  <c:v>-11723</c:v>
                </c:pt>
                <c:pt idx="235">
                  <c:v>-11723</c:v>
                </c:pt>
                <c:pt idx="236">
                  <c:v>-11701</c:v>
                </c:pt>
                <c:pt idx="237">
                  <c:v>-11701</c:v>
                </c:pt>
                <c:pt idx="238">
                  <c:v>-11466</c:v>
                </c:pt>
                <c:pt idx="239">
                  <c:v>-11463</c:v>
                </c:pt>
                <c:pt idx="240">
                  <c:v>-11463</c:v>
                </c:pt>
                <c:pt idx="241">
                  <c:v>-11463</c:v>
                </c:pt>
                <c:pt idx="242">
                  <c:v>-11256</c:v>
                </c:pt>
                <c:pt idx="243">
                  <c:v>-11186</c:v>
                </c:pt>
                <c:pt idx="244">
                  <c:v>-11155</c:v>
                </c:pt>
                <c:pt idx="245">
                  <c:v>-11063</c:v>
                </c:pt>
                <c:pt idx="246">
                  <c:v>-10906</c:v>
                </c:pt>
                <c:pt idx="247">
                  <c:v>-10718</c:v>
                </c:pt>
                <c:pt idx="248">
                  <c:v>-10693</c:v>
                </c:pt>
                <c:pt idx="249">
                  <c:v>-10677</c:v>
                </c:pt>
                <c:pt idx="250">
                  <c:v>-10676</c:v>
                </c:pt>
                <c:pt idx="251">
                  <c:v>-10674</c:v>
                </c:pt>
                <c:pt idx="252">
                  <c:v>-10665</c:v>
                </c:pt>
                <c:pt idx="253">
                  <c:v>-10662</c:v>
                </c:pt>
                <c:pt idx="254">
                  <c:v>-10661.5</c:v>
                </c:pt>
                <c:pt idx="255">
                  <c:v>-10657</c:v>
                </c:pt>
                <c:pt idx="256">
                  <c:v>-10651</c:v>
                </c:pt>
                <c:pt idx="257">
                  <c:v>-10649</c:v>
                </c:pt>
                <c:pt idx="258">
                  <c:v>-10640</c:v>
                </c:pt>
                <c:pt idx="259">
                  <c:v>-10590</c:v>
                </c:pt>
                <c:pt idx="260">
                  <c:v>-10567</c:v>
                </c:pt>
                <c:pt idx="261">
                  <c:v>-10528</c:v>
                </c:pt>
                <c:pt idx="262">
                  <c:v>-10526</c:v>
                </c:pt>
                <c:pt idx="263">
                  <c:v>-10489</c:v>
                </c:pt>
                <c:pt idx="264">
                  <c:v>-10483</c:v>
                </c:pt>
                <c:pt idx="265">
                  <c:v>-10483</c:v>
                </c:pt>
                <c:pt idx="266">
                  <c:v>-10461</c:v>
                </c:pt>
                <c:pt idx="267">
                  <c:v>-10458</c:v>
                </c:pt>
                <c:pt idx="268">
                  <c:v>-10442</c:v>
                </c:pt>
                <c:pt idx="269">
                  <c:v>-10442</c:v>
                </c:pt>
                <c:pt idx="270">
                  <c:v>-10442</c:v>
                </c:pt>
                <c:pt idx="271">
                  <c:v>-10430</c:v>
                </c:pt>
                <c:pt idx="272">
                  <c:v>-10416</c:v>
                </c:pt>
                <c:pt idx="273">
                  <c:v>-10414</c:v>
                </c:pt>
                <c:pt idx="274">
                  <c:v>-10413</c:v>
                </c:pt>
                <c:pt idx="275">
                  <c:v>-10410</c:v>
                </c:pt>
                <c:pt idx="276">
                  <c:v>-10399</c:v>
                </c:pt>
                <c:pt idx="277">
                  <c:v>-10394</c:v>
                </c:pt>
                <c:pt idx="278">
                  <c:v>-10376</c:v>
                </c:pt>
                <c:pt idx="279">
                  <c:v>-10333</c:v>
                </c:pt>
                <c:pt idx="280">
                  <c:v>-10333</c:v>
                </c:pt>
                <c:pt idx="281">
                  <c:v>-10333</c:v>
                </c:pt>
                <c:pt idx="282">
                  <c:v>-10240</c:v>
                </c:pt>
                <c:pt idx="283">
                  <c:v>-10240</c:v>
                </c:pt>
                <c:pt idx="284">
                  <c:v>-10237</c:v>
                </c:pt>
                <c:pt idx="285">
                  <c:v>-10235</c:v>
                </c:pt>
                <c:pt idx="286">
                  <c:v>-10210</c:v>
                </c:pt>
                <c:pt idx="287">
                  <c:v>-10184</c:v>
                </c:pt>
                <c:pt idx="288">
                  <c:v>-10181</c:v>
                </c:pt>
                <c:pt idx="289">
                  <c:v>-10176</c:v>
                </c:pt>
                <c:pt idx="290">
                  <c:v>-10137</c:v>
                </c:pt>
                <c:pt idx="291">
                  <c:v>-10135</c:v>
                </c:pt>
                <c:pt idx="292">
                  <c:v>-10134</c:v>
                </c:pt>
                <c:pt idx="293">
                  <c:v>-10125</c:v>
                </c:pt>
                <c:pt idx="294">
                  <c:v>-10109</c:v>
                </c:pt>
                <c:pt idx="295">
                  <c:v>-10106</c:v>
                </c:pt>
                <c:pt idx="296">
                  <c:v>-10106</c:v>
                </c:pt>
                <c:pt idx="297">
                  <c:v>-10106</c:v>
                </c:pt>
                <c:pt idx="298">
                  <c:v>-10106</c:v>
                </c:pt>
                <c:pt idx="299">
                  <c:v>-10069</c:v>
                </c:pt>
                <c:pt idx="300">
                  <c:v>-10041</c:v>
                </c:pt>
                <c:pt idx="301">
                  <c:v>-9963</c:v>
                </c:pt>
                <c:pt idx="302">
                  <c:v>-9960</c:v>
                </c:pt>
                <c:pt idx="303">
                  <c:v>-9954</c:v>
                </c:pt>
                <c:pt idx="304">
                  <c:v>-9932</c:v>
                </c:pt>
                <c:pt idx="305">
                  <c:v>-9932</c:v>
                </c:pt>
                <c:pt idx="306">
                  <c:v>-9932</c:v>
                </c:pt>
                <c:pt idx="307">
                  <c:v>-9932</c:v>
                </c:pt>
                <c:pt idx="308">
                  <c:v>-9929</c:v>
                </c:pt>
                <c:pt idx="309">
                  <c:v>-9921</c:v>
                </c:pt>
                <c:pt idx="310">
                  <c:v>-9921</c:v>
                </c:pt>
                <c:pt idx="311">
                  <c:v>-9921</c:v>
                </c:pt>
                <c:pt idx="312">
                  <c:v>-9893</c:v>
                </c:pt>
                <c:pt idx="313">
                  <c:v>-9866</c:v>
                </c:pt>
                <c:pt idx="314">
                  <c:v>-9843</c:v>
                </c:pt>
                <c:pt idx="315">
                  <c:v>-9829</c:v>
                </c:pt>
                <c:pt idx="316">
                  <c:v>-9828.5</c:v>
                </c:pt>
                <c:pt idx="317">
                  <c:v>-9812</c:v>
                </c:pt>
                <c:pt idx="318">
                  <c:v>-9810</c:v>
                </c:pt>
                <c:pt idx="319">
                  <c:v>-9807</c:v>
                </c:pt>
                <c:pt idx="320">
                  <c:v>-9801</c:v>
                </c:pt>
                <c:pt idx="321">
                  <c:v>-9784</c:v>
                </c:pt>
                <c:pt idx="322">
                  <c:v>-9770</c:v>
                </c:pt>
                <c:pt idx="323">
                  <c:v>-9768</c:v>
                </c:pt>
                <c:pt idx="324">
                  <c:v>-9742</c:v>
                </c:pt>
                <c:pt idx="325">
                  <c:v>-9723</c:v>
                </c:pt>
                <c:pt idx="326">
                  <c:v>-9639</c:v>
                </c:pt>
                <c:pt idx="327">
                  <c:v>-9597</c:v>
                </c:pt>
                <c:pt idx="328">
                  <c:v>-9568</c:v>
                </c:pt>
                <c:pt idx="329">
                  <c:v>-9557</c:v>
                </c:pt>
                <c:pt idx="330">
                  <c:v>-9505</c:v>
                </c:pt>
                <c:pt idx="331">
                  <c:v>-9505</c:v>
                </c:pt>
                <c:pt idx="332">
                  <c:v>-9505</c:v>
                </c:pt>
                <c:pt idx="333">
                  <c:v>-9412</c:v>
                </c:pt>
                <c:pt idx="334">
                  <c:v>-9390</c:v>
                </c:pt>
                <c:pt idx="335">
                  <c:v>-9390</c:v>
                </c:pt>
                <c:pt idx="336">
                  <c:v>-9359</c:v>
                </c:pt>
                <c:pt idx="337">
                  <c:v>-9359</c:v>
                </c:pt>
                <c:pt idx="338">
                  <c:v>-9328</c:v>
                </c:pt>
                <c:pt idx="339">
                  <c:v>-9264</c:v>
                </c:pt>
                <c:pt idx="340">
                  <c:v>-9261</c:v>
                </c:pt>
                <c:pt idx="341">
                  <c:v>-9146</c:v>
                </c:pt>
                <c:pt idx="342">
                  <c:v>-9113</c:v>
                </c:pt>
                <c:pt idx="343">
                  <c:v>-9110</c:v>
                </c:pt>
                <c:pt idx="344">
                  <c:v>-9096</c:v>
                </c:pt>
                <c:pt idx="345">
                  <c:v>-9085</c:v>
                </c:pt>
                <c:pt idx="346">
                  <c:v>-9057</c:v>
                </c:pt>
                <c:pt idx="347">
                  <c:v>-9040</c:v>
                </c:pt>
                <c:pt idx="348">
                  <c:v>-9040</c:v>
                </c:pt>
                <c:pt idx="349">
                  <c:v>-9040</c:v>
                </c:pt>
                <c:pt idx="350">
                  <c:v>-9040</c:v>
                </c:pt>
                <c:pt idx="351">
                  <c:v>-9040</c:v>
                </c:pt>
                <c:pt idx="352">
                  <c:v>-8990</c:v>
                </c:pt>
                <c:pt idx="353">
                  <c:v>-8965</c:v>
                </c:pt>
                <c:pt idx="354">
                  <c:v>-8954</c:v>
                </c:pt>
                <c:pt idx="355">
                  <c:v>-8897</c:v>
                </c:pt>
                <c:pt idx="356">
                  <c:v>-8886</c:v>
                </c:pt>
                <c:pt idx="357">
                  <c:v>-8790</c:v>
                </c:pt>
                <c:pt idx="358">
                  <c:v>-8660</c:v>
                </c:pt>
                <c:pt idx="359">
                  <c:v>-8654</c:v>
                </c:pt>
                <c:pt idx="360">
                  <c:v>-8646</c:v>
                </c:pt>
                <c:pt idx="361">
                  <c:v>-8635</c:v>
                </c:pt>
                <c:pt idx="362">
                  <c:v>-8629</c:v>
                </c:pt>
                <c:pt idx="363">
                  <c:v>-8531</c:v>
                </c:pt>
                <c:pt idx="364">
                  <c:v>-8521</c:v>
                </c:pt>
                <c:pt idx="365">
                  <c:v>-8517</c:v>
                </c:pt>
                <c:pt idx="366">
                  <c:v>-8492</c:v>
                </c:pt>
                <c:pt idx="367">
                  <c:v>-8425</c:v>
                </c:pt>
                <c:pt idx="368">
                  <c:v>-8366</c:v>
                </c:pt>
                <c:pt idx="369">
                  <c:v>-8332</c:v>
                </c:pt>
                <c:pt idx="370">
                  <c:v>-8313</c:v>
                </c:pt>
                <c:pt idx="371">
                  <c:v>-8310</c:v>
                </c:pt>
                <c:pt idx="372">
                  <c:v>-8304</c:v>
                </c:pt>
                <c:pt idx="373">
                  <c:v>-8252</c:v>
                </c:pt>
                <c:pt idx="374">
                  <c:v>-8198</c:v>
                </c:pt>
                <c:pt idx="375">
                  <c:v>-8150</c:v>
                </c:pt>
                <c:pt idx="376">
                  <c:v>-8136</c:v>
                </c:pt>
                <c:pt idx="377">
                  <c:v>-8109</c:v>
                </c:pt>
                <c:pt idx="378">
                  <c:v>-8108</c:v>
                </c:pt>
                <c:pt idx="379">
                  <c:v>-8094</c:v>
                </c:pt>
                <c:pt idx="380">
                  <c:v>-8092</c:v>
                </c:pt>
                <c:pt idx="381">
                  <c:v>-8081</c:v>
                </c:pt>
                <c:pt idx="382">
                  <c:v>-8081</c:v>
                </c:pt>
                <c:pt idx="383">
                  <c:v>-8069</c:v>
                </c:pt>
                <c:pt idx="384">
                  <c:v>-8049</c:v>
                </c:pt>
                <c:pt idx="385">
                  <c:v>-8049</c:v>
                </c:pt>
                <c:pt idx="386">
                  <c:v>-8033</c:v>
                </c:pt>
                <c:pt idx="387">
                  <c:v>-8024</c:v>
                </c:pt>
                <c:pt idx="388">
                  <c:v>-8022</c:v>
                </c:pt>
                <c:pt idx="389">
                  <c:v>-8019</c:v>
                </c:pt>
                <c:pt idx="390">
                  <c:v>-8004</c:v>
                </c:pt>
                <c:pt idx="391">
                  <c:v>-8004</c:v>
                </c:pt>
                <c:pt idx="392">
                  <c:v>-7996</c:v>
                </c:pt>
                <c:pt idx="393">
                  <c:v>-7996</c:v>
                </c:pt>
                <c:pt idx="394">
                  <c:v>-7983</c:v>
                </c:pt>
                <c:pt idx="395">
                  <c:v>-7982</c:v>
                </c:pt>
                <c:pt idx="396">
                  <c:v>-7974</c:v>
                </c:pt>
                <c:pt idx="397">
                  <c:v>-7907</c:v>
                </c:pt>
                <c:pt idx="398">
                  <c:v>-7875</c:v>
                </c:pt>
                <c:pt idx="399">
                  <c:v>-7874</c:v>
                </c:pt>
                <c:pt idx="400">
                  <c:v>-7848</c:v>
                </c:pt>
                <c:pt idx="401">
                  <c:v>-7804</c:v>
                </c:pt>
                <c:pt idx="402">
                  <c:v>-7801</c:v>
                </c:pt>
                <c:pt idx="403">
                  <c:v>-7783</c:v>
                </c:pt>
                <c:pt idx="404">
                  <c:v>-7783</c:v>
                </c:pt>
                <c:pt idx="405">
                  <c:v>-7783</c:v>
                </c:pt>
                <c:pt idx="406">
                  <c:v>-7767</c:v>
                </c:pt>
                <c:pt idx="407">
                  <c:v>-7761</c:v>
                </c:pt>
                <c:pt idx="408">
                  <c:v>-7759</c:v>
                </c:pt>
                <c:pt idx="409">
                  <c:v>-7759</c:v>
                </c:pt>
                <c:pt idx="410">
                  <c:v>-7759</c:v>
                </c:pt>
                <c:pt idx="411">
                  <c:v>-7753</c:v>
                </c:pt>
                <c:pt idx="412">
                  <c:v>-7731</c:v>
                </c:pt>
                <c:pt idx="413">
                  <c:v>-7730</c:v>
                </c:pt>
                <c:pt idx="414">
                  <c:v>-7730</c:v>
                </c:pt>
                <c:pt idx="415">
                  <c:v>-7717</c:v>
                </c:pt>
                <c:pt idx="416">
                  <c:v>-7716</c:v>
                </c:pt>
                <c:pt idx="417">
                  <c:v>-7714</c:v>
                </c:pt>
                <c:pt idx="418">
                  <c:v>-7714</c:v>
                </c:pt>
                <c:pt idx="419">
                  <c:v>-7713</c:v>
                </c:pt>
                <c:pt idx="420">
                  <c:v>-7703</c:v>
                </c:pt>
                <c:pt idx="421">
                  <c:v>-7677</c:v>
                </c:pt>
                <c:pt idx="422">
                  <c:v>-7672</c:v>
                </c:pt>
                <c:pt idx="423">
                  <c:v>-7652</c:v>
                </c:pt>
                <c:pt idx="424">
                  <c:v>-7568</c:v>
                </c:pt>
                <c:pt idx="425">
                  <c:v>-7527</c:v>
                </c:pt>
                <c:pt idx="426">
                  <c:v>-7524</c:v>
                </c:pt>
                <c:pt idx="427">
                  <c:v>-7453</c:v>
                </c:pt>
                <c:pt idx="428">
                  <c:v>-7445</c:v>
                </c:pt>
                <c:pt idx="429">
                  <c:v>-7389</c:v>
                </c:pt>
                <c:pt idx="430">
                  <c:v>-7330</c:v>
                </c:pt>
                <c:pt idx="431">
                  <c:v>-7324</c:v>
                </c:pt>
                <c:pt idx="432">
                  <c:v>-7316</c:v>
                </c:pt>
                <c:pt idx="433">
                  <c:v>-7233</c:v>
                </c:pt>
                <c:pt idx="434">
                  <c:v>-7199</c:v>
                </c:pt>
                <c:pt idx="435">
                  <c:v>-7188</c:v>
                </c:pt>
                <c:pt idx="436">
                  <c:v>-7188</c:v>
                </c:pt>
                <c:pt idx="437">
                  <c:v>-7176</c:v>
                </c:pt>
                <c:pt idx="438">
                  <c:v>-7138</c:v>
                </c:pt>
                <c:pt idx="439">
                  <c:v>-7107</c:v>
                </c:pt>
                <c:pt idx="440">
                  <c:v>-7014</c:v>
                </c:pt>
                <c:pt idx="441">
                  <c:v>-6998</c:v>
                </c:pt>
                <c:pt idx="442">
                  <c:v>-6973</c:v>
                </c:pt>
                <c:pt idx="443">
                  <c:v>-6973</c:v>
                </c:pt>
                <c:pt idx="444">
                  <c:v>-6956</c:v>
                </c:pt>
                <c:pt idx="445">
                  <c:v>-6955</c:v>
                </c:pt>
                <c:pt idx="446">
                  <c:v>-6953</c:v>
                </c:pt>
                <c:pt idx="447">
                  <c:v>-6927</c:v>
                </c:pt>
                <c:pt idx="448">
                  <c:v>-6916</c:v>
                </c:pt>
                <c:pt idx="449">
                  <c:v>-6914</c:v>
                </c:pt>
                <c:pt idx="450">
                  <c:v>-6913</c:v>
                </c:pt>
                <c:pt idx="451">
                  <c:v>-6886</c:v>
                </c:pt>
                <c:pt idx="452">
                  <c:v>-6824</c:v>
                </c:pt>
                <c:pt idx="453">
                  <c:v>-6824</c:v>
                </c:pt>
                <c:pt idx="454">
                  <c:v>-6824</c:v>
                </c:pt>
                <c:pt idx="455">
                  <c:v>-6804</c:v>
                </c:pt>
                <c:pt idx="456">
                  <c:v>-6752</c:v>
                </c:pt>
                <c:pt idx="457">
                  <c:v>-6735</c:v>
                </c:pt>
                <c:pt idx="458">
                  <c:v>-6724</c:v>
                </c:pt>
                <c:pt idx="459">
                  <c:v>-6712</c:v>
                </c:pt>
                <c:pt idx="460">
                  <c:v>-6696</c:v>
                </c:pt>
                <c:pt idx="461">
                  <c:v>-6695</c:v>
                </c:pt>
                <c:pt idx="462">
                  <c:v>-6665</c:v>
                </c:pt>
                <c:pt idx="463">
                  <c:v>-6651</c:v>
                </c:pt>
                <c:pt idx="464">
                  <c:v>-6637</c:v>
                </c:pt>
                <c:pt idx="465">
                  <c:v>-6609</c:v>
                </c:pt>
                <c:pt idx="466">
                  <c:v>-6609</c:v>
                </c:pt>
                <c:pt idx="467">
                  <c:v>-6609</c:v>
                </c:pt>
                <c:pt idx="468">
                  <c:v>-6609</c:v>
                </c:pt>
                <c:pt idx="469">
                  <c:v>-6581</c:v>
                </c:pt>
                <c:pt idx="470">
                  <c:v>-6533</c:v>
                </c:pt>
                <c:pt idx="471">
                  <c:v>-6502</c:v>
                </c:pt>
                <c:pt idx="472">
                  <c:v>-6486</c:v>
                </c:pt>
                <c:pt idx="473">
                  <c:v>-6438</c:v>
                </c:pt>
                <c:pt idx="474">
                  <c:v>-6438</c:v>
                </c:pt>
                <c:pt idx="475">
                  <c:v>-6438</c:v>
                </c:pt>
                <c:pt idx="476">
                  <c:v>-6419</c:v>
                </c:pt>
                <c:pt idx="477">
                  <c:v>-6413</c:v>
                </c:pt>
                <c:pt idx="478">
                  <c:v>-6405</c:v>
                </c:pt>
                <c:pt idx="479">
                  <c:v>-6404</c:v>
                </c:pt>
                <c:pt idx="480">
                  <c:v>-6363</c:v>
                </c:pt>
                <c:pt idx="481">
                  <c:v>-6332</c:v>
                </c:pt>
                <c:pt idx="482">
                  <c:v>-6318</c:v>
                </c:pt>
                <c:pt idx="483">
                  <c:v>-6310</c:v>
                </c:pt>
                <c:pt idx="484">
                  <c:v>-6295</c:v>
                </c:pt>
                <c:pt idx="485">
                  <c:v>-6214</c:v>
                </c:pt>
                <c:pt idx="486">
                  <c:v>-6209</c:v>
                </c:pt>
                <c:pt idx="487">
                  <c:v>-6206</c:v>
                </c:pt>
                <c:pt idx="488">
                  <c:v>-6206</c:v>
                </c:pt>
                <c:pt idx="489">
                  <c:v>-6206</c:v>
                </c:pt>
                <c:pt idx="490">
                  <c:v>-6197</c:v>
                </c:pt>
                <c:pt idx="491">
                  <c:v>-6194</c:v>
                </c:pt>
                <c:pt idx="492">
                  <c:v>-6191</c:v>
                </c:pt>
                <c:pt idx="493">
                  <c:v>-6170</c:v>
                </c:pt>
                <c:pt idx="494">
                  <c:v>-6169</c:v>
                </c:pt>
                <c:pt idx="495">
                  <c:v>-6166</c:v>
                </c:pt>
                <c:pt idx="496">
                  <c:v>-6161</c:v>
                </c:pt>
                <c:pt idx="497">
                  <c:v>-6153</c:v>
                </c:pt>
                <c:pt idx="498">
                  <c:v>-6142</c:v>
                </c:pt>
                <c:pt idx="499">
                  <c:v>-6142</c:v>
                </c:pt>
                <c:pt idx="500">
                  <c:v>-6128</c:v>
                </c:pt>
                <c:pt idx="501">
                  <c:v>-6125</c:v>
                </c:pt>
                <c:pt idx="502">
                  <c:v>-6114</c:v>
                </c:pt>
                <c:pt idx="503">
                  <c:v>-6096.5</c:v>
                </c:pt>
                <c:pt idx="504">
                  <c:v>-6047</c:v>
                </c:pt>
                <c:pt idx="505">
                  <c:v>-6038</c:v>
                </c:pt>
                <c:pt idx="506">
                  <c:v>-6007</c:v>
                </c:pt>
                <c:pt idx="507">
                  <c:v>-5977</c:v>
                </c:pt>
                <c:pt idx="508">
                  <c:v>-5971</c:v>
                </c:pt>
                <c:pt idx="509">
                  <c:v>-5957</c:v>
                </c:pt>
                <c:pt idx="510">
                  <c:v>-5952</c:v>
                </c:pt>
                <c:pt idx="511">
                  <c:v>-5951</c:v>
                </c:pt>
                <c:pt idx="512">
                  <c:v>-5938</c:v>
                </c:pt>
                <c:pt idx="513">
                  <c:v>-5932</c:v>
                </c:pt>
                <c:pt idx="514">
                  <c:v>-5910</c:v>
                </c:pt>
                <c:pt idx="515">
                  <c:v>-5879</c:v>
                </c:pt>
                <c:pt idx="516">
                  <c:v>-5851</c:v>
                </c:pt>
                <c:pt idx="517">
                  <c:v>-5851</c:v>
                </c:pt>
                <c:pt idx="518">
                  <c:v>-5826</c:v>
                </c:pt>
                <c:pt idx="519">
                  <c:v>-5795</c:v>
                </c:pt>
                <c:pt idx="520">
                  <c:v>-5725</c:v>
                </c:pt>
                <c:pt idx="521">
                  <c:v>-5705</c:v>
                </c:pt>
                <c:pt idx="522">
                  <c:v>-5678</c:v>
                </c:pt>
                <c:pt idx="523">
                  <c:v>-5675</c:v>
                </c:pt>
                <c:pt idx="524">
                  <c:v>-5675</c:v>
                </c:pt>
                <c:pt idx="525">
                  <c:v>-5671</c:v>
                </c:pt>
                <c:pt idx="526">
                  <c:v>-5663</c:v>
                </c:pt>
                <c:pt idx="527">
                  <c:v>-5571</c:v>
                </c:pt>
                <c:pt idx="528">
                  <c:v>-5563</c:v>
                </c:pt>
                <c:pt idx="529">
                  <c:v>-5518</c:v>
                </c:pt>
                <c:pt idx="530">
                  <c:v>-5493</c:v>
                </c:pt>
                <c:pt idx="531">
                  <c:v>-5456</c:v>
                </c:pt>
                <c:pt idx="532">
                  <c:v>-5453</c:v>
                </c:pt>
                <c:pt idx="533">
                  <c:v>-5453</c:v>
                </c:pt>
                <c:pt idx="534">
                  <c:v>-5434</c:v>
                </c:pt>
                <c:pt idx="535">
                  <c:v>-5431</c:v>
                </c:pt>
                <c:pt idx="536">
                  <c:v>-5429</c:v>
                </c:pt>
                <c:pt idx="537">
                  <c:v>-5406</c:v>
                </c:pt>
                <c:pt idx="538">
                  <c:v>-5403</c:v>
                </c:pt>
                <c:pt idx="539">
                  <c:v>-5369</c:v>
                </c:pt>
                <c:pt idx="540">
                  <c:v>-5367</c:v>
                </c:pt>
                <c:pt idx="541">
                  <c:v>-5349</c:v>
                </c:pt>
                <c:pt idx="542">
                  <c:v>-5344</c:v>
                </c:pt>
                <c:pt idx="543">
                  <c:v>-5333</c:v>
                </c:pt>
                <c:pt idx="544">
                  <c:v>-5319</c:v>
                </c:pt>
                <c:pt idx="545">
                  <c:v>-5310</c:v>
                </c:pt>
                <c:pt idx="546">
                  <c:v>-5302</c:v>
                </c:pt>
                <c:pt idx="547">
                  <c:v>-5286</c:v>
                </c:pt>
                <c:pt idx="548">
                  <c:v>-5283</c:v>
                </c:pt>
                <c:pt idx="549">
                  <c:v>-5255</c:v>
                </c:pt>
                <c:pt idx="550">
                  <c:v>-5249</c:v>
                </c:pt>
                <c:pt idx="551">
                  <c:v>-5235</c:v>
                </c:pt>
                <c:pt idx="552">
                  <c:v>-5219</c:v>
                </c:pt>
                <c:pt idx="553">
                  <c:v>-5219</c:v>
                </c:pt>
                <c:pt idx="554">
                  <c:v>-5216</c:v>
                </c:pt>
                <c:pt idx="555">
                  <c:v>-5177</c:v>
                </c:pt>
                <c:pt idx="556">
                  <c:v>-5149</c:v>
                </c:pt>
                <c:pt idx="557">
                  <c:v>-5128</c:v>
                </c:pt>
                <c:pt idx="558">
                  <c:v>-5126</c:v>
                </c:pt>
                <c:pt idx="559">
                  <c:v>-5109</c:v>
                </c:pt>
                <c:pt idx="560">
                  <c:v>-5093</c:v>
                </c:pt>
                <c:pt idx="561">
                  <c:v>-5093</c:v>
                </c:pt>
                <c:pt idx="562">
                  <c:v>-5048</c:v>
                </c:pt>
                <c:pt idx="563">
                  <c:v>-5036</c:v>
                </c:pt>
                <c:pt idx="564">
                  <c:v>-5020</c:v>
                </c:pt>
                <c:pt idx="565">
                  <c:v>-5020</c:v>
                </c:pt>
                <c:pt idx="566">
                  <c:v>-5020</c:v>
                </c:pt>
                <c:pt idx="567">
                  <c:v>-4981</c:v>
                </c:pt>
                <c:pt idx="568">
                  <c:v>-4981</c:v>
                </c:pt>
                <c:pt idx="569">
                  <c:v>-4972</c:v>
                </c:pt>
                <c:pt idx="570">
                  <c:v>-4967</c:v>
                </c:pt>
                <c:pt idx="571">
                  <c:v>-4914</c:v>
                </c:pt>
                <c:pt idx="572">
                  <c:v>-4886</c:v>
                </c:pt>
                <c:pt idx="573">
                  <c:v>-4851</c:v>
                </c:pt>
                <c:pt idx="574">
                  <c:v>-4819</c:v>
                </c:pt>
                <c:pt idx="575">
                  <c:v>-4782</c:v>
                </c:pt>
                <c:pt idx="576">
                  <c:v>-4782</c:v>
                </c:pt>
                <c:pt idx="577">
                  <c:v>-4715</c:v>
                </c:pt>
                <c:pt idx="578">
                  <c:v>-4715</c:v>
                </c:pt>
                <c:pt idx="579">
                  <c:v>-4712</c:v>
                </c:pt>
                <c:pt idx="580">
                  <c:v>-4704</c:v>
                </c:pt>
                <c:pt idx="581">
                  <c:v>-4626</c:v>
                </c:pt>
                <c:pt idx="582">
                  <c:v>-4566</c:v>
                </c:pt>
                <c:pt idx="583">
                  <c:v>-4561</c:v>
                </c:pt>
                <c:pt idx="584">
                  <c:v>-4536</c:v>
                </c:pt>
                <c:pt idx="585">
                  <c:v>-4525</c:v>
                </c:pt>
                <c:pt idx="586">
                  <c:v>-4493</c:v>
                </c:pt>
                <c:pt idx="587">
                  <c:v>-4480</c:v>
                </c:pt>
                <c:pt idx="588">
                  <c:v>-4477</c:v>
                </c:pt>
                <c:pt idx="589">
                  <c:v>-4466</c:v>
                </c:pt>
                <c:pt idx="590">
                  <c:v>-4457</c:v>
                </c:pt>
                <c:pt idx="591">
                  <c:v>-4382</c:v>
                </c:pt>
                <c:pt idx="592">
                  <c:v>-4351</c:v>
                </c:pt>
                <c:pt idx="593">
                  <c:v>-4321</c:v>
                </c:pt>
                <c:pt idx="594">
                  <c:v>-4301</c:v>
                </c:pt>
                <c:pt idx="595">
                  <c:v>-4259</c:v>
                </c:pt>
                <c:pt idx="596">
                  <c:v>-4258</c:v>
                </c:pt>
                <c:pt idx="597">
                  <c:v>-4258</c:v>
                </c:pt>
                <c:pt idx="598">
                  <c:v>-4247</c:v>
                </c:pt>
                <c:pt idx="599">
                  <c:v>-4178</c:v>
                </c:pt>
                <c:pt idx="600">
                  <c:v>-4155</c:v>
                </c:pt>
                <c:pt idx="601">
                  <c:v>-4128</c:v>
                </c:pt>
                <c:pt idx="602">
                  <c:v>-4076</c:v>
                </c:pt>
                <c:pt idx="603">
                  <c:v>-4041</c:v>
                </c:pt>
                <c:pt idx="604">
                  <c:v>-4029</c:v>
                </c:pt>
                <c:pt idx="605">
                  <c:v>-4013</c:v>
                </c:pt>
                <c:pt idx="606">
                  <c:v>-4013</c:v>
                </c:pt>
                <c:pt idx="607">
                  <c:v>-3999</c:v>
                </c:pt>
                <c:pt idx="608">
                  <c:v>-3915</c:v>
                </c:pt>
                <c:pt idx="609">
                  <c:v>-3839</c:v>
                </c:pt>
                <c:pt idx="610">
                  <c:v>-3833</c:v>
                </c:pt>
                <c:pt idx="611">
                  <c:v>-3783</c:v>
                </c:pt>
                <c:pt idx="612">
                  <c:v>-3736</c:v>
                </c:pt>
                <c:pt idx="613">
                  <c:v>-3708</c:v>
                </c:pt>
                <c:pt idx="614">
                  <c:v>-3560</c:v>
                </c:pt>
                <c:pt idx="615">
                  <c:v>-3495</c:v>
                </c:pt>
                <c:pt idx="616">
                  <c:v>-3476</c:v>
                </c:pt>
                <c:pt idx="617">
                  <c:v>-3472</c:v>
                </c:pt>
                <c:pt idx="618">
                  <c:v>-3433</c:v>
                </c:pt>
                <c:pt idx="619">
                  <c:v>-3397</c:v>
                </c:pt>
                <c:pt idx="620">
                  <c:v>-3327</c:v>
                </c:pt>
                <c:pt idx="621">
                  <c:v>-3293</c:v>
                </c:pt>
                <c:pt idx="622">
                  <c:v>-3257</c:v>
                </c:pt>
                <c:pt idx="623">
                  <c:v>-3221</c:v>
                </c:pt>
                <c:pt idx="624">
                  <c:v>-3196</c:v>
                </c:pt>
                <c:pt idx="625">
                  <c:v>-3187</c:v>
                </c:pt>
                <c:pt idx="626">
                  <c:v>-3137</c:v>
                </c:pt>
                <c:pt idx="627">
                  <c:v>-3117</c:v>
                </c:pt>
                <c:pt idx="628">
                  <c:v>-3064</c:v>
                </c:pt>
                <c:pt idx="629">
                  <c:v>-3061</c:v>
                </c:pt>
                <c:pt idx="630">
                  <c:v>-3055</c:v>
                </c:pt>
                <c:pt idx="631">
                  <c:v>-2991</c:v>
                </c:pt>
                <c:pt idx="632">
                  <c:v>-2938</c:v>
                </c:pt>
                <c:pt idx="633">
                  <c:v>-2932</c:v>
                </c:pt>
                <c:pt idx="634">
                  <c:v>-2916</c:v>
                </c:pt>
                <c:pt idx="635">
                  <c:v>-2909</c:v>
                </c:pt>
                <c:pt idx="636">
                  <c:v>-2904</c:v>
                </c:pt>
                <c:pt idx="637">
                  <c:v>-2877</c:v>
                </c:pt>
                <c:pt idx="638">
                  <c:v>-2846</c:v>
                </c:pt>
                <c:pt idx="639">
                  <c:v>-2826</c:v>
                </c:pt>
                <c:pt idx="640">
                  <c:v>-2799</c:v>
                </c:pt>
                <c:pt idx="641">
                  <c:v>-2759</c:v>
                </c:pt>
                <c:pt idx="642">
                  <c:v>-2731</c:v>
                </c:pt>
                <c:pt idx="643">
                  <c:v>-2717</c:v>
                </c:pt>
                <c:pt idx="644">
                  <c:v>-2692</c:v>
                </c:pt>
                <c:pt idx="645">
                  <c:v>-2689</c:v>
                </c:pt>
                <c:pt idx="646">
                  <c:v>-2684</c:v>
                </c:pt>
                <c:pt idx="647">
                  <c:v>-2654</c:v>
                </c:pt>
                <c:pt idx="648">
                  <c:v>-2642</c:v>
                </c:pt>
                <c:pt idx="649">
                  <c:v>-2642</c:v>
                </c:pt>
                <c:pt idx="650">
                  <c:v>-2624</c:v>
                </c:pt>
                <c:pt idx="651">
                  <c:v>-2586</c:v>
                </c:pt>
                <c:pt idx="652">
                  <c:v>-2583</c:v>
                </c:pt>
                <c:pt idx="653">
                  <c:v>-2583</c:v>
                </c:pt>
                <c:pt idx="654">
                  <c:v>-2566</c:v>
                </c:pt>
                <c:pt idx="655">
                  <c:v>-2560</c:v>
                </c:pt>
                <c:pt idx="656">
                  <c:v>-2543</c:v>
                </c:pt>
                <c:pt idx="657">
                  <c:v>-2482</c:v>
                </c:pt>
                <c:pt idx="658">
                  <c:v>-2446</c:v>
                </c:pt>
                <c:pt idx="659">
                  <c:v>-2432</c:v>
                </c:pt>
                <c:pt idx="660">
                  <c:v>-2424</c:v>
                </c:pt>
                <c:pt idx="661">
                  <c:v>-2384</c:v>
                </c:pt>
                <c:pt idx="662">
                  <c:v>-2378</c:v>
                </c:pt>
                <c:pt idx="663">
                  <c:v>-2367</c:v>
                </c:pt>
                <c:pt idx="664">
                  <c:v>-2351</c:v>
                </c:pt>
                <c:pt idx="665">
                  <c:v>-2328</c:v>
                </c:pt>
                <c:pt idx="666">
                  <c:v>-2309</c:v>
                </c:pt>
                <c:pt idx="667">
                  <c:v>-2295</c:v>
                </c:pt>
                <c:pt idx="668">
                  <c:v>-2250</c:v>
                </c:pt>
                <c:pt idx="669">
                  <c:v>-2172</c:v>
                </c:pt>
                <c:pt idx="670">
                  <c:v>-2172</c:v>
                </c:pt>
                <c:pt idx="671">
                  <c:v>-2147</c:v>
                </c:pt>
                <c:pt idx="672">
                  <c:v>-2144</c:v>
                </c:pt>
                <c:pt idx="673">
                  <c:v>-2102</c:v>
                </c:pt>
                <c:pt idx="674">
                  <c:v>-2102</c:v>
                </c:pt>
                <c:pt idx="675">
                  <c:v>-2101</c:v>
                </c:pt>
                <c:pt idx="676">
                  <c:v>-2065</c:v>
                </c:pt>
                <c:pt idx="677">
                  <c:v>-2062</c:v>
                </c:pt>
                <c:pt idx="678">
                  <c:v>-2032</c:v>
                </c:pt>
                <c:pt idx="679">
                  <c:v>-2032</c:v>
                </c:pt>
                <c:pt idx="680">
                  <c:v>-2032</c:v>
                </c:pt>
                <c:pt idx="681">
                  <c:v>-1992</c:v>
                </c:pt>
                <c:pt idx="682">
                  <c:v>-1971</c:v>
                </c:pt>
                <c:pt idx="683">
                  <c:v>-1926</c:v>
                </c:pt>
                <c:pt idx="684">
                  <c:v>-1900</c:v>
                </c:pt>
                <c:pt idx="685">
                  <c:v>-1866</c:v>
                </c:pt>
                <c:pt idx="686">
                  <c:v>-1858</c:v>
                </c:pt>
                <c:pt idx="687">
                  <c:v>-1833</c:v>
                </c:pt>
                <c:pt idx="688">
                  <c:v>-1827</c:v>
                </c:pt>
                <c:pt idx="689">
                  <c:v>-1827</c:v>
                </c:pt>
                <c:pt idx="690">
                  <c:v>-1827</c:v>
                </c:pt>
                <c:pt idx="691">
                  <c:v>-1827</c:v>
                </c:pt>
                <c:pt idx="692">
                  <c:v>-1827</c:v>
                </c:pt>
                <c:pt idx="693">
                  <c:v>-1802</c:v>
                </c:pt>
                <c:pt idx="694">
                  <c:v>-1799</c:v>
                </c:pt>
                <c:pt idx="695">
                  <c:v>-1760</c:v>
                </c:pt>
                <c:pt idx="696">
                  <c:v>-1760</c:v>
                </c:pt>
                <c:pt idx="697">
                  <c:v>-1690</c:v>
                </c:pt>
                <c:pt idx="698">
                  <c:v>-1652</c:v>
                </c:pt>
                <c:pt idx="699">
                  <c:v>-1604</c:v>
                </c:pt>
                <c:pt idx="700">
                  <c:v>-1593</c:v>
                </c:pt>
                <c:pt idx="701">
                  <c:v>-1590</c:v>
                </c:pt>
                <c:pt idx="702">
                  <c:v>-1491</c:v>
                </c:pt>
                <c:pt idx="703">
                  <c:v>-1481</c:v>
                </c:pt>
                <c:pt idx="704">
                  <c:v>-1458</c:v>
                </c:pt>
                <c:pt idx="705">
                  <c:v>-1407</c:v>
                </c:pt>
                <c:pt idx="706">
                  <c:v>-1407</c:v>
                </c:pt>
                <c:pt idx="707">
                  <c:v>-1341</c:v>
                </c:pt>
                <c:pt idx="708">
                  <c:v>-1304</c:v>
                </c:pt>
                <c:pt idx="709">
                  <c:v>-1301</c:v>
                </c:pt>
                <c:pt idx="710">
                  <c:v>-1301</c:v>
                </c:pt>
                <c:pt idx="711">
                  <c:v>-1301</c:v>
                </c:pt>
                <c:pt idx="712">
                  <c:v>-1298</c:v>
                </c:pt>
                <c:pt idx="713">
                  <c:v>-1276</c:v>
                </c:pt>
                <c:pt idx="714">
                  <c:v>-1254</c:v>
                </c:pt>
                <c:pt idx="715">
                  <c:v>-1206</c:v>
                </c:pt>
                <c:pt idx="716">
                  <c:v>-1120</c:v>
                </c:pt>
                <c:pt idx="717">
                  <c:v>-1100</c:v>
                </c:pt>
                <c:pt idx="718">
                  <c:v>-1041</c:v>
                </c:pt>
                <c:pt idx="719">
                  <c:v>-1038</c:v>
                </c:pt>
                <c:pt idx="720">
                  <c:v>-1038</c:v>
                </c:pt>
                <c:pt idx="721">
                  <c:v>-963</c:v>
                </c:pt>
                <c:pt idx="722">
                  <c:v>-918</c:v>
                </c:pt>
                <c:pt idx="723">
                  <c:v>-910</c:v>
                </c:pt>
                <c:pt idx="724">
                  <c:v>-910</c:v>
                </c:pt>
                <c:pt idx="725">
                  <c:v>-910</c:v>
                </c:pt>
                <c:pt idx="726">
                  <c:v>-910</c:v>
                </c:pt>
                <c:pt idx="727">
                  <c:v>-910</c:v>
                </c:pt>
                <c:pt idx="728">
                  <c:v>-910</c:v>
                </c:pt>
                <c:pt idx="729">
                  <c:v>-910</c:v>
                </c:pt>
                <c:pt idx="730">
                  <c:v>-910</c:v>
                </c:pt>
                <c:pt idx="731">
                  <c:v>-879</c:v>
                </c:pt>
                <c:pt idx="732">
                  <c:v>-842</c:v>
                </c:pt>
                <c:pt idx="733">
                  <c:v>-822</c:v>
                </c:pt>
                <c:pt idx="734">
                  <c:v>-811</c:v>
                </c:pt>
                <c:pt idx="735">
                  <c:v>-781</c:v>
                </c:pt>
                <c:pt idx="736">
                  <c:v>-669</c:v>
                </c:pt>
                <c:pt idx="737">
                  <c:v>-644</c:v>
                </c:pt>
                <c:pt idx="738">
                  <c:v>-644</c:v>
                </c:pt>
                <c:pt idx="739">
                  <c:v>-613</c:v>
                </c:pt>
                <c:pt idx="740">
                  <c:v>-610</c:v>
                </c:pt>
                <c:pt idx="741">
                  <c:v>-532</c:v>
                </c:pt>
                <c:pt idx="742">
                  <c:v>-530.5</c:v>
                </c:pt>
                <c:pt idx="743">
                  <c:v>-495</c:v>
                </c:pt>
                <c:pt idx="744">
                  <c:v>-487</c:v>
                </c:pt>
                <c:pt idx="745">
                  <c:v>-485.5</c:v>
                </c:pt>
                <c:pt idx="746">
                  <c:v>-484</c:v>
                </c:pt>
                <c:pt idx="747">
                  <c:v>-470</c:v>
                </c:pt>
                <c:pt idx="748">
                  <c:v>-467</c:v>
                </c:pt>
                <c:pt idx="749">
                  <c:v>-437</c:v>
                </c:pt>
                <c:pt idx="750">
                  <c:v>-415</c:v>
                </c:pt>
                <c:pt idx="751">
                  <c:v>-280</c:v>
                </c:pt>
                <c:pt idx="752">
                  <c:v>-207</c:v>
                </c:pt>
                <c:pt idx="753">
                  <c:v>-163</c:v>
                </c:pt>
                <c:pt idx="754">
                  <c:v>-163</c:v>
                </c:pt>
                <c:pt idx="755">
                  <c:v>-163</c:v>
                </c:pt>
                <c:pt idx="756">
                  <c:v>-135</c:v>
                </c:pt>
                <c:pt idx="757">
                  <c:v>-121</c:v>
                </c:pt>
                <c:pt idx="758">
                  <c:v>-115</c:v>
                </c:pt>
                <c:pt idx="759">
                  <c:v>-99</c:v>
                </c:pt>
                <c:pt idx="760">
                  <c:v>-94.5</c:v>
                </c:pt>
                <c:pt idx="761">
                  <c:v>-72.5</c:v>
                </c:pt>
                <c:pt idx="762">
                  <c:v>-17</c:v>
                </c:pt>
                <c:pt idx="763">
                  <c:v>-2</c:v>
                </c:pt>
                <c:pt idx="764">
                  <c:v>-2</c:v>
                </c:pt>
                <c:pt idx="765">
                  <c:v>11</c:v>
                </c:pt>
                <c:pt idx="766">
                  <c:v>18</c:v>
                </c:pt>
                <c:pt idx="767">
                  <c:v>38</c:v>
                </c:pt>
                <c:pt idx="768">
                  <c:v>38</c:v>
                </c:pt>
                <c:pt idx="769">
                  <c:v>53</c:v>
                </c:pt>
                <c:pt idx="770">
                  <c:v>81</c:v>
                </c:pt>
                <c:pt idx="771">
                  <c:v>215</c:v>
                </c:pt>
                <c:pt idx="772">
                  <c:v>246</c:v>
                </c:pt>
                <c:pt idx="773">
                  <c:v>246</c:v>
                </c:pt>
                <c:pt idx="774">
                  <c:v>246</c:v>
                </c:pt>
                <c:pt idx="775">
                  <c:v>282</c:v>
                </c:pt>
                <c:pt idx="776">
                  <c:v>285</c:v>
                </c:pt>
                <c:pt idx="777">
                  <c:v>305</c:v>
                </c:pt>
                <c:pt idx="778">
                  <c:v>307</c:v>
                </c:pt>
                <c:pt idx="779">
                  <c:v>307</c:v>
                </c:pt>
                <c:pt idx="780">
                  <c:v>318</c:v>
                </c:pt>
                <c:pt idx="781">
                  <c:v>478</c:v>
                </c:pt>
                <c:pt idx="782">
                  <c:v>548</c:v>
                </c:pt>
                <c:pt idx="783">
                  <c:v>567</c:v>
                </c:pt>
                <c:pt idx="784">
                  <c:v>571</c:v>
                </c:pt>
                <c:pt idx="785">
                  <c:v>571</c:v>
                </c:pt>
                <c:pt idx="786">
                  <c:v>576</c:v>
                </c:pt>
                <c:pt idx="787">
                  <c:v>694</c:v>
                </c:pt>
                <c:pt idx="788">
                  <c:v>873</c:v>
                </c:pt>
                <c:pt idx="789">
                  <c:v>1007</c:v>
                </c:pt>
                <c:pt idx="790">
                  <c:v>1343</c:v>
                </c:pt>
                <c:pt idx="791">
                  <c:v>1354</c:v>
                </c:pt>
                <c:pt idx="792">
                  <c:v>1399</c:v>
                </c:pt>
                <c:pt idx="793">
                  <c:v>1576.5</c:v>
                </c:pt>
                <c:pt idx="794">
                  <c:v>1576.5</c:v>
                </c:pt>
                <c:pt idx="795">
                  <c:v>1617</c:v>
                </c:pt>
                <c:pt idx="796">
                  <c:v>1631</c:v>
                </c:pt>
                <c:pt idx="797">
                  <c:v>1634</c:v>
                </c:pt>
                <c:pt idx="798">
                  <c:v>1634</c:v>
                </c:pt>
                <c:pt idx="799">
                  <c:v>1634</c:v>
                </c:pt>
                <c:pt idx="800">
                  <c:v>1661</c:v>
                </c:pt>
                <c:pt idx="801">
                  <c:v>1672</c:v>
                </c:pt>
                <c:pt idx="802">
                  <c:v>1835</c:v>
                </c:pt>
                <c:pt idx="803">
                  <c:v>1835</c:v>
                </c:pt>
                <c:pt idx="804">
                  <c:v>1872</c:v>
                </c:pt>
                <c:pt idx="805">
                  <c:v>1880</c:v>
                </c:pt>
                <c:pt idx="806">
                  <c:v>1888</c:v>
                </c:pt>
                <c:pt idx="807">
                  <c:v>1888</c:v>
                </c:pt>
                <c:pt idx="808">
                  <c:v>1888</c:v>
                </c:pt>
                <c:pt idx="809">
                  <c:v>1903.5</c:v>
                </c:pt>
                <c:pt idx="810">
                  <c:v>1922</c:v>
                </c:pt>
                <c:pt idx="811">
                  <c:v>1938</c:v>
                </c:pt>
                <c:pt idx="812">
                  <c:v>2055</c:v>
                </c:pt>
                <c:pt idx="813">
                  <c:v>2055</c:v>
                </c:pt>
                <c:pt idx="814">
                  <c:v>2055</c:v>
                </c:pt>
                <c:pt idx="815">
                  <c:v>2055</c:v>
                </c:pt>
                <c:pt idx="816">
                  <c:v>2055</c:v>
                </c:pt>
                <c:pt idx="817">
                  <c:v>2156</c:v>
                </c:pt>
                <c:pt idx="818">
                  <c:v>2156</c:v>
                </c:pt>
                <c:pt idx="819">
                  <c:v>2156</c:v>
                </c:pt>
                <c:pt idx="820">
                  <c:v>2198</c:v>
                </c:pt>
                <c:pt idx="821">
                  <c:v>2198</c:v>
                </c:pt>
                <c:pt idx="822">
                  <c:v>2198</c:v>
                </c:pt>
                <c:pt idx="823">
                  <c:v>2201</c:v>
                </c:pt>
                <c:pt idx="824">
                  <c:v>2335.5</c:v>
                </c:pt>
                <c:pt idx="825">
                  <c:v>2354.5</c:v>
                </c:pt>
                <c:pt idx="826">
                  <c:v>2358</c:v>
                </c:pt>
                <c:pt idx="827">
                  <c:v>2359</c:v>
                </c:pt>
                <c:pt idx="828">
                  <c:v>2411</c:v>
                </c:pt>
                <c:pt idx="829">
                  <c:v>2411</c:v>
                </c:pt>
                <c:pt idx="830">
                  <c:v>2411</c:v>
                </c:pt>
                <c:pt idx="831">
                  <c:v>2411</c:v>
                </c:pt>
                <c:pt idx="832">
                  <c:v>2456</c:v>
                </c:pt>
                <c:pt idx="833">
                  <c:v>2461</c:v>
                </c:pt>
                <c:pt idx="834">
                  <c:v>2461</c:v>
                </c:pt>
                <c:pt idx="835">
                  <c:v>2461</c:v>
                </c:pt>
                <c:pt idx="836">
                  <c:v>2461</c:v>
                </c:pt>
                <c:pt idx="837">
                  <c:v>2461</c:v>
                </c:pt>
                <c:pt idx="838">
                  <c:v>2680</c:v>
                </c:pt>
                <c:pt idx="839">
                  <c:v>2682</c:v>
                </c:pt>
                <c:pt idx="840">
                  <c:v>2682</c:v>
                </c:pt>
                <c:pt idx="841">
                  <c:v>2682</c:v>
                </c:pt>
                <c:pt idx="842">
                  <c:v>2696</c:v>
                </c:pt>
                <c:pt idx="843">
                  <c:v>2766</c:v>
                </c:pt>
                <c:pt idx="844">
                  <c:v>2766</c:v>
                </c:pt>
                <c:pt idx="845">
                  <c:v>2766</c:v>
                </c:pt>
                <c:pt idx="846">
                  <c:v>2900</c:v>
                </c:pt>
                <c:pt idx="847">
                  <c:v>2900</c:v>
                </c:pt>
                <c:pt idx="848">
                  <c:v>2900</c:v>
                </c:pt>
                <c:pt idx="849">
                  <c:v>2931</c:v>
                </c:pt>
                <c:pt idx="850">
                  <c:v>3096</c:v>
                </c:pt>
                <c:pt idx="851">
                  <c:v>3096</c:v>
                </c:pt>
                <c:pt idx="852">
                  <c:v>3174</c:v>
                </c:pt>
                <c:pt idx="853">
                  <c:v>3174</c:v>
                </c:pt>
                <c:pt idx="854">
                  <c:v>3226</c:v>
                </c:pt>
                <c:pt idx="855">
                  <c:v>3226</c:v>
                </c:pt>
                <c:pt idx="856">
                  <c:v>3253</c:v>
                </c:pt>
                <c:pt idx="857">
                  <c:v>3500</c:v>
                </c:pt>
                <c:pt idx="858">
                  <c:v>3508</c:v>
                </c:pt>
                <c:pt idx="859">
                  <c:v>3508</c:v>
                </c:pt>
                <c:pt idx="860">
                  <c:v>3508</c:v>
                </c:pt>
                <c:pt idx="861">
                  <c:v>3713</c:v>
                </c:pt>
                <c:pt idx="862">
                  <c:v>3897</c:v>
                </c:pt>
                <c:pt idx="863">
                  <c:v>4023</c:v>
                </c:pt>
                <c:pt idx="864">
                  <c:v>4062</c:v>
                </c:pt>
                <c:pt idx="865">
                  <c:v>4090</c:v>
                </c:pt>
                <c:pt idx="866">
                  <c:v>4294</c:v>
                </c:pt>
                <c:pt idx="867">
                  <c:v>4325</c:v>
                </c:pt>
                <c:pt idx="868">
                  <c:v>4540</c:v>
                </c:pt>
                <c:pt idx="869">
                  <c:v>4590</c:v>
                </c:pt>
                <c:pt idx="870">
                  <c:v>4594</c:v>
                </c:pt>
                <c:pt idx="871">
                  <c:v>4644</c:v>
                </c:pt>
                <c:pt idx="872">
                  <c:v>4814</c:v>
                </c:pt>
                <c:pt idx="873">
                  <c:v>4879</c:v>
                </c:pt>
                <c:pt idx="874">
                  <c:v>4907</c:v>
                </c:pt>
                <c:pt idx="875">
                  <c:v>4907</c:v>
                </c:pt>
                <c:pt idx="876">
                  <c:v>4946</c:v>
                </c:pt>
                <c:pt idx="877">
                  <c:v>4966.5</c:v>
                </c:pt>
                <c:pt idx="878">
                  <c:v>5120</c:v>
                </c:pt>
                <c:pt idx="879">
                  <c:v>5256</c:v>
                </c:pt>
              </c:numCache>
            </c:numRef>
          </c:xVal>
          <c:yVal>
            <c:numRef>
              <c:f>'Active 2'!$K$21:$K$1975</c:f>
              <c:numCache>
                <c:formatCode>General</c:formatCode>
                <c:ptCount val="1955"/>
                <c:pt idx="699">
                  <c:v>-6.1295999985304661E-3</c:v>
                </c:pt>
                <c:pt idx="701">
                  <c:v>-6.6459999943617731E-3</c:v>
                </c:pt>
                <c:pt idx="705">
                  <c:v>-7.9818000012892298E-3</c:v>
                </c:pt>
                <c:pt idx="724">
                  <c:v>-7.5139999971725047E-3</c:v>
                </c:pt>
                <c:pt idx="726">
                  <c:v>-3.3139999941340648E-3</c:v>
                </c:pt>
                <c:pt idx="728">
                  <c:v>-2.6139999972656369E-3</c:v>
                </c:pt>
                <c:pt idx="730">
                  <c:v>2.1860000051674433E-3</c:v>
                </c:pt>
                <c:pt idx="740">
                  <c:v>2.6000001525972039E-5</c:v>
                </c:pt>
                <c:pt idx="741">
                  <c:v>2.4319999647559598E-4</c:v>
                </c:pt>
                <c:pt idx="742">
                  <c:v>2.4093000029097311E-3</c:v>
                </c:pt>
                <c:pt idx="744">
                  <c:v>1.2620000052265823E-4</c:v>
                </c:pt>
                <c:pt idx="745">
                  <c:v>3.0923000012990087E-3</c:v>
                </c:pt>
                <c:pt idx="746">
                  <c:v>1.5840000560274348E-4</c:v>
                </c:pt>
                <c:pt idx="750">
                  <c:v>6.698999997752253E-3</c:v>
                </c:pt>
                <c:pt idx="754">
                  <c:v>-8.9662000027601607E-3</c:v>
                </c:pt>
                <c:pt idx="757">
                  <c:v>1.2545999998110346E-3</c:v>
                </c:pt>
                <c:pt idx="759">
                  <c:v>2.5740000273799524E-4</c:v>
                </c:pt>
                <c:pt idx="760">
                  <c:v>2.5556999971740879E-3</c:v>
                </c:pt>
                <c:pt idx="761">
                  <c:v>-1.3414999993983656E-3</c:v>
                </c:pt>
                <c:pt idx="763">
                  <c:v>1.6519999917363748E-4</c:v>
                </c:pt>
                <c:pt idx="764">
                  <c:v>1.8519999866839498E-4</c:v>
                </c:pt>
                <c:pt idx="766">
                  <c:v>2.1320000814739615E-4</c:v>
                </c:pt>
                <c:pt idx="767">
                  <c:v>6.6120000701630488E-4</c:v>
                </c:pt>
                <c:pt idx="768">
                  <c:v>6.9120000262046233E-4</c:v>
                </c:pt>
                <c:pt idx="769">
                  <c:v>8.2220000331290066E-4</c:v>
                </c:pt>
                <c:pt idx="772">
                  <c:v>1.920400005474221E-3</c:v>
                </c:pt>
                <c:pt idx="773">
                  <c:v>1.920400005474221E-3</c:v>
                </c:pt>
                <c:pt idx="774">
                  <c:v>1.920400005474221E-3</c:v>
                </c:pt>
                <c:pt idx="782">
                  <c:v>4.9652000016067177E-3</c:v>
                </c:pt>
                <c:pt idx="783">
                  <c:v>3.9058000038494356E-3</c:v>
                </c:pt>
                <c:pt idx="787">
                  <c:v>6.7356000072322786E-3</c:v>
                </c:pt>
                <c:pt idx="788">
                  <c:v>8.9901999963331036E-3</c:v>
                </c:pt>
                <c:pt idx="789">
                  <c:v>1.1161800000991207E-2</c:v>
                </c:pt>
                <c:pt idx="792">
                  <c:v>2.0002600002044346E-2</c:v>
                </c:pt>
                <c:pt idx="793">
                  <c:v>3.099110000039218E-2</c:v>
                </c:pt>
                <c:pt idx="794">
                  <c:v>3.12911000000895E-2</c:v>
                </c:pt>
                <c:pt idx="795">
                  <c:v>2.8075800000806339E-2</c:v>
                </c:pt>
                <c:pt idx="796">
                  <c:v>2.8359400006593205E-2</c:v>
                </c:pt>
                <c:pt idx="797">
                  <c:v>2.849160000187112E-2</c:v>
                </c:pt>
                <c:pt idx="798">
                  <c:v>2.849160000187112E-2</c:v>
                </c:pt>
                <c:pt idx="799">
                  <c:v>2.849160000187112E-2</c:v>
                </c:pt>
                <c:pt idx="801">
                  <c:v>3.1032800005050376E-2</c:v>
                </c:pt>
                <c:pt idx="804">
                  <c:v>3.6212799997883849E-2</c:v>
                </c:pt>
                <c:pt idx="805">
                  <c:v>3.5232000001997221E-2</c:v>
                </c:pt>
                <c:pt idx="806">
                  <c:v>3.5261199998785742E-2</c:v>
                </c:pt>
                <c:pt idx="807">
                  <c:v>3.5361199996259529E-2</c:v>
                </c:pt>
                <c:pt idx="808">
                  <c:v>3.5561199998483062E-2</c:v>
                </c:pt>
                <c:pt idx="810">
                  <c:v>3.9082800001779106E-2</c:v>
                </c:pt>
                <c:pt idx="812">
                  <c:v>4.0667000001121778E-2</c:v>
                </c:pt>
                <c:pt idx="813">
                  <c:v>4.0676999997231178E-2</c:v>
                </c:pt>
                <c:pt idx="814">
                  <c:v>4.0766999998595566E-2</c:v>
                </c:pt>
                <c:pt idx="815">
                  <c:v>4.0777000001980923E-2</c:v>
                </c:pt>
                <c:pt idx="816">
                  <c:v>4.0907000002334826E-2</c:v>
                </c:pt>
                <c:pt idx="817">
                  <c:v>4.4434400006139185E-2</c:v>
                </c:pt>
                <c:pt idx="818">
                  <c:v>4.4454400005633943E-2</c:v>
                </c:pt>
                <c:pt idx="819">
                  <c:v>4.455440000310773E-2</c:v>
                </c:pt>
                <c:pt idx="820">
                  <c:v>4.5835200005967636E-2</c:v>
                </c:pt>
                <c:pt idx="821">
                  <c:v>4.5835200005967636E-2</c:v>
                </c:pt>
                <c:pt idx="822">
                  <c:v>4.6075200007180683E-2</c:v>
                </c:pt>
                <c:pt idx="824">
                  <c:v>5.3537700005108491E-2</c:v>
                </c:pt>
                <c:pt idx="827">
                  <c:v>5.1206600001023617E-2</c:v>
                </c:pt>
                <c:pt idx="828">
                  <c:v>5.2501400001347065E-2</c:v>
                </c:pt>
                <c:pt idx="829">
                  <c:v>5.269140000018524E-2</c:v>
                </c:pt>
                <c:pt idx="830">
                  <c:v>5.28414000000339E-2</c:v>
                </c:pt>
                <c:pt idx="831">
                  <c:v>5.2971400000387803E-2</c:v>
                </c:pt>
                <c:pt idx="833">
                  <c:v>5.4591400003118906E-2</c:v>
                </c:pt>
                <c:pt idx="834">
                  <c:v>5.4631400002108421E-2</c:v>
                </c:pt>
                <c:pt idx="835">
                  <c:v>5.4781400001957081E-2</c:v>
                </c:pt>
                <c:pt idx="836">
                  <c:v>5.4901399998925626E-2</c:v>
                </c:pt>
                <c:pt idx="837">
                  <c:v>5.4991400000290014E-2</c:v>
                </c:pt>
                <c:pt idx="838">
                  <c:v>6.1251999999512918E-2</c:v>
                </c:pt>
                <c:pt idx="839">
                  <c:v>6.1366800000541843E-2</c:v>
                </c:pt>
                <c:pt idx="840">
                  <c:v>6.1406799999531358E-2</c:v>
                </c:pt>
                <c:pt idx="841">
                  <c:v>6.1826800003473181E-2</c:v>
                </c:pt>
                <c:pt idx="842">
                  <c:v>6.1890400007541757E-2</c:v>
                </c:pt>
                <c:pt idx="843">
                  <c:v>6.3768400003027637E-2</c:v>
                </c:pt>
                <c:pt idx="844">
                  <c:v>6.3768400003027637E-2</c:v>
                </c:pt>
                <c:pt idx="845">
                  <c:v>6.3968400005251169E-2</c:v>
                </c:pt>
                <c:pt idx="846">
                  <c:v>6.655999999929918E-2</c:v>
                </c:pt>
                <c:pt idx="847">
                  <c:v>6.670999999914784E-2</c:v>
                </c:pt>
                <c:pt idx="848">
                  <c:v>6.6720000002533197E-2</c:v>
                </c:pt>
                <c:pt idx="849">
                  <c:v>6.80793999999878E-2</c:v>
                </c:pt>
                <c:pt idx="850">
                  <c:v>6.9640400004573166E-2</c:v>
                </c:pt>
                <c:pt idx="851">
                  <c:v>6.9900400005280972E-2</c:v>
                </c:pt>
                <c:pt idx="852">
                  <c:v>6.9547600185615011E-2</c:v>
                </c:pt>
                <c:pt idx="853">
                  <c:v>6.9887599980575033E-2</c:v>
                </c:pt>
                <c:pt idx="854">
                  <c:v>7.1412400007830001E-2</c:v>
                </c:pt>
                <c:pt idx="855">
                  <c:v>7.1412400007830001E-2</c:v>
                </c:pt>
                <c:pt idx="856">
                  <c:v>7.1702200002619065E-2</c:v>
                </c:pt>
                <c:pt idx="857">
                  <c:v>7.3420000007899944E-2</c:v>
                </c:pt>
                <c:pt idx="858">
                  <c:v>7.3139200001605786E-2</c:v>
                </c:pt>
                <c:pt idx="859">
                  <c:v>7.3339200003829319E-2</c:v>
                </c:pt>
                <c:pt idx="860">
                  <c:v>7.3439200001303107E-2</c:v>
                </c:pt>
                <c:pt idx="861">
                  <c:v>7.4606200003472622E-2</c:v>
                </c:pt>
                <c:pt idx="862">
                  <c:v>7.524780000676401E-2</c:v>
                </c:pt>
                <c:pt idx="863">
                  <c:v>7.7100199996493757E-2</c:v>
                </c:pt>
                <c:pt idx="864">
                  <c:v>7.7818800004024524E-2</c:v>
                </c:pt>
                <c:pt idx="865">
                  <c:v>7.7986000003875233E-2</c:v>
                </c:pt>
                <c:pt idx="866">
                  <c:v>8.1375599998864345E-2</c:v>
                </c:pt>
                <c:pt idx="867">
                  <c:v>8.2975000004807953E-2</c:v>
                </c:pt>
                <c:pt idx="868">
                  <c:v>8.6516000206756871E-2</c:v>
                </c:pt>
                <c:pt idx="869">
                  <c:v>8.6266000027535483E-2</c:v>
                </c:pt>
                <c:pt idx="870">
                  <c:v>8.6695600002713036E-2</c:v>
                </c:pt>
                <c:pt idx="871">
                  <c:v>8.7565600006200839E-2</c:v>
                </c:pt>
                <c:pt idx="872">
                  <c:v>9.1023599772597663E-2</c:v>
                </c:pt>
                <c:pt idx="873">
                  <c:v>9.2954600004304666E-2</c:v>
                </c:pt>
                <c:pt idx="874">
                  <c:v>9.2221800005063415E-2</c:v>
                </c:pt>
                <c:pt idx="875">
                  <c:v>9.3121800004155375E-2</c:v>
                </c:pt>
                <c:pt idx="876">
                  <c:v>9.4040400006633718E-2</c:v>
                </c:pt>
                <c:pt idx="877">
                  <c:v>9.8037099996872712E-2</c:v>
                </c:pt>
                <c:pt idx="878">
                  <c:v>9.710800000175368E-2</c:v>
                </c:pt>
                <c:pt idx="879">
                  <c:v>9.9714400006632786E-2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F8A-4862-A751-8C22D3D52DFF}"/>
            </c:ext>
          </c:extLst>
        </c:ser>
        <c:ser>
          <c:idx val="4"/>
          <c:order val="4"/>
          <c:tx>
            <c:strRef>
              <c:f>'Active 2'!$L$20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2'!$F$21:$F$975</c:f>
              <c:numCache>
                <c:formatCode>General</c:formatCode>
                <c:ptCount val="955"/>
                <c:pt idx="0">
                  <c:v>-30899</c:v>
                </c:pt>
                <c:pt idx="1">
                  <c:v>-29888</c:v>
                </c:pt>
                <c:pt idx="2">
                  <c:v>-28759</c:v>
                </c:pt>
                <c:pt idx="3">
                  <c:v>-28507</c:v>
                </c:pt>
                <c:pt idx="4">
                  <c:v>-28199</c:v>
                </c:pt>
                <c:pt idx="5">
                  <c:v>-28193</c:v>
                </c:pt>
                <c:pt idx="6">
                  <c:v>-28034</c:v>
                </c:pt>
                <c:pt idx="7">
                  <c:v>-28022</c:v>
                </c:pt>
                <c:pt idx="8">
                  <c:v>-28006</c:v>
                </c:pt>
                <c:pt idx="9">
                  <c:v>-27941</c:v>
                </c:pt>
                <c:pt idx="10">
                  <c:v>-27933</c:v>
                </c:pt>
                <c:pt idx="11">
                  <c:v>-27928</c:v>
                </c:pt>
                <c:pt idx="12">
                  <c:v>-27826</c:v>
                </c:pt>
                <c:pt idx="13">
                  <c:v>-27759</c:v>
                </c:pt>
                <c:pt idx="14">
                  <c:v>-27759</c:v>
                </c:pt>
                <c:pt idx="15">
                  <c:v>-27731</c:v>
                </c:pt>
                <c:pt idx="16">
                  <c:v>-27690</c:v>
                </c:pt>
                <c:pt idx="17">
                  <c:v>-27659</c:v>
                </c:pt>
                <c:pt idx="18">
                  <c:v>-27527</c:v>
                </c:pt>
                <c:pt idx="19">
                  <c:v>-27454</c:v>
                </c:pt>
                <c:pt idx="20">
                  <c:v>-27444</c:v>
                </c:pt>
                <c:pt idx="21">
                  <c:v>-27438</c:v>
                </c:pt>
                <c:pt idx="22">
                  <c:v>-27433</c:v>
                </c:pt>
                <c:pt idx="23">
                  <c:v>-27432</c:v>
                </c:pt>
                <c:pt idx="24">
                  <c:v>-27432</c:v>
                </c:pt>
                <c:pt idx="25">
                  <c:v>-27432</c:v>
                </c:pt>
                <c:pt idx="26">
                  <c:v>-27427</c:v>
                </c:pt>
                <c:pt idx="27">
                  <c:v>-27427</c:v>
                </c:pt>
                <c:pt idx="28">
                  <c:v>-27427</c:v>
                </c:pt>
                <c:pt idx="29">
                  <c:v>-27421</c:v>
                </c:pt>
                <c:pt idx="30">
                  <c:v>-27409</c:v>
                </c:pt>
                <c:pt idx="31">
                  <c:v>-27402</c:v>
                </c:pt>
                <c:pt idx="32">
                  <c:v>-27382</c:v>
                </c:pt>
                <c:pt idx="33">
                  <c:v>-27351</c:v>
                </c:pt>
                <c:pt idx="34">
                  <c:v>-27345</c:v>
                </c:pt>
                <c:pt idx="35">
                  <c:v>-27337</c:v>
                </c:pt>
                <c:pt idx="36">
                  <c:v>-27323</c:v>
                </c:pt>
                <c:pt idx="37">
                  <c:v>-27320</c:v>
                </c:pt>
                <c:pt idx="38">
                  <c:v>-27295</c:v>
                </c:pt>
                <c:pt idx="39">
                  <c:v>-27293</c:v>
                </c:pt>
                <c:pt idx="40">
                  <c:v>-27292</c:v>
                </c:pt>
                <c:pt idx="41">
                  <c:v>-27289</c:v>
                </c:pt>
                <c:pt idx="42">
                  <c:v>-27269</c:v>
                </c:pt>
                <c:pt idx="43">
                  <c:v>-27055</c:v>
                </c:pt>
                <c:pt idx="44">
                  <c:v>-27044</c:v>
                </c:pt>
                <c:pt idx="45">
                  <c:v>-27030</c:v>
                </c:pt>
                <c:pt idx="46">
                  <c:v>-27019</c:v>
                </c:pt>
                <c:pt idx="47">
                  <c:v>-27008</c:v>
                </c:pt>
                <c:pt idx="48">
                  <c:v>-26985</c:v>
                </c:pt>
                <c:pt idx="49">
                  <c:v>-26974</c:v>
                </c:pt>
                <c:pt idx="50">
                  <c:v>-26968</c:v>
                </c:pt>
                <c:pt idx="51">
                  <c:v>-26948</c:v>
                </c:pt>
                <c:pt idx="52">
                  <c:v>-26923</c:v>
                </c:pt>
                <c:pt idx="53">
                  <c:v>-26906</c:v>
                </c:pt>
                <c:pt idx="54">
                  <c:v>-26879</c:v>
                </c:pt>
                <c:pt idx="55">
                  <c:v>-26822</c:v>
                </c:pt>
                <c:pt idx="56">
                  <c:v>-26792</c:v>
                </c:pt>
                <c:pt idx="57">
                  <c:v>-26736</c:v>
                </c:pt>
                <c:pt idx="58">
                  <c:v>-26672</c:v>
                </c:pt>
                <c:pt idx="59">
                  <c:v>-26666</c:v>
                </c:pt>
                <c:pt idx="60">
                  <c:v>-26663</c:v>
                </c:pt>
                <c:pt idx="61">
                  <c:v>-26624</c:v>
                </c:pt>
                <c:pt idx="62">
                  <c:v>-26621</c:v>
                </c:pt>
                <c:pt idx="63">
                  <c:v>-26613</c:v>
                </c:pt>
                <c:pt idx="64">
                  <c:v>-26604</c:v>
                </c:pt>
                <c:pt idx="65">
                  <c:v>-26599</c:v>
                </c:pt>
                <c:pt idx="66">
                  <c:v>-26568</c:v>
                </c:pt>
                <c:pt idx="67">
                  <c:v>-26565</c:v>
                </c:pt>
                <c:pt idx="68">
                  <c:v>-26515</c:v>
                </c:pt>
                <c:pt idx="69">
                  <c:v>-26515</c:v>
                </c:pt>
                <c:pt idx="70">
                  <c:v>-26504</c:v>
                </c:pt>
                <c:pt idx="71">
                  <c:v>-26487</c:v>
                </c:pt>
                <c:pt idx="72">
                  <c:v>-26484</c:v>
                </c:pt>
                <c:pt idx="73">
                  <c:v>-26473</c:v>
                </c:pt>
                <c:pt idx="74">
                  <c:v>-26473</c:v>
                </c:pt>
                <c:pt idx="75">
                  <c:v>-26451</c:v>
                </c:pt>
                <c:pt idx="76">
                  <c:v>-26431</c:v>
                </c:pt>
                <c:pt idx="77">
                  <c:v>-26409</c:v>
                </c:pt>
                <c:pt idx="78">
                  <c:v>-26367</c:v>
                </c:pt>
                <c:pt idx="79">
                  <c:v>-26361</c:v>
                </c:pt>
                <c:pt idx="80">
                  <c:v>-26322</c:v>
                </c:pt>
                <c:pt idx="81">
                  <c:v>-26305</c:v>
                </c:pt>
                <c:pt idx="82">
                  <c:v>-26294</c:v>
                </c:pt>
                <c:pt idx="83">
                  <c:v>-26274</c:v>
                </c:pt>
                <c:pt idx="84">
                  <c:v>-26271</c:v>
                </c:pt>
                <c:pt idx="85">
                  <c:v>-26257</c:v>
                </c:pt>
                <c:pt idx="86">
                  <c:v>-26252</c:v>
                </c:pt>
                <c:pt idx="87">
                  <c:v>-26249</c:v>
                </c:pt>
                <c:pt idx="88">
                  <c:v>-26235</c:v>
                </c:pt>
                <c:pt idx="89">
                  <c:v>-26230</c:v>
                </c:pt>
                <c:pt idx="90">
                  <c:v>-26227</c:v>
                </c:pt>
                <c:pt idx="91">
                  <c:v>-26221</c:v>
                </c:pt>
                <c:pt idx="92">
                  <c:v>-26216</c:v>
                </c:pt>
                <c:pt idx="93">
                  <c:v>-26215</c:v>
                </c:pt>
                <c:pt idx="94">
                  <c:v>-26210</c:v>
                </c:pt>
                <c:pt idx="95">
                  <c:v>-26205</c:v>
                </c:pt>
                <c:pt idx="96">
                  <c:v>-26118</c:v>
                </c:pt>
                <c:pt idx="97">
                  <c:v>-26078</c:v>
                </c:pt>
                <c:pt idx="98">
                  <c:v>-26076</c:v>
                </c:pt>
                <c:pt idx="99">
                  <c:v>-26067</c:v>
                </c:pt>
                <c:pt idx="100">
                  <c:v>-26062</c:v>
                </c:pt>
                <c:pt idx="101">
                  <c:v>-26056</c:v>
                </c:pt>
                <c:pt idx="102">
                  <c:v>-26048</c:v>
                </c:pt>
                <c:pt idx="103">
                  <c:v>-26042</c:v>
                </c:pt>
                <c:pt idx="104">
                  <c:v>-26031</c:v>
                </c:pt>
                <c:pt idx="105">
                  <c:v>-25989</c:v>
                </c:pt>
                <c:pt idx="106">
                  <c:v>-25969</c:v>
                </c:pt>
                <c:pt idx="107">
                  <c:v>-25963</c:v>
                </c:pt>
                <c:pt idx="108">
                  <c:v>-25958</c:v>
                </c:pt>
                <c:pt idx="109">
                  <c:v>-25950</c:v>
                </c:pt>
                <c:pt idx="110">
                  <c:v>-25950</c:v>
                </c:pt>
                <c:pt idx="111">
                  <c:v>-25941</c:v>
                </c:pt>
                <c:pt idx="112">
                  <c:v>-25928</c:v>
                </c:pt>
                <c:pt idx="113">
                  <c:v>-25927</c:v>
                </c:pt>
                <c:pt idx="114">
                  <c:v>-25910</c:v>
                </c:pt>
                <c:pt idx="115">
                  <c:v>-25904</c:v>
                </c:pt>
                <c:pt idx="116">
                  <c:v>-25896</c:v>
                </c:pt>
                <c:pt idx="117">
                  <c:v>-25860</c:v>
                </c:pt>
                <c:pt idx="118">
                  <c:v>-25823</c:v>
                </c:pt>
                <c:pt idx="119">
                  <c:v>-25820</c:v>
                </c:pt>
                <c:pt idx="120">
                  <c:v>-25818</c:v>
                </c:pt>
                <c:pt idx="121">
                  <c:v>-25815</c:v>
                </c:pt>
                <c:pt idx="122">
                  <c:v>-25801</c:v>
                </c:pt>
                <c:pt idx="123">
                  <c:v>-25734</c:v>
                </c:pt>
                <c:pt idx="124">
                  <c:v>-25715</c:v>
                </c:pt>
                <c:pt idx="125">
                  <c:v>-25384</c:v>
                </c:pt>
                <c:pt idx="126">
                  <c:v>-25334</c:v>
                </c:pt>
                <c:pt idx="127">
                  <c:v>-25334</c:v>
                </c:pt>
                <c:pt idx="128">
                  <c:v>-25281</c:v>
                </c:pt>
                <c:pt idx="129">
                  <c:v>-25256</c:v>
                </c:pt>
                <c:pt idx="130">
                  <c:v>-25245</c:v>
                </c:pt>
                <c:pt idx="131">
                  <c:v>-25127</c:v>
                </c:pt>
                <c:pt idx="132">
                  <c:v>-25122</c:v>
                </c:pt>
                <c:pt idx="133">
                  <c:v>-24923</c:v>
                </c:pt>
                <c:pt idx="134">
                  <c:v>-24624</c:v>
                </c:pt>
                <c:pt idx="135">
                  <c:v>-24621</c:v>
                </c:pt>
                <c:pt idx="136">
                  <c:v>-24441</c:v>
                </c:pt>
                <c:pt idx="137">
                  <c:v>-24209</c:v>
                </c:pt>
                <c:pt idx="138">
                  <c:v>-24151</c:v>
                </c:pt>
                <c:pt idx="139">
                  <c:v>-23533</c:v>
                </c:pt>
                <c:pt idx="140">
                  <c:v>-23530</c:v>
                </c:pt>
                <c:pt idx="141">
                  <c:v>-23469</c:v>
                </c:pt>
                <c:pt idx="142">
                  <c:v>-23007</c:v>
                </c:pt>
                <c:pt idx="143">
                  <c:v>-23004</c:v>
                </c:pt>
                <c:pt idx="144">
                  <c:v>-22990</c:v>
                </c:pt>
                <c:pt idx="145">
                  <c:v>-22982</c:v>
                </c:pt>
                <c:pt idx="146">
                  <c:v>-22979</c:v>
                </c:pt>
                <c:pt idx="147">
                  <c:v>-22478</c:v>
                </c:pt>
                <c:pt idx="148">
                  <c:v>-22467</c:v>
                </c:pt>
                <c:pt idx="149">
                  <c:v>-22050</c:v>
                </c:pt>
                <c:pt idx="150">
                  <c:v>-21860</c:v>
                </c:pt>
                <c:pt idx="151">
                  <c:v>-21373</c:v>
                </c:pt>
                <c:pt idx="152">
                  <c:v>-21219</c:v>
                </c:pt>
                <c:pt idx="153">
                  <c:v>-21071</c:v>
                </c:pt>
                <c:pt idx="154">
                  <c:v>-20514</c:v>
                </c:pt>
                <c:pt idx="155">
                  <c:v>-20027</c:v>
                </c:pt>
                <c:pt idx="156">
                  <c:v>-20016</c:v>
                </c:pt>
                <c:pt idx="157">
                  <c:v>-19512</c:v>
                </c:pt>
                <c:pt idx="158">
                  <c:v>-19482</c:v>
                </c:pt>
                <c:pt idx="159">
                  <c:v>-19468</c:v>
                </c:pt>
                <c:pt idx="160">
                  <c:v>-19369</c:v>
                </c:pt>
                <c:pt idx="161">
                  <c:v>-18967</c:v>
                </c:pt>
                <c:pt idx="162">
                  <c:v>-18396</c:v>
                </c:pt>
                <c:pt idx="163">
                  <c:v>-17940</c:v>
                </c:pt>
                <c:pt idx="164">
                  <c:v>-17937</c:v>
                </c:pt>
                <c:pt idx="165">
                  <c:v>-17918</c:v>
                </c:pt>
                <c:pt idx="166">
                  <c:v>-17912</c:v>
                </c:pt>
                <c:pt idx="167">
                  <c:v>-17901</c:v>
                </c:pt>
                <c:pt idx="168">
                  <c:v>-17898</c:v>
                </c:pt>
                <c:pt idx="169">
                  <c:v>-17893</c:v>
                </c:pt>
                <c:pt idx="170">
                  <c:v>-17879</c:v>
                </c:pt>
                <c:pt idx="171">
                  <c:v>-17878</c:v>
                </c:pt>
                <c:pt idx="172">
                  <c:v>-17375</c:v>
                </c:pt>
                <c:pt idx="173">
                  <c:v>-17369</c:v>
                </c:pt>
                <c:pt idx="174">
                  <c:v>-17140</c:v>
                </c:pt>
                <c:pt idx="175">
                  <c:v>-17134</c:v>
                </c:pt>
                <c:pt idx="176">
                  <c:v>-17115</c:v>
                </c:pt>
                <c:pt idx="177">
                  <c:v>-17112</c:v>
                </c:pt>
                <c:pt idx="178">
                  <c:v>-15282</c:v>
                </c:pt>
                <c:pt idx="179">
                  <c:v>-15223</c:v>
                </c:pt>
                <c:pt idx="180">
                  <c:v>-15181</c:v>
                </c:pt>
                <c:pt idx="181">
                  <c:v>-15134</c:v>
                </c:pt>
                <c:pt idx="182">
                  <c:v>-15047</c:v>
                </c:pt>
                <c:pt idx="183">
                  <c:v>-15030</c:v>
                </c:pt>
                <c:pt idx="184">
                  <c:v>-15027</c:v>
                </c:pt>
                <c:pt idx="185">
                  <c:v>-15002</c:v>
                </c:pt>
                <c:pt idx="186">
                  <c:v>-14960</c:v>
                </c:pt>
                <c:pt idx="187">
                  <c:v>-14924</c:v>
                </c:pt>
                <c:pt idx="188">
                  <c:v>-14915</c:v>
                </c:pt>
                <c:pt idx="189">
                  <c:v>-14767</c:v>
                </c:pt>
                <c:pt idx="190">
                  <c:v>-14588</c:v>
                </c:pt>
                <c:pt idx="191">
                  <c:v>-14462</c:v>
                </c:pt>
                <c:pt idx="192">
                  <c:v>-14395</c:v>
                </c:pt>
                <c:pt idx="193">
                  <c:v>-14367</c:v>
                </c:pt>
                <c:pt idx="194">
                  <c:v>-14174</c:v>
                </c:pt>
                <c:pt idx="195">
                  <c:v>-13953</c:v>
                </c:pt>
                <c:pt idx="196">
                  <c:v>-13827</c:v>
                </c:pt>
                <c:pt idx="197">
                  <c:v>-13689</c:v>
                </c:pt>
                <c:pt idx="198">
                  <c:v>-13326</c:v>
                </c:pt>
                <c:pt idx="199">
                  <c:v>-13312</c:v>
                </c:pt>
                <c:pt idx="200">
                  <c:v>-13304</c:v>
                </c:pt>
                <c:pt idx="201">
                  <c:v>-13287</c:v>
                </c:pt>
                <c:pt idx="202">
                  <c:v>-13214</c:v>
                </c:pt>
                <c:pt idx="203">
                  <c:v>-13052</c:v>
                </c:pt>
                <c:pt idx="204">
                  <c:v>-13030</c:v>
                </c:pt>
                <c:pt idx="205">
                  <c:v>-13016</c:v>
                </c:pt>
                <c:pt idx="206">
                  <c:v>-12932</c:v>
                </c:pt>
                <c:pt idx="207">
                  <c:v>-12892</c:v>
                </c:pt>
                <c:pt idx="208">
                  <c:v>-12806</c:v>
                </c:pt>
                <c:pt idx="209">
                  <c:v>-12806</c:v>
                </c:pt>
                <c:pt idx="210">
                  <c:v>-12803</c:v>
                </c:pt>
                <c:pt idx="211">
                  <c:v>-12803</c:v>
                </c:pt>
                <c:pt idx="212">
                  <c:v>-12789</c:v>
                </c:pt>
                <c:pt idx="213">
                  <c:v>-12789</c:v>
                </c:pt>
                <c:pt idx="214">
                  <c:v>-12786</c:v>
                </c:pt>
                <c:pt idx="215">
                  <c:v>-12786</c:v>
                </c:pt>
                <c:pt idx="216">
                  <c:v>-12783</c:v>
                </c:pt>
                <c:pt idx="217">
                  <c:v>-12781</c:v>
                </c:pt>
                <c:pt idx="218">
                  <c:v>-12781</c:v>
                </c:pt>
                <c:pt idx="219">
                  <c:v>-12770</c:v>
                </c:pt>
                <c:pt idx="220">
                  <c:v>-12770</c:v>
                </c:pt>
                <c:pt idx="221">
                  <c:v>-12758</c:v>
                </c:pt>
                <c:pt idx="222">
                  <c:v>-12353</c:v>
                </c:pt>
                <c:pt idx="223">
                  <c:v>-11955</c:v>
                </c:pt>
                <c:pt idx="224">
                  <c:v>-11955</c:v>
                </c:pt>
                <c:pt idx="225">
                  <c:v>-11955</c:v>
                </c:pt>
                <c:pt idx="226">
                  <c:v>-11905</c:v>
                </c:pt>
                <c:pt idx="227">
                  <c:v>-11905</c:v>
                </c:pt>
                <c:pt idx="228">
                  <c:v>-11897</c:v>
                </c:pt>
                <c:pt idx="229">
                  <c:v>-11869</c:v>
                </c:pt>
                <c:pt idx="230">
                  <c:v>-11869</c:v>
                </c:pt>
                <c:pt idx="231">
                  <c:v>-11827</c:v>
                </c:pt>
                <c:pt idx="232">
                  <c:v>-11827</c:v>
                </c:pt>
                <c:pt idx="233">
                  <c:v>-11827</c:v>
                </c:pt>
                <c:pt idx="234">
                  <c:v>-11723</c:v>
                </c:pt>
                <c:pt idx="235">
                  <c:v>-11723</c:v>
                </c:pt>
                <c:pt idx="236">
                  <c:v>-11701</c:v>
                </c:pt>
                <c:pt idx="237">
                  <c:v>-11701</c:v>
                </c:pt>
                <c:pt idx="238">
                  <c:v>-11466</c:v>
                </c:pt>
                <c:pt idx="239">
                  <c:v>-11463</c:v>
                </c:pt>
                <c:pt idx="240">
                  <c:v>-11463</c:v>
                </c:pt>
                <c:pt idx="241">
                  <c:v>-11463</c:v>
                </c:pt>
                <c:pt idx="242">
                  <c:v>-11256</c:v>
                </c:pt>
                <c:pt idx="243">
                  <c:v>-11186</c:v>
                </c:pt>
                <c:pt idx="244">
                  <c:v>-11155</c:v>
                </c:pt>
                <c:pt idx="245">
                  <c:v>-11063</c:v>
                </c:pt>
                <c:pt idx="246">
                  <c:v>-10906</c:v>
                </c:pt>
                <c:pt idx="247">
                  <c:v>-10718</c:v>
                </c:pt>
                <c:pt idx="248">
                  <c:v>-10693</c:v>
                </c:pt>
                <c:pt idx="249">
                  <c:v>-10677</c:v>
                </c:pt>
                <c:pt idx="250">
                  <c:v>-10676</c:v>
                </c:pt>
                <c:pt idx="251">
                  <c:v>-10674</c:v>
                </c:pt>
                <c:pt idx="252">
                  <c:v>-10665</c:v>
                </c:pt>
                <c:pt idx="253">
                  <c:v>-10662</c:v>
                </c:pt>
                <c:pt idx="254">
                  <c:v>-10661.5</c:v>
                </c:pt>
                <c:pt idx="255">
                  <c:v>-10657</c:v>
                </c:pt>
                <c:pt idx="256">
                  <c:v>-10651</c:v>
                </c:pt>
                <c:pt idx="257">
                  <c:v>-10649</c:v>
                </c:pt>
                <c:pt idx="258">
                  <c:v>-10640</c:v>
                </c:pt>
                <c:pt idx="259">
                  <c:v>-10590</c:v>
                </c:pt>
                <c:pt idx="260">
                  <c:v>-10567</c:v>
                </c:pt>
                <c:pt idx="261">
                  <c:v>-10528</c:v>
                </c:pt>
                <c:pt idx="262">
                  <c:v>-10526</c:v>
                </c:pt>
                <c:pt idx="263">
                  <c:v>-10489</c:v>
                </c:pt>
                <c:pt idx="264">
                  <c:v>-10483</c:v>
                </c:pt>
                <c:pt idx="265">
                  <c:v>-10483</c:v>
                </c:pt>
                <c:pt idx="266">
                  <c:v>-10461</c:v>
                </c:pt>
                <c:pt idx="267">
                  <c:v>-10458</c:v>
                </c:pt>
                <c:pt idx="268">
                  <c:v>-10442</c:v>
                </c:pt>
                <c:pt idx="269">
                  <c:v>-10442</c:v>
                </c:pt>
                <c:pt idx="270">
                  <c:v>-10442</c:v>
                </c:pt>
                <c:pt idx="271">
                  <c:v>-10430</c:v>
                </c:pt>
                <c:pt idx="272">
                  <c:v>-10416</c:v>
                </c:pt>
                <c:pt idx="273">
                  <c:v>-10414</c:v>
                </c:pt>
                <c:pt idx="274">
                  <c:v>-10413</c:v>
                </c:pt>
                <c:pt idx="275">
                  <c:v>-10410</c:v>
                </c:pt>
                <c:pt idx="276">
                  <c:v>-10399</c:v>
                </c:pt>
                <c:pt idx="277">
                  <c:v>-10394</c:v>
                </c:pt>
                <c:pt idx="278">
                  <c:v>-10376</c:v>
                </c:pt>
                <c:pt idx="279">
                  <c:v>-10333</c:v>
                </c:pt>
                <c:pt idx="280">
                  <c:v>-10333</c:v>
                </c:pt>
                <c:pt idx="281">
                  <c:v>-10333</c:v>
                </c:pt>
                <c:pt idx="282">
                  <c:v>-10240</c:v>
                </c:pt>
                <c:pt idx="283">
                  <c:v>-10240</c:v>
                </c:pt>
                <c:pt idx="284">
                  <c:v>-10237</c:v>
                </c:pt>
                <c:pt idx="285">
                  <c:v>-10235</c:v>
                </c:pt>
                <c:pt idx="286">
                  <c:v>-10210</c:v>
                </c:pt>
                <c:pt idx="287">
                  <c:v>-10184</c:v>
                </c:pt>
                <c:pt idx="288">
                  <c:v>-10181</c:v>
                </c:pt>
                <c:pt idx="289">
                  <c:v>-10176</c:v>
                </c:pt>
                <c:pt idx="290">
                  <c:v>-10137</c:v>
                </c:pt>
                <c:pt idx="291">
                  <c:v>-10135</c:v>
                </c:pt>
                <c:pt idx="292">
                  <c:v>-10134</c:v>
                </c:pt>
                <c:pt idx="293">
                  <c:v>-10125</c:v>
                </c:pt>
                <c:pt idx="294">
                  <c:v>-10109</c:v>
                </c:pt>
                <c:pt idx="295">
                  <c:v>-10106</c:v>
                </c:pt>
                <c:pt idx="296">
                  <c:v>-10106</c:v>
                </c:pt>
                <c:pt idx="297">
                  <c:v>-10106</c:v>
                </c:pt>
                <c:pt idx="298">
                  <c:v>-10106</c:v>
                </c:pt>
                <c:pt idx="299">
                  <c:v>-10069</c:v>
                </c:pt>
                <c:pt idx="300">
                  <c:v>-10041</c:v>
                </c:pt>
                <c:pt idx="301">
                  <c:v>-9963</c:v>
                </c:pt>
                <c:pt idx="302">
                  <c:v>-9960</c:v>
                </c:pt>
                <c:pt idx="303">
                  <c:v>-9954</c:v>
                </c:pt>
                <c:pt idx="304">
                  <c:v>-9932</c:v>
                </c:pt>
                <c:pt idx="305">
                  <c:v>-9932</c:v>
                </c:pt>
                <c:pt idx="306">
                  <c:v>-9932</c:v>
                </c:pt>
                <c:pt idx="307">
                  <c:v>-9932</c:v>
                </c:pt>
                <c:pt idx="308">
                  <c:v>-9929</c:v>
                </c:pt>
                <c:pt idx="309">
                  <c:v>-9921</c:v>
                </c:pt>
                <c:pt idx="310">
                  <c:v>-9921</c:v>
                </c:pt>
                <c:pt idx="311">
                  <c:v>-9921</c:v>
                </c:pt>
                <c:pt idx="312">
                  <c:v>-9893</c:v>
                </c:pt>
                <c:pt idx="313">
                  <c:v>-9866</c:v>
                </c:pt>
                <c:pt idx="314">
                  <c:v>-9843</c:v>
                </c:pt>
                <c:pt idx="315">
                  <c:v>-9829</c:v>
                </c:pt>
                <c:pt idx="316">
                  <c:v>-9828.5</c:v>
                </c:pt>
                <c:pt idx="317">
                  <c:v>-9812</c:v>
                </c:pt>
                <c:pt idx="318">
                  <c:v>-9810</c:v>
                </c:pt>
                <c:pt idx="319">
                  <c:v>-9807</c:v>
                </c:pt>
                <c:pt idx="320">
                  <c:v>-9801</c:v>
                </c:pt>
                <c:pt idx="321">
                  <c:v>-9784</c:v>
                </c:pt>
                <c:pt idx="322">
                  <c:v>-9770</c:v>
                </c:pt>
                <c:pt idx="323">
                  <c:v>-9768</c:v>
                </c:pt>
                <c:pt idx="324">
                  <c:v>-9742</c:v>
                </c:pt>
                <c:pt idx="325">
                  <c:v>-9723</c:v>
                </c:pt>
                <c:pt idx="326">
                  <c:v>-9639</c:v>
                </c:pt>
                <c:pt idx="327">
                  <c:v>-9597</c:v>
                </c:pt>
                <c:pt idx="328">
                  <c:v>-9568</c:v>
                </c:pt>
                <c:pt idx="329">
                  <c:v>-9557</c:v>
                </c:pt>
                <c:pt idx="330">
                  <c:v>-9505</c:v>
                </c:pt>
                <c:pt idx="331">
                  <c:v>-9505</c:v>
                </c:pt>
                <c:pt idx="332">
                  <c:v>-9505</c:v>
                </c:pt>
                <c:pt idx="333">
                  <c:v>-9412</c:v>
                </c:pt>
                <c:pt idx="334">
                  <c:v>-9390</c:v>
                </c:pt>
                <c:pt idx="335">
                  <c:v>-9390</c:v>
                </c:pt>
                <c:pt idx="336">
                  <c:v>-9359</c:v>
                </c:pt>
                <c:pt idx="337">
                  <c:v>-9359</c:v>
                </c:pt>
                <c:pt idx="338">
                  <c:v>-9328</c:v>
                </c:pt>
                <c:pt idx="339">
                  <c:v>-9264</c:v>
                </c:pt>
                <c:pt idx="340">
                  <c:v>-9261</c:v>
                </c:pt>
                <c:pt idx="341">
                  <c:v>-9146</c:v>
                </c:pt>
                <c:pt idx="342">
                  <c:v>-9113</c:v>
                </c:pt>
                <c:pt idx="343">
                  <c:v>-9110</c:v>
                </c:pt>
                <c:pt idx="344">
                  <c:v>-9096</c:v>
                </c:pt>
                <c:pt idx="345">
                  <c:v>-9085</c:v>
                </c:pt>
                <c:pt idx="346">
                  <c:v>-9057</c:v>
                </c:pt>
                <c:pt idx="347">
                  <c:v>-9040</c:v>
                </c:pt>
                <c:pt idx="348">
                  <c:v>-9040</c:v>
                </c:pt>
                <c:pt idx="349">
                  <c:v>-9040</c:v>
                </c:pt>
                <c:pt idx="350">
                  <c:v>-9040</c:v>
                </c:pt>
                <c:pt idx="351">
                  <c:v>-9040</c:v>
                </c:pt>
                <c:pt idx="352">
                  <c:v>-8990</c:v>
                </c:pt>
                <c:pt idx="353">
                  <c:v>-8965</c:v>
                </c:pt>
                <c:pt idx="354">
                  <c:v>-8954</c:v>
                </c:pt>
                <c:pt idx="355">
                  <c:v>-8897</c:v>
                </c:pt>
                <c:pt idx="356">
                  <c:v>-8886</c:v>
                </c:pt>
                <c:pt idx="357">
                  <c:v>-8790</c:v>
                </c:pt>
                <c:pt idx="358">
                  <c:v>-8660</c:v>
                </c:pt>
                <c:pt idx="359">
                  <c:v>-8654</c:v>
                </c:pt>
                <c:pt idx="360">
                  <c:v>-8646</c:v>
                </c:pt>
                <c:pt idx="361">
                  <c:v>-8635</c:v>
                </c:pt>
                <c:pt idx="362">
                  <c:v>-8629</c:v>
                </c:pt>
                <c:pt idx="363">
                  <c:v>-8531</c:v>
                </c:pt>
                <c:pt idx="364">
                  <c:v>-8521</c:v>
                </c:pt>
                <c:pt idx="365">
                  <c:v>-8517</c:v>
                </c:pt>
                <c:pt idx="366">
                  <c:v>-8492</c:v>
                </c:pt>
                <c:pt idx="367">
                  <c:v>-8425</c:v>
                </c:pt>
                <c:pt idx="368">
                  <c:v>-8366</c:v>
                </c:pt>
                <c:pt idx="369">
                  <c:v>-8332</c:v>
                </c:pt>
                <c:pt idx="370">
                  <c:v>-8313</c:v>
                </c:pt>
                <c:pt idx="371">
                  <c:v>-8310</c:v>
                </c:pt>
                <c:pt idx="372">
                  <c:v>-8304</c:v>
                </c:pt>
                <c:pt idx="373">
                  <c:v>-8252</c:v>
                </c:pt>
                <c:pt idx="374">
                  <c:v>-8198</c:v>
                </c:pt>
                <c:pt idx="375">
                  <c:v>-8150</c:v>
                </c:pt>
                <c:pt idx="376">
                  <c:v>-8136</c:v>
                </c:pt>
                <c:pt idx="377">
                  <c:v>-8109</c:v>
                </c:pt>
                <c:pt idx="378">
                  <c:v>-8108</c:v>
                </c:pt>
                <c:pt idx="379">
                  <c:v>-8094</c:v>
                </c:pt>
                <c:pt idx="380">
                  <c:v>-8092</c:v>
                </c:pt>
                <c:pt idx="381">
                  <c:v>-8081</c:v>
                </c:pt>
                <c:pt idx="382">
                  <c:v>-8081</c:v>
                </c:pt>
                <c:pt idx="383">
                  <c:v>-8069</c:v>
                </c:pt>
                <c:pt idx="384">
                  <c:v>-8049</c:v>
                </c:pt>
                <c:pt idx="385">
                  <c:v>-8049</c:v>
                </c:pt>
                <c:pt idx="386">
                  <c:v>-8033</c:v>
                </c:pt>
                <c:pt idx="387">
                  <c:v>-8024</c:v>
                </c:pt>
                <c:pt idx="388">
                  <c:v>-8022</c:v>
                </c:pt>
                <c:pt idx="389">
                  <c:v>-8019</c:v>
                </c:pt>
                <c:pt idx="390">
                  <c:v>-8004</c:v>
                </c:pt>
                <c:pt idx="391">
                  <c:v>-8004</c:v>
                </c:pt>
                <c:pt idx="392">
                  <c:v>-7996</c:v>
                </c:pt>
                <c:pt idx="393">
                  <c:v>-7996</c:v>
                </c:pt>
                <c:pt idx="394">
                  <c:v>-7983</c:v>
                </c:pt>
                <c:pt idx="395">
                  <c:v>-7982</c:v>
                </c:pt>
                <c:pt idx="396">
                  <c:v>-7974</c:v>
                </c:pt>
                <c:pt idx="397">
                  <c:v>-7907</c:v>
                </c:pt>
                <c:pt idx="398">
                  <c:v>-7875</c:v>
                </c:pt>
                <c:pt idx="399">
                  <c:v>-7874</c:v>
                </c:pt>
                <c:pt idx="400">
                  <c:v>-7848</c:v>
                </c:pt>
                <c:pt idx="401">
                  <c:v>-7804</c:v>
                </c:pt>
                <c:pt idx="402">
                  <c:v>-7801</c:v>
                </c:pt>
                <c:pt idx="403">
                  <c:v>-7783</c:v>
                </c:pt>
                <c:pt idx="404">
                  <c:v>-7783</c:v>
                </c:pt>
                <c:pt idx="405">
                  <c:v>-7783</c:v>
                </c:pt>
                <c:pt idx="406">
                  <c:v>-7767</c:v>
                </c:pt>
                <c:pt idx="407">
                  <c:v>-7761</c:v>
                </c:pt>
                <c:pt idx="408">
                  <c:v>-7759</c:v>
                </c:pt>
                <c:pt idx="409">
                  <c:v>-7759</c:v>
                </c:pt>
                <c:pt idx="410">
                  <c:v>-7759</c:v>
                </c:pt>
                <c:pt idx="411">
                  <c:v>-7753</c:v>
                </c:pt>
                <c:pt idx="412">
                  <c:v>-7731</c:v>
                </c:pt>
                <c:pt idx="413">
                  <c:v>-7730</c:v>
                </c:pt>
                <c:pt idx="414">
                  <c:v>-7730</c:v>
                </c:pt>
                <c:pt idx="415">
                  <c:v>-7717</c:v>
                </c:pt>
                <c:pt idx="416">
                  <c:v>-7716</c:v>
                </c:pt>
                <c:pt idx="417">
                  <c:v>-7714</c:v>
                </c:pt>
                <c:pt idx="418">
                  <c:v>-7714</c:v>
                </c:pt>
                <c:pt idx="419">
                  <c:v>-7713</c:v>
                </c:pt>
                <c:pt idx="420">
                  <c:v>-7703</c:v>
                </c:pt>
                <c:pt idx="421">
                  <c:v>-7677</c:v>
                </c:pt>
                <c:pt idx="422">
                  <c:v>-7672</c:v>
                </c:pt>
                <c:pt idx="423">
                  <c:v>-7652</c:v>
                </c:pt>
                <c:pt idx="424">
                  <c:v>-7568</c:v>
                </c:pt>
                <c:pt idx="425">
                  <c:v>-7527</c:v>
                </c:pt>
                <c:pt idx="426">
                  <c:v>-7524</c:v>
                </c:pt>
                <c:pt idx="427">
                  <c:v>-7453</c:v>
                </c:pt>
                <c:pt idx="428">
                  <c:v>-7445</c:v>
                </c:pt>
                <c:pt idx="429">
                  <c:v>-7389</c:v>
                </c:pt>
                <c:pt idx="430">
                  <c:v>-7330</c:v>
                </c:pt>
                <c:pt idx="431">
                  <c:v>-7324</c:v>
                </c:pt>
                <c:pt idx="432">
                  <c:v>-7316</c:v>
                </c:pt>
                <c:pt idx="433">
                  <c:v>-7233</c:v>
                </c:pt>
                <c:pt idx="434">
                  <c:v>-7199</c:v>
                </c:pt>
                <c:pt idx="435">
                  <c:v>-7188</c:v>
                </c:pt>
                <c:pt idx="436">
                  <c:v>-7188</c:v>
                </c:pt>
                <c:pt idx="437">
                  <c:v>-7176</c:v>
                </c:pt>
                <c:pt idx="438">
                  <c:v>-7138</c:v>
                </c:pt>
                <c:pt idx="439">
                  <c:v>-7107</c:v>
                </c:pt>
                <c:pt idx="440">
                  <c:v>-7014</c:v>
                </c:pt>
                <c:pt idx="441">
                  <c:v>-6998</c:v>
                </c:pt>
                <c:pt idx="442">
                  <c:v>-6973</c:v>
                </c:pt>
                <c:pt idx="443">
                  <c:v>-6973</c:v>
                </c:pt>
                <c:pt idx="444">
                  <c:v>-6956</c:v>
                </c:pt>
                <c:pt idx="445">
                  <c:v>-6955</c:v>
                </c:pt>
                <c:pt idx="446">
                  <c:v>-6953</c:v>
                </c:pt>
                <c:pt idx="447">
                  <c:v>-6927</c:v>
                </c:pt>
                <c:pt idx="448">
                  <c:v>-6916</c:v>
                </c:pt>
                <c:pt idx="449">
                  <c:v>-6914</c:v>
                </c:pt>
                <c:pt idx="450">
                  <c:v>-6913</c:v>
                </c:pt>
                <c:pt idx="451">
                  <c:v>-6886</c:v>
                </c:pt>
                <c:pt idx="452">
                  <c:v>-6824</c:v>
                </c:pt>
                <c:pt idx="453">
                  <c:v>-6824</c:v>
                </c:pt>
                <c:pt idx="454">
                  <c:v>-6824</c:v>
                </c:pt>
                <c:pt idx="455">
                  <c:v>-6804</c:v>
                </c:pt>
                <c:pt idx="456">
                  <c:v>-6752</c:v>
                </c:pt>
                <c:pt idx="457">
                  <c:v>-6735</c:v>
                </c:pt>
                <c:pt idx="458">
                  <c:v>-6724</c:v>
                </c:pt>
                <c:pt idx="459">
                  <c:v>-6712</c:v>
                </c:pt>
                <c:pt idx="460">
                  <c:v>-6696</c:v>
                </c:pt>
                <c:pt idx="461">
                  <c:v>-6695</c:v>
                </c:pt>
                <c:pt idx="462">
                  <c:v>-6665</c:v>
                </c:pt>
                <c:pt idx="463">
                  <c:v>-6651</c:v>
                </c:pt>
                <c:pt idx="464">
                  <c:v>-6637</c:v>
                </c:pt>
                <c:pt idx="465">
                  <c:v>-6609</c:v>
                </c:pt>
                <c:pt idx="466">
                  <c:v>-6609</c:v>
                </c:pt>
                <c:pt idx="467">
                  <c:v>-6609</c:v>
                </c:pt>
                <c:pt idx="468">
                  <c:v>-6609</c:v>
                </c:pt>
                <c:pt idx="469">
                  <c:v>-6581</c:v>
                </c:pt>
                <c:pt idx="470">
                  <c:v>-6533</c:v>
                </c:pt>
                <c:pt idx="471">
                  <c:v>-6502</c:v>
                </c:pt>
                <c:pt idx="472">
                  <c:v>-6486</c:v>
                </c:pt>
                <c:pt idx="473">
                  <c:v>-6438</c:v>
                </c:pt>
                <c:pt idx="474">
                  <c:v>-6438</c:v>
                </c:pt>
                <c:pt idx="475">
                  <c:v>-6438</c:v>
                </c:pt>
                <c:pt idx="476">
                  <c:v>-6419</c:v>
                </c:pt>
                <c:pt idx="477">
                  <c:v>-6413</c:v>
                </c:pt>
                <c:pt idx="478">
                  <c:v>-6405</c:v>
                </c:pt>
                <c:pt idx="479">
                  <c:v>-6404</c:v>
                </c:pt>
                <c:pt idx="480">
                  <c:v>-6363</c:v>
                </c:pt>
                <c:pt idx="481">
                  <c:v>-6332</c:v>
                </c:pt>
                <c:pt idx="482">
                  <c:v>-6318</c:v>
                </c:pt>
                <c:pt idx="483">
                  <c:v>-6310</c:v>
                </c:pt>
                <c:pt idx="484">
                  <c:v>-6295</c:v>
                </c:pt>
                <c:pt idx="485">
                  <c:v>-6214</c:v>
                </c:pt>
                <c:pt idx="486">
                  <c:v>-6209</c:v>
                </c:pt>
                <c:pt idx="487">
                  <c:v>-6206</c:v>
                </c:pt>
                <c:pt idx="488">
                  <c:v>-6206</c:v>
                </c:pt>
                <c:pt idx="489">
                  <c:v>-6206</c:v>
                </c:pt>
                <c:pt idx="490">
                  <c:v>-6197</c:v>
                </c:pt>
                <c:pt idx="491">
                  <c:v>-6194</c:v>
                </c:pt>
                <c:pt idx="492">
                  <c:v>-6191</c:v>
                </c:pt>
                <c:pt idx="493">
                  <c:v>-6170</c:v>
                </c:pt>
                <c:pt idx="494">
                  <c:v>-6169</c:v>
                </c:pt>
                <c:pt idx="495">
                  <c:v>-6166</c:v>
                </c:pt>
                <c:pt idx="496">
                  <c:v>-6161</c:v>
                </c:pt>
                <c:pt idx="497">
                  <c:v>-6153</c:v>
                </c:pt>
                <c:pt idx="498">
                  <c:v>-6142</c:v>
                </c:pt>
                <c:pt idx="499">
                  <c:v>-6142</c:v>
                </c:pt>
                <c:pt idx="500">
                  <c:v>-6128</c:v>
                </c:pt>
                <c:pt idx="501">
                  <c:v>-6125</c:v>
                </c:pt>
                <c:pt idx="502">
                  <c:v>-6114</c:v>
                </c:pt>
                <c:pt idx="503">
                  <c:v>-6096.5</c:v>
                </c:pt>
                <c:pt idx="504">
                  <c:v>-6047</c:v>
                </c:pt>
                <c:pt idx="505">
                  <c:v>-6038</c:v>
                </c:pt>
                <c:pt idx="506">
                  <c:v>-6007</c:v>
                </c:pt>
                <c:pt idx="507">
                  <c:v>-5977</c:v>
                </c:pt>
                <c:pt idx="508">
                  <c:v>-5971</c:v>
                </c:pt>
                <c:pt idx="509">
                  <c:v>-5957</c:v>
                </c:pt>
                <c:pt idx="510">
                  <c:v>-5952</c:v>
                </c:pt>
                <c:pt idx="511">
                  <c:v>-5951</c:v>
                </c:pt>
                <c:pt idx="512">
                  <c:v>-5938</c:v>
                </c:pt>
                <c:pt idx="513">
                  <c:v>-5932</c:v>
                </c:pt>
                <c:pt idx="514">
                  <c:v>-5910</c:v>
                </c:pt>
                <c:pt idx="515">
                  <c:v>-5879</c:v>
                </c:pt>
                <c:pt idx="516">
                  <c:v>-5851</c:v>
                </c:pt>
                <c:pt idx="517">
                  <c:v>-5851</c:v>
                </c:pt>
                <c:pt idx="518">
                  <c:v>-5826</c:v>
                </c:pt>
                <c:pt idx="519">
                  <c:v>-5795</c:v>
                </c:pt>
                <c:pt idx="520">
                  <c:v>-5725</c:v>
                </c:pt>
                <c:pt idx="521">
                  <c:v>-5705</c:v>
                </c:pt>
                <c:pt idx="522">
                  <c:v>-5678</c:v>
                </c:pt>
                <c:pt idx="523">
                  <c:v>-5675</c:v>
                </c:pt>
                <c:pt idx="524">
                  <c:v>-5675</c:v>
                </c:pt>
                <c:pt idx="525">
                  <c:v>-5671</c:v>
                </c:pt>
                <c:pt idx="526">
                  <c:v>-5663</c:v>
                </c:pt>
                <c:pt idx="527">
                  <c:v>-5571</c:v>
                </c:pt>
                <c:pt idx="528">
                  <c:v>-5563</c:v>
                </c:pt>
                <c:pt idx="529">
                  <c:v>-5518</c:v>
                </c:pt>
                <c:pt idx="530">
                  <c:v>-5493</c:v>
                </c:pt>
                <c:pt idx="531">
                  <c:v>-5456</c:v>
                </c:pt>
                <c:pt idx="532">
                  <c:v>-5453</c:v>
                </c:pt>
                <c:pt idx="533">
                  <c:v>-5453</c:v>
                </c:pt>
                <c:pt idx="534">
                  <c:v>-5434</c:v>
                </c:pt>
                <c:pt idx="535">
                  <c:v>-5431</c:v>
                </c:pt>
                <c:pt idx="536">
                  <c:v>-5429</c:v>
                </c:pt>
                <c:pt idx="537">
                  <c:v>-5406</c:v>
                </c:pt>
                <c:pt idx="538">
                  <c:v>-5403</c:v>
                </c:pt>
                <c:pt idx="539">
                  <c:v>-5369</c:v>
                </c:pt>
                <c:pt idx="540">
                  <c:v>-5367</c:v>
                </c:pt>
                <c:pt idx="541">
                  <c:v>-5349</c:v>
                </c:pt>
                <c:pt idx="542">
                  <c:v>-5344</c:v>
                </c:pt>
                <c:pt idx="543">
                  <c:v>-5333</c:v>
                </c:pt>
                <c:pt idx="544">
                  <c:v>-5319</c:v>
                </c:pt>
                <c:pt idx="545">
                  <c:v>-5310</c:v>
                </c:pt>
                <c:pt idx="546">
                  <c:v>-5302</c:v>
                </c:pt>
                <c:pt idx="547">
                  <c:v>-5286</c:v>
                </c:pt>
                <c:pt idx="548">
                  <c:v>-5283</c:v>
                </c:pt>
                <c:pt idx="549">
                  <c:v>-5255</c:v>
                </c:pt>
                <c:pt idx="550">
                  <c:v>-5249</c:v>
                </c:pt>
                <c:pt idx="551">
                  <c:v>-5235</c:v>
                </c:pt>
                <c:pt idx="552">
                  <c:v>-5219</c:v>
                </c:pt>
                <c:pt idx="553">
                  <c:v>-5219</c:v>
                </c:pt>
                <c:pt idx="554">
                  <c:v>-5216</c:v>
                </c:pt>
                <c:pt idx="555">
                  <c:v>-5177</c:v>
                </c:pt>
                <c:pt idx="556">
                  <c:v>-5149</c:v>
                </c:pt>
                <c:pt idx="557">
                  <c:v>-5128</c:v>
                </c:pt>
                <c:pt idx="558">
                  <c:v>-5126</c:v>
                </c:pt>
                <c:pt idx="559">
                  <c:v>-5109</c:v>
                </c:pt>
                <c:pt idx="560">
                  <c:v>-5093</c:v>
                </c:pt>
                <c:pt idx="561">
                  <c:v>-5093</c:v>
                </c:pt>
                <c:pt idx="562">
                  <c:v>-5048</c:v>
                </c:pt>
                <c:pt idx="563">
                  <c:v>-5036</c:v>
                </c:pt>
                <c:pt idx="564">
                  <c:v>-5020</c:v>
                </c:pt>
                <c:pt idx="565">
                  <c:v>-5020</c:v>
                </c:pt>
                <c:pt idx="566">
                  <c:v>-5020</c:v>
                </c:pt>
                <c:pt idx="567">
                  <c:v>-4981</c:v>
                </c:pt>
                <c:pt idx="568">
                  <c:v>-4981</c:v>
                </c:pt>
                <c:pt idx="569">
                  <c:v>-4972</c:v>
                </c:pt>
                <c:pt idx="570">
                  <c:v>-4967</c:v>
                </c:pt>
                <c:pt idx="571">
                  <c:v>-4914</c:v>
                </c:pt>
                <c:pt idx="572">
                  <c:v>-4886</c:v>
                </c:pt>
                <c:pt idx="573">
                  <c:v>-4851</c:v>
                </c:pt>
                <c:pt idx="574">
                  <c:v>-4819</c:v>
                </c:pt>
                <c:pt idx="575">
                  <c:v>-4782</c:v>
                </c:pt>
                <c:pt idx="576">
                  <c:v>-4782</c:v>
                </c:pt>
                <c:pt idx="577">
                  <c:v>-4715</c:v>
                </c:pt>
                <c:pt idx="578">
                  <c:v>-4715</c:v>
                </c:pt>
                <c:pt idx="579">
                  <c:v>-4712</c:v>
                </c:pt>
                <c:pt idx="580">
                  <c:v>-4704</c:v>
                </c:pt>
                <c:pt idx="581">
                  <c:v>-4626</c:v>
                </c:pt>
                <c:pt idx="582">
                  <c:v>-4566</c:v>
                </c:pt>
                <c:pt idx="583">
                  <c:v>-4561</c:v>
                </c:pt>
                <c:pt idx="584">
                  <c:v>-4536</c:v>
                </c:pt>
                <c:pt idx="585">
                  <c:v>-4525</c:v>
                </c:pt>
                <c:pt idx="586">
                  <c:v>-4493</c:v>
                </c:pt>
                <c:pt idx="587">
                  <c:v>-4480</c:v>
                </c:pt>
                <c:pt idx="588">
                  <c:v>-4477</c:v>
                </c:pt>
                <c:pt idx="589">
                  <c:v>-4466</c:v>
                </c:pt>
                <c:pt idx="590">
                  <c:v>-4457</c:v>
                </c:pt>
                <c:pt idx="591">
                  <c:v>-4382</c:v>
                </c:pt>
                <c:pt idx="592">
                  <c:v>-4351</c:v>
                </c:pt>
                <c:pt idx="593">
                  <c:v>-4321</c:v>
                </c:pt>
                <c:pt idx="594">
                  <c:v>-4301</c:v>
                </c:pt>
                <c:pt idx="595">
                  <c:v>-4259</c:v>
                </c:pt>
                <c:pt idx="596">
                  <c:v>-4258</c:v>
                </c:pt>
                <c:pt idx="597">
                  <c:v>-4258</c:v>
                </c:pt>
                <c:pt idx="598">
                  <c:v>-4247</c:v>
                </c:pt>
                <c:pt idx="599">
                  <c:v>-4178</c:v>
                </c:pt>
                <c:pt idx="600">
                  <c:v>-4155</c:v>
                </c:pt>
                <c:pt idx="601">
                  <c:v>-4128</c:v>
                </c:pt>
                <c:pt idx="602">
                  <c:v>-4076</c:v>
                </c:pt>
                <c:pt idx="603">
                  <c:v>-4041</c:v>
                </c:pt>
                <c:pt idx="604">
                  <c:v>-4029</c:v>
                </c:pt>
                <c:pt idx="605">
                  <c:v>-4013</c:v>
                </c:pt>
                <c:pt idx="606">
                  <c:v>-4013</c:v>
                </c:pt>
                <c:pt idx="607">
                  <c:v>-3999</c:v>
                </c:pt>
                <c:pt idx="608">
                  <c:v>-3915</c:v>
                </c:pt>
                <c:pt idx="609">
                  <c:v>-3839</c:v>
                </c:pt>
                <c:pt idx="610">
                  <c:v>-3833</c:v>
                </c:pt>
                <c:pt idx="611">
                  <c:v>-3783</c:v>
                </c:pt>
                <c:pt idx="612">
                  <c:v>-3736</c:v>
                </c:pt>
                <c:pt idx="613">
                  <c:v>-3708</c:v>
                </c:pt>
                <c:pt idx="614">
                  <c:v>-3560</c:v>
                </c:pt>
                <c:pt idx="615">
                  <c:v>-3495</c:v>
                </c:pt>
                <c:pt idx="616">
                  <c:v>-3476</c:v>
                </c:pt>
                <c:pt idx="617">
                  <c:v>-3472</c:v>
                </c:pt>
                <c:pt idx="618">
                  <c:v>-3433</c:v>
                </c:pt>
                <c:pt idx="619">
                  <c:v>-3397</c:v>
                </c:pt>
                <c:pt idx="620">
                  <c:v>-3327</c:v>
                </c:pt>
                <c:pt idx="621">
                  <c:v>-3293</c:v>
                </c:pt>
                <c:pt idx="622">
                  <c:v>-3257</c:v>
                </c:pt>
                <c:pt idx="623">
                  <c:v>-3221</c:v>
                </c:pt>
                <c:pt idx="624">
                  <c:v>-3196</c:v>
                </c:pt>
                <c:pt idx="625">
                  <c:v>-3187</c:v>
                </c:pt>
                <c:pt idx="626">
                  <c:v>-3137</c:v>
                </c:pt>
                <c:pt idx="627">
                  <c:v>-3117</c:v>
                </c:pt>
                <c:pt idx="628">
                  <c:v>-3064</c:v>
                </c:pt>
                <c:pt idx="629">
                  <c:v>-3061</c:v>
                </c:pt>
                <c:pt idx="630">
                  <c:v>-3055</c:v>
                </c:pt>
                <c:pt idx="631">
                  <c:v>-2991</c:v>
                </c:pt>
                <c:pt idx="632">
                  <c:v>-2938</c:v>
                </c:pt>
                <c:pt idx="633">
                  <c:v>-2932</c:v>
                </c:pt>
                <c:pt idx="634">
                  <c:v>-2916</c:v>
                </c:pt>
                <c:pt idx="635">
                  <c:v>-2909</c:v>
                </c:pt>
                <c:pt idx="636">
                  <c:v>-2904</c:v>
                </c:pt>
                <c:pt idx="637">
                  <c:v>-2877</c:v>
                </c:pt>
                <c:pt idx="638">
                  <c:v>-2846</c:v>
                </c:pt>
                <c:pt idx="639">
                  <c:v>-2826</c:v>
                </c:pt>
                <c:pt idx="640">
                  <c:v>-2799</c:v>
                </c:pt>
                <c:pt idx="641">
                  <c:v>-2759</c:v>
                </c:pt>
                <c:pt idx="642">
                  <c:v>-2731</c:v>
                </c:pt>
                <c:pt idx="643">
                  <c:v>-2717</c:v>
                </c:pt>
                <c:pt idx="644">
                  <c:v>-2692</c:v>
                </c:pt>
                <c:pt idx="645">
                  <c:v>-2689</c:v>
                </c:pt>
                <c:pt idx="646">
                  <c:v>-2684</c:v>
                </c:pt>
                <c:pt idx="647">
                  <c:v>-2654</c:v>
                </c:pt>
                <c:pt idx="648">
                  <c:v>-2642</c:v>
                </c:pt>
                <c:pt idx="649">
                  <c:v>-2642</c:v>
                </c:pt>
                <c:pt idx="650">
                  <c:v>-2624</c:v>
                </c:pt>
                <c:pt idx="651">
                  <c:v>-2586</c:v>
                </c:pt>
                <c:pt idx="652">
                  <c:v>-2583</c:v>
                </c:pt>
                <c:pt idx="653">
                  <c:v>-2583</c:v>
                </c:pt>
                <c:pt idx="654">
                  <c:v>-2566</c:v>
                </c:pt>
                <c:pt idx="655">
                  <c:v>-2560</c:v>
                </c:pt>
                <c:pt idx="656">
                  <c:v>-2543</c:v>
                </c:pt>
                <c:pt idx="657">
                  <c:v>-2482</c:v>
                </c:pt>
                <c:pt idx="658">
                  <c:v>-2446</c:v>
                </c:pt>
                <c:pt idx="659">
                  <c:v>-2432</c:v>
                </c:pt>
                <c:pt idx="660">
                  <c:v>-2424</c:v>
                </c:pt>
                <c:pt idx="661">
                  <c:v>-2384</c:v>
                </c:pt>
                <c:pt idx="662">
                  <c:v>-2378</c:v>
                </c:pt>
                <c:pt idx="663">
                  <c:v>-2367</c:v>
                </c:pt>
                <c:pt idx="664">
                  <c:v>-2351</c:v>
                </c:pt>
                <c:pt idx="665">
                  <c:v>-2328</c:v>
                </c:pt>
                <c:pt idx="666">
                  <c:v>-2309</c:v>
                </c:pt>
                <c:pt idx="667">
                  <c:v>-2295</c:v>
                </c:pt>
                <c:pt idx="668">
                  <c:v>-2250</c:v>
                </c:pt>
                <c:pt idx="669">
                  <c:v>-2172</c:v>
                </c:pt>
                <c:pt idx="670">
                  <c:v>-2172</c:v>
                </c:pt>
                <c:pt idx="671">
                  <c:v>-2147</c:v>
                </c:pt>
                <c:pt idx="672">
                  <c:v>-2144</c:v>
                </c:pt>
                <c:pt idx="673">
                  <c:v>-2102</c:v>
                </c:pt>
                <c:pt idx="674">
                  <c:v>-2102</c:v>
                </c:pt>
                <c:pt idx="675">
                  <c:v>-2101</c:v>
                </c:pt>
                <c:pt idx="676">
                  <c:v>-2065</c:v>
                </c:pt>
                <c:pt idx="677">
                  <c:v>-2062</c:v>
                </c:pt>
                <c:pt idx="678">
                  <c:v>-2032</c:v>
                </c:pt>
                <c:pt idx="679">
                  <c:v>-2032</c:v>
                </c:pt>
                <c:pt idx="680">
                  <c:v>-2032</c:v>
                </c:pt>
                <c:pt idx="681">
                  <c:v>-1992</c:v>
                </c:pt>
                <c:pt idx="682">
                  <c:v>-1971</c:v>
                </c:pt>
                <c:pt idx="683">
                  <c:v>-1926</c:v>
                </c:pt>
                <c:pt idx="684">
                  <c:v>-1900</c:v>
                </c:pt>
                <c:pt idx="685">
                  <c:v>-1866</c:v>
                </c:pt>
                <c:pt idx="686">
                  <c:v>-1858</c:v>
                </c:pt>
                <c:pt idx="687">
                  <c:v>-1833</c:v>
                </c:pt>
                <c:pt idx="688">
                  <c:v>-1827</c:v>
                </c:pt>
                <c:pt idx="689">
                  <c:v>-1827</c:v>
                </c:pt>
                <c:pt idx="690">
                  <c:v>-1827</c:v>
                </c:pt>
                <c:pt idx="691">
                  <c:v>-1827</c:v>
                </c:pt>
                <c:pt idx="692">
                  <c:v>-1827</c:v>
                </c:pt>
                <c:pt idx="693">
                  <c:v>-1802</c:v>
                </c:pt>
                <c:pt idx="694">
                  <c:v>-1799</c:v>
                </c:pt>
                <c:pt idx="695">
                  <c:v>-1760</c:v>
                </c:pt>
                <c:pt idx="696">
                  <c:v>-1760</c:v>
                </c:pt>
                <c:pt idx="697">
                  <c:v>-1690</c:v>
                </c:pt>
                <c:pt idx="698">
                  <c:v>-1652</c:v>
                </c:pt>
                <c:pt idx="699">
                  <c:v>-1604</c:v>
                </c:pt>
                <c:pt idx="700">
                  <c:v>-1593</c:v>
                </c:pt>
                <c:pt idx="701">
                  <c:v>-1590</c:v>
                </c:pt>
                <c:pt idx="702">
                  <c:v>-1491</c:v>
                </c:pt>
                <c:pt idx="703">
                  <c:v>-1481</c:v>
                </c:pt>
                <c:pt idx="704">
                  <c:v>-1458</c:v>
                </c:pt>
                <c:pt idx="705">
                  <c:v>-1407</c:v>
                </c:pt>
                <c:pt idx="706">
                  <c:v>-1407</c:v>
                </c:pt>
                <c:pt idx="707">
                  <c:v>-1341</c:v>
                </c:pt>
                <c:pt idx="708">
                  <c:v>-1304</c:v>
                </c:pt>
                <c:pt idx="709">
                  <c:v>-1301</c:v>
                </c:pt>
                <c:pt idx="710">
                  <c:v>-1301</c:v>
                </c:pt>
                <c:pt idx="711">
                  <c:v>-1301</c:v>
                </c:pt>
                <c:pt idx="712">
                  <c:v>-1298</c:v>
                </c:pt>
                <c:pt idx="713">
                  <c:v>-1276</c:v>
                </c:pt>
                <c:pt idx="714">
                  <c:v>-1254</c:v>
                </c:pt>
                <c:pt idx="715">
                  <c:v>-1206</c:v>
                </c:pt>
                <c:pt idx="716">
                  <c:v>-1120</c:v>
                </c:pt>
                <c:pt idx="717">
                  <c:v>-1100</c:v>
                </c:pt>
                <c:pt idx="718">
                  <c:v>-1041</c:v>
                </c:pt>
                <c:pt idx="719">
                  <c:v>-1038</c:v>
                </c:pt>
                <c:pt idx="720">
                  <c:v>-1038</c:v>
                </c:pt>
                <c:pt idx="721">
                  <c:v>-963</c:v>
                </c:pt>
                <c:pt idx="722">
                  <c:v>-918</c:v>
                </c:pt>
                <c:pt idx="723">
                  <c:v>-910</c:v>
                </c:pt>
                <c:pt idx="724">
                  <c:v>-910</c:v>
                </c:pt>
                <c:pt idx="725">
                  <c:v>-910</c:v>
                </c:pt>
                <c:pt idx="726">
                  <c:v>-910</c:v>
                </c:pt>
                <c:pt idx="727">
                  <c:v>-910</c:v>
                </c:pt>
                <c:pt idx="728">
                  <c:v>-910</c:v>
                </c:pt>
                <c:pt idx="729">
                  <c:v>-910</c:v>
                </c:pt>
                <c:pt idx="730">
                  <c:v>-910</c:v>
                </c:pt>
                <c:pt idx="731">
                  <c:v>-879</c:v>
                </c:pt>
                <c:pt idx="732">
                  <c:v>-842</c:v>
                </c:pt>
                <c:pt idx="733">
                  <c:v>-822</c:v>
                </c:pt>
                <c:pt idx="734">
                  <c:v>-811</c:v>
                </c:pt>
                <c:pt idx="735">
                  <c:v>-781</c:v>
                </c:pt>
                <c:pt idx="736">
                  <c:v>-669</c:v>
                </c:pt>
                <c:pt idx="737">
                  <c:v>-644</c:v>
                </c:pt>
                <c:pt idx="738">
                  <c:v>-644</c:v>
                </c:pt>
                <c:pt idx="739">
                  <c:v>-613</c:v>
                </c:pt>
                <c:pt idx="740">
                  <c:v>-610</c:v>
                </c:pt>
                <c:pt idx="741">
                  <c:v>-532</c:v>
                </c:pt>
                <c:pt idx="742">
                  <c:v>-530.5</c:v>
                </c:pt>
                <c:pt idx="743">
                  <c:v>-495</c:v>
                </c:pt>
                <c:pt idx="744">
                  <c:v>-487</c:v>
                </c:pt>
                <c:pt idx="745">
                  <c:v>-485.5</c:v>
                </c:pt>
                <c:pt idx="746">
                  <c:v>-484</c:v>
                </c:pt>
                <c:pt idx="747">
                  <c:v>-470</c:v>
                </c:pt>
                <c:pt idx="748">
                  <c:v>-467</c:v>
                </c:pt>
                <c:pt idx="749">
                  <c:v>-437</c:v>
                </c:pt>
                <c:pt idx="750">
                  <c:v>-415</c:v>
                </c:pt>
                <c:pt idx="751">
                  <c:v>-280</c:v>
                </c:pt>
                <c:pt idx="752">
                  <c:v>-207</c:v>
                </c:pt>
                <c:pt idx="753">
                  <c:v>-163</c:v>
                </c:pt>
                <c:pt idx="754">
                  <c:v>-163</c:v>
                </c:pt>
                <c:pt idx="755">
                  <c:v>-163</c:v>
                </c:pt>
                <c:pt idx="756">
                  <c:v>-135</c:v>
                </c:pt>
                <c:pt idx="757">
                  <c:v>-121</c:v>
                </c:pt>
                <c:pt idx="758">
                  <c:v>-115</c:v>
                </c:pt>
                <c:pt idx="759">
                  <c:v>-99</c:v>
                </c:pt>
                <c:pt idx="760">
                  <c:v>-94.5</c:v>
                </c:pt>
                <c:pt idx="761">
                  <c:v>-72.5</c:v>
                </c:pt>
                <c:pt idx="762">
                  <c:v>-17</c:v>
                </c:pt>
                <c:pt idx="763">
                  <c:v>-2</c:v>
                </c:pt>
                <c:pt idx="764">
                  <c:v>-2</c:v>
                </c:pt>
                <c:pt idx="765">
                  <c:v>11</c:v>
                </c:pt>
                <c:pt idx="766">
                  <c:v>18</c:v>
                </c:pt>
                <c:pt idx="767">
                  <c:v>38</c:v>
                </c:pt>
                <c:pt idx="768">
                  <c:v>38</c:v>
                </c:pt>
                <c:pt idx="769">
                  <c:v>53</c:v>
                </c:pt>
                <c:pt idx="770">
                  <c:v>81</c:v>
                </c:pt>
                <c:pt idx="771">
                  <c:v>215</c:v>
                </c:pt>
                <c:pt idx="772">
                  <c:v>246</c:v>
                </c:pt>
                <c:pt idx="773">
                  <c:v>246</c:v>
                </c:pt>
                <c:pt idx="774">
                  <c:v>246</c:v>
                </c:pt>
                <c:pt idx="775">
                  <c:v>282</c:v>
                </c:pt>
                <c:pt idx="776">
                  <c:v>285</c:v>
                </c:pt>
                <c:pt idx="777">
                  <c:v>305</c:v>
                </c:pt>
                <c:pt idx="778">
                  <c:v>307</c:v>
                </c:pt>
                <c:pt idx="779">
                  <c:v>307</c:v>
                </c:pt>
                <c:pt idx="780">
                  <c:v>318</c:v>
                </c:pt>
                <c:pt idx="781">
                  <c:v>478</c:v>
                </c:pt>
                <c:pt idx="782">
                  <c:v>548</c:v>
                </c:pt>
                <c:pt idx="783">
                  <c:v>567</c:v>
                </c:pt>
                <c:pt idx="784">
                  <c:v>571</c:v>
                </c:pt>
                <c:pt idx="785">
                  <c:v>571</c:v>
                </c:pt>
                <c:pt idx="786">
                  <c:v>576</c:v>
                </c:pt>
                <c:pt idx="787">
                  <c:v>694</c:v>
                </c:pt>
                <c:pt idx="788">
                  <c:v>873</c:v>
                </c:pt>
                <c:pt idx="789">
                  <c:v>1007</c:v>
                </c:pt>
                <c:pt idx="790">
                  <c:v>1343</c:v>
                </c:pt>
                <c:pt idx="791">
                  <c:v>1354</c:v>
                </c:pt>
                <c:pt idx="792">
                  <c:v>1399</c:v>
                </c:pt>
                <c:pt idx="793">
                  <c:v>1576.5</c:v>
                </c:pt>
                <c:pt idx="794">
                  <c:v>1576.5</c:v>
                </c:pt>
                <c:pt idx="795">
                  <c:v>1617</c:v>
                </c:pt>
                <c:pt idx="796">
                  <c:v>1631</c:v>
                </c:pt>
                <c:pt idx="797">
                  <c:v>1634</c:v>
                </c:pt>
                <c:pt idx="798">
                  <c:v>1634</c:v>
                </c:pt>
                <c:pt idx="799">
                  <c:v>1634</c:v>
                </c:pt>
                <c:pt idx="800">
                  <c:v>1661</c:v>
                </c:pt>
                <c:pt idx="801">
                  <c:v>1672</c:v>
                </c:pt>
                <c:pt idx="802">
                  <c:v>1835</c:v>
                </c:pt>
                <c:pt idx="803">
                  <c:v>1835</c:v>
                </c:pt>
                <c:pt idx="804">
                  <c:v>1872</c:v>
                </c:pt>
                <c:pt idx="805">
                  <c:v>1880</c:v>
                </c:pt>
                <c:pt idx="806">
                  <c:v>1888</c:v>
                </c:pt>
                <c:pt idx="807">
                  <c:v>1888</c:v>
                </c:pt>
                <c:pt idx="808">
                  <c:v>1888</c:v>
                </c:pt>
                <c:pt idx="809">
                  <c:v>1903.5</c:v>
                </c:pt>
                <c:pt idx="810">
                  <c:v>1922</c:v>
                </c:pt>
                <c:pt idx="811">
                  <c:v>1938</c:v>
                </c:pt>
                <c:pt idx="812">
                  <c:v>2055</c:v>
                </c:pt>
                <c:pt idx="813">
                  <c:v>2055</c:v>
                </c:pt>
                <c:pt idx="814">
                  <c:v>2055</c:v>
                </c:pt>
                <c:pt idx="815">
                  <c:v>2055</c:v>
                </c:pt>
                <c:pt idx="816">
                  <c:v>2055</c:v>
                </c:pt>
                <c:pt idx="817">
                  <c:v>2156</c:v>
                </c:pt>
                <c:pt idx="818">
                  <c:v>2156</c:v>
                </c:pt>
                <c:pt idx="819">
                  <c:v>2156</c:v>
                </c:pt>
                <c:pt idx="820">
                  <c:v>2198</c:v>
                </c:pt>
                <c:pt idx="821">
                  <c:v>2198</c:v>
                </c:pt>
                <c:pt idx="822">
                  <c:v>2198</c:v>
                </c:pt>
                <c:pt idx="823">
                  <c:v>2201</c:v>
                </c:pt>
                <c:pt idx="824">
                  <c:v>2335.5</c:v>
                </c:pt>
                <c:pt idx="825">
                  <c:v>2354.5</c:v>
                </c:pt>
                <c:pt idx="826">
                  <c:v>2358</c:v>
                </c:pt>
                <c:pt idx="827">
                  <c:v>2359</c:v>
                </c:pt>
                <c:pt idx="828">
                  <c:v>2411</c:v>
                </c:pt>
                <c:pt idx="829">
                  <c:v>2411</c:v>
                </c:pt>
                <c:pt idx="830">
                  <c:v>2411</c:v>
                </c:pt>
                <c:pt idx="831">
                  <c:v>2411</c:v>
                </c:pt>
                <c:pt idx="832">
                  <c:v>2456</c:v>
                </c:pt>
                <c:pt idx="833">
                  <c:v>2461</c:v>
                </c:pt>
                <c:pt idx="834">
                  <c:v>2461</c:v>
                </c:pt>
                <c:pt idx="835">
                  <c:v>2461</c:v>
                </c:pt>
                <c:pt idx="836">
                  <c:v>2461</c:v>
                </c:pt>
                <c:pt idx="837">
                  <c:v>2461</c:v>
                </c:pt>
                <c:pt idx="838">
                  <c:v>2680</c:v>
                </c:pt>
                <c:pt idx="839">
                  <c:v>2682</c:v>
                </c:pt>
                <c:pt idx="840">
                  <c:v>2682</c:v>
                </c:pt>
                <c:pt idx="841">
                  <c:v>2682</c:v>
                </c:pt>
                <c:pt idx="842">
                  <c:v>2696</c:v>
                </c:pt>
                <c:pt idx="843">
                  <c:v>2766</c:v>
                </c:pt>
                <c:pt idx="844">
                  <c:v>2766</c:v>
                </c:pt>
                <c:pt idx="845">
                  <c:v>2766</c:v>
                </c:pt>
                <c:pt idx="846">
                  <c:v>2900</c:v>
                </c:pt>
                <c:pt idx="847">
                  <c:v>2900</c:v>
                </c:pt>
                <c:pt idx="848">
                  <c:v>2900</c:v>
                </c:pt>
                <c:pt idx="849">
                  <c:v>2931</c:v>
                </c:pt>
                <c:pt idx="850">
                  <c:v>3096</c:v>
                </c:pt>
                <c:pt idx="851">
                  <c:v>3096</c:v>
                </c:pt>
                <c:pt idx="852">
                  <c:v>3174</c:v>
                </c:pt>
                <c:pt idx="853">
                  <c:v>3174</c:v>
                </c:pt>
                <c:pt idx="854">
                  <c:v>3226</c:v>
                </c:pt>
                <c:pt idx="855">
                  <c:v>3226</c:v>
                </c:pt>
                <c:pt idx="856">
                  <c:v>3253</c:v>
                </c:pt>
                <c:pt idx="857">
                  <c:v>3500</c:v>
                </c:pt>
                <c:pt idx="858">
                  <c:v>3508</c:v>
                </c:pt>
                <c:pt idx="859">
                  <c:v>3508</c:v>
                </c:pt>
                <c:pt idx="860">
                  <c:v>3508</c:v>
                </c:pt>
                <c:pt idx="861">
                  <c:v>3713</c:v>
                </c:pt>
                <c:pt idx="862">
                  <c:v>3897</c:v>
                </c:pt>
                <c:pt idx="863">
                  <c:v>4023</c:v>
                </c:pt>
                <c:pt idx="864">
                  <c:v>4062</c:v>
                </c:pt>
                <c:pt idx="865">
                  <c:v>4090</c:v>
                </c:pt>
                <c:pt idx="866">
                  <c:v>4294</c:v>
                </c:pt>
                <c:pt idx="867">
                  <c:v>4325</c:v>
                </c:pt>
                <c:pt idx="868">
                  <c:v>4540</c:v>
                </c:pt>
                <c:pt idx="869">
                  <c:v>4590</c:v>
                </c:pt>
                <c:pt idx="870">
                  <c:v>4594</c:v>
                </c:pt>
                <c:pt idx="871">
                  <c:v>4644</c:v>
                </c:pt>
                <c:pt idx="872">
                  <c:v>4814</c:v>
                </c:pt>
                <c:pt idx="873">
                  <c:v>4879</c:v>
                </c:pt>
                <c:pt idx="874">
                  <c:v>4907</c:v>
                </c:pt>
                <c:pt idx="875">
                  <c:v>4907</c:v>
                </c:pt>
                <c:pt idx="876">
                  <c:v>4946</c:v>
                </c:pt>
                <c:pt idx="877">
                  <c:v>4966.5</c:v>
                </c:pt>
                <c:pt idx="878">
                  <c:v>5120</c:v>
                </c:pt>
                <c:pt idx="879">
                  <c:v>5256</c:v>
                </c:pt>
              </c:numCache>
            </c:numRef>
          </c:xVal>
          <c:yVal>
            <c:numRef>
              <c:f>'Active 2'!$L$21:$L$975</c:f>
              <c:numCache>
                <c:formatCode>General</c:formatCode>
                <c:ptCount val="95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F8A-4862-A751-8C22D3D52DFF}"/>
            </c:ext>
          </c:extLst>
        </c:ser>
        <c:ser>
          <c:idx val="5"/>
          <c:order val="5"/>
          <c:tx>
            <c:strRef>
              <c:f>'Active 2'!$M$20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6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2'!$F$21:$F$975</c:f>
              <c:numCache>
                <c:formatCode>General</c:formatCode>
                <c:ptCount val="955"/>
                <c:pt idx="0">
                  <c:v>-30899</c:v>
                </c:pt>
                <c:pt idx="1">
                  <c:v>-29888</c:v>
                </c:pt>
                <c:pt idx="2">
                  <c:v>-28759</c:v>
                </c:pt>
                <c:pt idx="3">
                  <c:v>-28507</c:v>
                </c:pt>
                <c:pt idx="4">
                  <c:v>-28199</c:v>
                </c:pt>
                <c:pt idx="5">
                  <c:v>-28193</c:v>
                </c:pt>
                <c:pt idx="6">
                  <c:v>-28034</c:v>
                </c:pt>
                <c:pt idx="7">
                  <c:v>-28022</c:v>
                </c:pt>
                <c:pt idx="8">
                  <c:v>-28006</c:v>
                </c:pt>
                <c:pt idx="9">
                  <c:v>-27941</c:v>
                </c:pt>
                <c:pt idx="10">
                  <c:v>-27933</c:v>
                </c:pt>
                <c:pt idx="11">
                  <c:v>-27928</c:v>
                </c:pt>
                <c:pt idx="12">
                  <c:v>-27826</c:v>
                </c:pt>
                <c:pt idx="13">
                  <c:v>-27759</c:v>
                </c:pt>
                <c:pt idx="14">
                  <c:v>-27759</c:v>
                </c:pt>
                <c:pt idx="15">
                  <c:v>-27731</c:v>
                </c:pt>
                <c:pt idx="16">
                  <c:v>-27690</c:v>
                </c:pt>
                <c:pt idx="17">
                  <c:v>-27659</c:v>
                </c:pt>
                <c:pt idx="18">
                  <c:v>-27527</c:v>
                </c:pt>
                <c:pt idx="19">
                  <c:v>-27454</c:v>
                </c:pt>
                <c:pt idx="20">
                  <c:v>-27444</c:v>
                </c:pt>
                <c:pt idx="21">
                  <c:v>-27438</c:v>
                </c:pt>
                <c:pt idx="22">
                  <c:v>-27433</c:v>
                </c:pt>
                <c:pt idx="23">
                  <c:v>-27432</c:v>
                </c:pt>
                <c:pt idx="24">
                  <c:v>-27432</c:v>
                </c:pt>
                <c:pt idx="25">
                  <c:v>-27432</c:v>
                </c:pt>
                <c:pt idx="26">
                  <c:v>-27427</c:v>
                </c:pt>
                <c:pt idx="27">
                  <c:v>-27427</c:v>
                </c:pt>
                <c:pt idx="28">
                  <c:v>-27427</c:v>
                </c:pt>
                <c:pt idx="29">
                  <c:v>-27421</c:v>
                </c:pt>
                <c:pt idx="30">
                  <c:v>-27409</c:v>
                </c:pt>
                <c:pt idx="31">
                  <c:v>-27402</c:v>
                </c:pt>
                <c:pt idx="32">
                  <c:v>-27382</c:v>
                </c:pt>
                <c:pt idx="33">
                  <c:v>-27351</c:v>
                </c:pt>
                <c:pt idx="34">
                  <c:v>-27345</c:v>
                </c:pt>
                <c:pt idx="35">
                  <c:v>-27337</c:v>
                </c:pt>
                <c:pt idx="36">
                  <c:v>-27323</c:v>
                </c:pt>
                <c:pt idx="37">
                  <c:v>-27320</c:v>
                </c:pt>
                <c:pt idx="38">
                  <c:v>-27295</c:v>
                </c:pt>
                <c:pt idx="39">
                  <c:v>-27293</c:v>
                </c:pt>
                <c:pt idx="40">
                  <c:v>-27292</c:v>
                </c:pt>
                <c:pt idx="41">
                  <c:v>-27289</c:v>
                </c:pt>
                <c:pt idx="42">
                  <c:v>-27269</c:v>
                </c:pt>
                <c:pt idx="43">
                  <c:v>-27055</c:v>
                </c:pt>
                <c:pt idx="44">
                  <c:v>-27044</c:v>
                </c:pt>
                <c:pt idx="45">
                  <c:v>-27030</c:v>
                </c:pt>
                <c:pt idx="46">
                  <c:v>-27019</c:v>
                </c:pt>
                <c:pt idx="47">
                  <c:v>-27008</c:v>
                </c:pt>
                <c:pt idx="48">
                  <c:v>-26985</c:v>
                </c:pt>
                <c:pt idx="49">
                  <c:v>-26974</c:v>
                </c:pt>
                <c:pt idx="50">
                  <c:v>-26968</c:v>
                </c:pt>
                <c:pt idx="51">
                  <c:v>-26948</c:v>
                </c:pt>
                <c:pt idx="52">
                  <c:v>-26923</c:v>
                </c:pt>
                <c:pt idx="53">
                  <c:v>-26906</c:v>
                </c:pt>
                <c:pt idx="54">
                  <c:v>-26879</c:v>
                </c:pt>
                <c:pt idx="55">
                  <c:v>-26822</c:v>
                </c:pt>
                <c:pt idx="56">
                  <c:v>-26792</c:v>
                </c:pt>
                <c:pt idx="57">
                  <c:v>-26736</c:v>
                </c:pt>
                <c:pt idx="58">
                  <c:v>-26672</c:v>
                </c:pt>
                <c:pt idx="59">
                  <c:v>-26666</c:v>
                </c:pt>
                <c:pt idx="60">
                  <c:v>-26663</c:v>
                </c:pt>
                <c:pt idx="61">
                  <c:v>-26624</c:v>
                </c:pt>
                <c:pt idx="62">
                  <c:v>-26621</c:v>
                </c:pt>
                <c:pt idx="63">
                  <c:v>-26613</c:v>
                </c:pt>
                <c:pt idx="64">
                  <c:v>-26604</c:v>
                </c:pt>
                <c:pt idx="65">
                  <c:v>-26599</c:v>
                </c:pt>
                <c:pt idx="66">
                  <c:v>-26568</c:v>
                </c:pt>
                <c:pt idx="67">
                  <c:v>-26565</c:v>
                </c:pt>
                <c:pt idx="68">
                  <c:v>-26515</c:v>
                </c:pt>
                <c:pt idx="69">
                  <c:v>-26515</c:v>
                </c:pt>
                <c:pt idx="70">
                  <c:v>-26504</c:v>
                </c:pt>
                <c:pt idx="71">
                  <c:v>-26487</c:v>
                </c:pt>
                <c:pt idx="72">
                  <c:v>-26484</c:v>
                </c:pt>
                <c:pt idx="73">
                  <c:v>-26473</c:v>
                </c:pt>
                <c:pt idx="74">
                  <c:v>-26473</c:v>
                </c:pt>
                <c:pt idx="75">
                  <c:v>-26451</c:v>
                </c:pt>
                <c:pt idx="76">
                  <c:v>-26431</c:v>
                </c:pt>
                <c:pt idx="77">
                  <c:v>-26409</c:v>
                </c:pt>
                <c:pt idx="78">
                  <c:v>-26367</c:v>
                </c:pt>
                <c:pt idx="79">
                  <c:v>-26361</c:v>
                </c:pt>
                <c:pt idx="80">
                  <c:v>-26322</c:v>
                </c:pt>
                <c:pt idx="81">
                  <c:v>-26305</c:v>
                </c:pt>
                <c:pt idx="82">
                  <c:v>-26294</c:v>
                </c:pt>
                <c:pt idx="83">
                  <c:v>-26274</c:v>
                </c:pt>
                <c:pt idx="84">
                  <c:v>-26271</c:v>
                </c:pt>
                <c:pt idx="85">
                  <c:v>-26257</c:v>
                </c:pt>
                <c:pt idx="86">
                  <c:v>-26252</c:v>
                </c:pt>
                <c:pt idx="87">
                  <c:v>-26249</c:v>
                </c:pt>
                <c:pt idx="88">
                  <c:v>-26235</c:v>
                </c:pt>
                <c:pt idx="89">
                  <c:v>-26230</c:v>
                </c:pt>
                <c:pt idx="90">
                  <c:v>-26227</c:v>
                </c:pt>
                <c:pt idx="91">
                  <c:v>-26221</c:v>
                </c:pt>
                <c:pt idx="92">
                  <c:v>-26216</c:v>
                </c:pt>
                <c:pt idx="93">
                  <c:v>-26215</c:v>
                </c:pt>
                <c:pt idx="94">
                  <c:v>-26210</c:v>
                </c:pt>
                <c:pt idx="95">
                  <c:v>-26205</c:v>
                </c:pt>
                <c:pt idx="96">
                  <c:v>-26118</c:v>
                </c:pt>
                <c:pt idx="97">
                  <c:v>-26078</c:v>
                </c:pt>
                <c:pt idx="98">
                  <c:v>-26076</c:v>
                </c:pt>
                <c:pt idx="99">
                  <c:v>-26067</c:v>
                </c:pt>
                <c:pt idx="100">
                  <c:v>-26062</c:v>
                </c:pt>
                <c:pt idx="101">
                  <c:v>-26056</c:v>
                </c:pt>
                <c:pt idx="102">
                  <c:v>-26048</c:v>
                </c:pt>
                <c:pt idx="103">
                  <c:v>-26042</c:v>
                </c:pt>
                <c:pt idx="104">
                  <c:v>-26031</c:v>
                </c:pt>
                <c:pt idx="105">
                  <c:v>-25989</c:v>
                </c:pt>
                <c:pt idx="106">
                  <c:v>-25969</c:v>
                </c:pt>
                <c:pt idx="107">
                  <c:v>-25963</c:v>
                </c:pt>
                <c:pt idx="108">
                  <c:v>-25958</c:v>
                </c:pt>
                <c:pt idx="109">
                  <c:v>-25950</c:v>
                </c:pt>
                <c:pt idx="110">
                  <c:v>-25950</c:v>
                </c:pt>
                <c:pt idx="111">
                  <c:v>-25941</c:v>
                </c:pt>
                <c:pt idx="112">
                  <c:v>-25928</c:v>
                </c:pt>
                <c:pt idx="113">
                  <c:v>-25927</c:v>
                </c:pt>
                <c:pt idx="114">
                  <c:v>-25910</c:v>
                </c:pt>
                <c:pt idx="115">
                  <c:v>-25904</c:v>
                </c:pt>
                <c:pt idx="116">
                  <c:v>-25896</c:v>
                </c:pt>
                <c:pt idx="117">
                  <c:v>-25860</c:v>
                </c:pt>
                <c:pt idx="118">
                  <c:v>-25823</c:v>
                </c:pt>
                <c:pt idx="119">
                  <c:v>-25820</c:v>
                </c:pt>
                <c:pt idx="120">
                  <c:v>-25818</c:v>
                </c:pt>
                <c:pt idx="121">
                  <c:v>-25815</c:v>
                </c:pt>
                <c:pt idx="122">
                  <c:v>-25801</c:v>
                </c:pt>
                <c:pt idx="123">
                  <c:v>-25734</c:v>
                </c:pt>
                <c:pt idx="124">
                  <c:v>-25715</c:v>
                </c:pt>
                <c:pt idx="125">
                  <c:v>-25384</c:v>
                </c:pt>
                <c:pt idx="126">
                  <c:v>-25334</c:v>
                </c:pt>
                <c:pt idx="127">
                  <c:v>-25334</c:v>
                </c:pt>
                <c:pt idx="128">
                  <c:v>-25281</c:v>
                </c:pt>
                <c:pt idx="129">
                  <c:v>-25256</c:v>
                </c:pt>
                <c:pt idx="130">
                  <c:v>-25245</c:v>
                </c:pt>
                <c:pt idx="131">
                  <c:v>-25127</c:v>
                </c:pt>
                <c:pt idx="132">
                  <c:v>-25122</c:v>
                </c:pt>
                <c:pt idx="133">
                  <c:v>-24923</c:v>
                </c:pt>
                <c:pt idx="134">
                  <c:v>-24624</c:v>
                </c:pt>
                <c:pt idx="135">
                  <c:v>-24621</c:v>
                </c:pt>
                <c:pt idx="136">
                  <c:v>-24441</c:v>
                </c:pt>
                <c:pt idx="137">
                  <c:v>-24209</c:v>
                </c:pt>
                <c:pt idx="138">
                  <c:v>-24151</c:v>
                </c:pt>
                <c:pt idx="139">
                  <c:v>-23533</c:v>
                </c:pt>
                <c:pt idx="140">
                  <c:v>-23530</c:v>
                </c:pt>
                <c:pt idx="141">
                  <c:v>-23469</c:v>
                </c:pt>
                <c:pt idx="142">
                  <c:v>-23007</c:v>
                </c:pt>
                <c:pt idx="143">
                  <c:v>-23004</c:v>
                </c:pt>
                <c:pt idx="144">
                  <c:v>-22990</c:v>
                </c:pt>
                <c:pt idx="145">
                  <c:v>-22982</c:v>
                </c:pt>
                <c:pt idx="146">
                  <c:v>-22979</c:v>
                </c:pt>
                <c:pt idx="147">
                  <c:v>-22478</c:v>
                </c:pt>
                <c:pt idx="148">
                  <c:v>-22467</c:v>
                </c:pt>
                <c:pt idx="149">
                  <c:v>-22050</c:v>
                </c:pt>
                <c:pt idx="150">
                  <c:v>-21860</c:v>
                </c:pt>
                <c:pt idx="151">
                  <c:v>-21373</c:v>
                </c:pt>
                <c:pt idx="152">
                  <c:v>-21219</c:v>
                </c:pt>
                <c:pt idx="153">
                  <c:v>-21071</c:v>
                </c:pt>
                <c:pt idx="154">
                  <c:v>-20514</c:v>
                </c:pt>
                <c:pt idx="155">
                  <c:v>-20027</c:v>
                </c:pt>
                <c:pt idx="156">
                  <c:v>-20016</c:v>
                </c:pt>
                <c:pt idx="157">
                  <c:v>-19512</c:v>
                </c:pt>
                <c:pt idx="158">
                  <c:v>-19482</c:v>
                </c:pt>
                <c:pt idx="159">
                  <c:v>-19468</c:v>
                </c:pt>
                <c:pt idx="160">
                  <c:v>-19369</c:v>
                </c:pt>
                <c:pt idx="161">
                  <c:v>-18967</c:v>
                </c:pt>
                <c:pt idx="162">
                  <c:v>-18396</c:v>
                </c:pt>
                <c:pt idx="163">
                  <c:v>-17940</c:v>
                </c:pt>
                <c:pt idx="164">
                  <c:v>-17937</c:v>
                </c:pt>
                <c:pt idx="165">
                  <c:v>-17918</c:v>
                </c:pt>
                <c:pt idx="166">
                  <c:v>-17912</c:v>
                </c:pt>
                <c:pt idx="167">
                  <c:v>-17901</c:v>
                </c:pt>
                <c:pt idx="168">
                  <c:v>-17898</c:v>
                </c:pt>
                <c:pt idx="169">
                  <c:v>-17893</c:v>
                </c:pt>
                <c:pt idx="170">
                  <c:v>-17879</c:v>
                </c:pt>
                <c:pt idx="171">
                  <c:v>-17878</c:v>
                </c:pt>
                <c:pt idx="172">
                  <c:v>-17375</c:v>
                </c:pt>
                <c:pt idx="173">
                  <c:v>-17369</c:v>
                </c:pt>
                <c:pt idx="174">
                  <c:v>-17140</c:v>
                </c:pt>
                <c:pt idx="175">
                  <c:v>-17134</c:v>
                </c:pt>
                <c:pt idx="176">
                  <c:v>-17115</c:v>
                </c:pt>
                <c:pt idx="177">
                  <c:v>-17112</c:v>
                </c:pt>
                <c:pt idx="178">
                  <c:v>-15282</c:v>
                </c:pt>
                <c:pt idx="179">
                  <c:v>-15223</c:v>
                </c:pt>
                <c:pt idx="180">
                  <c:v>-15181</c:v>
                </c:pt>
                <c:pt idx="181">
                  <c:v>-15134</c:v>
                </c:pt>
                <c:pt idx="182">
                  <c:v>-15047</c:v>
                </c:pt>
                <c:pt idx="183">
                  <c:v>-15030</c:v>
                </c:pt>
                <c:pt idx="184">
                  <c:v>-15027</c:v>
                </c:pt>
                <c:pt idx="185">
                  <c:v>-15002</c:v>
                </c:pt>
                <c:pt idx="186">
                  <c:v>-14960</c:v>
                </c:pt>
                <c:pt idx="187">
                  <c:v>-14924</c:v>
                </c:pt>
                <c:pt idx="188">
                  <c:v>-14915</c:v>
                </c:pt>
                <c:pt idx="189">
                  <c:v>-14767</c:v>
                </c:pt>
                <c:pt idx="190">
                  <c:v>-14588</c:v>
                </c:pt>
                <c:pt idx="191">
                  <c:v>-14462</c:v>
                </c:pt>
                <c:pt idx="192">
                  <c:v>-14395</c:v>
                </c:pt>
                <c:pt idx="193">
                  <c:v>-14367</c:v>
                </c:pt>
                <c:pt idx="194">
                  <c:v>-14174</c:v>
                </c:pt>
                <c:pt idx="195">
                  <c:v>-13953</c:v>
                </c:pt>
                <c:pt idx="196">
                  <c:v>-13827</c:v>
                </c:pt>
                <c:pt idx="197">
                  <c:v>-13689</c:v>
                </c:pt>
                <c:pt idx="198">
                  <c:v>-13326</c:v>
                </c:pt>
                <c:pt idx="199">
                  <c:v>-13312</c:v>
                </c:pt>
                <c:pt idx="200">
                  <c:v>-13304</c:v>
                </c:pt>
                <c:pt idx="201">
                  <c:v>-13287</c:v>
                </c:pt>
                <c:pt idx="202">
                  <c:v>-13214</c:v>
                </c:pt>
                <c:pt idx="203">
                  <c:v>-13052</c:v>
                </c:pt>
                <c:pt idx="204">
                  <c:v>-13030</c:v>
                </c:pt>
                <c:pt idx="205">
                  <c:v>-13016</c:v>
                </c:pt>
                <c:pt idx="206">
                  <c:v>-12932</c:v>
                </c:pt>
                <c:pt idx="207">
                  <c:v>-12892</c:v>
                </c:pt>
                <c:pt idx="208">
                  <c:v>-12806</c:v>
                </c:pt>
                <c:pt idx="209">
                  <c:v>-12806</c:v>
                </c:pt>
                <c:pt idx="210">
                  <c:v>-12803</c:v>
                </c:pt>
                <c:pt idx="211">
                  <c:v>-12803</c:v>
                </c:pt>
                <c:pt idx="212">
                  <c:v>-12789</c:v>
                </c:pt>
                <c:pt idx="213">
                  <c:v>-12789</c:v>
                </c:pt>
                <c:pt idx="214">
                  <c:v>-12786</c:v>
                </c:pt>
                <c:pt idx="215">
                  <c:v>-12786</c:v>
                </c:pt>
                <c:pt idx="216">
                  <c:v>-12783</c:v>
                </c:pt>
                <c:pt idx="217">
                  <c:v>-12781</c:v>
                </c:pt>
                <c:pt idx="218">
                  <c:v>-12781</c:v>
                </c:pt>
                <c:pt idx="219">
                  <c:v>-12770</c:v>
                </c:pt>
                <c:pt idx="220">
                  <c:v>-12770</c:v>
                </c:pt>
                <c:pt idx="221">
                  <c:v>-12758</c:v>
                </c:pt>
                <c:pt idx="222">
                  <c:v>-12353</c:v>
                </c:pt>
                <c:pt idx="223">
                  <c:v>-11955</c:v>
                </c:pt>
                <c:pt idx="224">
                  <c:v>-11955</c:v>
                </c:pt>
                <c:pt idx="225">
                  <c:v>-11955</c:v>
                </c:pt>
                <c:pt idx="226">
                  <c:v>-11905</c:v>
                </c:pt>
                <c:pt idx="227">
                  <c:v>-11905</c:v>
                </c:pt>
                <c:pt idx="228">
                  <c:v>-11897</c:v>
                </c:pt>
                <c:pt idx="229">
                  <c:v>-11869</c:v>
                </c:pt>
                <c:pt idx="230">
                  <c:v>-11869</c:v>
                </c:pt>
                <c:pt idx="231">
                  <c:v>-11827</c:v>
                </c:pt>
                <c:pt idx="232">
                  <c:v>-11827</c:v>
                </c:pt>
                <c:pt idx="233">
                  <c:v>-11827</c:v>
                </c:pt>
                <c:pt idx="234">
                  <c:v>-11723</c:v>
                </c:pt>
                <c:pt idx="235">
                  <c:v>-11723</c:v>
                </c:pt>
                <c:pt idx="236">
                  <c:v>-11701</c:v>
                </c:pt>
                <c:pt idx="237">
                  <c:v>-11701</c:v>
                </c:pt>
                <c:pt idx="238">
                  <c:v>-11466</c:v>
                </c:pt>
                <c:pt idx="239">
                  <c:v>-11463</c:v>
                </c:pt>
                <c:pt idx="240">
                  <c:v>-11463</c:v>
                </c:pt>
                <c:pt idx="241">
                  <c:v>-11463</c:v>
                </c:pt>
                <c:pt idx="242">
                  <c:v>-11256</c:v>
                </c:pt>
                <c:pt idx="243">
                  <c:v>-11186</c:v>
                </c:pt>
                <c:pt idx="244">
                  <c:v>-11155</c:v>
                </c:pt>
                <c:pt idx="245">
                  <c:v>-11063</c:v>
                </c:pt>
                <c:pt idx="246">
                  <c:v>-10906</c:v>
                </c:pt>
                <c:pt idx="247">
                  <c:v>-10718</c:v>
                </c:pt>
                <c:pt idx="248">
                  <c:v>-10693</c:v>
                </c:pt>
                <c:pt idx="249">
                  <c:v>-10677</c:v>
                </c:pt>
                <c:pt idx="250">
                  <c:v>-10676</c:v>
                </c:pt>
                <c:pt idx="251">
                  <c:v>-10674</c:v>
                </c:pt>
                <c:pt idx="252">
                  <c:v>-10665</c:v>
                </c:pt>
                <c:pt idx="253">
                  <c:v>-10662</c:v>
                </c:pt>
                <c:pt idx="254">
                  <c:v>-10661.5</c:v>
                </c:pt>
                <c:pt idx="255">
                  <c:v>-10657</c:v>
                </c:pt>
                <c:pt idx="256">
                  <c:v>-10651</c:v>
                </c:pt>
                <c:pt idx="257">
                  <c:v>-10649</c:v>
                </c:pt>
                <c:pt idx="258">
                  <c:v>-10640</c:v>
                </c:pt>
                <c:pt idx="259">
                  <c:v>-10590</c:v>
                </c:pt>
                <c:pt idx="260">
                  <c:v>-10567</c:v>
                </c:pt>
                <c:pt idx="261">
                  <c:v>-10528</c:v>
                </c:pt>
                <c:pt idx="262">
                  <c:v>-10526</c:v>
                </c:pt>
                <c:pt idx="263">
                  <c:v>-10489</c:v>
                </c:pt>
                <c:pt idx="264">
                  <c:v>-10483</c:v>
                </c:pt>
                <c:pt idx="265">
                  <c:v>-10483</c:v>
                </c:pt>
                <c:pt idx="266">
                  <c:v>-10461</c:v>
                </c:pt>
                <c:pt idx="267">
                  <c:v>-10458</c:v>
                </c:pt>
                <c:pt idx="268">
                  <c:v>-10442</c:v>
                </c:pt>
                <c:pt idx="269">
                  <c:v>-10442</c:v>
                </c:pt>
                <c:pt idx="270">
                  <c:v>-10442</c:v>
                </c:pt>
                <c:pt idx="271">
                  <c:v>-10430</c:v>
                </c:pt>
                <c:pt idx="272">
                  <c:v>-10416</c:v>
                </c:pt>
                <c:pt idx="273">
                  <c:v>-10414</c:v>
                </c:pt>
                <c:pt idx="274">
                  <c:v>-10413</c:v>
                </c:pt>
                <c:pt idx="275">
                  <c:v>-10410</c:v>
                </c:pt>
                <c:pt idx="276">
                  <c:v>-10399</c:v>
                </c:pt>
                <c:pt idx="277">
                  <c:v>-10394</c:v>
                </c:pt>
                <c:pt idx="278">
                  <c:v>-10376</c:v>
                </c:pt>
                <c:pt idx="279">
                  <c:v>-10333</c:v>
                </c:pt>
                <c:pt idx="280">
                  <c:v>-10333</c:v>
                </c:pt>
                <c:pt idx="281">
                  <c:v>-10333</c:v>
                </c:pt>
                <c:pt idx="282">
                  <c:v>-10240</c:v>
                </c:pt>
                <c:pt idx="283">
                  <c:v>-10240</c:v>
                </c:pt>
                <c:pt idx="284">
                  <c:v>-10237</c:v>
                </c:pt>
                <c:pt idx="285">
                  <c:v>-10235</c:v>
                </c:pt>
                <c:pt idx="286">
                  <c:v>-10210</c:v>
                </c:pt>
                <c:pt idx="287">
                  <c:v>-10184</c:v>
                </c:pt>
                <c:pt idx="288">
                  <c:v>-10181</c:v>
                </c:pt>
                <c:pt idx="289">
                  <c:v>-10176</c:v>
                </c:pt>
                <c:pt idx="290">
                  <c:v>-10137</c:v>
                </c:pt>
                <c:pt idx="291">
                  <c:v>-10135</c:v>
                </c:pt>
                <c:pt idx="292">
                  <c:v>-10134</c:v>
                </c:pt>
                <c:pt idx="293">
                  <c:v>-10125</c:v>
                </c:pt>
                <c:pt idx="294">
                  <c:v>-10109</c:v>
                </c:pt>
                <c:pt idx="295">
                  <c:v>-10106</c:v>
                </c:pt>
                <c:pt idx="296">
                  <c:v>-10106</c:v>
                </c:pt>
                <c:pt idx="297">
                  <c:v>-10106</c:v>
                </c:pt>
                <c:pt idx="298">
                  <c:v>-10106</c:v>
                </c:pt>
                <c:pt idx="299">
                  <c:v>-10069</c:v>
                </c:pt>
                <c:pt idx="300">
                  <c:v>-10041</c:v>
                </c:pt>
                <c:pt idx="301">
                  <c:v>-9963</c:v>
                </c:pt>
                <c:pt idx="302">
                  <c:v>-9960</c:v>
                </c:pt>
                <c:pt idx="303">
                  <c:v>-9954</c:v>
                </c:pt>
                <c:pt idx="304">
                  <c:v>-9932</c:v>
                </c:pt>
                <c:pt idx="305">
                  <c:v>-9932</c:v>
                </c:pt>
                <c:pt idx="306">
                  <c:v>-9932</c:v>
                </c:pt>
                <c:pt idx="307">
                  <c:v>-9932</c:v>
                </c:pt>
                <c:pt idx="308">
                  <c:v>-9929</c:v>
                </c:pt>
                <c:pt idx="309">
                  <c:v>-9921</c:v>
                </c:pt>
                <c:pt idx="310">
                  <c:v>-9921</c:v>
                </c:pt>
                <c:pt idx="311">
                  <c:v>-9921</c:v>
                </c:pt>
                <c:pt idx="312">
                  <c:v>-9893</c:v>
                </c:pt>
                <c:pt idx="313">
                  <c:v>-9866</c:v>
                </c:pt>
                <c:pt idx="314">
                  <c:v>-9843</c:v>
                </c:pt>
                <c:pt idx="315">
                  <c:v>-9829</c:v>
                </c:pt>
                <c:pt idx="316">
                  <c:v>-9828.5</c:v>
                </c:pt>
                <c:pt idx="317">
                  <c:v>-9812</c:v>
                </c:pt>
                <c:pt idx="318">
                  <c:v>-9810</c:v>
                </c:pt>
                <c:pt idx="319">
                  <c:v>-9807</c:v>
                </c:pt>
                <c:pt idx="320">
                  <c:v>-9801</c:v>
                </c:pt>
                <c:pt idx="321">
                  <c:v>-9784</c:v>
                </c:pt>
                <c:pt idx="322">
                  <c:v>-9770</c:v>
                </c:pt>
                <c:pt idx="323">
                  <c:v>-9768</c:v>
                </c:pt>
                <c:pt idx="324">
                  <c:v>-9742</c:v>
                </c:pt>
                <c:pt idx="325">
                  <c:v>-9723</c:v>
                </c:pt>
                <c:pt idx="326">
                  <c:v>-9639</c:v>
                </c:pt>
                <c:pt idx="327">
                  <c:v>-9597</c:v>
                </c:pt>
                <c:pt idx="328">
                  <c:v>-9568</c:v>
                </c:pt>
                <c:pt idx="329">
                  <c:v>-9557</c:v>
                </c:pt>
                <c:pt idx="330">
                  <c:v>-9505</c:v>
                </c:pt>
                <c:pt idx="331">
                  <c:v>-9505</c:v>
                </c:pt>
                <c:pt idx="332">
                  <c:v>-9505</c:v>
                </c:pt>
                <c:pt idx="333">
                  <c:v>-9412</c:v>
                </c:pt>
                <c:pt idx="334">
                  <c:v>-9390</c:v>
                </c:pt>
                <c:pt idx="335">
                  <c:v>-9390</c:v>
                </c:pt>
                <c:pt idx="336">
                  <c:v>-9359</c:v>
                </c:pt>
                <c:pt idx="337">
                  <c:v>-9359</c:v>
                </c:pt>
                <c:pt idx="338">
                  <c:v>-9328</c:v>
                </c:pt>
                <c:pt idx="339">
                  <c:v>-9264</c:v>
                </c:pt>
                <c:pt idx="340">
                  <c:v>-9261</c:v>
                </c:pt>
                <c:pt idx="341">
                  <c:v>-9146</c:v>
                </c:pt>
                <c:pt idx="342">
                  <c:v>-9113</c:v>
                </c:pt>
                <c:pt idx="343">
                  <c:v>-9110</c:v>
                </c:pt>
                <c:pt idx="344">
                  <c:v>-9096</c:v>
                </c:pt>
                <c:pt idx="345">
                  <c:v>-9085</c:v>
                </c:pt>
                <c:pt idx="346">
                  <c:v>-9057</c:v>
                </c:pt>
                <c:pt idx="347">
                  <c:v>-9040</c:v>
                </c:pt>
                <c:pt idx="348">
                  <c:v>-9040</c:v>
                </c:pt>
                <c:pt idx="349">
                  <c:v>-9040</c:v>
                </c:pt>
                <c:pt idx="350">
                  <c:v>-9040</c:v>
                </c:pt>
                <c:pt idx="351">
                  <c:v>-9040</c:v>
                </c:pt>
                <c:pt idx="352">
                  <c:v>-8990</c:v>
                </c:pt>
                <c:pt idx="353">
                  <c:v>-8965</c:v>
                </c:pt>
                <c:pt idx="354">
                  <c:v>-8954</c:v>
                </c:pt>
                <c:pt idx="355">
                  <c:v>-8897</c:v>
                </c:pt>
                <c:pt idx="356">
                  <c:v>-8886</c:v>
                </c:pt>
                <c:pt idx="357">
                  <c:v>-8790</c:v>
                </c:pt>
                <c:pt idx="358">
                  <c:v>-8660</c:v>
                </c:pt>
                <c:pt idx="359">
                  <c:v>-8654</c:v>
                </c:pt>
                <c:pt idx="360">
                  <c:v>-8646</c:v>
                </c:pt>
                <c:pt idx="361">
                  <c:v>-8635</c:v>
                </c:pt>
                <c:pt idx="362">
                  <c:v>-8629</c:v>
                </c:pt>
                <c:pt idx="363">
                  <c:v>-8531</c:v>
                </c:pt>
                <c:pt idx="364">
                  <c:v>-8521</c:v>
                </c:pt>
                <c:pt idx="365">
                  <c:v>-8517</c:v>
                </c:pt>
                <c:pt idx="366">
                  <c:v>-8492</c:v>
                </c:pt>
                <c:pt idx="367">
                  <c:v>-8425</c:v>
                </c:pt>
                <c:pt idx="368">
                  <c:v>-8366</c:v>
                </c:pt>
                <c:pt idx="369">
                  <c:v>-8332</c:v>
                </c:pt>
                <c:pt idx="370">
                  <c:v>-8313</c:v>
                </c:pt>
                <c:pt idx="371">
                  <c:v>-8310</c:v>
                </c:pt>
                <c:pt idx="372">
                  <c:v>-8304</c:v>
                </c:pt>
                <c:pt idx="373">
                  <c:v>-8252</c:v>
                </c:pt>
                <c:pt idx="374">
                  <c:v>-8198</c:v>
                </c:pt>
                <c:pt idx="375">
                  <c:v>-8150</c:v>
                </c:pt>
                <c:pt idx="376">
                  <c:v>-8136</c:v>
                </c:pt>
                <c:pt idx="377">
                  <c:v>-8109</c:v>
                </c:pt>
                <c:pt idx="378">
                  <c:v>-8108</c:v>
                </c:pt>
                <c:pt idx="379">
                  <c:v>-8094</c:v>
                </c:pt>
                <c:pt idx="380">
                  <c:v>-8092</c:v>
                </c:pt>
                <c:pt idx="381">
                  <c:v>-8081</c:v>
                </c:pt>
                <c:pt idx="382">
                  <c:v>-8081</c:v>
                </c:pt>
                <c:pt idx="383">
                  <c:v>-8069</c:v>
                </c:pt>
                <c:pt idx="384">
                  <c:v>-8049</c:v>
                </c:pt>
                <c:pt idx="385">
                  <c:v>-8049</c:v>
                </c:pt>
                <c:pt idx="386">
                  <c:v>-8033</c:v>
                </c:pt>
                <c:pt idx="387">
                  <c:v>-8024</c:v>
                </c:pt>
                <c:pt idx="388">
                  <c:v>-8022</c:v>
                </c:pt>
                <c:pt idx="389">
                  <c:v>-8019</c:v>
                </c:pt>
                <c:pt idx="390">
                  <c:v>-8004</c:v>
                </c:pt>
                <c:pt idx="391">
                  <c:v>-8004</c:v>
                </c:pt>
                <c:pt idx="392">
                  <c:v>-7996</c:v>
                </c:pt>
                <c:pt idx="393">
                  <c:v>-7996</c:v>
                </c:pt>
                <c:pt idx="394">
                  <c:v>-7983</c:v>
                </c:pt>
                <c:pt idx="395">
                  <c:v>-7982</c:v>
                </c:pt>
                <c:pt idx="396">
                  <c:v>-7974</c:v>
                </c:pt>
                <c:pt idx="397">
                  <c:v>-7907</c:v>
                </c:pt>
                <c:pt idx="398">
                  <c:v>-7875</c:v>
                </c:pt>
                <c:pt idx="399">
                  <c:v>-7874</c:v>
                </c:pt>
                <c:pt idx="400">
                  <c:v>-7848</c:v>
                </c:pt>
                <c:pt idx="401">
                  <c:v>-7804</c:v>
                </c:pt>
                <c:pt idx="402">
                  <c:v>-7801</c:v>
                </c:pt>
                <c:pt idx="403">
                  <c:v>-7783</c:v>
                </c:pt>
                <c:pt idx="404">
                  <c:v>-7783</c:v>
                </c:pt>
                <c:pt idx="405">
                  <c:v>-7783</c:v>
                </c:pt>
                <c:pt idx="406">
                  <c:v>-7767</c:v>
                </c:pt>
                <c:pt idx="407">
                  <c:v>-7761</c:v>
                </c:pt>
                <c:pt idx="408">
                  <c:v>-7759</c:v>
                </c:pt>
                <c:pt idx="409">
                  <c:v>-7759</c:v>
                </c:pt>
                <c:pt idx="410">
                  <c:v>-7759</c:v>
                </c:pt>
                <c:pt idx="411">
                  <c:v>-7753</c:v>
                </c:pt>
                <c:pt idx="412">
                  <c:v>-7731</c:v>
                </c:pt>
                <c:pt idx="413">
                  <c:v>-7730</c:v>
                </c:pt>
                <c:pt idx="414">
                  <c:v>-7730</c:v>
                </c:pt>
                <c:pt idx="415">
                  <c:v>-7717</c:v>
                </c:pt>
                <c:pt idx="416">
                  <c:v>-7716</c:v>
                </c:pt>
                <c:pt idx="417">
                  <c:v>-7714</c:v>
                </c:pt>
                <c:pt idx="418">
                  <c:v>-7714</c:v>
                </c:pt>
                <c:pt idx="419">
                  <c:v>-7713</c:v>
                </c:pt>
                <c:pt idx="420">
                  <c:v>-7703</c:v>
                </c:pt>
                <c:pt idx="421">
                  <c:v>-7677</c:v>
                </c:pt>
                <c:pt idx="422">
                  <c:v>-7672</c:v>
                </c:pt>
                <c:pt idx="423">
                  <c:v>-7652</c:v>
                </c:pt>
                <c:pt idx="424">
                  <c:v>-7568</c:v>
                </c:pt>
                <c:pt idx="425">
                  <c:v>-7527</c:v>
                </c:pt>
                <c:pt idx="426">
                  <c:v>-7524</c:v>
                </c:pt>
                <c:pt idx="427">
                  <c:v>-7453</c:v>
                </c:pt>
                <c:pt idx="428">
                  <c:v>-7445</c:v>
                </c:pt>
                <c:pt idx="429">
                  <c:v>-7389</c:v>
                </c:pt>
                <c:pt idx="430">
                  <c:v>-7330</c:v>
                </c:pt>
                <c:pt idx="431">
                  <c:v>-7324</c:v>
                </c:pt>
                <c:pt idx="432">
                  <c:v>-7316</c:v>
                </c:pt>
                <c:pt idx="433">
                  <c:v>-7233</c:v>
                </c:pt>
                <c:pt idx="434">
                  <c:v>-7199</c:v>
                </c:pt>
                <c:pt idx="435">
                  <c:v>-7188</c:v>
                </c:pt>
                <c:pt idx="436">
                  <c:v>-7188</c:v>
                </c:pt>
                <c:pt idx="437">
                  <c:v>-7176</c:v>
                </c:pt>
                <c:pt idx="438">
                  <c:v>-7138</c:v>
                </c:pt>
                <c:pt idx="439">
                  <c:v>-7107</c:v>
                </c:pt>
                <c:pt idx="440">
                  <c:v>-7014</c:v>
                </c:pt>
                <c:pt idx="441">
                  <c:v>-6998</c:v>
                </c:pt>
                <c:pt idx="442">
                  <c:v>-6973</c:v>
                </c:pt>
                <c:pt idx="443">
                  <c:v>-6973</c:v>
                </c:pt>
                <c:pt idx="444">
                  <c:v>-6956</c:v>
                </c:pt>
                <c:pt idx="445">
                  <c:v>-6955</c:v>
                </c:pt>
                <c:pt idx="446">
                  <c:v>-6953</c:v>
                </c:pt>
                <c:pt idx="447">
                  <c:v>-6927</c:v>
                </c:pt>
                <c:pt idx="448">
                  <c:v>-6916</c:v>
                </c:pt>
                <c:pt idx="449">
                  <c:v>-6914</c:v>
                </c:pt>
                <c:pt idx="450">
                  <c:v>-6913</c:v>
                </c:pt>
                <c:pt idx="451">
                  <c:v>-6886</c:v>
                </c:pt>
                <c:pt idx="452">
                  <c:v>-6824</c:v>
                </c:pt>
                <c:pt idx="453">
                  <c:v>-6824</c:v>
                </c:pt>
                <c:pt idx="454">
                  <c:v>-6824</c:v>
                </c:pt>
                <c:pt idx="455">
                  <c:v>-6804</c:v>
                </c:pt>
                <c:pt idx="456">
                  <c:v>-6752</c:v>
                </c:pt>
                <c:pt idx="457">
                  <c:v>-6735</c:v>
                </c:pt>
                <c:pt idx="458">
                  <c:v>-6724</c:v>
                </c:pt>
                <c:pt idx="459">
                  <c:v>-6712</c:v>
                </c:pt>
                <c:pt idx="460">
                  <c:v>-6696</c:v>
                </c:pt>
                <c:pt idx="461">
                  <c:v>-6695</c:v>
                </c:pt>
                <c:pt idx="462">
                  <c:v>-6665</c:v>
                </c:pt>
                <c:pt idx="463">
                  <c:v>-6651</c:v>
                </c:pt>
                <c:pt idx="464">
                  <c:v>-6637</c:v>
                </c:pt>
                <c:pt idx="465">
                  <c:v>-6609</c:v>
                </c:pt>
                <c:pt idx="466">
                  <c:v>-6609</c:v>
                </c:pt>
                <c:pt idx="467">
                  <c:v>-6609</c:v>
                </c:pt>
                <c:pt idx="468">
                  <c:v>-6609</c:v>
                </c:pt>
                <c:pt idx="469">
                  <c:v>-6581</c:v>
                </c:pt>
                <c:pt idx="470">
                  <c:v>-6533</c:v>
                </c:pt>
                <c:pt idx="471">
                  <c:v>-6502</c:v>
                </c:pt>
                <c:pt idx="472">
                  <c:v>-6486</c:v>
                </c:pt>
                <c:pt idx="473">
                  <c:v>-6438</c:v>
                </c:pt>
                <c:pt idx="474">
                  <c:v>-6438</c:v>
                </c:pt>
                <c:pt idx="475">
                  <c:v>-6438</c:v>
                </c:pt>
                <c:pt idx="476">
                  <c:v>-6419</c:v>
                </c:pt>
                <c:pt idx="477">
                  <c:v>-6413</c:v>
                </c:pt>
                <c:pt idx="478">
                  <c:v>-6405</c:v>
                </c:pt>
                <c:pt idx="479">
                  <c:v>-6404</c:v>
                </c:pt>
                <c:pt idx="480">
                  <c:v>-6363</c:v>
                </c:pt>
                <c:pt idx="481">
                  <c:v>-6332</c:v>
                </c:pt>
                <c:pt idx="482">
                  <c:v>-6318</c:v>
                </c:pt>
                <c:pt idx="483">
                  <c:v>-6310</c:v>
                </c:pt>
                <c:pt idx="484">
                  <c:v>-6295</c:v>
                </c:pt>
                <c:pt idx="485">
                  <c:v>-6214</c:v>
                </c:pt>
                <c:pt idx="486">
                  <c:v>-6209</c:v>
                </c:pt>
                <c:pt idx="487">
                  <c:v>-6206</c:v>
                </c:pt>
                <c:pt idx="488">
                  <c:v>-6206</c:v>
                </c:pt>
                <c:pt idx="489">
                  <c:v>-6206</c:v>
                </c:pt>
                <c:pt idx="490">
                  <c:v>-6197</c:v>
                </c:pt>
                <c:pt idx="491">
                  <c:v>-6194</c:v>
                </c:pt>
                <c:pt idx="492">
                  <c:v>-6191</c:v>
                </c:pt>
                <c:pt idx="493">
                  <c:v>-6170</c:v>
                </c:pt>
                <c:pt idx="494">
                  <c:v>-6169</c:v>
                </c:pt>
                <c:pt idx="495">
                  <c:v>-6166</c:v>
                </c:pt>
                <c:pt idx="496">
                  <c:v>-6161</c:v>
                </c:pt>
                <c:pt idx="497">
                  <c:v>-6153</c:v>
                </c:pt>
                <c:pt idx="498">
                  <c:v>-6142</c:v>
                </c:pt>
                <c:pt idx="499">
                  <c:v>-6142</c:v>
                </c:pt>
                <c:pt idx="500">
                  <c:v>-6128</c:v>
                </c:pt>
                <c:pt idx="501">
                  <c:v>-6125</c:v>
                </c:pt>
                <c:pt idx="502">
                  <c:v>-6114</c:v>
                </c:pt>
                <c:pt idx="503">
                  <c:v>-6096.5</c:v>
                </c:pt>
                <c:pt idx="504">
                  <c:v>-6047</c:v>
                </c:pt>
                <c:pt idx="505">
                  <c:v>-6038</c:v>
                </c:pt>
                <c:pt idx="506">
                  <c:v>-6007</c:v>
                </c:pt>
                <c:pt idx="507">
                  <c:v>-5977</c:v>
                </c:pt>
                <c:pt idx="508">
                  <c:v>-5971</c:v>
                </c:pt>
                <c:pt idx="509">
                  <c:v>-5957</c:v>
                </c:pt>
                <c:pt idx="510">
                  <c:v>-5952</c:v>
                </c:pt>
                <c:pt idx="511">
                  <c:v>-5951</c:v>
                </c:pt>
                <c:pt idx="512">
                  <c:v>-5938</c:v>
                </c:pt>
                <c:pt idx="513">
                  <c:v>-5932</c:v>
                </c:pt>
                <c:pt idx="514">
                  <c:v>-5910</c:v>
                </c:pt>
                <c:pt idx="515">
                  <c:v>-5879</c:v>
                </c:pt>
                <c:pt idx="516">
                  <c:v>-5851</c:v>
                </c:pt>
                <c:pt idx="517">
                  <c:v>-5851</c:v>
                </c:pt>
                <c:pt idx="518">
                  <c:v>-5826</c:v>
                </c:pt>
                <c:pt idx="519">
                  <c:v>-5795</c:v>
                </c:pt>
                <c:pt idx="520">
                  <c:v>-5725</c:v>
                </c:pt>
                <c:pt idx="521">
                  <c:v>-5705</c:v>
                </c:pt>
                <c:pt idx="522">
                  <c:v>-5678</c:v>
                </c:pt>
                <c:pt idx="523">
                  <c:v>-5675</c:v>
                </c:pt>
                <c:pt idx="524">
                  <c:v>-5675</c:v>
                </c:pt>
                <c:pt idx="525">
                  <c:v>-5671</c:v>
                </c:pt>
                <c:pt idx="526">
                  <c:v>-5663</c:v>
                </c:pt>
                <c:pt idx="527">
                  <c:v>-5571</c:v>
                </c:pt>
                <c:pt idx="528">
                  <c:v>-5563</c:v>
                </c:pt>
                <c:pt idx="529">
                  <c:v>-5518</c:v>
                </c:pt>
                <c:pt idx="530">
                  <c:v>-5493</c:v>
                </c:pt>
                <c:pt idx="531">
                  <c:v>-5456</c:v>
                </c:pt>
                <c:pt idx="532">
                  <c:v>-5453</c:v>
                </c:pt>
                <c:pt idx="533">
                  <c:v>-5453</c:v>
                </c:pt>
                <c:pt idx="534">
                  <c:v>-5434</c:v>
                </c:pt>
                <c:pt idx="535">
                  <c:v>-5431</c:v>
                </c:pt>
                <c:pt idx="536">
                  <c:v>-5429</c:v>
                </c:pt>
                <c:pt idx="537">
                  <c:v>-5406</c:v>
                </c:pt>
                <c:pt idx="538">
                  <c:v>-5403</c:v>
                </c:pt>
                <c:pt idx="539">
                  <c:v>-5369</c:v>
                </c:pt>
                <c:pt idx="540">
                  <c:v>-5367</c:v>
                </c:pt>
                <c:pt idx="541">
                  <c:v>-5349</c:v>
                </c:pt>
                <c:pt idx="542">
                  <c:v>-5344</c:v>
                </c:pt>
                <c:pt idx="543">
                  <c:v>-5333</c:v>
                </c:pt>
                <c:pt idx="544">
                  <c:v>-5319</c:v>
                </c:pt>
                <c:pt idx="545">
                  <c:v>-5310</c:v>
                </c:pt>
                <c:pt idx="546">
                  <c:v>-5302</c:v>
                </c:pt>
                <c:pt idx="547">
                  <c:v>-5286</c:v>
                </c:pt>
                <c:pt idx="548">
                  <c:v>-5283</c:v>
                </c:pt>
                <c:pt idx="549">
                  <c:v>-5255</c:v>
                </c:pt>
                <c:pt idx="550">
                  <c:v>-5249</c:v>
                </c:pt>
                <c:pt idx="551">
                  <c:v>-5235</c:v>
                </c:pt>
                <c:pt idx="552">
                  <c:v>-5219</c:v>
                </c:pt>
                <c:pt idx="553">
                  <c:v>-5219</c:v>
                </c:pt>
                <c:pt idx="554">
                  <c:v>-5216</c:v>
                </c:pt>
                <c:pt idx="555">
                  <c:v>-5177</c:v>
                </c:pt>
                <c:pt idx="556">
                  <c:v>-5149</c:v>
                </c:pt>
                <c:pt idx="557">
                  <c:v>-5128</c:v>
                </c:pt>
                <c:pt idx="558">
                  <c:v>-5126</c:v>
                </c:pt>
                <c:pt idx="559">
                  <c:v>-5109</c:v>
                </c:pt>
                <c:pt idx="560">
                  <c:v>-5093</c:v>
                </c:pt>
                <c:pt idx="561">
                  <c:v>-5093</c:v>
                </c:pt>
                <c:pt idx="562">
                  <c:v>-5048</c:v>
                </c:pt>
                <c:pt idx="563">
                  <c:v>-5036</c:v>
                </c:pt>
                <c:pt idx="564">
                  <c:v>-5020</c:v>
                </c:pt>
                <c:pt idx="565">
                  <c:v>-5020</c:v>
                </c:pt>
                <c:pt idx="566">
                  <c:v>-5020</c:v>
                </c:pt>
                <c:pt idx="567">
                  <c:v>-4981</c:v>
                </c:pt>
                <c:pt idx="568">
                  <c:v>-4981</c:v>
                </c:pt>
                <c:pt idx="569">
                  <c:v>-4972</c:v>
                </c:pt>
                <c:pt idx="570">
                  <c:v>-4967</c:v>
                </c:pt>
                <c:pt idx="571">
                  <c:v>-4914</c:v>
                </c:pt>
                <c:pt idx="572">
                  <c:v>-4886</c:v>
                </c:pt>
                <c:pt idx="573">
                  <c:v>-4851</c:v>
                </c:pt>
                <c:pt idx="574">
                  <c:v>-4819</c:v>
                </c:pt>
                <c:pt idx="575">
                  <c:v>-4782</c:v>
                </c:pt>
                <c:pt idx="576">
                  <c:v>-4782</c:v>
                </c:pt>
                <c:pt idx="577">
                  <c:v>-4715</c:v>
                </c:pt>
                <c:pt idx="578">
                  <c:v>-4715</c:v>
                </c:pt>
                <c:pt idx="579">
                  <c:v>-4712</c:v>
                </c:pt>
                <c:pt idx="580">
                  <c:v>-4704</c:v>
                </c:pt>
                <c:pt idx="581">
                  <c:v>-4626</c:v>
                </c:pt>
                <c:pt idx="582">
                  <c:v>-4566</c:v>
                </c:pt>
                <c:pt idx="583">
                  <c:v>-4561</c:v>
                </c:pt>
                <c:pt idx="584">
                  <c:v>-4536</c:v>
                </c:pt>
                <c:pt idx="585">
                  <c:v>-4525</c:v>
                </c:pt>
                <c:pt idx="586">
                  <c:v>-4493</c:v>
                </c:pt>
                <c:pt idx="587">
                  <c:v>-4480</c:v>
                </c:pt>
                <c:pt idx="588">
                  <c:v>-4477</c:v>
                </c:pt>
                <c:pt idx="589">
                  <c:v>-4466</c:v>
                </c:pt>
                <c:pt idx="590">
                  <c:v>-4457</c:v>
                </c:pt>
                <c:pt idx="591">
                  <c:v>-4382</c:v>
                </c:pt>
                <c:pt idx="592">
                  <c:v>-4351</c:v>
                </c:pt>
                <c:pt idx="593">
                  <c:v>-4321</c:v>
                </c:pt>
                <c:pt idx="594">
                  <c:v>-4301</c:v>
                </c:pt>
                <c:pt idx="595">
                  <c:v>-4259</c:v>
                </c:pt>
                <c:pt idx="596">
                  <c:v>-4258</c:v>
                </c:pt>
                <c:pt idx="597">
                  <c:v>-4258</c:v>
                </c:pt>
                <c:pt idx="598">
                  <c:v>-4247</c:v>
                </c:pt>
                <c:pt idx="599">
                  <c:v>-4178</c:v>
                </c:pt>
                <c:pt idx="600">
                  <c:v>-4155</c:v>
                </c:pt>
                <c:pt idx="601">
                  <c:v>-4128</c:v>
                </c:pt>
                <c:pt idx="602">
                  <c:v>-4076</c:v>
                </c:pt>
                <c:pt idx="603">
                  <c:v>-4041</c:v>
                </c:pt>
                <c:pt idx="604">
                  <c:v>-4029</c:v>
                </c:pt>
                <c:pt idx="605">
                  <c:v>-4013</c:v>
                </c:pt>
                <c:pt idx="606">
                  <c:v>-4013</c:v>
                </c:pt>
                <c:pt idx="607">
                  <c:v>-3999</c:v>
                </c:pt>
                <c:pt idx="608">
                  <c:v>-3915</c:v>
                </c:pt>
                <c:pt idx="609">
                  <c:v>-3839</c:v>
                </c:pt>
                <c:pt idx="610">
                  <c:v>-3833</c:v>
                </c:pt>
                <c:pt idx="611">
                  <c:v>-3783</c:v>
                </c:pt>
                <c:pt idx="612">
                  <c:v>-3736</c:v>
                </c:pt>
                <c:pt idx="613">
                  <c:v>-3708</c:v>
                </c:pt>
                <c:pt idx="614">
                  <c:v>-3560</c:v>
                </c:pt>
                <c:pt idx="615">
                  <c:v>-3495</c:v>
                </c:pt>
                <c:pt idx="616">
                  <c:v>-3476</c:v>
                </c:pt>
                <c:pt idx="617">
                  <c:v>-3472</c:v>
                </c:pt>
                <c:pt idx="618">
                  <c:v>-3433</c:v>
                </c:pt>
                <c:pt idx="619">
                  <c:v>-3397</c:v>
                </c:pt>
                <c:pt idx="620">
                  <c:v>-3327</c:v>
                </c:pt>
                <c:pt idx="621">
                  <c:v>-3293</c:v>
                </c:pt>
                <c:pt idx="622">
                  <c:v>-3257</c:v>
                </c:pt>
                <c:pt idx="623">
                  <c:v>-3221</c:v>
                </c:pt>
                <c:pt idx="624">
                  <c:v>-3196</c:v>
                </c:pt>
                <c:pt idx="625">
                  <c:v>-3187</c:v>
                </c:pt>
                <c:pt idx="626">
                  <c:v>-3137</c:v>
                </c:pt>
                <c:pt idx="627">
                  <c:v>-3117</c:v>
                </c:pt>
                <c:pt idx="628">
                  <c:v>-3064</c:v>
                </c:pt>
                <c:pt idx="629">
                  <c:v>-3061</c:v>
                </c:pt>
                <c:pt idx="630">
                  <c:v>-3055</c:v>
                </c:pt>
                <c:pt idx="631">
                  <c:v>-2991</c:v>
                </c:pt>
                <c:pt idx="632">
                  <c:v>-2938</c:v>
                </c:pt>
                <c:pt idx="633">
                  <c:v>-2932</c:v>
                </c:pt>
                <c:pt idx="634">
                  <c:v>-2916</c:v>
                </c:pt>
                <c:pt idx="635">
                  <c:v>-2909</c:v>
                </c:pt>
                <c:pt idx="636">
                  <c:v>-2904</c:v>
                </c:pt>
                <c:pt idx="637">
                  <c:v>-2877</c:v>
                </c:pt>
                <c:pt idx="638">
                  <c:v>-2846</c:v>
                </c:pt>
                <c:pt idx="639">
                  <c:v>-2826</c:v>
                </c:pt>
                <c:pt idx="640">
                  <c:v>-2799</c:v>
                </c:pt>
                <c:pt idx="641">
                  <c:v>-2759</c:v>
                </c:pt>
                <c:pt idx="642">
                  <c:v>-2731</c:v>
                </c:pt>
                <c:pt idx="643">
                  <c:v>-2717</c:v>
                </c:pt>
                <c:pt idx="644">
                  <c:v>-2692</c:v>
                </c:pt>
                <c:pt idx="645">
                  <c:v>-2689</c:v>
                </c:pt>
                <c:pt idx="646">
                  <c:v>-2684</c:v>
                </c:pt>
                <c:pt idx="647">
                  <c:v>-2654</c:v>
                </c:pt>
                <c:pt idx="648">
                  <c:v>-2642</c:v>
                </c:pt>
                <c:pt idx="649">
                  <c:v>-2642</c:v>
                </c:pt>
                <c:pt idx="650">
                  <c:v>-2624</c:v>
                </c:pt>
                <c:pt idx="651">
                  <c:v>-2586</c:v>
                </c:pt>
                <c:pt idx="652">
                  <c:v>-2583</c:v>
                </c:pt>
                <c:pt idx="653">
                  <c:v>-2583</c:v>
                </c:pt>
                <c:pt idx="654">
                  <c:v>-2566</c:v>
                </c:pt>
                <c:pt idx="655">
                  <c:v>-2560</c:v>
                </c:pt>
                <c:pt idx="656">
                  <c:v>-2543</c:v>
                </c:pt>
                <c:pt idx="657">
                  <c:v>-2482</c:v>
                </c:pt>
                <c:pt idx="658">
                  <c:v>-2446</c:v>
                </c:pt>
                <c:pt idx="659">
                  <c:v>-2432</c:v>
                </c:pt>
                <c:pt idx="660">
                  <c:v>-2424</c:v>
                </c:pt>
                <c:pt idx="661">
                  <c:v>-2384</c:v>
                </c:pt>
                <c:pt idx="662">
                  <c:v>-2378</c:v>
                </c:pt>
                <c:pt idx="663">
                  <c:v>-2367</c:v>
                </c:pt>
                <c:pt idx="664">
                  <c:v>-2351</c:v>
                </c:pt>
                <c:pt idx="665">
                  <c:v>-2328</c:v>
                </c:pt>
                <c:pt idx="666">
                  <c:v>-2309</c:v>
                </c:pt>
                <c:pt idx="667">
                  <c:v>-2295</c:v>
                </c:pt>
                <c:pt idx="668">
                  <c:v>-2250</c:v>
                </c:pt>
                <c:pt idx="669">
                  <c:v>-2172</c:v>
                </c:pt>
                <c:pt idx="670">
                  <c:v>-2172</c:v>
                </c:pt>
                <c:pt idx="671">
                  <c:v>-2147</c:v>
                </c:pt>
                <c:pt idx="672">
                  <c:v>-2144</c:v>
                </c:pt>
                <c:pt idx="673">
                  <c:v>-2102</c:v>
                </c:pt>
                <c:pt idx="674">
                  <c:v>-2102</c:v>
                </c:pt>
                <c:pt idx="675">
                  <c:v>-2101</c:v>
                </c:pt>
                <c:pt idx="676">
                  <c:v>-2065</c:v>
                </c:pt>
                <c:pt idx="677">
                  <c:v>-2062</c:v>
                </c:pt>
                <c:pt idx="678">
                  <c:v>-2032</c:v>
                </c:pt>
                <c:pt idx="679">
                  <c:v>-2032</c:v>
                </c:pt>
                <c:pt idx="680">
                  <c:v>-2032</c:v>
                </c:pt>
                <c:pt idx="681">
                  <c:v>-1992</c:v>
                </c:pt>
                <c:pt idx="682">
                  <c:v>-1971</c:v>
                </c:pt>
                <c:pt idx="683">
                  <c:v>-1926</c:v>
                </c:pt>
                <c:pt idx="684">
                  <c:v>-1900</c:v>
                </c:pt>
                <c:pt idx="685">
                  <c:v>-1866</c:v>
                </c:pt>
                <c:pt idx="686">
                  <c:v>-1858</c:v>
                </c:pt>
                <c:pt idx="687">
                  <c:v>-1833</c:v>
                </c:pt>
                <c:pt idx="688">
                  <c:v>-1827</c:v>
                </c:pt>
                <c:pt idx="689">
                  <c:v>-1827</c:v>
                </c:pt>
                <c:pt idx="690">
                  <c:v>-1827</c:v>
                </c:pt>
                <c:pt idx="691">
                  <c:v>-1827</c:v>
                </c:pt>
                <c:pt idx="692">
                  <c:v>-1827</c:v>
                </c:pt>
                <c:pt idx="693">
                  <c:v>-1802</c:v>
                </c:pt>
                <c:pt idx="694">
                  <c:v>-1799</c:v>
                </c:pt>
                <c:pt idx="695">
                  <c:v>-1760</c:v>
                </c:pt>
                <c:pt idx="696">
                  <c:v>-1760</c:v>
                </c:pt>
                <c:pt idx="697">
                  <c:v>-1690</c:v>
                </c:pt>
                <c:pt idx="698">
                  <c:v>-1652</c:v>
                </c:pt>
                <c:pt idx="699">
                  <c:v>-1604</c:v>
                </c:pt>
                <c:pt idx="700">
                  <c:v>-1593</c:v>
                </c:pt>
                <c:pt idx="701">
                  <c:v>-1590</c:v>
                </c:pt>
                <c:pt idx="702">
                  <c:v>-1491</c:v>
                </c:pt>
                <c:pt idx="703">
                  <c:v>-1481</c:v>
                </c:pt>
                <c:pt idx="704">
                  <c:v>-1458</c:v>
                </c:pt>
                <c:pt idx="705">
                  <c:v>-1407</c:v>
                </c:pt>
                <c:pt idx="706">
                  <c:v>-1407</c:v>
                </c:pt>
                <c:pt idx="707">
                  <c:v>-1341</c:v>
                </c:pt>
                <c:pt idx="708">
                  <c:v>-1304</c:v>
                </c:pt>
                <c:pt idx="709">
                  <c:v>-1301</c:v>
                </c:pt>
                <c:pt idx="710">
                  <c:v>-1301</c:v>
                </c:pt>
                <c:pt idx="711">
                  <c:v>-1301</c:v>
                </c:pt>
                <c:pt idx="712">
                  <c:v>-1298</c:v>
                </c:pt>
                <c:pt idx="713">
                  <c:v>-1276</c:v>
                </c:pt>
                <c:pt idx="714">
                  <c:v>-1254</c:v>
                </c:pt>
                <c:pt idx="715">
                  <c:v>-1206</c:v>
                </c:pt>
                <c:pt idx="716">
                  <c:v>-1120</c:v>
                </c:pt>
                <c:pt idx="717">
                  <c:v>-1100</c:v>
                </c:pt>
                <c:pt idx="718">
                  <c:v>-1041</c:v>
                </c:pt>
                <c:pt idx="719">
                  <c:v>-1038</c:v>
                </c:pt>
                <c:pt idx="720">
                  <c:v>-1038</c:v>
                </c:pt>
                <c:pt idx="721">
                  <c:v>-963</c:v>
                </c:pt>
                <c:pt idx="722">
                  <c:v>-918</c:v>
                </c:pt>
                <c:pt idx="723">
                  <c:v>-910</c:v>
                </c:pt>
                <c:pt idx="724">
                  <c:v>-910</c:v>
                </c:pt>
                <c:pt idx="725">
                  <c:v>-910</c:v>
                </c:pt>
                <c:pt idx="726">
                  <c:v>-910</c:v>
                </c:pt>
                <c:pt idx="727">
                  <c:v>-910</c:v>
                </c:pt>
                <c:pt idx="728">
                  <c:v>-910</c:v>
                </c:pt>
                <c:pt idx="729">
                  <c:v>-910</c:v>
                </c:pt>
                <c:pt idx="730">
                  <c:v>-910</c:v>
                </c:pt>
                <c:pt idx="731">
                  <c:v>-879</c:v>
                </c:pt>
                <c:pt idx="732">
                  <c:v>-842</c:v>
                </c:pt>
                <c:pt idx="733">
                  <c:v>-822</c:v>
                </c:pt>
                <c:pt idx="734">
                  <c:v>-811</c:v>
                </c:pt>
                <c:pt idx="735">
                  <c:v>-781</c:v>
                </c:pt>
                <c:pt idx="736">
                  <c:v>-669</c:v>
                </c:pt>
                <c:pt idx="737">
                  <c:v>-644</c:v>
                </c:pt>
                <c:pt idx="738">
                  <c:v>-644</c:v>
                </c:pt>
                <c:pt idx="739">
                  <c:v>-613</c:v>
                </c:pt>
                <c:pt idx="740">
                  <c:v>-610</c:v>
                </c:pt>
                <c:pt idx="741">
                  <c:v>-532</c:v>
                </c:pt>
                <c:pt idx="742">
                  <c:v>-530.5</c:v>
                </c:pt>
                <c:pt idx="743">
                  <c:v>-495</c:v>
                </c:pt>
                <c:pt idx="744">
                  <c:v>-487</c:v>
                </c:pt>
                <c:pt idx="745">
                  <c:v>-485.5</c:v>
                </c:pt>
                <c:pt idx="746">
                  <c:v>-484</c:v>
                </c:pt>
                <c:pt idx="747">
                  <c:v>-470</c:v>
                </c:pt>
                <c:pt idx="748">
                  <c:v>-467</c:v>
                </c:pt>
                <c:pt idx="749">
                  <c:v>-437</c:v>
                </c:pt>
                <c:pt idx="750">
                  <c:v>-415</c:v>
                </c:pt>
                <c:pt idx="751">
                  <c:v>-280</c:v>
                </c:pt>
                <c:pt idx="752">
                  <c:v>-207</c:v>
                </c:pt>
                <c:pt idx="753">
                  <c:v>-163</c:v>
                </c:pt>
                <c:pt idx="754">
                  <c:v>-163</c:v>
                </c:pt>
                <c:pt idx="755">
                  <c:v>-163</c:v>
                </c:pt>
                <c:pt idx="756">
                  <c:v>-135</c:v>
                </c:pt>
                <c:pt idx="757">
                  <c:v>-121</c:v>
                </c:pt>
                <c:pt idx="758">
                  <c:v>-115</c:v>
                </c:pt>
                <c:pt idx="759">
                  <c:v>-99</c:v>
                </c:pt>
                <c:pt idx="760">
                  <c:v>-94.5</c:v>
                </c:pt>
                <c:pt idx="761">
                  <c:v>-72.5</c:v>
                </c:pt>
                <c:pt idx="762">
                  <c:v>-17</c:v>
                </c:pt>
                <c:pt idx="763">
                  <c:v>-2</c:v>
                </c:pt>
                <c:pt idx="764">
                  <c:v>-2</c:v>
                </c:pt>
                <c:pt idx="765">
                  <c:v>11</c:v>
                </c:pt>
                <c:pt idx="766">
                  <c:v>18</c:v>
                </c:pt>
                <c:pt idx="767">
                  <c:v>38</c:v>
                </c:pt>
                <c:pt idx="768">
                  <c:v>38</c:v>
                </c:pt>
                <c:pt idx="769">
                  <c:v>53</c:v>
                </c:pt>
                <c:pt idx="770">
                  <c:v>81</c:v>
                </c:pt>
                <c:pt idx="771">
                  <c:v>215</c:v>
                </c:pt>
                <c:pt idx="772">
                  <c:v>246</c:v>
                </c:pt>
                <c:pt idx="773">
                  <c:v>246</c:v>
                </c:pt>
                <c:pt idx="774">
                  <c:v>246</c:v>
                </c:pt>
                <c:pt idx="775">
                  <c:v>282</c:v>
                </c:pt>
                <c:pt idx="776">
                  <c:v>285</c:v>
                </c:pt>
                <c:pt idx="777">
                  <c:v>305</c:v>
                </c:pt>
                <c:pt idx="778">
                  <c:v>307</c:v>
                </c:pt>
                <c:pt idx="779">
                  <c:v>307</c:v>
                </c:pt>
                <c:pt idx="780">
                  <c:v>318</c:v>
                </c:pt>
                <c:pt idx="781">
                  <c:v>478</c:v>
                </c:pt>
                <c:pt idx="782">
                  <c:v>548</c:v>
                </c:pt>
                <c:pt idx="783">
                  <c:v>567</c:v>
                </c:pt>
                <c:pt idx="784">
                  <c:v>571</c:v>
                </c:pt>
                <c:pt idx="785">
                  <c:v>571</c:v>
                </c:pt>
                <c:pt idx="786">
                  <c:v>576</c:v>
                </c:pt>
                <c:pt idx="787">
                  <c:v>694</c:v>
                </c:pt>
                <c:pt idx="788">
                  <c:v>873</c:v>
                </c:pt>
                <c:pt idx="789">
                  <c:v>1007</c:v>
                </c:pt>
                <c:pt idx="790">
                  <c:v>1343</c:v>
                </c:pt>
                <c:pt idx="791">
                  <c:v>1354</c:v>
                </c:pt>
                <c:pt idx="792">
                  <c:v>1399</c:v>
                </c:pt>
                <c:pt idx="793">
                  <c:v>1576.5</c:v>
                </c:pt>
                <c:pt idx="794">
                  <c:v>1576.5</c:v>
                </c:pt>
                <c:pt idx="795">
                  <c:v>1617</c:v>
                </c:pt>
                <c:pt idx="796">
                  <c:v>1631</c:v>
                </c:pt>
                <c:pt idx="797">
                  <c:v>1634</c:v>
                </c:pt>
                <c:pt idx="798">
                  <c:v>1634</c:v>
                </c:pt>
                <c:pt idx="799">
                  <c:v>1634</c:v>
                </c:pt>
                <c:pt idx="800">
                  <c:v>1661</c:v>
                </c:pt>
                <c:pt idx="801">
                  <c:v>1672</c:v>
                </c:pt>
                <c:pt idx="802">
                  <c:v>1835</c:v>
                </c:pt>
                <c:pt idx="803">
                  <c:v>1835</c:v>
                </c:pt>
                <c:pt idx="804">
                  <c:v>1872</c:v>
                </c:pt>
                <c:pt idx="805">
                  <c:v>1880</c:v>
                </c:pt>
                <c:pt idx="806">
                  <c:v>1888</c:v>
                </c:pt>
                <c:pt idx="807">
                  <c:v>1888</c:v>
                </c:pt>
                <c:pt idx="808">
                  <c:v>1888</c:v>
                </c:pt>
                <c:pt idx="809">
                  <c:v>1903.5</c:v>
                </c:pt>
                <c:pt idx="810">
                  <c:v>1922</c:v>
                </c:pt>
                <c:pt idx="811">
                  <c:v>1938</c:v>
                </c:pt>
                <c:pt idx="812">
                  <c:v>2055</c:v>
                </c:pt>
                <c:pt idx="813">
                  <c:v>2055</c:v>
                </c:pt>
                <c:pt idx="814">
                  <c:v>2055</c:v>
                </c:pt>
                <c:pt idx="815">
                  <c:v>2055</c:v>
                </c:pt>
                <c:pt idx="816">
                  <c:v>2055</c:v>
                </c:pt>
                <c:pt idx="817">
                  <c:v>2156</c:v>
                </c:pt>
                <c:pt idx="818">
                  <c:v>2156</c:v>
                </c:pt>
                <c:pt idx="819">
                  <c:v>2156</c:v>
                </c:pt>
                <c:pt idx="820">
                  <c:v>2198</c:v>
                </c:pt>
                <c:pt idx="821">
                  <c:v>2198</c:v>
                </c:pt>
                <c:pt idx="822">
                  <c:v>2198</c:v>
                </c:pt>
                <c:pt idx="823">
                  <c:v>2201</c:v>
                </c:pt>
                <c:pt idx="824">
                  <c:v>2335.5</c:v>
                </c:pt>
                <c:pt idx="825">
                  <c:v>2354.5</c:v>
                </c:pt>
                <c:pt idx="826">
                  <c:v>2358</c:v>
                </c:pt>
                <c:pt idx="827">
                  <c:v>2359</c:v>
                </c:pt>
                <c:pt idx="828">
                  <c:v>2411</c:v>
                </c:pt>
                <c:pt idx="829">
                  <c:v>2411</c:v>
                </c:pt>
                <c:pt idx="830">
                  <c:v>2411</c:v>
                </c:pt>
                <c:pt idx="831">
                  <c:v>2411</c:v>
                </c:pt>
                <c:pt idx="832">
                  <c:v>2456</c:v>
                </c:pt>
                <c:pt idx="833">
                  <c:v>2461</c:v>
                </c:pt>
                <c:pt idx="834">
                  <c:v>2461</c:v>
                </c:pt>
                <c:pt idx="835">
                  <c:v>2461</c:v>
                </c:pt>
                <c:pt idx="836">
                  <c:v>2461</c:v>
                </c:pt>
                <c:pt idx="837">
                  <c:v>2461</c:v>
                </c:pt>
                <c:pt idx="838">
                  <c:v>2680</c:v>
                </c:pt>
                <c:pt idx="839">
                  <c:v>2682</c:v>
                </c:pt>
                <c:pt idx="840">
                  <c:v>2682</c:v>
                </c:pt>
                <c:pt idx="841">
                  <c:v>2682</c:v>
                </c:pt>
                <c:pt idx="842">
                  <c:v>2696</c:v>
                </c:pt>
                <c:pt idx="843">
                  <c:v>2766</c:v>
                </c:pt>
                <c:pt idx="844">
                  <c:v>2766</c:v>
                </c:pt>
                <c:pt idx="845">
                  <c:v>2766</c:v>
                </c:pt>
                <c:pt idx="846">
                  <c:v>2900</c:v>
                </c:pt>
                <c:pt idx="847">
                  <c:v>2900</c:v>
                </c:pt>
                <c:pt idx="848">
                  <c:v>2900</c:v>
                </c:pt>
                <c:pt idx="849">
                  <c:v>2931</c:v>
                </c:pt>
                <c:pt idx="850">
                  <c:v>3096</c:v>
                </c:pt>
                <c:pt idx="851">
                  <c:v>3096</c:v>
                </c:pt>
                <c:pt idx="852">
                  <c:v>3174</c:v>
                </c:pt>
                <c:pt idx="853">
                  <c:v>3174</c:v>
                </c:pt>
                <c:pt idx="854">
                  <c:v>3226</c:v>
                </c:pt>
                <c:pt idx="855">
                  <c:v>3226</c:v>
                </c:pt>
                <c:pt idx="856">
                  <c:v>3253</c:v>
                </c:pt>
                <c:pt idx="857">
                  <c:v>3500</c:v>
                </c:pt>
                <c:pt idx="858">
                  <c:v>3508</c:v>
                </c:pt>
                <c:pt idx="859">
                  <c:v>3508</c:v>
                </c:pt>
                <c:pt idx="860">
                  <c:v>3508</c:v>
                </c:pt>
                <c:pt idx="861">
                  <c:v>3713</c:v>
                </c:pt>
                <c:pt idx="862">
                  <c:v>3897</c:v>
                </c:pt>
                <c:pt idx="863">
                  <c:v>4023</c:v>
                </c:pt>
                <c:pt idx="864">
                  <c:v>4062</c:v>
                </c:pt>
                <c:pt idx="865">
                  <c:v>4090</c:v>
                </c:pt>
                <c:pt idx="866">
                  <c:v>4294</c:v>
                </c:pt>
                <c:pt idx="867">
                  <c:v>4325</c:v>
                </c:pt>
                <c:pt idx="868">
                  <c:v>4540</c:v>
                </c:pt>
                <c:pt idx="869">
                  <c:v>4590</c:v>
                </c:pt>
                <c:pt idx="870">
                  <c:v>4594</c:v>
                </c:pt>
                <c:pt idx="871">
                  <c:v>4644</c:v>
                </c:pt>
                <c:pt idx="872">
                  <c:v>4814</c:v>
                </c:pt>
                <c:pt idx="873">
                  <c:v>4879</c:v>
                </c:pt>
                <c:pt idx="874">
                  <c:v>4907</c:v>
                </c:pt>
                <c:pt idx="875">
                  <c:v>4907</c:v>
                </c:pt>
                <c:pt idx="876">
                  <c:v>4946</c:v>
                </c:pt>
                <c:pt idx="877">
                  <c:v>4966.5</c:v>
                </c:pt>
                <c:pt idx="878">
                  <c:v>5120</c:v>
                </c:pt>
                <c:pt idx="879">
                  <c:v>5256</c:v>
                </c:pt>
              </c:numCache>
            </c:numRef>
          </c:xVal>
          <c:yVal>
            <c:numRef>
              <c:f>'Active 2'!$M$21:$M$975</c:f>
              <c:numCache>
                <c:formatCode>General</c:formatCode>
                <c:ptCount val="95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F8A-4862-A751-8C22D3D52DFF}"/>
            </c:ext>
          </c:extLst>
        </c:ser>
        <c:ser>
          <c:idx val="6"/>
          <c:order val="6"/>
          <c:tx>
            <c:strRef>
              <c:f>'Active 2'!$N$20</c:f>
              <c:strCache>
                <c:ptCount val="1"/>
                <c:pt idx="0">
                  <c:v>s7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2'!$D$21:$D$143</c:f>
                <c:numCache>
                  <c:formatCode>General</c:formatCode>
                  <c:ptCount val="12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</c:numCache>
              </c:numRef>
            </c:plus>
            <c:minus>
              <c:numRef>
                <c:f>'Active 2'!$D$21:$D$143</c:f>
                <c:numCache>
                  <c:formatCode>General</c:formatCode>
                  <c:ptCount val="12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2'!$F$21:$F$975</c:f>
              <c:numCache>
                <c:formatCode>General</c:formatCode>
                <c:ptCount val="955"/>
                <c:pt idx="0">
                  <c:v>-30899</c:v>
                </c:pt>
                <c:pt idx="1">
                  <c:v>-29888</c:v>
                </c:pt>
                <c:pt idx="2">
                  <c:v>-28759</c:v>
                </c:pt>
                <c:pt idx="3">
                  <c:v>-28507</c:v>
                </c:pt>
                <c:pt idx="4">
                  <c:v>-28199</c:v>
                </c:pt>
                <c:pt idx="5">
                  <c:v>-28193</c:v>
                </c:pt>
                <c:pt idx="6">
                  <c:v>-28034</c:v>
                </c:pt>
                <c:pt idx="7">
                  <c:v>-28022</c:v>
                </c:pt>
                <c:pt idx="8">
                  <c:v>-28006</c:v>
                </c:pt>
                <c:pt idx="9">
                  <c:v>-27941</c:v>
                </c:pt>
                <c:pt idx="10">
                  <c:v>-27933</c:v>
                </c:pt>
                <c:pt idx="11">
                  <c:v>-27928</c:v>
                </c:pt>
                <c:pt idx="12">
                  <c:v>-27826</c:v>
                </c:pt>
                <c:pt idx="13">
                  <c:v>-27759</c:v>
                </c:pt>
                <c:pt idx="14">
                  <c:v>-27759</c:v>
                </c:pt>
                <c:pt idx="15">
                  <c:v>-27731</c:v>
                </c:pt>
                <c:pt idx="16">
                  <c:v>-27690</c:v>
                </c:pt>
                <c:pt idx="17">
                  <c:v>-27659</c:v>
                </c:pt>
                <c:pt idx="18">
                  <c:v>-27527</c:v>
                </c:pt>
                <c:pt idx="19">
                  <c:v>-27454</c:v>
                </c:pt>
                <c:pt idx="20">
                  <c:v>-27444</c:v>
                </c:pt>
                <c:pt idx="21">
                  <c:v>-27438</c:v>
                </c:pt>
                <c:pt idx="22">
                  <c:v>-27433</c:v>
                </c:pt>
                <c:pt idx="23">
                  <c:v>-27432</c:v>
                </c:pt>
                <c:pt idx="24">
                  <c:v>-27432</c:v>
                </c:pt>
                <c:pt idx="25">
                  <c:v>-27432</c:v>
                </c:pt>
                <c:pt idx="26">
                  <c:v>-27427</c:v>
                </c:pt>
                <c:pt idx="27">
                  <c:v>-27427</c:v>
                </c:pt>
                <c:pt idx="28">
                  <c:v>-27427</c:v>
                </c:pt>
                <c:pt idx="29">
                  <c:v>-27421</c:v>
                </c:pt>
                <c:pt idx="30">
                  <c:v>-27409</c:v>
                </c:pt>
                <c:pt idx="31">
                  <c:v>-27402</c:v>
                </c:pt>
                <c:pt idx="32">
                  <c:v>-27382</c:v>
                </c:pt>
                <c:pt idx="33">
                  <c:v>-27351</c:v>
                </c:pt>
                <c:pt idx="34">
                  <c:v>-27345</c:v>
                </c:pt>
                <c:pt idx="35">
                  <c:v>-27337</c:v>
                </c:pt>
                <c:pt idx="36">
                  <c:v>-27323</c:v>
                </c:pt>
                <c:pt idx="37">
                  <c:v>-27320</c:v>
                </c:pt>
                <c:pt idx="38">
                  <c:v>-27295</c:v>
                </c:pt>
                <c:pt idx="39">
                  <c:v>-27293</c:v>
                </c:pt>
                <c:pt idx="40">
                  <c:v>-27292</c:v>
                </c:pt>
                <c:pt idx="41">
                  <c:v>-27289</c:v>
                </c:pt>
                <c:pt idx="42">
                  <c:v>-27269</c:v>
                </c:pt>
                <c:pt idx="43">
                  <c:v>-27055</c:v>
                </c:pt>
                <c:pt idx="44">
                  <c:v>-27044</c:v>
                </c:pt>
                <c:pt idx="45">
                  <c:v>-27030</c:v>
                </c:pt>
                <c:pt idx="46">
                  <c:v>-27019</c:v>
                </c:pt>
                <c:pt idx="47">
                  <c:v>-27008</c:v>
                </c:pt>
                <c:pt idx="48">
                  <c:v>-26985</c:v>
                </c:pt>
                <c:pt idx="49">
                  <c:v>-26974</c:v>
                </c:pt>
                <c:pt idx="50">
                  <c:v>-26968</c:v>
                </c:pt>
                <c:pt idx="51">
                  <c:v>-26948</c:v>
                </c:pt>
                <c:pt idx="52">
                  <c:v>-26923</c:v>
                </c:pt>
                <c:pt idx="53">
                  <c:v>-26906</c:v>
                </c:pt>
                <c:pt idx="54">
                  <c:v>-26879</c:v>
                </c:pt>
                <c:pt idx="55">
                  <c:v>-26822</c:v>
                </c:pt>
                <c:pt idx="56">
                  <c:v>-26792</c:v>
                </c:pt>
                <c:pt idx="57">
                  <c:v>-26736</c:v>
                </c:pt>
                <c:pt idx="58">
                  <c:v>-26672</c:v>
                </c:pt>
                <c:pt idx="59">
                  <c:v>-26666</c:v>
                </c:pt>
                <c:pt idx="60">
                  <c:v>-26663</c:v>
                </c:pt>
                <c:pt idx="61">
                  <c:v>-26624</c:v>
                </c:pt>
                <c:pt idx="62">
                  <c:v>-26621</c:v>
                </c:pt>
                <c:pt idx="63">
                  <c:v>-26613</c:v>
                </c:pt>
                <c:pt idx="64">
                  <c:v>-26604</c:v>
                </c:pt>
                <c:pt idx="65">
                  <c:v>-26599</c:v>
                </c:pt>
                <c:pt idx="66">
                  <c:v>-26568</c:v>
                </c:pt>
                <c:pt idx="67">
                  <c:v>-26565</c:v>
                </c:pt>
                <c:pt idx="68">
                  <c:v>-26515</c:v>
                </c:pt>
                <c:pt idx="69">
                  <c:v>-26515</c:v>
                </c:pt>
                <c:pt idx="70">
                  <c:v>-26504</c:v>
                </c:pt>
                <c:pt idx="71">
                  <c:v>-26487</c:v>
                </c:pt>
                <c:pt idx="72">
                  <c:v>-26484</c:v>
                </c:pt>
                <c:pt idx="73">
                  <c:v>-26473</c:v>
                </c:pt>
                <c:pt idx="74">
                  <c:v>-26473</c:v>
                </c:pt>
                <c:pt idx="75">
                  <c:v>-26451</c:v>
                </c:pt>
                <c:pt idx="76">
                  <c:v>-26431</c:v>
                </c:pt>
                <c:pt idx="77">
                  <c:v>-26409</c:v>
                </c:pt>
                <c:pt idx="78">
                  <c:v>-26367</c:v>
                </c:pt>
                <c:pt idx="79">
                  <c:v>-26361</c:v>
                </c:pt>
                <c:pt idx="80">
                  <c:v>-26322</c:v>
                </c:pt>
                <c:pt idx="81">
                  <c:v>-26305</c:v>
                </c:pt>
                <c:pt idx="82">
                  <c:v>-26294</c:v>
                </c:pt>
                <c:pt idx="83">
                  <c:v>-26274</c:v>
                </c:pt>
                <c:pt idx="84">
                  <c:v>-26271</c:v>
                </c:pt>
                <c:pt idx="85">
                  <c:v>-26257</c:v>
                </c:pt>
                <c:pt idx="86">
                  <c:v>-26252</c:v>
                </c:pt>
                <c:pt idx="87">
                  <c:v>-26249</c:v>
                </c:pt>
                <c:pt idx="88">
                  <c:v>-26235</c:v>
                </c:pt>
                <c:pt idx="89">
                  <c:v>-26230</c:v>
                </c:pt>
                <c:pt idx="90">
                  <c:v>-26227</c:v>
                </c:pt>
                <c:pt idx="91">
                  <c:v>-26221</c:v>
                </c:pt>
                <c:pt idx="92">
                  <c:v>-26216</c:v>
                </c:pt>
                <c:pt idx="93">
                  <c:v>-26215</c:v>
                </c:pt>
                <c:pt idx="94">
                  <c:v>-26210</c:v>
                </c:pt>
                <c:pt idx="95">
                  <c:v>-26205</c:v>
                </c:pt>
                <c:pt idx="96">
                  <c:v>-26118</c:v>
                </c:pt>
                <c:pt idx="97">
                  <c:v>-26078</c:v>
                </c:pt>
                <c:pt idx="98">
                  <c:v>-26076</c:v>
                </c:pt>
                <c:pt idx="99">
                  <c:v>-26067</c:v>
                </c:pt>
                <c:pt idx="100">
                  <c:v>-26062</c:v>
                </c:pt>
                <c:pt idx="101">
                  <c:v>-26056</c:v>
                </c:pt>
                <c:pt idx="102">
                  <c:v>-26048</c:v>
                </c:pt>
                <c:pt idx="103">
                  <c:v>-26042</c:v>
                </c:pt>
                <c:pt idx="104">
                  <c:v>-26031</c:v>
                </c:pt>
                <c:pt idx="105">
                  <c:v>-25989</c:v>
                </c:pt>
                <c:pt idx="106">
                  <c:v>-25969</c:v>
                </c:pt>
                <c:pt idx="107">
                  <c:v>-25963</c:v>
                </c:pt>
                <c:pt idx="108">
                  <c:v>-25958</c:v>
                </c:pt>
                <c:pt idx="109">
                  <c:v>-25950</c:v>
                </c:pt>
                <c:pt idx="110">
                  <c:v>-25950</c:v>
                </c:pt>
                <c:pt idx="111">
                  <c:v>-25941</c:v>
                </c:pt>
                <c:pt idx="112">
                  <c:v>-25928</c:v>
                </c:pt>
                <c:pt idx="113">
                  <c:v>-25927</c:v>
                </c:pt>
                <c:pt idx="114">
                  <c:v>-25910</c:v>
                </c:pt>
                <c:pt idx="115">
                  <c:v>-25904</c:v>
                </c:pt>
                <c:pt idx="116">
                  <c:v>-25896</c:v>
                </c:pt>
                <c:pt idx="117">
                  <c:v>-25860</c:v>
                </c:pt>
                <c:pt idx="118">
                  <c:v>-25823</c:v>
                </c:pt>
                <c:pt idx="119">
                  <c:v>-25820</c:v>
                </c:pt>
                <c:pt idx="120">
                  <c:v>-25818</c:v>
                </c:pt>
                <c:pt idx="121">
                  <c:v>-25815</c:v>
                </c:pt>
                <c:pt idx="122">
                  <c:v>-25801</c:v>
                </c:pt>
                <c:pt idx="123">
                  <c:v>-25734</c:v>
                </c:pt>
                <c:pt idx="124">
                  <c:v>-25715</c:v>
                </c:pt>
                <c:pt idx="125">
                  <c:v>-25384</c:v>
                </c:pt>
                <c:pt idx="126">
                  <c:v>-25334</c:v>
                </c:pt>
                <c:pt idx="127">
                  <c:v>-25334</c:v>
                </c:pt>
                <c:pt idx="128">
                  <c:v>-25281</c:v>
                </c:pt>
                <c:pt idx="129">
                  <c:v>-25256</c:v>
                </c:pt>
                <c:pt idx="130">
                  <c:v>-25245</c:v>
                </c:pt>
                <c:pt idx="131">
                  <c:v>-25127</c:v>
                </c:pt>
                <c:pt idx="132">
                  <c:v>-25122</c:v>
                </c:pt>
                <c:pt idx="133">
                  <c:v>-24923</c:v>
                </c:pt>
                <c:pt idx="134">
                  <c:v>-24624</c:v>
                </c:pt>
                <c:pt idx="135">
                  <c:v>-24621</c:v>
                </c:pt>
                <c:pt idx="136">
                  <c:v>-24441</c:v>
                </c:pt>
                <c:pt idx="137">
                  <c:v>-24209</c:v>
                </c:pt>
                <c:pt idx="138">
                  <c:v>-24151</c:v>
                </c:pt>
                <c:pt idx="139">
                  <c:v>-23533</c:v>
                </c:pt>
                <c:pt idx="140">
                  <c:v>-23530</c:v>
                </c:pt>
                <c:pt idx="141">
                  <c:v>-23469</c:v>
                </c:pt>
                <c:pt idx="142">
                  <c:v>-23007</c:v>
                </c:pt>
                <c:pt idx="143">
                  <c:v>-23004</c:v>
                </c:pt>
                <c:pt idx="144">
                  <c:v>-22990</c:v>
                </c:pt>
                <c:pt idx="145">
                  <c:v>-22982</c:v>
                </c:pt>
                <c:pt idx="146">
                  <c:v>-22979</c:v>
                </c:pt>
                <c:pt idx="147">
                  <c:v>-22478</c:v>
                </c:pt>
                <c:pt idx="148">
                  <c:v>-22467</c:v>
                </c:pt>
                <c:pt idx="149">
                  <c:v>-22050</c:v>
                </c:pt>
                <c:pt idx="150">
                  <c:v>-21860</c:v>
                </c:pt>
                <c:pt idx="151">
                  <c:v>-21373</c:v>
                </c:pt>
                <c:pt idx="152">
                  <c:v>-21219</c:v>
                </c:pt>
                <c:pt idx="153">
                  <c:v>-21071</c:v>
                </c:pt>
                <c:pt idx="154">
                  <c:v>-20514</c:v>
                </c:pt>
                <c:pt idx="155">
                  <c:v>-20027</c:v>
                </c:pt>
                <c:pt idx="156">
                  <c:v>-20016</c:v>
                </c:pt>
                <c:pt idx="157">
                  <c:v>-19512</c:v>
                </c:pt>
                <c:pt idx="158">
                  <c:v>-19482</c:v>
                </c:pt>
                <c:pt idx="159">
                  <c:v>-19468</c:v>
                </c:pt>
                <c:pt idx="160">
                  <c:v>-19369</c:v>
                </c:pt>
                <c:pt idx="161">
                  <c:v>-18967</c:v>
                </c:pt>
                <c:pt idx="162">
                  <c:v>-18396</c:v>
                </c:pt>
                <c:pt idx="163">
                  <c:v>-17940</c:v>
                </c:pt>
                <c:pt idx="164">
                  <c:v>-17937</c:v>
                </c:pt>
                <c:pt idx="165">
                  <c:v>-17918</c:v>
                </c:pt>
                <c:pt idx="166">
                  <c:v>-17912</c:v>
                </c:pt>
                <c:pt idx="167">
                  <c:v>-17901</c:v>
                </c:pt>
                <c:pt idx="168">
                  <c:v>-17898</c:v>
                </c:pt>
                <c:pt idx="169">
                  <c:v>-17893</c:v>
                </c:pt>
                <c:pt idx="170">
                  <c:v>-17879</c:v>
                </c:pt>
                <c:pt idx="171">
                  <c:v>-17878</c:v>
                </c:pt>
                <c:pt idx="172">
                  <c:v>-17375</c:v>
                </c:pt>
                <c:pt idx="173">
                  <c:v>-17369</c:v>
                </c:pt>
                <c:pt idx="174">
                  <c:v>-17140</c:v>
                </c:pt>
                <c:pt idx="175">
                  <c:v>-17134</c:v>
                </c:pt>
                <c:pt idx="176">
                  <c:v>-17115</c:v>
                </c:pt>
                <c:pt idx="177">
                  <c:v>-17112</c:v>
                </c:pt>
                <c:pt idx="178">
                  <c:v>-15282</c:v>
                </c:pt>
                <c:pt idx="179">
                  <c:v>-15223</c:v>
                </c:pt>
                <c:pt idx="180">
                  <c:v>-15181</c:v>
                </c:pt>
                <c:pt idx="181">
                  <c:v>-15134</c:v>
                </c:pt>
                <c:pt idx="182">
                  <c:v>-15047</c:v>
                </c:pt>
                <c:pt idx="183">
                  <c:v>-15030</c:v>
                </c:pt>
                <c:pt idx="184">
                  <c:v>-15027</c:v>
                </c:pt>
                <c:pt idx="185">
                  <c:v>-15002</c:v>
                </c:pt>
                <c:pt idx="186">
                  <c:v>-14960</c:v>
                </c:pt>
                <c:pt idx="187">
                  <c:v>-14924</c:v>
                </c:pt>
                <c:pt idx="188">
                  <c:v>-14915</c:v>
                </c:pt>
                <c:pt idx="189">
                  <c:v>-14767</c:v>
                </c:pt>
                <c:pt idx="190">
                  <c:v>-14588</c:v>
                </c:pt>
                <c:pt idx="191">
                  <c:v>-14462</c:v>
                </c:pt>
                <c:pt idx="192">
                  <c:v>-14395</c:v>
                </c:pt>
                <c:pt idx="193">
                  <c:v>-14367</c:v>
                </c:pt>
                <c:pt idx="194">
                  <c:v>-14174</c:v>
                </c:pt>
                <c:pt idx="195">
                  <c:v>-13953</c:v>
                </c:pt>
                <c:pt idx="196">
                  <c:v>-13827</c:v>
                </c:pt>
                <c:pt idx="197">
                  <c:v>-13689</c:v>
                </c:pt>
                <c:pt idx="198">
                  <c:v>-13326</c:v>
                </c:pt>
                <c:pt idx="199">
                  <c:v>-13312</c:v>
                </c:pt>
                <c:pt idx="200">
                  <c:v>-13304</c:v>
                </c:pt>
                <c:pt idx="201">
                  <c:v>-13287</c:v>
                </c:pt>
                <c:pt idx="202">
                  <c:v>-13214</c:v>
                </c:pt>
                <c:pt idx="203">
                  <c:v>-13052</c:v>
                </c:pt>
                <c:pt idx="204">
                  <c:v>-13030</c:v>
                </c:pt>
                <c:pt idx="205">
                  <c:v>-13016</c:v>
                </c:pt>
                <c:pt idx="206">
                  <c:v>-12932</c:v>
                </c:pt>
                <c:pt idx="207">
                  <c:v>-12892</c:v>
                </c:pt>
                <c:pt idx="208">
                  <c:v>-12806</c:v>
                </c:pt>
                <c:pt idx="209">
                  <c:v>-12806</c:v>
                </c:pt>
                <c:pt idx="210">
                  <c:v>-12803</c:v>
                </c:pt>
                <c:pt idx="211">
                  <c:v>-12803</c:v>
                </c:pt>
                <c:pt idx="212">
                  <c:v>-12789</c:v>
                </c:pt>
                <c:pt idx="213">
                  <c:v>-12789</c:v>
                </c:pt>
                <c:pt idx="214">
                  <c:v>-12786</c:v>
                </c:pt>
                <c:pt idx="215">
                  <c:v>-12786</c:v>
                </c:pt>
                <c:pt idx="216">
                  <c:v>-12783</c:v>
                </c:pt>
                <c:pt idx="217">
                  <c:v>-12781</c:v>
                </c:pt>
                <c:pt idx="218">
                  <c:v>-12781</c:v>
                </c:pt>
                <c:pt idx="219">
                  <c:v>-12770</c:v>
                </c:pt>
                <c:pt idx="220">
                  <c:v>-12770</c:v>
                </c:pt>
                <c:pt idx="221">
                  <c:v>-12758</c:v>
                </c:pt>
                <c:pt idx="222">
                  <c:v>-12353</c:v>
                </c:pt>
                <c:pt idx="223">
                  <c:v>-11955</c:v>
                </c:pt>
                <c:pt idx="224">
                  <c:v>-11955</c:v>
                </c:pt>
                <c:pt idx="225">
                  <c:v>-11955</c:v>
                </c:pt>
                <c:pt idx="226">
                  <c:v>-11905</c:v>
                </c:pt>
                <c:pt idx="227">
                  <c:v>-11905</c:v>
                </c:pt>
                <c:pt idx="228">
                  <c:v>-11897</c:v>
                </c:pt>
                <c:pt idx="229">
                  <c:v>-11869</c:v>
                </c:pt>
                <c:pt idx="230">
                  <c:v>-11869</c:v>
                </c:pt>
                <c:pt idx="231">
                  <c:v>-11827</c:v>
                </c:pt>
                <c:pt idx="232">
                  <c:v>-11827</c:v>
                </c:pt>
                <c:pt idx="233">
                  <c:v>-11827</c:v>
                </c:pt>
                <c:pt idx="234">
                  <c:v>-11723</c:v>
                </c:pt>
                <c:pt idx="235">
                  <c:v>-11723</c:v>
                </c:pt>
                <c:pt idx="236">
                  <c:v>-11701</c:v>
                </c:pt>
                <c:pt idx="237">
                  <c:v>-11701</c:v>
                </c:pt>
                <c:pt idx="238">
                  <c:v>-11466</c:v>
                </c:pt>
                <c:pt idx="239">
                  <c:v>-11463</c:v>
                </c:pt>
                <c:pt idx="240">
                  <c:v>-11463</c:v>
                </c:pt>
                <c:pt idx="241">
                  <c:v>-11463</c:v>
                </c:pt>
                <c:pt idx="242">
                  <c:v>-11256</c:v>
                </c:pt>
                <c:pt idx="243">
                  <c:v>-11186</c:v>
                </c:pt>
                <c:pt idx="244">
                  <c:v>-11155</c:v>
                </c:pt>
                <c:pt idx="245">
                  <c:v>-11063</c:v>
                </c:pt>
                <c:pt idx="246">
                  <c:v>-10906</c:v>
                </c:pt>
                <c:pt idx="247">
                  <c:v>-10718</c:v>
                </c:pt>
                <c:pt idx="248">
                  <c:v>-10693</c:v>
                </c:pt>
                <c:pt idx="249">
                  <c:v>-10677</c:v>
                </c:pt>
                <c:pt idx="250">
                  <c:v>-10676</c:v>
                </c:pt>
                <c:pt idx="251">
                  <c:v>-10674</c:v>
                </c:pt>
                <c:pt idx="252">
                  <c:v>-10665</c:v>
                </c:pt>
                <c:pt idx="253">
                  <c:v>-10662</c:v>
                </c:pt>
                <c:pt idx="254">
                  <c:v>-10661.5</c:v>
                </c:pt>
                <c:pt idx="255">
                  <c:v>-10657</c:v>
                </c:pt>
                <c:pt idx="256">
                  <c:v>-10651</c:v>
                </c:pt>
                <c:pt idx="257">
                  <c:v>-10649</c:v>
                </c:pt>
                <c:pt idx="258">
                  <c:v>-10640</c:v>
                </c:pt>
                <c:pt idx="259">
                  <c:v>-10590</c:v>
                </c:pt>
                <c:pt idx="260">
                  <c:v>-10567</c:v>
                </c:pt>
                <c:pt idx="261">
                  <c:v>-10528</c:v>
                </c:pt>
                <c:pt idx="262">
                  <c:v>-10526</c:v>
                </c:pt>
                <c:pt idx="263">
                  <c:v>-10489</c:v>
                </c:pt>
                <c:pt idx="264">
                  <c:v>-10483</c:v>
                </c:pt>
                <c:pt idx="265">
                  <c:v>-10483</c:v>
                </c:pt>
                <c:pt idx="266">
                  <c:v>-10461</c:v>
                </c:pt>
                <c:pt idx="267">
                  <c:v>-10458</c:v>
                </c:pt>
                <c:pt idx="268">
                  <c:v>-10442</c:v>
                </c:pt>
                <c:pt idx="269">
                  <c:v>-10442</c:v>
                </c:pt>
                <c:pt idx="270">
                  <c:v>-10442</c:v>
                </c:pt>
                <c:pt idx="271">
                  <c:v>-10430</c:v>
                </c:pt>
                <c:pt idx="272">
                  <c:v>-10416</c:v>
                </c:pt>
                <c:pt idx="273">
                  <c:v>-10414</c:v>
                </c:pt>
                <c:pt idx="274">
                  <c:v>-10413</c:v>
                </c:pt>
                <c:pt idx="275">
                  <c:v>-10410</c:v>
                </c:pt>
                <c:pt idx="276">
                  <c:v>-10399</c:v>
                </c:pt>
                <c:pt idx="277">
                  <c:v>-10394</c:v>
                </c:pt>
                <c:pt idx="278">
                  <c:v>-10376</c:v>
                </c:pt>
                <c:pt idx="279">
                  <c:v>-10333</c:v>
                </c:pt>
                <c:pt idx="280">
                  <c:v>-10333</c:v>
                </c:pt>
                <c:pt idx="281">
                  <c:v>-10333</c:v>
                </c:pt>
                <c:pt idx="282">
                  <c:v>-10240</c:v>
                </c:pt>
                <c:pt idx="283">
                  <c:v>-10240</c:v>
                </c:pt>
                <c:pt idx="284">
                  <c:v>-10237</c:v>
                </c:pt>
                <c:pt idx="285">
                  <c:v>-10235</c:v>
                </c:pt>
                <c:pt idx="286">
                  <c:v>-10210</c:v>
                </c:pt>
                <c:pt idx="287">
                  <c:v>-10184</c:v>
                </c:pt>
                <c:pt idx="288">
                  <c:v>-10181</c:v>
                </c:pt>
                <c:pt idx="289">
                  <c:v>-10176</c:v>
                </c:pt>
                <c:pt idx="290">
                  <c:v>-10137</c:v>
                </c:pt>
                <c:pt idx="291">
                  <c:v>-10135</c:v>
                </c:pt>
                <c:pt idx="292">
                  <c:v>-10134</c:v>
                </c:pt>
                <c:pt idx="293">
                  <c:v>-10125</c:v>
                </c:pt>
                <c:pt idx="294">
                  <c:v>-10109</c:v>
                </c:pt>
                <c:pt idx="295">
                  <c:v>-10106</c:v>
                </c:pt>
                <c:pt idx="296">
                  <c:v>-10106</c:v>
                </c:pt>
                <c:pt idx="297">
                  <c:v>-10106</c:v>
                </c:pt>
                <c:pt idx="298">
                  <c:v>-10106</c:v>
                </c:pt>
                <c:pt idx="299">
                  <c:v>-10069</c:v>
                </c:pt>
                <c:pt idx="300">
                  <c:v>-10041</c:v>
                </c:pt>
                <c:pt idx="301">
                  <c:v>-9963</c:v>
                </c:pt>
                <c:pt idx="302">
                  <c:v>-9960</c:v>
                </c:pt>
                <c:pt idx="303">
                  <c:v>-9954</c:v>
                </c:pt>
                <c:pt idx="304">
                  <c:v>-9932</c:v>
                </c:pt>
                <c:pt idx="305">
                  <c:v>-9932</c:v>
                </c:pt>
                <c:pt idx="306">
                  <c:v>-9932</c:v>
                </c:pt>
                <c:pt idx="307">
                  <c:v>-9932</c:v>
                </c:pt>
                <c:pt idx="308">
                  <c:v>-9929</c:v>
                </c:pt>
                <c:pt idx="309">
                  <c:v>-9921</c:v>
                </c:pt>
                <c:pt idx="310">
                  <c:v>-9921</c:v>
                </c:pt>
                <c:pt idx="311">
                  <c:v>-9921</c:v>
                </c:pt>
                <c:pt idx="312">
                  <c:v>-9893</c:v>
                </c:pt>
                <c:pt idx="313">
                  <c:v>-9866</c:v>
                </c:pt>
                <c:pt idx="314">
                  <c:v>-9843</c:v>
                </c:pt>
                <c:pt idx="315">
                  <c:v>-9829</c:v>
                </c:pt>
                <c:pt idx="316">
                  <c:v>-9828.5</c:v>
                </c:pt>
                <c:pt idx="317">
                  <c:v>-9812</c:v>
                </c:pt>
                <c:pt idx="318">
                  <c:v>-9810</c:v>
                </c:pt>
                <c:pt idx="319">
                  <c:v>-9807</c:v>
                </c:pt>
                <c:pt idx="320">
                  <c:v>-9801</c:v>
                </c:pt>
                <c:pt idx="321">
                  <c:v>-9784</c:v>
                </c:pt>
                <c:pt idx="322">
                  <c:v>-9770</c:v>
                </c:pt>
                <c:pt idx="323">
                  <c:v>-9768</c:v>
                </c:pt>
                <c:pt idx="324">
                  <c:v>-9742</c:v>
                </c:pt>
                <c:pt idx="325">
                  <c:v>-9723</c:v>
                </c:pt>
                <c:pt idx="326">
                  <c:v>-9639</c:v>
                </c:pt>
                <c:pt idx="327">
                  <c:v>-9597</c:v>
                </c:pt>
                <c:pt idx="328">
                  <c:v>-9568</c:v>
                </c:pt>
                <c:pt idx="329">
                  <c:v>-9557</c:v>
                </c:pt>
                <c:pt idx="330">
                  <c:v>-9505</c:v>
                </c:pt>
                <c:pt idx="331">
                  <c:v>-9505</c:v>
                </c:pt>
                <c:pt idx="332">
                  <c:v>-9505</c:v>
                </c:pt>
                <c:pt idx="333">
                  <c:v>-9412</c:v>
                </c:pt>
                <c:pt idx="334">
                  <c:v>-9390</c:v>
                </c:pt>
                <c:pt idx="335">
                  <c:v>-9390</c:v>
                </c:pt>
                <c:pt idx="336">
                  <c:v>-9359</c:v>
                </c:pt>
                <c:pt idx="337">
                  <c:v>-9359</c:v>
                </c:pt>
                <c:pt idx="338">
                  <c:v>-9328</c:v>
                </c:pt>
                <c:pt idx="339">
                  <c:v>-9264</c:v>
                </c:pt>
                <c:pt idx="340">
                  <c:v>-9261</c:v>
                </c:pt>
                <c:pt idx="341">
                  <c:v>-9146</c:v>
                </c:pt>
                <c:pt idx="342">
                  <c:v>-9113</c:v>
                </c:pt>
                <c:pt idx="343">
                  <c:v>-9110</c:v>
                </c:pt>
                <c:pt idx="344">
                  <c:v>-9096</c:v>
                </c:pt>
                <c:pt idx="345">
                  <c:v>-9085</c:v>
                </c:pt>
                <c:pt idx="346">
                  <c:v>-9057</c:v>
                </c:pt>
                <c:pt idx="347">
                  <c:v>-9040</c:v>
                </c:pt>
                <c:pt idx="348">
                  <c:v>-9040</c:v>
                </c:pt>
                <c:pt idx="349">
                  <c:v>-9040</c:v>
                </c:pt>
                <c:pt idx="350">
                  <c:v>-9040</c:v>
                </c:pt>
                <c:pt idx="351">
                  <c:v>-9040</c:v>
                </c:pt>
                <c:pt idx="352">
                  <c:v>-8990</c:v>
                </c:pt>
                <c:pt idx="353">
                  <c:v>-8965</c:v>
                </c:pt>
                <c:pt idx="354">
                  <c:v>-8954</c:v>
                </c:pt>
                <c:pt idx="355">
                  <c:v>-8897</c:v>
                </c:pt>
                <c:pt idx="356">
                  <c:v>-8886</c:v>
                </c:pt>
                <c:pt idx="357">
                  <c:v>-8790</c:v>
                </c:pt>
                <c:pt idx="358">
                  <c:v>-8660</c:v>
                </c:pt>
                <c:pt idx="359">
                  <c:v>-8654</c:v>
                </c:pt>
                <c:pt idx="360">
                  <c:v>-8646</c:v>
                </c:pt>
                <c:pt idx="361">
                  <c:v>-8635</c:v>
                </c:pt>
                <c:pt idx="362">
                  <c:v>-8629</c:v>
                </c:pt>
                <c:pt idx="363">
                  <c:v>-8531</c:v>
                </c:pt>
                <c:pt idx="364">
                  <c:v>-8521</c:v>
                </c:pt>
                <c:pt idx="365">
                  <c:v>-8517</c:v>
                </c:pt>
                <c:pt idx="366">
                  <c:v>-8492</c:v>
                </c:pt>
                <c:pt idx="367">
                  <c:v>-8425</c:v>
                </c:pt>
                <c:pt idx="368">
                  <c:v>-8366</c:v>
                </c:pt>
                <c:pt idx="369">
                  <c:v>-8332</c:v>
                </c:pt>
                <c:pt idx="370">
                  <c:v>-8313</c:v>
                </c:pt>
                <c:pt idx="371">
                  <c:v>-8310</c:v>
                </c:pt>
                <c:pt idx="372">
                  <c:v>-8304</c:v>
                </c:pt>
                <c:pt idx="373">
                  <c:v>-8252</c:v>
                </c:pt>
                <c:pt idx="374">
                  <c:v>-8198</c:v>
                </c:pt>
                <c:pt idx="375">
                  <c:v>-8150</c:v>
                </c:pt>
                <c:pt idx="376">
                  <c:v>-8136</c:v>
                </c:pt>
                <c:pt idx="377">
                  <c:v>-8109</c:v>
                </c:pt>
                <c:pt idx="378">
                  <c:v>-8108</c:v>
                </c:pt>
                <c:pt idx="379">
                  <c:v>-8094</c:v>
                </c:pt>
                <c:pt idx="380">
                  <c:v>-8092</c:v>
                </c:pt>
                <c:pt idx="381">
                  <c:v>-8081</c:v>
                </c:pt>
                <c:pt idx="382">
                  <c:v>-8081</c:v>
                </c:pt>
                <c:pt idx="383">
                  <c:v>-8069</c:v>
                </c:pt>
                <c:pt idx="384">
                  <c:v>-8049</c:v>
                </c:pt>
                <c:pt idx="385">
                  <c:v>-8049</c:v>
                </c:pt>
                <c:pt idx="386">
                  <c:v>-8033</c:v>
                </c:pt>
                <c:pt idx="387">
                  <c:v>-8024</c:v>
                </c:pt>
                <c:pt idx="388">
                  <c:v>-8022</c:v>
                </c:pt>
                <c:pt idx="389">
                  <c:v>-8019</c:v>
                </c:pt>
                <c:pt idx="390">
                  <c:v>-8004</c:v>
                </c:pt>
                <c:pt idx="391">
                  <c:v>-8004</c:v>
                </c:pt>
                <c:pt idx="392">
                  <c:v>-7996</c:v>
                </c:pt>
                <c:pt idx="393">
                  <c:v>-7996</c:v>
                </c:pt>
                <c:pt idx="394">
                  <c:v>-7983</c:v>
                </c:pt>
                <c:pt idx="395">
                  <c:v>-7982</c:v>
                </c:pt>
                <c:pt idx="396">
                  <c:v>-7974</c:v>
                </c:pt>
                <c:pt idx="397">
                  <c:v>-7907</c:v>
                </c:pt>
                <c:pt idx="398">
                  <c:v>-7875</c:v>
                </c:pt>
                <c:pt idx="399">
                  <c:v>-7874</c:v>
                </c:pt>
                <c:pt idx="400">
                  <c:v>-7848</c:v>
                </c:pt>
                <c:pt idx="401">
                  <c:v>-7804</c:v>
                </c:pt>
                <c:pt idx="402">
                  <c:v>-7801</c:v>
                </c:pt>
                <c:pt idx="403">
                  <c:v>-7783</c:v>
                </c:pt>
                <c:pt idx="404">
                  <c:v>-7783</c:v>
                </c:pt>
                <c:pt idx="405">
                  <c:v>-7783</c:v>
                </c:pt>
                <c:pt idx="406">
                  <c:v>-7767</c:v>
                </c:pt>
                <c:pt idx="407">
                  <c:v>-7761</c:v>
                </c:pt>
                <c:pt idx="408">
                  <c:v>-7759</c:v>
                </c:pt>
                <c:pt idx="409">
                  <c:v>-7759</c:v>
                </c:pt>
                <c:pt idx="410">
                  <c:v>-7759</c:v>
                </c:pt>
                <c:pt idx="411">
                  <c:v>-7753</c:v>
                </c:pt>
                <c:pt idx="412">
                  <c:v>-7731</c:v>
                </c:pt>
                <c:pt idx="413">
                  <c:v>-7730</c:v>
                </c:pt>
                <c:pt idx="414">
                  <c:v>-7730</c:v>
                </c:pt>
                <c:pt idx="415">
                  <c:v>-7717</c:v>
                </c:pt>
                <c:pt idx="416">
                  <c:v>-7716</c:v>
                </c:pt>
                <c:pt idx="417">
                  <c:v>-7714</c:v>
                </c:pt>
                <c:pt idx="418">
                  <c:v>-7714</c:v>
                </c:pt>
                <c:pt idx="419">
                  <c:v>-7713</c:v>
                </c:pt>
                <c:pt idx="420">
                  <c:v>-7703</c:v>
                </c:pt>
                <c:pt idx="421">
                  <c:v>-7677</c:v>
                </c:pt>
                <c:pt idx="422">
                  <c:v>-7672</c:v>
                </c:pt>
                <c:pt idx="423">
                  <c:v>-7652</c:v>
                </c:pt>
                <c:pt idx="424">
                  <c:v>-7568</c:v>
                </c:pt>
                <c:pt idx="425">
                  <c:v>-7527</c:v>
                </c:pt>
                <c:pt idx="426">
                  <c:v>-7524</c:v>
                </c:pt>
                <c:pt idx="427">
                  <c:v>-7453</c:v>
                </c:pt>
                <c:pt idx="428">
                  <c:v>-7445</c:v>
                </c:pt>
                <c:pt idx="429">
                  <c:v>-7389</c:v>
                </c:pt>
                <c:pt idx="430">
                  <c:v>-7330</c:v>
                </c:pt>
                <c:pt idx="431">
                  <c:v>-7324</c:v>
                </c:pt>
                <c:pt idx="432">
                  <c:v>-7316</c:v>
                </c:pt>
                <c:pt idx="433">
                  <c:v>-7233</c:v>
                </c:pt>
                <c:pt idx="434">
                  <c:v>-7199</c:v>
                </c:pt>
                <c:pt idx="435">
                  <c:v>-7188</c:v>
                </c:pt>
                <c:pt idx="436">
                  <c:v>-7188</c:v>
                </c:pt>
                <c:pt idx="437">
                  <c:v>-7176</c:v>
                </c:pt>
                <c:pt idx="438">
                  <c:v>-7138</c:v>
                </c:pt>
                <c:pt idx="439">
                  <c:v>-7107</c:v>
                </c:pt>
                <c:pt idx="440">
                  <c:v>-7014</c:v>
                </c:pt>
                <c:pt idx="441">
                  <c:v>-6998</c:v>
                </c:pt>
                <c:pt idx="442">
                  <c:v>-6973</c:v>
                </c:pt>
                <c:pt idx="443">
                  <c:v>-6973</c:v>
                </c:pt>
                <c:pt idx="444">
                  <c:v>-6956</c:v>
                </c:pt>
                <c:pt idx="445">
                  <c:v>-6955</c:v>
                </c:pt>
                <c:pt idx="446">
                  <c:v>-6953</c:v>
                </c:pt>
                <c:pt idx="447">
                  <c:v>-6927</c:v>
                </c:pt>
                <c:pt idx="448">
                  <c:v>-6916</c:v>
                </c:pt>
                <c:pt idx="449">
                  <c:v>-6914</c:v>
                </c:pt>
                <c:pt idx="450">
                  <c:v>-6913</c:v>
                </c:pt>
                <c:pt idx="451">
                  <c:v>-6886</c:v>
                </c:pt>
                <c:pt idx="452">
                  <c:v>-6824</c:v>
                </c:pt>
                <c:pt idx="453">
                  <c:v>-6824</c:v>
                </c:pt>
                <c:pt idx="454">
                  <c:v>-6824</c:v>
                </c:pt>
                <c:pt idx="455">
                  <c:v>-6804</c:v>
                </c:pt>
                <c:pt idx="456">
                  <c:v>-6752</c:v>
                </c:pt>
                <c:pt idx="457">
                  <c:v>-6735</c:v>
                </c:pt>
                <c:pt idx="458">
                  <c:v>-6724</c:v>
                </c:pt>
                <c:pt idx="459">
                  <c:v>-6712</c:v>
                </c:pt>
                <c:pt idx="460">
                  <c:v>-6696</c:v>
                </c:pt>
                <c:pt idx="461">
                  <c:v>-6695</c:v>
                </c:pt>
                <c:pt idx="462">
                  <c:v>-6665</c:v>
                </c:pt>
                <c:pt idx="463">
                  <c:v>-6651</c:v>
                </c:pt>
                <c:pt idx="464">
                  <c:v>-6637</c:v>
                </c:pt>
                <c:pt idx="465">
                  <c:v>-6609</c:v>
                </c:pt>
                <c:pt idx="466">
                  <c:v>-6609</c:v>
                </c:pt>
                <c:pt idx="467">
                  <c:v>-6609</c:v>
                </c:pt>
                <c:pt idx="468">
                  <c:v>-6609</c:v>
                </c:pt>
                <c:pt idx="469">
                  <c:v>-6581</c:v>
                </c:pt>
                <c:pt idx="470">
                  <c:v>-6533</c:v>
                </c:pt>
                <c:pt idx="471">
                  <c:v>-6502</c:v>
                </c:pt>
                <c:pt idx="472">
                  <c:v>-6486</c:v>
                </c:pt>
                <c:pt idx="473">
                  <c:v>-6438</c:v>
                </c:pt>
                <c:pt idx="474">
                  <c:v>-6438</c:v>
                </c:pt>
                <c:pt idx="475">
                  <c:v>-6438</c:v>
                </c:pt>
                <c:pt idx="476">
                  <c:v>-6419</c:v>
                </c:pt>
                <c:pt idx="477">
                  <c:v>-6413</c:v>
                </c:pt>
                <c:pt idx="478">
                  <c:v>-6405</c:v>
                </c:pt>
                <c:pt idx="479">
                  <c:v>-6404</c:v>
                </c:pt>
                <c:pt idx="480">
                  <c:v>-6363</c:v>
                </c:pt>
                <c:pt idx="481">
                  <c:v>-6332</c:v>
                </c:pt>
                <c:pt idx="482">
                  <c:v>-6318</c:v>
                </c:pt>
                <c:pt idx="483">
                  <c:v>-6310</c:v>
                </c:pt>
                <c:pt idx="484">
                  <c:v>-6295</c:v>
                </c:pt>
                <c:pt idx="485">
                  <c:v>-6214</c:v>
                </c:pt>
                <c:pt idx="486">
                  <c:v>-6209</c:v>
                </c:pt>
                <c:pt idx="487">
                  <c:v>-6206</c:v>
                </c:pt>
                <c:pt idx="488">
                  <c:v>-6206</c:v>
                </c:pt>
                <c:pt idx="489">
                  <c:v>-6206</c:v>
                </c:pt>
                <c:pt idx="490">
                  <c:v>-6197</c:v>
                </c:pt>
                <c:pt idx="491">
                  <c:v>-6194</c:v>
                </c:pt>
                <c:pt idx="492">
                  <c:v>-6191</c:v>
                </c:pt>
                <c:pt idx="493">
                  <c:v>-6170</c:v>
                </c:pt>
                <c:pt idx="494">
                  <c:v>-6169</c:v>
                </c:pt>
                <c:pt idx="495">
                  <c:v>-6166</c:v>
                </c:pt>
                <c:pt idx="496">
                  <c:v>-6161</c:v>
                </c:pt>
                <c:pt idx="497">
                  <c:v>-6153</c:v>
                </c:pt>
                <c:pt idx="498">
                  <c:v>-6142</c:v>
                </c:pt>
                <c:pt idx="499">
                  <c:v>-6142</c:v>
                </c:pt>
                <c:pt idx="500">
                  <c:v>-6128</c:v>
                </c:pt>
                <c:pt idx="501">
                  <c:v>-6125</c:v>
                </c:pt>
                <c:pt idx="502">
                  <c:v>-6114</c:v>
                </c:pt>
                <c:pt idx="503">
                  <c:v>-6096.5</c:v>
                </c:pt>
                <c:pt idx="504">
                  <c:v>-6047</c:v>
                </c:pt>
                <c:pt idx="505">
                  <c:v>-6038</c:v>
                </c:pt>
                <c:pt idx="506">
                  <c:v>-6007</c:v>
                </c:pt>
                <c:pt idx="507">
                  <c:v>-5977</c:v>
                </c:pt>
                <c:pt idx="508">
                  <c:v>-5971</c:v>
                </c:pt>
                <c:pt idx="509">
                  <c:v>-5957</c:v>
                </c:pt>
                <c:pt idx="510">
                  <c:v>-5952</c:v>
                </c:pt>
                <c:pt idx="511">
                  <c:v>-5951</c:v>
                </c:pt>
                <c:pt idx="512">
                  <c:v>-5938</c:v>
                </c:pt>
                <c:pt idx="513">
                  <c:v>-5932</c:v>
                </c:pt>
                <c:pt idx="514">
                  <c:v>-5910</c:v>
                </c:pt>
                <c:pt idx="515">
                  <c:v>-5879</c:v>
                </c:pt>
                <c:pt idx="516">
                  <c:v>-5851</c:v>
                </c:pt>
                <c:pt idx="517">
                  <c:v>-5851</c:v>
                </c:pt>
                <c:pt idx="518">
                  <c:v>-5826</c:v>
                </c:pt>
                <c:pt idx="519">
                  <c:v>-5795</c:v>
                </c:pt>
                <c:pt idx="520">
                  <c:v>-5725</c:v>
                </c:pt>
                <c:pt idx="521">
                  <c:v>-5705</c:v>
                </c:pt>
                <c:pt idx="522">
                  <c:v>-5678</c:v>
                </c:pt>
                <c:pt idx="523">
                  <c:v>-5675</c:v>
                </c:pt>
                <c:pt idx="524">
                  <c:v>-5675</c:v>
                </c:pt>
                <c:pt idx="525">
                  <c:v>-5671</c:v>
                </c:pt>
                <c:pt idx="526">
                  <c:v>-5663</c:v>
                </c:pt>
                <c:pt idx="527">
                  <c:v>-5571</c:v>
                </c:pt>
                <c:pt idx="528">
                  <c:v>-5563</c:v>
                </c:pt>
                <c:pt idx="529">
                  <c:v>-5518</c:v>
                </c:pt>
                <c:pt idx="530">
                  <c:v>-5493</c:v>
                </c:pt>
                <c:pt idx="531">
                  <c:v>-5456</c:v>
                </c:pt>
                <c:pt idx="532">
                  <c:v>-5453</c:v>
                </c:pt>
                <c:pt idx="533">
                  <c:v>-5453</c:v>
                </c:pt>
                <c:pt idx="534">
                  <c:v>-5434</c:v>
                </c:pt>
                <c:pt idx="535">
                  <c:v>-5431</c:v>
                </c:pt>
                <c:pt idx="536">
                  <c:v>-5429</c:v>
                </c:pt>
                <c:pt idx="537">
                  <c:v>-5406</c:v>
                </c:pt>
                <c:pt idx="538">
                  <c:v>-5403</c:v>
                </c:pt>
                <c:pt idx="539">
                  <c:v>-5369</c:v>
                </c:pt>
                <c:pt idx="540">
                  <c:v>-5367</c:v>
                </c:pt>
                <c:pt idx="541">
                  <c:v>-5349</c:v>
                </c:pt>
                <c:pt idx="542">
                  <c:v>-5344</c:v>
                </c:pt>
                <c:pt idx="543">
                  <c:v>-5333</c:v>
                </c:pt>
                <c:pt idx="544">
                  <c:v>-5319</c:v>
                </c:pt>
                <c:pt idx="545">
                  <c:v>-5310</c:v>
                </c:pt>
                <c:pt idx="546">
                  <c:v>-5302</c:v>
                </c:pt>
                <c:pt idx="547">
                  <c:v>-5286</c:v>
                </c:pt>
                <c:pt idx="548">
                  <c:v>-5283</c:v>
                </c:pt>
                <c:pt idx="549">
                  <c:v>-5255</c:v>
                </c:pt>
                <c:pt idx="550">
                  <c:v>-5249</c:v>
                </c:pt>
                <c:pt idx="551">
                  <c:v>-5235</c:v>
                </c:pt>
                <c:pt idx="552">
                  <c:v>-5219</c:v>
                </c:pt>
                <c:pt idx="553">
                  <c:v>-5219</c:v>
                </c:pt>
                <c:pt idx="554">
                  <c:v>-5216</c:v>
                </c:pt>
                <c:pt idx="555">
                  <c:v>-5177</c:v>
                </c:pt>
                <c:pt idx="556">
                  <c:v>-5149</c:v>
                </c:pt>
                <c:pt idx="557">
                  <c:v>-5128</c:v>
                </c:pt>
                <c:pt idx="558">
                  <c:v>-5126</c:v>
                </c:pt>
                <c:pt idx="559">
                  <c:v>-5109</c:v>
                </c:pt>
                <c:pt idx="560">
                  <c:v>-5093</c:v>
                </c:pt>
                <c:pt idx="561">
                  <c:v>-5093</c:v>
                </c:pt>
                <c:pt idx="562">
                  <c:v>-5048</c:v>
                </c:pt>
                <c:pt idx="563">
                  <c:v>-5036</c:v>
                </c:pt>
                <c:pt idx="564">
                  <c:v>-5020</c:v>
                </c:pt>
                <c:pt idx="565">
                  <c:v>-5020</c:v>
                </c:pt>
                <c:pt idx="566">
                  <c:v>-5020</c:v>
                </c:pt>
                <c:pt idx="567">
                  <c:v>-4981</c:v>
                </c:pt>
                <c:pt idx="568">
                  <c:v>-4981</c:v>
                </c:pt>
                <c:pt idx="569">
                  <c:v>-4972</c:v>
                </c:pt>
                <c:pt idx="570">
                  <c:v>-4967</c:v>
                </c:pt>
                <c:pt idx="571">
                  <c:v>-4914</c:v>
                </c:pt>
                <c:pt idx="572">
                  <c:v>-4886</c:v>
                </c:pt>
                <c:pt idx="573">
                  <c:v>-4851</c:v>
                </c:pt>
                <c:pt idx="574">
                  <c:v>-4819</c:v>
                </c:pt>
                <c:pt idx="575">
                  <c:v>-4782</c:v>
                </c:pt>
                <c:pt idx="576">
                  <c:v>-4782</c:v>
                </c:pt>
                <c:pt idx="577">
                  <c:v>-4715</c:v>
                </c:pt>
                <c:pt idx="578">
                  <c:v>-4715</c:v>
                </c:pt>
                <c:pt idx="579">
                  <c:v>-4712</c:v>
                </c:pt>
                <c:pt idx="580">
                  <c:v>-4704</c:v>
                </c:pt>
                <c:pt idx="581">
                  <c:v>-4626</c:v>
                </c:pt>
                <c:pt idx="582">
                  <c:v>-4566</c:v>
                </c:pt>
                <c:pt idx="583">
                  <c:v>-4561</c:v>
                </c:pt>
                <c:pt idx="584">
                  <c:v>-4536</c:v>
                </c:pt>
                <c:pt idx="585">
                  <c:v>-4525</c:v>
                </c:pt>
                <c:pt idx="586">
                  <c:v>-4493</c:v>
                </c:pt>
                <c:pt idx="587">
                  <c:v>-4480</c:v>
                </c:pt>
                <c:pt idx="588">
                  <c:v>-4477</c:v>
                </c:pt>
                <c:pt idx="589">
                  <c:v>-4466</c:v>
                </c:pt>
                <c:pt idx="590">
                  <c:v>-4457</c:v>
                </c:pt>
                <c:pt idx="591">
                  <c:v>-4382</c:v>
                </c:pt>
                <c:pt idx="592">
                  <c:v>-4351</c:v>
                </c:pt>
                <c:pt idx="593">
                  <c:v>-4321</c:v>
                </c:pt>
                <c:pt idx="594">
                  <c:v>-4301</c:v>
                </c:pt>
                <c:pt idx="595">
                  <c:v>-4259</c:v>
                </c:pt>
                <c:pt idx="596">
                  <c:v>-4258</c:v>
                </c:pt>
                <c:pt idx="597">
                  <c:v>-4258</c:v>
                </c:pt>
                <c:pt idx="598">
                  <c:v>-4247</c:v>
                </c:pt>
                <c:pt idx="599">
                  <c:v>-4178</c:v>
                </c:pt>
                <c:pt idx="600">
                  <c:v>-4155</c:v>
                </c:pt>
                <c:pt idx="601">
                  <c:v>-4128</c:v>
                </c:pt>
                <c:pt idx="602">
                  <c:v>-4076</c:v>
                </c:pt>
                <c:pt idx="603">
                  <c:v>-4041</c:v>
                </c:pt>
                <c:pt idx="604">
                  <c:v>-4029</c:v>
                </c:pt>
                <c:pt idx="605">
                  <c:v>-4013</c:v>
                </c:pt>
                <c:pt idx="606">
                  <c:v>-4013</c:v>
                </c:pt>
                <c:pt idx="607">
                  <c:v>-3999</c:v>
                </c:pt>
                <c:pt idx="608">
                  <c:v>-3915</c:v>
                </c:pt>
                <c:pt idx="609">
                  <c:v>-3839</c:v>
                </c:pt>
                <c:pt idx="610">
                  <c:v>-3833</c:v>
                </c:pt>
                <c:pt idx="611">
                  <c:v>-3783</c:v>
                </c:pt>
                <c:pt idx="612">
                  <c:v>-3736</c:v>
                </c:pt>
                <c:pt idx="613">
                  <c:v>-3708</c:v>
                </c:pt>
                <c:pt idx="614">
                  <c:v>-3560</c:v>
                </c:pt>
                <c:pt idx="615">
                  <c:v>-3495</c:v>
                </c:pt>
                <c:pt idx="616">
                  <c:v>-3476</c:v>
                </c:pt>
                <c:pt idx="617">
                  <c:v>-3472</c:v>
                </c:pt>
                <c:pt idx="618">
                  <c:v>-3433</c:v>
                </c:pt>
                <c:pt idx="619">
                  <c:v>-3397</c:v>
                </c:pt>
                <c:pt idx="620">
                  <c:v>-3327</c:v>
                </c:pt>
                <c:pt idx="621">
                  <c:v>-3293</c:v>
                </c:pt>
                <c:pt idx="622">
                  <c:v>-3257</c:v>
                </c:pt>
                <c:pt idx="623">
                  <c:v>-3221</c:v>
                </c:pt>
                <c:pt idx="624">
                  <c:v>-3196</c:v>
                </c:pt>
                <c:pt idx="625">
                  <c:v>-3187</c:v>
                </c:pt>
                <c:pt idx="626">
                  <c:v>-3137</c:v>
                </c:pt>
                <c:pt idx="627">
                  <c:v>-3117</c:v>
                </c:pt>
                <c:pt idx="628">
                  <c:v>-3064</c:v>
                </c:pt>
                <c:pt idx="629">
                  <c:v>-3061</c:v>
                </c:pt>
                <c:pt idx="630">
                  <c:v>-3055</c:v>
                </c:pt>
                <c:pt idx="631">
                  <c:v>-2991</c:v>
                </c:pt>
                <c:pt idx="632">
                  <c:v>-2938</c:v>
                </c:pt>
                <c:pt idx="633">
                  <c:v>-2932</c:v>
                </c:pt>
                <c:pt idx="634">
                  <c:v>-2916</c:v>
                </c:pt>
                <c:pt idx="635">
                  <c:v>-2909</c:v>
                </c:pt>
                <c:pt idx="636">
                  <c:v>-2904</c:v>
                </c:pt>
                <c:pt idx="637">
                  <c:v>-2877</c:v>
                </c:pt>
                <c:pt idx="638">
                  <c:v>-2846</c:v>
                </c:pt>
                <c:pt idx="639">
                  <c:v>-2826</c:v>
                </c:pt>
                <c:pt idx="640">
                  <c:v>-2799</c:v>
                </c:pt>
                <c:pt idx="641">
                  <c:v>-2759</c:v>
                </c:pt>
                <c:pt idx="642">
                  <c:v>-2731</c:v>
                </c:pt>
                <c:pt idx="643">
                  <c:v>-2717</c:v>
                </c:pt>
                <c:pt idx="644">
                  <c:v>-2692</c:v>
                </c:pt>
                <c:pt idx="645">
                  <c:v>-2689</c:v>
                </c:pt>
                <c:pt idx="646">
                  <c:v>-2684</c:v>
                </c:pt>
                <c:pt idx="647">
                  <c:v>-2654</c:v>
                </c:pt>
                <c:pt idx="648">
                  <c:v>-2642</c:v>
                </c:pt>
                <c:pt idx="649">
                  <c:v>-2642</c:v>
                </c:pt>
                <c:pt idx="650">
                  <c:v>-2624</c:v>
                </c:pt>
                <c:pt idx="651">
                  <c:v>-2586</c:v>
                </c:pt>
                <c:pt idx="652">
                  <c:v>-2583</c:v>
                </c:pt>
                <c:pt idx="653">
                  <c:v>-2583</c:v>
                </c:pt>
                <c:pt idx="654">
                  <c:v>-2566</c:v>
                </c:pt>
                <c:pt idx="655">
                  <c:v>-2560</c:v>
                </c:pt>
                <c:pt idx="656">
                  <c:v>-2543</c:v>
                </c:pt>
                <c:pt idx="657">
                  <c:v>-2482</c:v>
                </c:pt>
                <c:pt idx="658">
                  <c:v>-2446</c:v>
                </c:pt>
                <c:pt idx="659">
                  <c:v>-2432</c:v>
                </c:pt>
                <c:pt idx="660">
                  <c:v>-2424</c:v>
                </c:pt>
                <c:pt idx="661">
                  <c:v>-2384</c:v>
                </c:pt>
                <c:pt idx="662">
                  <c:v>-2378</c:v>
                </c:pt>
                <c:pt idx="663">
                  <c:v>-2367</c:v>
                </c:pt>
                <c:pt idx="664">
                  <c:v>-2351</c:v>
                </c:pt>
                <c:pt idx="665">
                  <c:v>-2328</c:v>
                </c:pt>
                <c:pt idx="666">
                  <c:v>-2309</c:v>
                </c:pt>
                <c:pt idx="667">
                  <c:v>-2295</c:v>
                </c:pt>
                <c:pt idx="668">
                  <c:v>-2250</c:v>
                </c:pt>
                <c:pt idx="669">
                  <c:v>-2172</c:v>
                </c:pt>
                <c:pt idx="670">
                  <c:v>-2172</c:v>
                </c:pt>
                <c:pt idx="671">
                  <c:v>-2147</c:v>
                </c:pt>
                <c:pt idx="672">
                  <c:v>-2144</c:v>
                </c:pt>
                <c:pt idx="673">
                  <c:v>-2102</c:v>
                </c:pt>
                <c:pt idx="674">
                  <c:v>-2102</c:v>
                </c:pt>
                <c:pt idx="675">
                  <c:v>-2101</c:v>
                </c:pt>
                <c:pt idx="676">
                  <c:v>-2065</c:v>
                </c:pt>
                <c:pt idx="677">
                  <c:v>-2062</c:v>
                </c:pt>
                <c:pt idx="678">
                  <c:v>-2032</c:v>
                </c:pt>
                <c:pt idx="679">
                  <c:v>-2032</c:v>
                </c:pt>
                <c:pt idx="680">
                  <c:v>-2032</c:v>
                </c:pt>
                <c:pt idx="681">
                  <c:v>-1992</c:v>
                </c:pt>
                <c:pt idx="682">
                  <c:v>-1971</c:v>
                </c:pt>
                <c:pt idx="683">
                  <c:v>-1926</c:v>
                </c:pt>
                <c:pt idx="684">
                  <c:v>-1900</c:v>
                </c:pt>
                <c:pt idx="685">
                  <c:v>-1866</c:v>
                </c:pt>
                <c:pt idx="686">
                  <c:v>-1858</c:v>
                </c:pt>
                <c:pt idx="687">
                  <c:v>-1833</c:v>
                </c:pt>
                <c:pt idx="688">
                  <c:v>-1827</c:v>
                </c:pt>
                <c:pt idx="689">
                  <c:v>-1827</c:v>
                </c:pt>
                <c:pt idx="690">
                  <c:v>-1827</c:v>
                </c:pt>
                <c:pt idx="691">
                  <c:v>-1827</c:v>
                </c:pt>
                <c:pt idx="692">
                  <c:v>-1827</c:v>
                </c:pt>
                <c:pt idx="693">
                  <c:v>-1802</c:v>
                </c:pt>
                <c:pt idx="694">
                  <c:v>-1799</c:v>
                </c:pt>
                <c:pt idx="695">
                  <c:v>-1760</c:v>
                </c:pt>
                <c:pt idx="696">
                  <c:v>-1760</c:v>
                </c:pt>
                <c:pt idx="697">
                  <c:v>-1690</c:v>
                </c:pt>
                <c:pt idx="698">
                  <c:v>-1652</c:v>
                </c:pt>
                <c:pt idx="699">
                  <c:v>-1604</c:v>
                </c:pt>
                <c:pt idx="700">
                  <c:v>-1593</c:v>
                </c:pt>
                <c:pt idx="701">
                  <c:v>-1590</c:v>
                </c:pt>
                <c:pt idx="702">
                  <c:v>-1491</c:v>
                </c:pt>
                <c:pt idx="703">
                  <c:v>-1481</c:v>
                </c:pt>
                <c:pt idx="704">
                  <c:v>-1458</c:v>
                </c:pt>
                <c:pt idx="705">
                  <c:v>-1407</c:v>
                </c:pt>
                <c:pt idx="706">
                  <c:v>-1407</c:v>
                </c:pt>
                <c:pt idx="707">
                  <c:v>-1341</c:v>
                </c:pt>
                <c:pt idx="708">
                  <c:v>-1304</c:v>
                </c:pt>
                <c:pt idx="709">
                  <c:v>-1301</c:v>
                </c:pt>
                <c:pt idx="710">
                  <c:v>-1301</c:v>
                </c:pt>
                <c:pt idx="711">
                  <c:v>-1301</c:v>
                </c:pt>
                <c:pt idx="712">
                  <c:v>-1298</c:v>
                </c:pt>
                <c:pt idx="713">
                  <c:v>-1276</c:v>
                </c:pt>
                <c:pt idx="714">
                  <c:v>-1254</c:v>
                </c:pt>
                <c:pt idx="715">
                  <c:v>-1206</c:v>
                </c:pt>
                <c:pt idx="716">
                  <c:v>-1120</c:v>
                </c:pt>
                <c:pt idx="717">
                  <c:v>-1100</c:v>
                </c:pt>
                <c:pt idx="718">
                  <c:v>-1041</c:v>
                </c:pt>
                <c:pt idx="719">
                  <c:v>-1038</c:v>
                </c:pt>
                <c:pt idx="720">
                  <c:v>-1038</c:v>
                </c:pt>
                <c:pt idx="721">
                  <c:v>-963</c:v>
                </c:pt>
                <c:pt idx="722">
                  <c:v>-918</c:v>
                </c:pt>
                <c:pt idx="723">
                  <c:v>-910</c:v>
                </c:pt>
                <c:pt idx="724">
                  <c:v>-910</c:v>
                </c:pt>
                <c:pt idx="725">
                  <c:v>-910</c:v>
                </c:pt>
                <c:pt idx="726">
                  <c:v>-910</c:v>
                </c:pt>
                <c:pt idx="727">
                  <c:v>-910</c:v>
                </c:pt>
                <c:pt idx="728">
                  <c:v>-910</c:v>
                </c:pt>
                <c:pt idx="729">
                  <c:v>-910</c:v>
                </c:pt>
                <c:pt idx="730">
                  <c:v>-910</c:v>
                </c:pt>
                <c:pt idx="731">
                  <c:v>-879</c:v>
                </c:pt>
                <c:pt idx="732">
                  <c:v>-842</c:v>
                </c:pt>
                <c:pt idx="733">
                  <c:v>-822</c:v>
                </c:pt>
                <c:pt idx="734">
                  <c:v>-811</c:v>
                </c:pt>
                <c:pt idx="735">
                  <c:v>-781</c:v>
                </c:pt>
                <c:pt idx="736">
                  <c:v>-669</c:v>
                </c:pt>
                <c:pt idx="737">
                  <c:v>-644</c:v>
                </c:pt>
                <c:pt idx="738">
                  <c:v>-644</c:v>
                </c:pt>
                <c:pt idx="739">
                  <c:v>-613</c:v>
                </c:pt>
                <c:pt idx="740">
                  <c:v>-610</c:v>
                </c:pt>
                <c:pt idx="741">
                  <c:v>-532</c:v>
                </c:pt>
                <c:pt idx="742">
                  <c:v>-530.5</c:v>
                </c:pt>
                <c:pt idx="743">
                  <c:v>-495</c:v>
                </c:pt>
                <c:pt idx="744">
                  <c:v>-487</c:v>
                </c:pt>
                <c:pt idx="745">
                  <c:v>-485.5</c:v>
                </c:pt>
                <c:pt idx="746">
                  <c:v>-484</c:v>
                </c:pt>
                <c:pt idx="747">
                  <c:v>-470</c:v>
                </c:pt>
                <c:pt idx="748">
                  <c:v>-467</c:v>
                </c:pt>
                <c:pt idx="749">
                  <c:v>-437</c:v>
                </c:pt>
                <c:pt idx="750">
                  <c:v>-415</c:v>
                </c:pt>
                <c:pt idx="751">
                  <c:v>-280</c:v>
                </c:pt>
                <c:pt idx="752">
                  <c:v>-207</c:v>
                </c:pt>
                <c:pt idx="753">
                  <c:v>-163</c:v>
                </c:pt>
                <c:pt idx="754">
                  <c:v>-163</c:v>
                </c:pt>
                <c:pt idx="755">
                  <c:v>-163</c:v>
                </c:pt>
                <c:pt idx="756">
                  <c:v>-135</c:v>
                </c:pt>
                <c:pt idx="757">
                  <c:v>-121</c:v>
                </c:pt>
                <c:pt idx="758">
                  <c:v>-115</c:v>
                </c:pt>
                <c:pt idx="759">
                  <c:v>-99</c:v>
                </c:pt>
                <c:pt idx="760">
                  <c:v>-94.5</c:v>
                </c:pt>
                <c:pt idx="761">
                  <c:v>-72.5</c:v>
                </c:pt>
                <c:pt idx="762">
                  <c:v>-17</c:v>
                </c:pt>
                <c:pt idx="763">
                  <c:v>-2</c:v>
                </c:pt>
                <c:pt idx="764">
                  <c:v>-2</c:v>
                </c:pt>
                <c:pt idx="765">
                  <c:v>11</c:v>
                </c:pt>
                <c:pt idx="766">
                  <c:v>18</c:v>
                </c:pt>
                <c:pt idx="767">
                  <c:v>38</c:v>
                </c:pt>
                <c:pt idx="768">
                  <c:v>38</c:v>
                </c:pt>
                <c:pt idx="769">
                  <c:v>53</c:v>
                </c:pt>
                <c:pt idx="770">
                  <c:v>81</c:v>
                </c:pt>
                <c:pt idx="771">
                  <c:v>215</c:v>
                </c:pt>
                <c:pt idx="772">
                  <c:v>246</c:v>
                </c:pt>
                <c:pt idx="773">
                  <c:v>246</c:v>
                </c:pt>
                <c:pt idx="774">
                  <c:v>246</c:v>
                </c:pt>
                <c:pt idx="775">
                  <c:v>282</c:v>
                </c:pt>
                <c:pt idx="776">
                  <c:v>285</c:v>
                </c:pt>
                <c:pt idx="777">
                  <c:v>305</c:v>
                </c:pt>
                <c:pt idx="778">
                  <c:v>307</c:v>
                </c:pt>
                <c:pt idx="779">
                  <c:v>307</c:v>
                </c:pt>
                <c:pt idx="780">
                  <c:v>318</c:v>
                </c:pt>
                <c:pt idx="781">
                  <c:v>478</c:v>
                </c:pt>
                <c:pt idx="782">
                  <c:v>548</c:v>
                </c:pt>
                <c:pt idx="783">
                  <c:v>567</c:v>
                </c:pt>
                <c:pt idx="784">
                  <c:v>571</c:v>
                </c:pt>
                <c:pt idx="785">
                  <c:v>571</c:v>
                </c:pt>
                <c:pt idx="786">
                  <c:v>576</c:v>
                </c:pt>
                <c:pt idx="787">
                  <c:v>694</c:v>
                </c:pt>
                <c:pt idx="788">
                  <c:v>873</c:v>
                </c:pt>
                <c:pt idx="789">
                  <c:v>1007</c:v>
                </c:pt>
                <c:pt idx="790">
                  <c:v>1343</c:v>
                </c:pt>
                <c:pt idx="791">
                  <c:v>1354</c:v>
                </c:pt>
                <c:pt idx="792">
                  <c:v>1399</c:v>
                </c:pt>
                <c:pt idx="793">
                  <c:v>1576.5</c:v>
                </c:pt>
                <c:pt idx="794">
                  <c:v>1576.5</c:v>
                </c:pt>
                <c:pt idx="795">
                  <c:v>1617</c:v>
                </c:pt>
                <c:pt idx="796">
                  <c:v>1631</c:v>
                </c:pt>
                <c:pt idx="797">
                  <c:v>1634</c:v>
                </c:pt>
                <c:pt idx="798">
                  <c:v>1634</c:v>
                </c:pt>
                <c:pt idx="799">
                  <c:v>1634</c:v>
                </c:pt>
                <c:pt idx="800">
                  <c:v>1661</c:v>
                </c:pt>
                <c:pt idx="801">
                  <c:v>1672</c:v>
                </c:pt>
                <c:pt idx="802">
                  <c:v>1835</c:v>
                </c:pt>
                <c:pt idx="803">
                  <c:v>1835</c:v>
                </c:pt>
                <c:pt idx="804">
                  <c:v>1872</c:v>
                </c:pt>
                <c:pt idx="805">
                  <c:v>1880</c:v>
                </c:pt>
                <c:pt idx="806">
                  <c:v>1888</c:v>
                </c:pt>
                <c:pt idx="807">
                  <c:v>1888</c:v>
                </c:pt>
                <c:pt idx="808">
                  <c:v>1888</c:v>
                </c:pt>
                <c:pt idx="809">
                  <c:v>1903.5</c:v>
                </c:pt>
                <c:pt idx="810">
                  <c:v>1922</c:v>
                </c:pt>
                <c:pt idx="811">
                  <c:v>1938</c:v>
                </c:pt>
                <c:pt idx="812">
                  <c:v>2055</c:v>
                </c:pt>
                <c:pt idx="813">
                  <c:v>2055</c:v>
                </c:pt>
                <c:pt idx="814">
                  <c:v>2055</c:v>
                </c:pt>
                <c:pt idx="815">
                  <c:v>2055</c:v>
                </c:pt>
                <c:pt idx="816">
                  <c:v>2055</c:v>
                </c:pt>
                <c:pt idx="817">
                  <c:v>2156</c:v>
                </c:pt>
                <c:pt idx="818">
                  <c:v>2156</c:v>
                </c:pt>
                <c:pt idx="819">
                  <c:v>2156</c:v>
                </c:pt>
                <c:pt idx="820">
                  <c:v>2198</c:v>
                </c:pt>
                <c:pt idx="821">
                  <c:v>2198</c:v>
                </c:pt>
                <c:pt idx="822">
                  <c:v>2198</c:v>
                </c:pt>
                <c:pt idx="823">
                  <c:v>2201</c:v>
                </c:pt>
                <c:pt idx="824">
                  <c:v>2335.5</c:v>
                </c:pt>
                <c:pt idx="825">
                  <c:v>2354.5</c:v>
                </c:pt>
                <c:pt idx="826">
                  <c:v>2358</c:v>
                </c:pt>
                <c:pt idx="827">
                  <c:v>2359</c:v>
                </c:pt>
                <c:pt idx="828">
                  <c:v>2411</c:v>
                </c:pt>
                <c:pt idx="829">
                  <c:v>2411</c:v>
                </c:pt>
                <c:pt idx="830">
                  <c:v>2411</c:v>
                </c:pt>
                <c:pt idx="831">
                  <c:v>2411</c:v>
                </c:pt>
                <c:pt idx="832">
                  <c:v>2456</c:v>
                </c:pt>
                <c:pt idx="833">
                  <c:v>2461</c:v>
                </c:pt>
                <c:pt idx="834">
                  <c:v>2461</c:v>
                </c:pt>
                <c:pt idx="835">
                  <c:v>2461</c:v>
                </c:pt>
                <c:pt idx="836">
                  <c:v>2461</c:v>
                </c:pt>
                <c:pt idx="837">
                  <c:v>2461</c:v>
                </c:pt>
                <c:pt idx="838">
                  <c:v>2680</c:v>
                </c:pt>
                <c:pt idx="839">
                  <c:v>2682</c:v>
                </c:pt>
                <c:pt idx="840">
                  <c:v>2682</c:v>
                </c:pt>
                <c:pt idx="841">
                  <c:v>2682</c:v>
                </c:pt>
                <c:pt idx="842">
                  <c:v>2696</c:v>
                </c:pt>
                <c:pt idx="843">
                  <c:v>2766</c:v>
                </c:pt>
                <c:pt idx="844">
                  <c:v>2766</c:v>
                </c:pt>
                <c:pt idx="845">
                  <c:v>2766</c:v>
                </c:pt>
                <c:pt idx="846">
                  <c:v>2900</c:v>
                </c:pt>
                <c:pt idx="847">
                  <c:v>2900</c:v>
                </c:pt>
                <c:pt idx="848">
                  <c:v>2900</c:v>
                </c:pt>
                <c:pt idx="849">
                  <c:v>2931</c:v>
                </c:pt>
                <c:pt idx="850">
                  <c:v>3096</c:v>
                </c:pt>
                <c:pt idx="851">
                  <c:v>3096</c:v>
                </c:pt>
                <c:pt idx="852">
                  <c:v>3174</c:v>
                </c:pt>
                <c:pt idx="853">
                  <c:v>3174</c:v>
                </c:pt>
                <c:pt idx="854">
                  <c:v>3226</c:v>
                </c:pt>
                <c:pt idx="855">
                  <c:v>3226</c:v>
                </c:pt>
                <c:pt idx="856">
                  <c:v>3253</c:v>
                </c:pt>
                <c:pt idx="857">
                  <c:v>3500</c:v>
                </c:pt>
                <c:pt idx="858">
                  <c:v>3508</c:v>
                </c:pt>
                <c:pt idx="859">
                  <c:v>3508</c:v>
                </c:pt>
                <c:pt idx="860">
                  <c:v>3508</c:v>
                </c:pt>
                <c:pt idx="861">
                  <c:v>3713</c:v>
                </c:pt>
                <c:pt idx="862">
                  <c:v>3897</c:v>
                </c:pt>
                <c:pt idx="863">
                  <c:v>4023</c:v>
                </c:pt>
                <c:pt idx="864">
                  <c:v>4062</c:v>
                </c:pt>
                <c:pt idx="865">
                  <c:v>4090</c:v>
                </c:pt>
                <c:pt idx="866">
                  <c:v>4294</c:v>
                </c:pt>
                <c:pt idx="867">
                  <c:v>4325</c:v>
                </c:pt>
                <c:pt idx="868">
                  <c:v>4540</c:v>
                </c:pt>
                <c:pt idx="869">
                  <c:v>4590</c:v>
                </c:pt>
                <c:pt idx="870">
                  <c:v>4594</c:v>
                </c:pt>
                <c:pt idx="871">
                  <c:v>4644</c:v>
                </c:pt>
                <c:pt idx="872">
                  <c:v>4814</c:v>
                </c:pt>
                <c:pt idx="873">
                  <c:v>4879</c:v>
                </c:pt>
                <c:pt idx="874">
                  <c:v>4907</c:v>
                </c:pt>
                <c:pt idx="875">
                  <c:v>4907</c:v>
                </c:pt>
                <c:pt idx="876">
                  <c:v>4946</c:v>
                </c:pt>
                <c:pt idx="877">
                  <c:v>4966.5</c:v>
                </c:pt>
                <c:pt idx="878">
                  <c:v>5120</c:v>
                </c:pt>
                <c:pt idx="879">
                  <c:v>5256</c:v>
                </c:pt>
              </c:numCache>
            </c:numRef>
          </c:xVal>
          <c:yVal>
            <c:numRef>
              <c:f>'Active 2'!$N$21:$N$975</c:f>
              <c:numCache>
                <c:formatCode>General</c:formatCode>
                <c:ptCount val="95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F8A-4862-A751-8C22D3D52DFF}"/>
            </c:ext>
          </c:extLst>
        </c:ser>
        <c:ser>
          <c:idx val="7"/>
          <c:order val="7"/>
          <c:tx>
            <c:strRef>
              <c:f>'Active 2'!$O$20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2'!$F$21:$F$975</c:f>
              <c:numCache>
                <c:formatCode>General</c:formatCode>
                <c:ptCount val="955"/>
                <c:pt idx="0">
                  <c:v>-30899</c:v>
                </c:pt>
                <c:pt idx="1">
                  <c:v>-29888</c:v>
                </c:pt>
                <c:pt idx="2">
                  <c:v>-28759</c:v>
                </c:pt>
                <c:pt idx="3">
                  <c:v>-28507</c:v>
                </c:pt>
                <c:pt idx="4">
                  <c:v>-28199</c:v>
                </c:pt>
                <c:pt idx="5">
                  <c:v>-28193</c:v>
                </c:pt>
                <c:pt idx="6">
                  <c:v>-28034</c:v>
                </c:pt>
                <c:pt idx="7">
                  <c:v>-28022</c:v>
                </c:pt>
                <c:pt idx="8">
                  <c:v>-28006</c:v>
                </c:pt>
                <c:pt idx="9">
                  <c:v>-27941</c:v>
                </c:pt>
                <c:pt idx="10">
                  <c:v>-27933</c:v>
                </c:pt>
                <c:pt idx="11">
                  <c:v>-27928</c:v>
                </c:pt>
                <c:pt idx="12">
                  <c:v>-27826</c:v>
                </c:pt>
                <c:pt idx="13">
                  <c:v>-27759</c:v>
                </c:pt>
                <c:pt idx="14">
                  <c:v>-27759</c:v>
                </c:pt>
                <c:pt idx="15">
                  <c:v>-27731</c:v>
                </c:pt>
                <c:pt idx="16">
                  <c:v>-27690</c:v>
                </c:pt>
                <c:pt idx="17">
                  <c:v>-27659</c:v>
                </c:pt>
                <c:pt idx="18">
                  <c:v>-27527</c:v>
                </c:pt>
                <c:pt idx="19">
                  <c:v>-27454</c:v>
                </c:pt>
                <c:pt idx="20">
                  <c:v>-27444</c:v>
                </c:pt>
                <c:pt idx="21">
                  <c:v>-27438</c:v>
                </c:pt>
                <c:pt idx="22">
                  <c:v>-27433</c:v>
                </c:pt>
                <c:pt idx="23">
                  <c:v>-27432</c:v>
                </c:pt>
                <c:pt idx="24">
                  <c:v>-27432</c:v>
                </c:pt>
                <c:pt idx="25">
                  <c:v>-27432</c:v>
                </c:pt>
                <c:pt idx="26">
                  <c:v>-27427</c:v>
                </c:pt>
                <c:pt idx="27">
                  <c:v>-27427</c:v>
                </c:pt>
                <c:pt idx="28">
                  <c:v>-27427</c:v>
                </c:pt>
                <c:pt idx="29">
                  <c:v>-27421</c:v>
                </c:pt>
                <c:pt idx="30">
                  <c:v>-27409</c:v>
                </c:pt>
                <c:pt idx="31">
                  <c:v>-27402</c:v>
                </c:pt>
                <c:pt idx="32">
                  <c:v>-27382</c:v>
                </c:pt>
                <c:pt idx="33">
                  <c:v>-27351</c:v>
                </c:pt>
                <c:pt idx="34">
                  <c:v>-27345</c:v>
                </c:pt>
                <c:pt idx="35">
                  <c:v>-27337</c:v>
                </c:pt>
                <c:pt idx="36">
                  <c:v>-27323</c:v>
                </c:pt>
                <c:pt idx="37">
                  <c:v>-27320</c:v>
                </c:pt>
                <c:pt idx="38">
                  <c:v>-27295</c:v>
                </c:pt>
                <c:pt idx="39">
                  <c:v>-27293</c:v>
                </c:pt>
                <c:pt idx="40">
                  <c:v>-27292</c:v>
                </c:pt>
                <c:pt idx="41">
                  <c:v>-27289</c:v>
                </c:pt>
                <c:pt idx="42">
                  <c:v>-27269</c:v>
                </c:pt>
                <c:pt idx="43">
                  <c:v>-27055</c:v>
                </c:pt>
                <c:pt idx="44">
                  <c:v>-27044</c:v>
                </c:pt>
                <c:pt idx="45">
                  <c:v>-27030</c:v>
                </c:pt>
                <c:pt idx="46">
                  <c:v>-27019</c:v>
                </c:pt>
                <c:pt idx="47">
                  <c:v>-27008</c:v>
                </c:pt>
                <c:pt idx="48">
                  <c:v>-26985</c:v>
                </c:pt>
                <c:pt idx="49">
                  <c:v>-26974</c:v>
                </c:pt>
                <c:pt idx="50">
                  <c:v>-26968</c:v>
                </c:pt>
                <c:pt idx="51">
                  <c:v>-26948</c:v>
                </c:pt>
                <c:pt idx="52">
                  <c:v>-26923</c:v>
                </c:pt>
                <c:pt idx="53">
                  <c:v>-26906</c:v>
                </c:pt>
                <c:pt idx="54">
                  <c:v>-26879</c:v>
                </c:pt>
                <c:pt idx="55">
                  <c:v>-26822</c:v>
                </c:pt>
                <c:pt idx="56">
                  <c:v>-26792</c:v>
                </c:pt>
                <c:pt idx="57">
                  <c:v>-26736</c:v>
                </c:pt>
                <c:pt idx="58">
                  <c:v>-26672</c:v>
                </c:pt>
                <c:pt idx="59">
                  <c:v>-26666</c:v>
                </c:pt>
                <c:pt idx="60">
                  <c:v>-26663</c:v>
                </c:pt>
                <c:pt idx="61">
                  <c:v>-26624</c:v>
                </c:pt>
                <c:pt idx="62">
                  <c:v>-26621</c:v>
                </c:pt>
                <c:pt idx="63">
                  <c:v>-26613</c:v>
                </c:pt>
                <c:pt idx="64">
                  <c:v>-26604</c:v>
                </c:pt>
                <c:pt idx="65">
                  <c:v>-26599</c:v>
                </c:pt>
                <c:pt idx="66">
                  <c:v>-26568</c:v>
                </c:pt>
                <c:pt idx="67">
                  <c:v>-26565</c:v>
                </c:pt>
                <c:pt idx="68">
                  <c:v>-26515</c:v>
                </c:pt>
                <c:pt idx="69">
                  <c:v>-26515</c:v>
                </c:pt>
                <c:pt idx="70">
                  <c:v>-26504</c:v>
                </c:pt>
                <c:pt idx="71">
                  <c:v>-26487</c:v>
                </c:pt>
                <c:pt idx="72">
                  <c:v>-26484</c:v>
                </c:pt>
                <c:pt idx="73">
                  <c:v>-26473</c:v>
                </c:pt>
                <c:pt idx="74">
                  <c:v>-26473</c:v>
                </c:pt>
                <c:pt idx="75">
                  <c:v>-26451</c:v>
                </c:pt>
                <c:pt idx="76">
                  <c:v>-26431</c:v>
                </c:pt>
                <c:pt idx="77">
                  <c:v>-26409</c:v>
                </c:pt>
                <c:pt idx="78">
                  <c:v>-26367</c:v>
                </c:pt>
                <c:pt idx="79">
                  <c:v>-26361</c:v>
                </c:pt>
                <c:pt idx="80">
                  <c:v>-26322</c:v>
                </c:pt>
                <c:pt idx="81">
                  <c:v>-26305</c:v>
                </c:pt>
                <c:pt idx="82">
                  <c:v>-26294</c:v>
                </c:pt>
                <c:pt idx="83">
                  <c:v>-26274</c:v>
                </c:pt>
                <c:pt idx="84">
                  <c:v>-26271</c:v>
                </c:pt>
                <c:pt idx="85">
                  <c:v>-26257</c:v>
                </c:pt>
                <c:pt idx="86">
                  <c:v>-26252</c:v>
                </c:pt>
                <c:pt idx="87">
                  <c:v>-26249</c:v>
                </c:pt>
                <c:pt idx="88">
                  <c:v>-26235</c:v>
                </c:pt>
                <c:pt idx="89">
                  <c:v>-26230</c:v>
                </c:pt>
                <c:pt idx="90">
                  <c:v>-26227</c:v>
                </c:pt>
                <c:pt idx="91">
                  <c:v>-26221</c:v>
                </c:pt>
                <c:pt idx="92">
                  <c:v>-26216</c:v>
                </c:pt>
                <c:pt idx="93">
                  <c:v>-26215</c:v>
                </c:pt>
                <c:pt idx="94">
                  <c:v>-26210</c:v>
                </c:pt>
                <c:pt idx="95">
                  <c:v>-26205</c:v>
                </c:pt>
                <c:pt idx="96">
                  <c:v>-26118</c:v>
                </c:pt>
                <c:pt idx="97">
                  <c:v>-26078</c:v>
                </c:pt>
                <c:pt idx="98">
                  <c:v>-26076</c:v>
                </c:pt>
                <c:pt idx="99">
                  <c:v>-26067</c:v>
                </c:pt>
                <c:pt idx="100">
                  <c:v>-26062</c:v>
                </c:pt>
                <c:pt idx="101">
                  <c:v>-26056</c:v>
                </c:pt>
                <c:pt idx="102">
                  <c:v>-26048</c:v>
                </c:pt>
                <c:pt idx="103">
                  <c:v>-26042</c:v>
                </c:pt>
                <c:pt idx="104">
                  <c:v>-26031</c:v>
                </c:pt>
                <c:pt idx="105">
                  <c:v>-25989</c:v>
                </c:pt>
                <c:pt idx="106">
                  <c:v>-25969</c:v>
                </c:pt>
                <c:pt idx="107">
                  <c:v>-25963</c:v>
                </c:pt>
                <c:pt idx="108">
                  <c:v>-25958</c:v>
                </c:pt>
                <c:pt idx="109">
                  <c:v>-25950</c:v>
                </c:pt>
                <c:pt idx="110">
                  <c:v>-25950</c:v>
                </c:pt>
                <c:pt idx="111">
                  <c:v>-25941</c:v>
                </c:pt>
                <c:pt idx="112">
                  <c:v>-25928</c:v>
                </c:pt>
                <c:pt idx="113">
                  <c:v>-25927</c:v>
                </c:pt>
                <c:pt idx="114">
                  <c:v>-25910</c:v>
                </c:pt>
                <c:pt idx="115">
                  <c:v>-25904</c:v>
                </c:pt>
                <c:pt idx="116">
                  <c:v>-25896</c:v>
                </c:pt>
                <c:pt idx="117">
                  <c:v>-25860</c:v>
                </c:pt>
                <c:pt idx="118">
                  <c:v>-25823</c:v>
                </c:pt>
                <c:pt idx="119">
                  <c:v>-25820</c:v>
                </c:pt>
                <c:pt idx="120">
                  <c:v>-25818</c:v>
                </c:pt>
                <c:pt idx="121">
                  <c:v>-25815</c:v>
                </c:pt>
                <c:pt idx="122">
                  <c:v>-25801</c:v>
                </c:pt>
                <c:pt idx="123">
                  <c:v>-25734</c:v>
                </c:pt>
                <c:pt idx="124">
                  <c:v>-25715</c:v>
                </c:pt>
                <c:pt idx="125">
                  <c:v>-25384</c:v>
                </c:pt>
                <c:pt idx="126">
                  <c:v>-25334</c:v>
                </c:pt>
                <c:pt idx="127">
                  <c:v>-25334</c:v>
                </c:pt>
                <c:pt idx="128">
                  <c:v>-25281</c:v>
                </c:pt>
                <c:pt idx="129">
                  <c:v>-25256</c:v>
                </c:pt>
                <c:pt idx="130">
                  <c:v>-25245</c:v>
                </c:pt>
                <c:pt idx="131">
                  <c:v>-25127</c:v>
                </c:pt>
                <c:pt idx="132">
                  <c:v>-25122</c:v>
                </c:pt>
                <c:pt idx="133">
                  <c:v>-24923</c:v>
                </c:pt>
                <c:pt idx="134">
                  <c:v>-24624</c:v>
                </c:pt>
                <c:pt idx="135">
                  <c:v>-24621</c:v>
                </c:pt>
                <c:pt idx="136">
                  <c:v>-24441</c:v>
                </c:pt>
                <c:pt idx="137">
                  <c:v>-24209</c:v>
                </c:pt>
                <c:pt idx="138">
                  <c:v>-24151</c:v>
                </c:pt>
                <c:pt idx="139">
                  <c:v>-23533</c:v>
                </c:pt>
                <c:pt idx="140">
                  <c:v>-23530</c:v>
                </c:pt>
                <c:pt idx="141">
                  <c:v>-23469</c:v>
                </c:pt>
                <c:pt idx="142">
                  <c:v>-23007</c:v>
                </c:pt>
                <c:pt idx="143">
                  <c:v>-23004</c:v>
                </c:pt>
                <c:pt idx="144">
                  <c:v>-22990</c:v>
                </c:pt>
                <c:pt idx="145">
                  <c:v>-22982</c:v>
                </c:pt>
                <c:pt idx="146">
                  <c:v>-22979</c:v>
                </c:pt>
                <c:pt idx="147">
                  <c:v>-22478</c:v>
                </c:pt>
                <c:pt idx="148">
                  <c:v>-22467</c:v>
                </c:pt>
                <c:pt idx="149">
                  <c:v>-22050</c:v>
                </c:pt>
                <c:pt idx="150">
                  <c:v>-21860</c:v>
                </c:pt>
                <c:pt idx="151">
                  <c:v>-21373</c:v>
                </c:pt>
                <c:pt idx="152">
                  <c:v>-21219</c:v>
                </c:pt>
                <c:pt idx="153">
                  <c:v>-21071</c:v>
                </c:pt>
                <c:pt idx="154">
                  <c:v>-20514</c:v>
                </c:pt>
                <c:pt idx="155">
                  <c:v>-20027</c:v>
                </c:pt>
                <c:pt idx="156">
                  <c:v>-20016</c:v>
                </c:pt>
                <c:pt idx="157">
                  <c:v>-19512</c:v>
                </c:pt>
                <c:pt idx="158">
                  <c:v>-19482</c:v>
                </c:pt>
                <c:pt idx="159">
                  <c:v>-19468</c:v>
                </c:pt>
                <c:pt idx="160">
                  <c:v>-19369</c:v>
                </c:pt>
                <c:pt idx="161">
                  <c:v>-18967</c:v>
                </c:pt>
                <c:pt idx="162">
                  <c:v>-18396</c:v>
                </c:pt>
                <c:pt idx="163">
                  <c:v>-17940</c:v>
                </c:pt>
                <c:pt idx="164">
                  <c:v>-17937</c:v>
                </c:pt>
                <c:pt idx="165">
                  <c:v>-17918</c:v>
                </c:pt>
                <c:pt idx="166">
                  <c:v>-17912</c:v>
                </c:pt>
                <c:pt idx="167">
                  <c:v>-17901</c:v>
                </c:pt>
                <c:pt idx="168">
                  <c:v>-17898</c:v>
                </c:pt>
                <c:pt idx="169">
                  <c:v>-17893</c:v>
                </c:pt>
                <c:pt idx="170">
                  <c:v>-17879</c:v>
                </c:pt>
                <c:pt idx="171">
                  <c:v>-17878</c:v>
                </c:pt>
                <c:pt idx="172">
                  <c:v>-17375</c:v>
                </c:pt>
                <c:pt idx="173">
                  <c:v>-17369</c:v>
                </c:pt>
                <c:pt idx="174">
                  <c:v>-17140</c:v>
                </c:pt>
                <c:pt idx="175">
                  <c:v>-17134</c:v>
                </c:pt>
                <c:pt idx="176">
                  <c:v>-17115</c:v>
                </c:pt>
                <c:pt idx="177">
                  <c:v>-17112</c:v>
                </c:pt>
                <c:pt idx="178">
                  <c:v>-15282</c:v>
                </c:pt>
                <c:pt idx="179">
                  <c:v>-15223</c:v>
                </c:pt>
                <c:pt idx="180">
                  <c:v>-15181</c:v>
                </c:pt>
                <c:pt idx="181">
                  <c:v>-15134</c:v>
                </c:pt>
                <c:pt idx="182">
                  <c:v>-15047</c:v>
                </c:pt>
                <c:pt idx="183">
                  <c:v>-15030</c:v>
                </c:pt>
                <c:pt idx="184">
                  <c:v>-15027</c:v>
                </c:pt>
                <c:pt idx="185">
                  <c:v>-15002</c:v>
                </c:pt>
                <c:pt idx="186">
                  <c:v>-14960</c:v>
                </c:pt>
                <c:pt idx="187">
                  <c:v>-14924</c:v>
                </c:pt>
                <c:pt idx="188">
                  <c:v>-14915</c:v>
                </c:pt>
                <c:pt idx="189">
                  <c:v>-14767</c:v>
                </c:pt>
                <c:pt idx="190">
                  <c:v>-14588</c:v>
                </c:pt>
                <c:pt idx="191">
                  <c:v>-14462</c:v>
                </c:pt>
                <c:pt idx="192">
                  <c:v>-14395</c:v>
                </c:pt>
                <c:pt idx="193">
                  <c:v>-14367</c:v>
                </c:pt>
                <c:pt idx="194">
                  <c:v>-14174</c:v>
                </c:pt>
                <c:pt idx="195">
                  <c:v>-13953</c:v>
                </c:pt>
                <c:pt idx="196">
                  <c:v>-13827</c:v>
                </c:pt>
                <c:pt idx="197">
                  <c:v>-13689</c:v>
                </c:pt>
                <c:pt idx="198">
                  <c:v>-13326</c:v>
                </c:pt>
                <c:pt idx="199">
                  <c:v>-13312</c:v>
                </c:pt>
                <c:pt idx="200">
                  <c:v>-13304</c:v>
                </c:pt>
                <c:pt idx="201">
                  <c:v>-13287</c:v>
                </c:pt>
                <c:pt idx="202">
                  <c:v>-13214</c:v>
                </c:pt>
                <c:pt idx="203">
                  <c:v>-13052</c:v>
                </c:pt>
                <c:pt idx="204">
                  <c:v>-13030</c:v>
                </c:pt>
                <c:pt idx="205">
                  <c:v>-13016</c:v>
                </c:pt>
                <c:pt idx="206">
                  <c:v>-12932</c:v>
                </c:pt>
                <c:pt idx="207">
                  <c:v>-12892</c:v>
                </c:pt>
                <c:pt idx="208">
                  <c:v>-12806</c:v>
                </c:pt>
                <c:pt idx="209">
                  <c:v>-12806</c:v>
                </c:pt>
                <c:pt idx="210">
                  <c:v>-12803</c:v>
                </c:pt>
                <c:pt idx="211">
                  <c:v>-12803</c:v>
                </c:pt>
                <c:pt idx="212">
                  <c:v>-12789</c:v>
                </c:pt>
                <c:pt idx="213">
                  <c:v>-12789</c:v>
                </c:pt>
                <c:pt idx="214">
                  <c:v>-12786</c:v>
                </c:pt>
                <c:pt idx="215">
                  <c:v>-12786</c:v>
                </c:pt>
                <c:pt idx="216">
                  <c:v>-12783</c:v>
                </c:pt>
                <c:pt idx="217">
                  <c:v>-12781</c:v>
                </c:pt>
                <c:pt idx="218">
                  <c:v>-12781</c:v>
                </c:pt>
                <c:pt idx="219">
                  <c:v>-12770</c:v>
                </c:pt>
                <c:pt idx="220">
                  <c:v>-12770</c:v>
                </c:pt>
                <c:pt idx="221">
                  <c:v>-12758</c:v>
                </c:pt>
                <c:pt idx="222">
                  <c:v>-12353</c:v>
                </c:pt>
                <c:pt idx="223">
                  <c:v>-11955</c:v>
                </c:pt>
                <c:pt idx="224">
                  <c:v>-11955</c:v>
                </c:pt>
                <c:pt idx="225">
                  <c:v>-11955</c:v>
                </c:pt>
                <c:pt idx="226">
                  <c:v>-11905</c:v>
                </c:pt>
                <c:pt idx="227">
                  <c:v>-11905</c:v>
                </c:pt>
                <c:pt idx="228">
                  <c:v>-11897</c:v>
                </c:pt>
                <c:pt idx="229">
                  <c:v>-11869</c:v>
                </c:pt>
                <c:pt idx="230">
                  <c:v>-11869</c:v>
                </c:pt>
                <c:pt idx="231">
                  <c:v>-11827</c:v>
                </c:pt>
                <c:pt idx="232">
                  <c:v>-11827</c:v>
                </c:pt>
                <c:pt idx="233">
                  <c:v>-11827</c:v>
                </c:pt>
                <c:pt idx="234">
                  <c:v>-11723</c:v>
                </c:pt>
                <c:pt idx="235">
                  <c:v>-11723</c:v>
                </c:pt>
                <c:pt idx="236">
                  <c:v>-11701</c:v>
                </c:pt>
                <c:pt idx="237">
                  <c:v>-11701</c:v>
                </c:pt>
                <c:pt idx="238">
                  <c:v>-11466</c:v>
                </c:pt>
                <c:pt idx="239">
                  <c:v>-11463</c:v>
                </c:pt>
                <c:pt idx="240">
                  <c:v>-11463</c:v>
                </c:pt>
                <c:pt idx="241">
                  <c:v>-11463</c:v>
                </c:pt>
                <c:pt idx="242">
                  <c:v>-11256</c:v>
                </c:pt>
                <c:pt idx="243">
                  <c:v>-11186</c:v>
                </c:pt>
                <c:pt idx="244">
                  <c:v>-11155</c:v>
                </c:pt>
                <c:pt idx="245">
                  <c:v>-11063</c:v>
                </c:pt>
                <c:pt idx="246">
                  <c:v>-10906</c:v>
                </c:pt>
                <c:pt idx="247">
                  <c:v>-10718</c:v>
                </c:pt>
                <c:pt idx="248">
                  <c:v>-10693</c:v>
                </c:pt>
                <c:pt idx="249">
                  <c:v>-10677</c:v>
                </c:pt>
                <c:pt idx="250">
                  <c:v>-10676</c:v>
                </c:pt>
                <c:pt idx="251">
                  <c:v>-10674</c:v>
                </c:pt>
                <c:pt idx="252">
                  <c:v>-10665</c:v>
                </c:pt>
                <c:pt idx="253">
                  <c:v>-10662</c:v>
                </c:pt>
                <c:pt idx="254">
                  <c:v>-10661.5</c:v>
                </c:pt>
                <c:pt idx="255">
                  <c:v>-10657</c:v>
                </c:pt>
                <c:pt idx="256">
                  <c:v>-10651</c:v>
                </c:pt>
                <c:pt idx="257">
                  <c:v>-10649</c:v>
                </c:pt>
                <c:pt idx="258">
                  <c:v>-10640</c:v>
                </c:pt>
                <c:pt idx="259">
                  <c:v>-10590</c:v>
                </c:pt>
                <c:pt idx="260">
                  <c:v>-10567</c:v>
                </c:pt>
                <c:pt idx="261">
                  <c:v>-10528</c:v>
                </c:pt>
                <c:pt idx="262">
                  <c:v>-10526</c:v>
                </c:pt>
                <c:pt idx="263">
                  <c:v>-10489</c:v>
                </c:pt>
                <c:pt idx="264">
                  <c:v>-10483</c:v>
                </c:pt>
                <c:pt idx="265">
                  <c:v>-10483</c:v>
                </c:pt>
                <c:pt idx="266">
                  <c:v>-10461</c:v>
                </c:pt>
                <c:pt idx="267">
                  <c:v>-10458</c:v>
                </c:pt>
                <c:pt idx="268">
                  <c:v>-10442</c:v>
                </c:pt>
                <c:pt idx="269">
                  <c:v>-10442</c:v>
                </c:pt>
                <c:pt idx="270">
                  <c:v>-10442</c:v>
                </c:pt>
                <c:pt idx="271">
                  <c:v>-10430</c:v>
                </c:pt>
                <c:pt idx="272">
                  <c:v>-10416</c:v>
                </c:pt>
                <c:pt idx="273">
                  <c:v>-10414</c:v>
                </c:pt>
                <c:pt idx="274">
                  <c:v>-10413</c:v>
                </c:pt>
                <c:pt idx="275">
                  <c:v>-10410</c:v>
                </c:pt>
                <c:pt idx="276">
                  <c:v>-10399</c:v>
                </c:pt>
                <c:pt idx="277">
                  <c:v>-10394</c:v>
                </c:pt>
                <c:pt idx="278">
                  <c:v>-10376</c:v>
                </c:pt>
                <c:pt idx="279">
                  <c:v>-10333</c:v>
                </c:pt>
                <c:pt idx="280">
                  <c:v>-10333</c:v>
                </c:pt>
                <c:pt idx="281">
                  <c:v>-10333</c:v>
                </c:pt>
                <c:pt idx="282">
                  <c:v>-10240</c:v>
                </c:pt>
                <c:pt idx="283">
                  <c:v>-10240</c:v>
                </c:pt>
                <c:pt idx="284">
                  <c:v>-10237</c:v>
                </c:pt>
                <c:pt idx="285">
                  <c:v>-10235</c:v>
                </c:pt>
                <c:pt idx="286">
                  <c:v>-10210</c:v>
                </c:pt>
                <c:pt idx="287">
                  <c:v>-10184</c:v>
                </c:pt>
                <c:pt idx="288">
                  <c:v>-10181</c:v>
                </c:pt>
                <c:pt idx="289">
                  <c:v>-10176</c:v>
                </c:pt>
                <c:pt idx="290">
                  <c:v>-10137</c:v>
                </c:pt>
                <c:pt idx="291">
                  <c:v>-10135</c:v>
                </c:pt>
                <c:pt idx="292">
                  <c:v>-10134</c:v>
                </c:pt>
                <c:pt idx="293">
                  <c:v>-10125</c:v>
                </c:pt>
                <c:pt idx="294">
                  <c:v>-10109</c:v>
                </c:pt>
                <c:pt idx="295">
                  <c:v>-10106</c:v>
                </c:pt>
                <c:pt idx="296">
                  <c:v>-10106</c:v>
                </c:pt>
                <c:pt idx="297">
                  <c:v>-10106</c:v>
                </c:pt>
                <c:pt idx="298">
                  <c:v>-10106</c:v>
                </c:pt>
                <c:pt idx="299">
                  <c:v>-10069</c:v>
                </c:pt>
                <c:pt idx="300">
                  <c:v>-10041</c:v>
                </c:pt>
                <c:pt idx="301">
                  <c:v>-9963</c:v>
                </c:pt>
                <c:pt idx="302">
                  <c:v>-9960</c:v>
                </c:pt>
                <c:pt idx="303">
                  <c:v>-9954</c:v>
                </c:pt>
                <c:pt idx="304">
                  <c:v>-9932</c:v>
                </c:pt>
                <c:pt idx="305">
                  <c:v>-9932</c:v>
                </c:pt>
                <c:pt idx="306">
                  <c:v>-9932</c:v>
                </c:pt>
                <c:pt idx="307">
                  <c:v>-9932</c:v>
                </c:pt>
                <c:pt idx="308">
                  <c:v>-9929</c:v>
                </c:pt>
                <c:pt idx="309">
                  <c:v>-9921</c:v>
                </c:pt>
                <c:pt idx="310">
                  <c:v>-9921</c:v>
                </c:pt>
                <c:pt idx="311">
                  <c:v>-9921</c:v>
                </c:pt>
                <c:pt idx="312">
                  <c:v>-9893</c:v>
                </c:pt>
                <c:pt idx="313">
                  <c:v>-9866</c:v>
                </c:pt>
                <c:pt idx="314">
                  <c:v>-9843</c:v>
                </c:pt>
                <c:pt idx="315">
                  <c:v>-9829</c:v>
                </c:pt>
                <c:pt idx="316">
                  <c:v>-9828.5</c:v>
                </c:pt>
                <c:pt idx="317">
                  <c:v>-9812</c:v>
                </c:pt>
                <c:pt idx="318">
                  <c:v>-9810</c:v>
                </c:pt>
                <c:pt idx="319">
                  <c:v>-9807</c:v>
                </c:pt>
                <c:pt idx="320">
                  <c:v>-9801</c:v>
                </c:pt>
                <c:pt idx="321">
                  <c:v>-9784</c:v>
                </c:pt>
                <c:pt idx="322">
                  <c:v>-9770</c:v>
                </c:pt>
                <c:pt idx="323">
                  <c:v>-9768</c:v>
                </c:pt>
                <c:pt idx="324">
                  <c:v>-9742</c:v>
                </c:pt>
                <c:pt idx="325">
                  <c:v>-9723</c:v>
                </c:pt>
                <c:pt idx="326">
                  <c:v>-9639</c:v>
                </c:pt>
                <c:pt idx="327">
                  <c:v>-9597</c:v>
                </c:pt>
                <c:pt idx="328">
                  <c:v>-9568</c:v>
                </c:pt>
                <c:pt idx="329">
                  <c:v>-9557</c:v>
                </c:pt>
                <c:pt idx="330">
                  <c:v>-9505</c:v>
                </c:pt>
                <c:pt idx="331">
                  <c:v>-9505</c:v>
                </c:pt>
                <c:pt idx="332">
                  <c:v>-9505</c:v>
                </c:pt>
                <c:pt idx="333">
                  <c:v>-9412</c:v>
                </c:pt>
                <c:pt idx="334">
                  <c:v>-9390</c:v>
                </c:pt>
                <c:pt idx="335">
                  <c:v>-9390</c:v>
                </c:pt>
                <c:pt idx="336">
                  <c:v>-9359</c:v>
                </c:pt>
                <c:pt idx="337">
                  <c:v>-9359</c:v>
                </c:pt>
                <c:pt idx="338">
                  <c:v>-9328</c:v>
                </c:pt>
                <c:pt idx="339">
                  <c:v>-9264</c:v>
                </c:pt>
                <c:pt idx="340">
                  <c:v>-9261</c:v>
                </c:pt>
                <c:pt idx="341">
                  <c:v>-9146</c:v>
                </c:pt>
                <c:pt idx="342">
                  <c:v>-9113</c:v>
                </c:pt>
                <c:pt idx="343">
                  <c:v>-9110</c:v>
                </c:pt>
                <c:pt idx="344">
                  <c:v>-9096</c:v>
                </c:pt>
                <c:pt idx="345">
                  <c:v>-9085</c:v>
                </c:pt>
                <c:pt idx="346">
                  <c:v>-9057</c:v>
                </c:pt>
                <c:pt idx="347">
                  <c:v>-9040</c:v>
                </c:pt>
                <c:pt idx="348">
                  <c:v>-9040</c:v>
                </c:pt>
                <c:pt idx="349">
                  <c:v>-9040</c:v>
                </c:pt>
                <c:pt idx="350">
                  <c:v>-9040</c:v>
                </c:pt>
                <c:pt idx="351">
                  <c:v>-9040</c:v>
                </c:pt>
                <c:pt idx="352">
                  <c:v>-8990</c:v>
                </c:pt>
                <c:pt idx="353">
                  <c:v>-8965</c:v>
                </c:pt>
                <c:pt idx="354">
                  <c:v>-8954</c:v>
                </c:pt>
                <c:pt idx="355">
                  <c:v>-8897</c:v>
                </c:pt>
                <c:pt idx="356">
                  <c:v>-8886</c:v>
                </c:pt>
                <c:pt idx="357">
                  <c:v>-8790</c:v>
                </c:pt>
                <c:pt idx="358">
                  <c:v>-8660</c:v>
                </c:pt>
                <c:pt idx="359">
                  <c:v>-8654</c:v>
                </c:pt>
                <c:pt idx="360">
                  <c:v>-8646</c:v>
                </c:pt>
                <c:pt idx="361">
                  <c:v>-8635</c:v>
                </c:pt>
                <c:pt idx="362">
                  <c:v>-8629</c:v>
                </c:pt>
                <c:pt idx="363">
                  <c:v>-8531</c:v>
                </c:pt>
                <c:pt idx="364">
                  <c:v>-8521</c:v>
                </c:pt>
                <c:pt idx="365">
                  <c:v>-8517</c:v>
                </c:pt>
                <c:pt idx="366">
                  <c:v>-8492</c:v>
                </c:pt>
                <c:pt idx="367">
                  <c:v>-8425</c:v>
                </c:pt>
                <c:pt idx="368">
                  <c:v>-8366</c:v>
                </c:pt>
                <c:pt idx="369">
                  <c:v>-8332</c:v>
                </c:pt>
                <c:pt idx="370">
                  <c:v>-8313</c:v>
                </c:pt>
                <c:pt idx="371">
                  <c:v>-8310</c:v>
                </c:pt>
                <c:pt idx="372">
                  <c:v>-8304</c:v>
                </c:pt>
                <c:pt idx="373">
                  <c:v>-8252</c:v>
                </c:pt>
                <c:pt idx="374">
                  <c:v>-8198</c:v>
                </c:pt>
                <c:pt idx="375">
                  <c:v>-8150</c:v>
                </c:pt>
                <c:pt idx="376">
                  <c:v>-8136</c:v>
                </c:pt>
                <c:pt idx="377">
                  <c:v>-8109</c:v>
                </c:pt>
                <c:pt idx="378">
                  <c:v>-8108</c:v>
                </c:pt>
                <c:pt idx="379">
                  <c:v>-8094</c:v>
                </c:pt>
                <c:pt idx="380">
                  <c:v>-8092</c:v>
                </c:pt>
                <c:pt idx="381">
                  <c:v>-8081</c:v>
                </c:pt>
                <c:pt idx="382">
                  <c:v>-8081</c:v>
                </c:pt>
                <c:pt idx="383">
                  <c:v>-8069</c:v>
                </c:pt>
                <c:pt idx="384">
                  <c:v>-8049</c:v>
                </c:pt>
                <c:pt idx="385">
                  <c:v>-8049</c:v>
                </c:pt>
                <c:pt idx="386">
                  <c:v>-8033</c:v>
                </c:pt>
                <c:pt idx="387">
                  <c:v>-8024</c:v>
                </c:pt>
                <c:pt idx="388">
                  <c:v>-8022</c:v>
                </c:pt>
                <c:pt idx="389">
                  <c:v>-8019</c:v>
                </c:pt>
                <c:pt idx="390">
                  <c:v>-8004</c:v>
                </c:pt>
                <c:pt idx="391">
                  <c:v>-8004</c:v>
                </c:pt>
                <c:pt idx="392">
                  <c:v>-7996</c:v>
                </c:pt>
                <c:pt idx="393">
                  <c:v>-7996</c:v>
                </c:pt>
                <c:pt idx="394">
                  <c:v>-7983</c:v>
                </c:pt>
                <c:pt idx="395">
                  <c:v>-7982</c:v>
                </c:pt>
                <c:pt idx="396">
                  <c:v>-7974</c:v>
                </c:pt>
                <c:pt idx="397">
                  <c:v>-7907</c:v>
                </c:pt>
                <c:pt idx="398">
                  <c:v>-7875</c:v>
                </c:pt>
                <c:pt idx="399">
                  <c:v>-7874</c:v>
                </c:pt>
                <c:pt idx="400">
                  <c:v>-7848</c:v>
                </c:pt>
                <c:pt idx="401">
                  <c:v>-7804</c:v>
                </c:pt>
                <c:pt idx="402">
                  <c:v>-7801</c:v>
                </c:pt>
                <c:pt idx="403">
                  <c:v>-7783</c:v>
                </c:pt>
                <c:pt idx="404">
                  <c:v>-7783</c:v>
                </c:pt>
                <c:pt idx="405">
                  <c:v>-7783</c:v>
                </c:pt>
                <c:pt idx="406">
                  <c:v>-7767</c:v>
                </c:pt>
                <c:pt idx="407">
                  <c:v>-7761</c:v>
                </c:pt>
                <c:pt idx="408">
                  <c:v>-7759</c:v>
                </c:pt>
                <c:pt idx="409">
                  <c:v>-7759</c:v>
                </c:pt>
                <c:pt idx="410">
                  <c:v>-7759</c:v>
                </c:pt>
                <c:pt idx="411">
                  <c:v>-7753</c:v>
                </c:pt>
                <c:pt idx="412">
                  <c:v>-7731</c:v>
                </c:pt>
                <c:pt idx="413">
                  <c:v>-7730</c:v>
                </c:pt>
                <c:pt idx="414">
                  <c:v>-7730</c:v>
                </c:pt>
                <c:pt idx="415">
                  <c:v>-7717</c:v>
                </c:pt>
                <c:pt idx="416">
                  <c:v>-7716</c:v>
                </c:pt>
                <c:pt idx="417">
                  <c:v>-7714</c:v>
                </c:pt>
                <c:pt idx="418">
                  <c:v>-7714</c:v>
                </c:pt>
                <c:pt idx="419">
                  <c:v>-7713</c:v>
                </c:pt>
                <c:pt idx="420">
                  <c:v>-7703</c:v>
                </c:pt>
                <c:pt idx="421">
                  <c:v>-7677</c:v>
                </c:pt>
                <c:pt idx="422">
                  <c:v>-7672</c:v>
                </c:pt>
                <c:pt idx="423">
                  <c:v>-7652</c:v>
                </c:pt>
                <c:pt idx="424">
                  <c:v>-7568</c:v>
                </c:pt>
                <c:pt idx="425">
                  <c:v>-7527</c:v>
                </c:pt>
                <c:pt idx="426">
                  <c:v>-7524</c:v>
                </c:pt>
                <c:pt idx="427">
                  <c:v>-7453</c:v>
                </c:pt>
                <c:pt idx="428">
                  <c:v>-7445</c:v>
                </c:pt>
                <c:pt idx="429">
                  <c:v>-7389</c:v>
                </c:pt>
                <c:pt idx="430">
                  <c:v>-7330</c:v>
                </c:pt>
                <c:pt idx="431">
                  <c:v>-7324</c:v>
                </c:pt>
                <c:pt idx="432">
                  <c:v>-7316</c:v>
                </c:pt>
                <c:pt idx="433">
                  <c:v>-7233</c:v>
                </c:pt>
                <c:pt idx="434">
                  <c:v>-7199</c:v>
                </c:pt>
                <c:pt idx="435">
                  <c:v>-7188</c:v>
                </c:pt>
                <c:pt idx="436">
                  <c:v>-7188</c:v>
                </c:pt>
                <c:pt idx="437">
                  <c:v>-7176</c:v>
                </c:pt>
                <c:pt idx="438">
                  <c:v>-7138</c:v>
                </c:pt>
                <c:pt idx="439">
                  <c:v>-7107</c:v>
                </c:pt>
                <c:pt idx="440">
                  <c:v>-7014</c:v>
                </c:pt>
                <c:pt idx="441">
                  <c:v>-6998</c:v>
                </c:pt>
                <c:pt idx="442">
                  <c:v>-6973</c:v>
                </c:pt>
                <c:pt idx="443">
                  <c:v>-6973</c:v>
                </c:pt>
                <c:pt idx="444">
                  <c:v>-6956</c:v>
                </c:pt>
                <c:pt idx="445">
                  <c:v>-6955</c:v>
                </c:pt>
                <c:pt idx="446">
                  <c:v>-6953</c:v>
                </c:pt>
                <c:pt idx="447">
                  <c:v>-6927</c:v>
                </c:pt>
                <c:pt idx="448">
                  <c:v>-6916</c:v>
                </c:pt>
                <c:pt idx="449">
                  <c:v>-6914</c:v>
                </c:pt>
                <c:pt idx="450">
                  <c:v>-6913</c:v>
                </c:pt>
                <c:pt idx="451">
                  <c:v>-6886</c:v>
                </c:pt>
                <c:pt idx="452">
                  <c:v>-6824</c:v>
                </c:pt>
                <c:pt idx="453">
                  <c:v>-6824</c:v>
                </c:pt>
                <c:pt idx="454">
                  <c:v>-6824</c:v>
                </c:pt>
                <c:pt idx="455">
                  <c:v>-6804</c:v>
                </c:pt>
                <c:pt idx="456">
                  <c:v>-6752</c:v>
                </c:pt>
                <c:pt idx="457">
                  <c:v>-6735</c:v>
                </c:pt>
                <c:pt idx="458">
                  <c:v>-6724</c:v>
                </c:pt>
                <c:pt idx="459">
                  <c:v>-6712</c:v>
                </c:pt>
                <c:pt idx="460">
                  <c:v>-6696</c:v>
                </c:pt>
                <c:pt idx="461">
                  <c:v>-6695</c:v>
                </c:pt>
                <c:pt idx="462">
                  <c:v>-6665</c:v>
                </c:pt>
                <c:pt idx="463">
                  <c:v>-6651</c:v>
                </c:pt>
                <c:pt idx="464">
                  <c:v>-6637</c:v>
                </c:pt>
                <c:pt idx="465">
                  <c:v>-6609</c:v>
                </c:pt>
                <c:pt idx="466">
                  <c:v>-6609</c:v>
                </c:pt>
                <c:pt idx="467">
                  <c:v>-6609</c:v>
                </c:pt>
                <c:pt idx="468">
                  <c:v>-6609</c:v>
                </c:pt>
                <c:pt idx="469">
                  <c:v>-6581</c:v>
                </c:pt>
                <c:pt idx="470">
                  <c:v>-6533</c:v>
                </c:pt>
                <c:pt idx="471">
                  <c:v>-6502</c:v>
                </c:pt>
                <c:pt idx="472">
                  <c:v>-6486</c:v>
                </c:pt>
                <c:pt idx="473">
                  <c:v>-6438</c:v>
                </c:pt>
                <c:pt idx="474">
                  <c:v>-6438</c:v>
                </c:pt>
                <c:pt idx="475">
                  <c:v>-6438</c:v>
                </c:pt>
                <c:pt idx="476">
                  <c:v>-6419</c:v>
                </c:pt>
                <c:pt idx="477">
                  <c:v>-6413</c:v>
                </c:pt>
                <c:pt idx="478">
                  <c:v>-6405</c:v>
                </c:pt>
                <c:pt idx="479">
                  <c:v>-6404</c:v>
                </c:pt>
                <c:pt idx="480">
                  <c:v>-6363</c:v>
                </c:pt>
                <c:pt idx="481">
                  <c:v>-6332</c:v>
                </c:pt>
                <c:pt idx="482">
                  <c:v>-6318</c:v>
                </c:pt>
                <c:pt idx="483">
                  <c:v>-6310</c:v>
                </c:pt>
                <c:pt idx="484">
                  <c:v>-6295</c:v>
                </c:pt>
                <c:pt idx="485">
                  <c:v>-6214</c:v>
                </c:pt>
                <c:pt idx="486">
                  <c:v>-6209</c:v>
                </c:pt>
                <c:pt idx="487">
                  <c:v>-6206</c:v>
                </c:pt>
                <c:pt idx="488">
                  <c:v>-6206</c:v>
                </c:pt>
                <c:pt idx="489">
                  <c:v>-6206</c:v>
                </c:pt>
                <c:pt idx="490">
                  <c:v>-6197</c:v>
                </c:pt>
                <c:pt idx="491">
                  <c:v>-6194</c:v>
                </c:pt>
                <c:pt idx="492">
                  <c:v>-6191</c:v>
                </c:pt>
                <c:pt idx="493">
                  <c:v>-6170</c:v>
                </c:pt>
                <c:pt idx="494">
                  <c:v>-6169</c:v>
                </c:pt>
                <c:pt idx="495">
                  <c:v>-6166</c:v>
                </c:pt>
                <c:pt idx="496">
                  <c:v>-6161</c:v>
                </c:pt>
                <c:pt idx="497">
                  <c:v>-6153</c:v>
                </c:pt>
                <c:pt idx="498">
                  <c:v>-6142</c:v>
                </c:pt>
                <c:pt idx="499">
                  <c:v>-6142</c:v>
                </c:pt>
                <c:pt idx="500">
                  <c:v>-6128</c:v>
                </c:pt>
                <c:pt idx="501">
                  <c:v>-6125</c:v>
                </c:pt>
                <c:pt idx="502">
                  <c:v>-6114</c:v>
                </c:pt>
                <c:pt idx="503">
                  <c:v>-6096.5</c:v>
                </c:pt>
                <c:pt idx="504">
                  <c:v>-6047</c:v>
                </c:pt>
                <c:pt idx="505">
                  <c:v>-6038</c:v>
                </c:pt>
                <c:pt idx="506">
                  <c:v>-6007</c:v>
                </c:pt>
                <c:pt idx="507">
                  <c:v>-5977</c:v>
                </c:pt>
                <c:pt idx="508">
                  <c:v>-5971</c:v>
                </c:pt>
                <c:pt idx="509">
                  <c:v>-5957</c:v>
                </c:pt>
                <c:pt idx="510">
                  <c:v>-5952</c:v>
                </c:pt>
                <c:pt idx="511">
                  <c:v>-5951</c:v>
                </c:pt>
                <c:pt idx="512">
                  <c:v>-5938</c:v>
                </c:pt>
                <c:pt idx="513">
                  <c:v>-5932</c:v>
                </c:pt>
                <c:pt idx="514">
                  <c:v>-5910</c:v>
                </c:pt>
                <c:pt idx="515">
                  <c:v>-5879</c:v>
                </c:pt>
                <c:pt idx="516">
                  <c:v>-5851</c:v>
                </c:pt>
                <c:pt idx="517">
                  <c:v>-5851</c:v>
                </c:pt>
                <c:pt idx="518">
                  <c:v>-5826</c:v>
                </c:pt>
                <c:pt idx="519">
                  <c:v>-5795</c:v>
                </c:pt>
                <c:pt idx="520">
                  <c:v>-5725</c:v>
                </c:pt>
                <c:pt idx="521">
                  <c:v>-5705</c:v>
                </c:pt>
                <c:pt idx="522">
                  <c:v>-5678</c:v>
                </c:pt>
                <c:pt idx="523">
                  <c:v>-5675</c:v>
                </c:pt>
                <c:pt idx="524">
                  <c:v>-5675</c:v>
                </c:pt>
                <c:pt idx="525">
                  <c:v>-5671</c:v>
                </c:pt>
                <c:pt idx="526">
                  <c:v>-5663</c:v>
                </c:pt>
                <c:pt idx="527">
                  <c:v>-5571</c:v>
                </c:pt>
                <c:pt idx="528">
                  <c:v>-5563</c:v>
                </c:pt>
                <c:pt idx="529">
                  <c:v>-5518</c:v>
                </c:pt>
                <c:pt idx="530">
                  <c:v>-5493</c:v>
                </c:pt>
                <c:pt idx="531">
                  <c:v>-5456</c:v>
                </c:pt>
                <c:pt idx="532">
                  <c:v>-5453</c:v>
                </c:pt>
                <c:pt idx="533">
                  <c:v>-5453</c:v>
                </c:pt>
                <c:pt idx="534">
                  <c:v>-5434</c:v>
                </c:pt>
                <c:pt idx="535">
                  <c:v>-5431</c:v>
                </c:pt>
                <c:pt idx="536">
                  <c:v>-5429</c:v>
                </c:pt>
                <c:pt idx="537">
                  <c:v>-5406</c:v>
                </c:pt>
                <c:pt idx="538">
                  <c:v>-5403</c:v>
                </c:pt>
                <c:pt idx="539">
                  <c:v>-5369</c:v>
                </c:pt>
                <c:pt idx="540">
                  <c:v>-5367</c:v>
                </c:pt>
                <c:pt idx="541">
                  <c:v>-5349</c:v>
                </c:pt>
                <c:pt idx="542">
                  <c:v>-5344</c:v>
                </c:pt>
                <c:pt idx="543">
                  <c:v>-5333</c:v>
                </c:pt>
                <c:pt idx="544">
                  <c:v>-5319</c:v>
                </c:pt>
                <c:pt idx="545">
                  <c:v>-5310</c:v>
                </c:pt>
                <c:pt idx="546">
                  <c:v>-5302</c:v>
                </c:pt>
                <c:pt idx="547">
                  <c:v>-5286</c:v>
                </c:pt>
                <c:pt idx="548">
                  <c:v>-5283</c:v>
                </c:pt>
                <c:pt idx="549">
                  <c:v>-5255</c:v>
                </c:pt>
                <c:pt idx="550">
                  <c:v>-5249</c:v>
                </c:pt>
                <c:pt idx="551">
                  <c:v>-5235</c:v>
                </c:pt>
                <c:pt idx="552">
                  <c:v>-5219</c:v>
                </c:pt>
                <c:pt idx="553">
                  <c:v>-5219</c:v>
                </c:pt>
                <c:pt idx="554">
                  <c:v>-5216</c:v>
                </c:pt>
                <c:pt idx="555">
                  <c:v>-5177</c:v>
                </c:pt>
                <c:pt idx="556">
                  <c:v>-5149</c:v>
                </c:pt>
                <c:pt idx="557">
                  <c:v>-5128</c:v>
                </c:pt>
                <c:pt idx="558">
                  <c:v>-5126</c:v>
                </c:pt>
                <c:pt idx="559">
                  <c:v>-5109</c:v>
                </c:pt>
                <c:pt idx="560">
                  <c:v>-5093</c:v>
                </c:pt>
                <c:pt idx="561">
                  <c:v>-5093</c:v>
                </c:pt>
                <c:pt idx="562">
                  <c:v>-5048</c:v>
                </c:pt>
                <c:pt idx="563">
                  <c:v>-5036</c:v>
                </c:pt>
                <c:pt idx="564">
                  <c:v>-5020</c:v>
                </c:pt>
                <c:pt idx="565">
                  <c:v>-5020</c:v>
                </c:pt>
                <c:pt idx="566">
                  <c:v>-5020</c:v>
                </c:pt>
                <c:pt idx="567">
                  <c:v>-4981</c:v>
                </c:pt>
                <c:pt idx="568">
                  <c:v>-4981</c:v>
                </c:pt>
                <c:pt idx="569">
                  <c:v>-4972</c:v>
                </c:pt>
                <c:pt idx="570">
                  <c:v>-4967</c:v>
                </c:pt>
                <c:pt idx="571">
                  <c:v>-4914</c:v>
                </c:pt>
                <c:pt idx="572">
                  <c:v>-4886</c:v>
                </c:pt>
                <c:pt idx="573">
                  <c:v>-4851</c:v>
                </c:pt>
                <c:pt idx="574">
                  <c:v>-4819</c:v>
                </c:pt>
                <c:pt idx="575">
                  <c:v>-4782</c:v>
                </c:pt>
                <c:pt idx="576">
                  <c:v>-4782</c:v>
                </c:pt>
                <c:pt idx="577">
                  <c:v>-4715</c:v>
                </c:pt>
                <c:pt idx="578">
                  <c:v>-4715</c:v>
                </c:pt>
                <c:pt idx="579">
                  <c:v>-4712</c:v>
                </c:pt>
                <c:pt idx="580">
                  <c:v>-4704</c:v>
                </c:pt>
                <c:pt idx="581">
                  <c:v>-4626</c:v>
                </c:pt>
                <c:pt idx="582">
                  <c:v>-4566</c:v>
                </c:pt>
                <c:pt idx="583">
                  <c:v>-4561</c:v>
                </c:pt>
                <c:pt idx="584">
                  <c:v>-4536</c:v>
                </c:pt>
                <c:pt idx="585">
                  <c:v>-4525</c:v>
                </c:pt>
                <c:pt idx="586">
                  <c:v>-4493</c:v>
                </c:pt>
                <c:pt idx="587">
                  <c:v>-4480</c:v>
                </c:pt>
                <c:pt idx="588">
                  <c:v>-4477</c:v>
                </c:pt>
                <c:pt idx="589">
                  <c:v>-4466</c:v>
                </c:pt>
                <c:pt idx="590">
                  <c:v>-4457</c:v>
                </c:pt>
                <c:pt idx="591">
                  <c:v>-4382</c:v>
                </c:pt>
                <c:pt idx="592">
                  <c:v>-4351</c:v>
                </c:pt>
                <c:pt idx="593">
                  <c:v>-4321</c:v>
                </c:pt>
                <c:pt idx="594">
                  <c:v>-4301</c:v>
                </c:pt>
                <c:pt idx="595">
                  <c:v>-4259</c:v>
                </c:pt>
                <c:pt idx="596">
                  <c:v>-4258</c:v>
                </c:pt>
                <c:pt idx="597">
                  <c:v>-4258</c:v>
                </c:pt>
                <c:pt idx="598">
                  <c:v>-4247</c:v>
                </c:pt>
                <c:pt idx="599">
                  <c:v>-4178</c:v>
                </c:pt>
                <c:pt idx="600">
                  <c:v>-4155</c:v>
                </c:pt>
                <c:pt idx="601">
                  <c:v>-4128</c:v>
                </c:pt>
                <c:pt idx="602">
                  <c:v>-4076</c:v>
                </c:pt>
                <c:pt idx="603">
                  <c:v>-4041</c:v>
                </c:pt>
                <c:pt idx="604">
                  <c:v>-4029</c:v>
                </c:pt>
                <c:pt idx="605">
                  <c:v>-4013</c:v>
                </c:pt>
                <c:pt idx="606">
                  <c:v>-4013</c:v>
                </c:pt>
                <c:pt idx="607">
                  <c:v>-3999</c:v>
                </c:pt>
                <c:pt idx="608">
                  <c:v>-3915</c:v>
                </c:pt>
                <c:pt idx="609">
                  <c:v>-3839</c:v>
                </c:pt>
                <c:pt idx="610">
                  <c:v>-3833</c:v>
                </c:pt>
                <c:pt idx="611">
                  <c:v>-3783</c:v>
                </c:pt>
                <c:pt idx="612">
                  <c:v>-3736</c:v>
                </c:pt>
                <c:pt idx="613">
                  <c:v>-3708</c:v>
                </c:pt>
                <c:pt idx="614">
                  <c:v>-3560</c:v>
                </c:pt>
                <c:pt idx="615">
                  <c:v>-3495</c:v>
                </c:pt>
                <c:pt idx="616">
                  <c:v>-3476</c:v>
                </c:pt>
                <c:pt idx="617">
                  <c:v>-3472</c:v>
                </c:pt>
                <c:pt idx="618">
                  <c:v>-3433</c:v>
                </c:pt>
                <c:pt idx="619">
                  <c:v>-3397</c:v>
                </c:pt>
                <c:pt idx="620">
                  <c:v>-3327</c:v>
                </c:pt>
                <c:pt idx="621">
                  <c:v>-3293</c:v>
                </c:pt>
                <c:pt idx="622">
                  <c:v>-3257</c:v>
                </c:pt>
                <c:pt idx="623">
                  <c:v>-3221</c:v>
                </c:pt>
                <c:pt idx="624">
                  <c:v>-3196</c:v>
                </c:pt>
                <c:pt idx="625">
                  <c:v>-3187</c:v>
                </c:pt>
                <c:pt idx="626">
                  <c:v>-3137</c:v>
                </c:pt>
                <c:pt idx="627">
                  <c:v>-3117</c:v>
                </c:pt>
                <c:pt idx="628">
                  <c:v>-3064</c:v>
                </c:pt>
                <c:pt idx="629">
                  <c:v>-3061</c:v>
                </c:pt>
                <c:pt idx="630">
                  <c:v>-3055</c:v>
                </c:pt>
                <c:pt idx="631">
                  <c:v>-2991</c:v>
                </c:pt>
                <c:pt idx="632">
                  <c:v>-2938</c:v>
                </c:pt>
                <c:pt idx="633">
                  <c:v>-2932</c:v>
                </c:pt>
                <c:pt idx="634">
                  <c:v>-2916</c:v>
                </c:pt>
                <c:pt idx="635">
                  <c:v>-2909</c:v>
                </c:pt>
                <c:pt idx="636">
                  <c:v>-2904</c:v>
                </c:pt>
                <c:pt idx="637">
                  <c:v>-2877</c:v>
                </c:pt>
                <c:pt idx="638">
                  <c:v>-2846</c:v>
                </c:pt>
                <c:pt idx="639">
                  <c:v>-2826</c:v>
                </c:pt>
                <c:pt idx="640">
                  <c:v>-2799</c:v>
                </c:pt>
                <c:pt idx="641">
                  <c:v>-2759</c:v>
                </c:pt>
                <c:pt idx="642">
                  <c:v>-2731</c:v>
                </c:pt>
                <c:pt idx="643">
                  <c:v>-2717</c:v>
                </c:pt>
                <c:pt idx="644">
                  <c:v>-2692</c:v>
                </c:pt>
                <c:pt idx="645">
                  <c:v>-2689</c:v>
                </c:pt>
                <c:pt idx="646">
                  <c:v>-2684</c:v>
                </c:pt>
                <c:pt idx="647">
                  <c:v>-2654</c:v>
                </c:pt>
                <c:pt idx="648">
                  <c:v>-2642</c:v>
                </c:pt>
                <c:pt idx="649">
                  <c:v>-2642</c:v>
                </c:pt>
                <c:pt idx="650">
                  <c:v>-2624</c:v>
                </c:pt>
                <c:pt idx="651">
                  <c:v>-2586</c:v>
                </c:pt>
                <c:pt idx="652">
                  <c:v>-2583</c:v>
                </c:pt>
                <c:pt idx="653">
                  <c:v>-2583</c:v>
                </c:pt>
                <c:pt idx="654">
                  <c:v>-2566</c:v>
                </c:pt>
                <c:pt idx="655">
                  <c:v>-2560</c:v>
                </c:pt>
                <c:pt idx="656">
                  <c:v>-2543</c:v>
                </c:pt>
                <c:pt idx="657">
                  <c:v>-2482</c:v>
                </c:pt>
                <c:pt idx="658">
                  <c:v>-2446</c:v>
                </c:pt>
                <c:pt idx="659">
                  <c:v>-2432</c:v>
                </c:pt>
                <c:pt idx="660">
                  <c:v>-2424</c:v>
                </c:pt>
                <c:pt idx="661">
                  <c:v>-2384</c:v>
                </c:pt>
                <c:pt idx="662">
                  <c:v>-2378</c:v>
                </c:pt>
                <c:pt idx="663">
                  <c:v>-2367</c:v>
                </c:pt>
                <c:pt idx="664">
                  <c:v>-2351</c:v>
                </c:pt>
                <c:pt idx="665">
                  <c:v>-2328</c:v>
                </c:pt>
                <c:pt idx="666">
                  <c:v>-2309</c:v>
                </c:pt>
                <c:pt idx="667">
                  <c:v>-2295</c:v>
                </c:pt>
                <c:pt idx="668">
                  <c:v>-2250</c:v>
                </c:pt>
                <c:pt idx="669">
                  <c:v>-2172</c:v>
                </c:pt>
                <c:pt idx="670">
                  <c:v>-2172</c:v>
                </c:pt>
                <c:pt idx="671">
                  <c:v>-2147</c:v>
                </c:pt>
                <c:pt idx="672">
                  <c:v>-2144</c:v>
                </c:pt>
                <c:pt idx="673">
                  <c:v>-2102</c:v>
                </c:pt>
                <c:pt idx="674">
                  <c:v>-2102</c:v>
                </c:pt>
                <c:pt idx="675">
                  <c:v>-2101</c:v>
                </c:pt>
                <c:pt idx="676">
                  <c:v>-2065</c:v>
                </c:pt>
                <c:pt idx="677">
                  <c:v>-2062</c:v>
                </c:pt>
                <c:pt idx="678">
                  <c:v>-2032</c:v>
                </c:pt>
                <c:pt idx="679">
                  <c:v>-2032</c:v>
                </c:pt>
                <c:pt idx="680">
                  <c:v>-2032</c:v>
                </c:pt>
                <c:pt idx="681">
                  <c:v>-1992</c:v>
                </c:pt>
                <c:pt idx="682">
                  <c:v>-1971</c:v>
                </c:pt>
                <c:pt idx="683">
                  <c:v>-1926</c:v>
                </c:pt>
                <c:pt idx="684">
                  <c:v>-1900</c:v>
                </c:pt>
                <c:pt idx="685">
                  <c:v>-1866</c:v>
                </c:pt>
                <c:pt idx="686">
                  <c:v>-1858</c:v>
                </c:pt>
                <c:pt idx="687">
                  <c:v>-1833</c:v>
                </c:pt>
                <c:pt idx="688">
                  <c:v>-1827</c:v>
                </c:pt>
                <c:pt idx="689">
                  <c:v>-1827</c:v>
                </c:pt>
                <c:pt idx="690">
                  <c:v>-1827</c:v>
                </c:pt>
                <c:pt idx="691">
                  <c:v>-1827</c:v>
                </c:pt>
                <c:pt idx="692">
                  <c:v>-1827</c:v>
                </c:pt>
                <c:pt idx="693">
                  <c:v>-1802</c:v>
                </c:pt>
                <c:pt idx="694">
                  <c:v>-1799</c:v>
                </c:pt>
                <c:pt idx="695">
                  <c:v>-1760</c:v>
                </c:pt>
                <c:pt idx="696">
                  <c:v>-1760</c:v>
                </c:pt>
                <c:pt idx="697">
                  <c:v>-1690</c:v>
                </c:pt>
                <c:pt idx="698">
                  <c:v>-1652</c:v>
                </c:pt>
                <c:pt idx="699">
                  <c:v>-1604</c:v>
                </c:pt>
                <c:pt idx="700">
                  <c:v>-1593</c:v>
                </c:pt>
                <c:pt idx="701">
                  <c:v>-1590</c:v>
                </c:pt>
                <c:pt idx="702">
                  <c:v>-1491</c:v>
                </c:pt>
                <c:pt idx="703">
                  <c:v>-1481</c:v>
                </c:pt>
                <c:pt idx="704">
                  <c:v>-1458</c:v>
                </c:pt>
                <c:pt idx="705">
                  <c:v>-1407</c:v>
                </c:pt>
                <c:pt idx="706">
                  <c:v>-1407</c:v>
                </c:pt>
                <c:pt idx="707">
                  <c:v>-1341</c:v>
                </c:pt>
                <c:pt idx="708">
                  <c:v>-1304</c:v>
                </c:pt>
                <c:pt idx="709">
                  <c:v>-1301</c:v>
                </c:pt>
                <c:pt idx="710">
                  <c:v>-1301</c:v>
                </c:pt>
                <c:pt idx="711">
                  <c:v>-1301</c:v>
                </c:pt>
                <c:pt idx="712">
                  <c:v>-1298</c:v>
                </c:pt>
                <c:pt idx="713">
                  <c:v>-1276</c:v>
                </c:pt>
                <c:pt idx="714">
                  <c:v>-1254</c:v>
                </c:pt>
                <c:pt idx="715">
                  <c:v>-1206</c:v>
                </c:pt>
                <c:pt idx="716">
                  <c:v>-1120</c:v>
                </c:pt>
                <c:pt idx="717">
                  <c:v>-1100</c:v>
                </c:pt>
                <c:pt idx="718">
                  <c:v>-1041</c:v>
                </c:pt>
                <c:pt idx="719">
                  <c:v>-1038</c:v>
                </c:pt>
                <c:pt idx="720">
                  <c:v>-1038</c:v>
                </c:pt>
                <c:pt idx="721">
                  <c:v>-963</c:v>
                </c:pt>
                <c:pt idx="722">
                  <c:v>-918</c:v>
                </c:pt>
                <c:pt idx="723">
                  <c:v>-910</c:v>
                </c:pt>
                <c:pt idx="724">
                  <c:v>-910</c:v>
                </c:pt>
                <c:pt idx="725">
                  <c:v>-910</c:v>
                </c:pt>
                <c:pt idx="726">
                  <c:v>-910</c:v>
                </c:pt>
                <c:pt idx="727">
                  <c:v>-910</c:v>
                </c:pt>
                <c:pt idx="728">
                  <c:v>-910</c:v>
                </c:pt>
                <c:pt idx="729">
                  <c:v>-910</c:v>
                </c:pt>
                <c:pt idx="730">
                  <c:v>-910</c:v>
                </c:pt>
                <c:pt idx="731">
                  <c:v>-879</c:v>
                </c:pt>
                <c:pt idx="732">
                  <c:v>-842</c:v>
                </c:pt>
                <c:pt idx="733">
                  <c:v>-822</c:v>
                </c:pt>
                <c:pt idx="734">
                  <c:v>-811</c:v>
                </c:pt>
                <c:pt idx="735">
                  <c:v>-781</c:v>
                </c:pt>
                <c:pt idx="736">
                  <c:v>-669</c:v>
                </c:pt>
                <c:pt idx="737">
                  <c:v>-644</c:v>
                </c:pt>
                <c:pt idx="738">
                  <c:v>-644</c:v>
                </c:pt>
                <c:pt idx="739">
                  <c:v>-613</c:v>
                </c:pt>
                <c:pt idx="740">
                  <c:v>-610</c:v>
                </c:pt>
                <c:pt idx="741">
                  <c:v>-532</c:v>
                </c:pt>
                <c:pt idx="742">
                  <c:v>-530.5</c:v>
                </c:pt>
                <c:pt idx="743">
                  <c:v>-495</c:v>
                </c:pt>
                <c:pt idx="744">
                  <c:v>-487</c:v>
                </c:pt>
                <c:pt idx="745">
                  <c:v>-485.5</c:v>
                </c:pt>
                <c:pt idx="746">
                  <c:v>-484</c:v>
                </c:pt>
                <c:pt idx="747">
                  <c:v>-470</c:v>
                </c:pt>
                <c:pt idx="748">
                  <c:v>-467</c:v>
                </c:pt>
                <c:pt idx="749">
                  <c:v>-437</c:v>
                </c:pt>
                <c:pt idx="750">
                  <c:v>-415</c:v>
                </c:pt>
                <c:pt idx="751">
                  <c:v>-280</c:v>
                </c:pt>
                <c:pt idx="752">
                  <c:v>-207</c:v>
                </c:pt>
                <c:pt idx="753">
                  <c:v>-163</c:v>
                </c:pt>
                <c:pt idx="754">
                  <c:v>-163</c:v>
                </c:pt>
                <c:pt idx="755">
                  <c:v>-163</c:v>
                </c:pt>
                <c:pt idx="756">
                  <c:v>-135</c:v>
                </c:pt>
                <c:pt idx="757">
                  <c:v>-121</c:v>
                </c:pt>
                <c:pt idx="758">
                  <c:v>-115</c:v>
                </c:pt>
                <c:pt idx="759">
                  <c:v>-99</c:v>
                </c:pt>
                <c:pt idx="760">
                  <c:v>-94.5</c:v>
                </c:pt>
                <c:pt idx="761">
                  <c:v>-72.5</c:v>
                </c:pt>
                <c:pt idx="762">
                  <c:v>-17</c:v>
                </c:pt>
                <c:pt idx="763">
                  <c:v>-2</c:v>
                </c:pt>
                <c:pt idx="764">
                  <c:v>-2</c:v>
                </c:pt>
                <c:pt idx="765">
                  <c:v>11</c:v>
                </c:pt>
                <c:pt idx="766">
                  <c:v>18</c:v>
                </c:pt>
                <c:pt idx="767">
                  <c:v>38</c:v>
                </c:pt>
                <c:pt idx="768">
                  <c:v>38</c:v>
                </c:pt>
                <c:pt idx="769">
                  <c:v>53</c:v>
                </c:pt>
                <c:pt idx="770">
                  <c:v>81</c:v>
                </c:pt>
                <c:pt idx="771">
                  <c:v>215</c:v>
                </c:pt>
                <c:pt idx="772">
                  <c:v>246</c:v>
                </c:pt>
                <c:pt idx="773">
                  <c:v>246</c:v>
                </c:pt>
                <c:pt idx="774">
                  <c:v>246</c:v>
                </c:pt>
                <c:pt idx="775">
                  <c:v>282</c:v>
                </c:pt>
                <c:pt idx="776">
                  <c:v>285</c:v>
                </c:pt>
                <c:pt idx="777">
                  <c:v>305</c:v>
                </c:pt>
                <c:pt idx="778">
                  <c:v>307</c:v>
                </c:pt>
                <c:pt idx="779">
                  <c:v>307</c:v>
                </c:pt>
                <c:pt idx="780">
                  <c:v>318</c:v>
                </c:pt>
                <c:pt idx="781">
                  <c:v>478</c:v>
                </c:pt>
                <c:pt idx="782">
                  <c:v>548</c:v>
                </c:pt>
                <c:pt idx="783">
                  <c:v>567</c:v>
                </c:pt>
                <c:pt idx="784">
                  <c:v>571</c:v>
                </c:pt>
                <c:pt idx="785">
                  <c:v>571</c:v>
                </c:pt>
                <c:pt idx="786">
                  <c:v>576</c:v>
                </c:pt>
                <c:pt idx="787">
                  <c:v>694</c:v>
                </c:pt>
                <c:pt idx="788">
                  <c:v>873</c:v>
                </c:pt>
                <c:pt idx="789">
                  <c:v>1007</c:v>
                </c:pt>
                <c:pt idx="790">
                  <c:v>1343</c:v>
                </c:pt>
                <c:pt idx="791">
                  <c:v>1354</c:v>
                </c:pt>
                <c:pt idx="792">
                  <c:v>1399</c:v>
                </c:pt>
                <c:pt idx="793">
                  <c:v>1576.5</c:v>
                </c:pt>
                <c:pt idx="794">
                  <c:v>1576.5</c:v>
                </c:pt>
                <c:pt idx="795">
                  <c:v>1617</c:v>
                </c:pt>
                <c:pt idx="796">
                  <c:v>1631</c:v>
                </c:pt>
                <c:pt idx="797">
                  <c:v>1634</c:v>
                </c:pt>
                <c:pt idx="798">
                  <c:v>1634</c:v>
                </c:pt>
                <c:pt idx="799">
                  <c:v>1634</c:v>
                </c:pt>
                <c:pt idx="800">
                  <c:v>1661</c:v>
                </c:pt>
                <c:pt idx="801">
                  <c:v>1672</c:v>
                </c:pt>
                <c:pt idx="802">
                  <c:v>1835</c:v>
                </c:pt>
                <c:pt idx="803">
                  <c:v>1835</c:v>
                </c:pt>
                <c:pt idx="804">
                  <c:v>1872</c:v>
                </c:pt>
                <c:pt idx="805">
                  <c:v>1880</c:v>
                </c:pt>
                <c:pt idx="806">
                  <c:v>1888</c:v>
                </c:pt>
                <c:pt idx="807">
                  <c:v>1888</c:v>
                </c:pt>
                <c:pt idx="808">
                  <c:v>1888</c:v>
                </c:pt>
                <c:pt idx="809">
                  <c:v>1903.5</c:v>
                </c:pt>
                <c:pt idx="810">
                  <c:v>1922</c:v>
                </c:pt>
                <c:pt idx="811">
                  <c:v>1938</c:v>
                </c:pt>
                <c:pt idx="812">
                  <c:v>2055</c:v>
                </c:pt>
                <c:pt idx="813">
                  <c:v>2055</c:v>
                </c:pt>
                <c:pt idx="814">
                  <c:v>2055</c:v>
                </c:pt>
                <c:pt idx="815">
                  <c:v>2055</c:v>
                </c:pt>
                <c:pt idx="816">
                  <c:v>2055</c:v>
                </c:pt>
                <c:pt idx="817">
                  <c:v>2156</c:v>
                </c:pt>
                <c:pt idx="818">
                  <c:v>2156</c:v>
                </c:pt>
                <c:pt idx="819">
                  <c:v>2156</c:v>
                </c:pt>
                <c:pt idx="820">
                  <c:v>2198</c:v>
                </c:pt>
                <c:pt idx="821">
                  <c:v>2198</c:v>
                </c:pt>
                <c:pt idx="822">
                  <c:v>2198</c:v>
                </c:pt>
                <c:pt idx="823">
                  <c:v>2201</c:v>
                </c:pt>
                <c:pt idx="824">
                  <c:v>2335.5</c:v>
                </c:pt>
                <c:pt idx="825">
                  <c:v>2354.5</c:v>
                </c:pt>
                <c:pt idx="826">
                  <c:v>2358</c:v>
                </c:pt>
                <c:pt idx="827">
                  <c:v>2359</c:v>
                </c:pt>
                <c:pt idx="828">
                  <c:v>2411</c:v>
                </c:pt>
                <c:pt idx="829">
                  <c:v>2411</c:v>
                </c:pt>
                <c:pt idx="830">
                  <c:v>2411</c:v>
                </c:pt>
                <c:pt idx="831">
                  <c:v>2411</c:v>
                </c:pt>
                <c:pt idx="832">
                  <c:v>2456</c:v>
                </c:pt>
                <c:pt idx="833">
                  <c:v>2461</c:v>
                </c:pt>
                <c:pt idx="834">
                  <c:v>2461</c:v>
                </c:pt>
                <c:pt idx="835">
                  <c:v>2461</c:v>
                </c:pt>
                <c:pt idx="836">
                  <c:v>2461</c:v>
                </c:pt>
                <c:pt idx="837">
                  <c:v>2461</c:v>
                </c:pt>
                <c:pt idx="838">
                  <c:v>2680</c:v>
                </c:pt>
                <c:pt idx="839">
                  <c:v>2682</c:v>
                </c:pt>
                <c:pt idx="840">
                  <c:v>2682</c:v>
                </c:pt>
                <c:pt idx="841">
                  <c:v>2682</c:v>
                </c:pt>
                <c:pt idx="842">
                  <c:v>2696</c:v>
                </c:pt>
                <c:pt idx="843">
                  <c:v>2766</c:v>
                </c:pt>
                <c:pt idx="844">
                  <c:v>2766</c:v>
                </c:pt>
                <c:pt idx="845">
                  <c:v>2766</c:v>
                </c:pt>
                <c:pt idx="846">
                  <c:v>2900</c:v>
                </c:pt>
                <c:pt idx="847">
                  <c:v>2900</c:v>
                </c:pt>
                <c:pt idx="848">
                  <c:v>2900</c:v>
                </c:pt>
                <c:pt idx="849">
                  <c:v>2931</c:v>
                </c:pt>
                <c:pt idx="850">
                  <c:v>3096</c:v>
                </c:pt>
                <c:pt idx="851">
                  <c:v>3096</c:v>
                </c:pt>
                <c:pt idx="852">
                  <c:v>3174</c:v>
                </c:pt>
                <c:pt idx="853">
                  <c:v>3174</c:v>
                </c:pt>
                <c:pt idx="854">
                  <c:v>3226</c:v>
                </c:pt>
                <c:pt idx="855">
                  <c:v>3226</c:v>
                </c:pt>
                <c:pt idx="856">
                  <c:v>3253</c:v>
                </c:pt>
                <c:pt idx="857">
                  <c:v>3500</c:v>
                </c:pt>
                <c:pt idx="858">
                  <c:v>3508</c:v>
                </c:pt>
                <c:pt idx="859">
                  <c:v>3508</c:v>
                </c:pt>
                <c:pt idx="860">
                  <c:v>3508</c:v>
                </c:pt>
                <c:pt idx="861">
                  <c:v>3713</c:v>
                </c:pt>
                <c:pt idx="862">
                  <c:v>3897</c:v>
                </c:pt>
                <c:pt idx="863">
                  <c:v>4023</c:v>
                </c:pt>
                <c:pt idx="864">
                  <c:v>4062</c:v>
                </c:pt>
                <c:pt idx="865">
                  <c:v>4090</c:v>
                </c:pt>
                <c:pt idx="866">
                  <c:v>4294</c:v>
                </c:pt>
                <c:pt idx="867">
                  <c:v>4325</c:v>
                </c:pt>
                <c:pt idx="868">
                  <c:v>4540</c:v>
                </c:pt>
                <c:pt idx="869">
                  <c:v>4590</c:v>
                </c:pt>
                <c:pt idx="870">
                  <c:v>4594</c:v>
                </c:pt>
                <c:pt idx="871">
                  <c:v>4644</c:v>
                </c:pt>
                <c:pt idx="872">
                  <c:v>4814</c:v>
                </c:pt>
                <c:pt idx="873">
                  <c:v>4879</c:v>
                </c:pt>
                <c:pt idx="874">
                  <c:v>4907</c:v>
                </c:pt>
                <c:pt idx="875">
                  <c:v>4907</c:v>
                </c:pt>
                <c:pt idx="876">
                  <c:v>4946</c:v>
                </c:pt>
                <c:pt idx="877">
                  <c:v>4966.5</c:v>
                </c:pt>
                <c:pt idx="878">
                  <c:v>5120</c:v>
                </c:pt>
                <c:pt idx="879">
                  <c:v>5256</c:v>
                </c:pt>
              </c:numCache>
            </c:numRef>
          </c:xVal>
          <c:yVal>
            <c:numRef>
              <c:f>'Active 2'!$O$21:$O$975</c:f>
              <c:numCache>
                <c:formatCode>General</c:formatCode>
                <c:ptCount val="955"/>
                <c:pt idx="269">
                  <c:v>-0.20586271019489535</c:v>
                </c:pt>
                <c:pt idx="280">
                  <c:v>-0.20370166380283192</c:v>
                </c:pt>
                <c:pt idx="791">
                  <c:v>2.8006126876481949E-2</c:v>
                </c:pt>
                <c:pt idx="792">
                  <c:v>2.8898301992471436E-2</c:v>
                </c:pt>
                <c:pt idx="793">
                  <c:v>3.2417437172207741E-2</c:v>
                </c:pt>
                <c:pt idx="794">
                  <c:v>3.2417437172207741E-2</c:v>
                </c:pt>
                <c:pt idx="795">
                  <c:v>3.3220394776598279E-2</c:v>
                </c:pt>
                <c:pt idx="796">
                  <c:v>3.3497960368239453E-2</c:v>
                </c:pt>
                <c:pt idx="797">
                  <c:v>3.3557438709305415E-2</c:v>
                </c:pt>
                <c:pt idx="798">
                  <c:v>3.3557438709305415E-2</c:v>
                </c:pt>
                <c:pt idx="799">
                  <c:v>3.3557438709305415E-2</c:v>
                </c:pt>
                <c:pt idx="801">
                  <c:v>3.4310831029474319E-2</c:v>
                </c:pt>
                <c:pt idx="802">
                  <c:v>3.7542487560725125E-2</c:v>
                </c:pt>
                <c:pt idx="803">
                  <c:v>3.7542487560725125E-2</c:v>
                </c:pt>
                <c:pt idx="804">
                  <c:v>3.8276053767205366E-2</c:v>
                </c:pt>
                <c:pt idx="805">
                  <c:v>3.8434662676714609E-2</c:v>
                </c:pt>
                <c:pt idx="806">
                  <c:v>3.8593271586223853E-2</c:v>
                </c:pt>
                <c:pt idx="807">
                  <c:v>3.8593271586223853E-2</c:v>
                </c:pt>
                <c:pt idx="808">
                  <c:v>3.8593271586223853E-2</c:v>
                </c:pt>
                <c:pt idx="809">
                  <c:v>3.8900576348398004E-2</c:v>
                </c:pt>
                <c:pt idx="810">
                  <c:v>3.9267359451638131E-2</c:v>
                </c:pt>
                <c:pt idx="811">
                  <c:v>3.9584577270656611E-2</c:v>
                </c:pt>
                <c:pt idx="812">
                  <c:v>4.1904232572229277E-2</c:v>
                </c:pt>
                <c:pt idx="813">
                  <c:v>4.1904232572229277E-2</c:v>
                </c:pt>
                <c:pt idx="814">
                  <c:v>4.1904232572229277E-2</c:v>
                </c:pt>
                <c:pt idx="815">
                  <c:v>4.1904232572229277E-2</c:v>
                </c:pt>
                <c:pt idx="816">
                  <c:v>4.1904232572229277E-2</c:v>
                </c:pt>
                <c:pt idx="817">
                  <c:v>4.3906670054783457E-2</c:v>
                </c:pt>
                <c:pt idx="818">
                  <c:v>4.3906670054783457E-2</c:v>
                </c:pt>
                <c:pt idx="819">
                  <c:v>4.3906670054783457E-2</c:v>
                </c:pt>
                <c:pt idx="820">
                  <c:v>4.4739366829706979E-2</c:v>
                </c:pt>
                <c:pt idx="821">
                  <c:v>4.4739366829706979E-2</c:v>
                </c:pt>
                <c:pt idx="822">
                  <c:v>4.4739366829706979E-2</c:v>
                </c:pt>
                <c:pt idx="823">
                  <c:v>4.4798845170772941E-2</c:v>
                </c:pt>
                <c:pt idx="824">
                  <c:v>4.7465457461897072E-2</c:v>
                </c:pt>
                <c:pt idx="825">
                  <c:v>4.7842153621981527E-2</c:v>
                </c:pt>
                <c:pt idx="826">
                  <c:v>4.7911545019891817E-2</c:v>
                </c:pt>
                <c:pt idx="827">
                  <c:v>4.7931371133580473E-2</c:v>
                </c:pt>
                <c:pt idx="828">
                  <c:v>4.8962329045390544E-2</c:v>
                </c:pt>
                <c:pt idx="829">
                  <c:v>4.8962329045390544E-2</c:v>
                </c:pt>
                <c:pt idx="830">
                  <c:v>4.8962329045390544E-2</c:v>
                </c:pt>
                <c:pt idx="831">
                  <c:v>4.8962329045390544E-2</c:v>
                </c:pt>
                <c:pt idx="832">
                  <c:v>4.9854504161380028E-2</c:v>
                </c:pt>
                <c:pt idx="833">
                  <c:v>4.995363472982331E-2</c:v>
                </c:pt>
                <c:pt idx="834">
                  <c:v>4.995363472982331E-2</c:v>
                </c:pt>
                <c:pt idx="835">
                  <c:v>4.995363472982331E-2</c:v>
                </c:pt>
                <c:pt idx="836">
                  <c:v>4.995363472982331E-2</c:v>
                </c:pt>
                <c:pt idx="837">
                  <c:v>4.995363472982331E-2</c:v>
                </c:pt>
                <c:pt idx="838">
                  <c:v>5.4295553627638805E-2</c:v>
                </c:pt>
                <c:pt idx="839">
                  <c:v>5.4335205855016118E-2</c:v>
                </c:pt>
                <c:pt idx="840">
                  <c:v>5.4335205855016118E-2</c:v>
                </c:pt>
                <c:pt idx="841">
                  <c:v>5.4335205855016118E-2</c:v>
                </c:pt>
                <c:pt idx="842">
                  <c:v>5.4612771446657292E-2</c:v>
                </c:pt>
                <c:pt idx="843">
                  <c:v>5.6000599404863155E-2</c:v>
                </c:pt>
                <c:pt idx="844">
                  <c:v>5.6000599404863155E-2</c:v>
                </c:pt>
                <c:pt idx="845">
                  <c:v>5.6000599404863155E-2</c:v>
                </c:pt>
                <c:pt idx="846">
                  <c:v>5.8657298639142964E-2</c:v>
                </c:pt>
                <c:pt idx="847">
                  <c:v>5.8657298639142964E-2</c:v>
                </c:pt>
                <c:pt idx="848">
                  <c:v>5.8657298639142964E-2</c:v>
                </c:pt>
                <c:pt idx="849">
                  <c:v>5.9271908163491274E-2</c:v>
                </c:pt>
                <c:pt idx="850">
                  <c:v>6.2543216922119393E-2</c:v>
                </c:pt>
                <c:pt idx="851">
                  <c:v>6.2543216922119393E-2</c:v>
                </c:pt>
                <c:pt idx="852">
                  <c:v>6.40896537898345E-2</c:v>
                </c:pt>
                <c:pt idx="853">
                  <c:v>6.40896537898345E-2</c:v>
                </c:pt>
                <c:pt idx="854">
                  <c:v>6.5120611701644571E-2</c:v>
                </c:pt>
                <c:pt idx="855">
                  <c:v>6.5120611701644571E-2</c:v>
                </c:pt>
                <c:pt idx="856">
                  <c:v>6.5655916771238276E-2</c:v>
                </c:pt>
                <c:pt idx="857">
                  <c:v>7.0552966852336113E-2</c:v>
                </c:pt>
                <c:pt idx="858">
                  <c:v>7.0711575761845363E-2</c:v>
                </c:pt>
                <c:pt idx="859">
                  <c:v>7.0711575761845363E-2</c:v>
                </c:pt>
                <c:pt idx="860">
                  <c:v>7.0711575761845363E-2</c:v>
                </c:pt>
                <c:pt idx="861">
                  <c:v>7.4775929068019664E-2</c:v>
                </c:pt>
                <c:pt idx="862">
                  <c:v>7.8423933986732253E-2</c:v>
                </c:pt>
                <c:pt idx="863">
                  <c:v>8.0922024311502805E-2</c:v>
                </c:pt>
                <c:pt idx="864">
                  <c:v>8.1695242745360358E-2</c:v>
                </c:pt>
                <c:pt idx="865">
                  <c:v>8.2250373928642706E-2</c:v>
                </c:pt>
                <c:pt idx="866">
                  <c:v>8.6294901121128365E-2</c:v>
                </c:pt>
                <c:pt idx="867">
                  <c:v>8.6909510645476695E-2</c:v>
                </c:pt>
                <c:pt idx="868">
                  <c:v>9.1172125088537559E-2</c:v>
                </c:pt>
                <c:pt idx="869">
                  <c:v>9.2163430772970317E-2</c:v>
                </c:pt>
                <c:pt idx="870">
                  <c:v>9.2242735227724942E-2</c:v>
                </c:pt>
                <c:pt idx="871">
                  <c:v>9.3234040912157701E-2</c:v>
                </c:pt>
                <c:pt idx="872">
                  <c:v>9.6604480239229101E-2</c:v>
                </c:pt>
                <c:pt idx="873">
                  <c:v>9.789317762899169E-2</c:v>
                </c:pt>
                <c:pt idx="874">
                  <c:v>9.8448308812274038E-2</c:v>
                </c:pt>
                <c:pt idx="875">
                  <c:v>9.8448308812274038E-2</c:v>
                </c:pt>
                <c:pt idx="876">
                  <c:v>9.9221527246131591E-2</c:v>
                </c:pt>
                <c:pt idx="877">
                  <c:v>9.9627962576749024E-2</c:v>
                </c:pt>
                <c:pt idx="878">
                  <c:v>0.10267127102795762</c:v>
                </c:pt>
                <c:pt idx="879">
                  <c:v>0.10536762248961473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F8A-4862-A751-8C22D3D52DFF}"/>
            </c:ext>
          </c:extLst>
        </c:ser>
        <c:ser>
          <c:idx val="8"/>
          <c:order val="8"/>
          <c:tx>
            <c:strRef>
              <c:f>'Active 2'!$S$20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x"/>
            <c:size val="5"/>
            <c:spPr>
              <a:solidFill>
                <a:srgbClr val="69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2'!$F$21:$F$975</c:f>
              <c:numCache>
                <c:formatCode>General</c:formatCode>
                <c:ptCount val="955"/>
                <c:pt idx="0">
                  <c:v>-30899</c:v>
                </c:pt>
                <c:pt idx="1">
                  <c:v>-29888</c:v>
                </c:pt>
                <c:pt idx="2">
                  <c:v>-28759</c:v>
                </c:pt>
                <c:pt idx="3">
                  <c:v>-28507</c:v>
                </c:pt>
                <c:pt idx="4">
                  <c:v>-28199</c:v>
                </c:pt>
                <c:pt idx="5">
                  <c:v>-28193</c:v>
                </c:pt>
                <c:pt idx="6">
                  <c:v>-28034</c:v>
                </c:pt>
                <c:pt idx="7">
                  <c:v>-28022</c:v>
                </c:pt>
                <c:pt idx="8">
                  <c:v>-28006</c:v>
                </c:pt>
                <c:pt idx="9">
                  <c:v>-27941</c:v>
                </c:pt>
                <c:pt idx="10">
                  <c:v>-27933</c:v>
                </c:pt>
                <c:pt idx="11">
                  <c:v>-27928</c:v>
                </c:pt>
                <c:pt idx="12">
                  <c:v>-27826</c:v>
                </c:pt>
                <c:pt idx="13">
                  <c:v>-27759</c:v>
                </c:pt>
                <c:pt idx="14">
                  <c:v>-27759</c:v>
                </c:pt>
                <c:pt idx="15">
                  <c:v>-27731</c:v>
                </c:pt>
                <c:pt idx="16">
                  <c:v>-27690</c:v>
                </c:pt>
                <c:pt idx="17">
                  <c:v>-27659</c:v>
                </c:pt>
                <c:pt idx="18">
                  <c:v>-27527</c:v>
                </c:pt>
                <c:pt idx="19">
                  <c:v>-27454</c:v>
                </c:pt>
                <c:pt idx="20">
                  <c:v>-27444</c:v>
                </c:pt>
                <c:pt idx="21">
                  <c:v>-27438</c:v>
                </c:pt>
                <c:pt idx="22">
                  <c:v>-27433</c:v>
                </c:pt>
                <c:pt idx="23">
                  <c:v>-27432</c:v>
                </c:pt>
                <c:pt idx="24">
                  <c:v>-27432</c:v>
                </c:pt>
                <c:pt idx="25">
                  <c:v>-27432</c:v>
                </c:pt>
                <c:pt idx="26">
                  <c:v>-27427</c:v>
                </c:pt>
                <c:pt idx="27">
                  <c:v>-27427</c:v>
                </c:pt>
                <c:pt idx="28">
                  <c:v>-27427</c:v>
                </c:pt>
                <c:pt idx="29">
                  <c:v>-27421</c:v>
                </c:pt>
                <c:pt idx="30">
                  <c:v>-27409</c:v>
                </c:pt>
                <c:pt idx="31">
                  <c:v>-27402</c:v>
                </c:pt>
                <c:pt idx="32">
                  <c:v>-27382</c:v>
                </c:pt>
                <c:pt idx="33">
                  <c:v>-27351</c:v>
                </c:pt>
                <c:pt idx="34">
                  <c:v>-27345</c:v>
                </c:pt>
                <c:pt idx="35">
                  <c:v>-27337</c:v>
                </c:pt>
                <c:pt idx="36">
                  <c:v>-27323</c:v>
                </c:pt>
                <c:pt idx="37">
                  <c:v>-27320</c:v>
                </c:pt>
                <c:pt idx="38">
                  <c:v>-27295</c:v>
                </c:pt>
                <c:pt idx="39">
                  <c:v>-27293</c:v>
                </c:pt>
                <c:pt idx="40">
                  <c:v>-27292</c:v>
                </c:pt>
                <c:pt idx="41">
                  <c:v>-27289</c:v>
                </c:pt>
                <c:pt idx="42">
                  <c:v>-27269</c:v>
                </c:pt>
                <c:pt idx="43">
                  <c:v>-27055</c:v>
                </c:pt>
                <c:pt idx="44">
                  <c:v>-27044</c:v>
                </c:pt>
                <c:pt idx="45">
                  <c:v>-27030</c:v>
                </c:pt>
                <c:pt idx="46">
                  <c:v>-27019</c:v>
                </c:pt>
                <c:pt idx="47">
                  <c:v>-27008</c:v>
                </c:pt>
                <c:pt idx="48">
                  <c:v>-26985</c:v>
                </c:pt>
                <c:pt idx="49">
                  <c:v>-26974</c:v>
                </c:pt>
                <c:pt idx="50">
                  <c:v>-26968</c:v>
                </c:pt>
                <c:pt idx="51">
                  <c:v>-26948</c:v>
                </c:pt>
                <c:pt idx="52">
                  <c:v>-26923</c:v>
                </c:pt>
                <c:pt idx="53">
                  <c:v>-26906</c:v>
                </c:pt>
                <c:pt idx="54">
                  <c:v>-26879</c:v>
                </c:pt>
                <c:pt idx="55">
                  <c:v>-26822</c:v>
                </c:pt>
                <c:pt idx="56">
                  <c:v>-26792</c:v>
                </c:pt>
                <c:pt idx="57">
                  <c:v>-26736</c:v>
                </c:pt>
                <c:pt idx="58">
                  <c:v>-26672</c:v>
                </c:pt>
                <c:pt idx="59">
                  <c:v>-26666</c:v>
                </c:pt>
                <c:pt idx="60">
                  <c:v>-26663</c:v>
                </c:pt>
                <c:pt idx="61">
                  <c:v>-26624</c:v>
                </c:pt>
                <c:pt idx="62">
                  <c:v>-26621</c:v>
                </c:pt>
                <c:pt idx="63">
                  <c:v>-26613</c:v>
                </c:pt>
                <c:pt idx="64">
                  <c:v>-26604</c:v>
                </c:pt>
                <c:pt idx="65">
                  <c:v>-26599</c:v>
                </c:pt>
                <c:pt idx="66">
                  <c:v>-26568</c:v>
                </c:pt>
                <c:pt idx="67">
                  <c:v>-26565</c:v>
                </c:pt>
                <c:pt idx="68">
                  <c:v>-26515</c:v>
                </c:pt>
                <c:pt idx="69">
                  <c:v>-26515</c:v>
                </c:pt>
                <c:pt idx="70">
                  <c:v>-26504</c:v>
                </c:pt>
                <c:pt idx="71">
                  <c:v>-26487</c:v>
                </c:pt>
                <c:pt idx="72">
                  <c:v>-26484</c:v>
                </c:pt>
                <c:pt idx="73">
                  <c:v>-26473</c:v>
                </c:pt>
                <c:pt idx="74">
                  <c:v>-26473</c:v>
                </c:pt>
                <c:pt idx="75">
                  <c:v>-26451</c:v>
                </c:pt>
                <c:pt idx="76">
                  <c:v>-26431</c:v>
                </c:pt>
                <c:pt idx="77">
                  <c:v>-26409</c:v>
                </c:pt>
                <c:pt idx="78">
                  <c:v>-26367</c:v>
                </c:pt>
                <c:pt idx="79">
                  <c:v>-26361</c:v>
                </c:pt>
                <c:pt idx="80">
                  <c:v>-26322</c:v>
                </c:pt>
                <c:pt idx="81">
                  <c:v>-26305</c:v>
                </c:pt>
                <c:pt idx="82">
                  <c:v>-26294</c:v>
                </c:pt>
                <c:pt idx="83">
                  <c:v>-26274</c:v>
                </c:pt>
                <c:pt idx="84">
                  <c:v>-26271</c:v>
                </c:pt>
                <c:pt idx="85">
                  <c:v>-26257</c:v>
                </c:pt>
                <c:pt idx="86">
                  <c:v>-26252</c:v>
                </c:pt>
                <c:pt idx="87">
                  <c:v>-26249</c:v>
                </c:pt>
                <c:pt idx="88">
                  <c:v>-26235</c:v>
                </c:pt>
                <c:pt idx="89">
                  <c:v>-26230</c:v>
                </c:pt>
                <c:pt idx="90">
                  <c:v>-26227</c:v>
                </c:pt>
                <c:pt idx="91">
                  <c:v>-26221</c:v>
                </c:pt>
                <c:pt idx="92">
                  <c:v>-26216</c:v>
                </c:pt>
                <c:pt idx="93">
                  <c:v>-26215</c:v>
                </c:pt>
                <c:pt idx="94">
                  <c:v>-26210</c:v>
                </c:pt>
                <c:pt idx="95">
                  <c:v>-26205</c:v>
                </c:pt>
                <c:pt idx="96">
                  <c:v>-26118</c:v>
                </c:pt>
                <c:pt idx="97">
                  <c:v>-26078</c:v>
                </c:pt>
                <c:pt idx="98">
                  <c:v>-26076</c:v>
                </c:pt>
                <c:pt idx="99">
                  <c:v>-26067</c:v>
                </c:pt>
                <c:pt idx="100">
                  <c:v>-26062</c:v>
                </c:pt>
                <c:pt idx="101">
                  <c:v>-26056</c:v>
                </c:pt>
                <c:pt idx="102">
                  <c:v>-26048</c:v>
                </c:pt>
                <c:pt idx="103">
                  <c:v>-26042</c:v>
                </c:pt>
                <c:pt idx="104">
                  <c:v>-26031</c:v>
                </c:pt>
                <c:pt idx="105">
                  <c:v>-25989</c:v>
                </c:pt>
                <c:pt idx="106">
                  <c:v>-25969</c:v>
                </c:pt>
                <c:pt idx="107">
                  <c:v>-25963</c:v>
                </c:pt>
                <c:pt idx="108">
                  <c:v>-25958</c:v>
                </c:pt>
                <c:pt idx="109">
                  <c:v>-25950</c:v>
                </c:pt>
                <c:pt idx="110">
                  <c:v>-25950</c:v>
                </c:pt>
                <c:pt idx="111">
                  <c:v>-25941</c:v>
                </c:pt>
                <c:pt idx="112">
                  <c:v>-25928</c:v>
                </c:pt>
                <c:pt idx="113">
                  <c:v>-25927</c:v>
                </c:pt>
                <c:pt idx="114">
                  <c:v>-25910</c:v>
                </c:pt>
                <c:pt idx="115">
                  <c:v>-25904</c:v>
                </c:pt>
                <c:pt idx="116">
                  <c:v>-25896</c:v>
                </c:pt>
                <c:pt idx="117">
                  <c:v>-25860</c:v>
                </c:pt>
                <c:pt idx="118">
                  <c:v>-25823</c:v>
                </c:pt>
                <c:pt idx="119">
                  <c:v>-25820</c:v>
                </c:pt>
                <c:pt idx="120">
                  <c:v>-25818</c:v>
                </c:pt>
                <c:pt idx="121">
                  <c:v>-25815</c:v>
                </c:pt>
                <c:pt idx="122">
                  <c:v>-25801</c:v>
                </c:pt>
                <c:pt idx="123">
                  <c:v>-25734</c:v>
                </c:pt>
                <c:pt idx="124">
                  <c:v>-25715</c:v>
                </c:pt>
                <c:pt idx="125">
                  <c:v>-25384</c:v>
                </c:pt>
                <c:pt idx="126">
                  <c:v>-25334</c:v>
                </c:pt>
                <c:pt idx="127">
                  <c:v>-25334</c:v>
                </c:pt>
                <c:pt idx="128">
                  <c:v>-25281</c:v>
                </c:pt>
                <c:pt idx="129">
                  <c:v>-25256</c:v>
                </c:pt>
                <c:pt idx="130">
                  <c:v>-25245</c:v>
                </c:pt>
                <c:pt idx="131">
                  <c:v>-25127</c:v>
                </c:pt>
                <c:pt idx="132">
                  <c:v>-25122</c:v>
                </c:pt>
                <c:pt idx="133">
                  <c:v>-24923</c:v>
                </c:pt>
                <c:pt idx="134">
                  <c:v>-24624</c:v>
                </c:pt>
                <c:pt idx="135">
                  <c:v>-24621</c:v>
                </c:pt>
                <c:pt idx="136">
                  <c:v>-24441</c:v>
                </c:pt>
                <c:pt idx="137">
                  <c:v>-24209</c:v>
                </c:pt>
                <c:pt idx="138">
                  <c:v>-24151</c:v>
                </c:pt>
                <c:pt idx="139">
                  <c:v>-23533</c:v>
                </c:pt>
                <c:pt idx="140">
                  <c:v>-23530</c:v>
                </c:pt>
                <c:pt idx="141">
                  <c:v>-23469</c:v>
                </c:pt>
                <c:pt idx="142">
                  <c:v>-23007</c:v>
                </c:pt>
                <c:pt idx="143">
                  <c:v>-23004</c:v>
                </c:pt>
                <c:pt idx="144">
                  <c:v>-22990</c:v>
                </c:pt>
                <c:pt idx="145">
                  <c:v>-22982</c:v>
                </c:pt>
                <c:pt idx="146">
                  <c:v>-22979</c:v>
                </c:pt>
                <c:pt idx="147">
                  <c:v>-22478</c:v>
                </c:pt>
                <c:pt idx="148">
                  <c:v>-22467</c:v>
                </c:pt>
                <c:pt idx="149">
                  <c:v>-22050</c:v>
                </c:pt>
                <c:pt idx="150">
                  <c:v>-21860</c:v>
                </c:pt>
                <c:pt idx="151">
                  <c:v>-21373</c:v>
                </c:pt>
                <c:pt idx="152">
                  <c:v>-21219</c:v>
                </c:pt>
                <c:pt idx="153">
                  <c:v>-21071</c:v>
                </c:pt>
                <c:pt idx="154">
                  <c:v>-20514</c:v>
                </c:pt>
                <c:pt idx="155">
                  <c:v>-20027</c:v>
                </c:pt>
                <c:pt idx="156">
                  <c:v>-20016</c:v>
                </c:pt>
                <c:pt idx="157">
                  <c:v>-19512</c:v>
                </c:pt>
                <c:pt idx="158">
                  <c:v>-19482</c:v>
                </c:pt>
                <c:pt idx="159">
                  <c:v>-19468</c:v>
                </c:pt>
                <c:pt idx="160">
                  <c:v>-19369</c:v>
                </c:pt>
                <c:pt idx="161">
                  <c:v>-18967</c:v>
                </c:pt>
                <c:pt idx="162">
                  <c:v>-18396</c:v>
                </c:pt>
                <c:pt idx="163">
                  <c:v>-17940</c:v>
                </c:pt>
                <c:pt idx="164">
                  <c:v>-17937</c:v>
                </c:pt>
                <c:pt idx="165">
                  <c:v>-17918</c:v>
                </c:pt>
                <c:pt idx="166">
                  <c:v>-17912</c:v>
                </c:pt>
                <c:pt idx="167">
                  <c:v>-17901</c:v>
                </c:pt>
                <c:pt idx="168">
                  <c:v>-17898</c:v>
                </c:pt>
                <c:pt idx="169">
                  <c:v>-17893</c:v>
                </c:pt>
                <c:pt idx="170">
                  <c:v>-17879</c:v>
                </c:pt>
                <c:pt idx="171">
                  <c:v>-17878</c:v>
                </c:pt>
                <c:pt idx="172">
                  <c:v>-17375</c:v>
                </c:pt>
                <c:pt idx="173">
                  <c:v>-17369</c:v>
                </c:pt>
                <c:pt idx="174">
                  <c:v>-17140</c:v>
                </c:pt>
                <c:pt idx="175">
                  <c:v>-17134</c:v>
                </c:pt>
                <c:pt idx="176">
                  <c:v>-17115</c:v>
                </c:pt>
                <c:pt idx="177">
                  <c:v>-17112</c:v>
                </c:pt>
                <c:pt idx="178">
                  <c:v>-15282</c:v>
                </c:pt>
                <c:pt idx="179">
                  <c:v>-15223</c:v>
                </c:pt>
                <c:pt idx="180">
                  <c:v>-15181</c:v>
                </c:pt>
                <c:pt idx="181">
                  <c:v>-15134</c:v>
                </c:pt>
                <c:pt idx="182">
                  <c:v>-15047</c:v>
                </c:pt>
                <c:pt idx="183">
                  <c:v>-15030</c:v>
                </c:pt>
                <c:pt idx="184">
                  <c:v>-15027</c:v>
                </c:pt>
                <c:pt idx="185">
                  <c:v>-15002</c:v>
                </c:pt>
                <c:pt idx="186">
                  <c:v>-14960</c:v>
                </c:pt>
                <c:pt idx="187">
                  <c:v>-14924</c:v>
                </c:pt>
                <c:pt idx="188">
                  <c:v>-14915</c:v>
                </c:pt>
                <c:pt idx="189">
                  <c:v>-14767</c:v>
                </c:pt>
                <c:pt idx="190">
                  <c:v>-14588</c:v>
                </c:pt>
                <c:pt idx="191">
                  <c:v>-14462</c:v>
                </c:pt>
                <c:pt idx="192">
                  <c:v>-14395</c:v>
                </c:pt>
                <c:pt idx="193">
                  <c:v>-14367</c:v>
                </c:pt>
                <c:pt idx="194">
                  <c:v>-14174</c:v>
                </c:pt>
                <c:pt idx="195">
                  <c:v>-13953</c:v>
                </c:pt>
                <c:pt idx="196">
                  <c:v>-13827</c:v>
                </c:pt>
                <c:pt idx="197">
                  <c:v>-13689</c:v>
                </c:pt>
                <c:pt idx="198">
                  <c:v>-13326</c:v>
                </c:pt>
                <c:pt idx="199">
                  <c:v>-13312</c:v>
                </c:pt>
                <c:pt idx="200">
                  <c:v>-13304</c:v>
                </c:pt>
                <c:pt idx="201">
                  <c:v>-13287</c:v>
                </c:pt>
                <c:pt idx="202">
                  <c:v>-13214</c:v>
                </c:pt>
                <c:pt idx="203">
                  <c:v>-13052</c:v>
                </c:pt>
                <c:pt idx="204">
                  <c:v>-13030</c:v>
                </c:pt>
                <c:pt idx="205">
                  <c:v>-13016</c:v>
                </c:pt>
                <c:pt idx="206">
                  <c:v>-12932</c:v>
                </c:pt>
                <c:pt idx="207">
                  <c:v>-12892</c:v>
                </c:pt>
                <c:pt idx="208">
                  <c:v>-12806</c:v>
                </c:pt>
                <c:pt idx="209">
                  <c:v>-12806</c:v>
                </c:pt>
                <c:pt idx="210">
                  <c:v>-12803</c:v>
                </c:pt>
                <c:pt idx="211">
                  <c:v>-12803</c:v>
                </c:pt>
                <c:pt idx="212">
                  <c:v>-12789</c:v>
                </c:pt>
                <c:pt idx="213">
                  <c:v>-12789</c:v>
                </c:pt>
                <c:pt idx="214">
                  <c:v>-12786</c:v>
                </c:pt>
                <c:pt idx="215">
                  <c:v>-12786</c:v>
                </c:pt>
                <c:pt idx="216">
                  <c:v>-12783</c:v>
                </c:pt>
                <c:pt idx="217">
                  <c:v>-12781</c:v>
                </c:pt>
                <c:pt idx="218">
                  <c:v>-12781</c:v>
                </c:pt>
                <c:pt idx="219">
                  <c:v>-12770</c:v>
                </c:pt>
                <c:pt idx="220">
                  <c:v>-12770</c:v>
                </c:pt>
                <c:pt idx="221">
                  <c:v>-12758</c:v>
                </c:pt>
                <c:pt idx="222">
                  <c:v>-12353</c:v>
                </c:pt>
                <c:pt idx="223">
                  <c:v>-11955</c:v>
                </c:pt>
                <c:pt idx="224">
                  <c:v>-11955</c:v>
                </c:pt>
                <c:pt idx="225">
                  <c:v>-11955</c:v>
                </c:pt>
                <c:pt idx="226">
                  <c:v>-11905</c:v>
                </c:pt>
                <c:pt idx="227">
                  <c:v>-11905</c:v>
                </c:pt>
                <c:pt idx="228">
                  <c:v>-11897</c:v>
                </c:pt>
                <c:pt idx="229">
                  <c:v>-11869</c:v>
                </c:pt>
                <c:pt idx="230">
                  <c:v>-11869</c:v>
                </c:pt>
                <c:pt idx="231">
                  <c:v>-11827</c:v>
                </c:pt>
                <c:pt idx="232">
                  <c:v>-11827</c:v>
                </c:pt>
                <c:pt idx="233">
                  <c:v>-11827</c:v>
                </c:pt>
                <c:pt idx="234">
                  <c:v>-11723</c:v>
                </c:pt>
                <c:pt idx="235">
                  <c:v>-11723</c:v>
                </c:pt>
                <c:pt idx="236">
                  <c:v>-11701</c:v>
                </c:pt>
                <c:pt idx="237">
                  <c:v>-11701</c:v>
                </c:pt>
                <c:pt idx="238">
                  <c:v>-11466</c:v>
                </c:pt>
                <c:pt idx="239">
                  <c:v>-11463</c:v>
                </c:pt>
                <c:pt idx="240">
                  <c:v>-11463</c:v>
                </c:pt>
                <c:pt idx="241">
                  <c:v>-11463</c:v>
                </c:pt>
                <c:pt idx="242">
                  <c:v>-11256</c:v>
                </c:pt>
                <c:pt idx="243">
                  <c:v>-11186</c:v>
                </c:pt>
                <c:pt idx="244">
                  <c:v>-11155</c:v>
                </c:pt>
                <c:pt idx="245">
                  <c:v>-11063</c:v>
                </c:pt>
                <c:pt idx="246">
                  <c:v>-10906</c:v>
                </c:pt>
                <c:pt idx="247">
                  <c:v>-10718</c:v>
                </c:pt>
                <c:pt idx="248">
                  <c:v>-10693</c:v>
                </c:pt>
                <c:pt idx="249">
                  <c:v>-10677</c:v>
                </c:pt>
                <c:pt idx="250">
                  <c:v>-10676</c:v>
                </c:pt>
                <c:pt idx="251">
                  <c:v>-10674</c:v>
                </c:pt>
                <c:pt idx="252">
                  <c:v>-10665</c:v>
                </c:pt>
                <c:pt idx="253">
                  <c:v>-10662</c:v>
                </c:pt>
                <c:pt idx="254">
                  <c:v>-10661.5</c:v>
                </c:pt>
                <c:pt idx="255">
                  <c:v>-10657</c:v>
                </c:pt>
                <c:pt idx="256">
                  <c:v>-10651</c:v>
                </c:pt>
                <c:pt idx="257">
                  <c:v>-10649</c:v>
                </c:pt>
                <c:pt idx="258">
                  <c:v>-10640</c:v>
                </c:pt>
                <c:pt idx="259">
                  <c:v>-10590</c:v>
                </c:pt>
                <c:pt idx="260">
                  <c:v>-10567</c:v>
                </c:pt>
                <c:pt idx="261">
                  <c:v>-10528</c:v>
                </c:pt>
                <c:pt idx="262">
                  <c:v>-10526</c:v>
                </c:pt>
                <c:pt idx="263">
                  <c:v>-10489</c:v>
                </c:pt>
                <c:pt idx="264">
                  <c:v>-10483</c:v>
                </c:pt>
                <c:pt idx="265">
                  <c:v>-10483</c:v>
                </c:pt>
                <c:pt idx="266">
                  <c:v>-10461</c:v>
                </c:pt>
                <c:pt idx="267">
                  <c:v>-10458</c:v>
                </c:pt>
                <c:pt idx="268">
                  <c:v>-10442</c:v>
                </c:pt>
                <c:pt idx="269">
                  <c:v>-10442</c:v>
                </c:pt>
                <c:pt idx="270">
                  <c:v>-10442</c:v>
                </c:pt>
                <c:pt idx="271">
                  <c:v>-10430</c:v>
                </c:pt>
                <c:pt idx="272">
                  <c:v>-10416</c:v>
                </c:pt>
                <c:pt idx="273">
                  <c:v>-10414</c:v>
                </c:pt>
                <c:pt idx="274">
                  <c:v>-10413</c:v>
                </c:pt>
                <c:pt idx="275">
                  <c:v>-10410</c:v>
                </c:pt>
                <c:pt idx="276">
                  <c:v>-10399</c:v>
                </c:pt>
                <c:pt idx="277">
                  <c:v>-10394</c:v>
                </c:pt>
                <c:pt idx="278">
                  <c:v>-10376</c:v>
                </c:pt>
                <c:pt idx="279">
                  <c:v>-10333</c:v>
                </c:pt>
                <c:pt idx="280">
                  <c:v>-10333</c:v>
                </c:pt>
                <c:pt idx="281">
                  <c:v>-10333</c:v>
                </c:pt>
                <c:pt idx="282">
                  <c:v>-10240</c:v>
                </c:pt>
                <c:pt idx="283">
                  <c:v>-10240</c:v>
                </c:pt>
                <c:pt idx="284">
                  <c:v>-10237</c:v>
                </c:pt>
                <c:pt idx="285">
                  <c:v>-10235</c:v>
                </c:pt>
                <c:pt idx="286">
                  <c:v>-10210</c:v>
                </c:pt>
                <c:pt idx="287">
                  <c:v>-10184</c:v>
                </c:pt>
                <c:pt idx="288">
                  <c:v>-10181</c:v>
                </c:pt>
                <c:pt idx="289">
                  <c:v>-10176</c:v>
                </c:pt>
                <c:pt idx="290">
                  <c:v>-10137</c:v>
                </c:pt>
                <c:pt idx="291">
                  <c:v>-10135</c:v>
                </c:pt>
                <c:pt idx="292">
                  <c:v>-10134</c:v>
                </c:pt>
                <c:pt idx="293">
                  <c:v>-10125</c:v>
                </c:pt>
                <c:pt idx="294">
                  <c:v>-10109</c:v>
                </c:pt>
                <c:pt idx="295">
                  <c:v>-10106</c:v>
                </c:pt>
                <c:pt idx="296">
                  <c:v>-10106</c:v>
                </c:pt>
                <c:pt idx="297">
                  <c:v>-10106</c:v>
                </c:pt>
                <c:pt idx="298">
                  <c:v>-10106</c:v>
                </c:pt>
                <c:pt idx="299">
                  <c:v>-10069</c:v>
                </c:pt>
                <c:pt idx="300">
                  <c:v>-10041</c:v>
                </c:pt>
                <c:pt idx="301">
                  <c:v>-9963</c:v>
                </c:pt>
                <c:pt idx="302">
                  <c:v>-9960</c:v>
                </c:pt>
                <c:pt idx="303">
                  <c:v>-9954</c:v>
                </c:pt>
                <c:pt idx="304">
                  <c:v>-9932</c:v>
                </c:pt>
                <c:pt idx="305">
                  <c:v>-9932</c:v>
                </c:pt>
                <c:pt idx="306">
                  <c:v>-9932</c:v>
                </c:pt>
                <c:pt idx="307">
                  <c:v>-9932</c:v>
                </c:pt>
                <c:pt idx="308">
                  <c:v>-9929</c:v>
                </c:pt>
                <c:pt idx="309">
                  <c:v>-9921</c:v>
                </c:pt>
                <c:pt idx="310">
                  <c:v>-9921</c:v>
                </c:pt>
                <c:pt idx="311">
                  <c:v>-9921</c:v>
                </c:pt>
                <c:pt idx="312">
                  <c:v>-9893</c:v>
                </c:pt>
                <c:pt idx="313">
                  <c:v>-9866</c:v>
                </c:pt>
                <c:pt idx="314">
                  <c:v>-9843</c:v>
                </c:pt>
                <c:pt idx="315">
                  <c:v>-9829</c:v>
                </c:pt>
                <c:pt idx="316">
                  <c:v>-9828.5</c:v>
                </c:pt>
                <c:pt idx="317">
                  <c:v>-9812</c:v>
                </c:pt>
                <c:pt idx="318">
                  <c:v>-9810</c:v>
                </c:pt>
                <c:pt idx="319">
                  <c:v>-9807</c:v>
                </c:pt>
                <c:pt idx="320">
                  <c:v>-9801</c:v>
                </c:pt>
                <c:pt idx="321">
                  <c:v>-9784</c:v>
                </c:pt>
                <c:pt idx="322">
                  <c:v>-9770</c:v>
                </c:pt>
                <c:pt idx="323">
                  <c:v>-9768</c:v>
                </c:pt>
                <c:pt idx="324">
                  <c:v>-9742</c:v>
                </c:pt>
                <c:pt idx="325">
                  <c:v>-9723</c:v>
                </c:pt>
                <c:pt idx="326">
                  <c:v>-9639</c:v>
                </c:pt>
                <c:pt idx="327">
                  <c:v>-9597</c:v>
                </c:pt>
                <c:pt idx="328">
                  <c:v>-9568</c:v>
                </c:pt>
                <c:pt idx="329">
                  <c:v>-9557</c:v>
                </c:pt>
                <c:pt idx="330">
                  <c:v>-9505</c:v>
                </c:pt>
                <c:pt idx="331">
                  <c:v>-9505</c:v>
                </c:pt>
                <c:pt idx="332">
                  <c:v>-9505</c:v>
                </c:pt>
                <c:pt idx="333">
                  <c:v>-9412</c:v>
                </c:pt>
                <c:pt idx="334">
                  <c:v>-9390</c:v>
                </c:pt>
                <c:pt idx="335">
                  <c:v>-9390</c:v>
                </c:pt>
                <c:pt idx="336">
                  <c:v>-9359</c:v>
                </c:pt>
                <c:pt idx="337">
                  <c:v>-9359</c:v>
                </c:pt>
                <c:pt idx="338">
                  <c:v>-9328</c:v>
                </c:pt>
                <c:pt idx="339">
                  <c:v>-9264</c:v>
                </c:pt>
                <c:pt idx="340">
                  <c:v>-9261</c:v>
                </c:pt>
                <c:pt idx="341">
                  <c:v>-9146</c:v>
                </c:pt>
                <c:pt idx="342">
                  <c:v>-9113</c:v>
                </c:pt>
                <c:pt idx="343">
                  <c:v>-9110</c:v>
                </c:pt>
                <c:pt idx="344">
                  <c:v>-9096</c:v>
                </c:pt>
                <c:pt idx="345">
                  <c:v>-9085</c:v>
                </c:pt>
                <c:pt idx="346">
                  <c:v>-9057</c:v>
                </c:pt>
                <c:pt idx="347">
                  <c:v>-9040</c:v>
                </c:pt>
                <c:pt idx="348">
                  <c:v>-9040</c:v>
                </c:pt>
                <c:pt idx="349">
                  <c:v>-9040</c:v>
                </c:pt>
                <c:pt idx="350">
                  <c:v>-9040</c:v>
                </c:pt>
                <c:pt idx="351">
                  <c:v>-9040</c:v>
                </c:pt>
                <c:pt idx="352">
                  <c:v>-8990</c:v>
                </c:pt>
                <c:pt idx="353">
                  <c:v>-8965</c:v>
                </c:pt>
                <c:pt idx="354">
                  <c:v>-8954</c:v>
                </c:pt>
                <c:pt idx="355">
                  <c:v>-8897</c:v>
                </c:pt>
                <c:pt idx="356">
                  <c:v>-8886</c:v>
                </c:pt>
                <c:pt idx="357">
                  <c:v>-8790</c:v>
                </c:pt>
                <c:pt idx="358">
                  <c:v>-8660</c:v>
                </c:pt>
                <c:pt idx="359">
                  <c:v>-8654</c:v>
                </c:pt>
                <c:pt idx="360">
                  <c:v>-8646</c:v>
                </c:pt>
                <c:pt idx="361">
                  <c:v>-8635</c:v>
                </c:pt>
                <c:pt idx="362">
                  <c:v>-8629</c:v>
                </c:pt>
                <c:pt idx="363">
                  <c:v>-8531</c:v>
                </c:pt>
                <c:pt idx="364">
                  <c:v>-8521</c:v>
                </c:pt>
                <c:pt idx="365">
                  <c:v>-8517</c:v>
                </c:pt>
                <c:pt idx="366">
                  <c:v>-8492</c:v>
                </c:pt>
                <c:pt idx="367">
                  <c:v>-8425</c:v>
                </c:pt>
                <c:pt idx="368">
                  <c:v>-8366</c:v>
                </c:pt>
                <c:pt idx="369">
                  <c:v>-8332</c:v>
                </c:pt>
                <c:pt idx="370">
                  <c:v>-8313</c:v>
                </c:pt>
                <c:pt idx="371">
                  <c:v>-8310</c:v>
                </c:pt>
                <c:pt idx="372">
                  <c:v>-8304</c:v>
                </c:pt>
                <c:pt idx="373">
                  <c:v>-8252</c:v>
                </c:pt>
                <c:pt idx="374">
                  <c:v>-8198</c:v>
                </c:pt>
                <c:pt idx="375">
                  <c:v>-8150</c:v>
                </c:pt>
                <c:pt idx="376">
                  <c:v>-8136</c:v>
                </c:pt>
                <c:pt idx="377">
                  <c:v>-8109</c:v>
                </c:pt>
                <c:pt idx="378">
                  <c:v>-8108</c:v>
                </c:pt>
                <c:pt idx="379">
                  <c:v>-8094</c:v>
                </c:pt>
                <c:pt idx="380">
                  <c:v>-8092</c:v>
                </c:pt>
                <c:pt idx="381">
                  <c:v>-8081</c:v>
                </c:pt>
                <c:pt idx="382">
                  <c:v>-8081</c:v>
                </c:pt>
                <c:pt idx="383">
                  <c:v>-8069</c:v>
                </c:pt>
                <c:pt idx="384">
                  <c:v>-8049</c:v>
                </c:pt>
                <c:pt idx="385">
                  <c:v>-8049</c:v>
                </c:pt>
                <c:pt idx="386">
                  <c:v>-8033</c:v>
                </c:pt>
                <c:pt idx="387">
                  <c:v>-8024</c:v>
                </c:pt>
                <c:pt idx="388">
                  <c:v>-8022</c:v>
                </c:pt>
                <c:pt idx="389">
                  <c:v>-8019</c:v>
                </c:pt>
                <c:pt idx="390">
                  <c:v>-8004</c:v>
                </c:pt>
                <c:pt idx="391">
                  <c:v>-8004</c:v>
                </c:pt>
                <c:pt idx="392">
                  <c:v>-7996</c:v>
                </c:pt>
                <c:pt idx="393">
                  <c:v>-7996</c:v>
                </c:pt>
                <c:pt idx="394">
                  <c:v>-7983</c:v>
                </c:pt>
                <c:pt idx="395">
                  <c:v>-7982</c:v>
                </c:pt>
                <c:pt idx="396">
                  <c:v>-7974</c:v>
                </c:pt>
                <c:pt idx="397">
                  <c:v>-7907</c:v>
                </c:pt>
                <c:pt idx="398">
                  <c:v>-7875</c:v>
                </c:pt>
                <c:pt idx="399">
                  <c:v>-7874</c:v>
                </c:pt>
                <c:pt idx="400">
                  <c:v>-7848</c:v>
                </c:pt>
                <c:pt idx="401">
                  <c:v>-7804</c:v>
                </c:pt>
                <c:pt idx="402">
                  <c:v>-7801</c:v>
                </c:pt>
                <c:pt idx="403">
                  <c:v>-7783</c:v>
                </c:pt>
                <c:pt idx="404">
                  <c:v>-7783</c:v>
                </c:pt>
                <c:pt idx="405">
                  <c:v>-7783</c:v>
                </c:pt>
                <c:pt idx="406">
                  <c:v>-7767</c:v>
                </c:pt>
                <c:pt idx="407">
                  <c:v>-7761</c:v>
                </c:pt>
                <c:pt idx="408">
                  <c:v>-7759</c:v>
                </c:pt>
                <c:pt idx="409">
                  <c:v>-7759</c:v>
                </c:pt>
                <c:pt idx="410">
                  <c:v>-7759</c:v>
                </c:pt>
                <c:pt idx="411">
                  <c:v>-7753</c:v>
                </c:pt>
                <c:pt idx="412">
                  <c:v>-7731</c:v>
                </c:pt>
                <c:pt idx="413">
                  <c:v>-7730</c:v>
                </c:pt>
                <c:pt idx="414">
                  <c:v>-7730</c:v>
                </c:pt>
                <c:pt idx="415">
                  <c:v>-7717</c:v>
                </c:pt>
                <c:pt idx="416">
                  <c:v>-7716</c:v>
                </c:pt>
                <c:pt idx="417">
                  <c:v>-7714</c:v>
                </c:pt>
                <c:pt idx="418">
                  <c:v>-7714</c:v>
                </c:pt>
                <c:pt idx="419">
                  <c:v>-7713</c:v>
                </c:pt>
                <c:pt idx="420">
                  <c:v>-7703</c:v>
                </c:pt>
                <c:pt idx="421">
                  <c:v>-7677</c:v>
                </c:pt>
                <c:pt idx="422">
                  <c:v>-7672</c:v>
                </c:pt>
                <c:pt idx="423">
                  <c:v>-7652</c:v>
                </c:pt>
                <c:pt idx="424">
                  <c:v>-7568</c:v>
                </c:pt>
                <c:pt idx="425">
                  <c:v>-7527</c:v>
                </c:pt>
                <c:pt idx="426">
                  <c:v>-7524</c:v>
                </c:pt>
                <c:pt idx="427">
                  <c:v>-7453</c:v>
                </c:pt>
                <c:pt idx="428">
                  <c:v>-7445</c:v>
                </c:pt>
                <c:pt idx="429">
                  <c:v>-7389</c:v>
                </c:pt>
                <c:pt idx="430">
                  <c:v>-7330</c:v>
                </c:pt>
                <c:pt idx="431">
                  <c:v>-7324</c:v>
                </c:pt>
                <c:pt idx="432">
                  <c:v>-7316</c:v>
                </c:pt>
                <c:pt idx="433">
                  <c:v>-7233</c:v>
                </c:pt>
                <c:pt idx="434">
                  <c:v>-7199</c:v>
                </c:pt>
                <c:pt idx="435">
                  <c:v>-7188</c:v>
                </c:pt>
                <c:pt idx="436">
                  <c:v>-7188</c:v>
                </c:pt>
                <c:pt idx="437">
                  <c:v>-7176</c:v>
                </c:pt>
                <c:pt idx="438">
                  <c:v>-7138</c:v>
                </c:pt>
                <c:pt idx="439">
                  <c:v>-7107</c:v>
                </c:pt>
                <c:pt idx="440">
                  <c:v>-7014</c:v>
                </c:pt>
                <c:pt idx="441">
                  <c:v>-6998</c:v>
                </c:pt>
                <c:pt idx="442">
                  <c:v>-6973</c:v>
                </c:pt>
                <c:pt idx="443">
                  <c:v>-6973</c:v>
                </c:pt>
                <c:pt idx="444">
                  <c:v>-6956</c:v>
                </c:pt>
                <c:pt idx="445">
                  <c:v>-6955</c:v>
                </c:pt>
                <c:pt idx="446">
                  <c:v>-6953</c:v>
                </c:pt>
                <c:pt idx="447">
                  <c:v>-6927</c:v>
                </c:pt>
                <c:pt idx="448">
                  <c:v>-6916</c:v>
                </c:pt>
                <c:pt idx="449">
                  <c:v>-6914</c:v>
                </c:pt>
                <c:pt idx="450">
                  <c:v>-6913</c:v>
                </c:pt>
                <c:pt idx="451">
                  <c:v>-6886</c:v>
                </c:pt>
                <c:pt idx="452">
                  <c:v>-6824</c:v>
                </c:pt>
                <c:pt idx="453">
                  <c:v>-6824</c:v>
                </c:pt>
                <c:pt idx="454">
                  <c:v>-6824</c:v>
                </c:pt>
                <c:pt idx="455">
                  <c:v>-6804</c:v>
                </c:pt>
                <c:pt idx="456">
                  <c:v>-6752</c:v>
                </c:pt>
                <c:pt idx="457">
                  <c:v>-6735</c:v>
                </c:pt>
                <c:pt idx="458">
                  <c:v>-6724</c:v>
                </c:pt>
                <c:pt idx="459">
                  <c:v>-6712</c:v>
                </c:pt>
                <c:pt idx="460">
                  <c:v>-6696</c:v>
                </c:pt>
                <c:pt idx="461">
                  <c:v>-6695</c:v>
                </c:pt>
                <c:pt idx="462">
                  <c:v>-6665</c:v>
                </c:pt>
                <c:pt idx="463">
                  <c:v>-6651</c:v>
                </c:pt>
                <c:pt idx="464">
                  <c:v>-6637</c:v>
                </c:pt>
                <c:pt idx="465">
                  <c:v>-6609</c:v>
                </c:pt>
                <c:pt idx="466">
                  <c:v>-6609</c:v>
                </c:pt>
                <c:pt idx="467">
                  <c:v>-6609</c:v>
                </c:pt>
                <c:pt idx="468">
                  <c:v>-6609</c:v>
                </c:pt>
                <c:pt idx="469">
                  <c:v>-6581</c:v>
                </c:pt>
                <c:pt idx="470">
                  <c:v>-6533</c:v>
                </c:pt>
                <c:pt idx="471">
                  <c:v>-6502</c:v>
                </c:pt>
                <c:pt idx="472">
                  <c:v>-6486</c:v>
                </c:pt>
                <c:pt idx="473">
                  <c:v>-6438</c:v>
                </c:pt>
                <c:pt idx="474">
                  <c:v>-6438</c:v>
                </c:pt>
                <c:pt idx="475">
                  <c:v>-6438</c:v>
                </c:pt>
                <c:pt idx="476">
                  <c:v>-6419</c:v>
                </c:pt>
                <c:pt idx="477">
                  <c:v>-6413</c:v>
                </c:pt>
                <c:pt idx="478">
                  <c:v>-6405</c:v>
                </c:pt>
                <c:pt idx="479">
                  <c:v>-6404</c:v>
                </c:pt>
                <c:pt idx="480">
                  <c:v>-6363</c:v>
                </c:pt>
                <c:pt idx="481">
                  <c:v>-6332</c:v>
                </c:pt>
                <c:pt idx="482">
                  <c:v>-6318</c:v>
                </c:pt>
                <c:pt idx="483">
                  <c:v>-6310</c:v>
                </c:pt>
                <c:pt idx="484">
                  <c:v>-6295</c:v>
                </c:pt>
                <c:pt idx="485">
                  <c:v>-6214</c:v>
                </c:pt>
                <c:pt idx="486">
                  <c:v>-6209</c:v>
                </c:pt>
                <c:pt idx="487">
                  <c:v>-6206</c:v>
                </c:pt>
                <c:pt idx="488">
                  <c:v>-6206</c:v>
                </c:pt>
                <c:pt idx="489">
                  <c:v>-6206</c:v>
                </c:pt>
                <c:pt idx="490">
                  <c:v>-6197</c:v>
                </c:pt>
                <c:pt idx="491">
                  <c:v>-6194</c:v>
                </c:pt>
                <c:pt idx="492">
                  <c:v>-6191</c:v>
                </c:pt>
                <c:pt idx="493">
                  <c:v>-6170</c:v>
                </c:pt>
                <c:pt idx="494">
                  <c:v>-6169</c:v>
                </c:pt>
                <c:pt idx="495">
                  <c:v>-6166</c:v>
                </c:pt>
                <c:pt idx="496">
                  <c:v>-6161</c:v>
                </c:pt>
                <c:pt idx="497">
                  <c:v>-6153</c:v>
                </c:pt>
                <c:pt idx="498">
                  <c:v>-6142</c:v>
                </c:pt>
                <c:pt idx="499">
                  <c:v>-6142</c:v>
                </c:pt>
                <c:pt idx="500">
                  <c:v>-6128</c:v>
                </c:pt>
                <c:pt idx="501">
                  <c:v>-6125</c:v>
                </c:pt>
                <c:pt idx="502">
                  <c:v>-6114</c:v>
                </c:pt>
                <c:pt idx="503">
                  <c:v>-6096.5</c:v>
                </c:pt>
                <c:pt idx="504">
                  <c:v>-6047</c:v>
                </c:pt>
                <c:pt idx="505">
                  <c:v>-6038</c:v>
                </c:pt>
                <c:pt idx="506">
                  <c:v>-6007</c:v>
                </c:pt>
                <c:pt idx="507">
                  <c:v>-5977</c:v>
                </c:pt>
                <c:pt idx="508">
                  <c:v>-5971</c:v>
                </c:pt>
                <c:pt idx="509">
                  <c:v>-5957</c:v>
                </c:pt>
                <c:pt idx="510">
                  <c:v>-5952</c:v>
                </c:pt>
                <c:pt idx="511">
                  <c:v>-5951</c:v>
                </c:pt>
                <c:pt idx="512">
                  <c:v>-5938</c:v>
                </c:pt>
                <c:pt idx="513">
                  <c:v>-5932</c:v>
                </c:pt>
                <c:pt idx="514">
                  <c:v>-5910</c:v>
                </c:pt>
                <c:pt idx="515">
                  <c:v>-5879</c:v>
                </c:pt>
                <c:pt idx="516">
                  <c:v>-5851</c:v>
                </c:pt>
                <c:pt idx="517">
                  <c:v>-5851</c:v>
                </c:pt>
                <c:pt idx="518">
                  <c:v>-5826</c:v>
                </c:pt>
                <c:pt idx="519">
                  <c:v>-5795</c:v>
                </c:pt>
                <c:pt idx="520">
                  <c:v>-5725</c:v>
                </c:pt>
                <c:pt idx="521">
                  <c:v>-5705</c:v>
                </c:pt>
                <c:pt idx="522">
                  <c:v>-5678</c:v>
                </c:pt>
                <c:pt idx="523">
                  <c:v>-5675</c:v>
                </c:pt>
                <c:pt idx="524">
                  <c:v>-5675</c:v>
                </c:pt>
                <c:pt idx="525">
                  <c:v>-5671</c:v>
                </c:pt>
                <c:pt idx="526">
                  <c:v>-5663</c:v>
                </c:pt>
                <c:pt idx="527">
                  <c:v>-5571</c:v>
                </c:pt>
                <c:pt idx="528">
                  <c:v>-5563</c:v>
                </c:pt>
                <c:pt idx="529">
                  <c:v>-5518</c:v>
                </c:pt>
                <c:pt idx="530">
                  <c:v>-5493</c:v>
                </c:pt>
                <c:pt idx="531">
                  <c:v>-5456</c:v>
                </c:pt>
                <c:pt idx="532">
                  <c:v>-5453</c:v>
                </c:pt>
                <c:pt idx="533">
                  <c:v>-5453</c:v>
                </c:pt>
                <c:pt idx="534">
                  <c:v>-5434</c:v>
                </c:pt>
                <c:pt idx="535">
                  <c:v>-5431</c:v>
                </c:pt>
                <c:pt idx="536">
                  <c:v>-5429</c:v>
                </c:pt>
                <c:pt idx="537">
                  <c:v>-5406</c:v>
                </c:pt>
                <c:pt idx="538">
                  <c:v>-5403</c:v>
                </c:pt>
                <c:pt idx="539">
                  <c:v>-5369</c:v>
                </c:pt>
                <c:pt idx="540">
                  <c:v>-5367</c:v>
                </c:pt>
                <c:pt idx="541">
                  <c:v>-5349</c:v>
                </c:pt>
                <c:pt idx="542">
                  <c:v>-5344</c:v>
                </c:pt>
                <c:pt idx="543">
                  <c:v>-5333</c:v>
                </c:pt>
                <c:pt idx="544">
                  <c:v>-5319</c:v>
                </c:pt>
                <c:pt idx="545">
                  <c:v>-5310</c:v>
                </c:pt>
                <c:pt idx="546">
                  <c:v>-5302</c:v>
                </c:pt>
                <c:pt idx="547">
                  <c:v>-5286</c:v>
                </c:pt>
                <c:pt idx="548">
                  <c:v>-5283</c:v>
                </c:pt>
                <c:pt idx="549">
                  <c:v>-5255</c:v>
                </c:pt>
                <c:pt idx="550">
                  <c:v>-5249</c:v>
                </c:pt>
                <c:pt idx="551">
                  <c:v>-5235</c:v>
                </c:pt>
                <c:pt idx="552">
                  <c:v>-5219</c:v>
                </c:pt>
                <c:pt idx="553">
                  <c:v>-5219</c:v>
                </c:pt>
                <c:pt idx="554">
                  <c:v>-5216</c:v>
                </c:pt>
                <c:pt idx="555">
                  <c:v>-5177</c:v>
                </c:pt>
                <c:pt idx="556">
                  <c:v>-5149</c:v>
                </c:pt>
                <c:pt idx="557">
                  <c:v>-5128</c:v>
                </c:pt>
                <c:pt idx="558">
                  <c:v>-5126</c:v>
                </c:pt>
                <c:pt idx="559">
                  <c:v>-5109</c:v>
                </c:pt>
                <c:pt idx="560">
                  <c:v>-5093</c:v>
                </c:pt>
                <c:pt idx="561">
                  <c:v>-5093</c:v>
                </c:pt>
                <c:pt idx="562">
                  <c:v>-5048</c:v>
                </c:pt>
                <c:pt idx="563">
                  <c:v>-5036</c:v>
                </c:pt>
                <c:pt idx="564">
                  <c:v>-5020</c:v>
                </c:pt>
                <c:pt idx="565">
                  <c:v>-5020</c:v>
                </c:pt>
                <c:pt idx="566">
                  <c:v>-5020</c:v>
                </c:pt>
                <c:pt idx="567">
                  <c:v>-4981</c:v>
                </c:pt>
                <c:pt idx="568">
                  <c:v>-4981</c:v>
                </c:pt>
                <c:pt idx="569">
                  <c:v>-4972</c:v>
                </c:pt>
                <c:pt idx="570">
                  <c:v>-4967</c:v>
                </c:pt>
                <c:pt idx="571">
                  <c:v>-4914</c:v>
                </c:pt>
                <c:pt idx="572">
                  <c:v>-4886</c:v>
                </c:pt>
                <c:pt idx="573">
                  <c:v>-4851</c:v>
                </c:pt>
                <c:pt idx="574">
                  <c:v>-4819</c:v>
                </c:pt>
                <c:pt idx="575">
                  <c:v>-4782</c:v>
                </c:pt>
                <c:pt idx="576">
                  <c:v>-4782</c:v>
                </c:pt>
                <c:pt idx="577">
                  <c:v>-4715</c:v>
                </c:pt>
                <c:pt idx="578">
                  <c:v>-4715</c:v>
                </c:pt>
                <c:pt idx="579">
                  <c:v>-4712</c:v>
                </c:pt>
                <c:pt idx="580">
                  <c:v>-4704</c:v>
                </c:pt>
                <c:pt idx="581">
                  <c:v>-4626</c:v>
                </c:pt>
                <c:pt idx="582">
                  <c:v>-4566</c:v>
                </c:pt>
                <c:pt idx="583">
                  <c:v>-4561</c:v>
                </c:pt>
                <c:pt idx="584">
                  <c:v>-4536</c:v>
                </c:pt>
                <c:pt idx="585">
                  <c:v>-4525</c:v>
                </c:pt>
                <c:pt idx="586">
                  <c:v>-4493</c:v>
                </c:pt>
                <c:pt idx="587">
                  <c:v>-4480</c:v>
                </c:pt>
                <c:pt idx="588">
                  <c:v>-4477</c:v>
                </c:pt>
                <c:pt idx="589">
                  <c:v>-4466</c:v>
                </c:pt>
                <c:pt idx="590">
                  <c:v>-4457</c:v>
                </c:pt>
                <c:pt idx="591">
                  <c:v>-4382</c:v>
                </c:pt>
                <c:pt idx="592">
                  <c:v>-4351</c:v>
                </c:pt>
                <c:pt idx="593">
                  <c:v>-4321</c:v>
                </c:pt>
                <c:pt idx="594">
                  <c:v>-4301</c:v>
                </c:pt>
                <c:pt idx="595">
                  <c:v>-4259</c:v>
                </c:pt>
                <c:pt idx="596">
                  <c:v>-4258</c:v>
                </c:pt>
                <c:pt idx="597">
                  <c:v>-4258</c:v>
                </c:pt>
                <c:pt idx="598">
                  <c:v>-4247</c:v>
                </c:pt>
                <c:pt idx="599">
                  <c:v>-4178</c:v>
                </c:pt>
                <c:pt idx="600">
                  <c:v>-4155</c:v>
                </c:pt>
                <c:pt idx="601">
                  <c:v>-4128</c:v>
                </c:pt>
                <c:pt idx="602">
                  <c:v>-4076</c:v>
                </c:pt>
                <c:pt idx="603">
                  <c:v>-4041</c:v>
                </c:pt>
                <c:pt idx="604">
                  <c:v>-4029</c:v>
                </c:pt>
                <c:pt idx="605">
                  <c:v>-4013</c:v>
                </c:pt>
                <c:pt idx="606">
                  <c:v>-4013</c:v>
                </c:pt>
                <c:pt idx="607">
                  <c:v>-3999</c:v>
                </c:pt>
                <c:pt idx="608">
                  <c:v>-3915</c:v>
                </c:pt>
                <c:pt idx="609">
                  <c:v>-3839</c:v>
                </c:pt>
                <c:pt idx="610">
                  <c:v>-3833</c:v>
                </c:pt>
                <c:pt idx="611">
                  <c:v>-3783</c:v>
                </c:pt>
                <c:pt idx="612">
                  <c:v>-3736</c:v>
                </c:pt>
                <c:pt idx="613">
                  <c:v>-3708</c:v>
                </c:pt>
                <c:pt idx="614">
                  <c:v>-3560</c:v>
                </c:pt>
                <c:pt idx="615">
                  <c:v>-3495</c:v>
                </c:pt>
                <c:pt idx="616">
                  <c:v>-3476</c:v>
                </c:pt>
                <c:pt idx="617">
                  <c:v>-3472</c:v>
                </c:pt>
                <c:pt idx="618">
                  <c:v>-3433</c:v>
                </c:pt>
                <c:pt idx="619">
                  <c:v>-3397</c:v>
                </c:pt>
                <c:pt idx="620">
                  <c:v>-3327</c:v>
                </c:pt>
                <c:pt idx="621">
                  <c:v>-3293</c:v>
                </c:pt>
                <c:pt idx="622">
                  <c:v>-3257</c:v>
                </c:pt>
                <c:pt idx="623">
                  <c:v>-3221</c:v>
                </c:pt>
                <c:pt idx="624">
                  <c:v>-3196</c:v>
                </c:pt>
                <c:pt idx="625">
                  <c:v>-3187</c:v>
                </c:pt>
                <c:pt idx="626">
                  <c:v>-3137</c:v>
                </c:pt>
                <c:pt idx="627">
                  <c:v>-3117</c:v>
                </c:pt>
                <c:pt idx="628">
                  <c:v>-3064</c:v>
                </c:pt>
                <c:pt idx="629">
                  <c:v>-3061</c:v>
                </c:pt>
                <c:pt idx="630">
                  <c:v>-3055</c:v>
                </c:pt>
                <c:pt idx="631">
                  <c:v>-2991</c:v>
                </c:pt>
                <c:pt idx="632">
                  <c:v>-2938</c:v>
                </c:pt>
                <c:pt idx="633">
                  <c:v>-2932</c:v>
                </c:pt>
                <c:pt idx="634">
                  <c:v>-2916</c:v>
                </c:pt>
                <c:pt idx="635">
                  <c:v>-2909</c:v>
                </c:pt>
                <c:pt idx="636">
                  <c:v>-2904</c:v>
                </c:pt>
                <c:pt idx="637">
                  <c:v>-2877</c:v>
                </c:pt>
                <c:pt idx="638">
                  <c:v>-2846</c:v>
                </c:pt>
                <c:pt idx="639">
                  <c:v>-2826</c:v>
                </c:pt>
                <c:pt idx="640">
                  <c:v>-2799</c:v>
                </c:pt>
                <c:pt idx="641">
                  <c:v>-2759</c:v>
                </c:pt>
                <c:pt idx="642">
                  <c:v>-2731</c:v>
                </c:pt>
                <c:pt idx="643">
                  <c:v>-2717</c:v>
                </c:pt>
                <c:pt idx="644">
                  <c:v>-2692</c:v>
                </c:pt>
                <c:pt idx="645">
                  <c:v>-2689</c:v>
                </c:pt>
                <c:pt idx="646">
                  <c:v>-2684</c:v>
                </c:pt>
                <c:pt idx="647">
                  <c:v>-2654</c:v>
                </c:pt>
                <c:pt idx="648">
                  <c:v>-2642</c:v>
                </c:pt>
                <c:pt idx="649">
                  <c:v>-2642</c:v>
                </c:pt>
                <c:pt idx="650">
                  <c:v>-2624</c:v>
                </c:pt>
                <c:pt idx="651">
                  <c:v>-2586</c:v>
                </c:pt>
                <c:pt idx="652">
                  <c:v>-2583</c:v>
                </c:pt>
                <c:pt idx="653">
                  <c:v>-2583</c:v>
                </c:pt>
                <c:pt idx="654">
                  <c:v>-2566</c:v>
                </c:pt>
                <c:pt idx="655">
                  <c:v>-2560</c:v>
                </c:pt>
                <c:pt idx="656">
                  <c:v>-2543</c:v>
                </c:pt>
                <c:pt idx="657">
                  <c:v>-2482</c:v>
                </c:pt>
                <c:pt idx="658">
                  <c:v>-2446</c:v>
                </c:pt>
                <c:pt idx="659">
                  <c:v>-2432</c:v>
                </c:pt>
                <c:pt idx="660">
                  <c:v>-2424</c:v>
                </c:pt>
                <c:pt idx="661">
                  <c:v>-2384</c:v>
                </c:pt>
                <c:pt idx="662">
                  <c:v>-2378</c:v>
                </c:pt>
                <c:pt idx="663">
                  <c:v>-2367</c:v>
                </c:pt>
                <c:pt idx="664">
                  <c:v>-2351</c:v>
                </c:pt>
                <c:pt idx="665">
                  <c:v>-2328</c:v>
                </c:pt>
                <c:pt idx="666">
                  <c:v>-2309</c:v>
                </c:pt>
                <c:pt idx="667">
                  <c:v>-2295</c:v>
                </c:pt>
                <c:pt idx="668">
                  <c:v>-2250</c:v>
                </c:pt>
                <c:pt idx="669">
                  <c:v>-2172</c:v>
                </c:pt>
                <c:pt idx="670">
                  <c:v>-2172</c:v>
                </c:pt>
                <c:pt idx="671">
                  <c:v>-2147</c:v>
                </c:pt>
                <c:pt idx="672">
                  <c:v>-2144</c:v>
                </c:pt>
                <c:pt idx="673">
                  <c:v>-2102</c:v>
                </c:pt>
                <c:pt idx="674">
                  <c:v>-2102</c:v>
                </c:pt>
                <c:pt idx="675">
                  <c:v>-2101</c:v>
                </c:pt>
                <c:pt idx="676">
                  <c:v>-2065</c:v>
                </c:pt>
                <c:pt idx="677">
                  <c:v>-2062</c:v>
                </c:pt>
                <c:pt idx="678">
                  <c:v>-2032</c:v>
                </c:pt>
                <c:pt idx="679">
                  <c:v>-2032</c:v>
                </c:pt>
                <c:pt idx="680">
                  <c:v>-2032</c:v>
                </c:pt>
                <c:pt idx="681">
                  <c:v>-1992</c:v>
                </c:pt>
                <c:pt idx="682">
                  <c:v>-1971</c:v>
                </c:pt>
                <c:pt idx="683">
                  <c:v>-1926</c:v>
                </c:pt>
                <c:pt idx="684">
                  <c:v>-1900</c:v>
                </c:pt>
                <c:pt idx="685">
                  <c:v>-1866</c:v>
                </c:pt>
                <c:pt idx="686">
                  <c:v>-1858</c:v>
                </c:pt>
                <c:pt idx="687">
                  <c:v>-1833</c:v>
                </c:pt>
                <c:pt idx="688">
                  <c:v>-1827</c:v>
                </c:pt>
                <c:pt idx="689">
                  <c:v>-1827</c:v>
                </c:pt>
                <c:pt idx="690">
                  <c:v>-1827</c:v>
                </c:pt>
                <c:pt idx="691">
                  <c:v>-1827</c:v>
                </c:pt>
                <c:pt idx="692">
                  <c:v>-1827</c:v>
                </c:pt>
                <c:pt idx="693">
                  <c:v>-1802</c:v>
                </c:pt>
                <c:pt idx="694">
                  <c:v>-1799</c:v>
                </c:pt>
                <c:pt idx="695">
                  <c:v>-1760</c:v>
                </c:pt>
                <c:pt idx="696">
                  <c:v>-1760</c:v>
                </c:pt>
                <c:pt idx="697">
                  <c:v>-1690</c:v>
                </c:pt>
                <c:pt idx="698">
                  <c:v>-1652</c:v>
                </c:pt>
                <c:pt idx="699">
                  <c:v>-1604</c:v>
                </c:pt>
                <c:pt idx="700">
                  <c:v>-1593</c:v>
                </c:pt>
                <c:pt idx="701">
                  <c:v>-1590</c:v>
                </c:pt>
                <c:pt idx="702">
                  <c:v>-1491</c:v>
                </c:pt>
                <c:pt idx="703">
                  <c:v>-1481</c:v>
                </c:pt>
                <c:pt idx="704">
                  <c:v>-1458</c:v>
                </c:pt>
                <c:pt idx="705">
                  <c:v>-1407</c:v>
                </c:pt>
                <c:pt idx="706">
                  <c:v>-1407</c:v>
                </c:pt>
                <c:pt idx="707">
                  <c:v>-1341</c:v>
                </c:pt>
                <c:pt idx="708">
                  <c:v>-1304</c:v>
                </c:pt>
                <c:pt idx="709">
                  <c:v>-1301</c:v>
                </c:pt>
                <c:pt idx="710">
                  <c:v>-1301</c:v>
                </c:pt>
                <c:pt idx="711">
                  <c:v>-1301</c:v>
                </c:pt>
                <c:pt idx="712">
                  <c:v>-1298</c:v>
                </c:pt>
                <c:pt idx="713">
                  <c:v>-1276</c:v>
                </c:pt>
                <c:pt idx="714">
                  <c:v>-1254</c:v>
                </c:pt>
                <c:pt idx="715">
                  <c:v>-1206</c:v>
                </c:pt>
                <c:pt idx="716">
                  <c:v>-1120</c:v>
                </c:pt>
                <c:pt idx="717">
                  <c:v>-1100</c:v>
                </c:pt>
                <c:pt idx="718">
                  <c:v>-1041</c:v>
                </c:pt>
                <c:pt idx="719">
                  <c:v>-1038</c:v>
                </c:pt>
                <c:pt idx="720">
                  <c:v>-1038</c:v>
                </c:pt>
                <c:pt idx="721">
                  <c:v>-963</c:v>
                </c:pt>
                <c:pt idx="722">
                  <c:v>-918</c:v>
                </c:pt>
                <c:pt idx="723">
                  <c:v>-910</c:v>
                </c:pt>
                <c:pt idx="724">
                  <c:v>-910</c:v>
                </c:pt>
                <c:pt idx="725">
                  <c:v>-910</c:v>
                </c:pt>
                <c:pt idx="726">
                  <c:v>-910</c:v>
                </c:pt>
                <c:pt idx="727">
                  <c:v>-910</c:v>
                </c:pt>
                <c:pt idx="728">
                  <c:v>-910</c:v>
                </c:pt>
                <c:pt idx="729">
                  <c:v>-910</c:v>
                </c:pt>
                <c:pt idx="730">
                  <c:v>-910</c:v>
                </c:pt>
                <c:pt idx="731">
                  <c:v>-879</c:v>
                </c:pt>
                <c:pt idx="732">
                  <c:v>-842</c:v>
                </c:pt>
                <c:pt idx="733">
                  <c:v>-822</c:v>
                </c:pt>
                <c:pt idx="734">
                  <c:v>-811</c:v>
                </c:pt>
                <c:pt idx="735">
                  <c:v>-781</c:v>
                </c:pt>
                <c:pt idx="736">
                  <c:v>-669</c:v>
                </c:pt>
                <c:pt idx="737">
                  <c:v>-644</c:v>
                </c:pt>
                <c:pt idx="738">
                  <c:v>-644</c:v>
                </c:pt>
                <c:pt idx="739">
                  <c:v>-613</c:v>
                </c:pt>
                <c:pt idx="740">
                  <c:v>-610</c:v>
                </c:pt>
                <c:pt idx="741">
                  <c:v>-532</c:v>
                </c:pt>
                <c:pt idx="742">
                  <c:v>-530.5</c:v>
                </c:pt>
                <c:pt idx="743">
                  <c:v>-495</c:v>
                </c:pt>
                <c:pt idx="744">
                  <c:v>-487</c:v>
                </c:pt>
                <c:pt idx="745">
                  <c:v>-485.5</c:v>
                </c:pt>
                <c:pt idx="746">
                  <c:v>-484</c:v>
                </c:pt>
                <c:pt idx="747">
                  <c:v>-470</c:v>
                </c:pt>
                <c:pt idx="748">
                  <c:v>-467</c:v>
                </c:pt>
                <c:pt idx="749">
                  <c:v>-437</c:v>
                </c:pt>
                <c:pt idx="750">
                  <c:v>-415</c:v>
                </c:pt>
                <c:pt idx="751">
                  <c:v>-280</c:v>
                </c:pt>
                <c:pt idx="752">
                  <c:v>-207</c:v>
                </c:pt>
                <c:pt idx="753">
                  <c:v>-163</c:v>
                </c:pt>
                <c:pt idx="754">
                  <c:v>-163</c:v>
                </c:pt>
                <c:pt idx="755">
                  <c:v>-163</c:v>
                </c:pt>
                <c:pt idx="756">
                  <c:v>-135</c:v>
                </c:pt>
                <c:pt idx="757">
                  <c:v>-121</c:v>
                </c:pt>
                <c:pt idx="758">
                  <c:v>-115</c:v>
                </c:pt>
                <c:pt idx="759">
                  <c:v>-99</c:v>
                </c:pt>
                <c:pt idx="760">
                  <c:v>-94.5</c:v>
                </c:pt>
                <c:pt idx="761">
                  <c:v>-72.5</c:v>
                </c:pt>
                <c:pt idx="762">
                  <c:v>-17</c:v>
                </c:pt>
                <c:pt idx="763">
                  <c:v>-2</c:v>
                </c:pt>
                <c:pt idx="764">
                  <c:v>-2</c:v>
                </c:pt>
                <c:pt idx="765">
                  <c:v>11</c:v>
                </c:pt>
                <c:pt idx="766">
                  <c:v>18</c:v>
                </c:pt>
                <c:pt idx="767">
                  <c:v>38</c:v>
                </c:pt>
                <c:pt idx="768">
                  <c:v>38</c:v>
                </c:pt>
                <c:pt idx="769">
                  <c:v>53</c:v>
                </c:pt>
                <c:pt idx="770">
                  <c:v>81</c:v>
                </c:pt>
                <c:pt idx="771">
                  <c:v>215</c:v>
                </c:pt>
                <c:pt idx="772">
                  <c:v>246</c:v>
                </c:pt>
                <c:pt idx="773">
                  <c:v>246</c:v>
                </c:pt>
                <c:pt idx="774">
                  <c:v>246</c:v>
                </c:pt>
                <c:pt idx="775">
                  <c:v>282</c:v>
                </c:pt>
                <c:pt idx="776">
                  <c:v>285</c:v>
                </c:pt>
                <c:pt idx="777">
                  <c:v>305</c:v>
                </c:pt>
                <c:pt idx="778">
                  <c:v>307</c:v>
                </c:pt>
                <c:pt idx="779">
                  <c:v>307</c:v>
                </c:pt>
                <c:pt idx="780">
                  <c:v>318</c:v>
                </c:pt>
                <c:pt idx="781">
                  <c:v>478</c:v>
                </c:pt>
                <c:pt idx="782">
                  <c:v>548</c:v>
                </c:pt>
                <c:pt idx="783">
                  <c:v>567</c:v>
                </c:pt>
                <c:pt idx="784">
                  <c:v>571</c:v>
                </c:pt>
                <c:pt idx="785">
                  <c:v>571</c:v>
                </c:pt>
                <c:pt idx="786">
                  <c:v>576</c:v>
                </c:pt>
                <c:pt idx="787">
                  <c:v>694</c:v>
                </c:pt>
                <c:pt idx="788">
                  <c:v>873</c:v>
                </c:pt>
                <c:pt idx="789">
                  <c:v>1007</c:v>
                </c:pt>
                <c:pt idx="790">
                  <c:v>1343</c:v>
                </c:pt>
                <c:pt idx="791">
                  <c:v>1354</c:v>
                </c:pt>
                <c:pt idx="792">
                  <c:v>1399</c:v>
                </c:pt>
                <c:pt idx="793">
                  <c:v>1576.5</c:v>
                </c:pt>
                <c:pt idx="794">
                  <c:v>1576.5</c:v>
                </c:pt>
                <c:pt idx="795">
                  <c:v>1617</c:v>
                </c:pt>
                <c:pt idx="796">
                  <c:v>1631</c:v>
                </c:pt>
                <c:pt idx="797">
                  <c:v>1634</c:v>
                </c:pt>
                <c:pt idx="798">
                  <c:v>1634</c:v>
                </c:pt>
                <c:pt idx="799">
                  <c:v>1634</c:v>
                </c:pt>
                <c:pt idx="800">
                  <c:v>1661</c:v>
                </c:pt>
                <c:pt idx="801">
                  <c:v>1672</c:v>
                </c:pt>
                <c:pt idx="802">
                  <c:v>1835</c:v>
                </c:pt>
                <c:pt idx="803">
                  <c:v>1835</c:v>
                </c:pt>
                <c:pt idx="804">
                  <c:v>1872</c:v>
                </c:pt>
                <c:pt idx="805">
                  <c:v>1880</c:v>
                </c:pt>
                <c:pt idx="806">
                  <c:v>1888</c:v>
                </c:pt>
                <c:pt idx="807">
                  <c:v>1888</c:v>
                </c:pt>
                <c:pt idx="808">
                  <c:v>1888</c:v>
                </c:pt>
                <c:pt idx="809">
                  <c:v>1903.5</c:v>
                </c:pt>
                <c:pt idx="810">
                  <c:v>1922</c:v>
                </c:pt>
                <c:pt idx="811">
                  <c:v>1938</c:v>
                </c:pt>
                <c:pt idx="812">
                  <c:v>2055</c:v>
                </c:pt>
                <c:pt idx="813">
                  <c:v>2055</c:v>
                </c:pt>
                <c:pt idx="814">
                  <c:v>2055</c:v>
                </c:pt>
                <c:pt idx="815">
                  <c:v>2055</c:v>
                </c:pt>
                <c:pt idx="816">
                  <c:v>2055</c:v>
                </c:pt>
                <c:pt idx="817">
                  <c:v>2156</c:v>
                </c:pt>
                <c:pt idx="818">
                  <c:v>2156</c:v>
                </c:pt>
                <c:pt idx="819">
                  <c:v>2156</c:v>
                </c:pt>
                <c:pt idx="820">
                  <c:v>2198</c:v>
                </c:pt>
                <c:pt idx="821">
                  <c:v>2198</c:v>
                </c:pt>
                <c:pt idx="822">
                  <c:v>2198</c:v>
                </c:pt>
                <c:pt idx="823">
                  <c:v>2201</c:v>
                </c:pt>
                <c:pt idx="824">
                  <c:v>2335.5</c:v>
                </c:pt>
                <c:pt idx="825">
                  <c:v>2354.5</c:v>
                </c:pt>
                <c:pt idx="826">
                  <c:v>2358</c:v>
                </c:pt>
                <c:pt idx="827">
                  <c:v>2359</c:v>
                </c:pt>
                <c:pt idx="828">
                  <c:v>2411</c:v>
                </c:pt>
                <c:pt idx="829">
                  <c:v>2411</c:v>
                </c:pt>
                <c:pt idx="830">
                  <c:v>2411</c:v>
                </c:pt>
                <c:pt idx="831">
                  <c:v>2411</c:v>
                </c:pt>
                <c:pt idx="832">
                  <c:v>2456</c:v>
                </c:pt>
                <c:pt idx="833">
                  <c:v>2461</c:v>
                </c:pt>
                <c:pt idx="834">
                  <c:v>2461</c:v>
                </c:pt>
                <c:pt idx="835">
                  <c:v>2461</c:v>
                </c:pt>
                <c:pt idx="836">
                  <c:v>2461</c:v>
                </c:pt>
                <c:pt idx="837">
                  <c:v>2461</c:v>
                </c:pt>
                <c:pt idx="838">
                  <c:v>2680</c:v>
                </c:pt>
                <c:pt idx="839">
                  <c:v>2682</c:v>
                </c:pt>
                <c:pt idx="840">
                  <c:v>2682</c:v>
                </c:pt>
                <c:pt idx="841">
                  <c:v>2682</c:v>
                </c:pt>
                <c:pt idx="842">
                  <c:v>2696</c:v>
                </c:pt>
                <c:pt idx="843">
                  <c:v>2766</c:v>
                </c:pt>
                <c:pt idx="844">
                  <c:v>2766</c:v>
                </c:pt>
                <c:pt idx="845">
                  <c:v>2766</c:v>
                </c:pt>
                <c:pt idx="846">
                  <c:v>2900</c:v>
                </c:pt>
                <c:pt idx="847">
                  <c:v>2900</c:v>
                </c:pt>
                <c:pt idx="848">
                  <c:v>2900</c:v>
                </c:pt>
                <c:pt idx="849">
                  <c:v>2931</c:v>
                </c:pt>
                <c:pt idx="850">
                  <c:v>3096</c:v>
                </c:pt>
                <c:pt idx="851">
                  <c:v>3096</c:v>
                </c:pt>
                <c:pt idx="852">
                  <c:v>3174</c:v>
                </c:pt>
                <c:pt idx="853">
                  <c:v>3174</c:v>
                </c:pt>
                <c:pt idx="854">
                  <c:v>3226</c:v>
                </c:pt>
                <c:pt idx="855">
                  <c:v>3226</c:v>
                </c:pt>
                <c:pt idx="856">
                  <c:v>3253</c:v>
                </c:pt>
                <c:pt idx="857">
                  <c:v>3500</c:v>
                </c:pt>
                <c:pt idx="858">
                  <c:v>3508</c:v>
                </c:pt>
                <c:pt idx="859">
                  <c:v>3508</c:v>
                </c:pt>
                <c:pt idx="860">
                  <c:v>3508</c:v>
                </c:pt>
                <c:pt idx="861">
                  <c:v>3713</c:v>
                </c:pt>
                <c:pt idx="862">
                  <c:v>3897</c:v>
                </c:pt>
                <c:pt idx="863">
                  <c:v>4023</c:v>
                </c:pt>
                <c:pt idx="864">
                  <c:v>4062</c:v>
                </c:pt>
                <c:pt idx="865">
                  <c:v>4090</c:v>
                </c:pt>
                <c:pt idx="866">
                  <c:v>4294</c:v>
                </c:pt>
                <c:pt idx="867">
                  <c:v>4325</c:v>
                </c:pt>
                <c:pt idx="868">
                  <c:v>4540</c:v>
                </c:pt>
                <c:pt idx="869">
                  <c:v>4590</c:v>
                </c:pt>
                <c:pt idx="870">
                  <c:v>4594</c:v>
                </c:pt>
                <c:pt idx="871">
                  <c:v>4644</c:v>
                </c:pt>
                <c:pt idx="872">
                  <c:v>4814</c:v>
                </c:pt>
                <c:pt idx="873">
                  <c:v>4879</c:v>
                </c:pt>
                <c:pt idx="874">
                  <c:v>4907</c:v>
                </c:pt>
                <c:pt idx="875">
                  <c:v>4907</c:v>
                </c:pt>
                <c:pt idx="876">
                  <c:v>4946</c:v>
                </c:pt>
                <c:pt idx="877">
                  <c:v>4966.5</c:v>
                </c:pt>
                <c:pt idx="878">
                  <c:v>5120</c:v>
                </c:pt>
                <c:pt idx="879">
                  <c:v>5256</c:v>
                </c:pt>
              </c:numCache>
            </c:numRef>
          </c:xVal>
          <c:yVal>
            <c:numRef>
              <c:f>'Active 2'!$S$21:$S$975</c:f>
              <c:numCache>
                <c:formatCode>General</c:formatCode>
                <c:ptCount val="955"/>
                <c:pt idx="254">
                  <c:v>0.19036990000313381</c:v>
                </c:pt>
                <c:pt idx="278">
                  <c:v>0.29581760001019575</c:v>
                </c:pt>
                <c:pt idx="316">
                  <c:v>-0.32365589999972144</c:v>
                </c:pt>
                <c:pt idx="431">
                  <c:v>-0.22155759999441216</c:v>
                </c:pt>
                <c:pt idx="503">
                  <c:v>0.22540800000570016</c:v>
                </c:pt>
                <c:pt idx="825">
                  <c:v>-0.13571170000068378</c:v>
                </c:pt>
                <c:pt idx="826">
                  <c:v>0.11245920000510523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6F8A-4862-A751-8C22D3D52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0121856"/>
        <c:axId val="1"/>
      </c:scatterChart>
      <c:valAx>
        <c:axId val="690121856"/>
        <c:scaling>
          <c:orientation val="minMax"/>
          <c:min val="2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49566473988439308"/>
              <c:y val="0.876506024096385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3121387283236993E-2"/>
              <c:y val="0.355421686746987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0121856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3872832369942195"/>
          <c:y val="0.92168674698795183"/>
          <c:w val="0.67485549132947975"/>
          <c:h val="6.0240963855421659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Z Dra -- O-C Diagr.</a:t>
            </a:r>
          </a:p>
        </c:rich>
      </c:tx>
      <c:layout>
        <c:manualLayout>
          <c:xMode val="edge"/>
          <c:yMode val="edge"/>
          <c:x val="0.39826900425325618"/>
          <c:y val="3.30330330330330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124236398917181E-2"/>
          <c:y val="0.126126496007226"/>
          <c:w val="0.84415703372597872"/>
          <c:h val="0.6696716335621761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2'!$F$21:$F$975</c:f>
              <c:numCache>
                <c:formatCode>General</c:formatCode>
                <c:ptCount val="955"/>
                <c:pt idx="0">
                  <c:v>-30899</c:v>
                </c:pt>
                <c:pt idx="1">
                  <c:v>-29888</c:v>
                </c:pt>
                <c:pt idx="2">
                  <c:v>-28759</c:v>
                </c:pt>
                <c:pt idx="3">
                  <c:v>-28507</c:v>
                </c:pt>
                <c:pt idx="4">
                  <c:v>-28199</c:v>
                </c:pt>
                <c:pt idx="5">
                  <c:v>-28193</c:v>
                </c:pt>
                <c:pt idx="6">
                  <c:v>-28034</c:v>
                </c:pt>
                <c:pt idx="7">
                  <c:v>-28022</c:v>
                </c:pt>
                <c:pt idx="8">
                  <c:v>-28006</c:v>
                </c:pt>
                <c:pt idx="9">
                  <c:v>-27941</c:v>
                </c:pt>
                <c:pt idx="10">
                  <c:v>-27933</c:v>
                </c:pt>
                <c:pt idx="11">
                  <c:v>-27928</c:v>
                </c:pt>
                <c:pt idx="12">
                  <c:v>-27826</c:v>
                </c:pt>
                <c:pt idx="13">
                  <c:v>-27759</c:v>
                </c:pt>
                <c:pt idx="14">
                  <c:v>-27759</c:v>
                </c:pt>
                <c:pt idx="15">
                  <c:v>-27731</c:v>
                </c:pt>
                <c:pt idx="16">
                  <c:v>-27690</c:v>
                </c:pt>
                <c:pt idx="17">
                  <c:v>-27659</c:v>
                </c:pt>
                <c:pt idx="18">
                  <c:v>-27527</c:v>
                </c:pt>
                <c:pt idx="19">
                  <c:v>-27454</c:v>
                </c:pt>
                <c:pt idx="20">
                  <c:v>-27444</c:v>
                </c:pt>
                <c:pt idx="21">
                  <c:v>-27438</c:v>
                </c:pt>
                <c:pt idx="22">
                  <c:v>-27433</c:v>
                </c:pt>
                <c:pt idx="23">
                  <c:v>-27432</c:v>
                </c:pt>
                <c:pt idx="24">
                  <c:v>-27432</c:v>
                </c:pt>
                <c:pt idx="25">
                  <c:v>-27432</c:v>
                </c:pt>
                <c:pt idx="26">
                  <c:v>-27427</c:v>
                </c:pt>
                <c:pt idx="27">
                  <c:v>-27427</c:v>
                </c:pt>
                <c:pt idx="28">
                  <c:v>-27427</c:v>
                </c:pt>
                <c:pt idx="29">
                  <c:v>-27421</c:v>
                </c:pt>
                <c:pt idx="30">
                  <c:v>-27409</c:v>
                </c:pt>
                <c:pt idx="31">
                  <c:v>-27402</c:v>
                </c:pt>
                <c:pt idx="32">
                  <c:v>-27382</c:v>
                </c:pt>
                <c:pt idx="33">
                  <c:v>-27351</c:v>
                </c:pt>
                <c:pt idx="34">
                  <c:v>-27345</c:v>
                </c:pt>
                <c:pt idx="35">
                  <c:v>-27337</c:v>
                </c:pt>
                <c:pt idx="36">
                  <c:v>-27323</c:v>
                </c:pt>
                <c:pt idx="37">
                  <c:v>-27320</c:v>
                </c:pt>
                <c:pt idx="38">
                  <c:v>-27295</c:v>
                </c:pt>
                <c:pt idx="39">
                  <c:v>-27293</c:v>
                </c:pt>
                <c:pt idx="40">
                  <c:v>-27292</c:v>
                </c:pt>
                <c:pt idx="41">
                  <c:v>-27289</c:v>
                </c:pt>
                <c:pt idx="42">
                  <c:v>-27269</c:v>
                </c:pt>
                <c:pt idx="43">
                  <c:v>-27055</c:v>
                </c:pt>
                <c:pt idx="44">
                  <c:v>-27044</c:v>
                </c:pt>
                <c:pt idx="45">
                  <c:v>-27030</c:v>
                </c:pt>
                <c:pt idx="46">
                  <c:v>-27019</c:v>
                </c:pt>
                <c:pt idx="47">
                  <c:v>-27008</c:v>
                </c:pt>
                <c:pt idx="48">
                  <c:v>-26985</c:v>
                </c:pt>
                <c:pt idx="49">
                  <c:v>-26974</c:v>
                </c:pt>
                <c:pt idx="50">
                  <c:v>-26968</c:v>
                </c:pt>
                <c:pt idx="51">
                  <c:v>-26948</c:v>
                </c:pt>
                <c:pt idx="52">
                  <c:v>-26923</c:v>
                </c:pt>
                <c:pt idx="53">
                  <c:v>-26906</c:v>
                </c:pt>
                <c:pt idx="54">
                  <c:v>-26879</c:v>
                </c:pt>
                <c:pt idx="55">
                  <c:v>-26822</c:v>
                </c:pt>
                <c:pt idx="56">
                  <c:v>-26792</c:v>
                </c:pt>
                <c:pt idx="57">
                  <c:v>-26736</c:v>
                </c:pt>
                <c:pt idx="58">
                  <c:v>-26672</c:v>
                </c:pt>
                <c:pt idx="59">
                  <c:v>-26666</c:v>
                </c:pt>
                <c:pt idx="60">
                  <c:v>-26663</c:v>
                </c:pt>
                <c:pt idx="61">
                  <c:v>-26624</c:v>
                </c:pt>
                <c:pt idx="62">
                  <c:v>-26621</c:v>
                </c:pt>
                <c:pt idx="63">
                  <c:v>-26613</c:v>
                </c:pt>
                <c:pt idx="64">
                  <c:v>-26604</c:v>
                </c:pt>
                <c:pt idx="65">
                  <c:v>-26599</c:v>
                </c:pt>
                <c:pt idx="66">
                  <c:v>-26568</c:v>
                </c:pt>
                <c:pt idx="67">
                  <c:v>-26565</c:v>
                </c:pt>
                <c:pt idx="68">
                  <c:v>-26515</c:v>
                </c:pt>
                <c:pt idx="69">
                  <c:v>-26515</c:v>
                </c:pt>
                <c:pt idx="70">
                  <c:v>-26504</c:v>
                </c:pt>
                <c:pt idx="71">
                  <c:v>-26487</c:v>
                </c:pt>
                <c:pt idx="72">
                  <c:v>-26484</c:v>
                </c:pt>
                <c:pt idx="73">
                  <c:v>-26473</c:v>
                </c:pt>
                <c:pt idx="74">
                  <c:v>-26473</c:v>
                </c:pt>
                <c:pt idx="75">
                  <c:v>-26451</c:v>
                </c:pt>
                <c:pt idx="76">
                  <c:v>-26431</c:v>
                </c:pt>
                <c:pt idx="77">
                  <c:v>-26409</c:v>
                </c:pt>
                <c:pt idx="78">
                  <c:v>-26367</c:v>
                </c:pt>
                <c:pt idx="79">
                  <c:v>-26361</c:v>
                </c:pt>
                <c:pt idx="80">
                  <c:v>-26322</c:v>
                </c:pt>
                <c:pt idx="81">
                  <c:v>-26305</c:v>
                </c:pt>
                <c:pt idx="82">
                  <c:v>-26294</c:v>
                </c:pt>
                <c:pt idx="83">
                  <c:v>-26274</c:v>
                </c:pt>
                <c:pt idx="84">
                  <c:v>-26271</c:v>
                </c:pt>
                <c:pt idx="85">
                  <c:v>-26257</c:v>
                </c:pt>
                <c:pt idx="86">
                  <c:v>-26252</c:v>
                </c:pt>
                <c:pt idx="87">
                  <c:v>-26249</c:v>
                </c:pt>
                <c:pt idx="88">
                  <c:v>-26235</c:v>
                </c:pt>
                <c:pt idx="89">
                  <c:v>-26230</c:v>
                </c:pt>
                <c:pt idx="90">
                  <c:v>-26227</c:v>
                </c:pt>
                <c:pt idx="91">
                  <c:v>-26221</c:v>
                </c:pt>
                <c:pt idx="92">
                  <c:v>-26216</c:v>
                </c:pt>
                <c:pt idx="93">
                  <c:v>-26215</c:v>
                </c:pt>
                <c:pt idx="94">
                  <c:v>-26210</c:v>
                </c:pt>
                <c:pt idx="95">
                  <c:v>-26205</c:v>
                </c:pt>
                <c:pt idx="96">
                  <c:v>-26118</c:v>
                </c:pt>
                <c:pt idx="97">
                  <c:v>-26078</c:v>
                </c:pt>
                <c:pt idx="98">
                  <c:v>-26076</c:v>
                </c:pt>
                <c:pt idx="99">
                  <c:v>-26067</c:v>
                </c:pt>
                <c:pt idx="100">
                  <c:v>-26062</c:v>
                </c:pt>
                <c:pt idx="101">
                  <c:v>-26056</c:v>
                </c:pt>
                <c:pt idx="102">
                  <c:v>-26048</c:v>
                </c:pt>
                <c:pt idx="103">
                  <c:v>-26042</c:v>
                </c:pt>
                <c:pt idx="104">
                  <c:v>-26031</c:v>
                </c:pt>
                <c:pt idx="105">
                  <c:v>-25989</c:v>
                </c:pt>
                <c:pt idx="106">
                  <c:v>-25969</c:v>
                </c:pt>
                <c:pt idx="107">
                  <c:v>-25963</c:v>
                </c:pt>
                <c:pt idx="108">
                  <c:v>-25958</c:v>
                </c:pt>
                <c:pt idx="109">
                  <c:v>-25950</c:v>
                </c:pt>
                <c:pt idx="110">
                  <c:v>-25950</c:v>
                </c:pt>
                <c:pt idx="111">
                  <c:v>-25941</c:v>
                </c:pt>
                <c:pt idx="112">
                  <c:v>-25928</c:v>
                </c:pt>
                <c:pt idx="113">
                  <c:v>-25927</c:v>
                </c:pt>
                <c:pt idx="114">
                  <c:v>-25910</c:v>
                </c:pt>
                <c:pt idx="115">
                  <c:v>-25904</c:v>
                </c:pt>
                <c:pt idx="116">
                  <c:v>-25896</c:v>
                </c:pt>
                <c:pt idx="117">
                  <c:v>-25860</c:v>
                </c:pt>
                <c:pt idx="118">
                  <c:v>-25823</c:v>
                </c:pt>
                <c:pt idx="119">
                  <c:v>-25820</c:v>
                </c:pt>
                <c:pt idx="120">
                  <c:v>-25818</c:v>
                </c:pt>
                <c:pt idx="121">
                  <c:v>-25815</c:v>
                </c:pt>
                <c:pt idx="122">
                  <c:v>-25801</c:v>
                </c:pt>
                <c:pt idx="123">
                  <c:v>-25734</c:v>
                </c:pt>
                <c:pt idx="124">
                  <c:v>-25715</c:v>
                </c:pt>
                <c:pt idx="125">
                  <c:v>-25384</c:v>
                </c:pt>
                <c:pt idx="126">
                  <c:v>-25334</c:v>
                </c:pt>
                <c:pt idx="127">
                  <c:v>-25334</c:v>
                </c:pt>
                <c:pt idx="128">
                  <c:v>-25281</c:v>
                </c:pt>
                <c:pt idx="129">
                  <c:v>-25256</c:v>
                </c:pt>
                <c:pt idx="130">
                  <c:v>-25245</c:v>
                </c:pt>
                <c:pt idx="131">
                  <c:v>-25127</c:v>
                </c:pt>
                <c:pt idx="132">
                  <c:v>-25122</c:v>
                </c:pt>
                <c:pt idx="133">
                  <c:v>-24923</c:v>
                </c:pt>
                <c:pt idx="134">
                  <c:v>-24624</c:v>
                </c:pt>
                <c:pt idx="135">
                  <c:v>-24621</c:v>
                </c:pt>
                <c:pt idx="136">
                  <c:v>-24441</c:v>
                </c:pt>
                <c:pt idx="137">
                  <c:v>-24209</c:v>
                </c:pt>
                <c:pt idx="138">
                  <c:v>-24151</c:v>
                </c:pt>
                <c:pt idx="139">
                  <c:v>-23533</c:v>
                </c:pt>
                <c:pt idx="140">
                  <c:v>-23530</c:v>
                </c:pt>
                <c:pt idx="141">
                  <c:v>-23469</c:v>
                </c:pt>
                <c:pt idx="142">
                  <c:v>-23007</c:v>
                </c:pt>
                <c:pt idx="143">
                  <c:v>-23004</c:v>
                </c:pt>
                <c:pt idx="144">
                  <c:v>-22990</c:v>
                </c:pt>
                <c:pt idx="145">
                  <c:v>-22982</c:v>
                </c:pt>
                <c:pt idx="146">
                  <c:v>-22979</c:v>
                </c:pt>
                <c:pt idx="147">
                  <c:v>-22478</c:v>
                </c:pt>
                <c:pt idx="148">
                  <c:v>-22467</c:v>
                </c:pt>
                <c:pt idx="149">
                  <c:v>-22050</c:v>
                </c:pt>
                <c:pt idx="150">
                  <c:v>-21860</c:v>
                </c:pt>
                <c:pt idx="151">
                  <c:v>-21373</c:v>
                </c:pt>
                <c:pt idx="152">
                  <c:v>-21219</c:v>
                </c:pt>
                <c:pt idx="153">
                  <c:v>-21071</c:v>
                </c:pt>
                <c:pt idx="154">
                  <c:v>-20514</c:v>
                </c:pt>
                <c:pt idx="155">
                  <c:v>-20027</c:v>
                </c:pt>
                <c:pt idx="156">
                  <c:v>-20016</c:v>
                </c:pt>
                <c:pt idx="157">
                  <c:v>-19512</c:v>
                </c:pt>
                <c:pt idx="158">
                  <c:v>-19482</c:v>
                </c:pt>
                <c:pt idx="159">
                  <c:v>-19468</c:v>
                </c:pt>
                <c:pt idx="160">
                  <c:v>-19369</c:v>
                </c:pt>
                <c:pt idx="161">
                  <c:v>-18967</c:v>
                </c:pt>
                <c:pt idx="162">
                  <c:v>-18396</c:v>
                </c:pt>
                <c:pt idx="163">
                  <c:v>-17940</c:v>
                </c:pt>
                <c:pt idx="164">
                  <c:v>-17937</c:v>
                </c:pt>
                <c:pt idx="165">
                  <c:v>-17918</c:v>
                </c:pt>
                <c:pt idx="166">
                  <c:v>-17912</c:v>
                </c:pt>
                <c:pt idx="167">
                  <c:v>-17901</c:v>
                </c:pt>
                <c:pt idx="168">
                  <c:v>-17898</c:v>
                </c:pt>
                <c:pt idx="169">
                  <c:v>-17893</c:v>
                </c:pt>
                <c:pt idx="170">
                  <c:v>-17879</c:v>
                </c:pt>
                <c:pt idx="171">
                  <c:v>-17878</c:v>
                </c:pt>
                <c:pt idx="172">
                  <c:v>-17375</c:v>
                </c:pt>
                <c:pt idx="173">
                  <c:v>-17369</c:v>
                </c:pt>
                <c:pt idx="174">
                  <c:v>-17140</c:v>
                </c:pt>
                <c:pt idx="175">
                  <c:v>-17134</c:v>
                </c:pt>
                <c:pt idx="176">
                  <c:v>-17115</c:v>
                </c:pt>
                <c:pt idx="177">
                  <c:v>-17112</c:v>
                </c:pt>
                <c:pt idx="178">
                  <c:v>-15282</c:v>
                </c:pt>
                <c:pt idx="179">
                  <c:v>-15223</c:v>
                </c:pt>
                <c:pt idx="180">
                  <c:v>-15181</c:v>
                </c:pt>
                <c:pt idx="181">
                  <c:v>-15134</c:v>
                </c:pt>
                <c:pt idx="182">
                  <c:v>-15047</c:v>
                </c:pt>
                <c:pt idx="183">
                  <c:v>-15030</c:v>
                </c:pt>
                <c:pt idx="184">
                  <c:v>-15027</c:v>
                </c:pt>
                <c:pt idx="185">
                  <c:v>-15002</c:v>
                </c:pt>
                <c:pt idx="186">
                  <c:v>-14960</c:v>
                </c:pt>
                <c:pt idx="187">
                  <c:v>-14924</c:v>
                </c:pt>
                <c:pt idx="188">
                  <c:v>-14915</c:v>
                </c:pt>
                <c:pt idx="189">
                  <c:v>-14767</c:v>
                </c:pt>
                <c:pt idx="190">
                  <c:v>-14588</c:v>
                </c:pt>
                <c:pt idx="191">
                  <c:v>-14462</c:v>
                </c:pt>
                <c:pt idx="192">
                  <c:v>-14395</c:v>
                </c:pt>
                <c:pt idx="193">
                  <c:v>-14367</c:v>
                </c:pt>
                <c:pt idx="194">
                  <c:v>-14174</c:v>
                </c:pt>
                <c:pt idx="195">
                  <c:v>-13953</c:v>
                </c:pt>
                <c:pt idx="196">
                  <c:v>-13827</c:v>
                </c:pt>
                <c:pt idx="197">
                  <c:v>-13689</c:v>
                </c:pt>
                <c:pt idx="198">
                  <c:v>-13326</c:v>
                </c:pt>
                <c:pt idx="199">
                  <c:v>-13312</c:v>
                </c:pt>
                <c:pt idx="200">
                  <c:v>-13304</c:v>
                </c:pt>
                <c:pt idx="201">
                  <c:v>-13287</c:v>
                </c:pt>
                <c:pt idx="202">
                  <c:v>-13214</c:v>
                </c:pt>
                <c:pt idx="203">
                  <c:v>-13052</c:v>
                </c:pt>
                <c:pt idx="204">
                  <c:v>-13030</c:v>
                </c:pt>
                <c:pt idx="205">
                  <c:v>-13016</c:v>
                </c:pt>
                <c:pt idx="206">
                  <c:v>-12932</c:v>
                </c:pt>
                <c:pt idx="207">
                  <c:v>-12892</c:v>
                </c:pt>
                <c:pt idx="208">
                  <c:v>-12806</c:v>
                </c:pt>
                <c:pt idx="209">
                  <c:v>-12806</c:v>
                </c:pt>
                <c:pt idx="210">
                  <c:v>-12803</c:v>
                </c:pt>
                <c:pt idx="211">
                  <c:v>-12803</c:v>
                </c:pt>
                <c:pt idx="212">
                  <c:v>-12789</c:v>
                </c:pt>
                <c:pt idx="213">
                  <c:v>-12789</c:v>
                </c:pt>
                <c:pt idx="214">
                  <c:v>-12786</c:v>
                </c:pt>
                <c:pt idx="215">
                  <c:v>-12786</c:v>
                </c:pt>
                <c:pt idx="216">
                  <c:v>-12783</c:v>
                </c:pt>
                <c:pt idx="217">
                  <c:v>-12781</c:v>
                </c:pt>
                <c:pt idx="218">
                  <c:v>-12781</c:v>
                </c:pt>
                <c:pt idx="219">
                  <c:v>-12770</c:v>
                </c:pt>
                <c:pt idx="220">
                  <c:v>-12770</c:v>
                </c:pt>
                <c:pt idx="221">
                  <c:v>-12758</c:v>
                </c:pt>
                <c:pt idx="222">
                  <c:v>-12353</c:v>
                </c:pt>
                <c:pt idx="223">
                  <c:v>-11955</c:v>
                </c:pt>
                <c:pt idx="224">
                  <c:v>-11955</c:v>
                </c:pt>
                <c:pt idx="225">
                  <c:v>-11955</c:v>
                </c:pt>
                <c:pt idx="226">
                  <c:v>-11905</c:v>
                </c:pt>
                <c:pt idx="227">
                  <c:v>-11905</c:v>
                </c:pt>
                <c:pt idx="228">
                  <c:v>-11897</c:v>
                </c:pt>
                <c:pt idx="229">
                  <c:v>-11869</c:v>
                </c:pt>
                <c:pt idx="230">
                  <c:v>-11869</c:v>
                </c:pt>
                <c:pt idx="231">
                  <c:v>-11827</c:v>
                </c:pt>
                <c:pt idx="232">
                  <c:v>-11827</c:v>
                </c:pt>
                <c:pt idx="233">
                  <c:v>-11827</c:v>
                </c:pt>
                <c:pt idx="234">
                  <c:v>-11723</c:v>
                </c:pt>
                <c:pt idx="235">
                  <c:v>-11723</c:v>
                </c:pt>
                <c:pt idx="236">
                  <c:v>-11701</c:v>
                </c:pt>
                <c:pt idx="237">
                  <c:v>-11701</c:v>
                </c:pt>
                <c:pt idx="238">
                  <c:v>-11466</c:v>
                </c:pt>
                <c:pt idx="239">
                  <c:v>-11463</c:v>
                </c:pt>
                <c:pt idx="240">
                  <c:v>-11463</c:v>
                </c:pt>
                <c:pt idx="241">
                  <c:v>-11463</c:v>
                </c:pt>
                <c:pt idx="242">
                  <c:v>-11256</c:v>
                </c:pt>
                <c:pt idx="243">
                  <c:v>-11186</c:v>
                </c:pt>
                <c:pt idx="244">
                  <c:v>-11155</c:v>
                </c:pt>
                <c:pt idx="245">
                  <c:v>-11063</c:v>
                </c:pt>
                <c:pt idx="246">
                  <c:v>-10906</c:v>
                </c:pt>
                <c:pt idx="247">
                  <c:v>-10718</c:v>
                </c:pt>
                <c:pt idx="248">
                  <c:v>-10693</c:v>
                </c:pt>
                <c:pt idx="249">
                  <c:v>-10677</c:v>
                </c:pt>
                <c:pt idx="250">
                  <c:v>-10676</c:v>
                </c:pt>
                <c:pt idx="251">
                  <c:v>-10674</c:v>
                </c:pt>
                <c:pt idx="252">
                  <c:v>-10665</c:v>
                </c:pt>
                <c:pt idx="253">
                  <c:v>-10662</c:v>
                </c:pt>
                <c:pt idx="254">
                  <c:v>-10661.5</c:v>
                </c:pt>
                <c:pt idx="255">
                  <c:v>-10657</c:v>
                </c:pt>
                <c:pt idx="256">
                  <c:v>-10651</c:v>
                </c:pt>
                <c:pt idx="257">
                  <c:v>-10649</c:v>
                </c:pt>
                <c:pt idx="258">
                  <c:v>-10640</c:v>
                </c:pt>
                <c:pt idx="259">
                  <c:v>-10590</c:v>
                </c:pt>
                <c:pt idx="260">
                  <c:v>-10567</c:v>
                </c:pt>
                <c:pt idx="261">
                  <c:v>-10528</c:v>
                </c:pt>
                <c:pt idx="262">
                  <c:v>-10526</c:v>
                </c:pt>
                <c:pt idx="263">
                  <c:v>-10489</c:v>
                </c:pt>
                <c:pt idx="264">
                  <c:v>-10483</c:v>
                </c:pt>
                <c:pt idx="265">
                  <c:v>-10483</c:v>
                </c:pt>
                <c:pt idx="266">
                  <c:v>-10461</c:v>
                </c:pt>
                <c:pt idx="267">
                  <c:v>-10458</c:v>
                </c:pt>
                <c:pt idx="268">
                  <c:v>-10442</c:v>
                </c:pt>
                <c:pt idx="269">
                  <c:v>-10442</c:v>
                </c:pt>
                <c:pt idx="270">
                  <c:v>-10442</c:v>
                </c:pt>
                <c:pt idx="271">
                  <c:v>-10430</c:v>
                </c:pt>
                <c:pt idx="272">
                  <c:v>-10416</c:v>
                </c:pt>
                <c:pt idx="273">
                  <c:v>-10414</c:v>
                </c:pt>
                <c:pt idx="274">
                  <c:v>-10413</c:v>
                </c:pt>
                <c:pt idx="275">
                  <c:v>-10410</c:v>
                </c:pt>
                <c:pt idx="276">
                  <c:v>-10399</c:v>
                </c:pt>
                <c:pt idx="277">
                  <c:v>-10394</c:v>
                </c:pt>
                <c:pt idx="278">
                  <c:v>-10376</c:v>
                </c:pt>
                <c:pt idx="279">
                  <c:v>-10333</c:v>
                </c:pt>
                <c:pt idx="280">
                  <c:v>-10333</c:v>
                </c:pt>
                <c:pt idx="281">
                  <c:v>-10333</c:v>
                </c:pt>
                <c:pt idx="282">
                  <c:v>-10240</c:v>
                </c:pt>
                <c:pt idx="283">
                  <c:v>-10240</c:v>
                </c:pt>
                <c:pt idx="284">
                  <c:v>-10237</c:v>
                </c:pt>
                <c:pt idx="285">
                  <c:v>-10235</c:v>
                </c:pt>
                <c:pt idx="286">
                  <c:v>-10210</c:v>
                </c:pt>
                <c:pt idx="287">
                  <c:v>-10184</c:v>
                </c:pt>
                <c:pt idx="288">
                  <c:v>-10181</c:v>
                </c:pt>
                <c:pt idx="289">
                  <c:v>-10176</c:v>
                </c:pt>
                <c:pt idx="290">
                  <c:v>-10137</c:v>
                </c:pt>
                <c:pt idx="291">
                  <c:v>-10135</c:v>
                </c:pt>
                <c:pt idx="292">
                  <c:v>-10134</c:v>
                </c:pt>
                <c:pt idx="293">
                  <c:v>-10125</c:v>
                </c:pt>
                <c:pt idx="294">
                  <c:v>-10109</c:v>
                </c:pt>
                <c:pt idx="295">
                  <c:v>-10106</c:v>
                </c:pt>
                <c:pt idx="296">
                  <c:v>-10106</c:v>
                </c:pt>
                <c:pt idx="297">
                  <c:v>-10106</c:v>
                </c:pt>
                <c:pt idx="298">
                  <c:v>-10106</c:v>
                </c:pt>
                <c:pt idx="299">
                  <c:v>-10069</c:v>
                </c:pt>
                <c:pt idx="300">
                  <c:v>-10041</c:v>
                </c:pt>
                <c:pt idx="301">
                  <c:v>-9963</c:v>
                </c:pt>
                <c:pt idx="302">
                  <c:v>-9960</c:v>
                </c:pt>
                <c:pt idx="303">
                  <c:v>-9954</c:v>
                </c:pt>
                <c:pt idx="304">
                  <c:v>-9932</c:v>
                </c:pt>
                <c:pt idx="305">
                  <c:v>-9932</c:v>
                </c:pt>
                <c:pt idx="306">
                  <c:v>-9932</c:v>
                </c:pt>
                <c:pt idx="307">
                  <c:v>-9932</c:v>
                </c:pt>
                <c:pt idx="308">
                  <c:v>-9929</c:v>
                </c:pt>
                <c:pt idx="309">
                  <c:v>-9921</c:v>
                </c:pt>
                <c:pt idx="310">
                  <c:v>-9921</c:v>
                </c:pt>
                <c:pt idx="311">
                  <c:v>-9921</c:v>
                </c:pt>
                <c:pt idx="312">
                  <c:v>-9893</c:v>
                </c:pt>
                <c:pt idx="313">
                  <c:v>-9866</c:v>
                </c:pt>
                <c:pt idx="314">
                  <c:v>-9843</c:v>
                </c:pt>
                <c:pt idx="315">
                  <c:v>-9829</c:v>
                </c:pt>
                <c:pt idx="316">
                  <c:v>-9828.5</c:v>
                </c:pt>
                <c:pt idx="317">
                  <c:v>-9812</c:v>
                </c:pt>
                <c:pt idx="318">
                  <c:v>-9810</c:v>
                </c:pt>
                <c:pt idx="319">
                  <c:v>-9807</c:v>
                </c:pt>
                <c:pt idx="320">
                  <c:v>-9801</c:v>
                </c:pt>
                <c:pt idx="321">
                  <c:v>-9784</c:v>
                </c:pt>
                <c:pt idx="322">
                  <c:v>-9770</c:v>
                </c:pt>
                <c:pt idx="323">
                  <c:v>-9768</c:v>
                </c:pt>
                <c:pt idx="324">
                  <c:v>-9742</c:v>
                </c:pt>
                <c:pt idx="325">
                  <c:v>-9723</c:v>
                </c:pt>
                <c:pt idx="326">
                  <c:v>-9639</c:v>
                </c:pt>
                <c:pt idx="327">
                  <c:v>-9597</c:v>
                </c:pt>
                <c:pt idx="328">
                  <c:v>-9568</c:v>
                </c:pt>
                <c:pt idx="329">
                  <c:v>-9557</c:v>
                </c:pt>
                <c:pt idx="330">
                  <c:v>-9505</c:v>
                </c:pt>
                <c:pt idx="331">
                  <c:v>-9505</c:v>
                </c:pt>
                <c:pt idx="332">
                  <c:v>-9505</c:v>
                </c:pt>
                <c:pt idx="333">
                  <c:v>-9412</c:v>
                </c:pt>
                <c:pt idx="334">
                  <c:v>-9390</c:v>
                </c:pt>
                <c:pt idx="335">
                  <c:v>-9390</c:v>
                </c:pt>
                <c:pt idx="336">
                  <c:v>-9359</c:v>
                </c:pt>
                <c:pt idx="337">
                  <c:v>-9359</c:v>
                </c:pt>
                <c:pt idx="338">
                  <c:v>-9328</c:v>
                </c:pt>
                <c:pt idx="339">
                  <c:v>-9264</c:v>
                </c:pt>
                <c:pt idx="340">
                  <c:v>-9261</c:v>
                </c:pt>
                <c:pt idx="341">
                  <c:v>-9146</c:v>
                </c:pt>
                <c:pt idx="342">
                  <c:v>-9113</c:v>
                </c:pt>
                <c:pt idx="343">
                  <c:v>-9110</c:v>
                </c:pt>
                <c:pt idx="344">
                  <c:v>-9096</c:v>
                </c:pt>
                <c:pt idx="345">
                  <c:v>-9085</c:v>
                </c:pt>
                <c:pt idx="346">
                  <c:v>-9057</c:v>
                </c:pt>
                <c:pt idx="347">
                  <c:v>-9040</c:v>
                </c:pt>
                <c:pt idx="348">
                  <c:v>-9040</c:v>
                </c:pt>
                <c:pt idx="349">
                  <c:v>-9040</c:v>
                </c:pt>
                <c:pt idx="350">
                  <c:v>-9040</c:v>
                </c:pt>
                <c:pt idx="351">
                  <c:v>-9040</c:v>
                </c:pt>
                <c:pt idx="352">
                  <c:v>-8990</c:v>
                </c:pt>
                <c:pt idx="353">
                  <c:v>-8965</c:v>
                </c:pt>
                <c:pt idx="354">
                  <c:v>-8954</c:v>
                </c:pt>
                <c:pt idx="355">
                  <c:v>-8897</c:v>
                </c:pt>
                <c:pt idx="356">
                  <c:v>-8886</c:v>
                </c:pt>
                <c:pt idx="357">
                  <c:v>-8790</c:v>
                </c:pt>
                <c:pt idx="358">
                  <c:v>-8660</c:v>
                </c:pt>
                <c:pt idx="359">
                  <c:v>-8654</c:v>
                </c:pt>
                <c:pt idx="360">
                  <c:v>-8646</c:v>
                </c:pt>
                <c:pt idx="361">
                  <c:v>-8635</c:v>
                </c:pt>
                <c:pt idx="362">
                  <c:v>-8629</c:v>
                </c:pt>
                <c:pt idx="363">
                  <c:v>-8531</c:v>
                </c:pt>
                <c:pt idx="364">
                  <c:v>-8521</c:v>
                </c:pt>
                <c:pt idx="365">
                  <c:v>-8517</c:v>
                </c:pt>
                <c:pt idx="366">
                  <c:v>-8492</c:v>
                </c:pt>
                <c:pt idx="367">
                  <c:v>-8425</c:v>
                </c:pt>
                <c:pt idx="368">
                  <c:v>-8366</c:v>
                </c:pt>
                <c:pt idx="369">
                  <c:v>-8332</c:v>
                </c:pt>
                <c:pt idx="370">
                  <c:v>-8313</c:v>
                </c:pt>
                <c:pt idx="371">
                  <c:v>-8310</c:v>
                </c:pt>
                <c:pt idx="372">
                  <c:v>-8304</c:v>
                </c:pt>
                <c:pt idx="373">
                  <c:v>-8252</c:v>
                </c:pt>
                <c:pt idx="374">
                  <c:v>-8198</c:v>
                </c:pt>
                <c:pt idx="375">
                  <c:v>-8150</c:v>
                </c:pt>
                <c:pt idx="376">
                  <c:v>-8136</c:v>
                </c:pt>
                <c:pt idx="377">
                  <c:v>-8109</c:v>
                </c:pt>
                <c:pt idx="378">
                  <c:v>-8108</c:v>
                </c:pt>
                <c:pt idx="379">
                  <c:v>-8094</c:v>
                </c:pt>
                <c:pt idx="380">
                  <c:v>-8092</c:v>
                </c:pt>
                <c:pt idx="381">
                  <c:v>-8081</c:v>
                </c:pt>
                <c:pt idx="382">
                  <c:v>-8081</c:v>
                </c:pt>
                <c:pt idx="383">
                  <c:v>-8069</c:v>
                </c:pt>
                <c:pt idx="384">
                  <c:v>-8049</c:v>
                </c:pt>
                <c:pt idx="385">
                  <c:v>-8049</c:v>
                </c:pt>
                <c:pt idx="386">
                  <c:v>-8033</c:v>
                </c:pt>
                <c:pt idx="387">
                  <c:v>-8024</c:v>
                </c:pt>
                <c:pt idx="388">
                  <c:v>-8022</c:v>
                </c:pt>
                <c:pt idx="389">
                  <c:v>-8019</c:v>
                </c:pt>
                <c:pt idx="390">
                  <c:v>-8004</c:v>
                </c:pt>
                <c:pt idx="391">
                  <c:v>-8004</c:v>
                </c:pt>
                <c:pt idx="392">
                  <c:v>-7996</c:v>
                </c:pt>
                <c:pt idx="393">
                  <c:v>-7996</c:v>
                </c:pt>
                <c:pt idx="394">
                  <c:v>-7983</c:v>
                </c:pt>
                <c:pt idx="395">
                  <c:v>-7982</c:v>
                </c:pt>
                <c:pt idx="396">
                  <c:v>-7974</c:v>
                </c:pt>
                <c:pt idx="397">
                  <c:v>-7907</c:v>
                </c:pt>
                <c:pt idx="398">
                  <c:v>-7875</c:v>
                </c:pt>
                <c:pt idx="399">
                  <c:v>-7874</c:v>
                </c:pt>
                <c:pt idx="400">
                  <c:v>-7848</c:v>
                </c:pt>
                <c:pt idx="401">
                  <c:v>-7804</c:v>
                </c:pt>
                <c:pt idx="402">
                  <c:v>-7801</c:v>
                </c:pt>
                <c:pt idx="403">
                  <c:v>-7783</c:v>
                </c:pt>
                <c:pt idx="404">
                  <c:v>-7783</c:v>
                </c:pt>
                <c:pt idx="405">
                  <c:v>-7783</c:v>
                </c:pt>
                <c:pt idx="406">
                  <c:v>-7767</c:v>
                </c:pt>
                <c:pt idx="407">
                  <c:v>-7761</c:v>
                </c:pt>
                <c:pt idx="408">
                  <c:v>-7759</c:v>
                </c:pt>
                <c:pt idx="409">
                  <c:v>-7759</c:v>
                </c:pt>
                <c:pt idx="410">
                  <c:v>-7759</c:v>
                </c:pt>
                <c:pt idx="411">
                  <c:v>-7753</c:v>
                </c:pt>
                <c:pt idx="412">
                  <c:v>-7731</c:v>
                </c:pt>
                <c:pt idx="413">
                  <c:v>-7730</c:v>
                </c:pt>
                <c:pt idx="414">
                  <c:v>-7730</c:v>
                </c:pt>
                <c:pt idx="415">
                  <c:v>-7717</c:v>
                </c:pt>
                <c:pt idx="416">
                  <c:v>-7716</c:v>
                </c:pt>
                <c:pt idx="417">
                  <c:v>-7714</c:v>
                </c:pt>
                <c:pt idx="418">
                  <c:v>-7714</c:v>
                </c:pt>
                <c:pt idx="419">
                  <c:v>-7713</c:v>
                </c:pt>
                <c:pt idx="420">
                  <c:v>-7703</c:v>
                </c:pt>
                <c:pt idx="421">
                  <c:v>-7677</c:v>
                </c:pt>
                <c:pt idx="422">
                  <c:v>-7672</c:v>
                </c:pt>
                <c:pt idx="423">
                  <c:v>-7652</c:v>
                </c:pt>
                <c:pt idx="424">
                  <c:v>-7568</c:v>
                </c:pt>
                <c:pt idx="425">
                  <c:v>-7527</c:v>
                </c:pt>
                <c:pt idx="426">
                  <c:v>-7524</c:v>
                </c:pt>
                <c:pt idx="427">
                  <c:v>-7453</c:v>
                </c:pt>
                <c:pt idx="428">
                  <c:v>-7445</c:v>
                </c:pt>
                <c:pt idx="429">
                  <c:v>-7389</c:v>
                </c:pt>
                <c:pt idx="430">
                  <c:v>-7330</c:v>
                </c:pt>
                <c:pt idx="431">
                  <c:v>-7324</c:v>
                </c:pt>
                <c:pt idx="432">
                  <c:v>-7316</c:v>
                </c:pt>
                <c:pt idx="433">
                  <c:v>-7233</c:v>
                </c:pt>
                <c:pt idx="434">
                  <c:v>-7199</c:v>
                </c:pt>
                <c:pt idx="435">
                  <c:v>-7188</c:v>
                </c:pt>
                <c:pt idx="436">
                  <c:v>-7188</c:v>
                </c:pt>
                <c:pt idx="437">
                  <c:v>-7176</c:v>
                </c:pt>
                <c:pt idx="438">
                  <c:v>-7138</c:v>
                </c:pt>
                <c:pt idx="439">
                  <c:v>-7107</c:v>
                </c:pt>
                <c:pt idx="440">
                  <c:v>-7014</c:v>
                </c:pt>
                <c:pt idx="441">
                  <c:v>-6998</c:v>
                </c:pt>
                <c:pt idx="442">
                  <c:v>-6973</c:v>
                </c:pt>
                <c:pt idx="443">
                  <c:v>-6973</c:v>
                </c:pt>
                <c:pt idx="444">
                  <c:v>-6956</c:v>
                </c:pt>
                <c:pt idx="445">
                  <c:v>-6955</c:v>
                </c:pt>
                <c:pt idx="446">
                  <c:v>-6953</c:v>
                </c:pt>
                <c:pt idx="447">
                  <c:v>-6927</c:v>
                </c:pt>
                <c:pt idx="448">
                  <c:v>-6916</c:v>
                </c:pt>
                <c:pt idx="449">
                  <c:v>-6914</c:v>
                </c:pt>
                <c:pt idx="450">
                  <c:v>-6913</c:v>
                </c:pt>
                <c:pt idx="451">
                  <c:v>-6886</c:v>
                </c:pt>
                <c:pt idx="452">
                  <c:v>-6824</c:v>
                </c:pt>
                <c:pt idx="453">
                  <c:v>-6824</c:v>
                </c:pt>
                <c:pt idx="454">
                  <c:v>-6824</c:v>
                </c:pt>
                <c:pt idx="455">
                  <c:v>-6804</c:v>
                </c:pt>
                <c:pt idx="456">
                  <c:v>-6752</c:v>
                </c:pt>
                <c:pt idx="457">
                  <c:v>-6735</c:v>
                </c:pt>
                <c:pt idx="458">
                  <c:v>-6724</c:v>
                </c:pt>
                <c:pt idx="459">
                  <c:v>-6712</c:v>
                </c:pt>
                <c:pt idx="460">
                  <c:v>-6696</c:v>
                </c:pt>
                <c:pt idx="461">
                  <c:v>-6695</c:v>
                </c:pt>
                <c:pt idx="462">
                  <c:v>-6665</c:v>
                </c:pt>
                <c:pt idx="463">
                  <c:v>-6651</c:v>
                </c:pt>
                <c:pt idx="464">
                  <c:v>-6637</c:v>
                </c:pt>
                <c:pt idx="465">
                  <c:v>-6609</c:v>
                </c:pt>
                <c:pt idx="466">
                  <c:v>-6609</c:v>
                </c:pt>
                <c:pt idx="467">
                  <c:v>-6609</c:v>
                </c:pt>
                <c:pt idx="468">
                  <c:v>-6609</c:v>
                </c:pt>
                <c:pt idx="469">
                  <c:v>-6581</c:v>
                </c:pt>
                <c:pt idx="470">
                  <c:v>-6533</c:v>
                </c:pt>
                <c:pt idx="471">
                  <c:v>-6502</c:v>
                </c:pt>
                <c:pt idx="472">
                  <c:v>-6486</c:v>
                </c:pt>
                <c:pt idx="473">
                  <c:v>-6438</c:v>
                </c:pt>
                <c:pt idx="474">
                  <c:v>-6438</c:v>
                </c:pt>
                <c:pt idx="475">
                  <c:v>-6438</c:v>
                </c:pt>
                <c:pt idx="476">
                  <c:v>-6419</c:v>
                </c:pt>
                <c:pt idx="477">
                  <c:v>-6413</c:v>
                </c:pt>
                <c:pt idx="478">
                  <c:v>-6405</c:v>
                </c:pt>
                <c:pt idx="479">
                  <c:v>-6404</c:v>
                </c:pt>
                <c:pt idx="480">
                  <c:v>-6363</c:v>
                </c:pt>
                <c:pt idx="481">
                  <c:v>-6332</c:v>
                </c:pt>
                <c:pt idx="482">
                  <c:v>-6318</c:v>
                </c:pt>
                <c:pt idx="483">
                  <c:v>-6310</c:v>
                </c:pt>
                <c:pt idx="484">
                  <c:v>-6295</c:v>
                </c:pt>
                <c:pt idx="485">
                  <c:v>-6214</c:v>
                </c:pt>
                <c:pt idx="486">
                  <c:v>-6209</c:v>
                </c:pt>
                <c:pt idx="487">
                  <c:v>-6206</c:v>
                </c:pt>
                <c:pt idx="488">
                  <c:v>-6206</c:v>
                </c:pt>
                <c:pt idx="489">
                  <c:v>-6206</c:v>
                </c:pt>
                <c:pt idx="490">
                  <c:v>-6197</c:v>
                </c:pt>
                <c:pt idx="491">
                  <c:v>-6194</c:v>
                </c:pt>
                <c:pt idx="492">
                  <c:v>-6191</c:v>
                </c:pt>
                <c:pt idx="493">
                  <c:v>-6170</c:v>
                </c:pt>
                <c:pt idx="494">
                  <c:v>-6169</c:v>
                </c:pt>
                <c:pt idx="495">
                  <c:v>-6166</c:v>
                </c:pt>
                <c:pt idx="496">
                  <c:v>-6161</c:v>
                </c:pt>
                <c:pt idx="497">
                  <c:v>-6153</c:v>
                </c:pt>
                <c:pt idx="498">
                  <c:v>-6142</c:v>
                </c:pt>
                <c:pt idx="499">
                  <c:v>-6142</c:v>
                </c:pt>
                <c:pt idx="500">
                  <c:v>-6128</c:v>
                </c:pt>
                <c:pt idx="501">
                  <c:v>-6125</c:v>
                </c:pt>
                <c:pt idx="502">
                  <c:v>-6114</c:v>
                </c:pt>
                <c:pt idx="503">
                  <c:v>-6096.5</c:v>
                </c:pt>
                <c:pt idx="504">
                  <c:v>-6047</c:v>
                </c:pt>
                <c:pt idx="505">
                  <c:v>-6038</c:v>
                </c:pt>
                <c:pt idx="506">
                  <c:v>-6007</c:v>
                </c:pt>
                <c:pt idx="507">
                  <c:v>-5977</c:v>
                </c:pt>
                <c:pt idx="508">
                  <c:v>-5971</c:v>
                </c:pt>
                <c:pt idx="509">
                  <c:v>-5957</c:v>
                </c:pt>
                <c:pt idx="510">
                  <c:v>-5952</c:v>
                </c:pt>
                <c:pt idx="511">
                  <c:v>-5951</c:v>
                </c:pt>
                <c:pt idx="512">
                  <c:v>-5938</c:v>
                </c:pt>
                <c:pt idx="513">
                  <c:v>-5932</c:v>
                </c:pt>
                <c:pt idx="514">
                  <c:v>-5910</c:v>
                </c:pt>
                <c:pt idx="515">
                  <c:v>-5879</c:v>
                </c:pt>
                <c:pt idx="516">
                  <c:v>-5851</c:v>
                </c:pt>
                <c:pt idx="517">
                  <c:v>-5851</c:v>
                </c:pt>
                <c:pt idx="518">
                  <c:v>-5826</c:v>
                </c:pt>
                <c:pt idx="519">
                  <c:v>-5795</c:v>
                </c:pt>
                <c:pt idx="520">
                  <c:v>-5725</c:v>
                </c:pt>
                <c:pt idx="521">
                  <c:v>-5705</c:v>
                </c:pt>
                <c:pt idx="522">
                  <c:v>-5678</c:v>
                </c:pt>
                <c:pt idx="523">
                  <c:v>-5675</c:v>
                </c:pt>
                <c:pt idx="524">
                  <c:v>-5675</c:v>
                </c:pt>
                <c:pt idx="525">
                  <c:v>-5671</c:v>
                </c:pt>
                <c:pt idx="526">
                  <c:v>-5663</c:v>
                </c:pt>
                <c:pt idx="527">
                  <c:v>-5571</c:v>
                </c:pt>
                <c:pt idx="528">
                  <c:v>-5563</c:v>
                </c:pt>
                <c:pt idx="529">
                  <c:v>-5518</c:v>
                </c:pt>
                <c:pt idx="530">
                  <c:v>-5493</c:v>
                </c:pt>
                <c:pt idx="531">
                  <c:v>-5456</c:v>
                </c:pt>
                <c:pt idx="532">
                  <c:v>-5453</c:v>
                </c:pt>
                <c:pt idx="533">
                  <c:v>-5453</c:v>
                </c:pt>
                <c:pt idx="534">
                  <c:v>-5434</c:v>
                </c:pt>
                <c:pt idx="535">
                  <c:v>-5431</c:v>
                </c:pt>
                <c:pt idx="536">
                  <c:v>-5429</c:v>
                </c:pt>
                <c:pt idx="537">
                  <c:v>-5406</c:v>
                </c:pt>
                <c:pt idx="538">
                  <c:v>-5403</c:v>
                </c:pt>
                <c:pt idx="539">
                  <c:v>-5369</c:v>
                </c:pt>
                <c:pt idx="540">
                  <c:v>-5367</c:v>
                </c:pt>
                <c:pt idx="541">
                  <c:v>-5349</c:v>
                </c:pt>
                <c:pt idx="542">
                  <c:v>-5344</c:v>
                </c:pt>
                <c:pt idx="543">
                  <c:v>-5333</c:v>
                </c:pt>
                <c:pt idx="544">
                  <c:v>-5319</c:v>
                </c:pt>
                <c:pt idx="545">
                  <c:v>-5310</c:v>
                </c:pt>
                <c:pt idx="546">
                  <c:v>-5302</c:v>
                </c:pt>
                <c:pt idx="547">
                  <c:v>-5286</c:v>
                </c:pt>
                <c:pt idx="548">
                  <c:v>-5283</c:v>
                </c:pt>
                <c:pt idx="549">
                  <c:v>-5255</c:v>
                </c:pt>
                <c:pt idx="550">
                  <c:v>-5249</c:v>
                </c:pt>
                <c:pt idx="551">
                  <c:v>-5235</c:v>
                </c:pt>
                <c:pt idx="552">
                  <c:v>-5219</c:v>
                </c:pt>
                <c:pt idx="553">
                  <c:v>-5219</c:v>
                </c:pt>
                <c:pt idx="554">
                  <c:v>-5216</c:v>
                </c:pt>
                <c:pt idx="555">
                  <c:v>-5177</c:v>
                </c:pt>
                <c:pt idx="556">
                  <c:v>-5149</c:v>
                </c:pt>
                <c:pt idx="557">
                  <c:v>-5128</c:v>
                </c:pt>
                <c:pt idx="558">
                  <c:v>-5126</c:v>
                </c:pt>
                <c:pt idx="559">
                  <c:v>-5109</c:v>
                </c:pt>
                <c:pt idx="560">
                  <c:v>-5093</c:v>
                </c:pt>
                <c:pt idx="561">
                  <c:v>-5093</c:v>
                </c:pt>
                <c:pt idx="562">
                  <c:v>-5048</c:v>
                </c:pt>
                <c:pt idx="563">
                  <c:v>-5036</c:v>
                </c:pt>
                <c:pt idx="564">
                  <c:v>-5020</c:v>
                </c:pt>
                <c:pt idx="565">
                  <c:v>-5020</c:v>
                </c:pt>
                <c:pt idx="566">
                  <c:v>-5020</c:v>
                </c:pt>
                <c:pt idx="567">
                  <c:v>-4981</c:v>
                </c:pt>
                <c:pt idx="568">
                  <c:v>-4981</c:v>
                </c:pt>
                <c:pt idx="569">
                  <c:v>-4972</c:v>
                </c:pt>
                <c:pt idx="570">
                  <c:v>-4967</c:v>
                </c:pt>
                <c:pt idx="571">
                  <c:v>-4914</c:v>
                </c:pt>
                <c:pt idx="572">
                  <c:v>-4886</c:v>
                </c:pt>
                <c:pt idx="573">
                  <c:v>-4851</c:v>
                </c:pt>
                <c:pt idx="574">
                  <c:v>-4819</c:v>
                </c:pt>
                <c:pt idx="575">
                  <c:v>-4782</c:v>
                </c:pt>
                <c:pt idx="576">
                  <c:v>-4782</c:v>
                </c:pt>
                <c:pt idx="577">
                  <c:v>-4715</c:v>
                </c:pt>
                <c:pt idx="578">
                  <c:v>-4715</c:v>
                </c:pt>
                <c:pt idx="579">
                  <c:v>-4712</c:v>
                </c:pt>
                <c:pt idx="580">
                  <c:v>-4704</c:v>
                </c:pt>
                <c:pt idx="581">
                  <c:v>-4626</c:v>
                </c:pt>
                <c:pt idx="582">
                  <c:v>-4566</c:v>
                </c:pt>
                <c:pt idx="583">
                  <c:v>-4561</c:v>
                </c:pt>
                <c:pt idx="584">
                  <c:v>-4536</c:v>
                </c:pt>
                <c:pt idx="585">
                  <c:v>-4525</c:v>
                </c:pt>
                <c:pt idx="586">
                  <c:v>-4493</c:v>
                </c:pt>
                <c:pt idx="587">
                  <c:v>-4480</c:v>
                </c:pt>
                <c:pt idx="588">
                  <c:v>-4477</c:v>
                </c:pt>
                <c:pt idx="589">
                  <c:v>-4466</c:v>
                </c:pt>
                <c:pt idx="590">
                  <c:v>-4457</c:v>
                </c:pt>
                <c:pt idx="591">
                  <c:v>-4382</c:v>
                </c:pt>
                <c:pt idx="592">
                  <c:v>-4351</c:v>
                </c:pt>
                <c:pt idx="593">
                  <c:v>-4321</c:v>
                </c:pt>
                <c:pt idx="594">
                  <c:v>-4301</c:v>
                </c:pt>
                <c:pt idx="595">
                  <c:v>-4259</c:v>
                </c:pt>
                <c:pt idx="596">
                  <c:v>-4258</c:v>
                </c:pt>
                <c:pt idx="597">
                  <c:v>-4258</c:v>
                </c:pt>
                <c:pt idx="598">
                  <c:v>-4247</c:v>
                </c:pt>
                <c:pt idx="599">
                  <c:v>-4178</c:v>
                </c:pt>
                <c:pt idx="600">
                  <c:v>-4155</c:v>
                </c:pt>
                <c:pt idx="601">
                  <c:v>-4128</c:v>
                </c:pt>
                <c:pt idx="602">
                  <c:v>-4076</c:v>
                </c:pt>
                <c:pt idx="603">
                  <c:v>-4041</c:v>
                </c:pt>
                <c:pt idx="604">
                  <c:v>-4029</c:v>
                </c:pt>
                <c:pt idx="605">
                  <c:v>-4013</c:v>
                </c:pt>
                <c:pt idx="606">
                  <c:v>-4013</c:v>
                </c:pt>
                <c:pt idx="607">
                  <c:v>-3999</c:v>
                </c:pt>
                <c:pt idx="608">
                  <c:v>-3915</c:v>
                </c:pt>
                <c:pt idx="609">
                  <c:v>-3839</c:v>
                </c:pt>
                <c:pt idx="610">
                  <c:v>-3833</c:v>
                </c:pt>
                <c:pt idx="611">
                  <c:v>-3783</c:v>
                </c:pt>
                <c:pt idx="612">
                  <c:v>-3736</c:v>
                </c:pt>
                <c:pt idx="613">
                  <c:v>-3708</c:v>
                </c:pt>
                <c:pt idx="614">
                  <c:v>-3560</c:v>
                </c:pt>
                <c:pt idx="615">
                  <c:v>-3495</c:v>
                </c:pt>
                <c:pt idx="616">
                  <c:v>-3476</c:v>
                </c:pt>
                <c:pt idx="617">
                  <c:v>-3472</c:v>
                </c:pt>
                <c:pt idx="618">
                  <c:v>-3433</c:v>
                </c:pt>
                <c:pt idx="619">
                  <c:v>-3397</c:v>
                </c:pt>
                <c:pt idx="620">
                  <c:v>-3327</c:v>
                </c:pt>
                <c:pt idx="621">
                  <c:v>-3293</c:v>
                </c:pt>
                <c:pt idx="622">
                  <c:v>-3257</c:v>
                </c:pt>
                <c:pt idx="623">
                  <c:v>-3221</c:v>
                </c:pt>
                <c:pt idx="624">
                  <c:v>-3196</c:v>
                </c:pt>
                <c:pt idx="625">
                  <c:v>-3187</c:v>
                </c:pt>
                <c:pt idx="626">
                  <c:v>-3137</c:v>
                </c:pt>
                <c:pt idx="627">
                  <c:v>-3117</c:v>
                </c:pt>
                <c:pt idx="628">
                  <c:v>-3064</c:v>
                </c:pt>
                <c:pt idx="629">
                  <c:v>-3061</c:v>
                </c:pt>
                <c:pt idx="630">
                  <c:v>-3055</c:v>
                </c:pt>
                <c:pt idx="631">
                  <c:v>-2991</c:v>
                </c:pt>
                <c:pt idx="632">
                  <c:v>-2938</c:v>
                </c:pt>
                <c:pt idx="633">
                  <c:v>-2932</c:v>
                </c:pt>
                <c:pt idx="634">
                  <c:v>-2916</c:v>
                </c:pt>
                <c:pt idx="635">
                  <c:v>-2909</c:v>
                </c:pt>
                <c:pt idx="636">
                  <c:v>-2904</c:v>
                </c:pt>
                <c:pt idx="637">
                  <c:v>-2877</c:v>
                </c:pt>
                <c:pt idx="638">
                  <c:v>-2846</c:v>
                </c:pt>
                <c:pt idx="639">
                  <c:v>-2826</c:v>
                </c:pt>
                <c:pt idx="640">
                  <c:v>-2799</c:v>
                </c:pt>
                <c:pt idx="641">
                  <c:v>-2759</c:v>
                </c:pt>
                <c:pt idx="642">
                  <c:v>-2731</c:v>
                </c:pt>
                <c:pt idx="643">
                  <c:v>-2717</c:v>
                </c:pt>
                <c:pt idx="644">
                  <c:v>-2692</c:v>
                </c:pt>
                <c:pt idx="645">
                  <c:v>-2689</c:v>
                </c:pt>
                <c:pt idx="646">
                  <c:v>-2684</c:v>
                </c:pt>
                <c:pt idx="647">
                  <c:v>-2654</c:v>
                </c:pt>
                <c:pt idx="648">
                  <c:v>-2642</c:v>
                </c:pt>
                <c:pt idx="649">
                  <c:v>-2642</c:v>
                </c:pt>
                <c:pt idx="650">
                  <c:v>-2624</c:v>
                </c:pt>
                <c:pt idx="651">
                  <c:v>-2586</c:v>
                </c:pt>
                <c:pt idx="652">
                  <c:v>-2583</c:v>
                </c:pt>
                <c:pt idx="653">
                  <c:v>-2583</c:v>
                </c:pt>
                <c:pt idx="654">
                  <c:v>-2566</c:v>
                </c:pt>
                <c:pt idx="655">
                  <c:v>-2560</c:v>
                </c:pt>
                <c:pt idx="656">
                  <c:v>-2543</c:v>
                </c:pt>
                <c:pt idx="657">
                  <c:v>-2482</c:v>
                </c:pt>
                <c:pt idx="658">
                  <c:v>-2446</c:v>
                </c:pt>
                <c:pt idx="659">
                  <c:v>-2432</c:v>
                </c:pt>
                <c:pt idx="660">
                  <c:v>-2424</c:v>
                </c:pt>
                <c:pt idx="661">
                  <c:v>-2384</c:v>
                </c:pt>
                <c:pt idx="662">
                  <c:v>-2378</c:v>
                </c:pt>
                <c:pt idx="663">
                  <c:v>-2367</c:v>
                </c:pt>
                <c:pt idx="664">
                  <c:v>-2351</c:v>
                </c:pt>
                <c:pt idx="665">
                  <c:v>-2328</c:v>
                </c:pt>
                <c:pt idx="666">
                  <c:v>-2309</c:v>
                </c:pt>
                <c:pt idx="667">
                  <c:v>-2295</c:v>
                </c:pt>
                <c:pt idx="668">
                  <c:v>-2250</c:v>
                </c:pt>
                <c:pt idx="669">
                  <c:v>-2172</c:v>
                </c:pt>
                <c:pt idx="670">
                  <c:v>-2172</c:v>
                </c:pt>
                <c:pt idx="671">
                  <c:v>-2147</c:v>
                </c:pt>
                <c:pt idx="672">
                  <c:v>-2144</c:v>
                </c:pt>
                <c:pt idx="673">
                  <c:v>-2102</c:v>
                </c:pt>
                <c:pt idx="674">
                  <c:v>-2102</c:v>
                </c:pt>
                <c:pt idx="675">
                  <c:v>-2101</c:v>
                </c:pt>
                <c:pt idx="676">
                  <c:v>-2065</c:v>
                </c:pt>
                <c:pt idx="677">
                  <c:v>-2062</c:v>
                </c:pt>
                <c:pt idx="678">
                  <c:v>-2032</c:v>
                </c:pt>
                <c:pt idx="679">
                  <c:v>-2032</c:v>
                </c:pt>
                <c:pt idx="680">
                  <c:v>-2032</c:v>
                </c:pt>
                <c:pt idx="681">
                  <c:v>-1992</c:v>
                </c:pt>
                <c:pt idx="682">
                  <c:v>-1971</c:v>
                </c:pt>
                <c:pt idx="683">
                  <c:v>-1926</c:v>
                </c:pt>
                <c:pt idx="684">
                  <c:v>-1900</c:v>
                </c:pt>
                <c:pt idx="685">
                  <c:v>-1866</c:v>
                </c:pt>
                <c:pt idx="686">
                  <c:v>-1858</c:v>
                </c:pt>
                <c:pt idx="687">
                  <c:v>-1833</c:v>
                </c:pt>
                <c:pt idx="688">
                  <c:v>-1827</c:v>
                </c:pt>
                <c:pt idx="689">
                  <c:v>-1827</c:v>
                </c:pt>
                <c:pt idx="690">
                  <c:v>-1827</c:v>
                </c:pt>
                <c:pt idx="691">
                  <c:v>-1827</c:v>
                </c:pt>
                <c:pt idx="692">
                  <c:v>-1827</c:v>
                </c:pt>
                <c:pt idx="693">
                  <c:v>-1802</c:v>
                </c:pt>
                <c:pt idx="694">
                  <c:v>-1799</c:v>
                </c:pt>
                <c:pt idx="695">
                  <c:v>-1760</c:v>
                </c:pt>
                <c:pt idx="696">
                  <c:v>-1760</c:v>
                </c:pt>
                <c:pt idx="697">
                  <c:v>-1690</c:v>
                </c:pt>
                <c:pt idx="698">
                  <c:v>-1652</c:v>
                </c:pt>
                <c:pt idx="699">
                  <c:v>-1604</c:v>
                </c:pt>
                <c:pt idx="700">
                  <c:v>-1593</c:v>
                </c:pt>
                <c:pt idx="701">
                  <c:v>-1590</c:v>
                </c:pt>
                <c:pt idx="702">
                  <c:v>-1491</c:v>
                </c:pt>
                <c:pt idx="703">
                  <c:v>-1481</c:v>
                </c:pt>
                <c:pt idx="704">
                  <c:v>-1458</c:v>
                </c:pt>
                <c:pt idx="705">
                  <c:v>-1407</c:v>
                </c:pt>
                <c:pt idx="706">
                  <c:v>-1407</c:v>
                </c:pt>
                <c:pt idx="707">
                  <c:v>-1341</c:v>
                </c:pt>
                <c:pt idx="708">
                  <c:v>-1304</c:v>
                </c:pt>
                <c:pt idx="709">
                  <c:v>-1301</c:v>
                </c:pt>
                <c:pt idx="710">
                  <c:v>-1301</c:v>
                </c:pt>
                <c:pt idx="711">
                  <c:v>-1301</c:v>
                </c:pt>
                <c:pt idx="712">
                  <c:v>-1298</c:v>
                </c:pt>
                <c:pt idx="713">
                  <c:v>-1276</c:v>
                </c:pt>
                <c:pt idx="714">
                  <c:v>-1254</c:v>
                </c:pt>
                <c:pt idx="715">
                  <c:v>-1206</c:v>
                </c:pt>
                <c:pt idx="716">
                  <c:v>-1120</c:v>
                </c:pt>
                <c:pt idx="717">
                  <c:v>-1100</c:v>
                </c:pt>
                <c:pt idx="718">
                  <c:v>-1041</c:v>
                </c:pt>
                <c:pt idx="719">
                  <c:v>-1038</c:v>
                </c:pt>
                <c:pt idx="720">
                  <c:v>-1038</c:v>
                </c:pt>
                <c:pt idx="721">
                  <c:v>-963</c:v>
                </c:pt>
                <c:pt idx="722">
                  <c:v>-918</c:v>
                </c:pt>
                <c:pt idx="723">
                  <c:v>-910</c:v>
                </c:pt>
                <c:pt idx="724">
                  <c:v>-910</c:v>
                </c:pt>
                <c:pt idx="725">
                  <c:v>-910</c:v>
                </c:pt>
                <c:pt idx="726">
                  <c:v>-910</c:v>
                </c:pt>
                <c:pt idx="727">
                  <c:v>-910</c:v>
                </c:pt>
                <c:pt idx="728">
                  <c:v>-910</c:v>
                </c:pt>
                <c:pt idx="729">
                  <c:v>-910</c:v>
                </c:pt>
                <c:pt idx="730">
                  <c:v>-910</c:v>
                </c:pt>
                <c:pt idx="731">
                  <c:v>-879</c:v>
                </c:pt>
                <c:pt idx="732">
                  <c:v>-842</c:v>
                </c:pt>
                <c:pt idx="733">
                  <c:v>-822</c:v>
                </c:pt>
                <c:pt idx="734">
                  <c:v>-811</c:v>
                </c:pt>
                <c:pt idx="735">
                  <c:v>-781</c:v>
                </c:pt>
                <c:pt idx="736">
                  <c:v>-669</c:v>
                </c:pt>
                <c:pt idx="737">
                  <c:v>-644</c:v>
                </c:pt>
                <c:pt idx="738">
                  <c:v>-644</c:v>
                </c:pt>
                <c:pt idx="739">
                  <c:v>-613</c:v>
                </c:pt>
                <c:pt idx="740">
                  <c:v>-610</c:v>
                </c:pt>
                <c:pt idx="741">
                  <c:v>-532</c:v>
                </c:pt>
                <c:pt idx="742">
                  <c:v>-530.5</c:v>
                </c:pt>
                <c:pt idx="743">
                  <c:v>-495</c:v>
                </c:pt>
                <c:pt idx="744">
                  <c:v>-487</c:v>
                </c:pt>
                <c:pt idx="745">
                  <c:v>-485.5</c:v>
                </c:pt>
                <c:pt idx="746">
                  <c:v>-484</c:v>
                </c:pt>
                <c:pt idx="747">
                  <c:v>-470</c:v>
                </c:pt>
                <c:pt idx="748">
                  <c:v>-467</c:v>
                </c:pt>
                <c:pt idx="749">
                  <c:v>-437</c:v>
                </c:pt>
                <c:pt idx="750">
                  <c:v>-415</c:v>
                </c:pt>
                <c:pt idx="751">
                  <c:v>-280</c:v>
                </c:pt>
                <c:pt idx="752">
                  <c:v>-207</c:v>
                </c:pt>
                <c:pt idx="753">
                  <c:v>-163</c:v>
                </c:pt>
                <c:pt idx="754">
                  <c:v>-163</c:v>
                </c:pt>
                <c:pt idx="755">
                  <c:v>-163</c:v>
                </c:pt>
                <c:pt idx="756">
                  <c:v>-135</c:v>
                </c:pt>
                <c:pt idx="757">
                  <c:v>-121</c:v>
                </c:pt>
                <c:pt idx="758">
                  <c:v>-115</c:v>
                </c:pt>
                <c:pt idx="759">
                  <c:v>-99</c:v>
                </c:pt>
                <c:pt idx="760">
                  <c:v>-94.5</c:v>
                </c:pt>
                <c:pt idx="761">
                  <c:v>-72.5</c:v>
                </c:pt>
                <c:pt idx="762">
                  <c:v>-17</c:v>
                </c:pt>
                <c:pt idx="763">
                  <c:v>-2</c:v>
                </c:pt>
                <c:pt idx="764">
                  <c:v>-2</c:v>
                </c:pt>
                <c:pt idx="765">
                  <c:v>11</c:v>
                </c:pt>
                <c:pt idx="766">
                  <c:v>18</c:v>
                </c:pt>
                <c:pt idx="767">
                  <c:v>38</c:v>
                </c:pt>
                <c:pt idx="768">
                  <c:v>38</c:v>
                </c:pt>
                <c:pt idx="769">
                  <c:v>53</c:v>
                </c:pt>
                <c:pt idx="770">
                  <c:v>81</c:v>
                </c:pt>
                <c:pt idx="771">
                  <c:v>215</c:v>
                </c:pt>
                <c:pt idx="772">
                  <c:v>246</c:v>
                </c:pt>
                <c:pt idx="773">
                  <c:v>246</c:v>
                </c:pt>
                <c:pt idx="774">
                  <c:v>246</c:v>
                </c:pt>
                <c:pt idx="775">
                  <c:v>282</c:v>
                </c:pt>
                <c:pt idx="776">
                  <c:v>285</c:v>
                </c:pt>
                <c:pt idx="777">
                  <c:v>305</c:v>
                </c:pt>
                <c:pt idx="778">
                  <c:v>307</c:v>
                </c:pt>
                <c:pt idx="779">
                  <c:v>307</c:v>
                </c:pt>
                <c:pt idx="780">
                  <c:v>318</c:v>
                </c:pt>
                <c:pt idx="781">
                  <c:v>478</c:v>
                </c:pt>
                <c:pt idx="782">
                  <c:v>548</c:v>
                </c:pt>
                <c:pt idx="783">
                  <c:v>567</c:v>
                </c:pt>
                <c:pt idx="784">
                  <c:v>571</c:v>
                </c:pt>
                <c:pt idx="785">
                  <c:v>571</c:v>
                </c:pt>
                <c:pt idx="786">
                  <c:v>576</c:v>
                </c:pt>
                <c:pt idx="787">
                  <c:v>694</c:v>
                </c:pt>
                <c:pt idx="788">
                  <c:v>873</c:v>
                </c:pt>
                <c:pt idx="789">
                  <c:v>1007</c:v>
                </c:pt>
                <c:pt idx="790">
                  <c:v>1343</c:v>
                </c:pt>
                <c:pt idx="791">
                  <c:v>1354</c:v>
                </c:pt>
                <c:pt idx="792">
                  <c:v>1399</c:v>
                </c:pt>
                <c:pt idx="793">
                  <c:v>1576.5</c:v>
                </c:pt>
                <c:pt idx="794">
                  <c:v>1576.5</c:v>
                </c:pt>
                <c:pt idx="795">
                  <c:v>1617</c:v>
                </c:pt>
                <c:pt idx="796">
                  <c:v>1631</c:v>
                </c:pt>
                <c:pt idx="797">
                  <c:v>1634</c:v>
                </c:pt>
                <c:pt idx="798">
                  <c:v>1634</c:v>
                </c:pt>
                <c:pt idx="799">
                  <c:v>1634</c:v>
                </c:pt>
                <c:pt idx="800">
                  <c:v>1661</c:v>
                </c:pt>
                <c:pt idx="801">
                  <c:v>1672</c:v>
                </c:pt>
                <c:pt idx="802">
                  <c:v>1835</c:v>
                </c:pt>
                <c:pt idx="803">
                  <c:v>1835</c:v>
                </c:pt>
                <c:pt idx="804">
                  <c:v>1872</c:v>
                </c:pt>
                <c:pt idx="805">
                  <c:v>1880</c:v>
                </c:pt>
                <c:pt idx="806">
                  <c:v>1888</c:v>
                </c:pt>
                <c:pt idx="807">
                  <c:v>1888</c:v>
                </c:pt>
                <c:pt idx="808">
                  <c:v>1888</c:v>
                </c:pt>
                <c:pt idx="809">
                  <c:v>1903.5</c:v>
                </c:pt>
                <c:pt idx="810">
                  <c:v>1922</c:v>
                </c:pt>
                <c:pt idx="811">
                  <c:v>1938</c:v>
                </c:pt>
                <c:pt idx="812">
                  <c:v>2055</c:v>
                </c:pt>
                <c:pt idx="813">
                  <c:v>2055</c:v>
                </c:pt>
                <c:pt idx="814">
                  <c:v>2055</c:v>
                </c:pt>
                <c:pt idx="815">
                  <c:v>2055</c:v>
                </c:pt>
                <c:pt idx="816">
                  <c:v>2055</c:v>
                </c:pt>
                <c:pt idx="817">
                  <c:v>2156</c:v>
                </c:pt>
                <c:pt idx="818">
                  <c:v>2156</c:v>
                </c:pt>
                <c:pt idx="819">
                  <c:v>2156</c:v>
                </c:pt>
                <c:pt idx="820">
                  <c:v>2198</c:v>
                </c:pt>
                <c:pt idx="821">
                  <c:v>2198</c:v>
                </c:pt>
                <c:pt idx="822">
                  <c:v>2198</c:v>
                </c:pt>
                <c:pt idx="823">
                  <c:v>2201</c:v>
                </c:pt>
                <c:pt idx="824">
                  <c:v>2335.5</c:v>
                </c:pt>
                <c:pt idx="825">
                  <c:v>2354.5</c:v>
                </c:pt>
                <c:pt idx="826">
                  <c:v>2358</c:v>
                </c:pt>
                <c:pt idx="827">
                  <c:v>2359</c:v>
                </c:pt>
                <c:pt idx="828">
                  <c:v>2411</c:v>
                </c:pt>
                <c:pt idx="829">
                  <c:v>2411</c:v>
                </c:pt>
                <c:pt idx="830">
                  <c:v>2411</c:v>
                </c:pt>
                <c:pt idx="831">
                  <c:v>2411</c:v>
                </c:pt>
                <c:pt idx="832">
                  <c:v>2456</c:v>
                </c:pt>
                <c:pt idx="833">
                  <c:v>2461</c:v>
                </c:pt>
                <c:pt idx="834">
                  <c:v>2461</c:v>
                </c:pt>
                <c:pt idx="835">
                  <c:v>2461</c:v>
                </c:pt>
                <c:pt idx="836">
                  <c:v>2461</c:v>
                </c:pt>
                <c:pt idx="837">
                  <c:v>2461</c:v>
                </c:pt>
                <c:pt idx="838">
                  <c:v>2680</c:v>
                </c:pt>
                <c:pt idx="839">
                  <c:v>2682</c:v>
                </c:pt>
                <c:pt idx="840">
                  <c:v>2682</c:v>
                </c:pt>
                <c:pt idx="841">
                  <c:v>2682</c:v>
                </c:pt>
                <c:pt idx="842">
                  <c:v>2696</c:v>
                </c:pt>
                <c:pt idx="843">
                  <c:v>2766</c:v>
                </c:pt>
                <c:pt idx="844">
                  <c:v>2766</c:v>
                </c:pt>
                <c:pt idx="845">
                  <c:v>2766</c:v>
                </c:pt>
                <c:pt idx="846">
                  <c:v>2900</c:v>
                </c:pt>
                <c:pt idx="847">
                  <c:v>2900</c:v>
                </c:pt>
                <c:pt idx="848">
                  <c:v>2900</c:v>
                </c:pt>
                <c:pt idx="849">
                  <c:v>2931</c:v>
                </c:pt>
                <c:pt idx="850">
                  <c:v>3096</c:v>
                </c:pt>
                <c:pt idx="851">
                  <c:v>3096</c:v>
                </c:pt>
                <c:pt idx="852">
                  <c:v>3174</c:v>
                </c:pt>
                <c:pt idx="853">
                  <c:v>3174</c:v>
                </c:pt>
                <c:pt idx="854">
                  <c:v>3226</c:v>
                </c:pt>
                <c:pt idx="855">
                  <c:v>3226</c:v>
                </c:pt>
                <c:pt idx="856">
                  <c:v>3253</c:v>
                </c:pt>
                <c:pt idx="857">
                  <c:v>3500</c:v>
                </c:pt>
                <c:pt idx="858">
                  <c:v>3508</c:v>
                </c:pt>
                <c:pt idx="859">
                  <c:v>3508</c:v>
                </c:pt>
                <c:pt idx="860">
                  <c:v>3508</c:v>
                </c:pt>
                <c:pt idx="861">
                  <c:v>3713</c:v>
                </c:pt>
                <c:pt idx="862">
                  <c:v>3897</c:v>
                </c:pt>
                <c:pt idx="863">
                  <c:v>4023</c:v>
                </c:pt>
                <c:pt idx="864">
                  <c:v>4062</c:v>
                </c:pt>
                <c:pt idx="865">
                  <c:v>4090</c:v>
                </c:pt>
                <c:pt idx="866">
                  <c:v>4294</c:v>
                </c:pt>
                <c:pt idx="867">
                  <c:v>4325</c:v>
                </c:pt>
                <c:pt idx="868">
                  <c:v>4540</c:v>
                </c:pt>
                <c:pt idx="869">
                  <c:v>4590</c:v>
                </c:pt>
                <c:pt idx="870">
                  <c:v>4594</c:v>
                </c:pt>
                <c:pt idx="871">
                  <c:v>4644</c:v>
                </c:pt>
                <c:pt idx="872">
                  <c:v>4814</c:v>
                </c:pt>
                <c:pt idx="873">
                  <c:v>4879</c:v>
                </c:pt>
                <c:pt idx="874">
                  <c:v>4907</c:v>
                </c:pt>
                <c:pt idx="875">
                  <c:v>4907</c:v>
                </c:pt>
                <c:pt idx="876">
                  <c:v>4946</c:v>
                </c:pt>
                <c:pt idx="877">
                  <c:v>4966.5</c:v>
                </c:pt>
                <c:pt idx="878">
                  <c:v>5120</c:v>
                </c:pt>
                <c:pt idx="879">
                  <c:v>5256</c:v>
                </c:pt>
              </c:numCache>
            </c:numRef>
          </c:xVal>
          <c:yVal>
            <c:numRef>
              <c:f>'Active 2'!$H$21:$H$975</c:f>
              <c:numCache>
                <c:formatCode>General</c:formatCode>
                <c:ptCount val="955"/>
                <c:pt idx="432">
                  <c:v>-7.6938400001381524E-2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450-42D9-9C3C-83E3874B7E6B}"/>
            </c:ext>
          </c:extLst>
        </c:ser>
        <c:ser>
          <c:idx val="1"/>
          <c:order val="1"/>
          <c:tx>
            <c:strRef>
              <c:f>'Active 2'!$I$20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2'!$F$21:$F$1975</c:f>
              <c:numCache>
                <c:formatCode>General</c:formatCode>
                <c:ptCount val="1955"/>
                <c:pt idx="0">
                  <c:v>-30899</c:v>
                </c:pt>
                <c:pt idx="1">
                  <c:v>-29888</c:v>
                </c:pt>
                <c:pt idx="2">
                  <c:v>-28759</c:v>
                </c:pt>
                <c:pt idx="3">
                  <c:v>-28507</c:v>
                </c:pt>
                <c:pt idx="4">
                  <c:v>-28199</c:v>
                </c:pt>
                <c:pt idx="5">
                  <c:v>-28193</c:v>
                </c:pt>
                <c:pt idx="6">
                  <c:v>-28034</c:v>
                </c:pt>
                <c:pt idx="7">
                  <c:v>-28022</c:v>
                </c:pt>
                <c:pt idx="8">
                  <c:v>-28006</c:v>
                </c:pt>
                <c:pt idx="9">
                  <c:v>-27941</c:v>
                </c:pt>
                <c:pt idx="10">
                  <c:v>-27933</c:v>
                </c:pt>
                <c:pt idx="11">
                  <c:v>-27928</c:v>
                </c:pt>
                <c:pt idx="12">
                  <c:v>-27826</c:v>
                </c:pt>
                <c:pt idx="13">
                  <c:v>-27759</c:v>
                </c:pt>
                <c:pt idx="14">
                  <c:v>-27759</c:v>
                </c:pt>
                <c:pt idx="15">
                  <c:v>-27731</c:v>
                </c:pt>
                <c:pt idx="16">
                  <c:v>-27690</c:v>
                </c:pt>
                <c:pt idx="17">
                  <c:v>-27659</c:v>
                </c:pt>
                <c:pt idx="18">
                  <c:v>-27527</c:v>
                </c:pt>
                <c:pt idx="19">
                  <c:v>-27454</c:v>
                </c:pt>
                <c:pt idx="20">
                  <c:v>-27444</c:v>
                </c:pt>
                <c:pt idx="21">
                  <c:v>-27438</c:v>
                </c:pt>
                <c:pt idx="22">
                  <c:v>-27433</c:v>
                </c:pt>
                <c:pt idx="23">
                  <c:v>-27432</c:v>
                </c:pt>
                <c:pt idx="24">
                  <c:v>-27432</c:v>
                </c:pt>
                <c:pt idx="25">
                  <c:v>-27432</c:v>
                </c:pt>
                <c:pt idx="26">
                  <c:v>-27427</c:v>
                </c:pt>
                <c:pt idx="27">
                  <c:v>-27427</c:v>
                </c:pt>
                <c:pt idx="28">
                  <c:v>-27427</c:v>
                </c:pt>
                <c:pt idx="29">
                  <c:v>-27421</c:v>
                </c:pt>
                <c:pt idx="30">
                  <c:v>-27409</c:v>
                </c:pt>
                <c:pt idx="31">
                  <c:v>-27402</c:v>
                </c:pt>
                <c:pt idx="32">
                  <c:v>-27382</c:v>
                </c:pt>
                <c:pt idx="33">
                  <c:v>-27351</c:v>
                </c:pt>
                <c:pt idx="34">
                  <c:v>-27345</c:v>
                </c:pt>
                <c:pt idx="35">
                  <c:v>-27337</c:v>
                </c:pt>
                <c:pt idx="36">
                  <c:v>-27323</c:v>
                </c:pt>
                <c:pt idx="37">
                  <c:v>-27320</c:v>
                </c:pt>
                <c:pt idx="38">
                  <c:v>-27295</c:v>
                </c:pt>
                <c:pt idx="39">
                  <c:v>-27293</c:v>
                </c:pt>
                <c:pt idx="40">
                  <c:v>-27292</c:v>
                </c:pt>
                <c:pt idx="41">
                  <c:v>-27289</c:v>
                </c:pt>
                <c:pt idx="42">
                  <c:v>-27269</c:v>
                </c:pt>
                <c:pt idx="43">
                  <c:v>-27055</c:v>
                </c:pt>
                <c:pt idx="44">
                  <c:v>-27044</c:v>
                </c:pt>
                <c:pt idx="45">
                  <c:v>-27030</c:v>
                </c:pt>
                <c:pt idx="46">
                  <c:v>-27019</c:v>
                </c:pt>
                <c:pt idx="47">
                  <c:v>-27008</c:v>
                </c:pt>
                <c:pt idx="48">
                  <c:v>-26985</c:v>
                </c:pt>
                <c:pt idx="49">
                  <c:v>-26974</c:v>
                </c:pt>
                <c:pt idx="50">
                  <c:v>-26968</c:v>
                </c:pt>
                <c:pt idx="51">
                  <c:v>-26948</c:v>
                </c:pt>
                <c:pt idx="52">
                  <c:v>-26923</c:v>
                </c:pt>
                <c:pt idx="53">
                  <c:v>-26906</c:v>
                </c:pt>
                <c:pt idx="54">
                  <c:v>-26879</c:v>
                </c:pt>
                <c:pt idx="55">
                  <c:v>-26822</c:v>
                </c:pt>
                <c:pt idx="56">
                  <c:v>-26792</c:v>
                </c:pt>
                <c:pt idx="57">
                  <c:v>-26736</c:v>
                </c:pt>
                <c:pt idx="58">
                  <c:v>-26672</c:v>
                </c:pt>
                <c:pt idx="59">
                  <c:v>-26666</c:v>
                </c:pt>
                <c:pt idx="60">
                  <c:v>-26663</c:v>
                </c:pt>
                <c:pt idx="61">
                  <c:v>-26624</c:v>
                </c:pt>
                <c:pt idx="62">
                  <c:v>-26621</c:v>
                </c:pt>
                <c:pt idx="63">
                  <c:v>-26613</c:v>
                </c:pt>
                <c:pt idx="64">
                  <c:v>-26604</c:v>
                </c:pt>
                <c:pt idx="65">
                  <c:v>-26599</c:v>
                </c:pt>
                <c:pt idx="66">
                  <c:v>-26568</c:v>
                </c:pt>
                <c:pt idx="67">
                  <c:v>-26565</c:v>
                </c:pt>
                <c:pt idx="68">
                  <c:v>-26515</c:v>
                </c:pt>
                <c:pt idx="69">
                  <c:v>-26515</c:v>
                </c:pt>
                <c:pt idx="70">
                  <c:v>-26504</c:v>
                </c:pt>
                <c:pt idx="71">
                  <c:v>-26487</c:v>
                </c:pt>
                <c:pt idx="72">
                  <c:v>-26484</c:v>
                </c:pt>
                <c:pt idx="73">
                  <c:v>-26473</c:v>
                </c:pt>
                <c:pt idx="74">
                  <c:v>-26473</c:v>
                </c:pt>
                <c:pt idx="75">
                  <c:v>-26451</c:v>
                </c:pt>
                <c:pt idx="76">
                  <c:v>-26431</c:v>
                </c:pt>
                <c:pt idx="77">
                  <c:v>-26409</c:v>
                </c:pt>
                <c:pt idx="78">
                  <c:v>-26367</c:v>
                </c:pt>
                <c:pt idx="79">
                  <c:v>-26361</c:v>
                </c:pt>
                <c:pt idx="80">
                  <c:v>-26322</c:v>
                </c:pt>
                <c:pt idx="81">
                  <c:v>-26305</c:v>
                </c:pt>
                <c:pt idx="82">
                  <c:v>-26294</c:v>
                </c:pt>
                <c:pt idx="83">
                  <c:v>-26274</c:v>
                </c:pt>
                <c:pt idx="84">
                  <c:v>-26271</c:v>
                </c:pt>
                <c:pt idx="85">
                  <c:v>-26257</c:v>
                </c:pt>
                <c:pt idx="86">
                  <c:v>-26252</c:v>
                </c:pt>
                <c:pt idx="87">
                  <c:v>-26249</c:v>
                </c:pt>
                <c:pt idx="88">
                  <c:v>-26235</c:v>
                </c:pt>
                <c:pt idx="89">
                  <c:v>-26230</c:v>
                </c:pt>
                <c:pt idx="90">
                  <c:v>-26227</c:v>
                </c:pt>
                <c:pt idx="91">
                  <c:v>-26221</c:v>
                </c:pt>
                <c:pt idx="92">
                  <c:v>-26216</c:v>
                </c:pt>
                <c:pt idx="93">
                  <c:v>-26215</c:v>
                </c:pt>
                <c:pt idx="94">
                  <c:v>-26210</c:v>
                </c:pt>
                <c:pt idx="95">
                  <c:v>-26205</c:v>
                </c:pt>
                <c:pt idx="96">
                  <c:v>-26118</c:v>
                </c:pt>
                <c:pt idx="97">
                  <c:v>-26078</c:v>
                </c:pt>
                <c:pt idx="98">
                  <c:v>-26076</c:v>
                </c:pt>
                <c:pt idx="99">
                  <c:v>-26067</c:v>
                </c:pt>
                <c:pt idx="100">
                  <c:v>-26062</c:v>
                </c:pt>
                <c:pt idx="101">
                  <c:v>-26056</c:v>
                </c:pt>
                <c:pt idx="102">
                  <c:v>-26048</c:v>
                </c:pt>
                <c:pt idx="103">
                  <c:v>-26042</c:v>
                </c:pt>
                <c:pt idx="104">
                  <c:v>-26031</c:v>
                </c:pt>
                <c:pt idx="105">
                  <c:v>-25989</c:v>
                </c:pt>
                <c:pt idx="106">
                  <c:v>-25969</c:v>
                </c:pt>
                <c:pt idx="107">
                  <c:v>-25963</c:v>
                </c:pt>
                <c:pt idx="108">
                  <c:v>-25958</c:v>
                </c:pt>
                <c:pt idx="109">
                  <c:v>-25950</c:v>
                </c:pt>
                <c:pt idx="110">
                  <c:v>-25950</c:v>
                </c:pt>
                <c:pt idx="111">
                  <c:v>-25941</c:v>
                </c:pt>
                <c:pt idx="112">
                  <c:v>-25928</c:v>
                </c:pt>
                <c:pt idx="113">
                  <c:v>-25927</c:v>
                </c:pt>
                <c:pt idx="114">
                  <c:v>-25910</c:v>
                </c:pt>
                <c:pt idx="115">
                  <c:v>-25904</c:v>
                </c:pt>
                <c:pt idx="116">
                  <c:v>-25896</c:v>
                </c:pt>
                <c:pt idx="117">
                  <c:v>-25860</c:v>
                </c:pt>
                <c:pt idx="118">
                  <c:v>-25823</c:v>
                </c:pt>
                <c:pt idx="119">
                  <c:v>-25820</c:v>
                </c:pt>
                <c:pt idx="120">
                  <c:v>-25818</c:v>
                </c:pt>
                <c:pt idx="121">
                  <c:v>-25815</c:v>
                </c:pt>
                <c:pt idx="122">
                  <c:v>-25801</c:v>
                </c:pt>
                <c:pt idx="123">
                  <c:v>-25734</c:v>
                </c:pt>
                <c:pt idx="124">
                  <c:v>-25715</c:v>
                </c:pt>
                <c:pt idx="125">
                  <c:v>-25384</c:v>
                </c:pt>
                <c:pt idx="126">
                  <c:v>-25334</c:v>
                </c:pt>
                <c:pt idx="127">
                  <c:v>-25334</c:v>
                </c:pt>
                <c:pt idx="128">
                  <c:v>-25281</c:v>
                </c:pt>
                <c:pt idx="129">
                  <c:v>-25256</c:v>
                </c:pt>
                <c:pt idx="130">
                  <c:v>-25245</c:v>
                </c:pt>
                <c:pt idx="131">
                  <c:v>-25127</c:v>
                </c:pt>
                <c:pt idx="132">
                  <c:v>-25122</c:v>
                </c:pt>
                <c:pt idx="133">
                  <c:v>-24923</c:v>
                </c:pt>
                <c:pt idx="134">
                  <c:v>-24624</c:v>
                </c:pt>
                <c:pt idx="135">
                  <c:v>-24621</c:v>
                </c:pt>
                <c:pt idx="136">
                  <c:v>-24441</c:v>
                </c:pt>
                <c:pt idx="137">
                  <c:v>-24209</c:v>
                </c:pt>
                <c:pt idx="138">
                  <c:v>-24151</c:v>
                </c:pt>
                <c:pt idx="139">
                  <c:v>-23533</c:v>
                </c:pt>
                <c:pt idx="140">
                  <c:v>-23530</c:v>
                </c:pt>
                <c:pt idx="141">
                  <c:v>-23469</c:v>
                </c:pt>
                <c:pt idx="142">
                  <c:v>-23007</c:v>
                </c:pt>
                <c:pt idx="143">
                  <c:v>-23004</c:v>
                </c:pt>
                <c:pt idx="144">
                  <c:v>-22990</c:v>
                </c:pt>
                <c:pt idx="145">
                  <c:v>-22982</c:v>
                </c:pt>
                <c:pt idx="146">
                  <c:v>-22979</c:v>
                </c:pt>
                <c:pt idx="147">
                  <c:v>-22478</c:v>
                </c:pt>
                <c:pt idx="148">
                  <c:v>-22467</c:v>
                </c:pt>
                <c:pt idx="149">
                  <c:v>-22050</c:v>
                </c:pt>
                <c:pt idx="150">
                  <c:v>-21860</c:v>
                </c:pt>
                <c:pt idx="151">
                  <c:v>-21373</c:v>
                </c:pt>
                <c:pt idx="152">
                  <c:v>-21219</c:v>
                </c:pt>
                <c:pt idx="153">
                  <c:v>-21071</c:v>
                </c:pt>
                <c:pt idx="154">
                  <c:v>-20514</c:v>
                </c:pt>
                <c:pt idx="155">
                  <c:v>-20027</c:v>
                </c:pt>
                <c:pt idx="156">
                  <c:v>-20016</c:v>
                </c:pt>
                <c:pt idx="157">
                  <c:v>-19512</c:v>
                </c:pt>
                <c:pt idx="158">
                  <c:v>-19482</c:v>
                </c:pt>
                <c:pt idx="159">
                  <c:v>-19468</c:v>
                </c:pt>
                <c:pt idx="160">
                  <c:v>-19369</c:v>
                </c:pt>
                <c:pt idx="161">
                  <c:v>-18967</c:v>
                </c:pt>
                <c:pt idx="162">
                  <c:v>-18396</c:v>
                </c:pt>
                <c:pt idx="163">
                  <c:v>-17940</c:v>
                </c:pt>
                <c:pt idx="164">
                  <c:v>-17937</c:v>
                </c:pt>
                <c:pt idx="165">
                  <c:v>-17918</c:v>
                </c:pt>
                <c:pt idx="166">
                  <c:v>-17912</c:v>
                </c:pt>
                <c:pt idx="167">
                  <c:v>-17901</c:v>
                </c:pt>
                <c:pt idx="168">
                  <c:v>-17898</c:v>
                </c:pt>
                <c:pt idx="169">
                  <c:v>-17893</c:v>
                </c:pt>
                <c:pt idx="170">
                  <c:v>-17879</c:v>
                </c:pt>
                <c:pt idx="171">
                  <c:v>-17878</c:v>
                </c:pt>
                <c:pt idx="172">
                  <c:v>-17375</c:v>
                </c:pt>
                <c:pt idx="173">
                  <c:v>-17369</c:v>
                </c:pt>
                <c:pt idx="174">
                  <c:v>-17140</c:v>
                </c:pt>
                <c:pt idx="175">
                  <c:v>-17134</c:v>
                </c:pt>
                <c:pt idx="176">
                  <c:v>-17115</c:v>
                </c:pt>
                <c:pt idx="177">
                  <c:v>-17112</c:v>
                </c:pt>
                <c:pt idx="178">
                  <c:v>-15282</c:v>
                </c:pt>
                <c:pt idx="179">
                  <c:v>-15223</c:v>
                </c:pt>
                <c:pt idx="180">
                  <c:v>-15181</c:v>
                </c:pt>
                <c:pt idx="181">
                  <c:v>-15134</c:v>
                </c:pt>
                <c:pt idx="182">
                  <c:v>-15047</c:v>
                </c:pt>
                <c:pt idx="183">
                  <c:v>-15030</c:v>
                </c:pt>
                <c:pt idx="184">
                  <c:v>-15027</c:v>
                </c:pt>
                <c:pt idx="185">
                  <c:v>-15002</c:v>
                </c:pt>
                <c:pt idx="186">
                  <c:v>-14960</c:v>
                </c:pt>
                <c:pt idx="187">
                  <c:v>-14924</c:v>
                </c:pt>
                <c:pt idx="188">
                  <c:v>-14915</c:v>
                </c:pt>
                <c:pt idx="189">
                  <c:v>-14767</c:v>
                </c:pt>
                <c:pt idx="190">
                  <c:v>-14588</c:v>
                </c:pt>
                <c:pt idx="191">
                  <c:v>-14462</c:v>
                </c:pt>
                <c:pt idx="192">
                  <c:v>-14395</c:v>
                </c:pt>
                <c:pt idx="193">
                  <c:v>-14367</c:v>
                </c:pt>
                <c:pt idx="194">
                  <c:v>-14174</c:v>
                </c:pt>
                <c:pt idx="195">
                  <c:v>-13953</c:v>
                </c:pt>
                <c:pt idx="196">
                  <c:v>-13827</c:v>
                </c:pt>
                <c:pt idx="197">
                  <c:v>-13689</c:v>
                </c:pt>
                <c:pt idx="198">
                  <c:v>-13326</c:v>
                </c:pt>
                <c:pt idx="199">
                  <c:v>-13312</c:v>
                </c:pt>
                <c:pt idx="200">
                  <c:v>-13304</c:v>
                </c:pt>
                <c:pt idx="201">
                  <c:v>-13287</c:v>
                </c:pt>
                <c:pt idx="202">
                  <c:v>-13214</c:v>
                </c:pt>
                <c:pt idx="203">
                  <c:v>-13052</c:v>
                </c:pt>
                <c:pt idx="204">
                  <c:v>-13030</c:v>
                </c:pt>
                <c:pt idx="205">
                  <c:v>-13016</c:v>
                </c:pt>
                <c:pt idx="206">
                  <c:v>-12932</c:v>
                </c:pt>
                <c:pt idx="207">
                  <c:v>-12892</c:v>
                </c:pt>
                <c:pt idx="208">
                  <c:v>-12806</c:v>
                </c:pt>
                <c:pt idx="209">
                  <c:v>-12806</c:v>
                </c:pt>
                <c:pt idx="210">
                  <c:v>-12803</c:v>
                </c:pt>
                <c:pt idx="211">
                  <c:v>-12803</c:v>
                </c:pt>
                <c:pt idx="212">
                  <c:v>-12789</c:v>
                </c:pt>
                <c:pt idx="213">
                  <c:v>-12789</c:v>
                </c:pt>
                <c:pt idx="214">
                  <c:v>-12786</c:v>
                </c:pt>
                <c:pt idx="215">
                  <c:v>-12786</c:v>
                </c:pt>
                <c:pt idx="216">
                  <c:v>-12783</c:v>
                </c:pt>
                <c:pt idx="217">
                  <c:v>-12781</c:v>
                </c:pt>
                <c:pt idx="218">
                  <c:v>-12781</c:v>
                </c:pt>
                <c:pt idx="219">
                  <c:v>-12770</c:v>
                </c:pt>
                <c:pt idx="220">
                  <c:v>-12770</c:v>
                </c:pt>
                <c:pt idx="221">
                  <c:v>-12758</c:v>
                </c:pt>
                <c:pt idx="222">
                  <c:v>-12353</c:v>
                </c:pt>
                <c:pt idx="223">
                  <c:v>-11955</c:v>
                </c:pt>
                <c:pt idx="224">
                  <c:v>-11955</c:v>
                </c:pt>
                <c:pt idx="225">
                  <c:v>-11955</c:v>
                </c:pt>
                <c:pt idx="226">
                  <c:v>-11905</c:v>
                </c:pt>
                <c:pt idx="227">
                  <c:v>-11905</c:v>
                </c:pt>
                <c:pt idx="228">
                  <c:v>-11897</c:v>
                </c:pt>
                <c:pt idx="229">
                  <c:v>-11869</c:v>
                </c:pt>
                <c:pt idx="230">
                  <c:v>-11869</c:v>
                </c:pt>
                <c:pt idx="231">
                  <c:v>-11827</c:v>
                </c:pt>
                <c:pt idx="232">
                  <c:v>-11827</c:v>
                </c:pt>
                <c:pt idx="233">
                  <c:v>-11827</c:v>
                </c:pt>
                <c:pt idx="234">
                  <c:v>-11723</c:v>
                </c:pt>
                <c:pt idx="235">
                  <c:v>-11723</c:v>
                </c:pt>
                <c:pt idx="236">
                  <c:v>-11701</c:v>
                </c:pt>
                <c:pt idx="237">
                  <c:v>-11701</c:v>
                </c:pt>
                <c:pt idx="238">
                  <c:v>-11466</c:v>
                </c:pt>
                <c:pt idx="239">
                  <c:v>-11463</c:v>
                </c:pt>
                <c:pt idx="240">
                  <c:v>-11463</c:v>
                </c:pt>
                <c:pt idx="241">
                  <c:v>-11463</c:v>
                </c:pt>
                <c:pt idx="242">
                  <c:v>-11256</c:v>
                </c:pt>
                <c:pt idx="243">
                  <c:v>-11186</c:v>
                </c:pt>
                <c:pt idx="244">
                  <c:v>-11155</c:v>
                </c:pt>
                <c:pt idx="245">
                  <c:v>-11063</c:v>
                </c:pt>
                <c:pt idx="246">
                  <c:v>-10906</c:v>
                </c:pt>
                <c:pt idx="247">
                  <c:v>-10718</c:v>
                </c:pt>
                <c:pt idx="248">
                  <c:v>-10693</c:v>
                </c:pt>
                <c:pt idx="249">
                  <c:v>-10677</c:v>
                </c:pt>
                <c:pt idx="250">
                  <c:v>-10676</c:v>
                </c:pt>
                <c:pt idx="251">
                  <c:v>-10674</c:v>
                </c:pt>
                <c:pt idx="252">
                  <c:v>-10665</c:v>
                </c:pt>
                <c:pt idx="253">
                  <c:v>-10662</c:v>
                </c:pt>
                <c:pt idx="254">
                  <c:v>-10661.5</c:v>
                </c:pt>
                <c:pt idx="255">
                  <c:v>-10657</c:v>
                </c:pt>
                <c:pt idx="256">
                  <c:v>-10651</c:v>
                </c:pt>
                <c:pt idx="257">
                  <c:v>-10649</c:v>
                </c:pt>
                <c:pt idx="258">
                  <c:v>-10640</c:v>
                </c:pt>
                <c:pt idx="259">
                  <c:v>-10590</c:v>
                </c:pt>
                <c:pt idx="260">
                  <c:v>-10567</c:v>
                </c:pt>
                <c:pt idx="261">
                  <c:v>-10528</c:v>
                </c:pt>
                <c:pt idx="262">
                  <c:v>-10526</c:v>
                </c:pt>
                <c:pt idx="263">
                  <c:v>-10489</c:v>
                </c:pt>
                <c:pt idx="264">
                  <c:v>-10483</c:v>
                </c:pt>
                <c:pt idx="265">
                  <c:v>-10483</c:v>
                </c:pt>
                <c:pt idx="266">
                  <c:v>-10461</c:v>
                </c:pt>
                <c:pt idx="267">
                  <c:v>-10458</c:v>
                </c:pt>
                <c:pt idx="268">
                  <c:v>-10442</c:v>
                </c:pt>
                <c:pt idx="269">
                  <c:v>-10442</c:v>
                </c:pt>
                <c:pt idx="270">
                  <c:v>-10442</c:v>
                </c:pt>
                <c:pt idx="271">
                  <c:v>-10430</c:v>
                </c:pt>
                <c:pt idx="272">
                  <c:v>-10416</c:v>
                </c:pt>
                <c:pt idx="273">
                  <c:v>-10414</c:v>
                </c:pt>
                <c:pt idx="274">
                  <c:v>-10413</c:v>
                </c:pt>
                <c:pt idx="275">
                  <c:v>-10410</c:v>
                </c:pt>
                <c:pt idx="276">
                  <c:v>-10399</c:v>
                </c:pt>
                <c:pt idx="277">
                  <c:v>-10394</c:v>
                </c:pt>
                <c:pt idx="278">
                  <c:v>-10376</c:v>
                </c:pt>
                <c:pt idx="279">
                  <c:v>-10333</c:v>
                </c:pt>
                <c:pt idx="280">
                  <c:v>-10333</c:v>
                </c:pt>
                <c:pt idx="281">
                  <c:v>-10333</c:v>
                </c:pt>
                <c:pt idx="282">
                  <c:v>-10240</c:v>
                </c:pt>
                <c:pt idx="283">
                  <c:v>-10240</c:v>
                </c:pt>
                <c:pt idx="284">
                  <c:v>-10237</c:v>
                </c:pt>
                <c:pt idx="285">
                  <c:v>-10235</c:v>
                </c:pt>
                <c:pt idx="286">
                  <c:v>-10210</c:v>
                </c:pt>
                <c:pt idx="287">
                  <c:v>-10184</c:v>
                </c:pt>
                <c:pt idx="288">
                  <c:v>-10181</c:v>
                </c:pt>
                <c:pt idx="289">
                  <c:v>-10176</c:v>
                </c:pt>
                <c:pt idx="290">
                  <c:v>-10137</c:v>
                </c:pt>
                <c:pt idx="291">
                  <c:v>-10135</c:v>
                </c:pt>
                <c:pt idx="292">
                  <c:v>-10134</c:v>
                </c:pt>
                <c:pt idx="293">
                  <c:v>-10125</c:v>
                </c:pt>
                <c:pt idx="294">
                  <c:v>-10109</c:v>
                </c:pt>
                <c:pt idx="295">
                  <c:v>-10106</c:v>
                </c:pt>
                <c:pt idx="296">
                  <c:v>-10106</c:v>
                </c:pt>
                <c:pt idx="297">
                  <c:v>-10106</c:v>
                </c:pt>
                <c:pt idx="298">
                  <c:v>-10106</c:v>
                </c:pt>
                <c:pt idx="299">
                  <c:v>-10069</c:v>
                </c:pt>
                <c:pt idx="300">
                  <c:v>-10041</c:v>
                </c:pt>
                <c:pt idx="301">
                  <c:v>-9963</c:v>
                </c:pt>
                <c:pt idx="302">
                  <c:v>-9960</c:v>
                </c:pt>
                <c:pt idx="303">
                  <c:v>-9954</c:v>
                </c:pt>
                <c:pt idx="304">
                  <c:v>-9932</c:v>
                </c:pt>
                <c:pt idx="305">
                  <c:v>-9932</c:v>
                </c:pt>
                <c:pt idx="306">
                  <c:v>-9932</c:v>
                </c:pt>
                <c:pt idx="307">
                  <c:v>-9932</c:v>
                </c:pt>
                <c:pt idx="308">
                  <c:v>-9929</c:v>
                </c:pt>
                <c:pt idx="309">
                  <c:v>-9921</c:v>
                </c:pt>
                <c:pt idx="310">
                  <c:v>-9921</c:v>
                </c:pt>
                <c:pt idx="311">
                  <c:v>-9921</c:v>
                </c:pt>
                <c:pt idx="312">
                  <c:v>-9893</c:v>
                </c:pt>
                <c:pt idx="313">
                  <c:v>-9866</c:v>
                </c:pt>
                <c:pt idx="314">
                  <c:v>-9843</c:v>
                </c:pt>
                <c:pt idx="315">
                  <c:v>-9829</c:v>
                </c:pt>
                <c:pt idx="316">
                  <c:v>-9828.5</c:v>
                </c:pt>
                <c:pt idx="317">
                  <c:v>-9812</c:v>
                </c:pt>
                <c:pt idx="318">
                  <c:v>-9810</c:v>
                </c:pt>
                <c:pt idx="319">
                  <c:v>-9807</c:v>
                </c:pt>
                <c:pt idx="320">
                  <c:v>-9801</c:v>
                </c:pt>
                <c:pt idx="321">
                  <c:v>-9784</c:v>
                </c:pt>
                <c:pt idx="322">
                  <c:v>-9770</c:v>
                </c:pt>
                <c:pt idx="323">
                  <c:v>-9768</c:v>
                </c:pt>
                <c:pt idx="324">
                  <c:v>-9742</c:v>
                </c:pt>
                <c:pt idx="325">
                  <c:v>-9723</c:v>
                </c:pt>
                <c:pt idx="326">
                  <c:v>-9639</c:v>
                </c:pt>
                <c:pt idx="327">
                  <c:v>-9597</c:v>
                </c:pt>
                <c:pt idx="328">
                  <c:v>-9568</c:v>
                </c:pt>
                <c:pt idx="329">
                  <c:v>-9557</c:v>
                </c:pt>
                <c:pt idx="330">
                  <c:v>-9505</c:v>
                </c:pt>
                <c:pt idx="331">
                  <c:v>-9505</c:v>
                </c:pt>
                <c:pt idx="332">
                  <c:v>-9505</c:v>
                </c:pt>
                <c:pt idx="333">
                  <c:v>-9412</c:v>
                </c:pt>
                <c:pt idx="334">
                  <c:v>-9390</c:v>
                </c:pt>
                <c:pt idx="335">
                  <c:v>-9390</c:v>
                </c:pt>
                <c:pt idx="336">
                  <c:v>-9359</c:v>
                </c:pt>
                <c:pt idx="337">
                  <c:v>-9359</c:v>
                </c:pt>
                <c:pt idx="338">
                  <c:v>-9328</c:v>
                </c:pt>
                <c:pt idx="339">
                  <c:v>-9264</c:v>
                </c:pt>
                <c:pt idx="340">
                  <c:v>-9261</c:v>
                </c:pt>
                <c:pt idx="341">
                  <c:v>-9146</c:v>
                </c:pt>
                <c:pt idx="342">
                  <c:v>-9113</c:v>
                </c:pt>
                <c:pt idx="343">
                  <c:v>-9110</c:v>
                </c:pt>
                <c:pt idx="344">
                  <c:v>-9096</c:v>
                </c:pt>
                <c:pt idx="345">
                  <c:v>-9085</c:v>
                </c:pt>
                <c:pt idx="346">
                  <c:v>-9057</c:v>
                </c:pt>
                <c:pt idx="347">
                  <c:v>-9040</c:v>
                </c:pt>
                <c:pt idx="348">
                  <c:v>-9040</c:v>
                </c:pt>
                <c:pt idx="349">
                  <c:v>-9040</c:v>
                </c:pt>
                <c:pt idx="350">
                  <c:v>-9040</c:v>
                </c:pt>
                <c:pt idx="351">
                  <c:v>-9040</c:v>
                </c:pt>
                <c:pt idx="352">
                  <c:v>-8990</c:v>
                </c:pt>
                <c:pt idx="353">
                  <c:v>-8965</c:v>
                </c:pt>
                <c:pt idx="354">
                  <c:v>-8954</c:v>
                </c:pt>
                <c:pt idx="355">
                  <c:v>-8897</c:v>
                </c:pt>
                <c:pt idx="356">
                  <c:v>-8886</c:v>
                </c:pt>
                <c:pt idx="357">
                  <c:v>-8790</c:v>
                </c:pt>
                <c:pt idx="358">
                  <c:v>-8660</c:v>
                </c:pt>
                <c:pt idx="359">
                  <c:v>-8654</c:v>
                </c:pt>
                <c:pt idx="360">
                  <c:v>-8646</c:v>
                </c:pt>
                <c:pt idx="361">
                  <c:v>-8635</c:v>
                </c:pt>
                <c:pt idx="362">
                  <c:v>-8629</c:v>
                </c:pt>
                <c:pt idx="363">
                  <c:v>-8531</c:v>
                </c:pt>
                <c:pt idx="364">
                  <c:v>-8521</c:v>
                </c:pt>
                <c:pt idx="365">
                  <c:v>-8517</c:v>
                </c:pt>
                <c:pt idx="366">
                  <c:v>-8492</c:v>
                </c:pt>
                <c:pt idx="367">
                  <c:v>-8425</c:v>
                </c:pt>
                <c:pt idx="368">
                  <c:v>-8366</c:v>
                </c:pt>
                <c:pt idx="369">
                  <c:v>-8332</c:v>
                </c:pt>
                <c:pt idx="370">
                  <c:v>-8313</c:v>
                </c:pt>
                <c:pt idx="371">
                  <c:v>-8310</c:v>
                </c:pt>
                <c:pt idx="372">
                  <c:v>-8304</c:v>
                </c:pt>
                <c:pt idx="373">
                  <c:v>-8252</c:v>
                </c:pt>
                <c:pt idx="374">
                  <c:v>-8198</c:v>
                </c:pt>
                <c:pt idx="375">
                  <c:v>-8150</c:v>
                </c:pt>
                <c:pt idx="376">
                  <c:v>-8136</c:v>
                </c:pt>
                <c:pt idx="377">
                  <c:v>-8109</c:v>
                </c:pt>
                <c:pt idx="378">
                  <c:v>-8108</c:v>
                </c:pt>
                <c:pt idx="379">
                  <c:v>-8094</c:v>
                </c:pt>
                <c:pt idx="380">
                  <c:v>-8092</c:v>
                </c:pt>
                <c:pt idx="381">
                  <c:v>-8081</c:v>
                </c:pt>
                <c:pt idx="382">
                  <c:v>-8081</c:v>
                </c:pt>
                <c:pt idx="383">
                  <c:v>-8069</c:v>
                </c:pt>
                <c:pt idx="384">
                  <c:v>-8049</c:v>
                </c:pt>
                <c:pt idx="385">
                  <c:v>-8049</c:v>
                </c:pt>
                <c:pt idx="386">
                  <c:v>-8033</c:v>
                </c:pt>
                <c:pt idx="387">
                  <c:v>-8024</c:v>
                </c:pt>
                <c:pt idx="388">
                  <c:v>-8022</c:v>
                </c:pt>
                <c:pt idx="389">
                  <c:v>-8019</c:v>
                </c:pt>
                <c:pt idx="390">
                  <c:v>-8004</c:v>
                </c:pt>
                <c:pt idx="391">
                  <c:v>-8004</c:v>
                </c:pt>
                <c:pt idx="392">
                  <c:v>-7996</c:v>
                </c:pt>
                <c:pt idx="393">
                  <c:v>-7996</c:v>
                </c:pt>
                <c:pt idx="394">
                  <c:v>-7983</c:v>
                </c:pt>
                <c:pt idx="395">
                  <c:v>-7982</c:v>
                </c:pt>
                <c:pt idx="396">
                  <c:v>-7974</c:v>
                </c:pt>
                <c:pt idx="397">
                  <c:v>-7907</c:v>
                </c:pt>
                <c:pt idx="398">
                  <c:v>-7875</c:v>
                </c:pt>
                <c:pt idx="399">
                  <c:v>-7874</c:v>
                </c:pt>
                <c:pt idx="400">
                  <c:v>-7848</c:v>
                </c:pt>
                <c:pt idx="401">
                  <c:v>-7804</c:v>
                </c:pt>
                <c:pt idx="402">
                  <c:v>-7801</c:v>
                </c:pt>
                <c:pt idx="403">
                  <c:v>-7783</c:v>
                </c:pt>
                <c:pt idx="404">
                  <c:v>-7783</c:v>
                </c:pt>
                <c:pt idx="405">
                  <c:v>-7783</c:v>
                </c:pt>
                <c:pt idx="406">
                  <c:v>-7767</c:v>
                </c:pt>
                <c:pt idx="407">
                  <c:v>-7761</c:v>
                </c:pt>
                <c:pt idx="408">
                  <c:v>-7759</c:v>
                </c:pt>
                <c:pt idx="409">
                  <c:v>-7759</c:v>
                </c:pt>
                <c:pt idx="410">
                  <c:v>-7759</c:v>
                </c:pt>
                <c:pt idx="411">
                  <c:v>-7753</c:v>
                </c:pt>
                <c:pt idx="412">
                  <c:v>-7731</c:v>
                </c:pt>
                <c:pt idx="413">
                  <c:v>-7730</c:v>
                </c:pt>
                <c:pt idx="414">
                  <c:v>-7730</c:v>
                </c:pt>
                <c:pt idx="415">
                  <c:v>-7717</c:v>
                </c:pt>
                <c:pt idx="416">
                  <c:v>-7716</c:v>
                </c:pt>
                <c:pt idx="417">
                  <c:v>-7714</c:v>
                </c:pt>
                <c:pt idx="418">
                  <c:v>-7714</c:v>
                </c:pt>
                <c:pt idx="419">
                  <c:v>-7713</c:v>
                </c:pt>
                <c:pt idx="420">
                  <c:v>-7703</c:v>
                </c:pt>
                <c:pt idx="421">
                  <c:v>-7677</c:v>
                </c:pt>
                <c:pt idx="422">
                  <c:v>-7672</c:v>
                </c:pt>
                <c:pt idx="423">
                  <c:v>-7652</c:v>
                </c:pt>
                <c:pt idx="424">
                  <c:v>-7568</c:v>
                </c:pt>
                <c:pt idx="425">
                  <c:v>-7527</c:v>
                </c:pt>
                <c:pt idx="426">
                  <c:v>-7524</c:v>
                </c:pt>
                <c:pt idx="427">
                  <c:v>-7453</c:v>
                </c:pt>
                <c:pt idx="428">
                  <c:v>-7445</c:v>
                </c:pt>
                <c:pt idx="429">
                  <c:v>-7389</c:v>
                </c:pt>
                <c:pt idx="430">
                  <c:v>-7330</c:v>
                </c:pt>
                <c:pt idx="431">
                  <c:v>-7324</c:v>
                </c:pt>
                <c:pt idx="432">
                  <c:v>-7316</c:v>
                </c:pt>
                <c:pt idx="433">
                  <c:v>-7233</c:v>
                </c:pt>
                <c:pt idx="434">
                  <c:v>-7199</c:v>
                </c:pt>
                <c:pt idx="435">
                  <c:v>-7188</c:v>
                </c:pt>
                <c:pt idx="436">
                  <c:v>-7188</c:v>
                </c:pt>
                <c:pt idx="437">
                  <c:v>-7176</c:v>
                </c:pt>
                <c:pt idx="438">
                  <c:v>-7138</c:v>
                </c:pt>
                <c:pt idx="439">
                  <c:v>-7107</c:v>
                </c:pt>
                <c:pt idx="440">
                  <c:v>-7014</c:v>
                </c:pt>
                <c:pt idx="441">
                  <c:v>-6998</c:v>
                </c:pt>
                <c:pt idx="442">
                  <c:v>-6973</c:v>
                </c:pt>
                <c:pt idx="443">
                  <c:v>-6973</c:v>
                </c:pt>
                <c:pt idx="444">
                  <c:v>-6956</c:v>
                </c:pt>
                <c:pt idx="445">
                  <c:v>-6955</c:v>
                </c:pt>
                <c:pt idx="446">
                  <c:v>-6953</c:v>
                </c:pt>
                <c:pt idx="447">
                  <c:v>-6927</c:v>
                </c:pt>
                <c:pt idx="448">
                  <c:v>-6916</c:v>
                </c:pt>
                <c:pt idx="449">
                  <c:v>-6914</c:v>
                </c:pt>
                <c:pt idx="450">
                  <c:v>-6913</c:v>
                </c:pt>
                <c:pt idx="451">
                  <c:v>-6886</c:v>
                </c:pt>
                <c:pt idx="452">
                  <c:v>-6824</c:v>
                </c:pt>
                <c:pt idx="453">
                  <c:v>-6824</c:v>
                </c:pt>
                <c:pt idx="454">
                  <c:v>-6824</c:v>
                </c:pt>
                <c:pt idx="455">
                  <c:v>-6804</c:v>
                </c:pt>
                <c:pt idx="456">
                  <c:v>-6752</c:v>
                </c:pt>
                <c:pt idx="457">
                  <c:v>-6735</c:v>
                </c:pt>
                <c:pt idx="458">
                  <c:v>-6724</c:v>
                </c:pt>
                <c:pt idx="459">
                  <c:v>-6712</c:v>
                </c:pt>
                <c:pt idx="460">
                  <c:v>-6696</c:v>
                </c:pt>
                <c:pt idx="461">
                  <c:v>-6695</c:v>
                </c:pt>
                <c:pt idx="462">
                  <c:v>-6665</c:v>
                </c:pt>
                <c:pt idx="463">
                  <c:v>-6651</c:v>
                </c:pt>
                <c:pt idx="464">
                  <c:v>-6637</c:v>
                </c:pt>
                <c:pt idx="465">
                  <c:v>-6609</c:v>
                </c:pt>
                <c:pt idx="466">
                  <c:v>-6609</c:v>
                </c:pt>
                <c:pt idx="467">
                  <c:v>-6609</c:v>
                </c:pt>
                <c:pt idx="468">
                  <c:v>-6609</c:v>
                </c:pt>
                <c:pt idx="469">
                  <c:v>-6581</c:v>
                </c:pt>
                <c:pt idx="470">
                  <c:v>-6533</c:v>
                </c:pt>
                <c:pt idx="471">
                  <c:v>-6502</c:v>
                </c:pt>
                <c:pt idx="472">
                  <c:v>-6486</c:v>
                </c:pt>
                <c:pt idx="473">
                  <c:v>-6438</c:v>
                </c:pt>
                <c:pt idx="474">
                  <c:v>-6438</c:v>
                </c:pt>
                <c:pt idx="475">
                  <c:v>-6438</c:v>
                </c:pt>
                <c:pt idx="476">
                  <c:v>-6419</c:v>
                </c:pt>
                <c:pt idx="477">
                  <c:v>-6413</c:v>
                </c:pt>
                <c:pt idx="478">
                  <c:v>-6405</c:v>
                </c:pt>
                <c:pt idx="479">
                  <c:v>-6404</c:v>
                </c:pt>
                <c:pt idx="480">
                  <c:v>-6363</c:v>
                </c:pt>
                <c:pt idx="481">
                  <c:v>-6332</c:v>
                </c:pt>
                <c:pt idx="482">
                  <c:v>-6318</c:v>
                </c:pt>
                <c:pt idx="483">
                  <c:v>-6310</c:v>
                </c:pt>
                <c:pt idx="484">
                  <c:v>-6295</c:v>
                </c:pt>
                <c:pt idx="485">
                  <c:v>-6214</c:v>
                </c:pt>
                <c:pt idx="486">
                  <c:v>-6209</c:v>
                </c:pt>
                <c:pt idx="487">
                  <c:v>-6206</c:v>
                </c:pt>
                <c:pt idx="488">
                  <c:v>-6206</c:v>
                </c:pt>
                <c:pt idx="489">
                  <c:v>-6206</c:v>
                </c:pt>
                <c:pt idx="490">
                  <c:v>-6197</c:v>
                </c:pt>
                <c:pt idx="491">
                  <c:v>-6194</c:v>
                </c:pt>
                <c:pt idx="492">
                  <c:v>-6191</c:v>
                </c:pt>
                <c:pt idx="493">
                  <c:v>-6170</c:v>
                </c:pt>
                <c:pt idx="494">
                  <c:v>-6169</c:v>
                </c:pt>
                <c:pt idx="495">
                  <c:v>-6166</c:v>
                </c:pt>
                <c:pt idx="496">
                  <c:v>-6161</c:v>
                </c:pt>
                <c:pt idx="497">
                  <c:v>-6153</c:v>
                </c:pt>
                <c:pt idx="498">
                  <c:v>-6142</c:v>
                </c:pt>
                <c:pt idx="499">
                  <c:v>-6142</c:v>
                </c:pt>
                <c:pt idx="500">
                  <c:v>-6128</c:v>
                </c:pt>
                <c:pt idx="501">
                  <c:v>-6125</c:v>
                </c:pt>
                <c:pt idx="502">
                  <c:v>-6114</c:v>
                </c:pt>
                <c:pt idx="503">
                  <c:v>-6096.5</c:v>
                </c:pt>
                <c:pt idx="504">
                  <c:v>-6047</c:v>
                </c:pt>
                <c:pt idx="505">
                  <c:v>-6038</c:v>
                </c:pt>
                <c:pt idx="506">
                  <c:v>-6007</c:v>
                </c:pt>
                <c:pt idx="507">
                  <c:v>-5977</c:v>
                </c:pt>
                <c:pt idx="508">
                  <c:v>-5971</c:v>
                </c:pt>
                <c:pt idx="509">
                  <c:v>-5957</c:v>
                </c:pt>
                <c:pt idx="510">
                  <c:v>-5952</c:v>
                </c:pt>
                <c:pt idx="511">
                  <c:v>-5951</c:v>
                </c:pt>
                <c:pt idx="512">
                  <c:v>-5938</c:v>
                </c:pt>
                <c:pt idx="513">
                  <c:v>-5932</c:v>
                </c:pt>
                <c:pt idx="514">
                  <c:v>-5910</c:v>
                </c:pt>
                <c:pt idx="515">
                  <c:v>-5879</c:v>
                </c:pt>
                <c:pt idx="516">
                  <c:v>-5851</c:v>
                </c:pt>
                <c:pt idx="517">
                  <c:v>-5851</c:v>
                </c:pt>
                <c:pt idx="518">
                  <c:v>-5826</c:v>
                </c:pt>
                <c:pt idx="519">
                  <c:v>-5795</c:v>
                </c:pt>
                <c:pt idx="520">
                  <c:v>-5725</c:v>
                </c:pt>
                <c:pt idx="521">
                  <c:v>-5705</c:v>
                </c:pt>
                <c:pt idx="522">
                  <c:v>-5678</c:v>
                </c:pt>
                <c:pt idx="523">
                  <c:v>-5675</c:v>
                </c:pt>
                <c:pt idx="524">
                  <c:v>-5675</c:v>
                </c:pt>
                <c:pt idx="525">
                  <c:v>-5671</c:v>
                </c:pt>
                <c:pt idx="526">
                  <c:v>-5663</c:v>
                </c:pt>
                <c:pt idx="527">
                  <c:v>-5571</c:v>
                </c:pt>
                <c:pt idx="528">
                  <c:v>-5563</c:v>
                </c:pt>
                <c:pt idx="529">
                  <c:v>-5518</c:v>
                </c:pt>
                <c:pt idx="530">
                  <c:v>-5493</c:v>
                </c:pt>
                <c:pt idx="531">
                  <c:v>-5456</c:v>
                </c:pt>
                <c:pt idx="532">
                  <c:v>-5453</c:v>
                </c:pt>
                <c:pt idx="533">
                  <c:v>-5453</c:v>
                </c:pt>
                <c:pt idx="534">
                  <c:v>-5434</c:v>
                </c:pt>
                <c:pt idx="535">
                  <c:v>-5431</c:v>
                </c:pt>
                <c:pt idx="536">
                  <c:v>-5429</c:v>
                </c:pt>
                <c:pt idx="537">
                  <c:v>-5406</c:v>
                </c:pt>
                <c:pt idx="538">
                  <c:v>-5403</c:v>
                </c:pt>
                <c:pt idx="539">
                  <c:v>-5369</c:v>
                </c:pt>
                <c:pt idx="540">
                  <c:v>-5367</c:v>
                </c:pt>
                <c:pt idx="541">
                  <c:v>-5349</c:v>
                </c:pt>
                <c:pt idx="542">
                  <c:v>-5344</c:v>
                </c:pt>
                <c:pt idx="543">
                  <c:v>-5333</c:v>
                </c:pt>
                <c:pt idx="544">
                  <c:v>-5319</c:v>
                </c:pt>
                <c:pt idx="545">
                  <c:v>-5310</c:v>
                </c:pt>
                <c:pt idx="546">
                  <c:v>-5302</c:v>
                </c:pt>
                <c:pt idx="547">
                  <c:v>-5286</c:v>
                </c:pt>
                <c:pt idx="548">
                  <c:v>-5283</c:v>
                </c:pt>
                <c:pt idx="549">
                  <c:v>-5255</c:v>
                </c:pt>
                <c:pt idx="550">
                  <c:v>-5249</c:v>
                </c:pt>
                <c:pt idx="551">
                  <c:v>-5235</c:v>
                </c:pt>
                <c:pt idx="552">
                  <c:v>-5219</c:v>
                </c:pt>
                <c:pt idx="553">
                  <c:v>-5219</c:v>
                </c:pt>
                <c:pt idx="554">
                  <c:v>-5216</c:v>
                </c:pt>
                <c:pt idx="555">
                  <c:v>-5177</c:v>
                </c:pt>
                <c:pt idx="556">
                  <c:v>-5149</c:v>
                </c:pt>
                <c:pt idx="557">
                  <c:v>-5128</c:v>
                </c:pt>
                <c:pt idx="558">
                  <c:v>-5126</c:v>
                </c:pt>
                <c:pt idx="559">
                  <c:v>-5109</c:v>
                </c:pt>
                <c:pt idx="560">
                  <c:v>-5093</c:v>
                </c:pt>
                <c:pt idx="561">
                  <c:v>-5093</c:v>
                </c:pt>
                <c:pt idx="562">
                  <c:v>-5048</c:v>
                </c:pt>
                <c:pt idx="563">
                  <c:v>-5036</c:v>
                </c:pt>
                <c:pt idx="564">
                  <c:v>-5020</c:v>
                </c:pt>
                <c:pt idx="565">
                  <c:v>-5020</c:v>
                </c:pt>
                <c:pt idx="566">
                  <c:v>-5020</c:v>
                </c:pt>
                <c:pt idx="567">
                  <c:v>-4981</c:v>
                </c:pt>
                <c:pt idx="568">
                  <c:v>-4981</c:v>
                </c:pt>
                <c:pt idx="569">
                  <c:v>-4972</c:v>
                </c:pt>
                <c:pt idx="570">
                  <c:v>-4967</c:v>
                </c:pt>
                <c:pt idx="571">
                  <c:v>-4914</c:v>
                </c:pt>
                <c:pt idx="572">
                  <c:v>-4886</c:v>
                </c:pt>
                <c:pt idx="573">
                  <c:v>-4851</c:v>
                </c:pt>
                <c:pt idx="574">
                  <c:v>-4819</c:v>
                </c:pt>
                <c:pt idx="575">
                  <c:v>-4782</c:v>
                </c:pt>
                <c:pt idx="576">
                  <c:v>-4782</c:v>
                </c:pt>
                <c:pt idx="577">
                  <c:v>-4715</c:v>
                </c:pt>
                <c:pt idx="578">
                  <c:v>-4715</c:v>
                </c:pt>
                <c:pt idx="579">
                  <c:v>-4712</c:v>
                </c:pt>
                <c:pt idx="580">
                  <c:v>-4704</c:v>
                </c:pt>
                <c:pt idx="581">
                  <c:v>-4626</c:v>
                </c:pt>
                <c:pt idx="582">
                  <c:v>-4566</c:v>
                </c:pt>
                <c:pt idx="583">
                  <c:v>-4561</c:v>
                </c:pt>
                <c:pt idx="584">
                  <c:v>-4536</c:v>
                </c:pt>
                <c:pt idx="585">
                  <c:v>-4525</c:v>
                </c:pt>
                <c:pt idx="586">
                  <c:v>-4493</c:v>
                </c:pt>
                <c:pt idx="587">
                  <c:v>-4480</c:v>
                </c:pt>
                <c:pt idx="588">
                  <c:v>-4477</c:v>
                </c:pt>
                <c:pt idx="589">
                  <c:v>-4466</c:v>
                </c:pt>
                <c:pt idx="590">
                  <c:v>-4457</c:v>
                </c:pt>
                <c:pt idx="591">
                  <c:v>-4382</c:v>
                </c:pt>
                <c:pt idx="592">
                  <c:v>-4351</c:v>
                </c:pt>
                <c:pt idx="593">
                  <c:v>-4321</c:v>
                </c:pt>
                <c:pt idx="594">
                  <c:v>-4301</c:v>
                </c:pt>
                <c:pt idx="595">
                  <c:v>-4259</c:v>
                </c:pt>
                <c:pt idx="596">
                  <c:v>-4258</c:v>
                </c:pt>
                <c:pt idx="597">
                  <c:v>-4258</c:v>
                </c:pt>
                <c:pt idx="598">
                  <c:v>-4247</c:v>
                </c:pt>
                <c:pt idx="599">
                  <c:v>-4178</c:v>
                </c:pt>
                <c:pt idx="600">
                  <c:v>-4155</c:v>
                </c:pt>
                <c:pt idx="601">
                  <c:v>-4128</c:v>
                </c:pt>
                <c:pt idx="602">
                  <c:v>-4076</c:v>
                </c:pt>
                <c:pt idx="603">
                  <c:v>-4041</c:v>
                </c:pt>
                <c:pt idx="604">
                  <c:v>-4029</c:v>
                </c:pt>
                <c:pt idx="605">
                  <c:v>-4013</c:v>
                </c:pt>
                <c:pt idx="606">
                  <c:v>-4013</c:v>
                </c:pt>
                <c:pt idx="607">
                  <c:v>-3999</c:v>
                </c:pt>
                <c:pt idx="608">
                  <c:v>-3915</c:v>
                </c:pt>
                <c:pt idx="609">
                  <c:v>-3839</c:v>
                </c:pt>
                <c:pt idx="610">
                  <c:v>-3833</c:v>
                </c:pt>
                <c:pt idx="611">
                  <c:v>-3783</c:v>
                </c:pt>
                <c:pt idx="612">
                  <c:v>-3736</c:v>
                </c:pt>
                <c:pt idx="613">
                  <c:v>-3708</c:v>
                </c:pt>
                <c:pt idx="614">
                  <c:v>-3560</c:v>
                </c:pt>
                <c:pt idx="615">
                  <c:v>-3495</c:v>
                </c:pt>
                <c:pt idx="616">
                  <c:v>-3476</c:v>
                </c:pt>
                <c:pt idx="617">
                  <c:v>-3472</c:v>
                </c:pt>
                <c:pt idx="618">
                  <c:v>-3433</c:v>
                </c:pt>
                <c:pt idx="619">
                  <c:v>-3397</c:v>
                </c:pt>
                <c:pt idx="620">
                  <c:v>-3327</c:v>
                </c:pt>
                <c:pt idx="621">
                  <c:v>-3293</c:v>
                </c:pt>
                <c:pt idx="622">
                  <c:v>-3257</c:v>
                </c:pt>
                <c:pt idx="623">
                  <c:v>-3221</c:v>
                </c:pt>
                <c:pt idx="624">
                  <c:v>-3196</c:v>
                </c:pt>
                <c:pt idx="625">
                  <c:v>-3187</c:v>
                </c:pt>
                <c:pt idx="626">
                  <c:v>-3137</c:v>
                </c:pt>
                <c:pt idx="627">
                  <c:v>-3117</c:v>
                </c:pt>
                <c:pt idx="628">
                  <c:v>-3064</c:v>
                </c:pt>
                <c:pt idx="629">
                  <c:v>-3061</c:v>
                </c:pt>
                <c:pt idx="630">
                  <c:v>-3055</c:v>
                </c:pt>
                <c:pt idx="631">
                  <c:v>-2991</c:v>
                </c:pt>
                <c:pt idx="632">
                  <c:v>-2938</c:v>
                </c:pt>
                <c:pt idx="633">
                  <c:v>-2932</c:v>
                </c:pt>
                <c:pt idx="634">
                  <c:v>-2916</c:v>
                </c:pt>
                <c:pt idx="635">
                  <c:v>-2909</c:v>
                </c:pt>
                <c:pt idx="636">
                  <c:v>-2904</c:v>
                </c:pt>
                <c:pt idx="637">
                  <c:v>-2877</c:v>
                </c:pt>
                <c:pt idx="638">
                  <c:v>-2846</c:v>
                </c:pt>
                <c:pt idx="639">
                  <c:v>-2826</c:v>
                </c:pt>
                <c:pt idx="640">
                  <c:v>-2799</c:v>
                </c:pt>
                <c:pt idx="641">
                  <c:v>-2759</c:v>
                </c:pt>
                <c:pt idx="642">
                  <c:v>-2731</c:v>
                </c:pt>
                <c:pt idx="643">
                  <c:v>-2717</c:v>
                </c:pt>
                <c:pt idx="644">
                  <c:v>-2692</c:v>
                </c:pt>
                <c:pt idx="645">
                  <c:v>-2689</c:v>
                </c:pt>
                <c:pt idx="646">
                  <c:v>-2684</c:v>
                </c:pt>
                <c:pt idx="647">
                  <c:v>-2654</c:v>
                </c:pt>
                <c:pt idx="648">
                  <c:v>-2642</c:v>
                </c:pt>
                <c:pt idx="649">
                  <c:v>-2642</c:v>
                </c:pt>
                <c:pt idx="650">
                  <c:v>-2624</c:v>
                </c:pt>
                <c:pt idx="651">
                  <c:v>-2586</c:v>
                </c:pt>
                <c:pt idx="652">
                  <c:v>-2583</c:v>
                </c:pt>
                <c:pt idx="653">
                  <c:v>-2583</c:v>
                </c:pt>
                <c:pt idx="654">
                  <c:v>-2566</c:v>
                </c:pt>
                <c:pt idx="655">
                  <c:v>-2560</c:v>
                </c:pt>
                <c:pt idx="656">
                  <c:v>-2543</c:v>
                </c:pt>
                <c:pt idx="657">
                  <c:v>-2482</c:v>
                </c:pt>
                <c:pt idx="658">
                  <c:v>-2446</c:v>
                </c:pt>
                <c:pt idx="659">
                  <c:v>-2432</c:v>
                </c:pt>
                <c:pt idx="660">
                  <c:v>-2424</c:v>
                </c:pt>
                <c:pt idx="661">
                  <c:v>-2384</c:v>
                </c:pt>
                <c:pt idx="662">
                  <c:v>-2378</c:v>
                </c:pt>
                <c:pt idx="663">
                  <c:v>-2367</c:v>
                </c:pt>
                <c:pt idx="664">
                  <c:v>-2351</c:v>
                </c:pt>
                <c:pt idx="665">
                  <c:v>-2328</c:v>
                </c:pt>
                <c:pt idx="666">
                  <c:v>-2309</c:v>
                </c:pt>
                <c:pt idx="667">
                  <c:v>-2295</c:v>
                </c:pt>
                <c:pt idx="668">
                  <c:v>-2250</c:v>
                </c:pt>
                <c:pt idx="669">
                  <c:v>-2172</c:v>
                </c:pt>
                <c:pt idx="670">
                  <c:v>-2172</c:v>
                </c:pt>
                <c:pt idx="671">
                  <c:v>-2147</c:v>
                </c:pt>
                <c:pt idx="672">
                  <c:v>-2144</c:v>
                </c:pt>
                <c:pt idx="673">
                  <c:v>-2102</c:v>
                </c:pt>
                <c:pt idx="674">
                  <c:v>-2102</c:v>
                </c:pt>
                <c:pt idx="675">
                  <c:v>-2101</c:v>
                </c:pt>
                <c:pt idx="676">
                  <c:v>-2065</c:v>
                </c:pt>
                <c:pt idx="677">
                  <c:v>-2062</c:v>
                </c:pt>
                <c:pt idx="678">
                  <c:v>-2032</c:v>
                </c:pt>
                <c:pt idx="679">
                  <c:v>-2032</c:v>
                </c:pt>
                <c:pt idx="680">
                  <c:v>-2032</c:v>
                </c:pt>
                <c:pt idx="681">
                  <c:v>-1992</c:v>
                </c:pt>
                <c:pt idx="682">
                  <c:v>-1971</c:v>
                </c:pt>
                <c:pt idx="683">
                  <c:v>-1926</c:v>
                </c:pt>
                <c:pt idx="684">
                  <c:v>-1900</c:v>
                </c:pt>
                <c:pt idx="685">
                  <c:v>-1866</c:v>
                </c:pt>
                <c:pt idx="686">
                  <c:v>-1858</c:v>
                </c:pt>
                <c:pt idx="687">
                  <c:v>-1833</c:v>
                </c:pt>
                <c:pt idx="688">
                  <c:v>-1827</c:v>
                </c:pt>
                <c:pt idx="689">
                  <c:v>-1827</c:v>
                </c:pt>
                <c:pt idx="690">
                  <c:v>-1827</c:v>
                </c:pt>
                <c:pt idx="691">
                  <c:v>-1827</c:v>
                </c:pt>
                <c:pt idx="692">
                  <c:v>-1827</c:v>
                </c:pt>
                <c:pt idx="693">
                  <c:v>-1802</c:v>
                </c:pt>
                <c:pt idx="694">
                  <c:v>-1799</c:v>
                </c:pt>
                <c:pt idx="695">
                  <c:v>-1760</c:v>
                </c:pt>
                <c:pt idx="696">
                  <c:v>-1760</c:v>
                </c:pt>
                <c:pt idx="697">
                  <c:v>-1690</c:v>
                </c:pt>
                <c:pt idx="698">
                  <c:v>-1652</c:v>
                </c:pt>
                <c:pt idx="699">
                  <c:v>-1604</c:v>
                </c:pt>
                <c:pt idx="700">
                  <c:v>-1593</c:v>
                </c:pt>
                <c:pt idx="701">
                  <c:v>-1590</c:v>
                </c:pt>
                <c:pt idx="702">
                  <c:v>-1491</c:v>
                </c:pt>
                <c:pt idx="703">
                  <c:v>-1481</c:v>
                </c:pt>
                <c:pt idx="704">
                  <c:v>-1458</c:v>
                </c:pt>
                <c:pt idx="705">
                  <c:v>-1407</c:v>
                </c:pt>
                <c:pt idx="706">
                  <c:v>-1407</c:v>
                </c:pt>
                <c:pt idx="707">
                  <c:v>-1341</c:v>
                </c:pt>
                <c:pt idx="708">
                  <c:v>-1304</c:v>
                </c:pt>
                <c:pt idx="709">
                  <c:v>-1301</c:v>
                </c:pt>
                <c:pt idx="710">
                  <c:v>-1301</c:v>
                </c:pt>
                <c:pt idx="711">
                  <c:v>-1301</c:v>
                </c:pt>
                <c:pt idx="712">
                  <c:v>-1298</c:v>
                </c:pt>
                <c:pt idx="713">
                  <c:v>-1276</c:v>
                </c:pt>
                <c:pt idx="714">
                  <c:v>-1254</c:v>
                </c:pt>
                <c:pt idx="715">
                  <c:v>-1206</c:v>
                </c:pt>
                <c:pt idx="716">
                  <c:v>-1120</c:v>
                </c:pt>
                <c:pt idx="717">
                  <c:v>-1100</c:v>
                </c:pt>
                <c:pt idx="718">
                  <c:v>-1041</c:v>
                </c:pt>
                <c:pt idx="719">
                  <c:v>-1038</c:v>
                </c:pt>
                <c:pt idx="720">
                  <c:v>-1038</c:v>
                </c:pt>
                <c:pt idx="721">
                  <c:v>-963</c:v>
                </c:pt>
                <c:pt idx="722">
                  <c:v>-918</c:v>
                </c:pt>
                <c:pt idx="723">
                  <c:v>-910</c:v>
                </c:pt>
                <c:pt idx="724">
                  <c:v>-910</c:v>
                </c:pt>
                <c:pt idx="725">
                  <c:v>-910</c:v>
                </c:pt>
                <c:pt idx="726">
                  <c:v>-910</c:v>
                </c:pt>
                <c:pt idx="727">
                  <c:v>-910</c:v>
                </c:pt>
                <c:pt idx="728">
                  <c:v>-910</c:v>
                </c:pt>
                <c:pt idx="729">
                  <c:v>-910</c:v>
                </c:pt>
                <c:pt idx="730">
                  <c:v>-910</c:v>
                </c:pt>
                <c:pt idx="731">
                  <c:v>-879</c:v>
                </c:pt>
                <c:pt idx="732">
                  <c:v>-842</c:v>
                </c:pt>
                <c:pt idx="733">
                  <c:v>-822</c:v>
                </c:pt>
                <c:pt idx="734">
                  <c:v>-811</c:v>
                </c:pt>
                <c:pt idx="735">
                  <c:v>-781</c:v>
                </c:pt>
                <c:pt idx="736">
                  <c:v>-669</c:v>
                </c:pt>
                <c:pt idx="737">
                  <c:v>-644</c:v>
                </c:pt>
                <c:pt idx="738">
                  <c:v>-644</c:v>
                </c:pt>
                <c:pt idx="739">
                  <c:v>-613</c:v>
                </c:pt>
                <c:pt idx="740">
                  <c:v>-610</c:v>
                </c:pt>
                <c:pt idx="741">
                  <c:v>-532</c:v>
                </c:pt>
                <c:pt idx="742">
                  <c:v>-530.5</c:v>
                </c:pt>
                <c:pt idx="743">
                  <c:v>-495</c:v>
                </c:pt>
                <c:pt idx="744">
                  <c:v>-487</c:v>
                </c:pt>
                <c:pt idx="745">
                  <c:v>-485.5</c:v>
                </c:pt>
                <c:pt idx="746">
                  <c:v>-484</c:v>
                </c:pt>
                <c:pt idx="747">
                  <c:v>-470</c:v>
                </c:pt>
                <c:pt idx="748">
                  <c:v>-467</c:v>
                </c:pt>
                <c:pt idx="749">
                  <c:v>-437</c:v>
                </c:pt>
                <c:pt idx="750">
                  <c:v>-415</c:v>
                </c:pt>
                <c:pt idx="751">
                  <c:v>-280</c:v>
                </c:pt>
                <c:pt idx="752">
                  <c:v>-207</c:v>
                </c:pt>
                <c:pt idx="753">
                  <c:v>-163</c:v>
                </c:pt>
                <c:pt idx="754">
                  <c:v>-163</c:v>
                </c:pt>
                <c:pt idx="755">
                  <c:v>-163</c:v>
                </c:pt>
                <c:pt idx="756">
                  <c:v>-135</c:v>
                </c:pt>
                <c:pt idx="757">
                  <c:v>-121</c:v>
                </c:pt>
                <c:pt idx="758">
                  <c:v>-115</c:v>
                </c:pt>
                <c:pt idx="759">
                  <c:v>-99</c:v>
                </c:pt>
                <c:pt idx="760">
                  <c:v>-94.5</c:v>
                </c:pt>
                <c:pt idx="761">
                  <c:v>-72.5</c:v>
                </c:pt>
                <c:pt idx="762">
                  <c:v>-17</c:v>
                </c:pt>
                <c:pt idx="763">
                  <c:v>-2</c:v>
                </c:pt>
                <c:pt idx="764">
                  <c:v>-2</c:v>
                </c:pt>
                <c:pt idx="765">
                  <c:v>11</c:v>
                </c:pt>
                <c:pt idx="766">
                  <c:v>18</c:v>
                </c:pt>
                <c:pt idx="767">
                  <c:v>38</c:v>
                </c:pt>
                <c:pt idx="768">
                  <c:v>38</c:v>
                </c:pt>
                <c:pt idx="769">
                  <c:v>53</c:v>
                </c:pt>
                <c:pt idx="770">
                  <c:v>81</c:v>
                </c:pt>
                <c:pt idx="771">
                  <c:v>215</c:v>
                </c:pt>
                <c:pt idx="772">
                  <c:v>246</c:v>
                </c:pt>
                <c:pt idx="773">
                  <c:v>246</c:v>
                </c:pt>
                <c:pt idx="774">
                  <c:v>246</c:v>
                </c:pt>
                <c:pt idx="775">
                  <c:v>282</c:v>
                </c:pt>
                <c:pt idx="776">
                  <c:v>285</c:v>
                </c:pt>
                <c:pt idx="777">
                  <c:v>305</c:v>
                </c:pt>
                <c:pt idx="778">
                  <c:v>307</c:v>
                </c:pt>
                <c:pt idx="779">
                  <c:v>307</c:v>
                </c:pt>
                <c:pt idx="780">
                  <c:v>318</c:v>
                </c:pt>
                <c:pt idx="781">
                  <c:v>478</c:v>
                </c:pt>
                <c:pt idx="782">
                  <c:v>548</c:v>
                </c:pt>
                <c:pt idx="783">
                  <c:v>567</c:v>
                </c:pt>
                <c:pt idx="784">
                  <c:v>571</c:v>
                </c:pt>
                <c:pt idx="785">
                  <c:v>571</c:v>
                </c:pt>
                <c:pt idx="786">
                  <c:v>576</c:v>
                </c:pt>
                <c:pt idx="787">
                  <c:v>694</c:v>
                </c:pt>
                <c:pt idx="788">
                  <c:v>873</c:v>
                </c:pt>
                <c:pt idx="789">
                  <c:v>1007</c:v>
                </c:pt>
                <c:pt idx="790">
                  <c:v>1343</c:v>
                </c:pt>
                <c:pt idx="791">
                  <c:v>1354</c:v>
                </c:pt>
                <c:pt idx="792">
                  <c:v>1399</c:v>
                </c:pt>
                <c:pt idx="793">
                  <c:v>1576.5</c:v>
                </c:pt>
                <c:pt idx="794">
                  <c:v>1576.5</c:v>
                </c:pt>
                <c:pt idx="795">
                  <c:v>1617</c:v>
                </c:pt>
                <c:pt idx="796">
                  <c:v>1631</c:v>
                </c:pt>
                <c:pt idx="797">
                  <c:v>1634</c:v>
                </c:pt>
                <c:pt idx="798">
                  <c:v>1634</c:v>
                </c:pt>
                <c:pt idx="799">
                  <c:v>1634</c:v>
                </c:pt>
                <c:pt idx="800">
                  <c:v>1661</c:v>
                </c:pt>
                <c:pt idx="801">
                  <c:v>1672</c:v>
                </c:pt>
                <c:pt idx="802">
                  <c:v>1835</c:v>
                </c:pt>
                <c:pt idx="803">
                  <c:v>1835</c:v>
                </c:pt>
                <c:pt idx="804">
                  <c:v>1872</c:v>
                </c:pt>
                <c:pt idx="805">
                  <c:v>1880</c:v>
                </c:pt>
                <c:pt idx="806">
                  <c:v>1888</c:v>
                </c:pt>
                <c:pt idx="807">
                  <c:v>1888</c:v>
                </c:pt>
                <c:pt idx="808">
                  <c:v>1888</c:v>
                </c:pt>
                <c:pt idx="809">
                  <c:v>1903.5</c:v>
                </c:pt>
                <c:pt idx="810">
                  <c:v>1922</c:v>
                </c:pt>
                <c:pt idx="811">
                  <c:v>1938</c:v>
                </c:pt>
                <c:pt idx="812">
                  <c:v>2055</c:v>
                </c:pt>
                <c:pt idx="813">
                  <c:v>2055</c:v>
                </c:pt>
                <c:pt idx="814">
                  <c:v>2055</c:v>
                </c:pt>
                <c:pt idx="815">
                  <c:v>2055</c:v>
                </c:pt>
                <c:pt idx="816">
                  <c:v>2055</c:v>
                </c:pt>
                <c:pt idx="817">
                  <c:v>2156</c:v>
                </c:pt>
                <c:pt idx="818">
                  <c:v>2156</c:v>
                </c:pt>
                <c:pt idx="819">
                  <c:v>2156</c:v>
                </c:pt>
                <c:pt idx="820">
                  <c:v>2198</c:v>
                </c:pt>
                <c:pt idx="821">
                  <c:v>2198</c:v>
                </c:pt>
                <c:pt idx="822">
                  <c:v>2198</c:v>
                </c:pt>
                <c:pt idx="823">
                  <c:v>2201</c:v>
                </c:pt>
                <c:pt idx="824">
                  <c:v>2335.5</c:v>
                </c:pt>
                <c:pt idx="825">
                  <c:v>2354.5</c:v>
                </c:pt>
                <c:pt idx="826">
                  <c:v>2358</c:v>
                </c:pt>
                <c:pt idx="827">
                  <c:v>2359</c:v>
                </c:pt>
                <c:pt idx="828">
                  <c:v>2411</c:v>
                </c:pt>
                <c:pt idx="829">
                  <c:v>2411</c:v>
                </c:pt>
                <c:pt idx="830">
                  <c:v>2411</c:v>
                </c:pt>
                <c:pt idx="831">
                  <c:v>2411</c:v>
                </c:pt>
                <c:pt idx="832">
                  <c:v>2456</c:v>
                </c:pt>
                <c:pt idx="833">
                  <c:v>2461</c:v>
                </c:pt>
                <c:pt idx="834">
                  <c:v>2461</c:v>
                </c:pt>
                <c:pt idx="835">
                  <c:v>2461</c:v>
                </c:pt>
                <c:pt idx="836">
                  <c:v>2461</c:v>
                </c:pt>
                <c:pt idx="837">
                  <c:v>2461</c:v>
                </c:pt>
                <c:pt idx="838">
                  <c:v>2680</c:v>
                </c:pt>
                <c:pt idx="839">
                  <c:v>2682</c:v>
                </c:pt>
                <c:pt idx="840">
                  <c:v>2682</c:v>
                </c:pt>
                <c:pt idx="841">
                  <c:v>2682</c:v>
                </c:pt>
                <c:pt idx="842">
                  <c:v>2696</c:v>
                </c:pt>
                <c:pt idx="843">
                  <c:v>2766</c:v>
                </c:pt>
                <c:pt idx="844">
                  <c:v>2766</c:v>
                </c:pt>
                <c:pt idx="845">
                  <c:v>2766</c:v>
                </c:pt>
                <c:pt idx="846">
                  <c:v>2900</c:v>
                </c:pt>
                <c:pt idx="847">
                  <c:v>2900</c:v>
                </c:pt>
                <c:pt idx="848">
                  <c:v>2900</c:v>
                </c:pt>
                <c:pt idx="849">
                  <c:v>2931</c:v>
                </c:pt>
                <c:pt idx="850">
                  <c:v>3096</c:v>
                </c:pt>
                <c:pt idx="851">
                  <c:v>3096</c:v>
                </c:pt>
                <c:pt idx="852">
                  <c:v>3174</c:v>
                </c:pt>
                <c:pt idx="853">
                  <c:v>3174</c:v>
                </c:pt>
                <c:pt idx="854">
                  <c:v>3226</c:v>
                </c:pt>
                <c:pt idx="855">
                  <c:v>3226</c:v>
                </c:pt>
                <c:pt idx="856">
                  <c:v>3253</c:v>
                </c:pt>
                <c:pt idx="857">
                  <c:v>3500</c:v>
                </c:pt>
                <c:pt idx="858">
                  <c:v>3508</c:v>
                </c:pt>
                <c:pt idx="859">
                  <c:v>3508</c:v>
                </c:pt>
                <c:pt idx="860">
                  <c:v>3508</c:v>
                </c:pt>
                <c:pt idx="861">
                  <c:v>3713</c:v>
                </c:pt>
                <c:pt idx="862">
                  <c:v>3897</c:v>
                </c:pt>
                <c:pt idx="863">
                  <c:v>4023</c:v>
                </c:pt>
                <c:pt idx="864">
                  <c:v>4062</c:v>
                </c:pt>
                <c:pt idx="865">
                  <c:v>4090</c:v>
                </c:pt>
                <c:pt idx="866">
                  <c:v>4294</c:v>
                </c:pt>
                <c:pt idx="867">
                  <c:v>4325</c:v>
                </c:pt>
                <c:pt idx="868">
                  <c:v>4540</c:v>
                </c:pt>
                <c:pt idx="869">
                  <c:v>4590</c:v>
                </c:pt>
                <c:pt idx="870">
                  <c:v>4594</c:v>
                </c:pt>
                <c:pt idx="871">
                  <c:v>4644</c:v>
                </c:pt>
                <c:pt idx="872">
                  <c:v>4814</c:v>
                </c:pt>
                <c:pt idx="873">
                  <c:v>4879</c:v>
                </c:pt>
                <c:pt idx="874">
                  <c:v>4907</c:v>
                </c:pt>
                <c:pt idx="875">
                  <c:v>4907</c:v>
                </c:pt>
                <c:pt idx="876">
                  <c:v>4946</c:v>
                </c:pt>
                <c:pt idx="877">
                  <c:v>4966.5</c:v>
                </c:pt>
                <c:pt idx="878">
                  <c:v>5120</c:v>
                </c:pt>
                <c:pt idx="879">
                  <c:v>5256</c:v>
                </c:pt>
              </c:numCache>
            </c:numRef>
          </c:xVal>
          <c:yVal>
            <c:numRef>
              <c:f>'Active 2'!$I$21:$I$1975</c:f>
              <c:numCache>
                <c:formatCode>General</c:formatCode>
                <c:ptCount val="1955"/>
                <c:pt idx="0">
                  <c:v>-0.24576259999776084</c:v>
                </c:pt>
                <c:pt idx="1">
                  <c:v>-0.23201119999794173</c:v>
                </c:pt>
                <c:pt idx="2">
                  <c:v>-0.2321265999944444</c:v>
                </c:pt>
                <c:pt idx="3">
                  <c:v>-0.20362179999574437</c:v>
                </c:pt>
                <c:pt idx="4">
                  <c:v>-0.21378259999437432</c:v>
                </c:pt>
                <c:pt idx="5">
                  <c:v>-0.18831819999832078</c:v>
                </c:pt>
                <c:pt idx="6">
                  <c:v>-0.22251159999541414</c:v>
                </c:pt>
                <c:pt idx="7">
                  <c:v>-0.21758279999630759</c:v>
                </c:pt>
                <c:pt idx="8">
                  <c:v>-0.18734439999752794</c:v>
                </c:pt>
                <c:pt idx="9">
                  <c:v>-0.21981339999911143</c:v>
                </c:pt>
                <c:pt idx="10">
                  <c:v>-0.19319419999919774</c:v>
                </c:pt>
                <c:pt idx="11">
                  <c:v>-0.22230719999788562</c:v>
                </c:pt>
                <c:pt idx="12">
                  <c:v>-0.2184123999941221</c:v>
                </c:pt>
                <c:pt idx="13">
                  <c:v>-0.21572659999947064</c:v>
                </c:pt>
                <c:pt idx="14">
                  <c:v>-0.21272660000067845</c:v>
                </c:pt>
                <c:pt idx="15">
                  <c:v>-0.24755939999522525</c:v>
                </c:pt>
                <c:pt idx="16">
                  <c:v>-0.20988599999509461</c:v>
                </c:pt>
                <c:pt idx="17">
                  <c:v>-0.21398659999977099</c:v>
                </c:pt>
                <c:pt idx="18">
                  <c:v>-0.21876979999979085</c:v>
                </c:pt>
                <c:pt idx="19">
                  <c:v>-0.21361959999558167</c:v>
                </c:pt>
                <c:pt idx="20">
                  <c:v>-0.21084560000053898</c:v>
                </c:pt>
                <c:pt idx="21">
                  <c:v>-0.21338119999745686</c:v>
                </c:pt>
                <c:pt idx="22">
                  <c:v>-0.21049419999508245</c:v>
                </c:pt>
                <c:pt idx="23">
                  <c:v>-0.21691679999275948</c:v>
                </c:pt>
                <c:pt idx="24">
                  <c:v>-0.21191679999355983</c:v>
                </c:pt>
                <c:pt idx="25">
                  <c:v>-0.21191679999355983</c:v>
                </c:pt>
                <c:pt idx="26">
                  <c:v>-0.21502979999968375</c:v>
                </c:pt>
                <c:pt idx="27">
                  <c:v>-0.21302979999927629</c:v>
                </c:pt>
                <c:pt idx="28">
                  <c:v>-0.21102979999886884</c:v>
                </c:pt>
                <c:pt idx="29">
                  <c:v>-0.21156539999537927</c:v>
                </c:pt>
                <c:pt idx="30">
                  <c:v>-0.21263659999749507</c:v>
                </c:pt>
                <c:pt idx="31">
                  <c:v>-0.21059479999894393</c:v>
                </c:pt>
                <c:pt idx="32">
                  <c:v>-0.22004679999372456</c:v>
                </c:pt>
                <c:pt idx="33">
                  <c:v>-0.21314739999615995</c:v>
                </c:pt>
                <c:pt idx="34">
                  <c:v>-0.21368299999448936</c:v>
                </c:pt>
                <c:pt idx="35">
                  <c:v>-0.23906379999425553</c:v>
                </c:pt>
                <c:pt idx="36">
                  <c:v>-0.22898019999956887</c:v>
                </c:pt>
                <c:pt idx="37">
                  <c:v>-0.21924799999396782</c:v>
                </c:pt>
                <c:pt idx="38">
                  <c:v>-0.21781299999383918</c:v>
                </c:pt>
                <c:pt idx="39">
                  <c:v>-0.21465819999684754</c:v>
                </c:pt>
                <c:pt idx="40">
                  <c:v>-0.21108079999612528</c:v>
                </c:pt>
                <c:pt idx="41">
                  <c:v>-0.2123485999982222</c:v>
                </c:pt>
                <c:pt idx="42">
                  <c:v>-0.20880059999763034</c:v>
                </c:pt>
                <c:pt idx="43">
                  <c:v>-0.215236999993067</c:v>
                </c:pt>
                <c:pt idx="44">
                  <c:v>-0.21788559999549761</c:v>
                </c:pt>
                <c:pt idx="45">
                  <c:v>-0.21680199999536853</c:v>
                </c:pt>
                <c:pt idx="46">
                  <c:v>-0.21745059999739169</c:v>
                </c:pt>
                <c:pt idx="47">
                  <c:v>-0.21809919999941485</c:v>
                </c:pt>
                <c:pt idx="48">
                  <c:v>-0.21181899999646703</c:v>
                </c:pt>
                <c:pt idx="49">
                  <c:v>-0.21546759999910137</c:v>
                </c:pt>
                <c:pt idx="50">
                  <c:v>-0.22700319999421481</c:v>
                </c:pt>
                <c:pt idx="51">
                  <c:v>-0.22245519999705721</c:v>
                </c:pt>
                <c:pt idx="52">
                  <c:v>-0.22202019999531331</c:v>
                </c:pt>
                <c:pt idx="53">
                  <c:v>-0.22120439999343944</c:v>
                </c:pt>
                <c:pt idx="54">
                  <c:v>-0.2186145999985456</c:v>
                </c:pt>
                <c:pt idx="55">
                  <c:v>-0.22070280000116327</c:v>
                </c:pt>
                <c:pt idx="56">
                  <c:v>-0.21938079999745241</c:v>
                </c:pt>
                <c:pt idx="57">
                  <c:v>-0.21804639999390929</c:v>
                </c:pt>
                <c:pt idx="58">
                  <c:v>-0.21409279999716091</c:v>
                </c:pt>
                <c:pt idx="59">
                  <c:v>-0.21792839999397984</c:v>
                </c:pt>
                <c:pt idx="60">
                  <c:v>-0.21989619999658316</c:v>
                </c:pt>
                <c:pt idx="61">
                  <c:v>-0.21137759999328409</c:v>
                </c:pt>
                <c:pt idx="62">
                  <c:v>-0.22064539999701083</c:v>
                </c:pt>
                <c:pt idx="63">
                  <c:v>-0.21802619999652961</c:v>
                </c:pt>
                <c:pt idx="64">
                  <c:v>-0.21882959999493323</c:v>
                </c:pt>
                <c:pt idx="65">
                  <c:v>-0.21594259999255883</c:v>
                </c:pt>
                <c:pt idx="66">
                  <c:v>-0.21904319999885047</c:v>
                </c:pt>
                <c:pt idx="67">
                  <c:v>-0.21631100000013248</c:v>
                </c:pt>
                <c:pt idx="68">
                  <c:v>-0.22444099999847822</c:v>
                </c:pt>
                <c:pt idx="69">
                  <c:v>-0.22044099999766331</c:v>
                </c:pt>
                <c:pt idx="70">
                  <c:v>-0.22108959999604849</c:v>
                </c:pt>
                <c:pt idx="71">
                  <c:v>-0.21227379999254481</c:v>
                </c:pt>
                <c:pt idx="72">
                  <c:v>-0.22154159999627154</c:v>
                </c:pt>
                <c:pt idx="73">
                  <c:v>-0.22319019999849843</c:v>
                </c:pt>
                <c:pt idx="74">
                  <c:v>-0.22319019999849843</c:v>
                </c:pt>
                <c:pt idx="75">
                  <c:v>-0.21848739999768441</c:v>
                </c:pt>
                <c:pt idx="76">
                  <c:v>-0.2169393999975</c:v>
                </c:pt>
                <c:pt idx="77">
                  <c:v>-0.21823659999427036</c:v>
                </c:pt>
                <c:pt idx="78">
                  <c:v>-0.21998579999490175</c:v>
                </c:pt>
                <c:pt idx="79">
                  <c:v>-0.2181213999974716</c:v>
                </c:pt>
                <c:pt idx="80">
                  <c:v>-0.21810279999408522</c:v>
                </c:pt>
                <c:pt idx="81">
                  <c:v>-0.21518699999433011</c:v>
                </c:pt>
                <c:pt idx="82">
                  <c:v>-0.22583559999839053</c:v>
                </c:pt>
                <c:pt idx="83">
                  <c:v>-0.21828759999698377</c:v>
                </c:pt>
                <c:pt idx="84">
                  <c:v>-0.2235553999998956</c:v>
                </c:pt>
                <c:pt idx="85">
                  <c:v>-0.22047179999572108</c:v>
                </c:pt>
                <c:pt idx="86">
                  <c:v>-0.21058479999555857</c:v>
                </c:pt>
                <c:pt idx="87">
                  <c:v>-0.22185259999969276</c:v>
                </c:pt>
                <c:pt idx="88">
                  <c:v>-0.2181689999961236</c:v>
                </c:pt>
                <c:pt idx="89">
                  <c:v>-0.22088199999416247</c:v>
                </c:pt>
                <c:pt idx="90">
                  <c:v>-0.22114979999605566</c:v>
                </c:pt>
                <c:pt idx="91">
                  <c:v>-0.21868539999923087</c:v>
                </c:pt>
                <c:pt idx="92">
                  <c:v>-0.218198399998073</c:v>
                </c:pt>
                <c:pt idx="93">
                  <c:v>-0.22122099999614875</c:v>
                </c:pt>
                <c:pt idx="94">
                  <c:v>-0.22133399999438552</c:v>
                </c:pt>
                <c:pt idx="95">
                  <c:v>-0.22344699999302975</c:v>
                </c:pt>
                <c:pt idx="96">
                  <c:v>-0.22021319999475963</c:v>
                </c:pt>
                <c:pt idx="97">
                  <c:v>-0.21911719999479828</c:v>
                </c:pt>
                <c:pt idx="98">
                  <c:v>-0.21996239999862155</c:v>
                </c:pt>
                <c:pt idx="99">
                  <c:v>-0.21976579999682144</c:v>
                </c:pt>
                <c:pt idx="100">
                  <c:v>-0.22087879999526194</c:v>
                </c:pt>
                <c:pt idx="101">
                  <c:v>-0.2224143999919761</c:v>
                </c:pt>
                <c:pt idx="102">
                  <c:v>-0.22179519999554032</c:v>
                </c:pt>
                <c:pt idx="103">
                  <c:v>-0.22533079999993788</c:v>
                </c:pt>
                <c:pt idx="104">
                  <c:v>-0.21897939999325899</c:v>
                </c:pt>
                <c:pt idx="105">
                  <c:v>-0.21872860000075889</c:v>
                </c:pt>
                <c:pt idx="106">
                  <c:v>-0.22318059999452089</c:v>
                </c:pt>
                <c:pt idx="107">
                  <c:v>-0.22071619999769609</c:v>
                </c:pt>
                <c:pt idx="108">
                  <c:v>-0.21782919999532169</c:v>
                </c:pt>
                <c:pt idx="109">
                  <c:v>-0.22020999999585911</c:v>
                </c:pt>
                <c:pt idx="110">
                  <c:v>-0.22020999999585911</c:v>
                </c:pt>
                <c:pt idx="111">
                  <c:v>-0.220013399994059</c:v>
                </c:pt>
                <c:pt idx="112">
                  <c:v>-0.21950719999585999</c:v>
                </c:pt>
                <c:pt idx="113">
                  <c:v>-0.22092980000161333</c:v>
                </c:pt>
                <c:pt idx="114">
                  <c:v>-0.22011399999973946</c:v>
                </c:pt>
                <c:pt idx="115">
                  <c:v>-0.21764959999563871</c:v>
                </c:pt>
                <c:pt idx="116">
                  <c:v>-0.22003039999617613</c:v>
                </c:pt>
                <c:pt idx="117">
                  <c:v>-0.21824399999968591</c:v>
                </c:pt>
                <c:pt idx="118">
                  <c:v>-0.21888019999823882</c:v>
                </c:pt>
                <c:pt idx="119">
                  <c:v>-0.22014799999305978</c:v>
                </c:pt>
                <c:pt idx="120">
                  <c:v>-0.2189931999964756</c:v>
                </c:pt>
                <c:pt idx="121">
                  <c:v>-0.22026099999857252</c:v>
                </c:pt>
                <c:pt idx="122">
                  <c:v>-0.22217739999905461</c:v>
                </c:pt>
                <c:pt idx="123">
                  <c:v>-0.22049159999733092</c:v>
                </c:pt>
                <c:pt idx="124">
                  <c:v>-0.21752099999866914</c:v>
                </c:pt>
                <c:pt idx="125">
                  <c:v>-0.21740159999899333</c:v>
                </c:pt>
                <c:pt idx="126">
                  <c:v>-0.22153160000016214</c:v>
                </c:pt>
                <c:pt idx="127">
                  <c:v>-0.21753159999934724</c:v>
                </c:pt>
                <c:pt idx="128">
                  <c:v>-0.22092939999492955</c:v>
                </c:pt>
                <c:pt idx="129">
                  <c:v>-0.21949439999298193</c:v>
                </c:pt>
                <c:pt idx="130">
                  <c:v>-0.2171429999943939</c:v>
                </c:pt>
                <c:pt idx="131">
                  <c:v>-0.21800979999898118</c:v>
                </c:pt>
                <c:pt idx="132">
                  <c:v>-0.21512280000024475</c:v>
                </c:pt>
                <c:pt idx="133">
                  <c:v>-0.21822019999672193</c:v>
                </c:pt>
                <c:pt idx="134">
                  <c:v>-0.21757759999672999</c:v>
                </c:pt>
                <c:pt idx="135">
                  <c:v>-0.21684539999841945</c:v>
                </c:pt>
                <c:pt idx="136">
                  <c:v>-0.21291339999515912</c:v>
                </c:pt>
                <c:pt idx="137">
                  <c:v>-0.21395659999689087</c:v>
                </c:pt>
                <c:pt idx="138">
                  <c:v>-0.21246739999696729</c:v>
                </c:pt>
                <c:pt idx="139">
                  <c:v>-0.20263419999537291</c:v>
                </c:pt>
                <c:pt idx="140">
                  <c:v>-0.2029019999972661</c:v>
                </c:pt>
                <c:pt idx="141">
                  <c:v>-0.20168059999559773</c:v>
                </c:pt>
                <c:pt idx="142">
                  <c:v>-0.19892179999806103</c:v>
                </c:pt>
                <c:pt idx="143">
                  <c:v>-0.19918959999995423</c:v>
                </c:pt>
                <c:pt idx="144">
                  <c:v>-0.19910599999639089</c:v>
                </c:pt>
                <c:pt idx="145">
                  <c:v>-0.20048679999672459</c:v>
                </c:pt>
                <c:pt idx="146">
                  <c:v>-0.19975459999841405</c:v>
                </c:pt>
                <c:pt idx="147">
                  <c:v>-0.19747719999577384</c:v>
                </c:pt>
                <c:pt idx="148">
                  <c:v>-0.19612579999738955</c:v>
                </c:pt>
                <c:pt idx="149">
                  <c:v>-0.18934999999692081</c:v>
                </c:pt>
                <c:pt idx="150">
                  <c:v>-0.18464399999720627</c:v>
                </c:pt>
                <c:pt idx="151">
                  <c:v>-0.18145019999792567</c:v>
                </c:pt>
                <c:pt idx="152">
                  <c:v>-0.17853059999833931</c:v>
                </c:pt>
                <c:pt idx="153">
                  <c:v>-0.17807539999557775</c:v>
                </c:pt>
                <c:pt idx="154">
                  <c:v>-0.17546359999687411</c:v>
                </c:pt>
                <c:pt idx="155">
                  <c:v>-0.18026979999558534</c:v>
                </c:pt>
                <c:pt idx="156">
                  <c:v>-0.17791839999699732</c:v>
                </c:pt>
                <c:pt idx="157">
                  <c:v>-0.18390879999788012</c:v>
                </c:pt>
                <c:pt idx="158">
                  <c:v>-0.18558679999841843</c:v>
                </c:pt>
                <c:pt idx="159">
                  <c:v>-0.1865031999986968</c:v>
                </c:pt>
                <c:pt idx="160">
                  <c:v>-0.18634059999749297</c:v>
                </c:pt>
                <c:pt idx="161">
                  <c:v>-0.19322579999789014</c:v>
                </c:pt>
                <c:pt idx="162">
                  <c:v>-0.20053039999766042</c:v>
                </c:pt>
                <c:pt idx="163">
                  <c:v>-0.19523599999592989</c:v>
                </c:pt>
                <c:pt idx="164">
                  <c:v>-0.19650379999802681</c:v>
                </c:pt>
                <c:pt idx="165">
                  <c:v>-0.19453319999956875</c:v>
                </c:pt>
                <c:pt idx="166">
                  <c:v>-0.19506879999971716</c:v>
                </c:pt>
                <c:pt idx="167">
                  <c:v>-0.19471739999789861</c:v>
                </c:pt>
                <c:pt idx="168">
                  <c:v>-0.19598519999635755</c:v>
                </c:pt>
                <c:pt idx="169">
                  <c:v>-0.1960981999982323</c:v>
                </c:pt>
                <c:pt idx="170">
                  <c:v>-0.19501459999810322</c:v>
                </c:pt>
                <c:pt idx="171">
                  <c:v>-0.19743719999678433</c:v>
                </c:pt>
                <c:pt idx="172">
                  <c:v>-0.19800499999837484</c:v>
                </c:pt>
                <c:pt idx="173">
                  <c:v>-0.19554059999791207</c:v>
                </c:pt>
                <c:pt idx="174">
                  <c:v>-0.19731599999795435</c:v>
                </c:pt>
                <c:pt idx="175">
                  <c:v>-0.19785159999810276</c:v>
                </c:pt>
                <c:pt idx="176">
                  <c:v>-0.19588099999600672</c:v>
                </c:pt>
                <c:pt idx="177">
                  <c:v>-0.19614879999789991</c:v>
                </c:pt>
                <c:pt idx="178">
                  <c:v>-0.20350679999683052</c:v>
                </c:pt>
                <c:pt idx="179">
                  <c:v>-0.21044019999681041</c:v>
                </c:pt>
                <c:pt idx="180">
                  <c:v>-0.21018939999339636</c:v>
                </c:pt>
                <c:pt idx="181">
                  <c:v>-0.21105159999569878</c:v>
                </c:pt>
                <c:pt idx="182">
                  <c:v>-0.21281779999117134</c:v>
                </c:pt>
                <c:pt idx="183">
                  <c:v>-0.21200200000021141</c:v>
                </c:pt>
                <c:pt idx="184">
                  <c:v>-0.2122698000021046</c:v>
                </c:pt>
                <c:pt idx="185">
                  <c:v>-0.210834799996519</c:v>
                </c:pt>
                <c:pt idx="186">
                  <c:v>-0.21258399999351241</c:v>
                </c:pt>
                <c:pt idx="187">
                  <c:v>-0.21079760000429815</c:v>
                </c:pt>
                <c:pt idx="188">
                  <c:v>-0.21160099999542581</c:v>
                </c:pt>
                <c:pt idx="189">
                  <c:v>-0.21314579999307171</c:v>
                </c:pt>
                <c:pt idx="190">
                  <c:v>-0.20739119999780087</c:v>
                </c:pt>
                <c:pt idx="191">
                  <c:v>-0.20603879999544006</c:v>
                </c:pt>
                <c:pt idx="192">
                  <c:v>-0.20335299999715062</c:v>
                </c:pt>
                <c:pt idx="193">
                  <c:v>-0.20418579999386566</c:v>
                </c:pt>
                <c:pt idx="194">
                  <c:v>-0.20074759999261005</c:v>
                </c:pt>
                <c:pt idx="195">
                  <c:v>-0.19114219999028137</c:v>
                </c:pt>
                <c:pt idx="196">
                  <c:v>-0.19338979999884032</c:v>
                </c:pt>
                <c:pt idx="197">
                  <c:v>-0.18970859999535605</c:v>
                </c:pt>
                <c:pt idx="198">
                  <c:v>-0.18211239999800455</c:v>
                </c:pt>
                <c:pt idx="199">
                  <c:v>-0.18002879999403376</c:v>
                </c:pt>
                <c:pt idx="200">
                  <c:v>-0.18440959999861661</c:v>
                </c:pt>
                <c:pt idx="201">
                  <c:v>-0.18809379999584053</c:v>
                </c:pt>
                <c:pt idx="202">
                  <c:v>-0.18444359999557491</c:v>
                </c:pt>
                <c:pt idx="203">
                  <c:v>-0.18060479999985546</c:v>
                </c:pt>
                <c:pt idx="204">
                  <c:v>-0.17920199999207398</c:v>
                </c:pt>
                <c:pt idx="205">
                  <c:v>-0.18011839999962831</c:v>
                </c:pt>
                <c:pt idx="206">
                  <c:v>-0.17461679999541957</c:v>
                </c:pt>
                <c:pt idx="207">
                  <c:v>-0.17652079999970738</c:v>
                </c:pt>
                <c:pt idx="208">
                  <c:v>-0.17936439999175491</c:v>
                </c:pt>
                <c:pt idx="209">
                  <c:v>-0.17886439999711001</c:v>
                </c:pt>
                <c:pt idx="210">
                  <c:v>-0.18063219999748981</c:v>
                </c:pt>
                <c:pt idx="211">
                  <c:v>-0.18013219999556895</c:v>
                </c:pt>
                <c:pt idx="212">
                  <c:v>-0.1777485999991768</c:v>
                </c:pt>
                <c:pt idx="213">
                  <c:v>-0.17604859999846667</c:v>
                </c:pt>
                <c:pt idx="214">
                  <c:v>-0.18031639999389881</c:v>
                </c:pt>
                <c:pt idx="215">
                  <c:v>-0.17771639999409672</c:v>
                </c:pt>
                <c:pt idx="216">
                  <c:v>-0.17768419999629259</c:v>
                </c:pt>
                <c:pt idx="217">
                  <c:v>-0.1776294000010239</c:v>
                </c:pt>
                <c:pt idx="218">
                  <c:v>-0.17642940000223462</c:v>
                </c:pt>
                <c:pt idx="219">
                  <c:v>-0.17467799999576528</c:v>
                </c:pt>
                <c:pt idx="220">
                  <c:v>-0.17407799999637064</c:v>
                </c:pt>
                <c:pt idx="221">
                  <c:v>-0.18114919999788981</c:v>
                </c:pt>
                <c:pt idx="222">
                  <c:v>-0.17250219999550609</c:v>
                </c:pt>
                <c:pt idx="223">
                  <c:v>-0.16249699999025324</c:v>
                </c:pt>
                <c:pt idx="224">
                  <c:v>-0.16249699999025324</c:v>
                </c:pt>
                <c:pt idx="225">
                  <c:v>-0.16139699999621371</c:v>
                </c:pt>
                <c:pt idx="226">
                  <c:v>-0.16462699999829056</c:v>
                </c:pt>
                <c:pt idx="227">
                  <c:v>-0.16062699999747565</c:v>
                </c:pt>
                <c:pt idx="228">
                  <c:v>-0.16300779999437509</c:v>
                </c:pt>
                <c:pt idx="229">
                  <c:v>-0.16284059999452438</c:v>
                </c:pt>
                <c:pt idx="230">
                  <c:v>-0.16184059999795863</c:v>
                </c:pt>
                <c:pt idx="231">
                  <c:v>-0.16058979999797884</c:v>
                </c:pt>
                <c:pt idx="232">
                  <c:v>-0.16058979999797884</c:v>
                </c:pt>
                <c:pt idx="233">
                  <c:v>-0.15858979999757139</c:v>
                </c:pt>
                <c:pt idx="234">
                  <c:v>-0.16054019999137381</c:v>
                </c:pt>
                <c:pt idx="235">
                  <c:v>-0.1565401999905589</c:v>
                </c:pt>
                <c:pt idx="236">
                  <c:v>-0.15783739999460522</c:v>
                </c:pt>
                <c:pt idx="237">
                  <c:v>-0.15383740000106627</c:v>
                </c:pt>
                <c:pt idx="238">
                  <c:v>-0.15164840000215918</c:v>
                </c:pt>
                <c:pt idx="239">
                  <c:v>-0.15541619999567047</c:v>
                </c:pt>
                <c:pt idx="240">
                  <c:v>-0.15441619999182876</c:v>
                </c:pt>
                <c:pt idx="241">
                  <c:v>-0.15341619999526301</c:v>
                </c:pt>
                <c:pt idx="242">
                  <c:v>-0.15039439999236492</c:v>
                </c:pt>
                <c:pt idx="243">
                  <c:v>-0.15247639999870444</c:v>
                </c:pt>
                <c:pt idx="245">
                  <c:v>-0.14345619999949122</c:v>
                </c:pt>
                <c:pt idx="246">
                  <c:v>-0.14580440000281669</c:v>
                </c:pt>
                <c:pt idx="251">
                  <c:v>-0.14284760000009555</c:v>
                </c:pt>
                <c:pt idx="253">
                  <c:v>-0.1309188000013819</c:v>
                </c:pt>
                <c:pt idx="255">
                  <c:v>-0.14503179999883287</c:v>
                </c:pt>
                <c:pt idx="259">
                  <c:v>-0.14434600000095088</c:v>
                </c:pt>
                <c:pt idx="262">
                  <c:v>-0.14739239999471465</c:v>
                </c:pt>
                <c:pt idx="270">
                  <c:v>-0.13589079999655951</c:v>
                </c:pt>
                <c:pt idx="274">
                  <c:v>-0.13514620000205468</c:v>
                </c:pt>
                <c:pt idx="281">
                  <c:v>-0.13295419999485603</c:v>
                </c:pt>
                <c:pt idx="283">
                  <c:v>-0.12225600000238046</c:v>
                </c:pt>
                <c:pt idx="285">
                  <c:v>-0.14236900000105379</c:v>
                </c:pt>
                <c:pt idx="289">
                  <c:v>-0.13430240000161575</c:v>
                </c:pt>
                <c:pt idx="295">
                  <c:v>-0.14388440000038827</c:v>
                </c:pt>
                <c:pt idx="296">
                  <c:v>-0.13788439999916591</c:v>
                </c:pt>
                <c:pt idx="297">
                  <c:v>-0.13788439999916591</c:v>
                </c:pt>
                <c:pt idx="298">
                  <c:v>-0.13488440000219271</c:v>
                </c:pt>
                <c:pt idx="307">
                  <c:v>-0.12541680000140332</c:v>
                </c:pt>
                <c:pt idx="312">
                  <c:v>-0.12489819999609608</c:v>
                </c:pt>
                <c:pt idx="314">
                  <c:v>-0.12902819999726489</c:v>
                </c:pt>
                <c:pt idx="323">
                  <c:v>-0.13072319999628235</c:v>
                </c:pt>
                <c:pt idx="330">
                  <c:v>-0.12486699999863049</c:v>
                </c:pt>
                <c:pt idx="331">
                  <c:v>-0.12386700000206474</c:v>
                </c:pt>
                <c:pt idx="332">
                  <c:v>-0.12286699999822304</c:v>
                </c:pt>
                <c:pt idx="335">
                  <c:v>-0.11746599999605678</c:v>
                </c:pt>
                <c:pt idx="336">
                  <c:v>-0.11656659999425756</c:v>
                </c:pt>
                <c:pt idx="337">
                  <c:v>-0.11456660000112606</c:v>
                </c:pt>
                <c:pt idx="338">
                  <c:v>-0.116667200003576</c:v>
                </c:pt>
                <c:pt idx="339">
                  <c:v>-0.11571359999652486</c:v>
                </c:pt>
                <c:pt idx="340">
                  <c:v>-0.11998139999195701</c:v>
                </c:pt>
                <c:pt idx="341">
                  <c:v>-0.11858039999788161</c:v>
                </c:pt>
                <c:pt idx="342">
                  <c:v>-0.11452619999181479</c:v>
                </c:pt>
                <c:pt idx="346">
                  <c:v>-0.11019179999857442</c:v>
                </c:pt>
                <c:pt idx="347">
                  <c:v>-0.11737599999469239</c:v>
                </c:pt>
                <c:pt idx="348">
                  <c:v>-0.11637599999812664</c:v>
                </c:pt>
                <c:pt idx="349">
                  <c:v>-0.1153760000015609</c:v>
                </c:pt>
                <c:pt idx="350">
                  <c:v>-0.10937600000033854</c:v>
                </c:pt>
                <c:pt idx="351">
                  <c:v>-0.10637599999608938</c:v>
                </c:pt>
                <c:pt idx="352">
                  <c:v>-0.11550599999463884</c:v>
                </c:pt>
                <c:pt idx="353">
                  <c:v>-0.11607099999673665</c:v>
                </c:pt>
                <c:pt idx="354">
                  <c:v>-0.11471960000199033</c:v>
                </c:pt>
                <c:pt idx="358">
                  <c:v>-9.5963999992818572E-2</c:v>
                </c:pt>
                <c:pt idx="359">
                  <c:v>-0.10449959999823477</c:v>
                </c:pt>
                <c:pt idx="360">
                  <c:v>-0.10088040000118781</c:v>
                </c:pt>
                <c:pt idx="361">
                  <c:v>-0.1055290000003879</c:v>
                </c:pt>
                <c:pt idx="362">
                  <c:v>-0.10506460000033258</c:v>
                </c:pt>
                <c:pt idx="363">
                  <c:v>-0.10247939999680966</c:v>
                </c:pt>
                <c:pt idx="365">
                  <c:v>-0.10839579999446869</c:v>
                </c:pt>
                <c:pt idx="366">
                  <c:v>-0.10196079999877838</c:v>
                </c:pt>
                <c:pt idx="367">
                  <c:v>-9.7274999992805533E-2</c:v>
                </c:pt>
                <c:pt idx="368">
                  <c:v>-9.7208400002273265E-2</c:v>
                </c:pt>
                <c:pt idx="369">
                  <c:v>-9.7576799998932984E-2</c:v>
                </c:pt>
                <c:pt idx="370">
                  <c:v>-9.6606199993402697E-2</c:v>
                </c:pt>
                <c:pt idx="371">
                  <c:v>-0.10287399999651825</c:v>
                </c:pt>
                <c:pt idx="372">
                  <c:v>-9.6409599995240569E-2</c:v>
                </c:pt>
                <c:pt idx="374">
                  <c:v>-9.42051999954856E-2</c:v>
                </c:pt>
                <c:pt idx="375">
                  <c:v>-9.3489999999292195E-2</c:v>
                </c:pt>
                <c:pt idx="376">
                  <c:v>-9.3406399995728862E-2</c:v>
                </c:pt>
                <c:pt idx="377">
                  <c:v>-8.9816599996993318E-2</c:v>
                </c:pt>
                <c:pt idx="378">
                  <c:v>-9.1239200002746657E-2</c:v>
                </c:pt>
                <c:pt idx="379">
                  <c:v>-9.3155599999590777E-2</c:v>
                </c:pt>
                <c:pt idx="380">
                  <c:v>-8.3000799997535069E-2</c:v>
                </c:pt>
                <c:pt idx="381">
                  <c:v>-9.964939999190392E-2</c:v>
                </c:pt>
                <c:pt idx="382">
                  <c:v>-8.8649399993300904E-2</c:v>
                </c:pt>
                <c:pt idx="383">
                  <c:v>-9.3720599994412623E-2</c:v>
                </c:pt>
                <c:pt idx="384">
                  <c:v>-9.3172599998069927E-2</c:v>
                </c:pt>
                <c:pt idx="385">
                  <c:v>-9.2172599994228221E-2</c:v>
                </c:pt>
                <c:pt idx="386">
                  <c:v>-9.2934200001764111E-2</c:v>
                </c:pt>
                <c:pt idx="387">
                  <c:v>-9.0737599995918572E-2</c:v>
                </c:pt>
                <c:pt idx="388">
                  <c:v>-9.2582799996307585E-2</c:v>
                </c:pt>
                <c:pt idx="389">
                  <c:v>-9.1850599994359072E-2</c:v>
                </c:pt>
                <c:pt idx="390">
                  <c:v>-9.2189599999983329E-2</c:v>
                </c:pt>
                <c:pt idx="391">
                  <c:v>-9.1189599996141624E-2</c:v>
                </c:pt>
                <c:pt idx="393">
                  <c:v>-8.9570399999502115E-2</c:v>
                </c:pt>
                <c:pt idx="396">
                  <c:v>-9.2867599996679928E-2</c:v>
                </c:pt>
                <c:pt idx="397">
                  <c:v>-0.10418179999396671</c:v>
                </c:pt>
                <c:pt idx="398">
                  <c:v>-9.1704999998910353E-2</c:v>
                </c:pt>
                <c:pt idx="399">
                  <c:v>-9.3127599997387733E-2</c:v>
                </c:pt>
                <c:pt idx="400">
                  <c:v>-9.3115199990279507E-2</c:v>
                </c:pt>
                <c:pt idx="401">
                  <c:v>-8.8709599993308075E-2</c:v>
                </c:pt>
                <c:pt idx="402">
                  <c:v>-8.4977400001662318E-2</c:v>
                </c:pt>
                <c:pt idx="403">
                  <c:v>-9.5684199994138908E-2</c:v>
                </c:pt>
                <c:pt idx="404">
                  <c:v>-8.8584199998877011E-2</c:v>
                </c:pt>
                <c:pt idx="405">
                  <c:v>-8.7584199995035306E-2</c:v>
                </c:pt>
                <c:pt idx="406">
                  <c:v>-8.8345799995295238E-2</c:v>
                </c:pt>
                <c:pt idx="407">
                  <c:v>-8.8881399991805665E-2</c:v>
                </c:pt>
                <c:pt idx="408">
                  <c:v>-8.9726599995628931E-2</c:v>
                </c:pt>
                <c:pt idx="409">
                  <c:v>-8.8726599999063183E-2</c:v>
                </c:pt>
                <c:pt idx="410">
                  <c:v>-8.4726599998248275E-2</c:v>
                </c:pt>
                <c:pt idx="411">
                  <c:v>-8.5262199994758703E-2</c:v>
                </c:pt>
                <c:pt idx="412">
                  <c:v>-8.8559399999212474E-2</c:v>
                </c:pt>
                <c:pt idx="413">
                  <c:v>-9.0981999994255602E-2</c:v>
                </c:pt>
                <c:pt idx="414">
                  <c:v>-8.6982000000716653E-2</c:v>
                </c:pt>
                <c:pt idx="415">
                  <c:v>-8.4475799994834233E-2</c:v>
                </c:pt>
                <c:pt idx="416">
                  <c:v>-8.6898399997153319E-2</c:v>
                </c:pt>
                <c:pt idx="418">
                  <c:v>-8.3743600000161678E-2</c:v>
                </c:pt>
                <c:pt idx="419">
                  <c:v>-8.4166199994797353E-2</c:v>
                </c:pt>
                <c:pt idx="420">
                  <c:v>-8.6392199991678353E-2</c:v>
                </c:pt>
                <c:pt idx="421">
                  <c:v>-8.6379799999122042E-2</c:v>
                </c:pt>
                <c:pt idx="422">
                  <c:v>-8.5492799997155089E-2</c:v>
                </c:pt>
                <c:pt idx="423">
                  <c:v>-8.4944800000812393E-2</c:v>
                </c:pt>
                <c:pt idx="424">
                  <c:v>-8.2443199993576854E-2</c:v>
                </c:pt>
                <c:pt idx="425">
                  <c:v>-8.5769799996342044E-2</c:v>
                </c:pt>
                <c:pt idx="426">
                  <c:v>-8.1037600000854582E-2</c:v>
                </c:pt>
                <c:pt idx="427">
                  <c:v>-7.8042200002528261E-2</c:v>
                </c:pt>
                <c:pt idx="429">
                  <c:v>-8.1088599996292032E-2</c:v>
                </c:pt>
                <c:pt idx="430">
                  <c:v>-7.70219999976689E-2</c:v>
                </c:pt>
                <c:pt idx="431">
                  <c:v>0</c:v>
                </c:pt>
                <c:pt idx="433">
                  <c:v>-7.2014199999102857E-2</c:v>
                </c:pt>
                <c:pt idx="434">
                  <c:v>-7.0382599995355122E-2</c:v>
                </c:pt>
                <c:pt idx="435">
                  <c:v>-7.5031200001831166E-2</c:v>
                </c:pt>
                <c:pt idx="436">
                  <c:v>-7.4031199997989461E-2</c:v>
                </c:pt>
                <c:pt idx="438">
                  <c:v>-7.1161200001370162E-2</c:v>
                </c:pt>
                <c:pt idx="439">
                  <c:v>-7.0261799992294982E-2</c:v>
                </c:pt>
                <c:pt idx="440">
                  <c:v>-6.6563599997607525E-2</c:v>
                </c:pt>
                <c:pt idx="441">
                  <c:v>-6.4325200000894256E-2</c:v>
                </c:pt>
                <c:pt idx="442">
                  <c:v>-7.5890199994319119E-2</c:v>
                </c:pt>
                <c:pt idx="443">
                  <c:v>-6.4890199995716102E-2</c:v>
                </c:pt>
                <c:pt idx="444">
                  <c:v>-6.5074400001321919E-2</c:v>
                </c:pt>
                <c:pt idx="445">
                  <c:v>-6.4496999999391846E-2</c:v>
                </c:pt>
                <c:pt idx="446">
                  <c:v>-6.3342200002807658E-2</c:v>
                </c:pt>
                <c:pt idx="447">
                  <c:v>-6.6329799999948591E-2</c:v>
                </c:pt>
                <c:pt idx="448">
                  <c:v>-6.3978399994084612E-2</c:v>
                </c:pt>
                <c:pt idx="449">
                  <c:v>-6.4823599997907877E-2</c:v>
                </c:pt>
                <c:pt idx="450">
                  <c:v>-6.224619999557035E-2</c:v>
                </c:pt>
                <c:pt idx="451">
                  <c:v>-6.1656399993808009E-2</c:v>
                </c:pt>
                <c:pt idx="452">
                  <c:v>-5.9857599997485522E-2</c:v>
                </c:pt>
                <c:pt idx="453">
                  <c:v>-5.8857600000919774E-2</c:v>
                </c:pt>
                <c:pt idx="454">
                  <c:v>-5.5857600003946573E-2</c:v>
                </c:pt>
                <c:pt idx="455">
                  <c:v>-5.6309599996893667E-2</c:v>
                </c:pt>
                <c:pt idx="456">
                  <c:v>-5.5284800000663381E-2</c:v>
                </c:pt>
                <c:pt idx="457">
                  <c:v>-6.3469000000623055E-2</c:v>
                </c:pt>
                <c:pt idx="458">
                  <c:v>-5.5117600000812672E-2</c:v>
                </c:pt>
                <c:pt idx="459">
                  <c:v>-5.6188799993833527E-2</c:v>
                </c:pt>
                <c:pt idx="460">
                  <c:v>-5.2950399993278552E-2</c:v>
                </c:pt>
                <c:pt idx="461">
                  <c:v>-5.3373000002466142E-2</c:v>
                </c:pt>
                <c:pt idx="462">
                  <c:v>-5.3050999995321035E-2</c:v>
                </c:pt>
                <c:pt idx="463">
                  <c:v>-5.1967399995191954E-2</c:v>
                </c:pt>
                <c:pt idx="464">
                  <c:v>-5.8883799996692687E-2</c:v>
                </c:pt>
                <c:pt idx="465">
                  <c:v>-5.8716599996841978E-2</c:v>
                </c:pt>
                <c:pt idx="466">
                  <c:v>-5.1716599991777912E-2</c:v>
                </c:pt>
                <c:pt idx="467">
                  <c:v>-5.0716599995212164E-2</c:v>
                </c:pt>
                <c:pt idx="468">
                  <c:v>-4.5716599997831509E-2</c:v>
                </c:pt>
                <c:pt idx="469">
                  <c:v>-5.0549399995361455E-2</c:v>
                </c:pt>
                <c:pt idx="470">
                  <c:v>-4.8834200002602302E-2</c:v>
                </c:pt>
                <c:pt idx="471">
                  <c:v>-4.9934799993934575E-2</c:v>
                </c:pt>
                <c:pt idx="472">
                  <c:v>-4.66963999933796E-2</c:v>
                </c:pt>
                <c:pt idx="473">
                  <c:v>-5.6981200003065169E-2</c:v>
                </c:pt>
                <c:pt idx="474">
                  <c:v>-5.1981199998408556E-2</c:v>
                </c:pt>
                <c:pt idx="475">
                  <c:v>-4.6981200001027901E-2</c:v>
                </c:pt>
                <c:pt idx="476">
                  <c:v>-4.5010599998931866E-2</c:v>
                </c:pt>
                <c:pt idx="477">
                  <c:v>-4.7546200003125705E-2</c:v>
                </c:pt>
                <c:pt idx="478">
                  <c:v>-4.6927000003051944E-2</c:v>
                </c:pt>
                <c:pt idx="479">
                  <c:v>-5.0349599994660821E-2</c:v>
                </c:pt>
                <c:pt idx="480">
                  <c:v>-4.5676199995796196E-2</c:v>
                </c:pt>
                <c:pt idx="481">
                  <c:v>-4.1776799997023772E-2</c:v>
                </c:pt>
                <c:pt idx="482">
                  <c:v>-4.5693200001551304E-2</c:v>
                </c:pt>
                <c:pt idx="483">
                  <c:v>-4.6073999998043291E-2</c:v>
                </c:pt>
                <c:pt idx="484">
                  <c:v>-4.2412999995576683E-2</c:v>
                </c:pt>
                <c:pt idx="485">
                  <c:v>-4.3643600001814775E-2</c:v>
                </c:pt>
                <c:pt idx="486">
                  <c:v>-4.375659999641357E-2</c:v>
                </c:pt>
                <c:pt idx="487">
                  <c:v>-4.2024399997899309E-2</c:v>
                </c:pt>
                <c:pt idx="488">
                  <c:v>-4.0024399997491855E-2</c:v>
                </c:pt>
                <c:pt idx="489">
                  <c:v>-3.50244000001112E-2</c:v>
                </c:pt>
                <c:pt idx="490">
                  <c:v>-3.8827799995488022E-2</c:v>
                </c:pt>
                <c:pt idx="491">
                  <c:v>-4.1095599997788668E-2</c:v>
                </c:pt>
                <c:pt idx="492">
                  <c:v>-3.9363399991998449E-2</c:v>
                </c:pt>
                <c:pt idx="493">
                  <c:v>-4.0237999994133133E-2</c:v>
                </c:pt>
                <c:pt idx="494">
                  <c:v>-4.0660599996044766E-2</c:v>
                </c:pt>
                <c:pt idx="495">
                  <c:v>-3.9928399994096253E-2</c:v>
                </c:pt>
                <c:pt idx="496">
                  <c:v>-3.8041399995563552E-2</c:v>
                </c:pt>
                <c:pt idx="497">
                  <c:v>-4.0422199992462993E-2</c:v>
                </c:pt>
                <c:pt idx="498">
                  <c:v>-4.4070799995097332E-2</c:v>
                </c:pt>
                <c:pt idx="499">
                  <c:v>-4.0070799994282424E-2</c:v>
                </c:pt>
                <c:pt idx="500">
                  <c:v>-4.1987199998402502E-2</c:v>
                </c:pt>
                <c:pt idx="501">
                  <c:v>-4.0254999992612284E-2</c:v>
                </c:pt>
                <c:pt idx="502">
                  <c:v>-3.7903600001300219E-2</c:v>
                </c:pt>
                <c:pt idx="503">
                  <c:v>0</c:v>
                </c:pt>
                <c:pt idx="504">
                  <c:v>-3.6217799999576528E-2</c:v>
                </c:pt>
                <c:pt idx="505">
                  <c:v>-3.302119999716524E-2</c:v>
                </c:pt>
                <c:pt idx="506">
                  <c:v>-3.8121799996588379E-2</c:v>
                </c:pt>
                <c:pt idx="507">
                  <c:v>-3.9799799997126684E-2</c:v>
                </c:pt>
                <c:pt idx="508">
                  <c:v>-3.5335399996256456E-2</c:v>
                </c:pt>
                <c:pt idx="509">
                  <c:v>-3.7251800000376534E-2</c:v>
                </c:pt>
                <c:pt idx="510">
                  <c:v>-3.7364799994975328E-2</c:v>
                </c:pt>
                <c:pt idx="511">
                  <c:v>-3.5787399996479508E-2</c:v>
                </c:pt>
                <c:pt idx="512">
                  <c:v>-4.0281199995661154E-2</c:v>
                </c:pt>
                <c:pt idx="513">
                  <c:v>-4.0816799999447539E-2</c:v>
                </c:pt>
                <c:pt idx="514">
                  <c:v>-3.6113999994995538E-2</c:v>
                </c:pt>
                <c:pt idx="515">
                  <c:v>-3.8214599990169518E-2</c:v>
                </c:pt>
                <c:pt idx="516">
                  <c:v>-3.5047399993345607E-2</c:v>
                </c:pt>
                <c:pt idx="517">
                  <c:v>-3.4047399996779859E-2</c:v>
                </c:pt>
                <c:pt idx="518">
                  <c:v>-2.6612399997247849E-2</c:v>
                </c:pt>
                <c:pt idx="519">
                  <c:v>-3.0713000000105239E-2</c:v>
                </c:pt>
                <c:pt idx="520">
                  <c:v>-2.929500000027474E-2</c:v>
                </c:pt>
                <c:pt idx="521">
                  <c:v>-3.2746999990195036E-2</c:v>
                </c:pt>
                <c:pt idx="522">
                  <c:v>-2.8157199994893745E-2</c:v>
                </c:pt>
                <c:pt idx="523">
                  <c:v>-3.5425000001851004E-2</c:v>
                </c:pt>
                <c:pt idx="524">
                  <c:v>-2.9425000000628643E-2</c:v>
                </c:pt>
                <c:pt idx="525">
                  <c:v>-3.011539999715751E-2</c:v>
                </c:pt>
                <c:pt idx="526">
                  <c:v>-3.5496199998306111E-2</c:v>
                </c:pt>
                <c:pt idx="527">
                  <c:v>-2.7375400000892114E-2</c:v>
                </c:pt>
                <c:pt idx="528">
                  <c:v>-3.075620000163326E-2</c:v>
                </c:pt>
                <c:pt idx="529">
                  <c:v>-2.3773200002324302E-2</c:v>
                </c:pt>
                <c:pt idx="530">
                  <c:v>-2.7338200001395307E-2</c:v>
                </c:pt>
                <c:pt idx="531">
                  <c:v>-2.3974399999133311E-2</c:v>
                </c:pt>
                <c:pt idx="532">
                  <c:v>-2.4242199993750546E-2</c:v>
                </c:pt>
                <c:pt idx="533">
                  <c:v>-2.3242199997184798E-2</c:v>
                </c:pt>
                <c:pt idx="534">
                  <c:v>-2.3271599995496217E-2</c:v>
                </c:pt>
                <c:pt idx="535">
                  <c:v>-2.0539400000416208E-2</c:v>
                </c:pt>
                <c:pt idx="536">
                  <c:v>-2.2384599993529264E-2</c:v>
                </c:pt>
                <c:pt idx="537">
                  <c:v>-2.0104399998672307E-2</c:v>
                </c:pt>
                <c:pt idx="538">
                  <c:v>-2.4372199994104449E-2</c:v>
                </c:pt>
                <c:pt idx="539">
                  <c:v>-2.2740599997632671E-2</c:v>
                </c:pt>
                <c:pt idx="540">
                  <c:v>-2.0585799997206777E-2</c:v>
                </c:pt>
                <c:pt idx="541">
                  <c:v>-2.1192599997448269E-2</c:v>
                </c:pt>
                <c:pt idx="542">
                  <c:v>-2.1305599999323022E-2</c:v>
                </c:pt>
                <c:pt idx="543">
                  <c:v>-1.9954199997300748E-2</c:v>
                </c:pt>
                <c:pt idx="544">
                  <c:v>-1.9870600001013372E-2</c:v>
                </c:pt>
                <c:pt idx="545">
                  <c:v>-2.0673999999416992E-2</c:v>
                </c:pt>
                <c:pt idx="546">
                  <c:v>-2.0054799999343231E-2</c:v>
                </c:pt>
                <c:pt idx="547">
                  <c:v>-2.0816399999603163E-2</c:v>
                </c:pt>
                <c:pt idx="548">
                  <c:v>-2.008419999765465E-2</c:v>
                </c:pt>
                <c:pt idx="549">
                  <c:v>-2.1916999998211395E-2</c:v>
                </c:pt>
                <c:pt idx="550">
                  <c:v>-2.245260000199778E-2</c:v>
                </c:pt>
                <c:pt idx="551">
                  <c:v>-2.1368999994592741E-2</c:v>
                </c:pt>
                <c:pt idx="552">
                  <c:v>-2.2130600002128631E-2</c:v>
                </c:pt>
                <c:pt idx="553">
                  <c:v>-1.9130599997879472E-2</c:v>
                </c:pt>
                <c:pt idx="554">
                  <c:v>-2.039840000361437E-2</c:v>
                </c:pt>
                <c:pt idx="555">
                  <c:v>-2.3879799999122042E-2</c:v>
                </c:pt>
                <c:pt idx="556">
                  <c:v>-1.7712599998048972E-2</c:v>
                </c:pt>
                <c:pt idx="557">
                  <c:v>-1.7587199996341951E-2</c:v>
                </c:pt>
                <c:pt idx="558">
                  <c:v>-1.9432399996730965E-2</c:v>
                </c:pt>
                <c:pt idx="559">
                  <c:v>-1.8616599998495076E-2</c:v>
                </c:pt>
                <c:pt idx="560">
                  <c:v>-1.1378199997125193E-2</c:v>
                </c:pt>
                <c:pt idx="561">
                  <c:v>-9.3781999967177399E-3</c:v>
                </c:pt>
                <c:pt idx="562">
                  <c:v>-1.9395199997234158E-2</c:v>
                </c:pt>
                <c:pt idx="563">
                  <c:v>-1.6466399996716063E-2</c:v>
                </c:pt>
                <c:pt idx="564">
                  <c:v>-2.3227999998198356E-2</c:v>
                </c:pt>
                <c:pt idx="565">
                  <c:v>-2.2228000001632608E-2</c:v>
                </c:pt>
                <c:pt idx="566">
                  <c:v>-1.8228000000817701E-2</c:v>
                </c:pt>
                <c:pt idx="567">
                  <c:v>-1.970939999591792E-2</c:v>
                </c:pt>
                <c:pt idx="568">
                  <c:v>-1.970939999591792E-2</c:v>
                </c:pt>
                <c:pt idx="569">
                  <c:v>-1.8512799993914086E-2</c:v>
                </c:pt>
                <c:pt idx="570">
                  <c:v>-2.062580000347225E-2</c:v>
                </c:pt>
                <c:pt idx="571">
                  <c:v>-1.0023599992564414E-2</c:v>
                </c:pt>
                <c:pt idx="572">
                  <c:v>-1.7856399994343519E-2</c:v>
                </c:pt>
                <c:pt idx="573">
                  <c:v>-1.8647400000190828E-2</c:v>
                </c:pt>
                <c:pt idx="574">
                  <c:v>-1.7170599996461533E-2</c:v>
                </c:pt>
                <c:pt idx="575">
                  <c:v>-1.580679999460699E-2</c:v>
                </c:pt>
                <c:pt idx="576">
                  <c:v>-1.3806799994199537E-2</c:v>
                </c:pt>
                <c:pt idx="577">
                  <c:v>-1.4120999992883299E-2</c:v>
                </c:pt>
                <c:pt idx="578">
                  <c:v>-1.3120999996317551E-2</c:v>
                </c:pt>
                <c:pt idx="579">
                  <c:v>-8.3887999935541302E-3</c:v>
                </c:pt>
                <c:pt idx="580">
                  <c:v>-2.0769599999766797E-2</c:v>
                </c:pt>
                <c:pt idx="581">
                  <c:v>-1.8732399999862537E-2</c:v>
                </c:pt>
                <c:pt idx="582">
                  <c:v>-1.8088399992848281E-2</c:v>
                </c:pt>
                <c:pt idx="583">
                  <c:v>-1.8201399994723033E-2</c:v>
                </c:pt>
                <c:pt idx="584">
                  <c:v>-1.6766400003689341E-2</c:v>
                </c:pt>
                <c:pt idx="585">
                  <c:v>-1.7414999994798563E-2</c:v>
                </c:pt>
                <c:pt idx="586">
                  <c:v>-2.0938199995725881E-2</c:v>
                </c:pt>
                <c:pt idx="587">
                  <c:v>-2.1431999994092621E-2</c:v>
                </c:pt>
                <c:pt idx="588">
                  <c:v>-1.3699800001631957E-2</c:v>
                </c:pt>
                <c:pt idx="589">
                  <c:v>-1.9348399997397792E-2</c:v>
                </c:pt>
                <c:pt idx="590">
                  <c:v>-2.1151799999643117E-2</c:v>
                </c:pt>
                <c:pt idx="591">
                  <c:v>-2.2846799998660572E-2</c:v>
                </c:pt>
                <c:pt idx="592">
                  <c:v>-1.7947399996046443E-2</c:v>
                </c:pt>
                <c:pt idx="593">
                  <c:v>-1.9625399996584747E-2</c:v>
                </c:pt>
                <c:pt idx="594">
                  <c:v>-1.8077399996400345E-2</c:v>
                </c:pt>
                <c:pt idx="595">
                  <c:v>-2.182659999380121E-2</c:v>
                </c:pt>
                <c:pt idx="596">
                  <c:v>-2.0249200002581347E-2</c:v>
                </c:pt>
                <c:pt idx="597">
                  <c:v>-1.5249199997924734E-2</c:v>
                </c:pt>
                <c:pt idx="598">
                  <c:v>-1.9897799997124821E-2</c:v>
                </c:pt>
                <c:pt idx="599">
                  <c:v>-2.0057199995790143E-2</c:v>
                </c:pt>
                <c:pt idx="600">
                  <c:v>-1.7776999993657228E-2</c:v>
                </c:pt>
                <c:pt idx="601">
                  <c:v>-1.8187199995736592E-2</c:v>
                </c:pt>
                <c:pt idx="602">
                  <c:v>-1.7162399999506306E-2</c:v>
                </c:pt>
                <c:pt idx="603">
                  <c:v>-1.9953399998485111E-2</c:v>
                </c:pt>
                <c:pt idx="604">
                  <c:v>-2.0024599994940218E-2</c:v>
                </c:pt>
                <c:pt idx="605">
                  <c:v>-1.9786199998634402E-2</c:v>
                </c:pt>
                <c:pt idx="606">
                  <c:v>-1.67862000016612E-2</c:v>
                </c:pt>
                <c:pt idx="607">
                  <c:v>-1.7702599994663615E-2</c:v>
                </c:pt>
                <c:pt idx="608">
                  <c:v>-1.9200999995518941E-2</c:v>
                </c:pt>
                <c:pt idx="609">
                  <c:v>-1.8318599999474827E-2</c:v>
                </c:pt>
                <c:pt idx="610">
                  <c:v>-1.8854199995985255E-2</c:v>
                </c:pt>
                <c:pt idx="611">
                  <c:v>-1.6984199995931704E-2</c:v>
                </c:pt>
                <c:pt idx="612">
                  <c:v>-1.7846399998234119E-2</c:v>
                </c:pt>
                <c:pt idx="613">
                  <c:v>-1.8679199994949158E-2</c:v>
                </c:pt>
                <c:pt idx="614">
                  <c:v>-1.7223999995621853E-2</c:v>
                </c:pt>
                <c:pt idx="615">
                  <c:v>-1.9693000002007466E-2</c:v>
                </c:pt>
                <c:pt idx="616">
                  <c:v>-1.4722399995662272E-2</c:v>
                </c:pt>
                <c:pt idx="617">
                  <c:v>-1.541279999219114E-2</c:v>
                </c:pt>
                <c:pt idx="618">
                  <c:v>-1.7894199998409022E-2</c:v>
                </c:pt>
                <c:pt idx="619">
                  <c:v>-1.9107799991616048E-2</c:v>
                </c:pt>
                <c:pt idx="620">
                  <c:v>-1.3689799998246599E-2</c:v>
                </c:pt>
                <c:pt idx="621">
                  <c:v>-1.5058199991472065E-2</c:v>
                </c:pt>
                <c:pt idx="622">
                  <c:v>-9.2717999941669405E-3</c:v>
                </c:pt>
                <c:pt idx="623">
                  <c:v>-1.148539999849163E-2</c:v>
                </c:pt>
                <c:pt idx="624">
                  <c:v>-1.2050400000589434E-2</c:v>
                </c:pt>
                <c:pt idx="625">
                  <c:v>-9.8537999947438948E-3</c:v>
                </c:pt>
                <c:pt idx="626">
                  <c:v>-1.498379999975441E-2</c:v>
                </c:pt>
                <c:pt idx="627">
                  <c:v>-8.4357999949133955E-3</c:v>
                </c:pt>
                <c:pt idx="628">
                  <c:v>-9.8336000010021962E-3</c:v>
                </c:pt>
                <c:pt idx="629">
                  <c:v>-9.1013999917777255E-3</c:v>
                </c:pt>
                <c:pt idx="630">
                  <c:v>-7.636999995156657E-3</c:v>
                </c:pt>
                <c:pt idx="631">
                  <c:v>-1.4683399997011293E-2</c:v>
                </c:pt>
                <c:pt idx="632">
                  <c:v>-9.081199998036027E-3</c:v>
                </c:pt>
                <c:pt idx="633">
                  <c:v>-1.061679999838816E-2</c:v>
                </c:pt>
                <c:pt idx="634">
                  <c:v>-8.3783999943989329E-3</c:v>
                </c:pt>
                <c:pt idx="635">
                  <c:v>-1.2336599997070152E-2</c:v>
                </c:pt>
                <c:pt idx="636">
                  <c:v>-1.1449599995103199E-2</c:v>
                </c:pt>
                <c:pt idx="637">
                  <c:v>-6.8597999998019077E-3</c:v>
                </c:pt>
                <c:pt idx="638">
                  <c:v>-7.9603999984101392E-3</c:v>
                </c:pt>
                <c:pt idx="639">
                  <c:v>-6.4123999982257374E-3</c:v>
                </c:pt>
                <c:pt idx="640">
                  <c:v>-8.225999990827404E-4</c:v>
                </c:pt>
                <c:pt idx="641">
                  <c:v>-5.7265999930677935E-3</c:v>
                </c:pt>
                <c:pt idx="642">
                  <c:v>-5.5594000004930422E-3</c:v>
                </c:pt>
                <c:pt idx="643">
                  <c:v>-5.4757999969297089E-3</c:v>
                </c:pt>
                <c:pt idx="644">
                  <c:v>-5.0407999951858073E-3</c:v>
                </c:pt>
                <c:pt idx="645">
                  <c:v>-6.3085999936447479E-3</c:v>
                </c:pt>
                <c:pt idx="646">
                  <c:v>-6.4215999955195002E-3</c:v>
                </c:pt>
                <c:pt idx="647">
                  <c:v>-6.0996000029263087E-3</c:v>
                </c:pt>
                <c:pt idx="648">
                  <c:v>-8.1707999997888692E-3</c:v>
                </c:pt>
                <c:pt idx="649">
                  <c:v>-4.1707999989739619E-3</c:v>
                </c:pt>
                <c:pt idx="650">
                  <c:v>-6.7775999996229075E-3</c:v>
                </c:pt>
                <c:pt idx="651">
                  <c:v>-1.8363999988650903E-3</c:v>
                </c:pt>
                <c:pt idx="652">
                  <c:v>-8.1042000019806437E-3</c:v>
                </c:pt>
                <c:pt idx="653">
                  <c:v>-1.1041999969165772E-3</c:v>
                </c:pt>
                <c:pt idx="654">
                  <c:v>-6.2883999999030493E-3</c:v>
                </c:pt>
                <c:pt idx="655">
                  <c:v>-6.8239999964134768E-3</c:v>
                </c:pt>
                <c:pt idx="656">
                  <c:v>-5.0081999943358824E-3</c:v>
                </c:pt>
                <c:pt idx="657">
                  <c:v>-3.7867999999434687E-3</c:v>
                </c:pt>
                <c:pt idx="658">
                  <c:v>-4.000399996584747E-3</c:v>
                </c:pt>
                <c:pt idx="659">
                  <c:v>-2.9167999964556657E-3</c:v>
                </c:pt>
                <c:pt idx="660">
                  <c:v>-2.975999959744513E-4</c:v>
                </c:pt>
                <c:pt idx="661">
                  <c:v>-5.2015999972354621E-3</c:v>
                </c:pt>
                <c:pt idx="662">
                  <c:v>-2.7371999967726879E-3</c:v>
                </c:pt>
                <c:pt idx="663">
                  <c:v>-3.8579999818466604E-4</c:v>
                </c:pt>
                <c:pt idx="664">
                  <c:v>-4.1474000026937574E-3</c:v>
                </c:pt>
                <c:pt idx="665">
                  <c:v>1.3280000712256879E-4</c:v>
                </c:pt>
                <c:pt idx="666">
                  <c:v>-7.8966000000946224E-3</c:v>
                </c:pt>
                <c:pt idx="667">
                  <c:v>-1.8129999953089282E-3</c:v>
                </c:pt>
                <c:pt idx="668">
                  <c:v>-1.8299999937880784E-3</c:v>
                </c:pt>
                <c:pt idx="669">
                  <c:v>-4.7927999985404313E-3</c:v>
                </c:pt>
                <c:pt idx="670">
                  <c:v>-3.7927999946987256E-3</c:v>
                </c:pt>
                <c:pt idx="671">
                  <c:v>2.6422000009915791E-3</c:v>
                </c:pt>
                <c:pt idx="672">
                  <c:v>-2.6255999982822686E-3</c:v>
                </c:pt>
                <c:pt idx="673">
                  <c:v>-5.3747999991173856E-3</c:v>
                </c:pt>
                <c:pt idx="674">
                  <c:v>-3.374799998709932E-3</c:v>
                </c:pt>
                <c:pt idx="675">
                  <c:v>-3.7974000006215647E-3</c:v>
                </c:pt>
                <c:pt idx="676">
                  <c:v>-5.0110000011045486E-3</c:v>
                </c:pt>
                <c:pt idx="677">
                  <c:v>-6.2787999922875315E-3</c:v>
                </c:pt>
                <c:pt idx="678">
                  <c:v>-4.156800001510419E-3</c:v>
                </c:pt>
                <c:pt idx="679">
                  <c:v>-2.0567999963532202E-3</c:v>
                </c:pt>
                <c:pt idx="680">
                  <c:v>6.2431999976979569E-3</c:v>
                </c:pt>
                <c:pt idx="681">
                  <c:v>-2.8607999920495786E-3</c:v>
                </c:pt>
                <c:pt idx="682">
                  <c:v>4.2646000074455515E-3</c:v>
                </c:pt>
                <c:pt idx="683">
                  <c:v>2.4760000815149397E-4</c:v>
                </c:pt>
                <c:pt idx="684">
                  <c:v>1.2599999972735532E-3</c:v>
                </c:pt>
                <c:pt idx="685">
                  <c:v>-1.1083999997936189E-3</c:v>
                </c:pt>
                <c:pt idx="686">
                  <c:v>-4.4892000005347654E-3</c:v>
                </c:pt>
                <c:pt idx="687">
                  <c:v>-2.0541999983834103E-3</c:v>
                </c:pt>
                <c:pt idx="688">
                  <c:v>-8.5897999961161986E-3</c:v>
                </c:pt>
                <c:pt idx="689">
                  <c:v>-7.5897999995504506E-3</c:v>
                </c:pt>
                <c:pt idx="690">
                  <c:v>-5.589799999142997E-3</c:v>
                </c:pt>
                <c:pt idx="691">
                  <c:v>-4.5897999953012913E-3</c:v>
                </c:pt>
                <c:pt idx="692">
                  <c:v>-3.5897999987355433E-3</c:v>
                </c:pt>
                <c:pt idx="693">
                  <c:v>-4.1547999935573898E-3</c:v>
                </c:pt>
                <c:pt idx="694">
                  <c:v>-4.4225999954505824E-3</c:v>
                </c:pt>
                <c:pt idx="695">
                  <c:v>-6.9039999943925068E-3</c:v>
                </c:pt>
                <c:pt idx="696">
                  <c:v>-2.9039999935775995E-3</c:v>
                </c:pt>
                <c:pt idx="697">
                  <c:v>-6.4859999984037131E-3</c:v>
                </c:pt>
                <c:pt idx="698">
                  <c:v>-5.5447999911848456E-3</c:v>
                </c:pt>
                <c:pt idx="702">
                  <c:v>-5.5833999940659851E-3</c:v>
                </c:pt>
                <c:pt idx="703">
                  <c:v>-4.8094000012497418E-3</c:v>
                </c:pt>
                <c:pt idx="704">
                  <c:v>-4.5291999995242804E-3</c:v>
                </c:pt>
                <c:pt idx="706">
                  <c:v>-6.0817999983555637E-3</c:v>
                </c:pt>
                <c:pt idx="707">
                  <c:v>-8.9733999921008945E-3</c:v>
                </c:pt>
                <c:pt idx="708">
                  <c:v>-4.6095999932731502E-3</c:v>
                </c:pt>
                <c:pt idx="709">
                  <c:v>-5.8773999990080483E-3</c:v>
                </c:pt>
                <c:pt idx="710">
                  <c:v>-2.8773999947588891E-3</c:v>
                </c:pt>
                <c:pt idx="711">
                  <c:v>-2.7739999495679513E-4</c:v>
                </c:pt>
                <c:pt idx="712">
                  <c:v>-9.1451999978744425E-3</c:v>
                </c:pt>
                <c:pt idx="713">
                  <c:v>-6.2423999988823198E-3</c:v>
                </c:pt>
                <c:pt idx="714">
                  <c:v>-1.8739599996479228E-2</c:v>
                </c:pt>
                <c:pt idx="715">
                  <c:v>-5.5243999959202483E-3</c:v>
                </c:pt>
                <c:pt idx="716">
                  <c:v>-6.3680000021122396E-3</c:v>
                </c:pt>
                <c:pt idx="717">
                  <c:v>-5.8199999984935857E-3</c:v>
                </c:pt>
                <c:pt idx="718">
                  <c:v>-4.7533999968436547E-3</c:v>
                </c:pt>
                <c:pt idx="719">
                  <c:v>-5.1212000034865923E-3</c:v>
                </c:pt>
                <c:pt idx="720">
                  <c:v>-5.0211999987368472E-3</c:v>
                </c:pt>
                <c:pt idx="721">
                  <c:v>-4.7161999973468482E-3</c:v>
                </c:pt>
                <c:pt idx="722">
                  <c:v>-3.5331999970367178E-3</c:v>
                </c:pt>
                <c:pt idx="723">
                  <c:v>-8.113999996567145E-3</c:v>
                </c:pt>
                <c:pt idx="725">
                  <c:v>-4.1139999957522377E-3</c:v>
                </c:pt>
                <c:pt idx="727">
                  <c:v>-3.1139999919105321E-3</c:v>
                </c:pt>
                <c:pt idx="729">
                  <c:v>1.8860000054701231E-3</c:v>
                </c:pt>
                <c:pt idx="731">
                  <c:v>-9.2145999951753765E-3</c:v>
                </c:pt>
                <c:pt idx="732">
                  <c:v>1.49200001033023E-4</c:v>
                </c:pt>
                <c:pt idx="733">
                  <c:v>-1.3028000030317344E-3</c:v>
                </c:pt>
                <c:pt idx="734">
                  <c:v>-9.5139999757520854E-4</c:v>
                </c:pt>
                <c:pt idx="735">
                  <c:v>-1.629400001547765E-3</c:v>
                </c:pt>
                <c:pt idx="736">
                  <c:v>-3.606000027502887E-4</c:v>
                </c:pt>
                <c:pt idx="737">
                  <c:v>4.7439999616472051E-4</c:v>
                </c:pt>
                <c:pt idx="738">
                  <c:v>4.7439999616472051E-4</c:v>
                </c:pt>
                <c:pt idx="739">
                  <c:v>2.3738000018056482E-3</c:v>
                </c:pt>
                <c:pt idx="743">
                  <c:v>5.0699999701464549E-4</c:v>
                </c:pt>
                <c:pt idx="747">
                  <c:v>-5.7999997807200998E-5</c:v>
                </c:pt>
                <c:pt idx="748">
                  <c:v>-3.2579999242443591E-4</c:v>
                </c:pt>
                <c:pt idx="751">
                  <c:v>-1.5519999942625873E-3</c:v>
                </c:pt>
                <c:pt idx="752">
                  <c:v>7.9820000246400014E-4</c:v>
                </c:pt>
                <c:pt idx="753">
                  <c:v>-9.7961999999824911E-3</c:v>
                </c:pt>
                <c:pt idx="755">
                  <c:v>-4.7962000026018359E-3</c:v>
                </c:pt>
                <c:pt idx="756">
                  <c:v>6.3710000031278469E-3</c:v>
                </c:pt>
                <c:pt idx="758">
                  <c:v>-2.809999932651408E-4</c:v>
                </c:pt>
                <c:pt idx="763">
                  <c:v>1.6519999917363748E-4</c:v>
                </c:pt>
                <c:pt idx="765">
                  <c:v>7.1399997978005558E-5</c:v>
                </c:pt>
                <c:pt idx="770">
                  <c:v>3.0894000010448508E-3</c:v>
                </c:pt>
                <c:pt idx="771">
                  <c:v>1.7609999995329417E-3</c:v>
                </c:pt>
                <c:pt idx="776">
                  <c:v>4.3789999981527217E-3</c:v>
                </c:pt>
                <c:pt idx="777">
                  <c:v>2.5269999969168566E-3</c:v>
                </c:pt>
                <c:pt idx="779">
                  <c:v>4.5817999998689629E-3</c:v>
                </c:pt>
                <c:pt idx="781">
                  <c:v>4.3172000077902339E-3</c:v>
                </c:pt>
                <c:pt idx="784">
                  <c:v>4.9154000007547438E-3</c:v>
                </c:pt>
                <c:pt idx="785">
                  <c:v>5.1154000029782765E-3</c:v>
                </c:pt>
                <c:pt idx="786">
                  <c:v>4.9024000036297366E-3</c:v>
                </c:pt>
                <c:pt idx="790">
                  <c:v>1.9768199999816716E-2</c:v>
                </c:pt>
                <c:pt idx="791">
                  <c:v>2.0119599997997284E-2</c:v>
                </c:pt>
                <c:pt idx="800">
                  <c:v>2.9281399998581037E-2</c:v>
                </c:pt>
                <c:pt idx="802">
                  <c:v>3.3848999999463558E-2</c:v>
                </c:pt>
                <c:pt idx="803">
                  <c:v>3.3848999999463558E-2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450-42D9-9C3C-83E3874B7E6B}"/>
            </c:ext>
          </c:extLst>
        </c:ser>
        <c:ser>
          <c:idx val="2"/>
          <c:order val="2"/>
          <c:tx>
            <c:strRef>
              <c:f>'Active 2'!$J$20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2'!$F$21:$F$975</c:f>
              <c:numCache>
                <c:formatCode>General</c:formatCode>
                <c:ptCount val="955"/>
                <c:pt idx="0">
                  <c:v>-30899</c:v>
                </c:pt>
                <c:pt idx="1">
                  <c:v>-29888</c:v>
                </c:pt>
                <c:pt idx="2">
                  <c:v>-28759</c:v>
                </c:pt>
                <c:pt idx="3">
                  <c:v>-28507</c:v>
                </c:pt>
                <c:pt idx="4">
                  <c:v>-28199</c:v>
                </c:pt>
                <c:pt idx="5">
                  <c:v>-28193</c:v>
                </c:pt>
                <c:pt idx="6">
                  <c:v>-28034</c:v>
                </c:pt>
                <c:pt idx="7">
                  <c:v>-28022</c:v>
                </c:pt>
                <c:pt idx="8">
                  <c:v>-28006</c:v>
                </c:pt>
                <c:pt idx="9">
                  <c:v>-27941</c:v>
                </c:pt>
                <c:pt idx="10">
                  <c:v>-27933</c:v>
                </c:pt>
                <c:pt idx="11">
                  <c:v>-27928</c:v>
                </c:pt>
                <c:pt idx="12">
                  <c:v>-27826</c:v>
                </c:pt>
                <c:pt idx="13">
                  <c:v>-27759</c:v>
                </c:pt>
                <c:pt idx="14">
                  <c:v>-27759</c:v>
                </c:pt>
                <c:pt idx="15">
                  <c:v>-27731</c:v>
                </c:pt>
                <c:pt idx="16">
                  <c:v>-27690</c:v>
                </c:pt>
                <c:pt idx="17">
                  <c:v>-27659</c:v>
                </c:pt>
                <c:pt idx="18">
                  <c:v>-27527</c:v>
                </c:pt>
                <c:pt idx="19">
                  <c:v>-27454</c:v>
                </c:pt>
                <c:pt idx="20">
                  <c:v>-27444</c:v>
                </c:pt>
                <c:pt idx="21">
                  <c:v>-27438</c:v>
                </c:pt>
                <c:pt idx="22">
                  <c:v>-27433</c:v>
                </c:pt>
                <c:pt idx="23">
                  <c:v>-27432</c:v>
                </c:pt>
                <c:pt idx="24">
                  <c:v>-27432</c:v>
                </c:pt>
                <c:pt idx="25">
                  <c:v>-27432</c:v>
                </c:pt>
                <c:pt idx="26">
                  <c:v>-27427</c:v>
                </c:pt>
                <c:pt idx="27">
                  <c:v>-27427</c:v>
                </c:pt>
                <c:pt idx="28">
                  <c:v>-27427</c:v>
                </c:pt>
                <c:pt idx="29">
                  <c:v>-27421</c:v>
                </c:pt>
                <c:pt idx="30">
                  <c:v>-27409</c:v>
                </c:pt>
                <c:pt idx="31">
                  <c:v>-27402</c:v>
                </c:pt>
                <c:pt idx="32">
                  <c:v>-27382</c:v>
                </c:pt>
                <c:pt idx="33">
                  <c:v>-27351</c:v>
                </c:pt>
                <c:pt idx="34">
                  <c:v>-27345</c:v>
                </c:pt>
                <c:pt idx="35">
                  <c:v>-27337</c:v>
                </c:pt>
                <c:pt idx="36">
                  <c:v>-27323</c:v>
                </c:pt>
                <c:pt idx="37">
                  <c:v>-27320</c:v>
                </c:pt>
                <c:pt idx="38">
                  <c:v>-27295</c:v>
                </c:pt>
                <c:pt idx="39">
                  <c:v>-27293</c:v>
                </c:pt>
                <c:pt idx="40">
                  <c:v>-27292</c:v>
                </c:pt>
                <c:pt idx="41">
                  <c:v>-27289</c:v>
                </c:pt>
                <c:pt idx="42">
                  <c:v>-27269</c:v>
                </c:pt>
                <c:pt idx="43">
                  <c:v>-27055</c:v>
                </c:pt>
                <c:pt idx="44">
                  <c:v>-27044</c:v>
                </c:pt>
                <c:pt idx="45">
                  <c:v>-27030</c:v>
                </c:pt>
                <c:pt idx="46">
                  <c:v>-27019</c:v>
                </c:pt>
                <c:pt idx="47">
                  <c:v>-27008</c:v>
                </c:pt>
                <c:pt idx="48">
                  <c:v>-26985</c:v>
                </c:pt>
                <c:pt idx="49">
                  <c:v>-26974</c:v>
                </c:pt>
                <c:pt idx="50">
                  <c:v>-26968</c:v>
                </c:pt>
                <c:pt idx="51">
                  <c:v>-26948</c:v>
                </c:pt>
                <c:pt idx="52">
                  <c:v>-26923</c:v>
                </c:pt>
                <c:pt idx="53">
                  <c:v>-26906</c:v>
                </c:pt>
                <c:pt idx="54">
                  <c:v>-26879</c:v>
                </c:pt>
                <c:pt idx="55">
                  <c:v>-26822</c:v>
                </c:pt>
                <c:pt idx="56">
                  <c:v>-26792</c:v>
                </c:pt>
                <c:pt idx="57">
                  <c:v>-26736</c:v>
                </c:pt>
                <c:pt idx="58">
                  <c:v>-26672</c:v>
                </c:pt>
                <c:pt idx="59">
                  <c:v>-26666</c:v>
                </c:pt>
                <c:pt idx="60">
                  <c:v>-26663</c:v>
                </c:pt>
                <c:pt idx="61">
                  <c:v>-26624</c:v>
                </c:pt>
                <c:pt idx="62">
                  <c:v>-26621</c:v>
                </c:pt>
                <c:pt idx="63">
                  <c:v>-26613</c:v>
                </c:pt>
                <c:pt idx="64">
                  <c:v>-26604</c:v>
                </c:pt>
                <c:pt idx="65">
                  <c:v>-26599</c:v>
                </c:pt>
                <c:pt idx="66">
                  <c:v>-26568</c:v>
                </c:pt>
                <c:pt idx="67">
                  <c:v>-26565</c:v>
                </c:pt>
                <c:pt idx="68">
                  <c:v>-26515</c:v>
                </c:pt>
                <c:pt idx="69">
                  <c:v>-26515</c:v>
                </c:pt>
                <c:pt idx="70">
                  <c:v>-26504</c:v>
                </c:pt>
                <c:pt idx="71">
                  <c:v>-26487</c:v>
                </c:pt>
                <c:pt idx="72">
                  <c:v>-26484</c:v>
                </c:pt>
                <c:pt idx="73">
                  <c:v>-26473</c:v>
                </c:pt>
                <c:pt idx="74">
                  <c:v>-26473</c:v>
                </c:pt>
                <c:pt idx="75">
                  <c:v>-26451</c:v>
                </c:pt>
                <c:pt idx="76">
                  <c:v>-26431</c:v>
                </c:pt>
                <c:pt idx="77">
                  <c:v>-26409</c:v>
                </c:pt>
                <c:pt idx="78">
                  <c:v>-26367</c:v>
                </c:pt>
                <c:pt idx="79">
                  <c:v>-26361</c:v>
                </c:pt>
                <c:pt idx="80">
                  <c:v>-26322</c:v>
                </c:pt>
                <c:pt idx="81">
                  <c:v>-26305</c:v>
                </c:pt>
                <c:pt idx="82">
                  <c:v>-26294</c:v>
                </c:pt>
                <c:pt idx="83">
                  <c:v>-26274</c:v>
                </c:pt>
                <c:pt idx="84">
                  <c:v>-26271</c:v>
                </c:pt>
                <c:pt idx="85">
                  <c:v>-26257</c:v>
                </c:pt>
                <c:pt idx="86">
                  <c:v>-26252</c:v>
                </c:pt>
                <c:pt idx="87">
                  <c:v>-26249</c:v>
                </c:pt>
                <c:pt idx="88">
                  <c:v>-26235</c:v>
                </c:pt>
                <c:pt idx="89">
                  <c:v>-26230</c:v>
                </c:pt>
                <c:pt idx="90">
                  <c:v>-26227</c:v>
                </c:pt>
                <c:pt idx="91">
                  <c:v>-26221</c:v>
                </c:pt>
                <c:pt idx="92">
                  <c:v>-26216</c:v>
                </c:pt>
                <c:pt idx="93">
                  <c:v>-26215</c:v>
                </c:pt>
                <c:pt idx="94">
                  <c:v>-26210</c:v>
                </c:pt>
                <c:pt idx="95">
                  <c:v>-26205</c:v>
                </c:pt>
                <c:pt idx="96">
                  <c:v>-26118</c:v>
                </c:pt>
                <c:pt idx="97">
                  <c:v>-26078</c:v>
                </c:pt>
                <c:pt idx="98">
                  <c:v>-26076</c:v>
                </c:pt>
                <c:pt idx="99">
                  <c:v>-26067</c:v>
                </c:pt>
                <c:pt idx="100">
                  <c:v>-26062</c:v>
                </c:pt>
                <c:pt idx="101">
                  <c:v>-26056</c:v>
                </c:pt>
                <c:pt idx="102">
                  <c:v>-26048</c:v>
                </c:pt>
                <c:pt idx="103">
                  <c:v>-26042</c:v>
                </c:pt>
                <c:pt idx="104">
                  <c:v>-26031</c:v>
                </c:pt>
                <c:pt idx="105">
                  <c:v>-25989</c:v>
                </c:pt>
                <c:pt idx="106">
                  <c:v>-25969</c:v>
                </c:pt>
                <c:pt idx="107">
                  <c:v>-25963</c:v>
                </c:pt>
                <c:pt idx="108">
                  <c:v>-25958</c:v>
                </c:pt>
                <c:pt idx="109">
                  <c:v>-25950</c:v>
                </c:pt>
                <c:pt idx="110">
                  <c:v>-25950</c:v>
                </c:pt>
                <c:pt idx="111">
                  <c:v>-25941</c:v>
                </c:pt>
                <c:pt idx="112">
                  <c:v>-25928</c:v>
                </c:pt>
                <c:pt idx="113">
                  <c:v>-25927</c:v>
                </c:pt>
                <c:pt idx="114">
                  <c:v>-25910</c:v>
                </c:pt>
                <c:pt idx="115">
                  <c:v>-25904</c:v>
                </c:pt>
                <c:pt idx="116">
                  <c:v>-25896</c:v>
                </c:pt>
                <c:pt idx="117">
                  <c:v>-25860</c:v>
                </c:pt>
                <c:pt idx="118">
                  <c:v>-25823</c:v>
                </c:pt>
                <c:pt idx="119">
                  <c:v>-25820</c:v>
                </c:pt>
                <c:pt idx="120">
                  <c:v>-25818</c:v>
                </c:pt>
                <c:pt idx="121">
                  <c:v>-25815</c:v>
                </c:pt>
                <c:pt idx="122">
                  <c:v>-25801</c:v>
                </c:pt>
                <c:pt idx="123">
                  <c:v>-25734</c:v>
                </c:pt>
                <c:pt idx="124">
                  <c:v>-25715</c:v>
                </c:pt>
                <c:pt idx="125">
                  <c:v>-25384</c:v>
                </c:pt>
                <c:pt idx="126">
                  <c:v>-25334</c:v>
                </c:pt>
                <c:pt idx="127">
                  <c:v>-25334</c:v>
                </c:pt>
                <c:pt idx="128">
                  <c:v>-25281</c:v>
                </c:pt>
                <c:pt idx="129">
                  <c:v>-25256</c:v>
                </c:pt>
                <c:pt idx="130">
                  <c:v>-25245</c:v>
                </c:pt>
                <c:pt idx="131">
                  <c:v>-25127</c:v>
                </c:pt>
                <c:pt idx="132">
                  <c:v>-25122</c:v>
                </c:pt>
                <c:pt idx="133">
                  <c:v>-24923</c:v>
                </c:pt>
                <c:pt idx="134">
                  <c:v>-24624</c:v>
                </c:pt>
                <c:pt idx="135">
                  <c:v>-24621</c:v>
                </c:pt>
                <c:pt idx="136">
                  <c:v>-24441</c:v>
                </c:pt>
                <c:pt idx="137">
                  <c:v>-24209</c:v>
                </c:pt>
                <c:pt idx="138">
                  <c:v>-24151</c:v>
                </c:pt>
                <c:pt idx="139">
                  <c:v>-23533</c:v>
                </c:pt>
                <c:pt idx="140">
                  <c:v>-23530</c:v>
                </c:pt>
                <c:pt idx="141">
                  <c:v>-23469</c:v>
                </c:pt>
                <c:pt idx="142">
                  <c:v>-23007</c:v>
                </c:pt>
                <c:pt idx="143">
                  <c:v>-23004</c:v>
                </c:pt>
                <c:pt idx="144">
                  <c:v>-22990</c:v>
                </c:pt>
                <c:pt idx="145">
                  <c:v>-22982</c:v>
                </c:pt>
                <c:pt idx="146">
                  <c:v>-22979</c:v>
                </c:pt>
                <c:pt idx="147">
                  <c:v>-22478</c:v>
                </c:pt>
                <c:pt idx="148">
                  <c:v>-22467</c:v>
                </c:pt>
                <c:pt idx="149">
                  <c:v>-22050</c:v>
                </c:pt>
                <c:pt idx="150">
                  <c:v>-21860</c:v>
                </c:pt>
                <c:pt idx="151">
                  <c:v>-21373</c:v>
                </c:pt>
                <c:pt idx="152">
                  <c:v>-21219</c:v>
                </c:pt>
                <c:pt idx="153">
                  <c:v>-21071</c:v>
                </c:pt>
                <c:pt idx="154">
                  <c:v>-20514</c:v>
                </c:pt>
                <c:pt idx="155">
                  <c:v>-20027</c:v>
                </c:pt>
                <c:pt idx="156">
                  <c:v>-20016</c:v>
                </c:pt>
                <c:pt idx="157">
                  <c:v>-19512</c:v>
                </c:pt>
                <c:pt idx="158">
                  <c:v>-19482</c:v>
                </c:pt>
                <c:pt idx="159">
                  <c:v>-19468</c:v>
                </c:pt>
                <c:pt idx="160">
                  <c:v>-19369</c:v>
                </c:pt>
                <c:pt idx="161">
                  <c:v>-18967</c:v>
                </c:pt>
                <c:pt idx="162">
                  <c:v>-18396</c:v>
                </c:pt>
                <c:pt idx="163">
                  <c:v>-17940</c:v>
                </c:pt>
                <c:pt idx="164">
                  <c:v>-17937</c:v>
                </c:pt>
                <c:pt idx="165">
                  <c:v>-17918</c:v>
                </c:pt>
                <c:pt idx="166">
                  <c:v>-17912</c:v>
                </c:pt>
                <c:pt idx="167">
                  <c:v>-17901</c:v>
                </c:pt>
                <c:pt idx="168">
                  <c:v>-17898</c:v>
                </c:pt>
                <c:pt idx="169">
                  <c:v>-17893</c:v>
                </c:pt>
                <c:pt idx="170">
                  <c:v>-17879</c:v>
                </c:pt>
                <c:pt idx="171">
                  <c:v>-17878</c:v>
                </c:pt>
                <c:pt idx="172">
                  <c:v>-17375</c:v>
                </c:pt>
                <c:pt idx="173">
                  <c:v>-17369</c:v>
                </c:pt>
                <c:pt idx="174">
                  <c:v>-17140</c:v>
                </c:pt>
                <c:pt idx="175">
                  <c:v>-17134</c:v>
                </c:pt>
                <c:pt idx="176">
                  <c:v>-17115</c:v>
                </c:pt>
                <c:pt idx="177">
                  <c:v>-17112</c:v>
                </c:pt>
                <c:pt idx="178">
                  <c:v>-15282</c:v>
                </c:pt>
                <c:pt idx="179">
                  <c:v>-15223</c:v>
                </c:pt>
                <c:pt idx="180">
                  <c:v>-15181</c:v>
                </c:pt>
                <c:pt idx="181">
                  <c:v>-15134</c:v>
                </c:pt>
                <c:pt idx="182">
                  <c:v>-15047</c:v>
                </c:pt>
                <c:pt idx="183">
                  <c:v>-15030</c:v>
                </c:pt>
                <c:pt idx="184">
                  <c:v>-15027</c:v>
                </c:pt>
                <c:pt idx="185">
                  <c:v>-15002</c:v>
                </c:pt>
                <c:pt idx="186">
                  <c:v>-14960</c:v>
                </c:pt>
                <c:pt idx="187">
                  <c:v>-14924</c:v>
                </c:pt>
                <c:pt idx="188">
                  <c:v>-14915</c:v>
                </c:pt>
                <c:pt idx="189">
                  <c:v>-14767</c:v>
                </c:pt>
                <c:pt idx="190">
                  <c:v>-14588</c:v>
                </c:pt>
                <c:pt idx="191">
                  <c:v>-14462</c:v>
                </c:pt>
                <c:pt idx="192">
                  <c:v>-14395</c:v>
                </c:pt>
                <c:pt idx="193">
                  <c:v>-14367</c:v>
                </c:pt>
                <c:pt idx="194">
                  <c:v>-14174</c:v>
                </c:pt>
                <c:pt idx="195">
                  <c:v>-13953</c:v>
                </c:pt>
                <c:pt idx="196">
                  <c:v>-13827</c:v>
                </c:pt>
                <c:pt idx="197">
                  <c:v>-13689</c:v>
                </c:pt>
                <c:pt idx="198">
                  <c:v>-13326</c:v>
                </c:pt>
                <c:pt idx="199">
                  <c:v>-13312</c:v>
                </c:pt>
                <c:pt idx="200">
                  <c:v>-13304</c:v>
                </c:pt>
                <c:pt idx="201">
                  <c:v>-13287</c:v>
                </c:pt>
                <c:pt idx="202">
                  <c:v>-13214</c:v>
                </c:pt>
                <c:pt idx="203">
                  <c:v>-13052</c:v>
                </c:pt>
                <c:pt idx="204">
                  <c:v>-13030</c:v>
                </c:pt>
                <c:pt idx="205">
                  <c:v>-13016</c:v>
                </c:pt>
                <c:pt idx="206">
                  <c:v>-12932</c:v>
                </c:pt>
                <c:pt idx="207">
                  <c:v>-12892</c:v>
                </c:pt>
                <c:pt idx="208">
                  <c:v>-12806</c:v>
                </c:pt>
                <c:pt idx="209">
                  <c:v>-12806</c:v>
                </c:pt>
                <c:pt idx="210">
                  <c:v>-12803</c:v>
                </c:pt>
                <c:pt idx="211">
                  <c:v>-12803</c:v>
                </c:pt>
                <c:pt idx="212">
                  <c:v>-12789</c:v>
                </c:pt>
                <c:pt idx="213">
                  <c:v>-12789</c:v>
                </c:pt>
                <c:pt idx="214">
                  <c:v>-12786</c:v>
                </c:pt>
                <c:pt idx="215">
                  <c:v>-12786</c:v>
                </c:pt>
                <c:pt idx="216">
                  <c:v>-12783</c:v>
                </c:pt>
                <c:pt idx="217">
                  <c:v>-12781</c:v>
                </c:pt>
                <c:pt idx="218">
                  <c:v>-12781</c:v>
                </c:pt>
                <c:pt idx="219">
                  <c:v>-12770</c:v>
                </c:pt>
                <c:pt idx="220">
                  <c:v>-12770</c:v>
                </c:pt>
                <c:pt idx="221">
                  <c:v>-12758</c:v>
                </c:pt>
                <c:pt idx="222">
                  <c:v>-12353</c:v>
                </c:pt>
                <c:pt idx="223">
                  <c:v>-11955</c:v>
                </c:pt>
                <c:pt idx="224">
                  <c:v>-11955</c:v>
                </c:pt>
                <c:pt idx="225">
                  <c:v>-11955</c:v>
                </c:pt>
                <c:pt idx="226">
                  <c:v>-11905</c:v>
                </c:pt>
                <c:pt idx="227">
                  <c:v>-11905</c:v>
                </c:pt>
                <c:pt idx="228">
                  <c:v>-11897</c:v>
                </c:pt>
                <c:pt idx="229">
                  <c:v>-11869</c:v>
                </c:pt>
                <c:pt idx="230">
                  <c:v>-11869</c:v>
                </c:pt>
                <c:pt idx="231">
                  <c:v>-11827</c:v>
                </c:pt>
                <c:pt idx="232">
                  <c:v>-11827</c:v>
                </c:pt>
                <c:pt idx="233">
                  <c:v>-11827</c:v>
                </c:pt>
                <c:pt idx="234">
                  <c:v>-11723</c:v>
                </c:pt>
                <c:pt idx="235">
                  <c:v>-11723</c:v>
                </c:pt>
                <c:pt idx="236">
                  <c:v>-11701</c:v>
                </c:pt>
                <c:pt idx="237">
                  <c:v>-11701</c:v>
                </c:pt>
                <c:pt idx="238">
                  <c:v>-11466</c:v>
                </c:pt>
                <c:pt idx="239">
                  <c:v>-11463</c:v>
                </c:pt>
                <c:pt idx="240">
                  <c:v>-11463</c:v>
                </c:pt>
                <c:pt idx="241">
                  <c:v>-11463</c:v>
                </c:pt>
                <c:pt idx="242">
                  <c:v>-11256</c:v>
                </c:pt>
                <c:pt idx="243">
                  <c:v>-11186</c:v>
                </c:pt>
                <c:pt idx="244">
                  <c:v>-11155</c:v>
                </c:pt>
                <c:pt idx="245">
                  <c:v>-11063</c:v>
                </c:pt>
                <c:pt idx="246">
                  <c:v>-10906</c:v>
                </c:pt>
                <c:pt idx="247">
                  <c:v>-10718</c:v>
                </c:pt>
                <c:pt idx="248">
                  <c:v>-10693</c:v>
                </c:pt>
                <c:pt idx="249">
                  <c:v>-10677</c:v>
                </c:pt>
                <c:pt idx="250">
                  <c:v>-10676</c:v>
                </c:pt>
                <c:pt idx="251">
                  <c:v>-10674</c:v>
                </c:pt>
                <c:pt idx="252">
                  <c:v>-10665</c:v>
                </c:pt>
                <c:pt idx="253">
                  <c:v>-10662</c:v>
                </c:pt>
                <c:pt idx="254">
                  <c:v>-10661.5</c:v>
                </c:pt>
                <c:pt idx="255">
                  <c:v>-10657</c:v>
                </c:pt>
                <c:pt idx="256">
                  <c:v>-10651</c:v>
                </c:pt>
                <c:pt idx="257">
                  <c:v>-10649</c:v>
                </c:pt>
                <c:pt idx="258">
                  <c:v>-10640</c:v>
                </c:pt>
                <c:pt idx="259">
                  <c:v>-10590</c:v>
                </c:pt>
                <c:pt idx="260">
                  <c:v>-10567</c:v>
                </c:pt>
                <c:pt idx="261">
                  <c:v>-10528</c:v>
                </c:pt>
                <c:pt idx="262">
                  <c:v>-10526</c:v>
                </c:pt>
                <c:pt idx="263">
                  <c:v>-10489</c:v>
                </c:pt>
                <c:pt idx="264">
                  <c:v>-10483</c:v>
                </c:pt>
                <c:pt idx="265">
                  <c:v>-10483</c:v>
                </c:pt>
                <c:pt idx="266">
                  <c:v>-10461</c:v>
                </c:pt>
                <c:pt idx="267">
                  <c:v>-10458</c:v>
                </c:pt>
                <c:pt idx="268">
                  <c:v>-10442</c:v>
                </c:pt>
                <c:pt idx="269">
                  <c:v>-10442</c:v>
                </c:pt>
                <c:pt idx="270">
                  <c:v>-10442</c:v>
                </c:pt>
                <c:pt idx="271">
                  <c:v>-10430</c:v>
                </c:pt>
                <c:pt idx="272">
                  <c:v>-10416</c:v>
                </c:pt>
                <c:pt idx="273">
                  <c:v>-10414</c:v>
                </c:pt>
                <c:pt idx="274">
                  <c:v>-10413</c:v>
                </c:pt>
                <c:pt idx="275">
                  <c:v>-10410</c:v>
                </c:pt>
                <c:pt idx="276">
                  <c:v>-10399</c:v>
                </c:pt>
                <c:pt idx="277">
                  <c:v>-10394</c:v>
                </c:pt>
                <c:pt idx="278">
                  <c:v>-10376</c:v>
                </c:pt>
                <c:pt idx="279">
                  <c:v>-10333</c:v>
                </c:pt>
                <c:pt idx="280">
                  <c:v>-10333</c:v>
                </c:pt>
                <c:pt idx="281">
                  <c:v>-10333</c:v>
                </c:pt>
                <c:pt idx="282">
                  <c:v>-10240</c:v>
                </c:pt>
                <c:pt idx="283">
                  <c:v>-10240</c:v>
                </c:pt>
                <c:pt idx="284">
                  <c:v>-10237</c:v>
                </c:pt>
                <c:pt idx="285">
                  <c:v>-10235</c:v>
                </c:pt>
                <c:pt idx="286">
                  <c:v>-10210</c:v>
                </c:pt>
                <c:pt idx="287">
                  <c:v>-10184</c:v>
                </c:pt>
                <c:pt idx="288">
                  <c:v>-10181</c:v>
                </c:pt>
                <c:pt idx="289">
                  <c:v>-10176</c:v>
                </c:pt>
                <c:pt idx="290">
                  <c:v>-10137</c:v>
                </c:pt>
                <c:pt idx="291">
                  <c:v>-10135</c:v>
                </c:pt>
                <c:pt idx="292">
                  <c:v>-10134</c:v>
                </c:pt>
                <c:pt idx="293">
                  <c:v>-10125</c:v>
                </c:pt>
                <c:pt idx="294">
                  <c:v>-10109</c:v>
                </c:pt>
                <c:pt idx="295">
                  <c:v>-10106</c:v>
                </c:pt>
                <c:pt idx="296">
                  <c:v>-10106</c:v>
                </c:pt>
                <c:pt idx="297">
                  <c:v>-10106</c:v>
                </c:pt>
                <c:pt idx="298">
                  <c:v>-10106</c:v>
                </c:pt>
                <c:pt idx="299">
                  <c:v>-10069</c:v>
                </c:pt>
                <c:pt idx="300">
                  <c:v>-10041</c:v>
                </c:pt>
                <c:pt idx="301">
                  <c:v>-9963</c:v>
                </c:pt>
                <c:pt idx="302">
                  <c:v>-9960</c:v>
                </c:pt>
                <c:pt idx="303">
                  <c:v>-9954</c:v>
                </c:pt>
                <c:pt idx="304">
                  <c:v>-9932</c:v>
                </c:pt>
                <c:pt idx="305">
                  <c:v>-9932</c:v>
                </c:pt>
                <c:pt idx="306">
                  <c:v>-9932</c:v>
                </c:pt>
                <c:pt idx="307">
                  <c:v>-9932</c:v>
                </c:pt>
                <c:pt idx="308">
                  <c:v>-9929</c:v>
                </c:pt>
                <c:pt idx="309">
                  <c:v>-9921</c:v>
                </c:pt>
                <c:pt idx="310">
                  <c:v>-9921</c:v>
                </c:pt>
                <c:pt idx="311">
                  <c:v>-9921</c:v>
                </c:pt>
                <c:pt idx="312">
                  <c:v>-9893</c:v>
                </c:pt>
                <c:pt idx="313">
                  <c:v>-9866</c:v>
                </c:pt>
                <c:pt idx="314">
                  <c:v>-9843</c:v>
                </c:pt>
                <c:pt idx="315">
                  <c:v>-9829</c:v>
                </c:pt>
                <c:pt idx="316">
                  <c:v>-9828.5</c:v>
                </c:pt>
                <c:pt idx="317">
                  <c:v>-9812</c:v>
                </c:pt>
                <c:pt idx="318">
                  <c:v>-9810</c:v>
                </c:pt>
                <c:pt idx="319">
                  <c:v>-9807</c:v>
                </c:pt>
                <c:pt idx="320">
                  <c:v>-9801</c:v>
                </c:pt>
                <c:pt idx="321">
                  <c:v>-9784</c:v>
                </c:pt>
                <c:pt idx="322">
                  <c:v>-9770</c:v>
                </c:pt>
                <c:pt idx="323">
                  <c:v>-9768</c:v>
                </c:pt>
                <c:pt idx="324">
                  <c:v>-9742</c:v>
                </c:pt>
                <c:pt idx="325">
                  <c:v>-9723</c:v>
                </c:pt>
                <c:pt idx="326">
                  <c:v>-9639</c:v>
                </c:pt>
                <c:pt idx="327">
                  <c:v>-9597</c:v>
                </c:pt>
                <c:pt idx="328">
                  <c:v>-9568</c:v>
                </c:pt>
                <c:pt idx="329">
                  <c:v>-9557</c:v>
                </c:pt>
                <c:pt idx="330">
                  <c:v>-9505</c:v>
                </c:pt>
                <c:pt idx="331">
                  <c:v>-9505</c:v>
                </c:pt>
                <c:pt idx="332">
                  <c:v>-9505</c:v>
                </c:pt>
                <c:pt idx="333">
                  <c:v>-9412</c:v>
                </c:pt>
                <c:pt idx="334">
                  <c:v>-9390</c:v>
                </c:pt>
                <c:pt idx="335">
                  <c:v>-9390</c:v>
                </c:pt>
                <c:pt idx="336">
                  <c:v>-9359</c:v>
                </c:pt>
                <c:pt idx="337">
                  <c:v>-9359</c:v>
                </c:pt>
                <c:pt idx="338">
                  <c:v>-9328</c:v>
                </c:pt>
                <c:pt idx="339">
                  <c:v>-9264</c:v>
                </c:pt>
                <c:pt idx="340">
                  <c:v>-9261</c:v>
                </c:pt>
                <c:pt idx="341">
                  <c:v>-9146</c:v>
                </c:pt>
                <c:pt idx="342">
                  <c:v>-9113</c:v>
                </c:pt>
                <c:pt idx="343">
                  <c:v>-9110</c:v>
                </c:pt>
                <c:pt idx="344">
                  <c:v>-9096</c:v>
                </c:pt>
                <c:pt idx="345">
                  <c:v>-9085</c:v>
                </c:pt>
                <c:pt idx="346">
                  <c:v>-9057</c:v>
                </c:pt>
                <c:pt idx="347">
                  <c:v>-9040</c:v>
                </c:pt>
                <c:pt idx="348">
                  <c:v>-9040</c:v>
                </c:pt>
                <c:pt idx="349">
                  <c:v>-9040</c:v>
                </c:pt>
                <c:pt idx="350">
                  <c:v>-9040</c:v>
                </c:pt>
                <c:pt idx="351">
                  <c:v>-9040</c:v>
                </c:pt>
                <c:pt idx="352">
                  <c:v>-8990</c:v>
                </c:pt>
                <c:pt idx="353">
                  <c:v>-8965</c:v>
                </c:pt>
                <c:pt idx="354">
                  <c:v>-8954</c:v>
                </c:pt>
                <c:pt idx="355">
                  <c:v>-8897</c:v>
                </c:pt>
                <c:pt idx="356">
                  <c:v>-8886</c:v>
                </c:pt>
                <c:pt idx="357">
                  <c:v>-8790</c:v>
                </c:pt>
                <c:pt idx="358">
                  <c:v>-8660</c:v>
                </c:pt>
                <c:pt idx="359">
                  <c:v>-8654</c:v>
                </c:pt>
                <c:pt idx="360">
                  <c:v>-8646</c:v>
                </c:pt>
                <c:pt idx="361">
                  <c:v>-8635</c:v>
                </c:pt>
                <c:pt idx="362">
                  <c:v>-8629</c:v>
                </c:pt>
                <c:pt idx="363">
                  <c:v>-8531</c:v>
                </c:pt>
                <c:pt idx="364">
                  <c:v>-8521</c:v>
                </c:pt>
                <c:pt idx="365">
                  <c:v>-8517</c:v>
                </c:pt>
                <c:pt idx="366">
                  <c:v>-8492</c:v>
                </c:pt>
                <c:pt idx="367">
                  <c:v>-8425</c:v>
                </c:pt>
                <c:pt idx="368">
                  <c:v>-8366</c:v>
                </c:pt>
                <c:pt idx="369">
                  <c:v>-8332</c:v>
                </c:pt>
                <c:pt idx="370">
                  <c:v>-8313</c:v>
                </c:pt>
                <c:pt idx="371">
                  <c:v>-8310</c:v>
                </c:pt>
                <c:pt idx="372">
                  <c:v>-8304</c:v>
                </c:pt>
                <c:pt idx="373">
                  <c:v>-8252</c:v>
                </c:pt>
                <c:pt idx="374">
                  <c:v>-8198</c:v>
                </c:pt>
                <c:pt idx="375">
                  <c:v>-8150</c:v>
                </c:pt>
                <c:pt idx="376">
                  <c:v>-8136</c:v>
                </c:pt>
                <c:pt idx="377">
                  <c:v>-8109</c:v>
                </c:pt>
                <c:pt idx="378">
                  <c:v>-8108</c:v>
                </c:pt>
                <c:pt idx="379">
                  <c:v>-8094</c:v>
                </c:pt>
                <c:pt idx="380">
                  <c:v>-8092</c:v>
                </c:pt>
                <c:pt idx="381">
                  <c:v>-8081</c:v>
                </c:pt>
                <c:pt idx="382">
                  <c:v>-8081</c:v>
                </c:pt>
                <c:pt idx="383">
                  <c:v>-8069</c:v>
                </c:pt>
                <c:pt idx="384">
                  <c:v>-8049</c:v>
                </c:pt>
                <c:pt idx="385">
                  <c:v>-8049</c:v>
                </c:pt>
                <c:pt idx="386">
                  <c:v>-8033</c:v>
                </c:pt>
                <c:pt idx="387">
                  <c:v>-8024</c:v>
                </c:pt>
                <c:pt idx="388">
                  <c:v>-8022</c:v>
                </c:pt>
                <c:pt idx="389">
                  <c:v>-8019</c:v>
                </c:pt>
                <c:pt idx="390">
                  <c:v>-8004</c:v>
                </c:pt>
                <c:pt idx="391">
                  <c:v>-8004</c:v>
                </c:pt>
                <c:pt idx="392">
                  <c:v>-7996</c:v>
                </c:pt>
                <c:pt idx="393">
                  <c:v>-7996</c:v>
                </c:pt>
                <c:pt idx="394">
                  <c:v>-7983</c:v>
                </c:pt>
                <c:pt idx="395">
                  <c:v>-7982</c:v>
                </c:pt>
                <c:pt idx="396">
                  <c:v>-7974</c:v>
                </c:pt>
                <c:pt idx="397">
                  <c:v>-7907</c:v>
                </c:pt>
                <c:pt idx="398">
                  <c:v>-7875</c:v>
                </c:pt>
                <c:pt idx="399">
                  <c:v>-7874</c:v>
                </c:pt>
                <c:pt idx="400">
                  <c:v>-7848</c:v>
                </c:pt>
                <c:pt idx="401">
                  <c:v>-7804</c:v>
                </c:pt>
                <c:pt idx="402">
                  <c:v>-7801</c:v>
                </c:pt>
                <c:pt idx="403">
                  <c:v>-7783</c:v>
                </c:pt>
                <c:pt idx="404">
                  <c:v>-7783</c:v>
                </c:pt>
                <c:pt idx="405">
                  <c:v>-7783</c:v>
                </c:pt>
                <c:pt idx="406">
                  <c:v>-7767</c:v>
                </c:pt>
                <c:pt idx="407">
                  <c:v>-7761</c:v>
                </c:pt>
                <c:pt idx="408">
                  <c:v>-7759</c:v>
                </c:pt>
                <c:pt idx="409">
                  <c:v>-7759</c:v>
                </c:pt>
                <c:pt idx="410">
                  <c:v>-7759</c:v>
                </c:pt>
                <c:pt idx="411">
                  <c:v>-7753</c:v>
                </c:pt>
                <c:pt idx="412">
                  <c:v>-7731</c:v>
                </c:pt>
                <c:pt idx="413">
                  <c:v>-7730</c:v>
                </c:pt>
                <c:pt idx="414">
                  <c:v>-7730</c:v>
                </c:pt>
                <c:pt idx="415">
                  <c:v>-7717</c:v>
                </c:pt>
                <c:pt idx="416">
                  <c:v>-7716</c:v>
                </c:pt>
                <c:pt idx="417">
                  <c:v>-7714</c:v>
                </c:pt>
                <c:pt idx="418">
                  <c:v>-7714</c:v>
                </c:pt>
                <c:pt idx="419">
                  <c:v>-7713</c:v>
                </c:pt>
                <c:pt idx="420">
                  <c:v>-7703</c:v>
                </c:pt>
                <c:pt idx="421">
                  <c:v>-7677</c:v>
                </c:pt>
                <c:pt idx="422">
                  <c:v>-7672</c:v>
                </c:pt>
                <c:pt idx="423">
                  <c:v>-7652</c:v>
                </c:pt>
                <c:pt idx="424">
                  <c:v>-7568</c:v>
                </c:pt>
                <c:pt idx="425">
                  <c:v>-7527</c:v>
                </c:pt>
                <c:pt idx="426">
                  <c:v>-7524</c:v>
                </c:pt>
                <c:pt idx="427">
                  <c:v>-7453</c:v>
                </c:pt>
                <c:pt idx="428">
                  <c:v>-7445</c:v>
                </c:pt>
                <c:pt idx="429">
                  <c:v>-7389</c:v>
                </c:pt>
                <c:pt idx="430">
                  <c:v>-7330</c:v>
                </c:pt>
                <c:pt idx="431">
                  <c:v>-7324</c:v>
                </c:pt>
                <c:pt idx="432">
                  <c:v>-7316</c:v>
                </c:pt>
                <c:pt idx="433">
                  <c:v>-7233</c:v>
                </c:pt>
                <c:pt idx="434">
                  <c:v>-7199</c:v>
                </c:pt>
                <c:pt idx="435">
                  <c:v>-7188</c:v>
                </c:pt>
                <c:pt idx="436">
                  <c:v>-7188</c:v>
                </c:pt>
                <c:pt idx="437">
                  <c:v>-7176</c:v>
                </c:pt>
                <c:pt idx="438">
                  <c:v>-7138</c:v>
                </c:pt>
                <c:pt idx="439">
                  <c:v>-7107</c:v>
                </c:pt>
                <c:pt idx="440">
                  <c:v>-7014</c:v>
                </c:pt>
                <c:pt idx="441">
                  <c:v>-6998</c:v>
                </c:pt>
                <c:pt idx="442">
                  <c:v>-6973</c:v>
                </c:pt>
                <c:pt idx="443">
                  <c:v>-6973</c:v>
                </c:pt>
                <c:pt idx="444">
                  <c:v>-6956</c:v>
                </c:pt>
                <c:pt idx="445">
                  <c:v>-6955</c:v>
                </c:pt>
                <c:pt idx="446">
                  <c:v>-6953</c:v>
                </c:pt>
                <c:pt idx="447">
                  <c:v>-6927</c:v>
                </c:pt>
                <c:pt idx="448">
                  <c:v>-6916</c:v>
                </c:pt>
                <c:pt idx="449">
                  <c:v>-6914</c:v>
                </c:pt>
                <c:pt idx="450">
                  <c:v>-6913</c:v>
                </c:pt>
                <c:pt idx="451">
                  <c:v>-6886</c:v>
                </c:pt>
                <c:pt idx="452">
                  <c:v>-6824</c:v>
                </c:pt>
                <c:pt idx="453">
                  <c:v>-6824</c:v>
                </c:pt>
                <c:pt idx="454">
                  <c:v>-6824</c:v>
                </c:pt>
                <c:pt idx="455">
                  <c:v>-6804</c:v>
                </c:pt>
                <c:pt idx="456">
                  <c:v>-6752</c:v>
                </c:pt>
                <c:pt idx="457">
                  <c:v>-6735</c:v>
                </c:pt>
                <c:pt idx="458">
                  <c:v>-6724</c:v>
                </c:pt>
                <c:pt idx="459">
                  <c:v>-6712</c:v>
                </c:pt>
                <c:pt idx="460">
                  <c:v>-6696</c:v>
                </c:pt>
                <c:pt idx="461">
                  <c:v>-6695</c:v>
                </c:pt>
                <c:pt idx="462">
                  <c:v>-6665</c:v>
                </c:pt>
                <c:pt idx="463">
                  <c:v>-6651</c:v>
                </c:pt>
                <c:pt idx="464">
                  <c:v>-6637</c:v>
                </c:pt>
                <c:pt idx="465">
                  <c:v>-6609</c:v>
                </c:pt>
                <c:pt idx="466">
                  <c:v>-6609</c:v>
                </c:pt>
                <c:pt idx="467">
                  <c:v>-6609</c:v>
                </c:pt>
                <c:pt idx="468">
                  <c:v>-6609</c:v>
                </c:pt>
                <c:pt idx="469">
                  <c:v>-6581</c:v>
                </c:pt>
                <c:pt idx="470">
                  <c:v>-6533</c:v>
                </c:pt>
                <c:pt idx="471">
                  <c:v>-6502</c:v>
                </c:pt>
                <c:pt idx="472">
                  <c:v>-6486</c:v>
                </c:pt>
                <c:pt idx="473">
                  <c:v>-6438</c:v>
                </c:pt>
                <c:pt idx="474">
                  <c:v>-6438</c:v>
                </c:pt>
                <c:pt idx="475">
                  <c:v>-6438</c:v>
                </c:pt>
                <c:pt idx="476">
                  <c:v>-6419</c:v>
                </c:pt>
                <c:pt idx="477">
                  <c:v>-6413</c:v>
                </c:pt>
                <c:pt idx="478">
                  <c:v>-6405</c:v>
                </c:pt>
                <c:pt idx="479">
                  <c:v>-6404</c:v>
                </c:pt>
                <c:pt idx="480">
                  <c:v>-6363</c:v>
                </c:pt>
                <c:pt idx="481">
                  <c:v>-6332</c:v>
                </c:pt>
                <c:pt idx="482">
                  <c:v>-6318</c:v>
                </c:pt>
                <c:pt idx="483">
                  <c:v>-6310</c:v>
                </c:pt>
                <c:pt idx="484">
                  <c:v>-6295</c:v>
                </c:pt>
                <c:pt idx="485">
                  <c:v>-6214</c:v>
                </c:pt>
                <c:pt idx="486">
                  <c:v>-6209</c:v>
                </c:pt>
                <c:pt idx="487">
                  <c:v>-6206</c:v>
                </c:pt>
                <c:pt idx="488">
                  <c:v>-6206</c:v>
                </c:pt>
                <c:pt idx="489">
                  <c:v>-6206</c:v>
                </c:pt>
                <c:pt idx="490">
                  <c:v>-6197</c:v>
                </c:pt>
                <c:pt idx="491">
                  <c:v>-6194</c:v>
                </c:pt>
                <c:pt idx="492">
                  <c:v>-6191</c:v>
                </c:pt>
                <c:pt idx="493">
                  <c:v>-6170</c:v>
                </c:pt>
                <c:pt idx="494">
                  <c:v>-6169</c:v>
                </c:pt>
                <c:pt idx="495">
                  <c:v>-6166</c:v>
                </c:pt>
                <c:pt idx="496">
                  <c:v>-6161</c:v>
                </c:pt>
                <c:pt idx="497">
                  <c:v>-6153</c:v>
                </c:pt>
                <c:pt idx="498">
                  <c:v>-6142</c:v>
                </c:pt>
                <c:pt idx="499">
                  <c:v>-6142</c:v>
                </c:pt>
                <c:pt idx="500">
                  <c:v>-6128</c:v>
                </c:pt>
                <c:pt idx="501">
                  <c:v>-6125</c:v>
                </c:pt>
                <c:pt idx="502">
                  <c:v>-6114</c:v>
                </c:pt>
                <c:pt idx="503">
                  <c:v>-6096.5</c:v>
                </c:pt>
                <c:pt idx="504">
                  <c:v>-6047</c:v>
                </c:pt>
                <c:pt idx="505">
                  <c:v>-6038</c:v>
                </c:pt>
                <c:pt idx="506">
                  <c:v>-6007</c:v>
                </c:pt>
                <c:pt idx="507">
                  <c:v>-5977</c:v>
                </c:pt>
                <c:pt idx="508">
                  <c:v>-5971</c:v>
                </c:pt>
                <c:pt idx="509">
                  <c:v>-5957</c:v>
                </c:pt>
                <c:pt idx="510">
                  <c:v>-5952</c:v>
                </c:pt>
                <c:pt idx="511">
                  <c:v>-5951</c:v>
                </c:pt>
                <c:pt idx="512">
                  <c:v>-5938</c:v>
                </c:pt>
                <c:pt idx="513">
                  <c:v>-5932</c:v>
                </c:pt>
                <c:pt idx="514">
                  <c:v>-5910</c:v>
                </c:pt>
                <c:pt idx="515">
                  <c:v>-5879</c:v>
                </c:pt>
                <c:pt idx="516">
                  <c:v>-5851</c:v>
                </c:pt>
                <c:pt idx="517">
                  <c:v>-5851</c:v>
                </c:pt>
                <c:pt idx="518">
                  <c:v>-5826</c:v>
                </c:pt>
                <c:pt idx="519">
                  <c:v>-5795</c:v>
                </c:pt>
                <c:pt idx="520">
                  <c:v>-5725</c:v>
                </c:pt>
                <c:pt idx="521">
                  <c:v>-5705</c:v>
                </c:pt>
                <c:pt idx="522">
                  <c:v>-5678</c:v>
                </c:pt>
                <c:pt idx="523">
                  <c:v>-5675</c:v>
                </c:pt>
                <c:pt idx="524">
                  <c:v>-5675</c:v>
                </c:pt>
                <c:pt idx="525">
                  <c:v>-5671</c:v>
                </c:pt>
                <c:pt idx="526">
                  <c:v>-5663</c:v>
                </c:pt>
                <c:pt idx="527">
                  <c:v>-5571</c:v>
                </c:pt>
                <c:pt idx="528">
                  <c:v>-5563</c:v>
                </c:pt>
                <c:pt idx="529">
                  <c:v>-5518</c:v>
                </c:pt>
                <c:pt idx="530">
                  <c:v>-5493</c:v>
                </c:pt>
                <c:pt idx="531">
                  <c:v>-5456</c:v>
                </c:pt>
                <c:pt idx="532">
                  <c:v>-5453</c:v>
                </c:pt>
                <c:pt idx="533">
                  <c:v>-5453</c:v>
                </c:pt>
                <c:pt idx="534">
                  <c:v>-5434</c:v>
                </c:pt>
                <c:pt idx="535">
                  <c:v>-5431</c:v>
                </c:pt>
                <c:pt idx="536">
                  <c:v>-5429</c:v>
                </c:pt>
                <c:pt idx="537">
                  <c:v>-5406</c:v>
                </c:pt>
                <c:pt idx="538">
                  <c:v>-5403</c:v>
                </c:pt>
                <c:pt idx="539">
                  <c:v>-5369</c:v>
                </c:pt>
                <c:pt idx="540">
                  <c:v>-5367</c:v>
                </c:pt>
                <c:pt idx="541">
                  <c:v>-5349</c:v>
                </c:pt>
                <c:pt idx="542">
                  <c:v>-5344</c:v>
                </c:pt>
                <c:pt idx="543">
                  <c:v>-5333</c:v>
                </c:pt>
                <c:pt idx="544">
                  <c:v>-5319</c:v>
                </c:pt>
                <c:pt idx="545">
                  <c:v>-5310</c:v>
                </c:pt>
                <c:pt idx="546">
                  <c:v>-5302</c:v>
                </c:pt>
                <c:pt idx="547">
                  <c:v>-5286</c:v>
                </c:pt>
                <c:pt idx="548">
                  <c:v>-5283</c:v>
                </c:pt>
                <c:pt idx="549">
                  <c:v>-5255</c:v>
                </c:pt>
                <c:pt idx="550">
                  <c:v>-5249</c:v>
                </c:pt>
                <c:pt idx="551">
                  <c:v>-5235</c:v>
                </c:pt>
                <c:pt idx="552">
                  <c:v>-5219</c:v>
                </c:pt>
                <c:pt idx="553">
                  <c:v>-5219</c:v>
                </c:pt>
                <c:pt idx="554">
                  <c:v>-5216</c:v>
                </c:pt>
                <c:pt idx="555">
                  <c:v>-5177</c:v>
                </c:pt>
                <c:pt idx="556">
                  <c:v>-5149</c:v>
                </c:pt>
                <c:pt idx="557">
                  <c:v>-5128</c:v>
                </c:pt>
                <c:pt idx="558">
                  <c:v>-5126</c:v>
                </c:pt>
                <c:pt idx="559">
                  <c:v>-5109</c:v>
                </c:pt>
                <c:pt idx="560">
                  <c:v>-5093</c:v>
                </c:pt>
                <c:pt idx="561">
                  <c:v>-5093</c:v>
                </c:pt>
                <c:pt idx="562">
                  <c:v>-5048</c:v>
                </c:pt>
                <c:pt idx="563">
                  <c:v>-5036</c:v>
                </c:pt>
                <c:pt idx="564">
                  <c:v>-5020</c:v>
                </c:pt>
                <c:pt idx="565">
                  <c:v>-5020</c:v>
                </c:pt>
                <c:pt idx="566">
                  <c:v>-5020</c:v>
                </c:pt>
                <c:pt idx="567">
                  <c:v>-4981</c:v>
                </c:pt>
                <c:pt idx="568">
                  <c:v>-4981</c:v>
                </c:pt>
                <c:pt idx="569">
                  <c:v>-4972</c:v>
                </c:pt>
                <c:pt idx="570">
                  <c:v>-4967</c:v>
                </c:pt>
                <c:pt idx="571">
                  <c:v>-4914</c:v>
                </c:pt>
                <c:pt idx="572">
                  <c:v>-4886</c:v>
                </c:pt>
                <c:pt idx="573">
                  <c:v>-4851</c:v>
                </c:pt>
                <c:pt idx="574">
                  <c:v>-4819</c:v>
                </c:pt>
                <c:pt idx="575">
                  <c:v>-4782</c:v>
                </c:pt>
                <c:pt idx="576">
                  <c:v>-4782</c:v>
                </c:pt>
                <c:pt idx="577">
                  <c:v>-4715</c:v>
                </c:pt>
                <c:pt idx="578">
                  <c:v>-4715</c:v>
                </c:pt>
                <c:pt idx="579">
                  <c:v>-4712</c:v>
                </c:pt>
                <c:pt idx="580">
                  <c:v>-4704</c:v>
                </c:pt>
                <c:pt idx="581">
                  <c:v>-4626</c:v>
                </c:pt>
                <c:pt idx="582">
                  <c:v>-4566</c:v>
                </c:pt>
                <c:pt idx="583">
                  <c:v>-4561</c:v>
                </c:pt>
                <c:pt idx="584">
                  <c:v>-4536</c:v>
                </c:pt>
                <c:pt idx="585">
                  <c:v>-4525</c:v>
                </c:pt>
                <c:pt idx="586">
                  <c:v>-4493</c:v>
                </c:pt>
                <c:pt idx="587">
                  <c:v>-4480</c:v>
                </c:pt>
                <c:pt idx="588">
                  <c:v>-4477</c:v>
                </c:pt>
                <c:pt idx="589">
                  <c:v>-4466</c:v>
                </c:pt>
                <c:pt idx="590">
                  <c:v>-4457</c:v>
                </c:pt>
                <c:pt idx="591">
                  <c:v>-4382</c:v>
                </c:pt>
                <c:pt idx="592">
                  <c:v>-4351</c:v>
                </c:pt>
                <c:pt idx="593">
                  <c:v>-4321</c:v>
                </c:pt>
                <c:pt idx="594">
                  <c:v>-4301</c:v>
                </c:pt>
                <c:pt idx="595">
                  <c:v>-4259</c:v>
                </c:pt>
                <c:pt idx="596">
                  <c:v>-4258</c:v>
                </c:pt>
                <c:pt idx="597">
                  <c:v>-4258</c:v>
                </c:pt>
                <c:pt idx="598">
                  <c:v>-4247</c:v>
                </c:pt>
                <c:pt idx="599">
                  <c:v>-4178</c:v>
                </c:pt>
                <c:pt idx="600">
                  <c:v>-4155</c:v>
                </c:pt>
                <c:pt idx="601">
                  <c:v>-4128</c:v>
                </c:pt>
                <c:pt idx="602">
                  <c:v>-4076</c:v>
                </c:pt>
                <c:pt idx="603">
                  <c:v>-4041</c:v>
                </c:pt>
                <c:pt idx="604">
                  <c:v>-4029</c:v>
                </c:pt>
                <c:pt idx="605">
                  <c:v>-4013</c:v>
                </c:pt>
                <c:pt idx="606">
                  <c:v>-4013</c:v>
                </c:pt>
                <c:pt idx="607">
                  <c:v>-3999</c:v>
                </c:pt>
                <c:pt idx="608">
                  <c:v>-3915</c:v>
                </c:pt>
                <c:pt idx="609">
                  <c:v>-3839</c:v>
                </c:pt>
                <c:pt idx="610">
                  <c:v>-3833</c:v>
                </c:pt>
                <c:pt idx="611">
                  <c:v>-3783</c:v>
                </c:pt>
                <c:pt idx="612">
                  <c:v>-3736</c:v>
                </c:pt>
                <c:pt idx="613">
                  <c:v>-3708</c:v>
                </c:pt>
                <c:pt idx="614">
                  <c:v>-3560</c:v>
                </c:pt>
                <c:pt idx="615">
                  <c:v>-3495</c:v>
                </c:pt>
                <c:pt idx="616">
                  <c:v>-3476</c:v>
                </c:pt>
                <c:pt idx="617">
                  <c:v>-3472</c:v>
                </c:pt>
                <c:pt idx="618">
                  <c:v>-3433</c:v>
                </c:pt>
                <c:pt idx="619">
                  <c:v>-3397</c:v>
                </c:pt>
                <c:pt idx="620">
                  <c:v>-3327</c:v>
                </c:pt>
                <c:pt idx="621">
                  <c:v>-3293</c:v>
                </c:pt>
                <c:pt idx="622">
                  <c:v>-3257</c:v>
                </c:pt>
                <c:pt idx="623">
                  <c:v>-3221</c:v>
                </c:pt>
                <c:pt idx="624">
                  <c:v>-3196</c:v>
                </c:pt>
                <c:pt idx="625">
                  <c:v>-3187</c:v>
                </c:pt>
                <c:pt idx="626">
                  <c:v>-3137</c:v>
                </c:pt>
                <c:pt idx="627">
                  <c:v>-3117</c:v>
                </c:pt>
                <c:pt idx="628">
                  <c:v>-3064</c:v>
                </c:pt>
                <c:pt idx="629">
                  <c:v>-3061</c:v>
                </c:pt>
                <c:pt idx="630">
                  <c:v>-3055</c:v>
                </c:pt>
                <c:pt idx="631">
                  <c:v>-2991</c:v>
                </c:pt>
                <c:pt idx="632">
                  <c:v>-2938</c:v>
                </c:pt>
                <c:pt idx="633">
                  <c:v>-2932</c:v>
                </c:pt>
                <c:pt idx="634">
                  <c:v>-2916</c:v>
                </c:pt>
                <c:pt idx="635">
                  <c:v>-2909</c:v>
                </c:pt>
                <c:pt idx="636">
                  <c:v>-2904</c:v>
                </c:pt>
                <c:pt idx="637">
                  <c:v>-2877</c:v>
                </c:pt>
                <c:pt idx="638">
                  <c:v>-2846</c:v>
                </c:pt>
                <c:pt idx="639">
                  <c:v>-2826</c:v>
                </c:pt>
                <c:pt idx="640">
                  <c:v>-2799</c:v>
                </c:pt>
                <c:pt idx="641">
                  <c:v>-2759</c:v>
                </c:pt>
                <c:pt idx="642">
                  <c:v>-2731</c:v>
                </c:pt>
                <c:pt idx="643">
                  <c:v>-2717</c:v>
                </c:pt>
                <c:pt idx="644">
                  <c:v>-2692</c:v>
                </c:pt>
                <c:pt idx="645">
                  <c:v>-2689</c:v>
                </c:pt>
                <c:pt idx="646">
                  <c:v>-2684</c:v>
                </c:pt>
                <c:pt idx="647">
                  <c:v>-2654</c:v>
                </c:pt>
                <c:pt idx="648">
                  <c:v>-2642</c:v>
                </c:pt>
                <c:pt idx="649">
                  <c:v>-2642</c:v>
                </c:pt>
                <c:pt idx="650">
                  <c:v>-2624</c:v>
                </c:pt>
                <c:pt idx="651">
                  <c:v>-2586</c:v>
                </c:pt>
                <c:pt idx="652">
                  <c:v>-2583</c:v>
                </c:pt>
                <c:pt idx="653">
                  <c:v>-2583</c:v>
                </c:pt>
                <c:pt idx="654">
                  <c:v>-2566</c:v>
                </c:pt>
                <c:pt idx="655">
                  <c:v>-2560</c:v>
                </c:pt>
                <c:pt idx="656">
                  <c:v>-2543</c:v>
                </c:pt>
                <c:pt idx="657">
                  <c:v>-2482</c:v>
                </c:pt>
                <c:pt idx="658">
                  <c:v>-2446</c:v>
                </c:pt>
                <c:pt idx="659">
                  <c:v>-2432</c:v>
                </c:pt>
                <c:pt idx="660">
                  <c:v>-2424</c:v>
                </c:pt>
                <c:pt idx="661">
                  <c:v>-2384</c:v>
                </c:pt>
                <c:pt idx="662">
                  <c:v>-2378</c:v>
                </c:pt>
                <c:pt idx="663">
                  <c:v>-2367</c:v>
                </c:pt>
                <c:pt idx="664">
                  <c:v>-2351</c:v>
                </c:pt>
                <c:pt idx="665">
                  <c:v>-2328</c:v>
                </c:pt>
                <c:pt idx="666">
                  <c:v>-2309</c:v>
                </c:pt>
                <c:pt idx="667">
                  <c:v>-2295</c:v>
                </c:pt>
                <c:pt idx="668">
                  <c:v>-2250</c:v>
                </c:pt>
                <c:pt idx="669">
                  <c:v>-2172</c:v>
                </c:pt>
                <c:pt idx="670">
                  <c:v>-2172</c:v>
                </c:pt>
                <c:pt idx="671">
                  <c:v>-2147</c:v>
                </c:pt>
                <c:pt idx="672">
                  <c:v>-2144</c:v>
                </c:pt>
                <c:pt idx="673">
                  <c:v>-2102</c:v>
                </c:pt>
                <c:pt idx="674">
                  <c:v>-2102</c:v>
                </c:pt>
                <c:pt idx="675">
                  <c:v>-2101</c:v>
                </c:pt>
                <c:pt idx="676">
                  <c:v>-2065</c:v>
                </c:pt>
                <c:pt idx="677">
                  <c:v>-2062</c:v>
                </c:pt>
                <c:pt idx="678">
                  <c:v>-2032</c:v>
                </c:pt>
                <c:pt idx="679">
                  <c:v>-2032</c:v>
                </c:pt>
                <c:pt idx="680">
                  <c:v>-2032</c:v>
                </c:pt>
                <c:pt idx="681">
                  <c:v>-1992</c:v>
                </c:pt>
                <c:pt idx="682">
                  <c:v>-1971</c:v>
                </c:pt>
                <c:pt idx="683">
                  <c:v>-1926</c:v>
                </c:pt>
                <c:pt idx="684">
                  <c:v>-1900</c:v>
                </c:pt>
                <c:pt idx="685">
                  <c:v>-1866</c:v>
                </c:pt>
                <c:pt idx="686">
                  <c:v>-1858</c:v>
                </c:pt>
                <c:pt idx="687">
                  <c:v>-1833</c:v>
                </c:pt>
                <c:pt idx="688">
                  <c:v>-1827</c:v>
                </c:pt>
                <c:pt idx="689">
                  <c:v>-1827</c:v>
                </c:pt>
                <c:pt idx="690">
                  <c:v>-1827</c:v>
                </c:pt>
                <c:pt idx="691">
                  <c:v>-1827</c:v>
                </c:pt>
                <c:pt idx="692">
                  <c:v>-1827</c:v>
                </c:pt>
                <c:pt idx="693">
                  <c:v>-1802</c:v>
                </c:pt>
                <c:pt idx="694">
                  <c:v>-1799</c:v>
                </c:pt>
                <c:pt idx="695">
                  <c:v>-1760</c:v>
                </c:pt>
                <c:pt idx="696">
                  <c:v>-1760</c:v>
                </c:pt>
                <c:pt idx="697">
                  <c:v>-1690</c:v>
                </c:pt>
                <c:pt idx="698">
                  <c:v>-1652</c:v>
                </c:pt>
                <c:pt idx="699">
                  <c:v>-1604</c:v>
                </c:pt>
                <c:pt idx="700">
                  <c:v>-1593</c:v>
                </c:pt>
                <c:pt idx="701">
                  <c:v>-1590</c:v>
                </c:pt>
                <c:pt idx="702">
                  <c:v>-1491</c:v>
                </c:pt>
                <c:pt idx="703">
                  <c:v>-1481</c:v>
                </c:pt>
                <c:pt idx="704">
                  <c:v>-1458</c:v>
                </c:pt>
                <c:pt idx="705">
                  <c:v>-1407</c:v>
                </c:pt>
                <c:pt idx="706">
                  <c:v>-1407</c:v>
                </c:pt>
                <c:pt idx="707">
                  <c:v>-1341</c:v>
                </c:pt>
                <c:pt idx="708">
                  <c:v>-1304</c:v>
                </c:pt>
                <c:pt idx="709">
                  <c:v>-1301</c:v>
                </c:pt>
                <c:pt idx="710">
                  <c:v>-1301</c:v>
                </c:pt>
                <c:pt idx="711">
                  <c:v>-1301</c:v>
                </c:pt>
                <c:pt idx="712">
                  <c:v>-1298</c:v>
                </c:pt>
                <c:pt idx="713">
                  <c:v>-1276</c:v>
                </c:pt>
                <c:pt idx="714">
                  <c:v>-1254</c:v>
                </c:pt>
                <c:pt idx="715">
                  <c:v>-1206</c:v>
                </c:pt>
                <c:pt idx="716">
                  <c:v>-1120</c:v>
                </c:pt>
                <c:pt idx="717">
                  <c:v>-1100</c:v>
                </c:pt>
                <c:pt idx="718">
                  <c:v>-1041</c:v>
                </c:pt>
                <c:pt idx="719">
                  <c:v>-1038</c:v>
                </c:pt>
                <c:pt idx="720">
                  <c:v>-1038</c:v>
                </c:pt>
                <c:pt idx="721">
                  <c:v>-963</c:v>
                </c:pt>
                <c:pt idx="722">
                  <c:v>-918</c:v>
                </c:pt>
                <c:pt idx="723">
                  <c:v>-910</c:v>
                </c:pt>
                <c:pt idx="724">
                  <c:v>-910</c:v>
                </c:pt>
                <c:pt idx="725">
                  <c:v>-910</c:v>
                </c:pt>
                <c:pt idx="726">
                  <c:v>-910</c:v>
                </c:pt>
                <c:pt idx="727">
                  <c:v>-910</c:v>
                </c:pt>
                <c:pt idx="728">
                  <c:v>-910</c:v>
                </c:pt>
                <c:pt idx="729">
                  <c:v>-910</c:v>
                </c:pt>
                <c:pt idx="730">
                  <c:v>-910</c:v>
                </c:pt>
                <c:pt idx="731">
                  <c:v>-879</c:v>
                </c:pt>
                <c:pt idx="732">
                  <c:v>-842</c:v>
                </c:pt>
                <c:pt idx="733">
                  <c:v>-822</c:v>
                </c:pt>
                <c:pt idx="734">
                  <c:v>-811</c:v>
                </c:pt>
                <c:pt idx="735">
                  <c:v>-781</c:v>
                </c:pt>
                <c:pt idx="736">
                  <c:v>-669</c:v>
                </c:pt>
                <c:pt idx="737">
                  <c:v>-644</c:v>
                </c:pt>
                <c:pt idx="738">
                  <c:v>-644</c:v>
                </c:pt>
                <c:pt idx="739">
                  <c:v>-613</c:v>
                </c:pt>
                <c:pt idx="740">
                  <c:v>-610</c:v>
                </c:pt>
                <c:pt idx="741">
                  <c:v>-532</c:v>
                </c:pt>
                <c:pt idx="742">
                  <c:v>-530.5</c:v>
                </c:pt>
                <c:pt idx="743">
                  <c:v>-495</c:v>
                </c:pt>
                <c:pt idx="744">
                  <c:v>-487</c:v>
                </c:pt>
                <c:pt idx="745">
                  <c:v>-485.5</c:v>
                </c:pt>
                <c:pt idx="746">
                  <c:v>-484</c:v>
                </c:pt>
                <c:pt idx="747">
                  <c:v>-470</c:v>
                </c:pt>
                <c:pt idx="748">
                  <c:v>-467</c:v>
                </c:pt>
                <c:pt idx="749">
                  <c:v>-437</c:v>
                </c:pt>
                <c:pt idx="750">
                  <c:v>-415</c:v>
                </c:pt>
                <c:pt idx="751">
                  <c:v>-280</c:v>
                </c:pt>
                <c:pt idx="752">
                  <c:v>-207</c:v>
                </c:pt>
                <c:pt idx="753">
                  <c:v>-163</c:v>
                </c:pt>
                <c:pt idx="754">
                  <c:v>-163</c:v>
                </c:pt>
                <c:pt idx="755">
                  <c:v>-163</c:v>
                </c:pt>
                <c:pt idx="756">
                  <c:v>-135</c:v>
                </c:pt>
                <c:pt idx="757">
                  <c:v>-121</c:v>
                </c:pt>
                <c:pt idx="758">
                  <c:v>-115</c:v>
                </c:pt>
                <c:pt idx="759">
                  <c:v>-99</c:v>
                </c:pt>
                <c:pt idx="760">
                  <c:v>-94.5</c:v>
                </c:pt>
                <c:pt idx="761">
                  <c:v>-72.5</c:v>
                </c:pt>
                <c:pt idx="762">
                  <c:v>-17</c:v>
                </c:pt>
                <c:pt idx="763">
                  <c:v>-2</c:v>
                </c:pt>
                <c:pt idx="764">
                  <c:v>-2</c:v>
                </c:pt>
                <c:pt idx="765">
                  <c:v>11</c:v>
                </c:pt>
                <c:pt idx="766">
                  <c:v>18</c:v>
                </c:pt>
                <c:pt idx="767">
                  <c:v>38</c:v>
                </c:pt>
                <c:pt idx="768">
                  <c:v>38</c:v>
                </c:pt>
                <c:pt idx="769">
                  <c:v>53</c:v>
                </c:pt>
                <c:pt idx="770">
                  <c:v>81</c:v>
                </c:pt>
                <c:pt idx="771">
                  <c:v>215</c:v>
                </c:pt>
                <c:pt idx="772">
                  <c:v>246</c:v>
                </c:pt>
                <c:pt idx="773">
                  <c:v>246</c:v>
                </c:pt>
                <c:pt idx="774">
                  <c:v>246</c:v>
                </c:pt>
                <c:pt idx="775">
                  <c:v>282</c:v>
                </c:pt>
                <c:pt idx="776">
                  <c:v>285</c:v>
                </c:pt>
                <c:pt idx="777">
                  <c:v>305</c:v>
                </c:pt>
                <c:pt idx="778">
                  <c:v>307</c:v>
                </c:pt>
                <c:pt idx="779">
                  <c:v>307</c:v>
                </c:pt>
                <c:pt idx="780">
                  <c:v>318</c:v>
                </c:pt>
                <c:pt idx="781">
                  <c:v>478</c:v>
                </c:pt>
                <c:pt idx="782">
                  <c:v>548</c:v>
                </c:pt>
                <c:pt idx="783">
                  <c:v>567</c:v>
                </c:pt>
                <c:pt idx="784">
                  <c:v>571</c:v>
                </c:pt>
                <c:pt idx="785">
                  <c:v>571</c:v>
                </c:pt>
                <c:pt idx="786">
                  <c:v>576</c:v>
                </c:pt>
                <c:pt idx="787">
                  <c:v>694</c:v>
                </c:pt>
                <c:pt idx="788">
                  <c:v>873</c:v>
                </c:pt>
                <c:pt idx="789">
                  <c:v>1007</c:v>
                </c:pt>
                <c:pt idx="790">
                  <c:v>1343</c:v>
                </c:pt>
                <c:pt idx="791">
                  <c:v>1354</c:v>
                </c:pt>
                <c:pt idx="792">
                  <c:v>1399</c:v>
                </c:pt>
                <c:pt idx="793">
                  <c:v>1576.5</c:v>
                </c:pt>
                <c:pt idx="794">
                  <c:v>1576.5</c:v>
                </c:pt>
                <c:pt idx="795">
                  <c:v>1617</c:v>
                </c:pt>
                <c:pt idx="796">
                  <c:v>1631</c:v>
                </c:pt>
                <c:pt idx="797">
                  <c:v>1634</c:v>
                </c:pt>
                <c:pt idx="798">
                  <c:v>1634</c:v>
                </c:pt>
                <c:pt idx="799">
                  <c:v>1634</c:v>
                </c:pt>
                <c:pt idx="800">
                  <c:v>1661</c:v>
                </c:pt>
                <c:pt idx="801">
                  <c:v>1672</c:v>
                </c:pt>
                <c:pt idx="802">
                  <c:v>1835</c:v>
                </c:pt>
                <c:pt idx="803">
                  <c:v>1835</c:v>
                </c:pt>
                <c:pt idx="804">
                  <c:v>1872</c:v>
                </c:pt>
                <c:pt idx="805">
                  <c:v>1880</c:v>
                </c:pt>
                <c:pt idx="806">
                  <c:v>1888</c:v>
                </c:pt>
                <c:pt idx="807">
                  <c:v>1888</c:v>
                </c:pt>
                <c:pt idx="808">
                  <c:v>1888</c:v>
                </c:pt>
                <c:pt idx="809">
                  <c:v>1903.5</c:v>
                </c:pt>
                <c:pt idx="810">
                  <c:v>1922</c:v>
                </c:pt>
                <c:pt idx="811">
                  <c:v>1938</c:v>
                </c:pt>
                <c:pt idx="812">
                  <c:v>2055</c:v>
                </c:pt>
                <c:pt idx="813">
                  <c:v>2055</c:v>
                </c:pt>
                <c:pt idx="814">
                  <c:v>2055</c:v>
                </c:pt>
                <c:pt idx="815">
                  <c:v>2055</c:v>
                </c:pt>
                <c:pt idx="816">
                  <c:v>2055</c:v>
                </c:pt>
                <c:pt idx="817">
                  <c:v>2156</c:v>
                </c:pt>
                <c:pt idx="818">
                  <c:v>2156</c:v>
                </c:pt>
                <c:pt idx="819">
                  <c:v>2156</c:v>
                </c:pt>
                <c:pt idx="820">
                  <c:v>2198</c:v>
                </c:pt>
                <c:pt idx="821">
                  <c:v>2198</c:v>
                </c:pt>
                <c:pt idx="822">
                  <c:v>2198</c:v>
                </c:pt>
                <c:pt idx="823">
                  <c:v>2201</c:v>
                </c:pt>
                <c:pt idx="824">
                  <c:v>2335.5</c:v>
                </c:pt>
                <c:pt idx="825">
                  <c:v>2354.5</c:v>
                </c:pt>
                <c:pt idx="826">
                  <c:v>2358</c:v>
                </c:pt>
                <c:pt idx="827">
                  <c:v>2359</c:v>
                </c:pt>
                <c:pt idx="828">
                  <c:v>2411</c:v>
                </c:pt>
                <c:pt idx="829">
                  <c:v>2411</c:v>
                </c:pt>
                <c:pt idx="830">
                  <c:v>2411</c:v>
                </c:pt>
                <c:pt idx="831">
                  <c:v>2411</c:v>
                </c:pt>
                <c:pt idx="832">
                  <c:v>2456</c:v>
                </c:pt>
                <c:pt idx="833">
                  <c:v>2461</c:v>
                </c:pt>
                <c:pt idx="834">
                  <c:v>2461</c:v>
                </c:pt>
                <c:pt idx="835">
                  <c:v>2461</c:v>
                </c:pt>
                <c:pt idx="836">
                  <c:v>2461</c:v>
                </c:pt>
                <c:pt idx="837">
                  <c:v>2461</c:v>
                </c:pt>
                <c:pt idx="838">
                  <c:v>2680</c:v>
                </c:pt>
                <c:pt idx="839">
                  <c:v>2682</c:v>
                </c:pt>
                <c:pt idx="840">
                  <c:v>2682</c:v>
                </c:pt>
                <c:pt idx="841">
                  <c:v>2682</c:v>
                </c:pt>
                <c:pt idx="842">
                  <c:v>2696</c:v>
                </c:pt>
                <c:pt idx="843">
                  <c:v>2766</c:v>
                </c:pt>
                <c:pt idx="844">
                  <c:v>2766</c:v>
                </c:pt>
                <c:pt idx="845">
                  <c:v>2766</c:v>
                </c:pt>
                <c:pt idx="846">
                  <c:v>2900</c:v>
                </c:pt>
                <c:pt idx="847">
                  <c:v>2900</c:v>
                </c:pt>
                <c:pt idx="848">
                  <c:v>2900</c:v>
                </c:pt>
                <c:pt idx="849">
                  <c:v>2931</c:v>
                </c:pt>
                <c:pt idx="850">
                  <c:v>3096</c:v>
                </c:pt>
                <c:pt idx="851">
                  <c:v>3096</c:v>
                </c:pt>
                <c:pt idx="852">
                  <c:v>3174</c:v>
                </c:pt>
                <c:pt idx="853">
                  <c:v>3174</c:v>
                </c:pt>
                <c:pt idx="854">
                  <c:v>3226</c:v>
                </c:pt>
                <c:pt idx="855">
                  <c:v>3226</c:v>
                </c:pt>
                <c:pt idx="856">
                  <c:v>3253</c:v>
                </c:pt>
                <c:pt idx="857">
                  <c:v>3500</c:v>
                </c:pt>
                <c:pt idx="858">
                  <c:v>3508</c:v>
                </c:pt>
                <c:pt idx="859">
                  <c:v>3508</c:v>
                </c:pt>
                <c:pt idx="860">
                  <c:v>3508</c:v>
                </c:pt>
                <c:pt idx="861">
                  <c:v>3713</c:v>
                </c:pt>
                <c:pt idx="862">
                  <c:v>3897</c:v>
                </c:pt>
                <c:pt idx="863">
                  <c:v>4023</c:v>
                </c:pt>
                <c:pt idx="864">
                  <c:v>4062</c:v>
                </c:pt>
                <c:pt idx="865">
                  <c:v>4090</c:v>
                </c:pt>
                <c:pt idx="866">
                  <c:v>4294</c:v>
                </c:pt>
                <c:pt idx="867">
                  <c:v>4325</c:v>
                </c:pt>
                <c:pt idx="868">
                  <c:v>4540</c:v>
                </c:pt>
                <c:pt idx="869">
                  <c:v>4590</c:v>
                </c:pt>
                <c:pt idx="870">
                  <c:v>4594</c:v>
                </c:pt>
                <c:pt idx="871">
                  <c:v>4644</c:v>
                </c:pt>
                <c:pt idx="872">
                  <c:v>4814</c:v>
                </c:pt>
                <c:pt idx="873">
                  <c:v>4879</c:v>
                </c:pt>
                <c:pt idx="874">
                  <c:v>4907</c:v>
                </c:pt>
                <c:pt idx="875">
                  <c:v>4907</c:v>
                </c:pt>
                <c:pt idx="876">
                  <c:v>4946</c:v>
                </c:pt>
                <c:pt idx="877">
                  <c:v>4966.5</c:v>
                </c:pt>
                <c:pt idx="878">
                  <c:v>5120</c:v>
                </c:pt>
                <c:pt idx="879">
                  <c:v>5256</c:v>
                </c:pt>
              </c:numCache>
            </c:numRef>
          </c:xVal>
          <c:yVal>
            <c:numRef>
              <c:f>'Active 2'!$J$21:$J$975</c:f>
              <c:numCache>
                <c:formatCode>General</c:formatCode>
                <c:ptCount val="955"/>
                <c:pt idx="244">
                  <c:v>-0.14577699999790639</c:v>
                </c:pt>
                <c:pt idx="247">
                  <c:v>-0.13425319999805652</c:v>
                </c:pt>
                <c:pt idx="248">
                  <c:v>-0.13881819999369327</c:v>
                </c:pt>
                <c:pt idx="249">
                  <c:v>-0.13857979999738745</c:v>
                </c:pt>
                <c:pt idx="250">
                  <c:v>-0.13400239999464247</c:v>
                </c:pt>
                <c:pt idx="252">
                  <c:v>-0.13265099999989616</c:v>
                </c:pt>
                <c:pt idx="256">
                  <c:v>-0.13356739999289857</c:v>
                </c:pt>
                <c:pt idx="257">
                  <c:v>-0.137412600000971</c:v>
                </c:pt>
                <c:pt idx="258">
                  <c:v>-0.13721599999553291</c:v>
                </c:pt>
                <c:pt idx="260">
                  <c:v>-0.13506580000102986</c:v>
                </c:pt>
                <c:pt idx="261">
                  <c:v>-0.13554719999956433</c:v>
                </c:pt>
                <c:pt idx="263">
                  <c:v>-0.13302859999384964</c:v>
                </c:pt>
                <c:pt idx="264">
                  <c:v>-0.13856420000229264</c:v>
                </c:pt>
                <c:pt idx="265">
                  <c:v>-0.13156419999722857</c:v>
                </c:pt>
                <c:pt idx="266">
                  <c:v>-0.13386139999784064</c:v>
                </c:pt>
                <c:pt idx="267">
                  <c:v>-0.13512919999629958</c:v>
                </c:pt>
                <c:pt idx="268">
                  <c:v>-0.13589080000383547</c:v>
                </c:pt>
                <c:pt idx="269">
                  <c:v>-0.13589080000383547</c:v>
                </c:pt>
                <c:pt idx="271">
                  <c:v>-0.13496200000372482</c:v>
                </c:pt>
                <c:pt idx="272">
                  <c:v>-0.13387839999631979</c:v>
                </c:pt>
                <c:pt idx="273">
                  <c:v>-0.1367236000005505</c:v>
                </c:pt>
                <c:pt idx="275">
                  <c:v>-0.13441399999283021</c:v>
                </c:pt>
                <c:pt idx="276">
                  <c:v>-0.1360625999950571</c:v>
                </c:pt>
                <c:pt idx="277">
                  <c:v>-0.1341755999965244</c:v>
                </c:pt>
                <c:pt idx="278">
                  <c:v>0</c:v>
                </c:pt>
                <c:pt idx="279">
                  <c:v>-0.13295420000213198</c:v>
                </c:pt>
                <c:pt idx="280">
                  <c:v>-0.13295420000213198</c:v>
                </c:pt>
                <c:pt idx="282">
                  <c:v>-0.13225600000441773</c:v>
                </c:pt>
                <c:pt idx="284">
                  <c:v>-0.13352379999560071</c:v>
                </c:pt>
                <c:pt idx="286">
                  <c:v>-0.13593399999081157</c:v>
                </c:pt>
                <c:pt idx="287">
                  <c:v>-0.12892160000046715</c:v>
                </c:pt>
                <c:pt idx="288">
                  <c:v>-0.13218939999205759</c:v>
                </c:pt>
                <c:pt idx="290">
                  <c:v>-0.13678379999328172</c:v>
                </c:pt>
                <c:pt idx="291">
                  <c:v>-0.12842899999668589</c:v>
                </c:pt>
                <c:pt idx="292">
                  <c:v>-0.13305159999436</c:v>
                </c:pt>
                <c:pt idx="293">
                  <c:v>-0.12785499999881722</c:v>
                </c:pt>
                <c:pt idx="294">
                  <c:v>-0.13261659999989206</c:v>
                </c:pt>
                <c:pt idx="299">
                  <c:v>-0.1275205999991158</c:v>
                </c:pt>
                <c:pt idx="300">
                  <c:v>-0.12735339999198914</c:v>
                </c:pt>
                <c:pt idx="301">
                  <c:v>-0.11831619999429677</c:v>
                </c:pt>
                <c:pt idx="302">
                  <c:v>-0.12458399999741232</c:v>
                </c:pt>
                <c:pt idx="303">
                  <c:v>-0.12811959999817191</c:v>
                </c:pt>
                <c:pt idx="304">
                  <c:v>-0.12841679999837652</c:v>
                </c:pt>
                <c:pt idx="305">
                  <c:v>-0.12841679999837652</c:v>
                </c:pt>
                <c:pt idx="306">
                  <c:v>-0.12641679999796906</c:v>
                </c:pt>
                <c:pt idx="308">
                  <c:v>-0.12668459999986226</c:v>
                </c:pt>
                <c:pt idx="309">
                  <c:v>-0.13006539999332745</c:v>
                </c:pt>
                <c:pt idx="310">
                  <c:v>-0.12806539999291999</c:v>
                </c:pt>
                <c:pt idx="311">
                  <c:v>-0.12806539999291999</c:v>
                </c:pt>
                <c:pt idx="313">
                  <c:v>-0.12550840000039898</c:v>
                </c:pt>
                <c:pt idx="315">
                  <c:v>-0.11344459999963874</c:v>
                </c:pt>
                <c:pt idx="317">
                  <c:v>-0.1080288000011933</c:v>
                </c:pt>
                <c:pt idx="318">
                  <c:v>-0.11287399999855552</c:v>
                </c:pt>
                <c:pt idx="319">
                  <c:v>-0.11254180000105407</c:v>
                </c:pt>
                <c:pt idx="320">
                  <c:v>-0.1145773999960511</c:v>
                </c:pt>
                <c:pt idx="321">
                  <c:v>-0.11356160000286764</c:v>
                </c:pt>
                <c:pt idx="322">
                  <c:v>-0.12687799999548588</c:v>
                </c:pt>
                <c:pt idx="324">
                  <c:v>-0.12071080000168877</c:v>
                </c:pt>
                <c:pt idx="325">
                  <c:v>-0.11874019999959273</c:v>
                </c:pt>
                <c:pt idx="326">
                  <c:v>-0.12463859999843407</c:v>
                </c:pt>
                <c:pt idx="327">
                  <c:v>-0.12188779999996768</c:v>
                </c:pt>
                <c:pt idx="328">
                  <c:v>-0.12224319999950239</c:v>
                </c:pt>
                <c:pt idx="329">
                  <c:v>-0.11989179999363841</c:v>
                </c:pt>
                <c:pt idx="344">
                  <c:v>-0.11271040000428911</c:v>
                </c:pt>
                <c:pt idx="345">
                  <c:v>-0.11435899999924004</c:v>
                </c:pt>
                <c:pt idx="355">
                  <c:v>-0.11480779999692459</c:v>
                </c:pt>
                <c:pt idx="356">
                  <c:v>-0.11345639999490231</c:v>
                </c:pt>
                <c:pt idx="357">
                  <c:v>-0.11232599999493686</c:v>
                </c:pt>
                <c:pt idx="364">
                  <c:v>-0.10100539999984903</c:v>
                </c:pt>
                <c:pt idx="373">
                  <c:v>-9.6784800000023097E-2</c:v>
                </c:pt>
                <c:pt idx="392">
                  <c:v>-9.1570399999909569E-2</c:v>
                </c:pt>
                <c:pt idx="394">
                  <c:v>-9.7464200000104029E-2</c:v>
                </c:pt>
                <c:pt idx="395">
                  <c:v>-9.1486799996346235E-2</c:v>
                </c:pt>
                <c:pt idx="417">
                  <c:v>-8.6043600000266451E-2</c:v>
                </c:pt>
                <c:pt idx="428">
                  <c:v>-8.1723000002966728E-2</c:v>
                </c:pt>
                <c:pt idx="437">
                  <c:v>-7.2402400001010392E-2</c:v>
                </c:pt>
                <c:pt idx="700">
                  <c:v>-6.0782000000472181E-3</c:v>
                </c:pt>
                <c:pt idx="749">
                  <c:v>-4.0380000427830964E-4</c:v>
                </c:pt>
                <c:pt idx="762">
                  <c:v>4.2000028770416975E-6</c:v>
                </c:pt>
                <c:pt idx="775">
                  <c:v>2.2468000024673529E-3</c:v>
                </c:pt>
                <c:pt idx="778">
                  <c:v>6.8180000380380079E-4</c:v>
                </c:pt>
                <c:pt idx="780">
                  <c:v>2.2332000007736497E-3</c:v>
                </c:pt>
                <c:pt idx="809">
                  <c:v>3.7400900000648107E-2</c:v>
                </c:pt>
                <c:pt idx="811">
                  <c:v>3.7621199997374788E-2</c:v>
                </c:pt>
                <c:pt idx="823">
                  <c:v>4.5977400004630908E-2</c:v>
                </c:pt>
                <c:pt idx="832">
                  <c:v>5.3814400002011098E-2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450-42D9-9C3C-83E3874B7E6B}"/>
            </c:ext>
          </c:extLst>
        </c:ser>
        <c:ser>
          <c:idx val="3"/>
          <c:order val="3"/>
          <c:tx>
            <c:strRef>
              <c:f>'Active 2'!$K$20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2'!$F$21:$F$975</c:f>
              <c:numCache>
                <c:formatCode>General</c:formatCode>
                <c:ptCount val="955"/>
                <c:pt idx="0">
                  <c:v>-30899</c:v>
                </c:pt>
                <c:pt idx="1">
                  <c:v>-29888</c:v>
                </c:pt>
                <c:pt idx="2">
                  <c:v>-28759</c:v>
                </c:pt>
                <c:pt idx="3">
                  <c:v>-28507</c:v>
                </c:pt>
                <c:pt idx="4">
                  <c:v>-28199</c:v>
                </c:pt>
                <c:pt idx="5">
                  <c:v>-28193</c:v>
                </c:pt>
                <c:pt idx="6">
                  <c:v>-28034</c:v>
                </c:pt>
                <c:pt idx="7">
                  <c:v>-28022</c:v>
                </c:pt>
                <c:pt idx="8">
                  <c:v>-28006</c:v>
                </c:pt>
                <c:pt idx="9">
                  <c:v>-27941</c:v>
                </c:pt>
                <c:pt idx="10">
                  <c:v>-27933</c:v>
                </c:pt>
                <c:pt idx="11">
                  <c:v>-27928</c:v>
                </c:pt>
                <c:pt idx="12">
                  <c:v>-27826</c:v>
                </c:pt>
                <c:pt idx="13">
                  <c:v>-27759</c:v>
                </c:pt>
                <c:pt idx="14">
                  <c:v>-27759</c:v>
                </c:pt>
                <c:pt idx="15">
                  <c:v>-27731</c:v>
                </c:pt>
                <c:pt idx="16">
                  <c:v>-27690</c:v>
                </c:pt>
                <c:pt idx="17">
                  <c:v>-27659</c:v>
                </c:pt>
                <c:pt idx="18">
                  <c:v>-27527</c:v>
                </c:pt>
                <c:pt idx="19">
                  <c:v>-27454</c:v>
                </c:pt>
                <c:pt idx="20">
                  <c:v>-27444</c:v>
                </c:pt>
                <c:pt idx="21">
                  <c:v>-27438</c:v>
                </c:pt>
                <c:pt idx="22">
                  <c:v>-27433</c:v>
                </c:pt>
                <c:pt idx="23">
                  <c:v>-27432</c:v>
                </c:pt>
                <c:pt idx="24">
                  <c:v>-27432</c:v>
                </c:pt>
                <c:pt idx="25">
                  <c:v>-27432</c:v>
                </c:pt>
                <c:pt idx="26">
                  <c:v>-27427</c:v>
                </c:pt>
                <c:pt idx="27">
                  <c:v>-27427</c:v>
                </c:pt>
                <c:pt idx="28">
                  <c:v>-27427</c:v>
                </c:pt>
                <c:pt idx="29">
                  <c:v>-27421</c:v>
                </c:pt>
                <c:pt idx="30">
                  <c:v>-27409</c:v>
                </c:pt>
                <c:pt idx="31">
                  <c:v>-27402</c:v>
                </c:pt>
                <c:pt idx="32">
                  <c:v>-27382</c:v>
                </c:pt>
                <c:pt idx="33">
                  <c:v>-27351</c:v>
                </c:pt>
                <c:pt idx="34">
                  <c:v>-27345</c:v>
                </c:pt>
                <c:pt idx="35">
                  <c:v>-27337</c:v>
                </c:pt>
                <c:pt idx="36">
                  <c:v>-27323</c:v>
                </c:pt>
                <c:pt idx="37">
                  <c:v>-27320</c:v>
                </c:pt>
                <c:pt idx="38">
                  <c:v>-27295</c:v>
                </c:pt>
                <c:pt idx="39">
                  <c:v>-27293</c:v>
                </c:pt>
                <c:pt idx="40">
                  <c:v>-27292</c:v>
                </c:pt>
                <c:pt idx="41">
                  <c:v>-27289</c:v>
                </c:pt>
                <c:pt idx="42">
                  <c:v>-27269</c:v>
                </c:pt>
                <c:pt idx="43">
                  <c:v>-27055</c:v>
                </c:pt>
                <c:pt idx="44">
                  <c:v>-27044</c:v>
                </c:pt>
                <c:pt idx="45">
                  <c:v>-27030</c:v>
                </c:pt>
                <c:pt idx="46">
                  <c:v>-27019</c:v>
                </c:pt>
                <c:pt idx="47">
                  <c:v>-27008</c:v>
                </c:pt>
                <c:pt idx="48">
                  <c:v>-26985</c:v>
                </c:pt>
                <c:pt idx="49">
                  <c:v>-26974</c:v>
                </c:pt>
                <c:pt idx="50">
                  <c:v>-26968</c:v>
                </c:pt>
                <c:pt idx="51">
                  <c:v>-26948</c:v>
                </c:pt>
                <c:pt idx="52">
                  <c:v>-26923</c:v>
                </c:pt>
                <c:pt idx="53">
                  <c:v>-26906</c:v>
                </c:pt>
                <c:pt idx="54">
                  <c:v>-26879</c:v>
                </c:pt>
                <c:pt idx="55">
                  <c:v>-26822</c:v>
                </c:pt>
                <c:pt idx="56">
                  <c:v>-26792</c:v>
                </c:pt>
                <c:pt idx="57">
                  <c:v>-26736</c:v>
                </c:pt>
                <c:pt idx="58">
                  <c:v>-26672</c:v>
                </c:pt>
                <c:pt idx="59">
                  <c:v>-26666</c:v>
                </c:pt>
                <c:pt idx="60">
                  <c:v>-26663</c:v>
                </c:pt>
                <c:pt idx="61">
                  <c:v>-26624</c:v>
                </c:pt>
                <c:pt idx="62">
                  <c:v>-26621</c:v>
                </c:pt>
                <c:pt idx="63">
                  <c:v>-26613</c:v>
                </c:pt>
                <c:pt idx="64">
                  <c:v>-26604</c:v>
                </c:pt>
                <c:pt idx="65">
                  <c:v>-26599</c:v>
                </c:pt>
                <c:pt idx="66">
                  <c:v>-26568</c:v>
                </c:pt>
                <c:pt idx="67">
                  <c:v>-26565</c:v>
                </c:pt>
                <c:pt idx="68">
                  <c:v>-26515</c:v>
                </c:pt>
                <c:pt idx="69">
                  <c:v>-26515</c:v>
                </c:pt>
                <c:pt idx="70">
                  <c:v>-26504</c:v>
                </c:pt>
                <c:pt idx="71">
                  <c:v>-26487</c:v>
                </c:pt>
                <c:pt idx="72">
                  <c:v>-26484</c:v>
                </c:pt>
                <c:pt idx="73">
                  <c:v>-26473</c:v>
                </c:pt>
                <c:pt idx="74">
                  <c:v>-26473</c:v>
                </c:pt>
                <c:pt idx="75">
                  <c:v>-26451</c:v>
                </c:pt>
                <c:pt idx="76">
                  <c:v>-26431</c:v>
                </c:pt>
                <c:pt idx="77">
                  <c:v>-26409</c:v>
                </c:pt>
                <c:pt idx="78">
                  <c:v>-26367</c:v>
                </c:pt>
                <c:pt idx="79">
                  <c:v>-26361</c:v>
                </c:pt>
                <c:pt idx="80">
                  <c:v>-26322</c:v>
                </c:pt>
                <c:pt idx="81">
                  <c:v>-26305</c:v>
                </c:pt>
                <c:pt idx="82">
                  <c:v>-26294</c:v>
                </c:pt>
                <c:pt idx="83">
                  <c:v>-26274</c:v>
                </c:pt>
                <c:pt idx="84">
                  <c:v>-26271</c:v>
                </c:pt>
                <c:pt idx="85">
                  <c:v>-26257</c:v>
                </c:pt>
                <c:pt idx="86">
                  <c:v>-26252</c:v>
                </c:pt>
                <c:pt idx="87">
                  <c:v>-26249</c:v>
                </c:pt>
                <c:pt idx="88">
                  <c:v>-26235</c:v>
                </c:pt>
                <c:pt idx="89">
                  <c:v>-26230</c:v>
                </c:pt>
                <c:pt idx="90">
                  <c:v>-26227</c:v>
                </c:pt>
                <c:pt idx="91">
                  <c:v>-26221</c:v>
                </c:pt>
                <c:pt idx="92">
                  <c:v>-26216</c:v>
                </c:pt>
                <c:pt idx="93">
                  <c:v>-26215</c:v>
                </c:pt>
                <c:pt idx="94">
                  <c:v>-26210</c:v>
                </c:pt>
                <c:pt idx="95">
                  <c:v>-26205</c:v>
                </c:pt>
                <c:pt idx="96">
                  <c:v>-26118</c:v>
                </c:pt>
                <c:pt idx="97">
                  <c:v>-26078</c:v>
                </c:pt>
                <c:pt idx="98">
                  <c:v>-26076</c:v>
                </c:pt>
                <c:pt idx="99">
                  <c:v>-26067</c:v>
                </c:pt>
                <c:pt idx="100">
                  <c:v>-26062</c:v>
                </c:pt>
                <c:pt idx="101">
                  <c:v>-26056</c:v>
                </c:pt>
                <c:pt idx="102">
                  <c:v>-26048</c:v>
                </c:pt>
                <c:pt idx="103">
                  <c:v>-26042</c:v>
                </c:pt>
                <c:pt idx="104">
                  <c:v>-26031</c:v>
                </c:pt>
                <c:pt idx="105">
                  <c:v>-25989</c:v>
                </c:pt>
                <c:pt idx="106">
                  <c:v>-25969</c:v>
                </c:pt>
                <c:pt idx="107">
                  <c:v>-25963</c:v>
                </c:pt>
                <c:pt idx="108">
                  <c:v>-25958</c:v>
                </c:pt>
                <c:pt idx="109">
                  <c:v>-25950</c:v>
                </c:pt>
                <c:pt idx="110">
                  <c:v>-25950</c:v>
                </c:pt>
                <c:pt idx="111">
                  <c:v>-25941</c:v>
                </c:pt>
                <c:pt idx="112">
                  <c:v>-25928</c:v>
                </c:pt>
                <c:pt idx="113">
                  <c:v>-25927</c:v>
                </c:pt>
                <c:pt idx="114">
                  <c:v>-25910</c:v>
                </c:pt>
                <c:pt idx="115">
                  <c:v>-25904</c:v>
                </c:pt>
                <c:pt idx="116">
                  <c:v>-25896</c:v>
                </c:pt>
                <c:pt idx="117">
                  <c:v>-25860</c:v>
                </c:pt>
                <c:pt idx="118">
                  <c:v>-25823</c:v>
                </c:pt>
                <c:pt idx="119">
                  <c:v>-25820</c:v>
                </c:pt>
                <c:pt idx="120">
                  <c:v>-25818</c:v>
                </c:pt>
                <c:pt idx="121">
                  <c:v>-25815</c:v>
                </c:pt>
                <c:pt idx="122">
                  <c:v>-25801</c:v>
                </c:pt>
                <c:pt idx="123">
                  <c:v>-25734</c:v>
                </c:pt>
                <c:pt idx="124">
                  <c:v>-25715</c:v>
                </c:pt>
                <c:pt idx="125">
                  <c:v>-25384</c:v>
                </c:pt>
                <c:pt idx="126">
                  <c:v>-25334</c:v>
                </c:pt>
                <c:pt idx="127">
                  <c:v>-25334</c:v>
                </c:pt>
                <c:pt idx="128">
                  <c:v>-25281</c:v>
                </c:pt>
                <c:pt idx="129">
                  <c:v>-25256</c:v>
                </c:pt>
                <c:pt idx="130">
                  <c:v>-25245</c:v>
                </c:pt>
                <c:pt idx="131">
                  <c:v>-25127</c:v>
                </c:pt>
                <c:pt idx="132">
                  <c:v>-25122</c:v>
                </c:pt>
                <c:pt idx="133">
                  <c:v>-24923</c:v>
                </c:pt>
                <c:pt idx="134">
                  <c:v>-24624</c:v>
                </c:pt>
                <c:pt idx="135">
                  <c:v>-24621</c:v>
                </c:pt>
                <c:pt idx="136">
                  <c:v>-24441</c:v>
                </c:pt>
                <c:pt idx="137">
                  <c:v>-24209</c:v>
                </c:pt>
                <c:pt idx="138">
                  <c:v>-24151</c:v>
                </c:pt>
                <c:pt idx="139">
                  <c:v>-23533</c:v>
                </c:pt>
                <c:pt idx="140">
                  <c:v>-23530</c:v>
                </c:pt>
                <c:pt idx="141">
                  <c:v>-23469</c:v>
                </c:pt>
                <c:pt idx="142">
                  <c:v>-23007</c:v>
                </c:pt>
                <c:pt idx="143">
                  <c:v>-23004</c:v>
                </c:pt>
                <c:pt idx="144">
                  <c:v>-22990</c:v>
                </c:pt>
                <c:pt idx="145">
                  <c:v>-22982</c:v>
                </c:pt>
                <c:pt idx="146">
                  <c:v>-22979</c:v>
                </c:pt>
                <c:pt idx="147">
                  <c:v>-22478</c:v>
                </c:pt>
                <c:pt idx="148">
                  <c:v>-22467</c:v>
                </c:pt>
                <c:pt idx="149">
                  <c:v>-22050</c:v>
                </c:pt>
                <c:pt idx="150">
                  <c:v>-21860</c:v>
                </c:pt>
                <c:pt idx="151">
                  <c:v>-21373</c:v>
                </c:pt>
                <c:pt idx="152">
                  <c:v>-21219</c:v>
                </c:pt>
                <c:pt idx="153">
                  <c:v>-21071</c:v>
                </c:pt>
                <c:pt idx="154">
                  <c:v>-20514</c:v>
                </c:pt>
                <c:pt idx="155">
                  <c:v>-20027</c:v>
                </c:pt>
                <c:pt idx="156">
                  <c:v>-20016</c:v>
                </c:pt>
                <c:pt idx="157">
                  <c:v>-19512</c:v>
                </c:pt>
                <c:pt idx="158">
                  <c:v>-19482</c:v>
                </c:pt>
                <c:pt idx="159">
                  <c:v>-19468</c:v>
                </c:pt>
                <c:pt idx="160">
                  <c:v>-19369</c:v>
                </c:pt>
                <c:pt idx="161">
                  <c:v>-18967</c:v>
                </c:pt>
                <c:pt idx="162">
                  <c:v>-18396</c:v>
                </c:pt>
                <c:pt idx="163">
                  <c:v>-17940</c:v>
                </c:pt>
                <c:pt idx="164">
                  <c:v>-17937</c:v>
                </c:pt>
                <c:pt idx="165">
                  <c:v>-17918</c:v>
                </c:pt>
                <c:pt idx="166">
                  <c:v>-17912</c:v>
                </c:pt>
                <c:pt idx="167">
                  <c:v>-17901</c:v>
                </c:pt>
                <c:pt idx="168">
                  <c:v>-17898</c:v>
                </c:pt>
                <c:pt idx="169">
                  <c:v>-17893</c:v>
                </c:pt>
                <c:pt idx="170">
                  <c:v>-17879</c:v>
                </c:pt>
                <c:pt idx="171">
                  <c:v>-17878</c:v>
                </c:pt>
                <c:pt idx="172">
                  <c:v>-17375</c:v>
                </c:pt>
                <c:pt idx="173">
                  <c:v>-17369</c:v>
                </c:pt>
                <c:pt idx="174">
                  <c:v>-17140</c:v>
                </c:pt>
                <c:pt idx="175">
                  <c:v>-17134</c:v>
                </c:pt>
                <c:pt idx="176">
                  <c:v>-17115</c:v>
                </c:pt>
                <c:pt idx="177">
                  <c:v>-17112</c:v>
                </c:pt>
                <c:pt idx="178">
                  <c:v>-15282</c:v>
                </c:pt>
                <c:pt idx="179">
                  <c:v>-15223</c:v>
                </c:pt>
                <c:pt idx="180">
                  <c:v>-15181</c:v>
                </c:pt>
                <c:pt idx="181">
                  <c:v>-15134</c:v>
                </c:pt>
                <c:pt idx="182">
                  <c:v>-15047</c:v>
                </c:pt>
                <c:pt idx="183">
                  <c:v>-15030</c:v>
                </c:pt>
                <c:pt idx="184">
                  <c:v>-15027</c:v>
                </c:pt>
                <c:pt idx="185">
                  <c:v>-15002</c:v>
                </c:pt>
                <c:pt idx="186">
                  <c:v>-14960</c:v>
                </c:pt>
                <c:pt idx="187">
                  <c:v>-14924</c:v>
                </c:pt>
                <c:pt idx="188">
                  <c:v>-14915</c:v>
                </c:pt>
                <c:pt idx="189">
                  <c:v>-14767</c:v>
                </c:pt>
                <c:pt idx="190">
                  <c:v>-14588</c:v>
                </c:pt>
                <c:pt idx="191">
                  <c:v>-14462</c:v>
                </c:pt>
                <c:pt idx="192">
                  <c:v>-14395</c:v>
                </c:pt>
                <c:pt idx="193">
                  <c:v>-14367</c:v>
                </c:pt>
                <c:pt idx="194">
                  <c:v>-14174</c:v>
                </c:pt>
                <c:pt idx="195">
                  <c:v>-13953</c:v>
                </c:pt>
                <c:pt idx="196">
                  <c:v>-13827</c:v>
                </c:pt>
                <c:pt idx="197">
                  <c:v>-13689</c:v>
                </c:pt>
                <c:pt idx="198">
                  <c:v>-13326</c:v>
                </c:pt>
                <c:pt idx="199">
                  <c:v>-13312</c:v>
                </c:pt>
                <c:pt idx="200">
                  <c:v>-13304</c:v>
                </c:pt>
                <c:pt idx="201">
                  <c:v>-13287</c:v>
                </c:pt>
                <c:pt idx="202">
                  <c:v>-13214</c:v>
                </c:pt>
                <c:pt idx="203">
                  <c:v>-13052</c:v>
                </c:pt>
                <c:pt idx="204">
                  <c:v>-13030</c:v>
                </c:pt>
                <c:pt idx="205">
                  <c:v>-13016</c:v>
                </c:pt>
                <c:pt idx="206">
                  <c:v>-12932</c:v>
                </c:pt>
                <c:pt idx="207">
                  <c:v>-12892</c:v>
                </c:pt>
                <c:pt idx="208">
                  <c:v>-12806</c:v>
                </c:pt>
                <c:pt idx="209">
                  <c:v>-12806</c:v>
                </c:pt>
                <c:pt idx="210">
                  <c:v>-12803</c:v>
                </c:pt>
                <c:pt idx="211">
                  <c:v>-12803</c:v>
                </c:pt>
                <c:pt idx="212">
                  <c:v>-12789</c:v>
                </c:pt>
                <c:pt idx="213">
                  <c:v>-12789</c:v>
                </c:pt>
                <c:pt idx="214">
                  <c:v>-12786</c:v>
                </c:pt>
                <c:pt idx="215">
                  <c:v>-12786</c:v>
                </c:pt>
                <c:pt idx="216">
                  <c:v>-12783</c:v>
                </c:pt>
                <c:pt idx="217">
                  <c:v>-12781</c:v>
                </c:pt>
                <c:pt idx="218">
                  <c:v>-12781</c:v>
                </c:pt>
                <c:pt idx="219">
                  <c:v>-12770</c:v>
                </c:pt>
                <c:pt idx="220">
                  <c:v>-12770</c:v>
                </c:pt>
                <c:pt idx="221">
                  <c:v>-12758</c:v>
                </c:pt>
                <c:pt idx="222">
                  <c:v>-12353</c:v>
                </c:pt>
                <c:pt idx="223">
                  <c:v>-11955</c:v>
                </c:pt>
                <c:pt idx="224">
                  <c:v>-11955</c:v>
                </c:pt>
                <c:pt idx="225">
                  <c:v>-11955</c:v>
                </c:pt>
                <c:pt idx="226">
                  <c:v>-11905</c:v>
                </c:pt>
                <c:pt idx="227">
                  <c:v>-11905</c:v>
                </c:pt>
                <c:pt idx="228">
                  <c:v>-11897</c:v>
                </c:pt>
                <c:pt idx="229">
                  <c:v>-11869</c:v>
                </c:pt>
                <c:pt idx="230">
                  <c:v>-11869</c:v>
                </c:pt>
                <c:pt idx="231">
                  <c:v>-11827</c:v>
                </c:pt>
                <c:pt idx="232">
                  <c:v>-11827</c:v>
                </c:pt>
                <c:pt idx="233">
                  <c:v>-11827</c:v>
                </c:pt>
                <c:pt idx="234">
                  <c:v>-11723</c:v>
                </c:pt>
                <c:pt idx="235">
                  <c:v>-11723</c:v>
                </c:pt>
                <c:pt idx="236">
                  <c:v>-11701</c:v>
                </c:pt>
                <c:pt idx="237">
                  <c:v>-11701</c:v>
                </c:pt>
                <c:pt idx="238">
                  <c:v>-11466</c:v>
                </c:pt>
                <c:pt idx="239">
                  <c:v>-11463</c:v>
                </c:pt>
                <c:pt idx="240">
                  <c:v>-11463</c:v>
                </c:pt>
                <c:pt idx="241">
                  <c:v>-11463</c:v>
                </c:pt>
                <c:pt idx="242">
                  <c:v>-11256</c:v>
                </c:pt>
                <c:pt idx="243">
                  <c:v>-11186</c:v>
                </c:pt>
                <c:pt idx="244">
                  <c:v>-11155</c:v>
                </c:pt>
                <c:pt idx="245">
                  <c:v>-11063</c:v>
                </c:pt>
                <c:pt idx="246">
                  <c:v>-10906</c:v>
                </c:pt>
                <c:pt idx="247">
                  <c:v>-10718</c:v>
                </c:pt>
                <c:pt idx="248">
                  <c:v>-10693</c:v>
                </c:pt>
                <c:pt idx="249">
                  <c:v>-10677</c:v>
                </c:pt>
                <c:pt idx="250">
                  <c:v>-10676</c:v>
                </c:pt>
                <c:pt idx="251">
                  <c:v>-10674</c:v>
                </c:pt>
                <c:pt idx="252">
                  <c:v>-10665</c:v>
                </c:pt>
                <c:pt idx="253">
                  <c:v>-10662</c:v>
                </c:pt>
                <c:pt idx="254">
                  <c:v>-10661.5</c:v>
                </c:pt>
                <c:pt idx="255">
                  <c:v>-10657</c:v>
                </c:pt>
                <c:pt idx="256">
                  <c:v>-10651</c:v>
                </c:pt>
                <c:pt idx="257">
                  <c:v>-10649</c:v>
                </c:pt>
                <c:pt idx="258">
                  <c:v>-10640</c:v>
                </c:pt>
                <c:pt idx="259">
                  <c:v>-10590</c:v>
                </c:pt>
                <c:pt idx="260">
                  <c:v>-10567</c:v>
                </c:pt>
                <c:pt idx="261">
                  <c:v>-10528</c:v>
                </c:pt>
                <c:pt idx="262">
                  <c:v>-10526</c:v>
                </c:pt>
                <c:pt idx="263">
                  <c:v>-10489</c:v>
                </c:pt>
                <c:pt idx="264">
                  <c:v>-10483</c:v>
                </c:pt>
                <c:pt idx="265">
                  <c:v>-10483</c:v>
                </c:pt>
                <c:pt idx="266">
                  <c:v>-10461</c:v>
                </c:pt>
                <c:pt idx="267">
                  <c:v>-10458</c:v>
                </c:pt>
                <c:pt idx="268">
                  <c:v>-10442</c:v>
                </c:pt>
                <c:pt idx="269">
                  <c:v>-10442</c:v>
                </c:pt>
                <c:pt idx="270">
                  <c:v>-10442</c:v>
                </c:pt>
                <c:pt idx="271">
                  <c:v>-10430</c:v>
                </c:pt>
                <c:pt idx="272">
                  <c:v>-10416</c:v>
                </c:pt>
                <c:pt idx="273">
                  <c:v>-10414</c:v>
                </c:pt>
                <c:pt idx="274">
                  <c:v>-10413</c:v>
                </c:pt>
                <c:pt idx="275">
                  <c:v>-10410</c:v>
                </c:pt>
                <c:pt idx="276">
                  <c:v>-10399</c:v>
                </c:pt>
                <c:pt idx="277">
                  <c:v>-10394</c:v>
                </c:pt>
                <c:pt idx="278">
                  <c:v>-10376</c:v>
                </c:pt>
                <c:pt idx="279">
                  <c:v>-10333</c:v>
                </c:pt>
                <c:pt idx="280">
                  <c:v>-10333</c:v>
                </c:pt>
                <c:pt idx="281">
                  <c:v>-10333</c:v>
                </c:pt>
                <c:pt idx="282">
                  <c:v>-10240</c:v>
                </c:pt>
                <c:pt idx="283">
                  <c:v>-10240</c:v>
                </c:pt>
                <c:pt idx="284">
                  <c:v>-10237</c:v>
                </c:pt>
                <c:pt idx="285">
                  <c:v>-10235</c:v>
                </c:pt>
                <c:pt idx="286">
                  <c:v>-10210</c:v>
                </c:pt>
                <c:pt idx="287">
                  <c:v>-10184</c:v>
                </c:pt>
                <c:pt idx="288">
                  <c:v>-10181</c:v>
                </c:pt>
                <c:pt idx="289">
                  <c:v>-10176</c:v>
                </c:pt>
                <c:pt idx="290">
                  <c:v>-10137</c:v>
                </c:pt>
                <c:pt idx="291">
                  <c:v>-10135</c:v>
                </c:pt>
                <c:pt idx="292">
                  <c:v>-10134</c:v>
                </c:pt>
                <c:pt idx="293">
                  <c:v>-10125</c:v>
                </c:pt>
                <c:pt idx="294">
                  <c:v>-10109</c:v>
                </c:pt>
                <c:pt idx="295">
                  <c:v>-10106</c:v>
                </c:pt>
                <c:pt idx="296">
                  <c:v>-10106</c:v>
                </c:pt>
                <c:pt idx="297">
                  <c:v>-10106</c:v>
                </c:pt>
                <c:pt idx="298">
                  <c:v>-10106</c:v>
                </c:pt>
                <c:pt idx="299">
                  <c:v>-10069</c:v>
                </c:pt>
                <c:pt idx="300">
                  <c:v>-10041</c:v>
                </c:pt>
                <c:pt idx="301">
                  <c:v>-9963</c:v>
                </c:pt>
                <c:pt idx="302">
                  <c:v>-9960</c:v>
                </c:pt>
                <c:pt idx="303">
                  <c:v>-9954</c:v>
                </c:pt>
                <c:pt idx="304">
                  <c:v>-9932</c:v>
                </c:pt>
                <c:pt idx="305">
                  <c:v>-9932</c:v>
                </c:pt>
                <c:pt idx="306">
                  <c:v>-9932</c:v>
                </c:pt>
                <c:pt idx="307">
                  <c:v>-9932</c:v>
                </c:pt>
                <c:pt idx="308">
                  <c:v>-9929</c:v>
                </c:pt>
                <c:pt idx="309">
                  <c:v>-9921</c:v>
                </c:pt>
                <c:pt idx="310">
                  <c:v>-9921</c:v>
                </c:pt>
                <c:pt idx="311">
                  <c:v>-9921</c:v>
                </c:pt>
                <c:pt idx="312">
                  <c:v>-9893</c:v>
                </c:pt>
                <c:pt idx="313">
                  <c:v>-9866</c:v>
                </c:pt>
                <c:pt idx="314">
                  <c:v>-9843</c:v>
                </c:pt>
                <c:pt idx="315">
                  <c:v>-9829</c:v>
                </c:pt>
                <c:pt idx="316">
                  <c:v>-9828.5</c:v>
                </c:pt>
                <c:pt idx="317">
                  <c:v>-9812</c:v>
                </c:pt>
                <c:pt idx="318">
                  <c:v>-9810</c:v>
                </c:pt>
                <c:pt idx="319">
                  <c:v>-9807</c:v>
                </c:pt>
                <c:pt idx="320">
                  <c:v>-9801</c:v>
                </c:pt>
                <c:pt idx="321">
                  <c:v>-9784</c:v>
                </c:pt>
                <c:pt idx="322">
                  <c:v>-9770</c:v>
                </c:pt>
                <c:pt idx="323">
                  <c:v>-9768</c:v>
                </c:pt>
                <c:pt idx="324">
                  <c:v>-9742</c:v>
                </c:pt>
                <c:pt idx="325">
                  <c:v>-9723</c:v>
                </c:pt>
                <c:pt idx="326">
                  <c:v>-9639</c:v>
                </c:pt>
                <c:pt idx="327">
                  <c:v>-9597</c:v>
                </c:pt>
                <c:pt idx="328">
                  <c:v>-9568</c:v>
                </c:pt>
                <c:pt idx="329">
                  <c:v>-9557</c:v>
                </c:pt>
                <c:pt idx="330">
                  <c:v>-9505</c:v>
                </c:pt>
                <c:pt idx="331">
                  <c:v>-9505</c:v>
                </c:pt>
                <c:pt idx="332">
                  <c:v>-9505</c:v>
                </c:pt>
                <c:pt idx="333">
                  <c:v>-9412</c:v>
                </c:pt>
                <c:pt idx="334">
                  <c:v>-9390</c:v>
                </c:pt>
                <c:pt idx="335">
                  <c:v>-9390</c:v>
                </c:pt>
                <c:pt idx="336">
                  <c:v>-9359</c:v>
                </c:pt>
                <c:pt idx="337">
                  <c:v>-9359</c:v>
                </c:pt>
                <c:pt idx="338">
                  <c:v>-9328</c:v>
                </c:pt>
                <c:pt idx="339">
                  <c:v>-9264</c:v>
                </c:pt>
                <c:pt idx="340">
                  <c:v>-9261</c:v>
                </c:pt>
                <c:pt idx="341">
                  <c:v>-9146</c:v>
                </c:pt>
                <c:pt idx="342">
                  <c:v>-9113</c:v>
                </c:pt>
                <c:pt idx="343">
                  <c:v>-9110</c:v>
                </c:pt>
                <c:pt idx="344">
                  <c:v>-9096</c:v>
                </c:pt>
                <c:pt idx="345">
                  <c:v>-9085</c:v>
                </c:pt>
                <c:pt idx="346">
                  <c:v>-9057</c:v>
                </c:pt>
                <c:pt idx="347">
                  <c:v>-9040</c:v>
                </c:pt>
                <c:pt idx="348">
                  <c:v>-9040</c:v>
                </c:pt>
                <c:pt idx="349">
                  <c:v>-9040</c:v>
                </c:pt>
                <c:pt idx="350">
                  <c:v>-9040</c:v>
                </c:pt>
                <c:pt idx="351">
                  <c:v>-9040</c:v>
                </c:pt>
                <c:pt idx="352">
                  <c:v>-8990</c:v>
                </c:pt>
                <c:pt idx="353">
                  <c:v>-8965</c:v>
                </c:pt>
                <c:pt idx="354">
                  <c:v>-8954</c:v>
                </c:pt>
                <c:pt idx="355">
                  <c:v>-8897</c:v>
                </c:pt>
                <c:pt idx="356">
                  <c:v>-8886</c:v>
                </c:pt>
                <c:pt idx="357">
                  <c:v>-8790</c:v>
                </c:pt>
                <c:pt idx="358">
                  <c:v>-8660</c:v>
                </c:pt>
                <c:pt idx="359">
                  <c:v>-8654</c:v>
                </c:pt>
                <c:pt idx="360">
                  <c:v>-8646</c:v>
                </c:pt>
                <c:pt idx="361">
                  <c:v>-8635</c:v>
                </c:pt>
                <c:pt idx="362">
                  <c:v>-8629</c:v>
                </c:pt>
                <c:pt idx="363">
                  <c:v>-8531</c:v>
                </c:pt>
                <c:pt idx="364">
                  <c:v>-8521</c:v>
                </c:pt>
                <c:pt idx="365">
                  <c:v>-8517</c:v>
                </c:pt>
                <c:pt idx="366">
                  <c:v>-8492</c:v>
                </c:pt>
                <c:pt idx="367">
                  <c:v>-8425</c:v>
                </c:pt>
                <c:pt idx="368">
                  <c:v>-8366</c:v>
                </c:pt>
                <c:pt idx="369">
                  <c:v>-8332</c:v>
                </c:pt>
                <c:pt idx="370">
                  <c:v>-8313</c:v>
                </c:pt>
                <c:pt idx="371">
                  <c:v>-8310</c:v>
                </c:pt>
                <c:pt idx="372">
                  <c:v>-8304</c:v>
                </c:pt>
                <c:pt idx="373">
                  <c:v>-8252</c:v>
                </c:pt>
                <c:pt idx="374">
                  <c:v>-8198</c:v>
                </c:pt>
                <c:pt idx="375">
                  <c:v>-8150</c:v>
                </c:pt>
                <c:pt idx="376">
                  <c:v>-8136</c:v>
                </c:pt>
                <c:pt idx="377">
                  <c:v>-8109</c:v>
                </c:pt>
                <c:pt idx="378">
                  <c:v>-8108</c:v>
                </c:pt>
                <c:pt idx="379">
                  <c:v>-8094</c:v>
                </c:pt>
                <c:pt idx="380">
                  <c:v>-8092</c:v>
                </c:pt>
                <c:pt idx="381">
                  <c:v>-8081</c:v>
                </c:pt>
                <c:pt idx="382">
                  <c:v>-8081</c:v>
                </c:pt>
                <c:pt idx="383">
                  <c:v>-8069</c:v>
                </c:pt>
                <c:pt idx="384">
                  <c:v>-8049</c:v>
                </c:pt>
                <c:pt idx="385">
                  <c:v>-8049</c:v>
                </c:pt>
                <c:pt idx="386">
                  <c:v>-8033</c:v>
                </c:pt>
                <c:pt idx="387">
                  <c:v>-8024</c:v>
                </c:pt>
                <c:pt idx="388">
                  <c:v>-8022</c:v>
                </c:pt>
                <c:pt idx="389">
                  <c:v>-8019</c:v>
                </c:pt>
                <c:pt idx="390">
                  <c:v>-8004</c:v>
                </c:pt>
                <c:pt idx="391">
                  <c:v>-8004</c:v>
                </c:pt>
                <c:pt idx="392">
                  <c:v>-7996</c:v>
                </c:pt>
                <c:pt idx="393">
                  <c:v>-7996</c:v>
                </c:pt>
                <c:pt idx="394">
                  <c:v>-7983</c:v>
                </c:pt>
                <c:pt idx="395">
                  <c:v>-7982</c:v>
                </c:pt>
                <c:pt idx="396">
                  <c:v>-7974</c:v>
                </c:pt>
                <c:pt idx="397">
                  <c:v>-7907</c:v>
                </c:pt>
                <c:pt idx="398">
                  <c:v>-7875</c:v>
                </c:pt>
                <c:pt idx="399">
                  <c:v>-7874</c:v>
                </c:pt>
                <c:pt idx="400">
                  <c:v>-7848</c:v>
                </c:pt>
                <c:pt idx="401">
                  <c:v>-7804</c:v>
                </c:pt>
                <c:pt idx="402">
                  <c:v>-7801</c:v>
                </c:pt>
                <c:pt idx="403">
                  <c:v>-7783</c:v>
                </c:pt>
                <c:pt idx="404">
                  <c:v>-7783</c:v>
                </c:pt>
                <c:pt idx="405">
                  <c:v>-7783</c:v>
                </c:pt>
                <c:pt idx="406">
                  <c:v>-7767</c:v>
                </c:pt>
                <c:pt idx="407">
                  <c:v>-7761</c:v>
                </c:pt>
                <c:pt idx="408">
                  <c:v>-7759</c:v>
                </c:pt>
                <c:pt idx="409">
                  <c:v>-7759</c:v>
                </c:pt>
                <c:pt idx="410">
                  <c:v>-7759</c:v>
                </c:pt>
                <c:pt idx="411">
                  <c:v>-7753</c:v>
                </c:pt>
                <c:pt idx="412">
                  <c:v>-7731</c:v>
                </c:pt>
                <c:pt idx="413">
                  <c:v>-7730</c:v>
                </c:pt>
                <c:pt idx="414">
                  <c:v>-7730</c:v>
                </c:pt>
                <c:pt idx="415">
                  <c:v>-7717</c:v>
                </c:pt>
                <c:pt idx="416">
                  <c:v>-7716</c:v>
                </c:pt>
                <c:pt idx="417">
                  <c:v>-7714</c:v>
                </c:pt>
                <c:pt idx="418">
                  <c:v>-7714</c:v>
                </c:pt>
                <c:pt idx="419">
                  <c:v>-7713</c:v>
                </c:pt>
                <c:pt idx="420">
                  <c:v>-7703</c:v>
                </c:pt>
                <c:pt idx="421">
                  <c:v>-7677</c:v>
                </c:pt>
                <c:pt idx="422">
                  <c:v>-7672</c:v>
                </c:pt>
                <c:pt idx="423">
                  <c:v>-7652</c:v>
                </c:pt>
                <c:pt idx="424">
                  <c:v>-7568</c:v>
                </c:pt>
                <c:pt idx="425">
                  <c:v>-7527</c:v>
                </c:pt>
                <c:pt idx="426">
                  <c:v>-7524</c:v>
                </c:pt>
                <c:pt idx="427">
                  <c:v>-7453</c:v>
                </c:pt>
                <c:pt idx="428">
                  <c:v>-7445</c:v>
                </c:pt>
                <c:pt idx="429">
                  <c:v>-7389</c:v>
                </c:pt>
                <c:pt idx="430">
                  <c:v>-7330</c:v>
                </c:pt>
                <c:pt idx="431">
                  <c:v>-7324</c:v>
                </c:pt>
                <c:pt idx="432">
                  <c:v>-7316</c:v>
                </c:pt>
                <c:pt idx="433">
                  <c:v>-7233</c:v>
                </c:pt>
                <c:pt idx="434">
                  <c:v>-7199</c:v>
                </c:pt>
                <c:pt idx="435">
                  <c:v>-7188</c:v>
                </c:pt>
                <c:pt idx="436">
                  <c:v>-7188</c:v>
                </c:pt>
                <c:pt idx="437">
                  <c:v>-7176</c:v>
                </c:pt>
                <c:pt idx="438">
                  <c:v>-7138</c:v>
                </c:pt>
                <c:pt idx="439">
                  <c:v>-7107</c:v>
                </c:pt>
                <c:pt idx="440">
                  <c:v>-7014</c:v>
                </c:pt>
                <c:pt idx="441">
                  <c:v>-6998</c:v>
                </c:pt>
                <c:pt idx="442">
                  <c:v>-6973</c:v>
                </c:pt>
                <c:pt idx="443">
                  <c:v>-6973</c:v>
                </c:pt>
                <c:pt idx="444">
                  <c:v>-6956</c:v>
                </c:pt>
                <c:pt idx="445">
                  <c:v>-6955</c:v>
                </c:pt>
                <c:pt idx="446">
                  <c:v>-6953</c:v>
                </c:pt>
                <c:pt idx="447">
                  <c:v>-6927</c:v>
                </c:pt>
                <c:pt idx="448">
                  <c:v>-6916</c:v>
                </c:pt>
                <c:pt idx="449">
                  <c:v>-6914</c:v>
                </c:pt>
                <c:pt idx="450">
                  <c:v>-6913</c:v>
                </c:pt>
                <c:pt idx="451">
                  <c:v>-6886</c:v>
                </c:pt>
                <c:pt idx="452">
                  <c:v>-6824</c:v>
                </c:pt>
                <c:pt idx="453">
                  <c:v>-6824</c:v>
                </c:pt>
                <c:pt idx="454">
                  <c:v>-6824</c:v>
                </c:pt>
                <c:pt idx="455">
                  <c:v>-6804</c:v>
                </c:pt>
                <c:pt idx="456">
                  <c:v>-6752</c:v>
                </c:pt>
                <c:pt idx="457">
                  <c:v>-6735</c:v>
                </c:pt>
                <c:pt idx="458">
                  <c:v>-6724</c:v>
                </c:pt>
                <c:pt idx="459">
                  <c:v>-6712</c:v>
                </c:pt>
                <c:pt idx="460">
                  <c:v>-6696</c:v>
                </c:pt>
                <c:pt idx="461">
                  <c:v>-6695</c:v>
                </c:pt>
                <c:pt idx="462">
                  <c:v>-6665</c:v>
                </c:pt>
                <c:pt idx="463">
                  <c:v>-6651</c:v>
                </c:pt>
                <c:pt idx="464">
                  <c:v>-6637</c:v>
                </c:pt>
                <c:pt idx="465">
                  <c:v>-6609</c:v>
                </c:pt>
                <c:pt idx="466">
                  <c:v>-6609</c:v>
                </c:pt>
                <c:pt idx="467">
                  <c:v>-6609</c:v>
                </c:pt>
                <c:pt idx="468">
                  <c:v>-6609</c:v>
                </c:pt>
                <c:pt idx="469">
                  <c:v>-6581</c:v>
                </c:pt>
                <c:pt idx="470">
                  <c:v>-6533</c:v>
                </c:pt>
                <c:pt idx="471">
                  <c:v>-6502</c:v>
                </c:pt>
                <c:pt idx="472">
                  <c:v>-6486</c:v>
                </c:pt>
                <c:pt idx="473">
                  <c:v>-6438</c:v>
                </c:pt>
                <c:pt idx="474">
                  <c:v>-6438</c:v>
                </c:pt>
                <c:pt idx="475">
                  <c:v>-6438</c:v>
                </c:pt>
                <c:pt idx="476">
                  <c:v>-6419</c:v>
                </c:pt>
                <c:pt idx="477">
                  <c:v>-6413</c:v>
                </c:pt>
                <c:pt idx="478">
                  <c:v>-6405</c:v>
                </c:pt>
                <c:pt idx="479">
                  <c:v>-6404</c:v>
                </c:pt>
                <c:pt idx="480">
                  <c:v>-6363</c:v>
                </c:pt>
                <c:pt idx="481">
                  <c:v>-6332</c:v>
                </c:pt>
                <c:pt idx="482">
                  <c:v>-6318</c:v>
                </c:pt>
                <c:pt idx="483">
                  <c:v>-6310</c:v>
                </c:pt>
                <c:pt idx="484">
                  <c:v>-6295</c:v>
                </c:pt>
                <c:pt idx="485">
                  <c:v>-6214</c:v>
                </c:pt>
                <c:pt idx="486">
                  <c:v>-6209</c:v>
                </c:pt>
                <c:pt idx="487">
                  <c:v>-6206</c:v>
                </c:pt>
                <c:pt idx="488">
                  <c:v>-6206</c:v>
                </c:pt>
                <c:pt idx="489">
                  <c:v>-6206</c:v>
                </c:pt>
                <c:pt idx="490">
                  <c:v>-6197</c:v>
                </c:pt>
                <c:pt idx="491">
                  <c:v>-6194</c:v>
                </c:pt>
                <c:pt idx="492">
                  <c:v>-6191</c:v>
                </c:pt>
                <c:pt idx="493">
                  <c:v>-6170</c:v>
                </c:pt>
                <c:pt idx="494">
                  <c:v>-6169</c:v>
                </c:pt>
                <c:pt idx="495">
                  <c:v>-6166</c:v>
                </c:pt>
                <c:pt idx="496">
                  <c:v>-6161</c:v>
                </c:pt>
                <c:pt idx="497">
                  <c:v>-6153</c:v>
                </c:pt>
                <c:pt idx="498">
                  <c:v>-6142</c:v>
                </c:pt>
                <c:pt idx="499">
                  <c:v>-6142</c:v>
                </c:pt>
                <c:pt idx="500">
                  <c:v>-6128</c:v>
                </c:pt>
                <c:pt idx="501">
                  <c:v>-6125</c:v>
                </c:pt>
                <c:pt idx="502">
                  <c:v>-6114</c:v>
                </c:pt>
                <c:pt idx="503">
                  <c:v>-6096.5</c:v>
                </c:pt>
                <c:pt idx="504">
                  <c:v>-6047</c:v>
                </c:pt>
                <c:pt idx="505">
                  <c:v>-6038</c:v>
                </c:pt>
                <c:pt idx="506">
                  <c:v>-6007</c:v>
                </c:pt>
                <c:pt idx="507">
                  <c:v>-5977</c:v>
                </c:pt>
                <c:pt idx="508">
                  <c:v>-5971</c:v>
                </c:pt>
                <c:pt idx="509">
                  <c:v>-5957</c:v>
                </c:pt>
                <c:pt idx="510">
                  <c:v>-5952</c:v>
                </c:pt>
                <c:pt idx="511">
                  <c:v>-5951</c:v>
                </c:pt>
                <c:pt idx="512">
                  <c:v>-5938</c:v>
                </c:pt>
                <c:pt idx="513">
                  <c:v>-5932</c:v>
                </c:pt>
                <c:pt idx="514">
                  <c:v>-5910</c:v>
                </c:pt>
                <c:pt idx="515">
                  <c:v>-5879</c:v>
                </c:pt>
                <c:pt idx="516">
                  <c:v>-5851</c:v>
                </c:pt>
                <c:pt idx="517">
                  <c:v>-5851</c:v>
                </c:pt>
                <c:pt idx="518">
                  <c:v>-5826</c:v>
                </c:pt>
                <c:pt idx="519">
                  <c:v>-5795</c:v>
                </c:pt>
                <c:pt idx="520">
                  <c:v>-5725</c:v>
                </c:pt>
                <c:pt idx="521">
                  <c:v>-5705</c:v>
                </c:pt>
                <c:pt idx="522">
                  <c:v>-5678</c:v>
                </c:pt>
                <c:pt idx="523">
                  <c:v>-5675</c:v>
                </c:pt>
                <c:pt idx="524">
                  <c:v>-5675</c:v>
                </c:pt>
                <c:pt idx="525">
                  <c:v>-5671</c:v>
                </c:pt>
                <c:pt idx="526">
                  <c:v>-5663</c:v>
                </c:pt>
                <c:pt idx="527">
                  <c:v>-5571</c:v>
                </c:pt>
                <c:pt idx="528">
                  <c:v>-5563</c:v>
                </c:pt>
                <c:pt idx="529">
                  <c:v>-5518</c:v>
                </c:pt>
                <c:pt idx="530">
                  <c:v>-5493</c:v>
                </c:pt>
                <c:pt idx="531">
                  <c:v>-5456</c:v>
                </c:pt>
                <c:pt idx="532">
                  <c:v>-5453</c:v>
                </c:pt>
                <c:pt idx="533">
                  <c:v>-5453</c:v>
                </c:pt>
                <c:pt idx="534">
                  <c:v>-5434</c:v>
                </c:pt>
                <c:pt idx="535">
                  <c:v>-5431</c:v>
                </c:pt>
                <c:pt idx="536">
                  <c:v>-5429</c:v>
                </c:pt>
                <c:pt idx="537">
                  <c:v>-5406</c:v>
                </c:pt>
                <c:pt idx="538">
                  <c:v>-5403</c:v>
                </c:pt>
                <c:pt idx="539">
                  <c:v>-5369</c:v>
                </c:pt>
                <c:pt idx="540">
                  <c:v>-5367</c:v>
                </c:pt>
                <c:pt idx="541">
                  <c:v>-5349</c:v>
                </c:pt>
                <c:pt idx="542">
                  <c:v>-5344</c:v>
                </c:pt>
                <c:pt idx="543">
                  <c:v>-5333</c:v>
                </c:pt>
                <c:pt idx="544">
                  <c:v>-5319</c:v>
                </c:pt>
                <c:pt idx="545">
                  <c:v>-5310</c:v>
                </c:pt>
                <c:pt idx="546">
                  <c:v>-5302</c:v>
                </c:pt>
                <c:pt idx="547">
                  <c:v>-5286</c:v>
                </c:pt>
                <c:pt idx="548">
                  <c:v>-5283</c:v>
                </c:pt>
                <c:pt idx="549">
                  <c:v>-5255</c:v>
                </c:pt>
                <c:pt idx="550">
                  <c:v>-5249</c:v>
                </c:pt>
                <c:pt idx="551">
                  <c:v>-5235</c:v>
                </c:pt>
                <c:pt idx="552">
                  <c:v>-5219</c:v>
                </c:pt>
                <c:pt idx="553">
                  <c:v>-5219</c:v>
                </c:pt>
                <c:pt idx="554">
                  <c:v>-5216</c:v>
                </c:pt>
                <c:pt idx="555">
                  <c:v>-5177</c:v>
                </c:pt>
                <c:pt idx="556">
                  <c:v>-5149</c:v>
                </c:pt>
                <c:pt idx="557">
                  <c:v>-5128</c:v>
                </c:pt>
                <c:pt idx="558">
                  <c:v>-5126</c:v>
                </c:pt>
                <c:pt idx="559">
                  <c:v>-5109</c:v>
                </c:pt>
                <c:pt idx="560">
                  <c:v>-5093</c:v>
                </c:pt>
                <c:pt idx="561">
                  <c:v>-5093</c:v>
                </c:pt>
                <c:pt idx="562">
                  <c:v>-5048</c:v>
                </c:pt>
                <c:pt idx="563">
                  <c:v>-5036</c:v>
                </c:pt>
                <c:pt idx="564">
                  <c:v>-5020</c:v>
                </c:pt>
                <c:pt idx="565">
                  <c:v>-5020</c:v>
                </c:pt>
                <c:pt idx="566">
                  <c:v>-5020</c:v>
                </c:pt>
                <c:pt idx="567">
                  <c:v>-4981</c:v>
                </c:pt>
                <c:pt idx="568">
                  <c:v>-4981</c:v>
                </c:pt>
                <c:pt idx="569">
                  <c:v>-4972</c:v>
                </c:pt>
                <c:pt idx="570">
                  <c:v>-4967</c:v>
                </c:pt>
                <c:pt idx="571">
                  <c:v>-4914</c:v>
                </c:pt>
                <c:pt idx="572">
                  <c:v>-4886</c:v>
                </c:pt>
                <c:pt idx="573">
                  <c:v>-4851</c:v>
                </c:pt>
                <c:pt idx="574">
                  <c:v>-4819</c:v>
                </c:pt>
                <c:pt idx="575">
                  <c:v>-4782</c:v>
                </c:pt>
                <c:pt idx="576">
                  <c:v>-4782</c:v>
                </c:pt>
                <c:pt idx="577">
                  <c:v>-4715</c:v>
                </c:pt>
                <c:pt idx="578">
                  <c:v>-4715</c:v>
                </c:pt>
                <c:pt idx="579">
                  <c:v>-4712</c:v>
                </c:pt>
                <c:pt idx="580">
                  <c:v>-4704</c:v>
                </c:pt>
                <c:pt idx="581">
                  <c:v>-4626</c:v>
                </c:pt>
                <c:pt idx="582">
                  <c:v>-4566</c:v>
                </c:pt>
                <c:pt idx="583">
                  <c:v>-4561</c:v>
                </c:pt>
                <c:pt idx="584">
                  <c:v>-4536</c:v>
                </c:pt>
                <c:pt idx="585">
                  <c:v>-4525</c:v>
                </c:pt>
                <c:pt idx="586">
                  <c:v>-4493</c:v>
                </c:pt>
                <c:pt idx="587">
                  <c:v>-4480</c:v>
                </c:pt>
                <c:pt idx="588">
                  <c:v>-4477</c:v>
                </c:pt>
                <c:pt idx="589">
                  <c:v>-4466</c:v>
                </c:pt>
                <c:pt idx="590">
                  <c:v>-4457</c:v>
                </c:pt>
                <c:pt idx="591">
                  <c:v>-4382</c:v>
                </c:pt>
                <c:pt idx="592">
                  <c:v>-4351</c:v>
                </c:pt>
                <c:pt idx="593">
                  <c:v>-4321</c:v>
                </c:pt>
                <c:pt idx="594">
                  <c:v>-4301</c:v>
                </c:pt>
                <c:pt idx="595">
                  <c:v>-4259</c:v>
                </c:pt>
                <c:pt idx="596">
                  <c:v>-4258</c:v>
                </c:pt>
                <c:pt idx="597">
                  <c:v>-4258</c:v>
                </c:pt>
                <c:pt idx="598">
                  <c:v>-4247</c:v>
                </c:pt>
                <c:pt idx="599">
                  <c:v>-4178</c:v>
                </c:pt>
                <c:pt idx="600">
                  <c:v>-4155</c:v>
                </c:pt>
                <c:pt idx="601">
                  <c:v>-4128</c:v>
                </c:pt>
                <c:pt idx="602">
                  <c:v>-4076</c:v>
                </c:pt>
                <c:pt idx="603">
                  <c:v>-4041</c:v>
                </c:pt>
                <c:pt idx="604">
                  <c:v>-4029</c:v>
                </c:pt>
                <c:pt idx="605">
                  <c:v>-4013</c:v>
                </c:pt>
                <c:pt idx="606">
                  <c:v>-4013</c:v>
                </c:pt>
                <c:pt idx="607">
                  <c:v>-3999</c:v>
                </c:pt>
                <c:pt idx="608">
                  <c:v>-3915</c:v>
                </c:pt>
                <c:pt idx="609">
                  <c:v>-3839</c:v>
                </c:pt>
                <c:pt idx="610">
                  <c:v>-3833</c:v>
                </c:pt>
                <c:pt idx="611">
                  <c:v>-3783</c:v>
                </c:pt>
                <c:pt idx="612">
                  <c:v>-3736</c:v>
                </c:pt>
                <c:pt idx="613">
                  <c:v>-3708</c:v>
                </c:pt>
                <c:pt idx="614">
                  <c:v>-3560</c:v>
                </c:pt>
                <c:pt idx="615">
                  <c:v>-3495</c:v>
                </c:pt>
                <c:pt idx="616">
                  <c:v>-3476</c:v>
                </c:pt>
                <c:pt idx="617">
                  <c:v>-3472</c:v>
                </c:pt>
                <c:pt idx="618">
                  <c:v>-3433</c:v>
                </c:pt>
                <c:pt idx="619">
                  <c:v>-3397</c:v>
                </c:pt>
                <c:pt idx="620">
                  <c:v>-3327</c:v>
                </c:pt>
                <c:pt idx="621">
                  <c:v>-3293</c:v>
                </c:pt>
                <c:pt idx="622">
                  <c:v>-3257</c:v>
                </c:pt>
                <c:pt idx="623">
                  <c:v>-3221</c:v>
                </c:pt>
                <c:pt idx="624">
                  <c:v>-3196</c:v>
                </c:pt>
                <c:pt idx="625">
                  <c:v>-3187</c:v>
                </c:pt>
                <c:pt idx="626">
                  <c:v>-3137</c:v>
                </c:pt>
                <c:pt idx="627">
                  <c:v>-3117</c:v>
                </c:pt>
                <c:pt idx="628">
                  <c:v>-3064</c:v>
                </c:pt>
                <c:pt idx="629">
                  <c:v>-3061</c:v>
                </c:pt>
                <c:pt idx="630">
                  <c:v>-3055</c:v>
                </c:pt>
                <c:pt idx="631">
                  <c:v>-2991</c:v>
                </c:pt>
                <c:pt idx="632">
                  <c:v>-2938</c:v>
                </c:pt>
                <c:pt idx="633">
                  <c:v>-2932</c:v>
                </c:pt>
                <c:pt idx="634">
                  <c:v>-2916</c:v>
                </c:pt>
                <c:pt idx="635">
                  <c:v>-2909</c:v>
                </c:pt>
                <c:pt idx="636">
                  <c:v>-2904</c:v>
                </c:pt>
                <c:pt idx="637">
                  <c:v>-2877</c:v>
                </c:pt>
                <c:pt idx="638">
                  <c:v>-2846</c:v>
                </c:pt>
                <c:pt idx="639">
                  <c:v>-2826</c:v>
                </c:pt>
                <c:pt idx="640">
                  <c:v>-2799</c:v>
                </c:pt>
                <c:pt idx="641">
                  <c:v>-2759</c:v>
                </c:pt>
                <c:pt idx="642">
                  <c:v>-2731</c:v>
                </c:pt>
                <c:pt idx="643">
                  <c:v>-2717</c:v>
                </c:pt>
                <c:pt idx="644">
                  <c:v>-2692</c:v>
                </c:pt>
                <c:pt idx="645">
                  <c:v>-2689</c:v>
                </c:pt>
                <c:pt idx="646">
                  <c:v>-2684</c:v>
                </c:pt>
                <c:pt idx="647">
                  <c:v>-2654</c:v>
                </c:pt>
                <c:pt idx="648">
                  <c:v>-2642</c:v>
                </c:pt>
                <c:pt idx="649">
                  <c:v>-2642</c:v>
                </c:pt>
                <c:pt idx="650">
                  <c:v>-2624</c:v>
                </c:pt>
                <c:pt idx="651">
                  <c:v>-2586</c:v>
                </c:pt>
                <c:pt idx="652">
                  <c:v>-2583</c:v>
                </c:pt>
                <c:pt idx="653">
                  <c:v>-2583</c:v>
                </c:pt>
                <c:pt idx="654">
                  <c:v>-2566</c:v>
                </c:pt>
                <c:pt idx="655">
                  <c:v>-2560</c:v>
                </c:pt>
                <c:pt idx="656">
                  <c:v>-2543</c:v>
                </c:pt>
                <c:pt idx="657">
                  <c:v>-2482</c:v>
                </c:pt>
                <c:pt idx="658">
                  <c:v>-2446</c:v>
                </c:pt>
                <c:pt idx="659">
                  <c:v>-2432</c:v>
                </c:pt>
                <c:pt idx="660">
                  <c:v>-2424</c:v>
                </c:pt>
                <c:pt idx="661">
                  <c:v>-2384</c:v>
                </c:pt>
                <c:pt idx="662">
                  <c:v>-2378</c:v>
                </c:pt>
                <c:pt idx="663">
                  <c:v>-2367</c:v>
                </c:pt>
                <c:pt idx="664">
                  <c:v>-2351</c:v>
                </c:pt>
                <c:pt idx="665">
                  <c:v>-2328</c:v>
                </c:pt>
                <c:pt idx="666">
                  <c:v>-2309</c:v>
                </c:pt>
                <c:pt idx="667">
                  <c:v>-2295</c:v>
                </c:pt>
                <c:pt idx="668">
                  <c:v>-2250</c:v>
                </c:pt>
                <c:pt idx="669">
                  <c:v>-2172</c:v>
                </c:pt>
                <c:pt idx="670">
                  <c:v>-2172</c:v>
                </c:pt>
                <c:pt idx="671">
                  <c:v>-2147</c:v>
                </c:pt>
                <c:pt idx="672">
                  <c:v>-2144</c:v>
                </c:pt>
                <c:pt idx="673">
                  <c:v>-2102</c:v>
                </c:pt>
                <c:pt idx="674">
                  <c:v>-2102</c:v>
                </c:pt>
                <c:pt idx="675">
                  <c:v>-2101</c:v>
                </c:pt>
                <c:pt idx="676">
                  <c:v>-2065</c:v>
                </c:pt>
                <c:pt idx="677">
                  <c:v>-2062</c:v>
                </c:pt>
                <c:pt idx="678">
                  <c:v>-2032</c:v>
                </c:pt>
                <c:pt idx="679">
                  <c:v>-2032</c:v>
                </c:pt>
                <c:pt idx="680">
                  <c:v>-2032</c:v>
                </c:pt>
                <c:pt idx="681">
                  <c:v>-1992</c:v>
                </c:pt>
                <c:pt idx="682">
                  <c:v>-1971</c:v>
                </c:pt>
                <c:pt idx="683">
                  <c:v>-1926</c:v>
                </c:pt>
                <c:pt idx="684">
                  <c:v>-1900</c:v>
                </c:pt>
                <c:pt idx="685">
                  <c:v>-1866</c:v>
                </c:pt>
                <c:pt idx="686">
                  <c:v>-1858</c:v>
                </c:pt>
                <c:pt idx="687">
                  <c:v>-1833</c:v>
                </c:pt>
                <c:pt idx="688">
                  <c:v>-1827</c:v>
                </c:pt>
                <c:pt idx="689">
                  <c:v>-1827</c:v>
                </c:pt>
                <c:pt idx="690">
                  <c:v>-1827</c:v>
                </c:pt>
                <c:pt idx="691">
                  <c:v>-1827</c:v>
                </c:pt>
                <c:pt idx="692">
                  <c:v>-1827</c:v>
                </c:pt>
                <c:pt idx="693">
                  <c:v>-1802</c:v>
                </c:pt>
                <c:pt idx="694">
                  <c:v>-1799</c:v>
                </c:pt>
                <c:pt idx="695">
                  <c:v>-1760</c:v>
                </c:pt>
                <c:pt idx="696">
                  <c:v>-1760</c:v>
                </c:pt>
                <c:pt idx="697">
                  <c:v>-1690</c:v>
                </c:pt>
                <c:pt idx="698">
                  <c:v>-1652</c:v>
                </c:pt>
                <c:pt idx="699">
                  <c:v>-1604</c:v>
                </c:pt>
                <c:pt idx="700">
                  <c:v>-1593</c:v>
                </c:pt>
                <c:pt idx="701">
                  <c:v>-1590</c:v>
                </c:pt>
                <c:pt idx="702">
                  <c:v>-1491</c:v>
                </c:pt>
                <c:pt idx="703">
                  <c:v>-1481</c:v>
                </c:pt>
                <c:pt idx="704">
                  <c:v>-1458</c:v>
                </c:pt>
                <c:pt idx="705">
                  <c:v>-1407</c:v>
                </c:pt>
                <c:pt idx="706">
                  <c:v>-1407</c:v>
                </c:pt>
                <c:pt idx="707">
                  <c:v>-1341</c:v>
                </c:pt>
                <c:pt idx="708">
                  <c:v>-1304</c:v>
                </c:pt>
                <c:pt idx="709">
                  <c:v>-1301</c:v>
                </c:pt>
                <c:pt idx="710">
                  <c:v>-1301</c:v>
                </c:pt>
                <c:pt idx="711">
                  <c:v>-1301</c:v>
                </c:pt>
                <c:pt idx="712">
                  <c:v>-1298</c:v>
                </c:pt>
                <c:pt idx="713">
                  <c:v>-1276</c:v>
                </c:pt>
                <c:pt idx="714">
                  <c:v>-1254</c:v>
                </c:pt>
                <c:pt idx="715">
                  <c:v>-1206</c:v>
                </c:pt>
                <c:pt idx="716">
                  <c:v>-1120</c:v>
                </c:pt>
                <c:pt idx="717">
                  <c:v>-1100</c:v>
                </c:pt>
                <c:pt idx="718">
                  <c:v>-1041</c:v>
                </c:pt>
                <c:pt idx="719">
                  <c:v>-1038</c:v>
                </c:pt>
                <c:pt idx="720">
                  <c:v>-1038</c:v>
                </c:pt>
                <c:pt idx="721">
                  <c:v>-963</c:v>
                </c:pt>
                <c:pt idx="722">
                  <c:v>-918</c:v>
                </c:pt>
                <c:pt idx="723">
                  <c:v>-910</c:v>
                </c:pt>
                <c:pt idx="724">
                  <c:v>-910</c:v>
                </c:pt>
                <c:pt idx="725">
                  <c:v>-910</c:v>
                </c:pt>
                <c:pt idx="726">
                  <c:v>-910</c:v>
                </c:pt>
                <c:pt idx="727">
                  <c:v>-910</c:v>
                </c:pt>
                <c:pt idx="728">
                  <c:v>-910</c:v>
                </c:pt>
                <c:pt idx="729">
                  <c:v>-910</c:v>
                </c:pt>
                <c:pt idx="730">
                  <c:v>-910</c:v>
                </c:pt>
                <c:pt idx="731">
                  <c:v>-879</c:v>
                </c:pt>
                <c:pt idx="732">
                  <c:v>-842</c:v>
                </c:pt>
                <c:pt idx="733">
                  <c:v>-822</c:v>
                </c:pt>
                <c:pt idx="734">
                  <c:v>-811</c:v>
                </c:pt>
                <c:pt idx="735">
                  <c:v>-781</c:v>
                </c:pt>
                <c:pt idx="736">
                  <c:v>-669</c:v>
                </c:pt>
                <c:pt idx="737">
                  <c:v>-644</c:v>
                </c:pt>
                <c:pt idx="738">
                  <c:v>-644</c:v>
                </c:pt>
                <c:pt idx="739">
                  <c:v>-613</c:v>
                </c:pt>
                <c:pt idx="740">
                  <c:v>-610</c:v>
                </c:pt>
                <c:pt idx="741">
                  <c:v>-532</c:v>
                </c:pt>
                <c:pt idx="742">
                  <c:v>-530.5</c:v>
                </c:pt>
                <c:pt idx="743">
                  <c:v>-495</c:v>
                </c:pt>
                <c:pt idx="744">
                  <c:v>-487</c:v>
                </c:pt>
                <c:pt idx="745">
                  <c:v>-485.5</c:v>
                </c:pt>
                <c:pt idx="746">
                  <c:v>-484</c:v>
                </c:pt>
                <c:pt idx="747">
                  <c:v>-470</c:v>
                </c:pt>
                <c:pt idx="748">
                  <c:v>-467</c:v>
                </c:pt>
                <c:pt idx="749">
                  <c:v>-437</c:v>
                </c:pt>
                <c:pt idx="750">
                  <c:v>-415</c:v>
                </c:pt>
                <c:pt idx="751">
                  <c:v>-280</c:v>
                </c:pt>
                <c:pt idx="752">
                  <c:v>-207</c:v>
                </c:pt>
                <c:pt idx="753">
                  <c:v>-163</c:v>
                </c:pt>
                <c:pt idx="754">
                  <c:v>-163</c:v>
                </c:pt>
                <c:pt idx="755">
                  <c:v>-163</c:v>
                </c:pt>
                <c:pt idx="756">
                  <c:v>-135</c:v>
                </c:pt>
                <c:pt idx="757">
                  <c:v>-121</c:v>
                </c:pt>
                <c:pt idx="758">
                  <c:v>-115</c:v>
                </c:pt>
                <c:pt idx="759">
                  <c:v>-99</c:v>
                </c:pt>
                <c:pt idx="760">
                  <c:v>-94.5</c:v>
                </c:pt>
                <c:pt idx="761">
                  <c:v>-72.5</c:v>
                </c:pt>
                <c:pt idx="762">
                  <c:v>-17</c:v>
                </c:pt>
                <c:pt idx="763">
                  <c:v>-2</c:v>
                </c:pt>
                <c:pt idx="764">
                  <c:v>-2</c:v>
                </c:pt>
                <c:pt idx="765">
                  <c:v>11</c:v>
                </c:pt>
                <c:pt idx="766">
                  <c:v>18</c:v>
                </c:pt>
                <c:pt idx="767">
                  <c:v>38</c:v>
                </c:pt>
                <c:pt idx="768">
                  <c:v>38</c:v>
                </c:pt>
                <c:pt idx="769">
                  <c:v>53</c:v>
                </c:pt>
                <c:pt idx="770">
                  <c:v>81</c:v>
                </c:pt>
                <c:pt idx="771">
                  <c:v>215</c:v>
                </c:pt>
                <c:pt idx="772">
                  <c:v>246</c:v>
                </c:pt>
                <c:pt idx="773">
                  <c:v>246</c:v>
                </c:pt>
                <c:pt idx="774">
                  <c:v>246</c:v>
                </c:pt>
                <c:pt idx="775">
                  <c:v>282</c:v>
                </c:pt>
                <c:pt idx="776">
                  <c:v>285</c:v>
                </c:pt>
                <c:pt idx="777">
                  <c:v>305</c:v>
                </c:pt>
                <c:pt idx="778">
                  <c:v>307</c:v>
                </c:pt>
                <c:pt idx="779">
                  <c:v>307</c:v>
                </c:pt>
                <c:pt idx="780">
                  <c:v>318</c:v>
                </c:pt>
                <c:pt idx="781">
                  <c:v>478</c:v>
                </c:pt>
                <c:pt idx="782">
                  <c:v>548</c:v>
                </c:pt>
                <c:pt idx="783">
                  <c:v>567</c:v>
                </c:pt>
                <c:pt idx="784">
                  <c:v>571</c:v>
                </c:pt>
                <c:pt idx="785">
                  <c:v>571</c:v>
                </c:pt>
                <c:pt idx="786">
                  <c:v>576</c:v>
                </c:pt>
                <c:pt idx="787">
                  <c:v>694</c:v>
                </c:pt>
                <c:pt idx="788">
                  <c:v>873</c:v>
                </c:pt>
                <c:pt idx="789">
                  <c:v>1007</c:v>
                </c:pt>
                <c:pt idx="790">
                  <c:v>1343</c:v>
                </c:pt>
                <c:pt idx="791">
                  <c:v>1354</c:v>
                </c:pt>
                <c:pt idx="792">
                  <c:v>1399</c:v>
                </c:pt>
                <c:pt idx="793">
                  <c:v>1576.5</c:v>
                </c:pt>
                <c:pt idx="794">
                  <c:v>1576.5</c:v>
                </c:pt>
                <c:pt idx="795">
                  <c:v>1617</c:v>
                </c:pt>
                <c:pt idx="796">
                  <c:v>1631</c:v>
                </c:pt>
                <c:pt idx="797">
                  <c:v>1634</c:v>
                </c:pt>
                <c:pt idx="798">
                  <c:v>1634</c:v>
                </c:pt>
                <c:pt idx="799">
                  <c:v>1634</c:v>
                </c:pt>
                <c:pt idx="800">
                  <c:v>1661</c:v>
                </c:pt>
                <c:pt idx="801">
                  <c:v>1672</c:v>
                </c:pt>
                <c:pt idx="802">
                  <c:v>1835</c:v>
                </c:pt>
                <c:pt idx="803">
                  <c:v>1835</c:v>
                </c:pt>
                <c:pt idx="804">
                  <c:v>1872</c:v>
                </c:pt>
                <c:pt idx="805">
                  <c:v>1880</c:v>
                </c:pt>
                <c:pt idx="806">
                  <c:v>1888</c:v>
                </c:pt>
                <c:pt idx="807">
                  <c:v>1888</c:v>
                </c:pt>
                <c:pt idx="808">
                  <c:v>1888</c:v>
                </c:pt>
                <c:pt idx="809">
                  <c:v>1903.5</c:v>
                </c:pt>
                <c:pt idx="810">
                  <c:v>1922</c:v>
                </c:pt>
                <c:pt idx="811">
                  <c:v>1938</c:v>
                </c:pt>
                <c:pt idx="812">
                  <c:v>2055</c:v>
                </c:pt>
                <c:pt idx="813">
                  <c:v>2055</c:v>
                </c:pt>
                <c:pt idx="814">
                  <c:v>2055</c:v>
                </c:pt>
                <c:pt idx="815">
                  <c:v>2055</c:v>
                </c:pt>
                <c:pt idx="816">
                  <c:v>2055</c:v>
                </c:pt>
                <c:pt idx="817">
                  <c:v>2156</c:v>
                </c:pt>
                <c:pt idx="818">
                  <c:v>2156</c:v>
                </c:pt>
                <c:pt idx="819">
                  <c:v>2156</c:v>
                </c:pt>
                <c:pt idx="820">
                  <c:v>2198</c:v>
                </c:pt>
                <c:pt idx="821">
                  <c:v>2198</c:v>
                </c:pt>
                <c:pt idx="822">
                  <c:v>2198</c:v>
                </c:pt>
                <c:pt idx="823">
                  <c:v>2201</c:v>
                </c:pt>
                <c:pt idx="824">
                  <c:v>2335.5</c:v>
                </c:pt>
                <c:pt idx="825">
                  <c:v>2354.5</c:v>
                </c:pt>
                <c:pt idx="826">
                  <c:v>2358</c:v>
                </c:pt>
                <c:pt idx="827">
                  <c:v>2359</c:v>
                </c:pt>
                <c:pt idx="828">
                  <c:v>2411</c:v>
                </c:pt>
                <c:pt idx="829">
                  <c:v>2411</c:v>
                </c:pt>
                <c:pt idx="830">
                  <c:v>2411</c:v>
                </c:pt>
                <c:pt idx="831">
                  <c:v>2411</c:v>
                </c:pt>
                <c:pt idx="832">
                  <c:v>2456</c:v>
                </c:pt>
                <c:pt idx="833">
                  <c:v>2461</c:v>
                </c:pt>
                <c:pt idx="834">
                  <c:v>2461</c:v>
                </c:pt>
                <c:pt idx="835">
                  <c:v>2461</c:v>
                </c:pt>
                <c:pt idx="836">
                  <c:v>2461</c:v>
                </c:pt>
                <c:pt idx="837">
                  <c:v>2461</c:v>
                </c:pt>
                <c:pt idx="838">
                  <c:v>2680</c:v>
                </c:pt>
                <c:pt idx="839">
                  <c:v>2682</c:v>
                </c:pt>
                <c:pt idx="840">
                  <c:v>2682</c:v>
                </c:pt>
                <c:pt idx="841">
                  <c:v>2682</c:v>
                </c:pt>
                <c:pt idx="842">
                  <c:v>2696</c:v>
                </c:pt>
                <c:pt idx="843">
                  <c:v>2766</c:v>
                </c:pt>
                <c:pt idx="844">
                  <c:v>2766</c:v>
                </c:pt>
                <c:pt idx="845">
                  <c:v>2766</c:v>
                </c:pt>
                <c:pt idx="846">
                  <c:v>2900</c:v>
                </c:pt>
                <c:pt idx="847">
                  <c:v>2900</c:v>
                </c:pt>
                <c:pt idx="848">
                  <c:v>2900</c:v>
                </c:pt>
                <c:pt idx="849">
                  <c:v>2931</c:v>
                </c:pt>
                <c:pt idx="850">
                  <c:v>3096</c:v>
                </c:pt>
                <c:pt idx="851">
                  <c:v>3096</c:v>
                </c:pt>
                <c:pt idx="852">
                  <c:v>3174</c:v>
                </c:pt>
                <c:pt idx="853">
                  <c:v>3174</c:v>
                </c:pt>
                <c:pt idx="854">
                  <c:v>3226</c:v>
                </c:pt>
                <c:pt idx="855">
                  <c:v>3226</c:v>
                </c:pt>
                <c:pt idx="856">
                  <c:v>3253</c:v>
                </c:pt>
                <c:pt idx="857">
                  <c:v>3500</c:v>
                </c:pt>
                <c:pt idx="858">
                  <c:v>3508</c:v>
                </c:pt>
                <c:pt idx="859">
                  <c:v>3508</c:v>
                </c:pt>
                <c:pt idx="860">
                  <c:v>3508</c:v>
                </c:pt>
                <c:pt idx="861">
                  <c:v>3713</c:v>
                </c:pt>
                <c:pt idx="862">
                  <c:v>3897</c:v>
                </c:pt>
                <c:pt idx="863">
                  <c:v>4023</c:v>
                </c:pt>
                <c:pt idx="864">
                  <c:v>4062</c:v>
                </c:pt>
                <c:pt idx="865">
                  <c:v>4090</c:v>
                </c:pt>
                <c:pt idx="866">
                  <c:v>4294</c:v>
                </c:pt>
                <c:pt idx="867">
                  <c:v>4325</c:v>
                </c:pt>
                <c:pt idx="868">
                  <c:v>4540</c:v>
                </c:pt>
                <c:pt idx="869">
                  <c:v>4590</c:v>
                </c:pt>
                <c:pt idx="870">
                  <c:v>4594</c:v>
                </c:pt>
                <c:pt idx="871">
                  <c:v>4644</c:v>
                </c:pt>
                <c:pt idx="872">
                  <c:v>4814</c:v>
                </c:pt>
                <c:pt idx="873">
                  <c:v>4879</c:v>
                </c:pt>
                <c:pt idx="874">
                  <c:v>4907</c:v>
                </c:pt>
                <c:pt idx="875">
                  <c:v>4907</c:v>
                </c:pt>
                <c:pt idx="876">
                  <c:v>4946</c:v>
                </c:pt>
                <c:pt idx="877">
                  <c:v>4966.5</c:v>
                </c:pt>
                <c:pt idx="878">
                  <c:v>5120</c:v>
                </c:pt>
                <c:pt idx="879">
                  <c:v>5256</c:v>
                </c:pt>
              </c:numCache>
            </c:numRef>
          </c:xVal>
          <c:yVal>
            <c:numRef>
              <c:f>'Active 2'!$K$21:$K$975</c:f>
              <c:numCache>
                <c:formatCode>General</c:formatCode>
                <c:ptCount val="955"/>
                <c:pt idx="699">
                  <c:v>-6.1295999985304661E-3</c:v>
                </c:pt>
                <c:pt idx="701">
                  <c:v>-6.6459999943617731E-3</c:v>
                </c:pt>
                <c:pt idx="705">
                  <c:v>-7.9818000012892298E-3</c:v>
                </c:pt>
                <c:pt idx="724">
                  <c:v>-7.5139999971725047E-3</c:v>
                </c:pt>
                <c:pt idx="726">
                  <c:v>-3.3139999941340648E-3</c:v>
                </c:pt>
                <c:pt idx="728">
                  <c:v>-2.6139999972656369E-3</c:v>
                </c:pt>
                <c:pt idx="730">
                  <c:v>2.1860000051674433E-3</c:v>
                </c:pt>
                <c:pt idx="740">
                  <c:v>2.6000001525972039E-5</c:v>
                </c:pt>
                <c:pt idx="741">
                  <c:v>2.4319999647559598E-4</c:v>
                </c:pt>
                <c:pt idx="742">
                  <c:v>2.4093000029097311E-3</c:v>
                </c:pt>
                <c:pt idx="744">
                  <c:v>1.2620000052265823E-4</c:v>
                </c:pt>
                <c:pt idx="745">
                  <c:v>3.0923000012990087E-3</c:v>
                </c:pt>
                <c:pt idx="746">
                  <c:v>1.5840000560274348E-4</c:v>
                </c:pt>
                <c:pt idx="750">
                  <c:v>6.698999997752253E-3</c:v>
                </c:pt>
                <c:pt idx="754">
                  <c:v>-8.9662000027601607E-3</c:v>
                </c:pt>
                <c:pt idx="757">
                  <c:v>1.2545999998110346E-3</c:v>
                </c:pt>
                <c:pt idx="759">
                  <c:v>2.5740000273799524E-4</c:v>
                </c:pt>
                <c:pt idx="760">
                  <c:v>2.5556999971740879E-3</c:v>
                </c:pt>
                <c:pt idx="761">
                  <c:v>-1.3414999993983656E-3</c:v>
                </c:pt>
                <c:pt idx="763">
                  <c:v>1.6519999917363748E-4</c:v>
                </c:pt>
                <c:pt idx="764">
                  <c:v>1.8519999866839498E-4</c:v>
                </c:pt>
                <c:pt idx="766">
                  <c:v>2.1320000814739615E-4</c:v>
                </c:pt>
                <c:pt idx="767">
                  <c:v>6.6120000701630488E-4</c:v>
                </c:pt>
                <c:pt idx="768">
                  <c:v>6.9120000262046233E-4</c:v>
                </c:pt>
                <c:pt idx="769">
                  <c:v>8.2220000331290066E-4</c:v>
                </c:pt>
                <c:pt idx="772">
                  <c:v>1.920400005474221E-3</c:v>
                </c:pt>
                <c:pt idx="773">
                  <c:v>1.920400005474221E-3</c:v>
                </c:pt>
                <c:pt idx="774">
                  <c:v>1.920400005474221E-3</c:v>
                </c:pt>
                <c:pt idx="782">
                  <c:v>4.9652000016067177E-3</c:v>
                </c:pt>
                <c:pt idx="783">
                  <c:v>3.9058000038494356E-3</c:v>
                </c:pt>
                <c:pt idx="787">
                  <c:v>6.7356000072322786E-3</c:v>
                </c:pt>
                <c:pt idx="788">
                  <c:v>8.9901999963331036E-3</c:v>
                </c:pt>
                <c:pt idx="789">
                  <c:v>1.1161800000991207E-2</c:v>
                </c:pt>
                <c:pt idx="792">
                  <c:v>2.0002600002044346E-2</c:v>
                </c:pt>
                <c:pt idx="793">
                  <c:v>3.099110000039218E-2</c:v>
                </c:pt>
                <c:pt idx="794">
                  <c:v>3.12911000000895E-2</c:v>
                </c:pt>
                <c:pt idx="795">
                  <c:v>2.8075800000806339E-2</c:v>
                </c:pt>
                <c:pt idx="796">
                  <c:v>2.8359400006593205E-2</c:v>
                </c:pt>
                <c:pt idx="797">
                  <c:v>2.849160000187112E-2</c:v>
                </c:pt>
                <c:pt idx="798">
                  <c:v>2.849160000187112E-2</c:v>
                </c:pt>
                <c:pt idx="799">
                  <c:v>2.849160000187112E-2</c:v>
                </c:pt>
                <c:pt idx="801">
                  <c:v>3.1032800005050376E-2</c:v>
                </c:pt>
                <c:pt idx="804">
                  <c:v>3.6212799997883849E-2</c:v>
                </c:pt>
                <c:pt idx="805">
                  <c:v>3.5232000001997221E-2</c:v>
                </c:pt>
                <c:pt idx="806">
                  <c:v>3.5261199998785742E-2</c:v>
                </c:pt>
                <c:pt idx="807">
                  <c:v>3.5361199996259529E-2</c:v>
                </c:pt>
                <c:pt idx="808">
                  <c:v>3.5561199998483062E-2</c:v>
                </c:pt>
                <c:pt idx="810">
                  <c:v>3.9082800001779106E-2</c:v>
                </c:pt>
                <c:pt idx="812">
                  <c:v>4.0667000001121778E-2</c:v>
                </c:pt>
                <c:pt idx="813">
                  <c:v>4.0676999997231178E-2</c:v>
                </c:pt>
                <c:pt idx="814">
                  <c:v>4.0766999998595566E-2</c:v>
                </c:pt>
                <c:pt idx="815">
                  <c:v>4.0777000001980923E-2</c:v>
                </c:pt>
                <c:pt idx="816">
                  <c:v>4.0907000002334826E-2</c:v>
                </c:pt>
                <c:pt idx="817">
                  <c:v>4.4434400006139185E-2</c:v>
                </c:pt>
                <c:pt idx="818">
                  <c:v>4.4454400005633943E-2</c:v>
                </c:pt>
                <c:pt idx="819">
                  <c:v>4.455440000310773E-2</c:v>
                </c:pt>
                <c:pt idx="820">
                  <c:v>4.5835200005967636E-2</c:v>
                </c:pt>
                <c:pt idx="821">
                  <c:v>4.5835200005967636E-2</c:v>
                </c:pt>
                <c:pt idx="822">
                  <c:v>4.6075200007180683E-2</c:v>
                </c:pt>
                <c:pt idx="824">
                  <c:v>5.3537700005108491E-2</c:v>
                </c:pt>
                <c:pt idx="827">
                  <c:v>5.1206600001023617E-2</c:v>
                </c:pt>
                <c:pt idx="828">
                  <c:v>5.2501400001347065E-2</c:v>
                </c:pt>
                <c:pt idx="829">
                  <c:v>5.269140000018524E-2</c:v>
                </c:pt>
                <c:pt idx="830">
                  <c:v>5.28414000000339E-2</c:v>
                </c:pt>
                <c:pt idx="831">
                  <c:v>5.2971400000387803E-2</c:v>
                </c:pt>
                <c:pt idx="833">
                  <c:v>5.4591400003118906E-2</c:v>
                </c:pt>
                <c:pt idx="834">
                  <c:v>5.4631400002108421E-2</c:v>
                </c:pt>
                <c:pt idx="835">
                  <c:v>5.4781400001957081E-2</c:v>
                </c:pt>
                <c:pt idx="836">
                  <c:v>5.4901399998925626E-2</c:v>
                </c:pt>
                <c:pt idx="837">
                  <c:v>5.4991400000290014E-2</c:v>
                </c:pt>
                <c:pt idx="838">
                  <c:v>6.1251999999512918E-2</c:v>
                </c:pt>
                <c:pt idx="839">
                  <c:v>6.1366800000541843E-2</c:v>
                </c:pt>
                <c:pt idx="840">
                  <c:v>6.1406799999531358E-2</c:v>
                </c:pt>
                <c:pt idx="841">
                  <c:v>6.1826800003473181E-2</c:v>
                </c:pt>
                <c:pt idx="842">
                  <c:v>6.1890400007541757E-2</c:v>
                </c:pt>
                <c:pt idx="843">
                  <c:v>6.3768400003027637E-2</c:v>
                </c:pt>
                <c:pt idx="844">
                  <c:v>6.3768400003027637E-2</c:v>
                </c:pt>
                <c:pt idx="845">
                  <c:v>6.3968400005251169E-2</c:v>
                </c:pt>
                <c:pt idx="846">
                  <c:v>6.655999999929918E-2</c:v>
                </c:pt>
                <c:pt idx="847">
                  <c:v>6.670999999914784E-2</c:v>
                </c:pt>
                <c:pt idx="848">
                  <c:v>6.6720000002533197E-2</c:v>
                </c:pt>
                <c:pt idx="849">
                  <c:v>6.80793999999878E-2</c:v>
                </c:pt>
                <c:pt idx="850">
                  <c:v>6.9640400004573166E-2</c:v>
                </c:pt>
                <c:pt idx="851">
                  <c:v>6.9900400005280972E-2</c:v>
                </c:pt>
                <c:pt idx="852">
                  <c:v>6.9547600185615011E-2</c:v>
                </c:pt>
                <c:pt idx="853">
                  <c:v>6.9887599980575033E-2</c:v>
                </c:pt>
                <c:pt idx="854">
                  <c:v>7.1412400007830001E-2</c:v>
                </c:pt>
                <c:pt idx="855">
                  <c:v>7.1412400007830001E-2</c:v>
                </c:pt>
                <c:pt idx="856">
                  <c:v>7.1702200002619065E-2</c:v>
                </c:pt>
                <c:pt idx="857">
                  <c:v>7.3420000007899944E-2</c:v>
                </c:pt>
                <c:pt idx="858">
                  <c:v>7.3139200001605786E-2</c:v>
                </c:pt>
                <c:pt idx="859">
                  <c:v>7.3339200003829319E-2</c:v>
                </c:pt>
                <c:pt idx="860">
                  <c:v>7.3439200001303107E-2</c:v>
                </c:pt>
                <c:pt idx="861">
                  <c:v>7.4606200003472622E-2</c:v>
                </c:pt>
                <c:pt idx="862">
                  <c:v>7.524780000676401E-2</c:v>
                </c:pt>
                <c:pt idx="863">
                  <c:v>7.7100199996493757E-2</c:v>
                </c:pt>
                <c:pt idx="864">
                  <c:v>7.7818800004024524E-2</c:v>
                </c:pt>
                <c:pt idx="865">
                  <c:v>7.7986000003875233E-2</c:v>
                </c:pt>
                <c:pt idx="866">
                  <c:v>8.1375599998864345E-2</c:v>
                </c:pt>
                <c:pt idx="867">
                  <c:v>8.2975000004807953E-2</c:v>
                </c:pt>
                <c:pt idx="868">
                  <c:v>8.6516000206756871E-2</c:v>
                </c:pt>
                <c:pt idx="869">
                  <c:v>8.6266000027535483E-2</c:v>
                </c:pt>
                <c:pt idx="870">
                  <c:v>8.6695600002713036E-2</c:v>
                </c:pt>
                <c:pt idx="871">
                  <c:v>8.7565600006200839E-2</c:v>
                </c:pt>
                <c:pt idx="872">
                  <c:v>9.1023599772597663E-2</c:v>
                </c:pt>
                <c:pt idx="873">
                  <c:v>9.2954600004304666E-2</c:v>
                </c:pt>
                <c:pt idx="874">
                  <c:v>9.2221800005063415E-2</c:v>
                </c:pt>
                <c:pt idx="875">
                  <c:v>9.3121800004155375E-2</c:v>
                </c:pt>
                <c:pt idx="876">
                  <c:v>9.4040400006633718E-2</c:v>
                </c:pt>
                <c:pt idx="877">
                  <c:v>9.8037099996872712E-2</c:v>
                </c:pt>
                <c:pt idx="878">
                  <c:v>9.710800000175368E-2</c:v>
                </c:pt>
                <c:pt idx="879">
                  <c:v>9.9714400006632786E-2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450-42D9-9C3C-83E3874B7E6B}"/>
            </c:ext>
          </c:extLst>
        </c:ser>
        <c:ser>
          <c:idx val="4"/>
          <c:order val="4"/>
          <c:tx>
            <c:strRef>
              <c:f>'Active 2'!$L$20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2'!$F$21:$F$975</c:f>
              <c:numCache>
                <c:formatCode>General</c:formatCode>
                <c:ptCount val="955"/>
                <c:pt idx="0">
                  <c:v>-30899</c:v>
                </c:pt>
                <c:pt idx="1">
                  <c:v>-29888</c:v>
                </c:pt>
                <c:pt idx="2">
                  <c:v>-28759</c:v>
                </c:pt>
                <c:pt idx="3">
                  <c:v>-28507</c:v>
                </c:pt>
                <c:pt idx="4">
                  <c:v>-28199</c:v>
                </c:pt>
                <c:pt idx="5">
                  <c:v>-28193</c:v>
                </c:pt>
                <c:pt idx="6">
                  <c:v>-28034</c:v>
                </c:pt>
                <c:pt idx="7">
                  <c:v>-28022</c:v>
                </c:pt>
                <c:pt idx="8">
                  <c:v>-28006</c:v>
                </c:pt>
                <c:pt idx="9">
                  <c:v>-27941</c:v>
                </c:pt>
                <c:pt idx="10">
                  <c:v>-27933</c:v>
                </c:pt>
                <c:pt idx="11">
                  <c:v>-27928</c:v>
                </c:pt>
                <c:pt idx="12">
                  <c:v>-27826</c:v>
                </c:pt>
                <c:pt idx="13">
                  <c:v>-27759</c:v>
                </c:pt>
                <c:pt idx="14">
                  <c:v>-27759</c:v>
                </c:pt>
                <c:pt idx="15">
                  <c:v>-27731</c:v>
                </c:pt>
                <c:pt idx="16">
                  <c:v>-27690</c:v>
                </c:pt>
                <c:pt idx="17">
                  <c:v>-27659</c:v>
                </c:pt>
                <c:pt idx="18">
                  <c:v>-27527</c:v>
                </c:pt>
                <c:pt idx="19">
                  <c:v>-27454</c:v>
                </c:pt>
                <c:pt idx="20">
                  <c:v>-27444</c:v>
                </c:pt>
                <c:pt idx="21">
                  <c:v>-27438</c:v>
                </c:pt>
                <c:pt idx="22">
                  <c:v>-27433</c:v>
                </c:pt>
                <c:pt idx="23">
                  <c:v>-27432</c:v>
                </c:pt>
                <c:pt idx="24">
                  <c:v>-27432</c:v>
                </c:pt>
                <c:pt idx="25">
                  <c:v>-27432</c:v>
                </c:pt>
                <c:pt idx="26">
                  <c:v>-27427</c:v>
                </c:pt>
                <c:pt idx="27">
                  <c:v>-27427</c:v>
                </c:pt>
                <c:pt idx="28">
                  <c:v>-27427</c:v>
                </c:pt>
                <c:pt idx="29">
                  <c:v>-27421</c:v>
                </c:pt>
                <c:pt idx="30">
                  <c:v>-27409</c:v>
                </c:pt>
                <c:pt idx="31">
                  <c:v>-27402</c:v>
                </c:pt>
                <c:pt idx="32">
                  <c:v>-27382</c:v>
                </c:pt>
                <c:pt idx="33">
                  <c:v>-27351</c:v>
                </c:pt>
                <c:pt idx="34">
                  <c:v>-27345</c:v>
                </c:pt>
                <c:pt idx="35">
                  <c:v>-27337</c:v>
                </c:pt>
                <c:pt idx="36">
                  <c:v>-27323</c:v>
                </c:pt>
                <c:pt idx="37">
                  <c:v>-27320</c:v>
                </c:pt>
                <c:pt idx="38">
                  <c:v>-27295</c:v>
                </c:pt>
                <c:pt idx="39">
                  <c:v>-27293</c:v>
                </c:pt>
                <c:pt idx="40">
                  <c:v>-27292</c:v>
                </c:pt>
                <c:pt idx="41">
                  <c:v>-27289</c:v>
                </c:pt>
                <c:pt idx="42">
                  <c:v>-27269</c:v>
                </c:pt>
                <c:pt idx="43">
                  <c:v>-27055</c:v>
                </c:pt>
                <c:pt idx="44">
                  <c:v>-27044</c:v>
                </c:pt>
                <c:pt idx="45">
                  <c:v>-27030</c:v>
                </c:pt>
                <c:pt idx="46">
                  <c:v>-27019</c:v>
                </c:pt>
                <c:pt idx="47">
                  <c:v>-27008</c:v>
                </c:pt>
                <c:pt idx="48">
                  <c:v>-26985</c:v>
                </c:pt>
                <c:pt idx="49">
                  <c:v>-26974</c:v>
                </c:pt>
                <c:pt idx="50">
                  <c:v>-26968</c:v>
                </c:pt>
                <c:pt idx="51">
                  <c:v>-26948</c:v>
                </c:pt>
                <c:pt idx="52">
                  <c:v>-26923</c:v>
                </c:pt>
                <c:pt idx="53">
                  <c:v>-26906</c:v>
                </c:pt>
                <c:pt idx="54">
                  <c:v>-26879</c:v>
                </c:pt>
                <c:pt idx="55">
                  <c:v>-26822</c:v>
                </c:pt>
                <c:pt idx="56">
                  <c:v>-26792</c:v>
                </c:pt>
                <c:pt idx="57">
                  <c:v>-26736</c:v>
                </c:pt>
                <c:pt idx="58">
                  <c:v>-26672</c:v>
                </c:pt>
                <c:pt idx="59">
                  <c:v>-26666</c:v>
                </c:pt>
                <c:pt idx="60">
                  <c:v>-26663</c:v>
                </c:pt>
                <c:pt idx="61">
                  <c:v>-26624</c:v>
                </c:pt>
                <c:pt idx="62">
                  <c:v>-26621</c:v>
                </c:pt>
                <c:pt idx="63">
                  <c:v>-26613</c:v>
                </c:pt>
                <c:pt idx="64">
                  <c:v>-26604</c:v>
                </c:pt>
                <c:pt idx="65">
                  <c:v>-26599</c:v>
                </c:pt>
                <c:pt idx="66">
                  <c:v>-26568</c:v>
                </c:pt>
                <c:pt idx="67">
                  <c:v>-26565</c:v>
                </c:pt>
                <c:pt idx="68">
                  <c:v>-26515</c:v>
                </c:pt>
                <c:pt idx="69">
                  <c:v>-26515</c:v>
                </c:pt>
                <c:pt idx="70">
                  <c:v>-26504</c:v>
                </c:pt>
                <c:pt idx="71">
                  <c:v>-26487</c:v>
                </c:pt>
                <c:pt idx="72">
                  <c:v>-26484</c:v>
                </c:pt>
                <c:pt idx="73">
                  <c:v>-26473</c:v>
                </c:pt>
                <c:pt idx="74">
                  <c:v>-26473</c:v>
                </c:pt>
                <c:pt idx="75">
                  <c:v>-26451</c:v>
                </c:pt>
                <c:pt idx="76">
                  <c:v>-26431</c:v>
                </c:pt>
                <c:pt idx="77">
                  <c:v>-26409</c:v>
                </c:pt>
                <c:pt idx="78">
                  <c:v>-26367</c:v>
                </c:pt>
                <c:pt idx="79">
                  <c:v>-26361</c:v>
                </c:pt>
                <c:pt idx="80">
                  <c:v>-26322</c:v>
                </c:pt>
                <c:pt idx="81">
                  <c:v>-26305</c:v>
                </c:pt>
                <c:pt idx="82">
                  <c:v>-26294</c:v>
                </c:pt>
                <c:pt idx="83">
                  <c:v>-26274</c:v>
                </c:pt>
                <c:pt idx="84">
                  <c:v>-26271</c:v>
                </c:pt>
                <c:pt idx="85">
                  <c:v>-26257</c:v>
                </c:pt>
                <c:pt idx="86">
                  <c:v>-26252</c:v>
                </c:pt>
                <c:pt idx="87">
                  <c:v>-26249</c:v>
                </c:pt>
                <c:pt idx="88">
                  <c:v>-26235</c:v>
                </c:pt>
                <c:pt idx="89">
                  <c:v>-26230</c:v>
                </c:pt>
                <c:pt idx="90">
                  <c:v>-26227</c:v>
                </c:pt>
                <c:pt idx="91">
                  <c:v>-26221</c:v>
                </c:pt>
                <c:pt idx="92">
                  <c:v>-26216</c:v>
                </c:pt>
                <c:pt idx="93">
                  <c:v>-26215</c:v>
                </c:pt>
                <c:pt idx="94">
                  <c:v>-26210</c:v>
                </c:pt>
                <c:pt idx="95">
                  <c:v>-26205</c:v>
                </c:pt>
                <c:pt idx="96">
                  <c:v>-26118</c:v>
                </c:pt>
                <c:pt idx="97">
                  <c:v>-26078</c:v>
                </c:pt>
                <c:pt idx="98">
                  <c:v>-26076</c:v>
                </c:pt>
                <c:pt idx="99">
                  <c:v>-26067</c:v>
                </c:pt>
                <c:pt idx="100">
                  <c:v>-26062</c:v>
                </c:pt>
                <c:pt idx="101">
                  <c:v>-26056</c:v>
                </c:pt>
                <c:pt idx="102">
                  <c:v>-26048</c:v>
                </c:pt>
                <c:pt idx="103">
                  <c:v>-26042</c:v>
                </c:pt>
                <c:pt idx="104">
                  <c:v>-26031</c:v>
                </c:pt>
                <c:pt idx="105">
                  <c:v>-25989</c:v>
                </c:pt>
                <c:pt idx="106">
                  <c:v>-25969</c:v>
                </c:pt>
                <c:pt idx="107">
                  <c:v>-25963</c:v>
                </c:pt>
                <c:pt idx="108">
                  <c:v>-25958</c:v>
                </c:pt>
                <c:pt idx="109">
                  <c:v>-25950</c:v>
                </c:pt>
                <c:pt idx="110">
                  <c:v>-25950</c:v>
                </c:pt>
                <c:pt idx="111">
                  <c:v>-25941</c:v>
                </c:pt>
                <c:pt idx="112">
                  <c:v>-25928</c:v>
                </c:pt>
                <c:pt idx="113">
                  <c:v>-25927</c:v>
                </c:pt>
                <c:pt idx="114">
                  <c:v>-25910</c:v>
                </c:pt>
                <c:pt idx="115">
                  <c:v>-25904</c:v>
                </c:pt>
                <c:pt idx="116">
                  <c:v>-25896</c:v>
                </c:pt>
                <c:pt idx="117">
                  <c:v>-25860</c:v>
                </c:pt>
                <c:pt idx="118">
                  <c:v>-25823</c:v>
                </c:pt>
                <c:pt idx="119">
                  <c:v>-25820</c:v>
                </c:pt>
                <c:pt idx="120">
                  <c:v>-25818</c:v>
                </c:pt>
                <c:pt idx="121">
                  <c:v>-25815</c:v>
                </c:pt>
                <c:pt idx="122">
                  <c:v>-25801</c:v>
                </c:pt>
                <c:pt idx="123">
                  <c:v>-25734</c:v>
                </c:pt>
                <c:pt idx="124">
                  <c:v>-25715</c:v>
                </c:pt>
                <c:pt idx="125">
                  <c:v>-25384</c:v>
                </c:pt>
                <c:pt idx="126">
                  <c:v>-25334</c:v>
                </c:pt>
                <c:pt idx="127">
                  <c:v>-25334</c:v>
                </c:pt>
                <c:pt idx="128">
                  <c:v>-25281</c:v>
                </c:pt>
                <c:pt idx="129">
                  <c:v>-25256</c:v>
                </c:pt>
                <c:pt idx="130">
                  <c:v>-25245</c:v>
                </c:pt>
                <c:pt idx="131">
                  <c:v>-25127</c:v>
                </c:pt>
                <c:pt idx="132">
                  <c:v>-25122</c:v>
                </c:pt>
                <c:pt idx="133">
                  <c:v>-24923</c:v>
                </c:pt>
                <c:pt idx="134">
                  <c:v>-24624</c:v>
                </c:pt>
                <c:pt idx="135">
                  <c:v>-24621</c:v>
                </c:pt>
                <c:pt idx="136">
                  <c:v>-24441</c:v>
                </c:pt>
                <c:pt idx="137">
                  <c:v>-24209</c:v>
                </c:pt>
                <c:pt idx="138">
                  <c:v>-24151</c:v>
                </c:pt>
                <c:pt idx="139">
                  <c:v>-23533</c:v>
                </c:pt>
                <c:pt idx="140">
                  <c:v>-23530</c:v>
                </c:pt>
                <c:pt idx="141">
                  <c:v>-23469</c:v>
                </c:pt>
                <c:pt idx="142">
                  <c:v>-23007</c:v>
                </c:pt>
                <c:pt idx="143">
                  <c:v>-23004</c:v>
                </c:pt>
                <c:pt idx="144">
                  <c:v>-22990</c:v>
                </c:pt>
                <c:pt idx="145">
                  <c:v>-22982</c:v>
                </c:pt>
                <c:pt idx="146">
                  <c:v>-22979</c:v>
                </c:pt>
                <c:pt idx="147">
                  <c:v>-22478</c:v>
                </c:pt>
                <c:pt idx="148">
                  <c:v>-22467</c:v>
                </c:pt>
                <c:pt idx="149">
                  <c:v>-22050</c:v>
                </c:pt>
                <c:pt idx="150">
                  <c:v>-21860</c:v>
                </c:pt>
                <c:pt idx="151">
                  <c:v>-21373</c:v>
                </c:pt>
                <c:pt idx="152">
                  <c:v>-21219</c:v>
                </c:pt>
                <c:pt idx="153">
                  <c:v>-21071</c:v>
                </c:pt>
                <c:pt idx="154">
                  <c:v>-20514</c:v>
                </c:pt>
                <c:pt idx="155">
                  <c:v>-20027</c:v>
                </c:pt>
                <c:pt idx="156">
                  <c:v>-20016</c:v>
                </c:pt>
                <c:pt idx="157">
                  <c:v>-19512</c:v>
                </c:pt>
                <c:pt idx="158">
                  <c:v>-19482</c:v>
                </c:pt>
                <c:pt idx="159">
                  <c:v>-19468</c:v>
                </c:pt>
                <c:pt idx="160">
                  <c:v>-19369</c:v>
                </c:pt>
                <c:pt idx="161">
                  <c:v>-18967</c:v>
                </c:pt>
                <c:pt idx="162">
                  <c:v>-18396</c:v>
                </c:pt>
                <c:pt idx="163">
                  <c:v>-17940</c:v>
                </c:pt>
                <c:pt idx="164">
                  <c:v>-17937</c:v>
                </c:pt>
                <c:pt idx="165">
                  <c:v>-17918</c:v>
                </c:pt>
                <c:pt idx="166">
                  <c:v>-17912</c:v>
                </c:pt>
                <c:pt idx="167">
                  <c:v>-17901</c:v>
                </c:pt>
                <c:pt idx="168">
                  <c:v>-17898</c:v>
                </c:pt>
                <c:pt idx="169">
                  <c:v>-17893</c:v>
                </c:pt>
                <c:pt idx="170">
                  <c:v>-17879</c:v>
                </c:pt>
                <c:pt idx="171">
                  <c:v>-17878</c:v>
                </c:pt>
                <c:pt idx="172">
                  <c:v>-17375</c:v>
                </c:pt>
                <c:pt idx="173">
                  <c:v>-17369</c:v>
                </c:pt>
                <c:pt idx="174">
                  <c:v>-17140</c:v>
                </c:pt>
                <c:pt idx="175">
                  <c:v>-17134</c:v>
                </c:pt>
                <c:pt idx="176">
                  <c:v>-17115</c:v>
                </c:pt>
                <c:pt idx="177">
                  <c:v>-17112</c:v>
                </c:pt>
                <c:pt idx="178">
                  <c:v>-15282</c:v>
                </c:pt>
                <c:pt idx="179">
                  <c:v>-15223</c:v>
                </c:pt>
                <c:pt idx="180">
                  <c:v>-15181</c:v>
                </c:pt>
                <c:pt idx="181">
                  <c:v>-15134</c:v>
                </c:pt>
                <c:pt idx="182">
                  <c:v>-15047</c:v>
                </c:pt>
                <c:pt idx="183">
                  <c:v>-15030</c:v>
                </c:pt>
                <c:pt idx="184">
                  <c:v>-15027</c:v>
                </c:pt>
                <c:pt idx="185">
                  <c:v>-15002</c:v>
                </c:pt>
                <c:pt idx="186">
                  <c:v>-14960</c:v>
                </c:pt>
                <c:pt idx="187">
                  <c:v>-14924</c:v>
                </c:pt>
                <c:pt idx="188">
                  <c:v>-14915</c:v>
                </c:pt>
                <c:pt idx="189">
                  <c:v>-14767</c:v>
                </c:pt>
                <c:pt idx="190">
                  <c:v>-14588</c:v>
                </c:pt>
                <c:pt idx="191">
                  <c:v>-14462</c:v>
                </c:pt>
                <c:pt idx="192">
                  <c:v>-14395</c:v>
                </c:pt>
                <c:pt idx="193">
                  <c:v>-14367</c:v>
                </c:pt>
                <c:pt idx="194">
                  <c:v>-14174</c:v>
                </c:pt>
                <c:pt idx="195">
                  <c:v>-13953</c:v>
                </c:pt>
                <c:pt idx="196">
                  <c:v>-13827</c:v>
                </c:pt>
                <c:pt idx="197">
                  <c:v>-13689</c:v>
                </c:pt>
                <c:pt idx="198">
                  <c:v>-13326</c:v>
                </c:pt>
                <c:pt idx="199">
                  <c:v>-13312</c:v>
                </c:pt>
                <c:pt idx="200">
                  <c:v>-13304</c:v>
                </c:pt>
                <c:pt idx="201">
                  <c:v>-13287</c:v>
                </c:pt>
                <c:pt idx="202">
                  <c:v>-13214</c:v>
                </c:pt>
                <c:pt idx="203">
                  <c:v>-13052</c:v>
                </c:pt>
                <c:pt idx="204">
                  <c:v>-13030</c:v>
                </c:pt>
                <c:pt idx="205">
                  <c:v>-13016</c:v>
                </c:pt>
                <c:pt idx="206">
                  <c:v>-12932</c:v>
                </c:pt>
                <c:pt idx="207">
                  <c:v>-12892</c:v>
                </c:pt>
                <c:pt idx="208">
                  <c:v>-12806</c:v>
                </c:pt>
                <c:pt idx="209">
                  <c:v>-12806</c:v>
                </c:pt>
                <c:pt idx="210">
                  <c:v>-12803</c:v>
                </c:pt>
                <c:pt idx="211">
                  <c:v>-12803</c:v>
                </c:pt>
                <c:pt idx="212">
                  <c:v>-12789</c:v>
                </c:pt>
                <c:pt idx="213">
                  <c:v>-12789</c:v>
                </c:pt>
                <c:pt idx="214">
                  <c:v>-12786</c:v>
                </c:pt>
                <c:pt idx="215">
                  <c:v>-12786</c:v>
                </c:pt>
                <c:pt idx="216">
                  <c:v>-12783</c:v>
                </c:pt>
                <c:pt idx="217">
                  <c:v>-12781</c:v>
                </c:pt>
                <c:pt idx="218">
                  <c:v>-12781</c:v>
                </c:pt>
                <c:pt idx="219">
                  <c:v>-12770</c:v>
                </c:pt>
                <c:pt idx="220">
                  <c:v>-12770</c:v>
                </c:pt>
                <c:pt idx="221">
                  <c:v>-12758</c:v>
                </c:pt>
                <c:pt idx="222">
                  <c:v>-12353</c:v>
                </c:pt>
                <c:pt idx="223">
                  <c:v>-11955</c:v>
                </c:pt>
                <c:pt idx="224">
                  <c:v>-11955</c:v>
                </c:pt>
                <c:pt idx="225">
                  <c:v>-11955</c:v>
                </c:pt>
                <c:pt idx="226">
                  <c:v>-11905</c:v>
                </c:pt>
                <c:pt idx="227">
                  <c:v>-11905</c:v>
                </c:pt>
                <c:pt idx="228">
                  <c:v>-11897</c:v>
                </c:pt>
                <c:pt idx="229">
                  <c:v>-11869</c:v>
                </c:pt>
                <c:pt idx="230">
                  <c:v>-11869</c:v>
                </c:pt>
                <c:pt idx="231">
                  <c:v>-11827</c:v>
                </c:pt>
                <c:pt idx="232">
                  <c:v>-11827</c:v>
                </c:pt>
                <c:pt idx="233">
                  <c:v>-11827</c:v>
                </c:pt>
                <c:pt idx="234">
                  <c:v>-11723</c:v>
                </c:pt>
                <c:pt idx="235">
                  <c:v>-11723</c:v>
                </c:pt>
                <c:pt idx="236">
                  <c:v>-11701</c:v>
                </c:pt>
                <c:pt idx="237">
                  <c:v>-11701</c:v>
                </c:pt>
                <c:pt idx="238">
                  <c:v>-11466</c:v>
                </c:pt>
                <c:pt idx="239">
                  <c:v>-11463</c:v>
                </c:pt>
                <c:pt idx="240">
                  <c:v>-11463</c:v>
                </c:pt>
                <c:pt idx="241">
                  <c:v>-11463</c:v>
                </c:pt>
                <c:pt idx="242">
                  <c:v>-11256</c:v>
                </c:pt>
                <c:pt idx="243">
                  <c:v>-11186</c:v>
                </c:pt>
                <c:pt idx="244">
                  <c:v>-11155</c:v>
                </c:pt>
                <c:pt idx="245">
                  <c:v>-11063</c:v>
                </c:pt>
                <c:pt idx="246">
                  <c:v>-10906</c:v>
                </c:pt>
                <c:pt idx="247">
                  <c:v>-10718</c:v>
                </c:pt>
                <c:pt idx="248">
                  <c:v>-10693</c:v>
                </c:pt>
                <c:pt idx="249">
                  <c:v>-10677</c:v>
                </c:pt>
                <c:pt idx="250">
                  <c:v>-10676</c:v>
                </c:pt>
                <c:pt idx="251">
                  <c:v>-10674</c:v>
                </c:pt>
                <c:pt idx="252">
                  <c:v>-10665</c:v>
                </c:pt>
                <c:pt idx="253">
                  <c:v>-10662</c:v>
                </c:pt>
                <c:pt idx="254">
                  <c:v>-10661.5</c:v>
                </c:pt>
                <c:pt idx="255">
                  <c:v>-10657</c:v>
                </c:pt>
                <c:pt idx="256">
                  <c:v>-10651</c:v>
                </c:pt>
                <c:pt idx="257">
                  <c:v>-10649</c:v>
                </c:pt>
                <c:pt idx="258">
                  <c:v>-10640</c:v>
                </c:pt>
                <c:pt idx="259">
                  <c:v>-10590</c:v>
                </c:pt>
                <c:pt idx="260">
                  <c:v>-10567</c:v>
                </c:pt>
                <c:pt idx="261">
                  <c:v>-10528</c:v>
                </c:pt>
                <c:pt idx="262">
                  <c:v>-10526</c:v>
                </c:pt>
                <c:pt idx="263">
                  <c:v>-10489</c:v>
                </c:pt>
                <c:pt idx="264">
                  <c:v>-10483</c:v>
                </c:pt>
                <c:pt idx="265">
                  <c:v>-10483</c:v>
                </c:pt>
                <c:pt idx="266">
                  <c:v>-10461</c:v>
                </c:pt>
                <c:pt idx="267">
                  <c:v>-10458</c:v>
                </c:pt>
                <c:pt idx="268">
                  <c:v>-10442</c:v>
                </c:pt>
                <c:pt idx="269">
                  <c:v>-10442</c:v>
                </c:pt>
                <c:pt idx="270">
                  <c:v>-10442</c:v>
                </c:pt>
                <c:pt idx="271">
                  <c:v>-10430</c:v>
                </c:pt>
                <c:pt idx="272">
                  <c:v>-10416</c:v>
                </c:pt>
                <c:pt idx="273">
                  <c:v>-10414</c:v>
                </c:pt>
                <c:pt idx="274">
                  <c:v>-10413</c:v>
                </c:pt>
                <c:pt idx="275">
                  <c:v>-10410</c:v>
                </c:pt>
                <c:pt idx="276">
                  <c:v>-10399</c:v>
                </c:pt>
                <c:pt idx="277">
                  <c:v>-10394</c:v>
                </c:pt>
                <c:pt idx="278">
                  <c:v>-10376</c:v>
                </c:pt>
                <c:pt idx="279">
                  <c:v>-10333</c:v>
                </c:pt>
                <c:pt idx="280">
                  <c:v>-10333</c:v>
                </c:pt>
                <c:pt idx="281">
                  <c:v>-10333</c:v>
                </c:pt>
                <c:pt idx="282">
                  <c:v>-10240</c:v>
                </c:pt>
                <c:pt idx="283">
                  <c:v>-10240</c:v>
                </c:pt>
                <c:pt idx="284">
                  <c:v>-10237</c:v>
                </c:pt>
                <c:pt idx="285">
                  <c:v>-10235</c:v>
                </c:pt>
                <c:pt idx="286">
                  <c:v>-10210</c:v>
                </c:pt>
                <c:pt idx="287">
                  <c:v>-10184</c:v>
                </c:pt>
                <c:pt idx="288">
                  <c:v>-10181</c:v>
                </c:pt>
                <c:pt idx="289">
                  <c:v>-10176</c:v>
                </c:pt>
                <c:pt idx="290">
                  <c:v>-10137</c:v>
                </c:pt>
                <c:pt idx="291">
                  <c:v>-10135</c:v>
                </c:pt>
                <c:pt idx="292">
                  <c:v>-10134</c:v>
                </c:pt>
                <c:pt idx="293">
                  <c:v>-10125</c:v>
                </c:pt>
                <c:pt idx="294">
                  <c:v>-10109</c:v>
                </c:pt>
                <c:pt idx="295">
                  <c:v>-10106</c:v>
                </c:pt>
                <c:pt idx="296">
                  <c:v>-10106</c:v>
                </c:pt>
                <c:pt idx="297">
                  <c:v>-10106</c:v>
                </c:pt>
                <c:pt idx="298">
                  <c:v>-10106</c:v>
                </c:pt>
                <c:pt idx="299">
                  <c:v>-10069</c:v>
                </c:pt>
                <c:pt idx="300">
                  <c:v>-10041</c:v>
                </c:pt>
                <c:pt idx="301">
                  <c:v>-9963</c:v>
                </c:pt>
                <c:pt idx="302">
                  <c:v>-9960</c:v>
                </c:pt>
                <c:pt idx="303">
                  <c:v>-9954</c:v>
                </c:pt>
                <c:pt idx="304">
                  <c:v>-9932</c:v>
                </c:pt>
                <c:pt idx="305">
                  <c:v>-9932</c:v>
                </c:pt>
                <c:pt idx="306">
                  <c:v>-9932</c:v>
                </c:pt>
                <c:pt idx="307">
                  <c:v>-9932</c:v>
                </c:pt>
                <c:pt idx="308">
                  <c:v>-9929</c:v>
                </c:pt>
                <c:pt idx="309">
                  <c:v>-9921</c:v>
                </c:pt>
                <c:pt idx="310">
                  <c:v>-9921</c:v>
                </c:pt>
                <c:pt idx="311">
                  <c:v>-9921</c:v>
                </c:pt>
                <c:pt idx="312">
                  <c:v>-9893</c:v>
                </c:pt>
                <c:pt idx="313">
                  <c:v>-9866</c:v>
                </c:pt>
                <c:pt idx="314">
                  <c:v>-9843</c:v>
                </c:pt>
                <c:pt idx="315">
                  <c:v>-9829</c:v>
                </c:pt>
                <c:pt idx="316">
                  <c:v>-9828.5</c:v>
                </c:pt>
                <c:pt idx="317">
                  <c:v>-9812</c:v>
                </c:pt>
                <c:pt idx="318">
                  <c:v>-9810</c:v>
                </c:pt>
                <c:pt idx="319">
                  <c:v>-9807</c:v>
                </c:pt>
                <c:pt idx="320">
                  <c:v>-9801</c:v>
                </c:pt>
                <c:pt idx="321">
                  <c:v>-9784</c:v>
                </c:pt>
                <c:pt idx="322">
                  <c:v>-9770</c:v>
                </c:pt>
                <c:pt idx="323">
                  <c:v>-9768</c:v>
                </c:pt>
                <c:pt idx="324">
                  <c:v>-9742</c:v>
                </c:pt>
                <c:pt idx="325">
                  <c:v>-9723</c:v>
                </c:pt>
                <c:pt idx="326">
                  <c:v>-9639</c:v>
                </c:pt>
                <c:pt idx="327">
                  <c:v>-9597</c:v>
                </c:pt>
                <c:pt idx="328">
                  <c:v>-9568</c:v>
                </c:pt>
                <c:pt idx="329">
                  <c:v>-9557</c:v>
                </c:pt>
                <c:pt idx="330">
                  <c:v>-9505</c:v>
                </c:pt>
                <c:pt idx="331">
                  <c:v>-9505</c:v>
                </c:pt>
                <c:pt idx="332">
                  <c:v>-9505</c:v>
                </c:pt>
                <c:pt idx="333">
                  <c:v>-9412</c:v>
                </c:pt>
                <c:pt idx="334">
                  <c:v>-9390</c:v>
                </c:pt>
                <c:pt idx="335">
                  <c:v>-9390</c:v>
                </c:pt>
                <c:pt idx="336">
                  <c:v>-9359</c:v>
                </c:pt>
                <c:pt idx="337">
                  <c:v>-9359</c:v>
                </c:pt>
                <c:pt idx="338">
                  <c:v>-9328</c:v>
                </c:pt>
                <c:pt idx="339">
                  <c:v>-9264</c:v>
                </c:pt>
                <c:pt idx="340">
                  <c:v>-9261</c:v>
                </c:pt>
                <c:pt idx="341">
                  <c:v>-9146</c:v>
                </c:pt>
                <c:pt idx="342">
                  <c:v>-9113</c:v>
                </c:pt>
                <c:pt idx="343">
                  <c:v>-9110</c:v>
                </c:pt>
                <c:pt idx="344">
                  <c:v>-9096</c:v>
                </c:pt>
                <c:pt idx="345">
                  <c:v>-9085</c:v>
                </c:pt>
                <c:pt idx="346">
                  <c:v>-9057</c:v>
                </c:pt>
                <c:pt idx="347">
                  <c:v>-9040</c:v>
                </c:pt>
                <c:pt idx="348">
                  <c:v>-9040</c:v>
                </c:pt>
                <c:pt idx="349">
                  <c:v>-9040</c:v>
                </c:pt>
                <c:pt idx="350">
                  <c:v>-9040</c:v>
                </c:pt>
                <c:pt idx="351">
                  <c:v>-9040</c:v>
                </c:pt>
                <c:pt idx="352">
                  <c:v>-8990</c:v>
                </c:pt>
                <c:pt idx="353">
                  <c:v>-8965</c:v>
                </c:pt>
                <c:pt idx="354">
                  <c:v>-8954</c:v>
                </c:pt>
                <c:pt idx="355">
                  <c:v>-8897</c:v>
                </c:pt>
                <c:pt idx="356">
                  <c:v>-8886</c:v>
                </c:pt>
                <c:pt idx="357">
                  <c:v>-8790</c:v>
                </c:pt>
                <c:pt idx="358">
                  <c:v>-8660</c:v>
                </c:pt>
                <c:pt idx="359">
                  <c:v>-8654</c:v>
                </c:pt>
                <c:pt idx="360">
                  <c:v>-8646</c:v>
                </c:pt>
                <c:pt idx="361">
                  <c:v>-8635</c:v>
                </c:pt>
                <c:pt idx="362">
                  <c:v>-8629</c:v>
                </c:pt>
                <c:pt idx="363">
                  <c:v>-8531</c:v>
                </c:pt>
                <c:pt idx="364">
                  <c:v>-8521</c:v>
                </c:pt>
                <c:pt idx="365">
                  <c:v>-8517</c:v>
                </c:pt>
                <c:pt idx="366">
                  <c:v>-8492</c:v>
                </c:pt>
                <c:pt idx="367">
                  <c:v>-8425</c:v>
                </c:pt>
                <c:pt idx="368">
                  <c:v>-8366</c:v>
                </c:pt>
                <c:pt idx="369">
                  <c:v>-8332</c:v>
                </c:pt>
                <c:pt idx="370">
                  <c:v>-8313</c:v>
                </c:pt>
                <c:pt idx="371">
                  <c:v>-8310</c:v>
                </c:pt>
                <c:pt idx="372">
                  <c:v>-8304</c:v>
                </c:pt>
                <c:pt idx="373">
                  <c:v>-8252</c:v>
                </c:pt>
                <c:pt idx="374">
                  <c:v>-8198</c:v>
                </c:pt>
                <c:pt idx="375">
                  <c:v>-8150</c:v>
                </c:pt>
                <c:pt idx="376">
                  <c:v>-8136</c:v>
                </c:pt>
                <c:pt idx="377">
                  <c:v>-8109</c:v>
                </c:pt>
                <c:pt idx="378">
                  <c:v>-8108</c:v>
                </c:pt>
                <c:pt idx="379">
                  <c:v>-8094</c:v>
                </c:pt>
                <c:pt idx="380">
                  <c:v>-8092</c:v>
                </c:pt>
                <c:pt idx="381">
                  <c:v>-8081</c:v>
                </c:pt>
                <c:pt idx="382">
                  <c:v>-8081</c:v>
                </c:pt>
                <c:pt idx="383">
                  <c:v>-8069</c:v>
                </c:pt>
                <c:pt idx="384">
                  <c:v>-8049</c:v>
                </c:pt>
                <c:pt idx="385">
                  <c:v>-8049</c:v>
                </c:pt>
                <c:pt idx="386">
                  <c:v>-8033</c:v>
                </c:pt>
                <c:pt idx="387">
                  <c:v>-8024</c:v>
                </c:pt>
                <c:pt idx="388">
                  <c:v>-8022</c:v>
                </c:pt>
                <c:pt idx="389">
                  <c:v>-8019</c:v>
                </c:pt>
                <c:pt idx="390">
                  <c:v>-8004</c:v>
                </c:pt>
                <c:pt idx="391">
                  <c:v>-8004</c:v>
                </c:pt>
                <c:pt idx="392">
                  <c:v>-7996</c:v>
                </c:pt>
                <c:pt idx="393">
                  <c:v>-7996</c:v>
                </c:pt>
                <c:pt idx="394">
                  <c:v>-7983</c:v>
                </c:pt>
                <c:pt idx="395">
                  <c:v>-7982</c:v>
                </c:pt>
                <c:pt idx="396">
                  <c:v>-7974</c:v>
                </c:pt>
                <c:pt idx="397">
                  <c:v>-7907</c:v>
                </c:pt>
                <c:pt idx="398">
                  <c:v>-7875</c:v>
                </c:pt>
                <c:pt idx="399">
                  <c:v>-7874</c:v>
                </c:pt>
                <c:pt idx="400">
                  <c:v>-7848</c:v>
                </c:pt>
                <c:pt idx="401">
                  <c:v>-7804</c:v>
                </c:pt>
                <c:pt idx="402">
                  <c:v>-7801</c:v>
                </c:pt>
                <c:pt idx="403">
                  <c:v>-7783</c:v>
                </c:pt>
                <c:pt idx="404">
                  <c:v>-7783</c:v>
                </c:pt>
                <c:pt idx="405">
                  <c:v>-7783</c:v>
                </c:pt>
                <c:pt idx="406">
                  <c:v>-7767</c:v>
                </c:pt>
                <c:pt idx="407">
                  <c:v>-7761</c:v>
                </c:pt>
                <c:pt idx="408">
                  <c:v>-7759</c:v>
                </c:pt>
                <c:pt idx="409">
                  <c:v>-7759</c:v>
                </c:pt>
                <c:pt idx="410">
                  <c:v>-7759</c:v>
                </c:pt>
                <c:pt idx="411">
                  <c:v>-7753</c:v>
                </c:pt>
                <c:pt idx="412">
                  <c:v>-7731</c:v>
                </c:pt>
                <c:pt idx="413">
                  <c:v>-7730</c:v>
                </c:pt>
                <c:pt idx="414">
                  <c:v>-7730</c:v>
                </c:pt>
                <c:pt idx="415">
                  <c:v>-7717</c:v>
                </c:pt>
                <c:pt idx="416">
                  <c:v>-7716</c:v>
                </c:pt>
                <c:pt idx="417">
                  <c:v>-7714</c:v>
                </c:pt>
                <c:pt idx="418">
                  <c:v>-7714</c:v>
                </c:pt>
                <c:pt idx="419">
                  <c:v>-7713</c:v>
                </c:pt>
                <c:pt idx="420">
                  <c:v>-7703</c:v>
                </c:pt>
                <c:pt idx="421">
                  <c:v>-7677</c:v>
                </c:pt>
                <c:pt idx="422">
                  <c:v>-7672</c:v>
                </c:pt>
                <c:pt idx="423">
                  <c:v>-7652</c:v>
                </c:pt>
                <c:pt idx="424">
                  <c:v>-7568</c:v>
                </c:pt>
                <c:pt idx="425">
                  <c:v>-7527</c:v>
                </c:pt>
                <c:pt idx="426">
                  <c:v>-7524</c:v>
                </c:pt>
                <c:pt idx="427">
                  <c:v>-7453</c:v>
                </c:pt>
                <c:pt idx="428">
                  <c:v>-7445</c:v>
                </c:pt>
                <c:pt idx="429">
                  <c:v>-7389</c:v>
                </c:pt>
                <c:pt idx="430">
                  <c:v>-7330</c:v>
                </c:pt>
                <c:pt idx="431">
                  <c:v>-7324</c:v>
                </c:pt>
                <c:pt idx="432">
                  <c:v>-7316</c:v>
                </c:pt>
                <c:pt idx="433">
                  <c:v>-7233</c:v>
                </c:pt>
                <c:pt idx="434">
                  <c:v>-7199</c:v>
                </c:pt>
                <c:pt idx="435">
                  <c:v>-7188</c:v>
                </c:pt>
                <c:pt idx="436">
                  <c:v>-7188</c:v>
                </c:pt>
                <c:pt idx="437">
                  <c:v>-7176</c:v>
                </c:pt>
                <c:pt idx="438">
                  <c:v>-7138</c:v>
                </c:pt>
                <c:pt idx="439">
                  <c:v>-7107</c:v>
                </c:pt>
                <c:pt idx="440">
                  <c:v>-7014</c:v>
                </c:pt>
                <c:pt idx="441">
                  <c:v>-6998</c:v>
                </c:pt>
                <c:pt idx="442">
                  <c:v>-6973</c:v>
                </c:pt>
                <c:pt idx="443">
                  <c:v>-6973</c:v>
                </c:pt>
                <c:pt idx="444">
                  <c:v>-6956</c:v>
                </c:pt>
                <c:pt idx="445">
                  <c:v>-6955</c:v>
                </c:pt>
                <c:pt idx="446">
                  <c:v>-6953</c:v>
                </c:pt>
                <c:pt idx="447">
                  <c:v>-6927</c:v>
                </c:pt>
                <c:pt idx="448">
                  <c:v>-6916</c:v>
                </c:pt>
                <c:pt idx="449">
                  <c:v>-6914</c:v>
                </c:pt>
                <c:pt idx="450">
                  <c:v>-6913</c:v>
                </c:pt>
                <c:pt idx="451">
                  <c:v>-6886</c:v>
                </c:pt>
                <c:pt idx="452">
                  <c:v>-6824</c:v>
                </c:pt>
                <c:pt idx="453">
                  <c:v>-6824</c:v>
                </c:pt>
                <c:pt idx="454">
                  <c:v>-6824</c:v>
                </c:pt>
                <c:pt idx="455">
                  <c:v>-6804</c:v>
                </c:pt>
                <c:pt idx="456">
                  <c:v>-6752</c:v>
                </c:pt>
                <c:pt idx="457">
                  <c:v>-6735</c:v>
                </c:pt>
                <c:pt idx="458">
                  <c:v>-6724</c:v>
                </c:pt>
                <c:pt idx="459">
                  <c:v>-6712</c:v>
                </c:pt>
                <c:pt idx="460">
                  <c:v>-6696</c:v>
                </c:pt>
                <c:pt idx="461">
                  <c:v>-6695</c:v>
                </c:pt>
                <c:pt idx="462">
                  <c:v>-6665</c:v>
                </c:pt>
                <c:pt idx="463">
                  <c:v>-6651</c:v>
                </c:pt>
                <c:pt idx="464">
                  <c:v>-6637</c:v>
                </c:pt>
                <c:pt idx="465">
                  <c:v>-6609</c:v>
                </c:pt>
                <c:pt idx="466">
                  <c:v>-6609</c:v>
                </c:pt>
                <c:pt idx="467">
                  <c:v>-6609</c:v>
                </c:pt>
                <c:pt idx="468">
                  <c:v>-6609</c:v>
                </c:pt>
                <c:pt idx="469">
                  <c:v>-6581</c:v>
                </c:pt>
                <c:pt idx="470">
                  <c:v>-6533</c:v>
                </c:pt>
                <c:pt idx="471">
                  <c:v>-6502</c:v>
                </c:pt>
                <c:pt idx="472">
                  <c:v>-6486</c:v>
                </c:pt>
                <c:pt idx="473">
                  <c:v>-6438</c:v>
                </c:pt>
                <c:pt idx="474">
                  <c:v>-6438</c:v>
                </c:pt>
                <c:pt idx="475">
                  <c:v>-6438</c:v>
                </c:pt>
                <c:pt idx="476">
                  <c:v>-6419</c:v>
                </c:pt>
                <c:pt idx="477">
                  <c:v>-6413</c:v>
                </c:pt>
                <c:pt idx="478">
                  <c:v>-6405</c:v>
                </c:pt>
                <c:pt idx="479">
                  <c:v>-6404</c:v>
                </c:pt>
                <c:pt idx="480">
                  <c:v>-6363</c:v>
                </c:pt>
                <c:pt idx="481">
                  <c:v>-6332</c:v>
                </c:pt>
                <c:pt idx="482">
                  <c:v>-6318</c:v>
                </c:pt>
                <c:pt idx="483">
                  <c:v>-6310</c:v>
                </c:pt>
                <c:pt idx="484">
                  <c:v>-6295</c:v>
                </c:pt>
                <c:pt idx="485">
                  <c:v>-6214</c:v>
                </c:pt>
                <c:pt idx="486">
                  <c:v>-6209</c:v>
                </c:pt>
                <c:pt idx="487">
                  <c:v>-6206</c:v>
                </c:pt>
                <c:pt idx="488">
                  <c:v>-6206</c:v>
                </c:pt>
                <c:pt idx="489">
                  <c:v>-6206</c:v>
                </c:pt>
                <c:pt idx="490">
                  <c:v>-6197</c:v>
                </c:pt>
                <c:pt idx="491">
                  <c:v>-6194</c:v>
                </c:pt>
                <c:pt idx="492">
                  <c:v>-6191</c:v>
                </c:pt>
                <c:pt idx="493">
                  <c:v>-6170</c:v>
                </c:pt>
                <c:pt idx="494">
                  <c:v>-6169</c:v>
                </c:pt>
                <c:pt idx="495">
                  <c:v>-6166</c:v>
                </c:pt>
                <c:pt idx="496">
                  <c:v>-6161</c:v>
                </c:pt>
                <c:pt idx="497">
                  <c:v>-6153</c:v>
                </c:pt>
                <c:pt idx="498">
                  <c:v>-6142</c:v>
                </c:pt>
                <c:pt idx="499">
                  <c:v>-6142</c:v>
                </c:pt>
                <c:pt idx="500">
                  <c:v>-6128</c:v>
                </c:pt>
                <c:pt idx="501">
                  <c:v>-6125</c:v>
                </c:pt>
                <c:pt idx="502">
                  <c:v>-6114</c:v>
                </c:pt>
                <c:pt idx="503">
                  <c:v>-6096.5</c:v>
                </c:pt>
                <c:pt idx="504">
                  <c:v>-6047</c:v>
                </c:pt>
                <c:pt idx="505">
                  <c:v>-6038</c:v>
                </c:pt>
                <c:pt idx="506">
                  <c:v>-6007</c:v>
                </c:pt>
                <c:pt idx="507">
                  <c:v>-5977</c:v>
                </c:pt>
                <c:pt idx="508">
                  <c:v>-5971</c:v>
                </c:pt>
                <c:pt idx="509">
                  <c:v>-5957</c:v>
                </c:pt>
                <c:pt idx="510">
                  <c:v>-5952</c:v>
                </c:pt>
                <c:pt idx="511">
                  <c:v>-5951</c:v>
                </c:pt>
                <c:pt idx="512">
                  <c:v>-5938</c:v>
                </c:pt>
                <c:pt idx="513">
                  <c:v>-5932</c:v>
                </c:pt>
                <c:pt idx="514">
                  <c:v>-5910</c:v>
                </c:pt>
                <c:pt idx="515">
                  <c:v>-5879</c:v>
                </c:pt>
                <c:pt idx="516">
                  <c:v>-5851</c:v>
                </c:pt>
                <c:pt idx="517">
                  <c:v>-5851</c:v>
                </c:pt>
                <c:pt idx="518">
                  <c:v>-5826</c:v>
                </c:pt>
                <c:pt idx="519">
                  <c:v>-5795</c:v>
                </c:pt>
                <c:pt idx="520">
                  <c:v>-5725</c:v>
                </c:pt>
                <c:pt idx="521">
                  <c:v>-5705</c:v>
                </c:pt>
                <c:pt idx="522">
                  <c:v>-5678</c:v>
                </c:pt>
                <c:pt idx="523">
                  <c:v>-5675</c:v>
                </c:pt>
                <c:pt idx="524">
                  <c:v>-5675</c:v>
                </c:pt>
                <c:pt idx="525">
                  <c:v>-5671</c:v>
                </c:pt>
                <c:pt idx="526">
                  <c:v>-5663</c:v>
                </c:pt>
                <c:pt idx="527">
                  <c:v>-5571</c:v>
                </c:pt>
                <c:pt idx="528">
                  <c:v>-5563</c:v>
                </c:pt>
                <c:pt idx="529">
                  <c:v>-5518</c:v>
                </c:pt>
                <c:pt idx="530">
                  <c:v>-5493</c:v>
                </c:pt>
                <c:pt idx="531">
                  <c:v>-5456</c:v>
                </c:pt>
                <c:pt idx="532">
                  <c:v>-5453</c:v>
                </c:pt>
                <c:pt idx="533">
                  <c:v>-5453</c:v>
                </c:pt>
                <c:pt idx="534">
                  <c:v>-5434</c:v>
                </c:pt>
                <c:pt idx="535">
                  <c:v>-5431</c:v>
                </c:pt>
                <c:pt idx="536">
                  <c:v>-5429</c:v>
                </c:pt>
                <c:pt idx="537">
                  <c:v>-5406</c:v>
                </c:pt>
                <c:pt idx="538">
                  <c:v>-5403</c:v>
                </c:pt>
                <c:pt idx="539">
                  <c:v>-5369</c:v>
                </c:pt>
                <c:pt idx="540">
                  <c:v>-5367</c:v>
                </c:pt>
                <c:pt idx="541">
                  <c:v>-5349</c:v>
                </c:pt>
                <c:pt idx="542">
                  <c:v>-5344</c:v>
                </c:pt>
                <c:pt idx="543">
                  <c:v>-5333</c:v>
                </c:pt>
                <c:pt idx="544">
                  <c:v>-5319</c:v>
                </c:pt>
                <c:pt idx="545">
                  <c:v>-5310</c:v>
                </c:pt>
                <c:pt idx="546">
                  <c:v>-5302</c:v>
                </c:pt>
                <c:pt idx="547">
                  <c:v>-5286</c:v>
                </c:pt>
                <c:pt idx="548">
                  <c:v>-5283</c:v>
                </c:pt>
                <c:pt idx="549">
                  <c:v>-5255</c:v>
                </c:pt>
                <c:pt idx="550">
                  <c:v>-5249</c:v>
                </c:pt>
                <c:pt idx="551">
                  <c:v>-5235</c:v>
                </c:pt>
                <c:pt idx="552">
                  <c:v>-5219</c:v>
                </c:pt>
                <c:pt idx="553">
                  <c:v>-5219</c:v>
                </c:pt>
                <c:pt idx="554">
                  <c:v>-5216</c:v>
                </c:pt>
                <c:pt idx="555">
                  <c:v>-5177</c:v>
                </c:pt>
                <c:pt idx="556">
                  <c:v>-5149</c:v>
                </c:pt>
                <c:pt idx="557">
                  <c:v>-5128</c:v>
                </c:pt>
                <c:pt idx="558">
                  <c:v>-5126</c:v>
                </c:pt>
                <c:pt idx="559">
                  <c:v>-5109</c:v>
                </c:pt>
                <c:pt idx="560">
                  <c:v>-5093</c:v>
                </c:pt>
                <c:pt idx="561">
                  <c:v>-5093</c:v>
                </c:pt>
                <c:pt idx="562">
                  <c:v>-5048</c:v>
                </c:pt>
                <c:pt idx="563">
                  <c:v>-5036</c:v>
                </c:pt>
                <c:pt idx="564">
                  <c:v>-5020</c:v>
                </c:pt>
                <c:pt idx="565">
                  <c:v>-5020</c:v>
                </c:pt>
                <c:pt idx="566">
                  <c:v>-5020</c:v>
                </c:pt>
                <c:pt idx="567">
                  <c:v>-4981</c:v>
                </c:pt>
                <c:pt idx="568">
                  <c:v>-4981</c:v>
                </c:pt>
                <c:pt idx="569">
                  <c:v>-4972</c:v>
                </c:pt>
                <c:pt idx="570">
                  <c:v>-4967</c:v>
                </c:pt>
                <c:pt idx="571">
                  <c:v>-4914</c:v>
                </c:pt>
                <c:pt idx="572">
                  <c:v>-4886</c:v>
                </c:pt>
                <c:pt idx="573">
                  <c:v>-4851</c:v>
                </c:pt>
                <c:pt idx="574">
                  <c:v>-4819</c:v>
                </c:pt>
                <c:pt idx="575">
                  <c:v>-4782</c:v>
                </c:pt>
                <c:pt idx="576">
                  <c:v>-4782</c:v>
                </c:pt>
                <c:pt idx="577">
                  <c:v>-4715</c:v>
                </c:pt>
                <c:pt idx="578">
                  <c:v>-4715</c:v>
                </c:pt>
                <c:pt idx="579">
                  <c:v>-4712</c:v>
                </c:pt>
                <c:pt idx="580">
                  <c:v>-4704</c:v>
                </c:pt>
                <c:pt idx="581">
                  <c:v>-4626</c:v>
                </c:pt>
                <c:pt idx="582">
                  <c:v>-4566</c:v>
                </c:pt>
                <c:pt idx="583">
                  <c:v>-4561</c:v>
                </c:pt>
                <c:pt idx="584">
                  <c:v>-4536</c:v>
                </c:pt>
                <c:pt idx="585">
                  <c:v>-4525</c:v>
                </c:pt>
                <c:pt idx="586">
                  <c:v>-4493</c:v>
                </c:pt>
                <c:pt idx="587">
                  <c:v>-4480</c:v>
                </c:pt>
                <c:pt idx="588">
                  <c:v>-4477</c:v>
                </c:pt>
                <c:pt idx="589">
                  <c:v>-4466</c:v>
                </c:pt>
                <c:pt idx="590">
                  <c:v>-4457</c:v>
                </c:pt>
                <c:pt idx="591">
                  <c:v>-4382</c:v>
                </c:pt>
                <c:pt idx="592">
                  <c:v>-4351</c:v>
                </c:pt>
                <c:pt idx="593">
                  <c:v>-4321</c:v>
                </c:pt>
                <c:pt idx="594">
                  <c:v>-4301</c:v>
                </c:pt>
                <c:pt idx="595">
                  <c:v>-4259</c:v>
                </c:pt>
                <c:pt idx="596">
                  <c:v>-4258</c:v>
                </c:pt>
                <c:pt idx="597">
                  <c:v>-4258</c:v>
                </c:pt>
                <c:pt idx="598">
                  <c:v>-4247</c:v>
                </c:pt>
                <c:pt idx="599">
                  <c:v>-4178</c:v>
                </c:pt>
                <c:pt idx="600">
                  <c:v>-4155</c:v>
                </c:pt>
                <c:pt idx="601">
                  <c:v>-4128</c:v>
                </c:pt>
                <c:pt idx="602">
                  <c:v>-4076</c:v>
                </c:pt>
                <c:pt idx="603">
                  <c:v>-4041</c:v>
                </c:pt>
                <c:pt idx="604">
                  <c:v>-4029</c:v>
                </c:pt>
                <c:pt idx="605">
                  <c:v>-4013</c:v>
                </c:pt>
                <c:pt idx="606">
                  <c:v>-4013</c:v>
                </c:pt>
                <c:pt idx="607">
                  <c:v>-3999</c:v>
                </c:pt>
                <c:pt idx="608">
                  <c:v>-3915</c:v>
                </c:pt>
                <c:pt idx="609">
                  <c:v>-3839</c:v>
                </c:pt>
                <c:pt idx="610">
                  <c:v>-3833</c:v>
                </c:pt>
                <c:pt idx="611">
                  <c:v>-3783</c:v>
                </c:pt>
                <c:pt idx="612">
                  <c:v>-3736</c:v>
                </c:pt>
                <c:pt idx="613">
                  <c:v>-3708</c:v>
                </c:pt>
                <c:pt idx="614">
                  <c:v>-3560</c:v>
                </c:pt>
                <c:pt idx="615">
                  <c:v>-3495</c:v>
                </c:pt>
                <c:pt idx="616">
                  <c:v>-3476</c:v>
                </c:pt>
                <c:pt idx="617">
                  <c:v>-3472</c:v>
                </c:pt>
                <c:pt idx="618">
                  <c:v>-3433</c:v>
                </c:pt>
                <c:pt idx="619">
                  <c:v>-3397</c:v>
                </c:pt>
                <c:pt idx="620">
                  <c:v>-3327</c:v>
                </c:pt>
                <c:pt idx="621">
                  <c:v>-3293</c:v>
                </c:pt>
                <c:pt idx="622">
                  <c:v>-3257</c:v>
                </c:pt>
                <c:pt idx="623">
                  <c:v>-3221</c:v>
                </c:pt>
                <c:pt idx="624">
                  <c:v>-3196</c:v>
                </c:pt>
                <c:pt idx="625">
                  <c:v>-3187</c:v>
                </c:pt>
                <c:pt idx="626">
                  <c:v>-3137</c:v>
                </c:pt>
                <c:pt idx="627">
                  <c:v>-3117</c:v>
                </c:pt>
                <c:pt idx="628">
                  <c:v>-3064</c:v>
                </c:pt>
                <c:pt idx="629">
                  <c:v>-3061</c:v>
                </c:pt>
                <c:pt idx="630">
                  <c:v>-3055</c:v>
                </c:pt>
                <c:pt idx="631">
                  <c:v>-2991</c:v>
                </c:pt>
                <c:pt idx="632">
                  <c:v>-2938</c:v>
                </c:pt>
                <c:pt idx="633">
                  <c:v>-2932</c:v>
                </c:pt>
                <c:pt idx="634">
                  <c:v>-2916</c:v>
                </c:pt>
                <c:pt idx="635">
                  <c:v>-2909</c:v>
                </c:pt>
                <c:pt idx="636">
                  <c:v>-2904</c:v>
                </c:pt>
                <c:pt idx="637">
                  <c:v>-2877</c:v>
                </c:pt>
                <c:pt idx="638">
                  <c:v>-2846</c:v>
                </c:pt>
                <c:pt idx="639">
                  <c:v>-2826</c:v>
                </c:pt>
                <c:pt idx="640">
                  <c:v>-2799</c:v>
                </c:pt>
                <c:pt idx="641">
                  <c:v>-2759</c:v>
                </c:pt>
                <c:pt idx="642">
                  <c:v>-2731</c:v>
                </c:pt>
                <c:pt idx="643">
                  <c:v>-2717</c:v>
                </c:pt>
                <c:pt idx="644">
                  <c:v>-2692</c:v>
                </c:pt>
                <c:pt idx="645">
                  <c:v>-2689</c:v>
                </c:pt>
                <c:pt idx="646">
                  <c:v>-2684</c:v>
                </c:pt>
                <c:pt idx="647">
                  <c:v>-2654</c:v>
                </c:pt>
                <c:pt idx="648">
                  <c:v>-2642</c:v>
                </c:pt>
                <c:pt idx="649">
                  <c:v>-2642</c:v>
                </c:pt>
                <c:pt idx="650">
                  <c:v>-2624</c:v>
                </c:pt>
                <c:pt idx="651">
                  <c:v>-2586</c:v>
                </c:pt>
                <c:pt idx="652">
                  <c:v>-2583</c:v>
                </c:pt>
                <c:pt idx="653">
                  <c:v>-2583</c:v>
                </c:pt>
                <c:pt idx="654">
                  <c:v>-2566</c:v>
                </c:pt>
                <c:pt idx="655">
                  <c:v>-2560</c:v>
                </c:pt>
                <c:pt idx="656">
                  <c:v>-2543</c:v>
                </c:pt>
                <c:pt idx="657">
                  <c:v>-2482</c:v>
                </c:pt>
                <c:pt idx="658">
                  <c:v>-2446</c:v>
                </c:pt>
                <c:pt idx="659">
                  <c:v>-2432</c:v>
                </c:pt>
                <c:pt idx="660">
                  <c:v>-2424</c:v>
                </c:pt>
                <c:pt idx="661">
                  <c:v>-2384</c:v>
                </c:pt>
                <c:pt idx="662">
                  <c:v>-2378</c:v>
                </c:pt>
                <c:pt idx="663">
                  <c:v>-2367</c:v>
                </c:pt>
                <c:pt idx="664">
                  <c:v>-2351</c:v>
                </c:pt>
                <c:pt idx="665">
                  <c:v>-2328</c:v>
                </c:pt>
                <c:pt idx="666">
                  <c:v>-2309</c:v>
                </c:pt>
                <c:pt idx="667">
                  <c:v>-2295</c:v>
                </c:pt>
                <c:pt idx="668">
                  <c:v>-2250</c:v>
                </c:pt>
                <c:pt idx="669">
                  <c:v>-2172</c:v>
                </c:pt>
                <c:pt idx="670">
                  <c:v>-2172</c:v>
                </c:pt>
                <c:pt idx="671">
                  <c:v>-2147</c:v>
                </c:pt>
                <c:pt idx="672">
                  <c:v>-2144</c:v>
                </c:pt>
                <c:pt idx="673">
                  <c:v>-2102</c:v>
                </c:pt>
                <c:pt idx="674">
                  <c:v>-2102</c:v>
                </c:pt>
                <c:pt idx="675">
                  <c:v>-2101</c:v>
                </c:pt>
                <c:pt idx="676">
                  <c:v>-2065</c:v>
                </c:pt>
                <c:pt idx="677">
                  <c:v>-2062</c:v>
                </c:pt>
                <c:pt idx="678">
                  <c:v>-2032</c:v>
                </c:pt>
                <c:pt idx="679">
                  <c:v>-2032</c:v>
                </c:pt>
                <c:pt idx="680">
                  <c:v>-2032</c:v>
                </c:pt>
                <c:pt idx="681">
                  <c:v>-1992</c:v>
                </c:pt>
                <c:pt idx="682">
                  <c:v>-1971</c:v>
                </c:pt>
                <c:pt idx="683">
                  <c:v>-1926</c:v>
                </c:pt>
                <c:pt idx="684">
                  <c:v>-1900</c:v>
                </c:pt>
                <c:pt idx="685">
                  <c:v>-1866</c:v>
                </c:pt>
                <c:pt idx="686">
                  <c:v>-1858</c:v>
                </c:pt>
                <c:pt idx="687">
                  <c:v>-1833</c:v>
                </c:pt>
                <c:pt idx="688">
                  <c:v>-1827</c:v>
                </c:pt>
                <c:pt idx="689">
                  <c:v>-1827</c:v>
                </c:pt>
                <c:pt idx="690">
                  <c:v>-1827</c:v>
                </c:pt>
                <c:pt idx="691">
                  <c:v>-1827</c:v>
                </c:pt>
                <c:pt idx="692">
                  <c:v>-1827</c:v>
                </c:pt>
                <c:pt idx="693">
                  <c:v>-1802</c:v>
                </c:pt>
                <c:pt idx="694">
                  <c:v>-1799</c:v>
                </c:pt>
                <c:pt idx="695">
                  <c:v>-1760</c:v>
                </c:pt>
                <c:pt idx="696">
                  <c:v>-1760</c:v>
                </c:pt>
                <c:pt idx="697">
                  <c:v>-1690</c:v>
                </c:pt>
                <c:pt idx="698">
                  <c:v>-1652</c:v>
                </c:pt>
                <c:pt idx="699">
                  <c:v>-1604</c:v>
                </c:pt>
                <c:pt idx="700">
                  <c:v>-1593</c:v>
                </c:pt>
                <c:pt idx="701">
                  <c:v>-1590</c:v>
                </c:pt>
                <c:pt idx="702">
                  <c:v>-1491</c:v>
                </c:pt>
                <c:pt idx="703">
                  <c:v>-1481</c:v>
                </c:pt>
                <c:pt idx="704">
                  <c:v>-1458</c:v>
                </c:pt>
                <c:pt idx="705">
                  <c:v>-1407</c:v>
                </c:pt>
                <c:pt idx="706">
                  <c:v>-1407</c:v>
                </c:pt>
                <c:pt idx="707">
                  <c:v>-1341</c:v>
                </c:pt>
                <c:pt idx="708">
                  <c:v>-1304</c:v>
                </c:pt>
                <c:pt idx="709">
                  <c:v>-1301</c:v>
                </c:pt>
                <c:pt idx="710">
                  <c:v>-1301</c:v>
                </c:pt>
                <c:pt idx="711">
                  <c:v>-1301</c:v>
                </c:pt>
                <c:pt idx="712">
                  <c:v>-1298</c:v>
                </c:pt>
                <c:pt idx="713">
                  <c:v>-1276</c:v>
                </c:pt>
                <c:pt idx="714">
                  <c:v>-1254</c:v>
                </c:pt>
                <c:pt idx="715">
                  <c:v>-1206</c:v>
                </c:pt>
                <c:pt idx="716">
                  <c:v>-1120</c:v>
                </c:pt>
                <c:pt idx="717">
                  <c:v>-1100</c:v>
                </c:pt>
                <c:pt idx="718">
                  <c:v>-1041</c:v>
                </c:pt>
                <c:pt idx="719">
                  <c:v>-1038</c:v>
                </c:pt>
                <c:pt idx="720">
                  <c:v>-1038</c:v>
                </c:pt>
                <c:pt idx="721">
                  <c:v>-963</c:v>
                </c:pt>
                <c:pt idx="722">
                  <c:v>-918</c:v>
                </c:pt>
                <c:pt idx="723">
                  <c:v>-910</c:v>
                </c:pt>
                <c:pt idx="724">
                  <c:v>-910</c:v>
                </c:pt>
                <c:pt idx="725">
                  <c:v>-910</c:v>
                </c:pt>
                <c:pt idx="726">
                  <c:v>-910</c:v>
                </c:pt>
                <c:pt idx="727">
                  <c:v>-910</c:v>
                </c:pt>
                <c:pt idx="728">
                  <c:v>-910</c:v>
                </c:pt>
                <c:pt idx="729">
                  <c:v>-910</c:v>
                </c:pt>
                <c:pt idx="730">
                  <c:v>-910</c:v>
                </c:pt>
                <c:pt idx="731">
                  <c:v>-879</c:v>
                </c:pt>
                <c:pt idx="732">
                  <c:v>-842</c:v>
                </c:pt>
                <c:pt idx="733">
                  <c:v>-822</c:v>
                </c:pt>
                <c:pt idx="734">
                  <c:v>-811</c:v>
                </c:pt>
                <c:pt idx="735">
                  <c:v>-781</c:v>
                </c:pt>
                <c:pt idx="736">
                  <c:v>-669</c:v>
                </c:pt>
                <c:pt idx="737">
                  <c:v>-644</c:v>
                </c:pt>
                <c:pt idx="738">
                  <c:v>-644</c:v>
                </c:pt>
                <c:pt idx="739">
                  <c:v>-613</c:v>
                </c:pt>
                <c:pt idx="740">
                  <c:v>-610</c:v>
                </c:pt>
                <c:pt idx="741">
                  <c:v>-532</c:v>
                </c:pt>
                <c:pt idx="742">
                  <c:v>-530.5</c:v>
                </c:pt>
                <c:pt idx="743">
                  <c:v>-495</c:v>
                </c:pt>
                <c:pt idx="744">
                  <c:v>-487</c:v>
                </c:pt>
                <c:pt idx="745">
                  <c:v>-485.5</c:v>
                </c:pt>
                <c:pt idx="746">
                  <c:v>-484</c:v>
                </c:pt>
                <c:pt idx="747">
                  <c:v>-470</c:v>
                </c:pt>
                <c:pt idx="748">
                  <c:v>-467</c:v>
                </c:pt>
                <c:pt idx="749">
                  <c:v>-437</c:v>
                </c:pt>
                <c:pt idx="750">
                  <c:v>-415</c:v>
                </c:pt>
                <c:pt idx="751">
                  <c:v>-280</c:v>
                </c:pt>
                <c:pt idx="752">
                  <c:v>-207</c:v>
                </c:pt>
                <c:pt idx="753">
                  <c:v>-163</c:v>
                </c:pt>
                <c:pt idx="754">
                  <c:v>-163</c:v>
                </c:pt>
                <c:pt idx="755">
                  <c:v>-163</c:v>
                </c:pt>
                <c:pt idx="756">
                  <c:v>-135</c:v>
                </c:pt>
                <c:pt idx="757">
                  <c:v>-121</c:v>
                </c:pt>
                <c:pt idx="758">
                  <c:v>-115</c:v>
                </c:pt>
                <c:pt idx="759">
                  <c:v>-99</c:v>
                </c:pt>
                <c:pt idx="760">
                  <c:v>-94.5</c:v>
                </c:pt>
                <c:pt idx="761">
                  <c:v>-72.5</c:v>
                </c:pt>
                <c:pt idx="762">
                  <c:v>-17</c:v>
                </c:pt>
                <c:pt idx="763">
                  <c:v>-2</c:v>
                </c:pt>
                <c:pt idx="764">
                  <c:v>-2</c:v>
                </c:pt>
                <c:pt idx="765">
                  <c:v>11</c:v>
                </c:pt>
                <c:pt idx="766">
                  <c:v>18</c:v>
                </c:pt>
                <c:pt idx="767">
                  <c:v>38</c:v>
                </c:pt>
                <c:pt idx="768">
                  <c:v>38</c:v>
                </c:pt>
                <c:pt idx="769">
                  <c:v>53</c:v>
                </c:pt>
                <c:pt idx="770">
                  <c:v>81</c:v>
                </c:pt>
                <c:pt idx="771">
                  <c:v>215</c:v>
                </c:pt>
                <c:pt idx="772">
                  <c:v>246</c:v>
                </c:pt>
                <c:pt idx="773">
                  <c:v>246</c:v>
                </c:pt>
                <c:pt idx="774">
                  <c:v>246</c:v>
                </c:pt>
                <c:pt idx="775">
                  <c:v>282</c:v>
                </c:pt>
                <c:pt idx="776">
                  <c:v>285</c:v>
                </c:pt>
                <c:pt idx="777">
                  <c:v>305</c:v>
                </c:pt>
                <c:pt idx="778">
                  <c:v>307</c:v>
                </c:pt>
                <c:pt idx="779">
                  <c:v>307</c:v>
                </c:pt>
                <c:pt idx="780">
                  <c:v>318</c:v>
                </c:pt>
                <c:pt idx="781">
                  <c:v>478</c:v>
                </c:pt>
                <c:pt idx="782">
                  <c:v>548</c:v>
                </c:pt>
                <c:pt idx="783">
                  <c:v>567</c:v>
                </c:pt>
                <c:pt idx="784">
                  <c:v>571</c:v>
                </c:pt>
                <c:pt idx="785">
                  <c:v>571</c:v>
                </c:pt>
                <c:pt idx="786">
                  <c:v>576</c:v>
                </c:pt>
                <c:pt idx="787">
                  <c:v>694</c:v>
                </c:pt>
                <c:pt idx="788">
                  <c:v>873</c:v>
                </c:pt>
                <c:pt idx="789">
                  <c:v>1007</c:v>
                </c:pt>
                <c:pt idx="790">
                  <c:v>1343</c:v>
                </c:pt>
                <c:pt idx="791">
                  <c:v>1354</c:v>
                </c:pt>
                <c:pt idx="792">
                  <c:v>1399</c:v>
                </c:pt>
                <c:pt idx="793">
                  <c:v>1576.5</c:v>
                </c:pt>
                <c:pt idx="794">
                  <c:v>1576.5</c:v>
                </c:pt>
                <c:pt idx="795">
                  <c:v>1617</c:v>
                </c:pt>
                <c:pt idx="796">
                  <c:v>1631</c:v>
                </c:pt>
                <c:pt idx="797">
                  <c:v>1634</c:v>
                </c:pt>
                <c:pt idx="798">
                  <c:v>1634</c:v>
                </c:pt>
                <c:pt idx="799">
                  <c:v>1634</c:v>
                </c:pt>
                <c:pt idx="800">
                  <c:v>1661</c:v>
                </c:pt>
                <c:pt idx="801">
                  <c:v>1672</c:v>
                </c:pt>
                <c:pt idx="802">
                  <c:v>1835</c:v>
                </c:pt>
                <c:pt idx="803">
                  <c:v>1835</c:v>
                </c:pt>
                <c:pt idx="804">
                  <c:v>1872</c:v>
                </c:pt>
                <c:pt idx="805">
                  <c:v>1880</c:v>
                </c:pt>
                <c:pt idx="806">
                  <c:v>1888</c:v>
                </c:pt>
                <c:pt idx="807">
                  <c:v>1888</c:v>
                </c:pt>
                <c:pt idx="808">
                  <c:v>1888</c:v>
                </c:pt>
                <c:pt idx="809">
                  <c:v>1903.5</c:v>
                </c:pt>
                <c:pt idx="810">
                  <c:v>1922</c:v>
                </c:pt>
                <c:pt idx="811">
                  <c:v>1938</c:v>
                </c:pt>
                <c:pt idx="812">
                  <c:v>2055</c:v>
                </c:pt>
                <c:pt idx="813">
                  <c:v>2055</c:v>
                </c:pt>
                <c:pt idx="814">
                  <c:v>2055</c:v>
                </c:pt>
                <c:pt idx="815">
                  <c:v>2055</c:v>
                </c:pt>
                <c:pt idx="816">
                  <c:v>2055</c:v>
                </c:pt>
                <c:pt idx="817">
                  <c:v>2156</c:v>
                </c:pt>
                <c:pt idx="818">
                  <c:v>2156</c:v>
                </c:pt>
                <c:pt idx="819">
                  <c:v>2156</c:v>
                </c:pt>
                <c:pt idx="820">
                  <c:v>2198</c:v>
                </c:pt>
                <c:pt idx="821">
                  <c:v>2198</c:v>
                </c:pt>
                <c:pt idx="822">
                  <c:v>2198</c:v>
                </c:pt>
                <c:pt idx="823">
                  <c:v>2201</c:v>
                </c:pt>
                <c:pt idx="824">
                  <c:v>2335.5</c:v>
                </c:pt>
                <c:pt idx="825">
                  <c:v>2354.5</c:v>
                </c:pt>
                <c:pt idx="826">
                  <c:v>2358</c:v>
                </c:pt>
                <c:pt idx="827">
                  <c:v>2359</c:v>
                </c:pt>
                <c:pt idx="828">
                  <c:v>2411</c:v>
                </c:pt>
                <c:pt idx="829">
                  <c:v>2411</c:v>
                </c:pt>
                <c:pt idx="830">
                  <c:v>2411</c:v>
                </c:pt>
                <c:pt idx="831">
                  <c:v>2411</c:v>
                </c:pt>
                <c:pt idx="832">
                  <c:v>2456</c:v>
                </c:pt>
                <c:pt idx="833">
                  <c:v>2461</c:v>
                </c:pt>
                <c:pt idx="834">
                  <c:v>2461</c:v>
                </c:pt>
                <c:pt idx="835">
                  <c:v>2461</c:v>
                </c:pt>
                <c:pt idx="836">
                  <c:v>2461</c:v>
                </c:pt>
                <c:pt idx="837">
                  <c:v>2461</c:v>
                </c:pt>
                <c:pt idx="838">
                  <c:v>2680</c:v>
                </c:pt>
                <c:pt idx="839">
                  <c:v>2682</c:v>
                </c:pt>
                <c:pt idx="840">
                  <c:v>2682</c:v>
                </c:pt>
                <c:pt idx="841">
                  <c:v>2682</c:v>
                </c:pt>
                <c:pt idx="842">
                  <c:v>2696</c:v>
                </c:pt>
                <c:pt idx="843">
                  <c:v>2766</c:v>
                </c:pt>
                <c:pt idx="844">
                  <c:v>2766</c:v>
                </c:pt>
                <c:pt idx="845">
                  <c:v>2766</c:v>
                </c:pt>
                <c:pt idx="846">
                  <c:v>2900</c:v>
                </c:pt>
                <c:pt idx="847">
                  <c:v>2900</c:v>
                </c:pt>
                <c:pt idx="848">
                  <c:v>2900</c:v>
                </c:pt>
                <c:pt idx="849">
                  <c:v>2931</c:v>
                </c:pt>
                <c:pt idx="850">
                  <c:v>3096</c:v>
                </c:pt>
                <c:pt idx="851">
                  <c:v>3096</c:v>
                </c:pt>
                <c:pt idx="852">
                  <c:v>3174</c:v>
                </c:pt>
                <c:pt idx="853">
                  <c:v>3174</c:v>
                </c:pt>
                <c:pt idx="854">
                  <c:v>3226</c:v>
                </c:pt>
                <c:pt idx="855">
                  <c:v>3226</c:v>
                </c:pt>
                <c:pt idx="856">
                  <c:v>3253</c:v>
                </c:pt>
                <c:pt idx="857">
                  <c:v>3500</c:v>
                </c:pt>
                <c:pt idx="858">
                  <c:v>3508</c:v>
                </c:pt>
                <c:pt idx="859">
                  <c:v>3508</c:v>
                </c:pt>
                <c:pt idx="860">
                  <c:v>3508</c:v>
                </c:pt>
                <c:pt idx="861">
                  <c:v>3713</c:v>
                </c:pt>
                <c:pt idx="862">
                  <c:v>3897</c:v>
                </c:pt>
                <c:pt idx="863">
                  <c:v>4023</c:v>
                </c:pt>
                <c:pt idx="864">
                  <c:v>4062</c:v>
                </c:pt>
                <c:pt idx="865">
                  <c:v>4090</c:v>
                </c:pt>
                <c:pt idx="866">
                  <c:v>4294</c:v>
                </c:pt>
                <c:pt idx="867">
                  <c:v>4325</c:v>
                </c:pt>
                <c:pt idx="868">
                  <c:v>4540</c:v>
                </c:pt>
                <c:pt idx="869">
                  <c:v>4590</c:v>
                </c:pt>
                <c:pt idx="870">
                  <c:v>4594</c:v>
                </c:pt>
                <c:pt idx="871">
                  <c:v>4644</c:v>
                </c:pt>
                <c:pt idx="872">
                  <c:v>4814</c:v>
                </c:pt>
                <c:pt idx="873">
                  <c:v>4879</c:v>
                </c:pt>
                <c:pt idx="874">
                  <c:v>4907</c:v>
                </c:pt>
                <c:pt idx="875">
                  <c:v>4907</c:v>
                </c:pt>
                <c:pt idx="876">
                  <c:v>4946</c:v>
                </c:pt>
                <c:pt idx="877">
                  <c:v>4966.5</c:v>
                </c:pt>
                <c:pt idx="878">
                  <c:v>5120</c:v>
                </c:pt>
                <c:pt idx="879">
                  <c:v>5256</c:v>
                </c:pt>
              </c:numCache>
            </c:numRef>
          </c:xVal>
          <c:yVal>
            <c:numRef>
              <c:f>'Active 2'!$L$21:$L$975</c:f>
              <c:numCache>
                <c:formatCode>General</c:formatCode>
                <c:ptCount val="95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450-42D9-9C3C-83E3874B7E6B}"/>
            </c:ext>
          </c:extLst>
        </c:ser>
        <c:ser>
          <c:idx val="5"/>
          <c:order val="5"/>
          <c:tx>
            <c:strRef>
              <c:f>'Active 2'!$M$20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6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2'!$F$21:$F$975</c:f>
              <c:numCache>
                <c:formatCode>General</c:formatCode>
                <c:ptCount val="955"/>
                <c:pt idx="0">
                  <c:v>-30899</c:v>
                </c:pt>
                <c:pt idx="1">
                  <c:v>-29888</c:v>
                </c:pt>
                <c:pt idx="2">
                  <c:v>-28759</c:v>
                </c:pt>
                <c:pt idx="3">
                  <c:v>-28507</c:v>
                </c:pt>
                <c:pt idx="4">
                  <c:v>-28199</c:v>
                </c:pt>
                <c:pt idx="5">
                  <c:v>-28193</c:v>
                </c:pt>
                <c:pt idx="6">
                  <c:v>-28034</c:v>
                </c:pt>
                <c:pt idx="7">
                  <c:v>-28022</c:v>
                </c:pt>
                <c:pt idx="8">
                  <c:v>-28006</c:v>
                </c:pt>
                <c:pt idx="9">
                  <c:v>-27941</c:v>
                </c:pt>
                <c:pt idx="10">
                  <c:v>-27933</c:v>
                </c:pt>
                <c:pt idx="11">
                  <c:v>-27928</c:v>
                </c:pt>
                <c:pt idx="12">
                  <c:v>-27826</c:v>
                </c:pt>
                <c:pt idx="13">
                  <c:v>-27759</c:v>
                </c:pt>
                <c:pt idx="14">
                  <c:v>-27759</c:v>
                </c:pt>
                <c:pt idx="15">
                  <c:v>-27731</c:v>
                </c:pt>
                <c:pt idx="16">
                  <c:v>-27690</c:v>
                </c:pt>
                <c:pt idx="17">
                  <c:v>-27659</c:v>
                </c:pt>
                <c:pt idx="18">
                  <c:v>-27527</c:v>
                </c:pt>
                <c:pt idx="19">
                  <c:v>-27454</c:v>
                </c:pt>
                <c:pt idx="20">
                  <c:v>-27444</c:v>
                </c:pt>
                <c:pt idx="21">
                  <c:v>-27438</c:v>
                </c:pt>
                <c:pt idx="22">
                  <c:v>-27433</c:v>
                </c:pt>
                <c:pt idx="23">
                  <c:v>-27432</c:v>
                </c:pt>
                <c:pt idx="24">
                  <c:v>-27432</c:v>
                </c:pt>
                <c:pt idx="25">
                  <c:v>-27432</c:v>
                </c:pt>
                <c:pt idx="26">
                  <c:v>-27427</c:v>
                </c:pt>
                <c:pt idx="27">
                  <c:v>-27427</c:v>
                </c:pt>
                <c:pt idx="28">
                  <c:v>-27427</c:v>
                </c:pt>
                <c:pt idx="29">
                  <c:v>-27421</c:v>
                </c:pt>
                <c:pt idx="30">
                  <c:v>-27409</c:v>
                </c:pt>
                <c:pt idx="31">
                  <c:v>-27402</c:v>
                </c:pt>
                <c:pt idx="32">
                  <c:v>-27382</c:v>
                </c:pt>
                <c:pt idx="33">
                  <c:v>-27351</c:v>
                </c:pt>
                <c:pt idx="34">
                  <c:v>-27345</c:v>
                </c:pt>
                <c:pt idx="35">
                  <c:v>-27337</c:v>
                </c:pt>
                <c:pt idx="36">
                  <c:v>-27323</c:v>
                </c:pt>
                <c:pt idx="37">
                  <c:v>-27320</c:v>
                </c:pt>
                <c:pt idx="38">
                  <c:v>-27295</c:v>
                </c:pt>
                <c:pt idx="39">
                  <c:v>-27293</c:v>
                </c:pt>
                <c:pt idx="40">
                  <c:v>-27292</c:v>
                </c:pt>
                <c:pt idx="41">
                  <c:v>-27289</c:v>
                </c:pt>
                <c:pt idx="42">
                  <c:v>-27269</c:v>
                </c:pt>
                <c:pt idx="43">
                  <c:v>-27055</c:v>
                </c:pt>
                <c:pt idx="44">
                  <c:v>-27044</c:v>
                </c:pt>
                <c:pt idx="45">
                  <c:v>-27030</c:v>
                </c:pt>
                <c:pt idx="46">
                  <c:v>-27019</c:v>
                </c:pt>
                <c:pt idx="47">
                  <c:v>-27008</c:v>
                </c:pt>
                <c:pt idx="48">
                  <c:v>-26985</c:v>
                </c:pt>
                <c:pt idx="49">
                  <c:v>-26974</c:v>
                </c:pt>
                <c:pt idx="50">
                  <c:v>-26968</c:v>
                </c:pt>
                <c:pt idx="51">
                  <c:v>-26948</c:v>
                </c:pt>
                <c:pt idx="52">
                  <c:v>-26923</c:v>
                </c:pt>
                <c:pt idx="53">
                  <c:v>-26906</c:v>
                </c:pt>
                <c:pt idx="54">
                  <c:v>-26879</c:v>
                </c:pt>
                <c:pt idx="55">
                  <c:v>-26822</c:v>
                </c:pt>
                <c:pt idx="56">
                  <c:v>-26792</c:v>
                </c:pt>
                <c:pt idx="57">
                  <c:v>-26736</c:v>
                </c:pt>
                <c:pt idx="58">
                  <c:v>-26672</c:v>
                </c:pt>
                <c:pt idx="59">
                  <c:v>-26666</c:v>
                </c:pt>
                <c:pt idx="60">
                  <c:v>-26663</c:v>
                </c:pt>
                <c:pt idx="61">
                  <c:v>-26624</c:v>
                </c:pt>
                <c:pt idx="62">
                  <c:v>-26621</c:v>
                </c:pt>
                <c:pt idx="63">
                  <c:v>-26613</c:v>
                </c:pt>
                <c:pt idx="64">
                  <c:v>-26604</c:v>
                </c:pt>
                <c:pt idx="65">
                  <c:v>-26599</c:v>
                </c:pt>
                <c:pt idx="66">
                  <c:v>-26568</c:v>
                </c:pt>
                <c:pt idx="67">
                  <c:v>-26565</c:v>
                </c:pt>
                <c:pt idx="68">
                  <c:v>-26515</c:v>
                </c:pt>
                <c:pt idx="69">
                  <c:v>-26515</c:v>
                </c:pt>
                <c:pt idx="70">
                  <c:v>-26504</c:v>
                </c:pt>
                <c:pt idx="71">
                  <c:v>-26487</c:v>
                </c:pt>
                <c:pt idx="72">
                  <c:v>-26484</c:v>
                </c:pt>
                <c:pt idx="73">
                  <c:v>-26473</c:v>
                </c:pt>
                <c:pt idx="74">
                  <c:v>-26473</c:v>
                </c:pt>
                <c:pt idx="75">
                  <c:v>-26451</c:v>
                </c:pt>
                <c:pt idx="76">
                  <c:v>-26431</c:v>
                </c:pt>
                <c:pt idx="77">
                  <c:v>-26409</c:v>
                </c:pt>
                <c:pt idx="78">
                  <c:v>-26367</c:v>
                </c:pt>
                <c:pt idx="79">
                  <c:v>-26361</c:v>
                </c:pt>
                <c:pt idx="80">
                  <c:v>-26322</c:v>
                </c:pt>
                <c:pt idx="81">
                  <c:v>-26305</c:v>
                </c:pt>
                <c:pt idx="82">
                  <c:v>-26294</c:v>
                </c:pt>
                <c:pt idx="83">
                  <c:v>-26274</c:v>
                </c:pt>
                <c:pt idx="84">
                  <c:v>-26271</c:v>
                </c:pt>
                <c:pt idx="85">
                  <c:v>-26257</c:v>
                </c:pt>
                <c:pt idx="86">
                  <c:v>-26252</c:v>
                </c:pt>
                <c:pt idx="87">
                  <c:v>-26249</c:v>
                </c:pt>
                <c:pt idx="88">
                  <c:v>-26235</c:v>
                </c:pt>
                <c:pt idx="89">
                  <c:v>-26230</c:v>
                </c:pt>
                <c:pt idx="90">
                  <c:v>-26227</c:v>
                </c:pt>
                <c:pt idx="91">
                  <c:v>-26221</c:v>
                </c:pt>
                <c:pt idx="92">
                  <c:v>-26216</c:v>
                </c:pt>
                <c:pt idx="93">
                  <c:v>-26215</c:v>
                </c:pt>
                <c:pt idx="94">
                  <c:v>-26210</c:v>
                </c:pt>
                <c:pt idx="95">
                  <c:v>-26205</c:v>
                </c:pt>
                <c:pt idx="96">
                  <c:v>-26118</c:v>
                </c:pt>
                <c:pt idx="97">
                  <c:v>-26078</c:v>
                </c:pt>
                <c:pt idx="98">
                  <c:v>-26076</c:v>
                </c:pt>
                <c:pt idx="99">
                  <c:v>-26067</c:v>
                </c:pt>
                <c:pt idx="100">
                  <c:v>-26062</c:v>
                </c:pt>
                <c:pt idx="101">
                  <c:v>-26056</c:v>
                </c:pt>
                <c:pt idx="102">
                  <c:v>-26048</c:v>
                </c:pt>
                <c:pt idx="103">
                  <c:v>-26042</c:v>
                </c:pt>
                <c:pt idx="104">
                  <c:v>-26031</c:v>
                </c:pt>
                <c:pt idx="105">
                  <c:v>-25989</c:v>
                </c:pt>
                <c:pt idx="106">
                  <c:v>-25969</c:v>
                </c:pt>
                <c:pt idx="107">
                  <c:v>-25963</c:v>
                </c:pt>
                <c:pt idx="108">
                  <c:v>-25958</c:v>
                </c:pt>
                <c:pt idx="109">
                  <c:v>-25950</c:v>
                </c:pt>
                <c:pt idx="110">
                  <c:v>-25950</c:v>
                </c:pt>
                <c:pt idx="111">
                  <c:v>-25941</c:v>
                </c:pt>
                <c:pt idx="112">
                  <c:v>-25928</c:v>
                </c:pt>
                <c:pt idx="113">
                  <c:v>-25927</c:v>
                </c:pt>
                <c:pt idx="114">
                  <c:v>-25910</c:v>
                </c:pt>
                <c:pt idx="115">
                  <c:v>-25904</c:v>
                </c:pt>
                <c:pt idx="116">
                  <c:v>-25896</c:v>
                </c:pt>
                <c:pt idx="117">
                  <c:v>-25860</c:v>
                </c:pt>
                <c:pt idx="118">
                  <c:v>-25823</c:v>
                </c:pt>
                <c:pt idx="119">
                  <c:v>-25820</c:v>
                </c:pt>
                <c:pt idx="120">
                  <c:v>-25818</c:v>
                </c:pt>
                <c:pt idx="121">
                  <c:v>-25815</c:v>
                </c:pt>
                <c:pt idx="122">
                  <c:v>-25801</c:v>
                </c:pt>
                <c:pt idx="123">
                  <c:v>-25734</c:v>
                </c:pt>
                <c:pt idx="124">
                  <c:v>-25715</c:v>
                </c:pt>
                <c:pt idx="125">
                  <c:v>-25384</c:v>
                </c:pt>
                <c:pt idx="126">
                  <c:v>-25334</c:v>
                </c:pt>
                <c:pt idx="127">
                  <c:v>-25334</c:v>
                </c:pt>
                <c:pt idx="128">
                  <c:v>-25281</c:v>
                </c:pt>
                <c:pt idx="129">
                  <c:v>-25256</c:v>
                </c:pt>
                <c:pt idx="130">
                  <c:v>-25245</c:v>
                </c:pt>
                <c:pt idx="131">
                  <c:v>-25127</c:v>
                </c:pt>
                <c:pt idx="132">
                  <c:v>-25122</c:v>
                </c:pt>
                <c:pt idx="133">
                  <c:v>-24923</c:v>
                </c:pt>
                <c:pt idx="134">
                  <c:v>-24624</c:v>
                </c:pt>
                <c:pt idx="135">
                  <c:v>-24621</c:v>
                </c:pt>
                <c:pt idx="136">
                  <c:v>-24441</c:v>
                </c:pt>
                <c:pt idx="137">
                  <c:v>-24209</c:v>
                </c:pt>
                <c:pt idx="138">
                  <c:v>-24151</c:v>
                </c:pt>
                <c:pt idx="139">
                  <c:v>-23533</c:v>
                </c:pt>
                <c:pt idx="140">
                  <c:v>-23530</c:v>
                </c:pt>
                <c:pt idx="141">
                  <c:v>-23469</c:v>
                </c:pt>
                <c:pt idx="142">
                  <c:v>-23007</c:v>
                </c:pt>
                <c:pt idx="143">
                  <c:v>-23004</c:v>
                </c:pt>
                <c:pt idx="144">
                  <c:v>-22990</c:v>
                </c:pt>
                <c:pt idx="145">
                  <c:v>-22982</c:v>
                </c:pt>
                <c:pt idx="146">
                  <c:v>-22979</c:v>
                </c:pt>
                <c:pt idx="147">
                  <c:v>-22478</c:v>
                </c:pt>
                <c:pt idx="148">
                  <c:v>-22467</c:v>
                </c:pt>
                <c:pt idx="149">
                  <c:v>-22050</c:v>
                </c:pt>
                <c:pt idx="150">
                  <c:v>-21860</c:v>
                </c:pt>
                <c:pt idx="151">
                  <c:v>-21373</c:v>
                </c:pt>
                <c:pt idx="152">
                  <c:v>-21219</c:v>
                </c:pt>
                <c:pt idx="153">
                  <c:v>-21071</c:v>
                </c:pt>
                <c:pt idx="154">
                  <c:v>-20514</c:v>
                </c:pt>
                <c:pt idx="155">
                  <c:v>-20027</c:v>
                </c:pt>
                <c:pt idx="156">
                  <c:v>-20016</c:v>
                </c:pt>
                <c:pt idx="157">
                  <c:v>-19512</c:v>
                </c:pt>
                <c:pt idx="158">
                  <c:v>-19482</c:v>
                </c:pt>
                <c:pt idx="159">
                  <c:v>-19468</c:v>
                </c:pt>
                <c:pt idx="160">
                  <c:v>-19369</c:v>
                </c:pt>
                <c:pt idx="161">
                  <c:v>-18967</c:v>
                </c:pt>
                <c:pt idx="162">
                  <c:v>-18396</c:v>
                </c:pt>
                <c:pt idx="163">
                  <c:v>-17940</c:v>
                </c:pt>
                <c:pt idx="164">
                  <c:v>-17937</c:v>
                </c:pt>
                <c:pt idx="165">
                  <c:v>-17918</c:v>
                </c:pt>
                <c:pt idx="166">
                  <c:v>-17912</c:v>
                </c:pt>
                <c:pt idx="167">
                  <c:v>-17901</c:v>
                </c:pt>
                <c:pt idx="168">
                  <c:v>-17898</c:v>
                </c:pt>
                <c:pt idx="169">
                  <c:v>-17893</c:v>
                </c:pt>
                <c:pt idx="170">
                  <c:v>-17879</c:v>
                </c:pt>
                <c:pt idx="171">
                  <c:v>-17878</c:v>
                </c:pt>
                <c:pt idx="172">
                  <c:v>-17375</c:v>
                </c:pt>
                <c:pt idx="173">
                  <c:v>-17369</c:v>
                </c:pt>
                <c:pt idx="174">
                  <c:v>-17140</c:v>
                </c:pt>
                <c:pt idx="175">
                  <c:v>-17134</c:v>
                </c:pt>
                <c:pt idx="176">
                  <c:v>-17115</c:v>
                </c:pt>
                <c:pt idx="177">
                  <c:v>-17112</c:v>
                </c:pt>
                <c:pt idx="178">
                  <c:v>-15282</c:v>
                </c:pt>
                <c:pt idx="179">
                  <c:v>-15223</c:v>
                </c:pt>
                <c:pt idx="180">
                  <c:v>-15181</c:v>
                </c:pt>
                <c:pt idx="181">
                  <c:v>-15134</c:v>
                </c:pt>
                <c:pt idx="182">
                  <c:v>-15047</c:v>
                </c:pt>
                <c:pt idx="183">
                  <c:v>-15030</c:v>
                </c:pt>
                <c:pt idx="184">
                  <c:v>-15027</c:v>
                </c:pt>
                <c:pt idx="185">
                  <c:v>-15002</c:v>
                </c:pt>
                <c:pt idx="186">
                  <c:v>-14960</c:v>
                </c:pt>
                <c:pt idx="187">
                  <c:v>-14924</c:v>
                </c:pt>
                <c:pt idx="188">
                  <c:v>-14915</c:v>
                </c:pt>
                <c:pt idx="189">
                  <c:v>-14767</c:v>
                </c:pt>
                <c:pt idx="190">
                  <c:v>-14588</c:v>
                </c:pt>
                <c:pt idx="191">
                  <c:v>-14462</c:v>
                </c:pt>
                <c:pt idx="192">
                  <c:v>-14395</c:v>
                </c:pt>
                <c:pt idx="193">
                  <c:v>-14367</c:v>
                </c:pt>
                <c:pt idx="194">
                  <c:v>-14174</c:v>
                </c:pt>
                <c:pt idx="195">
                  <c:v>-13953</c:v>
                </c:pt>
                <c:pt idx="196">
                  <c:v>-13827</c:v>
                </c:pt>
                <c:pt idx="197">
                  <c:v>-13689</c:v>
                </c:pt>
                <c:pt idx="198">
                  <c:v>-13326</c:v>
                </c:pt>
                <c:pt idx="199">
                  <c:v>-13312</c:v>
                </c:pt>
                <c:pt idx="200">
                  <c:v>-13304</c:v>
                </c:pt>
                <c:pt idx="201">
                  <c:v>-13287</c:v>
                </c:pt>
                <c:pt idx="202">
                  <c:v>-13214</c:v>
                </c:pt>
                <c:pt idx="203">
                  <c:v>-13052</c:v>
                </c:pt>
                <c:pt idx="204">
                  <c:v>-13030</c:v>
                </c:pt>
                <c:pt idx="205">
                  <c:v>-13016</c:v>
                </c:pt>
                <c:pt idx="206">
                  <c:v>-12932</c:v>
                </c:pt>
                <c:pt idx="207">
                  <c:v>-12892</c:v>
                </c:pt>
                <c:pt idx="208">
                  <c:v>-12806</c:v>
                </c:pt>
                <c:pt idx="209">
                  <c:v>-12806</c:v>
                </c:pt>
                <c:pt idx="210">
                  <c:v>-12803</c:v>
                </c:pt>
                <c:pt idx="211">
                  <c:v>-12803</c:v>
                </c:pt>
                <c:pt idx="212">
                  <c:v>-12789</c:v>
                </c:pt>
                <c:pt idx="213">
                  <c:v>-12789</c:v>
                </c:pt>
                <c:pt idx="214">
                  <c:v>-12786</c:v>
                </c:pt>
                <c:pt idx="215">
                  <c:v>-12786</c:v>
                </c:pt>
                <c:pt idx="216">
                  <c:v>-12783</c:v>
                </c:pt>
                <c:pt idx="217">
                  <c:v>-12781</c:v>
                </c:pt>
                <c:pt idx="218">
                  <c:v>-12781</c:v>
                </c:pt>
                <c:pt idx="219">
                  <c:v>-12770</c:v>
                </c:pt>
                <c:pt idx="220">
                  <c:v>-12770</c:v>
                </c:pt>
                <c:pt idx="221">
                  <c:v>-12758</c:v>
                </c:pt>
                <c:pt idx="222">
                  <c:v>-12353</c:v>
                </c:pt>
                <c:pt idx="223">
                  <c:v>-11955</c:v>
                </c:pt>
                <c:pt idx="224">
                  <c:v>-11955</c:v>
                </c:pt>
                <c:pt idx="225">
                  <c:v>-11955</c:v>
                </c:pt>
                <c:pt idx="226">
                  <c:v>-11905</c:v>
                </c:pt>
                <c:pt idx="227">
                  <c:v>-11905</c:v>
                </c:pt>
                <c:pt idx="228">
                  <c:v>-11897</c:v>
                </c:pt>
                <c:pt idx="229">
                  <c:v>-11869</c:v>
                </c:pt>
                <c:pt idx="230">
                  <c:v>-11869</c:v>
                </c:pt>
                <c:pt idx="231">
                  <c:v>-11827</c:v>
                </c:pt>
                <c:pt idx="232">
                  <c:v>-11827</c:v>
                </c:pt>
                <c:pt idx="233">
                  <c:v>-11827</c:v>
                </c:pt>
                <c:pt idx="234">
                  <c:v>-11723</c:v>
                </c:pt>
                <c:pt idx="235">
                  <c:v>-11723</c:v>
                </c:pt>
                <c:pt idx="236">
                  <c:v>-11701</c:v>
                </c:pt>
                <c:pt idx="237">
                  <c:v>-11701</c:v>
                </c:pt>
                <c:pt idx="238">
                  <c:v>-11466</c:v>
                </c:pt>
                <c:pt idx="239">
                  <c:v>-11463</c:v>
                </c:pt>
                <c:pt idx="240">
                  <c:v>-11463</c:v>
                </c:pt>
                <c:pt idx="241">
                  <c:v>-11463</c:v>
                </c:pt>
                <c:pt idx="242">
                  <c:v>-11256</c:v>
                </c:pt>
                <c:pt idx="243">
                  <c:v>-11186</c:v>
                </c:pt>
                <c:pt idx="244">
                  <c:v>-11155</c:v>
                </c:pt>
                <c:pt idx="245">
                  <c:v>-11063</c:v>
                </c:pt>
                <c:pt idx="246">
                  <c:v>-10906</c:v>
                </c:pt>
                <c:pt idx="247">
                  <c:v>-10718</c:v>
                </c:pt>
                <c:pt idx="248">
                  <c:v>-10693</c:v>
                </c:pt>
                <c:pt idx="249">
                  <c:v>-10677</c:v>
                </c:pt>
                <c:pt idx="250">
                  <c:v>-10676</c:v>
                </c:pt>
                <c:pt idx="251">
                  <c:v>-10674</c:v>
                </c:pt>
                <c:pt idx="252">
                  <c:v>-10665</c:v>
                </c:pt>
                <c:pt idx="253">
                  <c:v>-10662</c:v>
                </c:pt>
                <c:pt idx="254">
                  <c:v>-10661.5</c:v>
                </c:pt>
                <c:pt idx="255">
                  <c:v>-10657</c:v>
                </c:pt>
                <c:pt idx="256">
                  <c:v>-10651</c:v>
                </c:pt>
                <c:pt idx="257">
                  <c:v>-10649</c:v>
                </c:pt>
                <c:pt idx="258">
                  <c:v>-10640</c:v>
                </c:pt>
                <c:pt idx="259">
                  <c:v>-10590</c:v>
                </c:pt>
                <c:pt idx="260">
                  <c:v>-10567</c:v>
                </c:pt>
                <c:pt idx="261">
                  <c:v>-10528</c:v>
                </c:pt>
                <c:pt idx="262">
                  <c:v>-10526</c:v>
                </c:pt>
                <c:pt idx="263">
                  <c:v>-10489</c:v>
                </c:pt>
                <c:pt idx="264">
                  <c:v>-10483</c:v>
                </c:pt>
                <c:pt idx="265">
                  <c:v>-10483</c:v>
                </c:pt>
                <c:pt idx="266">
                  <c:v>-10461</c:v>
                </c:pt>
                <c:pt idx="267">
                  <c:v>-10458</c:v>
                </c:pt>
                <c:pt idx="268">
                  <c:v>-10442</c:v>
                </c:pt>
                <c:pt idx="269">
                  <c:v>-10442</c:v>
                </c:pt>
                <c:pt idx="270">
                  <c:v>-10442</c:v>
                </c:pt>
                <c:pt idx="271">
                  <c:v>-10430</c:v>
                </c:pt>
                <c:pt idx="272">
                  <c:v>-10416</c:v>
                </c:pt>
                <c:pt idx="273">
                  <c:v>-10414</c:v>
                </c:pt>
                <c:pt idx="274">
                  <c:v>-10413</c:v>
                </c:pt>
                <c:pt idx="275">
                  <c:v>-10410</c:v>
                </c:pt>
                <c:pt idx="276">
                  <c:v>-10399</c:v>
                </c:pt>
                <c:pt idx="277">
                  <c:v>-10394</c:v>
                </c:pt>
                <c:pt idx="278">
                  <c:v>-10376</c:v>
                </c:pt>
                <c:pt idx="279">
                  <c:v>-10333</c:v>
                </c:pt>
                <c:pt idx="280">
                  <c:v>-10333</c:v>
                </c:pt>
                <c:pt idx="281">
                  <c:v>-10333</c:v>
                </c:pt>
                <c:pt idx="282">
                  <c:v>-10240</c:v>
                </c:pt>
                <c:pt idx="283">
                  <c:v>-10240</c:v>
                </c:pt>
                <c:pt idx="284">
                  <c:v>-10237</c:v>
                </c:pt>
                <c:pt idx="285">
                  <c:v>-10235</c:v>
                </c:pt>
                <c:pt idx="286">
                  <c:v>-10210</c:v>
                </c:pt>
                <c:pt idx="287">
                  <c:v>-10184</c:v>
                </c:pt>
                <c:pt idx="288">
                  <c:v>-10181</c:v>
                </c:pt>
                <c:pt idx="289">
                  <c:v>-10176</c:v>
                </c:pt>
                <c:pt idx="290">
                  <c:v>-10137</c:v>
                </c:pt>
                <c:pt idx="291">
                  <c:v>-10135</c:v>
                </c:pt>
                <c:pt idx="292">
                  <c:v>-10134</c:v>
                </c:pt>
                <c:pt idx="293">
                  <c:v>-10125</c:v>
                </c:pt>
                <c:pt idx="294">
                  <c:v>-10109</c:v>
                </c:pt>
                <c:pt idx="295">
                  <c:v>-10106</c:v>
                </c:pt>
                <c:pt idx="296">
                  <c:v>-10106</c:v>
                </c:pt>
                <c:pt idx="297">
                  <c:v>-10106</c:v>
                </c:pt>
                <c:pt idx="298">
                  <c:v>-10106</c:v>
                </c:pt>
                <c:pt idx="299">
                  <c:v>-10069</c:v>
                </c:pt>
                <c:pt idx="300">
                  <c:v>-10041</c:v>
                </c:pt>
                <c:pt idx="301">
                  <c:v>-9963</c:v>
                </c:pt>
                <c:pt idx="302">
                  <c:v>-9960</c:v>
                </c:pt>
                <c:pt idx="303">
                  <c:v>-9954</c:v>
                </c:pt>
                <c:pt idx="304">
                  <c:v>-9932</c:v>
                </c:pt>
                <c:pt idx="305">
                  <c:v>-9932</c:v>
                </c:pt>
                <c:pt idx="306">
                  <c:v>-9932</c:v>
                </c:pt>
                <c:pt idx="307">
                  <c:v>-9932</c:v>
                </c:pt>
                <c:pt idx="308">
                  <c:v>-9929</c:v>
                </c:pt>
                <c:pt idx="309">
                  <c:v>-9921</c:v>
                </c:pt>
                <c:pt idx="310">
                  <c:v>-9921</c:v>
                </c:pt>
                <c:pt idx="311">
                  <c:v>-9921</c:v>
                </c:pt>
                <c:pt idx="312">
                  <c:v>-9893</c:v>
                </c:pt>
                <c:pt idx="313">
                  <c:v>-9866</c:v>
                </c:pt>
                <c:pt idx="314">
                  <c:v>-9843</c:v>
                </c:pt>
                <c:pt idx="315">
                  <c:v>-9829</c:v>
                </c:pt>
                <c:pt idx="316">
                  <c:v>-9828.5</c:v>
                </c:pt>
                <c:pt idx="317">
                  <c:v>-9812</c:v>
                </c:pt>
                <c:pt idx="318">
                  <c:v>-9810</c:v>
                </c:pt>
                <c:pt idx="319">
                  <c:v>-9807</c:v>
                </c:pt>
                <c:pt idx="320">
                  <c:v>-9801</c:v>
                </c:pt>
                <c:pt idx="321">
                  <c:v>-9784</c:v>
                </c:pt>
                <c:pt idx="322">
                  <c:v>-9770</c:v>
                </c:pt>
                <c:pt idx="323">
                  <c:v>-9768</c:v>
                </c:pt>
                <c:pt idx="324">
                  <c:v>-9742</c:v>
                </c:pt>
                <c:pt idx="325">
                  <c:v>-9723</c:v>
                </c:pt>
                <c:pt idx="326">
                  <c:v>-9639</c:v>
                </c:pt>
                <c:pt idx="327">
                  <c:v>-9597</c:v>
                </c:pt>
                <c:pt idx="328">
                  <c:v>-9568</c:v>
                </c:pt>
                <c:pt idx="329">
                  <c:v>-9557</c:v>
                </c:pt>
                <c:pt idx="330">
                  <c:v>-9505</c:v>
                </c:pt>
                <c:pt idx="331">
                  <c:v>-9505</c:v>
                </c:pt>
                <c:pt idx="332">
                  <c:v>-9505</c:v>
                </c:pt>
                <c:pt idx="333">
                  <c:v>-9412</c:v>
                </c:pt>
                <c:pt idx="334">
                  <c:v>-9390</c:v>
                </c:pt>
                <c:pt idx="335">
                  <c:v>-9390</c:v>
                </c:pt>
                <c:pt idx="336">
                  <c:v>-9359</c:v>
                </c:pt>
                <c:pt idx="337">
                  <c:v>-9359</c:v>
                </c:pt>
                <c:pt idx="338">
                  <c:v>-9328</c:v>
                </c:pt>
                <c:pt idx="339">
                  <c:v>-9264</c:v>
                </c:pt>
                <c:pt idx="340">
                  <c:v>-9261</c:v>
                </c:pt>
                <c:pt idx="341">
                  <c:v>-9146</c:v>
                </c:pt>
                <c:pt idx="342">
                  <c:v>-9113</c:v>
                </c:pt>
                <c:pt idx="343">
                  <c:v>-9110</c:v>
                </c:pt>
                <c:pt idx="344">
                  <c:v>-9096</c:v>
                </c:pt>
                <c:pt idx="345">
                  <c:v>-9085</c:v>
                </c:pt>
                <c:pt idx="346">
                  <c:v>-9057</c:v>
                </c:pt>
                <c:pt idx="347">
                  <c:v>-9040</c:v>
                </c:pt>
                <c:pt idx="348">
                  <c:v>-9040</c:v>
                </c:pt>
                <c:pt idx="349">
                  <c:v>-9040</c:v>
                </c:pt>
                <c:pt idx="350">
                  <c:v>-9040</c:v>
                </c:pt>
                <c:pt idx="351">
                  <c:v>-9040</c:v>
                </c:pt>
                <c:pt idx="352">
                  <c:v>-8990</c:v>
                </c:pt>
                <c:pt idx="353">
                  <c:v>-8965</c:v>
                </c:pt>
                <c:pt idx="354">
                  <c:v>-8954</c:v>
                </c:pt>
                <c:pt idx="355">
                  <c:v>-8897</c:v>
                </c:pt>
                <c:pt idx="356">
                  <c:v>-8886</c:v>
                </c:pt>
                <c:pt idx="357">
                  <c:v>-8790</c:v>
                </c:pt>
                <c:pt idx="358">
                  <c:v>-8660</c:v>
                </c:pt>
                <c:pt idx="359">
                  <c:v>-8654</c:v>
                </c:pt>
                <c:pt idx="360">
                  <c:v>-8646</c:v>
                </c:pt>
                <c:pt idx="361">
                  <c:v>-8635</c:v>
                </c:pt>
                <c:pt idx="362">
                  <c:v>-8629</c:v>
                </c:pt>
                <c:pt idx="363">
                  <c:v>-8531</c:v>
                </c:pt>
                <c:pt idx="364">
                  <c:v>-8521</c:v>
                </c:pt>
                <c:pt idx="365">
                  <c:v>-8517</c:v>
                </c:pt>
                <c:pt idx="366">
                  <c:v>-8492</c:v>
                </c:pt>
                <c:pt idx="367">
                  <c:v>-8425</c:v>
                </c:pt>
                <c:pt idx="368">
                  <c:v>-8366</c:v>
                </c:pt>
                <c:pt idx="369">
                  <c:v>-8332</c:v>
                </c:pt>
                <c:pt idx="370">
                  <c:v>-8313</c:v>
                </c:pt>
                <c:pt idx="371">
                  <c:v>-8310</c:v>
                </c:pt>
                <c:pt idx="372">
                  <c:v>-8304</c:v>
                </c:pt>
                <c:pt idx="373">
                  <c:v>-8252</c:v>
                </c:pt>
                <c:pt idx="374">
                  <c:v>-8198</c:v>
                </c:pt>
                <c:pt idx="375">
                  <c:v>-8150</c:v>
                </c:pt>
                <c:pt idx="376">
                  <c:v>-8136</c:v>
                </c:pt>
                <c:pt idx="377">
                  <c:v>-8109</c:v>
                </c:pt>
                <c:pt idx="378">
                  <c:v>-8108</c:v>
                </c:pt>
                <c:pt idx="379">
                  <c:v>-8094</c:v>
                </c:pt>
                <c:pt idx="380">
                  <c:v>-8092</c:v>
                </c:pt>
                <c:pt idx="381">
                  <c:v>-8081</c:v>
                </c:pt>
                <c:pt idx="382">
                  <c:v>-8081</c:v>
                </c:pt>
                <c:pt idx="383">
                  <c:v>-8069</c:v>
                </c:pt>
                <c:pt idx="384">
                  <c:v>-8049</c:v>
                </c:pt>
                <c:pt idx="385">
                  <c:v>-8049</c:v>
                </c:pt>
                <c:pt idx="386">
                  <c:v>-8033</c:v>
                </c:pt>
                <c:pt idx="387">
                  <c:v>-8024</c:v>
                </c:pt>
                <c:pt idx="388">
                  <c:v>-8022</c:v>
                </c:pt>
                <c:pt idx="389">
                  <c:v>-8019</c:v>
                </c:pt>
                <c:pt idx="390">
                  <c:v>-8004</c:v>
                </c:pt>
                <c:pt idx="391">
                  <c:v>-8004</c:v>
                </c:pt>
                <c:pt idx="392">
                  <c:v>-7996</c:v>
                </c:pt>
                <c:pt idx="393">
                  <c:v>-7996</c:v>
                </c:pt>
                <c:pt idx="394">
                  <c:v>-7983</c:v>
                </c:pt>
                <c:pt idx="395">
                  <c:v>-7982</c:v>
                </c:pt>
                <c:pt idx="396">
                  <c:v>-7974</c:v>
                </c:pt>
                <c:pt idx="397">
                  <c:v>-7907</c:v>
                </c:pt>
                <c:pt idx="398">
                  <c:v>-7875</c:v>
                </c:pt>
                <c:pt idx="399">
                  <c:v>-7874</c:v>
                </c:pt>
                <c:pt idx="400">
                  <c:v>-7848</c:v>
                </c:pt>
                <c:pt idx="401">
                  <c:v>-7804</c:v>
                </c:pt>
                <c:pt idx="402">
                  <c:v>-7801</c:v>
                </c:pt>
                <c:pt idx="403">
                  <c:v>-7783</c:v>
                </c:pt>
                <c:pt idx="404">
                  <c:v>-7783</c:v>
                </c:pt>
                <c:pt idx="405">
                  <c:v>-7783</c:v>
                </c:pt>
                <c:pt idx="406">
                  <c:v>-7767</c:v>
                </c:pt>
                <c:pt idx="407">
                  <c:v>-7761</c:v>
                </c:pt>
                <c:pt idx="408">
                  <c:v>-7759</c:v>
                </c:pt>
                <c:pt idx="409">
                  <c:v>-7759</c:v>
                </c:pt>
                <c:pt idx="410">
                  <c:v>-7759</c:v>
                </c:pt>
                <c:pt idx="411">
                  <c:v>-7753</c:v>
                </c:pt>
                <c:pt idx="412">
                  <c:v>-7731</c:v>
                </c:pt>
                <c:pt idx="413">
                  <c:v>-7730</c:v>
                </c:pt>
                <c:pt idx="414">
                  <c:v>-7730</c:v>
                </c:pt>
                <c:pt idx="415">
                  <c:v>-7717</c:v>
                </c:pt>
                <c:pt idx="416">
                  <c:v>-7716</c:v>
                </c:pt>
                <c:pt idx="417">
                  <c:v>-7714</c:v>
                </c:pt>
                <c:pt idx="418">
                  <c:v>-7714</c:v>
                </c:pt>
                <c:pt idx="419">
                  <c:v>-7713</c:v>
                </c:pt>
                <c:pt idx="420">
                  <c:v>-7703</c:v>
                </c:pt>
                <c:pt idx="421">
                  <c:v>-7677</c:v>
                </c:pt>
                <c:pt idx="422">
                  <c:v>-7672</c:v>
                </c:pt>
                <c:pt idx="423">
                  <c:v>-7652</c:v>
                </c:pt>
                <c:pt idx="424">
                  <c:v>-7568</c:v>
                </c:pt>
                <c:pt idx="425">
                  <c:v>-7527</c:v>
                </c:pt>
                <c:pt idx="426">
                  <c:v>-7524</c:v>
                </c:pt>
                <c:pt idx="427">
                  <c:v>-7453</c:v>
                </c:pt>
                <c:pt idx="428">
                  <c:v>-7445</c:v>
                </c:pt>
                <c:pt idx="429">
                  <c:v>-7389</c:v>
                </c:pt>
                <c:pt idx="430">
                  <c:v>-7330</c:v>
                </c:pt>
                <c:pt idx="431">
                  <c:v>-7324</c:v>
                </c:pt>
                <c:pt idx="432">
                  <c:v>-7316</c:v>
                </c:pt>
                <c:pt idx="433">
                  <c:v>-7233</c:v>
                </c:pt>
                <c:pt idx="434">
                  <c:v>-7199</c:v>
                </c:pt>
                <c:pt idx="435">
                  <c:v>-7188</c:v>
                </c:pt>
                <c:pt idx="436">
                  <c:v>-7188</c:v>
                </c:pt>
                <c:pt idx="437">
                  <c:v>-7176</c:v>
                </c:pt>
                <c:pt idx="438">
                  <c:v>-7138</c:v>
                </c:pt>
                <c:pt idx="439">
                  <c:v>-7107</c:v>
                </c:pt>
                <c:pt idx="440">
                  <c:v>-7014</c:v>
                </c:pt>
                <c:pt idx="441">
                  <c:v>-6998</c:v>
                </c:pt>
                <c:pt idx="442">
                  <c:v>-6973</c:v>
                </c:pt>
                <c:pt idx="443">
                  <c:v>-6973</c:v>
                </c:pt>
                <c:pt idx="444">
                  <c:v>-6956</c:v>
                </c:pt>
                <c:pt idx="445">
                  <c:v>-6955</c:v>
                </c:pt>
                <c:pt idx="446">
                  <c:v>-6953</c:v>
                </c:pt>
                <c:pt idx="447">
                  <c:v>-6927</c:v>
                </c:pt>
                <c:pt idx="448">
                  <c:v>-6916</c:v>
                </c:pt>
                <c:pt idx="449">
                  <c:v>-6914</c:v>
                </c:pt>
                <c:pt idx="450">
                  <c:v>-6913</c:v>
                </c:pt>
                <c:pt idx="451">
                  <c:v>-6886</c:v>
                </c:pt>
                <c:pt idx="452">
                  <c:v>-6824</c:v>
                </c:pt>
                <c:pt idx="453">
                  <c:v>-6824</c:v>
                </c:pt>
                <c:pt idx="454">
                  <c:v>-6824</c:v>
                </c:pt>
                <c:pt idx="455">
                  <c:v>-6804</c:v>
                </c:pt>
                <c:pt idx="456">
                  <c:v>-6752</c:v>
                </c:pt>
                <c:pt idx="457">
                  <c:v>-6735</c:v>
                </c:pt>
                <c:pt idx="458">
                  <c:v>-6724</c:v>
                </c:pt>
                <c:pt idx="459">
                  <c:v>-6712</c:v>
                </c:pt>
                <c:pt idx="460">
                  <c:v>-6696</c:v>
                </c:pt>
                <c:pt idx="461">
                  <c:v>-6695</c:v>
                </c:pt>
                <c:pt idx="462">
                  <c:v>-6665</c:v>
                </c:pt>
                <c:pt idx="463">
                  <c:v>-6651</c:v>
                </c:pt>
                <c:pt idx="464">
                  <c:v>-6637</c:v>
                </c:pt>
                <c:pt idx="465">
                  <c:v>-6609</c:v>
                </c:pt>
                <c:pt idx="466">
                  <c:v>-6609</c:v>
                </c:pt>
                <c:pt idx="467">
                  <c:v>-6609</c:v>
                </c:pt>
                <c:pt idx="468">
                  <c:v>-6609</c:v>
                </c:pt>
                <c:pt idx="469">
                  <c:v>-6581</c:v>
                </c:pt>
                <c:pt idx="470">
                  <c:v>-6533</c:v>
                </c:pt>
                <c:pt idx="471">
                  <c:v>-6502</c:v>
                </c:pt>
                <c:pt idx="472">
                  <c:v>-6486</c:v>
                </c:pt>
                <c:pt idx="473">
                  <c:v>-6438</c:v>
                </c:pt>
                <c:pt idx="474">
                  <c:v>-6438</c:v>
                </c:pt>
                <c:pt idx="475">
                  <c:v>-6438</c:v>
                </c:pt>
                <c:pt idx="476">
                  <c:v>-6419</c:v>
                </c:pt>
                <c:pt idx="477">
                  <c:v>-6413</c:v>
                </c:pt>
                <c:pt idx="478">
                  <c:v>-6405</c:v>
                </c:pt>
                <c:pt idx="479">
                  <c:v>-6404</c:v>
                </c:pt>
                <c:pt idx="480">
                  <c:v>-6363</c:v>
                </c:pt>
                <c:pt idx="481">
                  <c:v>-6332</c:v>
                </c:pt>
                <c:pt idx="482">
                  <c:v>-6318</c:v>
                </c:pt>
                <c:pt idx="483">
                  <c:v>-6310</c:v>
                </c:pt>
                <c:pt idx="484">
                  <c:v>-6295</c:v>
                </c:pt>
                <c:pt idx="485">
                  <c:v>-6214</c:v>
                </c:pt>
                <c:pt idx="486">
                  <c:v>-6209</c:v>
                </c:pt>
                <c:pt idx="487">
                  <c:v>-6206</c:v>
                </c:pt>
                <c:pt idx="488">
                  <c:v>-6206</c:v>
                </c:pt>
                <c:pt idx="489">
                  <c:v>-6206</c:v>
                </c:pt>
                <c:pt idx="490">
                  <c:v>-6197</c:v>
                </c:pt>
                <c:pt idx="491">
                  <c:v>-6194</c:v>
                </c:pt>
                <c:pt idx="492">
                  <c:v>-6191</c:v>
                </c:pt>
                <c:pt idx="493">
                  <c:v>-6170</c:v>
                </c:pt>
                <c:pt idx="494">
                  <c:v>-6169</c:v>
                </c:pt>
                <c:pt idx="495">
                  <c:v>-6166</c:v>
                </c:pt>
                <c:pt idx="496">
                  <c:v>-6161</c:v>
                </c:pt>
                <c:pt idx="497">
                  <c:v>-6153</c:v>
                </c:pt>
                <c:pt idx="498">
                  <c:v>-6142</c:v>
                </c:pt>
                <c:pt idx="499">
                  <c:v>-6142</c:v>
                </c:pt>
                <c:pt idx="500">
                  <c:v>-6128</c:v>
                </c:pt>
                <c:pt idx="501">
                  <c:v>-6125</c:v>
                </c:pt>
                <c:pt idx="502">
                  <c:v>-6114</c:v>
                </c:pt>
                <c:pt idx="503">
                  <c:v>-6096.5</c:v>
                </c:pt>
                <c:pt idx="504">
                  <c:v>-6047</c:v>
                </c:pt>
                <c:pt idx="505">
                  <c:v>-6038</c:v>
                </c:pt>
                <c:pt idx="506">
                  <c:v>-6007</c:v>
                </c:pt>
                <c:pt idx="507">
                  <c:v>-5977</c:v>
                </c:pt>
                <c:pt idx="508">
                  <c:v>-5971</c:v>
                </c:pt>
                <c:pt idx="509">
                  <c:v>-5957</c:v>
                </c:pt>
                <c:pt idx="510">
                  <c:v>-5952</c:v>
                </c:pt>
                <c:pt idx="511">
                  <c:v>-5951</c:v>
                </c:pt>
                <c:pt idx="512">
                  <c:v>-5938</c:v>
                </c:pt>
                <c:pt idx="513">
                  <c:v>-5932</c:v>
                </c:pt>
                <c:pt idx="514">
                  <c:v>-5910</c:v>
                </c:pt>
                <c:pt idx="515">
                  <c:v>-5879</c:v>
                </c:pt>
                <c:pt idx="516">
                  <c:v>-5851</c:v>
                </c:pt>
                <c:pt idx="517">
                  <c:v>-5851</c:v>
                </c:pt>
                <c:pt idx="518">
                  <c:v>-5826</c:v>
                </c:pt>
                <c:pt idx="519">
                  <c:v>-5795</c:v>
                </c:pt>
                <c:pt idx="520">
                  <c:v>-5725</c:v>
                </c:pt>
                <c:pt idx="521">
                  <c:v>-5705</c:v>
                </c:pt>
                <c:pt idx="522">
                  <c:v>-5678</c:v>
                </c:pt>
                <c:pt idx="523">
                  <c:v>-5675</c:v>
                </c:pt>
                <c:pt idx="524">
                  <c:v>-5675</c:v>
                </c:pt>
                <c:pt idx="525">
                  <c:v>-5671</c:v>
                </c:pt>
                <c:pt idx="526">
                  <c:v>-5663</c:v>
                </c:pt>
                <c:pt idx="527">
                  <c:v>-5571</c:v>
                </c:pt>
                <c:pt idx="528">
                  <c:v>-5563</c:v>
                </c:pt>
                <c:pt idx="529">
                  <c:v>-5518</c:v>
                </c:pt>
                <c:pt idx="530">
                  <c:v>-5493</c:v>
                </c:pt>
                <c:pt idx="531">
                  <c:v>-5456</c:v>
                </c:pt>
                <c:pt idx="532">
                  <c:v>-5453</c:v>
                </c:pt>
                <c:pt idx="533">
                  <c:v>-5453</c:v>
                </c:pt>
                <c:pt idx="534">
                  <c:v>-5434</c:v>
                </c:pt>
                <c:pt idx="535">
                  <c:v>-5431</c:v>
                </c:pt>
                <c:pt idx="536">
                  <c:v>-5429</c:v>
                </c:pt>
                <c:pt idx="537">
                  <c:v>-5406</c:v>
                </c:pt>
                <c:pt idx="538">
                  <c:v>-5403</c:v>
                </c:pt>
                <c:pt idx="539">
                  <c:v>-5369</c:v>
                </c:pt>
                <c:pt idx="540">
                  <c:v>-5367</c:v>
                </c:pt>
                <c:pt idx="541">
                  <c:v>-5349</c:v>
                </c:pt>
                <c:pt idx="542">
                  <c:v>-5344</c:v>
                </c:pt>
                <c:pt idx="543">
                  <c:v>-5333</c:v>
                </c:pt>
                <c:pt idx="544">
                  <c:v>-5319</c:v>
                </c:pt>
                <c:pt idx="545">
                  <c:v>-5310</c:v>
                </c:pt>
                <c:pt idx="546">
                  <c:v>-5302</c:v>
                </c:pt>
                <c:pt idx="547">
                  <c:v>-5286</c:v>
                </c:pt>
                <c:pt idx="548">
                  <c:v>-5283</c:v>
                </c:pt>
                <c:pt idx="549">
                  <c:v>-5255</c:v>
                </c:pt>
                <c:pt idx="550">
                  <c:v>-5249</c:v>
                </c:pt>
                <c:pt idx="551">
                  <c:v>-5235</c:v>
                </c:pt>
                <c:pt idx="552">
                  <c:v>-5219</c:v>
                </c:pt>
                <c:pt idx="553">
                  <c:v>-5219</c:v>
                </c:pt>
                <c:pt idx="554">
                  <c:v>-5216</c:v>
                </c:pt>
                <c:pt idx="555">
                  <c:v>-5177</c:v>
                </c:pt>
                <c:pt idx="556">
                  <c:v>-5149</c:v>
                </c:pt>
                <c:pt idx="557">
                  <c:v>-5128</c:v>
                </c:pt>
                <c:pt idx="558">
                  <c:v>-5126</c:v>
                </c:pt>
                <c:pt idx="559">
                  <c:v>-5109</c:v>
                </c:pt>
                <c:pt idx="560">
                  <c:v>-5093</c:v>
                </c:pt>
                <c:pt idx="561">
                  <c:v>-5093</c:v>
                </c:pt>
                <c:pt idx="562">
                  <c:v>-5048</c:v>
                </c:pt>
                <c:pt idx="563">
                  <c:v>-5036</c:v>
                </c:pt>
                <c:pt idx="564">
                  <c:v>-5020</c:v>
                </c:pt>
                <c:pt idx="565">
                  <c:v>-5020</c:v>
                </c:pt>
                <c:pt idx="566">
                  <c:v>-5020</c:v>
                </c:pt>
                <c:pt idx="567">
                  <c:v>-4981</c:v>
                </c:pt>
                <c:pt idx="568">
                  <c:v>-4981</c:v>
                </c:pt>
                <c:pt idx="569">
                  <c:v>-4972</c:v>
                </c:pt>
                <c:pt idx="570">
                  <c:v>-4967</c:v>
                </c:pt>
                <c:pt idx="571">
                  <c:v>-4914</c:v>
                </c:pt>
                <c:pt idx="572">
                  <c:v>-4886</c:v>
                </c:pt>
                <c:pt idx="573">
                  <c:v>-4851</c:v>
                </c:pt>
                <c:pt idx="574">
                  <c:v>-4819</c:v>
                </c:pt>
                <c:pt idx="575">
                  <c:v>-4782</c:v>
                </c:pt>
                <c:pt idx="576">
                  <c:v>-4782</c:v>
                </c:pt>
                <c:pt idx="577">
                  <c:v>-4715</c:v>
                </c:pt>
                <c:pt idx="578">
                  <c:v>-4715</c:v>
                </c:pt>
                <c:pt idx="579">
                  <c:v>-4712</c:v>
                </c:pt>
                <c:pt idx="580">
                  <c:v>-4704</c:v>
                </c:pt>
                <c:pt idx="581">
                  <c:v>-4626</c:v>
                </c:pt>
                <c:pt idx="582">
                  <c:v>-4566</c:v>
                </c:pt>
                <c:pt idx="583">
                  <c:v>-4561</c:v>
                </c:pt>
                <c:pt idx="584">
                  <c:v>-4536</c:v>
                </c:pt>
                <c:pt idx="585">
                  <c:v>-4525</c:v>
                </c:pt>
                <c:pt idx="586">
                  <c:v>-4493</c:v>
                </c:pt>
                <c:pt idx="587">
                  <c:v>-4480</c:v>
                </c:pt>
                <c:pt idx="588">
                  <c:v>-4477</c:v>
                </c:pt>
                <c:pt idx="589">
                  <c:v>-4466</c:v>
                </c:pt>
                <c:pt idx="590">
                  <c:v>-4457</c:v>
                </c:pt>
                <c:pt idx="591">
                  <c:v>-4382</c:v>
                </c:pt>
                <c:pt idx="592">
                  <c:v>-4351</c:v>
                </c:pt>
                <c:pt idx="593">
                  <c:v>-4321</c:v>
                </c:pt>
                <c:pt idx="594">
                  <c:v>-4301</c:v>
                </c:pt>
                <c:pt idx="595">
                  <c:v>-4259</c:v>
                </c:pt>
                <c:pt idx="596">
                  <c:v>-4258</c:v>
                </c:pt>
                <c:pt idx="597">
                  <c:v>-4258</c:v>
                </c:pt>
                <c:pt idx="598">
                  <c:v>-4247</c:v>
                </c:pt>
                <c:pt idx="599">
                  <c:v>-4178</c:v>
                </c:pt>
                <c:pt idx="600">
                  <c:v>-4155</c:v>
                </c:pt>
                <c:pt idx="601">
                  <c:v>-4128</c:v>
                </c:pt>
                <c:pt idx="602">
                  <c:v>-4076</c:v>
                </c:pt>
                <c:pt idx="603">
                  <c:v>-4041</c:v>
                </c:pt>
                <c:pt idx="604">
                  <c:v>-4029</c:v>
                </c:pt>
                <c:pt idx="605">
                  <c:v>-4013</c:v>
                </c:pt>
                <c:pt idx="606">
                  <c:v>-4013</c:v>
                </c:pt>
                <c:pt idx="607">
                  <c:v>-3999</c:v>
                </c:pt>
                <c:pt idx="608">
                  <c:v>-3915</c:v>
                </c:pt>
                <c:pt idx="609">
                  <c:v>-3839</c:v>
                </c:pt>
                <c:pt idx="610">
                  <c:v>-3833</c:v>
                </c:pt>
                <c:pt idx="611">
                  <c:v>-3783</c:v>
                </c:pt>
                <c:pt idx="612">
                  <c:v>-3736</c:v>
                </c:pt>
                <c:pt idx="613">
                  <c:v>-3708</c:v>
                </c:pt>
                <c:pt idx="614">
                  <c:v>-3560</c:v>
                </c:pt>
                <c:pt idx="615">
                  <c:v>-3495</c:v>
                </c:pt>
                <c:pt idx="616">
                  <c:v>-3476</c:v>
                </c:pt>
                <c:pt idx="617">
                  <c:v>-3472</c:v>
                </c:pt>
                <c:pt idx="618">
                  <c:v>-3433</c:v>
                </c:pt>
                <c:pt idx="619">
                  <c:v>-3397</c:v>
                </c:pt>
                <c:pt idx="620">
                  <c:v>-3327</c:v>
                </c:pt>
                <c:pt idx="621">
                  <c:v>-3293</c:v>
                </c:pt>
                <c:pt idx="622">
                  <c:v>-3257</c:v>
                </c:pt>
                <c:pt idx="623">
                  <c:v>-3221</c:v>
                </c:pt>
                <c:pt idx="624">
                  <c:v>-3196</c:v>
                </c:pt>
                <c:pt idx="625">
                  <c:v>-3187</c:v>
                </c:pt>
                <c:pt idx="626">
                  <c:v>-3137</c:v>
                </c:pt>
                <c:pt idx="627">
                  <c:v>-3117</c:v>
                </c:pt>
                <c:pt idx="628">
                  <c:v>-3064</c:v>
                </c:pt>
                <c:pt idx="629">
                  <c:v>-3061</c:v>
                </c:pt>
                <c:pt idx="630">
                  <c:v>-3055</c:v>
                </c:pt>
                <c:pt idx="631">
                  <c:v>-2991</c:v>
                </c:pt>
                <c:pt idx="632">
                  <c:v>-2938</c:v>
                </c:pt>
                <c:pt idx="633">
                  <c:v>-2932</c:v>
                </c:pt>
                <c:pt idx="634">
                  <c:v>-2916</c:v>
                </c:pt>
                <c:pt idx="635">
                  <c:v>-2909</c:v>
                </c:pt>
                <c:pt idx="636">
                  <c:v>-2904</c:v>
                </c:pt>
                <c:pt idx="637">
                  <c:v>-2877</c:v>
                </c:pt>
                <c:pt idx="638">
                  <c:v>-2846</c:v>
                </c:pt>
                <c:pt idx="639">
                  <c:v>-2826</c:v>
                </c:pt>
                <c:pt idx="640">
                  <c:v>-2799</c:v>
                </c:pt>
                <c:pt idx="641">
                  <c:v>-2759</c:v>
                </c:pt>
                <c:pt idx="642">
                  <c:v>-2731</c:v>
                </c:pt>
                <c:pt idx="643">
                  <c:v>-2717</c:v>
                </c:pt>
                <c:pt idx="644">
                  <c:v>-2692</c:v>
                </c:pt>
                <c:pt idx="645">
                  <c:v>-2689</c:v>
                </c:pt>
                <c:pt idx="646">
                  <c:v>-2684</c:v>
                </c:pt>
                <c:pt idx="647">
                  <c:v>-2654</c:v>
                </c:pt>
                <c:pt idx="648">
                  <c:v>-2642</c:v>
                </c:pt>
                <c:pt idx="649">
                  <c:v>-2642</c:v>
                </c:pt>
                <c:pt idx="650">
                  <c:v>-2624</c:v>
                </c:pt>
                <c:pt idx="651">
                  <c:v>-2586</c:v>
                </c:pt>
                <c:pt idx="652">
                  <c:v>-2583</c:v>
                </c:pt>
                <c:pt idx="653">
                  <c:v>-2583</c:v>
                </c:pt>
                <c:pt idx="654">
                  <c:v>-2566</c:v>
                </c:pt>
                <c:pt idx="655">
                  <c:v>-2560</c:v>
                </c:pt>
                <c:pt idx="656">
                  <c:v>-2543</c:v>
                </c:pt>
                <c:pt idx="657">
                  <c:v>-2482</c:v>
                </c:pt>
                <c:pt idx="658">
                  <c:v>-2446</c:v>
                </c:pt>
                <c:pt idx="659">
                  <c:v>-2432</c:v>
                </c:pt>
                <c:pt idx="660">
                  <c:v>-2424</c:v>
                </c:pt>
                <c:pt idx="661">
                  <c:v>-2384</c:v>
                </c:pt>
                <c:pt idx="662">
                  <c:v>-2378</c:v>
                </c:pt>
                <c:pt idx="663">
                  <c:v>-2367</c:v>
                </c:pt>
                <c:pt idx="664">
                  <c:v>-2351</c:v>
                </c:pt>
                <c:pt idx="665">
                  <c:v>-2328</c:v>
                </c:pt>
                <c:pt idx="666">
                  <c:v>-2309</c:v>
                </c:pt>
                <c:pt idx="667">
                  <c:v>-2295</c:v>
                </c:pt>
                <c:pt idx="668">
                  <c:v>-2250</c:v>
                </c:pt>
                <c:pt idx="669">
                  <c:v>-2172</c:v>
                </c:pt>
                <c:pt idx="670">
                  <c:v>-2172</c:v>
                </c:pt>
                <c:pt idx="671">
                  <c:v>-2147</c:v>
                </c:pt>
                <c:pt idx="672">
                  <c:v>-2144</c:v>
                </c:pt>
                <c:pt idx="673">
                  <c:v>-2102</c:v>
                </c:pt>
                <c:pt idx="674">
                  <c:v>-2102</c:v>
                </c:pt>
                <c:pt idx="675">
                  <c:v>-2101</c:v>
                </c:pt>
                <c:pt idx="676">
                  <c:v>-2065</c:v>
                </c:pt>
                <c:pt idx="677">
                  <c:v>-2062</c:v>
                </c:pt>
                <c:pt idx="678">
                  <c:v>-2032</c:v>
                </c:pt>
                <c:pt idx="679">
                  <c:v>-2032</c:v>
                </c:pt>
                <c:pt idx="680">
                  <c:v>-2032</c:v>
                </c:pt>
                <c:pt idx="681">
                  <c:v>-1992</c:v>
                </c:pt>
                <c:pt idx="682">
                  <c:v>-1971</c:v>
                </c:pt>
                <c:pt idx="683">
                  <c:v>-1926</c:v>
                </c:pt>
                <c:pt idx="684">
                  <c:v>-1900</c:v>
                </c:pt>
                <c:pt idx="685">
                  <c:v>-1866</c:v>
                </c:pt>
                <c:pt idx="686">
                  <c:v>-1858</c:v>
                </c:pt>
                <c:pt idx="687">
                  <c:v>-1833</c:v>
                </c:pt>
                <c:pt idx="688">
                  <c:v>-1827</c:v>
                </c:pt>
                <c:pt idx="689">
                  <c:v>-1827</c:v>
                </c:pt>
                <c:pt idx="690">
                  <c:v>-1827</c:v>
                </c:pt>
                <c:pt idx="691">
                  <c:v>-1827</c:v>
                </c:pt>
                <c:pt idx="692">
                  <c:v>-1827</c:v>
                </c:pt>
                <c:pt idx="693">
                  <c:v>-1802</c:v>
                </c:pt>
                <c:pt idx="694">
                  <c:v>-1799</c:v>
                </c:pt>
                <c:pt idx="695">
                  <c:v>-1760</c:v>
                </c:pt>
                <c:pt idx="696">
                  <c:v>-1760</c:v>
                </c:pt>
                <c:pt idx="697">
                  <c:v>-1690</c:v>
                </c:pt>
                <c:pt idx="698">
                  <c:v>-1652</c:v>
                </c:pt>
                <c:pt idx="699">
                  <c:v>-1604</c:v>
                </c:pt>
                <c:pt idx="700">
                  <c:v>-1593</c:v>
                </c:pt>
                <c:pt idx="701">
                  <c:v>-1590</c:v>
                </c:pt>
                <c:pt idx="702">
                  <c:v>-1491</c:v>
                </c:pt>
                <c:pt idx="703">
                  <c:v>-1481</c:v>
                </c:pt>
                <c:pt idx="704">
                  <c:v>-1458</c:v>
                </c:pt>
                <c:pt idx="705">
                  <c:v>-1407</c:v>
                </c:pt>
                <c:pt idx="706">
                  <c:v>-1407</c:v>
                </c:pt>
                <c:pt idx="707">
                  <c:v>-1341</c:v>
                </c:pt>
                <c:pt idx="708">
                  <c:v>-1304</c:v>
                </c:pt>
                <c:pt idx="709">
                  <c:v>-1301</c:v>
                </c:pt>
                <c:pt idx="710">
                  <c:v>-1301</c:v>
                </c:pt>
                <c:pt idx="711">
                  <c:v>-1301</c:v>
                </c:pt>
                <c:pt idx="712">
                  <c:v>-1298</c:v>
                </c:pt>
                <c:pt idx="713">
                  <c:v>-1276</c:v>
                </c:pt>
                <c:pt idx="714">
                  <c:v>-1254</c:v>
                </c:pt>
                <c:pt idx="715">
                  <c:v>-1206</c:v>
                </c:pt>
                <c:pt idx="716">
                  <c:v>-1120</c:v>
                </c:pt>
                <c:pt idx="717">
                  <c:v>-1100</c:v>
                </c:pt>
                <c:pt idx="718">
                  <c:v>-1041</c:v>
                </c:pt>
                <c:pt idx="719">
                  <c:v>-1038</c:v>
                </c:pt>
                <c:pt idx="720">
                  <c:v>-1038</c:v>
                </c:pt>
                <c:pt idx="721">
                  <c:v>-963</c:v>
                </c:pt>
                <c:pt idx="722">
                  <c:v>-918</c:v>
                </c:pt>
                <c:pt idx="723">
                  <c:v>-910</c:v>
                </c:pt>
                <c:pt idx="724">
                  <c:v>-910</c:v>
                </c:pt>
                <c:pt idx="725">
                  <c:v>-910</c:v>
                </c:pt>
                <c:pt idx="726">
                  <c:v>-910</c:v>
                </c:pt>
                <c:pt idx="727">
                  <c:v>-910</c:v>
                </c:pt>
                <c:pt idx="728">
                  <c:v>-910</c:v>
                </c:pt>
                <c:pt idx="729">
                  <c:v>-910</c:v>
                </c:pt>
                <c:pt idx="730">
                  <c:v>-910</c:v>
                </c:pt>
                <c:pt idx="731">
                  <c:v>-879</c:v>
                </c:pt>
                <c:pt idx="732">
                  <c:v>-842</c:v>
                </c:pt>
                <c:pt idx="733">
                  <c:v>-822</c:v>
                </c:pt>
                <c:pt idx="734">
                  <c:v>-811</c:v>
                </c:pt>
                <c:pt idx="735">
                  <c:v>-781</c:v>
                </c:pt>
                <c:pt idx="736">
                  <c:v>-669</c:v>
                </c:pt>
                <c:pt idx="737">
                  <c:v>-644</c:v>
                </c:pt>
                <c:pt idx="738">
                  <c:v>-644</c:v>
                </c:pt>
                <c:pt idx="739">
                  <c:v>-613</c:v>
                </c:pt>
                <c:pt idx="740">
                  <c:v>-610</c:v>
                </c:pt>
                <c:pt idx="741">
                  <c:v>-532</c:v>
                </c:pt>
                <c:pt idx="742">
                  <c:v>-530.5</c:v>
                </c:pt>
                <c:pt idx="743">
                  <c:v>-495</c:v>
                </c:pt>
                <c:pt idx="744">
                  <c:v>-487</c:v>
                </c:pt>
                <c:pt idx="745">
                  <c:v>-485.5</c:v>
                </c:pt>
                <c:pt idx="746">
                  <c:v>-484</c:v>
                </c:pt>
                <c:pt idx="747">
                  <c:v>-470</c:v>
                </c:pt>
                <c:pt idx="748">
                  <c:v>-467</c:v>
                </c:pt>
                <c:pt idx="749">
                  <c:v>-437</c:v>
                </c:pt>
                <c:pt idx="750">
                  <c:v>-415</c:v>
                </c:pt>
                <c:pt idx="751">
                  <c:v>-280</c:v>
                </c:pt>
                <c:pt idx="752">
                  <c:v>-207</c:v>
                </c:pt>
                <c:pt idx="753">
                  <c:v>-163</c:v>
                </c:pt>
                <c:pt idx="754">
                  <c:v>-163</c:v>
                </c:pt>
                <c:pt idx="755">
                  <c:v>-163</c:v>
                </c:pt>
                <c:pt idx="756">
                  <c:v>-135</c:v>
                </c:pt>
                <c:pt idx="757">
                  <c:v>-121</c:v>
                </c:pt>
                <c:pt idx="758">
                  <c:v>-115</c:v>
                </c:pt>
                <c:pt idx="759">
                  <c:v>-99</c:v>
                </c:pt>
                <c:pt idx="760">
                  <c:v>-94.5</c:v>
                </c:pt>
                <c:pt idx="761">
                  <c:v>-72.5</c:v>
                </c:pt>
                <c:pt idx="762">
                  <c:v>-17</c:v>
                </c:pt>
                <c:pt idx="763">
                  <c:v>-2</c:v>
                </c:pt>
                <c:pt idx="764">
                  <c:v>-2</c:v>
                </c:pt>
                <c:pt idx="765">
                  <c:v>11</c:v>
                </c:pt>
                <c:pt idx="766">
                  <c:v>18</c:v>
                </c:pt>
                <c:pt idx="767">
                  <c:v>38</c:v>
                </c:pt>
                <c:pt idx="768">
                  <c:v>38</c:v>
                </c:pt>
                <c:pt idx="769">
                  <c:v>53</c:v>
                </c:pt>
                <c:pt idx="770">
                  <c:v>81</c:v>
                </c:pt>
                <c:pt idx="771">
                  <c:v>215</c:v>
                </c:pt>
                <c:pt idx="772">
                  <c:v>246</c:v>
                </c:pt>
                <c:pt idx="773">
                  <c:v>246</c:v>
                </c:pt>
                <c:pt idx="774">
                  <c:v>246</c:v>
                </c:pt>
                <c:pt idx="775">
                  <c:v>282</c:v>
                </c:pt>
                <c:pt idx="776">
                  <c:v>285</c:v>
                </c:pt>
                <c:pt idx="777">
                  <c:v>305</c:v>
                </c:pt>
                <c:pt idx="778">
                  <c:v>307</c:v>
                </c:pt>
                <c:pt idx="779">
                  <c:v>307</c:v>
                </c:pt>
                <c:pt idx="780">
                  <c:v>318</c:v>
                </c:pt>
                <c:pt idx="781">
                  <c:v>478</c:v>
                </c:pt>
                <c:pt idx="782">
                  <c:v>548</c:v>
                </c:pt>
                <c:pt idx="783">
                  <c:v>567</c:v>
                </c:pt>
                <c:pt idx="784">
                  <c:v>571</c:v>
                </c:pt>
                <c:pt idx="785">
                  <c:v>571</c:v>
                </c:pt>
                <c:pt idx="786">
                  <c:v>576</c:v>
                </c:pt>
                <c:pt idx="787">
                  <c:v>694</c:v>
                </c:pt>
                <c:pt idx="788">
                  <c:v>873</c:v>
                </c:pt>
                <c:pt idx="789">
                  <c:v>1007</c:v>
                </c:pt>
                <c:pt idx="790">
                  <c:v>1343</c:v>
                </c:pt>
                <c:pt idx="791">
                  <c:v>1354</c:v>
                </c:pt>
                <c:pt idx="792">
                  <c:v>1399</c:v>
                </c:pt>
                <c:pt idx="793">
                  <c:v>1576.5</c:v>
                </c:pt>
                <c:pt idx="794">
                  <c:v>1576.5</c:v>
                </c:pt>
                <c:pt idx="795">
                  <c:v>1617</c:v>
                </c:pt>
                <c:pt idx="796">
                  <c:v>1631</c:v>
                </c:pt>
                <c:pt idx="797">
                  <c:v>1634</c:v>
                </c:pt>
                <c:pt idx="798">
                  <c:v>1634</c:v>
                </c:pt>
                <c:pt idx="799">
                  <c:v>1634</c:v>
                </c:pt>
                <c:pt idx="800">
                  <c:v>1661</c:v>
                </c:pt>
                <c:pt idx="801">
                  <c:v>1672</c:v>
                </c:pt>
                <c:pt idx="802">
                  <c:v>1835</c:v>
                </c:pt>
                <c:pt idx="803">
                  <c:v>1835</c:v>
                </c:pt>
                <c:pt idx="804">
                  <c:v>1872</c:v>
                </c:pt>
                <c:pt idx="805">
                  <c:v>1880</c:v>
                </c:pt>
                <c:pt idx="806">
                  <c:v>1888</c:v>
                </c:pt>
                <c:pt idx="807">
                  <c:v>1888</c:v>
                </c:pt>
                <c:pt idx="808">
                  <c:v>1888</c:v>
                </c:pt>
                <c:pt idx="809">
                  <c:v>1903.5</c:v>
                </c:pt>
                <c:pt idx="810">
                  <c:v>1922</c:v>
                </c:pt>
                <c:pt idx="811">
                  <c:v>1938</c:v>
                </c:pt>
                <c:pt idx="812">
                  <c:v>2055</c:v>
                </c:pt>
                <c:pt idx="813">
                  <c:v>2055</c:v>
                </c:pt>
                <c:pt idx="814">
                  <c:v>2055</c:v>
                </c:pt>
                <c:pt idx="815">
                  <c:v>2055</c:v>
                </c:pt>
                <c:pt idx="816">
                  <c:v>2055</c:v>
                </c:pt>
                <c:pt idx="817">
                  <c:v>2156</c:v>
                </c:pt>
                <c:pt idx="818">
                  <c:v>2156</c:v>
                </c:pt>
                <c:pt idx="819">
                  <c:v>2156</c:v>
                </c:pt>
                <c:pt idx="820">
                  <c:v>2198</c:v>
                </c:pt>
                <c:pt idx="821">
                  <c:v>2198</c:v>
                </c:pt>
                <c:pt idx="822">
                  <c:v>2198</c:v>
                </c:pt>
                <c:pt idx="823">
                  <c:v>2201</c:v>
                </c:pt>
                <c:pt idx="824">
                  <c:v>2335.5</c:v>
                </c:pt>
                <c:pt idx="825">
                  <c:v>2354.5</c:v>
                </c:pt>
                <c:pt idx="826">
                  <c:v>2358</c:v>
                </c:pt>
                <c:pt idx="827">
                  <c:v>2359</c:v>
                </c:pt>
                <c:pt idx="828">
                  <c:v>2411</c:v>
                </c:pt>
                <c:pt idx="829">
                  <c:v>2411</c:v>
                </c:pt>
                <c:pt idx="830">
                  <c:v>2411</c:v>
                </c:pt>
                <c:pt idx="831">
                  <c:v>2411</c:v>
                </c:pt>
                <c:pt idx="832">
                  <c:v>2456</c:v>
                </c:pt>
                <c:pt idx="833">
                  <c:v>2461</c:v>
                </c:pt>
                <c:pt idx="834">
                  <c:v>2461</c:v>
                </c:pt>
                <c:pt idx="835">
                  <c:v>2461</c:v>
                </c:pt>
                <c:pt idx="836">
                  <c:v>2461</c:v>
                </c:pt>
                <c:pt idx="837">
                  <c:v>2461</c:v>
                </c:pt>
                <c:pt idx="838">
                  <c:v>2680</c:v>
                </c:pt>
                <c:pt idx="839">
                  <c:v>2682</c:v>
                </c:pt>
                <c:pt idx="840">
                  <c:v>2682</c:v>
                </c:pt>
                <c:pt idx="841">
                  <c:v>2682</c:v>
                </c:pt>
                <c:pt idx="842">
                  <c:v>2696</c:v>
                </c:pt>
                <c:pt idx="843">
                  <c:v>2766</c:v>
                </c:pt>
                <c:pt idx="844">
                  <c:v>2766</c:v>
                </c:pt>
                <c:pt idx="845">
                  <c:v>2766</c:v>
                </c:pt>
                <c:pt idx="846">
                  <c:v>2900</c:v>
                </c:pt>
                <c:pt idx="847">
                  <c:v>2900</c:v>
                </c:pt>
                <c:pt idx="848">
                  <c:v>2900</c:v>
                </c:pt>
                <c:pt idx="849">
                  <c:v>2931</c:v>
                </c:pt>
                <c:pt idx="850">
                  <c:v>3096</c:v>
                </c:pt>
                <c:pt idx="851">
                  <c:v>3096</c:v>
                </c:pt>
                <c:pt idx="852">
                  <c:v>3174</c:v>
                </c:pt>
                <c:pt idx="853">
                  <c:v>3174</c:v>
                </c:pt>
                <c:pt idx="854">
                  <c:v>3226</c:v>
                </c:pt>
                <c:pt idx="855">
                  <c:v>3226</c:v>
                </c:pt>
                <c:pt idx="856">
                  <c:v>3253</c:v>
                </c:pt>
                <c:pt idx="857">
                  <c:v>3500</c:v>
                </c:pt>
                <c:pt idx="858">
                  <c:v>3508</c:v>
                </c:pt>
                <c:pt idx="859">
                  <c:v>3508</c:v>
                </c:pt>
                <c:pt idx="860">
                  <c:v>3508</c:v>
                </c:pt>
                <c:pt idx="861">
                  <c:v>3713</c:v>
                </c:pt>
                <c:pt idx="862">
                  <c:v>3897</c:v>
                </c:pt>
                <c:pt idx="863">
                  <c:v>4023</c:v>
                </c:pt>
                <c:pt idx="864">
                  <c:v>4062</c:v>
                </c:pt>
                <c:pt idx="865">
                  <c:v>4090</c:v>
                </c:pt>
                <c:pt idx="866">
                  <c:v>4294</c:v>
                </c:pt>
                <c:pt idx="867">
                  <c:v>4325</c:v>
                </c:pt>
                <c:pt idx="868">
                  <c:v>4540</c:v>
                </c:pt>
                <c:pt idx="869">
                  <c:v>4590</c:v>
                </c:pt>
                <c:pt idx="870">
                  <c:v>4594</c:v>
                </c:pt>
                <c:pt idx="871">
                  <c:v>4644</c:v>
                </c:pt>
                <c:pt idx="872">
                  <c:v>4814</c:v>
                </c:pt>
                <c:pt idx="873">
                  <c:v>4879</c:v>
                </c:pt>
                <c:pt idx="874">
                  <c:v>4907</c:v>
                </c:pt>
                <c:pt idx="875">
                  <c:v>4907</c:v>
                </c:pt>
                <c:pt idx="876">
                  <c:v>4946</c:v>
                </c:pt>
                <c:pt idx="877">
                  <c:v>4966.5</c:v>
                </c:pt>
                <c:pt idx="878">
                  <c:v>5120</c:v>
                </c:pt>
                <c:pt idx="879">
                  <c:v>5256</c:v>
                </c:pt>
              </c:numCache>
            </c:numRef>
          </c:xVal>
          <c:yVal>
            <c:numRef>
              <c:f>'Active 2'!$M$21:$M$975</c:f>
              <c:numCache>
                <c:formatCode>General</c:formatCode>
                <c:ptCount val="95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450-42D9-9C3C-83E3874B7E6B}"/>
            </c:ext>
          </c:extLst>
        </c:ser>
        <c:ser>
          <c:idx val="6"/>
          <c:order val="6"/>
          <c:tx>
            <c:strRef>
              <c:f>'Active 2'!$N$20</c:f>
              <c:strCache>
                <c:ptCount val="1"/>
                <c:pt idx="0">
                  <c:v>s7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2'!$D$21:$D$143</c:f>
                <c:numCache>
                  <c:formatCode>General</c:formatCode>
                  <c:ptCount val="12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</c:numCache>
              </c:numRef>
            </c:plus>
            <c:minus>
              <c:numRef>
                <c:f>'Active 2'!$D$21:$D$143</c:f>
                <c:numCache>
                  <c:formatCode>General</c:formatCode>
                  <c:ptCount val="12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2'!$F$21:$F$975</c:f>
              <c:numCache>
                <c:formatCode>General</c:formatCode>
                <c:ptCount val="955"/>
                <c:pt idx="0">
                  <c:v>-30899</c:v>
                </c:pt>
                <c:pt idx="1">
                  <c:v>-29888</c:v>
                </c:pt>
                <c:pt idx="2">
                  <c:v>-28759</c:v>
                </c:pt>
                <c:pt idx="3">
                  <c:v>-28507</c:v>
                </c:pt>
                <c:pt idx="4">
                  <c:v>-28199</c:v>
                </c:pt>
                <c:pt idx="5">
                  <c:v>-28193</c:v>
                </c:pt>
                <c:pt idx="6">
                  <c:v>-28034</c:v>
                </c:pt>
                <c:pt idx="7">
                  <c:v>-28022</c:v>
                </c:pt>
                <c:pt idx="8">
                  <c:v>-28006</c:v>
                </c:pt>
                <c:pt idx="9">
                  <c:v>-27941</c:v>
                </c:pt>
                <c:pt idx="10">
                  <c:v>-27933</c:v>
                </c:pt>
                <c:pt idx="11">
                  <c:v>-27928</c:v>
                </c:pt>
                <c:pt idx="12">
                  <c:v>-27826</c:v>
                </c:pt>
                <c:pt idx="13">
                  <c:v>-27759</c:v>
                </c:pt>
                <c:pt idx="14">
                  <c:v>-27759</c:v>
                </c:pt>
                <c:pt idx="15">
                  <c:v>-27731</c:v>
                </c:pt>
                <c:pt idx="16">
                  <c:v>-27690</c:v>
                </c:pt>
                <c:pt idx="17">
                  <c:v>-27659</c:v>
                </c:pt>
                <c:pt idx="18">
                  <c:v>-27527</c:v>
                </c:pt>
                <c:pt idx="19">
                  <c:v>-27454</c:v>
                </c:pt>
                <c:pt idx="20">
                  <c:v>-27444</c:v>
                </c:pt>
                <c:pt idx="21">
                  <c:v>-27438</c:v>
                </c:pt>
                <c:pt idx="22">
                  <c:v>-27433</c:v>
                </c:pt>
                <c:pt idx="23">
                  <c:v>-27432</c:v>
                </c:pt>
                <c:pt idx="24">
                  <c:v>-27432</c:v>
                </c:pt>
                <c:pt idx="25">
                  <c:v>-27432</c:v>
                </c:pt>
                <c:pt idx="26">
                  <c:v>-27427</c:v>
                </c:pt>
                <c:pt idx="27">
                  <c:v>-27427</c:v>
                </c:pt>
                <c:pt idx="28">
                  <c:v>-27427</c:v>
                </c:pt>
                <c:pt idx="29">
                  <c:v>-27421</c:v>
                </c:pt>
                <c:pt idx="30">
                  <c:v>-27409</c:v>
                </c:pt>
                <c:pt idx="31">
                  <c:v>-27402</c:v>
                </c:pt>
                <c:pt idx="32">
                  <c:v>-27382</c:v>
                </c:pt>
                <c:pt idx="33">
                  <c:v>-27351</c:v>
                </c:pt>
                <c:pt idx="34">
                  <c:v>-27345</c:v>
                </c:pt>
                <c:pt idx="35">
                  <c:v>-27337</c:v>
                </c:pt>
                <c:pt idx="36">
                  <c:v>-27323</c:v>
                </c:pt>
                <c:pt idx="37">
                  <c:v>-27320</c:v>
                </c:pt>
                <c:pt idx="38">
                  <c:v>-27295</c:v>
                </c:pt>
                <c:pt idx="39">
                  <c:v>-27293</c:v>
                </c:pt>
                <c:pt idx="40">
                  <c:v>-27292</c:v>
                </c:pt>
                <c:pt idx="41">
                  <c:v>-27289</c:v>
                </c:pt>
                <c:pt idx="42">
                  <c:v>-27269</c:v>
                </c:pt>
                <c:pt idx="43">
                  <c:v>-27055</c:v>
                </c:pt>
                <c:pt idx="44">
                  <c:v>-27044</c:v>
                </c:pt>
                <c:pt idx="45">
                  <c:v>-27030</c:v>
                </c:pt>
                <c:pt idx="46">
                  <c:v>-27019</c:v>
                </c:pt>
                <c:pt idx="47">
                  <c:v>-27008</c:v>
                </c:pt>
                <c:pt idx="48">
                  <c:v>-26985</c:v>
                </c:pt>
                <c:pt idx="49">
                  <c:v>-26974</c:v>
                </c:pt>
                <c:pt idx="50">
                  <c:v>-26968</c:v>
                </c:pt>
                <c:pt idx="51">
                  <c:v>-26948</c:v>
                </c:pt>
                <c:pt idx="52">
                  <c:v>-26923</c:v>
                </c:pt>
                <c:pt idx="53">
                  <c:v>-26906</c:v>
                </c:pt>
                <c:pt idx="54">
                  <c:v>-26879</c:v>
                </c:pt>
                <c:pt idx="55">
                  <c:v>-26822</c:v>
                </c:pt>
                <c:pt idx="56">
                  <c:v>-26792</c:v>
                </c:pt>
                <c:pt idx="57">
                  <c:v>-26736</c:v>
                </c:pt>
                <c:pt idx="58">
                  <c:v>-26672</c:v>
                </c:pt>
                <c:pt idx="59">
                  <c:v>-26666</c:v>
                </c:pt>
                <c:pt idx="60">
                  <c:v>-26663</c:v>
                </c:pt>
                <c:pt idx="61">
                  <c:v>-26624</c:v>
                </c:pt>
                <c:pt idx="62">
                  <c:v>-26621</c:v>
                </c:pt>
                <c:pt idx="63">
                  <c:v>-26613</c:v>
                </c:pt>
                <c:pt idx="64">
                  <c:v>-26604</c:v>
                </c:pt>
                <c:pt idx="65">
                  <c:v>-26599</c:v>
                </c:pt>
                <c:pt idx="66">
                  <c:v>-26568</c:v>
                </c:pt>
                <c:pt idx="67">
                  <c:v>-26565</c:v>
                </c:pt>
                <c:pt idx="68">
                  <c:v>-26515</c:v>
                </c:pt>
                <c:pt idx="69">
                  <c:v>-26515</c:v>
                </c:pt>
                <c:pt idx="70">
                  <c:v>-26504</c:v>
                </c:pt>
                <c:pt idx="71">
                  <c:v>-26487</c:v>
                </c:pt>
                <c:pt idx="72">
                  <c:v>-26484</c:v>
                </c:pt>
                <c:pt idx="73">
                  <c:v>-26473</c:v>
                </c:pt>
                <c:pt idx="74">
                  <c:v>-26473</c:v>
                </c:pt>
                <c:pt idx="75">
                  <c:v>-26451</c:v>
                </c:pt>
                <c:pt idx="76">
                  <c:v>-26431</c:v>
                </c:pt>
                <c:pt idx="77">
                  <c:v>-26409</c:v>
                </c:pt>
                <c:pt idx="78">
                  <c:v>-26367</c:v>
                </c:pt>
                <c:pt idx="79">
                  <c:v>-26361</c:v>
                </c:pt>
                <c:pt idx="80">
                  <c:v>-26322</c:v>
                </c:pt>
                <c:pt idx="81">
                  <c:v>-26305</c:v>
                </c:pt>
                <c:pt idx="82">
                  <c:v>-26294</c:v>
                </c:pt>
                <c:pt idx="83">
                  <c:v>-26274</c:v>
                </c:pt>
                <c:pt idx="84">
                  <c:v>-26271</c:v>
                </c:pt>
                <c:pt idx="85">
                  <c:v>-26257</c:v>
                </c:pt>
                <c:pt idx="86">
                  <c:v>-26252</c:v>
                </c:pt>
                <c:pt idx="87">
                  <c:v>-26249</c:v>
                </c:pt>
                <c:pt idx="88">
                  <c:v>-26235</c:v>
                </c:pt>
                <c:pt idx="89">
                  <c:v>-26230</c:v>
                </c:pt>
                <c:pt idx="90">
                  <c:v>-26227</c:v>
                </c:pt>
                <c:pt idx="91">
                  <c:v>-26221</c:v>
                </c:pt>
                <c:pt idx="92">
                  <c:v>-26216</c:v>
                </c:pt>
                <c:pt idx="93">
                  <c:v>-26215</c:v>
                </c:pt>
                <c:pt idx="94">
                  <c:v>-26210</c:v>
                </c:pt>
                <c:pt idx="95">
                  <c:v>-26205</c:v>
                </c:pt>
                <c:pt idx="96">
                  <c:v>-26118</c:v>
                </c:pt>
                <c:pt idx="97">
                  <c:v>-26078</c:v>
                </c:pt>
                <c:pt idx="98">
                  <c:v>-26076</c:v>
                </c:pt>
                <c:pt idx="99">
                  <c:v>-26067</c:v>
                </c:pt>
                <c:pt idx="100">
                  <c:v>-26062</c:v>
                </c:pt>
                <c:pt idx="101">
                  <c:v>-26056</c:v>
                </c:pt>
                <c:pt idx="102">
                  <c:v>-26048</c:v>
                </c:pt>
                <c:pt idx="103">
                  <c:v>-26042</c:v>
                </c:pt>
                <c:pt idx="104">
                  <c:v>-26031</c:v>
                </c:pt>
                <c:pt idx="105">
                  <c:v>-25989</c:v>
                </c:pt>
                <c:pt idx="106">
                  <c:v>-25969</c:v>
                </c:pt>
                <c:pt idx="107">
                  <c:v>-25963</c:v>
                </c:pt>
                <c:pt idx="108">
                  <c:v>-25958</c:v>
                </c:pt>
                <c:pt idx="109">
                  <c:v>-25950</c:v>
                </c:pt>
                <c:pt idx="110">
                  <c:v>-25950</c:v>
                </c:pt>
                <c:pt idx="111">
                  <c:v>-25941</c:v>
                </c:pt>
                <c:pt idx="112">
                  <c:v>-25928</c:v>
                </c:pt>
                <c:pt idx="113">
                  <c:v>-25927</c:v>
                </c:pt>
                <c:pt idx="114">
                  <c:v>-25910</c:v>
                </c:pt>
                <c:pt idx="115">
                  <c:v>-25904</c:v>
                </c:pt>
                <c:pt idx="116">
                  <c:v>-25896</c:v>
                </c:pt>
                <c:pt idx="117">
                  <c:v>-25860</c:v>
                </c:pt>
                <c:pt idx="118">
                  <c:v>-25823</c:v>
                </c:pt>
                <c:pt idx="119">
                  <c:v>-25820</c:v>
                </c:pt>
                <c:pt idx="120">
                  <c:v>-25818</c:v>
                </c:pt>
                <c:pt idx="121">
                  <c:v>-25815</c:v>
                </c:pt>
                <c:pt idx="122">
                  <c:v>-25801</c:v>
                </c:pt>
                <c:pt idx="123">
                  <c:v>-25734</c:v>
                </c:pt>
                <c:pt idx="124">
                  <c:v>-25715</c:v>
                </c:pt>
                <c:pt idx="125">
                  <c:v>-25384</c:v>
                </c:pt>
                <c:pt idx="126">
                  <c:v>-25334</c:v>
                </c:pt>
                <c:pt idx="127">
                  <c:v>-25334</c:v>
                </c:pt>
                <c:pt idx="128">
                  <c:v>-25281</c:v>
                </c:pt>
                <c:pt idx="129">
                  <c:v>-25256</c:v>
                </c:pt>
                <c:pt idx="130">
                  <c:v>-25245</c:v>
                </c:pt>
                <c:pt idx="131">
                  <c:v>-25127</c:v>
                </c:pt>
                <c:pt idx="132">
                  <c:v>-25122</c:v>
                </c:pt>
                <c:pt idx="133">
                  <c:v>-24923</c:v>
                </c:pt>
                <c:pt idx="134">
                  <c:v>-24624</c:v>
                </c:pt>
                <c:pt idx="135">
                  <c:v>-24621</c:v>
                </c:pt>
                <c:pt idx="136">
                  <c:v>-24441</c:v>
                </c:pt>
                <c:pt idx="137">
                  <c:v>-24209</c:v>
                </c:pt>
                <c:pt idx="138">
                  <c:v>-24151</c:v>
                </c:pt>
                <c:pt idx="139">
                  <c:v>-23533</c:v>
                </c:pt>
                <c:pt idx="140">
                  <c:v>-23530</c:v>
                </c:pt>
                <c:pt idx="141">
                  <c:v>-23469</c:v>
                </c:pt>
                <c:pt idx="142">
                  <c:v>-23007</c:v>
                </c:pt>
                <c:pt idx="143">
                  <c:v>-23004</c:v>
                </c:pt>
                <c:pt idx="144">
                  <c:v>-22990</c:v>
                </c:pt>
                <c:pt idx="145">
                  <c:v>-22982</c:v>
                </c:pt>
                <c:pt idx="146">
                  <c:v>-22979</c:v>
                </c:pt>
                <c:pt idx="147">
                  <c:v>-22478</c:v>
                </c:pt>
                <c:pt idx="148">
                  <c:v>-22467</c:v>
                </c:pt>
                <c:pt idx="149">
                  <c:v>-22050</c:v>
                </c:pt>
                <c:pt idx="150">
                  <c:v>-21860</c:v>
                </c:pt>
                <c:pt idx="151">
                  <c:v>-21373</c:v>
                </c:pt>
                <c:pt idx="152">
                  <c:v>-21219</c:v>
                </c:pt>
                <c:pt idx="153">
                  <c:v>-21071</c:v>
                </c:pt>
                <c:pt idx="154">
                  <c:v>-20514</c:v>
                </c:pt>
                <c:pt idx="155">
                  <c:v>-20027</c:v>
                </c:pt>
                <c:pt idx="156">
                  <c:v>-20016</c:v>
                </c:pt>
                <c:pt idx="157">
                  <c:v>-19512</c:v>
                </c:pt>
                <c:pt idx="158">
                  <c:v>-19482</c:v>
                </c:pt>
                <c:pt idx="159">
                  <c:v>-19468</c:v>
                </c:pt>
                <c:pt idx="160">
                  <c:v>-19369</c:v>
                </c:pt>
                <c:pt idx="161">
                  <c:v>-18967</c:v>
                </c:pt>
                <c:pt idx="162">
                  <c:v>-18396</c:v>
                </c:pt>
                <c:pt idx="163">
                  <c:v>-17940</c:v>
                </c:pt>
                <c:pt idx="164">
                  <c:v>-17937</c:v>
                </c:pt>
                <c:pt idx="165">
                  <c:v>-17918</c:v>
                </c:pt>
                <c:pt idx="166">
                  <c:v>-17912</c:v>
                </c:pt>
                <c:pt idx="167">
                  <c:v>-17901</c:v>
                </c:pt>
                <c:pt idx="168">
                  <c:v>-17898</c:v>
                </c:pt>
                <c:pt idx="169">
                  <c:v>-17893</c:v>
                </c:pt>
                <c:pt idx="170">
                  <c:v>-17879</c:v>
                </c:pt>
                <c:pt idx="171">
                  <c:v>-17878</c:v>
                </c:pt>
                <c:pt idx="172">
                  <c:v>-17375</c:v>
                </c:pt>
                <c:pt idx="173">
                  <c:v>-17369</c:v>
                </c:pt>
                <c:pt idx="174">
                  <c:v>-17140</c:v>
                </c:pt>
                <c:pt idx="175">
                  <c:v>-17134</c:v>
                </c:pt>
                <c:pt idx="176">
                  <c:v>-17115</c:v>
                </c:pt>
                <c:pt idx="177">
                  <c:v>-17112</c:v>
                </c:pt>
                <c:pt idx="178">
                  <c:v>-15282</c:v>
                </c:pt>
                <c:pt idx="179">
                  <c:v>-15223</c:v>
                </c:pt>
                <c:pt idx="180">
                  <c:v>-15181</c:v>
                </c:pt>
                <c:pt idx="181">
                  <c:v>-15134</c:v>
                </c:pt>
                <c:pt idx="182">
                  <c:v>-15047</c:v>
                </c:pt>
                <c:pt idx="183">
                  <c:v>-15030</c:v>
                </c:pt>
                <c:pt idx="184">
                  <c:v>-15027</c:v>
                </c:pt>
                <c:pt idx="185">
                  <c:v>-15002</c:v>
                </c:pt>
                <c:pt idx="186">
                  <c:v>-14960</c:v>
                </c:pt>
                <c:pt idx="187">
                  <c:v>-14924</c:v>
                </c:pt>
                <c:pt idx="188">
                  <c:v>-14915</c:v>
                </c:pt>
                <c:pt idx="189">
                  <c:v>-14767</c:v>
                </c:pt>
                <c:pt idx="190">
                  <c:v>-14588</c:v>
                </c:pt>
                <c:pt idx="191">
                  <c:v>-14462</c:v>
                </c:pt>
                <c:pt idx="192">
                  <c:v>-14395</c:v>
                </c:pt>
                <c:pt idx="193">
                  <c:v>-14367</c:v>
                </c:pt>
                <c:pt idx="194">
                  <c:v>-14174</c:v>
                </c:pt>
                <c:pt idx="195">
                  <c:v>-13953</c:v>
                </c:pt>
                <c:pt idx="196">
                  <c:v>-13827</c:v>
                </c:pt>
                <c:pt idx="197">
                  <c:v>-13689</c:v>
                </c:pt>
                <c:pt idx="198">
                  <c:v>-13326</c:v>
                </c:pt>
                <c:pt idx="199">
                  <c:v>-13312</c:v>
                </c:pt>
                <c:pt idx="200">
                  <c:v>-13304</c:v>
                </c:pt>
                <c:pt idx="201">
                  <c:v>-13287</c:v>
                </c:pt>
                <c:pt idx="202">
                  <c:v>-13214</c:v>
                </c:pt>
                <c:pt idx="203">
                  <c:v>-13052</c:v>
                </c:pt>
                <c:pt idx="204">
                  <c:v>-13030</c:v>
                </c:pt>
                <c:pt idx="205">
                  <c:v>-13016</c:v>
                </c:pt>
                <c:pt idx="206">
                  <c:v>-12932</c:v>
                </c:pt>
                <c:pt idx="207">
                  <c:v>-12892</c:v>
                </c:pt>
                <c:pt idx="208">
                  <c:v>-12806</c:v>
                </c:pt>
                <c:pt idx="209">
                  <c:v>-12806</c:v>
                </c:pt>
                <c:pt idx="210">
                  <c:v>-12803</c:v>
                </c:pt>
                <c:pt idx="211">
                  <c:v>-12803</c:v>
                </c:pt>
                <c:pt idx="212">
                  <c:v>-12789</c:v>
                </c:pt>
                <c:pt idx="213">
                  <c:v>-12789</c:v>
                </c:pt>
                <c:pt idx="214">
                  <c:v>-12786</c:v>
                </c:pt>
                <c:pt idx="215">
                  <c:v>-12786</c:v>
                </c:pt>
                <c:pt idx="216">
                  <c:v>-12783</c:v>
                </c:pt>
                <c:pt idx="217">
                  <c:v>-12781</c:v>
                </c:pt>
                <c:pt idx="218">
                  <c:v>-12781</c:v>
                </c:pt>
                <c:pt idx="219">
                  <c:v>-12770</c:v>
                </c:pt>
                <c:pt idx="220">
                  <c:v>-12770</c:v>
                </c:pt>
                <c:pt idx="221">
                  <c:v>-12758</c:v>
                </c:pt>
                <c:pt idx="222">
                  <c:v>-12353</c:v>
                </c:pt>
                <c:pt idx="223">
                  <c:v>-11955</c:v>
                </c:pt>
                <c:pt idx="224">
                  <c:v>-11955</c:v>
                </c:pt>
                <c:pt idx="225">
                  <c:v>-11955</c:v>
                </c:pt>
                <c:pt idx="226">
                  <c:v>-11905</c:v>
                </c:pt>
                <c:pt idx="227">
                  <c:v>-11905</c:v>
                </c:pt>
                <c:pt idx="228">
                  <c:v>-11897</c:v>
                </c:pt>
                <c:pt idx="229">
                  <c:v>-11869</c:v>
                </c:pt>
                <c:pt idx="230">
                  <c:v>-11869</c:v>
                </c:pt>
                <c:pt idx="231">
                  <c:v>-11827</c:v>
                </c:pt>
                <c:pt idx="232">
                  <c:v>-11827</c:v>
                </c:pt>
                <c:pt idx="233">
                  <c:v>-11827</c:v>
                </c:pt>
                <c:pt idx="234">
                  <c:v>-11723</c:v>
                </c:pt>
                <c:pt idx="235">
                  <c:v>-11723</c:v>
                </c:pt>
                <c:pt idx="236">
                  <c:v>-11701</c:v>
                </c:pt>
                <c:pt idx="237">
                  <c:v>-11701</c:v>
                </c:pt>
                <c:pt idx="238">
                  <c:v>-11466</c:v>
                </c:pt>
                <c:pt idx="239">
                  <c:v>-11463</c:v>
                </c:pt>
                <c:pt idx="240">
                  <c:v>-11463</c:v>
                </c:pt>
                <c:pt idx="241">
                  <c:v>-11463</c:v>
                </c:pt>
                <c:pt idx="242">
                  <c:v>-11256</c:v>
                </c:pt>
                <c:pt idx="243">
                  <c:v>-11186</c:v>
                </c:pt>
                <c:pt idx="244">
                  <c:v>-11155</c:v>
                </c:pt>
                <c:pt idx="245">
                  <c:v>-11063</c:v>
                </c:pt>
                <c:pt idx="246">
                  <c:v>-10906</c:v>
                </c:pt>
                <c:pt idx="247">
                  <c:v>-10718</c:v>
                </c:pt>
                <c:pt idx="248">
                  <c:v>-10693</c:v>
                </c:pt>
                <c:pt idx="249">
                  <c:v>-10677</c:v>
                </c:pt>
                <c:pt idx="250">
                  <c:v>-10676</c:v>
                </c:pt>
                <c:pt idx="251">
                  <c:v>-10674</c:v>
                </c:pt>
                <c:pt idx="252">
                  <c:v>-10665</c:v>
                </c:pt>
                <c:pt idx="253">
                  <c:v>-10662</c:v>
                </c:pt>
                <c:pt idx="254">
                  <c:v>-10661.5</c:v>
                </c:pt>
                <c:pt idx="255">
                  <c:v>-10657</c:v>
                </c:pt>
                <c:pt idx="256">
                  <c:v>-10651</c:v>
                </c:pt>
                <c:pt idx="257">
                  <c:v>-10649</c:v>
                </c:pt>
                <c:pt idx="258">
                  <c:v>-10640</c:v>
                </c:pt>
                <c:pt idx="259">
                  <c:v>-10590</c:v>
                </c:pt>
                <c:pt idx="260">
                  <c:v>-10567</c:v>
                </c:pt>
                <c:pt idx="261">
                  <c:v>-10528</c:v>
                </c:pt>
                <c:pt idx="262">
                  <c:v>-10526</c:v>
                </c:pt>
                <c:pt idx="263">
                  <c:v>-10489</c:v>
                </c:pt>
                <c:pt idx="264">
                  <c:v>-10483</c:v>
                </c:pt>
                <c:pt idx="265">
                  <c:v>-10483</c:v>
                </c:pt>
                <c:pt idx="266">
                  <c:v>-10461</c:v>
                </c:pt>
                <c:pt idx="267">
                  <c:v>-10458</c:v>
                </c:pt>
                <c:pt idx="268">
                  <c:v>-10442</c:v>
                </c:pt>
                <c:pt idx="269">
                  <c:v>-10442</c:v>
                </c:pt>
                <c:pt idx="270">
                  <c:v>-10442</c:v>
                </c:pt>
                <c:pt idx="271">
                  <c:v>-10430</c:v>
                </c:pt>
                <c:pt idx="272">
                  <c:v>-10416</c:v>
                </c:pt>
                <c:pt idx="273">
                  <c:v>-10414</c:v>
                </c:pt>
                <c:pt idx="274">
                  <c:v>-10413</c:v>
                </c:pt>
                <c:pt idx="275">
                  <c:v>-10410</c:v>
                </c:pt>
                <c:pt idx="276">
                  <c:v>-10399</c:v>
                </c:pt>
                <c:pt idx="277">
                  <c:v>-10394</c:v>
                </c:pt>
                <c:pt idx="278">
                  <c:v>-10376</c:v>
                </c:pt>
                <c:pt idx="279">
                  <c:v>-10333</c:v>
                </c:pt>
                <c:pt idx="280">
                  <c:v>-10333</c:v>
                </c:pt>
                <c:pt idx="281">
                  <c:v>-10333</c:v>
                </c:pt>
                <c:pt idx="282">
                  <c:v>-10240</c:v>
                </c:pt>
                <c:pt idx="283">
                  <c:v>-10240</c:v>
                </c:pt>
                <c:pt idx="284">
                  <c:v>-10237</c:v>
                </c:pt>
                <c:pt idx="285">
                  <c:v>-10235</c:v>
                </c:pt>
                <c:pt idx="286">
                  <c:v>-10210</c:v>
                </c:pt>
                <c:pt idx="287">
                  <c:v>-10184</c:v>
                </c:pt>
                <c:pt idx="288">
                  <c:v>-10181</c:v>
                </c:pt>
                <c:pt idx="289">
                  <c:v>-10176</c:v>
                </c:pt>
                <c:pt idx="290">
                  <c:v>-10137</c:v>
                </c:pt>
                <c:pt idx="291">
                  <c:v>-10135</c:v>
                </c:pt>
                <c:pt idx="292">
                  <c:v>-10134</c:v>
                </c:pt>
                <c:pt idx="293">
                  <c:v>-10125</c:v>
                </c:pt>
                <c:pt idx="294">
                  <c:v>-10109</c:v>
                </c:pt>
                <c:pt idx="295">
                  <c:v>-10106</c:v>
                </c:pt>
                <c:pt idx="296">
                  <c:v>-10106</c:v>
                </c:pt>
                <c:pt idx="297">
                  <c:v>-10106</c:v>
                </c:pt>
                <c:pt idx="298">
                  <c:v>-10106</c:v>
                </c:pt>
                <c:pt idx="299">
                  <c:v>-10069</c:v>
                </c:pt>
                <c:pt idx="300">
                  <c:v>-10041</c:v>
                </c:pt>
                <c:pt idx="301">
                  <c:v>-9963</c:v>
                </c:pt>
                <c:pt idx="302">
                  <c:v>-9960</c:v>
                </c:pt>
                <c:pt idx="303">
                  <c:v>-9954</c:v>
                </c:pt>
                <c:pt idx="304">
                  <c:v>-9932</c:v>
                </c:pt>
                <c:pt idx="305">
                  <c:v>-9932</c:v>
                </c:pt>
                <c:pt idx="306">
                  <c:v>-9932</c:v>
                </c:pt>
                <c:pt idx="307">
                  <c:v>-9932</c:v>
                </c:pt>
                <c:pt idx="308">
                  <c:v>-9929</c:v>
                </c:pt>
                <c:pt idx="309">
                  <c:v>-9921</c:v>
                </c:pt>
                <c:pt idx="310">
                  <c:v>-9921</c:v>
                </c:pt>
                <c:pt idx="311">
                  <c:v>-9921</c:v>
                </c:pt>
                <c:pt idx="312">
                  <c:v>-9893</c:v>
                </c:pt>
                <c:pt idx="313">
                  <c:v>-9866</c:v>
                </c:pt>
                <c:pt idx="314">
                  <c:v>-9843</c:v>
                </c:pt>
                <c:pt idx="315">
                  <c:v>-9829</c:v>
                </c:pt>
                <c:pt idx="316">
                  <c:v>-9828.5</c:v>
                </c:pt>
                <c:pt idx="317">
                  <c:v>-9812</c:v>
                </c:pt>
                <c:pt idx="318">
                  <c:v>-9810</c:v>
                </c:pt>
                <c:pt idx="319">
                  <c:v>-9807</c:v>
                </c:pt>
                <c:pt idx="320">
                  <c:v>-9801</c:v>
                </c:pt>
                <c:pt idx="321">
                  <c:v>-9784</c:v>
                </c:pt>
                <c:pt idx="322">
                  <c:v>-9770</c:v>
                </c:pt>
                <c:pt idx="323">
                  <c:v>-9768</c:v>
                </c:pt>
                <c:pt idx="324">
                  <c:v>-9742</c:v>
                </c:pt>
                <c:pt idx="325">
                  <c:v>-9723</c:v>
                </c:pt>
                <c:pt idx="326">
                  <c:v>-9639</c:v>
                </c:pt>
                <c:pt idx="327">
                  <c:v>-9597</c:v>
                </c:pt>
                <c:pt idx="328">
                  <c:v>-9568</c:v>
                </c:pt>
                <c:pt idx="329">
                  <c:v>-9557</c:v>
                </c:pt>
                <c:pt idx="330">
                  <c:v>-9505</c:v>
                </c:pt>
                <c:pt idx="331">
                  <c:v>-9505</c:v>
                </c:pt>
                <c:pt idx="332">
                  <c:v>-9505</c:v>
                </c:pt>
                <c:pt idx="333">
                  <c:v>-9412</c:v>
                </c:pt>
                <c:pt idx="334">
                  <c:v>-9390</c:v>
                </c:pt>
                <c:pt idx="335">
                  <c:v>-9390</c:v>
                </c:pt>
                <c:pt idx="336">
                  <c:v>-9359</c:v>
                </c:pt>
                <c:pt idx="337">
                  <c:v>-9359</c:v>
                </c:pt>
                <c:pt idx="338">
                  <c:v>-9328</c:v>
                </c:pt>
                <c:pt idx="339">
                  <c:v>-9264</c:v>
                </c:pt>
                <c:pt idx="340">
                  <c:v>-9261</c:v>
                </c:pt>
                <c:pt idx="341">
                  <c:v>-9146</c:v>
                </c:pt>
                <c:pt idx="342">
                  <c:v>-9113</c:v>
                </c:pt>
                <c:pt idx="343">
                  <c:v>-9110</c:v>
                </c:pt>
                <c:pt idx="344">
                  <c:v>-9096</c:v>
                </c:pt>
                <c:pt idx="345">
                  <c:v>-9085</c:v>
                </c:pt>
                <c:pt idx="346">
                  <c:v>-9057</c:v>
                </c:pt>
                <c:pt idx="347">
                  <c:v>-9040</c:v>
                </c:pt>
                <c:pt idx="348">
                  <c:v>-9040</c:v>
                </c:pt>
                <c:pt idx="349">
                  <c:v>-9040</c:v>
                </c:pt>
                <c:pt idx="350">
                  <c:v>-9040</c:v>
                </c:pt>
                <c:pt idx="351">
                  <c:v>-9040</c:v>
                </c:pt>
                <c:pt idx="352">
                  <c:v>-8990</c:v>
                </c:pt>
                <c:pt idx="353">
                  <c:v>-8965</c:v>
                </c:pt>
                <c:pt idx="354">
                  <c:v>-8954</c:v>
                </c:pt>
                <c:pt idx="355">
                  <c:v>-8897</c:v>
                </c:pt>
                <c:pt idx="356">
                  <c:v>-8886</c:v>
                </c:pt>
                <c:pt idx="357">
                  <c:v>-8790</c:v>
                </c:pt>
                <c:pt idx="358">
                  <c:v>-8660</c:v>
                </c:pt>
                <c:pt idx="359">
                  <c:v>-8654</c:v>
                </c:pt>
                <c:pt idx="360">
                  <c:v>-8646</c:v>
                </c:pt>
                <c:pt idx="361">
                  <c:v>-8635</c:v>
                </c:pt>
                <c:pt idx="362">
                  <c:v>-8629</c:v>
                </c:pt>
                <c:pt idx="363">
                  <c:v>-8531</c:v>
                </c:pt>
                <c:pt idx="364">
                  <c:v>-8521</c:v>
                </c:pt>
                <c:pt idx="365">
                  <c:v>-8517</c:v>
                </c:pt>
                <c:pt idx="366">
                  <c:v>-8492</c:v>
                </c:pt>
                <c:pt idx="367">
                  <c:v>-8425</c:v>
                </c:pt>
                <c:pt idx="368">
                  <c:v>-8366</c:v>
                </c:pt>
                <c:pt idx="369">
                  <c:v>-8332</c:v>
                </c:pt>
                <c:pt idx="370">
                  <c:v>-8313</c:v>
                </c:pt>
                <c:pt idx="371">
                  <c:v>-8310</c:v>
                </c:pt>
                <c:pt idx="372">
                  <c:v>-8304</c:v>
                </c:pt>
                <c:pt idx="373">
                  <c:v>-8252</c:v>
                </c:pt>
                <c:pt idx="374">
                  <c:v>-8198</c:v>
                </c:pt>
                <c:pt idx="375">
                  <c:v>-8150</c:v>
                </c:pt>
                <c:pt idx="376">
                  <c:v>-8136</c:v>
                </c:pt>
                <c:pt idx="377">
                  <c:v>-8109</c:v>
                </c:pt>
                <c:pt idx="378">
                  <c:v>-8108</c:v>
                </c:pt>
                <c:pt idx="379">
                  <c:v>-8094</c:v>
                </c:pt>
                <c:pt idx="380">
                  <c:v>-8092</c:v>
                </c:pt>
                <c:pt idx="381">
                  <c:v>-8081</c:v>
                </c:pt>
                <c:pt idx="382">
                  <c:v>-8081</c:v>
                </c:pt>
                <c:pt idx="383">
                  <c:v>-8069</c:v>
                </c:pt>
                <c:pt idx="384">
                  <c:v>-8049</c:v>
                </c:pt>
                <c:pt idx="385">
                  <c:v>-8049</c:v>
                </c:pt>
                <c:pt idx="386">
                  <c:v>-8033</c:v>
                </c:pt>
                <c:pt idx="387">
                  <c:v>-8024</c:v>
                </c:pt>
                <c:pt idx="388">
                  <c:v>-8022</c:v>
                </c:pt>
                <c:pt idx="389">
                  <c:v>-8019</c:v>
                </c:pt>
                <c:pt idx="390">
                  <c:v>-8004</c:v>
                </c:pt>
                <c:pt idx="391">
                  <c:v>-8004</c:v>
                </c:pt>
                <c:pt idx="392">
                  <c:v>-7996</c:v>
                </c:pt>
                <c:pt idx="393">
                  <c:v>-7996</c:v>
                </c:pt>
                <c:pt idx="394">
                  <c:v>-7983</c:v>
                </c:pt>
                <c:pt idx="395">
                  <c:v>-7982</c:v>
                </c:pt>
                <c:pt idx="396">
                  <c:v>-7974</c:v>
                </c:pt>
                <c:pt idx="397">
                  <c:v>-7907</c:v>
                </c:pt>
                <c:pt idx="398">
                  <c:v>-7875</c:v>
                </c:pt>
                <c:pt idx="399">
                  <c:v>-7874</c:v>
                </c:pt>
                <c:pt idx="400">
                  <c:v>-7848</c:v>
                </c:pt>
                <c:pt idx="401">
                  <c:v>-7804</c:v>
                </c:pt>
                <c:pt idx="402">
                  <c:v>-7801</c:v>
                </c:pt>
                <c:pt idx="403">
                  <c:v>-7783</c:v>
                </c:pt>
                <c:pt idx="404">
                  <c:v>-7783</c:v>
                </c:pt>
                <c:pt idx="405">
                  <c:v>-7783</c:v>
                </c:pt>
                <c:pt idx="406">
                  <c:v>-7767</c:v>
                </c:pt>
                <c:pt idx="407">
                  <c:v>-7761</c:v>
                </c:pt>
                <c:pt idx="408">
                  <c:v>-7759</c:v>
                </c:pt>
                <c:pt idx="409">
                  <c:v>-7759</c:v>
                </c:pt>
                <c:pt idx="410">
                  <c:v>-7759</c:v>
                </c:pt>
                <c:pt idx="411">
                  <c:v>-7753</c:v>
                </c:pt>
                <c:pt idx="412">
                  <c:v>-7731</c:v>
                </c:pt>
                <c:pt idx="413">
                  <c:v>-7730</c:v>
                </c:pt>
                <c:pt idx="414">
                  <c:v>-7730</c:v>
                </c:pt>
                <c:pt idx="415">
                  <c:v>-7717</c:v>
                </c:pt>
                <c:pt idx="416">
                  <c:v>-7716</c:v>
                </c:pt>
                <c:pt idx="417">
                  <c:v>-7714</c:v>
                </c:pt>
                <c:pt idx="418">
                  <c:v>-7714</c:v>
                </c:pt>
                <c:pt idx="419">
                  <c:v>-7713</c:v>
                </c:pt>
                <c:pt idx="420">
                  <c:v>-7703</c:v>
                </c:pt>
                <c:pt idx="421">
                  <c:v>-7677</c:v>
                </c:pt>
                <c:pt idx="422">
                  <c:v>-7672</c:v>
                </c:pt>
                <c:pt idx="423">
                  <c:v>-7652</c:v>
                </c:pt>
                <c:pt idx="424">
                  <c:v>-7568</c:v>
                </c:pt>
                <c:pt idx="425">
                  <c:v>-7527</c:v>
                </c:pt>
                <c:pt idx="426">
                  <c:v>-7524</c:v>
                </c:pt>
                <c:pt idx="427">
                  <c:v>-7453</c:v>
                </c:pt>
                <c:pt idx="428">
                  <c:v>-7445</c:v>
                </c:pt>
                <c:pt idx="429">
                  <c:v>-7389</c:v>
                </c:pt>
                <c:pt idx="430">
                  <c:v>-7330</c:v>
                </c:pt>
                <c:pt idx="431">
                  <c:v>-7324</c:v>
                </c:pt>
                <c:pt idx="432">
                  <c:v>-7316</c:v>
                </c:pt>
                <c:pt idx="433">
                  <c:v>-7233</c:v>
                </c:pt>
                <c:pt idx="434">
                  <c:v>-7199</c:v>
                </c:pt>
                <c:pt idx="435">
                  <c:v>-7188</c:v>
                </c:pt>
                <c:pt idx="436">
                  <c:v>-7188</c:v>
                </c:pt>
                <c:pt idx="437">
                  <c:v>-7176</c:v>
                </c:pt>
                <c:pt idx="438">
                  <c:v>-7138</c:v>
                </c:pt>
                <c:pt idx="439">
                  <c:v>-7107</c:v>
                </c:pt>
                <c:pt idx="440">
                  <c:v>-7014</c:v>
                </c:pt>
                <c:pt idx="441">
                  <c:v>-6998</c:v>
                </c:pt>
                <c:pt idx="442">
                  <c:v>-6973</c:v>
                </c:pt>
                <c:pt idx="443">
                  <c:v>-6973</c:v>
                </c:pt>
                <c:pt idx="444">
                  <c:v>-6956</c:v>
                </c:pt>
                <c:pt idx="445">
                  <c:v>-6955</c:v>
                </c:pt>
                <c:pt idx="446">
                  <c:v>-6953</c:v>
                </c:pt>
                <c:pt idx="447">
                  <c:v>-6927</c:v>
                </c:pt>
                <c:pt idx="448">
                  <c:v>-6916</c:v>
                </c:pt>
                <c:pt idx="449">
                  <c:v>-6914</c:v>
                </c:pt>
                <c:pt idx="450">
                  <c:v>-6913</c:v>
                </c:pt>
                <c:pt idx="451">
                  <c:v>-6886</c:v>
                </c:pt>
                <c:pt idx="452">
                  <c:v>-6824</c:v>
                </c:pt>
                <c:pt idx="453">
                  <c:v>-6824</c:v>
                </c:pt>
                <c:pt idx="454">
                  <c:v>-6824</c:v>
                </c:pt>
                <c:pt idx="455">
                  <c:v>-6804</c:v>
                </c:pt>
                <c:pt idx="456">
                  <c:v>-6752</c:v>
                </c:pt>
                <c:pt idx="457">
                  <c:v>-6735</c:v>
                </c:pt>
                <c:pt idx="458">
                  <c:v>-6724</c:v>
                </c:pt>
                <c:pt idx="459">
                  <c:v>-6712</c:v>
                </c:pt>
                <c:pt idx="460">
                  <c:v>-6696</c:v>
                </c:pt>
                <c:pt idx="461">
                  <c:v>-6695</c:v>
                </c:pt>
                <c:pt idx="462">
                  <c:v>-6665</c:v>
                </c:pt>
                <c:pt idx="463">
                  <c:v>-6651</c:v>
                </c:pt>
                <c:pt idx="464">
                  <c:v>-6637</c:v>
                </c:pt>
                <c:pt idx="465">
                  <c:v>-6609</c:v>
                </c:pt>
                <c:pt idx="466">
                  <c:v>-6609</c:v>
                </c:pt>
                <c:pt idx="467">
                  <c:v>-6609</c:v>
                </c:pt>
                <c:pt idx="468">
                  <c:v>-6609</c:v>
                </c:pt>
                <c:pt idx="469">
                  <c:v>-6581</c:v>
                </c:pt>
                <c:pt idx="470">
                  <c:v>-6533</c:v>
                </c:pt>
                <c:pt idx="471">
                  <c:v>-6502</c:v>
                </c:pt>
                <c:pt idx="472">
                  <c:v>-6486</c:v>
                </c:pt>
                <c:pt idx="473">
                  <c:v>-6438</c:v>
                </c:pt>
                <c:pt idx="474">
                  <c:v>-6438</c:v>
                </c:pt>
                <c:pt idx="475">
                  <c:v>-6438</c:v>
                </c:pt>
                <c:pt idx="476">
                  <c:v>-6419</c:v>
                </c:pt>
                <c:pt idx="477">
                  <c:v>-6413</c:v>
                </c:pt>
                <c:pt idx="478">
                  <c:v>-6405</c:v>
                </c:pt>
                <c:pt idx="479">
                  <c:v>-6404</c:v>
                </c:pt>
                <c:pt idx="480">
                  <c:v>-6363</c:v>
                </c:pt>
                <c:pt idx="481">
                  <c:v>-6332</c:v>
                </c:pt>
                <c:pt idx="482">
                  <c:v>-6318</c:v>
                </c:pt>
                <c:pt idx="483">
                  <c:v>-6310</c:v>
                </c:pt>
                <c:pt idx="484">
                  <c:v>-6295</c:v>
                </c:pt>
                <c:pt idx="485">
                  <c:v>-6214</c:v>
                </c:pt>
                <c:pt idx="486">
                  <c:v>-6209</c:v>
                </c:pt>
                <c:pt idx="487">
                  <c:v>-6206</c:v>
                </c:pt>
                <c:pt idx="488">
                  <c:v>-6206</c:v>
                </c:pt>
                <c:pt idx="489">
                  <c:v>-6206</c:v>
                </c:pt>
                <c:pt idx="490">
                  <c:v>-6197</c:v>
                </c:pt>
                <c:pt idx="491">
                  <c:v>-6194</c:v>
                </c:pt>
                <c:pt idx="492">
                  <c:v>-6191</c:v>
                </c:pt>
                <c:pt idx="493">
                  <c:v>-6170</c:v>
                </c:pt>
                <c:pt idx="494">
                  <c:v>-6169</c:v>
                </c:pt>
                <c:pt idx="495">
                  <c:v>-6166</c:v>
                </c:pt>
                <c:pt idx="496">
                  <c:v>-6161</c:v>
                </c:pt>
                <c:pt idx="497">
                  <c:v>-6153</c:v>
                </c:pt>
                <c:pt idx="498">
                  <c:v>-6142</c:v>
                </c:pt>
                <c:pt idx="499">
                  <c:v>-6142</c:v>
                </c:pt>
                <c:pt idx="500">
                  <c:v>-6128</c:v>
                </c:pt>
                <c:pt idx="501">
                  <c:v>-6125</c:v>
                </c:pt>
                <c:pt idx="502">
                  <c:v>-6114</c:v>
                </c:pt>
                <c:pt idx="503">
                  <c:v>-6096.5</c:v>
                </c:pt>
                <c:pt idx="504">
                  <c:v>-6047</c:v>
                </c:pt>
                <c:pt idx="505">
                  <c:v>-6038</c:v>
                </c:pt>
                <c:pt idx="506">
                  <c:v>-6007</c:v>
                </c:pt>
                <c:pt idx="507">
                  <c:v>-5977</c:v>
                </c:pt>
                <c:pt idx="508">
                  <c:v>-5971</c:v>
                </c:pt>
                <c:pt idx="509">
                  <c:v>-5957</c:v>
                </c:pt>
                <c:pt idx="510">
                  <c:v>-5952</c:v>
                </c:pt>
                <c:pt idx="511">
                  <c:v>-5951</c:v>
                </c:pt>
                <c:pt idx="512">
                  <c:v>-5938</c:v>
                </c:pt>
                <c:pt idx="513">
                  <c:v>-5932</c:v>
                </c:pt>
                <c:pt idx="514">
                  <c:v>-5910</c:v>
                </c:pt>
                <c:pt idx="515">
                  <c:v>-5879</c:v>
                </c:pt>
                <c:pt idx="516">
                  <c:v>-5851</c:v>
                </c:pt>
                <c:pt idx="517">
                  <c:v>-5851</c:v>
                </c:pt>
                <c:pt idx="518">
                  <c:v>-5826</c:v>
                </c:pt>
                <c:pt idx="519">
                  <c:v>-5795</c:v>
                </c:pt>
                <c:pt idx="520">
                  <c:v>-5725</c:v>
                </c:pt>
                <c:pt idx="521">
                  <c:v>-5705</c:v>
                </c:pt>
                <c:pt idx="522">
                  <c:v>-5678</c:v>
                </c:pt>
                <c:pt idx="523">
                  <c:v>-5675</c:v>
                </c:pt>
                <c:pt idx="524">
                  <c:v>-5675</c:v>
                </c:pt>
                <c:pt idx="525">
                  <c:v>-5671</c:v>
                </c:pt>
                <c:pt idx="526">
                  <c:v>-5663</c:v>
                </c:pt>
                <c:pt idx="527">
                  <c:v>-5571</c:v>
                </c:pt>
                <c:pt idx="528">
                  <c:v>-5563</c:v>
                </c:pt>
                <c:pt idx="529">
                  <c:v>-5518</c:v>
                </c:pt>
                <c:pt idx="530">
                  <c:v>-5493</c:v>
                </c:pt>
                <c:pt idx="531">
                  <c:v>-5456</c:v>
                </c:pt>
                <c:pt idx="532">
                  <c:v>-5453</c:v>
                </c:pt>
                <c:pt idx="533">
                  <c:v>-5453</c:v>
                </c:pt>
                <c:pt idx="534">
                  <c:v>-5434</c:v>
                </c:pt>
                <c:pt idx="535">
                  <c:v>-5431</c:v>
                </c:pt>
                <c:pt idx="536">
                  <c:v>-5429</c:v>
                </c:pt>
                <c:pt idx="537">
                  <c:v>-5406</c:v>
                </c:pt>
                <c:pt idx="538">
                  <c:v>-5403</c:v>
                </c:pt>
                <c:pt idx="539">
                  <c:v>-5369</c:v>
                </c:pt>
                <c:pt idx="540">
                  <c:v>-5367</c:v>
                </c:pt>
                <c:pt idx="541">
                  <c:v>-5349</c:v>
                </c:pt>
                <c:pt idx="542">
                  <c:v>-5344</c:v>
                </c:pt>
                <c:pt idx="543">
                  <c:v>-5333</c:v>
                </c:pt>
                <c:pt idx="544">
                  <c:v>-5319</c:v>
                </c:pt>
                <c:pt idx="545">
                  <c:v>-5310</c:v>
                </c:pt>
                <c:pt idx="546">
                  <c:v>-5302</c:v>
                </c:pt>
                <c:pt idx="547">
                  <c:v>-5286</c:v>
                </c:pt>
                <c:pt idx="548">
                  <c:v>-5283</c:v>
                </c:pt>
                <c:pt idx="549">
                  <c:v>-5255</c:v>
                </c:pt>
                <c:pt idx="550">
                  <c:v>-5249</c:v>
                </c:pt>
                <c:pt idx="551">
                  <c:v>-5235</c:v>
                </c:pt>
                <c:pt idx="552">
                  <c:v>-5219</c:v>
                </c:pt>
                <c:pt idx="553">
                  <c:v>-5219</c:v>
                </c:pt>
                <c:pt idx="554">
                  <c:v>-5216</c:v>
                </c:pt>
                <c:pt idx="555">
                  <c:v>-5177</c:v>
                </c:pt>
                <c:pt idx="556">
                  <c:v>-5149</c:v>
                </c:pt>
                <c:pt idx="557">
                  <c:v>-5128</c:v>
                </c:pt>
                <c:pt idx="558">
                  <c:v>-5126</c:v>
                </c:pt>
                <c:pt idx="559">
                  <c:v>-5109</c:v>
                </c:pt>
                <c:pt idx="560">
                  <c:v>-5093</c:v>
                </c:pt>
                <c:pt idx="561">
                  <c:v>-5093</c:v>
                </c:pt>
                <c:pt idx="562">
                  <c:v>-5048</c:v>
                </c:pt>
                <c:pt idx="563">
                  <c:v>-5036</c:v>
                </c:pt>
                <c:pt idx="564">
                  <c:v>-5020</c:v>
                </c:pt>
                <c:pt idx="565">
                  <c:v>-5020</c:v>
                </c:pt>
                <c:pt idx="566">
                  <c:v>-5020</c:v>
                </c:pt>
                <c:pt idx="567">
                  <c:v>-4981</c:v>
                </c:pt>
                <c:pt idx="568">
                  <c:v>-4981</c:v>
                </c:pt>
                <c:pt idx="569">
                  <c:v>-4972</c:v>
                </c:pt>
                <c:pt idx="570">
                  <c:v>-4967</c:v>
                </c:pt>
                <c:pt idx="571">
                  <c:v>-4914</c:v>
                </c:pt>
                <c:pt idx="572">
                  <c:v>-4886</c:v>
                </c:pt>
                <c:pt idx="573">
                  <c:v>-4851</c:v>
                </c:pt>
                <c:pt idx="574">
                  <c:v>-4819</c:v>
                </c:pt>
                <c:pt idx="575">
                  <c:v>-4782</c:v>
                </c:pt>
                <c:pt idx="576">
                  <c:v>-4782</c:v>
                </c:pt>
                <c:pt idx="577">
                  <c:v>-4715</c:v>
                </c:pt>
                <c:pt idx="578">
                  <c:v>-4715</c:v>
                </c:pt>
                <c:pt idx="579">
                  <c:v>-4712</c:v>
                </c:pt>
                <c:pt idx="580">
                  <c:v>-4704</c:v>
                </c:pt>
                <c:pt idx="581">
                  <c:v>-4626</c:v>
                </c:pt>
                <c:pt idx="582">
                  <c:v>-4566</c:v>
                </c:pt>
                <c:pt idx="583">
                  <c:v>-4561</c:v>
                </c:pt>
                <c:pt idx="584">
                  <c:v>-4536</c:v>
                </c:pt>
                <c:pt idx="585">
                  <c:v>-4525</c:v>
                </c:pt>
                <c:pt idx="586">
                  <c:v>-4493</c:v>
                </c:pt>
                <c:pt idx="587">
                  <c:v>-4480</c:v>
                </c:pt>
                <c:pt idx="588">
                  <c:v>-4477</c:v>
                </c:pt>
                <c:pt idx="589">
                  <c:v>-4466</c:v>
                </c:pt>
                <c:pt idx="590">
                  <c:v>-4457</c:v>
                </c:pt>
                <c:pt idx="591">
                  <c:v>-4382</c:v>
                </c:pt>
                <c:pt idx="592">
                  <c:v>-4351</c:v>
                </c:pt>
                <c:pt idx="593">
                  <c:v>-4321</c:v>
                </c:pt>
                <c:pt idx="594">
                  <c:v>-4301</c:v>
                </c:pt>
                <c:pt idx="595">
                  <c:v>-4259</c:v>
                </c:pt>
                <c:pt idx="596">
                  <c:v>-4258</c:v>
                </c:pt>
                <c:pt idx="597">
                  <c:v>-4258</c:v>
                </c:pt>
                <c:pt idx="598">
                  <c:v>-4247</c:v>
                </c:pt>
                <c:pt idx="599">
                  <c:v>-4178</c:v>
                </c:pt>
                <c:pt idx="600">
                  <c:v>-4155</c:v>
                </c:pt>
                <c:pt idx="601">
                  <c:v>-4128</c:v>
                </c:pt>
                <c:pt idx="602">
                  <c:v>-4076</c:v>
                </c:pt>
                <c:pt idx="603">
                  <c:v>-4041</c:v>
                </c:pt>
                <c:pt idx="604">
                  <c:v>-4029</c:v>
                </c:pt>
                <c:pt idx="605">
                  <c:v>-4013</c:v>
                </c:pt>
                <c:pt idx="606">
                  <c:v>-4013</c:v>
                </c:pt>
                <c:pt idx="607">
                  <c:v>-3999</c:v>
                </c:pt>
                <c:pt idx="608">
                  <c:v>-3915</c:v>
                </c:pt>
                <c:pt idx="609">
                  <c:v>-3839</c:v>
                </c:pt>
                <c:pt idx="610">
                  <c:v>-3833</c:v>
                </c:pt>
                <c:pt idx="611">
                  <c:v>-3783</c:v>
                </c:pt>
                <c:pt idx="612">
                  <c:v>-3736</c:v>
                </c:pt>
                <c:pt idx="613">
                  <c:v>-3708</c:v>
                </c:pt>
                <c:pt idx="614">
                  <c:v>-3560</c:v>
                </c:pt>
                <c:pt idx="615">
                  <c:v>-3495</c:v>
                </c:pt>
                <c:pt idx="616">
                  <c:v>-3476</c:v>
                </c:pt>
                <c:pt idx="617">
                  <c:v>-3472</c:v>
                </c:pt>
                <c:pt idx="618">
                  <c:v>-3433</c:v>
                </c:pt>
                <c:pt idx="619">
                  <c:v>-3397</c:v>
                </c:pt>
                <c:pt idx="620">
                  <c:v>-3327</c:v>
                </c:pt>
                <c:pt idx="621">
                  <c:v>-3293</c:v>
                </c:pt>
                <c:pt idx="622">
                  <c:v>-3257</c:v>
                </c:pt>
                <c:pt idx="623">
                  <c:v>-3221</c:v>
                </c:pt>
                <c:pt idx="624">
                  <c:v>-3196</c:v>
                </c:pt>
                <c:pt idx="625">
                  <c:v>-3187</c:v>
                </c:pt>
                <c:pt idx="626">
                  <c:v>-3137</c:v>
                </c:pt>
                <c:pt idx="627">
                  <c:v>-3117</c:v>
                </c:pt>
                <c:pt idx="628">
                  <c:v>-3064</c:v>
                </c:pt>
                <c:pt idx="629">
                  <c:v>-3061</c:v>
                </c:pt>
                <c:pt idx="630">
                  <c:v>-3055</c:v>
                </c:pt>
                <c:pt idx="631">
                  <c:v>-2991</c:v>
                </c:pt>
                <c:pt idx="632">
                  <c:v>-2938</c:v>
                </c:pt>
                <c:pt idx="633">
                  <c:v>-2932</c:v>
                </c:pt>
                <c:pt idx="634">
                  <c:v>-2916</c:v>
                </c:pt>
                <c:pt idx="635">
                  <c:v>-2909</c:v>
                </c:pt>
                <c:pt idx="636">
                  <c:v>-2904</c:v>
                </c:pt>
                <c:pt idx="637">
                  <c:v>-2877</c:v>
                </c:pt>
                <c:pt idx="638">
                  <c:v>-2846</c:v>
                </c:pt>
                <c:pt idx="639">
                  <c:v>-2826</c:v>
                </c:pt>
                <c:pt idx="640">
                  <c:v>-2799</c:v>
                </c:pt>
                <c:pt idx="641">
                  <c:v>-2759</c:v>
                </c:pt>
                <c:pt idx="642">
                  <c:v>-2731</c:v>
                </c:pt>
                <c:pt idx="643">
                  <c:v>-2717</c:v>
                </c:pt>
                <c:pt idx="644">
                  <c:v>-2692</c:v>
                </c:pt>
                <c:pt idx="645">
                  <c:v>-2689</c:v>
                </c:pt>
                <c:pt idx="646">
                  <c:v>-2684</c:v>
                </c:pt>
                <c:pt idx="647">
                  <c:v>-2654</c:v>
                </c:pt>
                <c:pt idx="648">
                  <c:v>-2642</c:v>
                </c:pt>
                <c:pt idx="649">
                  <c:v>-2642</c:v>
                </c:pt>
                <c:pt idx="650">
                  <c:v>-2624</c:v>
                </c:pt>
                <c:pt idx="651">
                  <c:v>-2586</c:v>
                </c:pt>
                <c:pt idx="652">
                  <c:v>-2583</c:v>
                </c:pt>
                <c:pt idx="653">
                  <c:v>-2583</c:v>
                </c:pt>
                <c:pt idx="654">
                  <c:v>-2566</c:v>
                </c:pt>
                <c:pt idx="655">
                  <c:v>-2560</c:v>
                </c:pt>
                <c:pt idx="656">
                  <c:v>-2543</c:v>
                </c:pt>
                <c:pt idx="657">
                  <c:v>-2482</c:v>
                </c:pt>
                <c:pt idx="658">
                  <c:v>-2446</c:v>
                </c:pt>
                <c:pt idx="659">
                  <c:v>-2432</c:v>
                </c:pt>
                <c:pt idx="660">
                  <c:v>-2424</c:v>
                </c:pt>
                <c:pt idx="661">
                  <c:v>-2384</c:v>
                </c:pt>
                <c:pt idx="662">
                  <c:v>-2378</c:v>
                </c:pt>
                <c:pt idx="663">
                  <c:v>-2367</c:v>
                </c:pt>
                <c:pt idx="664">
                  <c:v>-2351</c:v>
                </c:pt>
                <c:pt idx="665">
                  <c:v>-2328</c:v>
                </c:pt>
                <c:pt idx="666">
                  <c:v>-2309</c:v>
                </c:pt>
                <c:pt idx="667">
                  <c:v>-2295</c:v>
                </c:pt>
                <c:pt idx="668">
                  <c:v>-2250</c:v>
                </c:pt>
                <c:pt idx="669">
                  <c:v>-2172</c:v>
                </c:pt>
                <c:pt idx="670">
                  <c:v>-2172</c:v>
                </c:pt>
                <c:pt idx="671">
                  <c:v>-2147</c:v>
                </c:pt>
                <c:pt idx="672">
                  <c:v>-2144</c:v>
                </c:pt>
                <c:pt idx="673">
                  <c:v>-2102</c:v>
                </c:pt>
                <c:pt idx="674">
                  <c:v>-2102</c:v>
                </c:pt>
                <c:pt idx="675">
                  <c:v>-2101</c:v>
                </c:pt>
                <c:pt idx="676">
                  <c:v>-2065</c:v>
                </c:pt>
                <c:pt idx="677">
                  <c:v>-2062</c:v>
                </c:pt>
                <c:pt idx="678">
                  <c:v>-2032</c:v>
                </c:pt>
                <c:pt idx="679">
                  <c:v>-2032</c:v>
                </c:pt>
                <c:pt idx="680">
                  <c:v>-2032</c:v>
                </c:pt>
                <c:pt idx="681">
                  <c:v>-1992</c:v>
                </c:pt>
                <c:pt idx="682">
                  <c:v>-1971</c:v>
                </c:pt>
                <c:pt idx="683">
                  <c:v>-1926</c:v>
                </c:pt>
                <c:pt idx="684">
                  <c:v>-1900</c:v>
                </c:pt>
                <c:pt idx="685">
                  <c:v>-1866</c:v>
                </c:pt>
                <c:pt idx="686">
                  <c:v>-1858</c:v>
                </c:pt>
                <c:pt idx="687">
                  <c:v>-1833</c:v>
                </c:pt>
                <c:pt idx="688">
                  <c:v>-1827</c:v>
                </c:pt>
                <c:pt idx="689">
                  <c:v>-1827</c:v>
                </c:pt>
                <c:pt idx="690">
                  <c:v>-1827</c:v>
                </c:pt>
                <c:pt idx="691">
                  <c:v>-1827</c:v>
                </c:pt>
                <c:pt idx="692">
                  <c:v>-1827</c:v>
                </c:pt>
                <c:pt idx="693">
                  <c:v>-1802</c:v>
                </c:pt>
                <c:pt idx="694">
                  <c:v>-1799</c:v>
                </c:pt>
                <c:pt idx="695">
                  <c:v>-1760</c:v>
                </c:pt>
                <c:pt idx="696">
                  <c:v>-1760</c:v>
                </c:pt>
                <c:pt idx="697">
                  <c:v>-1690</c:v>
                </c:pt>
                <c:pt idx="698">
                  <c:v>-1652</c:v>
                </c:pt>
                <c:pt idx="699">
                  <c:v>-1604</c:v>
                </c:pt>
                <c:pt idx="700">
                  <c:v>-1593</c:v>
                </c:pt>
                <c:pt idx="701">
                  <c:v>-1590</c:v>
                </c:pt>
                <c:pt idx="702">
                  <c:v>-1491</c:v>
                </c:pt>
                <c:pt idx="703">
                  <c:v>-1481</c:v>
                </c:pt>
                <c:pt idx="704">
                  <c:v>-1458</c:v>
                </c:pt>
                <c:pt idx="705">
                  <c:v>-1407</c:v>
                </c:pt>
                <c:pt idx="706">
                  <c:v>-1407</c:v>
                </c:pt>
                <c:pt idx="707">
                  <c:v>-1341</c:v>
                </c:pt>
                <c:pt idx="708">
                  <c:v>-1304</c:v>
                </c:pt>
                <c:pt idx="709">
                  <c:v>-1301</c:v>
                </c:pt>
                <c:pt idx="710">
                  <c:v>-1301</c:v>
                </c:pt>
                <c:pt idx="711">
                  <c:v>-1301</c:v>
                </c:pt>
                <c:pt idx="712">
                  <c:v>-1298</c:v>
                </c:pt>
                <c:pt idx="713">
                  <c:v>-1276</c:v>
                </c:pt>
                <c:pt idx="714">
                  <c:v>-1254</c:v>
                </c:pt>
                <c:pt idx="715">
                  <c:v>-1206</c:v>
                </c:pt>
                <c:pt idx="716">
                  <c:v>-1120</c:v>
                </c:pt>
                <c:pt idx="717">
                  <c:v>-1100</c:v>
                </c:pt>
                <c:pt idx="718">
                  <c:v>-1041</c:v>
                </c:pt>
                <c:pt idx="719">
                  <c:v>-1038</c:v>
                </c:pt>
                <c:pt idx="720">
                  <c:v>-1038</c:v>
                </c:pt>
                <c:pt idx="721">
                  <c:v>-963</c:v>
                </c:pt>
                <c:pt idx="722">
                  <c:v>-918</c:v>
                </c:pt>
                <c:pt idx="723">
                  <c:v>-910</c:v>
                </c:pt>
                <c:pt idx="724">
                  <c:v>-910</c:v>
                </c:pt>
                <c:pt idx="725">
                  <c:v>-910</c:v>
                </c:pt>
                <c:pt idx="726">
                  <c:v>-910</c:v>
                </c:pt>
                <c:pt idx="727">
                  <c:v>-910</c:v>
                </c:pt>
                <c:pt idx="728">
                  <c:v>-910</c:v>
                </c:pt>
                <c:pt idx="729">
                  <c:v>-910</c:v>
                </c:pt>
                <c:pt idx="730">
                  <c:v>-910</c:v>
                </c:pt>
                <c:pt idx="731">
                  <c:v>-879</c:v>
                </c:pt>
                <c:pt idx="732">
                  <c:v>-842</c:v>
                </c:pt>
                <c:pt idx="733">
                  <c:v>-822</c:v>
                </c:pt>
                <c:pt idx="734">
                  <c:v>-811</c:v>
                </c:pt>
                <c:pt idx="735">
                  <c:v>-781</c:v>
                </c:pt>
                <c:pt idx="736">
                  <c:v>-669</c:v>
                </c:pt>
                <c:pt idx="737">
                  <c:v>-644</c:v>
                </c:pt>
                <c:pt idx="738">
                  <c:v>-644</c:v>
                </c:pt>
                <c:pt idx="739">
                  <c:v>-613</c:v>
                </c:pt>
                <c:pt idx="740">
                  <c:v>-610</c:v>
                </c:pt>
                <c:pt idx="741">
                  <c:v>-532</c:v>
                </c:pt>
                <c:pt idx="742">
                  <c:v>-530.5</c:v>
                </c:pt>
                <c:pt idx="743">
                  <c:v>-495</c:v>
                </c:pt>
                <c:pt idx="744">
                  <c:v>-487</c:v>
                </c:pt>
                <c:pt idx="745">
                  <c:v>-485.5</c:v>
                </c:pt>
                <c:pt idx="746">
                  <c:v>-484</c:v>
                </c:pt>
                <c:pt idx="747">
                  <c:v>-470</c:v>
                </c:pt>
                <c:pt idx="748">
                  <c:v>-467</c:v>
                </c:pt>
                <c:pt idx="749">
                  <c:v>-437</c:v>
                </c:pt>
                <c:pt idx="750">
                  <c:v>-415</c:v>
                </c:pt>
                <c:pt idx="751">
                  <c:v>-280</c:v>
                </c:pt>
                <c:pt idx="752">
                  <c:v>-207</c:v>
                </c:pt>
                <c:pt idx="753">
                  <c:v>-163</c:v>
                </c:pt>
                <c:pt idx="754">
                  <c:v>-163</c:v>
                </c:pt>
                <c:pt idx="755">
                  <c:v>-163</c:v>
                </c:pt>
                <c:pt idx="756">
                  <c:v>-135</c:v>
                </c:pt>
                <c:pt idx="757">
                  <c:v>-121</c:v>
                </c:pt>
                <c:pt idx="758">
                  <c:v>-115</c:v>
                </c:pt>
                <c:pt idx="759">
                  <c:v>-99</c:v>
                </c:pt>
                <c:pt idx="760">
                  <c:v>-94.5</c:v>
                </c:pt>
                <c:pt idx="761">
                  <c:v>-72.5</c:v>
                </c:pt>
                <c:pt idx="762">
                  <c:v>-17</c:v>
                </c:pt>
                <c:pt idx="763">
                  <c:v>-2</c:v>
                </c:pt>
                <c:pt idx="764">
                  <c:v>-2</c:v>
                </c:pt>
                <c:pt idx="765">
                  <c:v>11</c:v>
                </c:pt>
                <c:pt idx="766">
                  <c:v>18</c:v>
                </c:pt>
                <c:pt idx="767">
                  <c:v>38</c:v>
                </c:pt>
                <c:pt idx="768">
                  <c:v>38</c:v>
                </c:pt>
                <c:pt idx="769">
                  <c:v>53</c:v>
                </c:pt>
                <c:pt idx="770">
                  <c:v>81</c:v>
                </c:pt>
                <c:pt idx="771">
                  <c:v>215</c:v>
                </c:pt>
                <c:pt idx="772">
                  <c:v>246</c:v>
                </c:pt>
                <c:pt idx="773">
                  <c:v>246</c:v>
                </c:pt>
                <c:pt idx="774">
                  <c:v>246</c:v>
                </c:pt>
                <c:pt idx="775">
                  <c:v>282</c:v>
                </c:pt>
                <c:pt idx="776">
                  <c:v>285</c:v>
                </c:pt>
                <c:pt idx="777">
                  <c:v>305</c:v>
                </c:pt>
                <c:pt idx="778">
                  <c:v>307</c:v>
                </c:pt>
                <c:pt idx="779">
                  <c:v>307</c:v>
                </c:pt>
                <c:pt idx="780">
                  <c:v>318</c:v>
                </c:pt>
                <c:pt idx="781">
                  <c:v>478</c:v>
                </c:pt>
                <c:pt idx="782">
                  <c:v>548</c:v>
                </c:pt>
                <c:pt idx="783">
                  <c:v>567</c:v>
                </c:pt>
                <c:pt idx="784">
                  <c:v>571</c:v>
                </c:pt>
                <c:pt idx="785">
                  <c:v>571</c:v>
                </c:pt>
                <c:pt idx="786">
                  <c:v>576</c:v>
                </c:pt>
                <c:pt idx="787">
                  <c:v>694</c:v>
                </c:pt>
                <c:pt idx="788">
                  <c:v>873</c:v>
                </c:pt>
                <c:pt idx="789">
                  <c:v>1007</c:v>
                </c:pt>
                <c:pt idx="790">
                  <c:v>1343</c:v>
                </c:pt>
                <c:pt idx="791">
                  <c:v>1354</c:v>
                </c:pt>
                <c:pt idx="792">
                  <c:v>1399</c:v>
                </c:pt>
                <c:pt idx="793">
                  <c:v>1576.5</c:v>
                </c:pt>
                <c:pt idx="794">
                  <c:v>1576.5</c:v>
                </c:pt>
                <c:pt idx="795">
                  <c:v>1617</c:v>
                </c:pt>
                <c:pt idx="796">
                  <c:v>1631</c:v>
                </c:pt>
                <c:pt idx="797">
                  <c:v>1634</c:v>
                </c:pt>
                <c:pt idx="798">
                  <c:v>1634</c:v>
                </c:pt>
                <c:pt idx="799">
                  <c:v>1634</c:v>
                </c:pt>
                <c:pt idx="800">
                  <c:v>1661</c:v>
                </c:pt>
                <c:pt idx="801">
                  <c:v>1672</c:v>
                </c:pt>
                <c:pt idx="802">
                  <c:v>1835</c:v>
                </c:pt>
                <c:pt idx="803">
                  <c:v>1835</c:v>
                </c:pt>
                <c:pt idx="804">
                  <c:v>1872</c:v>
                </c:pt>
                <c:pt idx="805">
                  <c:v>1880</c:v>
                </c:pt>
                <c:pt idx="806">
                  <c:v>1888</c:v>
                </c:pt>
                <c:pt idx="807">
                  <c:v>1888</c:v>
                </c:pt>
                <c:pt idx="808">
                  <c:v>1888</c:v>
                </c:pt>
                <c:pt idx="809">
                  <c:v>1903.5</c:v>
                </c:pt>
                <c:pt idx="810">
                  <c:v>1922</c:v>
                </c:pt>
                <c:pt idx="811">
                  <c:v>1938</c:v>
                </c:pt>
                <c:pt idx="812">
                  <c:v>2055</c:v>
                </c:pt>
                <c:pt idx="813">
                  <c:v>2055</c:v>
                </c:pt>
                <c:pt idx="814">
                  <c:v>2055</c:v>
                </c:pt>
                <c:pt idx="815">
                  <c:v>2055</c:v>
                </c:pt>
                <c:pt idx="816">
                  <c:v>2055</c:v>
                </c:pt>
                <c:pt idx="817">
                  <c:v>2156</c:v>
                </c:pt>
                <c:pt idx="818">
                  <c:v>2156</c:v>
                </c:pt>
                <c:pt idx="819">
                  <c:v>2156</c:v>
                </c:pt>
                <c:pt idx="820">
                  <c:v>2198</c:v>
                </c:pt>
                <c:pt idx="821">
                  <c:v>2198</c:v>
                </c:pt>
                <c:pt idx="822">
                  <c:v>2198</c:v>
                </c:pt>
                <c:pt idx="823">
                  <c:v>2201</c:v>
                </c:pt>
                <c:pt idx="824">
                  <c:v>2335.5</c:v>
                </c:pt>
                <c:pt idx="825">
                  <c:v>2354.5</c:v>
                </c:pt>
                <c:pt idx="826">
                  <c:v>2358</c:v>
                </c:pt>
                <c:pt idx="827">
                  <c:v>2359</c:v>
                </c:pt>
                <c:pt idx="828">
                  <c:v>2411</c:v>
                </c:pt>
                <c:pt idx="829">
                  <c:v>2411</c:v>
                </c:pt>
                <c:pt idx="830">
                  <c:v>2411</c:v>
                </c:pt>
                <c:pt idx="831">
                  <c:v>2411</c:v>
                </c:pt>
                <c:pt idx="832">
                  <c:v>2456</c:v>
                </c:pt>
                <c:pt idx="833">
                  <c:v>2461</c:v>
                </c:pt>
                <c:pt idx="834">
                  <c:v>2461</c:v>
                </c:pt>
                <c:pt idx="835">
                  <c:v>2461</c:v>
                </c:pt>
                <c:pt idx="836">
                  <c:v>2461</c:v>
                </c:pt>
                <c:pt idx="837">
                  <c:v>2461</c:v>
                </c:pt>
                <c:pt idx="838">
                  <c:v>2680</c:v>
                </c:pt>
                <c:pt idx="839">
                  <c:v>2682</c:v>
                </c:pt>
                <c:pt idx="840">
                  <c:v>2682</c:v>
                </c:pt>
                <c:pt idx="841">
                  <c:v>2682</c:v>
                </c:pt>
                <c:pt idx="842">
                  <c:v>2696</c:v>
                </c:pt>
                <c:pt idx="843">
                  <c:v>2766</c:v>
                </c:pt>
                <c:pt idx="844">
                  <c:v>2766</c:v>
                </c:pt>
                <c:pt idx="845">
                  <c:v>2766</c:v>
                </c:pt>
                <c:pt idx="846">
                  <c:v>2900</c:v>
                </c:pt>
                <c:pt idx="847">
                  <c:v>2900</c:v>
                </c:pt>
                <c:pt idx="848">
                  <c:v>2900</c:v>
                </c:pt>
                <c:pt idx="849">
                  <c:v>2931</c:v>
                </c:pt>
                <c:pt idx="850">
                  <c:v>3096</c:v>
                </c:pt>
                <c:pt idx="851">
                  <c:v>3096</c:v>
                </c:pt>
                <c:pt idx="852">
                  <c:v>3174</c:v>
                </c:pt>
                <c:pt idx="853">
                  <c:v>3174</c:v>
                </c:pt>
                <c:pt idx="854">
                  <c:v>3226</c:v>
                </c:pt>
                <c:pt idx="855">
                  <c:v>3226</c:v>
                </c:pt>
                <c:pt idx="856">
                  <c:v>3253</c:v>
                </c:pt>
                <c:pt idx="857">
                  <c:v>3500</c:v>
                </c:pt>
                <c:pt idx="858">
                  <c:v>3508</c:v>
                </c:pt>
                <c:pt idx="859">
                  <c:v>3508</c:v>
                </c:pt>
                <c:pt idx="860">
                  <c:v>3508</c:v>
                </c:pt>
                <c:pt idx="861">
                  <c:v>3713</c:v>
                </c:pt>
                <c:pt idx="862">
                  <c:v>3897</c:v>
                </c:pt>
                <c:pt idx="863">
                  <c:v>4023</c:v>
                </c:pt>
                <c:pt idx="864">
                  <c:v>4062</c:v>
                </c:pt>
                <c:pt idx="865">
                  <c:v>4090</c:v>
                </c:pt>
                <c:pt idx="866">
                  <c:v>4294</c:v>
                </c:pt>
                <c:pt idx="867">
                  <c:v>4325</c:v>
                </c:pt>
                <c:pt idx="868">
                  <c:v>4540</c:v>
                </c:pt>
                <c:pt idx="869">
                  <c:v>4590</c:v>
                </c:pt>
                <c:pt idx="870">
                  <c:v>4594</c:v>
                </c:pt>
                <c:pt idx="871">
                  <c:v>4644</c:v>
                </c:pt>
                <c:pt idx="872">
                  <c:v>4814</c:v>
                </c:pt>
                <c:pt idx="873">
                  <c:v>4879</c:v>
                </c:pt>
                <c:pt idx="874">
                  <c:v>4907</c:v>
                </c:pt>
                <c:pt idx="875">
                  <c:v>4907</c:v>
                </c:pt>
                <c:pt idx="876">
                  <c:v>4946</c:v>
                </c:pt>
                <c:pt idx="877">
                  <c:v>4966.5</c:v>
                </c:pt>
                <c:pt idx="878">
                  <c:v>5120</c:v>
                </c:pt>
                <c:pt idx="879">
                  <c:v>5256</c:v>
                </c:pt>
              </c:numCache>
            </c:numRef>
          </c:xVal>
          <c:yVal>
            <c:numRef>
              <c:f>'Active 2'!$N$21:$N$975</c:f>
              <c:numCache>
                <c:formatCode>General</c:formatCode>
                <c:ptCount val="95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450-42D9-9C3C-83E3874B7E6B}"/>
            </c:ext>
          </c:extLst>
        </c:ser>
        <c:ser>
          <c:idx val="7"/>
          <c:order val="7"/>
          <c:tx>
            <c:strRef>
              <c:f>'Active 2'!$O$20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2'!$F$21:$F$975</c:f>
              <c:numCache>
                <c:formatCode>General</c:formatCode>
                <c:ptCount val="955"/>
                <c:pt idx="0">
                  <c:v>-30899</c:v>
                </c:pt>
                <c:pt idx="1">
                  <c:v>-29888</c:v>
                </c:pt>
                <c:pt idx="2">
                  <c:v>-28759</c:v>
                </c:pt>
                <c:pt idx="3">
                  <c:v>-28507</c:v>
                </c:pt>
                <c:pt idx="4">
                  <c:v>-28199</c:v>
                </c:pt>
                <c:pt idx="5">
                  <c:v>-28193</c:v>
                </c:pt>
                <c:pt idx="6">
                  <c:v>-28034</c:v>
                </c:pt>
                <c:pt idx="7">
                  <c:v>-28022</c:v>
                </c:pt>
                <c:pt idx="8">
                  <c:v>-28006</c:v>
                </c:pt>
                <c:pt idx="9">
                  <c:v>-27941</c:v>
                </c:pt>
                <c:pt idx="10">
                  <c:v>-27933</c:v>
                </c:pt>
                <c:pt idx="11">
                  <c:v>-27928</c:v>
                </c:pt>
                <c:pt idx="12">
                  <c:v>-27826</c:v>
                </c:pt>
                <c:pt idx="13">
                  <c:v>-27759</c:v>
                </c:pt>
                <c:pt idx="14">
                  <c:v>-27759</c:v>
                </c:pt>
                <c:pt idx="15">
                  <c:v>-27731</c:v>
                </c:pt>
                <c:pt idx="16">
                  <c:v>-27690</c:v>
                </c:pt>
                <c:pt idx="17">
                  <c:v>-27659</c:v>
                </c:pt>
                <c:pt idx="18">
                  <c:v>-27527</c:v>
                </c:pt>
                <c:pt idx="19">
                  <c:v>-27454</c:v>
                </c:pt>
                <c:pt idx="20">
                  <c:v>-27444</c:v>
                </c:pt>
                <c:pt idx="21">
                  <c:v>-27438</c:v>
                </c:pt>
                <c:pt idx="22">
                  <c:v>-27433</c:v>
                </c:pt>
                <c:pt idx="23">
                  <c:v>-27432</c:v>
                </c:pt>
                <c:pt idx="24">
                  <c:v>-27432</c:v>
                </c:pt>
                <c:pt idx="25">
                  <c:v>-27432</c:v>
                </c:pt>
                <c:pt idx="26">
                  <c:v>-27427</c:v>
                </c:pt>
                <c:pt idx="27">
                  <c:v>-27427</c:v>
                </c:pt>
                <c:pt idx="28">
                  <c:v>-27427</c:v>
                </c:pt>
                <c:pt idx="29">
                  <c:v>-27421</c:v>
                </c:pt>
                <c:pt idx="30">
                  <c:v>-27409</c:v>
                </c:pt>
                <c:pt idx="31">
                  <c:v>-27402</c:v>
                </c:pt>
                <c:pt idx="32">
                  <c:v>-27382</c:v>
                </c:pt>
                <c:pt idx="33">
                  <c:v>-27351</c:v>
                </c:pt>
                <c:pt idx="34">
                  <c:v>-27345</c:v>
                </c:pt>
                <c:pt idx="35">
                  <c:v>-27337</c:v>
                </c:pt>
                <c:pt idx="36">
                  <c:v>-27323</c:v>
                </c:pt>
                <c:pt idx="37">
                  <c:v>-27320</c:v>
                </c:pt>
                <c:pt idx="38">
                  <c:v>-27295</c:v>
                </c:pt>
                <c:pt idx="39">
                  <c:v>-27293</c:v>
                </c:pt>
                <c:pt idx="40">
                  <c:v>-27292</c:v>
                </c:pt>
                <c:pt idx="41">
                  <c:v>-27289</c:v>
                </c:pt>
                <c:pt idx="42">
                  <c:v>-27269</c:v>
                </c:pt>
                <c:pt idx="43">
                  <c:v>-27055</c:v>
                </c:pt>
                <c:pt idx="44">
                  <c:v>-27044</c:v>
                </c:pt>
                <c:pt idx="45">
                  <c:v>-27030</c:v>
                </c:pt>
                <c:pt idx="46">
                  <c:v>-27019</c:v>
                </c:pt>
                <c:pt idx="47">
                  <c:v>-27008</c:v>
                </c:pt>
                <c:pt idx="48">
                  <c:v>-26985</c:v>
                </c:pt>
                <c:pt idx="49">
                  <c:v>-26974</c:v>
                </c:pt>
                <c:pt idx="50">
                  <c:v>-26968</c:v>
                </c:pt>
                <c:pt idx="51">
                  <c:v>-26948</c:v>
                </c:pt>
                <c:pt idx="52">
                  <c:v>-26923</c:v>
                </c:pt>
                <c:pt idx="53">
                  <c:v>-26906</c:v>
                </c:pt>
                <c:pt idx="54">
                  <c:v>-26879</c:v>
                </c:pt>
                <c:pt idx="55">
                  <c:v>-26822</c:v>
                </c:pt>
                <c:pt idx="56">
                  <c:v>-26792</c:v>
                </c:pt>
                <c:pt idx="57">
                  <c:v>-26736</c:v>
                </c:pt>
                <c:pt idx="58">
                  <c:v>-26672</c:v>
                </c:pt>
                <c:pt idx="59">
                  <c:v>-26666</c:v>
                </c:pt>
                <c:pt idx="60">
                  <c:v>-26663</c:v>
                </c:pt>
                <c:pt idx="61">
                  <c:v>-26624</c:v>
                </c:pt>
                <c:pt idx="62">
                  <c:v>-26621</c:v>
                </c:pt>
                <c:pt idx="63">
                  <c:v>-26613</c:v>
                </c:pt>
                <c:pt idx="64">
                  <c:v>-26604</c:v>
                </c:pt>
                <c:pt idx="65">
                  <c:v>-26599</c:v>
                </c:pt>
                <c:pt idx="66">
                  <c:v>-26568</c:v>
                </c:pt>
                <c:pt idx="67">
                  <c:v>-26565</c:v>
                </c:pt>
                <c:pt idx="68">
                  <c:v>-26515</c:v>
                </c:pt>
                <c:pt idx="69">
                  <c:v>-26515</c:v>
                </c:pt>
                <c:pt idx="70">
                  <c:v>-26504</c:v>
                </c:pt>
                <c:pt idx="71">
                  <c:v>-26487</c:v>
                </c:pt>
                <c:pt idx="72">
                  <c:v>-26484</c:v>
                </c:pt>
                <c:pt idx="73">
                  <c:v>-26473</c:v>
                </c:pt>
                <c:pt idx="74">
                  <c:v>-26473</c:v>
                </c:pt>
                <c:pt idx="75">
                  <c:v>-26451</c:v>
                </c:pt>
                <c:pt idx="76">
                  <c:v>-26431</c:v>
                </c:pt>
                <c:pt idx="77">
                  <c:v>-26409</c:v>
                </c:pt>
                <c:pt idx="78">
                  <c:v>-26367</c:v>
                </c:pt>
                <c:pt idx="79">
                  <c:v>-26361</c:v>
                </c:pt>
                <c:pt idx="80">
                  <c:v>-26322</c:v>
                </c:pt>
                <c:pt idx="81">
                  <c:v>-26305</c:v>
                </c:pt>
                <c:pt idx="82">
                  <c:v>-26294</c:v>
                </c:pt>
                <c:pt idx="83">
                  <c:v>-26274</c:v>
                </c:pt>
                <c:pt idx="84">
                  <c:v>-26271</c:v>
                </c:pt>
                <c:pt idx="85">
                  <c:v>-26257</c:v>
                </c:pt>
                <c:pt idx="86">
                  <c:v>-26252</c:v>
                </c:pt>
                <c:pt idx="87">
                  <c:v>-26249</c:v>
                </c:pt>
                <c:pt idx="88">
                  <c:v>-26235</c:v>
                </c:pt>
                <c:pt idx="89">
                  <c:v>-26230</c:v>
                </c:pt>
                <c:pt idx="90">
                  <c:v>-26227</c:v>
                </c:pt>
                <c:pt idx="91">
                  <c:v>-26221</c:v>
                </c:pt>
                <c:pt idx="92">
                  <c:v>-26216</c:v>
                </c:pt>
                <c:pt idx="93">
                  <c:v>-26215</c:v>
                </c:pt>
                <c:pt idx="94">
                  <c:v>-26210</c:v>
                </c:pt>
                <c:pt idx="95">
                  <c:v>-26205</c:v>
                </c:pt>
                <c:pt idx="96">
                  <c:v>-26118</c:v>
                </c:pt>
                <c:pt idx="97">
                  <c:v>-26078</c:v>
                </c:pt>
                <c:pt idx="98">
                  <c:v>-26076</c:v>
                </c:pt>
                <c:pt idx="99">
                  <c:v>-26067</c:v>
                </c:pt>
                <c:pt idx="100">
                  <c:v>-26062</c:v>
                </c:pt>
                <c:pt idx="101">
                  <c:v>-26056</c:v>
                </c:pt>
                <c:pt idx="102">
                  <c:v>-26048</c:v>
                </c:pt>
                <c:pt idx="103">
                  <c:v>-26042</c:v>
                </c:pt>
                <c:pt idx="104">
                  <c:v>-26031</c:v>
                </c:pt>
                <c:pt idx="105">
                  <c:v>-25989</c:v>
                </c:pt>
                <c:pt idx="106">
                  <c:v>-25969</c:v>
                </c:pt>
                <c:pt idx="107">
                  <c:v>-25963</c:v>
                </c:pt>
                <c:pt idx="108">
                  <c:v>-25958</c:v>
                </c:pt>
                <c:pt idx="109">
                  <c:v>-25950</c:v>
                </c:pt>
                <c:pt idx="110">
                  <c:v>-25950</c:v>
                </c:pt>
                <c:pt idx="111">
                  <c:v>-25941</c:v>
                </c:pt>
                <c:pt idx="112">
                  <c:v>-25928</c:v>
                </c:pt>
                <c:pt idx="113">
                  <c:v>-25927</c:v>
                </c:pt>
                <c:pt idx="114">
                  <c:v>-25910</c:v>
                </c:pt>
                <c:pt idx="115">
                  <c:v>-25904</c:v>
                </c:pt>
                <c:pt idx="116">
                  <c:v>-25896</c:v>
                </c:pt>
                <c:pt idx="117">
                  <c:v>-25860</c:v>
                </c:pt>
                <c:pt idx="118">
                  <c:v>-25823</c:v>
                </c:pt>
                <c:pt idx="119">
                  <c:v>-25820</c:v>
                </c:pt>
                <c:pt idx="120">
                  <c:v>-25818</c:v>
                </c:pt>
                <c:pt idx="121">
                  <c:v>-25815</c:v>
                </c:pt>
                <c:pt idx="122">
                  <c:v>-25801</c:v>
                </c:pt>
                <c:pt idx="123">
                  <c:v>-25734</c:v>
                </c:pt>
                <c:pt idx="124">
                  <c:v>-25715</c:v>
                </c:pt>
                <c:pt idx="125">
                  <c:v>-25384</c:v>
                </c:pt>
                <c:pt idx="126">
                  <c:v>-25334</c:v>
                </c:pt>
                <c:pt idx="127">
                  <c:v>-25334</c:v>
                </c:pt>
                <c:pt idx="128">
                  <c:v>-25281</c:v>
                </c:pt>
                <c:pt idx="129">
                  <c:v>-25256</c:v>
                </c:pt>
                <c:pt idx="130">
                  <c:v>-25245</c:v>
                </c:pt>
                <c:pt idx="131">
                  <c:v>-25127</c:v>
                </c:pt>
                <c:pt idx="132">
                  <c:v>-25122</c:v>
                </c:pt>
                <c:pt idx="133">
                  <c:v>-24923</c:v>
                </c:pt>
                <c:pt idx="134">
                  <c:v>-24624</c:v>
                </c:pt>
                <c:pt idx="135">
                  <c:v>-24621</c:v>
                </c:pt>
                <c:pt idx="136">
                  <c:v>-24441</c:v>
                </c:pt>
                <c:pt idx="137">
                  <c:v>-24209</c:v>
                </c:pt>
                <c:pt idx="138">
                  <c:v>-24151</c:v>
                </c:pt>
                <c:pt idx="139">
                  <c:v>-23533</c:v>
                </c:pt>
                <c:pt idx="140">
                  <c:v>-23530</c:v>
                </c:pt>
                <c:pt idx="141">
                  <c:v>-23469</c:v>
                </c:pt>
                <c:pt idx="142">
                  <c:v>-23007</c:v>
                </c:pt>
                <c:pt idx="143">
                  <c:v>-23004</c:v>
                </c:pt>
                <c:pt idx="144">
                  <c:v>-22990</c:v>
                </c:pt>
                <c:pt idx="145">
                  <c:v>-22982</c:v>
                </c:pt>
                <c:pt idx="146">
                  <c:v>-22979</c:v>
                </c:pt>
                <c:pt idx="147">
                  <c:v>-22478</c:v>
                </c:pt>
                <c:pt idx="148">
                  <c:v>-22467</c:v>
                </c:pt>
                <c:pt idx="149">
                  <c:v>-22050</c:v>
                </c:pt>
                <c:pt idx="150">
                  <c:v>-21860</c:v>
                </c:pt>
                <c:pt idx="151">
                  <c:v>-21373</c:v>
                </c:pt>
                <c:pt idx="152">
                  <c:v>-21219</c:v>
                </c:pt>
                <c:pt idx="153">
                  <c:v>-21071</c:v>
                </c:pt>
                <c:pt idx="154">
                  <c:v>-20514</c:v>
                </c:pt>
                <c:pt idx="155">
                  <c:v>-20027</c:v>
                </c:pt>
                <c:pt idx="156">
                  <c:v>-20016</c:v>
                </c:pt>
                <c:pt idx="157">
                  <c:v>-19512</c:v>
                </c:pt>
                <c:pt idx="158">
                  <c:v>-19482</c:v>
                </c:pt>
                <c:pt idx="159">
                  <c:v>-19468</c:v>
                </c:pt>
                <c:pt idx="160">
                  <c:v>-19369</c:v>
                </c:pt>
                <c:pt idx="161">
                  <c:v>-18967</c:v>
                </c:pt>
                <c:pt idx="162">
                  <c:v>-18396</c:v>
                </c:pt>
                <c:pt idx="163">
                  <c:v>-17940</c:v>
                </c:pt>
                <c:pt idx="164">
                  <c:v>-17937</c:v>
                </c:pt>
                <c:pt idx="165">
                  <c:v>-17918</c:v>
                </c:pt>
                <c:pt idx="166">
                  <c:v>-17912</c:v>
                </c:pt>
                <c:pt idx="167">
                  <c:v>-17901</c:v>
                </c:pt>
                <c:pt idx="168">
                  <c:v>-17898</c:v>
                </c:pt>
                <c:pt idx="169">
                  <c:v>-17893</c:v>
                </c:pt>
                <c:pt idx="170">
                  <c:v>-17879</c:v>
                </c:pt>
                <c:pt idx="171">
                  <c:v>-17878</c:v>
                </c:pt>
                <c:pt idx="172">
                  <c:v>-17375</c:v>
                </c:pt>
                <c:pt idx="173">
                  <c:v>-17369</c:v>
                </c:pt>
                <c:pt idx="174">
                  <c:v>-17140</c:v>
                </c:pt>
                <c:pt idx="175">
                  <c:v>-17134</c:v>
                </c:pt>
                <c:pt idx="176">
                  <c:v>-17115</c:v>
                </c:pt>
                <c:pt idx="177">
                  <c:v>-17112</c:v>
                </c:pt>
                <c:pt idx="178">
                  <c:v>-15282</c:v>
                </c:pt>
                <c:pt idx="179">
                  <c:v>-15223</c:v>
                </c:pt>
                <c:pt idx="180">
                  <c:v>-15181</c:v>
                </c:pt>
                <c:pt idx="181">
                  <c:v>-15134</c:v>
                </c:pt>
                <c:pt idx="182">
                  <c:v>-15047</c:v>
                </c:pt>
                <c:pt idx="183">
                  <c:v>-15030</c:v>
                </c:pt>
                <c:pt idx="184">
                  <c:v>-15027</c:v>
                </c:pt>
                <c:pt idx="185">
                  <c:v>-15002</c:v>
                </c:pt>
                <c:pt idx="186">
                  <c:v>-14960</c:v>
                </c:pt>
                <c:pt idx="187">
                  <c:v>-14924</c:v>
                </c:pt>
                <c:pt idx="188">
                  <c:v>-14915</c:v>
                </c:pt>
                <c:pt idx="189">
                  <c:v>-14767</c:v>
                </c:pt>
                <c:pt idx="190">
                  <c:v>-14588</c:v>
                </c:pt>
                <c:pt idx="191">
                  <c:v>-14462</c:v>
                </c:pt>
                <c:pt idx="192">
                  <c:v>-14395</c:v>
                </c:pt>
                <c:pt idx="193">
                  <c:v>-14367</c:v>
                </c:pt>
                <c:pt idx="194">
                  <c:v>-14174</c:v>
                </c:pt>
                <c:pt idx="195">
                  <c:v>-13953</c:v>
                </c:pt>
                <c:pt idx="196">
                  <c:v>-13827</c:v>
                </c:pt>
                <c:pt idx="197">
                  <c:v>-13689</c:v>
                </c:pt>
                <c:pt idx="198">
                  <c:v>-13326</c:v>
                </c:pt>
                <c:pt idx="199">
                  <c:v>-13312</c:v>
                </c:pt>
                <c:pt idx="200">
                  <c:v>-13304</c:v>
                </c:pt>
                <c:pt idx="201">
                  <c:v>-13287</c:v>
                </c:pt>
                <c:pt idx="202">
                  <c:v>-13214</c:v>
                </c:pt>
                <c:pt idx="203">
                  <c:v>-13052</c:v>
                </c:pt>
                <c:pt idx="204">
                  <c:v>-13030</c:v>
                </c:pt>
                <c:pt idx="205">
                  <c:v>-13016</c:v>
                </c:pt>
                <c:pt idx="206">
                  <c:v>-12932</c:v>
                </c:pt>
                <c:pt idx="207">
                  <c:v>-12892</c:v>
                </c:pt>
                <c:pt idx="208">
                  <c:v>-12806</c:v>
                </c:pt>
                <c:pt idx="209">
                  <c:v>-12806</c:v>
                </c:pt>
                <c:pt idx="210">
                  <c:v>-12803</c:v>
                </c:pt>
                <c:pt idx="211">
                  <c:v>-12803</c:v>
                </c:pt>
                <c:pt idx="212">
                  <c:v>-12789</c:v>
                </c:pt>
                <c:pt idx="213">
                  <c:v>-12789</c:v>
                </c:pt>
                <c:pt idx="214">
                  <c:v>-12786</c:v>
                </c:pt>
                <c:pt idx="215">
                  <c:v>-12786</c:v>
                </c:pt>
                <c:pt idx="216">
                  <c:v>-12783</c:v>
                </c:pt>
                <c:pt idx="217">
                  <c:v>-12781</c:v>
                </c:pt>
                <c:pt idx="218">
                  <c:v>-12781</c:v>
                </c:pt>
                <c:pt idx="219">
                  <c:v>-12770</c:v>
                </c:pt>
                <c:pt idx="220">
                  <c:v>-12770</c:v>
                </c:pt>
                <c:pt idx="221">
                  <c:v>-12758</c:v>
                </c:pt>
                <c:pt idx="222">
                  <c:v>-12353</c:v>
                </c:pt>
                <c:pt idx="223">
                  <c:v>-11955</c:v>
                </c:pt>
                <c:pt idx="224">
                  <c:v>-11955</c:v>
                </c:pt>
                <c:pt idx="225">
                  <c:v>-11955</c:v>
                </c:pt>
                <c:pt idx="226">
                  <c:v>-11905</c:v>
                </c:pt>
                <c:pt idx="227">
                  <c:v>-11905</c:v>
                </c:pt>
                <c:pt idx="228">
                  <c:v>-11897</c:v>
                </c:pt>
                <c:pt idx="229">
                  <c:v>-11869</c:v>
                </c:pt>
                <c:pt idx="230">
                  <c:v>-11869</c:v>
                </c:pt>
                <c:pt idx="231">
                  <c:v>-11827</c:v>
                </c:pt>
                <c:pt idx="232">
                  <c:v>-11827</c:v>
                </c:pt>
                <c:pt idx="233">
                  <c:v>-11827</c:v>
                </c:pt>
                <c:pt idx="234">
                  <c:v>-11723</c:v>
                </c:pt>
                <c:pt idx="235">
                  <c:v>-11723</c:v>
                </c:pt>
                <c:pt idx="236">
                  <c:v>-11701</c:v>
                </c:pt>
                <c:pt idx="237">
                  <c:v>-11701</c:v>
                </c:pt>
                <c:pt idx="238">
                  <c:v>-11466</c:v>
                </c:pt>
                <c:pt idx="239">
                  <c:v>-11463</c:v>
                </c:pt>
                <c:pt idx="240">
                  <c:v>-11463</c:v>
                </c:pt>
                <c:pt idx="241">
                  <c:v>-11463</c:v>
                </c:pt>
                <c:pt idx="242">
                  <c:v>-11256</c:v>
                </c:pt>
                <c:pt idx="243">
                  <c:v>-11186</c:v>
                </c:pt>
                <c:pt idx="244">
                  <c:v>-11155</c:v>
                </c:pt>
                <c:pt idx="245">
                  <c:v>-11063</c:v>
                </c:pt>
                <c:pt idx="246">
                  <c:v>-10906</c:v>
                </c:pt>
                <c:pt idx="247">
                  <c:v>-10718</c:v>
                </c:pt>
                <c:pt idx="248">
                  <c:v>-10693</c:v>
                </c:pt>
                <c:pt idx="249">
                  <c:v>-10677</c:v>
                </c:pt>
                <c:pt idx="250">
                  <c:v>-10676</c:v>
                </c:pt>
                <c:pt idx="251">
                  <c:v>-10674</c:v>
                </c:pt>
                <c:pt idx="252">
                  <c:v>-10665</c:v>
                </c:pt>
                <c:pt idx="253">
                  <c:v>-10662</c:v>
                </c:pt>
                <c:pt idx="254">
                  <c:v>-10661.5</c:v>
                </c:pt>
                <c:pt idx="255">
                  <c:v>-10657</c:v>
                </c:pt>
                <c:pt idx="256">
                  <c:v>-10651</c:v>
                </c:pt>
                <c:pt idx="257">
                  <c:v>-10649</c:v>
                </c:pt>
                <c:pt idx="258">
                  <c:v>-10640</c:v>
                </c:pt>
                <c:pt idx="259">
                  <c:v>-10590</c:v>
                </c:pt>
                <c:pt idx="260">
                  <c:v>-10567</c:v>
                </c:pt>
                <c:pt idx="261">
                  <c:v>-10528</c:v>
                </c:pt>
                <c:pt idx="262">
                  <c:v>-10526</c:v>
                </c:pt>
                <c:pt idx="263">
                  <c:v>-10489</c:v>
                </c:pt>
                <c:pt idx="264">
                  <c:v>-10483</c:v>
                </c:pt>
                <c:pt idx="265">
                  <c:v>-10483</c:v>
                </c:pt>
                <c:pt idx="266">
                  <c:v>-10461</c:v>
                </c:pt>
                <c:pt idx="267">
                  <c:v>-10458</c:v>
                </c:pt>
                <c:pt idx="268">
                  <c:v>-10442</c:v>
                </c:pt>
                <c:pt idx="269">
                  <c:v>-10442</c:v>
                </c:pt>
                <c:pt idx="270">
                  <c:v>-10442</c:v>
                </c:pt>
                <c:pt idx="271">
                  <c:v>-10430</c:v>
                </c:pt>
                <c:pt idx="272">
                  <c:v>-10416</c:v>
                </c:pt>
                <c:pt idx="273">
                  <c:v>-10414</c:v>
                </c:pt>
                <c:pt idx="274">
                  <c:v>-10413</c:v>
                </c:pt>
                <c:pt idx="275">
                  <c:v>-10410</c:v>
                </c:pt>
                <c:pt idx="276">
                  <c:v>-10399</c:v>
                </c:pt>
                <c:pt idx="277">
                  <c:v>-10394</c:v>
                </c:pt>
                <c:pt idx="278">
                  <c:v>-10376</c:v>
                </c:pt>
                <c:pt idx="279">
                  <c:v>-10333</c:v>
                </c:pt>
                <c:pt idx="280">
                  <c:v>-10333</c:v>
                </c:pt>
                <c:pt idx="281">
                  <c:v>-10333</c:v>
                </c:pt>
                <c:pt idx="282">
                  <c:v>-10240</c:v>
                </c:pt>
                <c:pt idx="283">
                  <c:v>-10240</c:v>
                </c:pt>
                <c:pt idx="284">
                  <c:v>-10237</c:v>
                </c:pt>
                <c:pt idx="285">
                  <c:v>-10235</c:v>
                </c:pt>
                <c:pt idx="286">
                  <c:v>-10210</c:v>
                </c:pt>
                <c:pt idx="287">
                  <c:v>-10184</c:v>
                </c:pt>
                <c:pt idx="288">
                  <c:v>-10181</c:v>
                </c:pt>
                <c:pt idx="289">
                  <c:v>-10176</c:v>
                </c:pt>
                <c:pt idx="290">
                  <c:v>-10137</c:v>
                </c:pt>
                <c:pt idx="291">
                  <c:v>-10135</c:v>
                </c:pt>
                <c:pt idx="292">
                  <c:v>-10134</c:v>
                </c:pt>
                <c:pt idx="293">
                  <c:v>-10125</c:v>
                </c:pt>
                <c:pt idx="294">
                  <c:v>-10109</c:v>
                </c:pt>
                <c:pt idx="295">
                  <c:v>-10106</c:v>
                </c:pt>
                <c:pt idx="296">
                  <c:v>-10106</c:v>
                </c:pt>
                <c:pt idx="297">
                  <c:v>-10106</c:v>
                </c:pt>
                <c:pt idx="298">
                  <c:v>-10106</c:v>
                </c:pt>
                <c:pt idx="299">
                  <c:v>-10069</c:v>
                </c:pt>
                <c:pt idx="300">
                  <c:v>-10041</c:v>
                </c:pt>
                <c:pt idx="301">
                  <c:v>-9963</c:v>
                </c:pt>
                <c:pt idx="302">
                  <c:v>-9960</c:v>
                </c:pt>
                <c:pt idx="303">
                  <c:v>-9954</c:v>
                </c:pt>
                <c:pt idx="304">
                  <c:v>-9932</c:v>
                </c:pt>
                <c:pt idx="305">
                  <c:v>-9932</c:v>
                </c:pt>
                <c:pt idx="306">
                  <c:v>-9932</c:v>
                </c:pt>
                <c:pt idx="307">
                  <c:v>-9932</c:v>
                </c:pt>
                <c:pt idx="308">
                  <c:v>-9929</c:v>
                </c:pt>
                <c:pt idx="309">
                  <c:v>-9921</c:v>
                </c:pt>
                <c:pt idx="310">
                  <c:v>-9921</c:v>
                </c:pt>
                <c:pt idx="311">
                  <c:v>-9921</c:v>
                </c:pt>
                <c:pt idx="312">
                  <c:v>-9893</c:v>
                </c:pt>
                <c:pt idx="313">
                  <c:v>-9866</c:v>
                </c:pt>
                <c:pt idx="314">
                  <c:v>-9843</c:v>
                </c:pt>
                <c:pt idx="315">
                  <c:v>-9829</c:v>
                </c:pt>
                <c:pt idx="316">
                  <c:v>-9828.5</c:v>
                </c:pt>
                <c:pt idx="317">
                  <c:v>-9812</c:v>
                </c:pt>
                <c:pt idx="318">
                  <c:v>-9810</c:v>
                </c:pt>
                <c:pt idx="319">
                  <c:v>-9807</c:v>
                </c:pt>
                <c:pt idx="320">
                  <c:v>-9801</c:v>
                </c:pt>
                <c:pt idx="321">
                  <c:v>-9784</c:v>
                </c:pt>
                <c:pt idx="322">
                  <c:v>-9770</c:v>
                </c:pt>
                <c:pt idx="323">
                  <c:v>-9768</c:v>
                </c:pt>
                <c:pt idx="324">
                  <c:v>-9742</c:v>
                </c:pt>
                <c:pt idx="325">
                  <c:v>-9723</c:v>
                </c:pt>
                <c:pt idx="326">
                  <c:v>-9639</c:v>
                </c:pt>
                <c:pt idx="327">
                  <c:v>-9597</c:v>
                </c:pt>
                <c:pt idx="328">
                  <c:v>-9568</c:v>
                </c:pt>
                <c:pt idx="329">
                  <c:v>-9557</c:v>
                </c:pt>
                <c:pt idx="330">
                  <c:v>-9505</c:v>
                </c:pt>
                <c:pt idx="331">
                  <c:v>-9505</c:v>
                </c:pt>
                <c:pt idx="332">
                  <c:v>-9505</c:v>
                </c:pt>
                <c:pt idx="333">
                  <c:v>-9412</c:v>
                </c:pt>
                <c:pt idx="334">
                  <c:v>-9390</c:v>
                </c:pt>
                <c:pt idx="335">
                  <c:v>-9390</c:v>
                </c:pt>
                <c:pt idx="336">
                  <c:v>-9359</c:v>
                </c:pt>
                <c:pt idx="337">
                  <c:v>-9359</c:v>
                </c:pt>
                <c:pt idx="338">
                  <c:v>-9328</c:v>
                </c:pt>
                <c:pt idx="339">
                  <c:v>-9264</c:v>
                </c:pt>
                <c:pt idx="340">
                  <c:v>-9261</c:v>
                </c:pt>
                <c:pt idx="341">
                  <c:v>-9146</c:v>
                </c:pt>
                <c:pt idx="342">
                  <c:v>-9113</c:v>
                </c:pt>
                <c:pt idx="343">
                  <c:v>-9110</c:v>
                </c:pt>
                <c:pt idx="344">
                  <c:v>-9096</c:v>
                </c:pt>
                <c:pt idx="345">
                  <c:v>-9085</c:v>
                </c:pt>
                <c:pt idx="346">
                  <c:v>-9057</c:v>
                </c:pt>
                <c:pt idx="347">
                  <c:v>-9040</c:v>
                </c:pt>
                <c:pt idx="348">
                  <c:v>-9040</c:v>
                </c:pt>
                <c:pt idx="349">
                  <c:v>-9040</c:v>
                </c:pt>
                <c:pt idx="350">
                  <c:v>-9040</c:v>
                </c:pt>
                <c:pt idx="351">
                  <c:v>-9040</c:v>
                </c:pt>
                <c:pt idx="352">
                  <c:v>-8990</c:v>
                </c:pt>
                <c:pt idx="353">
                  <c:v>-8965</c:v>
                </c:pt>
                <c:pt idx="354">
                  <c:v>-8954</c:v>
                </c:pt>
                <c:pt idx="355">
                  <c:v>-8897</c:v>
                </c:pt>
                <c:pt idx="356">
                  <c:v>-8886</c:v>
                </c:pt>
                <c:pt idx="357">
                  <c:v>-8790</c:v>
                </c:pt>
                <c:pt idx="358">
                  <c:v>-8660</c:v>
                </c:pt>
                <c:pt idx="359">
                  <c:v>-8654</c:v>
                </c:pt>
                <c:pt idx="360">
                  <c:v>-8646</c:v>
                </c:pt>
                <c:pt idx="361">
                  <c:v>-8635</c:v>
                </c:pt>
                <c:pt idx="362">
                  <c:v>-8629</c:v>
                </c:pt>
                <c:pt idx="363">
                  <c:v>-8531</c:v>
                </c:pt>
                <c:pt idx="364">
                  <c:v>-8521</c:v>
                </c:pt>
                <c:pt idx="365">
                  <c:v>-8517</c:v>
                </c:pt>
                <c:pt idx="366">
                  <c:v>-8492</c:v>
                </c:pt>
                <c:pt idx="367">
                  <c:v>-8425</c:v>
                </c:pt>
                <c:pt idx="368">
                  <c:v>-8366</c:v>
                </c:pt>
                <c:pt idx="369">
                  <c:v>-8332</c:v>
                </c:pt>
                <c:pt idx="370">
                  <c:v>-8313</c:v>
                </c:pt>
                <c:pt idx="371">
                  <c:v>-8310</c:v>
                </c:pt>
                <c:pt idx="372">
                  <c:v>-8304</c:v>
                </c:pt>
                <c:pt idx="373">
                  <c:v>-8252</c:v>
                </c:pt>
                <c:pt idx="374">
                  <c:v>-8198</c:v>
                </c:pt>
                <c:pt idx="375">
                  <c:v>-8150</c:v>
                </c:pt>
                <c:pt idx="376">
                  <c:v>-8136</c:v>
                </c:pt>
                <c:pt idx="377">
                  <c:v>-8109</c:v>
                </c:pt>
                <c:pt idx="378">
                  <c:v>-8108</c:v>
                </c:pt>
                <c:pt idx="379">
                  <c:v>-8094</c:v>
                </c:pt>
                <c:pt idx="380">
                  <c:v>-8092</c:v>
                </c:pt>
                <c:pt idx="381">
                  <c:v>-8081</c:v>
                </c:pt>
                <c:pt idx="382">
                  <c:v>-8081</c:v>
                </c:pt>
                <c:pt idx="383">
                  <c:v>-8069</c:v>
                </c:pt>
                <c:pt idx="384">
                  <c:v>-8049</c:v>
                </c:pt>
                <c:pt idx="385">
                  <c:v>-8049</c:v>
                </c:pt>
                <c:pt idx="386">
                  <c:v>-8033</c:v>
                </c:pt>
                <c:pt idx="387">
                  <c:v>-8024</c:v>
                </c:pt>
                <c:pt idx="388">
                  <c:v>-8022</c:v>
                </c:pt>
                <c:pt idx="389">
                  <c:v>-8019</c:v>
                </c:pt>
                <c:pt idx="390">
                  <c:v>-8004</c:v>
                </c:pt>
                <c:pt idx="391">
                  <c:v>-8004</c:v>
                </c:pt>
                <c:pt idx="392">
                  <c:v>-7996</c:v>
                </c:pt>
                <c:pt idx="393">
                  <c:v>-7996</c:v>
                </c:pt>
                <c:pt idx="394">
                  <c:v>-7983</c:v>
                </c:pt>
                <c:pt idx="395">
                  <c:v>-7982</c:v>
                </c:pt>
                <c:pt idx="396">
                  <c:v>-7974</c:v>
                </c:pt>
                <c:pt idx="397">
                  <c:v>-7907</c:v>
                </c:pt>
                <c:pt idx="398">
                  <c:v>-7875</c:v>
                </c:pt>
                <c:pt idx="399">
                  <c:v>-7874</c:v>
                </c:pt>
                <c:pt idx="400">
                  <c:v>-7848</c:v>
                </c:pt>
                <c:pt idx="401">
                  <c:v>-7804</c:v>
                </c:pt>
                <c:pt idx="402">
                  <c:v>-7801</c:v>
                </c:pt>
                <c:pt idx="403">
                  <c:v>-7783</c:v>
                </c:pt>
                <c:pt idx="404">
                  <c:v>-7783</c:v>
                </c:pt>
                <c:pt idx="405">
                  <c:v>-7783</c:v>
                </c:pt>
                <c:pt idx="406">
                  <c:v>-7767</c:v>
                </c:pt>
                <c:pt idx="407">
                  <c:v>-7761</c:v>
                </c:pt>
                <c:pt idx="408">
                  <c:v>-7759</c:v>
                </c:pt>
                <c:pt idx="409">
                  <c:v>-7759</c:v>
                </c:pt>
                <c:pt idx="410">
                  <c:v>-7759</c:v>
                </c:pt>
                <c:pt idx="411">
                  <c:v>-7753</c:v>
                </c:pt>
                <c:pt idx="412">
                  <c:v>-7731</c:v>
                </c:pt>
                <c:pt idx="413">
                  <c:v>-7730</c:v>
                </c:pt>
                <c:pt idx="414">
                  <c:v>-7730</c:v>
                </c:pt>
                <c:pt idx="415">
                  <c:v>-7717</c:v>
                </c:pt>
                <c:pt idx="416">
                  <c:v>-7716</c:v>
                </c:pt>
                <c:pt idx="417">
                  <c:v>-7714</c:v>
                </c:pt>
                <c:pt idx="418">
                  <c:v>-7714</c:v>
                </c:pt>
                <c:pt idx="419">
                  <c:v>-7713</c:v>
                </c:pt>
                <c:pt idx="420">
                  <c:v>-7703</c:v>
                </c:pt>
                <c:pt idx="421">
                  <c:v>-7677</c:v>
                </c:pt>
                <c:pt idx="422">
                  <c:v>-7672</c:v>
                </c:pt>
                <c:pt idx="423">
                  <c:v>-7652</c:v>
                </c:pt>
                <c:pt idx="424">
                  <c:v>-7568</c:v>
                </c:pt>
                <c:pt idx="425">
                  <c:v>-7527</c:v>
                </c:pt>
                <c:pt idx="426">
                  <c:v>-7524</c:v>
                </c:pt>
                <c:pt idx="427">
                  <c:v>-7453</c:v>
                </c:pt>
                <c:pt idx="428">
                  <c:v>-7445</c:v>
                </c:pt>
                <c:pt idx="429">
                  <c:v>-7389</c:v>
                </c:pt>
                <c:pt idx="430">
                  <c:v>-7330</c:v>
                </c:pt>
                <c:pt idx="431">
                  <c:v>-7324</c:v>
                </c:pt>
                <c:pt idx="432">
                  <c:v>-7316</c:v>
                </c:pt>
                <c:pt idx="433">
                  <c:v>-7233</c:v>
                </c:pt>
                <c:pt idx="434">
                  <c:v>-7199</c:v>
                </c:pt>
                <c:pt idx="435">
                  <c:v>-7188</c:v>
                </c:pt>
                <c:pt idx="436">
                  <c:v>-7188</c:v>
                </c:pt>
                <c:pt idx="437">
                  <c:v>-7176</c:v>
                </c:pt>
                <c:pt idx="438">
                  <c:v>-7138</c:v>
                </c:pt>
                <c:pt idx="439">
                  <c:v>-7107</c:v>
                </c:pt>
                <c:pt idx="440">
                  <c:v>-7014</c:v>
                </c:pt>
                <c:pt idx="441">
                  <c:v>-6998</c:v>
                </c:pt>
                <c:pt idx="442">
                  <c:v>-6973</c:v>
                </c:pt>
                <c:pt idx="443">
                  <c:v>-6973</c:v>
                </c:pt>
                <c:pt idx="444">
                  <c:v>-6956</c:v>
                </c:pt>
                <c:pt idx="445">
                  <c:v>-6955</c:v>
                </c:pt>
                <c:pt idx="446">
                  <c:v>-6953</c:v>
                </c:pt>
                <c:pt idx="447">
                  <c:v>-6927</c:v>
                </c:pt>
                <c:pt idx="448">
                  <c:v>-6916</c:v>
                </c:pt>
                <c:pt idx="449">
                  <c:v>-6914</c:v>
                </c:pt>
                <c:pt idx="450">
                  <c:v>-6913</c:v>
                </c:pt>
                <c:pt idx="451">
                  <c:v>-6886</c:v>
                </c:pt>
                <c:pt idx="452">
                  <c:v>-6824</c:v>
                </c:pt>
                <c:pt idx="453">
                  <c:v>-6824</c:v>
                </c:pt>
                <c:pt idx="454">
                  <c:v>-6824</c:v>
                </c:pt>
                <c:pt idx="455">
                  <c:v>-6804</c:v>
                </c:pt>
                <c:pt idx="456">
                  <c:v>-6752</c:v>
                </c:pt>
                <c:pt idx="457">
                  <c:v>-6735</c:v>
                </c:pt>
                <c:pt idx="458">
                  <c:v>-6724</c:v>
                </c:pt>
                <c:pt idx="459">
                  <c:v>-6712</c:v>
                </c:pt>
                <c:pt idx="460">
                  <c:v>-6696</c:v>
                </c:pt>
                <c:pt idx="461">
                  <c:v>-6695</c:v>
                </c:pt>
                <c:pt idx="462">
                  <c:v>-6665</c:v>
                </c:pt>
                <c:pt idx="463">
                  <c:v>-6651</c:v>
                </c:pt>
                <c:pt idx="464">
                  <c:v>-6637</c:v>
                </c:pt>
                <c:pt idx="465">
                  <c:v>-6609</c:v>
                </c:pt>
                <c:pt idx="466">
                  <c:v>-6609</c:v>
                </c:pt>
                <c:pt idx="467">
                  <c:v>-6609</c:v>
                </c:pt>
                <c:pt idx="468">
                  <c:v>-6609</c:v>
                </c:pt>
                <c:pt idx="469">
                  <c:v>-6581</c:v>
                </c:pt>
                <c:pt idx="470">
                  <c:v>-6533</c:v>
                </c:pt>
                <c:pt idx="471">
                  <c:v>-6502</c:v>
                </c:pt>
                <c:pt idx="472">
                  <c:v>-6486</c:v>
                </c:pt>
                <c:pt idx="473">
                  <c:v>-6438</c:v>
                </c:pt>
                <c:pt idx="474">
                  <c:v>-6438</c:v>
                </c:pt>
                <c:pt idx="475">
                  <c:v>-6438</c:v>
                </c:pt>
                <c:pt idx="476">
                  <c:v>-6419</c:v>
                </c:pt>
                <c:pt idx="477">
                  <c:v>-6413</c:v>
                </c:pt>
                <c:pt idx="478">
                  <c:v>-6405</c:v>
                </c:pt>
                <c:pt idx="479">
                  <c:v>-6404</c:v>
                </c:pt>
                <c:pt idx="480">
                  <c:v>-6363</c:v>
                </c:pt>
                <c:pt idx="481">
                  <c:v>-6332</c:v>
                </c:pt>
                <c:pt idx="482">
                  <c:v>-6318</c:v>
                </c:pt>
                <c:pt idx="483">
                  <c:v>-6310</c:v>
                </c:pt>
                <c:pt idx="484">
                  <c:v>-6295</c:v>
                </c:pt>
                <c:pt idx="485">
                  <c:v>-6214</c:v>
                </c:pt>
                <c:pt idx="486">
                  <c:v>-6209</c:v>
                </c:pt>
                <c:pt idx="487">
                  <c:v>-6206</c:v>
                </c:pt>
                <c:pt idx="488">
                  <c:v>-6206</c:v>
                </c:pt>
                <c:pt idx="489">
                  <c:v>-6206</c:v>
                </c:pt>
                <c:pt idx="490">
                  <c:v>-6197</c:v>
                </c:pt>
                <c:pt idx="491">
                  <c:v>-6194</c:v>
                </c:pt>
                <c:pt idx="492">
                  <c:v>-6191</c:v>
                </c:pt>
                <c:pt idx="493">
                  <c:v>-6170</c:v>
                </c:pt>
                <c:pt idx="494">
                  <c:v>-6169</c:v>
                </c:pt>
                <c:pt idx="495">
                  <c:v>-6166</c:v>
                </c:pt>
                <c:pt idx="496">
                  <c:v>-6161</c:v>
                </c:pt>
                <c:pt idx="497">
                  <c:v>-6153</c:v>
                </c:pt>
                <c:pt idx="498">
                  <c:v>-6142</c:v>
                </c:pt>
                <c:pt idx="499">
                  <c:v>-6142</c:v>
                </c:pt>
                <c:pt idx="500">
                  <c:v>-6128</c:v>
                </c:pt>
                <c:pt idx="501">
                  <c:v>-6125</c:v>
                </c:pt>
                <c:pt idx="502">
                  <c:v>-6114</c:v>
                </c:pt>
                <c:pt idx="503">
                  <c:v>-6096.5</c:v>
                </c:pt>
                <c:pt idx="504">
                  <c:v>-6047</c:v>
                </c:pt>
                <c:pt idx="505">
                  <c:v>-6038</c:v>
                </c:pt>
                <c:pt idx="506">
                  <c:v>-6007</c:v>
                </c:pt>
                <c:pt idx="507">
                  <c:v>-5977</c:v>
                </c:pt>
                <c:pt idx="508">
                  <c:v>-5971</c:v>
                </c:pt>
                <c:pt idx="509">
                  <c:v>-5957</c:v>
                </c:pt>
                <c:pt idx="510">
                  <c:v>-5952</c:v>
                </c:pt>
                <c:pt idx="511">
                  <c:v>-5951</c:v>
                </c:pt>
                <c:pt idx="512">
                  <c:v>-5938</c:v>
                </c:pt>
                <c:pt idx="513">
                  <c:v>-5932</c:v>
                </c:pt>
                <c:pt idx="514">
                  <c:v>-5910</c:v>
                </c:pt>
                <c:pt idx="515">
                  <c:v>-5879</c:v>
                </c:pt>
                <c:pt idx="516">
                  <c:v>-5851</c:v>
                </c:pt>
                <c:pt idx="517">
                  <c:v>-5851</c:v>
                </c:pt>
                <c:pt idx="518">
                  <c:v>-5826</c:v>
                </c:pt>
                <c:pt idx="519">
                  <c:v>-5795</c:v>
                </c:pt>
                <c:pt idx="520">
                  <c:v>-5725</c:v>
                </c:pt>
                <c:pt idx="521">
                  <c:v>-5705</c:v>
                </c:pt>
                <c:pt idx="522">
                  <c:v>-5678</c:v>
                </c:pt>
                <c:pt idx="523">
                  <c:v>-5675</c:v>
                </c:pt>
                <c:pt idx="524">
                  <c:v>-5675</c:v>
                </c:pt>
                <c:pt idx="525">
                  <c:v>-5671</c:v>
                </c:pt>
                <c:pt idx="526">
                  <c:v>-5663</c:v>
                </c:pt>
                <c:pt idx="527">
                  <c:v>-5571</c:v>
                </c:pt>
                <c:pt idx="528">
                  <c:v>-5563</c:v>
                </c:pt>
                <c:pt idx="529">
                  <c:v>-5518</c:v>
                </c:pt>
                <c:pt idx="530">
                  <c:v>-5493</c:v>
                </c:pt>
                <c:pt idx="531">
                  <c:v>-5456</c:v>
                </c:pt>
                <c:pt idx="532">
                  <c:v>-5453</c:v>
                </c:pt>
                <c:pt idx="533">
                  <c:v>-5453</c:v>
                </c:pt>
                <c:pt idx="534">
                  <c:v>-5434</c:v>
                </c:pt>
                <c:pt idx="535">
                  <c:v>-5431</c:v>
                </c:pt>
                <c:pt idx="536">
                  <c:v>-5429</c:v>
                </c:pt>
                <c:pt idx="537">
                  <c:v>-5406</c:v>
                </c:pt>
                <c:pt idx="538">
                  <c:v>-5403</c:v>
                </c:pt>
                <c:pt idx="539">
                  <c:v>-5369</c:v>
                </c:pt>
                <c:pt idx="540">
                  <c:v>-5367</c:v>
                </c:pt>
                <c:pt idx="541">
                  <c:v>-5349</c:v>
                </c:pt>
                <c:pt idx="542">
                  <c:v>-5344</c:v>
                </c:pt>
                <c:pt idx="543">
                  <c:v>-5333</c:v>
                </c:pt>
                <c:pt idx="544">
                  <c:v>-5319</c:v>
                </c:pt>
                <c:pt idx="545">
                  <c:v>-5310</c:v>
                </c:pt>
                <c:pt idx="546">
                  <c:v>-5302</c:v>
                </c:pt>
                <c:pt idx="547">
                  <c:v>-5286</c:v>
                </c:pt>
                <c:pt idx="548">
                  <c:v>-5283</c:v>
                </c:pt>
                <c:pt idx="549">
                  <c:v>-5255</c:v>
                </c:pt>
                <c:pt idx="550">
                  <c:v>-5249</c:v>
                </c:pt>
                <c:pt idx="551">
                  <c:v>-5235</c:v>
                </c:pt>
                <c:pt idx="552">
                  <c:v>-5219</c:v>
                </c:pt>
                <c:pt idx="553">
                  <c:v>-5219</c:v>
                </c:pt>
                <c:pt idx="554">
                  <c:v>-5216</c:v>
                </c:pt>
                <c:pt idx="555">
                  <c:v>-5177</c:v>
                </c:pt>
                <c:pt idx="556">
                  <c:v>-5149</c:v>
                </c:pt>
                <c:pt idx="557">
                  <c:v>-5128</c:v>
                </c:pt>
                <c:pt idx="558">
                  <c:v>-5126</c:v>
                </c:pt>
                <c:pt idx="559">
                  <c:v>-5109</c:v>
                </c:pt>
                <c:pt idx="560">
                  <c:v>-5093</c:v>
                </c:pt>
                <c:pt idx="561">
                  <c:v>-5093</c:v>
                </c:pt>
                <c:pt idx="562">
                  <c:v>-5048</c:v>
                </c:pt>
                <c:pt idx="563">
                  <c:v>-5036</c:v>
                </c:pt>
                <c:pt idx="564">
                  <c:v>-5020</c:v>
                </c:pt>
                <c:pt idx="565">
                  <c:v>-5020</c:v>
                </c:pt>
                <c:pt idx="566">
                  <c:v>-5020</c:v>
                </c:pt>
                <c:pt idx="567">
                  <c:v>-4981</c:v>
                </c:pt>
                <c:pt idx="568">
                  <c:v>-4981</c:v>
                </c:pt>
                <c:pt idx="569">
                  <c:v>-4972</c:v>
                </c:pt>
                <c:pt idx="570">
                  <c:v>-4967</c:v>
                </c:pt>
                <c:pt idx="571">
                  <c:v>-4914</c:v>
                </c:pt>
                <c:pt idx="572">
                  <c:v>-4886</c:v>
                </c:pt>
                <c:pt idx="573">
                  <c:v>-4851</c:v>
                </c:pt>
                <c:pt idx="574">
                  <c:v>-4819</c:v>
                </c:pt>
                <c:pt idx="575">
                  <c:v>-4782</c:v>
                </c:pt>
                <c:pt idx="576">
                  <c:v>-4782</c:v>
                </c:pt>
                <c:pt idx="577">
                  <c:v>-4715</c:v>
                </c:pt>
                <c:pt idx="578">
                  <c:v>-4715</c:v>
                </c:pt>
                <c:pt idx="579">
                  <c:v>-4712</c:v>
                </c:pt>
                <c:pt idx="580">
                  <c:v>-4704</c:v>
                </c:pt>
                <c:pt idx="581">
                  <c:v>-4626</c:v>
                </c:pt>
                <c:pt idx="582">
                  <c:v>-4566</c:v>
                </c:pt>
                <c:pt idx="583">
                  <c:v>-4561</c:v>
                </c:pt>
                <c:pt idx="584">
                  <c:v>-4536</c:v>
                </c:pt>
                <c:pt idx="585">
                  <c:v>-4525</c:v>
                </c:pt>
                <c:pt idx="586">
                  <c:v>-4493</c:v>
                </c:pt>
                <c:pt idx="587">
                  <c:v>-4480</c:v>
                </c:pt>
                <c:pt idx="588">
                  <c:v>-4477</c:v>
                </c:pt>
                <c:pt idx="589">
                  <c:v>-4466</c:v>
                </c:pt>
                <c:pt idx="590">
                  <c:v>-4457</c:v>
                </c:pt>
                <c:pt idx="591">
                  <c:v>-4382</c:v>
                </c:pt>
                <c:pt idx="592">
                  <c:v>-4351</c:v>
                </c:pt>
                <c:pt idx="593">
                  <c:v>-4321</c:v>
                </c:pt>
                <c:pt idx="594">
                  <c:v>-4301</c:v>
                </c:pt>
                <c:pt idx="595">
                  <c:v>-4259</c:v>
                </c:pt>
                <c:pt idx="596">
                  <c:v>-4258</c:v>
                </c:pt>
                <c:pt idx="597">
                  <c:v>-4258</c:v>
                </c:pt>
                <c:pt idx="598">
                  <c:v>-4247</c:v>
                </c:pt>
                <c:pt idx="599">
                  <c:v>-4178</c:v>
                </c:pt>
                <c:pt idx="600">
                  <c:v>-4155</c:v>
                </c:pt>
                <c:pt idx="601">
                  <c:v>-4128</c:v>
                </c:pt>
                <c:pt idx="602">
                  <c:v>-4076</c:v>
                </c:pt>
                <c:pt idx="603">
                  <c:v>-4041</c:v>
                </c:pt>
                <c:pt idx="604">
                  <c:v>-4029</c:v>
                </c:pt>
                <c:pt idx="605">
                  <c:v>-4013</c:v>
                </c:pt>
                <c:pt idx="606">
                  <c:v>-4013</c:v>
                </c:pt>
                <c:pt idx="607">
                  <c:v>-3999</c:v>
                </c:pt>
                <c:pt idx="608">
                  <c:v>-3915</c:v>
                </c:pt>
                <c:pt idx="609">
                  <c:v>-3839</c:v>
                </c:pt>
                <c:pt idx="610">
                  <c:v>-3833</c:v>
                </c:pt>
                <c:pt idx="611">
                  <c:v>-3783</c:v>
                </c:pt>
                <c:pt idx="612">
                  <c:v>-3736</c:v>
                </c:pt>
                <c:pt idx="613">
                  <c:v>-3708</c:v>
                </c:pt>
                <c:pt idx="614">
                  <c:v>-3560</c:v>
                </c:pt>
                <c:pt idx="615">
                  <c:v>-3495</c:v>
                </c:pt>
                <c:pt idx="616">
                  <c:v>-3476</c:v>
                </c:pt>
                <c:pt idx="617">
                  <c:v>-3472</c:v>
                </c:pt>
                <c:pt idx="618">
                  <c:v>-3433</c:v>
                </c:pt>
                <c:pt idx="619">
                  <c:v>-3397</c:v>
                </c:pt>
                <c:pt idx="620">
                  <c:v>-3327</c:v>
                </c:pt>
                <c:pt idx="621">
                  <c:v>-3293</c:v>
                </c:pt>
                <c:pt idx="622">
                  <c:v>-3257</c:v>
                </c:pt>
                <c:pt idx="623">
                  <c:v>-3221</c:v>
                </c:pt>
                <c:pt idx="624">
                  <c:v>-3196</c:v>
                </c:pt>
                <c:pt idx="625">
                  <c:v>-3187</c:v>
                </c:pt>
                <c:pt idx="626">
                  <c:v>-3137</c:v>
                </c:pt>
                <c:pt idx="627">
                  <c:v>-3117</c:v>
                </c:pt>
                <c:pt idx="628">
                  <c:v>-3064</c:v>
                </c:pt>
                <c:pt idx="629">
                  <c:v>-3061</c:v>
                </c:pt>
                <c:pt idx="630">
                  <c:v>-3055</c:v>
                </c:pt>
                <c:pt idx="631">
                  <c:v>-2991</c:v>
                </c:pt>
                <c:pt idx="632">
                  <c:v>-2938</c:v>
                </c:pt>
                <c:pt idx="633">
                  <c:v>-2932</c:v>
                </c:pt>
                <c:pt idx="634">
                  <c:v>-2916</c:v>
                </c:pt>
                <c:pt idx="635">
                  <c:v>-2909</c:v>
                </c:pt>
                <c:pt idx="636">
                  <c:v>-2904</c:v>
                </c:pt>
                <c:pt idx="637">
                  <c:v>-2877</c:v>
                </c:pt>
                <c:pt idx="638">
                  <c:v>-2846</c:v>
                </c:pt>
                <c:pt idx="639">
                  <c:v>-2826</c:v>
                </c:pt>
                <c:pt idx="640">
                  <c:v>-2799</c:v>
                </c:pt>
                <c:pt idx="641">
                  <c:v>-2759</c:v>
                </c:pt>
                <c:pt idx="642">
                  <c:v>-2731</c:v>
                </c:pt>
                <c:pt idx="643">
                  <c:v>-2717</c:v>
                </c:pt>
                <c:pt idx="644">
                  <c:v>-2692</c:v>
                </c:pt>
                <c:pt idx="645">
                  <c:v>-2689</c:v>
                </c:pt>
                <c:pt idx="646">
                  <c:v>-2684</c:v>
                </c:pt>
                <c:pt idx="647">
                  <c:v>-2654</c:v>
                </c:pt>
                <c:pt idx="648">
                  <c:v>-2642</c:v>
                </c:pt>
                <c:pt idx="649">
                  <c:v>-2642</c:v>
                </c:pt>
                <c:pt idx="650">
                  <c:v>-2624</c:v>
                </c:pt>
                <c:pt idx="651">
                  <c:v>-2586</c:v>
                </c:pt>
                <c:pt idx="652">
                  <c:v>-2583</c:v>
                </c:pt>
                <c:pt idx="653">
                  <c:v>-2583</c:v>
                </c:pt>
                <c:pt idx="654">
                  <c:v>-2566</c:v>
                </c:pt>
                <c:pt idx="655">
                  <c:v>-2560</c:v>
                </c:pt>
                <c:pt idx="656">
                  <c:v>-2543</c:v>
                </c:pt>
                <c:pt idx="657">
                  <c:v>-2482</c:v>
                </c:pt>
                <c:pt idx="658">
                  <c:v>-2446</c:v>
                </c:pt>
                <c:pt idx="659">
                  <c:v>-2432</c:v>
                </c:pt>
                <c:pt idx="660">
                  <c:v>-2424</c:v>
                </c:pt>
                <c:pt idx="661">
                  <c:v>-2384</c:v>
                </c:pt>
                <c:pt idx="662">
                  <c:v>-2378</c:v>
                </c:pt>
                <c:pt idx="663">
                  <c:v>-2367</c:v>
                </c:pt>
                <c:pt idx="664">
                  <c:v>-2351</c:v>
                </c:pt>
                <c:pt idx="665">
                  <c:v>-2328</c:v>
                </c:pt>
                <c:pt idx="666">
                  <c:v>-2309</c:v>
                </c:pt>
                <c:pt idx="667">
                  <c:v>-2295</c:v>
                </c:pt>
                <c:pt idx="668">
                  <c:v>-2250</c:v>
                </c:pt>
                <c:pt idx="669">
                  <c:v>-2172</c:v>
                </c:pt>
                <c:pt idx="670">
                  <c:v>-2172</c:v>
                </c:pt>
                <c:pt idx="671">
                  <c:v>-2147</c:v>
                </c:pt>
                <c:pt idx="672">
                  <c:v>-2144</c:v>
                </c:pt>
                <c:pt idx="673">
                  <c:v>-2102</c:v>
                </c:pt>
                <c:pt idx="674">
                  <c:v>-2102</c:v>
                </c:pt>
                <c:pt idx="675">
                  <c:v>-2101</c:v>
                </c:pt>
                <c:pt idx="676">
                  <c:v>-2065</c:v>
                </c:pt>
                <c:pt idx="677">
                  <c:v>-2062</c:v>
                </c:pt>
                <c:pt idx="678">
                  <c:v>-2032</c:v>
                </c:pt>
                <c:pt idx="679">
                  <c:v>-2032</c:v>
                </c:pt>
                <c:pt idx="680">
                  <c:v>-2032</c:v>
                </c:pt>
                <c:pt idx="681">
                  <c:v>-1992</c:v>
                </c:pt>
                <c:pt idx="682">
                  <c:v>-1971</c:v>
                </c:pt>
                <c:pt idx="683">
                  <c:v>-1926</c:v>
                </c:pt>
                <c:pt idx="684">
                  <c:v>-1900</c:v>
                </c:pt>
                <c:pt idx="685">
                  <c:v>-1866</c:v>
                </c:pt>
                <c:pt idx="686">
                  <c:v>-1858</c:v>
                </c:pt>
                <c:pt idx="687">
                  <c:v>-1833</c:v>
                </c:pt>
                <c:pt idx="688">
                  <c:v>-1827</c:v>
                </c:pt>
                <c:pt idx="689">
                  <c:v>-1827</c:v>
                </c:pt>
                <c:pt idx="690">
                  <c:v>-1827</c:v>
                </c:pt>
                <c:pt idx="691">
                  <c:v>-1827</c:v>
                </c:pt>
                <c:pt idx="692">
                  <c:v>-1827</c:v>
                </c:pt>
                <c:pt idx="693">
                  <c:v>-1802</c:v>
                </c:pt>
                <c:pt idx="694">
                  <c:v>-1799</c:v>
                </c:pt>
                <c:pt idx="695">
                  <c:v>-1760</c:v>
                </c:pt>
                <c:pt idx="696">
                  <c:v>-1760</c:v>
                </c:pt>
                <c:pt idx="697">
                  <c:v>-1690</c:v>
                </c:pt>
                <c:pt idx="698">
                  <c:v>-1652</c:v>
                </c:pt>
                <c:pt idx="699">
                  <c:v>-1604</c:v>
                </c:pt>
                <c:pt idx="700">
                  <c:v>-1593</c:v>
                </c:pt>
                <c:pt idx="701">
                  <c:v>-1590</c:v>
                </c:pt>
                <c:pt idx="702">
                  <c:v>-1491</c:v>
                </c:pt>
                <c:pt idx="703">
                  <c:v>-1481</c:v>
                </c:pt>
                <c:pt idx="704">
                  <c:v>-1458</c:v>
                </c:pt>
                <c:pt idx="705">
                  <c:v>-1407</c:v>
                </c:pt>
                <c:pt idx="706">
                  <c:v>-1407</c:v>
                </c:pt>
                <c:pt idx="707">
                  <c:v>-1341</c:v>
                </c:pt>
                <c:pt idx="708">
                  <c:v>-1304</c:v>
                </c:pt>
                <c:pt idx="709">
                  <c:v>-1301</c:v>
                </c:pt>
                <c:pt idx="710">
                  <c:v>-1301</c:v>
                </c:pt>
                <c:pt idx="711">
                  <c:v>-1301</c:v>
                </c:pt>
                <c:pt idx="712">
                  <c:v>-1298</c:v>
                </c:pt>
                <c:pt idx="713">
                  <c:v>-1276</c:v>
                </c:pt>
                <c:pt idx="714">
                  <c:v>-1254</c:v>
                </c:pt>
                <c:pt idx="715">
                  <c:v>-1206</c:v>
                </c:pt>
                <c:pt idx="716">
                  <c:v>-1120</c:v>
                </c:pt>
                <c:pt idx="717">
                  <c:v>-1100</c:v>
                </c:pt>
                <c:pt idx="718">
                  <c:v>-1041</c:v>
                </c:pt>
                <c:pt idx="719">
                  <c:v>-1038</c:v>
                </c:pt>
                <c:pt idx="720">
                  <c:v>-1038</c:v>
                </c:pt>
                <c:pt idx="721">
                  <c:v>-963</c:v>
                </c:pt>
                <c:pt idx="722">
                  <c:v>-918</c:v>
                </c:pt>
                <c:pt idx="723">
                  <c:v>-910</c:v>
                </c:pt>
                <c:pt idx="724">
                  <c:v>-910</c:v>
                </c:pt>
                <c:pt idx="725">
                  <c:v>-910</c:v>
                </c:pt>
                <c:pt idx="726">
                  <c:v>-910</c:v>
                </c:pt>
                <c:pt idx="727">
                  <c:v>-910</c:v>
                </c:pt>
                <c:pt idx="728">
                  <c:v>-910</c:v>
                </c:pt>
                <c:pt idx="729">
                  <c:v>-910</c:v>
                </c:pt>
                <c:pt idx="730">
                  <c:v>-910</c:v>
                </c:pt>
                <c:pt idx="731">
                  <c:v>-879</c:v>
                </c:pt>
                <c:pt idx="732">
                  <c:v>-842</c:v>
                </c:pt>
                <c:pt idx="733">
                  <c:v>-822</c:v>
                </c:pt>
                <c:pt idx="734">
                  <c:v>-811</c:v>
                </c:pt>
                <c:pt idx="735">
                  <c:v>-781</c:v>
                </c:pt>
                <c:pt idx="736">
                  <c:v>-669</c:v>
                </c:pt>
                <c:pt idx="737">
                  <c:v>-644</c:v>
                </c:pt>
                <c:pt idx="738">
                  <c:v>-644</c:v>
                </c:pt>
                <c:pt idx="739">
                  <c:v>-613</c:v>
                </c:pt>
                <c:pt idx="740">
                  <c:v>-610</c:v>
                </c:pt>
                <c:pt idx="741">
                  <c:v>-532</c:v>
                </c:pt>
                <c:pt idx="742">
                  <c:v>-530.5</c:v>
                </c:pt>
                <c:pt idx="743">
                  <c:v>-495</c:v>
                </c:pt>
                <c:pt idx="744">
                  <c:v>-487</c:v>
                </c:pt>
                <c:pt idx="745">
                  <c:v>-485.5</c:v>
                </c:pt>
                <c:pt idx="746">
                  <c:v>-484</c:v>
                </c:pt>
                <c:pt idx="747">
                  <c:v>-470</c:v>
                </c:pt>
                <c:pt idx="748">
                  <c:v>-467</c:v>
                </c:pt>
                <c:pt idx="749">
                  <c:v>-437</c:v>
                </c:pt>
                <c:pt idx="750">
                  <c:v>-415</c:v>
                </c:pt>
                <c:pt idx="751">
                  <c:v>-280</c:v>
                </c:pt>
                <c:pt idx="752">
                  <c:v>-207</c:v>
                </c:pt>
                <c:pt idx="753">
                  <c:v>-163</c:v>
                </c:pt>
                <c:pt idx="754">
                  <c:v>-163</c:v>
                </c:pt>
                <c:pt idx="755">
                  <c:v>-163</c:v>
                </c:pt>
                <c:pt idx="756">
                  <c:v>-135</c:v>
                </c:pt>
                <c:pt idx="757">
                  <c:v>-121</c:v>
                </c:pt>
                <c:pt idx="758">
                  <c:v>-115</c:v>
                </c:pt>
                <c:pt idx="759">
                  <c:v>-99</c:v>
                </c:pt>
                <c:pt idx="760">
                  <c:v>-94.5</c:v>
                </c:pt>
                <c:pt idx="761">
                  <c:v>-72.5</c:v>
                </c:pt>
                <c:pt idx="762">
                  <c:v>-17</c:v>
                </c:pt>
                <c:pt idx="763">
                  <c:v>-2</c:v>
                </c:pt>
                <c:pt idx="764">
                  <c:v>-2</c:v>
                </c:pt>
                <c:pt idx="765">
                  <c:v>11</c:v>
                </c:pt>
                <c:pt idx="766">
                  <c:v>18</c:v>
                </c:pt>
                <c:pt idx="767">
                  <c:v>38</c:v>
                </c:pt>
                <c:pt idx="768">
                  <c:v>38</c:v>
                </c:pt>
                <c:pt idx="769">
                  <c:v>53</c:v>
                </c:pt>
                <c:pt idx="770">
                  <c:v>81</c:v>
                </c:pt>
                <c:pt idx="771">
                  <c:v>215</c:v>
                </c:pt>
                <c:pt idx="772">
                  <c:v>246</c:v>
                </c:pt>
                <c:pt idx="773">
                  <c:v>246</c:v>
                </c:pt>
                <c:pt idx="774">
                  <c:v>246</c:v>
                </c:pt>
                <c:pt idx="775">
                  <c:v>282</c:v>
                </c:pt>
                <c:pt idx="776">
                  <c:v>285</c:v>
                </c:pt>
                <c:pt idx="777">
                  <c:v>305</c:v>
                </c:pt>
                <c:pt idx="778">
                  <c:v>307</c:v>
                </c:pt>
                <c:pt idx="779">
                  <c:v>307</c:v>
                </c:pt>
                <c:pt idx="780">
                  <c:v>318</c:v>
                </c:pt>
                <c:pt idx="781">
                  <c:v>478</c:v>
                </c:pt>
                <c:pt idx="782">
                  <c:v>548</c:v>
                </c:pt>
                <c:pt idx="783">
                  <c:v>567</c:v>
                </c:pt>
                <c:pt idx="784">
                  <c:v>571</c:v>
                </c:pt>
                <c:pt idx="785">
                  <c:v>571</c:v>
                </c:pt>
                <c:pt idx="786">
                  <c:v>576</c:v>
                </c:pt>
                <c:pt idx="787">
                  <c:v>694</c:v>
                </c:pt>
                <c:pt idx="788">
                  <c:v>873</c:v>
                </c:pt>
                <c:pt idx="789">
                  <c:v>1007</c:v>
                </c:pt>
                <c:pt idx="790">
                  <c:v>1343</c:v>
                </c:pt>
                <c:pt idx="791">
                  <c:v>1354</c:v>
                </c:pt>
                <c:pt idx="792">
                  <c:v>1399</c:v>
                </c:pt>
                <c:pt idx="793">
                  <c:v>1576.5</c:v>
                </c:pt>
                <c:pt idx="794">
                  <c:v>1576.5</c:v>
                </c:pt>
                <c:pt idx="795">
                  <c:v>1617</c:v>
                </c:pt>
                <c:pt idx="796">
                  <c:v>1631</c:v>
                </c:pt>
                <c:pt idx="797">
                  <c:v>1634</c:v>
                </c:pt>
                <c:pt idx="798">
                  <c:v>1634</c:v>
                </c:pt>
                <c:pt idx="799">
                  <c:v>1634</c:v>
                </c:pt>
                <c:pt idx="800">
                  <c:v>1661</c:v>
                </c:pt>
                <c:pt idx="801">
                  <c:v>1672</c:v>
                </c:pt>
                <c:pt idx="802">
                  <c:v>1835</c:v>
                </c:pt>
                <c:pt idx="803">
                  <c:v>1835</c:v>
                </c:pt>
                <c:pt idx="804">
                  <c:v>1872</c:v>
                </c:pt>
                <c:pt idx="805">
                  <c:v>1880</c:v>
                </c:pt>
                <c:pt idx="806">
                  <c:v>1888</c:v>
                </c:pt>
                <c:pt idx="807">
                  <c:v>1888</c:v>
                </c:pt>
                <c:pt idx="808">
                  <c:v>1888</c:v>
                </c:pt>
                <c:pt idx="809">
                  <c:v>1903.5</c:v>
                </c:pt>
                <c:pt idx="810">
                  <c:v>1922</c:v>
                </c:pt>
                <c:pt idx="811">
                  <c:v>1938</c:v>
                </c:pt>
                <c:pt idx="812">
                  <c:v>2055</c:v>
                </c:pt>
                <c:pt idx="813">
                  <c:v>2055</c:v>
                </c:pt>
                <c:pt idx="814">
                  <c:v>2055</c:v>
                </c:pt>
                <c:pt idx="815">
                  <c:v>2055</c:v>
                </c:pt>
                <c:pt idx="816">
                  <c:v>2055</c:v>
                </c:pt>
                <c:pt idx="817">
                  <c:v>2156</c:v>
                </c:pt>
                <c:pt idx="818">
                  <c:v>2156</c:v>
                </c:pt>
                <c:pt idx="819">
                  <c:v>2156</c:v>
                </c:pt>
                <c:pt idx="820">
                  <c:v>2198</c:v>
                </c:pt>
                <c:pt idx="821">
                  <c:v>2198</c:v>
                </c:pt>
                <c:pt idx="822">
                  <c:v>2198</c:v>
                </c:pt>
                <c:pt idx="823">
                  <c:v>2201</c:v>
                </c:pt>
                <c:pt idx="824">
                  <c:v>2335.5</c:v>
                </c:pt>
                <c:pt idx="825">
                  <c:v>2354.5</c:v>
                </c:pt>
                <c:pt idx="826">
                  <c:v>2358</c:v>
                </c:pt>
                <c:pt idx="827">
                  <c:v>2359</c:v>
                </c:pt>
                <c:pt idx="828">
                  <c:v>2411</c:v>
                </c:pt>
                <c:pt idx="829">
                  <c:v>2411</c:v>
                </c:pt>
                <c:pt idx="830">
                  <c:v>2411</c:v>
                </c:pt>
                <c:pt idx="831">
                  <c:v>2411</c:v>
                </c:pt>
                <c:pt idx="832">
                  <c:v>2456</c:v>
                </c:pt>
                <c:pt idx="833">
                  <c:v>2461</c:v>
                </c:pt>
                <c:pt idx="834">
                  <c:v>2461</c:v>
                </c:pt>
                <c:pt idx="835">
                  <c:v>2461</c:v>
                </c:pt>
                <c:pt idx="836">
                  <c:v>2461</c:v>
                </c:pt>
                <c:pt idx="837">
                  <c:v>2461</c:v>
                </c:pt>
                <c:pt idx="838">
                  <c:v>2680</c:v>
                </c:pt>
                <c:pt idx="839">
                  <c:v>2682</c:v>
                </c:pt>
                <c:pt idx="840">
                  <c:v>2682</c:v>
                </c:pt>
                <c:pt idx="841">
                  <c:v>2682</c:v>
                </c:pt>
                <c:pt idx="842">
                  <c:v>2696</c:v>
                </c:pt>
                <c:pt idx="843">
                  <c:v>2766</c:v>
                </c:pt>
                <c:pt idx="844">
                  <c:v>2766</c:v>
                </c:pt>
                <c:pt idx="845">
                  <c:v>2766</c:v>
                </c:pt>
                <c:pt idx="846">
                  <c:v>2900</c:v>
                </c:pt>
                <c:pt idx="847">
                  <c:v>2900</c:v>
                </c:pt>
                <c:pt idx="848">
                  <c:v>2900</c:v>
                </c:pt>
                <c:pt idx="849">
                  <c:v>2931</c:v>
                </c:pt>
                <c:pt idx="850">
                  <c:v>3096</c:v>
                </c:pt>
                <c:pt idx="851">
                  <c:v>3096</c:v>
                </c:pt>
                <c:pt idx="852">
                  <c:v>3174</c:v>
                </c:pt>
                <c:pt idx="853">
                  <c:v>3174</c:v>
                </c:pt>
                <c:pt idx="854">
                  <c:v>3226</c:v>
                </c:pt>
                <c:pt idx="855">
                  <c:v>3226</c:v>
                </c:pt>
                <c:pt idx="856">
                  <c:v>3253</c:v>
                </c:pt>
                <c:pt idx="857">
                  <c:v>3500</c:v>
                </c:pt>
                <c:pt idx="858">
                  <c:v>3508</c:v>
                </c:pt>
                <c:pt idx="859">
                  <c:v>3508</c:v>
                </c:pt>
                <c:pt idx="860">
                  <c:v>3508</c:v>
                </c:pt>
                <c:pt idx="861">
                  <c:v>3713</c:v>
                </c:pt>
                <c:pt idx="862">
                  <c:v>3897</c:v>
                </c:pt>
                <c:pt idx="863">
                  <c:v>4023</c:v>
                </c:pt>
                <c:pt idx="864">
                  <c:v>4062</c:v>
                </c:pt>
                <c:pt idx="865">
                  <c:v>4090</c:v>
                </c:pt>
                <c:pt idx="866">
                  <c:v>4294</c:v>
                </c:pt>
                <c:pt idx="867">
                  <c:v>4325</c:v>
                </c:pt>
                <c:pt idx="868">
                  <c:v>4540</c:v>
                </c:pt>
                <c:pt idx="869">
                  <c:v>4590</c:v>
                </c:pt>
                <c:pt idx="870">
                  <c:v>4594</c:v>
                </c:pt>
                <c:pt idx="871">
                  <c:v>4644</c:v>
                </c:pt>
                <c:pt idx="872">
                  <c:v>4814</c:v>
                </c:pt>
                <c:pt idx="873">
                  <c:v>4879</c:v>
                </c:pt>
                <c:pt idx="874">
                  <c:v>4907</c:v>
                </c:pt>
                <c:pt idx="875">
                  <c:v>4907</c:v>
                </c:pt>
                <c:pt idx="876">
                  <c:v>4946</c:v>
                </c:pt>
                <c:pt idx="877">
                  <c:v>4966.5</c:v>
                </c:pt>
                <c:pt idx="878">
                  <c:v>5120</c:v>
                </c:pt>
                <c:pt idx="879">
                  <c:v>5256</c:v>
                </c:pt>
              </c:numCache>
            </c:numRef>
          </c:xVal>
          <c:yVal>
            <c:numRef>
              <c:f>'Active 2'!$O$21:$O$975</c:f>
              <c:numCache>
                <c:formatCode>General</c:formatCode>
                <c:ptCount val="955"/>
                <c:pt idx="269">
                  <c:v>-0.20586271019489535</c:v>
                </c:pt>
                <c:pt idx="280">
                  <c:v>-0.20370166380283192</c:v>
                </c:pt>
                <c:pt idx="791">
                  <c:v>2.8006126876481949E-2</c:v>
                </c:pt>
                <c:pt idx="792">
                  <c:v>2.8898301992471436E-2</c:v>
                </c:pt>
                <c:pt idx="793">
                  <c:v>3.2417437172207741E-2</c:v>
                </c:pt>
                <c:pt idx="794">
                  <c:v>3.2417437172207741E-2</c:v>
                </c:pt>
                <c:pt idx="795">
                  <c:v>3.3220394776598279E-2</c:v>
                </c:pt>
                <c:pt idx="796">
                  <c:v>3.3497960368239453E-2</c:v>
                </c:pt>
                <c:pt idx="797">
                  <c:v>3.3557438709305415E-2</c:v>
                </c:pt>
                <c:pt idx="798">
                  <c:v>3.3557438709305415E-2</c:v>
                </c:pt>
                <c:pt idx="799">
                  <c:v>3.3557438709305415E-2</c:v>
                </c:pt>
                <c:pt idx="801">
                  <c:v>3.4310831029474319E-2</c:v>
                </c:pt>
                <c:pt idx="802">
                  <c:v>3.7542487560725125E-2</c:v>
                </c:pt>
                <c:pt idx="803">
                  <c:v>3.7542487560725125E-2</c:v>
                </c:pt>
                <c:pt idx="804">
                  <c:v>3.8276053767205366E-2</c:v>
                </c:pt>
                <c:pt idx="805">
                  <c:v>3.8434662676714609E-2</c:v>
                </c:pt>
                <c:pt idx="806">
                  <c:v>3.8593271586223853E-2</c:v>
                </c:pt>
                <c:pt idx="807">
                  <c:v>3.8593271586223853E-2</c:v>
                </c:pt>
                <c:pt idx="808">
                  <c:v>3.8593271586223853E-2</c:v>
                </c:pt>
                <c:pt idx="809">
                  <c:v>3.8900576348398004E-2</c:v>
                </c:pt>
                <c:pt idx="810">
                  <c:v>3.9267359451638131E-2</c:v>
                </c:pt>
                <c:pt idx="811">
                  <c:v>3.9584577270656611E-2</c:v>
                </c:pt>
                <c:pt idx="812">
                  <c:v>4.1904232572229277E-2</c:v>
                </c:pt>
                <c:pt idx="813">
                  <c:v>4.1904232572229277E-2</c:v>
                </c:pt>
                <c:pt idx="814">
                  <c:v>4.1904232572229277E-2</c:v>
                </c:pt>
                <c:pt idx="815">
                  <c:v>4.1904232572229277E-2</c:v>
                </c:pt>
                <c:pt idx="816">
                  <c:v>4.1904232572229277E-2</c:v>
                </c:pt>
                <c:pt idx="817">
                  <c:v>4.3906670054783457E-2</c:v>
                </c:pt>
                <c:pt idx="818">
                  <c:v>4.3906670054783457E-2</c:v>
                </c:pt>
                <c:pt idx="819">
                  <c:v>4.3906670054783457E-2</c:v>
                </c:pt>
                <c:pt idx="820">
                  <c:v>4.4739366829706979E-2</c:v>
                </c:pt>
                <c:pt idx="821">
                  <c:v>4.4739366829706979E-2</c:v>
                </c:pt>
                <c:pt idx="822">
                  <c:v>4.4739366829706979E-2</c:v>
                </c:pt>
                <c:pt idx="823">
                  <c:v>4.4798845170772941E-2</c:v>
                </c:pt>
                <c:pt idx="824">
                  <c:v>4.7465457461897072E-2</c:v>
                </c:pt>
                <c:pt idx="825">
                  <c:v>4.7842153621981527E-2</c:v>
                </c:pt>
                <c:pt idx="826">
                  <c:v>4.7911545019891817E-2</c:v>
                </c:pt>
                <c:pt idx="827">
                  <c:v>4.7931371133580473E-2</c:v>
                </c:pt>
                <c:pt idx="828">
                  <c:v>4.8962329045390544E-2</c:v>
                </c:pt>
                <c:pt idx="829">
                  <c:v>4.8962329045390544E-2</c:v>
                </c:pt>
                <c:pt idx="830">
                  <c:v>4.8962329045390544E-2</c:v>
                </c:pt>
                <c:pt idx="831">
                  <c:v>4.8962329045390544E-2</c:v>
                </c:pt>
                <c:pt idx="832">
                  <c:v>4.9854504161380028E-2</c:v>
                </c:pt>
                <c:pt idx="833">
                  <c:v>4.995363472982331E-2</c:v>
                </c:pt>
                <c:pt idx="834">
                  <c:v>4.995363472982331E-2</c:v>
                </c:pt>
                <c:pt idx="835">
                  <c:v>4.995363472982331E-2</c:v>
                </c:pt>
                <c:pt idx="836">
                  <c:v>4.995363472982331E-2</c:v>
                </c:pt>
                <c:pt idx="837">
                  <c:v>4.995363472982331E-2</c:v>
                </c:pt>
                <c:pt idx="838">
                  <c:v>5.4295553627638805E-2</c:v>
                </c:pt>
                <c:pt idx="839">
                  <c:v>5.4335205855016118E-2</c:v>
                </c:pt>
                <c:pt idx="840">
                  <c:v>5.4335205855016118E-2</c:v>
                </c:pt>
                <c:pt idx="841">
                  <c:v>5.4335205855016118E-2</c:v>
                </c:pt>
                <c:pt idx="842">
                  <c:v>5.4612771446657292E-2</c:v>
                </c:pt>
                <c:pt idx="843">
                  <c:v>5.6000599404863155E-2</c:v>
                </c:pt>
                <c:pt idx="844">
                  <c:v>5.6000599404863155E-2</c:v>
                </c:pt>
                <c:pt idx="845">
                  <c:v>5.6000599404863155E-2</c:v>
                </c:pt>
                <c:pt idx="846">
                  <c:v>5.8657298639142964E-2</c:v>
                </c:pt>
                <c:pt idx="847">
                  <c:v>5.8657298639142964E-2</c:v>
                </c:pt>
                <c:pt idx="848">
                  <c:v>5.8657298639142964E-2</c:v>
                </c:pt>
                <c:pt idx="849">
                  <c:v>5.9271908163491274E-2</c:v>
                </c:pt>
                <c:pt idx="850">
                  <c:v>6.2543216922119393E-2</c:v>
                </c:pt>
                <c:pt idx="851">
                  <c:v>6.2543216922119393E-2</c:v>
                </c:pt>
                <c:pt idx="852">
                  <c:v>6.40896537898345E-2</c:v>
                </c:pt>
                <c:pt idx="853">
                  <c:v>6.40896537898345E-2</c:v>
                </c:pt>
                <c:pt idx="854">
                  <c:v>6.5120611701644571E-2</c:v>
                </c:pt>
                <c:pt idx="855">
                  <c:v>6.5120611701644571E-2</c:v>
                </c:pt>
                <c:pt idx="856">
                  <c:v>6.5655916771238276E-2</c:v>
                </c:pt>
                <c:pt idx="857">
                  <c:v>7.0552966852336113E-2</c:v>
                </c:pt>
                <c:pt idx="858">
                  <c:v>7.0711575761845363E-2</c:v>
                </c:pt>
                <c:pt idx="859">
                  <c:v>7.0711575761845363E-2</c:v>
                </c:pt>
                <c:pt idx="860">
                  <c:v>7.0711575761845363E-2</c:v>
                </c:pt>
                <c:pt idx="861">
                  <c:v>7.4775929068019664E-2</c:v>
                </c:pt>
                <c:pt idx="862">
                  <c:v>7.8423933986732253E-2</c:v>
                </c:pt>
                <c:pt idx="863">
                  <c:v>8.0922024311502805E-2</c:v>
                </c:pt>
                <c:pt idx="864">
                  <c:v>8.1695242745360358E-2</c:v>
                </c:pt>
                <c:pt idx="865">
                  <c:v>8.2250373928642706E-2</c:v>
                </c:pt>
                <c:pt idx="866">
                  <c:v>8.6294901121128365E-2</c:v>
                </c:pt>
                <c:pt idx="867">
                  <c:v>8.6909510645476695E-2</c:v>
                </c:pt>
                <c:pt idx="868">
                  <c:v>9.1172125088537559E-2</c:v>
                </c:pt>
                <c:pt idx="869">
                  <c:v>9.2163430772970317E-2</c:v>
                </c:pt>
                <c:pt idx="870">
                  <c:v>9.2242735227724942E-2</c:v>
                </c:pt>
                <c:pt idx="871">
                  <c:v>9.3234040912157701E-2</c:v>
                </c:pt>
                <c:pt idx="872">
                  <c:v>9.6604480239229101E-2</c:v>
                </c:pt>
                <c:pt idx="873">
                  <c:v>9.789317762899169E-2</c:v>
                </c:pt>
                <c:pt idx="874">
                  <c:v>9.8448308812274038E-2</c:v>
                </c:pt>
                <c:pt idx="875">
                  <c:v>9.8448308812274038E-2</c:v>
                </c:pt>
                <c:pt idx="876">
                  <c:v>9.9221527246131591E-2</c:v>
                </c:pt>
                <c:pt idx="877">
                  <c:v>9.9627962576749024E-2</c:v>
                </c:pt>
                <c:pt idx="878">
                  <c:v>0.10267127102795762</c:v>
                </c:pt>
                <c:pt idx="879">
                  <c:v>0.10536762248961473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450-42D9-9C3C-83E3874B7E6B}"/>
            </c:ext>
          </c:extLst>
        </c:ser>
        <c:ser>
          <c:idx val="8"/>
          <c:order val="8"/>
          <c:tx>
            <c:strRef>
              <c:f>'Active 2'!$S$20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x"/>
            <c:size val="5"/>
            <c:spPr>
              <a:solidFill>
                <a:srgbClr val="69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2'!$F$21:$F$975</c:f>
              <c:numCache>
                <c:formatCode>General</c:formatCode>
                <c:ptCount val="955"/>
                <c:pt idx="0">
                  <c:v>-30899</c:v>
                </c:pt>
                <c:pt idx="1">
                  <c:v>-29888</c:v>
                </c:pt>
                <c:pt idx="2">
                  <c:v>-28759</c:v>
                </c:pt>
                <c:pt idx="3">
                  <c:v>-28507</c:v>
                </c:pt>
                <c:pt idx="4">
                  <c:v>-28199</c:v>
                </c:pt>
                <c:pt idx="5">
                  <c:v>-28193</c:v>
                </c:pt>
                <c:pt idx="6">
                  <c:v>-28034</c:v>
                </c:pt>
                <c:pt idx="7">
                  <c:v>-28022</c:v>
                </c:pt>
                <c:pt idx="8">
                  <c:v>-28006</c:v>
                </c:pt>
                <c:pt idx="9">
                  <c:v>-27941</c:v>
                </c:pt>
                <c:pt idx="10">
                  <c:v>-27933</c:v>
                </c:pt>
                <c:pt idx="11">
                  <c:v>-27928</c:v>
                </c:pt>
                <c:pt idx="12">
                  <c:v>-27826</c:v>
                </c:pt>
                <c:pt idx="13">
                  <c:v>-27759</c:v>
                </c:pt>
                <c:pt idx="14">
                  <c:v>-27759</c:v>
                </c:pt>
                <c:pt idx="15">
                  <c:v>-27731</c:v>
                </c:pt>
                <c:pt idx="16">
                  <c:v>-27690</c:v>
                </c:pt>
                <c:pt idx="17">
                  <c:v>-27659</c:v>
                </c:pt>
                <c:pt idx="18">
                  <c:v>-27527</c:v>
                </c:pt>
                <c:pt idx="19">
                  <c:v>-27454</c:v>
                </c:pt>
                <c:pt idx="20">
                  <c:v>-27444</c:v>
                </c:pt>
                <c:pt idx="21">
                  <c:v>-27438</c:v>
                </c:pt>
                <c:pt idx="22">
                  <c:v>-27433</c:v>
                </c:pt>
                <c:pt idx="23">
                  <c:v>-27432</c:v>
                </c:pt>
                <c:pt idx="24">
                  <c:v>-27432</c:v>
                </c:pt>
                <c:pt idx="25">
                  <c:v>-27432</c:v>
                </c:pt>
                <c:pt idx="26">
                  <c:v>-27427</c:v>
                </c:pt>
                <c:pt idx="27">
                  <c:v>-27427</c:v>
                </c:pt>
                <c:pt idx="28">
                  <c:v>-27427</c:v>
                </c:pt>
                <c:pt idx="29">
                  <c:v>-27421</c:v>
                </c:pt>
                <c:pt idx="30">
                  <c:v>-27409</c:v>
                </c:pt>
                <c:pt idx="31">
                  <c:v>-27402</c:v>
                </c:pt>
                <c:pt idx="32">
                  <c:v>-27382</c:v>
                </c:pt>
                <c:pt idx="33">
                  <c:v>-27351</c:v>
                </c:pt>
                <c:pt idx="34">
                  <c:v>-27345</c:v>
                </c:pt>
                <c:pt idx="35">
                  <c:v>-27337</c:v>
                </c:pt>
                <c:pt idx="36">
                  <c:v>-27323</c:v>
                </c:pt>
                <c:pt idx="37">
                  <c:v>-27320</c:v>
                </c:pt>
                <c:pt idx="38">
                  <c:v>-27295</c:v>
                </c:pt>
                <c:pt idx="39">
                  <c:v>-27293</c:v>
                </c:pt>
                <c:pt idx="40">
                  <c:v>-27292</c:v>
                </c:pt>
                <c:pt idx="41">
                  <c:v>-27289</c:v>
                </c:pt>
                <c:pt idx="42">
                  <c:v>-27269</c:v>
                </c:pt>
                <c:pt idx="43">
                  <c:v>-27055</c:v>
                </c:pt>
                <c:pt idx="44">
                  <c:v>-27044</c:v>
                </c:pt>
                <c:pt idx="45">
                  <c:v>-27030</c:v>
                </c:pt>
                <c:pt idx="46">
                  <c:v>-27019</c:v>
                </c:pt>
                <c:pt idx="47">
                  <c:v>-27008</c:v>
                </c:pt>
                <c:pt idx="48">
                  <c:v>-26985</c:v>
                </c:pt>
                <c:pt idx="49">
                  <c:v>-26974</c:v>
                </c:pt>
                <c:pt idx="50">
                  <c:v>-26968</c:v>
                </c:pt>
                <c:pt idx="51">
                  <c:v>-26948</c:v>
                </c:pt>
                <c:pt idx="52">
                  <c:v>-26923</c:v>
                </c:pt>
                <c:pt idx="53">
                  <c:v>-26906</c:v>
                </c:pt>
                <c:pt idx="54">
                  <c:v>-26879</c:v>
                </c:pt>
                <c:pt idx="55">
                  <c:v>-26822</c:v>
                </c:pt>
                <c:pt idx="56">
                  <c:v>-26792</c:v>
                </c:pt>
                <c:pt idx="57">
                  <c:v>-26736</c:v>
                </c:pt>
                <c:pt idx="58">
                  <c:v>-26672</c:v>
                </c:pt>
                <c:pt idx="59">
                  <c:v>-26666</c:v>
                </c:pt>
                <c:pt idx="60">
                  <c:v>-26663</c:v>
                </c:pt>
                <c:pt idx="61">
                  <c:v>-26624</c:v>
                </c:pt>
                <c:pt idx="62">
                  <c:v>-26621</c:v>
                </c:pt>
                <c:pt idx="63">
                  <c:v>-26613</c:v>
                </c:pt>
                <c:pt idx="64">
                  <c:v>-26604</c:v>
                </c:pt>
                <c:pt idx="65">
                  <c:v>-26599</c:v>
                </c:pt>
                <c:pt idx="66">
                  <c:v>-26568</c:v>
                </c:pt>
                <c:pt idx="67">
                  <c:v>-26565</c:v>
                </c:pt>
                <c:pt idx="68">
                  <c:v>-26515</c:v>
                </c:pt>
                <c:pt idx="69">
                  <c:v>-26515</c:v>
                </c:pt>
                <c:pt idx="70">
                  <c:v>-26504</c:v>
                </c:pt>
                <c:pt idx="71">
                  <c:v>-26487</c:v>
                </c:pt>
                <c:pt idx="72">
                  <c:v>-26484</c:v>
                </c:pt>
                <c:pt idx="73">
                  <c:v>-26473</c:v>
                </c:pt>
                <c:pt idx="74">
                  <c:v>-26473</c:v>
                </c:pt>
                <c:pt idx="75">
                  <c:v>-26451</c:v>
                </c:pt>
                <c:pt idx="76">
                  <c:v>-26431</c:v>
                </c:pt>
                <c:pt idx="77">
                  <c:v>-26409</c:v>
                </c:pt>
                <c:pt idx="78">
                  <c:v>-26367</c:v>
                </c:pt>
                <c:pt idx="79">
                  <c:v>-26361</c:v>
                </c:pt>
                <c:pt idx="80">
                  <c:v>-26322</c:v>
                </c:pt>
                <c:pt idx="81">
                  <c:v>-26305</c:v>
                </c:pt>
                <c:pt idx="82">
                  <c:v>-26294</c:v>
                </c:pt>
                <c:pt idx="83">
                  <c:v>-26274</c:v>
                </c:pt>
                <c:pt idx="84">
                  <c:v>-26271</c:v>
                </c:pt>
                <c:pt idx="85">
                  <c:v>-26257</c:v>
                </c:pt>
                <c:pt idx="86">
                  <c:v>-26252</c:v>
                </c:pt>
                <c:pt idx="87">
                  <c:v>-26249</c:v>
                </c:pt>
                <c:pt idx="88">
                  <c:v>-26235</c:v>
                </c:pt>
                <c:pt idx="89">
                  <c:v>-26230</c:v>
                </c:pt>
                <c:pt idx="90">
                  <c:v>-26227</c:v>
                </c:pt>
                <c:pt idx="91">
                  <c:v>-26221</c:v>
                </c:pt>
                <c:pt idx="92">
                  <c:v>-26216</c:v>
                </c:pt>
                <c:pt idx="93">
                  <c:v>-26215</c:v>
                </c:pt>
                <c:pt idx="94">
                  <c:v>-26210</c:v>
                </c:pt>
                <c:pt idx="95">
                  <c:v>-26205</c:v>
                </c:pt>
                <c:pt idx="96">
                  <c:v>-26118</c:v>
                </c:pt>
                <c:pt idx="97">
                  <c:v>-26078</c:v>
                </c:pt>
                <c:pt idx="98">
                  <c:v>-26076</c:v>
                </c:pt>
                <c:pt idx="99">
                  <c:v>-26067</c:v>
                </c:pt>
                <c:pt idx="100">
                  <c:v>-26062</c:v>
                </c:pt>
                <c:pt idx="101">
                  <c:v>-26056</c:v>
                </c:pt>
                <c:pt idx="102">
                  <c:v>-26048</c:v>
                </c:pt>
                <c:pt idx="103">
                  <c:v>-26042</c:v>
                </c:pt>
                <c:pt idx="104">
                  <c:v>-26031</c:v>
                </c:pt>
                <c:pt idx="105">
                  <c:v>-25989</c:v>
                </c:pt>
                <c:pt idx="106">
                  <c:v>-25969</c:v>
                </c:pt>
                <c:pt idx="107">
                  <c:v>-25963</c:v>
                </c:pt>
                <c:pt idx="108">
                  <c:v>-25958</c:v>
                </c:pt>
                <c:pt idx="109">
                  <c:v>-25950</c:v>
                </c:pt>
                <c:pt idx="110">
                  <c:v>-25950</c:v>
                </c:pt>
                <c:pt idx="111">
                  <c:v>-25941</c:v>
                </c:pt>
                <c:pt idx="112">
                  <c:v>-25928</c:v>
                </c:pt>
                <c:pt idx="113">
                  <c:v>-25927</c:v>
                </c:pt>
                <c:pt idx="114">
                  <c:v>-25910</c:v>
                </c:pt>
                <c:pt idx="115">
                  <c:v>-25904</c:v>
                </c:pt>
                <c:pt idx="116">
                  <c:v>-25896</c:v>
                </c:pt>
                <c:pt idx="117">
                  <c:v>-25860</c:v>
                </c:pt>
                <c:pt idx="118">
                  <c:v>-25823</c:v>
                </c:pt>
                <c:pt idx="119">
                  <c:v>-25820</c:v>
                </c:pt>
                <c:pt idx="120">
                  <c:v>-25818</c:v>
                </c:pt>
                <c:pt idx="121">
                  <c:v>-25815</c:v>
                </c:pt>
                <c:pt idx="122">
                  <c:v>-25801</c:v>
                </c:pt>
                <c:pt idx="123">
                  <c:v>-25734</c:v>
                </c:pt>
                <c:pt idx="124">
                  <c:v>-25715</c:v>
                </c:pt>
                <c:pt idx="125">
                  <c:v>-25384</c:v>
                </c:pt>
                <c:pt idx="126">
                  <c:v>-25334</c:v>
                </c:pt>
                <c:pt idx="127">
                  <c:v>-25334</c:v>
                </c:pt>
                <c:pt idx="128">
                  <c:v>-25281</c:v>
                </c:pt>
                <c:pt idx="129">
                  <c:v>-25256</c:v>
                </c:pt>
                <c:pt idx="130">
                  <c:v>-25245</c:v>
                </c:pt>
                <c:pt idx="131">
                  <c:v>-25127</c:v>
                </c:pt>
                <c:pt idx="132">
                  <c:v>-25122</c:v>
                </c:pt>
                <c:pt idx="133">
                  <c:v>-24923</c:v>
                </c:pt>
                <c:pt idx="134">
                  <c:v>-24624</c:v>
                </c:pt>
                <c:pt idx="135">
                  <c:v>-24621</c:v>
                </c:pt>
                <c:pt idx="136">
                  <c:v>-24441</c:v>
                </c:pt>
                <c:pt idx="137">
                  <c:v>-24209</c:v>
                </c:pt>
                <c:pt idx="138">
                  <c:v>-24151</c:v>
                </c:pt>
                <c:pt idx="139">
                  <c:v>-23533</c:v>
                </c:pt>
                <c:pt idx="140">
                  <c:v>-23530</c:v>
                </c:pt>
                <c:pt idx="141">
                  <c:v>-23469</c:v>
                </c:pt>
                <c:pt idx="142">
                  <c:v>-23007</c:v>
                </c:pt>
                <c:pt idx="143">
                  <c:v>-23004</c:v>
                </c:pt>
                <c:pt idx="144">
                  <c:v>-22990</c:v>
                </c:pt>
                <c:pt idx="145">
                  <c:v>-22982</c:v>
                </c:pt>
                <c:pt idx="146">
                  <c:v>-22979</c:v>
                </c:pt>
                <c:pt idx="147">
                  <c:v>-22478</c:v>
                </c:pt>
                <c:pt idx="148">
                  <c:v>-22467</c:v>
                </c:pt>
                <c:pt idx="149">
                  <c:v>-22050</c:v>
                </c:pt>
                <c:pt idx="150">
                  <c:v>-21860</c:v>
                </c:pt>
                <c:pt idx="151">
                  <c:v>-21373</c:v>
                </c:pt>
                <c:pt idx="152">
                  <c:v>-21219</c:v>
                </c:pt>
                <c:pt idx="153">
                  <c:v>-21071</c:v>
                </c:pt>
                <c:pt idx="154">
                  <c:v>-20514</c:v>
                </c:pt>
                <c:pt idx="155">
                  <c:v>-20027</c:v>
                </c:pt>
                <c:pt idx="156">
                  <c:v>-20016</c:v>
                </c:pt>
                <c:pt idx="157">
                  <c:v>-19512</c:v>
                </c:pt>
                <c:pt idx="158">
                  <c:v>-19482</c:v>
                </c:pt>
                <c:pt idx="159">
                  <c:v>-19468</c:v>
                </c:pt>
                <c:pt idx="160">
                  <c:v>-19369</c:v>
                </c:pt>
                <c:pt idx="161">
                  <c:v>-18967</c:v>
                </c:pt>
                <c:pt idx="162">
                  <c:v>-18396</c:v>
                </c:pt>
                <c:pt idx="163">
                  <c:v>-17940</c:v>
                </c:pt>
                <c:pt idx="164">
                  <c:v>-17937</c:v>
                </c:pt>
                <c:pt idx="165">
                  <c:v>-17918</c:v>
                </c:pt>
                <c:pt idx="166">
                  <c:v>-17912</c:v>
                </c:pt>
                <c:pt idx="167">
                  <c:v>-17901</c:v>
                </c:pt>
                <c:pt idx="168">
                  <c:v>-17898</c:v>
                </c:pt>
                <c:pt idx="169">
                  <c:v>-17893</c:v>
                </c:pt>
                <c:pt idx="170">
                  <c:v>-17879</c:v>
                </c:pt>
                <c:pt idx="171">
                  <c:v>-17878</c:v>
                </c:pt>
                <c:pt idx="172">
                  <c:v>-17375</c:v>
                </c:pt>
                <c:pt idx="173">
                  <c:v>-17369</c:v>
                </c:pt>
                <c:pt idx="174">
                  <c:v>-17140</c:v>
                </c:pt>
                <c:pt idx="175">
                  <c:v>-17134</c:v>
                </c:pt>
                <c:pt idx="176">
                  <c:v>-17115</c:v>
                </c:pt>
                <c:pt idx="177">
                  <c:v>-17112</c:v>
                </c:pt>
                <c:pt idx="178">
                  <c:v>-15282</c:v>
                </c:pt>
                <c:pt idx="179">
                  <c:v>-15223</c:v>
                </c:pt>
                <c:pt idx="180">
                  <c:v>-15181</c:v>
                </c:pt>
                <c:pt idx="181">
                  <c:v>-15134</c:v>
                </c:pt>
                <c:pt idx="182">
                  <c:v>-15047</c:v>
                </c:pt>
                <c:pt idx="183">
                  <c:v>-15030</c:v>
                </c:pt>
                <c:pt idx="184">
                  <c:v>-15027</c:v>
                </c:pt>
                <c:pt idx="185">
                  <c:v>-15002</c:v>
                </c:pt>
                <c:pt idx="186">
                  <c:v>-14960</c:v>
                </c:pt>
                <c:pt idx="187">
                  <c:v>-14924</c:v>
                </c:pt>
                <c:pt idx="188">
                  <c:v>-14915</c:v>
                </c:pt>
                <c:pt idx="189">
                  <c:v>-14767</c:v>
                </c:pt>
                <c:pt idx="190">
                  <c:v>-14588</c:v>
                </c:pt>
                <c:pt idx="191">
                  <c:v>-14462</c:v>
                </c:pt>
                <c:pt idx="192">
                  <c:v>-14395</c:v>
                </c:pt>
                <c:pt idx="193">
                  <c:v>-14367</c:v>
                </c:pt>
                <c:pt idx="194">
                  <c:v>-14174</c:v>
                </c:pt>
                <c:pt idx="195">
                  <c:v>-13953</c:v>
                </c:pt>
                <c:pt idx="196">
                  <c:v>-13827</c:v>
                </c:pt>
                <c:pt idx="197">
                  <c:v>-13689</c:v>
                </c:pt>
                <c:pt idx="198">
                  <c:v>-13326</c:v>
                </c:pt>
                <c:pt idx="199">
                  <c:v>-13312</c:v>
                </c:pt>
                <c:pt idx="200">
                  <c:v>-13304</c:v>
                </c:pt>
                <c:pt idx="201">
                  <c:v>-13287</c:v>
                </c:pt>
                <c:pt idx="202">
                  <c:v>-13214</c:v>
                </c:pt>
                <c:pt idx="203">
                  <c:v>-13052</c:v>
                </c:pt>
                <c:pt idx="204">
                  <c:v>-13030</c:v>
                </c:pt>
                <c:pt idx="205">
                  <c:v>-13016</c:v>
                </c:pt>
                <c:pt idx="206">
                  <c:v>-12932</c:v>
                </c:pt>
                <c:pt idx="207">
                  <c:v>-12892</c:v>
                </c:pt>
                <c:pt idx="208">
                  <c:v>-12806</c:v>
                </c:pt>
                <c:pt idx="209">
                  <c:v>-12806</c:v>
                </c:pt>
                <c:pt idx="210">
                  <c:v>-12803</c:v>
                </c:pt>
                <c:pt idx="211">
                  <c:v>-12803</c:v>
                </c:pt>
                <c:pt idx="212">
                  <c:v>-12789</c:v>
                </c:pt>
                <c:pt idx="213">
                  <c:v>-12789</c:v>
                </c:pt>
                <c:pt idx="214">
                  <c:v>-12786</c:v>
                </c:pt>
                <c:pt idx="215">
                  <c:v>-12786</c:v>
                </c:pt>
                <c:pt idx="216">
                  <c:v>-12783</c:v>
                </c:pt>
                <c:pt idx="217">
                  <c:v>-12781</c:v>
                </c:pt>
                <c:pt idx="218">
                  <c:v>-12781</c:v>
                </c:pt>
                <c:pt idx="219">
                  <c:v>-12770</c:v>
                </c:pt>
                <c:pt idx="220">
                  <c:v>-12770</c:v>
                </c:pt>
                <c:pt idx="221">
                  <c:v>-12758</c:v>
                </c:pt>
                <c:pt idx="222">
                  <c:v>-12353</c:v>
                </c:pt>
                <c:pt idx="223">
                  <c:v>-11955</c:v>
                </c:pt>
                <c:pt idx="224">
                  <c:v>-11955</c:v>
                </c:pt>
                <c:pt idx="225">
                  <c:v>-11955</c:v>
                </c:pt>
                <c:pt idx="226">
                  <c:v>-11905</c:v>
                </c:pt>
                <c:pt idx="227">
                  <c:v>-11905</c:v>
                </c:pt>
                <c:pt idx="228">
                  <c:v>-11897</c:v>
                </c:pt>
                <c:pt idx="229">
                  <c:v>-11869</c:v>
                </c:pt>
                <c:pt idx="230">
                  <c:v>-11869</c:v>
                </c:pt>
                <c:pt idx="231">
                  <c:v>-11827</c:v>
                </c:pt>
                <c:pt idx="232">
                  <c:v>-11827</c:v>
                </c:pt>
                <c:pt idx="233">
                  <c:v>-11827</c:v>
                </c:pt>
                <c:pt idx="234">
                  <c:v>-11723</c:v>
                </c:pt>
                <c:pt idx="235">
                  <c:v>-11723</c:v>
                </c:pt>
                <c:pt idx="236">
                  <c:v>-11701</c:v>
                </c:pt>
                <c:pt idx="237">
                  <c:v>-11701</c:v>
                </c:pt>
                <c:pt idx="238">
                  <c:v>-11466</c:v>
                </c:pt>
                <c:pt idx="239">
                  <c:v>-11463</c:v>
                </c:pt>
                <c:pt idx="240">
                  <c:v>-11463</c:v>
                </c:pt>
                <c:pt idx="241">
                  <c:v>-11463</c:v>
                </c:pt>
                <c:pt idx="242">
                  <c:v>-11256</c:v>
                </c:pt>
                <c:pt idx="243">
                  <c:v>-11186</c:v>
                </c:pt>
                <c:pt idx="244">
                  <c:v>-11155</c:v>
                </c:pt>
                <c:pt idx="245">
                  <c:v>-11063</c:v>
                </c:pt>
                <c:pt idx="246">
                  <c:v>-10906</c:v>
                </c:pt>
                <c:pt idx="247">
                  <c:v>-10718</c:v>
                </c:pt>
                <c:pt idx="248">
                  <c:v>-10693</c:v>
                </c:pt>
                <c:pt idx="249">
                  <c:v>-10677</c:v>
                </c:pt>
                <c:pt idx="250">
                  <c:v>-10676</c:v>
                </c:pt>
                <c:pt idx="251">
                  <c:v>-10674</c:v>
                </c:pt>
                <c:pt idx="252">
                  <c:v>-10665</c:v>
                </c:pt>
                <c:pt idx="253">
                  <c:v>-10662</c:v>
                </c:pt>
                <c:pt idx="254">
                  <c:v>-10661.5</c:v>
                </c:pt>
                <c:pt idx="255">
                  <c:v>-10657</c:v>
                </c:pt>
                <c:pt idx="256">
                  <c:v>-10651</c:v>
                </c:pt>
                <c:pt idx="257">
                  <c:v>-10649</c:v>
                </c:pt>
                <c:pt idx="258">
                  <c:v>-10640</c:v>
                </c:pt>
                <c:pt idx="259">
                  <c:v>-10590</c:v>
                </c:pt>
                <c:pt idx="260">
                  <c:v>-10567</c:v>
                </c:pt>
                <c:pt idx="261">
                  <c:v>-10528</c:v>
                </c:pt>
                <c:pt idx="262">
                  <c:v>-10526</c:v>
                </c:pt>
                <c:pt idx="263">
                  <c:v>-10489</c:v>
                </c:pt>
                <c:pt idx="264">
                  <c:v>-10483</c:v>
                </c:pt>
                <c:pt idx="265">
                  <c:v>-10483</c:v>
                </c:pt>
                <c:pt idx="266">
                  <c:v>-10461</c:v>
                </c:pt>
                <c:pt idx="267">
                  <c:v>-10458</c:v>
                </c:pt>
                <c:pt idx="268">
                  <c:v>-10442</c:v>
                </c:pt>
                <c:pt idx="269">
                  <c:v>-10442</c:v>
                </c:pt>
                <c:pt idx="270">
                  <c:v>-10442</c:v>
                </c:pt>
                <c:pt idx="271">
                  <c:v>-10430</c:v>
                </c:pt>
                <c:pt idx="272">
                  <c:v>-10416</c:v>
                </c:pt>
                <c:pt idx="273">
                  <c:v>-10414</c:v>
                </c:pt>
                <c:pt idx="274">
                  <c:v>-10413</c:v>
                </c:pt>
                <c:pt idx="275">
                  <c:v>-10410</c:v>
                </c:pt>
                <c:pt idx="276">
                  <c:v>-10399</c:v>
                </c:pt>
                <c:pt idx="277">
                  <c:v>-10394</c:v>
                </c:pt>
                <c:pt idx="278">
                  <c:v>-10376</c:v>
                </c:pt>
                <c:pt idx="279">
                  <c:v>-10333</c:v>
                </c:pt>
                <c:pt idx="280">
                  <c:v>-10333</c:v>
                </c:pt>
                <c:pt idx="281">
                  <c:v>-10333</c:v>
                </c:pt>
                <c:pt idx="282">
                  <c:v>-10240</c:v>
                </c:pt>
                <c:pt idx="283">
                  <c:v>-10240</c:v>
                </c:pt>
                <c:pt idx="284">
                  <c:v>-10237</c:v>
                </c:pt>
                <c:pt idx="285">
                  <c:v>-10235</c:v>
                </c:pt>
                <c:pt idx="286">
                  <c:v>-10210</c:v>
                </c:pt>
                <c:pt idx="287">
                  <c:v>-10184</c:v>
                </c:pt>
                <c:pt idx="288">
                  <c:v>-10181</c:v>
                </c:pt>
                <c:pt idx="289">
                  <c:v>-10176</c:v>
                </c:pt>
                <c:pt idx="290">
                  <c:v>-10137</c:v>
                </c:pt>
                <c:pt idx="291">
                  <c:v>-10135</c:v>
                </c:pt>
                <c:pt idx="292">
                  <c:v>-10134</c:v>
                </c:pt>
                <c:pt idx="293">
                  <c:v>-10125</c:v>
                </c:pt>
                <c:pt idx="294">
                  <c:v>-10109</c:v>
                </c:pt>
                <c:pt idx="295">
                  <c:v>-10106</c:v>
                </c:pt>
                <c:pt idx="296">
                  <c:v>-10106</c:v>
                </c:pt>
                <c:pt idx="297">
                  <c:v>-10106</c:v>
                </c:pt>
                <c:pt idx="298">
                  <c:v>-10106</c:v>
                </c:pt>
                <c:pt idx="299">
                  <c:v>-10069</c:v>
                </c:pt>
                <c:pt idx="300">
                  <c:v>-10041</c:v>
                </c:pt>
                <c:pt idx="301">
                  <c:v>-9963</c:v>
                </c:pt>
                <c:pt idx="302">
                  <c:v>-9960</c:v>
                </c:pt>
                <c:pt idx="303">
                  <c:v>-9954</c:v>
                </c:pt>
                <c:pt idx="304">
                  <c:v>-9932</c:v>
                </c:pt>
                <c:pt idx="305">
                  <c:v>-9932</c:v>
                </c:pt>
                <c:pt idx="306">
                  <c:v>-9932</c:v>
                </c:pt>
                <c:pt idx="307">
                  <c:v>-9932</c:v>
                </c:pt>
                <c:pt idx="308">
                  <c:v>-9929</c:v>
                </c:pt>
                <c:pt idx="309">
                  <c:v>-9921</c:v>
                </c:pt>
                <c:pt idx="310">
                  <c:v>-9921</c:v>
                </c:pt>
                <c:pt idx="311">
                  <c:v>-9921</c:v>
                </c:pt>
                <c:pt idx="312">
                  <c:v>-9893</c:v>
                </c:pt>
                <c:pt idx="313">
                  <c:v>-9866</c:v>
                </c:pt>
                <c:pt idx="314">
                  <c:v>-9843</c:v>
                </c:pt>
                <c:pt idx="315">
                  <c:v>-9829</c:v>
                </c:pt>
                <c:pt idx="316">
                  <c:v>-9828.5</c:v>
                </c:pt>
                <c:pt idx="317">
                  <c:v>-9812</c:v>
                </c:pt>
                <c:pt idx="318">
                  <c:v>-9810</c:v>
                </c:pt>
                <c:pt idx="319">
                  <c:v>-9807</c:v>
                </c:pt>
                <c:pt idx="320">
                  <c:v>-9801</c:v>
                </c:pt>
                <c:pt idx="321">
                  <c:v>-9784</c:v>
                </c:pt>
                <c:pt idx="322">
                  <c:v>-9770</c:v>
                </c:pt>
                <c:pt idx="323">
                  <c:v>-9768</c:v>
                </c:pt>
                <c:pt idx="324">
                  <c:v>-9742</c:v>
                </c:pt>
                <c:pt idx="325">
                  <c:v>-9723</c:v>
                </c:pt>
                <c:pt idx="326">
                  <c:v>-9639</c:v>
                </c:pt>
                <c:pt idx="327">
                  <c:v>-9597</c:v>
                </c:pt>
                <c:pt idx="328">
                  <c:v>-9568</c:v>
                </c:pt>
                <c:pt idx="329">
                  <c:v>-9557</c:v>
                </c:pt>
                <c:pt idx="330">
                  <c:v>-9505</c:v>
                </c:pt>
                <c:pt idx="331">
                  <c:v>-9505</c:v>
                </c:pt>
                <c:pt idx="332">
                  <c:v>-9505</c:v>
                </c:pt>
                <c:pt idx="333">
                  <c:v>-9412</c:v>
                </c:pt>
                <c:pt idx="334">
                  <c:v>-9390</c:v>
                </c:pt>
                <c:pt idx="335">
                  <c:v>-9390</c:v>
                </c:pt>
                <c:pt idx="336">
                  <c:v>-9359</c:v>
                </c:pt>
                <c:pt idx="337">
                  <c:v>-9359</c:v>
                </c:pt>
                <c:pt idx="338">
                  <c:v>-9328</c:v>
                </c:pt>
                <c:pt idx="339">
                  <c:v>-9264</c:v>
                </c:pt>
                <c:pt idx="340">
                  <c:v>-9261</c:v>
                </c:pt>
                <c:pt idx="341">
                  <c:v>-9146</c:v>
                </c:pt>
                <c:pt idx="342">
                  <c:v>-9113</c:v>
                </c:pt>
                <c:pt idx="343">
                  <c:v>-9110</c:v>
                </c:pt>
                <c:pt idx="344">
                  <c:v>-9096</c:v>
                </c:pt>
                <c:pt idx="345">
                  <c:v>-9085</c:v>
                </c:pt>
                <c:pt idx="346">
                  <c:v>-9057</c:v>
                </c:pt>
                <c:pt idx="347">
                  <c:v>-9040</c:v>
                </c:pt>
                <c:pt idx="348">
                  <c:v>-9040</c:v>
                </c:pt>
                <c:pt idx="349">
                  <c:v>-9040</c:v>
                </c:pt>
                <c:pt idx="350">
                  <c:v>-9040</c:v>
                </c:pt>
                <c:pt idx="351">
                  <c:v>-9040</c:v>
                </c:pt>
                <c:pt idx="352">
                  <c:v>-8990</c:v>
                </c:pt>
                <c:pt idx="353">
                  <c:v>-8965</c:v>
                </c:pt>
                <c:pt idx="354">
                  <c:v>-8954</c:v>
                </c:pt>
                <c:pt idx="355">
                  <c:v>-8897</c:v>
                </c:pt>
                <c:pt idx="356">
                  <c:v>-8886</c:v>
                </c:pt>
                <c:pt idx="357">
                  <c:v>-8790</c:v>
                </c:pt>
                <c:pt idx="358">
                  <c:v>-8660</c:v>
                </c:pt>
                <c:pt idx="359">
                  <c:v>-8654</c:v>
                </c:pt>
                <c:pt idx="360">
                  <c:v>-8646</c:v>
                </c:pt>
                <c:pt idx="361">
                  <c:v>-8635</c:v>
                </c:pt>
                <c:pt idx="362">
                  <c:v>-8629</c:v>
                </c:pt>
                <c:pt idx="363">
                  <c:v>-8531</c:v>
                </c:pt>
                <c:pt idx="364">
                  <c:v>-8521</c:v>
                </c:pt>
                <c:pt idx="365">
                  <c:v>-8517</c:v>
                </c:pt>
                <c:pt idx="366">
                  <c:v>-8492</c:v>
                </c:pt>
                <c:pt idx="367">
                  <c:v>-8425</c:v>
                </c:pt>
                <c:pt idx="368">
                  <c:v>-8366</c:v>
                </c:pt>
                <c:pt idx="369">
                  <c:v>-8332</c:v>
                </c:pt>
                <c:pt idx="370">
                  <c:v>-8313</c:v>
                </c:pt>
                <c:pt idx="371">
                  <c:v>-8310</c:v>
                </c:pt>
                <c:pt idx="372">
                  <c:v>-8304</c:v>
                </c:pt>
                <c:pt idx="373">
                  <c:v>-8252</c:v>
                </c:pt>
                <c:pt idx="374">
                  <c:v>-8198</c:v>
                </c:pt>
                <c:pt idx="375">
                  <c:v>-8150</c:v>
                </c:pt>
                <c:pt idx="376">
                  <c:v>-8136</c:v>
                </c:pt>
                <c:pt idx="377">
                  <c:v>-8109</c:v>
                </c:pt>
                <c:pt idx="378">
                  <c:v>-8108</c:v>
                </c:pt>
                <c:pt idx="379">
                  <c:v>-8094</c:v>
                </c:pt>
                <c:pt idx="380">
                  <c:v>-8092</c:v>
                </c:pt>
                <c:pt idx="381">
                  <c:v>-8081</c:v>
                </c:pt>
                <c:pt idx="382">
                  <c:v>-8081</c:v>
                </c:pt>
                <c:pt idx="383">
                  <c:v>-8069</c:v>
                </c:pt>
                <c:pt idx="384">
                  <c:v>-8049</c:v>
                </c:pt>
                <c:pt idx="385">
                  <c:v>-8049</c:v>
                </c:pt>
                <c:pt idx="386">
                  <c:v>-8033</c:v>
                </c:pt>
                <c:pt idx="387">
                  <c:v>-8024</c:v>
                </c:pt>
                <c:pt idx="388">
                  <c:v>-8022</c:v>
                </c:pt>
                <c:pt idx="389">
                  <c:v>-8019</c:v>
                </c:pt>
                <c:pt idx="390">
                  <c:v>-8004</c:v>
                </c:pt>
                <c:pt idx="391">
                  <c:v>-8004</c:v>
                </c:pt>
                <c:pt idx="392">
                  <c:v>-7996</c:v>
                </c:pt>
                <c:pt idx="393">
                  <c:v>-7996</c:v>
                </c:pt>
                <c:pt idx="394">
                  <c:v>-7983</c:v>
                </c:pt>
                <c:pt idx="395">
                  <c:v>-7982</c:v>
                </c:pt>
                <c:pt idx="396">
                  <c:v>-7974</c:v>
                </c:pt>
                <c:pt idx="397">
                  <c:v>-7907</c:v>
                </c:pt>
                <c:pt idx="398">
                  <c:v>-7875</c:v>
                </c:pt>
                <c:pt idx="399">
                  <c:v>-7874</c:v>
                </c:pt>
                <c:pt idx="400">
                  <c:v>-7848</c:v>
                </c:pt>
                <c:pt idx="401">
                  <c:v>-7804</c:v>
                </c:pt>
                <c:pt idx="402">
                  <c:v>-7801</c:v>
                </c:pt>
                <c:pt idx="403">
                  <c:v>-7783</c:v>
                </c:pt>
                <c:pt idx="404">
                  <c:v>-7783</c:v>
                </c:pt>
                <c:pt idx="405">
                  <c:v>-7783</c:v>
                </c:pt>
                <c:pt idx="406">
                  <c:v>-7767</c:v>
                </c:pt>
                <c:pt idx="407">
                  <c:v>-7761</c:v>
                </c:pt>
                <c:pt idx="408">
                  <c:v>-7759</c:v>
                </c:pt>
                <c:pt idx="409">
                  <c:v>-7759</c:v>
                </c:pt>
                <c:pt idx="410">
                  <c:v>-7759</c:v>
                </c:pt>
                <c:pt idx="411">
                  <c:v>-7753</c:v>
                </c:pt>
                <c:pt idx="412">
                  <c:v>-7731</c:v>
                </c:pt>
                <c:pt idx="413">
                  <c:v>-7730</c:v>
                </c:pt>
                <c:pt idx="414">
                  <c:v>-7730</c:v>
                </c:pt>
                <c:pt idx="415">
                  <c:v>-7717</c:v>
                </c:pt>
                <c:pt idx="416">
                  <c:v>-7716</c:v>
                </c:pt>
                <c:pt idx="417">
                  <c:v>-7714</c:v>
                </c:pt>
                <c:pt idx="418">
                  <c:v>-7714</c:v>
                </c:pt>
                <c:pt idx="419">
                  <c:v>-7713</c:v>
                </c:pt>
                <c:pt idx="420">
                  <c:v>-7703</c:v>
                </c:pt>
                <c:pt idx="421">
                  <c:v>-7677</c:v>
                </c:pt>
                <c:pt idx="422">
                  <c:v>-7672</c:v>
                </c:pt>
                <c:pt idx="423">
                  <c:v>-7652</c:v>
                </c:pt>
                <c:pt idx="424">
                  <c:v>-7568</c:v>
                </c:pt>
                <c:pt idx="425">
                  <c:v>-7527</c:v>
                </c:pt>
                <c:pt idx="426">
                  <c:v>-7524</c:v>
                </c:pt>
                <c:pt idx="427">
                  <c:v>-7453</c:v>
                </c:pt>
                <c:pt idx="428">
                  <c:v>-7445</c:v>
                </c:pt>
                <c:pt idx="429">
                  <c:v>-7389</c:v>
                </c:pt>
                <c:pt idx="430">
                  <c:v>-7330</c:v>
                </c:pt>
                <c:pt idx="431">
                  <c:v>-7324</c:v>
                </c:pt>
                <c:pt idx="432">
                  <c:v>-7316</c:v>
                </c:pt>
                <c:pt idx="433">
                  <c:v>-7233</c:v>
                </c:pt>
                <c:pt idx="434">
                  <c:v>-7199</c:v>
                </c:pt>
                <c:pt idx="435">
                  <c:v>-7188</c:v>
                </c:pt>
                <c:pt idx="436">
                  <c:v>-7188</c:v>
                </c:pt>
                <c:pt idx="437">
                  <c:v>-7176</c:v>
                </c:pt>
                <c:pt idx="438">
                  <c:v>-7138</c:v>
                </c:pt>
                <c:pt idx="439">
                  <c:v>-7107</c:v>
                </c:pt>
                <c:pt idx="440">
                  <c:v>-7014</c:v>
                </c:pt>
                <c:pt idx="441">
                  <c:v>-6998</c:v>
                </c:pt>
                <c:pt idx="442">
                  <c:v>-6973</c:v>
                </c:pt>
                <c:pt idx="443">
                  <c:v>-6973</c:v>
                </c:pt>
                <c:pt idx="444">
                  <c:v>-6956</c:v>
                </c:pt>
                <c:pt idx="445">
                  <c:v>-6955</c:v>
                </c:pt>
                <c:pt idx="446">
                  <c:v>-6953</c:v>
                </c:pt>
                <c:pt idx="447">
                  <c:v>-6927</c:v>
                </c:pt>
                <c:pt idx="448">
                  <c:v>-6916</c:v>
                </c:pt>
                <c:pt idx="449">
                  <c:v>-6914</c:v>
                </c:pt>
                <c:pt idx="450">
                  <c:v>-6913</c:v>
                </c:pt>
                <c:pt idx="451">
                  <c:v>-6886</c:v>
                </c:pt>
                <c:pt idx="452">
                  <c:v>-6824</c:v>
                </c:pt>
                <c:pt idx="453">
                  <c:v>-6824</c:v>
                </c:pt>
                <c:pt idx="454">
                  <c:v>-6824</c:v>
                </c:pt>
                <c:pt idx="455">
                  <c:v>-6804</c:v>
                </c:pt>
                <c:pt idx="456">
                  <c:v>-6752</c:v>
                </c:pt>
                <c:pt idx="457">
                  <c:v>-6735</c:v>
                </c:pt>
                <c:pt idx="458">
                  <c:v>-6724</c:v>
                </c:pt>
                <c:pt idx="459">
                  <c:v>-6712</c:v>
                </c:pt>
                <c:pt idx="460">
                  <c:v>-6696</c:v>
                </c:pt>
                <c:pt idx="461">
                  <c:v>-6695</c:v>
                </c:pt>
                <c:pt idx="462">
                  <c:v>-6665</c:v>
                </c:pt>
                <c:pt idx="463">
                  <c:v>-6651</c:v>
                </c:pt>
                <c:pt idx="464">
                  <c:v>-6637</c:v>
                </c:pt>
                <c:pt idx="465">
                  <c:v>-6609</c:v>
                </c:pt>
                <c:pt idx="466">
                  <c:v>-6609</c:v>
                </c:pt>
                <c:pt idx="467">
                  <c:v>-6609</c:v>
                </c:pt>
                <c:pt idx="468">
                  <c:v>-6609</c:v>
                </c:pt>
                <c:pt idx="469">
                  <c:v>-6581</c:v>
                </c:pt>
                <c:pt idx="470">
                  <c:v>-6533</c:v>
                </c:pt>
                <c:pt idx="471">
                  <c:v>-6502</c:v>
                </c:pt>
                <c:pt idx="472">
                  <c:v>-6486</c:v>
                </c:pt>
                <c:pt idx="473">
                  <c:v>-6438</c:v>
                </c:pt>
                <c:pt idx="474">
                  <c:v>-6438</c:v>
                </c:pt>
                <c:pt idx="475">
                  <c:v>-6438</c:v>
                </c:pt>
                <c:pt idx="476">
                  <c:v>-6419</c:v>
                </c:pt>
                <c:pt idx="477">
                  <c:v>-6413</c:v>
                </c:pt>
                <c:pt idx="478">
                  <c:v>-6405</c:v>
                </c:pt>
                <c:pt idx="479">
                  <c:v>-6404</c:v>
                </c:pt>
                <c:pt idx="480">
                  <c:v>-6363</c:v>
                </c:pt>
                <c:pt idx="481">
                  <c:v>-6332</c:v>
                </c:pt>
                <c:pt idx="482">
                  <c:v>-6318</c:v>
                </c:pt>
                <c:pt idx="483">
                  <c:v>-6310</c:v>
                </c:pt>
                <c:pt idx="484">
                  <c:v>-6295</c:v>
                </c:pt>
                <c:pt idx="485">
                  <c:v>-6214</c:v>
                </c:pt>
                <c:pt idx="486">
                  <c:v>-6209</c:v>
                </c:pt>
                <c:pt idx="487">
                  <c:v>-6206</c:v>
                </c:pt>
                <c:pt idx="488">
                  <c:v>-6206</c:v>
                </c:pt>
                <c:pt idx="489">
                  <c:v>-6206</c:v>
                </c:pt>
                <c:pt idx="490">
                  <c:v>-6197</c:v>
                </c:pt>
                <c:pt idx="491">
                  <c:v>-6194</c:v>
                </c:pt>
                <c:pt idx="492">
                  <c:v>-6191</c:v>
                </c:pt>
                <c:pt idx="493">
                  <c:v>-6170</c:v>
                </c:pt>
                <c:pt idx="494">
                  <c:v>-6169</c:v>
                </c:pt>
                <c:pt idx="495">
                  <c:v>-6166</c:v>
                </c:pt>
                <c:pt idx="496">
                  <c:v>-6161</c:v>
                </c:pt>
                <c:pt idx="497">
                  <c:v>-6153</c:v>
                </c:pt>
                <c:pt idx="498">
                  <c:v>-6142</c:v>
                </c:pt>
                <c:pt idx="499">
                  <c:v>-6142</c:v>
                </c:pt>
                <c:pt idx="500">
                  <c:v>-6128</c:v>
                </c:pt>
                <c:pt idx="501">
                  <c:v>-6125</c:v>
                </c:pt>
                <c:pt idx="502">
                  <c:v>-6114</c:v>
                </c:pt>
                <c:pt idx="503">
                  <c:v>-6096.5</c:v>
                </c:pt>
                <c:pt idx="504">
                  <c:v>-6047</c:v>
                </c:pt>
                <c:pt idx="505">
                  <c:v>-6038</c:v>
                </c:pt>
                <c:pt idx="506">
                  <c:v>-6007</c:v>
                </c:pt>
                <c:pt idx="507">
                  <c:v>-5977</c:v>
                </c:pt>
                <c:pt idx="508">
                  <c:v>-5971</c:v>
                </c:pt>
                <c:pt idx="509">
                  <c:v>-5957</c:v>
                </c:pt>
                <c:pt idx="510">
                  <c:v>-5952</c:v>
                </c:pt>
                <c:pt idx="511">
                  <c:v>-5951</c:v>
                </c:pt>
                <c:pt idx="512">
                  <c:v>-5938</c:v>
                </c:pt>
                <c:pt idx="513">
                  <c:v>-5932</c:v>
                </c:pt>
                <c:pt idx="514">
                  <c:v>-5910</c:v>
                </c:pt>
                <c:pt idx="515">
                  <c:v>-5879</c:v>
                </c:pt>
                <c:pt idx="516">
                  <c:v>-5851</c:v>
                </c:pt>
                <c:pt idx="517">
                  <c:v>-5851</c:v>
                </c:pt>
                <c:pt idx="518">
                  <c:v>-5826</c:v>
                </c:pt>
                <c:pt idx="519">
                  <c:v>-5795</c:v>
                </c:pt>
                <c:pt idx="520">
                  <c:v>-5725</c:v>
                </c:pt>
                <c:pt idx="521">
                  <c:v>-5705</c:v>
                </c:pt>
                <c:pt idx="522">
                  <c:v>-5678</c:v>
                </c:pt>
                <c:pt idx="523">
                  <c:v>-5675</c:v>
                </c:pt>
                <c:pt idx="524">
                  <c:v>-5675</c:v>
                </c:pt>
                <c:pt idx="525">
                  <c:v>-5671</c:v>
                </c:pt>
                <c:pt idx="526">
                  <c:v>-5663</c:v>
                </c:pt>
                <c:pt idx="527">
                  <c:v>-5571</c:v>
                </c:pt>
                <c:pt idx="528">
                  <c:v>-5563</c:v>
                </c:pt>
                <c:pt idx="529">
                  <c:v>-5518</c:v>
                </c:pt>
                <c:pt idx="530">
                  <c:v>-5493</c:v>
                </c:pt>
                <c:pt idx="531">
                  <c:v>-5456</c:v>
                </c:pt>
                <c:pt idx="532">
                  <c:v>-5453</c:v>
                </c:pt>
                <c:pt idx="533">
                  <c:v>-5453</c:v>
                </c:pt>
                <c:pt idx="534">
                  <c:v>-5434</c:v>
                </c:pt>
                <c:pt idx="535">
                  <c:v>-5431</c:v>
                </c:pt>
                <c:pt idx="536">
                  <c:v>-5429</c:v>
                </c:pt>
                <c:pt idx="537">
                  <c:v>-5406</c:v>
                </c:pt>
                <c:pt idx="538">
                  <c:v>-5403</c:v>
                </c:pt>
                <c:pt idx="539">
                  <c:v>-5369</c:v>
                </c:pt>
                <c:pt idx="540">
                  <c:v>-5367</c:v>
                </c:pt>
                <c:pt idx="541">
                  <c:v>-5349</c:v>
                </c:pt>
                <c:pt idx="542">
                  <c:v>-5344</c:v>
                </c:pt>
                <c:pt idx="543">
                  <c:v>-5333</c:v>
                </c:pt>
                <c:pt idx="544">
                  <c:v>-5319</c:v>
                </c:pt>
                <c:pt idx="545">
                  <c:v>-5310</c:v>
                </c:pt>
                <c:pt idx="546">
                  <c:v>-5302</c:v>
                </c:pt>
                <c:pt idx="547">
                  <c:v>-5286</c:v>
                </c:pt>
                <c:pt idx="548">
                  <c:v>-5283</c:v>
                </c:pt>
                <c:pt idx="549">
                  <c:v>-5255</c:v>
                </c:pt>
                <c:pt idx="550">
                  <c:v>-5249</c:v>
                </c:pt>
                <c:pt idx="551">
                  <c:v>-5235</c:v>
                </c:pt>
                <c:pt idx="552">
                  <c:v>-5219</c:v>
                </c:pt>
                <c:pt idx="553">
                  <c:v>-5219</c:v>
                </c:pt>
                <c:pt idx="554">
                  <c:v>-5216</c:v>
                </c:pt>
                <c:pt idx="555">
                  <c:v>-5177</c:v>
                </c:pt>
                <c:pt idx="556">
                  <c:v>-5149</c:v>
                </c:pt>
                <c:pt idx="557">
                  <c:v>-5128</c:v>
                </c:pt>
                <c:pt idx="558">
                  <c:v>-5126</c:v>
                </c:pt>
                <c:pt idx="559">
                  <c:v>-5109</c:v>
                </c:pt>
                <c:pt idx="560">
                  <c:v>-5093</c:v>
                </c:pt>
                <c:pt idx="561">
                  <c:v>-5093</c:v>
                </c:pt>
                <c:pt idx="562">
                  <c:v>-5048</c:v>
                </c:pt>
                <c:pt idx="563">
                  <c:v>-5036</c:v>
                </c:pt>
                <c:pt idx="564">
                  <c:v>-5020</c:v>
                </c:pt>
                <c:pt idx="565">
                  <c:v>-5020</c:v>
                </c:pt>
                <c:pt idx="566">
                  <c:v>-5020</c:v>
                </c:pt>
                <c:pt idx="567">
                  <c:v>-4981</c:v>
                </c:pt>
                <c:pt idx="568">
                  <c:v>-4981</c:v>
                </c:pt>
                <c:pt idx="569">
                  <c:v>-4972</c:v>
                </c:pt>
                <c:pt idx="570">
                  <c:v>-4967</c:v>
                </c:pt>
                <c:pt idx="571">
                  <c:v>-4914</c:v>
                </c:pt>
                <c:pt idx="572">
                  <c:v>-4886</c:v>
                </c:pt>
                <c:pt idx="573">
                  <c:v>-4851</c:v>
                </c:pt>
                <c:pt idx="574">
                  <c:v>-4819</c:v>
                </c:pt>
                <c:pt idx="575">
                  <c:v>-4782</c:v>
                </c:pt>
                <c:pt idx="576">
                  <c:v>-4782</c:v>
                </c:pt>
                <c:pt idx="577">
                  <c:v>-4715</c:v>
                </c:pt>
                <c:pt idx="578">
                  <c:v>-4715</c:v>
                </c:pt>
                <c:pt idx="579">
                  <c:v>-4712</c:v>
                </c:pt>
                <c:pt idx="580">
                  <c:v>-4704</c:v>
                </c:pt>
                <c:pt idx="581">
                  <c:v>-4626</c:v>
                </c:pt>
                <c:pt idx="582">
                  <c:v>-4566</c:v>
                </c:pt>
                <c:pt idx="583">
                  <c:v>-4561</c:v>
                </c:pt>
                <c:pt idx="584">
                  <c:v>-4536</c:v>
                </c:pt>
                <c:pt idx="585">
                  <c:v>-4525</c:v>
                </c:pt>
                <c:pt idx="586">
                  <c:v>-4493</c:v>
                </c:pt>
                <c:pt idx="587">
                  <c:v>-4480</c:v>
                </c:pt>
                <c:pt idx="588">
                  <c:v>-4477</c:v>
                </c:pt>
                <c:pt idx="589">
                  <c:v>-4466</c:v>
                </c:pt>
                <c:pt idx="590">
                  <c:v>-4457</c:v>
                </c:pt>
                <c:pt idx="591">
                  <c:v>-4382</c:v>
                </c:pt>
                <c:pt idx="592">
                  <c:v>-4351</c:v>
                </c:pt>
                <c:pt idx="593">
                  <c:v>-4321</c:v>
                </c:pt>
                <c:pt idx="594">
                  <c:v>-4301</c:v>
                </c:pt>
                <c:pt idx="595">
                  <c:v>-4259</c:v>
                </c:pt>
                <c:pt idx="596">
                  <c:v>-4258</c:v>
                </c:pt>
                <c:pt idx="597">
                  <c:v>-4258</c:v>
                </c:pt>
                <c:pt idx="598">
                  <c:v>-4247</c:v>
                </c:pt>
                <c:pt idx="599">
                  <c:v>-4178</c:v>
                </c:pt>
                <c:pt idx="600">
                  <c:v>-4155</c:v>
                </c:pt>
                <c:pt idx="601">
                  <c:v>-4128</c:v>
                </c:pt>
                <c:pt idx="602">
                  <c:v>-4076</c:v>
                </c:pt>
                <c:pt idx="603">
                  <c:v>-4041</c:v>
                </c:pt>
                <c:pt idx="604">
                  <c:v>-4029</c:v>
                </c:pt>
                <c:pt idx="605">
                  <c:v>-4013</c:v>
                </c:pt>
                <c:pt idx="606">
                  <c:v>-4013</c:v>
                </c:pt>
                <c:pt idx="607">
                  <c:v>-3999</c:v>
                </c:pt>
                <c:pt idx="608">
                  <c:v>-3915</c:v>
                </c:pt>
                <c:pt idx="609">
                  <c:v>-3839</c:v>
                </c:pt>
                <c:pt idx="610">
                  <c:v>-3833</c:v>
                </c:pt>
                <c:pt idx="611">
                  <c:v>-3783</c:v>
                </c:pt>
                <c:pt idx="612">
                  <c:v>-3736</c:v>
                </c:pt>
                <c:pt idx="613">
                  <c:v>-3708</c:v>
                </c:pt>
                <c:pt idx="614">
                  <c:v>-3560</c:v>
                </c:pt>
                <c:pt idx="615">
                  <c:v>-3495</c:v>
                </c:pt>
                <c:pt idx="616">
                  <c:v>-3476</c:v>
                </c:pt>
                <c:pt idx="617">
                  <c:v>-3472</c:v>
                </c:pt>
                <c:pt idx="618">
                  <c:v>-3433</c:v>
                </c:pt>
                <c:pt idx="619">
                  <c:v>-3397</c:v>
                </c:pt>
                <c:pt idx="620">
                  <c:v>-3327</c:v>
                </c:pt>
                <c:pt idx="621">
                  <c:v>-3293</c:v>
                </c:pt>
                <c:pt idx="622">
                  <c:v>-3257</c:v>
                </c:pt>
                <c:pt idx="623">
                  <c:v>-3221</c:v>
                </c:pt>
                <c:pt idx="624">
                  <c:v>-3196</c:v>
                </c:pt>
                <c:pt idx="625">
                  <c:v>-3187</c:v>
                </c:pt>
                <c:pt idx="626">
                  <c:v>-3137</c:v>
                </c:pt>
                <c:pt idx="627">
                  <c:v>-3117</c:v>
                </c:pt>
                <c:pt idx="628">
                  <c:v>-3064</c:v>
                </c:pt>
                <c:pt idx="629">
                  <c:v>-3061</c:v>
                </c:pt>
                <c:pt idx="630">
                  <c:v>-3055</c:v>
                </c:pt>
                <c:pt idx="631">
                  <c:v>-2991</c:v>
                </c:pt>
                <c:pt idx="632">
                  <c:v>-2938</c:v>
                </c:pt>
                <c:pt idx="633">
                  <c:v>-2932</c:v>
                </c:pt>
                <c:pt idx="634">
                  <c:v>-2916</c:v>
                </c:pt>
                <c:pt idx="635">
                  <c:v>-2909</c:v>
                </c:pt>
                <c:pt idx="636">
                  <c:v>-2904</c:v>
                </c:pt>
                <c:pt idx="637">
                  <c:v>-2877</c:v>
                </c:pt>
                <c:pt idx="638">
                  <c:v>-2846</c:v>
                </c:pt>
                <c:pt idx="639">
                  <c:v>-2826</c:v>
                </c:pt>
                <c:pt idx="640">
                  <c:v>-2799</c:v>
                </c:pt>
                <c:pt idx="641">
                  <c:v>-2759</c:v>
                </c:pt>
                <c:pt idx="642">
                  <c:v>-2731</c:v>
                </c:pt>
                <c:pt idx="643">
                  <c:v>-2717</c:v>
                </c:pt>
                <c:pt idx="644">
                  <c:v>-2692</c:v>
                </c:pt>
                <c:pt idx="645">
                  <c:v>-2689</c:v>
                </c:pt>
                <c:pt idx="646">
                  <c:v>-2684</c:v>
                </c:pt>
                <c:pt idx="647">
                  <c:v>-2654</c:v>
                </c:pt>
                <c:pt idx="648">
                  <c:v>-2642</c:v>
                </c:pt>
                <c:pt idx="649">
                  <c:v>-2642</c:v>
                </c:pt>
                <c:pt idx="650">
                  <c:v>-2624</c:v>
                </c:pt>
                <c:pt idx="651">
                  <c:v>-2586</c:v>
                </c:pt>
                <c:pt idx="652">
                  <c:v>-2583</c:v>
                </c:pt>
                <c:pt idx="653">
                  <c:v>-2583</c:v>
                </c:pt>
                <c:pt idx="654">
                  <c:v>-2566</c:v>
                </c:pt>
                <c:pt idx="655">
                  <c:v>-2560</c:v>
                </c:pt>
                <c:pt idx="656">
                  <c:v>-2543</c:v>
                </c:pt>
                <c:pt idx="657">
                  <c:v>-2482</c:v>
                </c:pt>
                <c:pt idx="658">
                  <c:v>-2446</c:v>
                </c:pt>
                <c:pt idx="659">
                  <c:v>-2432</c:v>
                </c:pt>
                <c:pt idx="660">
                  <c:v>-2424</c:v>
                </c:pt>
                <c:pt idx="661">
                  <c:v>-2384</c:v>
                </c:pt>
                <c:pt idx="662">
                  <c:v>-2378</c:v>
                </c:pt>
                <c:pt idx="663">
                  <c:v>-2367</c:v>
                </c:pt>
                <c:pt idx="664">
                  <c:v>-2351</c:v>
                </c:pt>
                <c:pt idx="665">
                  <c:v>-2328</c:v>
                </c:pt>
                <c:pt idx="666">
                  <c:v>-2309</c:v>
                </c:pt>
                <c:pt idx="667">
                  <c:v>-2295</c:v>
                </c:pt>
                <c:pt idx="668">
                  <c:v>-2250</c:v>
                </c:pt>
                <c:pt idx="669">
                  <c:v>-2172</c:v>
                </c:pt>
                <c:pt idx="670">
                  <c:v>-2172</c:v>
                </c:pt>
                <c:pt idx="671">
                  <c:v>-2147</c:v>
                </c:pt>
                <c:pt idx="672">
                  <c:v>-2144</c:v>
                </c:pt>
                <c:pt idx="673">
                  <c:v>-2102</c:v>
                </c:pt>
                <c:pt idx="674">
                  <c:v>-2102</c:v>
                </c:pt>
                <c:pt idx="675">
                  <c:v>-2101</c:v>
                </c:pt>
                <c:pt idx="676">
                  <c:v>-2065</c:v>
                </c:pt>
                <c:pt idx="677">
                  <c:v>-2062</c:v>
                </c:pt>
                <c:pt idx="678">
                  <c:v>-2032</c:v>
                </c:pt>
                <c:pt idx="679">
                  <c:v>-2032</c:v>
                </c:pt>
                <c:pt idx="680">
                  <c:v>-2032</c:v>
                </c:pt>
                <c:pt idx="681">
                  <c:v>-1992</c:v>
                </c:pt>
                <c:pt idx="682">
                  <c:v>-1971</c:v>
                </c:pt>
                <c:pt idx="683">
                  <c:v>-1926</c:v>
                </c:pt>
                <c:pt idx="684">
                  <c:v>-1900</c:v>
                </c:pt>
                <c:pt idx="685">
                  <c:v>-1866</c:v>
                </c:pt>
                <c:pt idx="686">
                  <c:v>-1858</c:v>
                </c:pt>
                <c:pt idx="687">
                  <c:v>-1833</c:v>
                </c:pt>
                <c:pt idx="688">
                  <c:v>-1827</c:v>
                </c:pt>
                <c:pt idx="689">
                  <c:v>-1827</c:v>
                </c:pt>
                <c:pt idx="690">
                  <c:v>-1827</c:v>
                </c:pt>
                <c:pt idx="691">
                  <c:v>-1827</c:v>
                </c:pt>
                <c:pt idx="692">
                  <c:v>-1827</c:v>
                </c:pt>
                <c:pt idx="693">
                  <c:v>-1802</c:v>
                </c:pt>
                <c:pt idx="694">
                  <c:v>-1799</c:v>
                </c:pt>
                <c:pt idx="695">
                  <c:v>-1760</c:v>
                </c:pt>
                <c:pt idx="696">
                  <c:v>-1760</c:v>
                </c:pt>
                <c:pt idx="697">
                  <c:v>-1690</c:v>
                </c:pt>
                <c:pt idx="698">
                  <c:v>-1652</c:v>
                </c:pt>
                <c:pt idx="699">
                  <c:v>-1604</c:v>
                </c:pt>
                <c:pt idx="700">
                  <c:v>-1593</c:v>
                </c:pt>
                <c:pt idx="701">
                  <c:v>-1590</c:v>
                </c:pt>
                <c:pt idx="702">
                  <c:v>-1491</c:v>
                </c:pt>
                <c:pt idx="703">
                  <c:v>-1481</c:v>
                </c:pt>
                <c:pt idx="704">
                  <c:v>-1458</c:v>
                </c:pt>
                <c:pt idx="705">
                  <c:v>-1407</c:v>
                </c:pt>
                <c:pt idx="706">
                  <c:v>-1407</c:v>
                </c:pt>
                <c:pt idx="707">
                  <c:v>-1341</c:v>
                </c:pt>
                <c:pt idx="708">
                  <c:v>-1304</c:v>
                </c:pt>
                <c:pt idx="709">
                  <c:v>-1301</c:v>
                </c:pt>
                <c:pt idx="710">
                  <c:v>-1301</c:v>
                </c:pt>
                <c:pt idx="711">
                  <c:v>-1301</c:v>
                </c:pt>
                <c:pt idx="712">
                  <c:v>-1298</c:v>
                </c:pt>
                <c:pt idx="713">
                  <c:v>-1276</c:v>
                </c:pt>
                <c:pt idx="714">
                  <c:v>-1254</c:v>
                </c:pt>
                <c:pt idx="715">
                  <c:v>-1206</c:v>
                </c:pt>
                <c:pt idx="716">
                  <c:v>-1120</c:v>
                </c:pt>
                <c:pt idx="717">
                  <c:v>-1100</c:v>
                </c:pt>
                <c:pt idx="718">
                  <c:v>-1041</c:v>
                </c:pt>
                <c:pt idx="719">
                  <c:v>-1038</c:v>
                </c:pt>
                <c:pt idx="720">
                  <c:v>-1038</c:v>
                </c:pt>
                <c:pt idx="721">
                  <c:v>-963</c:v>
                </c:pt>
                <c:pt idx="722">
                  <c:v>-918</c:v>
                </c:pt>
                <c:pt idx="723">
                  <c:v>-910</c:v>
                </c:pt>
                <c:pt idx="724">
                  <c:v>-910</c:v>
                </c:pt>
                <c:pt idx="725">
                  <c:v>-910</c:v>
                </c:pt>
                <c:pt idx="726">
                  <c:v>-910</c:v>
                </c:pt>
                <c:pt idx="727">
                  <c:v>-910</c:v>
                </c:pt>
                <c:pt idx="728">
                  <c:v>-910</c:v>
                </c:pt>
                <c:pt idx="729">
                  <c:v>-910</c:v>
                </c:pt>
                <c:pt idx="730">
                  <c:v>-910</c:v>
                </c:pt>
                <c:pt idx="731">
                  <c:v>-879</c:v>
                </c:pt>
                <c:pt idx="732">
                  <c:v>-842</c:v>
                </c:pt>
                <c:pt idx="733">
                  <c:v>-822</c:v>
                </c:pt>
                <c:pt idx="734">
                  <c:v>-811</c:v>
                </c:pt>
                <c:pt idx="735">
                  <c:v>-781</c:v>
                </c:pt>
                <c:pt idx="736">
                  <c:v>-669</c:v>
                </c:pt>
                <c:pt idx="737">
                  <c:v>-644</c:v>
                </c:pt>
                <c:pt idx="738">
                  <c:v>-644</c:v>
                </c:pt>
                <c:pt idx="739">
                  <c:v>-613</c:v>
                </c:pt>
                <c:pt idx="740">
                  <c:v>-610</c:v>
                </c:pt>
                <c:pt idx="741">
                  <c:v>-532</c:v>
                </c:pt>
                <c:pt idx="742">
                  <c:v>-530.5</c:v>
                </c:pt>
                <c:pt idx="743">
                  <c:v>-495</c:v>
                </c:pt>
                <c:pt idx="744">
                  <c:v>-487</c:v>
                </c:pt>
                <c:pt idx="745">
                  <c:v>-485.5</c:v>
                </c:pt>
                <c:pt idx="746">
                  <c:v>-484</c:v>
                </c:pt>
                <c:pt idx="747">
                  <c:v>-470</c:v>
                </c:pt>
                <c:pt idx="748">
                  <c:v>-467</c:v>
                </c:pt>
                <c:pt idx="749">
                  <c:v>-437</c:v>
                </c:pt>
                <c:pt idx="750">
                  <c:v>-415</c:v>
                </c:pt>
                <c:pt idx="751">
                  <c:v>-280</c:v>
                </c:pt>
                <c:pt idx="752">
                  <c:v>-207</c:v>
                </c:pt>
                <c:pt idx="753">
                  <c:v>-163</c:v>
                </c:pt>
                <c:pt idx="754">
                  <c:v>-163</c:v>
                </c:pt>
                <c:pt idx="755">
                  <c:v>-163</c:v>
                </c:pt>
                <c:pt idx="756">
                  <c:v>-135</c:v>
                </c:pt>
                <c:pt idx="757">
                  <c:v>-121</c:v>
                </c:pt>
                <c:pt idx="758">
                  <c:v>-115</c:v>
                </c:pt>
                <c:pt idx="759">
                  <c:v>-99</c:v>
                </c:pt>
                <c:pt idx="760">
                  <c:v>-94.5</c:v>
                </c:pt>
                <c:pt idx="761">
                  <c:v>-72.5</c:v>
                </c:pt>
                <c:pt idx="762">
                  <c:v>-17</c:v>
                </c:pt>
                <c:pt idx="763">
                  <c:v>-2</c:v>
                </c:pt>
                <c:pt idx="764">
                  <c:v>-2</c:v>
                </c:pt>
                <c:pt idx="765">
                  <c:v>11</c:v>
                </c:pt>
                <c:pt idx="766">
                  <c:v>18</c:v>
                </c:pt>
                <c:pt idx="767">
                  <c:v>38</c:v>
                </c:pt>
                <c:pt idx="768">
                  <c:v>38</c:v>
                </c:pt>
                <c:pt idx="769">
                  <c:v>53</c:v>
                </c:pt>
                <c:pt idx="770">
                  <c:v>81</c:v>
                </c:pt>
                <c:pt idx="771">
                  <c:v>215</c:v>
                </c:pt>
                <c:pt idx="772">
                  <c:v>246</c:v>
                </c:pt>
                <c:pt idx="773">
                  <c:v>246</c:v>
                </c:pt>
                <c:pt idx="774">
                  <c:v>246</c:v>
                </c:pt>
                <c:pt idx="775">
                  <c:v>282</c:v>
                </c:pt>
                <c:pt idx="776">
                  <c:v>285</c:v>
                </c:pt>
                <c:pt idx="777">
                  <c:v>305</c:v>
                </c:pt>
                <c:pt idx="778">
                  <c:v>307</c:v>
                </c:pt>
                <c:pt idx="779">
                  <c:v>307</c:v>
                </c:pt>
                <c:pt idx="780">
                  <c:v>318</c:v>
                </c:pt>
                <c:pt idx="781">
                  <c:v>478</c:v>
                </c:pt>
                <c:pt idx="782">
                  <c:v>548</c:v>
                </c:pt>
                <c:pt idx="783">
                  <c:v>567</c:v>
                </c:pt>
                <c:pt idx="784">
                  <c:v>571</c:v>
                </c:pt>
                <c:pt idx="785">
                  <c:v>571</c:v>
                </c:pt>
                <c:pt idx="786">
                  <c:v>576</c:v>
                </c:pt>
                <c:pt idx="787">
                  <c:v>694</c:v>
                </c:pt>
                <c:pt idx="788">
                  <c:v>873</c:v>
                </c:pt>
                <c:pt idx="789">
                  <c:v>1007</c:v>
                </c:pt>
                <c:pt idx="790">
                  <c:v>1343</c:v>
                </c:pt>
                <c:pt idx="791">
                  <c:v>1354</c:v>
                </c:pt>
                <c:pt idx="792">
                  <c:v>1399</c:v>
                </c:pt>
                <c:pt idx="793">
                  <c:v>1576.5</c:v>
                </c:pt>
                <c:pt idx="794">
                  <c:v>1576.5</c:v>
                </c:pt>
                <c:pt idx="795">
                  <c:v>1617</c:v>
                </c:pt>
                <c:pt idx="796">
                  <c:v>1631</c:v>
                </c:pt>
                <c:pt idx="797">
                  <c:v>1634</c:v>
                </c:pt>
                <c:pt idx="798">
                  <c:v>1634</c:v>
                </c:pt>
                <c:pt idx="799">
                  <c:v>1634</c:v>
                </c:pt>
                <c:pt idx="800">
                  <c:v>1661</c:v>
                </c:pt>
                <c:pt idx="801">
                  <c:v>1672</c:v>
                </c:pt>
                <c:pt idx="802">
                  <c:v>1835</c:v>
                </c:pt>
                <c:pt idx="803">
                  <c:v>1835</c:v>
                </c:pt>
                <c:pt idx="804">
                  <c:v>1872</c:v>
                </c:pt>
                <c:pt idx="805">
                  <c:v>1880</c:v>
                </c:pt>
                <c:pt idx="806">
                  <c:v>1888</c:v>
                </c:pt>
                <c:pt idx="807">
                  <c:v>1888</c:v>
                </c:pt>
                <c:pt idx="808">
                  <c:v>1888</c:v>
                </c:pt>
                <c:pt idx="809">
                  <c:v>1903.5</c:v>
                </c:pt>
                <c:pt idx="810">
                  <c:v>1922</c:v>
                </c:pt>
                <c:pt idx="811">
                  <c:v>1938</c:v>
                </c:pt>
                <c:pt idx="812">
                  <c:v>2055</c:v>
                </c:pt>
                <c:pt idx="813">
                  <c:v>2055</c:v>
                </c:pt>
                <c:pt idx="814">
                  <c:v>2055</c:v>
                </c:pt>
                <c:pt idx="815">
                  <c:v>2055</c:v>
                </c:pt>
                <c:pt idx="816">
                  <c:v>2055</c:v>
                </c:pt>
                <c:pt idx="817">
                  <c:v>2156</c:v>
                </c:pt>
                <c:pt idx="818">
                  <c:v>2156</c:v>
                </c:pt>
                <c:pt idx="819">
                  <c:v>2156</c:v>
                </c:pt>
                <c:pt idx="820">
                  <c:v>2198</c:v>
                </c:pt>
                <c:pt idx="821">
                  <c:v>2198</c:v>
                </c:pt>
                <c:pt idx="822">
                  <c:v>2198</c:v>
                </c:pt>
                <c:pt idx="823">
                  <c:v>2201</c:v>
                </c:pt>
                <c:pt idx="824">
                  <c:v>2335.5</c:v>
                </c:pt>
                <c:pt idx="825">
                  <c:v>2354.5</c:v>
                </c:pt>
                <c:pt idx="826">
                  <c:v>2358</c:v>
                </c:pt>
                <c:pt idx="827">
                  <c:v>2359</c:v>
                </c:pt>
                <c:pt idx="828">
                  <c:v>2411</c:v>
                </c:pt>
                <c:pt idx="829">
                  <c:v>2411</c:v>
                </c:pt>
                <c:pt idx="830">
                  <c:v>2411</c:v>
                </c:pt>
                <c:pt idx="831">
                  <c:v>2411</c:v>
                </c:pt>
                <c:pt idx="832">
                  <c:v>2456</c:v>
                </c:pt>
                <c:pt idx="833">
                  <c:v>2461</c:v>
                </c:pt>
                <c:pt idx="834">
                  <c:v>2461</c:v>
                </c:pt>
                <c:pt idx="835">
                  <c:v>2461</c:v>
                </c:pt>
                <c:pt idx="836">
                  <c:v>2461</c:v>
                </c:pt>
                <c:pt idx="837">
                  <c:v>2461</c:v>
                </c:pt>
                <c:pt idx="838">
                  <c:v>2680</c:v>
                </c:pt>
                <c:pt idx="839">
                  <c:v>2682</c:v>
                </c:pt>
                <c:pt idx="840">
                  <c:v>2682</c:v>
                </c:pt>
                <c:pt idx="841">
                  <c:v>2682</c:v>
                </c:pt>
                <c:pt idx="842">
                  <c:v>2696</c:v>
                </c:pt>
                <c:pt idx="843">
                  <c:v>2766</c:v>
                </c:pt>
                <c:pt idx="844">
                  <c:v>2766</c:v>
                </c:pt>
                <c:pt idx="845">
                  <c:v>2766</c:v>
                </c:pt>
                <c:pt idx="846">
                  <c:v>2900</c:v>
                </c:pt>
                <c:pt idx="847">
                  <c:v>2900</c:v>
                </c:pt>
                <c:pt idx="848">
                  <c:v>2900</c:v>
                </c:pt>
                <c:pt idx="849">
                  <c:v>2931</c:v>
                </c:pt>
                <c:pt idx="850">
                  <c:v>3096</c:v>
                </c:pt>
                <c:pt idx="851">
                  <c:v>3096</c:v>
                </c:pt>
                <c:pt idx="852">
                  <c:v>3174</c:v>
                </c:pt>
                <c:pt idx="853">
                  <c:v>3174</c:v>
                </c:pt>
                <c:pt idx="854">
                  <c:v>3226</c:v>
                </c:pt>
                <c:pt idx="855">
                  <c:v>3226</c:v>
                </c:pt>
                <c:pt idx="856">
                  <c:v>3253</c:v>
                </c:pt>
                <c:pt idx="857">
                  <c:v>3500</c:v>
                </c:pt>
                <c:pt idx="858">
                  <c:v>3508</c:v>
                </c:pt>
                <c:pt idx="859">
                  <c:v>3508</c:v>
                </c:pt>
                <c:pt idx="860">
                  <c:v>3508</c:v>
                </c:pt>
                <c:pt idx="861">
                  <c:v>3713</c:v>
                </c:pt>
                <c:pt idx="862">
                  <c:v>3897</c:v>
                </c:pt>
                <c:pt idx="863">
                  <c:v>4023</c:v>
                </c:pt>
                <c:pt idx="864">
                  <c:v>4062</c:v>
                </c:pt>
                <c:pt idx="865">
                  <c:v>4090</c:v>
                </c:pt>
                <c:pt idx="866">
                  <c:v>4294</c:v>
                </c:pt>
                <c:pt idx="867">
                  <c:v>4325</c:v>
                </c:pt>
                <c:pt idx="868">
                  <c:v>4540</c:v>
                </c:pt>
                <c:pt idx="869">
                  <c:v>4590</c:v>
                </c:pt>
                <c:pt idx="870">
                  <c:v>4594</c:v>
                </c:pt>
                <c:pt idx="871">
                  <c:v>4644</c:v>
                </c:pt>
                <c:pt idx="872">
                  <c:v>4814</c:v>
                </c:pt>
                <c:pt idx="873">
                  <c:v>4879</c:v>
                </c:pt>
                <c:pt idx="874">
                  <c:v>4907</c:v>
                </c:pt>
                <c:pt idx="875">
                  <c:v>4907</c:v>
                </c:pt>
                <c:pt idx="876">
                  <c:v>4946</c:v>
                </c:pt>
                <c:pt idx="877">
                  <c:v>4966.5</c:v>
                </c:pt>
                <c:pt idx="878">
                  <c:v>5120</c:v>
                </c:pt>
                <c:pt idx="879">
                  <c:v>5256</c:v>
                </c:pt>
              </c:numCache>
            </c:numRef>
          </c:xVal>
          <c:yVal>
            <c:numRef>
              <c:f>'Active 2'!$S$21:$S$975</c:f>
              <c:numCache>
                <c:formatCode>General</c:formatCode>
                <c:ptCount val="955"/>
                <c:pt idx="254">
                  <c:v>0.19036990000313381</c:v>
                </c:pt>
                <c:pt idx="278">
                  <c:v>0.29581760001019575</c:v>
                </c:pt>
                <c:pt idx="316">
                  <c:v>-0.32365589999972144</c:v>
                </c:pt>
                <c:pt idx="431">
                  <c:v>-0.22155759999441216</c:v>
                </c:pt>
                <c:pt idx="503">
                  <c:v>0.22540800000570016</c:v>
                </c:pt>
                <c:pt idx="825">
                  <c:v>-0.13571170000068378</c:v>
                </c:pt>
                <c:pt idx="826">
                  <c:v>0.11245920000510523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6450-42D9-9C3C-83E3874B7E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0115296"/>
        <c:axId val="1"/>
      </c:scatterChart>
      <c:valAx>
        <c:axId val="690115296"/>
        <c:scaling>
          <c:orientation val="minMax"/>
          <c:max val="15000"/>
          <c:min val="-2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49350725098756598"/>
              <c:y val="0.876879399084123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3088023088023088E-2"/>
              <c:y val="0.3543553001820718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0115296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3708513708513709"/>
          <c:y val="0.92192192192192191"/>
          <c:w val="0.67388167388167375"/>
          <c:h val="6.0060060060060039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Z Dra -- O-C Diagr.</a:t>
            </a:r>
          </a:p>
        </c:rich>
      </c:tx>
      <c:layout>
        <c:manualLayout>
          <c:xMode val="edge"/>
          <c:yMode val="edge"/>
          <c:x val="0.39301972685887709"/>
          <c:y val="3.33333333333333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18664643399089"/>
          <c:y val="0.12727310390951677"/>
          <c:w val="0.83915022761760238"/>
          <c:h val="0.6303048955518926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(old)'!$H$20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(old)'!$F$21:$F$998</c:f>
              <c:numCache>
                <c:formatCode>General</c:formatCode>
                <c:ptCount val="978"/>
                <c:pt idx="0">
                  <c:v>-6373</c:v>
                </c:pt>
                <c:pt idx="1">
                  <c:v>-3839</c:v>
                </c:pt>
                <c:pt idx="2">
                  <c:v>-3402</c:v>
                </c:pt>
                <c:pt idx="3">
                  <c:v>-3377</c:v>
                </c:pt>
                <c:pt idx="4">
                  <c:v>-3361</c:v>
                </c:pt>
                <c:pt idx="5">
                  <c:v>-3360</c:v>
                </c:pt>
                <c:pt idx="6">
                  <c:v>-3349</c:v>
                </c:pt>
                <c:pt idx="7">
                  <c:v>-3345</c:v>
                </c:pt>
                <c:pt idx="8">
                  <c:v>-3335</c:v>
                </c:pt>
                <c:pt idx="9">
                  <c:v>-3333</c:v>
                </c:pt>
                <c:pt idx="10">
                  <c:v>-3324</c:v>
                </c:pt>
                <c:pt idx="11">
                  <c:v>-3251</c:v>
                </c:pt>
                <c:pt idx="12">
                  <c:v>-3212</c:v>
                </c:pt>
                <c:pt idx="13">
                  <c:v>-3173</c:v>
                </c:pt>
                <c:pt idx="14">
                  <c:v>-3167</c:v>
                </c:pt>
                <c:pt idx="15">
                  <c:v>-3167</c:v>
                </c:pt>
                <c:pt idx="16">
                  <c:v>-3145</c:v>
                </c:pt>
                <c:pt idx="17">
                  <c:v>-3142</c:v>
                </c:pt>
                <c:pt idx="18">
                  <c:v>-3126</c:v>
                </c:pt>
                <c:pt idx="19">
                  <c:v>-3114</c:v>
                </c:pt>
                <c:pt idx="20">
                  <c:v>-3100</c:v>
                </c:pt>
                <c:pt idx="21">
                  <c:v>-3098</c:v>
                </c:pt>
                <c:pt idx="22">
                  <c:v>-3097</c:v>
                </c:pt>
                <c:pt idx="23">
                  <c:v>-3094</c:v>
                </c:pt>
                <c:pt idx="24">
                  <c:v>-3083</c:v>
                </c:pt>
                <c:pt idx="25">
                  <c:v>-3078</c:v>
                </c:pt>
                <c:pt idx="26">
                  <c:v>-3059.5</c:v>
                </c:pt>
                <c:pt idx="27">
                  <c:v>-3017</c:v>
                </c:pt>
                <c:pt idx="28">
                  <c:v>-2924</c:v>
                </c:pt>
                <c:pt idx="29">
                  <c:v>-2921</c:v>
                </c:pt>
                <c:pt idx="30">
                  <c:v>-2894</c:v>
                </c:pt>
                <c:pt idx="31">
                  <c:v>-2868</c:v>
                </c:pt>
                <c:pt idx="32">
                  <c:v>-2865</c:v>
                </c:pt>
                <c:pt idx="33">
                  <c:v>-2860</c:v>
                </c:pt>
                <c:pt idx="34">
                  <c:v>-2821</c:v>
                </c:pt>
                <c:pt idx="35">
                  <c:v>-2819</c:v>
                </c:pt>
                <c:pt idx="36">
                  <c:v>-2818</c:v>
                </c:pt>
                <c:pt idx="37">
                  <c:v>-2809</c:v>
                </c:pt>
                <c:pt idx="38">
                  <c:v>-2793</c:v>
                </c:pt>
                <c:pt idx="39">
                  <c:v>-2753</c:v>
                </c:pt>
                <c:pt idx="40">
                  <c:v>-2725</c:v>
                </c:pt>
                <c:pt idx="41">
                  <c:v>-2647</c:v>
                </c:pt>
                <c:pt idx="42">
                  <c:v>-2644</c:v>
                </c:pt>
                <c:pt idx="43">
                  <c:v>-2638</c:v>
                </c:pt>
                <c:pt idx="44">
                  <c:v>-2616</c:v>
                </c:pt>
                <c:pt idx="45">
                  <c:v>-2616</c:v>
                </c:pt>
                <c:pt idx="46">
                  <c:v>-2616</c:v>
                </c:pt>
                <c:pt idx="47">
                  <c:v>-2616</c:v>
                </c:pt>
                <c:pt idx="48">
                  <c:v>-2613</c:v>
                </c:pt>
                <c:pt idx="49">
                  <c:v>-2605</c:v>
                </c:pt>
                <c:pt idx="50">
                  <c:v>-2605</c:v>
                </c:pt>
                <c:pt idx="51">
                  <c:v>-2605</c:v>
                </c:pt>
                <c:pt idx="52">
                  <c:v>-2577</c:v>
                </c:pt>
                <c:pt idx="53">
                  <c:v>-2550</c:v>
                </c:pt>
                <c:pt idx="54">
                  <c:v>-2512.5</c:v>
                </c:pt>
                <c:pt idx="55">
                  <c:v>-2496</c:v>
                </c:pt>
                <c:pt idx="56">
                  <c:v>-2494</c:v>
                </c:pt>
                <c:pt idx="57">
                  <c:v>-2491</c:v>
                </c:pt>
                <c:pt idx="58">
                  <c:v>-2485</c:v>
                </c:pt>
                <c:pt idx="59">
                  <c:v>-2468</c:v>
                </c:pt>
                <c:pt idx="60">
                  <c:v>-2454</c:v>
                </c:pt>
                <c:pt idx="61">
                  <c:v>-2426</c:v>
                </c:pt>
                <c:pt idx="62">
                  <c:v>-2407</c:v>
                </c:pt>
                <c:pt idx="63">
                  <c:v>-2281</c:v>
                </c:pt>
                <c:pt idx="64">
                  <c:v>-2252</c:v>
                </c:pt>
                <c:pt idx="65">
                  <c:v>-2241</c:v>
                </c:pt>
                <c:pt idx="66">
                  <c:v>-2096</c:v>
                </c:pt>
                <c:pt idx="67">
                  <c:v>-2074</c:v>
                </c:pt>
                <c:pt idx="68">
                  <c:v>-2012</c:v>
                </c:pt>
                <c:pt idx="69">
                  <c:v>-1794</c:v>
                </c:pt>
                <c:pt idx="70">
                  <c:v>-1780</c:v>
                </c:pt>
                <c:pt idx="71">
                  <c:v>-1769</c:v>
                </c:pt>
                <c:pt idx="72">
                  <c:v>-1741</c:v>
                </c:pt>
                <c:pt idx="73">
                  <c:v>-1724</c:v>
                </c:pt>
                <c:pt idx="74">
                  <c:v>-1674</c:v>
                </c:pt>
                <c:pt idx="75">
                  <c:v>-1649</c:v>
                </c:pt>
                <c:pt idx="76">
                  <c:v>-1638</c:v>
                </c:pt>
                <c:pt idx="77">
                  <c:v>-1581</c:v>
                </c:pt>
                <c:pt idx="78">
                  <c:v>-1570</c:v>
                </c:pt>
                <c:pt idx="79">
                  <c:v>-1474</c:v>
                </c:pt>
                <c:pt idx="80">
                  <c:v>-1330</c:v>
                </c:pt>
                <c:pt idx="81">
                  <c:v>-1319</c:v>
                </c:pt>
                <c:pt idx="82">
                  <c:v>-1215</c:v>
                </c:pt>
                <c:pt idx="83">
                  <c:v>-1205</c:v>
                </c:pt>
                <c:pt idx="84">
                  <c:v>-1176</c:v>
                </c:pt>
                <c:pt idx="85">
                  <c:v>-1109</c:v>
                </c:pt>
                <c:pt idx="86">
                  <c:v>-1050</c:v>
                </c:pt>
                <c:pt idx="87">
                  <c:v>-997</c:v>
                </c:pt>
                <c:pt idx="88">
                  <c:v>-994</c:v>
                </c:pt>
                <c:pt idx="89">
                  <c:v>-988</c:v>
                </c:pt>
                <c:pt idx="90">
                  <c:v>-936</c:v>
                </c:pt>
                <c:pt idx="91">
                  <c:v>-882</c:v>
                </c:pt>
                <c:pt idx="92">
                  <c:v>-793</c:v>
                </c:pt>
                <c:pt idx="93">
                  <c:v>-778</c:v>
                </c:pt>
                <c:pt idx="94">
                  <c:v>-776</c:v>
                </c:pt>
                <c:pt idx="95">
                  <c:v>-765</c:v>
                </c:pt>
                <c:pt idx="96">
                  <c:v>-765</c:v>
                </c:pt>
                <c:pt idx="97">
                  <c:v>-717</c:v>
                </c:pt>
                <c:pt idx="98">
                  <c:v>-706</c:v>
                </c:pt>
                <c:pt idx="99">
                  <c:v>-703</c:v>
                </c:pt>
                <c:pt idx="100">
                  <c:v>-667</c:v>
                </c:pt>
                <c:pt idx="101">
                  <c:v>-658</c:v>
                </c:pt>
                <c:pt idx="102">
                  <c:v>-558</c:v>
                </c:pt>
                <c:pt idx="103">
                  <c:v>-532</c:v>
                </c:pt>
                <c:pt idx="104">
                  <c:v>-488</c:v>
                </c:pt>
                <c:pt idx="105">
                  <c:v>-485</c:v>
                </c:pt>
                <c:pt idx="106">
                  <c:v>-467</c:v>
                </c:pt>
                <c:pt idx="107">
                  <c:v>-467</c:v>
                </c:pt>
                <c:pt idx="108">
                  <c:v>-467</c:v>
                </c:pt>
                <c:pt idx="109">
                  <c:v>-451</c:v>
                </c:pt>
                <c:pt idx="110">
                  <c:v>-445</c:v>
                </c:pt>
                <c:pt idx="111">
                  <c:v>-443</c:v>
                </c:pt>
                <c:pt idx="112">
                  <c:v>-437</c:v>
                </c:pt>
                <c:pt idx="113">
                  <c:v>-415</c:v>
                </c:pt>
                <c:pt idx="114">
                  <c:v>-414</c:v>
                </c:pt>
                <c:pt idx="115">
                  <c:v>-414</c:v>
                </c:pt>
                <c:pt idx="116">
                  <c:v>-401</c:v>
                </c:pt>
                <c:pt idx="117">
                  <c:v>-400</c:v>
                </c:pt>
                <c:pt idx="118">
                  <c:v>-398</c:v>
                </c:pt>
                <c:pt idx="119">
                  <c:v>-398</c:v>
                </c:pt>
                <c:pt idx="120">
                  <c:v>-397</c:v>
                </c:pt>
                <c:pt idx="121">
                  <c:v>-387</c:v>
                </c:pt>
                <c:pt idx="122">
                  <c:v>-361</c:v>
                </c:pt>
                <c:pt idx="123">
                  <c:v>-356</c:v>
                </c:pt>
                <c:pt idx="124">
                  <c:v>-336</c:v>
                </c:pt>
                <c:pt idx="125">
                  <c:v>-252</c:v>
                </c:pt>
                <c:pt idx="126">
                  <c:v>-211</c:v>
                </c:pt>
                <c:pt idx="127">
                  <c:v>-208</c:v>
                </c:pt>
                <c:pt idx="128">
                  <c:v>-137</c:v>
                </c:pt>
                <c:pt idx="129">
                  <c:v>-129</c:v>
                </c:pt>
                <c:pt idx="130">
                  <c:v>-73</c:v>
                </c:pt>
                <c:pt idx="131">
                  <c:v>-14</c:v>
                </c:pt>
                <c:pt idx="132">
                  <c:v>-8</c:v>
                </c:pt>
                <c:pt idx="133">
                  <c:v>0</c:v>
                </c:pt>
                <c:pt idx="134">
                  <c:v>83</c:v>
                </c:pt>
                <c:pt idx="135">
                  <c:v>117</c:v>
                </c:pt>
                <c:pt idx="136">
                  <c:v>128</c:v>
                </c:pt>
                <c:pt idx="137">
                  <c:v>128</c:v>
                </c:pt>
                <c:pt idx="138">
                  <c:v>140</c:v>
                </c:pt>
                <c:pt idx="139">
                  <c:v>178</c:v>
                </c:pt>
                <c:pt idx="140">
                  <c:v>209</c:v>
                </c:pt>
                <c:pt idx="141">
                  <c:v>302</c:v>
                </c:pt>
                <c:pt idx="142">
                  <c:v>318</c:v>
                </c:pt>
                <c:pt idx="143">
                  <c:v>343</c:v>
                </c:pt>
                <c:pt idx="144">
                  <c:v>343</c:v>
                </c:pt>
                <c:pt idx="145">
                  <c:v>360</c:v>
                </c:pt>
                <c:pt idx="146">
                  <c:v>361</c:v>
                </c:pt>
                <c:pt idx="147">
                  <c:v>363</c:v>
                </c:pt>
                <c:pt idx="148">
                  <c:v>389</c:v>
                </c:pt>
                <c:pt idx="149">
                  <c:v>400</c:v>
                </c:pt>
                <c:pt idx="150">
                  <c:v>402</c:v>
                </c:pt>
                <c:pt idx="151">
                  <c:v>403</c:v>
                </c:pt>
                <c:pt idx="152">
                  <c:v>430</c:v>
                </c:pt>
                <c:pt idx="153">
                  <c:v>492</c:v>
                </c:pt>
                <c:pt idx="154">
                  <c:v>492</c:v>
                </c:pt>
                <c:pt idx="155">
                  <c:v>492</c:v>
                </c:pt>
                <c:pt idx="156">
                  <c:v>512</c:v>
                </c:pt>
                <c:pt idx="157">
                  <c:v>564</c:v>
                </c:pt>
                <c:pt idx="158">
                  <c:v>581</c:v>
                </c:pt>
                <c:pt idx="159">
                  <c:v>592</c:v>
                </c:pt>
                <c:pt idx="160">
                  <c:v>604</c:v>
                </c:pt>
                <c:pt idx="161">
                  <c:v>620</c:v>
                </c:pt>
                <c:pt idx="162">
                  <c:v>621</c:v>
                </c:pt>
                <c:pt idx="163">
                  <c:v>651</c:v>
                </c:pt>
                <c:pt idx="164">
                  <c:v>665</c:v>
                </c:pt>
                <c:pt idx="165">
                  <c:v>679</c:v>
                </c:pt>
                <c:pt idx="166">
                  <c:v>707</c:v>
                </c:pt>
                <c:pt idx="167">
                  <c:v>707</c:v>
                </c:pt>
                <c:pt idx="168">
                  <c:v>707</c:v>
                </c:pt>
                <c:pt idx="169">
                  <c:v>707</c:v>
                </c:pt>
                <c:pt idx="170">
                  <c:v>735</c:v>
                </c:pt>
                <c:pt idx="171">
                  <c:v>783</c:v>
                </c:pt>
                <c:pt idx="172">
                  <c:v>814</c:v>
                </c:pt>
                <c:pt idx="173">
                  <c:v>830</c:v>
                </c:pt>
                <c:pt idx="174">
                  <c:v>878</c:v>
                </c:pt>
                <c:pt idx="175">
                  <c:v>878</c:v>
                </c:pt>
                <c:pt idx="176">
                  <c:v>878</c:v>
                </c:pt>
                <c:pt idx="177">
                  <c:v>897</c:v>
                </c:pt>
                <c:pt idx="178">
                  <c:v>903</c:v>
                </c:pt>
                <c:pt idx="179">
                  <c:v>911</c:v>
                </c:pt>
                <c:pt idx="180">
                  <c:v>912</c:v>
                </c:pt>
                <c:pt idx="181">
                  <c:v>953</c:v>
                </c:pt>
                <c:pt idx="182">
                  <c:v>984</c:v>
                </c:pt>
                <c:pt idx="183">
                  <c:v>998</c:v>
                </c:pt>
                <c:pt idx="184">
                  <c:v>1006</c:v>
                </c:pt>
                <c:pt idx="185">
                  <c:v>1021</c:v>
                </c:pt>
                <c:pt idx="186">
                  <c:v>1102</c:v>
                </c:pt>
                <c:pt idx="187">
                  <c:v>1107</c:v>
                </c:pt>
                <c:pt idx="188">
                  <c:v>1110</c:v>
                </c:pt>
                <c:pt idx="189">
                  <c:v>1110</c:v>
                </c:pt>
                <c:pt idx="190">
                  <c:v>1110</c:v>
                </c:pt>
                <c:pt idx="191">
                  <c:v>1119</c:v>
                </c:pt>
                <c:pt idx="192">
                  <c:v>1122</c:v>
                </c:pt>
                <c:pt idx="193">
                  <c:v>1125</c:v>
                </c:pt>
                <c:pt idx="194">
                  <c:v>1146</c:v>
                </c:pt>
                <c:pt idx="195">
                  <c:v>1147</c:v>
                </c:pt>
                <c:pt idx="196">
                  <c:v>1150</c:v>
                </c:pt>
                <c:pt idx="197">
                  <c:v>1155</c:v>
                </c:pt>
                <c:pt idx="198">
                  <c:v>1163</c:v>
                </c:pt>
                <c:pt idx="199">
                  <c:v>1174</c:v>
                </c:pt>
                <c:pt idx="200">
                  <c:v>1174</c:v>
                </c:pt>
                <c:pt idx="201">
                  <c:v>1188</c:v>
                </c:pt>
                <c:pt idx="202">
                  <c:v>1191</c:v>
                </c:pt>
                <c:pt idx="203">
                  <c:v>1202</c:v>
                </c:pt>
                <c:pt idx="204">
                  <c:v>1219.5</c:v>
                </c:pt>
                <c:pt idx="205">
                  <c:v>1269</c:v>
                </c:pt>
                <c:pt idx="206">
                  <c:v>1278</c:v>
                </c:pt>
                <c:pt idx="207">
                  <c:v>1309</c:v>
                </c:pt>
                <c:pt idx="208">
                  <c:v>1339</c:v>
                </c:pt>
                <c:pt idx="209">
                  <c:v>1345</c:v>
                </c:pt>
                <c:pt idx="210">
                  <c:v>1359</c:v>
                </c:pt>
                <c:pt idx="211">
                  <c:v>1364</c:v>
                </c:pt>
                <c:pt idx="212">
                  <c:v>1365</c:v>
                </c:pt>
                <c:pt idx="213">
                  <c:v>1378</c:v>
                </c:pt>
                <c:pt idx="214">
                  <c:v>1384</c:v>
                </c:pt>
                <c:pt idx="215">
                  <c:v>1406</c:v>
                </c:pt>
                <c:pt idx="216">
                  <c:v>1437</c:v>
                </c:pt>
                <c:pt idx="217">
                  <c:v>1465</c:v>
                </c:pt>
                <c:pt idx="218">
                  <c:v>1465</c:v>
                </c:pt>
                <c:pt idx="219">
                  <c:v>1490</c:v>
                </c:pt>
                <c:pt idx="220">
                  <c:v>1521</c:v>
                </c:pt>
                <c:pt idx="221">
                  <c:v>1591</c:v>
                </c:pt>
                <c:pt idx="222">
                  <c:v>1611</c:v>
                </c:pt>
                <c:pt idx="223">
                  <c:v>1638</c:v>
                </c:pt>
                <c:pt idx="224">
                  <c:v>1641</c:v>
                </c:pt>
                <c:pt idx="225">
                  <c:v>1641</c:v>
                </c:pt>
                <c:pt idx="226">
                  <c:v>1645</c:v>
                </c:pt>
                <c:pt idx="227">
                  <c:v>1653</c:v>
                </c:pt>
                <c:pt idx="228">
                  <c:v>1745</c:v>
                </c:pt>
                <c:pt idx="229">
                  <c:v>1753</c:v>
                </c:pt>
                <c:pt idx="230">
                  <c:v>1798</c:v>
                </c:pt>
                <c:pt idx="231">
                  <c:v>1823</c:v>
                </c:pt>
                <c:pt idx="232">
                  <c:v>1860</c:v>
                </c:pt>
                <c:pt idx="233">
                  <c:v>1863</c:v>
                </c:pt>
                <c:pt idx="234">
                  <c:v>1863</c:v>
                </c:pt>
                <c:pt idx="235">
                  <c:v>1882</c:v>
                </c:pt>
                <c:pt idx="236">
                  <c:v>1885</c:v>
                </c:pt>
                <c:pt idx="237">
                  <c:v>1887</c:v>
                </c:pt>
                <c:pt idx="238">
                  <c:v>1910</c:v>
                </c:pt>
                <c:pt idx="239">
                  <c:v>1913</c:v>
                </c:pt>
                <c:pt idx="240">
                  <c:v>1947</c:v>
                </c:pt>
                <c:pt idx="241">
                  <c:v>1949</c:v>
                </c:pt>
                <c:pt idx="242">
                  <c:v>1967</c:v>
                </c:pt>
                <c:pt idx="243">
                  <c:v>1972</c:v>
                </c:pt>
                <c:pt idx="244">
                  <c:v>1983</c:v>
                </c:pt>
                <c:pt idx="245">
                  <c:v>1997</c:v>
                </c:pt>
                <c:pt idx="246">
                  <c:v>2006</c:v>
                </c:pt>
                <c:pt idx="247">
                  <c:v>2014</c:v>
                </c:pt>
                <c:pt idx="248">
                  <c:v>2030</c:v>
                </c:pt>
                <c:pt idx="249">
                  <c:v>2033</c:v>
                </c:pt>
                <c:pt idx="250">
                  <c:v>2061</c:v>
                </c:pt>
                <c:pt idx="251">
                  <c:v>2067</c:v>
                </c:pt>
                <c:pt idx="252">
                  <c:v>2081</c:v>
                </c:pt>
                <c:pt idx="253">
                  <c:v>2097</c:v>
                </c:pt>
                <c:pt idx="254">
                  <c:v>2097</c:v>
                </c:pt>
                <c:pt idx="255">
                  <c:v>2100</c:v>
                </c:pt>
                <c:pt idx="256">
                  <c:v>2139</c:v>
                </c:pt>
                <c:pt idx="257">
                  <c:v>2167</c:v>
                </c:pt>
                <c:pt idx="258">
                  <c:v>2188</c:v>
                </c:pt>
                <c:pt idx="259">
                  <c:v>2190</c:v>
                </c:pt>
                <c:pt idx="260">
                  <c:v>2207</c:v>
                </c:pt>
                <c:pt idx="261">
                  <c:v>2223</c:v>
                </c:pt>
                <c:pt idx="262">
                  <c:v>2268</c:v>
                </c:pt>
                <c:pt idx="263">
                  <c:v>2280</c:v>
                </c:pt>
                <c:pt idx="264">
                  <c:v>2296</c:v>
                </c:pt>
                <c:pt idx="265">
                  <c:v>2296</c:v>
                </c:pt>
                <c:pt idx="266">
                  <c:v>2335</c:v>
                </c:pt>
                <c:pt idx="267">
                  <c:v>2335</c:v>
                </c:pt>
                <c:pt idx="268">
                  <c:v>2344</c:v>
                </c:pt>
                <c:pt idx="269">
                  <c:v>2349</c:v>
                </c:pt>
                <c:pt idx="270">
                  <c:v>2402</c:v>
                </c:pt>
                <c:pt idx="271">
                  <c:v>2430</c:v>
                </c:pt>
                <c:pt idx="272">
                  <c:v>2465</c:v>
                </c:pt>
                <c:pt idx="273">
                  <c:v>2497</c:v>
                </c:pt>
                <c:pt idx="274">
                  <c:v>2534</c:v>
                </c:pt>
                <c:pt idx="275">
                  <c:v>2534</c:v>
                </c:pt>
                <c:pt idx="276">
                  <c:v>2601</c:v>
                </c:pt>
                <c:pt idx="277">
                  <c:v>2601</c:v>
                </c:pt>
                <c:pt idx="278">
                  <c:v>2604</c:v>
                </c:pt>
                <c:pt idx="279">
                  <c:v>2612</c:v>
                </c:pt>
                <c:pt idx="280">
                  <c:v>2690</c:v>
                </c:pt>
                <c:pt idx="281">
                  <c:v>2750</c:v>
                </c:pt>
                <c:pt idx="282">
                  <c:v>2755</c:v>
                </c:pt>
                <c:pt idx="283">
                  <c:v>2780</c:v>
                </c:pt>
                <c:pt idx="284">
                  <c:v>2791</c:v>
                </c:pt>
                <c:pt idx="285">
                  <c:v>2823</c:v>
                </c:pt>
                <c:pt idx="286">
                  <c:v>2836</c:v>
                </c:pt>
                <c:pt idx="287">
                  <c:v>2839</c:v>
                </c:pt>
                <c:pt idx="288">
                  <c:v>2850</c:v>
                </c:pt>
                <c:pt idx="289">
                  <c:v>2859</c:v>
                </c:pt>
                <c:pt idx="290">
                  <c:v>2934</c:v>
                </c:pt>
                <c:pt idx="291">
                  <c:v>2965</c:v>
                </c:pt>
                <c:pt idx="292">
                  <c:v>2995</c:v>
                </c:pt>
                <c:pt idx="293">
                  <c:v>3015</c:v>
                </c:pt>
                <c:pt idx="294">
                  <c:v>3057</c:v>
                </c:pt>
                <c:pt idx="295">
                  <c:v>3058</c:v>
                </c:pt>
                <c:pt idx="296">
                  <c:v>3058</c:v>
                </c:pt>
                <c:pt idx="297">
                  <c:v>3069</c:v>
                </c:pt>
                <c:pt idx="298">
                  <c:v>3161</c:v>
                </c:pt>
                <c:pt idx="299">
                  <c:v>3188</c:v>
                </c:pt>
                <c:pt idx="300">
                  <c:v>3240</c:v>
                </c:pt>
                <c:pt idx="301">
                  <c:v>3275</c:v>
                </c:pt>
                <c:pt idx="302">
                  <c:v>3287</c:v>
                </c:pt>
                <c:pt idx="303">
                  <c:v>3303</c:v>
                </c:pt>
                <c:pt idx="304">
                  <c:v>3303</c:v>
                </c:pt>
                <c:pt idx="305">
                  <c:v>3317</c:v>
                </c:pt>
                <c:pt idx="306">
                  <c:v>3401</c:v>
                </c:pt>
                <c:pt idx="307">
                  <c:v>3477</c:v>
                </c:pt>
                <c:pt idx="308">
                  <c:v>3483</c:v>
                </c:pt>
                <c:pt idx="309">
                  <c:v>3533</c:v>
                </c:pt>
                <c:pt idx="310">
                  <c:v>3580</c:v>
                </c:pt>
                <c:pt idx="311">
                  <c:v>3608</c:v>
                </c:pt>
                <c:pt idx="312">
                  <c:v>3756</c:v>
                </c:pt>
                <c:pt idx="313">
                  <c:v>3821</c:v>
                </c:pt>
                <c:pt idx="314">
                  <c:v>3840</c:v>
                </c:pt>
                <c:pt idx="315">
                  <c:v>3844</c:v>
                </c:pt>
                <c:pt idx="316">
                  <c:v>3883</c:v>
                </c:pt>
                <c:pt idx="317">
                  <c:v>3919</c:v>
                </c:pt>
                <c:pt idx="318">
                  <c:v>3989</c:v>
                </c:pt>
                <c:pt idx="319">
                  <c:v>4023</c:v>
                </c:pt>
                <c:pt idx="320">
                  <c:v>4059</c:v>
                </c:pt>
                <c:pt idx="321">
                  <c:v>4095</c:v>
                </c:pt>
                <c:pt idx="322">
                  <c:v>4120</c:v>
                </c:pt>
                <c:pt idx="323">
                  <c:v>4129</c:v>
                </c:pt>
                <c:pt idx="324">
                  <c:v>4179</c:v>
                </c:pt>
                <c:pt idx="325">
                  <c:v>4199</c:v>
                </c:pt>
                <c:pt idx="326">
                  <c:v>4252</c:v>
                </c:pt>
                <c:pt idx="327">
                  <c:v>4255</c:v>
                </c:pt>
                <c:pt idx="328">
                  <c:v>4261</c:v>
                </c:pt>
                <c:pt idx="329">
                  <c:v>4325</c:v>
                </c:pt>
                <c:pt idx="330">
                  <c:v>4378</c:v>
                </c:pt>
                <c:pt idx="331">
                  <c:v>4384</c:v>
                </c:pt>
                <c:pt idx="332">
                  <c:v>4400</c:v>
                </c:pt>
                <c:pt idx="333">
                  <c:v>4412</c:v>
                </c:pt>
                <c:pt idx="334">
                  <c:v>4439</c:v>
                </c:pt>
                <c:pt idx="335">
                  <c:v>4470</c:v>
                </c:pt>
                <c:pt idx="336">
                  <c:v>4490</c:v>
                </c:pt>
                <c:pt idx="337">
                  <c:v>4517</c:v>
                </c:pt>
                <c:pt idx="338">
                  <c:v>4557</c:v>
                </c:pt>
                <c:pt idx="339">
                  <c:v>4585</c:v>
                </c:pt>
                <c:pt idx="340">
                  <c:v>4599</c:v>
                </c:pt>
                <c:pt idx="341">
                  <c:v>4624</c:v>
                </c:pt>
                <c:pt idx="342">
                  <c:v>4627</c:v>
                </c:pt>
                <c:pt idx="343">
                  <c:v>4632</c:v>
                </c:pt>
                <c:pt idx="344">
                  <c:v>4674</c:v>
                </c:pt>
                <c:pt idx="345">
                  <c:v>4674</c:v>
                </c:pt>
                <c:pt idx="346">
                  <c:v>4692</c:v>
                </c:pt>
                <c:pt idx="347">
                  <c:v>4730</c:v>
                </c:pt>
                <c:pt idx="348">
                  <c:v>4750</c:v>
                </c:pt>
                <c:pt idx="349">
                  <c:v>4756</c:v>
                </c:pt>
                <c:pt idx="350">
                  <c:v>4773</c:v>
                </c:pt>
                <c:pt idx="351">
                  <c:v>4834</c:v>
                </c:pt>
                <c:pt idx="352">
                  <c:v>4870</c:v>
                </c:pt>
                <c:pt idx="353">
                  <c:v>4884</c:v>
                </c:pt>
                <c:pt idx="354">
                  <c:v>4892</c:v>
                </c:pt>
                <c:pt idx="355">
                  <c:v>4932</c:v>
                </c:pt>
                <c:pt idx="356">
                  <c:v>4938</c:v>
                </c:pt>
                <c:pt idx="357">
                  <c:v>4949</c:v>
                </c:pt>
                <c:pt idx="358">
                  <c:v>4965</c:v>
                </c:pt>
                <c:pt idx="359">
                  <c:v>4988</c:v>
                </c:pt>
                <c:pt idx="360">
                  <c:v>5007</c:v>
                </c:pt>
                <c:pt idx="361">
                  <c:v>5021</c:v>
                </c:pt>
                <c:pt idx="362">
                  <c:v>5066</c:v>
                </c:pt>
                <c:pt idx="363">
                  <c:v>5144</c:v>
                </c:pt>
                <c:pt idx="364">
                  <c:v>5144</c:v>
                </c:pt>
                <c:pt idx="365">
                  <c:v>5169</c:v>
                </c:pt>
                <c:pt idx="366">
                  <c:v>5172</c:v>
                </c:pt>
                <c:pt idx="367">
                  <c:v>5214</c:v>
                </c:pt>
                <c:pt idx="368">
                  <c:v>5214</c:v>
                </c:pt>
                <c:pt idx="369">
                  <c:v>5215</c:v>
                </c:pt>
                <c:pt idx="370">
                  <c:v>5251</c:v>
                </c:pt>
                <c:pt idx="371">
                  <c:v>5254</c:v>
                </c:pt>
                <c:pt idx="372">
                  <c:v>5324</c:v>
                </c:pt>
                <c:pt idx="373">
                  <c:v>5345</c:v>
                </c:pt>
                <c:pt idx="374">
                  <c:v>5416</c:v>
                </c:pt>
                <c:pt idx="375">
                  <c:v>5450</c:v>
                </c:pt>
                <c:pt idx="376">
                  <c:v>5458</c:v>
                </c:pt>
                <c:pt idx="377">
                  <c:v>5483</c:v>
                </c:pt>
                <c:pt idx="378">
                  <c:v>5489</c:v>
                </c:pt>
                <c:pt idx="379">
                  <c:v>5489</c:v>
                </c:pt>
                <c:pt idx="380">
                  <c:v>5489</c:v>
                </c:pt>
                <c:pt idx="381">
                  <c:v>5489</c:v>
                </c:pt>
                <c:pt idx="382">
                  <c:v>5489</c:v>
                </c:pt>
                <c:pt idx="383">
                  <c:v>5514</c:v>
                </c:pt>
                <c:pt idx="384">
                  <c:v>5517</c:v>
                </c:pt>
                <c:pt idx="385">
                  <c:v>5556</c:v>
                </c:pt>
                <c:pt idx="386">
                  <c:v>5556</c:v>
                </c:pt>
                <c:pt idx="387">
                  <c:v>5626</c:v>
                </c:pt>
                <c:pt idx="388">
                  <c:v>5712</c:v>
                </c:pt>
                <c:pt idx="389">
                  <c:v>5723</c:v>
                </c:pt>
                <c:pt idx="390">
                  <c:v>5726</c:v>
                </c:pt>
                <c:pt idx="391">
                  <c:v>5825</c:v>
                </c:pt>
                <c:pt idx="392">
                  <c:v>5858</c:v>
                </c:pt>
                <c:pt idx="393">
                  <c:v>5909</c:v>
                </c:pt>
                <c:pt idx="394">
                  <c:v>5909</c:v>
                </c:pt>
                <c:pt idx="395">
                  <c:v>6012</c:v>
                </c:pt>
                <c:pt idx="396">
                  <c:v>6015</c:v>
                </c:pt>
                <c:pt idx="397">
                  <c:v>6015</c:v>
                </c:pt>
                <c:pt idx="398">
                  <c:v>6015</c:v>
                </c:pt>
                <c:pt idx="399">
                  <c:v>6018</c:v>
                </c:pt>
                <c:pt idx="400">
                  <c:v>6110</c:v>
                </c:pt>
                <c:pt idx="401">
                  <c:v>6535</c:v>
                </c:pt>
                <c:pt idx="402">
                  <c:v>6706</c:v>
                </c:pt>
                <c:pt idx="403">
                  <c:v>6879</c:v>
                </c:pt>
                <c:pt idx="404">
                  <c:v>6901</c:v>
                </c:pt>
                <c:pt idx="405">
                  <c:v>7195</c:v>
                </c:pt>
                <c:pt idx="406">
                  <c:v>7217</c:v>
                </c:pt>
                <c:pt idx="407">
                  <c:v>7221.5</c:v>
                </c:pt>
                <c:pt idx="408">
                  <c:v>7243.5</c:v>
                </c:pt>
                <c:pt idx="409">
                  <c:v>7299</c:v>
                </c:pt>
                <c:pt idx="410">
                  <c:v>7314</c:v>
                </c:pt>
                <c:pt idx="411">
                  <c:v>7354</c:v>
                </c:pt>
              </c:numCache>
            </c:numRef>
          </c:xVal>
          <c:yVal>
            <c:numRef>
              <c:f>'A (old)'!$H$21:$H$998</c:f>
              <c:numCache>
                <c:formatCode>General</c:formatCode>
                <c:ptCount val="978"/>
                <c:pt idx="13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1EC-4D0C-99E3-2E73B0B62675}"/>
            </c:ext>
          </c:extLst>
        </c:ser>
        <c:ser>
          <c:idx val="1"/>
          <c:order val="1"/>
          <c:tx>
            <c:strRef>
              <c:f>'A (old)'!$I$20</c:f>
              <c:strCache>
                <c:ptCount val="1"/>
                <c:pt idx="0">
                  <c:v>Mallama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(old)'!$F$21:$F$998</c:f>
              <c:numCache>
                <c:formatCode>General</c:formatCode>
                <c:ptCount val="978"/>
                <c:pt idx="0">
                  <c:v>-6373</c:v>
                </c:pt>
                <c:pt idx="1">
                  <c:v>-3839</c:v>
                </c:pt>
                <c:pt idx="2">
                  <c:v>-3402</c:v>
                </c:pt>
                <c:pt idx="3">
                  <c:v>-3377</c:v>
                </c:pt>
                <c:pt idx="4">
                  <c:v>-3361</c:v>
                </c:pt>
                <c:pt idx="5">
                  <c:v>-3360</c:v>
                </c:pt>
                <c:pt idx="6">
                  <c:v>-3349</c:v>
                </c:pt>
                <c:pt idx="7">
                  <c:v>-3345</c:v>
                </c:pt>
                <c:pt idx="8">
                  <c:v>-3335</c:v>
                </c:pt>
                <c:pt idx="9">
                  <c:v>-3333</c:v>
                </c:pt>
                <c:pt idx="10">
                  <c:v>-3324</c:v>
                </c:pt>
                <c:pt idx="11">
                  <c:v>-3251</c:v>
                </c:pt>
                <c:pt idx="12">
                  <c:v>-3212</c:v>
                </c:pt>
                <c:pt idx="13">
                  <c:v>-3173</c:v>
                </c:pt>
                <c:pt idx="14">
                  <c:v>-3167</c:v>
                </c:pt>
                <c:pt idx="15">
                  <c:v>-3167</c:v>
                </c:pt>
                <c:pt idx="16">
                  <c:v>-3145</c:v>
                </c:pt>
                <c:pt idx="17">
                  <c:v>-3142</c:v>
                </c:pt>
                <c:pt idx="18">
                  <c:v>-3126</c:v>
                </c:pt>
                <c:pt idx="19">
                  <c:v>-3114</c:v>
                </c:pt>
                <c:pt idx="20">
                  <c:v>-3100</c:v>
                </c:pt>
                <c:pt idx="21">
                  <c:v>-3098</c:v>
                </c:pt>
                <c:pt idx="22">
                  <c:v>-3097</c:v>
                </c:pt>
                <c:pt idx="23">
                  <c:v>-3094</c:v>
                </c:pt>
                <c:pt idx="24">
                  <c:v>-3083</c:v>
                </c:pt>
                <c:pt idx="25">
                  <c:v>-3078</c:v>
                </c:pt>
                <c:pt idx="26">
                  <c:v>-3059.5</c:v>
                </c:pt>
                <c:pt idx="27">
                  <c:v>-3017</c:v>
                </c:pt>
                <c:pt idx="28">
                  <c:v>-2924</c:v>
                </c:pt>
                <c:pt idx="29">
                  <c:v>-2921</c:v>
                </c:pt>
                <c:pt idx="30">
                  <c:v>-2894</c:v>
                </c:pt>
                <c:pt idx="31">
                  <c:v>-2868</c:v>
                </c:pt>
                <c:pt idx="32">
                  <c:v>-2865</c:v>
                </c:pt>
                <c:pt idx="33">
                  <c:v>-2860</c:v>
                </c:pt>
                <c:pt idx="34">
                  <c:v>-2821</c:v>
                </c:pt>
                <c:pt idx="35">
                  <c:v>-2819</c:v>
                </c:pt>
                <c:pt idx="36">
                  <c:v>-2818</c:v>
                </c:pt>
                <c:pt idx="37">
                  <c:v>-2809</c:v>
                </c:pt>
                <c:pt idx="38">
                  <c:v>-2793</c:v>
                </c:pt>
                <c:pt idx="39">
                  <c:v>-2753</c:v>
                </c:pt>
                <c:pt idx="40">
                  <c:v>-2725</c:v>
                </c:pt>
                <c:pt idx="41">
                  <c:v>-2647</c:v>
                </c:pt>
                <c:pt idx="42">
                  <c:v>-2644</c:v>
                </c:pt>
                <c:pt idx="43">
                  <c:v>-2638</c:v>
                </c:pt>
                <c:pt idx="44">
                  <c:v>-2616</c:v>
                </c:pt>
                <c:pt idx="45">
                  <c:v>-2616</c:v>
                </c:pt>
                <c:pt idx="46">
                  <c:v>-2616</c:v>
                </c:pt>
                <c:pt idx="47">
                  <c:v>-2616</c:v>
                </c:pt>
                <c:pt idx="48">
                  <c:v>-2613</c:v>
                </c:pt>
                <c:pt idx="49">
                  <c:v>-2605</c:v>
                </c:pt>
                <c:pt idx="50">
                  <c:v>-2605</c:v>
                </c:pt>
                <c:pt idx="51">
                  <c:v>-2605</c:v>
                </c:pt>
                <c:pt idx="52">
                  <c:v>-2577</c:v>
                </c:pt>
                <c:pt idx="53">
                  <c:v>-2550</c:v>
                </c:pt>
                <c:pt idx="54">
                  <c:v>-2512.5</c:v>
                </c:pt>
                <c:pt idx="55">
                  <c:v>-2496</c:v>
                </c:pt>
                <c:pt idx="56">
                  <c:v>-2494</c:v>
                </c:pt>
                <c:pt idx="57">
                  <c:v>-2491</c:v>
                </c:pt>
                <c:pt idx="58">
                  <c:v>-2485</c:v>
                </c:pt>
                <c:pt idx="59">
                  <c:v>-2468</c:v>
                </c:pt>
                <c:pt idx="60">
                  <c:v>-2454</c:v>
                </c:pt>
                <c:pt idx="61">
                  <c:v>-2426</c:v>
                </c:pt>
                <c:pt idx="62">
                  <c:v>-2407</c:v>
                </c:pt>
                <c:pt idx="63">
                  <c:v>-2281</c:v>
                </c:pt>
                <c:pt idx="64">
                  <c:v>-2252</c:v>
                </c:pt>
                <c:pt idx="65">
                  <c:v>-2241</c:v>
                </c:pt>
                <c:pt idx="66">
                  <c:v>-2096</c:v>
                </c:pt>
                <c:pt idx="67">
                  <c:v>-2074</c:v>
                </c:pt>
                <c:pt idx="68">
                  <c:v>-2012</c:v>
                </c:pt>
                <c:pt idx="69">
                  <c:v>-1794</c:v>
                </c:pt>
                <c:pt idx="70">
                  <c:v>-1780</c:v>
                </c:pt>
                <c:pt idx="71">
                  <c:v>-1769</c:v>
                </c:pt>
                <c:pt idx="72">
                  <c:v>-1741</c:v>
                </c:pt>
                <c:pt idx="73">
                  <c:v>-1724</c:v>
                </c:pt>
                <c:pt idx="74">
                  <c:v>-1674</c:v>
                </c:pt>
                <c:pt idx="75">
                  <c:v>-1649</c:v>
                </c:pt>
                <c:pt idx="76">
                  <c:v>-1638</c:v>
                </c:pt>
                <c:pt idx="77">
                  <c:v>-1581</c:v>
                </c:pt>
                <c:pt idx="78">
                  <c:v>-1570</c:v>
                </c:pt>
                <c:pt idx="79">
                  <c:v>-1474</c:v>
                </c:pt>
                <c:pt idx="80">
                  <c:v>-1330</c:v>
                </c:pt>
                <c:pt idx="81">
                  <c:v>-1319</c:v>
                </c:pt>
                <c:pt idx="82">
                  <c:v>-1215</c:v>
                </c:pt>
                <c:pt idx="83">
                  <c:v>-1205</c:v>
                </c:pt>
                <c:pt idx="84">
                  <c:v>-1176</c:v>
                </c:pt>
                <c:pt idx="85">
                  <c:v>-1109</c:v>
                </c:pt>
                <c:pt idx="86">
                  <c:v>-1050</c:v>
                </c:pt>
                <c:pt idx="87">
                  <c:v>-997</c:v>
                </c:pt>
                <c:pt idx="88">
                  <c:v>-994</c:v>
                </c:pt>
                <c:pt idx="89">
                  <c:v>-988</c:v>
                </c:pt>
                <c:pt idx="90">
                  <c:v>-936</c:v>
                </c:pt>
                <c:pt idx="91">
                  <c:v>-882</c:v>
                </c:pt>
                <c:pt idx="92">
                  <c:v>-793</c:v>
                </c:pt>
                <c:pt idx="93">
                  <c:v>-778</c:v>
                </c:pt>
                <c:pt idx="94">
                  <c:v>-776</c:v>
                </c:pt>
                <c:pt idx="95">
                  <c:v>-765</c:v>
                </c:pt>
                <c:pt idx="96">
                  <c:v>-765</c:v>
                </c:pt>
                <c:pt idx="97">
                  <c:v>-717</c:v>
                </c:pt>
                <c:pt idx="98">
                  <c:v>-706</c:v>
                </c:pt>
                <c:pt idx="99">
                  <c:v>-703</c:v>
                </c:pt>
                <c:pt idx="100">
                  <c:v>-667</c:v>
                </c:pt>
                <c:pt idx="101">
                  <c:v>-658</c:v>
                </c:pt>
                <c:pt idx="102">
                  <c:v>-558</c:v>
                </c:pt>
                <c:pt idx="103">
                  <c:v>-532</c:v>
                </c:pt>
                <c:pt idx="104">
                  <c:v>-488</c:v>
                </c:pt>
                <c:pt idx="105">
                  <c:v>-485</c:v>
                </c:pt>
                <c:pt idx="106">
                  <c:v>-467</c:v>
                </c:pt>
                <c:pt idx="107">
                  <c:v>-467</c:v>
                </c:pt>
                <c:pt idx="108">
                  <c:v>-467</c:v>
                </c:pt>
                <c:pt idx="109">
                  <c:v>-451</c:v>
                </c:pt>
                <c:pt idx="110">
                  <c:v>-445</c:v>
                </c:pt>
                <c:pt idx="111">
                  <c:v>-443</c:v>
                </c:pt>
                <c:pt idx="112">
                  <c:v>-437</c:v>
                </c:pt>
                <c:pt idx="113">
                  <c:v>-415</c:v>
                </c:pt>
                <c:pt idx="114">
                  <c:v>-414</c:v>
                </c:pt>
                <c:pt idx="115">
                  <c:v>-414</c:v>
                </c:pt>
                <c:pt idx="116">
                  <c:v>-401</c:v>
                </c:pt>
                <c:pt idx="117">
                  <c:v>-400</c:v>
                </c:pt>
                <c:pt idx="118">
                  <c:v>-398</c:v>
                </c:pt>
                <c:pt idx="119">
                  <c:v>-398</c:v>
                </c:pt>
                <c:pt idx="120">
                  <c:v>-397</c:v>
                </c:pt>
                <c:pt idx="121">
                  <c:v>-387</c:v>
                </c:pt>
                <c:pt idx="122">
                  <c:v>-361</c:v>
                </c:pt>
                <c:pt idx="123">
                  <c:v>-356</c:v>
                </c:pt>
                <c:pt idx="124">
                  <c:v>-336</c:v>
                </c:pt>
                <c:pt idx="125">
                  <c:v>-252</c:v>
                </c:pt>
                <c:pt idx="126">
                  <c:v>-211</c:v>
                </c:pt>
                <c:pt idx="127">
                  <c:v>-208</c:v>
                </c:pt>
                <c:pt idx="128">
                  <c:v>-137</c:v>
                </c:pt>
                <c:pt idx="129">
                  <c:v>-129</c:v>
                </c:pt>
                <c:pt idx="130">
                  <c:v>-73</c:v>
                </c:pt>
                <c:pt idx="131">
                  <c:v>-14</c:v>
                </c:pt>
                <c:pt idx="132">
                  <c:v>-8</c:v>
                </c:pt>
                <c:pt idx="133">
                  <c:v>0</c:v>
                </c:pt>
                <c:pt idx="134">
                  <c:v>83</c:v>
                </c:pt>
                <c:pt idx="135">
                  <c:v>117</c:v>
                </c:pt>
                <c:pt idx="136">
                  <c:v>128</c:v>
                </c:pt>
                <c:pt idx="137">
                  <c:v>128</c:v>
                </c:pt>
                <c:pt idx="138">
                  <c:v>140</c:v>
                </c:pt>
                <c:pt idx="139">
                  <c:v>178</c:v>
                </c:pt>
                <c:pt idx="140">
                  <c:v>209</c:v>
                </c:pt>
                <c:pt idx="141">
                  <c:v>302</c:v>
                </c:pt>
                <c:pt idx="142">
                  <c:v>318</c:v>
                </c:pt>
                <c:pt idx="143">
                  <c:v>343</c:v>
                </c:pt>
                <c:pt idx="144">
                  <c:v>343</c:v>
                </c:pt>
                <c:pt idx="145">
                  <c:v>360</c:v>
                </c:pt>
                <c:pt idx="146">
                  <c:v>361</c:v>
                </c:pt>
                <c:pt idx="147">
                  <c:v>363</c:v>
                </c:pt>
                <c:pt idx="148">
                  <c:v>389</c:v>
                </c:pt>
                <c:pt idx="149">
                  <c:v>400</c:v>
                </c:pt>
                <c:pt idx="150">
                  <c:v>402</c:v>
                </c:pt>
                <c:pt idx="151">
                  <c:v>403</c:v>
                </c:pt>
                <c:pt idx="152">
                  <c:v>430</c:v>
                </c:pt>
                <c:pt idx="153">
                  <c:v>492</c:v>
                </c:pt>
                <c:pt idx="154">
                  <c:v>492</c:v>
                </c:pt>
                <c:pt idx="155">
                  <c:v>492</c:v>
                </c:pt>
                <c:pt idx="156">
                  <c:v>512</c:v>
                </c:pt>
                <c:pt idx="157">
                  <c:v>564</c:v>
                </c:pt>
                <c:pt idx="158">
                  <c:v>581</c:v>
                </c:pt>
                <c:pt idx="159">
                  <c:v>592</c:v>
                </c:pt>
                <c:pt idx="160">
                  <c:v>604</c:v>
                </c:pt>
                <c:pt idx="161">
                  <c:v>620</c:v>
                </c:pt>
                <c:pt idx="162">
                  <c:v>621</c:v>
                </c:pt>
                <c:pt idx="163">
                  <c:v>651</c:v>
                </c:pt>
                <c:pt idx="164">
                  <c:v>665</c:v>
                </c:pt>
                <c:pt idx="165">
                  <c:v>679</c:v>
                </c:pt>
                <c:pt idx="166">
                  <c:v>707</c:v>
                </c:pt>
                <c:pt idx="167">
                  <c:v>707</c:v>
                </c:pt>
                <c:pt idx="168">
                  <c:v>707</c:v>
                </c:pt>
                <c:pt idx="169">
                  <c:v>707</c:v>
                </c:pt>
                <c:pt idx="170">
                  <c:v>735</c:v>
                </c:pt>
                <c:pt idx="171">
                  <c:v>783</c:v>
                </c:pt>
                <c:pt idx="172">
                  <c:v>814</c:v>
                </c:pt>
                <c:pt idx="173">
                  <c:v>830</c:v>
                </c:pt>
                <c:pt idx="174">
                  <c:v>878</c:v>
                </c:pt>
                <c:pt idx="175">
                  <c:v>878</c:v>
                </c:pt>
                <c:pt idx="176">
                  <c:v>878</c:v>
                </c:pt>
                <c:pt idx="177">
                  <c:v>897</c:v>
                </c:pt>
                <c:pt idx="178">
                  <c:v>903</c:v>
                </c:pt>
                <c:pt idx="179">
                  <c:v>911</c:v>
                </c:pt>
                <c:pt idx="180">
                  <c:v>912</c:v>
                </c:pt>
                <c:pt idx="181">
                  <c:v>953</c:v>
                </c:pt>
                <c:pt idx="182">
                  <c:v>984</c:v>
                </c:pt>
                <c:pt idx="183">
                  <c:v>998</c:v>
                </c:pt>
                <c:pt idx="184">
                  <c:v>1006</c:v>
                </c:pt>
                <c:pt idx="185">
                  <c:v>1021</c:v>
                </c:pt>
                <c:pt idx="186">
                  <c:v>1102</c:v>
                </c:pt>
                <c:pt idx="187">
                  <c:v>1107</c:v>
                </c:pt>
                <c:pt idx="188">
                  <c:v>1110</c:v>
                </c:pt>
                <c:pt idx="189">
                  <c:v>1110</c:v>
                </c:pt>
                <c:pt idx="190">
                  <c:v>1110</c:v>
                </c:pt>
                <c:pt idx="191">
                  <c:v>1119</c:v>
                </c:pt>
                <c:pt idx="192">
                  <c:v>1122</c:v>
                </c:pt>
                <c:pt idx="193">
                  <c:v>1125</c:v>
                </c:pt>
                <c:pt idx="194">
                  <c:v>1146</c:v>
                </c:pt>
                <c:pt idx="195">
                  <c:v>1147</c:v>
                </c:pt>
                <c:pt idx="196">
                  <c:v>1150</c:v>
                </c:pt>
                <c:pt idx="197">
                  <c:v>1155</c:v>
                </c:pt>
                <c:pt idx="198">
                  <c:v>1163</c:v>
                </c:pt>
                <c:pt idx="199">
                  <c:v>1174</c:v>
                </c:pt>
                <c:pt idx="200">
                  <c:v>1174</c:v>
                </c:pt>
                <c:pt idx="201">
                  <c:v>1188</c:v>
                </c:pt>
                <c:pt idx="202">
                  <c:v>1191</c:v>
                </c:pt>
                <c:pt idx="203">
                  <c:v>1202</c:v>
                </c:pt>
                <c:pt idx="204">
                  <c:v>1219.5</c:v>
                </c:pt>
                <c:pt idx="205">
                  <c:v>1269</c:v>
                </c:pt>
                <c:pt idx="206">
                  <c:v>1278</c:v>
                </c:pt>
                <c:pt idx="207">
                  <c:v>1309</c:v>
                </c:pt>
                <c:pt idx="208">
                  <c:v>1339</c:v>
                </c:pt>
                <c:pt idx="209">
                  <c:v>1345</c:v>
                </c:pt>
                <c:pt idx="210">
                  <c:v>1359</c:v>
                </c:pt>
                <c:pt idx="211">
                  <c:v>1364</c:v>
                </c:pt>
                <c:pt idx="212">
                  <c:v>1365</c:v>
                </c:pt>
                <c:pt idx="213">
                  <c:v>1378</c:v>
                </c:pt>
                <c:pt idx="214">
                  <c:v>1384</c:v>
                </c:pt>
                <c:pt idx="215">
                  <c:v>1406</c:v>
                </c:pt>
                <c:pt idx="216">
                  <c:v>1437</c:v>
                </c:pt>
                <c:pt idx="217">
                  <c:v>1465</c:v>
                </c:pt>
                <c:pt idx="218">
                  <c:v>1465</c:v>
                </c:pt>
                <c:pt idx="219">
                  <c:v>1490</c:v>
                </c:pt>
                <c:pt idx="220">
                  <c:v>1521</c:v>
                </c:pt>
                <c:pt idx="221">
                  <c:v>1591</c:v>
                </c:pt>
                <c:pt idx="222">
                  <c:v>1611</c:v>
                </c:pt>
                <c:pt idx="223">
                  <c:v>1638</c:v>
                </c:pt>
                <c:pt idx="224">
                  <c:v>1641</c:v>
                </c:pt>
                <c:pt idx="225">
                  <c:v>1641</c:v>
                </c:pt>
                <c:pt idx="226">
                  <c:v>1645</c:v>
                </c:pt>
                <c:pt idx="227">
                  <c:v>1653</c:v>
                </c:pt>
                <c:pt idx="228">
                  <c:v>1745</c:v>
                </c:pt>
                <c:pt idx="229">
                  <c:v>1753</c:v>
                </c:pt>
                <c:pt idx="230">
                  <c:v>1798</c:v>
                </c:pt>
                <c:pt idx="231">
                  <c:v>1823</c:v>
                </c:pt>
                <c:pt idx="232">
                  <c:v>1860</c:v>
                </c:pt>
                <c:pt idx="233">
                  <c:v>1863</c:v>
                </c:pt>
                <c:pt idx="234">
                  <c:v>1863</c:v>
                </c:pt>
                <c:pt idx="235">
                  <c:v>1882</c:v>
                </c:pt>
                <c:pt idx="236">
                  <c:v>1885</c:v>
                </c:pt>
                <c:pt idx="237">
                  <c:v>1887</c:v>
                </c:pt>
                <c:pt idx="238">
                  <c:v>1910</c:v>
                </c:pt>
                <c:pt idx="239">
                  <c:v>1913</c:v>
                </c:pt>
                <c:pt idx="240">
                  <c:v>1947</c:v>
                </c:pt>
                <c:pt idx="241">
                  <c:v>1949</c:v>
                </c:pt>
                <c:pt idx="242">
                  <c:v>1967</c:v>
                </c:pt>
                <c:pt idx="243">
                  <c:v>1972</c:v>
                </c:pt>
                <c:pt idx="244">
                  <c:v>1983</c:v>
                </c:pt>
                <c:pt idx="245">
                  <c:v>1997</c:v>
                </c:pt>
                <c:pt idx="246">
                  <c:v>2006</c:v>
                </c:pt>
                <c:pt idx="247">
                  <c:v>2014</c:v>
                </c:pt>
                <c:pt idx="248">
                  <c:v>2030</c:v>
                </c:pt>
                <c:pt idx="249">
                  <c:v>2033</c:v>
                </c:pt>
                <c:pt idx="250">
                  <c:v>2061</c:v>
                </c:pt>
                <c:pt idx="251">
                  <c:v>2067</c:v>
                </c:pt>
                <c:pt idx="252">
                  <c:v>2081</c:v>
                </c:pt>
                <c:pt idx="253">
                  <c:v>2097</c:v>
                </c:pt>
                <c:pt idx="254">
                  <c:v>2097</c:v>
                </c:pt>
                <c:pt idx="255">
                  <c:v>2100</c:v>
                </c:pt>
                <c:pt idx="256">
                  <c:v>2139</c:v>
                </c:pt>
                <c:pt idx="257">
                  <c:v>2167</c:v>
                </c:pt>
                <c:pt idx="258">
                  <c:v>2188</c:v>
                </c:pt>
                <c:pt idx="259">
                  <c:v>2190</c:v>
                </c:pt>
                <c:pt idx="260">
                  <c:v>2207</c:v>
                </c:pt>
                <c:pt idx="261">
                  <c:v>2223</c:v>
                </c:pt>
                <c:pt idx="262">
                  <c:v>2268</c:v>
                </c:pt>
                <c:pt idx="263">
                  <c:v>2280</c:v>
                </c:pt>
                <c:pt idx="264">
                  <c:v>2296</c:v>
                </c:pt>
                <c:pt idx="265">
                  <c:v>2296</c:v>
                </c:pt>
                <c:pt idx="266">
                  <c:v>2335</c:v>
                </c:pt>
                <c:pt idx="267">
                  <c:v>2335</c:v>
                </c:pt>
                <c:pt idx="268">
                  <c:v>2344</c:v>
                </c:pt>
                <c:pt idx="269">
                  <c:v>2349</c:v>
                </c:pt>
                <c:pt idx="270">
                  <c:v>2402</c:v>
                </c:pt>
                <c:pt idx="271">
                  <c:v>2430</c:v>
                </c:pt>
                <c:pt idx="272">
                  <c:v>2465</c:v>
                </c:pt>
                <c:pt idx="273">
                  <c:v>2497</c:v>
                </c:pt>
                <c:pt idx="274">
                  <c:v>2534</c:v>
                </c:pt>
                <c:pt idx="275">
                  <c:v>2534</c:v>
                </c:pt>
                <c:pt idx="276">
                  <c:v>2601</c:v>
                </c:pt>
                <c:pt idx="277">
                  <c:v>2601</c:v>
                </c:pt>
                <c:pt idx="278">
                  <c:v>2604</c:v>
                </c:pt>
                <c:pt idx="279">
                  <c:v>2612</c:v>
                </c:pt>
                <c:pt idx="280">
                  <c:v>2690</c:v>
                </c:pt>
                <c:pt idx="281">
                  <c:v>2750</c:v>
                </c:pt>
                <c:pt idx="282">
                  <c:v>2755</c:v>
                </c:pt>
                <c:pt idx="283">
                  <c:v>2780</c:v>
                </c:pt>
                <c:pt idx="284">
                  <c:v>2791</c:v>
                </c:pt>
                <c:pt idx="285">
                  <c:v>2823</c:v>
                </c:pt>
                <c:pt idx="286">
                  <c:v>2836</c:v>
                </c:pt>
                <c:pt idx="287">
                  <c:v>2839</c:v>
                </c:pt>
                <c:pt idx="288">
                  <c:v>2850</c:v>
                </c:pt>
                <c:pt idx="289">
                  <c:v>2859</c:v>
                </c:pt>
                <c:pt idx="290">
                  <c:v>2934</c:v>
                </c:pt>
                <c:pt idx="291">
                  <c:v>2965</c:v>
                </c:pt>
                <c:pt idx="292">
                  <c:v>2995</c:v>
                </c:pt>
                <c:pt idx="293">
                  <c:v>3015</c:v>
                </c:pt>
                <c:pt idx="294">
                  <c:v>3057</c:v>
                </c:pt>
                <c:pt idx="295">
                  <c:v>3058</c:v>
                </c:pt>
                <c:pt idx="296">
                  <c:v>3058</c:v>
                </c:pt>
                <c:pt idx="297">
                  <c:v>3069</c:v>
                </c:pt>
                <c:pt idx="298">
                  <c:v>3161</c:v>
                </c:pt>
                <c:pt idx="299">
                  <c:v>3188</c:v>
                </c:pt>
                <c:pt idx="300">
                  <c:v>3240</c:v>
                </c:pt>
                <c:pt idx="301">
                  <c:v>3275</c:v>
                </c:pt>
                <c:pt idx="302">
                  <c:v>3287</c:v>
                </c:pt>
                <c:pt idx="303">
                  <c:v>3303</c:v>
                </c:pt>
                <c:pt idx="304">
                  <c:v>3303</c:v>
                </c:pt>
                <c:pt idx="305">
                  <c:v>3317</c:v>
                </c:pt>
                <c:pt idx="306">
                  <c:v>3401</c:v>
                </c:pt>
                <c:pt idx="307">
                  <c:v>3477</c:v>
                </c:pt>
                <c:pt idx="308">
                  <c:v>3483</c:v>
                </c:pt>
                <c:pt idx="309">
                  <c:v>3533</c:v>
                </c:pt>
                <c:pt idx="310">
                  <c:v>3580</c:v>
                </c:pt>
                <c:pt idx="311">
                  <c:v>3608</c:v>
                </c:pt>
                <c:pt idx="312">
                  <c:v>3756</c:v>
                </c:pt>
                <c:pt idx="313">
                  <c:v>3821</c:v>
                </c:pt>
                <c:pt idx="314">
                  <c:v>3840</c:v>
                </c:pt>
                <c:pt idx="315">
                  <c:v>3844</c:v>
                </c:pt>
                <c:pt idx="316">
                  <c:v>3883</c:v>
                </c:pt>
                <c:pt idx="317">
                  <c:v>3919</c:v>
                </c:pt>
                <c:pt idx="318">
                  <c:v>3989</c:v>
                </c:pt>
                <c:pt idx="319">
                  <c:v>4023</c:v>
                </c:pt>
                <c:pt idx="320">
                  <c:v>4059</c:v>
                </c:pt>
                <c:pt idx="321">
                  <c:v>4095</c:v>
                </c:pt>
                <c:pt idx="322">
                  <c:v>4120</c:v>
                </c:pt>
                <c:pt idx="323">
                  <c:v>4129</c:v>
                </c:pt>
                <c:pt idx="324">
                  <c:v>4179</c:v>
                </c:pt>
                <c:pt idx="325">
                  <c:v>4199</c:v>
                </c:pt>
                <c:pt idx="326">
                  <c:v>4252</c:v>
                </c:pt>
                <c:pt idx="327">
                  <c:v>4255</c:v>
                </c:pt>
                <c:pt idx="328">
                  <c:v>4261</c:v>
                </c:pt>
                <c:pt idx="329">
                  <c:v>4325</c:v>
                </c:pt>
                <c:pt idx="330">
                  <c:v>4378</c:v>
                </c:pt>
                <c:pt idx="331">
                  <c:v>4384</c:v>
                </c:pt>
                <c:pt idx="332">
                  <c:v>4400</c:v>
                </c:pt>
                <c:pt idx="333">
                  <c:v>4412</c:v>
                </c:pt>
                <c:pt idx="334">
                  <c:v>4439</c:v>
                </c:pt>
                <c:pt idx="335">
                  <c:v>4470</c:v>
                </c:pt>
                <c:pt idx="336">
                  <c:v>4490</c:v>
                </c:pt>
                <c:pt idx="337">
                  <c:v>4517</c:v>
                </c:pt>
                <c:pt idx="338">
                  <c:v>4557</c:v>
                </c:pt>
                <c:pt idx="339">
                  <c:v>4585</c:v>
                </c:pt>
                <c:pt idx="340">
                  <c:v>4599</c:v>
                </c:pt>
                <c:pt idx="341">
                  <c:v>4624</c:v>
                </c:pt>
                <c:pt idx="342">
                  <c:v>4627</c:v>
                </c:pt>
                <c:pt idx="343">
                  <c:v>4632</c:v>
                </c:pt>
                <c:pt idx="344">
                  <c:v>4674</c:v>
                </c:pt>
                <c:pt idx="345">
                  <c:v>4674</c:v>
                </c:pt>
                <c:pt idx="346">
                  <c:v>4692</c:v>
                </c:pt>
                <c:pt idx="347">
                  <c:v>4730</c:v>
                </c:pt>
                <c:pt idx="348">
                  <c:v>4750</c:v>
                </c:pt>
                <c:pt idx="349">
                  <c:v>4756</c:v>
                </c:pt>
                <c:pt idx="350">
                  <c:v>4773</c:v>
                </c:pt>
                <c:pt idx="351">
                  <c:v>4834</c:v>
                </c:pt>
                <c:pt idx="352">
                  <c:v>4870</c:v>
                </c:pt>
                <c:pt idx="353">
                  <c:v>4884</c:v>
                </c:pt>
                <c:pt idx="354">
                  <c:v>4892</c:v>
                </c:pt>
                <c:pt idx="355">
                  <c:v>4932</c:v>
                </c:pt>
                <c:pt idx="356">
                  <c:v>4938</c:v>
                </c:pt>
                <c:pt idx="357">
                  <c:v>4949</c:v>
                </c:pt>
                <c:pt idx="358">
                  <c:v>4965</c:v>
                </c:pt>
                <c:pt idx="359">
                  <c:v>4988</c:v>
                </c:pt>
                <c:pt idx="360">
                  <c:v>5007</c:v>
                </c:pt>
                <c:pt idx="361">
                  <c:v>5021</c:v>
                </c:pt>
                <c:pt idx="362">
                  <c:v>5066</c:v>
                </c:pt>
                <c:pt idx="363">
                  <c:v>5144</c:v>
                </c:pt>
                <c:pt idx="364">
                  <c:v>5144</c:v>
                </c:pt>
                <c:pt idx="365">
                  <c:v>5169</c:v>
                </c:pt>
                <c:pt idx="366">
                  <c:v>5172</c:v>
                </c:pt>
                <c:pt idx="367">
                  <c:v>5214</c:v>
                </c:pt>
                <c:pt idx="368">
                  <c:v>5214</c:v>
                </c:pt>
                <c:pt idx="369">
                  <c:v>5215</c:v>
                </c:pt>
                <c:pt idx="370">
                  <c:v>5251</c:v>
                </c:pt>
                <c:pt idx="371">
                  <c:v>5254</c:v>
                </c:pt>
                <c:pt idx="372">
                  <c:v>5324</c:v>
                </c:pt>
                <c:pt idx="373">
                  <c:v>5345</c:v>
                </c:pt>
                <c:pt idx="374">
                  <c:v>5416</c:v>
                </c:pt>
                <c:pt idx="375">
                  <c:v>5450</c:v>
                </c:pt>
                <c:pt idx="376">
                  <c:v>5458</c:v>
                </c:pt>
                <c:pt idx="377">
                  <c:v>5483</c:v>
                </c:pt>
                <c:pt idx="378">
                  <c:v>5489</c:v>
                </c:pt>
                <c:pt idx="379">
                  <c:v>5489</c:v>
                </c:pt>
                <c:pt idx="380">
                  <c:v>5489</c:v>
                </c:pt>
                <c:pt idx="381">
                  <c:v>5489</c:v>
                </c:pt>
                <c:pt idx="382">
                  <c:v>5489</c:v>
                </c:pt>
                <c:pt idx="383">
                  <c:v>5514</c:v>
                </c:pt>
                <c:pt idx="384">
                  <c:v>5517</c:v>
                </c:pt>
                <c:pt idx="385">
                  <c:v>5556</c:v>
                </c:pt>
                <c:pt idx="386">
                  <c:v>5556</c:v>
                </c:pt>
                <c:pt idx="387">
                  <c:v>5626</c:v>
                </c:pt>
                <c:pt idx="388">
                  <c:v>5712</c:v>
                </c:pt>
                <c:pt idx="389">
                  <c:v>5723</c:v>
                </c:pt>
                <c:pt idx="390">
                  <c:v>5726</c:v>
                </c:pt>
                <c:pt idx="391">
                  <c:v>5825</c:v>
                </c:pt>
                <c:pt idx="392">
                  <c:v>5858</c:v>
                </c:pt>
                <c:pt idx="393">
                  <c:v>5909</c:v>
                </c:pt>
                <c:pt idx="394">
                  <c:v>5909</c:v>
                </c:pt>
                <c:pt idx="395">
                  <c:v>6012</c:v>
                </c:pt>
                <c:pt idx="396">
                  <c:v>6015</c:v>
                </c:pt>
                <c:pt idx="397">
                  <c:v>6015</c:v>
                </c:pt>
                <c:pt idx="398">
                  <c:v>6015</c:v>
                </c:pt>
                <c:pt idx="399">
                  <c:v>6018</c:v>
                </c:pt>
                <c:pt idx="400">
                  <c:v>6110</c:v>
                </c:pt>
                <c:pt idx="401">
                  <c:v>6535</c:v>
                </c:pt>
                <c:pt idx="402">
                  <c:v>6706</c:v>
                </c:pt>
                <c:pt idx="403">
                  <c:v>6879</c:v>
                </c:pt>
                <c:pt idx="404">
                  <c:v>6901</c:v>
                </c:pt>
                <c:pt idx="405">
                  <c:v>7195</c:v>
                </c:pt>
                <c:pt idx="406">
                  <c:v>7217</c:v>
                </c:pt>
                <c:pt idx="407">
                  <c:v>7221.5</c:v>
                </c:pt>
                <c:pt idx="408">
                  <c:v>7243.5</c:v>
                </c:pt>
                <c:pt idx="409">
                  <c:v>7299</c:v>
                </c:pt>
                <c:pt idx="410">
                  <c:v>7314</c:v>
                </c:pt>
                <c:pt idx="411">
                  <c:v>7354</c:v>
                </c:pt>
              </c:numCache>
            </c:numRef>
          </c:xVal>
          <c:yVal>
            <c:numRef>
              <c:f>'A (old)'!$I$21:$I$998</c:f>
              <c:numCache>
                <c:formatCode>General</c:formatCode>
                <c:ptCount val="978"/>
                <c:pt idx="0">
                  <c:v>0.10008800000650808</c:v>
                </c:pt>
                <c:pt idx="35">
                  <c:v>4.2664000007789582E-2</c:v>
                </c:pt>
                <c:pt idx="53">
                  <c:v>3.6599999999452848E-2</c:v>
                </c:pt>
                <c:pt idx="63">
                  <c:v>3.1236000002536457E-2</c:v>
                </c:pt>
                <c:pt idx="68">
                  <c:v>2.7472000001580454E-2</c:v>
                </c:pt>
                <c:pt idx="79">
                  <c:v>1.3844000000972301E-2</c:v>
                </c:pt>
                <c:pt idx="83">
                  <c:v>1.6179999998712447E-2</c:v>
                </c:pt>
                <c:pt idx="90">
                  <c:v>1.1416000001190696E-2</c:v>
                </c:pt>
                <c:pt idx="100">
                  <c:v>1.7520000037620775E-3</c:v>
                </c:pt>
                <c:pt idx="118">
                  <c:v>4.1879999989760108E-3</c:v>
                </c:pt>
                <c:pt idx="129">
                  <c:v>-4.7600000107195228E-4</c:v>
                </c:pt>
                <c:pt idx="138">
                  <c:v>-1.3999999646330252E-4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1EC-4D0C-99E3-2E73B0B62675}"/>
            </c:ext>
          </c:extLst>
        </c:ser>
        <c:ser>
          <c:idx val="2"/>
          <c:order val="2"/>
          <c:tx>
            <c:strRef>
              <c:f>'A (old)'!$J$20</c:f>
              <c:strCache>
                <c:ptCount val="1"/>
                <c:pt idx="0">
                  <c:v>AAVSO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(old)'!$F$21:$F$998</c:f>
              <c:numCache>
                <c:formatCode>General</c:formatCode>
                <c:ptCount val="978"/>
                <c:pt idx="0">
                  <c:v>-6373</c:v>
                </c:pt>
                <c:pt idx="1">
                  <c:v>-3839</c:v>
                </c:pt>
                <c:pt idx="2">
                  <c:v>-3402</c:v>
                </c:pt>
                <c:pt idx="3">
                  <c:v>-3377</c:v>
                </c:pt>
                <c:pt idx="4">
                  <c:v>-3361</c:v>
                </c:pt>
                <c:pt idx="5">
                  <c:v>-3360</c:v>
                </c:pt>
                <c:pt idx="6">
                  <c:v>-3349</c:v>
                </c:pt>
                <c:pt idx="7">
                  <c:v>-3345</c:v>
                </c:pt>
                <c:pt idx="8">
                  <c:v>-3335</c:v>
                </c:pt>
                <c:pt idx="9">
                  <c:v>-3333</c:v>
                </c:pt>
                <c:pt idx="10">
                  <c:v>-3324</c:v>
                </c:pt>
                <c:pt idx="11">
                  <c:v>-3251</c:v>
                </c:pt>
                <c:pt idx="12">
                  <c:v>-3212</c:v>
                </c:pt>
                <c:pt idx="13">
                  <c:v>-3173</c:v>
                </c:pt>
                <c:pt idx="14">
                  <c:v>-3167</c:v>
                </c:pt>
                <c:pt idx="15">
                  <c:v>-3167</c:v>
                </c:pt>
                <c:pt idx="16">
                  <c:v>-3145</c:v>
                </c:pt>
                <c:pt idx="17">
                  <c:v>-3142</c:v>
                </c:pt>
                <c:pt idx="18">
                  <c:v>-3126</c:v>
                </c:pt>
                <c:pt idx="19">
                  <c:v>-3114</c:v>
                </c:pt>
                <c:pt idx="20">
                  <c:v>-3100</c:v>
                </c:pt>
                <c:pt idx="21">
                  <c:v>-3098</c:v>
                </c:pt>
                <c:pt idx="22">
                  <c:v>-3097</c:v>
                </c:pt>
                <c:pt idx="23">
                  <c:v>-3094</c:v>
                </c:pt>
                <c:pt idx="24">
                  <c:v>-3083</c:v>
                </c:pt>
                <c:pt idx="25">
                  <c:v>-3078</c:v>
                </c:pt>
                <c:pt idx="26">
                  <c:v>-3059.5</c:v>
                </c:pt>
                <c:pt idx="27">
                  <c:v>-3017</c:v>
                </c:pt>
                <c:pt idx="28">
                  <c:v>-2924</c:v>
                </c:pt>
                <c:pt idx="29">
                  <c:v>-2921</c:v>
                </c:pt>
                <c:pt idx="30">
                  <c:v>-2894</c:v>
                </c:pt>
                <c:pt idx="31">
                  <c:v>-2868</c:v>
                </c:pt>
                <c:pt idx="32">
                  <c:v>-2865</c:v>
                </c:pt>
                <c:pt idx="33">
                  <c:v>-2860</c:v>
                </c:pt>
                <c:pt idx="34">
                  <c:v>-2821</c:v>
                </c:pt>
                <c:pt idx="35">
                  <c:v>-2819</c:v>
                </c:pt>
                <c:pt idx="36">
                  <c:v>-2818</c:v>
                </c:pt>
                <c:pt idx="37">
                  <c:v>-2809</c:v>
                </c:pt>
                <c:pt idx="38">
                  <c:v>-2793</c:v>
                </c:pt>
                <c:pt idx="39">
                  <c:v>-2753</c:v>
                </c:pt>
                <c:pt idx="40">
                  <c:v>-2725</c:v>
                </c:pt>
                <c:pt idx="41">
                  <c:v>-2647</c:v>
                </c:pt>
                <c:pt idx="42">
                  <c:v>-2644</c:v>
                </c:pt>
                <c:pt idx="43">
                  <c:v>-2638</c:v>
                </c:pt>
                <c:pt idx="44">
                  <c:v>-2616</c:v>
                </c:pt>
                <c:pt idx="45">
                  <c:v>-2616</c:v>
                </c:pt>
                <c:pt idx="46">
                  <c:v>-2616</c:v>
                </c:pt>
                <c:pt idx="47">
                  <c:v>-2616</c:v>
                </c:pt>
                <c:pt idx="48">
                  <c:v>-2613</c:v>
                </c:pt>
                <c:pt idx="49">
                  <c:v>-2605</c:v>
                </c:pt>
                <c:pt idx="50">
                  <c:v>-2605</c:v>
                </c:pt>
                <c:pt idx="51">
                  <c:v>-2605</c:v>
                </c:pt>
                <c:pt idx="52">
                  <c:v>-2577</c:v>
                </c:pt>
                <c:pt idx="53">
                  <c:v>-2550</c:v>
                </c:pt>
                <c:pt idx="54">
                  <c:v>-2512.5</c:v>
                </c:pt>
                <c:pt idx="55">
                  <c:v>-2496</c:v>
                </c:pt>
                <c:pt idx="56">
                  <c:v>-2494</c:v>
                </c:pt>
                <c:pt idx="57">
                  <c:v>-2491</c:v>
                </c:pt>
                <c:pt idx="58">
                  <c:v>-2485</c:v>
                </c:pt>
                <c:pt idx="59">
                  <c:v>-2468</c:v>
                </c:pt>
                <c:pt idx="60">
                  <c:v>-2454</c:v>
                </c:pt>
                <c:pt idx="61">
                  <c:v>-2426</c:v>
                </c:pt>
                <c:pt idx="62">
                  <c:v>-2407</c:v>
                </c:pt>
                <c:pt idx="63">
                  <c:v>-2281</c:v>
                </c:pt>
                <c:pt idx="64">
                  <c:v>-2252</c:v>
                </c:pt>
                <c:pt idx="65">
                  <c:v>-2241</c:v>
                </c:pt>
                <c:pt idx="66">
                  <c:v>-2096</c:v>
                </c:pt>
                <c:pt idx="67">
                  <c:v>-2074</c:v>
                </c:pt>
                <c:pt idx="68">
                  <c:v>-2012</c:v>
                </c:pt>
                <c:pt idx="69">
                  <c:v>-1794</c:v>
                </c:pt>
                <c:pt idx="70">
                  <c:v>-1780</c:v>
                </c:pt>
                <c:pt idx="71">
                  <c:v>-1769</c:v>
                </c:pt>
                <c:pt idx="72">
                  <c:v>-1741</c:v>
                </c:pt>
                <c:pt idx="73">
                  <c:v>-1724</c:v>
                </c:pt>
                <c:pt idx="74">
                  <c:v>-1674</c:v>
                </c:pt>
                <c:pt idx="75">
                  <c:v>-1649</c:v>
                </c:pt>
                <c:pt idx="76">
                  <c:v>-1638</c:v>
                </c:pt>
                <c:pt idx="77">
                  <c:v>-1581</c:v>
                </c:pt>
                <c:pt idx="78">
                  <c:v>-1570</c:v>
                </c:pt>
                <c:pt idx="79">
                  <c:v>-1474</c:v>
                </c:pt>
                <c:pt idx="80">
                  <c:v>-1330</c:v>
                </c:pt>
                <c:pt idx="81">
                  <c:v>-1319</c:v>
                </c:pt>
                <c:pt idx="82">
                  <c:v>-1215</c:v>
                </c:pt>
                <c:pt idx="83">
                  <c:v>-1205</c:v>
                </c:pt>
                <c:pt idx="84">
                  <c:v>-1176</c:v>
                </c:pt>
                <c:pt idx="85">
                  <c:v>-1109</c:v>
                </c:pt>
                <c:pt idx="86">
                  <c:v>-1050</c:v>
                </c:pt>
                <c:pt idx="87">
                  <c:v>-997</c:v>
                </c:pt>
                <c:pt idx="88">
                  <c:v>-994</c:v>
                </c:pt>
                <c:pt idx="89">
                  <c:v>-988</c:v>
                </c:pt>
                <c:pt idx="90">
                  <c:v>-936</c:v>
                </c:pt>
                <c:pt idx="91">
                  <c:v>-882</c:v>
                </c:pt>
                <c:pt idx="92">
                  <c:v>-793</c:v>
                </c:pt>
                <c:pt idx="93">
                  <c:v>-778</c:v>
                </c:pt>
                <c:pt idx="94">
                  <c:v>-776</c:v>
                </c:pt>
                <c:pt idx="95">
                  <c:v>-765</c:v>
                </c:pt>
                <c:pt idx="96">
                  <c:v>-765</c:v>
                </c:pt>
                <c:pt idx="97">
                  <c:v>-717</c:v>
                </c:pt>
                <c:pt idx="98">
                  <c:v>-706</c:v>
                </c:pt>
                <c:pt idx="99">
                  <c:v>-703</c:v>
                </c:pt>
                <c:pt idx="100">
                  <c:v>-667</c:v>
                </c:pt>
                <c:pt idx="101">
                  <c:v>-658</c:v>
                </c:pt>
                <c:pt idx="102">
                  <c:v>-558</c:v>
                </c:pt>
                <c:pt idx="103">
                  <c:v>-532</c:v>
                </c:pt>
                <c:pt idx="104">
                  <c:v>-488</c:v>
                </c:pt>
                <c:pt idx="105">
                  <c:v>-485</c:v>
                </c:pt>
                <c:pt idx="106">
                  <c:v>-467</c:v>
                </c:pt>
                <c:pt idx="107">
                  <c:v>-467</c:v>
                </c:pt>
                <c:pt idx="108">
                  <c:v>-467</c:v>
                </c:pt>
                <c:pt idx="109">
                  <c:v>-451</c:v>
                </c:pt>
                <c:pt idx="110">
                  <c:v>-445</c:v>
                </c:pt>
                <c:pt idx="111">
                  <c:v>-443</c:v>
                </c:pt>
                <c:pt idx="112">
                  <c:v>-437</c:v>
                </c:pt>
                <c:pt idx="113">
                  <c:v>-415</c:v>
                </c:pt>
                <c:pt idx="114">
                  <c:v>-414</c:v>
                </c:pt>
                <c:pt idx="115">
                  <c:v>-414</c:v>
                </c:pt>
                <c:pt idx="116">
                  <c:v>-401</c:v>
                </c:pt>
                <c:pt idx="117">
                  <c:v>-400</c:v>
                </c:pt>
                <c:pt idx="118">
                  <c:v>-398</c:v>
                </c:pt>
                <c:pt idx="119">
                  <c:v>-398</c:v>
                </c:pt>
                <c:pt idx="120">
                  <c:v>-397</c:v>
                </c:pt>
                <c:pt idx="121">
                  <c:v>-387</c:v>
                </c:pt>
                <c:pt idx="122">
                  <c:v>-361</c:v>
                </c:pt>
                <c:pt idx="123">
                  <c:v>-356</c:v>
                </c:pt>
                <c:pt idx="124">
                  <c:v>-336</c:v>
                </c:pt>
                <c:pt idx="125">
                  <c:v>-252</c:v>
                </c:pt>
                <c:pt idx="126">
                  <c:v>-211</c:v>
                </c:pt>
                <c:pt idx="127">
                  <c:v>-208</c:v>
                </c:pt>
                <c:pt idx="128">
                  <c:v>-137</c:v>
                </c:pt>
                <c:pt idx="129">
                  <c:v>-129</c:v>
                </c:pt>
                <c:pt idx="130">
                  <c:v>-73</c:v>
                </c:pt>
                <c:pt idx="131">
                  <c:v>-14</c:v>
                </c:pt>
                <c:pt idx="132">
                  <c:v>-8</c:v>
                </c:pt>
                <c:pt idx="133">
                  <c:v>0</c:v>
                </c:pt>
                <c:pt idx="134">
                  <c:v>83</c:v>
                </c:pt>
                <c:pt idx="135">
                  <c:v>117</c:v>
                </c:pt>
                <c:pt idx="136">
                  <c:v>128</c:v>
                </c:pt>
                <c:pt idx="137">
                  <c:v>128</c:v>
                </c:pt>
                <c:pt idx="138">
                  <c:v>140</c:v>
                </c:pt>
                <c:pt idx="139">
                  <c:v>178</c:v>
                </c:pt>
                <c:pt idx="140">
                  <c:v>209</c:v>
                </c:pt>
                <c:pt idx="141">
                  <c:v>302</c:v>
                </c:pt>
                <c:pt idx="142">
                  <c:v>318</c:v>
                </c:pt>
                <c:pt idx="143">
                  <c:v>343</c:v>
                </c:pt>
                <c:pt idx="144">
                  <c:v>343</c:v>
                </c:pt>
                <c:pt idx="145">
                  <c:v>360</c:v>
                </c:pt>
                <c:pt idx="146">
                  <c:v>361</c:v>
                </c:pt>
                <c:pt idx="147">
                  <c:v>363</c:v>
                </c:pt>
                <c:pt idx="148">
                  <c:v>389</c:v>
                </c:pt>
                <c:pt idx="149">
                  <c:v>400</c:v>
                </c:pt>
                <c:pt idx="150">
                  <c:v>402</c:v>
                </c:pt>
                <c:pt idx="151">
                  <c:v>403</c:v>
                </c:pt>
                <c:pt idx="152">
                  <c:v>430</c:v>
                </c:pt>
                <c:pt idx="153">
                  <c:v>492</c:v>
                </c:pt>
                <c:pt idx="154">
                  <c:v>492</c:v>
                </c:pt>
                <c:pt idx="155">
                  <c:v>492</c:v>
                </c:pt>
                <c:pt idx="156">
                  <c:v>512</c:v>
                </c:pt>
                <c:pt idx="157">
                  <c:v>564</c:v>
                </c:pt>
                <c:pt idx="158">
                  <c:v>581</c:v>
                </c:pt>
                <c:pt idx="159">
                  <c:v>592</c:v>
                </c:pt>
                <c:pt idx="160">
                  <c:v>604</c:v>
                </c:pt>
                <c:pt idx="161">
                  <c:v>620</c:v>
                </c:pt>
                <c:pt idx="162">
                  <c:v>621</c:v>
                </c:pt>
                <c:pt idx="163">
                  <c:v>651</c:v>
                </c:pt>
                <c:pt idx="164">
                  <c:v>665</c:v>
                </c:pt>
                <c:pt idx="165">
                  <c:v>679</c:v>
                </c:pt>
                <c:pt idx="166">
                  <c:v>707</c:v>
                </c:pt>
                <c:pt idx="167">
                  <c:v>707</c:v>
                </c:pt>
                <c:pt idx="168">
                  <c:v>707</c:v>
                </c:pt>
                <c:pt idx="169">
                  <c:v>707</c:v>
                </c:pt>
                <c:pt idx="170">
                  <c:v>735</c:v>
                </c:pt>
                <c:pt idx="171">
                  <c:v>783</c:v>
                </c:pt>
                <c:pt idx="172">
                  <c:v>814</c:v>
                </c:pt>
                <c:pt idx="173">
                  <c:v>830</c:v>
                </c:pt>
                <c:pt idx="174">
                  <c:v>878</c:v>
                </c:pt>
                <c:pt idx="175">
                  <c:v>878</c:v>
                </c:pt>
                <c:pt idx="176">
                  <c:v>878</c:v>
                </c:pt>
                <c:pt idx="177">
                  <c:v>897</c:v>
                </c:pt>
                <c:pt idx="178">
                  <c:v>903</c:v>
                </c:pt>
                <c:pt idx="179">
                  <c:v>911</c:v>
                </c:pt>
                <c:pt idx="180">
                  <c:v>912</c:v>
                </c:pt>
                <c:pt idx="181">
                  <c:v>953</c:v>
                </c:pt>
                <c:pt idx="182">
                  <c:v>984</c:v>
                </c:pt>
                <c:pt idx="183">
                  <c:v>998</c:v>
                </c:pt>
                <c:pt idx="184">
                  <c:v>1006</c:v>
                </c:pt>
                <c:pt idx="185">
                  <c:v>1021</c:v>
                </c:pt>
                <c:pt idx="186">
                  <c:v>1102</c:v>
                </c:pt>
                <c:pt idx="187">
                  <c:v>1107</c:v>
                </c:pt>
                <c:pt idx="188">
                  <c:v>1110</c:v>
                </c:pt>
                <c:pt idx="189">
                  <c:v>1110</c:v>
                </c:pt>
                <c:pt idx="190">
                  <c:v>1110</c:v>
                </c:pt>
                <c:pt idx="191">
                  <c:v>1119</c:v>
                </c:pt>
                <c:pt idx="192">
                  <c:v>1122</c:v>
                </c:pt>
                <c:pt idx="193">
                  <c:v>1125</c:v>
                </c:pt>
                <c:pt idx="194">
                  <c:v>1146</c:v>
                </c:pt>
                <c:pt idx="195">
                  <c:v>1147</c:v>
                </c:pt>
                <c:pt idx="196">
                  <c:v>1150</c:v>
                </c:pt>
                <c:pt idx="197">
                  <c:v>1155</c:v>
                </c:pt>
                <c:pt idx="198">
                  <c:v>1163</c:v>
                </c:pt>
                <c:pt idx="199">
                  <c:v>1174</c:v>
                </c:pt>
                <c:pt idx="200">
                  <c:v>1174</c:v>
                </c:pt>
                <c:pt idx="201">
                  <c:v>1188</c:v>
                </c:pt>
                <c:pt idx="202">
                  <c:v>1191</c:v>
                </c:pt>
                <c:pt idx="203">
                  <c:v>1202</c:v>
                </c:pt>
                <c:pt idx="204">
                  <c:v>1219.5</c:v>
                </c:pt>
                <c:pt idx="205">
                  <c:v>1269</c:v>
                </c:pt>
                <c:pt idx="206">
                  <c:v>1278</c:v>
                </c:pt>
                <c:pt idx="207">
                  <c:v>1309</c:v>
                </c:pt>
                <c:pt idx="208">
                  <c:v>1339</c:v>
                </c:pt>
                <c:pt idx="209">
                  <c:v>1345</c:v>
                </c:pt>
                <c:pt idx="210">
                  <c:v>1359</c:v>
                </c:pt>
                <c:pt idx="211">
                  <c:v>1364</c:v>
                </c:pt>
                <c:pt idx="212">
                  <c:v>1365</c:v>
                </c:pt>
                <c:pt idx="213">
                  <c:v>1378</c:v>
                </c:pt>
                <c:pt idx="214">
                  <c:v>1384</c:v>
                </c:pt>
                <c:pt idx="215">
                  <c:v>1406</c:v>
                </c:pt>
                <c:pt idx="216">
                  <c:v>1437</c:v>
                </c:pt>
                <c:pt idx="217">
                  <c:v>1465</c:v>
                </c:pt>
                <c:pt idx="218">
                  <c:v>1465</c:v>
                </c:pt>
                <c:pt idx="219">
                  <c:v>1490</c:v>
                </c:pt>
                <c:pt idx="220">
                  <c:v>1521</c:v>
                </c:pt>
                <c:pt idx="221">
                  <c:v>1591</c:v>
                </c:pt>
                <c:pt idx="222">
                  <c:v>1611</c:v>
                </c:pt>
                <c:pt idx="223">
                  <c:v>1638</c:v>
                </c:pt>
                <c:pt idx="224">
                  <c:v>1641</c:v>
                </c:pt>
                <c:pt idx="225">
                  <c:v>1641</c:v>
                </c:pt>
                <c:pt idx="226">
                  <c:v>1645</c:v>
                </c:pt>
                <c:pt idx="227">
                  <c:v>1653</c:v>
                </c:pt>
                <c:pt idx="228">
                  <c:v>1745</c:v>
                </c:pt>
                <c:pt idx="229">
                  <c:v>1753</c:v>
                </c:pt>
                <c:pt idx="230">
                  <c:v>1798</c:v>
                </c:pt>
                <c:pt idx="231">
                  <c:v>1823</c:v>
                </c:pt>
                <c:pt idx="232">
                  <c:v>1860</c:v>
                </c:pt>
                <c:pt idx="233">
                  <c:v>1863</c:v>
                </c:pt>
                <c:pt idx="234">
                  <c:v>1863</c:v>
                </c:pt>
                <c:pt idx="235">
                  <c:v>1882</c:v>
                </c:pt>
                <c:pt idx="236">
                  <c:v>1885</c:v>
                </c:pt>
                <c:pt idx="237">
                  <c:v>1887</c:v>
                </c:pt>
                <c:pt idx="238">
                  <c:v>1910</c:v>
                </c:pt>
                <c:pt idx="239">
                  <c:v>1913</c:v>
                </c:pt>
                <c:pt idx="240">
                  <c:v>1947</c:v>
                </c:pt>
                <c:pt idx="241">
                  <c:v>1949</c:v>
                </c:pt>
                <c:pt idx="242">
                  <c:v>1967</c:v>
                </c:pt>
                <c:pt idx="243">
                  <c:v>1972</c:v>
                </c:pt>
                <c:pt idx="244">
                  <c:v>1983</c:v>
                </c:pt>
                <c:pt idx="245">
                  <c:v>1997</c:v>
                </c:pt>
                <c:pt idx="246">
                  <c:v>2006</c:v>
                </c:pt>
                <c:pt idx="247">
                  <c:v>2014</c:v>
                </c:pt>
                <c:pt idx="248">
                  <c:v>2030</c:v>
                </c:pt>
                <c:pt idx="249">
                  <c:v>2033</c:v>
                </c:pt>
                <c:pt idx="250">
                  <c:v>2061</c:v>
                </c:pt>
                <c:pt idx="251">
                  <c:v>2067</c:v>
                </c:pt>
                <c:pt idx="252">
                  <c:v>2081</c:v>
                </c:pt>
                <c:pt idx="253">
                  <c:v>2097</c:v>
                </c:pt>
                <c:pt idx="254">
                  <c:v>2097</c:v>
                </c:pt>
                <c:pt idx="255">
                  <c:v>2100</c:v>
                </c:pt>
                <c:pt idx="256">
                  <c:v>2139</c:v>
                </c:pt>
                <c:pt idx="257">
                  <c:v>2167</c:v>
                </c:pt>
                <c:pt idx="258">
                  <c:v>2188</c:v>
                </c:pt>
                <c:pt idx="259">
                  <c:v>2190</c:v>
                </c:pt>
                <c:pt idx="260">
                  <c:v>2207</c:v>
                </c:pt>
                <c:pt idx="261">
                  <c:v>2223</c:v>
                </c:pt>
                <c:pt idx="262">
                  <c:v>2268</c:v>
                </c:pt>
                <c:pt idx="263">
                  <c:v>2280</c:v>
                </c:pt>
                <c:pt idx="264">
                  <c:v>2296</c:v>
                </c:pt>
                <c:pt idx="265">
                  <c:v>2296</c:v>
                </c:pt>
                <c:pt idx="266">
                  <c:v>2335</c:v>
                </c:pt>
                <c:pt idx="267">
                  <c:v>2335</c:v>
                </c:pt>
                <c:pt idx="268">
                  <c:v>2344</c:v>
                </c:pt>
                <c:pt idx="269">
                  <c:v>2349</c:v>
                </c:pt>
                <c:pt idx="270">
                  <c:v>2402</c:v>
                </c:pt>
                <c:pt idx="271">
                  <c:v>2430</c:v>
                </c:pt>
                <c:pt idx="272">
                  <c:v>2465</c:v>
                </c:pt>
                <c:pt idx="273">
                  <c:v>2497</c:v>
                </c:pt>
                <c:pt idx="274">
                  <c:v>2534</c:v>
                </c:pt>
                <c:pt idx="275">
                  <c:v>2534</c:v>
                </c:pt>
                <c:pt idx="276">
                  <c:v>2601</c:v>
                </c:pt>
                <c:pt idx="277">
                  <c:v>2601</c:v>
                </c:pt>
                <c:pt idx="278">
                  <c:v>2604</c:v>
                </c:pt>
                <c:pt idx="279">
                  <c:v>2612</c:v>
                </c:pt>
                <c:pt idx="280">
                  <c:v>2690</c:v>
                </c:pt>
                <c:pt idx="281">
                  <c:v>2750</c:v>
                </c:pt>
                <c:pt idx="282">
                  <c:v>2755</c:v>
                </c:pt>
                <c:pt idx="283">
                  <c:v>2780</c:v>
                </c:pt>
                <c:pt idx="284">
                  <c:v>2791</c:v>
                </c:pt>
                <c:pt idx="285">
                  <c:v>2823</c:v>
                </c:pt>
                <c:pt idx="286">
                  <c:v>2836</c:v>
                </c:pt>
                <c:pt idx="287">
                  <c:v>2839</c:v>
                </c:pt>
                <c:pt idx="288">
                  <c:v>2850</c:v>
                </c:pt>
                <c:pt idx="289">
                  <c:v>2859</c:v>
                </c:pt>
                <c:pt idx="290">
                  <c:v>2934</c:v>
                </c:pt>
                <c:pt idx="291">
                  <c:v>2965</c:v>
                </c:pt>
                <c:pt idx="292">
                  <c:v>2995</c:v>
                </c:pt>
                <c:pt idx="293">
                  <c:v>3015</c:v>
                </c:pt>
                <c:pt idx="294">
                  <c:v>3057</c:v>
                </c:pt>
                <c:pt idx="295">
                  <c:v>3058</c:v>
                </c:pt>
                <c:pt idx="296">
                  <c:v>3058</c:v>
                </c:pt>
                <c:pt idx="297">
                  <c:v>3069</c:v>
                </c:pt>
                <c:pt idx="298">
                  <c:v>3161</c:v>
                </c:pt>
                <c:pt idx="299">
                  <c:v>3188</c:v>
                </c:pt>
                <c:pt idx="300">
                  <c:v>3240</c:v>
                </c:pt>
                <c:pt idx="301">
                  <c:v>3275</c:v>
                </c:pt>
                <c:pt idx="302">
                  <c:v>3287</c:v>
                </c:pt>
                <c:pt idx="303">
                  <c:v>3303</c:v>
                </c:pt>
                <c:pt idx="304">
                  <c:v>3303</c:v>
                </c:pt>
                <c:pt idx="305">
                  <c:v>3317</c:v>
                </c:pt>
                <c:pt idx="306">
                  <c:v>3401</c:v>
                </c:pt>
                <c:pt idx="307">
                  <c:v>3477</c:v>
                </c:pt>
                <c:pt idx="308">
                  <c:v>3483</c:v>
                </c:pt>
                <c:pt idx="309">
                  <c:v>3533</c:v>
                </c:pt>
                <c:pt idx="310">
                  <c:v>3580</c:v>
                </c:pt>
                <c:pt idx="311">
                  <c:v>3608</c:v>
                </c:pt>
                <c:pt idx="312">
                  <c:v>3756</c:v>
                </c:pt>
                <c:pt idx="313">
                  <c:v>3821</c:v>
                </c:pt>
                <c:pt idx="314">
                  <c:v>3840</c:v>
                </c:pt>
                <c:pt idx="315">
                  <c:v>3844</c:v>
                </c:pt>
                <c:pt idx="316">
                  <c:v>3883</c:v>
                </c:pt>
                <c:pt idx="317">
                  <c:v>3919</c:v>
                </c:pt>
                <c:pt idx="318">
                  <c:v>3989</c:v>
                </c:pt>
                <c:pt idx="319">
                  <c:v>4023</c:v>
                </c:pt>
                <c:pt idx="320">
                  <c:v>4059</c:v>
                </c:pt>
                <c:pt idx="321">
                  <c:v>4095</c:v>
                </c:pt>
                <c:pt idx="322">
                  <c:v>4120</c:v>
                </c:pt>
                <c:pt idx="323">
                  <c:v>4129</c:v>
                </c:pt>
                <c:pt idx="324">
                  <c:v>4179</c:v>
                </c:pt>
                <c:pt idx="325">
                  <c:v>4199</c:v>
                </c:pt>
                <c:pt idx="326">
                  <c:v>4252</c:v>
                </c:pt>
                <c:pt idx="327">
                  <c:v>4255</c:v>
                </c:pt>
                <c:pt idx="328">
                  <c:v>4261</c:v>
                </c:pt>
                <c:pt idx="329">
                  <c:v>4325</c:v>
                </c:pt>
                <c:pt idx="330">
                  <c:v>4378</c:v>
                </c:pt>
                <c:pt idx="331">
                  <c:v>4384</c:v>
                </c:pt>
                <c:pt idx="332">
                  <c:v>4400</c:v>
                </c:pt>
                <c:pt idx="333">
                  <c:v>4412</c:v>
                </c:pt>
                <c:pt idx="334">
                  <c:v>4439</c:v>
                </c:pt>
                <c:pt idx="335">
                  <c:v>4470</c:v>
                </c:pt>
                <c:pt idx="336">
                  <c:v>4490</c:v>
                </c:pt>
                <c:pt idx="337">
                  <c:v>4517</c:v>
                </c:pt>
                <c:pt idx="338">
                  <c:v>4557</c:v>
                </c:pt>
                <c:pt idx="339">
                  <c:v>4585</c:v>
                </c:pt>
                <c:pt idx="340">
                  <c:v>4599</c:v>
                </c:pt>
                <c:pt idx="341">
                  <c:v>4624</c:v>
                </c:pt>
                <c:pt idx="342">
                  <c:v>4627</c:v>
                </c:pt>
                <c:pt idx="343">
                  <c:v>4632</c:v>
                </c:pt>
                <c:pt idx="344">
                  <c:v>4674</c:v>
                </c:pt>
                <c:pt idx="345">
                  <c:v>4674</c:v>
                </c:pt>
                <c:pt idx="346">
                  <c:v>4692</c:v>
                </c:pt>
                <c:pt idx="347">
                  <c:v>4730</c:v>
                </c:pt>
                <c:pt idx="348">
                  <c:v>4750</c:v>
                </c:pt>
                <c:pt idx="349">
                  <c:v>4756</c:v>
                </c:pt>
                <c:pt idx="350">
                  <c:v>4773</c:v>
                </c:pt>
                <c:pt idx="351">
                  <c:v>4834</c:v>
                </c:pt>
                <c:pt idx="352">
                  <c:v>4870</c:v>
                </c:pt>
                <c:pt idx="353">
                  <c:v>4884</c:v>
                </c:pt>
                <c:pt idx="354">
                  <c:v>4892</c:v>
                </c:pt>
                <c:pt idx="355">
                  <c:v>4932</c:v>
                </c:pt>
                <c:pt idx="356">
                  <c:v>4938</c:v>
                </c:pt>
                <c:pt idx="357">
                  <c:v>4949</c:v>
                </c:pt>
                <c:pt idx="358">
                  <c:v>4965</c:v>
                </c:pt>
                <c:pt idx="359">
                  <c:v>4988</c:v>
                </c:pt>
                <c:pt idx="360">
                  <c:v>5007</c:v>
                </c:pt>
                <c:pt idx="361">
                  <c:v>5021</c:v>
                </c:pt>
                <c:pt idx="362">
                  <c:v>5066</c:v>
                </c:pt>
                <c:pt idx="363">
                  <c:v>5144</c:v>
                </c:pt>
                <c:pt idx="364">
                  <c:v>5144</c:v>
                </c:pt>
                <c:pt idx="365">
                  <c:v>5169</c:v>
                </c:pt>
                <c:pt idx="366">
                  <c:v>5172</c:v>
                </c:pt>
                <c:pt idx="367">
                  <c:v>5214</c:v>
                </c:pt>
                <c:pt idx="368">
                  <c:v>5214</c:v>
                </c:pt>
                <c:pt idx="369">
                  <c:v>5215</c:v>
                </c:pt>
                <c:pt idx="370">
                  <c:v>5251</c:v>
                </c:pt>
                <c:pt idx="371">
                  <c:v>5254</c:v>
                </c:pt>
                <c:pt idx="372">
                  <c:v>5324</c:v>
                </c:pt>
                <c:pt idx="373">
                  <c:v>5345</c:v>
                </c:pt>
                <c:pt idx="374">
                  <c:v>5416</c:v>
                </c:pt>
                <c:pt idx="375">
                  <c:v>5450</c:v>
                </c:pt>
                <c:pt idx="376">
                  <c:v>5458</c:v>
                </c:pt>
                <c:pt idx="377">
                  <c:v>5483</c:v>
                </c:pt>
                <c:pt idx="378">
                  <c:v>5489</c:v>
                </c:pt>
                <c:pt idx="379">
                  <c:v>5489</c:v>
                </c:pt>
                <c:pt idx="380">
                  <c:v>5489</c:v>
                </c:pt>
                <c:pt idx="381">
                  <c:v>5489</c:v>
                </c:pt>
                <c:pt idx="382">
                  <c:v>5489</c:v>
                </c:pt>
                <c:pt idx="383">
                  <c:v>5514</c:v>
                </c:pt>
                <c:pt idx="384">
                  <c:v>5517</c:v>
                </c:pt>
                <c:pt idx="385">
                  <c:v>5556</c:v>
                </c:pt>
                <c:pt idx="386">
                  <c:v>5556</c:v>
                </c:pt>
                <c:pt idx="387">
                  <c:v>5626</c:v>
                </c:pt>
                <c:pt idx="388">
                  <c:v>5712</c:v>
                </c:pt>
                <c:pt idx="389">
                  <c:v>5723</c:v>
                </c:pt>
                <c:pt idx="390">
                  <c:v>5726</c:v>
                </c:pt>
                <c:pt idx="391">
                  <c:v>5825</c:v>
                </c:pt>
                <c:pt idx="392">
                  <c:v>5858</c:v>
                </c:pt>
                <c:pt idx="393">
                  <c:v>5909</c:v>
                </c:pt>
                <c:pt idx="394">
                  <c:v>5909</c:v>
                </c:pt>
                <c:pt idx="395">
                  <c:v>6012</c:v>
                </c:pt>
                <c:pt idx="396">
                  <c:v>6015</c:v>
                </c:pt>
                <c:pt idx="397">
                  <c:v>6015</c:v>
                </c:pt>
                <c:pt idx="398">
                  <c:v>6015</c:v>
                </c:pt>
                <c:pt idx="399">
                  <c:v>6018</c:v>
                </c:pt>
                <c:pt idx="400">
                  <c:v>6110</c:v>
                </c:pt>
                <c:pt idx="401">
                  <c:v>6535</c:v>
                </c:pt>
                <c:pt idx="402">
                  <c:v>6706</c:v>
                </c:pt>
                <c:pt idx="403">
                  <c:v>6879</c:v>
                </c:pt>
                <c:pt idx="404">
                  <c:v>6901</c:v>
                </c:pt>
                <c:pt idx="405">
                  <c:v>7195</c:v>
                </c:pt>
                <c:pt idx="406">
                  <c:v>7217</c:v>
                </c:pt>
                <c:pt idx="407">
                  <c:v>7221.5</c:v>
                </c:pt>
                <c:pt idx="408">
                  <c:v>7243.5</c:v>
                </c:pt>
                <c:pt idx="409">
                  <c:v>7299</c:v>
                </c:pt>
                <c:pt idx="410">
                  <c:v>7314</c:v>
                </c:pt>
                <c:pt idx="411">
                  <c:v>7354</c:v>
                </c:pt>
              </c:numCache>
            </c:numRef>
          </c:xVal>
          <c:yVal>
            <c:numRef>
              <c:f>'A (old)'!$J$21:$J$998</c:f>
              <c:numCache>
                <c:formatCode>General</c:formatCode>
                <c:ptCount val="978"/>
                <c:pt idx="106">
                  <c:v>-3.1479999961447902E-3</c:v>
                </c:pt>
                <c:pt idx="107">
                  <c:v>3.9519999991171062E-3</c:v>
                </c:pt>
                <c:pt idx="108">
                  <c:v>4.9520000029588118E-3</c:v>
                </c:pt>
                <c:pt idx="110">
                  <c:v>2.9200000062701292E-3</c:v>
                </c:pt>
                <c:pt idx="114">
                  <c:v>-2.1599999308818951E-4</c:v>
                </c:pt>
                <c:pt idx="115">
                  <c:v>3.7840000004507601E-3</c:v>
                </c:pt>
                <c:pt idx="117">
                  <c:v>3.4000000014202669E-3</c:v>
                </c:pt>
                <c:pt idx="120">
                  <c:v>6.0320000047795475E-3</c:v>
                </c:pt>
                <c:pt idx="122">
                  <c:v>2.616000005218666E-3</c:v>
                </c:pt>
                <c:pt idx="124">
                  <c:v>3.2160000046133064E-3</c:v>
                </c:pt>
                <c:pt idx="128">
                  <c:v>3.4719999966910109E-3</c:v>
                </c:pt>
                <c:pt idx="141">
                  <c:v>2.8800000291084871E-4</c:v>
                </c:pt>
                <c:pt idx="146">
                  <c:v>3.839999990304932E-4</c:v>
                </c:pt>
                <c:pt idx="148">
                  <c:v>-2.3839999994379468E-3</c:v>
                </c:pt>
                <c:pt idx="149">
                  <c:v>-3.9999999717110768E-4</c:v>
                </c:pt>
                <c:pt idx="151">
                  <c:v>1.2320000023464672E-3</c:v>
                </c:pt>
                <c:pt idx="156">
                  <c:v>3.528000001097098E-3</c:v>
                </c:pt>
                <c:pt idx="160">
                  <c:v>5.7600000582169741E-4</c:v>
                </c:pt>
                <c:pt idx="162">
                  <c:v>2.8240000028745271E-3</c:v>
                </c:pt>
                <c:pt idx="171">
                  <c:v>1.9519999987096526E-3</c:v>
                </c:pt>
                <c:pt idx="180">
                  <c:v>-3.8719999938621186E-3</c:v>
                </c:pt>
                <c:pt idx="185">
                  <c:v>4.2400000529596582E-4</c:v>
                </c:pt>
                <c:pt idx="186">
                  <c:v>-3.5120000029564835E-3</c:v>
                </c:pt>
                <c:pt idx="191">
                  <c:v>7.3600000905571505E-4</c:v>
                </c:pt>
                <c:pt idx="192">
                  <c:v>-1.6319999922416173E-3</c:v>
                </c:pt>
                <c:pt idx="193">
                  <c:v>0</c:v>
                </c:pt>
                <c:pt idx="195">
                  <c:v>-2.0319999966886826E-3</c:v>
                </c:pt>
                <c:pt idx="196">
                  <c:v>-1.3999999937368557E-3</c:v>
                </c:pt>
                <c:pt idx="212">
                  <c:v>-4.4399999969755299E-3</c:v>
                </c:pt>
                <c:pt idx="226">
                  <c:v>-8.1199999985983595E-3</c:v>
                </c:pt>
                <c:pt idx="232">
                  <c:v>-9.1599999941536225E-3</c:v>
                </c:pt>
                <c:pt idx="233">
                  <c:v>-9.5279999950435013E-3</c:v>
                </c:pt>
                <c:pt idx="234">
                  <c:v>-8.5279999984777533E-3</c:v>
                </c:pt>
                <c:pt idx="236">
                  <c:v>-6.5599999943515286E-3</c:v>
                </c:pt>
                <c:pt idx="240">
                  <c:v>-1.0831999992660712E-2</c:v>
                </c:pt>
                <c:pt idx="242">
                  <c:v>-9.9520000003394671E-3</c:v>
                </c:pt>
                <c:pt idx="243">
                  <c:v>-1.0231999993266072E-2</c:v>
                </c:pt>
                <c:pt idx="246">
                  <c:v>-1.0735999996541068E-2</c:v>
                </c:pt>
                <c:pt idx="247">
                  <c:v>-1.0384000001067761E-2</c:v>
                </c:pt>
                <c:pt idx="252">
                  <c:v>-1.3935999995737802E-2</c:v>
                </c:pt>
                <c:pt idx="258">
                  <c:v>-1.3727999990805984E-2</c:v>
                </c:pt>
                <c:pt idx="259">
                  <c:v>-1.5639999997802079E-2</c:v>
                </c:pt>
                <c:pt idx="260">
                  <c:v>-1.5392000001156703E-2</c:v>
                </c:pt>
                <c:pt idx="263">
                  <c:v>-1.5679999996791594E-2</c:v>
                </c:pt>
                <c:pt idx="272">
                  <c:v>-2.4039999996603001E-2</c:v>
                </c:pt>
                <c:pt idx="281">
                  <c:v>-3.2999999995809048E-2</c:v>
                </c:pt>
                <c:pt idx="285">
                  <c:v>-3.8287999996100552E-2</c:v>
                </c:pt>
                <c:pt idx="289">
                  <c:v>-3.970399999525398E-2</c:v>
                </c:pt>
                <c:pt idx="291">
                  <c:v>-4.003999999986263E-2</c:v>
                </c:pt>
                <c:pt idx="295">
                  <c:v>-4.5447999997122679E-2</c:v>
                </c:pt>
                <c:pt idx="296">
                  <c:v>-4.0447999992466066E-2</c:v>
                </c:pt>
                <c:pt idx="297">
                  <c:v>-4.5463999995263293E-2</c:v>
                </c:pt>
                <c:pt idx="298">
                  <c:v>-4.6415999997407198E-2</c:v>
                </c:pt>
                <c:pt idx="300">
                  <c:v>-4.8439999998663552E-2</c:v>
                </c:pt>
                <c:pt idx="307">
                  <c:v>-5.7511999999405816E-2</c:v>
                </c:pt>
                <c:pt idx="309">
                  <c:v>-5.8047999998962041E-2</c:v>
                </c:pt>
                <c:pt idx="315">
                  <c:v>-6.6863999993074685E-2</c:v>
                </c:pt>
                <c:pt idx="316">
                  <c:v>-7.0647999993525445E-2</c:v>
                </c:pt>
                <c:pt idx="318">
                  <c:v>-6.9984000001568347E-2</c:v>
                </c:pt>
                <c:pt idx="323">
                  <c:v>-7.0823999994900078E-2</c:v>
                </c:pt>
                <c:pt idx="325">
                  <c:v>-7.1743999993486796E-2</c:v>
                </c:pt>
                <c:pt idx="326">
                  <c:v>-7.4911999996402301E-2</c:v>
                </c:pt>
                <c:pt idx="327">
                  <c:v>-7.4279999993450474E-2</c:v>
                </c:pt>
                <c:pt idx="328">
                  <c:v>-7.3015999994822778E-2</c:v>
                </c:pt>
                <c:pt idx="330">
                  <c:v>-7.8367999994952697E-2</c:v>
                </c:pt>
                <c:pt idx="331">
                  <c:v>-8.0103999993298203E-2</c:v>
                </c:pt>
                <c:pt idx="333">
                  <c:v>-8.1871999995200895E-2</c:v>
                </c:pt>
                <c:pt idx="336">
                  <c:v>-7.9440000001341105E-2</c:v>
                </c:pt>
                <c:pt idx="338">
                  <c:v>-8.0991999995603692E-2</c:v>
                </c:pt>
                <c:pt idx="339">
                  <c:v>-8.1760000000940636E-2</c:v>
                </c:pt>
                <c:pt idx="340">
                  <c:v>-8.2143999999971129E-2</c:v>
                </c:pt>
                <c:pt idx="342">
                  <c:v>-8.3911999994597863E-2</c:v>
                </c:pt>
                <c:pt idx="346">
                  <c:v>-8.655200000066543E-2</c:v>
                </c:pt>
                <c:pt idx="349">
                  <c:v>-8.8735999997879844E-2</c:v>
                </c:pt>
                <c:pt idx="350">
                  <c:v>-8.7487999997392762E-2</c:v>
                </c:pt>
                <c:pt idx="355">
                  <c:v>-9.2991999998048414E-2</c:v>
                </c:pt>
                <c:pt idx="356">
                  <c:v>-9.0727999995579012E-2</c:v>
                </c:pt>
                <c:pt idx="357">
                  <c:v>-8.8743999993312173E-2</c:v>
                </c:pt>
                <c:pt idx="359">
                  <c:v>-8.9527999996789731E-2</c:v>
                </c:pt>
                <c:pt idx="362">
                  <c:v>-9.4095999993442092E-2</c:v>
                </c:pt>
                <c:pt idx="369">
                  <c:v>-0.10104000000137603</c:v>
                </c:pt>
                <c:pt idx="370">
                  <c:v>-0.1034559999970952</c:v>
                </c:pt>
                <c:pt idx="371">
                  <c:v>-0.10482399999455083</c:v>
                </c:pt>
                <c:pt idx="372">
                  <c:v>-0.1037439999927301</c:v>
                </c:pt>
                <c:pt idx="375">
                  <c:v>-0.10619999999471474</c:v>
                </c:pt>
                <c:pt idx="376">
                  <c:v>-0.10984800000005635</c:v>
                </c:pt>
                <c:pt idx="378">
                  <c:v>-0.11498399999982212</c:v>
                </c:pt>
                <c:pt idx="379">
                  <c:v>-0.11398400000325637</c:v>
                </c:pt>
                <c:pt idx="380">
                  <c:v>-0.11198400000284892</c:v>
                </c:pt>
                <c:pt idx="381">
                  <c:v>-0.11098399999900721</c:v>
                </c:pt>
                <c:pt idx="382">
                  <c:v>-0.10998400000244146</c:v>
                </c:pt>
                <c:pt idx="383">
                  <c:v>-0.11138399999617832</c:v>
                </c:pt>
                <c:pt idx="384">
                  <c:v>-0.1117519999970682</c:v>
                </c:pt>
                <c:pt idx="385">
                  <c:v>-0.11553599999751896</c:v>
                </c:pt>
                <c:pt idx="386">
                  <c:v>-0.11153599999670405</c:v>
                </c:pt>
                <c:pt idx="391">
                  <c:v>-0.12319999999454012</c:v>
                </c:pt>
                <c:pt idx="392">
                  <c:v>-0.12324800000351388</c:v>
                </c:pt>
                <c:pt idx="394">
                  <c:v>-0.12650399999256479</c:v>
                </c:pt>
                <c:pt idx="395">
                  <c:v>-0.12847199999669101</c:v>
                </c:pt>
                <c:pt idx="396">
                  <c:v>-0.1298400000014226</c:v>
                </c:pt>
                <c:pt idx="397">
                  <c:v>-0.12683999999717344</c:v>
                </c:pt>
                <c:pt idx="398">
                  <c:v>-0.12423999999737134</c:v>
                </c:pt>
                <c:pt idx="399">
                  <c:v>-0.13320799999928568</c:v>
                </c:pt>
                <c:pt idx="400">
                  <c:v>-0.13265999999566702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1EC-4D0C-99E3-2E73B0B62675}"/>
            </c:ext>
          </c:extLst>
        </c:ser>
        <c:ser>
          <c:idx val="3"/>
          <c:order val="3"/>
          <c:tx>
            <c:strRef>
              <c:f>'A (old)'!$K$20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'A (old)'!$F$21:$F$998</c:f>
              <c:numCache>
                <c:formatCode>General</c:formatCode>
                <c:ptCount val="978"/>
                <c:pt idx="0">
                  <c:v>-6373</c:v>
                </c:pt>
                <c:pt idx="1">
                  <c:v>-3839</c:v>
                </c:pt>
                <c:pt idx="2">
                  <c:v>-3402</c:v>
                </c:pt>
                <c:pt idx="3">
                  <c:v>-3377</c:v>
                </c:pt>
                <c:pt idx="4">
                  <c:v>-3361</c:v>
                </c:pt>
                <c:pt idx="5">
                  <c:v>-3360</c:v>
                </c:pt>
                <c:pt idx="6">
                  <c:v>-3349</c:v>
                </c:pt>
                <c:pt idx="7">
                  <c:v>-3345</c:v>
                </c:pt>
                <c:pt idx="8">
                  <c:v>-3335</c:v>
                </c:pt>
                <c:pt idx="9">
                  <c:v>-3333</c:v>
                </c:pt>
                <c:pt idx="10">
                  <c:v>-3324</c:v>
                </c:pt>
                <c:pt idx="11">
                  <c:v>-3251</c:v>
                </c:pt>
                <c:pt idx="12">
                  <c:v>-3212</c:v>
                </c:pt>
                <c:pt idx="13">
                  <c:v>-3173</c:v>
                </c:pt>
                <c:pt idx="14">
                  <c:v>-3167</c:v>
                </c:pt>
                <c:pt idx="15">
                  <c:v>-3167</c:v>
                </c:pt>
                <c:pt idx="16">
                  <c:v>-3145</c:v>
                </c:pt>
                <c:pt idx="17">
                  <c:v>-3142</c:v>
                </c:pt>
                <c:pt idx="18">
                  <c:v>-3126</c:v>
                </c:pt>
                <c:pt idx="19">
                  <c:v>-3114</c:v>
                </c:pt>
                <c:pt idx="20">
                  <c:v>-3100</c:v>
                </c:pt>
                <c:pt idx="21">
                  <c:v>-3098</c:v>
                </c:pt>
                <c:pt idx="22">
                  <c:v>-3097</c:v>
                </c:pt>
                <c:pt idx="23">
                  <c:v>-3094</c:v>
                </c:pt>
                <c:pt idx="24">
                  <c:v>-3083</c:v>
                </c:pt>
                <c:pt idx="25">
                  <c:v>-3078</c:v>
                </c:pt>
                <c:pt idx="26">
                  <c:v>-3059.5</c:v>
                </c:pt>
                <c:pt idx="27">
                  <c:v>-3017</c:v>
                </c:pt>
                <c:pt idx="28">
                  <c:v>-2924</c:v>
                </c:pt>
                <c:pt idx="29">
                  <c:v>-2921</c:v>
                </c:pt>
                <c:pt idx="30">
                  <c:v>-2894</c:v>
                </c:pt>
                <c:pt idx="31">
                  <c:v>-2868</c:v>
                </c:pt>
                <c:pt idx="32">
                  <c:v>-2865</c:v>
                </c:pt>
                <c:pt idx="33">
                  <c:v>-2860</c:v>
                </c:pt>
                <c:pt idx="34">
                  <c:v>-2821</c:v>
                </c:pt>
                <c:pt idx="35">
                  <c:v>-2819</c:v>
                </c:pt>
                <c:pt idx="36">
                  <c:v>-2818</c:v>
                </c:pt>
                <c:pt idx="37">
                  <c:v>-2809</c:v>
                </c:pt>
                <c:pt idx="38">
                  <c:v>-2793</c:v>
                </c:pt>
                <c:pt idx="39">
                  <c:v>-2753</c:v>
                </c:pt>
                <c:pt idx="40">
                  <c:v>-2725</c:v>
                </c:pt>
                <c:pt idx="41">
                  <c:v>-2647</c:v>
                </c:pt>
                <c:pt idx="42">
                  <c:v>-2644</c:v>
                </c:pt>
                <c:pt idx="43">
                  <c:v>-2638</c:v>
                </c:pt>
                <c:pt idx="44">
                  <c:v>-2616</c:v>
                </c:pt>
                <c:pt idx="45">
                  <c:v>-2616</c:v>
                </c:pt>
                <c:pt idx="46">
                  <c:v>-2616</c:v>
                </c:pt>
                <c:pt idx="47">
                  <c:v>-2616</c:v>
                </c:pt>
                <c:pt idx="48">
                  <c:v>-2613</c:v>
                </c:pt>
                <c:pt idx="49">
                  <c:v>-2605</c:v>
                </c:pt>
                <c:pt idx="50">
                  <c:v>-2605</c:v>
                </c:pt>
                <c:pt idx="51">
                  <c:v>-2605</c:v>
                </c:pt>
                <c:pt idx="52">
                  <c:v>-2577</c:v>
                </c:pt>
                <c:pt idx="53">
                  <c:v>-2550</c:v>
                </c:pt>
                <c:pt idx="54">
                  <c:v>-2512.5</c:v>
                </c:pt>
                <c:pt idx="55">
                  <c:v>-2496</c:v>
                </c:pt>
                <c:pt idx="56">
                  <c:v>-2494</c:v>
                </c:pt>
                <c:pt idx="57">
                  <c:v>-2491</c:v>
                </c:pt>
                <c:pt idx="58">
                  <c:v>-2485</c:v>
                </c:pt>
                <c:pt idx="59">
                  <c:v>-2468</c:v>
                </c:pt>
                <c:pt idx="60">
                  <c:v>-2454</c:v>
                </c:pt>
                <c:pt idx="61">
                  <c:v>-2426</c:v>
                </c:pt>
                <c:pt idx="62">
                  <c:v>-2407</c:v>
                </c:pt>
                <c:pt idx="63">
                  <c:v>-2281</c:v>
                </c:pt>
                <c:pt idx="64">
                  <c:v>-2252</c:v>
                </c:pt>
                <c:pt idx="65">
                  <c:v>-2241</c:v>
                </c:pt>
                <c:pt idx="66">
                  <c:v>-2096</c:v>
                </c:pt>
                <c:pt idx="67">
                  <c:v>-2074</c:v>
                </c:pt>
                <c:pt idx="68">
                  <c:v>-2012</c:v>
                </c:pt>
                <c:pt idx="69">
                  <c:v>-1794</c:v>
                </c:pt>
                <c:pt idx="70">
                  <c:v>-1780</c:v>
                </c:pt>
                <c:pt idx="71">
                  <c:v>-1769</c:v>
                </c:pt>
                <c:pt idx="72">
                  <c:v>-1741</c:v>
                </c:pt>
                <c:pt idx="73">
                  <c:v>-1724</c:v>
                </c:pt>
                <c:pt idx="74">
                  <c:v>-1674</c:v>
                </c:pt>
                <c:pt idx="75">
                  <c:v>-1649</c:v>
                </c:pt>
                <c:pt idx="76">
                  <c:v>-1638</c:v>
                </c:pt>
                <c:pt idx="77">
                  <c:v>-1581</c:v>
                </c:pt>
                <c:pt idx="78">
                  <c:v>-1570</c:v>
                </c:pt>
                <c:pt idx="79">
                  <c:v>-1474</c:v>
                </c:pt>
                <c:pt idx="80">
                  <c:v>-1330</c:v>
                </c:pt>
                <c:pt idx="81">
                  <c:v>-1319</c:v>
                </c:pt>
                <c:pt idx="82">
                  <c:v>-1215</c:v>
                </c:pt>
                <c:pt idx="83">
                  <c:v>-1205</c:v>
                </c:pt>
                <c:pt idx="84">
                  <c:v>-1176</c:v>
                </c:pt>
                <c:pt idx="85">
                  <c:v>-1109</c:v>
                </c:pt>
                <c:pt idx="86">
                  <c:v>-1050</c:v>
                </c:pt>
                <c:pt idx="87">
                  <c:v>-997</c:v>
                </c:pt>
                <c:pt idx="88">
                  <c:v>-994</c:v>
                </c:pt>
                <c:pt idx="89">
                  <c:v>-988</c:v>
                </c:pt>
                <c:pt idx="90">
                  <c:v>-936</c:v>
                </c:pt>
                <c:pt idx="91">
                  <c:v>-882</c:v>
                </c:pt>
                <c:pt idx="92">
                  <c:v>-793</c:v>
                </c:pt>
                <c:pt idx="93">
                  <c:v>-778</c:v>
                </c:pt>
                <c:pt idx="94">
                  <c:v>-776</c:v>
                </c:pt>
                <c:pt idx="95">
                  <c:v>-765</c:v>
                </c:pt>
                <c:pt idx="96">
                  <c:v>-765</c:v>
                </c:pt>
                <c:pt idx="97">
                  <c:v>-717</c:v>
                </c:pt>
                <c:pt idx="98">
                  <c:v>-706</c:v>
                </c:pt>
                <c:pt idx="99">
                  <c:v>-703</c:v>
                </c:pt>
                <c:pt idx="100">
                  <c:v>-667</c:v>
                </c:pt>
                <c:pt idx="101">
                  <c:v>-658</c:v>
                </c:pt>
                <c:pt idx="102">
                  <c:v>-558</c:v>
                </c:pt>
                <c:pt idx="103">
                  <c:v>-532</c:v>
                </c:pt>
                <c:pt idx="104">
                  <c:v>-488</c:v>
                </c:pt>
                <c:pt idx="105">
                  <c:v>-485</c:v>
                </c:pt>
                <c:pt idx="106">
                  <c:v>-467</c:v>
                </c:pt>
                <c:pt idx="107">
                  <c:v>-467</c:v>
                </c:pt>
                <c:pt idx="108">
                  <c:v>-467</c:v>
                </c:pt>
                <c:pt idx="109">
                  <c:v>-451</c:v>
                </c:pt>
                <c:pt idx="110">
                  <c:v>-445</c:v>
                </c:pt>
                <c:pt idx="111">
                  <c:v>-443</c:v>
                </c:pt>
                <c:pt idx="112">
                  <c:v>-437</c:v>
                </c:pt>
                <c:pt idx="113">
                  <c:v>-415</c:v>
                </c:pt>
                <c:pt idx="114">
                  <c:v>-414</c:v>
                </c:pt>
                <c:pt idx="115">
                  <c:v>-414</c:v>
                </c:pt>
                <c:pt idx="116">
                  <c:v>-401</c:v>
                </c:pt>
                <c:pt idx="117">
                  <c:v>-400</c:v>
                </c:pt>
                <c:pt idx="118">
                  <c:v>-398</c:v>
                </c:pt>
                <c:pt idx="119">
                  <c:v>-398</c:v>
                </c:pt>
                <c:pt idx="120">
                  <c:v>-397</c:v>
                </c:pt>
                <c:pt idx="121">
                  <c:v>-387</c:v>
                </c:pt>
                <c:pt idx="122">
                  <c:v>-361</c:v>
                </c:pt>
                <c:pt idx="123">
                  <c:v>-356</c:v>
                </c:pt>
                <c:pt idx="124">
                  <c:v>-336</c:v>
                </c:pt>
                <c:pt idx="125">
                  <c:v>-252</c:v>
                </c:pt>
                <c:pt idx="126">
                  <c:v>-211</c:v>
                </c:pt>
                <c:pt idx="127">
                  <c:v>-208</c:v>
                </c:pt>
                <c:pt idx="128">
                  <c:v>-137</c:v>
                </c:pt>
                <c:pt idx="129">
                  <c:v>-129</c:v>
                </c:pt>
                <c:pt idx="130">
                  <c:v>-73</c:v>
                </c:pt>
                <c:pt idx="131">
                  <c:v>-14</c:v>
                </c:pt>
                <c:pt idx="132">
                  <c:v>-8</c:v>
                </c:pt>
                <c:pt idx="133">
                  <c:v>0</c:v>
                </c:pt>
                <c:pt idx="134">
                  <c:v>83</c:v>
                </c:pt>
                <c:pt idx="135">
                  <c:v>117</c:v>
                </c:pt>
                <c:pt idx="136">
                  <c:v>128</c:v>
                </c:pt>
                <c:pt idx="137">
                  <c:v>128</c:v>
                </c:pt>
                <c:pt idx="138">
                  <c:v>140</c:v>
                </c:pt>
                <c:pt idx="139">
                  <c:v>178</c:v>
                </c:pt>
                <c:pt idx="140">
                  <c:v>209</c:v>
                </c:pt>
                <c:pt idx="141">
                  <c:v>302</c:v>
                </c:pt>
                <c:pt idx="142">
                  <c:v>318</c:v>
                </c:pt>
                <c:pt idx="143">
                  <c:v>343</c:v>
                </c:pt>
                <c:pt idx="144">
                  <c:v>343</c:v>
                </c:pt>
                <c:pt idx="145">
                  <c:v>360</c:v>
                </c:pt>
                <c:pt idx="146">
                  <c:v>361</c:v>
                </c:pt>
                <c:pt idx="147">
                  <c:v>363</c:v>
                </c:pt>
                <c:pt idx="148">
                  <c:v>389</c:v>
                </c:pt>
                <c:pt idx="149">
                  <c:v>400</c:v>
                </c:pt>
                <c:pt idx="150">
                  <c:v>402</c:v>
                </c:pt>
                <c:pt idx="151">
                  <c:v>403</c:v>
                </c:pt>
                <c:pt idx="152">
                  <c:v>430</c:v>
                </c:pt>
                <c:pt idx="153">
                  <c:v>492</c:v>
                </c:pt>
                <c:pt idx="154">
                  <c:v>492</c:v>
                </c:pt>
                <c:pt idx="155">
                  <c:v>492</c:v>
                </c:pt>
                <c:pt idx="156">
                  <c:v>512</c:v>
                </c:pt>
                <c:pt idx="157">
                  <c:v>564</c:v>
                </c:pt>
                <c:pt idx="158">
                  <c:v>581</c:v>
                </c:pt>
                <c:pt idx="159">
                  <c:v>592</c:v>
                </c:pt>
                <c:pt idx="160">
                  <c:v>604</c:v>
                </c:pt>
                <c:pt idx="161">
                  <c:v>620</c:v>
                </c:pt>
                <c:pt idx="162">
                  <c:v>621</c:v>
                </c:pt>
                <c:pt idx="163">
                  <c:v>651</c:v>
                </c:pt>
                <c:pt idx="164">
                  <c:v>665</c:v>
                </c:pt>
                <c:pt idx="165">
                  <c:v>679</c:v>
                </c:pt>
                <c:pt idx="166">
                  <c:v>707</c:v>
                </c:pt>
                <c:pt idx="167">
                  <c:v>707</c:v>
                </c:pt>
                <c:pt idx="168">
                  <c:v>707</c:v>
                </c:pt>
                <c:pt idx="169">
                  <c:v>707</c:v>
                </c:pt>
                <c:pt idx="170">
                  <c:v>735</c:v>
                </c:pt>
                <c:pt idx="171">
                  <c:v>783</c:v>
                </c:pt>
                <c:pt idx="172">
                  <c:v>814</c:v>
                </c:pt>
                <c:pt idx="173">
                  <c:v>830</c:v>
                </c:pt>
                <c:pt idx="174">
                  <c:v>878</c:v>
                </c:pt>
                <c:pt idx="175">
                  <c:v>878</c:v>
                </c:pt>
                <c:pt idx="176">
                  <c:v>878</c:v>
                </c:pt>
                <c:pt idx="177">
                  <c:v>897</c:v>
                </c:pt>
                <c:pt idx="178">
                  <c:v>903</c:v>
                </c:pt>
                <c:pt idx="179">
                  <c:v>911</c:v>
                </c:pt>
                <c:pt idx="180">
                  <c:v>912</c:v>
                </c:pt>
                <c:pt idx="181">
                  <c:v>953</c:v>
                </c:pt>
                <c:pt idx="182">
                  <c:v>984</c:v>
                </c:pt>
                <c:pt idx="183">
                  <c:v>998</c:v>
                </c:pt>
                <c:pt idx="184">
                  <c:v>1006</c:v>
                </c:pt>
                <c:pt idx="185">
                  <c:v>1021</c:v>
                </c:pt>
                <c:pt idx="186">
                  <c:v>1102</c:v>
                </c:pt>
                <c:pt idx="187">
                  <c:v>1107</c:v>
                </c:pt>
                <c:pt idx="188">
                  <c:v>1110</c:v>
                </c:pt>
                <c:pt idx="189">
                  <c:v>1110</c:v>
                </c:pt>
                <c:pt idx="190">
                  <c:v>1110</c:v>
                </c:pt>
                <c:pt idx="191">
                  <c:v>1119</c:v>
                </c:pt>
                <c:pt idx="192">
                  <c:v>1122</c:v>
                </c:pt>
                <c:pt idx="193">
                  <c:v>1125</c:v>
                </c:pt>
                <c:pt idx="194">
                  <c:v>1146</c:v>
                </c:pt>
                <c:pt idx="195">
                  <c:v>1147</c:v>
                </c:pt>
                <c:pt idx="196">
                  <c:v>1150</c:v>
                </c:pt>
                <c:pt idx="197">
                  <c:v>1155</c:v>
                </c:pt>
                <c:pt idx="198">
                  <c:v>1163</c:v>
                </c:pt>
                <c:pt idx="199">
                  <c:v>1174</c:v>
                </c:pt>
                <c:pt idx="200">
                  <c:v>1174</c:v>
                </c:pt>
                <c:pt idx="201">
                  <c:v>1188</c:v>
                </c:pt>
                <c:pt idx="202">
                  <c:v>1191</c:v>
                </c:pt>
                <c:pt idx="203">
                  <c:v>1202</c:v>
                </c:pt>
                <c:pt idx="204">
                  <c:v>1219.5</c:v>
                </c:pt>
                <c:pt idx="205">
                  <c:v>1269</c:v>
                </c:pt>
                <c:pt idx="206">
                  <c:v>1278</c:v>
                </c:pt>
                <c:pt idx="207">
                  <c:v>1309</c:v>
                </c:pt>
                <c:pt idx="208">
                  <c:v>1339</c:v>
                </c:pt>
                <c:pt idx="209">
                  <c:v>1345</c:v>
                </c:pt>
                <c:pt idx="210">
                  <c:v>1359</c:v>
                </c:pt>
                <c:pt idx="211">
                  <c:v>1364</c:v>
                </c:pt>
                <c:pt idx="212">
                  <c:v>1365</c:v>
                </c:pt>
                <c:pt idx="213">
                  <c:v>1378</c:v>
                </c:pt>
                <c:pt idx="214">
                  <c:v>1384</c:v>
                </c:pt>
                <c:pt idx="215">
                  <c:v>1406</c:v>
                </c:pt>
                <c:pt idx="216">
                  <c:v>1437</c:v>
                </c:pt>
                <c:pt idx="217">
                  <c:v>1465</c:v>
                </c:pt>
                <c:pt idx="218">
                  <c:v>1465</c:v>
                </c:pt>
                <c:pt idx="219">
                  <c:v>1490</c:v>
                </c:pt>
                <c:pt idx="220">
                  <c:v>1521</c:v>
                </c:pt>
                <c:pt idx="221">
                  <c:v>1591</c:v>
                </c:pt>
                <c:pt idx="222">
                  <c:v>1611</c:v>
                </c:pt>
                <c:pt idx="223">
                  <c:v>1638</c:v>
                </c:pt>
                <c:pt idx="224">
                  <c:v>1641</c:v>
                </c:pt>
                <c:pt idx="225">
                  <c:v>1641</c:v>
                </c:pt>
                <c:pt idx="226">
                  <c:v>1645</c:v>
                </c:pt>
                <c:pt idx="227">
                  <c:v>1653</c:v>
                </c:pt>
                <c:pt idx="228">
                  <c:v>1745</c:v>
                </c:pt>
                <c:pt idx="229">
                  <c:v>1753</c:v>
                </c:pt>
                <c:pt idx="230">
                  <c:v>1798</c:v>
                </c:pt>
                <c:pt idx="231">
                  <c:v>1823</c:v>
                </c:pt>
                <c:pt idx="232">
                  <c:v>1860</c:v>
                </c:pt>
                <c:pt idx="233">
                  <c:v>1863</c:v>
                </c:pt>
                <c:pt idx="234">
                  <c:v>1863</c:v>
                </c:pt>
                <c:pt idx="235">
                  <c:v>1882</c:v>
                </c:pt>
                <c:pt idx="236">
                  <c:v>1885</c:v>
                </c:pt>
                <c:pt idx="237">
                  <c:v>1887</c:v>
                </c:pt>
                <c:pt idx="238">
                  <c:v>1910</c:v>
                </c:pt>
                <c:pt idx="239">
                  <c:v>1913</c:v>
                </c:pt>
                <c:pt idx="240">
                  <c:v>1947</c:v>
                </c:pt>
                <c:pt idx="241">
                  <c:v>1949</c:v>
                </c:pt>
                <c:pt idx="242">
                  <c:v>1967</c:v>
                </c:pt>
                <c:pt idx="243">
                  <c:v>1972</c:v>
                </c:pt>
                <c:pt idx="244">
                  <c:v>1983</c:v>
                </c:pt>
                <c:pt idx="245">
                  <c:v>1997</c:v>
                </c:pt>
                <c:pt idx="246">
                  <c:v>2006</c:v>
                </c:pt>
                <c:pt idx="247">
                  <c:v>2014</c:v>
                </c:pt>
                <c:pt idx="248">
                  <c:v>2030</c:v>
                </c:pt>
                <c:pt idx="249">
                  <c:v>2033</c:v>
                </c:pt>
                <c:pt idx="250">
                  <c:v>2061</c:v>
                </c:pt>
                <c:pt idx="251">
                  <c:v>2067</c:v>
                </c:pt>
                <c:pt idx="252">
                  <c:v>2081</c:v>
                </c:pt>
                <c:pt idx="253">
                  <c:v>2097</c:v>
                </c:pt>
                <c:pt idx="254">
                  <c:v>2097</c:v>
                </c:pt>
                <c:pt idx="255">
                  <c:v>2100</c:v>
                </c:pt>
                <c:pt idx="256">
                  <c:v>2139</c:v>
                </c:pt>
                <c:pt idx="257">
                  <c:v>2167</c:v>
                </c:pt>
                <c:pt idx="258">
                  <c:v>2188</c:v>
                </c:pt>
                <c:pt idx="259">
                  <c:v>2190</c:v>
                </c:pt>
                <c:pt idx="260">
                  <c:v>2207</c:v>
                </c:pt>
                <c:pt idx="261">
                  <c:v>2223</c:v>
                </c:pt>
                <c:pt idx="262">
                  <c:v>2268</c:v>
                </c:pt>
                <c:pt idx="263">
                  <c:v>2280</c:v>
                </c:pt>
                <c:pt idx="264">
                  <c:v>2296</c:v>
                </c:pt>
                <c:pt idx="265">
                  <c:v>2296</c:v>
                </c:pt>
                <c:pt idx="266">
                  <c:v>2335</c:v>
                </c:pt>
                <c:pt idx="267">
                  <c:v>2335</c:v>
                </c:pt>
                <c:pt idx="268">
                  <c:v>2344</c:v>
                </c:pt>
                <c:pt idx="269">
                  <c:v>2349</c:v>
                </c:pt>
                <c:pt idx="270">
                  <c:v>2402</c:v>
                </c:pt>
                <c:pt idx="271">
                  <c:v>2430</c:v>
                </c:pt>
                <c:pt idx="272">
                  <c:v>2465</c:v>
                </c:pt>
                <c:pt idx="273">
                  <c:v>2497</c:v>
                </c:pt>
                <c:pt idx="274">
                  <c:v>2534</c:v>
                </c:pt>
                <c:pt idx="275">
                  <c:v>2534</c:v>
                </c:pt>
                <c:pt idx="276">
                  <c:v>2601</c:v>
                </c:pt>
                <c:pt idx="277">
                  <c:v>2601</c:v>
                </c:pt>
                <c:pt idx="278">
                  <c:v>2604</c:v>
                </c:pt>
                <c:pt idx="279">
                  <c:v>2612</c:v>
                </c:pt>
                <c:pt idx="280">
                  <c:v>2690</c:v>
                </c:pt>
                <c:pt idx="281">
                  <c:v>2750</c:v>
                </c:pt>
                <c:pt idx="282">
                  <c:v>2755</c:v>
                </c:pt>
                <c:pt idx="283">
                  <c:v>2780</c:v>
                </c:pt>
                <c:pt idx="284">
                  <c:v>2791</c:v>
                </c:pt>
                <c:pt idx="285">
                  <c:v>2823</c:v>
                </c:pt>
                <c:pt idx="286">
                  <c:v>2836</c:v>
                </c:pt>
                <c:pt idx="287">
                  <c:v>2839</c:v>
                </c:pt>
                <c:pt idx="288">
                  <c:v>2850</c:v>
                </c:pt>
                <c:pt idx="289">
                  <c:v>2859</c:v>
                </c:pt>
                <c:pt idx="290">
                  <c:v>2934</c:v>
                </c:pt>
                <c:pt idx="291">
                  <c:v>2965</c:v>
                </c:pt>
                <c:pt idx="292">
                  <c:v>2995</c:v>
                </c:pt>
                <c:pt idx="293">
                  <c:v>3015</c:v>
                </c:pt>
                <c:pt idx="294">
                  <c:v>3057</c:v>
                </c:pt>
                <c:pt idx="295">
                  <c:v>3058</c:v>
                </c:pt>
                <c:pt idx="296">
                  <c:v>3058</c:v>
                </c:pt>
                <c:pt idx="297">
                  <c:v>3069</c:v>
                </c:pt>
                <c:pt idx="298">
                  <c:v>3161</c:v>
                </c:pt>
                <c:pt idx="299">
                  <c:v>3188</c:v>
                </c:pt>
                <c:pt idx="300">
                  <c:v>3240</c:v>
                </c:pt>
                <c:pt idx="301">
                  <c:v>3275</c:v>
                </c:pt>
                <c:pt idx="302">
                  <c:v>3287</c:v>
                </c:pt>
                <c:pt idx="303">
                  <c:v>3303</c:v>
                </c:pt>
                <c:pt idx="304">
                  <c:v>3303</c:v>
                </c:pt>
                <c:pt idx="305">
                  <c:v>3317</c:v>
                </c:pt>
                <c:pt idx="306">
                  <c:v>3401</c:v>
                </c:pt>
                <c:pt idx="307">
                  <c:v>3477</c:v>
                </c:pt>
                <c:pt idx="308">
                  <c:v>3483</c:v>
                </c:pt>
                <c:pt idx="309">
                  <c:v>3533</c:v>
                </c:pt>
                <c:pt idx="310">
                  <c:v>3580</c:v>
                </c:pt>
                <c:pt idx="311">
                  <c:v>3608</c:v>
                </c:pt>
                <c:pt idx="312">
                  <c:v>3756</c:v>
                </c:pt>
                <c:pt idx="313">
                  <c:v>3821</c:v>
                </c:pt>
                <c:pt idx="314">
                  <c:v>3840</c:v>
                </c:pt>
                <c:pt idx="315">
                  <c:v>3844</c:v>
                </c:pt>
                <c:pt idx="316">
                  <c:v>3883</c:v>
                </c:pt>
                <c:pt idx="317">
                  <c:v>3919</c:v>
                </c:pt>
                <c:pt idx="318">
                  <c:v>3989</c:v>
                </c:pt>
                <c:pt idx="319">
                  <c:v>4023</c:v>
                </c:pt>
                <c:pt idx="320">
                  <c:v>4059</c:v>
                </c:pt>
                <c:pt idx="321">
                  <c:v>4095</c:v>
                </c:pt>
                <c:pt idx="322">
                  <c:v>4120</c:v>
                </c:pt>
                <c:pt idx="323">
                  <c:v>4129</c:v>
                </c:pt>
                <c:pt idx="324">
                  <c:v>4179</c:v>
                </c:pt>
                <c:pt idx="325">
                  <c:v>4199</c:v>
                </c:pt>
                <c:pt idx="326">
                  <c:v>4252</c:v>
                </c:pt>
                <c:pt idx="327">
                  <c:v>4255</c:v>
                </c:pt>
                <c:pt idx="328">
                  <c:v>4261</c:v>
                </c:pt>
                <c:pt idx="329">
                  <c:v>4325</c:v>
                </c:pt>
                <c:pt idx="330">
                  <c:v>4378</c:v>
                </c:pt>
                <c:pt idx="331">
                  <c:v>4384</c:v>
                </c:pt>
                <c:pt idx="332">
                  <c:v>4400</c:v>
                </c:pt>
                <c:pt idx="333">
                  <c:v>4412</c:v>
                </c:pt>
                <c:pt idx="334">
                  <c:v>4439</c:v>
                </c:pt>
                <c:pt idx="335">
                  <c:v>4470</c:v>
                </c:pt>
                <c:pt idx="336">
                  <c:v>4490</c:v>
                </c:pt>
                <c:pt idx="337">
                  <c:v>4517</c:v>
                </c:pt>
                <c:pt idx="338">
                  <c:v>4557</c:v>
                </c:pt>
                <c:pt idx="339">
                  <c:v>4585</c:v>
                </c:pt>
                <c:pt idx="340">
                  <c:v>4599</c:v>
                </c:pt>
                <c:pt idx="341">
                  <c:v>4624</c:v>
                </c:pt>
                <c:pt idx="342">
                  <c:v>4627</c:v>
                </c:pt>
                <c:pt idx="343">
                  <c:v>4632</c:v>
                </c:pt>
                <c:pt idx="344">
                  <c:v>4674</c:v>
                </c:pt>
                <c:pt idx="345">
                  <c:v>4674</c:v>
                </c:pt>
                <c:pt idx="346">
                  <c:v>4692</c:v>
                </c:pt>
                <c:pt idx="347">
                  <c:v>4730</c:v>
                </c:pt>
                <c:pt idx="348">
                  <c:v>4750</c:v>
                </c:pt>
                <c:pt idx="349">
                  <c:v>4756</c:v>
                </c:pt>
                <c:pt idx="350">
                  <c:v>4773</c:v>
                </c:pt>
                <c:pt idx="351">
                  <c:v>4834</c:v>
                </c:pt>
                <c:pt idx="352">
                  <c:v>4870</c:v>
                </c:pt>
                <c:pt idx="353">
                  <c:v>4884</c:v>
                </c:pt>
                <c:pt idx="354">
                  <c:v>4892</c:v>
                </c:pt>
                <c:pt idx="355">
                  <c:v>4932</c:v>
                </c:pt>
                <c:pt idx="356">
                  <c:v>4938</c:v>
                </c:pt>
                <c:pt idx="357">
                  <c:v>4949</c:v>
                </c:pt>
                <c:pt idx="358">
                  <c:v>4965</c:v>
                </c:pt>
                <c:pt idx="359">
                  <c:v>4988</c:v>
                </c:pt>
                <c:pt idx="360">
                  <c:v>5007</c:v>
                </c:pt>
                <c:pt idx="361">
                  <c:v>5021</c:v>
                </c:pt>
                <c:pt idx="362">
                  <c:v>5066</c:v>
                </c:pt>
                <c:pt idx="363">
                  <c:v>5144</c:v>
                </c:pt>
                <c:pt idx="364">
                  <c:v>5144</c:v>
                </c:pt>
                <c:pt idx="365">
                  <c:v>5169</c:v>
                </c:pt>
                <c:pt idx="366">
                  <c:v>5172</c:v>
                </c:pt>
                <c:pt idx="367">
                  <c:v>5214</c:v>
                </c:pt>
                <c:pt idx="368">
                  <c:v>5214</c:v>
                </c:pt>
                <c:pt idx="369">
                  <c:v>5215</c:v>
                </c:pt>
                <c:pt idx="370">
                  <c:v>5251</c:v>
                </c:pt>
                <c:pt idx="371">
                  <c:v>5254</c:v>
                </c:pt>
                <c:pt idx="372">
                  <c:v>5324</c:v>
                </c:pt>
                <c:pt idx="373">
                  <c:v>5345</c:v>
                </c:pt>
                <c:pt idx="374">
                  <c:v>5416</c:v>
                </c:pt>
                <c:pt idx="375">
                  <c:v>5450</c:v>
                </c:pt>
                <c:pt idx="376">
                  <c:v>5458</c:v>
                </c:pt>
                <c:pt idx="377">
                  <c:v>5483</c:v>
                </c:pt>
                <c:pt idx="378">
                  <c:v>5489</c:v>
                </c:pt>
                <c:pt idx="379">
                  <c:v>5489</c:v>
                </c:pt>
                <c:pt idx="380">
                  <c:v>5489</c:v>
                </c:pt>
                <c:pt idx="381">
                  <c:v>5489</c:v>
                </c:pt>
                <c:pt idx="382">
                  <c:v>5489</c:v>
                </c:pt>
                <c:pt idx="383">
                  <c:v>5514</c:v>
                </c:pt>
                <c:pt idx="384">
                  <c:v>5517</c:v>
                </c:pt>
                <c:pt idx="385">
                  <c:v>5556</c:v>
                </c:pt>
                <c:pt idx="386">
                  <c:v>5556</c:v>
                </c:pt>
                <c:pt idx="387">
                  <c:v>5626</c:v>
                </c:pt>
                <c:pt idx="388">
                  <c:v>5712</c:v>
                </c:pt>
                <c:pt idx="389">
                  <c:v>5723</c:v>
                </c:pt>
                <c:pt idx="390">
                  <c:v>5726</c:v>
                </c:pt>
                <c:pt idx="391">
                  <c:v>5825</c:v>
                </c:pt>
                <c:pt idx="392">
                  <c:v>5858</c:v>
                </c:pt>
                <c:pt idx="393">
                  <c:v>5909</c:v>
                </c:pt>
                <c:pt idx="394">
                  <c:v>5909</c:v>
                </c:pt>
                <c:pt idx="395">
                  <c:v>6012</c:v>
                </c:pt>
                <c:pt idx="396">
                  <c:v>6015</c:v>
                </c:pt>
                <c:pt idx="397">
                  <c:v>6015</c:v>
                </c:pt>
                <c:pt idx="398">
                  <c:v>6015</c:v>
                </c:pt>
                <c:pt idx="399">
                  <c:v>6018</c:v>
                </c:pt>
                <c:pt idx="400">
                  <c:v>6110</c:v>
                </c:pt>
                <c:pt idx="401">
                  <c:v>6535</c:v>
                </c:pt>
                <c:pt idx="402">
                  <c:v>6706</c:v>
                </c:pt>
                <c:pt idx="403">
                  <c:v>6879</c:v>
                </c:pt>
                <c:pt idx="404">
                  <c:v>6901</c:v>
                </c:pt>
                <c:pt idx="405">
                  <c:v>7195</c:v>
                </c:pt>
                <c:pt idx="406">
                  <c:v>7217</c:v>
                </c:pt>
                <c:pt idx="407">
                  <c:v>7221.5</c:v>
                </c:pt>
                <c:pt idx="408">
                  <c:v>7243.5</c:v>
                </c:pt>
                <c:pt idx="409">
                  <c:v>7299</c:v>
                </c:pt>
                <c:pt idx="410">
                  <c:v>7314</c:v>
                </c:pt>
                <c:pt idx="411">
                  <c:v>7354</c:v>
                </c:pt>
              </c:numCache>
            </c:numRef>
          </c:xVal>
          <c:yVal>
            <c:numRef>
              <c:f>'A (old)'!$K$21:$K$998</c:f>
              <c:numCache>
                <c:formatCode>General</c:formatCode>
                <c:ptCount val="978"/>
                <c:pt idx="72">
                  <c:v>2.4896000002627261E-2</c:v>
                </c:pt>
                <c:pt idx="73">
                  <c:v>1.8144000001484528E-2</c:v>
                </c:pt>
                <c:pt idx="74">
                  <c:v>1.7344000007142313E-2</c:v>
                </c:pt>
                <c:pt idx="75">
                  <c:v>1.59440000061295E-2</c:v>
                </c:pt>
                <c:pt idx="76">
                  <c:v>1.6928000004554633E-2</c:v>
                </c:pt>
                <c:pt idx="80">
                  <c:v>2.0479999999224674E-2</c:v>
                </c:pt>
                <c:pt idx="81">
                  <c:v>1.5464000003703404E-2</c:v>
                </c:pt>
                <c:pt idx="82">
                  <c:v>1.5040000005683396E-2</c:v>
                </c:pt>
                <c:pt idx="84">
                  <c:v>1.4256000002205838E-2</c:v>
                </c:pt>
                <c:pt idx="85">
                  <c:v>1.6704000008758157E-2</c:v>
                </c:pt>
                <c:pt idx="86">
                  <c:v>1.4800000004470348E-2</c:v>
                </c:pt>
                <c:pt idx="87">
                  <c:v>1.3632000001962297E-2</c:v>
                </c:pt>
                <c:pt idx="88">
                  <c:v>7.2639999998500571E-3</c:v>
                </c:pt>
                <c:pt idx="89">
                  <c:v>1.3528000003134366E-2</c:v>
                </c:pt>
                <c:pt idx="91">
                  <c:v>1.2192000001959968E-2</c:v>
                </c:pt>
                <c:pt idx="92">
                  <c:v>1.3608000001113396E-2</c:v>
                </c:pt>
                <c:pt idx="93">
                  <c:v>9.7679999962565489E-3</c:v>
                </c:pt>
                <c:pt idx="94">
                  <c:v>1.9856000006257091E-2</c:v>
                </c:pt>
                <c:pt idx="95">
                  <c:v>2.8400000082910992E-3</c:v>
                </c:pt>
                <c:pt idx="96">
                  <c:v>1.3840000006894115E-2</c:v>
                </c:pt>
                <c:pt idx="97">
                  <c:v>7.9519999999320135E-3</c:v>
                </c:pt>
                <c:pt idx="98">
                  <c:v>7.936000001791399E-3</c:v>
                </c:pt>
                <c:pt idx="99">
                  <c:v>8.5680000047432259E-3</c:v>
                </c:pt>
                <c:pt idx="101">
                  <c:v>6.0480000029201619E-3</c:v>
                </c:pt>
                <c:pt idx="102">
                  <c:v>2.4479999992763624E-3</c:v>
                </c:pt>
                <c:pt idx="103">
                  <c:v>1.5920000078040175E-3</c:v>
                </c:pt>
                <c:pt idx="104">
                  <c:v>4.5280000049388036E-3</c:v>
                </c:pt>
                <c:pt idx="105">
                  <c:v>8.1599999975878745E-3</c:v>
                </c:pt>
                <c:pt idx="109">
                  <c:v>3.6560000080498867E-3</c:v>
                </c:pt>
                <c:pt idx="111">
                  <c:v>7.0080000004963949E-3</c:v>
                </c:pt>
                <c:pt idx="112">
                  <c:v>6.2720000059925951E-3</c:v>
                </c:pt>
                <c:pt idx="113">
                  <c:v>2.2400000016205013E-3</c:v>
                </c:pt>
                <c:pt idx="116">
                  <c:v>5.8560000034049153E-3</c:v>
                </c:pt>
                <c:pt idx="119">
                  <c:v>6.4879999990807846E-3</c:v>
                </c:pt>
                <c:pt idx="121">
                  <c:v>3.4720000039669685E-3</c:v>
                </c:pt>
                <c:pt idx="123">
                  <c:v>3.3360000015818514E-3</c:v>
                </c:pt>
                <c:pt idx="125">
                  <c:v>2.9120000035618432E-3</c:v>
                </c:pt>
                <c:pt idx="126">
                  <c:v>-1.7839999927673489E-3</c:v>
                </c:pt>
                <c:pt idx="127">
                  <c:v>2.8480000037234277E-3</c:v>
                </c:pt>
                <c:pt idx="130">
                  <c:v>-1.7119999974966049E-3</c:v>
                </c:pt>
                <c:pt idx="131">
                  <c:v>3.8400000630645081E-4</c:v>
                </c:pt>
                <c:pt idx="132">
                  <c:v>-0.14435199999570614</c:v>
                </c:pt>
                <c:pt idx="134">
                  <c:v>2.1520000009331852E-3</c:v>
                </c:pt>
                <c:pt idx="135">
                  <c:v>2.648000001499895E-3</c:v>
                </c:pt>
                <c:pt idx="136">
                  <c:v>-2.3680000012973323E-3</c:v>
                </c:pt>
                <c:pt idx="137">
                  <c:v>-1.3679999974556267E-3</c:v>
                </c:pt>
                <c:pt idx="139">
                  <c:v>-1.6799999866634607E-4</c:v>
                </c:pt>
                <c:pt idx="140">
                  <c:v>-3.0399999377550557E-4</c:v>
                </c:pt>
                <c:pt idx="142">
                  <c:v>1.9920000049751252E-3</c:v>
                </c:pt>
                <c:pt idx="143">
                  <c:v>-1.0408000001916662E-2</c:v>
                </c:pt>
                <c:pt idx="144">
                  <c:v>5.9199999668635428E-4</c:v>
                </c:pt>
                <c:pt idx="145">
                  <c:v>-1.5999999595806003E-4</c:v>
                </c:pt>
                <c:pt idx="147">
                  <c:v>1.4720000035595149E-3</c:v>
                </c:pt>
                <c:pt idx="150">
                  <c:v>-1.3119999930495396E-3</c:v>
                </c:pt>
                <c:pt idx="152">
                  <c:v>9.1999999858671799E-4</c:v>
                </c:pt>
                <c:pt idx="157">
                  <c:v>2.8160000001662411E-3</c:v>
                </c:pt>
                <c:pt idx="158">
                  <c:v>-5.9360000013839453E-3</c:v>
                </c:pt>
                <c:pt idx="159">
                  <c:v>2.0480000021052547E-3</c:v>
                </c:pt>
                <c:pt idx="161">
                  <c:v>3.2800000044517219E-3</c:v>
                </c:pt>
                <c:pt idx="163">
                  <c:v>2.1440000055008568E-3</c:v>
                </c:pt>
                <c:pt idx="164">
                  <c:v>2.7600000030361116E-3</c:v>
                </c:pt>
                <c:pt idx="165">
                  <c:v>-4.6239999937824905E-3</c:v>
                </c:pt>
                <c:pt idx="170">
                  <c:v>1.8400000044493936E-3</c:v>
                </c:pt>
                <c:pt idx="172">
                  <c:v>-1.8399999680696055E-4</c:v>
                </c:pt>
                <c:pt idx="173">
                  <c:v>2.5200000090990216E-3</c:v>
                </c:pt>
                <c:pt idx="177">
                  <c:v>1.9679999968502671E-3</c:v>
                </c:pt>
                <c:pt idx="178">
                  <c:v>-7.679999980609864E-4</c:v>
                </c:pt>
                <c:pt idx="179">
                  <c:v>-4.1600000258767977E-4</c:v>
                </c:pt>
                <c:pt idx="181">
                  <c:v>-5.6799999583745375E-4</c:v>
                </c:pt>
                <c:pt idx="182">
                  <c:v>2.2959999987506308E-3</c:v>
                </c:pt>
                <c:pt idx="183">
                  <c:v>-2.0880000010947697E-3</c:v>
                </c:pt>
                <c:pt idx="184">
                  <c:v>-2.7359999949112535E-3</c:v>
                </c:pt>
                <c:pt idx="187">
                  <c:v>-3.7919999958830886E-3</c:v>
                </c:pt>
                <c:pt idx="188">
                  <c:v>-2.1599999963655137E-3</c:v>
                </c:pt>
                <c:pt idx="189">
                  <c:v>-1.5999999595806003E-4</c:v>
                </c:pt>
                <c:pt idx="190">
                  <c:v>4.8400000014225952E-3</c:v>
                </c:pt>
                <c:pt idx="194">
                  <c:v>-1.5759999951114878E-3</c:v>
                </c:pt>
                <c:pt idx="197">
                  <c:v>3.1999999919207767E-4</c:v>
                </c:pt>
                <c:pt idx="198">
                  <c:v>-2.3279999950318597E-3</c:v>
                </c:pt>
                <c:pt idx="199">
                  <c:v>-6.3439999939873815E-3</c:v>
                </c:pt>
                <c:pt idx="200">
                  <c:v>-2.3439999931724742E-3</c:v>
                </c:pt>
                <c:pt idx="201">
                  <c:v>-4.727999992610421E-3</c:v>
                </c:pt>
                <c:pt idx="202">
                  <c:v>-3.0959999930928461E-3</c:v>
                </c:pt>
                <c:pt idx="203">
                  <c:v>-1.1119999981019646E-3</c:v>
                </c:pt>
                <c:pt idx="204">
                  <c:v>0.22540800000570016</c:v>
                </c:pt>
                <c:pt idx="205">
                  <c:v>-1.6640000030747615E-3</c:v>
                </c:pt>
                <c:pt idx="206">
                  <c:v>1.2320000023464672E-3</c:v>
                </c:pt>
                <c:pt idx="207">
                  <c:v>-4.9039999939850532E-3</c:v>
                </c:pt>
                <c:pt idx="208">
                  <c:v>-7.5839999990421347E-3</c:v>
                </c:pt>
                <c:pt idx="209">
                  <c:v>-3.3199999961652793E-3</c:v>
                </c:pt>
                <c:pt idx="210">
                  <c:v>-5.7039999956032261E-3</c:v>
                </c:pt>
                <c:pt idx="211">
                  <c:v>-5.9839999958057888E-3</c:v>
                </c:pt>
                <c:pt idx="213">
                  <c:v>-9.3679999990854412E-3</c:v>
                </c:pt>
                <c:pt idx="214">
                  <c:v>-1.0104000000865199E-2</c:v>
                </c:pt>
                <c:pt idx="215">
                  <c:v>-6.1359999963315204E-3</c:v>
                </c:pt>
                <c:pt idx="216">
                  <c:v>-9.2719999956898391E-3</c:v>
                </c:pt>
                <c:pt idx="217">
                  <c:v>-7.0399999967776239E-3</c:v>
                </c:pt>
                <c:pt idx="218">
                  <c:v>-6.0400000002118759E-3</c:v>
                </c:pt>
                <c:pt idx="219">
                  <c:v>5.6000000040512532E-4</c:v>
                </c:pt>
                <c:pt idx="220">
                  <c:v>-4.5759999993606471E-3</c:v>
                </c:pt>
                <c:pt idx="221">
                  <c:v>-5.495999997947365E-3</c:v>
                </c:pt>
                <c:pt idx="222">
                  <c:v>-9.6159999957308173E-3</c:v>
                </c:pt>
                <c:pt idx="223">
                  <c:v>-5.9279999986756593E-3</c:v>
                </c:pt>
                <c:pt idx="224">
                  <c:v>-1.3295999997353647E-2</c:v>
                </c:pt>
                <c:pt idx="225">
                  <c:v>-7.295999996131286E-3</c:v>
                </c:pt>
                <c:pt idx="227">
                  <c:v>-1.3767999997071456E-2</c:v>
                </c:pt>
                <c:pt idx="228">
                  <c:v>-8.7199999979929999E-3</c:v>
                </c:pt>
                <c:pt idx="229">
                  <c:v>-1.2367999996058643E-2</c:v>
                </c:pt>
                <c:pt idx="230">
                  <c:v>-6.8879999962518923E-3</c:v>
                </c:pt>
                <c:pt idx="231">
                  <c:v>-1.1288000001513865E-2</c:v>
                </c:pt>
                <c:pt idx="235">
                  <c:v>-9.1919999977108091E-3</c:v>
                </c:pt>
                <c:pt idx="238">
                  <c:v>-6.9599999987985939E-3</c:v>
                </c:pt>
                <c:pt idx="239">
                  <c:v>-1.1327999993227422E-2</c:v>
                </c:pt>
                <c:pt idx="241">
                  <c:v>-8.7439999988419004E-3</c:v>
                </c:pt>
                <c:pt idx="244">
                  <c:v>-9.2480000021168962E-3</c:v>
                </c:pt>
                <c:pt idx="245">
                  <c:v>-9.6320000011473894E-3</c:v>
                </c:pt>
                <c:pt idx="248">
                  <c:v>-1.1679999995976686E-2</c:v>
                </c:pt>
                <c:pt idx="249">
                  <c:v>-1.1048000000300817E-2</c:v>
                </c:pt>
                <c:pt idx="251">
                  <c:v>-1.4552000000549015E-2</c:v>
                </c:pt>
                <c:pt idx="253">
                  <c:v>-1.5231999997922685E-2</c:v>
                </c:pt>
                <c:pt idx="254">
                  <c:v>-1.2231999993673526E-2</c:v>
                </c:pt>
                <c:pt idx="255">
                  <c:v>-1.359999999840511E-2</c:v>
                </c:pt>
                <c:pt idx="256">
                  <c:v>-1.8383999995421618E-2</c:v>
                </c:pt>
                <c:pt idx="261">
                  <c:v>-6.6880000013043173E-3</c:v>
                </c:pt>
                <c:pt idx="268">
                  <c:v>-1.9863999994413462E-2</c:v>
                </c:pt>
                <c:pt idx="270">
                  <c:v>-1.3311999995494261E-2</c:v>
                </c:pt>
                <c:pt idx="271">
                  <c:v>-2.2079999995185062E-2</c:v>
                </c:pt>
                <c:pt idx="273">
                  <c:v>-2.3631999996723607E-2</c:v>
                </c:pt>
                <c:pt idx="274">
                  <c:v>-2.3503999997046776E-2</c:v>
                </c:pt>
                <c:pt idx="275">
                  <c:v>-2.1503999996639322E-2</c:v>
                </c:pt>
                <c:pt idx="279">
                  <c:v>-3.1071999997948296E-2</c:v>
                </c:pt>
                <c:pt idx="280">
                  <c:v>-3.1640000001061708E-2</c:v>
                </c:pt>
                <c:pt idx="282">
                  <c:v>-3.3279999996011611E-2</c:v>
                </c:pt>
                <c:pt idx="283">
                  <c:v>-3.2680000003892928E-2</c:v>
                </c:pt>
                <c:pt idx="284">
                  <c:v>-3.3695999998599291E-2</c:v>
                </c:pt>
                <c:pt idx="287">
                  <c:v>-3.1583999996655621E-2</c:v>
                </c:pt>
                <c:pt idx="288">
                  <c:v>-3.7600000003294554E-2</c:v>
                </c:pt>
                <c:pt idx="290">
                  <c:v>-4.390399999829242E-2</c:v>
                </c:pt>
                <c:pt idx="292">
                  <c:v>-4.2719999997643754E-2</c:v>
                </c:pt>
                <c:pt idx="293">
                  <c:v>-4.1839999998046551E-2</c:v>
                </c:pt>
                <c:pt idx="294">
                  <c:v>-4.6991999995952938E-2</c:v>
                </c:pt>
                <c:pt idx="299">
                  <c:v>-4.7727999997732695E-2</c:v>
                </c:pt>
                <c:pt idx="301">
                  <c:v>-5.2400000000488944E-2</c:v>
                </c:pt>
                <c:pt idx="302">
                  <c:v>-5.2871999992930796E-2</c:v>
                </c:pt>
                <c:pt idx="303">
                  <c:v>-5.3167999998549931E-2</c:v>
                </c:pt>
                <c:pt idx="304">
                  <c:v>-5.0168000001576729E-2</c:v>
                </c:pt>
                <c:pt idx="305">
                  <c:v>-5.155199999717297E-2</c:v>
                </c:pt>
                <c:pt idx="306">
                  <c:v>-5.5855999999039341E-2</c:v>
                </c:pt>
                <c:pt idx="308">
                  <c:v>-5.8247999993909616E-2</c:v>
                </c:pt>
                <c:pt idx="310">
                  <c:v>-6.0479999992821831E-2</c:v>
                </c:pt>
                <c:pt idx="311">
                  <c:v>-6.2247999994724523E-2</c:v>
                </c:pt>
                <c:pt idx="312">
                  <c:v>-6.5735999996832106E-2</c:v>
                </c:pt>
                <c:pt idx="313">
                  <c:v>-7.0375999996031169E-2</c:v>
                </c:pt>
                <c:pt idx="314">
                  <c:v>-6.6039999997883569E-2</c:v>
                </c:pt>
                <c:pt idx="317">
                  <c:v>-7.3063999996520579E-2</c:v>
                </c:pt>
                <c:pt idx="319">
                  <c:v>-7.2487999990698881E-2</c:v>
                </c:pt>
                <c:pt idx="320">
                  <c:v>-6.7903999995905906E-2</c:v>
                </c:pt>
                <c:pt idx="321">
                  <c:v>-7.1319999995466787E-2</c:v>
                </c:pt>
                <c:pt idx="322">
                  <c:v>-7.2719999996479601E-2</c:v>
                </c:pt>
                <c:pt idx="324">
                  <c:v>-7.7623999997740611E-2</c:v>
                </c:pt>
                <c:pt idx="329">
                  <c:v>-8.2199999997101258E-2</c:v>
                </c:pt>
                <c:pt idx="332">
                  <c:v>-7.8399999998509884E-2</c:v>
                </c:pt>
                <c:pt idx="334">
                  <c:v>-7.8183999998145737E-2</c:v>
                </c:pt>
                <c:pt idx="335">
                  <c:v>-8.0320000000938307E-2</c:v>
                </c:pt>
                <c:pt idx="337">
                  <c:v>-7.4751999993168283E-2</c:v>
                </c:pt>
                <c:pt idx="341">
                  <c:v>-8.2543999997142237E-2</c:v>
                </c:pt>
                <c:pt idx="343">
                  <c:v>-8.4192000002076384E-2</c:v>
                </c:pt>
                <c:pt idx="344">
                  <c:v>-8.7343999999575317E-2</c:v>
                </c:pt>
                <c:pt idx="345">
                  <c:v>-8.334399999876041E-2</c:v>
                </c:pt>
                <c:pt idx="347">
                  <c:v>-8.2880000001750886E-2</c:v>
                </c:pt>
                <c:pt idx="348">
                  <c:v>-8.7999999996100087E-2</c:v>
                </c:pt>
                <c:pt idx="351">
                  <c:v>-8.8304000004427508E-2</c:v>
                </c:pt>
                <c:pt idx="352">
                  <c:v>-8.9719999996304978E-2</c:v>
                </c:pt>
                <c:pt idx="353">
                  <c:v>-8.9103999998769723E-2</c:v>
                </c:pt>
                <c:pt idx="354">
                  <c:v>-8.6751999995613005E-2</c:v>
                </c:pt>
                <c:pt idx="358">
                  <c:v>-9.3039999999746215E-2</c:v>
                </c:pt>
                <c:pt idx="360">
                  <c:v>-9.8191999997652601E-2</c:v>
                </c:pt>
                <c:pt idx="361">
                  <c:v>-9.2575999995460734E-2</c:v>
                </c:pt>
                <c:pt idx="363">
                  <c:v>-9.9663999993936159E-2</c:v>
                </c:pt>
                <c:pt idx="364">
                  <c:v>-9.8663999990094453E-2</c:v>
                </c:pt>
                <c:pt idx="365">
                  <c:v>-9.3064000000595115E-2</c:v>
                </c:pt>
                <c:pt idx="366">
                  <c:v>-9.8431999991589691E-2</c:v>
                </c:pt>
                <c:pt idx="367">
                  <c:v>-0.10258400000020629</c:v>
                </c:pt>
                <c:pt idx="368">
                  <c:v>-0.10058399999979883</c:v>
                </c:pt>
                <c:pt idx="373">
                  <c:v>-9.7319999993487727E-2</c:v>
                </c:pt>
                <c:pt idx="374">
                  <c:v>-0.1026960000017425</c:v>
                </c:pt>
                <c:pt idx="377">
                  <c:v>-0.10824799999682</c:v>
                </c:pt>
                <c:pt idx="387">
                  <c:v>-0.11745599999994738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1EC-4D0C-99E3-2E73B0B62675}"/>
            </c:ext>
          </c:extLst>
        </c:ser>
        <c:ser>
          <c:idx val="4"/>
          <c:order val="4"/>
          <c:tx>
            <c:strRef>
              <c:f>'A (old)'!$L$20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(old)'!$F$21:$F$998</c:f>
              <c:numCache>
                <c:formatCode>General</c:formatCode>
                <c:ptCount val="978"/>
                <c:pt idx="0">
                  <c:v>-6373</c:v>
                </c:pt>
                <c:pt idx="1">
                  <c:v>-3839</c:v>
                </c:pt>
                <c:pt idx="2">
                  <c:v>-3402</c:v>
                </c:pt>
                <c:pt idx="3">
                  <c:v>-3377</c:v>
                </c:pt>
                <c:pt idx="4">
                  <c:v>-3361</c:v>
                </c:pt>
                <c:pt idx="5">
                  <c:v>-3360</c:v>
                </c:pt>
                <c:pt idx="6">
                  <c:v>-3349</c:v>
                </c:pt>
                <c:pt idx="7">
                  <c:v>-3345</c:v>
                </c:pt>
                <c:pt idx="8">
                  <c:v>-3335</c:v>
                </c:pt>
                <c:pt idx="9">
                  <c:v>-3333</c:v>
                </c:pt>
                <c:pt idx="10">
                  <c:v>-3324</c:v>
                </c:pt>
                <c:pt idx="11">
                  <c:v>-3251</c:v>
                </c:pt>
                <c:pt idx="12">
                  <c:v>-3212</c:v>
                </c:pt>
                <c:pt idx="13">
                  <c:v>-3173</c:v>
                </c:pt>
                <c:pt idx="14">
                  <c:v>-3167</c:v>
                </c:pt>
                <c:pt idx="15">
                  <c:v>-3167</c:v>
                </c:pt>
                <c:pt idx="16">
                  <c:v>-3145</c:v>
                </c:pt>
                <c:pt idx="17">
                  <c:v>-3142</c:v>
                </c:pt>
                <c:pt idx="18">
                  <c:v>-3126</c:v>
                </c:pt>
                <c:pt idx="19">
                  <c:v>-3114</c:v>
                </c:pt>
                <c:pt idx="20">
                  <c:v>-3100</c:v>
                </c:pt>
                <c:pt idx="21">
                  <c:v>-3098</c:v>
                </c:pt>
                <c:pt idx="22">
                  <c:v>-3097</c:v>
                </c:pt>
                <c:pt idx="23">
                  <c:v>-3094</c:v>
                </c:pt>
                <c:pt idx="24">
                  <c:v>-3083</c:v>
                </c:pt>
                <c:pt idx="25">
                  <c:v>-3078</c:v>
                </c:pt>
                <c:pt idx="26">
                  <c:v>-3059.5</c:v>
                </c:pt>
                <c:pt idx="27">
                  <c:v>-3017</c:v>
                </c:pt>
                <c:pt idx="28">
                  <c:v>-2924</c:v>
                </c:pt>
                <c:pt idx="29">
                  <c:v>-2921</c:v>
                </c:pt>
                <c:pt idx="30">
                  <c:v>-2894</c:v>
                </c:pt>
                <c:pt idx="31">
                  <c:v>-2868</c:v>
                </c:pt>
                <c:pt idx="32">
                  <c:v>-2865</c:v>
                </c:pt>
                <c:pt idx="33">
                  <c:v>-2860</c:v>
                </c:pt>
                <c:pt idx="34">
                  <c:v>-2821</c:v>
                </c:pt>
                <c:pt idx="35">
                  <c:v>-2819</c:v>
                </c:pt>
                <c:pt idx="36">
                  <c:v>-2818</c:v>
                </c:pt>
                <c:pt idx="37">
                  <c:v>-2809</c:v>
                </c:pt>
                <c:pt idx="38">
                  <c:v>-2793</c:v>
                </c:pt>
                <c:pt idx="39">
                  <c:v>-2753</c:v>
                </c:pt>
                <c:pt idx="40">
                  <c:v>-2725</c:v>
                </c:pt>
                <c:pt idx="41">
                  <c:v>-2647</c:v>
                </c:pt>
                <c:pt idx="42">
                  <c:v>-2644</c:v>
                </c:pt>
                <c:pt idx="43">
                  <c:v>-2638</c:v>
                </c:pt>
                <c:pt idx="44">
                  <c:v>-2616</c:v>
                </c:pt>
                <c:pt idx="45">
                  <c:v>-2616</c:v>
                </c:pt>
                <c:pt idx="46">
                  <c:v>-2616</c:v>
                </c:pt>
                <c:pt idx="47">
                  <c:v>-2616</c:v>
                </c:pt>
                <c:pt idx="48">
                  <c:v>-2613</c:v>
                </c:pt>
                <c:pt idx="49">
                  <c:v>-2605</c:v>
                </c:pt>
                <c:pt idx="50">
                  <c:v>-2605</c:v>
                </c:pt>
                <c:pt idx="51">
                  <c:v>-2605</c:v>
                </c:pt>
                <c:pt idx="52">
                  <c:v>-2577</c:v>
                </c:pt>
                <c:pt idx="53">
                  <c:v>-2550</c:v>
                </c:pt>
                <c:pt idx="54">
                  <c:v>-2512.5</c:v>
                </c:pt>
                <c:pt idx="55">
                  <c:v>-2496</c:v>
                </c:pt>
                <c:pt idx="56">
                  <c:v>-2494</c:v>
                </c:pt>
                <c:pt idx="57">
                  <c:v>-2491</c:v>
                </c:pt>
                <c:pt idx="58">
                  <c:v>-2485</c:v>
                </c:pt>
                <c:pt idx="59">
                  <c:v>-2468</c:v>
                </c:pt>
                <c:pt idx="60">
                  <c:v>-2454</c:v>
                </c:pt>
                <c:pt idx="61">
                  <c:v>-2426</c:v>
                </c:pt>
                <c:pt idx="62">
                  <c:v>-2407</c:v>
                </c:pt>
                <c:pt idx="63">
                  <c:v>-2281</c:v>
                </c:pt>
                <c:pt idx="64">
                  <c:v>-2252</c:v>
                </c:pt>
                <c:pt idx="65">
                  <c:v>-2241</c:v>
                </c:pt>
                <c:pt idx="66">
                  <c:v>-2096</c:v>
                </c:pt>
                <c:pt idx="67">
                  <c:v>-2074</c:v>
                </c:pt>
                <c:pt idx="68">
                  <c:v>-2012</c:v>
                </c:pt>
                <c:pt idx="69">
                  <c:v>-1794</c:v>
                </c:pt>
                <c:pt idx="70">
                  <c:v>-1780</c:v>
                </c:pt>
                <c:pt idx="71">
                  <c:v>-1769</c:v>
                </c:pt>
                <c:pt idx="72">
                  <c:v>-1741</c:v>
                </c:pt>
                <c:pt idx="73">
                  <c:v>-1724</c:v>
                </c:pt>
                <c:pt idx="74">
                  <c:v>-1674</c:v>
                </c:pt>
                <c:pt idx="75">
                  <c:v>-1649</c:v>
                </c:pt>
                <c:pt idx="76">
                  <c:v>-1638</c:v>
                </c:pt>
                <c:pt idx="77">
                  <c:v>-1581</c:v>
                </c:pt>
                <c:pt idx="78">
                  <c:v>-1570</c:v>
                </c:pt>
                <c:pt idx="79">
                  <c:v>-1474</c:v>
                </c:pt>
                <c:pt idx="80">
                  <c:v>-1330</c:v>
                </c:pt>
                <c:pt idx="81">
                  <c:v>-1319</c:v>
                </c:pt>
                <c:pt idx="82">
                  <c:v>-1215</c:v>
                </c:pt>
                <c:pt idx="83">
                  <c:v>-1205</c:v>
                </c:pt>
                <c:pt idx="84">
                  <c:v>-1176</c:v>
                </c:pt>
                <c:pt idx="85">
                  <c:v>-1109</c:v>
                </c:pt>
                <c:pt idx="86">
                  <c:v>-1050</c:v>
                </c:pt>
                <c:pt idx="87">
                  <c:v>-997</c:v>
                </c:pt>
                <c:pt idx="88">
                  <c:v>-994</c:v>
                </c:pt>
                <c:pt idx="89">
                  <c:v>-988</c:v>
                </c:pt>
                <c:pt idx="90">
                  <c:v>-936</c:v>
                </c:pt>
                <c:pt idx="91">
                  <c:v>-882</c:v>
                </c:pt>
                <c:pt idx="92">
                  <c:v>-793</c:v>
                </c:pt>
                <c:pt idx="93">
                  <c:v>-778</c:v>
                </c:pt>
                <c:pt idx="94">
                  <c:v>-776</c:v>
                </c:pt>
                <c:pt idx="95">
                  <c:v>-765</c:v>
                </c:pt>
                <c:pt idx="96">
                  <c:v>-765</c:v>
                </c:pt>
                <c:pt idx="97">
                  <c:v>-717</c:v>
                </c:pt>
                <c:pt idx="98">
                  <c:v>-706</c:v>
                </c:pt>
                <c:pt idx="99">
                  <c:v>-703</c:v>
                </c:pt>
                <c:pt idx="100">
                  <c:v>-667</c:v>
                </c:pt>
                <c:pt idx="101">
                  <c:v>-658</c:v>
                </c:pt>
                <c:pt idx="102">
                  <c:v>-558</c:v>
                </c:pt>
                <c:pt idx="103">
                  <c:v>-532</c:v>
                </c:pt>
                <c:pt idx="104">
                  <c:v>-488</c:v>
                </c:pt>
                <c:pt idx="105">
                  <c:v>-485</c:v>
                </c:pt>
                <c:pt idx="106">
                  <c:v>-467</c:v>
                </c:pt>
                <c:pt idx="107">
                  <c:v>-467</c:v>
                </c:pt>
                <c:pt idx="108">
                  <c:v>-467</c:v>
                </c:pt>
                <c:pt idx="109">
                  <c:v>-451</c:v>
                </c:pt>
                <c:pt idx="110">
                  <c:v>-445</c:v>
                </c:pt>
                <c:pt idx="111">
                  <c:v>-443</c:v>
                </c:pt>
                <c:pt idx="112">
                  <c:v>-437</c:v>
                </c:pt>
                <c:pt idx="113">
                  <c:v>-415</c:v>
                </c:pt>
                <c:pt idx="114">
                  <c:v>-414</c:v>
                </c:pt>
                <c:pt idx="115">
                  <c:v>-414</c:v>
                </c:pt>
                <c:pt idx="116">
                  <c:v>-401</c:v>
                </c:pt>
                <c:pt idx="117">
                  <c:v>-400</c:v>
                </c:pt>
                <c:pt idx="118">
                  <c:v>-398</c:v>
                </c:pt>
                <c:pt idx="119">
                  <c:v>-398</c:v>
                </c:pt>
                <c:pt idx="120">
                  <c:v>-397</c:v>
                </c:pt>
                <c:pt idx="121">
                  <c:v>-387</c:v>
                </c:pt>
                <c:pt idx="122">
                  <c:v>-361</c:v>
                </c:pt>
                <c:pt idx="123">
                  <c:v>-356</c:v>
                </c:pt>
                <c:pt idx="124">
                  <c:v>-336</c:v>
                </c:pt>
                <c:pt idx="125">
                  <c:v>-252</c:v>
                </c:pt>
                <c:pt idx="126">
                  <c:v>-211</c:v>
                </c:pt>
                <c:pt idx="127">
                  <c:v>-208</c:v>
                </c:pt>
                <c:pt idx="128">
                  <c:v>-137</c:v>
                </c:pt>
                <c:pt idx="129">
                  <c:v>-129</c:v>
                </c:pt>
                <c:pt idx="130">
                  <c:v>-73</c:v>
                </c:pt>
                <c:pt idx="131">
                  <c:v>-14</c:v>
                </c:pt>
                <c:pt idx="132">
                  <c:v>-8</c:v>
                </c:pt>
                <c:pt idx="133">
                  <c:v>0</c:v>
                </c:pt>
                <c:pt idx="134">
                  <c:v>83</c:v>
                </c:pt>
                <c:pt idx="135">
                  <c:v>117</c:v>
                </c:pt>
                <c:pt idx="136">
                  <c:v>128</c:v>
                </c:pt>
                <c:pt idx="137">
                  <c:v>128</c:v>
                </c:pt>
                <c:pt idx="138">
                  <c:v>140</c:v>
                </c:pt>
                <c:pt idx="139">
                  <c:v>178</c:v>
                </c:pt>
                <c:pt idx="140">
                  <c:v>209</c:v>
                </c:pt>
                <c:pt idx="141">
                  <c:v>302</c:v>
                </c:pt>
                <c:pt idx="142">
                  <c:v>318</c:v>
                </c:pt>
                <c:pt idx="143">
                  <c:v>343</c:v>
                </c:pt>
                <c:pt idx="144">
                  <c:v>343</c:v>
                </c:pt>
                <c:pt idx="145">
                  <c:v>360</c:v>
                </c:pt>
                <c:pt idx="146">
                  <c:v>361</c:v>
                </c:pt>
                <c:pt idx="147">
                  <c:v>363</c:v>
                </c:pt>
                <c:pt idx="148">
                  <c:v>389</c:v>
                </c:pt>
                <c:pt idx="149">
                  <c:v>400</c:v>
                </c:pt>
                <c:pt idx="150">
                  <c:v>402</c:v>
                </c:pt>
                <c:pt idx="151">
                  <c:v>403</c:v>
                </c:pt>
                <c:pt idx="152">
                  <c:v>430</c:v>
                </c:pt>
                <c:pt idx="153">
                  <c:v>492</c:v>
                </c:pt>
                <c:pt idx="154">
                  <c:v>492</c:v>
                </c:pt>
                <c:pt idx="155">
                  <c:v>492</c:v>
                </c:pt>
                <c:pt idx="156">
                  <c:v>512</c:v>
                </c:pt>
                <c:pt idx="157">
                  <c:v>564</c:v>
                </c:pt>
                <c:pt idx="158">
                  <c:v>581</c:v>
                </c:pt>
                <c:pt idx="159">
                  <c:v>592</c:v>
                </c:pt>
                <c:pt idx="160">
                  <c:v>604</c:v>
                </c:pt>
                <c:pt idx="161">
                  <c:v>620</c:v>
                </c:pt>
                <c:pt idx="162">
                  <c:v>621</c:v>
                </c:pt>
                <c:pt idx="163">
                  <c:v>651</c:v>
                </c:pt>
                <c:pt idx="164">
                  <c:v>665</c:v>
                </c:pt>
                <c:pt idx="165">
                  <c:v>679</c:v>
                </c:pt>
                <c:pt idx="166">
                  <c:v>707</c:v>
                </c:pt>
                <c:pt idx="167">
                  <c:v>707</c:v>
                </c:pt>
                <c:pt idx="168">
                  <c:v>707</c:v>
                </c:pt>
                <c:pt idx="169">
                  <c:v>707</c:v>
                </c:pt>
                <c:pt idx="170">
                  <c:v>735</c:v>
                </c:pt>
                <c:pt idx="171">
                  <c:v>783</c:v>
                </c:pt>
                <c:pt idx="172">
                  <c:v>814</c:v>
                </c:pt>
                <c:pt idx="173">
                  <c:v>830</c:v>
                </c:pt>
                <c:pt idx="174">
                  <c:v>878</c:v>
                </c:pt>
                <c:pt idx="175">
                  <c:v>878</c:v>
                </c:pt>
                <c:pt idx="176">
                  <c:v>878</c:v>
                </c:pt>
                <c:pt idx="177">
                  <c:v>897</c:v>
                </c:pt>
                <c:pt idx="178">
                  <c:v>903</c:v>
                </c:pt>
                <c:pt idx="179">
                  <c:v>911</c:v>
                </c:pt>
                <c:pt idx="180">
                  <c:v>912</c:v>
                </c:pt>
                <c:pt idx="181">
                  <c:v>953</c:v>
                </c:pt>
                <c:pt idx="182">
                  <c:v>984</c:v>
                </c:pt>
                <c:pt idx="183">
                  <c:v>998</c:v>
                </c:pt>
                <c:pt idx="184">
                  <c:v>1006</c:v>
                </c:pt>
                <c:pt idx="185">
                  <c:v>1021</c:v>
                </c:pt>
                <c:pt idx="186">
                  <c:v>1102</c:v>
                </c:pt>
                <c:pt idx="187">
                  <c:v>1107</c:v>
                </c:pt>
                <c:pt idx="188">
                  <c:v>1110</c:v>
                </c:pt>
                <c:pt idx="189">
                  <c:v>1110</c:v>
                </c:pt>
                <c:pt idx="190">
                  <c:v>1110</c:v>
                </c:pt>
                <c:pt idx="191">
                  <c:v>1119</c:v>
                </c:pt>
                <c:pt idx="192">
                  <c:v>1122</c:v>
                </c:pt>
                <c:pt idx="193">
                  <c:v>1125</c:v>
                </c:pt>
                <c:pt idx="194">
                  <c:v>1146</c:v>
                </c:pt>
                <c:pt idx="195">
                  <c:v>1147</c:v>
                </c:pt>
                <c:pt idx="196">
                  <c:v>1150</c:v>
                </c:pt>
                <c:pt idx="197">
                  <c:v>1155</c:v>
                </c:pt>
                <c:pt idx="198">
                  <c:v>1163</c:v>
                </c:pt>
                <c:pt idx="199">
                  <c:v>1174</c:v>
                </c:pt>
                <c:pt idx="200">
                  <c:v>1174</c:v>
                </c:pt>
                <c:pt idx="201">
                  <c:v>1188</c:v>
                </c:pt>
                <c:pt idx="202">
                  <c:v>1191</c:v>
                </c:pt>
                <c:pt idx="203">
                  <c:v>1202</c:v>
                </c:pt>
                <c:pt idx="204">
                  <c:v>1219.5</c:v>
                </c:pt>
                <c:pt idx="205">
                  <c:v>1269</c:v>
                </c:pt>
                <c:pt idx="206">
                  <c:v>1278</c:v>
                </c:pt>
                <c:pt idx="207">
                  <c:v>1309</c:v>
                </c:pt>
                <c:pt idx="208">
                  <c:v>1339</c:v>
                </c:pt>
                <c:pt idx="209">
                  <c:v>1345</c:v>
                </c:pt>
                <c:pt idx="210">
                  <c:v>1359</c:v>
                </c:pt>
                <c:pt idx="211">
                  <c:v>1364</c:v>
                </c:pt>
                <c:pt idx="212">
                  <c:v>1365</c:v>
                </c:pt>
                <c:pt idx="213">
                  <c:v>1378</c:v>
                </c:pt>
                <c:pt idx="214">
                  <c:v>1384</c:v>
                </c:pt>
                <c:pt idx="215">
                  <c:v>1406</c:v>
                </c:pt>
                <c:pt idx="216">
                  <c:v>1437</c:v>
                </c:pt>
                <c:pt idx="217">
                  <c:v>1465</c:v>
                </c:pt>
                <c:pt idx="218">
                  <c:v>1465</c:v>
                </c:pt>
                <c:pt idx="219">
                  <c:v>1490</c:v>
                </c:pt>
                <c:pt idx="220">
                  <c:v>1521</c:v>
                </c:pt>
                <c:pt idx="221">
                  <c:v>1591</c:v>
                </c:pt>
                <c:pt idx="222">
                  <c:v>1611</c:v>
                </c:pt>
                <c:pt idx="223">
                  <c:v>1638</c:v>
                </c:pt>
                <c:pt idx="224">
                  <c:v>1641</c:v>
                </c:pt>
                <c:pt idx="225">
                  <c:v>1641</c:v>
                </c:pt>
                <c:pt idx="226">
                  <c:v>1645</c:v>
                </c:pt>
                <c:pt idx="227">
                  <c:v>1653</c:v>
                </c:pt>
                <c:pt idx="228">
                  <c:v>1745</c:v>
                </c:pt>
                <c:pt idx="229">
                  <c:v>1753</c:v>
                </c:pt>
                <c:pt idx="230">
                  <c:v>1798</c:v>
                </c:pt>
                <c:pt idx="231">
                  <c:v>1823</c:v>
                </c:pt>
                <c:pt idx="232">
                  <c:v>1860</c:v>
                </c:pt>
                <c:pt idx="233">
                  <c:v>1863</c:v>
                </c:pt>
                <c:pt idx="234">
                  <c:v>1863</c:v>
                </c:pt>
                <c:pt idx="235">
                  <c:v>1882</c:v>
                </c:pt>
                <c:pt idx="236">
                  <c:v>1885</c:v>
                </c:pt>
                <c:pt idx="237">
                  <c:v>1887</c:v>
                </c:pt>
                <c:pt idx="238">
                  <c:v>1910</c:v>
                </c:pt>
                <c:pt idx="239">
                  <c:v>1913</c:v>
                </c:pt>
                <c:pt idx="240">
                  <c:v>1947</c:v>
                </c:pt>
                <c:pt idx="241">
                  <c:v>1949</c:v>
                </c:pt>
                <c:pt idx="242">
                  <c:v>1967</c:v>
                </c:pt>
                <c:pt idx="243">
                  <c:v>1972</c:v>
                </c:pt>
                <c:pt idx="244">
                  <c:v>1983</c:v>
                </c:pt>
                <c:pt idx="245">
                  <c:v>1997</c:v>
                </c:pt>
                <c:pt idx="246">
                  <c:v>2006</c:v>
                </c:pt>
                <c:pt idx="247">
                  <c:v>2014</c:v>
                </c:pt>
                <c:pt idx="248">
                  <c:v>2030</c:v>
                </c:pt>
                <c:pt idx="249">
                  <c:v>2033</c:v>
                </c:pt>
                <c:pt idx="250">
                  <c:v>2061</c:v>
                </c:pt>
                <c:pt idx="251">
                  <c:v>2067</c:v>
                </c:pt>
                <c:pt idx="252">
                  <c:v>2081</c:v>
                </c:pt>
                <c:pt idx="253">
                  <c:v>2097</c:v>
                </c:pt>
                <c:pt idx="254">
                  <c:v>2097</c:v>
                </c:pt>
                <c:pt idx="255">
                  <c:v>2100</c:v>
                </c:pt>
                <c:pt idx="256">
                  <c:v>2139</c:v>
                </c:pt>
                <c:pt idx="257">
                  <c:v>2167</c:v>
                </c:pt>
                <c:pt idx="258">
                  <c:v>2188</c:v>
                </c:pt>
                <c:pt idx="259">
                  <c:v>2190</c:v>
                </c:pt>
                <c:pt idx="260">
                  <c:v>2207</c:v>
                </c:pt>
                <c:pt idx="261">
                  <c:v>2223</c:v>
                </c:pt>
                <c:pt idx="262">
                  <c:v>2268</c:v>
                </c:pt>
                <c:pt idx="263">
                  <c:v>2280</c:v>
                </c:pt>
                <c:pt idx="264">
                  <c:v>2296</c:v>
                </c:pt>
                <c:pt idx="265">
                  <c:v>2296</c:v>
                </c:pt>
                <c:pt idx="266">
                  <c:v>2335</c:v>
                </c:pt>
                <c:pt idx="267">
                  <c:v>2335</c:v>
                </c:pt>
                <c:pt idx="268">
                  <c:v>2344</c:v>
                </c:pt>
                <c:pt idx="269">
                  <c:v>2349</c:v>
                </c:pt>
                <c:pt idx="270">
                  <c:v>2402</c:v>
                </c:pt>
                <c:pt idx="271">
                  <c:v>2430</c:v>
                </c:pt>
                <c:pt idx="272">
                  <c:v>2465</c:v>
                </c:pt>
                <c:pt idx="273">
                  <c:v>2497</c:v>
                </c:pt>
                <c:pt idx="274">
                  <c:v>2534</c:v>
                </c:pt>
                <c:pt idx="275">
                  <c:v>2534</c:v>
                </c:pt>
                <c:pt idx="276">
                  <c:v>2601</c:v>
                </c:pt>
                <c:pt idx="277">
                  <c:v>2601</c:v>
                </c:pt>
                <c:pt idx="278">
                  <c:v>2604</c:v>
                </c:pt>
                <c:pt idx="279">
                  <c:v>2612</c:v>
                </c:pt>
                <c:pt idx="280">
                  <c:v>2690</c:v>
                </c:pt>
                <c:pt idx="281">
                  <c:v>2750</c:v>
                </c:pt>
                <c:pt idx="282">
                  <c:v>2755</c:v>
                </c:pt>
                <c:pt idx="283">
                  <c:v>2780</c:v>
                </c:pt>
                <c:pt idx="284">
                  <c:v>2791</c:v>
                </c:pt>
                <c:pt idx="285">
                  <c:v>2823</c:v>
                </c:pt>
                <c:pt idx="286">
                  <c:v>2836</c:v>
                </c:pt>
                <c:pt idx="287">
                  <c:v>2839</c:v>
                </c:pt>
                <c:pt idx="288">
                  <c:v>2850</c:v>
                </c:pt>
                <c:pt idx="289">
                  <c:v>2859</c:v>
                </c:pt>
                <c:pt idx="290">
                  <c:v>2934</c:v>
                </c:pt>
                <c:pt idx="291">
                  <c:v>2965</c:v>
                </c:pt>
                <c:pt idx="292">
                  <c:v>2995</c:v>
                </c:pt>
                <c:pt idx="293">
                  <c:v>3015</c:v>
                </c:pt>
                <c:pt idx="294">
                  <c:v>3057</c:v>
                </c:pt>
                <c:pt idx="295">
                  <c:v>3058</c:v>
                </c:pt>
                <c:pt idx="296">
                  <c:v>3058</c:v>
                </c:pt>
                <c:pt idx="297">
                  <c:v>3069</c:v>
                </c:pt>
                <c:pt idx="298">
                  <c:v>3161</c:v>
                </c:pt>
                <c:pt idx="299">
                  <c:v>3188</c:v>
                </c:pt>
                <c:pt idx="300">
                  <c:v>3240</c:v>
                </c:pt>
                <c:pt idx="301">
                  <c:v>3275</c:v>
                </c:pt>
                <c:pt idx="302">
                  <c:v>3287</c:v>
                </c:pt>
                <c:pt idx="303">
                  <c:v>3303</c:v>
                </c:pt>
                <c:pt idx="304">
                  <c:v>3303</c:v>
                </c:pt>
                <c:pt idx="305">
                  <c:v>3317</c:v>
                </c:pt>
                <c:pt idx="306">
                  <c:v>3401</c:v>
                </c:pt>
                <c:pt idx="307">
                  <c:v>3477</c:v>
                </c:pt>
                <c:pt idx="308">
                  <c:v>3483</c:v>
                </c:pt>
                <c:pt idx="309">
                  <c:v>3533</c:v>
                </c:pt>
                <c:pt idx="310">
                  <c:v>3580</c:v>
                </c:pt>
                <c:pt idx="311">
                  <c:v>3608</c:v>
                </c:pt>
                <c:pt idx="312">
                  <c:v>3756</c:v>
                </c:pt>
                <c:pt idx="313">
                  <c:v>3821</c:v>
                </c:pt>
                <c:pt idx="314">
                  <c:v>3840</c:v>
                </c:pt>
                <c:pt idx="315">
                  <c:v>3844</c:v>
                </c:pt>
                <c:pt idx="316">
                  <c:v>3883</c:v>
                </c:pt>
                <c:pt idx="317">
                  <c:v>3919</c:v>
                </c:pt>
                <c:pt idx="318">
                  <c:v>3989</c:v>
                </c:pt>
                <c:pt idx="319">
                  <c:v>4023</c:v>
                </c:pt>
                <c:pt idx="320">
                  <c:v>4059</c:v>
                </c:pt>
                <c:pt idx="321">
                  <c:v>4095</c:v>
                </c:pt>
                <c:pt idx="322">
                  <c:v>4120</c:v>
                </c:pt>
                <c:pt idx="323">
                  <c:v>4129</c:v>
                </c:pt>
                <c:pt idx="324">
                  <c:v>4179</c:v>
                </c:pt>
                <c:pt idx="325">
                  <c:v>4199</c:v>
                </c:pt>
                <c:pt idx="326">
                  <c:v>4252</c:v>
                </c:pt>
                <c:pt idx="327">
                  <c:v>4255</c:v>
                </c:pt>
                <c:pt idx="328">
                  <c:v>4261</c:v>
                </c:pt>
                <c:pt idx="329">
                  <c:v>4325</c:v>
                </c:pt>
                <c:pt idx="330">
                  <c:v>4378</c:v>
                </c:pt>
                <c:pt idx="331">
                  <c:v>4384</c:v>
                </c:pt>
                <c:pt idx="332">
                  <c:v>4400</c:v>
                </c:pt>
                <c:pt idx="333">
                  <c:v>4412</c:v>
                </c:pt>
                <c:pt idx="334">
                  <c:v>4439</c:v>
                </c:pt>
                <c:pt idx="335">
                  <c:v>4470</c:v>
                </c:pt>
                <c:pt idx="336">
                  <c:v>4490</c:v>
                </c:pt>
                <c:pt idx="337">
                  <c:v>4517</c:v>
                </c:pt>
                <c:pt idx="338">
                  <c:v>4557</c:v>
                </c:pt>
                <c:pt idx="339">
                  <c:v>4585</c:v>
                </c:pt>
                <c:pt idx="340">
                  <c:v>4599</c:v>
                </c:pt>
                <c:pt idx="341">
                  <c:v>4624</c:v>
                </c:pt>
                <c:pt idx="342">
                  <c:v>4627</c:v>
                </c:pt>
                <c:pt idx="343">
                  <c:v>4632</c:v>
                </c:pt>
                <c:pt idx="344">
                  <c:v>4674</c:v>
                </c:pt>
                <c:pt idx="345">
                  <c:v>4674</c:v>
                </c:pt>
                <c:pt idx="346">
                  <c:v>4692</c:v>
                </c:pt>
                <c:pt idx="347">
                  <c:v>4730</c:v>
                </c:pt>
                <c:pt idx="348">
                  <c:v>4750</c:v>
                </c:pt>
                <c:pt idx="349">
                  <c:v>4756</c:v>
                </c:pt>
                <c:pt idx="350">
                  <c:v>4773</c:v>
                </c:pt>
                <c:pt idx="351">
                  <c:v>4834</c:v>
                </c:pt>
                <c:pt idx="352">
                  <c:v>4870</c:v>
                </c:pt>
                <c:pt idx="353">
                  <c:v>4884</c:v>
                </c:pt>
                <c:pt idx="354">
                  <c:v>4892</c:v>
                </c:pt>
                <c:pt idx="355">
                  <c:v>4932</c:v>
                </c:pt>
                <c:pt idx="356">
                  <c:v>4938</c:v>
                </c:pt>
                <c:pt idx="357">
                  <c:v>4949</c:v>
                </c:pt>
                <c:pt idx="358">
                  <c:v>4965</c:v>
                </c:pt>
                <c:pt idx="359">
                  <c:v>4988</c:v>
                </c:pt>
                <c:pt idx="360">
                  <c:v>5007</c:v>
                </c:pt>
                <c:pt idx="361">
                  <c:v>5021</c:v>
                </c:pt>
                <c:pt idx="362">
                  <c:v>5066</c:v>
                </c:pt>
                <c:pt idx="363">
                  <c:v>5144</c:v>
                </c:pt>
                <c:pt idx="364">
                  <c:v>5144</c:v>
                </c:pt>
                <c:pt idx="365">
                  <c:v>5169</c:v>
                </c:pt>
                <c:pt idx="366">
                  <c:v>5172</c:v>
                </c:pt>
                <c:pt idx="367">
                  <c:v>5214</c:v>
                </c:pt>
                <c:pt idx="368">
                  <c:v>5214</c:v>
                </c:pt>
                <c:pt idx="369">
                  <c:v>5215</c:v>
                </c:pt>
                <c:pt idx="370">
                  <c:v>5251</c:v>
                </c:pt>
                <c:pt idx="371">
                  <c:v>5254</c:v>
                </c:pt>
                <c:pt idx="372">
                  <c:v>5324</c:v>
                </c:pt>
                <c:pt idx="373">
                  <c:v>5345</c:v>
                </c:pt>
                <c:pt idx="374">
                  <c:v>5416</c:v>
                </c:pt>
                <c:pt idx="375">
                  <c:v>5450</c:v>
                </c:pt>
                <c:pt idx="376">
                  <c:v>5458</c:v>
                </c:pt>
                <c:pt idx="377">
                  <c:v>5483</c:v>
                </c:pt>
                <c:pt idx="378">
                  <c:v>5489</c:v>
                </c:pt>
                <c:pt idx="379">
                  <c:v>5489</c:v>
                </c:pt>
                <c:pt idx="380">
                  <c:v>5489</c:v>
                </c:pt>
                <c:pt idx="381">
                  <c:v>5489</c:v>
                </c:pt>
                <c:pt idx="382">
                  <c:v>5489</c:v>
                </c:pt>
                <c:pt idx="383">
                  <c:v>5514</c:v>
                </c:pt>
                <c:pt idx="384">
                  <c:v>5517</c:v>
                </c:pt>
                <c:pt idx="385">
                  <c:v>5556</c:v>
                </c:pt>
                <c:pt idx="386">
                  <c:v>5556</c:v>
                </c:pt>
                <c:pt idx="387">
                  <c:v>5626</c:v>
                </c:pt>
                <c:pt idx="388">
                  <c:v>5712</c:v>
                </c:pt>
                <c:pt idx="389">
                  <c:v>5723</c:v>
                </c:pt>
                <c:pt idx="390">
                  <c:v>5726</c:v>
                </c:pt>
                <c:pt idx="391">
                  <c:v>5825</c:v>
                </c:pt>
                <c:pt idx="392">
                  <c:v>5858</c:v>
                </c:pt>
                <c:pt idx="393">
                  <c:v>5909</c:v>
                </c:pt>
                <c:pt idx="394">
                  <c:v>5909</c:v>
                </c:pt>
                <c:pt idx="395">
                  <c:v>6012</c:v>
                </c:pt>
                <c:pt idx="396">
                  <c:v>6015</c:v>
                </c:pt>
                <c:pt idx="397">
                  <c:v>6015</c:v>
                </c:pt>
                <c:pt idx="398">
                  <c:v>6015</c:v>
                </c:pt>
                <c:pt idx="399">
                  <c:v>6018</c:v>
                </c:pt>
                <c:pt idx="400">
                  <c:v>6110</c:v>
                </c:pt>
                <c:pt idx="401">
                  <c:v>6535</c:v>
                </c:pt>
                <c:pt idx="402">
                  <c:v>6706</c:v>
                </c:pt>
                <c:pt idx="403">
                  <c:v>6879</c:v>
                </c:pt>
                <c:pt idx="404">
                  <c:v>6901</c:v>
                </c:pt>
                <c:pt idx="405">
                  <c:v>7195</c:v>
                </c:pt>
                <c:pt idx="406">
                  <c:v>7217</c:v>
                </c:pt>
                <c:pt idx="407">
                  <c:v>7221.5</c:v>
                </c:pt>
                <c:pt idx="408">
                  <c:v>7243.5</c:v>
                </c:pt>
                <c:pt idx="409">
                  <c:v>7299</c:v>
                </c:pt>
                <c:pt idx="410">
                  <c:v>7314</c:v>
                </c:pt>
                <c:pt idx="411">
                  <c:v>7354</c:v>
                </c:pt>
              </c:numCache>
            </c:numRef>
          </c:xVal>
          <c:yVal>
            <c:numRef>
              <c:f>'A (old)'!$L$21:$L$998</c:f>
              <c:numCache>
                <c:formatCode>General</c:formatCode>
                <c:ptCount val="978"/>
                <c:pt idx="1">
                  <c:v>5.9384000007412396E-2</c:v>
                </c:pt>
                <c:pt idx="2">
                  <c:v>5.6312000000616536E-2</c:v>
                </c:pt>
                <c:pt idx="3">
                  <c:v>5.0912000006064773E-2</c:v>
                </c:pt>
                <c:pt idx="4">
                  <c:v>5.0616000000445638E-2</c:v>
                </c:pt>
                <c:pt idx="5">
                  <c:v>5.5160000003525056E-2</c:v>
                </c:pt>
                <c:pt idx="6">
                  <c:v>5.6144000001950189E-2</c:v>
                </c:pt>
                <c:pt idx="7">
                  <c:v>-0.29967999999644235</c:v>
                </c:pt>
                <c:pt idx="8">
                  <c:v>5.4760000006353948E-2</c:v>
                </c:pt>
                <c:pt idx="9">
                  <c:v>5.0847999998950399E-2</c:v>
                </c:pt>
                <c:pt idx="10">
                  <c:v>5.0744000007398427E-2</c:v>
                </c:pt>
                <c:pt idx="11">
                  <c:v>5.0456000004487578E-2</c:v>
                </c:pt>
                <c:pt idx="12">
                  <c:v>4.8672000004444271E-2</c:v>
                </c:pt>
                <c:pt idx="13">
                  <c:v>4.9888000001374166E-2</c:v>
                </c:pt>
                <c:pt idx="14">
                  <c:v>4.4152000002213754E-2</c:v>
                </c:pt>
                <c:pt idx="15">
                  <c:v>5.115200000727782E-2</c:v>
                </c:pt>
                <c:pt idx="16">
                  <c:v>4.8119999999471474E-2</c:v>
                </c:pt>
                <c:pt idx="17">
                  <c:v>4.6752000009291805E-2</c:v>
                </c:pt>
                <c:pt idx="18">
                  <c:v>4.5455999999830965E-2</c:v>
                </c:pt>
                <c:pt idx="19">
                  <c:v>4.5984000003954861E-2</c:v>
                </c:pt>
                <c:pt idx="20">
                  <c:v>4.6600000001490116E-2</c:v>
                </c:pt>
                <c:pt idx="21">
                  <c:v>4.3688000005204231E-2</c:v>
                </c:pt>
                <c:pt idx="22">
                  <c:v>4.5231999996758532E-2</c:v>
                </c:pt>
                <c:pt idx="23">
                  <c:v>4.5864000006986316E-2</c:v>
                </c:pt>
                <c:pt idx="24">
                  <c:v>4.3848000001162291E-2</c:v>
                </c:pt>
                <c:pt idx="25">
                  <c:v>4.5568000001367182E-2</c:v>
                </c:pt>
                <c:pt idx="26">
                  <c:v>-0.2037679999921238</c:v>
                </c:pt>
                <c:pt idx="27">
                  <c:v>4.4752000001608394E-2</c:v>
                </c:pt>
                <c:pt idx="28">
                  <c:v>4.2344000001321547E-2</c:v>
                </c:pt>
                <c:pt idx="29">
                  <c:v>4.097600000386592E-2</c:v>
                </c:pt>
                <c:pt idx="30">
                  <c:v>3.7664000003132969E-2</c:v>
                </c:pt>
                <c:pt idx="31">
                  <c:v>4.3808000002172776E-2</c:v>
                </c:pt>
                <c:pt idx="32">
                  <c:v>4.0440000004309695E-2</c:v>
                </c:pt>
                <c:pt idx="33">
                  <c:v>3.8159999996423721E-2</c:v>
                </c:pt>
                <c:pt idx="34">
                  <c:v>3.4376000003248919E-2</c:v>
                </c:pt>
                <c:pt idx="36">
                  <c:v>3.8008000003173947E-2</c:v>
                </c:pt>
                <c:pt idx="37">
                  <c:v>4.2904000001726672E-2</c:v>
                </c:pt>
                <c:pt idx="38">
                  <c:v>3.7607999998726882E-2</c:v>
                </c:pt>
                <c:pt idx="39">
                  <c:v>4.1368000005604699E-2</c:v>
                </c:pt>
                <c:pt idx="40">
                  <c:v>4.0600000007543713E-2</c:v>
                </c:pt>
                <c:pt idx="41">
                  <c:v>4.703200000221841E-2</c:v>
                </c:pt>
                <c:pt idx="42">
                  <c:v>4.0664000000106171E-2</c:v>
                </c:pt>
                <c:pt idx="43">
                  <c:v>3.6928000001353212E-2</c:v>
                </c:pt>
                <c:pt idx="44">
                  <c:v>3.5896000001230277E-2</c:v>
                </c:pt>
                <c:pt idx="45">
                  <c:v>3.5896000001230277E-2</c:v>
                </c:pt>
                <c:pt idx="46">
                  <c:v>3.7896000001637731E-2</c:v>
                </c:pt>
                <c:pt idx="47">
                  <c:v>3.8895999998203479E-2</c:v>
                </c:pt>
                <c:pt idx="48">
                  <c:v>3.752800000802381E-2</c:v>
                </c:pt>
                <c:pt idx="49">
                  <c:v>3.3880000002682209E-2</c:v>
                </c:pt>
                <c:pt idx="50">
                  <c:v>3.5880000003089663E-2</c:v>
                </c:pt>
                <c:pt idx="51">
                  <c:v>3.5880000003089663E-2</c:v>
                </c:pt>
                <c:pt idx="52">
                  <c:v>3.8112000002001878E-2</c:v>
                </c:pt>
                <c:pt idx="54">
                  <c:v>-0.16279999999824213</c:v>
                </c:pt>
                <c:pt idx="55">
                  <c:v>5.2276000002166256E-2</c:v>
                </c:pt>
                <c:pt idx="56">
                  <c:v>4.7363999998196959E-2</c:v>
                </c:pt>
                <c:pt idx="57">
                  <c:v>4.7595999996701721E-2</c:v>
                </c:pt>
                <c:pt idx="58">
                  <c:v>4.536000000371132E-2</c:v>
                </c:pt>
                <c:pt idx="59">
                  <c:v>4.5808000002580229E-2</c:v>
                </c:pt>
                <c:pt idx="60">
                  <c:v>3.2024000007368159E-2</c:v>
                </c:pt>
                <c:pt idx="61">
                  <c:v>3.7256000003253575E-2</c:v>
                </c:pt>
                <c:pt idx="62">
                  <c:v>3.8591999997152016E-2</c:v>
                </c:pt>
                <c:pt idx="64">
                  <c:v>2.9912000005424488E-2</c:v>
                </c:pt>
                <c:pt idx="65">
                  <c:v>3.1896000007691327E-2</c:v>
                </c:pt>
                <c:pt idx="66">
                  <c:v>2.9276000001118518E-2</c:v>
                </c:pt>
                <c:pt idx="67">
                  <c:v>2.1244000003207475E-2</c:v>
                </c:pt>
                <c:pt idx="69">
                  <c:v>1.9564000001992099E-2</c:v>
                </c:pt>
                <c:pt idx="70">
                  <c:v>2.3679999998421408E-2</c:v>
                </c:pt>
                <c:pt idx="71">
                  <c:v>2.166399999987334E-2</c:v>
                </c:pt>
                <c:pt idx="77">
                  <c:v>1.4935999999579508E-2</c:v>
                </c:pt>
                <c:pt idx="78">
                  <c:v>1.5920000005280599E-2</c:v>
                </c:pt>
                <c:pt idx="388">
                  <c:v>-0.1199720000004163</c:v>
                </c:pt>
                <c:pt idx="389">
                  <c:v>-0.12028799999825424</c:v>
                </c:pt>
                <c:pt idx="390">
                  <c:v>-0.12095599999884143</c:v>
                </c:pt>
                <c:pt idx="402">
                  <c:v>-0.14701599999534665</c:v>
                </c:pt>
                <c:pt idx="403">
                  <c:v>-0.15322400000150083</c:v>
                </c:pt>
                <c:pt idx="404">
                  <c:v>-0.14685599999938859</c:v>
                </c:pt>
                <c:pt idx="405">
                  <c:v>-0.16212000000086846</c:v>
                </c:pt>
                <c:pt idx="406">
                  <c:v>-0.16385199999785982</c:v>
                </c:pt>
                <c:pt idx="407">
                  <c:v>-0.16170399999828078</c:v>
                </c:pt>
                <c:pt idx="408">
                  <c:v>-0.16633600000204751</c:v>
                </c:pt>
                <c:pt idx="409">
                  <c:v>-0.16684399999940069</c:v>
                </c:pt>
                <c:pt idx="410">
                  <c:v>-0.16716399999859277</c:v>
                </c:pt>
                <c:pt idx="411">
                  <c:v>-0.1679939999958151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1EC-4D0C-99E3-2E73B0B62675}"/>
            </c:ext>
          </c:extLst>
        </c:ser>
        <c:ser>
          <c:idx val="5"/>
          <c:order val="5"/>
          <c:tx>
            <c:strRef>
              <c:f>'A (old)'!$M$20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 (old)'!$F$21:$F$998</c:f>
              <c:numCache>
                <c:formatCode>General</c:formatCode>
                <c:ptCount val="978"/>
                <c:pt idx="0">
                  <c:v>-6373</c:v>
                </c:pt>
                <c:pt idx="1">
                  <c:v>-3839</c:v>
                </c:pt>
                <c:pt idx="2">
                  <c:v>-3402</c:v>
                </c:pt>
                <c:pt idx="3">
                  <c:v>-3377</c:v>
                </c:pt>
                <c:pt idx="4">
                  <c:v>-3361</c:v>
                </c:pt>
                <c:pt idx="5">
                  <c:v>-3360</c:v>
                </c:pt>
                <c:pt idx="6">
                  <c:v>-3349</c:v>
                </c:pt>
                <c:pt idx="7">
                  <c:v>-3345</c:v>
                </c:pt>
                <c:pt idx="8">
                  <c:v>-3335</c:v>
                </c:pt>
                <c:pt idx="9">
                  <c:v>-3333</c:v>
                </c:pt>
                <c:pt idx="10">
                  <c:v>-3324</c:v>
                </c:pt>
                <c:pt idx="11">
                  <c:v>-3251</c:v>
                </c:pt>
                <c:pt idx="12">
                  <c:v>-3212</c:v>
                </c:pt>
                <c:pt idx="13">
                  <c:v>-3173</c:v>
                </c:pt>
                <c:pt idx="14">
                  <c:v>-3167</c:v>
                </c:pt>
                <c:pt idx="15">
                  <c:v>-3167</c:v>
                </c:pt>
                <c:pt idx="16">
                  <c:v>-3145</c:v>
                </c:pt>
                <c:pt idx="17">
                  <c:v>-3142</c:v>
                </c:pt>
                <c:pt idx="18">
                  <c:v>-3126</c:v>
                </c:pt>
                <c:pt idx="19">
                  <c:v>-3114</c:v>
                </c:pt>
                <c:pt idx="20">
                  <c:v>-3100</c:v>
                </c:pt>
                <c:pt idx="21">
                  <c:v>-3098</c:v>
                </c:pt>
                <c:pt idx="22">
                  <c:v>-3097</c:v>
                </c:pt>
                <c:pt idx="23">
                  <c:v>-3094</c:v>
                </c:pt>
                <c:pt idx="24">
                  <c:v>-3083</c:v>
                </c:pt>
                <c:pt idx="25">
                  <c:v>-3078</c:v>
                </c:pt>
                <c:pt idx="26">
                  <c:v>-3059.5</c:v>
                </c:pt>
                <c:pt idx="27">
                  <c:v>-3017</c:v>
                </c:pt>
                <c:pt idx="28">
                  <c:v>-2924</c:v>
                </c:pt>
                <c:pt idx="29">
                  <c:v>-2921</c:v>
                </c:pt>
                <c:pt idx="30">
                  <c:v>-2894</c:v>
                </c:pt>
                <c:pt idx="31">
                  <c:v>-2868</c:v>
                </c:pt>
                <c:pt idx="32">
                  <c:v>-2865</c:v>
                </c:pt>
                <c:pt idx="33">
                  <c:v>-2860</c:v>
                </c:pt>
                <c:pt idx="34">
                  <c:v>-2821</c:v>
                </c:pt>
                <c:pt idx="35">
                  <c:v>-2819</c:v>
                </c:pt>
                <c:pt idx="36">
                  <c:v>-2818</c:v>
                </c:pt>
                <c:pt idx="37">
                  <c:v>-2809</c:v>
                </c:pt>
                <c:pt idx="38">
                  <c:v>-2793</c:v>
                </c:pt>
                <c:pt idx="39">
                  <c:v>-2753</c:v>
                </c:pt>
                <c:pt idx="40">
                  <c:v>-2725</c:v>
                </c:pt>
                <c:pt idx="41">
                  <c:v>-2647</c:v>
                </c:pt>
                <c:pt idx="42">
                  <c:v>-2644</c:v>
                </c:pt>
                <c:pt idx="43">
                  <c:v>-2638</c:v>
                </c:pt>
                <c:pt idx="44">
                  <c:v>-2616</c:v>
                </c:pt>
                <c:pt idx="45">
                  <c:v>-2616</c:v>
                </c:pt>
                <c:pt idx="46">
                  <c:v>-2616</c:v>
                </c:pt>
                <c:pt idx="47">
                  <c:v>-2616</c:v>
                </c:pt>
                <c:pt idx="48">
                  <c:v>-2613</c:v>
                </c:pt>
                <c:pt idx="49">
                  <c:v>-2605</c:v>
                </c:pt>
                <c:pt idx="50">
                  <c:v>-2605</c:v>
                </c:pt>
                <c:pt idx="51">
                  <c:v>-2605</c:v>
                </c:pt>
                <c:pt idx="52">
                  <c:v>-2577</c:v>
                </c:pt>
                <c:pt idx="53">
                  <c:v>-2550</c:v>
                </c:pt>
                <c:pt idx="54">
                  <c:v>-2512.5</c:v>
                </c:pt>
                <c:pt idx="55">
                  <c:v>-2496</c:v>
                </c:pt>
                <c:pt idx="56">
                  <c:v>-2494</c:v>
                </c:pt>
                <c:pt idx="57">
                  <c:v>-2491</c:v>
                </c:pt>
                <c:pt idx="58">
                  <c:v>-2485</c:v>
                </c:pt>
                <c:pt idx="59">
                  <c:v>-2468</c:v>
                </c:pt>
                <c:pt idx="60">
                  <c:v>-2454</c:v>
                </c:pt>
                <c:pt idx="61">
                  <c:v>-2426</c:v>
                </c:pt>
                <c:pt idx="62">
                  <c:v>-2407</c:v>
                </c:pt>
                <c:pt idx="63">
                  <c:v>-2281</c:v>
                </c:pt>
                <c:pt idx="64">
                  <c:v>-2252</c:v>
                </c:pt>
                <c:pt idx="65">
                  <c:v>-2241</c:v>
                </c:pt>
                <c:pt idx="66">
                  <c:v>-2096</c:v>
                </c:pt>
                <c:pt idx="67">
                  <c:v>-2074</c:v>
                </c:pt>
                <c:pt idx="68">
                  <c:v>-2012</c:v>
                </c:pt>
                <c:pt idx="69">
                  <c:v>-1794</c:v>
                </c:pt>
                <c:pt idx="70">
                  <c:v>-1780</c:v>
                </c:pt>
                <c:pt idx="71">
                  <c:v>-1769</c:v>
                </c:pt>
                <c:pt idx="72">
                  <c:v>-1741</c:v>
                </c:pt>
                <c:pt idx="73">
                  <c:v>-1724</c:v>
                </c:pt>
                <c:pt idx="74">
                  <c:v>-1674</c:v>
                </c:pt>
                <c:pt idx="75">
                  <c:v>-1649</c:v>
                </c:pt>
                <c:pt idx="76">
                  <c:v>-1638</c:v>
                </c:pt>
                <c:pt idx="77">
                  <c:v>-1581</c:v>
                </c:pt>
                <c:pt idx="78">
                  <c:v>-1570</c:v>
                </c:pt>
                <c:pt idx="79">
                  <c:v>-1474</c:v>
                </c:pt>
                <c:pt idx="80">
                  <c:v>-1330</c:v>
                </c:pt>
                <c:pt idx="81">
                  <c:v>-1319</c:v>
                </c:pt>
                <c:pt idx="82">
                  <c:v>-1215</c:v>
                </c:pt>
                <c:pt idx="83">
                  <c:v>-1205</c:v>
                </c:pt>
                <c:pt idx="84">
                  <c:v>-1176</c:v>
                </c:pt>
                <c:pt idx="85">
                  <c:v>-1109</c:v>
                </c:pt>
                <c:pt idx="86">
                  <c:v>-1050</c:v>
                </c:pt>
                <c:pt idx="87">
                  <c:v>-997</c:v>
                </c:pt>
                <c:pt idx="88">
                  <c:v>-994</c:v>
                </c:pt>
                <c:pt idx="89">
                  <c:v>-988</c:v>
                </c:pt>
                <c:pt idx="90">
                  <c:v>-936</c:v>
                </c:pt>
                <c:pt idx="91">
                  <c:v>-882</c:v>
                </c:pt>
                <c:pt idx="92">
                  <c:v>-793</c:v>
                </c:pt>
                <c:pt idx="93">
                  <c:v>-778</c:v>
                </c:pt>
                <c:pt idx="94">
                  <c:v>-776</c:v>
                </c:pt>
                <c:pt idx="95">
                  <c:v>-765</c:v>
                </c:pt>
                <c:pt idx="96">
                  <c:v>-765</c:v>
                </c:pt>
                <c:pt idx="97">
                  <c:v>-717</c:v>
                </c:pt>
                <c:pt idx="98">
                  <c:v>-706</c:v>
                </c:pt>
                <c:pt idx="99">
                  <c:v>-703</c:v>
                </c:pt>
                <c:pt idx="100">
                  <c:v>-667</c:v>
                </c:pt>
                <c:pt idx="101">
                  <c:v>-658</c:v>
                </c:pt>
                <c:pt idx="102">
                  <c:v>-558</c:v>
                </c:pt>
                <c:pt idx="103">
                  <c:v>-532</c:v>
                </c:pt>
                <c:pt idx="104">
                  <c:v>-488</c:v>
                </c:pt>
                <c:pt idx="105">
                  <c:v>-485</c:v>
                </c:pt>
                <c:pt idx="106">
                  <c:v>-467</c:v>
                </c:pt>
                <c:pt idx="107">
                  <c:v>-467</c:v>
                </c:pt>
                <c:pt idx="108">
                  <c:v>-467</c:v>
                </c:pt>
                <c:pt idx="109">
                  <c:v>-451</c:v>
                </c:pt>
                <c:pt idx="110">
                  <c:v>-445</c:v>
                </c:pt>
                <c:pt idx="111">
                  <c:v>-443</c:v>
                </c:pt>
                <c:pt idx="112">
                  <c:v>-437</c:v>
                </c:pt>
                <c:pt idx="113">
                  <c:v>-415</c:v>
                </c:pt>
                <c:pt idx="114">
                  <c:v>-414</c:v>
                </c:pt>
                <c:pt idx="115">
                  <c:v>-414</c:v>
                </c:pt>
                <c:pt idx="116">
                  <c:v>-401</c:v>
                </c:pt>
                <c:pt idx="117">
                  <c:v>-400</c:v>
                </c:pt>
                <c:pt idx="118">
                  <c:v>-398</c:v>
                </c:pt>
                <c:pt idx="119">
                  <c:v>-398</c:v>
                </c:pt>
                <c:pt idx="120">
                  <c:v>-397</c:v>
                </c:pt>
                <c:pt idx="121">
                  <c:v>-387</c:v>
                </c:pt>
                <c:pt idx="122">
                  <c:v>-361</c:v>
                </c:pt>
                <c:pt idx="123">
                  <c:v>-356</c:v>
                </c:pt>
                <c:pt idx="124">
                  <c:v>-336</c:v>
                </c:pt>
                <c:pt idx="125">
                  <c:v>-252</c:v>
                </c:pt>
                <c:pt idx="126">
                  <c:v>-211</c:v>
                </c:pt>
                <c:pt idx="127">
                  <c:v>-208</c:v>
                </c:pt>
                <c:pt idx="128">
                  <c:v>-137</c:v>
                </c:pt>
                <c:pt idx="129">
                  <c:v>-129</c:v>
                </c:pt>
                <c:pt idx="130">
                  <c:v>-73</c:v>
                </c:pt>
                <c:pt idx="131">
                  <c:v>-14</c:v>
                </c:pt>
                <c:pt idx="132">
                  <c:v>-8</c:v>
                </c:pt>
                <c:pt idx="133">
                  <c:v>0</c:v>
                </c:pt>
                <c:pt idx="134">
                  <c:v>83</c:v>
                </c:pt>
                <c:pt idx="135">
                  <c:v>117</c:v>
                </c:pt>
                <c:pt idx="136">
                  <c:v>128</c:v>
                </c:pt>
                <c:pt idx="137">
                  <c:v>128</c:v>
                </c:pt>
                <c:pt idx="138">
                  <c:v>140</c:v>
                </c:pt>
                <c:pt idx="139">
                  <c:v>178</c:v>
                </c:pt>
                <c:pt idx="140">
                  <c:v>209</c:v>
                </c:pt>
                <c:pt idx="141">
                  <c:v>302</c:v>
                </c:pt>
                <c:pt idx="142">
                  <c:v>318</c:v>
                </c:pt>
                <c:pt idx="143">
                  <c:v>343</c:v>
                </c:pt>
                <c:pt idx="144">
                  <c:v>343</c:v>
                </c:pt>
                <c:pt idx="145">
                  <c:v>360</c:v>
                </c:pt>
                <c:pt idx="146">
                  <c:v>361</c:v>
                </c:pt>
                <c:pt idx="147">
                  <c:v>363</c:v>
                </c:pt>
                <c:pt idx="148">
                  <c:v>389</c:v>
                </c:pt>
                <c:pt idx="149">
                  <c:v>400</c:v>
                </c:pt>
                <c:pt idx="150">
                  <c:v>402</c:v>
                </c:pt>
                <c:pt idx="151">
                  <c:v>403</c:v>
                </c:pt>
                <c:pt idx="152">
                  <c:v>430</c:v>
                </c:pt>
                <c:pt idx="153">
                  <c:v>492</c:v>
                </c:pt>
                <c:pt idx="154">
                  <c:v>492</c:v>
                </c:pt>
                <c:pt idx="155">
                  <c:v>492</c:v>
                </c:pt>
                <c:pt idx="156">
                  <c:v>512</c:v>
                </c:pt>
                <c:pt idx="157">
                  <c:v>564</c:v>
                </c:pt>
                <c:pt idx="158">
                  <c:v>581</c:v>
                </c:pt>
                <c:pt idx="159">
                  <c:v>592</c:v>
                </c:pt>
                <c:pt idx="160">
                  <c:v>604</c:v>
                </c:pt>
                <c:pt idx="161">
                  <c:v>620</c:v>
                </c:pt>
                <c:pt idx="162">
                  <c:v>621</c:v>
                </c:pt>
                <c:pt idx="163">
                  <c:v>651</c:v>
                </c:pt>
                <c:pt idx="164">
                  <c:v>665</c:v>
                </c:pt>
                <c:pt idx="165">
                  <c:v>679</c:v>
                </c:pt>
                <c:pt idx="166">
                  <c:v>707</c:v>
                </c:pt>
                <c:pt idx="167">
                  <c:v>707</c:v>
                </c:pt>
                <c:pt idx="168">
                  <c:v>707</c:v>
                </c:pt>
                <c:pt idx="169">
                  <c:v>707</c:v>
                </c:pt>
                <c:pt idx="170">
                  <c:v>735</c:v>
                </c:pt>
                <c:pt idx="171">
                  <c:v>783</c:v>
                </c:pt>
                <c:pt idx="172">
                  <c:v>814</c:v>
                </c:pt>
                <c:pt idx="173">
                  <c:v>830</c:v>
                </c:pt>
                <c:pt idx="174">
                  <c:v>878</c:v>
                </c:pt>
                <c:pt idx="175">
                  <c:v>878</c:v>
                </c:pt>
                <c:pt idx="176">
                  <c:v>878</c:v>
                </c:pt>
                <c:pt idx="177">
                  <c:v>897</c:v>
                </c:pt>
                <c:pt idx="178">
                  <c:v>903</c:v>
                </c:pt>
                <c:pt idx="179">
                  <c:v>911</c:v>
                </c:pt>
                <c:pt idx="180">
                  <c:v>912</c:v>
                </c:pt>
                <c:pt idx="181">
                  <c:v>953</c:v>
                </c:pt>
                <c:pt idx="182">
                  <c:v>984</c:v>
                </c:pt>
                <c:pt idx="183">
                  <c:v>998</c:v>
                </c:pt>
                <c:pt idx="184">
                  <c:v>1006</c:v>
                </c:pt>
                <c:pt idx="185">
                  <c:v>1021</c:v>
                </c:pt>
                <c:pt idx="186">
                  <c:v>1102</c:v>
                </c:pt>
                <c:pt idx="187">
                  <c:v>1107</c:v>
                </c:pt>
                <c:pt idx="188">
                  <c:v>1110</c:v>
                </c:pt>
                <c:pt idx="189">
                  <c:v>1110</c:v>
                </c:pt>
                <c:pt idx="190">
                  <c:v>1110</c:v>
                </c:pt>
                <c:pt idx="191">
                  <c:v>1119</c:v>
                </c:pt>
                <c:pt idx="192">
                  <c:v>1122</c:v>
                </c:pt>
                <c:pt idx="193">
                  <c:v>1125</c:v>
                </c:pt>
                <c:pt idx="194">
                  <c:v>1146</c:v>
                </c:pt>
                <c:pt idx="195">
                  <c:v>1147</c:v>
                </c:pt>
                <c:pt idx="196">
                  <c:v>1150</c:v>
                </c:pt>
                <c:pt idx="197">
                  <c:v>1155</c:v>
                </c:pt>
                <c:pt idx="198">
                  <c:v>1163</c:v>
                </c:pt>
                <c:pt idx="199">
                  <c:v>1174</c:v>
                </c:pt>
                <c:pt idx="200">
                  <c:v>1174</c:v>
                </c:pt>
                <c:pt idx="201">
                  <c:v>1188</c:v>
                </c:pt>
                <c:pt idx="202">
                  <c:v>1191</c:v>
                </c:pt>
                <c:pt idx="203">
                  <c:v>1202</c:v>
                </c:pt>
                <c:pt idx="204">
                  <c:v>1219.5</c:v>
                </c:pt>
                <c:pt idx="205">
                  <c:v>1269</c:v>
                </c:pt>
                <c:pt idx="206">
                  <c:v>1278</c:v>
                </c:pt>
                <c:pt idx="207">
                  <c:v>1309</c:v>
                </c:pt>
                <c:pt idx="208">
                  <c:v>1339</c:v>
                </c:pt>
                <c:pt idx="209">
                  <c:v>1345</c:v>
                </c:pt>
                <c:pt idx="210">
                  <c:v>1359</c:v>
                </c:pt>
                <c:pt idx="211">
                  <c:v>1364</c:v>
                </c:pt>
                <c:pt idx="212">
                  <c:v>1365</c:v>
                </c:pt>
                <c:pt idx="213">
                  <c:v>1378</c:v>
                </c:pt>
                <c:pt idx="214">
                  <c:v>1384</c:v>
                </c:pt>
                <c:pt idx="215">
                  <c:v>1406</c:v>
                </c:pt>
                <c:pt idx="216">
                  <c:v>1437</c:v>
                </c:pt>
                <c:pt idx="217">
                  <c:v>1465</c:v>
                </c:pt>
                <c:pt idx="218">
                  <c:v>1465</c:v>
                </c:pt>
                <c:pt idx="219">
                  <c:v>1490</c:v>
                </c:pt>
                <c:pt idx="220">
                  <c:v>1521</c:v>
                </c:pt>
                <c:pt idx="221">
                  <c:v>1591</c:v>
                </c:pt>
                <c:pt idx="222">
                  <c:v>1611</c:v>
                </c:pt>
                <c:pt idx="223">
                  <c:v>1638</c:v>
                </c:pt>
                <c:pt idx="224">
                  <c:v>1641</c:v>
                </c:pt>
                <c:pt idx="225">
                  <c:v>1641</c:v>
                </c:pt>
                <c:pt idx="226">
                  <c:v>1645</c:v>
                </c:pt>
                <c:pt idx="227">
                  <c:v>1653</c:v>
                </c:pt>
                <c:pt idx="228">
                  <c:v>1745</c:v>
                </c:pt>
                <c:pt idx="229">
                  <c:v>1753</c:v>
                </c:pt>
                <c:pt idx="230">
                  <c:v>1798</c:v>
                </c:pt>
                <c:pt idx="231">
                  <c:v>1823</c:v>
                </c:pt>
                <c:pt idx="232">
                  <c:v>1860</c:v>
                </c:pt>
                <c:pt idx="233">
                  <c:v>1863</c:v>
                </c:pt>
                <c:pt idx="234">
                  <c:v>1863</c:v>
                </c:pt>
                <c:pt idx="235">
                  <c:v>1882</c:v>
                </c:pt>
                <c:pt idx="236">
                  <c:v>1885</c:v>
                </c:pt>
                <c:pt idx="237">
                  <c:v>1887</c:v>
                </c:pt>
                <c:pt idx="238">
                  <c:v>1910</c:v>
                </c:pt>
                <c:pt idx="239">
                  <c:v>1913</c:v>
                </c:pt>
                <c:pt idx="240">
                  <c:v>1947</c:v>
                </c:pt>
                <c:pt idx="241">
                  <c:v>1949</c:v>
                </c:pt>
                <c:pt idx="242">
                  <c:v>1967</c:v>
                </c:pt>
                <c:pt idx="243">
                  <c:v>1972</c:v>
                </c:pt>
                <c:pt idx="244">
                  <c:v>1983</c:v>
                </c:pt>
                <c:pt idx="245">
                  <c:v>1997</c:v>
                </c:pt>
                <c:pt idx="246">
                  <c:v>2006</c:v>
                </c:pt>
                <c:pt idx="247">
                  <c:v>2014</c:v>
                </c:pt>
                <c:pt idx="248">
                  <c:v>2030</c:v>
                </c:pt>
                <c:pt idx="249">
                  <c:v>2033</c:v>
                </c:pt>
                <c:pt idx="250">
                  <c:v>2061</c:v>
                </c:pt>
                <c:pt idx="251">
                  <c:v>2067</c:v>
                </c:pt>
                <c:pt idx="252">
                  <c:v>2081</c:v>
                </c:pt>
                <c:pt idx="253">
                  <c:v>2097</c:v>
                </c:pt>
                <c:pt idx="254">
                  <c:v>2097</c:v>
                </c:pt>
                <c:pt idx="255">
                  <c:v>2100</c:v>
                </c:pt>
                <c:pt idx="256">
                  <c:v>2139</c:v>
                </c:pt>
                <c:pt idx="257">
                  <c:v>2167</c:v>
                </c:pt>
                <c:pt idx="258">
                  <c:v>2188</c:v>
                </c:pt>
                <c:pt idx="259">
                  <c:v>2190</c:v>
                </c:pt>
                <c:pt idx="260">
                  <c:v>2207</c:v>
                </c:pt>
                <c:pt idx="261">
                  <c:v>2223</c:v>
                </c:pt>
                <c:pt idx="262">
                  <c:v>2268</c:v>
                </c:pt>
                <c:pt idx="263">
                  <c:v>2280</c:v>
                </c:pt>
                <c:pt idx="264">
                  <c:v>2296</c:v>
                </c:pt>
                <c:pt idx="265">
                  <c:v>2296</c:v>
                </c:pt>
                <c:pt idx="266">
                  <c:v>2335</c:v>
                </c:pt>
                <c:pt idx="267">
                  <c:v>2335</c:v>
                </c:pt>
                <c:pt idx="268">
                  <c:v>2344</c:v>
                </c:pt>
                <c:pt idx="269">
                  <c:v>2349</c:v>
                </c:pt>
                <c:pt idx="270">
                  <c:v>2402</c:v>
                </c:pt>
                <c:pt idx="271">
                  <c:v>2430</c:v>
                </c:pt>
                <c:pt idx="272">
                  <c:v>2465</c:v>
                </c:pt>
                <c:pt idx="273">
                  <c:v>2497</c:v>
                </c:pt>
                <c:pt idx="274">
                  <c:v>2534</c:v>
                </c:pt>
                <c:pt idx="275">
                  <c:v>2534</c:v>
                </c:pt>
                <c:pt idx="276">
                  <c:v>2601</c:v>
                </c:pt>
                <c:pt idx="277">
                  <c:v>2601</c:v>
                </c:pt>
                <c:pt idx="278">
                  <c:v>2604</c:v>
                </c:pt>
                <c:pt idx="279">
                  <c:v>2612</c:v>
                </c:pt>
                <c:pt idx="280">
                  <c:v>2690</c:v>
                </c:pt>
                <c:pt idx="281">
                  <c:v>2750</c:v>
                </c:pt>
                <c:pt idx="282">
                  <c:v>2755</c:v>
                </c:pt>
                <c:pt idx="283">
                  <c:v>2780</c:v>
                </c:pt>
                <c:pt idx="284">
                  <c:v>2791</c:v>
                </c:pt>
                <c:pt idx="285">
                  <c:v>2823</c:v>
                </c:pt>
                <c:pt idx="286">
                  <c:v>2836</c:v>
                </c:pt>
                <c:pt idx="287">
                  <c:v>2839</c:v>
                </c:pt>
                <c:pt idx="288">
                  <c:v>2850</c:v>
                </c:pt>
                <c:pt idx="289">
                  <c:v>2859</c:v>
                </c:pt>
                <c:pt idx="290">
                  <c:v>2934</c:v>
                </c:pt>
                <c:pt idx="291">
                  <c:v>2965</c:v>
                </c:pt>
                <c:pt idx="292">
                  <c:v>2995</c:v>
                </c:pt>
                <c:pt idx="293">
                  <c:v>3015</c:v>
                </c:pt>
                <c:pt idx="294">
                  <c:v>3057</c:v>
                </c:pt>
                <c:pt idx="295">
                  <c:v>3058</c:v>
                </c:pt>
                <c:pt idx="296">
                  <c:v>3058</c:v>
                </c:pt>
                <c:pt idx="297">
                  <c:v>3069</c:v>
                </c:pt>
                <c:pt idx="298">
                  <c:v>3161</c:v>
                </c:pt>
                <c:pt idx="299">
                  <c:v>3188</c:v>
                </c:pt>
                <c:pt idx="300">
                  <c:v>3240</c:v>
                </c:pt>
                <c:pt idx="301">
                  <c:v>3275</c:v>
                </c:pt>
                <c:pt idx="302">
                  <c:v>3287</c:v>
                </c:pt>
                <c:pt idx="303">
                  <c:v>3303</c:v>
                </c:pt>
                <c:pt idx="304">
                  <c:v>3303</c:v>
                </c:pt>
                <c:pt idx="305">
                  <c:v>3317</c:v>
                </c:pt>
                <c:pt idx="306">
                  <c:v>3401</c:v>
                </c:pt>
                <c:pt idx="307">
                  <c:v>3477</c:v>
                </c:pt>
                <c:pt idx="308">
                  <c:v>3483</c:v>
                </c:pt>
                <c:pt idx="309">
                  <c:v>3533</c:v>
                </c:pt>
                <c:pt idx="310">
                  <c:v>3580</c:v>
                </c:pt>
                <c:pt idx="311">
                  <c:v>3608</c:v>
                </c:pt>
                <c:pt idx="312">
                  <c:v>3756</c:v>
                </c:pt>
                <c:pt idx="313">
                  <c:v>3821</c:v>
                </c:pt>
                <c:pt idx="314">
                  <c:v>3840</c:v>
                </c:pt>
                <c:pt idx="315">
                  <c:v>3844</c:v>
                </c:pt>
                <c:pt idx="316">
                  <c:v>3883</c:v>
                </c:pt>
                <c:pt idx="317">
                  <c:v>3919</c:v>
                </c:pt>
                <c:pt idx="318">
                  <c:v>3989</c:v>
                </c:pt>
                <c:pt idx="319">
                  <c:v>4023</c:v>
                </c:pt>
                <c:pt idx="320">
                  <c:v>4059</c:v>
                </c:pt>
                <c:pt idx="321">
                  <c:v>4095</c:v>
                </c:pt>
                <c:pt idx="322">
                  <c:v>4120</c:v>
                </c:pt>
                <c:pt idx="323">
                  <c:v>4129</c:v>
                </c:pt>
                <c:pt idx="324">
                  <c:v>4179</c:v>
                </c:pt>
                <c:pt idx="325">
                  <c:v>4199</c:v>
                </c:pt>
                <c:pt idx="326">
                  <c:v>4252</c:v>
                </c:pt>
                <c:pt idx="327">
                  <c:v>4255</c:v>
                </c:pt>
                <c:pt idx="328">
                  <c:v>4261</c:v>
                </c:pt>
                <c:pt idx="329">
                  <c:v>4325</c:v>
                </c:pt>
                <c:pt idx="330">
                  <c:v>4378</c:v>
                </c:pt>
                <c:pt idx="331">
                  <c:v>4384</c:v>
                </c:pt>
                <c:pt idx="332">
                  <c:v>4400</c:v>
                </c:pt>
                <c:pt idx="333">
                  <c:v>4412</c:v>
                </c:pt>
                <c:pt idx="334">
                  <c:v>4439</c:v>
                </c:pt>
                <c:pt idx="335">
                  <c:v>4470</c:v>
                </c:pt>
                <c:pt idx="336">
                  <c:v>4490</c:v>
                </c:pt>
                <c:pt idx="337">
                  <c:v>4517</c:v>
                </c:pt>
                <c:pt idx="338">
                  <c:v>4557</c:v>
                </c:pt>
                <c:pt idx="339">
                  <c:v>4585</c:v>
                </c:pt>
                <c:pt idx="340">
                  <c:v>4599</c:v>
                </c:pt>
                <c:pt idx="341">
                  <c:v>4624</c:v>
                </c:pt>
                <c:pt idx="342">
                  <c:v>4627</c:v>
                </c:pt>
                <c:pt idx="343">
                  <c:v>4632</c:v>
                </c:pt>
                <c:pt idx="344">
                  <c:v>4674</c:v>
                </c:pt>
                <c:pt idx="345">
                  <c:v>4674</c:v>
                </c:pt>
                <c:pt idx="346">
                  <c:v>4692</c:v>
                </c:pt>
                <c:pt idx="347">
                  <c:v>4730</c:v>
                </c:pt>
                <c:pt idx="348">
                  <c:v>4750</c:v>
                </c:pt>
                <c:pt idx="349">
                  <c:v>4756</c:v>
                </c:pt>
                <c:pt idx="350">
                  <c:v>4773</c:v>
                </c:pt>
                <c:pt idx="351">
                  <c:v>4834</c:v>
                </c:pt>
                <c:pt idx="352">
                  <c:v>4870</c:v>
                </c:pt>
                <c:pt idx="353">
                  <c:v>4884</c:v>
                </c:pt>
                <c:pt idx="354">
                  <c:v>4892</c:v>
                </c:pt>
                <c:pt idx="355">
                  <c:v>4932</c:v>
                </c:pt>
                <c:pt idx="356">
                  <c:v>4938</c:v>
                </c:pt>
                <c:pt idx="357">
                  <c:v>4949</c:v>
                </c:pt>
                <c:pt idx="358">
                  <c:v>4965</c:v>
                </c:pt>
                <c:pt idx="359">
                  <c:v>4988</c:v>
                </c:pt>
                <c:pt idx="360">
                  <c:v>5007</c:v>
                </c:pt>
                <c:pt idx="361">
                  <c:v>5021</c:v>
                </c:pt>
                <c:pt idx="362">
                  <c:v>5066</c:v>
                </c:pt>
                <c:pt idx="363">
                  <c:v>5144</c:v>
                </c:pt>
                <c:pt idx="364">
                  <c:v>5144</c:v>
                </c:pt>
                <c:pt idx="365">
                  <c:v>5169</c:v>
                </c:pt>
                <c:pt idx="366">
                  <c:v>5172</c:v>
                </c:pt>
                <c:pt idx="367">
                  <c:v>5214</c:v>
                </c:pt>
                <c:pt idx="368">
                  <c:v>5214</c:v>
                </c:pt>
                <c:pt idx="369">
                  <c:v>5215</c:v>
                </c:pt>
                <c:pt idx="370">
                  <c:v>5251</c:v>
                </c:pt>
                <c:pt idx="371">
                  <c:v>5254</c:v>
                </c:pt>
                <c:pt idx="372">
                  <c:v>5324</c:v>
                </c:pt>
                <c:pt idx="373">
                  <c:v>5345</c:v>
                </c:pt>
                <c:pt idx="374">
                  <c:v>5416</c:v>
                </c:pt>
                <c:pt idx="375">
                  <c:v>5450</c:v>
                </c:pt>
                <c:pt idx="376">
                  <c:v>5458</c:v>
                </c:pt>
                <c:pt idx="377">
                  <c:v>5483</c:v>
                </c:pt>
                <c:pt idx="378">
                  <c:v>5489</c:v>
                </c:pt>
                <c:pt idx="379">
                  <c:v>5489</c:v>
                </c:pt>
                <c:pt idx="380">
                  <c:v>5489</c:v>
                </c:pt>
                <c:pt idx="381">
                  <c:v>5489</c:v>
                </c:pt>
                <c:pt idx="382">
                  <c:v>5489</c:v>
                </c:pt>
                <c:pt idx="383">
                  <c:v>5514</c:v>
                </c:pt>
                <c:pt idx="384">
                  <c:v>5517</c:v>
                </c:pt>
                <c:pt idx="385">
                  <c:v>5556</c:v>
                </c:pt>
                <c:pt idx="386">
                  <c:v>5556</c:v>
                </c:pt>
                <c:pt idx="387">
                  <c:v>5626</c:v>
                </c:pt>
                <c:pt idx="388">
                  <c:v>5712</c:v>
                </c:pt>
                <c:pt idx="389">
                  <c:v>5723</c:v>
                </c:pt>
                <c:pt idx="390">
                  <c:v>5726</c:v>
                </c:pt>
                <c:pt idx="391">
                  <c:v>5825</c:v>
                </c:pt>
                <c:pt idx="392">
                  <c:v>5858</c:v>
                </c:pt>
                <c:pt idx="393">
                  <c:v>5909</c:v>
                </c:pt>
                <c:pt idx="394">
                  <c:v>5909</c:v>
                </c:pt>
                <c:pt idx="395">
                  <c:v>6012</c:v>
                </c:pt>
                <c:pt idx="396">
                  <c:v>6015</c:v>
                </c:pt>
                <c:pt idx="397">
                  <c:v>6015</c:v>
                </c:pt>
                <c:pt idx="398">
                  <c:v>6015</c:v>
                </c:pt>
                <c:pt idx="399">
                  <c:v>6018</c:v>
                </c:pt>
                <c:pt idx="400">
                  <c:v>6110</c:v>
                </c:pt>
                <c:pt idx="401">
                  <c:v>6535</c:v>
                </c:pt>
                <c:pt idx="402">
                  <c:v>6706</c:v>
                </c:pt>
                <c:pt idx="403">
                  <c:v>6879</c:v>
                </c:pt>
                <c:pt idx="404">
                  <c:v>6901</c:v>
                </c:pt>
                <c:pt idx="405">
                  <c:v>7195</c:v>
                </c:pt>
                <c:pt idx="406">
                  <c:v>7217</c:v>
                </c:pt>
                <c:pt idx="407">
                  <c:v>7221.5</c:v>
                </c:pt>
                <c:pt idx="408">
                  <c:v>7243.5</c:v>
                </c:pt>
                <c:pt idx="409">
                  <c:v>7299</c:v>
                </c:pt>
                <c:pt idx="410">
                  <c:v>7314</c:v>
                </c:pt>
                <c:pt idx="411">
                  <c:v>7354</c:v>
                </c:pt>
              </c:numCache>
            </c:numRef>
          </c:xVal>
          <c:yVal>
            <c:numRef>
              <c:f>'A (old)'!$M$21:$M$998</c:f>
              <c:numCache>
                <c:formatCode>General</c:formatCode>
                <c:ptCount val="978"/>
                <c:pt idx="393">
                  <c:v>-0.12840399999549845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1EC-4D0C-99E3-2E73B0B62675}"/>
            </c:ext>
          </c:extLst>
        </c:ser>
        <c:ser>
          <c:idx val="6"/>
          <c:order val="6"/>
          <c:tx>
            <c:strRef>
              <c:f>'A (old)'!$N$20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(old)'!$D$21:$D$143</c:f>
                <c:numCache>
                  <c:formatCode>General</c:formatCode>
                  <c:ptCount val="123"/>
                  <c:pt idx="30">
                    <c:v>0</c:v>
                  </c:pt>
                  <c:pt idx="33">
                    <c:v>0</c:v>
                  </c:pt>
                  <c:pt idx="34">
                    <c:v>0</c:v>
                  </c:pt>
                  <c:pt idx="36">
                    <c:v>0</c:v>
                  </c:pt>
                  <c:pt idx="38">
                    <c:v>0</c:v>
                  </c:pt>
                  <c:pt idx="61">
                    <c:v>3.0000000000000001E-3</c:v>
                  </c:pt>
                  <c:pt idx="62">
                    <c:v>3.0000000000000001E-3</c:v>
                  </c:pt>
                  <c:pt idx="66">
                    <c:v>0</c:v>
                  </c:pt>
                  <c:pt idx="67">
                    <c:v>0</c:v>
                  </c:pt>
                  <c:pt idx="69">
                    <c:v>0</c:v>
                  </c:pt>
                </c:numCache>
              </c:numRef>
            </c:plus>
            <c:minus>
              <c:numRef>
                <c:f>'A (old)'!$D$21:$D$143</c:f>
                <c:numCache>
                  <c:formatCode>General</c:formatCode>
                  <c:ptCount val="123"/>
                  <c:pt idx="30">
                    <c:v>0</c:v>
                  </c:pt>
                  <c:pt idx="33">
                    <c:v>0</c:v>
                  </c:pt>
                  <c:pt idx="34">
                    <c:v>0</c:v>
                  </c:pt>
                  <c:pt idx="36">
                    <c:v>0</c:v>
                  </c:pt>
                  <c:pt idx="38">
                    <c:v>0</c:v>
                  </c:pt>
                  <c:pt idx="61">
                    <c:v>3.0000000000000001E-3</c:v>
                  </c:pt>
                  <c:pt idx="62">
                    <c:v>3.0000000000000001E-3</c:v>
                  </c:pt>
                  <c:pt idx="66">
                    <c:v>0</c:v>
                  </c:pt>
                  <c:pt idx="67">
                    <c:v>0</c:v>
                  </c:pt>
                  <c:pt idx="6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(old)'!$F$21:$F$998</c:f>
              <c:numCache>
                <c:formatCode>General</c:formatCode>
                <c:ptCount val="978"/>
                <c:pt idx="0">
                  <c:v>-6373</c:v>
                </c:pt>
                <c:pt idx="1">
                  <c:v>-3839</c:v>
                </c:pt>
                <c:pt idx="2">
                  <c:v>-3402</c:v>
                </c:pt>
                <c:pt idx="3">
                  <c:v>-3377</c:v>
                </c:pt>
                <c:pt idx="4">
                  <c:v>-3361</c:v>
                </c:pt>
                <c:pt idx="5">
                  <c:v>-3360</c:v>
                </c:pt>
                <c:pt idx="6">
                  <c:v>-3349</c:v>
                </c:pt>
                <c:pt idx="7">
                  <c:v>-3345</c:v>
                </c:pt>
                <c:pt idx="8">
                  <c:v>-3335</c:v>
                </c:pt>
                <c:pt idx="9">
                  <c:v>-3333</c:v>
                </c:pt>
                <c:pt idx="10">
                  <c:v>-3324</c:v>
                </c:pt>
                <c:pt idx="11">
                  <c:v>-3251</c:v>
                </c:pt>
                <c:pt idx="12">
                  <c:v>-3212</c:v>
                </c:pt>
                <c:pt idx="13">
                  <c:v>-3173</c:v>
                </c:pt>
                <c:pt idx="14">
                  <c:v>-3167</c:v>
                </c:pt>
                <c:pt idx="15">
                  <c:v>-3167</c:v>
                </c:pt>
                <c:pt idx="16">
                  <c:v>-3145</c:v>
                </c:pt>
                <c:pt idx="17">
                  <c:v>-3142</c:v>
                </c:pt>
                <c:pt idx="18">
                  <c:v>-3126</c:v>
                </c:pt>
                <c:pt idx="19">
                  <c:v>-3114</c:v>
                </c:pt>
                <c:pt idx="20">
                  <c:v>-3100</c:v>
                </c:pt>
                <c:pt idx="21">
                  <c:v>-3098</c:v>
                </c:pt>
                <c:pt idx="22">
                  <c:v>-3097</c:v>
                </c:pt>
                <c:pt idx="23">
                  <c:v>-3094</c:v>
                </c:pt>
                <c:pt idx="24">
                  <c:v>-3083</c:v>
                </c:pt>
                <c:pt idx="25">
                  <c:v>-3078</c:v>
                </c:pt>
                <c:pt idx="26">
                  <c:v>-3059.5</c:v>
                </c:pt>
                <c:pt idx="27">
                  <c:v>-3017</c:v>
                </c:pt>
                <c:pt idx="28">
                  <c:v>-2924</c:v>
                </c:pt>
                <c:pt idx="29">
                  <c:v>-2921</c:v>
                </c:pt>
                <c:pt idx="30">
                  <c:v>-2894</c:v>
                </c:pt>
                <c:pt idx="31">
                  <c:v>-2868</c:v>
                </c:pt>
                <c:pt idx="32">
                  <c:v>-2865</c:v>
                </c:pt>
                <c:pt idx="33">
                  <c:v>-2860</c:v>
                </c:pt>
                <c:pt idx="34">
                  <c:v>-2821</c:v>
                </c:pt>
                <c:pt idx="35">
                  <c:v>-2819</c:v>
                </c:pt>
                <c:pt idx="36">
                  <c:v>-2818</c:v>
                </c:pt>
                <c:pt idx="37">
                  <c:v>-2809</c:v>
                </c:pt>
                <c:pt idx="38">
                  <c:v>-2793</c:v>
                </c:pt>
                <c:pt idx="39">
                  <c:v>-2753</c:v>
                </c:pt>
                <c:pt idx="40">
                  <c:v>-2725</c:v>
                </c:pt>
                <c:pt idx="41">
                  <c:v>-2647</c:v>
                </c:pt>
                <c:pt idx="42">
                  <c:v>-2644</c:v>
                </c:pt>
                <c:pt idx="43">
                  <c:v>-2638</c:v>
                </c:pt>
                <c:pt idx="44">
                  <c:v>-2616</c:v>
                </c:pt>
                <c:pt idx="45">
                  <c:v>-2616</c:v>
                </c:pt>
                <c:pt idx="46">
                  <c:v>-2616</c:v>
                </c:pt>
                <c:pt idx="47">
                  <c:v>-2616</c:v>
                </c:pt>
                <c:pt idx="48">
                  <c:v>-2613</c:v>
                </c:pt>
                <c:pt idx="49">
                  <c:v>-2605</c:v>
                </c:pt>
                <c:pt idx="50">
                  <c:v>-2605</c:v>
                </c:pt>
                <c:pt idx="51">
                  <c:v>-2605</c:v>
                </c:pt>
                <c:pt idx="52">
                  <c:v>-2577</c:v>
                </c:pt>
                <c:pt idx="53">
                  <c:v>-2550</c:v>
                </c:pt>
                <c:pt idx="54">
                  <c:v>-2512.5</c:v>
                </c:pt>
                <c:pt idx="55">
                  <c:v>-2496</c:v>
                </c:pt>
                <c:pt idx="56">
                  <c:v>-2494</c:v>
                </c:pt>
                <c:pt idx="57">
                  <c:v>-2491</c:v>
                </c:pt>
                <c:pt idx="58">
                  <c:v>-2485</c:v>
                </c:pt>
                <c:pt idx="59">
                  <c:v>-2468</c:v>
                </c:pt>
                <c:pt idx="60">
                  <c:v>-2454</c:v>
                </c:pt>
                <c:pt idx="61">
                  <c:v>-2426</c:v>
                </c:pt>
                <c:pt idx="62">
                  <c:v>-2407</c:v>
                </c:pt>
                <c:pt idx="63">
                  <c:v>-2281</c:v>
                </c:pt>
                <c:pt idx="64">
                  <c:v>-2252</c:v>
                </c:pt>
                <c:pt idx="65">
                  <c:v>-2241</c:v>
                </c:pt>
                <c:pt idx="66">
                  <c:v>-2096</c:v>
                </c:pt>
                <c:pt idx="67">
                  <c:v>-2074</c:v>
                </c:pt>
                <c:pt idx="68">
                  <c:v>-2012</c:v>
                </c:pt>
                <c:pt idx="69">
                  <c:v>-1794</c:v>
                </c:pt>
                <c:pt idx="70">
                  <c:v>-1780</c:v>
                </c:pt>
                <c:pt idx="71">
                  <c:v>-1769</c:v>
                </c:pt>
                <c:pt idx="72">
                  <c:v>-1741</c:v>
                </c:pt>
                <c:pt idx="73">
                  <c:v>-1724</c:v>
                </c:pt>
                <c:pt idx="74">
                  <c:v>-1674</c:v>
                </c:pt>
                <c:pt idx="75">
                  <c:v>-1649</c:v>
                </c:pt>
                <c:pt idx="76">
                  <c:v>-1638</c:v>
                </c:pt>
                <c:pt idx="77">
                  <c:v>-1581</c:v>
                </c:pt>
                <c:pt idx="78">
                  <c:v>-1570</c:v>
                </c:pt>
                <c:pt idx="79">
                  <c:v>-1474</c:v>
                </c:pt>
                <c:pt idx="80">
                  <c:v>-1330</c:v>
                </c:pt>
                <c:pt idx="81">
                  <c:v>-1319</c:v>
                </c:pt>
                <c:pt idx="82">
                  <c:v>-1215</c:v>
                </c:pt>
                <c:pt idx="83">
                  <c:v>-1205</c:v>
                </c:pt>
                <c:pt idx="84">
                  <c:v>-1176</c:v>
                </c:pt>
                <c:pt idx="85">
                  <c:v>-1109</c:v>
                </c:pt>
                <c:pt idx="86">
                  <c:v>-1050</c:v>
                </c:pt>
                <c:pt idx="87">
                  <c:v>-997</c:v>
                </c:pt>
                <c:pt idx="88">
                  <c:v>-994</c:v>
                </c:pt>
                <c:pt idx="89">
                  <c:v>-988</c:v>
                </c:pt>
                <c:pt idx="90">
                  <c:v>-936</c:v>
                </c:pt>
                <c:pt idx="91">
                  <c:v>-882</c:v>
                </c:pt>
                <c:pt idx="92">
                  <c:v>-793</c:v>
                </c:pt>
                <c:pt idx="93">
                  <c:v>-778</c:v>
                </c:pt>
                <c:pt idx="94">
                  <c:v>-776</c:v>
                </c:pt>
                <c:pt idx="95">
                  <c:v>-765</c:v>
                </c:pt>
                <c:pt idx="96">
                  <c:v>-765</c:v>
                </c:pt>
                <c:pt idx="97">
                  <c:v>-717</c:v>
                </c:pt>
                <c:pt idx="98">
                  <c:v>-706</c:v>
                </c:pt>
                <c:pt idx="99">
                  <c:v>-703</c:v>
                </c:pt>
                <c:pt idx="100">
                  <c:v>-667</c:v>
                </c:pt>
                <c:pt idx="101">
                  <c:v>-658</c:v>
                </c:pt>
                <c:pt idx="102">
                  <c:v>-558</c:v>
                </c:pt>
                <c:pt idx="103">
                  <c:v>-532</c:v>
                </c:pt>
                <c:pt idx="104">
                  <c:v>-488</c:v>
                </c:pt>
                <c:pt idx="105">
                  <c:v>-485</c:v>
                </c:pt>
                <c:pt idx="106">
                  <c:v>-467</c:v>
                </c:pt>
                <c:pt idx="107">
                  <c:v>-467</c:v>
                </c:pt>
                <c:pt idx="108">
                  <c:v>-467</c:v>
                </c:pt>
                <c:pt idx="109">
                  <c:v>-451</c:v>
                </c:pt>
                <c:pt idx="110">
                  <c:v>-445</c:v>
                </c:pt>
                <c:pt idx="111">
                  <c:v>-443</c:v>
                </c:pt>
                <c:pt idx="112">
                  <c:v>-437</c:v>
                </c:pt>
                <c:pt idx="113">
                  <c:v>-415</c:v>
                </c:pt>
                <c:pt idx="114">
                  <c:v>-414</c:v>
                </c:pt>
                <c:pt idx="115">
                  <c:v>-414</c:v>
                </c:pt>
                <c:pt idx="116">
                  <c:v>-401</c:v>
                </c:pt>
                <c:pt idx="117">
                  <c:v>-400</c:v>
                </c:pt>
                <c:pt idx="118">
                  <c:v>-398</c:v>
                </c:pt>
                <c:pt idx="119">
                  <c:v>-398</c:v>
                </c:pt>
                <c:pt idx="120">
                  <c:v>-397</c:v>
                </c:pt>
                <c:pt idx="121">
                  <c:v>-387</c:v>
                </c:pt>
                <c:pt idx="122">
                  <c:v>-361</c:v>
                </c:pt>
                <c:pt idx="123">
                  <c:v>-356</c:v>
                </c:pt>
                <c:pt idx="124">
                  <c:v>-336</c:v>
                </c:pt>
                <c:pt idx="125">
                  <c:v>-252</c:v>
                </c:pt>
                <c:pt idx="126">
                  <c:v>-211</c:v>
                </c:pt>
                <c:pt idx="127">
                  <c:v>-208</c:v>
                </c:pt>
                <c:pt idx="128">
                  <c:v>-137</c:v>
                </c:pt>
                <c:pt idx="129">
                  <c:v>-129</c:v>
                </c:pt>
                <c:pt idx="130">
                  <c:v>-73</c:v>
                </c:pt>
                <c:pt idx="131">
                  <c:v>-14</c:v>
                </c:pt>
                <c:pt idx="132">
                  <c:v>-8</c:v>
                </c:pt>
                <c:pt idx="133">
                  <c:v>0</c:v>
                </c:pt>
                <c:pt idx="134">
                  <c:v>83</c:v>
                </c:pt>
                <c:pt idx="135">
                  <c:v>117</c:v>
                </c:pt>
                <c:pt idx="136">
                  <c:v>128</c:v>
                </c:pt>
                <c:pt idx="137">
                  <c:v>128</c:v>
                </c:pt>
                <c:pt idx="138">
                  <c:v>140</c:v>
                </c:pt>
                <c:pt idx="139">
                  <c:v>178</c:v>
                </c:pt>
                <c:pt idx="140">
                  <c:v>209</c:v>
                </c:pt>
                <c:pt idx="141">
                  <c:v>302</c:v>
                </c:pt>
                <c:pt idx="142">
                  <c:v>318</c:v>
                </c:pt>
                <c:pt idx="143">
                  <c:v>343</c:v>
                </c:pt>
                <c:pt idx="144">
                  <c:v>343</c:v>
                </c:pt>
                <c:pt idx="145">
                  <c:v>360</c:v>
                </c:pt>
                <c:pt idx="146">
                  <c:v>361</c:v>
                </c:pt>
                <c:pt idx="147">
                  <c:v>363</c:v>
                </c:pt>
                <c:pt idx="148">
                  <c:v>389</c:v>
                </c:pt>
                <c:pt idx="149">
                  <c:v>400</c:v>
                </c:pt>
                <c:pt idx="150">
                  <c:v>402</c:v>
                </c:pt>
                <c:pt idx="151">
                  <c:v>403</c:v>
                </c:pt>
                <c:pt idx="152">
                  <c:v>430</c:v>
                </c:pt>
                <c:pt idx="153">
                  <c:v>492</c:v>
                </c:pt>
                <c:pt idx="154">
                  <c:v>492</c:v>
                </c:pt>
                <c:pt idx="155">
                  <c:v>492</c:v>
                </c:pt>
                <c:pt idx="156">
                  <c:v>512</c:v>
                </c:pt>
                <c:pt idx="157">
                  <c:v>564</c:v>
                </c:pt>
                <c:pt idx="158">
                  <c:v>581</c:v>
                </c:pt>
                <c:pt idx="159">
                  <c:v>592</c:v>
                </c:pt>
                <c:pt idx="160">
                  <c:v>604</c:v>
                </c:pt>
                <c:pt idx="161">
                  <c:v>620</c:v>
                </c:pt>
                <c:pt idx="162">
                  <c:v>621</c:v>
                </c:pt>
                <c:pt idx="163">
                  <c:v>651</c:v>
                </c:pt>
                <c:pt idx="164">
                  <c:v>665</c:v>
                </c:pt>
                <c:pt idx="165">
                  <c:v>679</c:v>
                </c:pt>
                <c:pt idx="166">
                  <c:v>707</c:v>
                </c:pt>
                <c:pt idx="167">
                  <c:v>707</c:v>
                </c:pt>
                <c:pt idx="168">
                  <c:v>707</c:v>
                </c:pt>
                <c:pt idx="169">
                  <c:v>707</c:v>
                </c:pt>
                <c:pt idx="170">
                  <c:v>735</c:v>
                </c:pt>
                <c:pt idx="171">
                  <c:v>783</c:v>
                </c:pt>
                <c:pt idx="172">
                  <c:v>814</c:v>
                </c:pt>
                <c:pt idx="173">
                  <c:v>830</c:v>
                </c:pt>
                <c:pt idx="174">
                  <c:v>878</c:v>
                </c:pt>
                <c:pt idx="175">
                  <c:v>878</c:v>
                </c:pt>
                <c:pt idx="176">
                  <c:v>878</c:v>
                </c:pt>
                <c:pt idx="177">
                  <c:v>897</c:v>
                </c:pt>
                <c:pt idx="178">
                  <c:v>903</c:v>
                </c:pt>
                <c:pt idx="179">
                  <c:v>911</c:v>
                </c:pt>
                <c:pt idx="180">
                  <c:v>912</c:v>
                </c:pt>
                <c:pt idx="181">
                  <c:v>953</c:v>
                </c:pt>
                <c:pt idx="182">
                  <c:v>984</c:v>
                </c:pt>
                <c:pt idx="183">
                  <c:v>998</c:v>
                </c:pt>
                <c:pt idx="184">
                  <c:v>1006</c:v>
                </c:pt>
                <c:pt idx="185">
                  <c:v>1021</c:v>
                </c:pt>
                <c:pt idx="186">
                  <c:v>1102</c:v>
                </c:pt>
                <c:pt idx="187">
                  <c:v>1107</c:v>
                </c:pt>
                <c:pt idx="188">
                  <c:v>1110</c:v>
                </c:pt>
                <c:pt idx="189">
                  <c:v>1110</c:v>
                </c:pt>
                <c:pt idx="190">
                  <c:v>1110</c:v>
                </c:pt>
                <c:pt idx="191">
                  <c:v>1119</c:v>
                </c:pt>
                <c:pt idx="192">
                  <c:v>1122</c:v>
                </c:pt>
                <c:pt idx="193">
                  <c:v>1125</c:v>
                </c:pt>
                <c:pt idx="194">
                  <c:v>1146</c:v>
                </c:pt>
                <c:pt idx="195">
                  <c:v>1147</c:v>
                </c:pt>
                <c:pt idx="196">
                  <c:v>1150</c:v>
                </c:pt>
                <c:pt idx="197">
                  <c:v>1155</c:v>
                </c:pt>
                <c:pt idx="198">
                  <c:v>1163</c:v>
                </c:pt>
                <c:pt idx="199">
                  <c:v>1174</c:v>
                </c:pt>
                <c:pt idx="200">
                  <c:v>1174</c:v>
                </c:pt>
                <c:pt idx="201">
                  <c:v>1188</c:v>
                </c:pt>
                <c:pt idx="202">
                  <c:v>1191</c:v>
                </c:pt>
                <c:pt idx="203">
                  <c:v>1202</c:v>
                </c:pt>
                <c:pt idx="204">
                  <c:v>1219.5</c:v>
                </c:pt>
                <c:pt idx="205">
                  <c:v>1269</c:v>
                </c:pt>
                <c:pt idx="206">
                  <c:v>1278</c:v>
                </c:pt>
                <c:pt idx="207">
                  <c:v>1309</c:v>
                </c:pt>
                <c:pt idx="208">
                  <c:v>1339</c:v>
                </c:pt>
                <c:pt idx="209">
                  <c:v>1345</c:v>
                </c:pt>
                <c:pt idx="210">
                  <c:v>1359</c:v>
                </c:pt>
                <c:pt idx="211">
                  <c:v>1364</c:v>
                </c:pt>
                <c:pt idx="212">
                  <c:v>1365</c:v>
                </c:pt>
                <c:pt idx="213">
                  <c:v>1378</c:v>
                </c:pt>
                <c:pt idx="214">
                  <c:v>1384</c:v>
                </c:pt>
                <c:pt idx="215">
                  <c:v>1406</c:v>
                </c:pt>
                <c:pt idx="216">
                  <c:v>1437</c:v>
                </c:pt>
                <c:pt idx="217">
                  <c:v>1465</c:v>
                </c:pt>
                <c:pt idx="218">
                  <c:v>1465</c:v>
                </c:pt>
                <c:pt idx="219">
                  <c:v>1490</c:v>
                </c:pt>
                <c:pt idx="220">
                  <c:v>1521</c:v>
                </c:pt>
                <c:pt idx="221">
                  <c:v>1591</c:v>
                </c:pt>
                <c:pt idx="222">
                  <c:v>1611</c:v>
                </c:pt>
                <c:pt idx="223">
                  <c:v>1638</c:v>
                </c:pt>
                <c:pt idx="224">
                  <c:v>1641</c:v>
                </c:pt>
                <c:pt idx="225">
                  <c:v>1641</c:v>
                </c:pt>
                <c:pt idx="226">
                  <c:v>1645</c:v>
                </c:pt>
                <c:pt idx="227">
                  <c:v>1653</c:v>
                </c:pt>
                <c:pt idx="228">
                  <c:v>1745</c:v>
                </c:pt>
                <c:pt idx="229">
                  <c:v>1753</c:v>
                </c:pt>
                <c:pt idx="230">
                  <c:v>1798</c:v>
                </c:pt>
                <c:pt idx="231">
                  <c:v>1823</c:v>
                </c:pt>
                <c:pt idx="232">
                  <c:v>1860</c:v>
                </c:pt>
                <c:pt idx="233">
                  <c:v>1863</c:v>
                </c:pt>
                <c:pt idx="234">
                  <c:v>1863</c:v>
                </c:pt>
                <c:pt idx="235">
                  <c:v>1882</c:v>
                </c:pt>
                <c:pt idx="236">
                  <c:v>1885</c:v>
                </c:pt>
                <c:pt idx="237">
                  <c:v>1887</c:v>
                </c:pt>
                <c:pt idx="238">
                  <c:v>1910</c:v>
                </c:pt>
                <c:pt idx="239">
                  <c:v>1913</c:v>
                </c:pt>
                <c:pt idx="240">
                  <c:v>1947</c:v>
                </c:pt>
                <c:pt idx="241">
                  <c:v>1949</c:v>
                </c:pt>
                <c:pt idx="242">
                  <c:v>1967</c:v>
                </c:pt>
                <c:pt idx="243">
                  <c:v>1972</c:v>
                </c:pt>
                <c:pt idx="244">
                  <c:v>1983</c:v>
                </c:pt>
                <c:pt idx="245">
                  <c:v>1997</c:v>
                </c:pt>
                <c:pt idx="246">
                  <c:v>2006</c:v>
                </c:pt>
                <c:pt idx="247">
                  <c:v>2014</c:v>
                </c:pt>
                <c:pt idx="248">
                  <c:v>2030</c:v>
                </c:pt>
                <c:pt idx="249">
                  <c:v>2033</c:v>
                </c:pt>
                <c:pt idx="250">
                  <c:v>2061</c:v>
                </c:pt>
                <c:pt idx="251">
                  <c:v>2067</c:v>
                </c:pt>
                <c:pt idx="252">
                  <c:v>2081</c:v>
                </c:pt>
                <c:pt idx="253">
                  <c:v>2097</c:v>
                </c:pt>
                <c:pt idx="254">
                  <c:v>2097</c:v>
                </c:pt>
                <c:pt idx="255">
                  <c:v>2100</c:v>
                </c:pt>
                <c:pt idx="256">
                  <c:v>2139</c:v>
                </c:pt>
                <c:pt idx="257">
                  <c:v>2167</c:v>
                </c:pt>
                <c:pt idx="258">
                  <c:v>2188</c:v>
                </c:pt>
                <c:pt idx="259">
                  <c:v>2190</c:v>
                </c:pt>
                <c:pt idx="260">
                  <c:v>2207</c:v>
                </c:pt>
                <c:pt idx="261">
                  <c:v>2223</c:v>
                </c:pt>
                <c:pt idx="262">
                  <c:v>2268</c:v>
                </c:pt>
                <c:pt idx="263">
                  <c:v>2280</c:v>
                </c:pt>
                <c:pt idx="264">
                  <c:v>2296</c:v>
                </c:pt>
                <c:pt idx="265">
                  <c:v>2296</c:v>
                </c:pt>
                <c:pt idx="266">
                  <c:v>2335</c:v>
                </c:pt>
                <c:pt idx="267">
                  <c:v>2335</c:v>
                </c:pt>
                <c:pt idx="268">
                  <c:v>2344</c:v>
                </c:pt>
                <c:pt idx="269">
                  <c:v>2349</c:v>
                </c:pt>
                <c:pt idx="270">
                  <c:v>2402</c:v>
                </c:pt>
                <c:pt idx="271">
                  <c:v>2430</c:v>
                </c:pt>
                <c:pt idx="272">
                  <c:v>2465</c:v>
                </c:pt>
                <c:pt idx="273">
                  <c:v>2497</c:v>
                </c:pt>
                <c:pt idx="274">
                  <c:v>2534</c:v>
                </c:pt>
                <c:pt idx="275">
                  <c:v>2534</c:v>
                </c:pt>
                <c:pt idx="276">
                  <c:v>2601</c:v>
                </c:pt>
                <c:pt idx="277">
                  <c:v>2601</c:v>
                </c:pt>
                <c:pt idx="278">
                  <c:v>2604</c:v>
                </c:pt>
                <c:pt idx="279">
                  <c:v>2612</c:v>
                </c:pt>
                <c:pt idx="280">
                  <c:v>2690</c:v>
                </c:pt>
                <c:pt idx="281">
                  <c:v>2750</c:v>
                </c:pt>
                <c:pt idx="282">
                  <c:v>2755</c:v>
                </c:pt>
                <c:pt idx="283">
                  <c:v>2780</c:v>
                </c:pt>
                <c:pt idx="284">
                  <c:v>2791</c:v>
                </c:pt>
                <c:pt idx="285">
                  <c:v>2823</c:v>
                </c:pt>
                <c:pt idx="286">
                  <c:v>2836</c:v>
                </c:pt>
                <c:pt idx="287">
                  <c:v>2839</c:v>
                </c:pt>
                <c:pt idx="288">
                  <c:v>2850</c:v>
                </c:pt>
                <c:pt idx="289">
                  <c:v>2859</c:v>
                </c:pt>
                <c:pt idx="290">
                  <c:v>2934</c:v>
                </c:pt>
                <c:pt idx="291">
                  <c:v>2965</c:v>
                </c:pt>
                <c:pt idx="292">
                  <c:v>2995</c:v>
                </c:pt>
                <c:pt idx="293">
                  <c:v>3015</c:v>
                </c:pt>
                <c:pt idx="294">
                  <c:v>3057</c:v>
                </c:pt>
                <c:pt idx="295">
                  <c:v>3058</c:v>
                </c:pt>
                <c:pt idx="296">
                  <c:v>3058</c:v>
                </c:pt>
                <c:pt idx="297">
                  <c:v>3069</c:v>
                </c:pt>
                <c:pt idx="298">
                  <c:v>3161</c:v>
                </c:pt>
                <c:pt idx="299">
                  <c:v>3188</c:v>
                </c:pt>
                <c:pt idx="300">
                  <c:v>3240</c:v>
                </c:pt>
                <c:pt idx="301">
                  <c:v>3275</c:v>
                </c:pt>
                <c:pt idx="302">
                  <c:v>3287</c:v>
                </c:pt>
                <c:pt idx="303">
                  <c:v>3303</c:v>
                </c:pt>
                <c:pt idx="304">
                  <c:v>3303</c:v>
                </c:pt>
                <c:pt idx="305">
                  <c:v>3317</c:v>
                </c:pt>
                <c:pt idx="306">
                  <c:v>3401</c:v>
                </c:pt>
                <c:pt idx="307">
                  <c:v>3477</c:v>
                </c:pt>
                <c:pt idx="308">
                  <c:v>3483</c:v>
                </c:pt>
                <c:pt idx="309">
                  <c:v>3533</c:v>
                </c:pt>
                <c:pt idx="310">
                  <c:v>3580</c:v>
                </c:pt>
                <c:pt idx="311">
                  <c:v>3608</c:v>
                </c:pt>
                <c:pt idx="312">
                  <c:v>3756</c:v>
                </c:pt>
                <c:pt idx="313">
                  <c:v>3821</c:v>
                </c:pt>
                <c:pt idx="314">
                  <c:v>3840</c:v>
                </c:pt>
                <c:pt idx="315">
                  <c:v>3844</c:v>
                </c:pt>
                <c:pt idx="316">
                  <c:v>3883</c:v>
                </c:pt>
                <c:pt idx="317">
                  <c:v>3919</c:v>
                </c:pt>
                <c:pt idx="318">
                  <c:v>3989</c:v>
                </c:pt>
                <c:pt idx="319">
                  <c:v>4023</c:v>
                </c:pt>
                <c:pt idx="320">
                  <c:v>4059</c:v>
                </c:pt>
                <c:pt idx="321">
                  <c:v>4095</c:v>
                </c:pt>
                <c:pt idx="322">
                  <c:v>4120</c:v>
                </c:pt>
                <c:pt idx="323">
                  <c:v>4129</c:v>
                </c:pt>
                <c:pt idx="324">
                  <c:v>4179</c:v>
                </c:pt>
                <c:pt idx="325">
                  <c:v>4199</c:v>
                </c:pt>
                <c:pt idx="326">
                  <c:v>4252</c:v>
                </c:pt>
                <c:pt idx="327">
                  <c:v>4255</c:v>
                </c:pt>
                <c:pt idx="328">
                  <c:v>4261</c:v>
                </c:pt>
                <c:pt idx="329">
                  <c:v>4325</c:v>
                </c:pt>
                <c:pt idx="330">
                  <c:v>4378</c:v>
                </c:pt>
                <c:pt idx="331">
                  <c:v>4384</c:v>
                </c:pt>
                <c:pt idx="332">
                  <c:v>4400</c:v>
                </c:pt>
                <c:pt idx="333">
                  <c:v>4412</c:v>
                </c:pt>
                <c:pt idx="334">
                  <c:v>4439</c:v>
                </c:pt>
                <c:pt idx="335">
                  <c:v>4470</c:v>
                </c:pt>
                <c:pt idx="336">
                  <c:v>4490</c:v>
                </c:pt>
                <c:pt idx="337">
                  <c:v>4517</c:v>
                </c:pt>
                <c:pt idx="338">
                  <c:v>4557</c:v>
                </c:pt>
                <c:pt idx="339">
                  <c:v>4585</c:v>
                </c:pt>
                <c:pt idx="340">
                  <c:v>4599</c:v>
                </c:pt>
                <c:pt idx="341">
                  <c:v>4624</c:v>
                </c:pt>
                <c:pt idx="342">
                  <c:v>4627</c:v>
                </c:pt>
                <c:pt idx="343">
                  <c:v>4632</c:v>
                </c:pt>
                <c:pt idx="344">
                  <c:v>4674</c:v>
                </c:pt>
                <c:pt idx="345">
                  <c:v>4674</c:v>
                </c:pt>
                <c:pt idx="346">
                  <c:v>4692</c:v>
                </c:pt>
                <c:pt idx="347">
                  <c:v>4730</c:v>
                </c:pt>
                <c:pt idx="348">
                  <c:v>4750</c:v>
                </c:pt>
                <c:pt idx="349">
                  <c:v>4756</c:v>
                </c:pt>
                <c:pt idx="350">
                  <c:v>4773</c:v>
                </c:pt>
                <c:pt idx="351">
                  <c:v>4834</c:v>
                </c:pt>
                <c:pt idx="352">
                  <c:v>4870</c:v>
                </c:pt>
                <c:pt idx="353">
                  <c:v>4884</c:v>
                </c:pt>
                <c:pt idx="354">
                  <c:v>4892</c:v>
                </c:pt>
                <c:pt idx="355">
                  <c:v>4932</c:v>
                </c:pt>
                <c:pt idx="356">
                  <c:v>4938</c:v>
                </c:pt>
                <c:pt idx="357">
                  <c:v>4949</c:v>
                </c:pt>
                <c:pt idx="358">
                  <c:v>4965</c:v>
                </c:pt>
                <c:pt idx="359">
                  <c:v>4988</c:v>
                </c:pt>
                <c:pt idx="360">
                  <c:v>5007</c:v>
                </c:pt>
                <c:pt idx="361">
                  <c:v>5021</c:v>
                </c:pt>
                <c:pt idx="362">
                  <c:v>5066</c:v>
                </c:pt>
                <c:pt idx="363">
                  <c:v>5144</c:v>
                </c:pt>
                <c:pt idx="364">
                  <c:v>5144</c:v>
                </c:pt>
                <c:pt idx="365">
                  <c:v>5169</c:v>
                </c:pt>
                <c:pt idx="366">
                  <c:v>5172</c:v>
                </c:pt>
                <c:pt idx="367">
                  <c:v>5214</c:v>
                </c:pt>
                <c:pt idx="368">
                  <c:v>5214</c:v>
                </c:pt>
                <c:pt idx="369">
                  <c:v>5215</c:v>
                </c:pt>
                <c:pt idx="370">
                  <c:v>5251</c:v>
                </c:pt>
                <c:pt idx="371">
                  <c:v>5254</c:v>
                </c:pt>
                <c:pt idx="372">
                  <c:v>5324</c:v>
                </c:pt>
                <c:pt idx="373">
                  <c:v>5345</c:v>
                </c:pt>
                <c:pt idx="374">
                  <c:v>5416</c:v>
                </c:pt>
                <c:pt idx="375">
                  <c:v>5450</c:v>
                </c:pt>
                <c:pt idx="376">
                  <c:v>5458</c:v>
                </c:pt>
                <c:pt idx="377">
                  <c:v>5483</c:v>
                </c:pt>
                <c:pt idx="378">
                  <c:v>5489</c:v>
                </c:pt>
                <c:pt idx="379">
                  <c:v>5489</c:v>
                </c:pt>
                <c:pt idx="380">
                  <c:v>5489</c:v>
                </c:pt>
                <c:pt idx="381">
                  <c:v>5489</c:v>
                </c:pt>
                <c:pt idx="382">
                  <c:v>5489</c:v>
                </c:pt>
                <c:pt idx="383">
                  <c:v>5514</c:v>
                </c:pt>
                <c:pt idx="384">
                  <c:v>5517</c:v>
                </c:pt>
                <c:pt idx="385">
                  <c:v>5556</c:v>
                </c:pt>
                <c:pt idx="386">
                  <c:v>5556</c:v>
                </c:pt>
                <c:pt idx="387">
                  <c:v>5626</c:v>
                </c:pt>
                <c:pt idx="388">
                  <c:v>5712</c:v>
                </c:pt>
                <c:pt idx="389">
                  <c:v>5723</c:v>
                </c:pt>
                <c:pt idx="390">
                  <c:v>5726</c:v>
                </c:pt>
                <c:pt idx="391">
                  <c:v>5825</c:v>
                </c:pt>
                <c:pt idx="392">
                  <c:v>5858</c:v>
                </c:pt>
                <c:pt idx="393">
                  <c:v>5909</c:v>
                </c:pt>
                <c:pt idx="394">
                  <c:v>5909</c:v>
                </c:pt>
                <c:pt idx="395">
                  <c:v>6012</c:v>
                </c:pt>
                <c:pt idx="396">
                  <c:v>6015</c:v>
                </c:pt>
                <c:pt idx="397">
                  <c:v>6015</c:v>
                </c:pt>
                <c:pt idx="398">
                  <c:v>6015</c:v>
                </c:pt>
                <c:pt idx="399">
                  <c:v>6018</c:v>
                </c:pt>
                <c:pt idx="400">
                  <c:v>6110</c:v>
                </c:pt>
                <c:pt idx="401">
                  <c:v>6535</c:v>
                </c:pt>
                <c:pt idx="402">
                  <c:v>6706</c:v>
                </c:pt>
                <c:pt idx="403">
                  <c:v>6879</c:v>
                </c:pt>
                <c:pt idx="404">
                  <c:v>6901</c:v>
                </c:pt>
                <c:pt idx="405">
                  <c:v>7195</c:v>
                </c:pt>
                <c:pt idx="406">
                  <c:v>7217</c:v>
                </c:pt>
                <c:pt idx="407">
                  <c:v>7221.5</c:v>
                </c:pt>
                <c:pt idx="408">
                  <c:v>7243.5</c:v>
                </c:pt>
                <c:pt idx="409">
                  <c:v>7299</c:v>
                </c:pt>
                <c:pt idx="410">
                  <c:v>7314</c:v>
                </c:pt>
                <c:pt idx="411">
                  <c:v>7354</c:v>
                </c:pt>
              </c:numCache>
            </c:numRef>
          </c:xVal>
          <c:yVal>
            <c:numRef>
              <c:f>'A (old)'!$N$21:$N$998</c:f>
              <c:numCache>
                <c:formatCode>General</c:formatCode>
                <c:ptCount val="978"/>
                <c:pt idx="153">
                  <c:v>6.4800000836839899E-4</c:v>
                </c:pt>
                <c:pt idx="154">
                  <c:v>1.648000004934147E-3</c:v>
                </c:pt>
                <c:pt idx="155">
                  <c:v>4.6480000019073486E-3</c:v>
                </c:pt>
                <c:pt idx="166">
                  <c:v>-5.3919999991194345E-3</c:v>
                </c:pt>
                <c:pt idx="167">
                  <c:v>1.608000005944632E-3</c:v>
                </c:pt>
                <c:pt idx="168">
                  <c:v>2.60800000251038E-3</c:v>
                </c:pt>
                <c:pt idx="169">
                  <c:v>7.6079999998910353E-3</c:v>
                </c:pt>
                <c:pt idx="174">
                  <c:v>-9.3679999990854412E-3</c:v>
                </c:pt>
                <c:pt idx="175">
                  <c:v>-4.3679999944288284E-3</c:v>
                </c:pt>
                <c:pt idx="176">
                  <c:v>6.320000029518269E-4</c:v>
                </c:pt>
                <c:pt idx="237">
                  <c:v>-8.4719999940716662E-3</c:v>
                </c:pt>
                <c:pt idx="250">
                  <c:v>-1.3815999998769257E-2</c:v>
                </c:pt>
                <c:pt idx="257">
                  <c:v>-1.3151999992260244E-2</c:v>
                </c:pt>
                <c:pt idx="262">
                  <c:v>-1.8207999994046986E-2</c:v>
                </c:pt>
                <c:pt idx="264">
                  <c:v>-2.1975999996357132E-2</c:v>
                </c:pt>
                <c:pt idx="265">
                  <c:v>-1.7975999995542224E-2</c:v>
                </c:pt>
                <c:pt idx="266">
                  <c:v>-2.0759999999427237E-2</c:v>
                </c:pt>
                <c:pt idx="267">
                  <c:v>-2.0759999999427237E-2</c:v>
                </c:pt>
                <c:pt idx="269">
                  <c:v>-2.2144000002299435E-2</c:v>
                </c:pt>
                <c:pt idx="276">
                  <c:v>-2.4055999994743615E-2</c:v>
                </c:pt>
                <c:pt idx="277">
                  <c:v>-2.3055999998177867E-2</c:v>
                </c:pt>
                <c:pt idx="278">
                  <c:v>-1.8423999994411133E-2</c:v>
                </c:pt>
                <c:pt idx="286">
                  <c:v>-3.9215999997395556E-2</c:v>
                </c:pt>
                <c:pt idx="401">
                  <c:v>-0.14295999999740161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C1EC-4D0C-99E3-2E73B0B62675}"/>
            </c:ext>
          </c:extLst>
        </c:ser>
        <c:ser>
          <c:idx val="7"/>
          <c:order val="7"/>
          <c:tx>
            <c:strRef>
              <c:f>'A (old)'!$O$20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(old)'!$F$21:$F$998</c:f>
              <c:numCache>
                <c:formatCode>General</c:formatCode>
                <c:ptCount val="978"/>
                <c:pt idx="0">
                  <c:v>-6373</c:v>
                </c:pt>
                <c:pt idx="1">
                  <c:v>-3839</c:v>
                </c:pt>
                <c:pt idx="2">
                  <c:v>-3402</c:v>
                </c:pt>
                <c:pt idx="3">
                  <c:v>-3377</c:v>
                </c:pt>
                <c:pt idx="4">
                  <c:v>-3361</c:v>
                </c:pt>
                <c:pt idx="5">
                  <c:v>-3360</c:v>
                </c:pt>
                <c:pt idx="6">
                  <c:v>-3349</c:v>
                </c:pt>
                <c:pt idx="7">
                  <c:v>-3345</c:v>
                </c:pt>
                <c:pt idx="8">
                  <c:v>-3335</c:v>
                </c:pt>
                <c:pt idx="9">
                  <c:v>-3333</c:v>
                </c:pt>
                <c:pt idx="10">
                  <c:v>-3324</c:v>
                </c:pt>
                <c:pt idx="11">
                  <c:v>-3251</c:v>
                </c:pt>
                <c:pt idx="12">
                  <c:v>-3212</c:v>
                </c:pt>
                <c:pt idx="13">
                  <c:v>-3173</c:v>
                </c:pt>
                <c:pt idx="14">
                  <c:v>-3167</c:v>
                </c:pt>
                <c:pt idx="15">
                  <c:v>-3167</c:v>
                </c:pt>
                <c:pt idx="16">
                  <c:v>-3145</c:v>
                </c:pt>
                <c:pt idx="17">
                  <c:v>-3142</c:v>
                </c:pt>
                <c:pt idx="18">
                  <c:v>-3126</c:v>
                </c:pt>
                <c:pt idx="19">
                  <c:v>-3114</c:v>
                </c:pt>
                <c:pt idx="20">
                  <c:v>-3100</c:v>
                </c:pt>
                <c:pt idx="21">
                  <c:v>-3098</c:v>
                </c:pt>
                <c:pt idx="22">
                  <c:v>-3097</c:v>
                </c:pt>
                <c:pt idx="23">
                  <c:v>-3094</c:v>
                </c:pt>
                <c:pt idx="24">
                  <c:v>-3083</c:v>
                </c:pt>
                <c:pt idx="25">
                  <c:v>-3078</c:v>
                </c:pt>
                <c:pt idx="26">
                  <c:v>-3059.5</c:v>
                </c:pt>
                <c:pt idx="27">
                  <c:v>-3017</c:v>
                </c:pt>
                <c:pt idx="28">
                  <c:v>-2924</c:v>
                </c:pt>
                <c:pt idx="29">
                  <c:v>-2921</c:v>
                </c:pt>
                <c:pt idx="30">
                  <c:v>-2894</c:v>
                </c:pt>
                <c:pt idx="31">
                  <c:v>-2868</c:v>
                </c:pt>
                <c:pt idx="32">
                  <c:v>-2865</c:v>
                </c:pt>
                <c:pt idx="33">
                  <c:v>-2860</c:v>
                </c:pt>
                <c:pt idx="34">
                  <c:v>-2821</c:v>
                </c:pt>
                <c:pt idx="35">
                  <c:v>-2819</c:v>
                </c:pt>
                <c:pt idx="36">
                  <c:v>-2818</c:v>
                </c:pt>
                <c:pt idx="37">
                  <c:v>-2809</c:v>
                </c:pt>
                <c:pt idx="38">
                  <c:v>-2793</c:v>
                </c:pt>
                <c:pt idx="39">
                  <c:v>-2753</c:v>
                </c:pt>
                <c:pt idx="40">
                  <c:v>-2725</c:v>
                </c:pt>
                <c:pt idx="41">
                  <c:v>-2647</c:v>
                </c:pt>
                <c:pt idx="42">
                  <c:v>-2644</c:v>
                </c:pt>
                <c:pt idx="43">
                  <c:v>-2638</c:v>
                </c:pt>
                <c:pt idx="44">
                  <c:v>-2616</c:v>
                </c:pt>
                <c:pt idx="45">
                  <c:v>-2616</c:v>
                </c:pt>
                <c:pt idx="46">
                  <c:v>-2616</c:v>
                </c:pt>
                <c:pt idx="47">
                  <c:v>-2616</c:v>
                </c:pt>
                <c:pt idx="48">
                  <c:v>-2613</c:v>
                </c:pt>
                <c:pt idx="49">
                  <c:v>-2605</c:v>
                </c:pt>
                <c:pt idx="50">
                  <c:v>-2605</c:v>
                </c:pt>
                <c:pt idx="51">
                  <c:v>-2605</c:v>
                </c:pt>
                <c:pt idx="52">
                  <c:v>-2577</c:v>
                </c:pt>
                <c:pt idx="53">
                  <c:v>-2550</c:v>
                </c:pt>
                <c:pt idx="54">
                  <c:v>-2512.5</c:v>
                </c:pt>
                <c:pt idx="55">
                  <c:v>-2496</c:v>
                </c:pt>
                <c:pt idx="56">
                  <c:v>-2494</c:v>
                </c:pt>
                <c:pt idx="57">
                  <c:v>-2491</c:v>
                </c:pt>
                <c:pt idx="58">
                  <c:v>-2485</c:v>
                </c:pt>
                <c:pt idx="59">
                  <c:v>-2468</c:v>
                </c:pt>
                <c:pt idx="60">
                  <c:v>-2454</c:v>
                </c:pt>
                <c:pt idx="61">
                  <c:v>-2426</c:v>
                </c:pt>
                <c:pt idx="62">
                  <c:v>-2407</c:v>
                </c:pt>
                <c:pt idx="63">
                  <c:v>-2281</c:v>
                </c:pt>
                <c:pt idx="64">
                  <c:v>-2252</c:v>
                </c:pt>
                <c:pt idx="65">
                  <c:v>-2241</c:v>
                </c:pt>
                <c:pt idx="66">
                  <c:v>-2096</c:v>
                </c:pt>
                <c:pt idx="67">
                  <c:v>-2074</c:v>
                </c:pt>
                <c:pt idx="68">
                  <c:v>-2012</c:v>
                </c:pt>
                <c:pt idx="69">
                  <c:v>-1794</c:v>
                </c:pt>
                <c:pt idx="70">
                  <c:v>-1780</c:v>
                </c:pt>
                <c:pt idx="71">
                  <c:v>-1769</c:v>
                </c:pt>
                <c:pt idx="72">
                  <c:v>-1741</c:v>
                </c:pt>
                <c:pt idx="73">
                  <c:v>-1724</c:v>
                </c:pt>
                <c:pt idx="74">
                  <c:v>-1674</c:v>
                </c:pt>
                <c:pt idx="75">
                  <c:v>-1649</c:v>
                </c:pt>
                <c:pt idx="76">
                  <c:v>-1638</c:v>
                </c:pt>
                <c:pt idx="77">
                  <c:v>-1581</c:v>
                </c:pt>
                <c:pt idx="78">
                  <c:v>-1570</c:v>
                </c:pt>
                <c:pt idx="79">
                  <c:v>-1474</c:v>
                </c:pt>
                <c:pt idx="80">
                  <c:v>-1330</c:v>
                </c:pt>
                <c:pt idx="81">
                  <c:v>-1319</c:v>
                </c:pt>
                <c:pt idx="82">
                  <c:v>-1215</c:v>
                </c:pt>
                <c:pt idx="83">
                  <c:v>-1205</c:v>
                </c:pt>
                <c:pt idx="84">
                  <c:v>-1176</c:v>
                </c:pt>
                <c:pt idx="85">
                  <c:v>-1109</c:v>
                </c:pt>
                <c:pt idx="86">
                  <c:v>-1050</c:v>
                </c:pt>
                <c:pt idx="87">
                  <c:v>-997</c:v>
                </c:pt>
                <c:pt idx="88">
                  <c:v>-994</c:v>
                </c:pt>
                <c:pt idx="89">
                  <c:v>-988</c:v>
                </c:pt>
                <c:pt idx="90">
                  <c:v>-936</c:v>
                </c:pt>
                <c:pt idx="91">
                  <c:v>-882</c:v>
                </c:pt>
                <c:pt idx="92">
                  <c:v>-793</c:v>
                </c:pt>
                <c:pt idx="93">
                  <c:v>-778</c:v>
                </c:pt>
                <c:pt idx="94">
                  <c:v>-776</c:v>
                </c:pt>
                <c:pt idx="95">
                  <c:v>-765</c:v>
                </c:pt>
                <c:pt idx="96">
                  <c:v>-765</c:v>
                </c:pt>
                <c:pt idx="97">
                  <c:v>-717</c:v>
                </c:pt>
                <c:pt idx="98">
                  <c:v>-706</c:v>
                </c:pt>
                <c:pt idx="99">
                  <c:v>-703</c:v>
                </c:pt>
                <c:pt idx="100">
                  <c:v>-667</c:v>
                </c:pt>
                <c:pt idx="101">
                  <c:v>-658</c:v>
                </c:pt>
                <c:pt idx="102">
                  <c:v>-558</c:v>
                </c:pt>
                <c:pt idx="103">
                  <c:v>-532</c:v>
                </c:pt>
                <c:pt idx="104">
                  <c:v>-488</c:v>
                </c:pt>
                <c:pt idx="105">
                  <c:v>-485</c:v>
                </c:pt>
                <c:pt idx="106">
                  <c:v>-467</c:v>
                </c:pt>
                <c:pt idx="107">
                  <c:v>-467</c:v>
                </c:pt>
                <c:pt idx="108">
                  <c:v>-467</c:v>
                </c:pt>
                <c:pt idx="109">
                  <c:v>-451</c:v>
                </c:pt>
                <c:pt idx="110">
                  <c:v>-445</c:v>
                </c:pt>
                <c:pt idx="111">
                  <c:v>-443</c:v>
                </c:pt>
                <c:pt idx="112">
                  <c:v>-437</c:v>
                </c:pt>
                <c:pt idx="113">
                  <c:v>-415</c:v>
                </c:pt>
                <c:pt idx="114">
                  <c:v>-414</c:v>
                </c:pt>
                <c:pt idx="115">
                  <c:v>-414</c:v>
                </c:pt>
                <c:pt idx="116">
                  <c:v>-401</c:v>
                </c:pt>
                <c:pt idx="117">
                  <c:v>-400</c:v>
                </c:pt>
                <c:pt idx="118">
                  <c:v>-398</c:v>
                </c:pt>
                <c:pt idx="119">
                  <c:v>-398</c:v>
                </c:pt>
                <c:pt idx="120">
                  <c:v>-397</c:v>
                </c:pt>
                <c:pt idx="121">
                  <c:v>-387</c:v>
                </c:pt>
                <c:pt idx="122">
                  <c:v>-361</c:v>
                </c:pt>
                <c:pt idx="123">
                  <c:v>-356</c:v>
                </c:pt>
                <c:pt idx="124">
                  <c:v>-336</c:v>
                </c:pt>
                <c:pt idx="125">
                  <c:v>-252</c:v>
                </c:pt>
                <c:pt idx="126">
                  <c:v>-211</c:v>
                </c:pt>
                <c:pt idx="127">
                  <c:v>-208</c:v>
                </c:pt>
                <c:pt idx="128">
                  <c:v>-137</c:v>
                </c:pt>
                <c:pt idx="129">
                  <c:v>-129</c:v>
                </c:pt>
                <c:pt idx="130">
                  <c:v>-73</c:v>
                </c:pt>
                <c:pt idx="131">
                  <c:v>-14</c:v>
                </c:pt>
                <c:pt idx="132">
                  <c:v>-8</c:v>
                </c:pt>
                <c:pt idx="133">
                  <c:v>0</c:v>
                </c:pt>
                <c:pt idx="134">
                  <c:v>83</c:v>
                </c:pt>
                <c:pt idx="135">
                  <c:v>117</c:v>
                </c:pt>
                <c:pt idx="136">
                  <c:v>128</c:v>
                </c:pt>
                <c:pt idx="137">
                  <c:v>128</c:v>
                </c:pt>
                <c:pt idx="138">
                  <c:v>140</c:v>
                </c:pt>
                <c:pt idx="139">
                  <c:v>178</c:v>
                </c:pt>
                <c:pt idx="140">
                  <c:v>209</c:v>
                </c:pt>
                <c:pt idx="141">
                  <c:v>302</c:v>
                </c:pt>
                <c:pt idx="142">
                  <c:v>318</c:v>
                </c:pt>
                <c:pt idx="143">
                  <c:v>343</c:v>
                </c:pt>
                <c:pt idx="144">
                  <c:v>343</c:v>
                </c:pt>
                <c:pt idx="145">
                  <c:v>360</c:v>
                </c:pt>
                <c:pt idx="146">
                  <c:v>361</c:v>
                </c:pt>
                <c:pt idx="147">
                  <c:v>363</c:v>
                </c:pt>
                <c:pt idx="148">
                  <c:v>389</c:v>
                </c:pt>
                <c:pt idx="149">
                  <c:v>400</c:v>
                </c:pt>
                <c:pt idx="150">
                  <c:v>402</c:v>
                </c:pt>
                <c:pt idx="151">
                  <c:v>403</c:v>
                </c:pt>
                <c:pt idx="152">
                  <c:v>430</c:v>
                </c:pt>
                <c:pt idx="153">
                  <c:v>492</c:v>
                </c:pt>
                <c:pt idx="154">
                  <c:v>492</c:v>
                </c:pt>
                <c:pt idx="155">
                  <c:v>492</c:v>
                </c:pt>
                <c:pt idx="156">
                  <c:v>512</c:v>
                </c:pt>
                <c:pt idx="157">
                  <c:v>564</c:v>
                </c:pt>
                <c:pt idx="158">
                  <c:v>581</c:v>
                </c:pt>
                <c:pt idx="159">
                  <c:v>592</c:v>
                </c:pt>
                <c:pt idx="160">
                  <c:v>604</c:v>
                </c:pt>
                <c:pt idx="161">
                  <c:v>620</c:v>
                </c:pt>
                <c:pt idx="162">
                  <c:v>621</c:v>
                </c:pt>
                <c:pt idx="163">
                  <c:v>651</c:v>
                </c:pt>
                <c:pt idx="164">
                  <c:v>665</c:v>
                </c:pt>
                <c:pt idx="165">
                  <c:v>679</c:v>
                </c:pt>
                <c:pt idx="166">
                  <c:v>707</c:v>
                </c:pt>
                <c:pt idx="167">
                  <c:v>707</c:v>
                </c:pt>
                <c:pt idx="168">
                  <c:v>707</c:v>
                </c:pt>
                <c:pt idx="169">
                  <c:v>707</c:v>
                </c:pt>
                <c:pt idx="170">
                  <c:v>735</c:v>
                </c:pt>
                <c:pt idx="171">
                  <c:v>783</c:v>
                </c:pt>
                <c:pt idx="172">
                  <c:v>814</c:v>
                </c:pt>
                <c:pt idx="173">
                  <c:v>830</c:v>
                </c:pt>
                <c:pt idx="174">
                  <c:v>878</c:v>
                </c:pt>
                <c:pt idx="175">
                  <c:v>878</c:v>
                </c:pt>
                <c:pt idx="176">
                  <c:v>878</c:v>
                </c:pt>
                <c:pt idx="177">
                  <c:v>897</c:v>
                </c:pt>
                <c:pt idx="178">
                  <c:v>903</c:v>
                </c:pt>
                <c:pt idx="179">
                  <c:v>911</c:v>
                </c:pt>
                <c:pt idx="180">
                  <c:v>912</c:v>
                </c:pt>
                <c:pt idx="181">
                  <c:v>953</c:v>
                </c:pt>
                <c:pt idx="182">
                  <c:v>984</c:v>
                </c:pt>
                <c:pt idx="183">
                  <c:v>998</c:v>
                </c:pt>
                <c:pt idx="184">
                  <c:v>1006</c:v>
                </c:pt>
                <c:pt idx="185">
                  <c:v>1021</c:v>
                </c:pt>
                <c:pt idx="186">
                  <c:v>1102</c:v>
                </c:pt>
                <c:pt idx="187">
                  <c:v>1107</c:v>
                </c:pt>
                <c:pt idx="188">
                  <c:v>1110</c:v>
                </c:pt>
                <c:pt idx="189">
                  <c:v>1110</c:v>
                </c:pt>
                <c:pt idx="190">
                  <c:v>1110</c:v>
                </c:pt>
                <c:pt idx="191">
                  <c:v>1119</c:v>
                </c:pt>
                <c:pt idx="192">
                  <c:v>1122</c:v>
                </c:pt>
                <c:pt idx="193">
                  <c:v>1125</c:v>
                </c:pt>
                <c:pt idx="194">
                  <c:v>1146</c:v>
                </c:pt>
                <c:pt idx="195">
                  <c:v>1147</c:v>
                </c:pt>
                <c:pt idx="196">
                  <c:v>1150</c:v>
                </c:pt>
                <c:pt idx="197">
                  <c:v>1155</c:v>
                </c:pt>
                <c:pt idx="198">
                  <c:v>1163</c:v>
                </c:pt>
                <c:pt idx="199">
                  <c:v>1174</c:v>
                </c:pt>
                <c:pt idx="200">
                  <c:v>1174</c:v>
                </c:pt>
                <c:pt idx="201">
                  <c:v>1188</c:v>
                </c:pt>
                <c:pt idx="202">
                  <c:v>1191</c:v>
                </c:pt>
                <c:pt idx="203">
                  <c:v>1202</c:v>
                </c:pt>
                <c:pt idx="204">
                  <c:v>1219.5</c:v>
                </c:pt>
                <c:pt idx="205">
                  <c:v>1269</c:v>
                </c:pt>
                <c:pt idx="206">
                  <c:v>1278</c:v>
                </c:pt>
                <c:pt idx="207">
                  <c:v>1309</c:v>
                </c:pt>
                <c:pt idx="208">
                  <c:v>1339</c:v>
                </c:pt>
                <c:pt idx="209">
                  <c:v>1345</c:v>
                </c:pt>
                <c:pt idx="210">
                  <c:v>1359</c:v>
                </c:pt>
                <c:pt idx="211">
                  <c:v>1364</c:v>
                </c:pt>
                <c:pt idx="212">
                  <c:v>1365</c:v>
                </c:pt>
                <c:pt idx="213">
                  <c:v>1378</c:v>
                </c:pt>
                <c:pt idx="214">
                  <c:v>1384</c:v>
                </c:pt>
                <c:pt idx="215">
                  <c:v>1406</c:v>
                </c:pt>
                <c:pt idx="216">
                  <c:v>1437</c:v>
                </c:pt>
                <c:pt idx="217">
                  <c:v>1465</c:v>
                </c:pt>
                <c:pt idx="218">
                  <c:v>1465</c:v>
                </c:pt>
                <c:pt idx="219">
                  <c:v>1490</c:v>
                </c:pt>
                <c:pt idx="220">
                  <c:v>1521</c:v>
                </c:pt>
                <c:pt idx="221">
                  <c:v>1591</c:v>
                </c:pt>
                <c:pt idx="222">
                  <c:v>1611</c:v>
                </c:pt>
                <c:pt idx="223">
                  <c:v>1638</c:v>
                </c:pt>
                <c:pt idx="224">
                  <c:v>1641</c:v>
                </c:pt>
                <c:pt idx="225">
                  <c:v>1641</c:v>
                </c:pt>
                <c:pt idx="226">
                  <c:v>1645</c:v>
                </c:pt>
                <c:pt idx="227">
                  <c:v>1653</c:v>
                </c:pt>
                <c:pt idx="228">
                  <c:v>1745</c:v>
                </c:pt>
                <c:pt idx="229">
                  <c:v>1753</c:v>
                </c:pt>
                <c:pt idx="230">
                  <c:v>1798</c:v>
                </c:pt>
                <c:pt idx="231">
                  <c:v>1823</c:v>
                </c:pt>
                <c:pt idx="232">
                  <c:v>1860</c:v>
                </c:pt>
                <c:pt idx="233">
                  <c:v>1863</c:v>
                </c:pt>
                <c:pt idx="234">
                  <c:v>1863</c:v>
                </c:pt>
                <c:pt idx="235">
                  <c:v>1882</c:v>
                </c:pt>
                <c:pt idx="236">
                  <c:v>1885</c:v>
                </c:pt>
                <c:pt idx="237">
                  <c:v>1887</c:v>
                </c:pt>
                <c:pt idx="238">
                  <c:v>1910</c:v>
                </c:pt>
                <c:pt idx="239">
                  <c:v>1913</c:v>
                </c:pt>
                <c:pt idx="240">
                  <c:v>1947</c:v>
                </c:pt>
                <c:pt idx="241">
                  <c:v>1949</c:v>
                </c:pt>
                <c:pt idx="242">
                  <c:v>1967</c:v>
                </c:pt>
                <c:pt idx="243">
                  <c:v>1972</c:v>
                </c:pt>
                <c:pt idx="244">
                  <c:v>1983</c:v>
                </c:pt>
                <c:pt idx="245">
                  <c:v>1997</c:v>
                </c:pt>
                <c:pt idx="246">
                  <c:v>2006</c:v>
                </c:pt>
                <c:pt idx="247">
                  <c:v>2014</c:v>
                </c:pt>
                <c:pt idx="248">
                  <c:v>2030</c:v>
                </c:pt>
                <c:pt idx="249">
                  <c:v>2033</c:v>
                </c:pt>
                <c:pt idx="250">
                  <c:v>2061</c:v>
                </c:pt>
                <c:pt idx="251">
                  <c:v>2067</c:v>
                </c:pt>
                <c:pt idx="252">
                  <c:v>2081</c:v>
                </c:pt>
                <c:pt idx="253">
                  <c:v>2097</c:v>
                </c:pt>
                <c:pt idx="254">
                  <c:v>2097</c:v>
                </c:pt>
                <c:pt idx="255">
                  <c:v>2100</c:v>
                </c:pt>
                <c:pt idx="256">
                  <c:v>2139</c:v>
                </c:pt>
                <c:pt idx="257">
                  <c:v>2167</c:v>
                </c:pt>
                <c:pt idx="258">
                  <c:v>2188</c:v>
                </c:pt>
                <c:pt idx="259">
                  <c:v>2190</c:v>
                </c:pt>
                <c:pt idx="260">
                  <c:v>2207</c:v>
                </c:pt>
                <c:pt idx="261">
                  <c:v>2223</c:v>
                </c:pt>
                <c:pt idx="262">
                  <c:v>2268</c:v>
                </c:pt>
                <c:pt idx="263">
                  <c:v>2280</c:v>
                </c:pt>
                <c:pt idx="264">
                  <c:v>2296</c:v>
                </c:pt>
                <c:pt idx="265">
                  <c:v>2296</c:v>
                </c:pt>
                <c:pt idx="266">
                  <c:v>2335</c:v>
                </c:pt>
                <c:pt idx="267">
                  <c:v>2335</c:v>
                </c:pt>
                <c:pt idx="268">
                  <c:v>2344</c:v>
                </c:pt>
                <c:pt idx="269">
                  <c:v>2349</c:v>
                </c:pt>
                <c:pt idx="270">
                  <c:v>2402</c:v>
                </c:pt>
                <c:pt idx="271">
                  <c:v>2430</c:v>
                </c:pt>
                <c:pt idx="272">
                  <c:v>2465</c:v>
                </c:pt>
                <c:pt idx="273">
                  <c:v>2497</c:v>
                </c:pt>
                <c:pt idx="274">
                  <c:v>2534</c:v>
                </c:pt>
                <c:pt idx="275">
                  <c:v>2534</c:v>
                </c:pt>
                <c:pt idx="276">
                  <c:v>2601</c:v>
                </c:pt>
                <c:pt idx="277">
                  <c:v>2601</c:v>
                </c:pt>
                <c:pt idx="278">
                  <c:v>2604</c:v>
                </c:pt>
                <c:pt idx="279">
                  <c:v>2612</c:v>
                </c:pt>
                <c:pt idx="280">
                  <c:v>2690</c:v>
                </c:pt>
                <c:pt idx="281">
                  <c:v>2750</c:v>
                </c:pt>
                <c:pt idx="282">
                  <c:v>2755</c:v>
                </c:pt>
                <c:pt idx="283">
                  <c:v>2780</c:v>
                </c:pt>
                <c:pt idx="284">
                  <c:v>2791</c:v>
                </c:pt>
                <c:pt idx="285">
                  <c:v>2823</c:v>
                </c:pt>
                <c:pt idx="286">
                  <c:v>2836</c:v>
                </c:pt>
                <c:pt idx="287">
                  <c:v>2839</c:v>
                </c:pt>
                <c:pt idx="288">
                  <c:v>2850</c:v>
                </c:pt>
                <c:pt idx="289">
                  <c:v>2859</c:v>
                </c:pt>
                <c:pt idx="290">
                  <c:v>2934</c:v>
                </c:pt>
                <c:pt idx="291">
                  <c:v>2965</c:v>
                </c:pt>
                <c:pt idx="292">
                  <c:v>2995</c:v>
                </c:pt>
                <c:pt idx="293">
                  <c:v>3015</c:v>
                </c:pt>
                <c:pt idx="294">
                  <c:v>3057</c:v>
                </c:pt>
                <c:pt idx="295">
                  <c:v>3058</c:v>
                </c:pt>
                <c:pt idx="296">
                  <c:v>3058</c:v>
                </c:pt>
                <c:pt idx="297">
                  <c:v>3069</c:v>
                </c:pt>
                <c:pt idx="298">
                  <c:v>3161</c:v>
                </c:pt>
                <c:pt idx="299">
                  <c:v>3188</c:v>
                </c:pt>
                <c:pt idx="300">
                  <c:v>3240</c:v>
                </c:pt>
                <c:pt idx="301">
                  <c:v>3275</c:v>
                </c:pt>
                <c:pt idx="302">
                  <c:v>3287</c:v>
                </c:pt>
                <c:pt idx="303">
                  <c:v>3303</c:v>
                </c:pt>
                <c:pt idx="304">
                  <c:v>3303</c:v>
                </c:pt>
                <c:pt idx="305">
                  <c:v>3317</c:v>
                </c:pt>
                <c:pt idx="306">
                  <c:v>3401</c:v>
                </c:pt>
                <c:pt idx="307">
                  <c:v>3477</c:v>
                </c:pt>
                <c:pt idx="308">
                  <c:v>3483</c:v>
                </c:pt>
                <c:pt idx="309">
                  <c:v>3533</c:v>
                </c:pt>
                <c:pt idx="310">
                  <c:v>3580</c:v>
                </c:pt>
                <c:pt idx="311">
                  <c:v>3608</c:v>
                </c:pt>
                <c:pt idx="312">
                  <c:v>3756</c:v>
                </c:pt>
                <c:pt idx="313">
                  <c:v>3821</c:v>
                </c:pt>
                <c:pt idx="314">
                  <c:v>3840</c:v>
                </c:pt>
                <c:pt idx="315">
                  <c:v>3844</c:v>
                </c:pt>
                <c:pt idx="316">
                  <c:v>3883</c:v>
                </c:pt>
                <c:pt idx="317">
                  <c:v>3919</c:v>
                </c:pt>
                <c:pt idx="318">
                  <c:v>3989</c:v>
                </c:pt>
                <c:pt idx="319">
                  <c:v>4023</c:v>
                </c:pt>
                <c:pt idx="320">
                  <c:v>4059</c:v>
                </c:pt>
                <c:pt idx="321">
                  <c:v>4095</c:v>
                </c:pt>
                <c:pt idx="322">
                  <c:v>4120</c:v>
                </c:pt>
                <c:pt idx="323">
                  <c:v>4129</c:v>
                </c:pt>
                <c:pt idx="324">
                  <c:v>4179</c:v>
                </c:pt>
                <c:pt idx="325">
                  <c:v>4199</c:v>
                </c:pt>
                <c:pt idx="326">
                  <c:v>4252</c:v>
                </c:pt>
                <c:pt idx="327">
                  <c:v>4255</c:v>
                </c:pt>
                <c:pt idx="328">
                  <c:v>4261</c:v>
                </c:pt>
                <c:pt idx="329">
                  <c:v>4325</c:v>
                </c:pt>
                <c:pt idx="330">
                  <c:v>4378</c:v>
                </c:pt>
                <c:pt idx="331">
                  <c:v>4384</c:v>
                </c:pt>
                <c:pt idx="332">
                  <c:v>4400</c:v>
                </c:pt>
                <c:pt idx="333">
                  <c:v>4412</c:v>
                </c:pt>
                <c:pt idx="334">
                  <c:v>4439</c:v>
                </c:pt>
                <c:pt idx="335">
                  <c:v>4470</c:v>
                </c:pt>
                <c:pt idx="336">
                  <c:v>4490</c:v>
                </c:pt>
                <c:pt idx="337">
                  <c:v>4517</c:v>
                </c:pt>
                <c:pt idx="338">
                  <c:v>4557</c:v>
                </c:pt>
                <c:pt idx="339">
                  <c:v>4585</c:v>
                </c:pt>
                <c:pt idx="340">
                  <c:v>4599</c:v>
                </c:pt>
                <c:pt idx="341">
                  <c:v>4624</c:v>
                </c:pt>
                <c:pt idx="342">
                  <c:v>4627</c:v>
                </c:pt>
                <c:pt idx="343">
                  <c:v>4632</c:v>
                </c:pt>
                <c:pt idx="344">
                  <c:v>4674</c:v>
                </c:pt>
                <c:pt idx="345">
                  <c:v>4674</c:v>
                </c:pt>
                <c:pt idx="346">
                  <c:v>4692</c:v>
                </c:pt>
                <c:pt idx="347">
                  <c:v>4730</c:v>
                </c:pt>
                <c:pt idx="348">
                  <c:v>4750</c:v>
                </c:pt>
                <c:pt idx="349">
                  <c:v>4756</c:v>
                </c:pt>
                <c:pt idx="350">
                  <c:v>4773</c:v>
                </c:pt>
                <c:pt idx="351">
                  <c:v>4834</c:v>
                </c:pt>
                <c:pt idx="352">
                  <c:v>4870</c:v>
                </c:pt>
                <c:pt idx="353">
                  <c:v>4884</c:v>
                </c:pt>
                <c:pt idx="354">
                  <c:v>4892</c:v>
                </c:pt>
                <c:pt idx="355">
                  <c:v>4932</c:v>
                </c:pt>
                <c:pt idx="356">
                  <c:v>4938</c:v>
                </c:pt>
                <c:pt idx="357">
                  <c:v>4949</c:v>
                </c:pt>
                <c:pt idx="358">
                  <c:v>4965</c:v>
                </c:pt>
                <c:pt idx="359">
                  <c:v>4988</c:v>
                </c:pt>
                <c:pt idx="360">
                  <c:v>5007</c:v>
                </c:pt>
                <c:pt idx="361">
                  <c:v>5021</c:v>
                </c:pt>
                <c:pt idx="362">
                  <c:v>5066</c:v>
                </c:pt>
                <c:pt idx="363">
                  <c:v>5144</c:v>
                </c:pt>
                <c:pt idx="364">
                  <c:v>5144</c:v>
                </c:pt>
                <c:pt idx="365">
                  <c:v>5169</c:v>
                </c:pt>
                <c:pt idx="366">
                  <c:v>5172</c:v>
                </c:pt>
                <c:pt idx="367">
                  <c:v>5214</c:v>
                </c:pt>
                <c:pt idx="368">
                  <c:v>5214</c:v>
                </c:pt>
                <c:pt idx="369">
                  <c:v>5215</c:v>
                </c:pt>
                <c:pt idx="370">
                  <c:v>5251</c:v>
                </c:pt>
                <c:pt idx="371">
                  <c:v>5254</c:v>
                </c:pt>
                <c:pt idx="372">
                  <c:v>5324</c:v>
                </c:pt>
                <c:pt idx="373">
                  <c:v>5345</c:v>
                </c:pt>
                <c:pt idx="374">
                  <c:v>5416</c:v>
                </c:pt>
                <c:pt idx="375">
                  <c:v>5450</c:v>
                </c:pt>
                <c:pt idx="376">
                  <c:v>5458</c:v>
                </c:pt>
                <c:pt idx="377">
                  <c:v>5483</c:v>
                </c:pt>
                <c:pt idx="378">
                  <c:v>5489</c:v>
                </c:pt>
                <c:pt idx="379">
                  <c:v>5489</c:v>
                </c:pt>
                <c:pt idx="380">
                  <c:v>5489</c:v>
                </c:pt>
                <c:pt idx="381">
                  <c:v>5489</c:v>
                </c:pt>
                <c:pt idx="382">
                  <c:v>5489</c:v>
                </c:pt>
                <c:pt idx="383">
                  <c:v>5514</c:v>
                </c:pt>
                <c:pt idx="384">
                  <c:v>5517</c:v>
                </c:pt>
                <c:pt idx="385">
                  <c:v>5556</c:v>
                </c:pt>
                <c:pt idx="386">
                  <c:v>5556</c:v>
                </c:pt>
                <c:pt idx="387">
                  <c:v>5626</c:v>
                </c:pt>
                <c:pt idx="388">
                  <c:v>5712</c:v>
                </c:pt>
                <c:pt idx="389">
                  <c:v>5723</c:v>
                </c:pt>
                <c:pt idx="390">
                  <c:v>5726</c:v>
                </c:pt>
                <c:pt idx="391">
                  <c:v>5825</c:v>
                </c:pt>
                <c:pt idx="392">
                  <c:v>5858</c:v>
                </c:pt>
                <c:pt idx="393">
                  <c:v>5909</c:v>
                </c:pt>
                <c:pt idx="394">
                  <c:v>5909</c:v>
                </c:pt>
                <c:pt idx="395">
                  <c:v>6012</c:v>
                </c:pt>
                <c:pt idx="396">
                  <c:v>6015</c:v>
                </c:pt>
                <c:pt idx="397">
                  <c:v>6015</c:v>
                </c:pt>
                <c:pt idx="398">
                  <c:v>6015</c:v>
                </c:pt>
                <c:pt idx="399">
                  <c:v>6018</c:v>
                </c:pt>
                <c:pt idx="400">
                  <c:v>6110</c:v>
                </c:pt>
                <c:pt idx="401">
                  <c:v>6535</c:v>
                </c:pt>
                <c:pt idx="402">
                  <c:v>6706</c:v>
                </c:pt>
                <c:pt idx="403">
                  <c:v>6879</c:v>
                </c:pt>
                <c:pt idx="404">
                  <c:v>6901</c:v>
                </c:pt>
                <c:pt idx="405">
                  <c:v>7195</c:v>
                </c:pt>
                <c:pt idx="406">
                  <c:v>7217</c:v>
                </c:pt>
                <c:pt idx="407">
                  <c:v>7221.5</c:v>
                </c:pt>
                <c:pt idx="408">
                  <c:v>7243.5</c:v>
                </c:pt>
                <c:pt idx="409">
                  <c:v>7299</c:v>
                </c:pt>
                <c:pt idx="410">
                  <c:v>7314</c:v>
                </c:pt>
                <c:pt idx="411">
                  <c:v>7354</c:v>
                </c:pt>
              </c:numCache>
            </c:numRef>
          </c:xVal>
          <c:yVal>
            <c:numRef>
              <c:f>'A (old)'!$O$21:$O$998</c:f>
              <c:numCache>
                <c:formatCode>General</c:formatCode>
                <c:ptCount val="978"/>
                <c:pt idx="391">
                  <c:v>-0.12325328420556489</c:v>
                </c:pt>
                <c:pt idx="392">
                  <c:v>-0.12419470756325771</c:v>
                </c:pt>
                <c:pt idx="393">
                  <c:v>-0.12564963457060119</c:v>
                </c:pt>
                <c:pt idx="394">
                  <c:v>-0.12564963457060119</c:v>
                </c:pt>
                <c:pt idx="395">
                  <c:v>-0.1285880165658243</c:v>
                </c:pt>
                <c:pt idx="396">
                  <c:v>-0.12867360050743273</c:v>
                </c:pt>
                <c:pt idx="397">
                  <c:v>-0.12867360050743273</c:v>
                </c:pt>
                <c:pt idx="398">
                  <c:v>-0.12867360050743273</c:v>
                </c:pt>
                <c:pt idx="399">
                  <c:v>-0.12875918444904119</c:v>
                </c:pt>
                <c:pt idx="400">
                  <c:v>-0.13138375865836666</c:v>
                </c:pt>
                <c:pt idx="401">
                  <c:v>-0.14350815038622899</c:v>
                </c:pt>
                <c:pt idx="402">
                  <c:v>-0.14838643505791005</c:v>
                </c:pt>
                <c:pt idx="403">
                  <c:v>-0.15332177569066344</c:v>
                </c:pt>
                <c:pt idx="404">
                  <c:v>-0.15394939126245866</c:v>
                </c:pt>
                <c:pt idx="405">
                  <c:v>-0.16233661754008577</c:v>
                </c:pt>
                <c:pt idx="406">
                  <c:v>-0.16296423311188099</c:v>
                </c:pt>
                <c:pt idx="407">
                  <c:v>-0.16309260902429365</c:v>
                </c:pt>
                <c:pt idx="408">
                  <c:v>-0.16372022459608887</c:v>
                </c:pt>
                <c:pt idx="409">
                  <c:v>-0.16530352751584501</c:v>
                </c:pt>
                <c:pt idx="410">
                  <c:v>-0.16573144722388722</c:v>
                </c:pt>
                <c:pt idx="411">
                  <c:v>-0.16687256644533308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1EC-4D0C-99E3-2E73B0B626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0121528"/>
        <c:axId val="1"/>
      </c:scatterChart>
      <c:valAx>
        <c:axId val="690121528"/>
        <c:scaling>
          <c:orientation val="minMax"/>
          <c:min val="-8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49468892261001518"/>
              <c:y val="0.839396484530342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inorUnit val="500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4279210925644917E-2"/>
              <c:y val="0.336364590789787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012152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6.3732928679817905E-2"/>
          <c:y val="0.92121212121212126"/>
          <c:w val="0.8937784522003035"/>
          <c:h val="0.9818181818181819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Z Dra -- O-C Diagr.</a:t>
            </a:r>
          </a:p>
        </c:rich>
      </c:tx>
      <c:layout>
        <c:manualLayout>
          <c:xMode val="edge"/>
          <c:yMode val="edge"/>
          <c:x val="0.39242487870834325"/>
          <c:y val="3.3232628398791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12137802050488"/>
          <c:y val="0.1268884047046189"/>
          <c:w val="0.83181941261158354"/>
          <c:h val="0.6314208710301274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(old)'!$H$20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(old)'!$F$21:$F$998</c:f>
              <c:numCache>
                <c:formatCode>General</c:formatCode>
                <c:ptCount val="978"/>
                <c:pt idx="0">
                  <c:v>-6373</c:v>
                </c:pt>
                <c:pt idx="1">
                  <c:v>-3839</c:v>
                </c:pt>
                <c:pt idx="2">
                  <c:v>-3402</c:v>
                </c:pt>
                <c:pt idx="3">
                  <c:v>-3377</c:v>
                </c:pt>
                <c:pt idx="4">
                  <c:v>-3361</c:v>
                </c:pt>
                <c:pt idx="5">
                  <c:v>-3360</c:v>
                </c:pt>
                <c:pt idx="6">
                  <c:v>-3349</c:v>
                </c:pt>
                <c:pt idx="7">
                  <c:v>-3345</c:v>
                </c:pt>
                <c:pt idx="8">
                  <c:v>-3335</c:v>
                </c:pt>
                <c:pt idx="9">
                  <c:v>-3333</c:v>
                </c:pt>
                <c:pt idx="10">
                  <c:v>-3324</c:v>
                </c:pt>
                <c:pt idx="11">
                  <c:v>-3251</c:v>
                </c:pt>
                <c:pt idx="12">
                  <c:v>-3212</c:v>
                </c:pt>
                <c:pt idx="13">
                  <c:v>-3173</c:v>
                </c:pt>
                <c:pt idx="14">
                  <c:v>-3167</c:v>
                </c:pt>
                <c:pt idx="15">
                  <c:v>-3167</c:v>
                </c:pt>
                <c:pt idx="16">
                  <c:v>-3145</c:v>
                </c:pt>
                <c:pt idx="17">
                  <c:v>-3142</c:v>
                </c:pt>
                <c:pt idx="18">
                  <c:v>-3126</c:v>
                </c:pt>
                <c:pt idx="19">
                  <c:v>-3114</c:v>
                </c:pt>
                <c:pt idx="20">
                  <c:v>-3100</c:v>
                </c:pt>
                <c:pt idx="21">
                  <c:v>-3098</c:v>
                </c:pt>
                <c:pt idx="22">
                  <c:v>-3097</c:v>
                </c:pt>
                <c:pt idx="23">
                  <c:v>-3094</c:v>
                </c:pt>
                <c:pt idx="24">
                  <c:v>-3083</c:v>
                </c:pt>
                <c:pt idx="25">
                  <c:v>-3078</c:v>
                </c:pt>
                <c:pt idx="26">
                  <c:v>-3059.5</c:v>
                </c:pt>
                <c:pt idx="27">
                  <c:v>-3017</c:v>
                </c:pt>
                <c:pt idx="28">
                  <c:v>-2924</c:v>
                </c:pt>
                <c:pt idx="29">
                  <c:v>-2921</c:v>
                </c:pt>
                <c:pt idx="30">
                  <c:v>-2894</c:v>
                </c:pt>
                <c:pt idx="31">
                  <c:v>-2868</c:v>
                </c:pt>
                <c:pt idx="32">
                  <c:v>-2865</c:v>
                </c:pt>
                <c:pt idx="33">
                  <c:v>-2860</c:v>
                </c:pt>
                <c:pt idx="34">
                  <c:v>-2821</c:v>
                </c:pt>
                <c:pt idx="35">
                  <c:v>-2819</c:v>
                </c:pt>
                <c:pt idx="36">
                  <c:v>-2818</c:v>
                </c:pt>
                <c:pt idx="37">
                  <c:v>-2809</c:v>
                </c:pt>
                <c:pt idx="38">
                  <c:v>-2793</c:v>
                </c:pt>
                <c:pt idx="39">
                  <c:v>-2753</c:v>
                </c:pt>
                <c:pt idx="40">
                  <c:v>-2725</c:v>
                </c:pt>
                <c:pt idx="41">
                  <c:v>-2647</c:v>
                </c:pt>
                <c:pt idx="42">
                  <c:v>-2644</c:v>
                </c:pt>
                <c:pt idx="43">
                  <c:v>-2638</c:v>
                </c:pt>
                <c:pt idx="44">
                  <c:v>-2616</c:v>
                </c:pt>
                <c:pt idx="45">
                  <c:v>-2616</c:v>
                </c:pt>
                <c:pt idx="46">
                  <c:v>-2616</c:v>
                </c:pt>
                <c:pt idx="47">
                  <c:v>-2616</c:v>
                </c:pt>
                <c:pt idx="48">
                  <c:v>-2613</c:v>
                </c:pt>
                <c:pt idx="49">
                  <c:v>-2605</c:v>
                </c:pt>
                <c:pt idx="50">
                  <c:v>-2605</c:v>
                </c:pt>
                <c:pt idx="51">
                  <c:v>-2605</c:v>
                </c:pt>
                <c:pt idx="52">
                  <c:v>-2577</c:v>
                </c:pt>
                <c:pt idx="53">
                  <c:v>-2550</c:v>
                </c:pt>
                <c:pt idx="54">
                  <c:v>-2512.5</c:v>
                </c:pt>
                <c:pt idx="55">
                  <c:v>-2496</c:v>
                </c:pt>
                <c:pt idx="56">
                  <c:v>-2494</c:v>
                </c:pt>
                <c:pt idx="57">
                  <c:v>-2491</c:v>
                </c:pt>
                <c:pt idx="58">
                  <c:v>-2485</c:v>
                </c:pt>
                <c:pt idx="59">
                  <c:v>-2468</c:v>
                </c:pt>
                <c:pt idx="60">
                  <c:v>-2454</c:v>
                </c:pt>
                <c:pt idx="61">
                  <c:v>-2426</c:v>
                </c:pt>
                <c:pt idx="62">
                  <c:v>-2407</c:v>
                </c:pt>
                <c:pt idx="63">
                  <c:v>-2281</c:v>
                </c:pt>
                <c:pt idx="64">
                  <c:v>-2252</c:v>
                </c:pt>
                <c:pt idx="65">
                  <c:v>-2241</c:v>
                </c:pt>
                <c:pt idx="66">
                  <c:v>-2096</c:v>
                </c:pt>
                <c:pt idx="67">
                  <c:v>-2074</c:v>
                </c:pt>
                <c:pt idx="68">
                  <c:v>-2012</c:v>
                </c:pt>
                <c:pt idx="69">
                  <c:v>-1794</c:v>
                </c:pt>
                <c:pt idx="70">
                  <c:v>-1780</c:v>
                </c:pt>
                <c:pt idx="71">
                  <c:v>-1769</c:v>
                </c:pt>
                <c:pt idx="72">
                  <c:v>-1741</c:v>
                </c:pt>
                <c:pt idx="73">
                  <c:v>-1724</c:v>
                </c:pt>
                <c:pt idx="74">
                  <c:v>-1674</c:v>
                </c:pt>
                <c:pt idx="75">
                  <c:v>-1649</c:v>
                </c:pt>
                <c:pt idx="76">
                  <c:v>-1638</c:v>
                </c:pt>
                <c:pt idx="77">
                  <c:v>-1581</c:v>
                </c:pt>
                <c:pt idx="78">
                  <c:v>-1570</c:v>
                </c:pt>
                <c:pt idx="79">
                  <c:v>-1474</c:v>
                </c:pt>
                <c:pt idx="80">
                  <c:v>-1330</c:v>
                </c:pt>
                <c:pt idx="81">
                  <c:v>-1319</c:v>
                </c:pt>
                <c:pt idx="82">
                  <c:v>-1215</c:v>
                </c:pt>
                <c:pt idx="83">
                  <c:v>-1205</c:v>
                </c:pt>
                <c:pt idx="84">
                  <c:v>-1176</c:v>
                </c:pt>
                <c:pt idx="85">
                  <c:v>-1109</c:v>
                </c:pt>
                <c:pt idx="86">
                  <c:v>-1050</c:v>
                </c:pt>
                <c:pt idx="87">
                  <c:v>-997</c:v>
                </c:pt>
                <c:pt idx="88">
                  <c:v>-994</c:v>
                </c:pt>
                <c:pt idx="89">
                  <c:v>-988</c:v>
                </c:pt>
                <c:pt idx="90">
                  <c:v>-936</c:v>
                </c:pt>
                <c:pt idx="91">
                  <c:v>-882</c:v>
                </c:pt>
                <c:pt idx="92">
                  <c:v>-793</c:v>
                </c:pt>
                <c:pt idx="93">
                  <c:v>-778</c:v>
                </c:pt>
                <c:pt idx="94">
                  <c:v>-776</c:v>
                </c:pt>
                <c:pt idx="95">
                  <c:v>-765</c:v>
                </c:pt>
                <c:pt idx="96">
                  <c:v>-765</c:v>
                </c:pt>
                <c:pt idx="97">
                  <c:v>-717</c:v>
                </c:pt>
                <c:pt idx="98">
                  <c:v>-706</c:v>
                </c:pt>
                <c:pt idx="99">
                  <c:v>-703</c:v>
                </c:pt>
                <c:pt idx="100">
                  <c:v>-667</c:v>
                </c:pt>
                <c:pt idx="101">
                  <c:v>-658</c:v>
                </c:pt>
                <c:pt idx="102">
                  <c:v>-558</c:v>
                </c:pt>
                <c:pt idx="103">
                  <c:v>-532</c:v>
                </c:pt>
                <c:pt idx="104">
                  <c:v>-488</c:v>
                </c:pt>
                <c:pt idx="105">
                  <c:v>-485</c:v>
                </c:pt>
                <c:pt idx="106">
                  <c:v>-467</c:v>
                </c:pt>
                <c:pt idx="107">
                  <c:v>-467</c:v>
                </c:pt>
                <c:pt idx="108">
                  <c:v>-467</c:v>
                </c:pt>
                <c:pt idx="109">
                  <c:v>-451</c:v>
                </c:pt>
                <c:pt idx="110">
                  <c:v>-445</c:v>
                </c:pt>
                <c:pt idx="111">
                  <c:v>-443</c:v>
                </c:pt>
                <c:pt idx="112">
                  <c:v>-437</c:v>
                </c:pt>
                <c:pt idx="113">
                  <c:v>-415</c:v>
                </c:pt>
                <c:pt idx="114">
                  <c:v>-414</c:v>
                </c:pt>
                <c:pt idx="115">
                  <c:v>-414</c:v>
                </c:pt>
                <c:pt idx="116">
                  <c:v>-401</c:v>
                </c:pt>
                <c:pt idx="117">
                  <c:v>-400</c:v>
                </c:pt>
                <c:pt idx="118">
                  <c:v>-398</c:v>
                </c:pt>
                <c:pt idx="119">
                  <c:v>-398</c:v>
                </c:pt>
                <c:pt idx="120">
                  <c:v>-397</c:v>
                </c:pt>
                <c:pt idx="121">
                  <c:v>-387</c:v>
                </c:pt>
                <c:pt idx="122">
                  <c:v>-361</c:v>
                </c:pt>
                <c:pt idx="123">
                  <c:v>-356</c:v>
                </c:pt>
                <c:pt idx="124">
                  <c:v>-336</c:v>
                </c:pt>
                <c:pt idx="125">
                  <c:v>-252</c:v>
                </c:pt>
                <c:pt idx="126">
                  <c:v>-211</c:v>
                </c:pt>
                <c:pt idx="127">
                  <c:v>-208</c:v>
                </c:pt>
                <c:pt idx="128">
                  <c:v>-137</c:v>
                </c:pt>
                <c:pt idx="129">
                  <c:v>-129</c:v>
                </c:pt>
                <c:pt idx="130">
                  <c:v>-73</c:v>
                </c:pt>
                <c:pt idx="131">
                  <c:v>-14</c:v>
                </c:pt>
                <c:pt idx="132">
                  <c:v>-8</c:v>
                </c:pt>
                <c:pt idx="133">
                  <c:v>0</c:v>
                </c:pt>
                <c:pt idx="134">
                  <c:v>83</c:v>
                </c:pt>
                <c:pt idx="135">
                  <c:v>117</c:v>
                </c:pt>
                <c:pt idx="136">
                  <c:v>128</c:v>
                </c:pt>
                <c:pt idx="137">
                  <c:v>128</c:v>
                </c:pt>
                <c:pt idx="138">
                  <c:v>140</c:v>
                </c:pt>
                <c:pt idx="139">
                  <c:v>178</c:v>
                </c:pt>
                <c:pt idx="140">
                  <c:v>209</c:v>
                </c:pt>
                <c:pt idx="141">
                  <c:v>302</c:v>
                </c:pt>
                <c:pt idx="142">
                  <c:v>318</c:v>
                </c:pt>
                <c:pt idx="143">
                  <c:v>343</c:v>
                </c:pt>
                <c:pt idx="144">
                  <c:v>343</c:v>
                </c:pt>
                <c:pt idx="145">
                  <c:v>360</c:v>
                </c:pt>
                <c:pt idx="146">
                  <c:v>361</c:v>
                </c:pt>
                <c:pt idx="147">
                  <c:v>363</c:v>
                </c:pt>
                <c:pt idx="148">
                  <c:v>389</c:v>
                </c:pt>
                <c:pt idx="149">
                  <c:v>400</c:v>
                </c:pt>
                <c:pt idx="150">
                  <c:v>402</c:v>
                </c:pt>
                <c:pt idx="151">
                  <c:v>403</c:v>
                </c:pt>
                <c:pt idx="152">
                  <c:v>430</c:v>
                </c:pt>
                <c:pt idx="153">
                  <c:v>492</c:v>
                </c:pt>
                <c:pt idx="154">
                  <c:v>492</c:v>
                </c:pt>
                <c:pt idx="155">
                  <c:v>492</c:v>
                </c:pt>
                <c:pt idx="156">
                  <c:v>512</c:v>
                </c:pt>
                <c:pt idx="157">
                  <c:v>564</c:v>
                </c:pt>
                <c:pt idx="158">
                  <c:v>581</c:v>
                </c:pt>
                <c:pt idx="159">
                  <c:v>592</c:v>
                </c:pt>
                <c:pt idx="160">
                  <c:v>604</c:v>
                </c:pt>
                <c:pt idx="161">
                  <c:v>620</c:v>
                </c:pt>
                <c:pt idx="162">
                  <c:v>621</c:v>
                </c:pt>
                <c:pt idx="163">
                  <c:v>651</c:v>
                </c:pt>
                <c:pt idx="164">
                  <c:v>665</c:v>
                </c:pt>
                <c:pt idx="165">
                  <c:v>679</c:v>
                </c:pt>
                <c:pt idx="166">
                  <c:v>707</c:v>
                </c:pt>
                <c:pt idx="167">
                  <c:v>707</c:v>
                </c:pt>
                <c:pt idx="168">
                  <c:v>707</c:v>
                </c:pt>
                <c:pt idx="169">
                  <c:v>707</c:v>
                </c:pt>
                <c:pt idx="170">
                  <c:v>735</c:v>
                </c:pt>
                <c:pt idx="171">
                  <c:v>783</c:v>
                </c:pt>
                <c:pt idx="172">
                  <c:v>814</c:v>
                </c:pt>
                <c:pt idx="173">
                  <c:v>830</c:v>
                </c:pt>
                <c:pt idx="174">
                  <c:v>878</c:v>
                </c:pt>
                <c:pt idx="175">
                  <c:v>878</c:v>
                </c:pt>
                <c:pt idx="176">
                  <c:v>878</c:v>
                </c:pt>
                <c:pt idx="177">
                  <c:v>897</c:v>
                </c:pt>
                <c:pt idx="178">
                  <c:v>903</c:v>
                </c:pt>
                <c:pt idx="179">
                  <c:v>911</c:v>
                </c:pt>
                <c:pt idx="180">
                  <c:v>912</c:v>
                </c:pt>
                <c:pt idx="181">
                  <c:v>953</c:v>
                </c:pt>
                <c:pt idx="182">
                  <c:v>984</c:v>
                </c:pt>
                <c:pt idx="183">
                  <c:v>998</c:v>
                </c:pt>
                <c:pt idx="184">
                  <c:v>1006</c:v>
                </c:pt>
                <c:pt idx="185">
                  <c:v>1021</c:v>
                </c:pt>
                <c:pt idx="186">
                  <c:v>1102</c:v>
                </c:pt>
                <c:pt idx="187">
                  <c:v>1107</c:v>
                </c:pt>
                <c:pt idx="188">
                  <c:v>1110</c:v>
                </c:pt>
                <c:pt idx="189">
                  <c:v>1110</c:v>
                </c:pt>
                <c:pt idx="190">
                  <c:v>1110</c:v>
                </c:pt>
                <c:pt idx="191">
                  <c:v>1119</c:v>
                </c:pt>
                <c:pt idx="192">
                  <c:v>1122</c:v>
                </c:pt>
                <c:pt idx="193">
                  <c:v>1125</c:v>
                </c:pt>
                <c:pt idx="194">
                  <c:v>1146</c:v>
                </c:pt>
                <c:pt idx="195">
                  <c:v>1147</c:v>
                </c:pt>
                <c:pt idx="196">
                  <c:v>1150</c:v>
                </c:pt>
                <c:pt idx="197">
                  <c:v>1155</c:v>
                </c:pt>
                <c:pt idx="198">
                  <c:v>1163</c:v>
                </c:pt>
                <c:pt idx="199">
                  <c:v>1174</c:v>
                </c:pt>
                <c:pt idx="200">
                  <c:v>1174</c:v>
                </c:pt>
                <c:pt idx="201">
                  <c:v>1188</c:v>
                </c:pt>
                <c:pt idx="202">
                  <c:v>1191</c:v>
                </c:pt>
                <c:pt idx="203">
                  <c:v>1202</c:v>
                </c:pt>
                <c:pt idx="204">
                  <c:v>1219.5</c:v>
                </c:pt>
                <c:pt idx="205">
                  <c:v>1269</c:v>
                </c:pt>
                <c:pt idx="206">
                  <c:v>1278</c:v>
                </c:pt>
                <c:pt idx="207">
                  <c:v>1309</c:v>
                </c:pt>
                <c:pt idx="208">
                  <c:v>1339</c:v>
                </c:pt>
                <c:pt idx="209">
                  <c:v>1345</c:v>
                </c:pt>
                <c:pt idx="210">
                  <c:v>1359</c:v>
                </c:pt>
                <c:pt idx="211">
                  <c:v>1364</c:v>
                </c:pt>
                <c:pt idx="212">
                  <c:v>1365</c:v>
                </c:pt>
                <c:pt idx="213">
                  <c:v>1378</c:v>
                </c:pt>
                <c:pt idx="214">
                  <c:v>1384</c:v>
                </c:pt>
                <c:pt idx="215">
                  <c:v>1406</c:v>
                </c:pt>
                <c:pt idx="216">
                  <c:v>1437</c:v>
                </c:pt>
                <c:pt idx="217">
                  <c:v>1465</c:v>
                </c:pt>
                <c:pt idx="218">
                  <c:v>1465</c:v>
                </c:pt>
                <c:pt idx="219">
                  <c:v>1490</c:v>
                </c:pt>
                <c:pt idx="220">
                  <c:v>1521</c:v>
                </c:pt>
                <c:pt idx="221">
                  <c:v>1591</c:v>
                </c:pt>
                <c:pt idx="222">
                  <c:v>1611</c:v>
                </c:pt>
                <c:pt idx="223">
                  <c:v>1638</c:v>
                </c:pt>
                <c:pt idx="224">
                  <c:v>1641</c:v>
                </c:pt>
                <c:pt idx="225">
                  <c:v>1641</c:v>
                </c:pt>
                <c:pt idx="226">
                  <c:v>1645</c:v>
                </c:pt>
                <c:pt idx="227">
                  <c:v>1653</c:v>
                </c:pt>
                <c:pt idx="228">
                  <c:v>1745</c:v>
                </c:pt>
                <c:pt idx="229">
                  <c:v>1753</c:v>
                </c:pt>
                <c:pt idx="230">
                  <c:v>1798</c:v>
                </c:pt>
                <c:pt idx="231">
                  <c:v>1823</c:v>
                </c:pt>
                <c:pt idx="232">
                  <c:v>1860</c:v>
                </c:pt>
                <c:pt idx="233">
                  <c:v>1863</c:v>
                </c:pt>
                <c:pt idx="234">
                  <c:v>1863</c:v>
                </c:pt>
                <c:pt idx="235">
                  <c:v>1882</c:v>
                </c:pt>
                <c:pt idx="236">
                  <c:v>1885</c:v>
                </c:pt>
                <c:pt idx="237">
                  <c:v>1887</c:v>
                </c:pt>
                <c:pt idx="238">
                  <c:v>1910</c:v>
                </c:pt>
                <c:pt idx="239">
                  <c:v>1913</c:v>
                </c:pt>
                <c:pt idx="240">
                  <c:v>1947</c:v>
                </c:pt>
                <c:pt idx="241">
                  <c:v>1949</c:v>
                </c:pt>
                <c:pt idx="242">
                  <c:v>1967</c:v>
                </c:pt>
                <c:pt idx="243">
                  <c:v>1972</c:v>
                </c:pt>
                <c:pt idx="244">
                  <c:v>1983</c:v>
                </c:pt>
                <c:pt idx="245">
                  <c:v>1997</c:v>
                </c:pt>
                <c:pt idx="246">
                  <c:v>2006</c:v>
                </c:pt>
                <c:pt idx="247">
                  <c:v>2014</c:v>
                </c:pt>
                <c:pt idx="248">
                  <c:v>2030</c:v>
                </c:pt>
                <c:pt idx="249">
                  <c:v>2033</c:v>
                </c:pt>
                <c:pt idx="250">
                  <c:v>2061</c:v>
                </c:pt>
                <c:pt idx="251">
                  <c:v>2067</c:v>
                </c:pt>
                <c:pt idx="252">
                  <c:v>2081</c:v>
                </c:pt>
                <c:pt idx="253">
                  <c:v>2097</c:v>
                </c:pt>
                <c:pt idx="254">
                  <c:v>2097</c:v>
                </c:pt>
                <c:pt idx="255">
                  <c:v>2100</c:v>
                </c:pt>
                <c:pt idx="256">
                  <c:v>2139</c:v>
                </c:pt>
                <c:pt idx="257">
                  <c:v>2167</c:v>
                </c:pt>
                <c:pt idx="258">
                  <c:v>2188</c:v>
                </c:pt>
                <c:pt idx="259">
                  <c:v>2190</c:v>
                </c:pt>
                <c:pt idx="260">
                  <c:v>2207</c:v>
                </c:pt>
                <c:pt idx="261">
                  <c:v>2223</c:v>
                </c:pt>
                <c:pt idx="262">
                  <c:v>2268</c:v>
                </c:pt>
                <c:pt idx="263">
                  <c:v>2280</c:v>
                </c:pt>
                <c:pt idx="264">
                  <c:v>2296</c:v>
                </c:pt>
                <c:pt idx="265">
                  <c:v>2296</c:v>
                </c:pt>
                <c:pt idx="266">
                  <c:v>2335</c:v>
                </c:pt>
                <c:pt idx="267">
                  <c:v>2335</c:v>
                </c:pt>
                <c:pt idx="268">
                  <c:v>2344</c:v>
                </c:pt>
                <c:pt idx="269">
                  <c:v>2349</c:v>
                </c:pt>
                <c:pt idx="270">
                  <c:v>2402</c:v>
                </c:pt>
                <c:pt idx="271">
                  <c:v>2430</c:v>
                </c:pt>
                <c:pt idx="272">
                  <c:v>2465</c:v>
                </c:pt>
                <c:pt idx="273">
                  <c:v>2497</c:v>
                </c:pt>
                <c:pt idx="274">
                  <c:v>2534</c:v>
                </c:pt>
                <c:pt idx="275">
                  <c:v>2534</c:v>
                </c:pt>
                <c:pt idx="276">
                  <c:v>2601</c:v>
                </c:pt>
                <c:pt idx="277">
                  <c:v>2601</c:v>
                </c:pt>
                <c:pt idx="278">
                  <c:v>2604</c:v>
                </c:pt>
                <c:pt idx="279">
                  <c:v>2612</c:v>
                </c:pt>
                <c:pt idx="280">
                  <c:v>2690</c:v>
                </c:pt>
                <c:pt idx="281">
                  <c:v>2750</c:v>
                </c:pt>
                <c:pt idx="282">
                  <c:v>2755</c:v>
                </c:pt>
                <c:pt idx="283">
                  <c:v>2780</c:v>
                </c:pt>
                <c:pt idx="284">
                  <c:v>2791</c:v>
                </c:pt>
                <c:pt idx="285">
                  <c:v>2823</c:v>
                </c:pt>
                <c:pt idx="286">
                  <c:v>2836</c:v>
                </c:pt>
                <c:pt idx="287">
                  <c:v>2839</c:v>
                </c:pt>
                <c:pt idx="288">
                  <c:v>2850</c:v>
                </c:pt>
                <c:pt idx="289">
                  <c:v>2859</c:v>
                </c:pt>
                <c:pt idx="290">
                  <c:v>2934</c:v>
                </c:pt>
                <c:pt idx="291">
                  <c:v>2965</c:v>
                </c:pt>
                <c:pt idx="292">
                  <c:v>2995</c:v>
                </c:pt>
                <c:pt idx="293">
                  <c:v>3015</c:v>
                </c:pt>
                <c:pt idx="294">
                  <c:v>3057</c:v>
                </c:pt>
                <c:pt idx="295">
                  <c:v>3058</c:v>
                </c:pt>
                <c:pt idx="296">
                  <c:v>3058</c:v>
                </c:pt>
                <c:pt idx="297">
                  <c:v>3069</c:v>
                </c:pt>
                <c:pt idx="298">
                  <c:v>3161</c:v>
                </c:pt>
                <c:pt idx="299">
                  <c:v>3188</c:v>
                </c:pt>
                <c:pt idx="300">
                  <c:v>3240</c:v>
                </c:pt>
                <c:pt idx="301">
                  <c:v>3275</c:v>
                </c:pt>
                <c:pt idx="302">
                  <c:v>3287</c:v>
                </c:pt>
                <c:pt idx="303">
                  <c:v>3303</c:v>
                </c:pt>
                <c:pt idx="304">
                  <c:v>3303</c:v>
                </c:pt>
                <c:pt idx="305">
                  <c:v>3317</c:v>
                </c:pt>
                <c:pt idx="306">
                  <c:v>3401</c:v>
                </c:pt>
                <c:pt idx="307">
                  <c:v>3477</c:v>
                </c:pt>
                <c:pt idx="308">
                  <c:v>3483</c:v>
                </c:pt>
                <c:pt idx="309">
                  <c:v>3533</c:v>
                </c:pt>
                <c:pt idx="310">
                  <c:v>3580</c:v>
                </c:pt>
                <c:pt idx="311">
                  <c:v>3608</c:v>
                </c:pt>
                <c:pt idx="312">
                  <c:v>3756</c:v>
                </c:pt>
                <c:pt idx="313">
                  <c:v>3821</c:v>
                </c:pt>
                <c:pt idx="314">
                  <c:v>3840</c:v>
                </c:pt>
                <c:pt idx="315">
                  <c:v>3844</c:v>
                </c:pt>
                <c:pt idx="316">
                  <c:v>3883</c:v>
                </c:pt>
                <c:pt idx="317">
                  <c:v>3919</c:v>
                </c:pt>
                <c:pt idx="318">
                  <c:v>3989</c:v>
                </c:pt>
                <c:pt idx="319">
                  <c:v>4023</c:v>
                </c:pt>
                <c:pt idx="320">
                  <c:v>4059</c:v>
                </c:pt>
                <c:pt idx="321">
                  <c:v>4095</c:v>
                </c:pt>
                <c:pt idx="322">
                  <c:v>4120</c:v>
                </c:pt>
                <c:pt idx="323">
                  <c:v>4129</c:v>
                </c:pt>
                <c:pt idx="324">
                  <c:v>4179</c:v>
                </c:pt>
                <c:pt idx="325">
                  <c:v>4199</c:v>
                </c:pt>
                <c:pt idx="326">
                  <c:v>4252</c:v>
                </c:pt>
                <c:pt idx="327">
                  <c:v>4255</c:v>
                </c:pt>
                <c:pt idx="328">
                  <c:v>4261</c:v>
                </c:pt>
                <c:pt idx="329">
                  <c:v>4325</c:v>
                </c:pt>
                <c:pt idx="330">
                  <c:v>4378</c:v>
                </c:pt>
                <c:pt idx="331">
                  <c:v>4384</c:v>
                </c:pt>
                <c:pt idx="332">
                  <c:v>4400</c:v>
                </c:pt>
                <c:pt idx="333">
                  <c:v>4412</c:v>
                </c:pt>
                <c:pt idx="334">
                  <c:v>4439</c:v>
                </c:pt>
                <c:pt idx="335">
                  <c:v>4470</c:v>
                </c:pt>
                <c:pt idx="336">
                  <c:v>4490</c:v>
                </c:pt>
                <c:pt idx="337">
                  <c:v>4517</c:v>
                </c:pt>
                <c:pt idx="338">
                  <c:v>4557</c:v>
                </c:pt>
                <c:pt idx="339">
                  <c:v>4585</c:v>
                </c:pt>
                <c:pt idx="340">
                  <c:v>4599</c:v>
                </c:pt>
                <c:pt idx="341">
                  <c:v>4624</c:v>
                </c:pt>
                <c:pt idx="342">
                  <c:v>4627</c:v>
                </c:pt>
                <c:pt idx="343">
                  <c:v>4632</c:v>
                </c:pt>
                <c:pt idx="344">
                  <c:v>4674</c:v>
                </c:pt>
                <c:pt idx="345">
                  <c:v>4674</c:v>
                </c:pt>
                <c:pt idx="346">
                  <c:v>4692</c:v>
                </c:pt>
                <c:pt idx="347">
                  <c:v>4730</c:v>
                </c:pt>
                <c:pt idx="348">
                  <c:v>4750</c:v>
                </c:pt>
                <c:pt idx="349">
                  <c:v>4756</c:v>
                </c:pt>
                <c:pt idx="350">
                  <c:v>4773</c:v>
                </c:pt>
                <c:pt idx="351">
                  <c:v>4834</c:v>
                </c:pt>
                <c:pt idx="352">
                  <c:v>4870</c:v>
                </c:pt>
                <c:pt idx="353">
                  <c:v>4884</c:v>
                </c:pt>
                <c:pt idx="354">
                  <c:v>4892</c:v>
                </c:pt>
                <c:pt idx="355">
                  <c:v>4932</c:v>
                </c:pt>
                <c:pt idx="356">
                  <c:v>4938</c:v>
                </c:pt>
                <c:pt idx="357">
                  <c:v>4949</c:v>
                </c:pt>
                <c:pt idx="358">
                  <c:v>4965</c:v>
                </c:pt>
                <c:pt idx="359">
                  <c:v>4988</c:v>
                </c:pt>
                <c:pt idx="360">
                  <c:v>5007</c:v>
                </c:pt>
                <c:pt idx="361">
                  <c:v>5021</c:v>
                </c:pt>
                <c:pt idx="362">
                  <c:v>5066</c:v>
                </c:pt>
                <c:pt idx="363">
                  <c:v>5144</c:v>
                </c:pt>
                <c:pt idx="364">
                  <c:v>5144</c:v>
                </c:pt>
                <c:pt idx="365">
                  <c:v>5169</c:v>
                </c:pt>
                <c:pt idx="366">
                  <c:v>5172</c:v>
                </c:pt>
                <c:pt idx="367">
                  <c:v>5214</c:v>
                </c:pt>
                <c:pt idx="368">
                  <c:v>5214</c:v>
                </c:pt>
                <c:pt idx="369">
                  <c:v>5215</c:v>
                </c:pt>
                <c:pt idx="370">
                  <c:v>5251</c:v>
                </c:pt>
                <c:pt idx="371">
                  <c:v>5254</c:v>
                </c:pt>
                <c:pt idx="372">
                  <c:v>5324</c:v>
                </c:pt>
                <c:pt idx="373">
                  <c:v>5345</c:v>
                </c:pt>
                <c:pt idx="374">
                  <c:v>5416</c:v>
                </c:pt>
                <c:pt idx="375">
                  <c:v>5450</c:v>
                </c:pt>
                <c:pt idx="376">
                  <c:v>5458</c:v>
                </c:pt>
                <c:pt idx="377">
                  <c:v>5483</c:v>
                </c:pt>
                <c:pt idx="378">
                  <c:v>5489</c:v>
                </c:pt>
                <c:pt idx="379">
                  <c:v>5489</c:v>
                </c:pt>
                <c:pt idx="380">
                  <c:v>5489</c:v>
                </c:pt>
                <c:pt idx="381">
                  <c:v>5489</c:v>
                </c:pt>
                <c:pt idx="382">
                  <c:v>5489</c:v>
                </c:pt>
                <c:pt idx="383">
                  <c:v>5514</c:v>
                </c:pt>
                <c:pt idx="384">
                  <c:v>5517</c:v>
                </c:pt>
                <c:pt idx="385">
                  <c:v>5556</c:v>
                </c:pt>
                <c:pt idx="386">
                  <c:v>5556</c:v>
                </c:pt>
                <c:pt idx="387">
                  <c:v>5626</c:v>
                </c:pt>
                <c:pt idx="388">
                  <c:v>5712</c:v>
                </c:pt>
                <c:pt idx="389">
                  <c:v>5723</c:v>
                </c:pt>
                <c:pt idx="390">
                  <c:v>5726</c:v>
                </c:pt>
                <c:pt idx="391">
                  <c:v>5825</c:v>
                </c:pt>
                <c:pt idx="392">
                  <c:v>5858</c:v>
                </c:pt>
                <c:pt idx="393">
                  <c:v>5909</c:v>
                </c:pt>
                <c:pt idx="394">
                  <c:v>5909</c:v>
                </c:pt>
                <c:pt idx="395">
                  <c:v>6012</c:v>
                </c:pt>
                <c:pt idx="396">
                  <c:v>6015</c:v>
                </c:pt>
                <c:pt idx="397">
                  <c:v>6015</c:v>
                </c:pt>
                <c:pt idx="398">
                  <c:v>6015</c:v>
                </c:pt>
                <c:pt idx="399">
                  <c:v>6018</c:v>
                </c:pt>
                <c:pt idx="400">
                  <c:v>6110</c:v>
                </c:pt>
                <c:pt idx="401">
                  <c:v>6535</c:v>
                </c:pt>
                <c:pt idx="402">
                  <c:v>6706</c:v>
                </c:pt>
                <c:pt idx="403">
                  <c:v>6879</c:v>
                </c:pt>
                <c:pt idx="404">
                  <c:v>6901</c:v>
                </c:pt>
                <c:pt idx="405">
                  <c:v>7195</c:v>
                </c:pt>
                <c:pt idx="406">
                  <c:v>7217</c:v>
                </c:pt>
                <c:pt idx="407">
                  <c:v>7221.5</c:v>
                </c:pt>
                <c:pt idx="408">
                  <c:v>7243.5</c:v>
                </c:pt>
                <c:pt idx="409">
                  <c:v>7299</c:v>
                </c:pt>
                <c:pt idx="410">
                  <c:v>7314</c:v>
                </c:pt>
                <c:pt idx="411">
                  <c:v>7354</c:v>
                </c:pt>
              </c:numCache>
            </c:numRef>
          </c:xVal>
          <c:yVal>
            <c:numRef>
              <c:f>'A (old)'!$H$21:$H$998</c:f>
              <c:numCache>
                <c:formatCode>General</c:formatCode>
                <c:ptCount val="978"/>
                <c:pt idx="13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7E9-48A5-A877-75C685C93E08}"/>
            </c:ext>
          </c:extLst>
        </c:ser>
        <c:ser>
          <c:idx val="1"/>
          <c:order val="1"/>
          <c:tx>
            <c:strRef>
              <c:f>'A (old)'!$I$20</c:f>
              <c:strCache>
                <c:ptCount val="1"/>
                <c:pt idx="0">
                  <c:v>Mallama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(old)'!$F$21:$F$998</c:f>
              <c:numCache>
                <c:formatCode>General</c:formatCode>
                <c:ptCount val="978"/>
                <c:pt idx="0">
                  <c:v>-6373</c:v>
                </c:pt>
                <c:pt idx="1">
                  <c:v>-3839</c:v>
                </c:pt>
                <c:pt idx="2">
                  <c:v>-3402</c:v>
                </c:pt>
                <c:pt idx="3">
                  <c:v>-3377</c:v>
                </c:pt>
                <c:pt idx="4">
                  <c:v>-3361</c:v>
                </c:pt>
                <c:pt idx="5">
                  <c:v>-3360</c:v>
                </c:pt>
                <c:pt idx="6">
                  <c:v>-3349</c:v>
                </c:pt>
                <c:pt idx="7">
                  <c:v>-3345</c:v>
                </c:pt>
                <c:pt idx="8">
                  <c:v>-3335</c:v>
                </c:pt>
                <c:pt idx="9">
                  <c:v>-3333</c:v>
                </c:pt>
                <c:pt idx="10">
                  <c:v>-3324</c:v>
                </c:pt>
                <c:pt idx="11">
                  <c:v>-3251</c:v>
                </c:pt>
                <c:pt idx="12">
                  <c:v>-3212</c:v>
                </c:pt>
                <c:pt idx="13">
                  <c:v>-3173</c:v>
                </c:pt>
                <c:pt idx="14">
                  <c:v>-3167</c:v>
                </c:pt>
                <c:pt idx="15">
                  <c:v>-3167</c:v>
                </c:pt>
                <c:pt idx="16">
                  <c:v>-3145</c:v>
                </c:pt>
                <c:pt idx="17">
                  <c:v>-3142</c:v>
                </c:pt>
                <c:pt idx="18">
                  <c:v>-3126</c:v>
                </c:pt>
                <c:pt idx="19">
                  <c:v>-3114</c:v>
                </c:pt>
                <c:pt idx="20">
                  <c:v>-3100</c:v>
                </c:pt>
                <c:pt idx="21">
                  <c:v>-3098</c:v>
                </c:pt>
                <c:pt idx="22">
                  <c:v>-3097</c:v>
                </c:pt>
                <c:pt idx="23">
                  <c:v>-3094</c:v>
                </c:pt>
                <c:pt idx="24">
                  <c:v>-3083</c:v>
                </c:pt>
                <c:pt idx="25">
                  <c:v>-3078</c:v>
                </c:pt>
                <c:pt idx="26">
                  <c:v>-3059.5</c:v>
                </c:pt>
                <c:pt idx="27">
                  <c:v>-3017</c:v>
                </c:pt>
                <c:pt idx="28">
                  <c:v>-2924</c:v>
                </c:pt>
                <c:pt idx="29">
                  <c:v>-2921</c:v>
                </c:pt>
                <c:pt idx="30">
                  <c:v>-2894</c:v>
                </c:pt>
                <c:pt idx="31">
                  <c:v>-2868</c:v>
                </c:pt>
                <c:pt idx="32">
                  <c:v>-2865</c:v>
                </c:pt>
                <c:pt idx="33">
                  <c:v>-2860</c:v>
                </c:pt>
                <c:pt idx="34">
                  <c:v>-2821</c:v>
                </c:pt>
                <c:pt idx="35">
                  <c:v>-2819</c:v>
                </c:pt>
                <c:pt idx="36">
                  <c:v>-2818</c:v>
                </c:pt>
                <c:pt idx="37">
                  <c:v>-2809</c:v>
                </c:pt>
                <c:pt idx="38">
                  <c:v>-2793</c:v>
                </c:pt>
                <c:pt idx="39">
                  <c:v>-2753</c:v>
                </c:pt>
                <c:pt idx="40">
                  <c:v>-2725</c:v>
                </c:pt>
                <c:pt idx="41">
                  <c:v>-2647</c:v>
                </c:pt>
                <c:pt idx="42">
                  <c:v>-2644</c:v>
                </c:pt>
                <c:pt idx="43">
                  <c:v>-2638</c:v>
                </c:pt>
                <c:pt idx="44">
                  <c:v>-2616</c:v>
                </c:pt>
                <c:pt idx="45">
                  <c:v>-2616</c:v>
                </c:pt>
                <c:pt idx="46">
                  <c:v>-2616</c:v>
                </c:pt>
                <c:pt idx="47">
                  <c:v>-2616</c:v>
                </c:pt>
                <c:pt idx="48">
                  <c:v>-2613</c:v>
                </c:pt>
                <c:pt idx="49">
                  <c:v>-2605</c:v>
                </c:pt>
                <c:pt idx="50">
                  <c:v>-2605</c:v>
                </c:pt>
                <c:pt idx="51">
                  <c:v>-2605</c:v>
                </c:pt>
                <c:pt idx="52">
                  <c:v>-2577</c:v>
                </c:pt>
                <c:pt idx="53">
                  <c:v>-2550</c:v>
                </c:pt>
                <c:pt idx="54">
                  <c:v>-2512.5</c:v>
                </c:pt>
                <c:pt idx="55">
                  <c:v>-2496</c:v>
                </c:pt>
                <c:pt idx="56">
                  <c:v>-2494</c:v>
                </c:pt>
                <c:pt idx="57">
                  <c:v>-2491</c:v>
                </c:pt>
                <c:pt idx="58">
                  <c:v>-2485</c:v>
                </c:pt>
                <c:pt idx="59">
                  <c:v>-2468</c:v>
                </c:pt>
                <c:pt idx="60">
                  <c:v>-2454</c:v>
                </c:pt>
                <c:pt idx="61">
                  <c:v>-2426</c:v>
                </c:pt>
                <c:pt idx="62">
                  <c:v>-2407</c:v>
                </c:pt>
                <c:pt idx="63">
                  <c:v>-2281</c:v>
                </c:pt>
                <c:pt idx="64">
                  <c:v>-2252</c:v>
                </c:pt>
                <c:pt idx="65">
                  <c:v>-2241</c:v>
                </c:pt>
                <c:pt idx="66">
                  <c:v>-2096</c:v>
                </c:pt>
                <c:pt idx="67">
                  <c:v>-2074</c:v>
                </c:pt>
                <c:pt idx="68">
                  <c:v>-2012</c:v>
                </c:pt>
                <c:pt idx="69">
                  <c:v>-1794</c:v>
                </c:pt>
                <c:pt idx="70">
                  <c:v>-1780</c:v>
                </c:pt>
                <c:pt idx="71">
                  <c:v>-1769</c:v>
                </c:pt>
                <c:pt idx="72">
                  <c:v>-1741</c:v>
                </c:pt>
                <c:pt idx="73">
                  <c:v>-1724</c:v>
                </c:pt>
                <c:pt idx="74">
                  <c:v>-1674</c:v>
                </c:pt>
                <c:pt idx="75">
                  <c:v>-1649</c:v>
                </c:pt>
                <c:pt idx="76">
                  <c:v>-1638</c:v>
                </c:pt>
                <c:pt idx="77">
                  <c:v>-1581</c:v>
                </c:pt>
                <c:pt idx="78">
                  <c:v>-1570</c:v>
                </c:pt>
                <c:pt idx="79">
                  <c:v>-1474</c:v>
                </c:pt>
                <c:pt idx="80">
                  <c:v>-1330</c:v>
                </c:pt>
                <c:pt idx="81">
                  <c:v>-1319</c:v>
                </c:pt>
                <c:pt idx="82">
                  <c:v>-1215</c:v>
                </c:pt>
                <c:pt idx="83">
                  <c:v>-1205</c:v>
                </c:pt>
                <c:pt idx="84">
                  <c:v>-1176</c:v>
                </c:pt>
                <c:pt idx="85">
                  <c:v>-1109</c:v>
                </c:pt>
                <c:pt idx="86">
                  <c:v>-1050</c:v>
                </c:pt>
                <c:pt idx="87">
                  <c:v>-997</c:v>
                </c:pt>
                <c:pt idx="88">
                  <c:v>-994</c:v>
                </c:pt>
                <c:pt idx="89">
                  <c:v>-988</c:v>
                </c:pt>
                <c:pt idx="90">
                  <c:v>-936</c:v>
                </c:pt>
                <c:pt idx="91">
                  <c:v>-882</c:v>
                </c:pt>
                <c:pt idx="92">
                  <c:v>-793</c:v>
                </c:pt>
                <c:pt idx="93">
                  <c:v>-778</c:v>
                </c:pt>
                <c:pt idx="94">
                  <c:v>-776</c:v>
                </c:pt>
                <c:pt idx="95">
                  <c:v>-765</c:v>
                </c:pt>
                <c:pt idx="96">
                  <c:v>-765</c:v>
                </c:pt>
                <c:pt idx="97">
                  <c:v>-717</c:v>
                </c:pt>
                <c:pt idx="98">
                  <c:v>-706</c:v>
                </c:pt>
                <c:pt idx="99">
                  <c:v>-703</c:v>
                </c:pt>
                <c:pt idx="100">
                  <c:v>-667</c:v>
                </c:pt>
                <c:pt idx="101">
                  <c:v>-658</c:v>
                </c:pt>
                <c:pt idx="102">
                  <c:v>-558</c:v>
                </c:pt>
                <c:pt idx="103">
                  <c:v>-532</c:v>
                </c:pt>
                <c:pt idx="104">
                  <c:v>-488</c:v>
                </c:pt>
                <c:pt idx="105">
                  <c:v>-485</c:v>
                </c:pt>
                <c:pt idx="106">
                  <c:v>-467</c:v>
                </c:pt>
                <c:pt idx="107">
                  <c:v>-467</c:v>
                </c:pt>
                <c:pt idx="108">
                  <c:v>-467</c:v>
                </c:pt>
                <c:pt idx="109">
                  <c:v>-451</c:v>
                </c:pt>
                <c:pt idx="110">
                  <c:v>-445</c:v>
                </c:pt>
                <c:pt idx="111">
                  <c:v>-443</c:v>
                </c:pt>
                <c:pt idx="112">
                  <c:v>-437</c:v>
                </c:pt>
                <c:pt idx="113">
                  <c:v>-415</c:v>
                </c:pt>
                <c:pt idx="114">
                  <c:v>-414</c:v>
                </c:pt>
                <c:pt idx="115">
                  <c:v>-414</c:v>
                </c:pt>
                <c:pt idx="116">
                  <c:v>-401</c:v>
                </c:pt>
                <c:pt idx="117">
                  <c:v>-400</c:v>
                </c:pt>
                <c:pt idx="118">
                  <c:v>-398</c:v>
                </c:pt>
                <c:pt idx="119">
                  <c:v>-398</c:v>
                </c:pt>
                <c:pt idx="120">
                  <c:v>-397</c:v>
                </c:pt>
                <c:pt idx="121">
                  <c:v>-387</c:v>
                </c:pt>
                <c:pt idx="122">
                  <c:v>-361</c:v>
                </c:pt>
                <c:pt idx="123">
                  <c:v>-356</c:v>
                </c:pt>
                <c:pt idx="124">
                  <c:v>-336</c:v>
                </c:pt>
                <c:pt idx="125">
                  <c:v>-252</c:v>
                </c:pt>
                <c:pt idx="126">
                  <c:v>-211</c:v>
                </c:pt>
                <c:pt idx="127">
                  <c:v>-208</c:v>
                </c:pt>
                <c:pt idx="128">
                  <c:v>-137</c:v>
                </c:pt>
                <c:pt idx="129">
                  <c:v>-129</c:v>
                </c:pt>
                <c:pt idx="130">
                  <c:v>-73</c:v>
                </c:pt>
                <c:pt idx="131">
                  <c:v>-14</c:v>
                </c:pt>
                <c:pt idx="132">
                  <c:v>-8</c:v>
                </c:pt>
                <c:pt idx="133">
                  <c:v>0</c:v>
                </c:pt>
                <c:pt idx="134">
                  <c:v>83</c:v>
                </c:pt>
                <c:pt idx="135">
                  <c:v>117</c:v>
                </c:pt>
                <c:pt idx="136">
                  <c:v>128</c:v>
                </c:pt>
                <c:pt idx="137">
                  <c:v>128</c:v>
                </c:pt>
                <c:pt idx="138">
                  <c:v>140</c:v>
                </c:pt>
                <c:pt idx="139">
                  <c:v>178</c:v>
                </c:pt>
                <c:pt idx="140">
                  <c:v>209</c:v>
                </c:pt>
                <c:pt idx="141">
                  <c:v>302</c:v>
                </c:pt>
                <c:pt idx="142">
                  <c:v>318</c:v>
                </c:pt>
                <c:pt idx="143">
                  <c:v>343</c:v>
                </c:pt>
                <c:pt idx="144">
                  <c:v>343</c:v>
                </c:pt>
                <c:pt idx="145">
                  <c:v>360</c:v>
                </c:pt>
                <c:pt idx="146">
                  <c:v>361</c:v>
                </c:pt>
                <c:pt idx="147">
                  <c:v>363</c:v>
                </c:pt>
                <c:pt idx="148">
                  <c:v>389</c:v>
                </c:pt>
                <c:pt idx="149">
                  <c:v>400</c:v>
                </c:pt>
                <c:pt idx="150">
                  <c:v>402</c:v>
                </c:pt>
                <c:pt idx="151">
                  <c:v>403</c:v>
                </c:pt>
                <c:pt idx="152">
                  <c:v>430</c:v>
                </c:pt>
                <c:pt idx="153">
                  <c:v>492</c:v>
                </c:pt>
                <c:pt idx="154">
                  <c:v>492</c:v>
                </c:pt>
                <c:pt idx="155">
                  <c:v>492</c:v>
                </c:pt>
                <c:pt idx="156">
                  <c:v>512</c:v>
                </c:pt>
                <c:pt idx="157">
                  <c:v>564</c:v>
                </c:pt>
                <c:pt idx="158">
                  <c:v>581</c:v>
                </c:pt>
                <c:pt idx="159">
                  <c:v>592</c:v>
                </c:pt>
                <c:pt idx="160">
                  <c:v>604</c:v>
                </c:pt>
                <c:pt idx="161">
                  <c:v>620</c:v>
                </c:pt>
                <c:pt idx="162">
                  <c:v>621</c:v>
                </c:pt>
                <c:pt idx="163">
                  <c:v>651</c:v>
                </c:pt>
                <c:pt idx="164">
                  <c:v>665</c:v>
                </c:pt>
                <c:pt idx="165">
                  <c:v>679</c:v>
                </c:pt>
                <c:pt idx="166">
                  <c:v>707</c:v>
                </c:pt>
                <c:pt idx="167">
                  <c:v>707</c:v>
                </c:pt>
                <c:pt idx="168">
                  <c:v>707</c:v>
                </c:pt>
                <c:pt idx="169">
                  <c:v>707</c:v>
                </c:pt>
                <c:pt idx="170">
                  <c:v>735</c:v>
                </c:pt>
                <c:pt idx="171">
                  <c:v>783</c:v>
                </c:pt>
                <c:pt idx="172">
                  <c:v>814</c:v>
                </c:pt>
                <c:pt idx="173">
                  <c:v>830</c:v>
                </c:pt>
                <c:pt idx="174">
                  <c:v>878</c:v>
                </c:pt>
                <c:pt idx="175">
                  <c:v>878</c:v>
                </c:pt>
                <c:pt idx="176">
                  <c:v>878</c:v>
                </c:pt>
                <c:pt idx="177">
                  <c:v>897</c:v>
                </c:pt>
                <c:pt idx="178">
                  <c:v>903</c:v>
                </c:pt>
                <c:pt idx="179">
                  <c:v>911</c:v>
                </c:pt>
                <c:pt idx="180">
                  <c:v>912</c:v>
                </c:pt>
                <c:pt idx="181">
                  <c:v>953</c:v>
                </c:pt>
                <c:pt idx="182">
                  <c:v>984</c:v>
                </c:pt>
                <c:pt idx="183">
                  <c:v>998</c:v>
                </c:pt>
                <c:pt idx="184">
                  <c:v>1006</c:v>
                </c:pt>
                <c:pt idx="185">
                  <c:v>1021</c:v>
                </c:pt>
                <c:pt idx="186">
                  <c:v>1102</c:v>
                </c:pt>
                <c:pt idx="187">
                  <c:v>1107</c:v>
                </c:pt>
                <c:pt idx="188">
                  <c:v>1110</c:v>
                </c:pt>
                <c:pt idx="189">
                  <c:v>1110</c:v>
                </c:pt>
                <c:pt idx="190">
                  <c:v>1110</c:v>
                </c:pt>
                <c:pt idx="191">
                  <c:v>1119</c:v>
                </c:pt>
                <c:pt idx="192">
                  <c:v>1122</c:v>
                </c:pt>
                <c:pt idx="193">
                  <c:v>1125</c:v>
                </c:pt>
                <c:pt idx="194">
                  <c:v>1146</c:v>
                </c:pt>
                <c:pt idx="195">
                  <c:v>1147</c:v>
                </c:pt>
                <c:pt idx="196">
                  <c:v>1150</c:v>
                </c:pt>
                <c:pt idx="197">
                  <c:v>1155</c:v>
                </c:pt>
                <c:pt idx="198">
                  <c:v>1163</c:v>
                </c:pt>
                <c:pt idx="199">
                  <c:v>1174</c:v>
                </c:pt>
                <c:pt idx="200">
                  <c:v>1174</c:v>
                </c:pt>
                <c:pt idx="201">
                  <c:v>1188</c:v>
                </c:pt>
                <c:pt idx="202">
                  <c:v>1191</c:v>
                </c:pt>
                <c:pt idx="203">
                  <c:v>1202</c:v>
                </c:pt>
                <c:pt idx="204">
                  <c:v>1219.5</c:v>
                </c:pt>
                <c:pt idx="205">
                  <c:v>1269</c:v>
                </c:pt>
                <c:pt idx="206">
                  <c:v>1278</c:v>
                </c:pt>
                <c:pt idx="207">
                  <c:v>1309</c:v>
                </c:pt>
                <c:pt idx="208">
                  <c:v>1339</c:v>
                </c:pt>
                <c:pt idx="209">
                  <c:v>1345</c:v>
                </c:pt>
                <c:pt idx="210">
                  <c:v>1359</c:v>
                </c:pt>
                <c:pt idx="211">
                  <c:v>1364</c:v>
                </c:pt>
                <c:pt idx="212">
                  <c:v>1365</c:v>
                </c:pt>
                <c:pt idx="213">
                  <c:v>1378</c:v>
                </c:pt>
                <c:pt idx="214">
                  <c:v>1384</c:v>
                </c:pt>
                <c:pt idx="215">
                  <c:v>1406</c:v>
                </c:pt>
                <c:pt idx="216">
                  <c:v>1437</c:v>
                </c:pt>
                <c:pt idx="217">
                  <c:v>1465</c:v>
                </c:pt>
                <c:pt idx="218">
                  <c:v>1465</c:v>
                </c:pt>
                <c:pt idx="219">
                  <c:v>1490</c:v>
                </c:pt>
                <c:pt idx="220">
                  <c:v>1521</c:v>
                </c:pt>
                <c:pt idx="221">
                  <c:v>1591</c:v>
                </c:pt>
                <c:pt idx="222">
                  <c:v>1611</c:v>
                </c:pt>
                <c:pt idx="223">
                  <c:v>1638</c:v>
                </c:pt>
                <c:pt idx="224">
                  <c:v>1641</c:v>
                </c:pt>
                <c:pt idx="225">
                  <c:v>1641</c:v>
                </c:pt>
                <c:pt idx="226">
                  <c:v>1645</c:v>
                </c:pt>
                <c:pt idx="227">
                  <c:v>1653</c:v>
                </c:pt>
                <c:pt idx="228">
                  <c:v>1745</c:v>
                </c:pt>
                <c:pt idx="229">
                  <c:v>1753</c:v>
                </c:pt>
                <c:pt idx="230">
                  <c:v>1798</c:v>
                </c:pt>
                <c:pt idx="231">
                  <c:v>1823</c:v>
                </c:pt>
                <c:pt idx="232">
                  <c:v>1860</c:v>
                </c:pt>
                <c:pt idx="233">
                  <c:v>1863</c:v>
                </c:pt>
                <c:pt idx="234">
                  <c:v>1863</c:v>
                </c:pt>
                <c:pt idx="235">
                  <c:v>1882</c:v>
                </c:pt>
                <c:pt idx="236">
                  <c:v>1885</c:v>
                </c:pt>
                <c:pt idx="237">
                  <c:v>1887</c:v>
                </c:pt>
                <c:pt idx="238">
                  <c:v>1910</c:v>
                </c:pt>
                <c:pt idx="239">
                  <c:v>1913</c:v>
                </c:pt>
                <c:pt idx="240">
                  <c:v>1947</c:v>
                </c:pt>
                <c:pt idx="241">
                  <c:v>1949</c:v>
                </c:pt>
                <c:pt idx="242">
                  <c:v>1967</c:v>
                </c:pt>
                <c:pt idx="243">
                  <c:v>1972</c:v>
                </c:pt>
                <c:pt idx="244">
                  <c:v>1983</c:v>
                </c:pt>
                <c:pt idx="245">
                  <c:v>1997</c:v>
                </c:pt>
                <c:pt idx="246">
                  <c:v>2006</c:v>
                </c:pt>
                <c:pt idx="247">
                  <c:v>2014</c:v>
                </c:pt>
                <c:pt idx="248">
                  <c:v>2030</c:v>
                </c:pt>
                <c:pt idx="249">
                  <c:v>2033</c:v>
                </c:pt>
                <c:pt idx="250">
                  <c:v>2061</c:v>
                </c:pt>
                <c:pt idx="251">
                  <c:v>2067</c:v>
                </c:pt>
                <c:pt idx="252">
                  <c:v>2081</c:v>
                </c:pt>
                <c:pt idx="253">
                  <c:v>2097</c:v>
                </c:pt>
                <c:pt idx="254">
                  <c:v>2097</c:v>
                </c:pt>
                <c:pt idx="255">
                  <c:v>2100</c:v>
                </c:pt>
                <c:pt idx="256">
                  <c:v>2139</c:v>
                </c:pt>
                <c:pt idx="257">
                  <c:v>2167</c:v>
                </c:pt>
                <c:pt idx="258">
                  <c:v>2188</c:v>
                </c:pt>
                <c:pt idx="259">
                  <c:v>2190</c:v>
                </c:pt>
                <c:pt idx="260">
                  <c:v>2207</c:v>
                </c:pt>
                <c:pt idx="261">
                  <c:v>2223</c:v>
                </c:pt>
                <c:pt idx="262">
                  <c:v>2268</c:v>
                </c:pt>
                <c:pt idx="263">
                  <c:v>2280</c:v>
                </c:pt>
                <c:pt idx="264">
                  <c:v>2296</c:v>
                </c:pt>
                <c:pt idx="265">
                  <c:v>2296</c:v>
                </c:pt>
                <c:pt idx="266">
                  <c:v>2335</c:v>
                </c:pt>
                <c:pt idx="267">
                  <c:v>2335</c:v>
                </c:pt>
                <c:pt idx="268">
                  <c:v>2344</c:v>
                </c:pt>
                <c:pt idx="269">
                  <c:v>2349</c:v>
                </c:pt>
                <c:pt idx="270">
                  <c:v>2402</c:v>
                </c:pt>
                <c:pt idx="271">
                  <c:v>2430</c:v>
                </c:pt>
                <c:pt idx="272">
                  <c:v>2465</c:v>
                </c:pt>
                <c:pt idx="273">
                  <c:v>2497</c:v>
                </c:pt>
                <c:pt idx="274">
                  <c:v>2534</c:v>
                </c:pt>
                <c:pt idx="275">
                  <c:v>2534</c:v>
                </c:pt>
                <c:pt idx="276">
                  <c:v>2601</c:v>
                </c:pt>
                <c:pt idx="277">
                  <c:v>2601</c:v>
                </c:pt>
                <c:pt idx="278">
                  <c:v>2604</c:v>
                </c:pt>
                <c:pt idx="279">
                  <c:v>2612</c:v>
                </c:pt>
                <c:pt idx="280">
                  <c:v>2690</c:v>
                </c:pt>
                <c:pt idx="281">
                  <c:v>2750</c:v>
                </c:pt>
                <c:pt idx="282">
                  <c:v>2755</c:v>
                </c:pt>
                <c:pt idx="283">
                  <c:v>2780</c:v>
                </c:pt>
                <c:pt idx="284">
                  <c:v>2791</c:v>
                </c:pt>
                <c:pt idx="285">
                  <c:v>2823</c:v>
                </c:pt>
                <c:pt idx="286">
                  <c:v>2836</c:v>
                </c:pt>
                <c:pt idx="287">
                  <c:v>2839</c:v>
                </c:pt>
                <c:pt idx="288">
                  <c:v>2850</c:v>
                </c:pt>
                <c:pt idx="289">
                  <c:v>2859</c:v>
                </c:pt>
                <c:pt idx="290">
                  <c:v>2934</c:v>
                </c:pt>
                <c:pt idx="291">
                  <c:v>2965</c:v>
                </c:pt>
                <c:pt idx="292">
                  <c:v>2995</c:v>
                </c:pt>
                <c:pt idx="293">
                  <c:v>3015</c:v>
                </c:pt>
                <c:pt idx="294">
                  <c:v>3057</c:v>
                </c:pt>
                <c:pt idx="295">
                  <c:v>3058</c:v>
                </c:pt>
                <c:pt idx="296">
                  <c:v>3058</c:v>
                </c:pt>
                <c:pt idx="297">
                  <c:v>3069</c:v>
                </c:pt>
                <c:pt idx="298">
                  <c:v>3161</c:v>
                </c:pt>
                <c:pt idx="299">
                  <c:v>3188</c:v>
                </c:pt>
                <c:pt idx="300">
                  <c:v>3240</c:v>
                </c:pt>
                <c:pt idx="301">
                  <c:v>3275</c:v>
                </c:pt>
                <c:pt idx="302">
                  <c:v>3287</c:v>
                </c:pt>
                <c:pt idx="303">
                  <c:v>3303</c:v>
                </c:pt>
                <c:pt idx="304">
                  <c:v>3303</c:v>
                </c:pt>
                <c:pt idx="305">
                  <c:v>3317</c:v>
                </c:pt>
                <c:pt idx="306">
                  <c:v>3401</c:v>
                </c:pt>
                <c:pt idx="307">
                  <c:v>3477</c:v>
                </c:pt>
                <c:pt idx="308">
                  <c:v>3483</c:v>
                </c:pt>
                <c:pt idx="309">
                  <c:v>3533</c:v>
                </c:pt>
                <c:pt idx="310">
                  <c:v>3580</c:v>
                </c:pt>
                <c:pt idx="311">
                  <c:v>3608</c:v>
                </c:pt>
                <c:pt idx="312">
                  <c:v>3756</c:v>
                </c:pt>
                <c:pt idx="313">
                  <c:v>3821</c:v>
                </c:pt>
                <c:pt idx="314">
                  <c:v>3840</c:v>
                </c:pt>
                <c:pt idx="315">
                  <c:v>3844</c:v>
                </c:pt>
                <c:pt idx="316">
                  <c:v>3883</c:v>
                </c:pt>
                <c:pt idx="317">
                  <c:v>3919</c:v>
                </c:pt>
                <c:pt idx="318">
                  <c:v>3989</c:v>
                </c:pt>
                <c:pt idx="319">
                  <c:v>4023</c:v>
                </c:pt>
                <c:pt idx="320">
                  <c:v>4059</c:v>
                </c:pt>
                <c:pt idx="321">
                  <c:v>4095</c:v>
                </c:pt>
                <c:pt idx="322">
                  <c:v>4120</c:v>
                </c:pt>
                <c:pt idx="323">
                  <c:v>4129</c:v>
                </c:pt>
                <c:pt idx="324">
                  <c:v>4179</c:v>
                </c:pt>
                <c:pt idx="325">
                  <c:v>4199</c:v>
                </c:pt>
                <c:pt idx="326">
                  <c:v>4252</c:v>
                </c:pt>
                <c:pt idx="327">
                  <c:v>4255</c:v>
                </c:pt>
                <c:pt idx="328">
                  <c:v>4261</c:v>
                </c:pt>
                <c:pt idx="329">
                  <c:v>4325</c:v>
                </c:pt>
                <c:pt idx="330">
                  <c:v>4378</c:v>
                </c:pt>
                <c:pt idx="331">
                  <c:v>4384</c:v>
                </c:pt>
                <c:pt idx="332">
                  <c:v>4400</c:v>
                </c:pt>
                <c:pt idx="333">
                  <c:v>4412</c:v>
                </c:pt>
                <c:pt idx="334">
                  <c:v>4439</c:v>
                </c:pt>
                <c:pt idx="335">
                  <c:v>4470</c:v>
                </c:pt>
                <c:pt idx="336">
                  <c:v>4490</c:v>
                </c:pt>
                <c:pt idx="337">
                  <c:v>4517</c:v>
                </c:pt>
                <c:pt idx="338">
                  <c:v>4557</c:v>
                </c:pt>
                <c:pt idx="339">
                  <c:v>4585</c:v>
                </c:pt>
                <c:pt idx="340">
                  <c:v>4599</c:v>
                </c:pt>
                <c:pt idx="341">
                  <c:v>4624</c:v>
                </c:pt>
                <c:pt idx="342">
                  <c:v>4627</c:v>
                </c:pt>
                <c:pt idx="343">
                  <c:v>4632</c:v>
                </c:pt>
                <c:pt idx="344">
                  <c:v>4674</c:v>
                </c:pt>
                <c:pt idx="345">
                  <c:v>4674</c:v>
                </c:pt>
                <c:pt idx="346">
                  <c:v>4692</c:v>
                </c:pt>
                <c:pt idx="347">
                  <c:v>4730</c:v>
                </c:pt>
                <c:pt idx="348">
                  <c:v>4750</c:v>
                </c:pt>
                <c:pt idx="349">
                  <c:v>4756</c:v>
                </c:pt>
                <c:pt idx="350">
                  <c:v>4773</c:v>
                </c:pt>
                <c:pt idx="351">
                  <c:v>4834</c:v>
                </c:pt>
                <c:pt idx="352">
                  <c:v>4870</c:v>
                </c:pt>
                <c:pt idx="353">
                  <c:v>4884</c:v>
                </c:pt>
                <c:pt idx="354">
                  <c:v>4892</c:v>
                </c:pt>
                <c:pt idx="355">
                  <c:v>4932</c:v>
                </c:pt>
                <c:pt idx="356">
                  <c:v>4938</c:v>
                </c:pt>
                <c:pt idx="357">
                  <c:v>4949</c:v>
                </c:pt>
                <c:pt idx="358">
                  <c:v>4965</c:v>
                </c:pt>
                <c:pt idx="359">
                  <c:v>4988</c:v>
                </c:pt>
                <c:pt idx="360">
                  <c:v>5007</c:v>
                </c:pt>
                <c:pt idx="361">
                  <c:v>5021</c:v>
                </c:pt>
                <c:pt idx="362">
                  <c:v>5066</c:v>
                </c:pt>
                <c:pt idx="363">
                  <c:v>5144</c:v>
                </c:pt>
                <c:pt idx="364">
                  <c:v>5144</c:v>
                </c:pt>
                <c:pt idx="365">
                  <c:v>5169</c:v>
                </c:pt>
                <c:pt idx="366">
                  <c:v>5172</c:v>
                </c:pt>
                <c:pt idx="367">
                  <c:v>5214</c:v>
                </c:pt>
                <c:pt idx="368">
                  <c:v>5214</c:v>
                </c:pt>
                <c:pt idx="369">
                  <c:v>5215</c:v>
                </c:pt>
                <c:pt idx="370">
                  <c:v>5251</c:v>
                </c:pt>
                <c:pt idx="371">
                  <c:v>5254</c:v>
                </c:pt>
                <c:pt idx="372">
                  <c:v>5324</c:v>
                </c:pt>
                <c:pt idx="373">
                  <c:v>5345</c:v>
                </c:pt>
                <c:pt idx="374">
                  <c:v>5416</c:v>
                </c:pt>
                <c:pt idx="375">
                  <c:v>5450</c:v>
                </c:pt>
                <c:pt idx="376">
                  <c:v>5458</c:v>
                </c:pt>
                <c:pt idx="377">
                  <c:v>5483</c:v>
                </c:pt>
                <c:pt idx="378">
                  <c:v>5489</c:v>
                </c:pt>
                <c:pt idx="379">
                  <c:v>5489</c:v>
                </c:pt>
                <c:pt idx="380">
                  <c:v>5489</c:v>
                </c:pt>
                <c:pt idx="381">
                  <c:v>5489</c:v>
                </c:pt>
                <c:pt idx="382">
                  <c:v>5489</c:v>
                </c:pt>
                <c:pt idx="383">
                  <c:v>5514</c:v>
                </c:pt>
                <c:pt idx="384">
                  <c:v>5517</c:v>
                </c:pt>
                <c:pt idx="385">
                  <c:v>5556</c:v>
                </c:pt>
                <c:pt idx="386">
                  <c:v>5556</c:v>
                </c:pt>
                <c:pt idx="387">
                  <c:v>5626</c:v>
                </c:pt>
                <c:pt idx="388">
                  <c:v>5712</c:v>
                </c:pt>
                <c:pt idx="389">
                  <c:v>5723</c:v>
                </c:pt>
                <c:pt idx="390">
                  <c:v>5726</c:v>
                </c:pt>
                <c:pt idx="391">
                  <c:v>5825</c:v>
                </c:pt>
                <c:pt idx="392">
                  <c:v>5858</c:v>
                </c:pt>
                <c:pt idx="393">
                  <c:v>5909</c:v>
                </c:pt>
                <c:pt idx="394">
                  <c:v>5909</c:v>
                </c:pt>
                <c:pt idx="395">
                  <c:v>6012</c:v>
                </c:pt>
                <c:pt idx="396">
                  <c:v>6015</c:v>
                </c:pt>
                <c:pt idx="397">
                  <c:v>6015</c:v>
                </c:pt>
                <c:pt idx="398">
                  <c:v>6015</c:v>
                </c:pt>
                <c:pt idx="399">
                  <c:v>6018</c:v>
                </c:pt>
                <c:pt idx="400">
                  <c:v>6110</c:v>
                </c:pt>
                <c:pt idx="401">
                  <c:v>6535</c:v>
                </c:pt>
                <c:pt idx="402">
                  <c:v>6706</c:v>
                </c:pt>
                <c:pt idx="403">
                  <c:v>6879</c:v>
                </c:pt>
                <c:pt idx="404">
                  <c:v>6901</c:v>
                </c:pt>
                <c:pt idx="405">
                  <c:v>7195</c:v>
                </c:pt>
                <c:pt idx="406">
                  <c:v>7217</c:v>
                </c:pt>
                <c:pt idx="407">
                  <c:v>7221.5</c:v>
                </c:pt>
                <c:pt idx="408">
                  <c:v>7243.5</c:v>
                </c:pt>
                <c:pt idx="409">
                  <c:v>7299</c:v>
                </c:pt>
                <c:pt idx="410">
                  <c:v>7314</c:v>
                </c:pt>
                <c:pt idx="411">
                  <c:v>7354</c:v>
                </c:pt>
              </c:numCache>
            </c:numRef>
          </c:xVal>
          <c:yVal>
            <c:numRef>
              <c:f>'A (old)'!$I$21:$I$998</c:f>
              <c:numCache>
                <c:formatCode>General</c:formatCode>
                <c:ptCount val="978"/>
                <c:pt idx="0">
                  <c:v>0.10008800000650808</c:v>
                </c:pt>
                <c:pt idx="35">
                  <c:v>4.2664000007789582E-2</c:v>
                </c:pt>
                <c:pt idx="53">
                  <c:v>3.6599999999452848E-2</c:v>
                </c:pt>
                <c:pt idx="63">
                  <c:v>3.1236000002536457E-2</c:v>
                </c:pt>
                <c:pt idx="68">
                  <c:v>2.7472000001580454E-2</c:v>
                </c:pt>
                <c:pt idx="79">
                  <c:v>1.3844000000972301E-2</c:v>
                </c:pt>
                <c:pt idx="83">
                  <c:v>1.6179999998712447E-2</c:v>
                </c:pt>
                <c:pt idx="90">
                  <c:v>1.1416000001190696E-2</c:v>
                </c:pt>
                <c:pt idx="100">
                  <c:v>1.7520000037620775E-3</c:v>
                </c:pt>
                <c:pt idx="118">
                  <c:v>4.1879999989760108E-3</c:v>
                </c:pt>
                <c:pt idx="129">
                  <c:v>-4.7600000107195228E-4</c:v>
                </c:pt>
                <c:pt idx="138">
                  <c:v>-1.3999999646330252E-4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7E9-48A5-A877-75C685C93E08}"/>
            </c:ext>
          </c:extLst>
        </c:ser>
        <c:ser>
          <c:idx val="2"/>
          <c:order val="2"/>
          <c:tx>
            <c:strRef>
              <c:f>'A (old)'!$J$20</c:f>
              <c:strCache>
                <c:ptCount val="1"/>
                <c:pt idx="0">
                  <c:v>AAVSO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(old)'!$F$21:$F$998</c:f>
              <c:numCache>
                <c:formatCode>General</c:formatCode>
                <c:ptCount val="978"/>
                <c:pt idx="0">
                  <c:v>-6373</c:v>
                </c:pt>
                <c:pt idx="1">
                  <c:v>-3839</c:v>
                </c:pt>
                <c:pt idx="2">
                  <c:v>-3402</c:v>
                </c:pt>
                <c:pt idx="3">
                  <c:v>-3377</c:v>
                </c:pt>
                <c:pt idx="4">
                  <c:v>-3361</c:v>
                </c:pt>
                <c:pt idx="5">
                  <c:v>-3360</c:v>
                </c:pt>
                <c:pt idx="6">
                  <c:v>-3349</c:v>
                </c:pt>
                <c:pt idx="7">
                  <c:v>-3345</c:v>
                </c:pt>
                <c:pt idx="8">
                  <c:v>-3335</c:v>
                </c:pt>
                <c:pt idx="9">
                  <c:v>-3333</c:v>
                </c:pt>
                <c:pt idx="10">
                  <c:v>-3324</c:v>
                </c:pt>
                <c:pt idx="11">
                  <c:v>-3251</c:v>
                </c:pt>
                <c:pt idx="12">
                  <c:v>-3212</c:v>
                </c:pt>
                <c:pt idx="13">
                  <c:v>-3173</c:v>
                </c:pt>
                <c:pt idx="14">
                  <c:v>-3167</c:v>
                </c:pt>
                <c:pt idx="15">
                  <c:v>-3167</c:v>
                </c:pt>
                <c:pt idx="16">
                  <c:v>-3145</c:v>
                </c:pt>
                <c:pt idx="17">
                  <c:v>-3142</c:v>
                </c:pt>
                <c:pt idx="18">
                  <c:v>-3126</c:v>
                </c:pt>
                <c:pt idx="19">
                  <c:v>-3114</c:v>
                </c:pt>
                <c:pt idx="20">
                  <c:v>-3100</c:v>
                </c:pt>
                <c:pt idx="21">
                  <c:v>-3098</c:v>
                </c:pt>
                <c:pt idx="22">
                  <c:v>-3097</c:v>
                </c:pt>
                <c:pt idx="23">
                  <c:v>-3094</c:v>
                </c:pt>
                <c:pt idx="24">
                  <c:v>-3083</c:v>
                </c:pt>
                <c:pt idx="25">
                  <c:v>-3078</c:v>
                </c:pt>
                <c:pt idx="26">
                  <c:v>-3059.5</c:v>
                </c:pt>
                <c:pt idx="27">
                  <c:v>-3017</c:v>
                </c:pt>
                <c:pt idx="28">
                  <c:v>-2924</c:v>
                </c:pt>
                <c:pt idx="29">
                  <c:v>-2921</c:v>
                </c:pt>
                <c:pt idx="30">
                  <c:v>-2894</c:v>
                </c:pt>
                <c:pt idx="31">
                  <c:v>-2868</c:v>
                </c:pt>
                <c:pt idx="32">
                  <c:v>-2865</c:v>
                </c:pt>
                <c:pt idx="33">
                  <c:v>-2860</c:v>
                </c:pt>
                <c:pt idx="34">
                  <c:v>-2821</c:v>
                </c:pt>
                <c:pt idx="35">
                  <c:v>-2819</c:v>
                </c:pt>
                <c:pt idx="36">
                  <c:v>-2818</c:v>
                </c:pt>
                <c:pt idx="37">
                  <c:v>-2809</c:v>
                </c:pt>
                <c:pt idx="38">
                  <c:v>-2793</c:v>
                </c:pt>
                <c:pt idx="39">
                  <c:v>-2753</c:v>
                </c:pt>
                <c:pt idx="40">
                  <c:v>-2725</c:v>
                </c:pt>
                <c:pt idx="41">
                  <c:v>-2647</c:v>
                </c:pt>
                <c:pt idx="42">
                  <c:v>-2644</c:v>
                </c:pt>
                <c:pt idx="43">
                  <c:v>-2638</c:v>
                </c:pt>
                <c:pt idx="44">
                  <c:v>-2616</c:v>
                </c:pt>
                <c:pt idx="45">
                  <c:v>-2616</c:v>
                </c:pt>
                <c:pt idx="46">
                  <c:v>-2616</c:v>
                </c:pt>
                <c:pt idx="47">
                  <c:v>-2616</c:v>
                </c:pt>
                <c:pt idx="48">
                  <c:v>-2613</c:v>
                </c:pt>
                <c:pt idx="49">
                  <c:v>-2605</c:v>
                </c:pt>
                <c:pt idx="50">
                  <c:v>-2605</c:v>
                </c:pt>
                <c:pt idx="51">
                  <c:v>-2605</c:v>
                </c:pt>
                <c:pt idx="52">
                  <c:v>-2577</c:v>
                </c:pt>
                <c:pt idx="53">
                  <c:v>-2550</c:v>
                </c:pt>
                <c:pt idx="54">
                  <c:v>-2512.5</c:v>
                </c:pt>
                <c:pt idx="55">
                  <c:v>-2496</c:v>
                </c:pt>
                <c:pt idx="56">
                  <c:v>-2494</c:v>
                </c:pt>
                <c:pt idx="57">
                  <c:v>-2491</c:v>
                </c:pt>
                <c:pt idx="58">
                  <c:v>-2485</c:v>
                </c:pt>
                <c:pt idx="59">
                  <c:v>-2468</c:v>
                </c:pt>
                <c:pt idx="60">
                  <c:v>-2454</c:v>
                </c:pt>
                <c:pt idx="61">
                  <c:v>-2426</c:v>
                </c:pt>
                <c:pt idx="62">
                  <c:v>-2407</c:v>
                </c:pt>
                <c:pt idx="63">
                  <c:v>-2281</c:v>
                </c:pt>
                <c:pt idx="64">
                  <c:v>-2252</c:v>
                </c:pt>
                <c:pt idx="65">
                  <c:v>-2241</c:v>
                </c:pt>
                <c:pt idx="66">
                  <c:v>-2096</c:v>
                </c:pt>
                <c:pt idx="67">
                  <c:v>-2074</c:v>
                </c:pt>
                <c:pt idx="68">
                  <c:v>-2012</c:v>
                </c:pt>
                <c:pt idx="69">
                  <c:v>-1794</c:v>
                </c:pt>
                <c:pt idx="70">
                  <c:v>-1780</c:v>
                </c:pt>
                <c:pt idx="71">
                  <c:v>-1769</c:v>
                </c:pt>
                <c:pt idx="72">
                  <c:v>-1741</c:v>
                </c:pt>
                <c:pt idx="73">
                  <c:v>-1724</c:v>
                </c:pt>
                <c:pt idx="74">
                  <c:v>-1674</c:v>
                </c:pt>
                <c:pt idx="75">
                  <c:v>-1649</c:v>
                </c:pt>
                <c:pt idx="76">
                  <c:v>-1638</c:v>
                </c:pt>
                <c:pt idx="77">
                  <c:v>-1581</c:v>
                </c:pt>
                <c:pt idx="78">
                  <c:v>-1570</c:v>
                </c:pt>
                <c:pt idx="79">
                  <c:v>-1474</c:v>
                </c:pt>
                <c:pt idx="80">
                  <c:v>-1330</c:v>
                </c:pt>
                <c:pt idx="81">
                  <c:v>-1319</c:v>
                </c:pt>
                <c:pt idx="82">
                  <c:v>-1215</c:v>
                </c:pt>
                <c:pt idx="83">
                  <c:v>-1205</c:v>
                </c:pt>
                <c:pt idx="84">
                  <c:v>-1176</c:v>
                </c:pt>
                <c:pt idx="85">
                  <c:v>-1109</c:v>
                </c:pt>
                <c:pt idx="86">
                  <c:v>-1050</c:v>
                </c:pt>
                <c:pt idx="87">
                  <c:v>-997</c:v>
                </c:pt>
                <c:pt idx="88">
                  <c:v>-994</c:v>
                </c:pt>
                <c:pt idx="89">
                  <c:v>-988</c:v>
                </c:pt>
                <c:pt idx="90">
                  <c:v>-936</c:v>
                </c:pt>
                <c:pt idx="91">
                  <c:v>-882</c:v>
                </c:pt>
                <c:pt idx="92">
                  <c:v>-793</c:v>
                </c:pt>
                <c:pt idx="93">
                  <c:v>-778</c:v>
                </c:pt>
                <c:pt idx="94">
                  <c:v>-776</c:v>
                </c:pt>
                <c:pt idx="95">
                  <c:v>-765</c:v>
                </c:pt>
                <c:pt idx="96">
                  <c:v>-765</c:v>
                </c:pt>
                <c:pt idx="97">
                  <c:v>-717</c:v>
                </c:pt>
                <c:pt idx="98">
                  <c:v>-706</c:v>
                </c:pt>
                <c:pt idx="99">
                  <c:v>-703</c:v>
                </c:pt>
                <c:pt idx="100">
                  <c:v>-667</c:v>
                </c:pt>
                <c:pt idx="101">
                  <c:v>-658</c:v>
                </c:pt>
                <c:pt idx="102">
                  <c:v>-558</c:v>
                </c:pt>
                <c:pt idx="103">
                  <c:v>-532</c:v>
                </c:pt>
                <c:pt idx="104">
                  <c:v>-488</c:v>
                </c:pt>
                <c:pt idx="105">
                  <c:v>-485</c:v>
                </c:pt>
                <c:pt idx="106">
                  <c:v>-467</c:v>
                </c:pt>
                <c:pt idx="107">
                  <c:v>-467</c:v>
                </c:pt>
                <c:pt idx="108">
                  <c:v>-467</c:v>
                </c:pt>
                <c:pt idx="109">
                  <c:v>-451</c:v>
                </c:pt>
                <c:pt idx="110">
                  <c:v>-445</c:v>
                </c:pt>
                <c:pt idx="111">
                  <c:v>-443</c:v>
                </c:pt>
                <c:pt idx="112">
                  <c:v>-437</c:v>
                </c:pt>
                <c:pt idx="113">
                  <c:v>-415</c:v>
                </c:pt>
                <c:pt idx="114">
                  <c:v>-414</c:v>
                </c:pt>
                <c:pt idx="115">
                  <c:v>-414</c:v>
                </c:pt>
                <c:pt idx="116">
                  <c:v>-401</c:v>
                </c:pt>
                <c:pt idx="117">
                  <c:v>-400</c:v>
                </c:pt>
                <c:pt idx="118">
                  <c:v>-398</c:v>
                </c:pt>
                <c:pt idx="119">
                  <c:v>-398</c:v>
                </c:pt>
                <c:pt idx="120">
                  <c:v>-397</c:v>
                </c:pt>
                <c:pt idx="121">
                  <c:v>-387</c:v>
                </c:pt>
                <c:pt idx="122">
                  <c:v>-361</c:v>
                </c:pt>
                <c:pt idx="123">
                  <c:v>-356</c:v>
                </c:pt>
                <c:pt idx="124">
                  <c:v>-336</c:v>
                </c:pt>
                <c:pt idx="125">
                  <c:v>-252</c:v>
                </c:pt>
                <c:pt idx="126">
                  <c:v>-211</c:v>
                </c:pt>
                <c:pt idx="127">
                  <c:v>-208</c:v>
                </c:pt>
                <c:pt idx="128">
                  <c:v>-137</c:v>
                </c:pt>
                <c:pt idx="129">
                  <c:v>-129</c:v>
                </c:pt>
                <c:pt idx="130">
                  <c:v>-73</c:v>
                </c:pt>
                <c:pt idx="131">
                  <c:v>-14</c:v>
                </c:pt>
                <c:pt idx="132">
                  <c:v>-8</c:v>
                </c:pt>
                <c:pt idx="133">
                  <c:v>0</c:v>
                </c:pt>
                <c:pt idx="134">
                  <c:v>83</c:v>
                </c:pt>
                <c:pt idx="135">
                  <c:v>117</c:v>
                </c:pt>
                <c:pt idx="136">
                  <c:v>128</c:v>
                </c:pt>
                <c:pt idx="137">
                  <c:v>128</c:v>
                </c:pt>
                <c:pt idx="138">
                  <c:v>140</c:v>
                </c:pt>
                <c:pt idx="139">
                  <c:v>178</c:v>
                </c:pt>
                <c:pt idx="140">
                  <c:v>209</c:v>
                </c:pt>
                <c:pt idx="141">
                  <c:v>302</c:v>
                </c:pt>
                <c:pt idx="142">
                  <c:v>318</c:v>
                </c:pt>
                <c:pt idx="143">
                  <c:v>343</c:v>
                </c:pt>
                <c:pt idx="144">
                  <c:v>343</c:v>
                </c:pt>
                <c:pt idx="145">
                  <c:v>360</c:v>
                </c:pt>
                <c:pt idx="146">
                  <c:v>361</c:v>
                </c:pt>
                <c:pt idx="147">
                  <c:v>363</c:v>
                </c:pt>
                <c:pt idx="148">
                  <c:v>389</c:v>
                </c:pt>
                <c:pt idx="149">
                  <c:v>400</c:v>
                </c:pt>
                <c:pt idx="150">
                  <c:v>402</c:v>
                </c:pt>
                <c:pt idx="151">
                  <c:v>403</c:v>
                </c:pt>
                <c:pt idx="152">
                  <c:v>430</c:v>
                </c:pt>
                <c:pt idx="153">
                  <c:v>492</c:v>
                </c:pt>
                <c:pt idx="154">
                  <c:v>492</c:v>
                </c:pt>
                <c:pt idx="155">
                  <c:v>492</c:v>
                </c:pt>
                <c:pt idx="156">
                  <c:v>512</c:v>
                </c:pt>
                <c:pt idx="157">
                  <c:v>564</c:v>
                </c:pt>
                <c:pt idx="158">
                  <c:v>581</c:v>
                </c:pt>
                <c:pt idx="159">
                  <c:v>592</c:v>
                </c:pt>
                <c:pt idx="160">
                  <c:v>604</c:v>
                </c:pt>
                <c:pt idx="161">
                  <c:v>620</c:v>
                </c:pt>
                <c:pt idx="162">
                  <c:v>621</c:v>
                </c:pt>
                <c:pt idx="163">
                  <c:v>651</c:v>
                </c:pt>
                <c:pt idx="164">
                  <c:v>665</c:v>
                </c:pt>
                <c:pt idx="165">
                  <c:v>679</c:v>
                </c:pt>
                <c:pt idx="166">
                  <c:v>707</c:v>
                </c:pt>
                <c:pt idx="167">
                  <c:v>707</c:v>
                </c:pt>
                <c:pt idx="168">
                  <c:v>707</c:v>
                </c:pt>
                <c:pt idx="169">
                  <c:v>707</c:v>
                </c:pt>
                <c:pt idx="170">
                  <c:v>735</c:v>
                </c:pt>
                <c:pt idx="171">
                  <c:v>783</c:v>
                </c:pt>
                <c:pt idx="172">
                  <c:v>814</c:v>
                </c:pt>
                <c:pt idx="173">
                  <c:v>830</c:v>
                </c:pt>
                <c:pt idx="174">
                  <c:v>878</c:v>
                </c:pt>
                <c:pt idx="175">
                  <c:v>878</c:v>
                </c:pt>
                <c:pt idx="176">
                  <c:v>878</c:v>
                </c:pt>
                <c:pt idx="177">
                  <c:v>897</c:v>
                </c:pt>
                <c:pt idx="178">
                  <c:v>903</c:v>
                </c:pt>
                <c:pt idx="179">
                  <c:v>911</c:v>
                </c:pt>
                <c:pt idx="180">
                  <c:v>912</c:v>
                </c:pt>
                <c:pt idx="181">
                  <c:v>953</c:v>
                </c:pt>
                <c:pt idx="182">
                  <c:v>984</c:v>
                </c:pt>
                <c:pt idx="183">
                  <c:v>998</c:v>
                </c:pt>
                <c:pt idx="184">
                  <c:v>1006</c:v>
                </c:pt>
                <c:pt idx="185">
                  <c:v>1021</c:v>
                </c:pt>
                <c:pt idx="186">
                  <c:v>1102</c:v>
                </c:pt>
                <c:pt idx="187">
                  <c:v>1107</c:v>
                </c:pt>
                <c:pt idx="188">
                  <c:v>1110</c:v>
                </c:pt>
                <c:pt idx="189">
                  <c:v>1110</c:v>
                </c:pt>
                <c:pt idx="190">
                  <c:v>1110</c:v>
                </c:pt>
                <c:pt idx="191">
                  <c:v>1119</c:v>
                </c:pt>
                <c:pt idx="192">
                  <c:v>1122</c:v>
                </c:pt>
                <c:pt idx="193">
                  <c:v>1125</c:v>
                </c:pt>
                <c:pt idx="194">
                  <c:v>1146</c:v>
                </c:pt>
                <c:pt idx="195">
                  <c:v>1147</c:v>
                </c:pt>
                <c:pt idx="196">
                  <c:v>1150</c:v>
                </c:pt>
                <c:pt idx="197">
                  <c:v>1155</c:v>
                </c:pt>
                <c:pt idx="198">
                  <c:v>1163</c:v>
                </c:pt>
                <c:pt idx="199">
                  <c:v>1174</c:v>
                </c:pt>
                <c:pt idx="200">
                  <c:v>1174</c:v>
                </c:pt>
                <c:pt idx="201">
                  <c:v>1188</c:v>
                </c:pt>
                <c:pt idx="202">
                  <c:v>1191</c:v>
                </c:pt>
                <c:pt idx="203">
                  <c:v>1202</c:v>
                </c:pt>
                <c:pt idx="204">
                  <c:v>1219.5</c:v>
                </c:pt>
                <c:pt idx="205">
                  <c:v>1269</c:v>
                </c:pt>
                <c:pt idx="206">
                  <c:v>1278</c:v>
                </c:pt>
                <c:pt idx="207">
                  <c:v>1309</c:v>
                </c:pt>
                <c:pt idx="208">
                  <c:v>1339</c:v>
                </c:pt>
                <c:pt idx="209">
                  <c:v>1345</c:v>
                </c:pt>
                <c:pt idx="210">
                  <c:v>1359</c:v>
                </c:pt>
                <c:pt idx="211">
                  <c:v>1364</c:v>
                </c:pt>
                <c:pt idx="212">
                  <c:v>1365</c:v>
                </c:pt>
                <c:pt idx="213">
                  <c:v>1378</c:v>
                </c:pt>
                <c:pt idx="214">
                  <c:v>1384</c:v>
                </c:pt>
                <c:pt idx="215">
                  <c:v>1406</c:v>
                </c:pt>
                <c:pt idx="216">
                  <c:v>1437</c:v>
                </c:pt>
                <c:pt idx="217">
                  <c:v>1465</c:v>
                </c:pt>
                <c:pt idx="218">
                  <c:v>1465</c:v>
                </c:pt>
                <c:pt idx="219">
                  <c:v>1490</c:v>
                </c:pt>
                <c:pt idx="220">
                  <c:v>1521</c:v>
                </c:pt>
                <c:pt idx="221">
                  <c:v>1591</c:v>
                </c:pt>
                <c:pt idx="222">
                  <c:v>1611</c:v>
                </c:pt>
                <c:pt idx="223">
                  <c:v>1638</c:v>
                </c:pt>
                <c:pt idx="224">
                  <c:v>1641</c:v>
                </c:pt>
                <c:pt idx="225">
                  <c:v>1641</c:v>
                </c:pt>
                <c:pt idx="226">
                  <c:v>1645</c:v>
                </c:pt>
                <c:pt idx="227">
                  <c:v>1653</c:v>
                </c:pt>
                <c:pt idx="228">
                  <c:v>1745</c:v>
                </c:pt>
                <c:pt idx="229">
                  <c:v>1753</c:v>
                </c:pt>
                <c:pt idx="230">
                  <c:v>1798</c:v>
                </c:pt>
                <c:pt idx="231">
                  <c:v>1823</c:v>
                </c:pt>
                <c:pt idx="232">
                  <c:v>1860</c:v>
                </c:pt>
                <c:pt idx="233">
                  <c:v>1863</c:v>
                </c:pt>
                <c:pt idx="234">
                  <c:v>1863</c:v>
                </c:pt>
                <c:pt idx="235">
                  <c:v>1882</c:v>
                </c:pt>
                <c:pt idx="236">
                  <c:v>1885</c:v>
                </c:pt>
                <c:pt idx="237">
                  <c:v>1887</c:v>
                </c:pt>
                <c:pt idx="238">
                  <c:v>1910</c:v>
                </c:pt>
                <c:pt idx="239">
                  <c:v>1913</c:v>
                </c:pt>
                <c:pt idx="240">
                  <c:v>1947</c:v>
                </c:pt>
                <c:pt idx="241">
                  <c:v>1949</c:v>
                </c:pt>
                <c:pt idx="242">
                  <c:v>1967</c:v>
                </c:pt>
                <c:pt idx="243">
                  <c:v>1972</c:v>
                </c:pt>
                <c:pt idx="244">
                  <c:v>1983</c:v>
                </c:pt>
                <c:pt idx="245">
                  <c:v>1997</c:v>
                </c:pt>
                <c:pt idx="246">
                  <c:v>2006</c:v>
                </c:pt>
                <c:pt idx="247">
                  <c:v>2014</c:v>
                </c:pt>
                <c:pt idx="248">
                  <c:v>2030</c:v>
                </c:pt>
                <c:pt idx="249">
                  <c:v>2033</c:v>
                </c:pt>
                <c:pt idx="250">
                  <c:v>2061</c:v>
                </c:pt>
                <c:pt idx="251">
                  <c:v>2067</c:v>
                </c:pt>
                <c:pt idx="252">
                  <c:v>2081</c:v>
                </c:pt>
                <c:pt idx="253">
                  <c:v>2097</c:v>
                </c:pt>
                <c:pt idx="254">
                  <c:v>2097</c:v>
                </c:pt>
                <c:pt idx="255">
                  <c:v>2100</c:v>
                </c:pt>
                <c:pt idx="256">
                  <c:v>2139</c:v>
                </c:pt>
                <c:pt idx="257">
                  <c:v>2167</c:v>
                </c:pt>
                <c:pt idx="258">
                  <c:v>2188</c:v>
                </c:pt>
                <c:pt idx="259">
                  <c:v>2190</c:v>
                </c:pt>
                <c:pt idx="260">
                  <c:v>2207</c:v>
                </c:pt>
                <c:pt idx="261">
                  <c:v>2223</c:v>
                </c:pt>
                <c:pt idx="262">
                  <c:v>2268</c:v>
                </c:pt>
                <c:pt idx="263">
                  <c:v>2280</c:v>
                </c:pt>
                <c:pt idx="264">
                  <c:v>2296</c:v>
                </c:pt>
                <c:pt idx="265">
                  <c:v>2296</c:v>
                </c:pt>
                <c:pt idx="266">
                  <c:v>2335</c:v>
                </c:pt>
                <c:pt idx="267">
                  <c:v>2335</c:v>
                </c:pt>
                <c:pt idx="268">
                  <c:v>2344</c:v>
                </c:pt>
                <c:pt idx="269">
                  <c:v>2349</c:v>
                </c:pt>
                <c:pt idx="270">
                  <c:v>2402</c:v>
                </c:pt>
                <c:pt idx="271">
                  <c:v>2430</c:v>
                </c:pt>
                <c:pt idx="272">
                  <c:v>2465</c:v>
                </c:pt>
                <c:pt idx="273">
                  <c:v>2497</c:v>
                </c:pt>
                <c:pt idx="274">
                  <c:v>2534</c:v>
                </c:pt>
                <c:pt idx="275">
                  <c:v>2534</c:v>
                </c:pt>
                <c:pt idx="276">
                  <c:v>2601</c:v>
                </c:pt>
                <c:pt idx="277">
                  <c:v>2601</c:v>
                </c:pt>
                <c:pt idx="278">
                  <c:v>2604</c:v>
                </c:pt>
                <c:pt idx="279">
                  <c:v>2612</c:v>
                </c:pt>
                <c:pt idx="280">
                  <c:v>2690</c:v>
                </c:pt>
                <c:pt idx="281">
                  <c:v>2750</c:v>
                </c:pt>
                <c:pt idx="282">
                  <c:v>2755</c:v>
                </c:pt>
                <c:pt idx="283">
                  <c:v>2780</c:v>
                </c:pt>
                <c:pt idx="284">
                  <c:v>2791</c:v>
                </c:pt>
                <c:pt idx="285">
                  <c:v>2823</c:v>
                </c:pt>
                <c:pt idx="286">
                  <c:v>2836</c:v>
                </c:pt>
                <c:pt idx="287">
                  <c:v>2839</c:v>
                </c:pt>
                <c:pt idx="288">
                  <c:v>2850</c:v>
                </c:pt>
                <c:pt idx="289">
                  <c:v>2859</c:v>
                </c:pt>
                <c:pt idx="290">
                  <c:v>2934</c:v>
                </c:pt>
                <c:pt idx="291">
                  <c:v>2965</c:v>
                </c:pt>
                <c:pt idx="292">
                  <c:v>2995</c:v>
                </c:pt>
                <c:pt idx="293">
                  <c:v>3015</c:v>
                </c:pt>
                <c:pt idx="294">
                  <c:v>3057</c:v>
                </c:pt>
                <c:pt idx="295">
                  <c:v>3058</c:v>
                </c:pt>
                <c:pt idx="296">
                  <c:v>3058</c:v>
                </c:pt>
                <c:pt idx="297">
                  <c:v>3069</c:v>
                </c:pt>
                <c:pt idx="298">
                  <c:v>3161</c:v>
                </c:pt>
                <c:pt idx="299">
                  <c:v>3188</c:v>
                </c:pt>
                <c:pt idx="300">
                  <c:v>3240</c:v>
                </c:pt>
                <c:pt idx="301">
                  <c:v>3275</c:v>
                </c:pt>
                <c:pt idx="302">
                  <c:v>3287</c:v>
                </c:pt>
                <c:pt idx="303">
                  <c:v>3303</c:v>
                </c:pt>
                <c:pt idx="304">
                  <c:v>3303</c:v>
                </c:pt>
                <c:pt idx="305">
                  <c:v>3317</c:v>
                </c:pt>
                <c:pt idx="306">
                  <c:v>3401</c:v>
                </c:pt>
                <c:pt idx="307">
                  <c:v>3477</c:v>
                </c:pt>
                <c:pt idx="308">
                  <c:v>3483</c:v>
                </c:pt>
                <c:pt idx="309">
                  <c:v>3533</c:v>
                </c:pt>
                <c:pt idx="310">
                  <c:v>3580</c:v>
                </c:pt>
                <c:pt idx="311">
                  <c:v>3608</c:v>
                </c:pt>
                <c:pt idx="312">
                  <c:v>3756</c:v>
                </c:pt>
                <c:pt idx="313">
                  <c:v>3821</c:v>
                </c:pt>
                <c:pt idx="314">
                  <c:v>3840</c:v>
                </c:pt>
                <c:pt idx="315">
                  <c:v>3844</c:v>
                </c:pt>
                <c:pt idx="316">
                  <c:v>3883</c:v>
                </c:pt>
                <c:pt idx="317">
                  <c:v>3919</c:v>
                </c:pt>
                <c:pt idx="318">
                  <c:v>3989</c:v>
                </c:pt>
                <c:pt idx="319">
                  <c:v>4023</c:v>
                </c:pt>
                <c:pt idx="320">
                  <c:v>4059</c:v>
                </c:pt>
                <c:pt idx="321">
                  <c:v>4095</c:v>
                </c:pt>
                <c:pt idx="322">
                  <c:v>4120</c:v>
                </c:pt>
                <c:pt idx="323">
                  <c:v>4129</c:v>
                </c:pt>
                <c:pt idx="324">
                  <c:v>4179</c:v>
                </c:pt>
                <c:pt idx="325">
                  <c:v>4199</c:v>
                </c:pt>
                <c:pt idx="326">
                  <c:v>4252</c:v>
                </c:pt>
                <c:pt idx="327">
                  <c:v>4255</c:v>
                </c:pt>
                <c:pt idx="328">
                  <c:v>4261</c:v>
                </c:pt>
                <c:pt idx="329">
                  <c:v>4325</c:v>
                </c:pt>
                <c:pt idx="330">
                  <c:v>4378</c:v>
                </c:pt>
                <c:pt idx="331">
                  <c:v>4384</c:v>
                </c:pt>
                <c:pt idx="332">
                  <c:v>4400</c:v>
                </c:pt>
                <c:pt idx="333">
                  <c:v>4412</c:v>
                </c:pt>
                <c:pt idx="334">
                  <c:v>4439</c:v>
                </c:pt>
                <c:pt idx="335">
                  <c:v>4470</c:v>
                </c:pt>
                <c:pt idx="336">
                  <c:v>4490</c:v>
                </c:pt>
                <c:pt idx="337">
                  <c:v>4517</c:v>
                </c:pt>
                <c:pt idx="338">
                  <c:v>4557</c:v>
                </c:pt>
                <c:pt idx="339">
                  <c:v>4585</c:v>
                </c:pt>
                <c:pt idx="340">
                  <c:v>4599</c:v>
                </c:pt>
                <c:pt idx="341">
                  <c:v>4624</c:v>
                </c:pt>
                <c:pt idx="342">
                  <c:v>4627</c:v>
                </c:pt>
                <c:pt idx="343">
                  <c:v>4632</c:v>
                </c:pt>
                <c:pt idx="344">
                  <c:v>4674</c:v>
                </c:pt>
                <c:pt idx="345">
                  <c:v>4674</c:v>
                </c:pt>
                <c:pt idx="346">
                  <c:v>4692</c:v>
                </c:pt>
                <c:pt idx="347">
                  <c:v>4730</c:v>
                </c:pt>
                <c:pt idx="348">
                  <c:v>4750</c:v>
                </c:pt>
                <c:pt idx="349">
                  <c:v>4756</c:v>
                </c:pt>
                <c:pt idx="350">
                  <c:v>4773</c:v>
                </c:pt>
                <c:pt idx="351">
                  <c:v>4834</c:v>
                </c:pt>
                <c:pt idx="352">
                  <c:v>4870</c:v>
                </c:pt>
                <c:pt idx="353">
                  <c:v>4884</c:v>
                </c:pt>
                <c:pt idx="354">
                  <c:v>4892</c:v>
                </c:pt>
                <c:pt idx="355">
                  <c:v>4932</c:v>
                </c:pt>
                <c:pt idx="356">
                  <c:v>4938</c:v>
                </c:pt>
                <c:pt idx="357">
                  <c:v>4949</c:v>
                </c:pt>
                <c:pt idx="358">
                  <c:v>4965</c:v>
                </c:pt>
                <c:pt idx="359">
                  <c:v>4988</c:v>
                </c:pt>
                <c:pt idx="360">
                  <c:v>5007</c:v>
                </c:pt>
                <c:pt idx="361">
                  <c:v>5021</c:v>
                </c:pt>
                <c:pt idx="362">
                  <c:v>5066</c:v>
                </c:pt>
                <c:pt idx="363">
                  <c:v>5144</c:v>
                </c:pt>
                <c:pt idx="364">
                  <c:v>5144</c:v>
                </c:pt>
                <c:pt idx="365">
                  <c:v>5169</c:v>
                </c:pt>
                <c:pt idx="366">
                  <c:v>5172</c:v>
                </c:pt>
                <c:pt idx="367">
                  <c:v>5214</c:v>
                </c:pt>
                <c:pt idx="368">
                  <c:v>5214</c:v>
                </c:pt>
                <c:pt idx="369">
                  <c:v>5215</c:v>
                </c:pt>
                <c:pt idx="370">
                  <c:v>5251</c:v>
                </c:pt>
                <c:pt idx="371">
                  <c:v>5254</c:v>
                </c:pt>
                <c:pt idx="372">
                  <c:v>5324</c:v>
                </c:pt>
                <c:pt idx="373">
                  <c:v>5345</c:v>
                </c:pt>
                <c:pt idx="374">
                  <c:v>5416</c:v>
                </c:pt>
                <c:pt idx="375">
                  <c:v>5450</c:v>
                </c:pt>
                <c:pt idx="376">
                  <c:v>5458</c:v>
                </c:pt>
                <c:pt idx="377">
                  <c:v>5483</c:v>
                </c:pt>
                <c:pt idx="378">
                  <c:v>5489</c:v>
                </c:pt>
                <c:pt idx="379">
                  <c:v>5489</c:v>
                </c:pt>
                <c:pt idx="380">
                  <c:v>5489</c:v>
                </c:pt>
                <c:pt idx="381">
                  <c:v>5489</c:v>
                </c:pt>
                <c:pt idx="382">
                  <c:v>5489</c:v>
                </c:pt>
                <c:pt idx="383">
                  <c:v>5514</c:v>
                </c:pt>
                <c:pt idx="384">
                  <c:v>5517</c:v>
                </c:pt>
                <c:pt idx="385">
                  <c:v>5556</c:v>
                </c:pt>
                <c:pt idx="386">
                  <c:v>5556</c:v>
                </c:pt>
                <c:pt idx="387">
                  <c:v>5626</c:v>
                </c:pt>
                <c:pt idx="388">
                  <c:v>5712</c:v>
                </c:pt>
                <c:pt idx="389">
                  <c:v>5723</c:v>
                </c:pt>
                <c:pt idx="390">
                  <c:v>5726</c:v>
                </c:pt>
                <c:pt idx="391">
                  <c:v>5825</c:v>
                </c:pt>
                <c:pt idx="392">
                  <c:v>5858</c:v>
                </c:pt>
                <c:pt idx="393">
                  <c:v>5909</c:v>
                </c:pt>
                <c:pt idx="394">
                  <c:v>5909</c:v>
                </c:pt>
                <c:pt idx="395">
                  <c:v>6012</c:v>
                </c:pt>
                <c:pt idx="396">
                  <c:v>6015</c:v>
                </c:pt>
                <c:pt idx="397">
                  <c:v>6015</c:v>
                </c:pt>
                <c:pt idx="398">
                  <c:v>6015</c:v>
                </c:pt>
                <c:pt idx="399">
                  <c:v>6018</c:v>
                </c:pt>
                <c:pt idx="400">
                  <c:v>6110</c:v>
                </c:pt>
                <c:pt idx="401">
                  <c:v>6535</c:v>
                </c:pt>
                <c:pt idx="402">
                  <c:v>6706</c:v>
                </c:pt>
                <c:pt idx="403">
                  <c:v>6879</c:v>
                </c:pt>
                <c:pt idx="404">
                  <c:v>6901</c:v>
                </c:pt>
                <c:pt idx="405">
                  <c:v>7195</c:v>
                </c:pt>
                <c:pt idx="406">
                  <c:v>7217</c:v>
                </c:pt>
                <c:pt idx="407">
                  <c:v>7221.5</c:v>
                </c:pt>
                <c:pt idx="408">
                  <c:v>7243.5</c:v>
                </c:pt>
                <c:pt idx="409">
                  <c:v>7299</c:v>
                </c:pt>
                <c:pt idx="410">
                  <c:v>7314</c:v>
                </c:pt>
                <c:pt idx="411">
                  <c:v>7354</c:v>
                </c:pt>
              </c:numCache>
            </c:numRef>
          </c:xVal>
          <c:yVal>
            <c:numRef>
              <c:f>'A (old)'!$J$21:$J$998</c:f>
              <c:numCache>
                <c:formatCode>General</c:formatCode>
                <c:ptCount val="978"/>
                <c:pt idx="106">
                  <c:v>-3.1479999961447902E-3</c:v>
                </c:pt>
                <c:pt idx="107">
                  <c:v>3.9519999991171062E-3</c:v>
                </c:pt>
                <c:pt idx="108">
                  <c:v>4.9520000029588118E-3</c:v>
                </c:pt>
                <c:pt idx="110">
                  <c:v>2.9200000062701292E-3</c:v>
                </c:pt>
                <c:pt idx="114">
                  <c:v>-2.1599999308818951E-4</c:v>
                </c:pt>
                <c:pt idx="115">
                  <c:v>3.7840000004507601E-3</c:v>
                </c:pt>
                <c:pt idx="117">
                  <c:v>3.4000000014202669E-3</c:v>
                </c:pt>
                <c:pt idx="120">
                  <c:v>6.0320000047795475E-3</c:v>
                </c:pt>
                <c:pt idx="122">
                  <c:v>2.616000005218666E-3</c:v>
                </c:pt>
                <c:pt idx="124">
                  <c:v>3.2160000046133064E-3</c:v>
                </c:pt>
                <c:pt idx="128">
                  <c:v>3.4719999966910109E-3</c:v>
                </c:pt>
                <c:pt idx="141">
                  <c:v>2.8800000291084871E-4</c:v>
                </c:pt>
                <c:pt idx="146">
                  <c:v>3.839999990304932E-4</c:v>
                </c:pt>
                <c:pt idx="148">
                  <c:v>-2.3839999994379468E-3</c:v>
                </c:pt>
                <c:pt idx="149">
                  <c:v>-3.9999999717110768E-4</c:v>
                </c:pt>
                <c:pt idx="151">
                  <c:v>1.2320000023464672E-3</c:v>
                </c:pt>
                <c:pt idx="156">
                  <c:v>3.528000001097098E-3</c:v>
                </c:pt>
                <c:pt idx="160">
                  <c:v>5.7600000582169741E-4</c:v>
                </c:pt>
                <c:pt idx="162">
                  <c:v>2.8240000028745271E-3</c:v>
                </c:pt>
                <c:pt idx="171">
                  <c:v>1.9519999987096526E-3</c:v>
                </c:pt>
                <c:pt idx="180">
                  <c:v>-3.8719999938621186E-3</c:v>
                </c:pt>
                <c:pt idx="185">
                  <c:v>4.2400000529596582E-4</c:v>
                </c:pt>
                <c:pt idx="186">
                  <c:v>-3.5120000029564835E-3</c:v>
                </c:pt>
                <c:pt idx="191">
                  <c:v>7.3600000905571505E-4</c:v>
                </c:pt>
                <c:pt idx="192">
                  <c:v>-1.6319999922416173E-3</c:v>
                </c:pt>
                <c:pt idx="193">
                  <c:v>0</c:v>
                </c:pt>
                <c:pt idx="195">
                  <c:v>-2.0319999966886826E-3</c:v>
                </c:pt>
                <c:pt idx="196">
                  <c:v>-1.3999999937368557E-3</c:v>
                </c:pt>
                <c:pt idx="212">
                  <c:v>-4.4399999969755299E-3</c:v>
                </c:pt>
                <c:pt idx="226">
                  <c:v>-8.1199999985983595E-3</c:v>
                </c:pt>
                <c:pt idx="232">
                  <c:v>-9.1599999941536225E-3</c:v>
                </c:pt>
                <c:pt idx="233">
                  <c:v>-9.5279999950435013E-3</c:v>
                </c:pt>
                <c:pt idx="234">
                  <c:v>-8.5279999984777533E-3</c:v>
                </c:pt>
                <c:pt idx="236">
                  <c:v>-6.5599999943515286E-3</c:v>
                </c:pt>
                <c:pt idx="240">
                  <c:v>-1.0831999992660712E-2</c:v>
                </c:pt>
                <c:pt idx="242">
                  <c:v>-9.9520000003394671E-3</c:v>
                </c:pt>
                <c:pt idx="243">
                  <c:v>-1.0231999993266072E-2</c:v>
                </c:pt>
                <c:pt idx="246">
                  <c:v>-1.0735999996541068E-2</c:v>
                </c:pt>
                <c:pt idx="247">
                  <c:v>-1.0384000001067761E-2</c:v>
                </c:pt>
                <c:pt idx="252">
                  <c:v>-1.3935999995737802E-2</c:v>
                </c:pt>
                <c:pt idx="258">
                  <c:v>-1.3727999990805984E-2</c:v>
                </c:pt>
                <c:pt idx="259">
                  <c:v>-1.5639999997802079E-2</c:v>
                </c:pt>
                <c:pt idx="260">
                  <c:v>-1.5392000001156703E-2</c:v>
                </c:pt>
                <c:pt idx="263">
                  <c:v>-1.5679999996791594E-2</c:v>
                </c:pt>
                <c:pt idx="272">
                  <c:v>-2.4039999996603001E-2</c:v>
                </c:pt>
                <c:pt idx="281">
                  <c:v>-3.2999999995809048E-2</c:v>
                </c:pt>
                <c:pt idx="285">
                  <c:v>-3.8287999996100552E-2</c:v>
                </c:pt>
                <c:pt idx="289">
                  <c:v>-3.970399999525398E-2</c:v>
                </c:pt>
                <c:pt idx="291">
                  <c:v>-4.003999999986263E-2</c:v>
                </c:pt>
                <c:pt idx="295">
                  <c:v>-4.5447999997122679E-2</c:v>
                </c:pt>
                <c:pt idx="296">
                  <c:v>-4.0447999992466066E-2</c:v>
                </c:pt>
                <c:pt idx="297">
                  <c:v>-4.5463999995263293E-2</c:v>
                </c:pt>
                <c:pt idx="298">
                  <c:v>-4.6415999997407198E-2</c:v>
                </c:pt>
                <c:pt idx="300">
                  <c:v>-4.8439999998663552E-2</c:v>
                </c:pt>
                <c:pt idx="307">
                  <c:v>-5.7511999999405816E-2</c:v>
                </c:pt>
                <c:pt idx="309">
                  <c:v>-5.8047999998962041E-2</c:v>
                </c:pt>
                <c:pt idx="315">
                  <c:v>-6.6863999993074685E-2</c:v>
                </c:pt>
                <c:pt idx="316">
                  <c:v>-7.0647999993525445E-2</c:v>
                </c:pt>
                <c:pt idx="318">
                  <c:v>-6.9984000001568347E-2</c:v>
                </c:pt>
                <c:pt idx="323">
                  <c:v>-7.0823999994900078E-2</c:v>
                </c:pt>
                <c:pt idx="325">
                  <c:v>-7.1743999993486796E-2</c:v>
                </c:pt>
                <c:pt idx="326">
                  <c:v>-7.4911999996402301E-2</c:v>
                </c:pt>
                <c:pt idx="327">
                  <c:v>-7.4279999993450474E-2</c:v>
                </c:pt>
                <c:pt idx="328">
                  <c:v>-7.3015999994822778E-2</c:v>
                </c:pt>
                <c:pt idx="330">
                  <c:v>-7.8367999994952697E-2</c:v>
                </c:pt>
                <c:pt idx="331">
                  <c:v>-8.0103999993298203E-2</c:v>
                </c:pt>
                <c:pt idx="333">
                  <c:v>-8.1871999995200895E-2</c:v>
                </c:pt>
                <c:pt idx="336">
                  <c:v>-7.9440000001341105E-2</c:v>
                </c:pt>
                <c:pt idx="338">
                  <c:v>-8.0991999995603692E-2</c:v>
                </c:pt>
                <c:pt idx="339">
                  <c:v>-8.1760000000940636E-2</c:v>
                </c:pt>
                <c:pt idx="340">
                  <c:v>-8.2143999999971129E-2</c:v>
                </c:pt>
                <c:pt idx="342">
                  <c:v>-8.3911999994597863E-2</c:v>
                </c:pt>
                <c:pt idx="346">
                  <c:v>-8.655200000066543E-2</c:v>
                </c:pt>
                <c:pt idx="349">
                  <c:v>-8.8735999997879844E-2</c:v>
                </c:pt>
                <c:pt idx="350">
                  <c:v>-8.7487999997392762E-2</c:v>
                </c:pt>
                <c:pt idx="355">
                  <c:v>-9.2991999998048414E-2</c:v>
                </c:pt>
                <c:pt idx="356">
                  <c:v>-9.0727999995579012E-2</c:v>
                </c:pt>
                <c:pt idx="357">
                  <c:v>-8.8743999993312173E-2</c:v>
                </c:pt>
                <c:pt idx="359">
                  <c:v>-8.9527999996789731E-2</c:v>
                </c:pt>
                <c:pt idx="362">
                  <c:v>-9.4095999993442092E-2</c:v>
                </c:pt>
                <c:pt idx="369">
                  <c:v>-0.10104000000137603</c:v>
                </c:pt>
                <c:pt idx="370">
                  <c:v>-0.1034559999970952</c:v>
                </c:pt>
                <c:pt idx="371">
                  <c:v>-0.10482399999455083</c:v>
                </c:pt>
                <c:pt idx="372">
                  <c:v>-0.1037439999927301</c:v>
                </c:pt>
                <c:pt idx="375">
                  <c:v>-0.10619999999471474</c:v>
                </c:pt>
                <c:pt idx="376">
                  <c:v>-0.10984800000005635</c:v>
                </c:pt>
                <c:pt idx="378">
                  <c:v>-0.11498399999982212</c:v>
                </c:pt>
                <c:pt idx="379">
                  <c:v>-0.11398400000325637</c:v>
                </c:pt>
                <c:pt idx="380">
                  <c:v>-0.11198400000284892</c:v>
                </c:pt>
                <c:pt idx="381">
                  <c:v>-0.11098399999900721</c:v>
                </c:pt>
                <c:pt idx="382">
                  <c:v>-0.10998400000244146</c:v>
                </c:pt>
                <c:pt idx="383">
                  <c:v>-0.11138399999617832</c:v>
                </c:pt>
                <c:pt idx="384">
                  <c:v>-0.1117519999970682</c:v>
                </c:pt>
                <c:pt idx="385">
                  <c:v>-0.11553599999751896</c:v>
                </c:pt>
                <c:pt idx="386">
                  <c:v>-0.11153599999670405</c:v>
                </c:pt>
                <c:pt idx="391">
                  <c:v>-0.12319999999454012</c:v>
                </c:pt>
                <c:pt idx="392">
                  <c:v>-0.12324800000351388</c:v>
                </c:pt>
                <c:pt idx="394">
                  <c:v>-0.12650399999256479</c:v>
                </c:pt>
                <c:pt idx="395">
                  <c:v>-0.12847199999669101</c:v>
                </c:pt>
                <c:pt idx="396">
                  <c:v>-0.1298400000014226</c:v>
                </c:pt>
                <c:pt idx="397">
                  <c:v>-0.12683999999717344</c:v>
                </c:pt>
                <c:pt idx="398">
                  <c:v>-0.12423999999737134</c:v>
                </c:pt>
                <c:pt idx="399">
                  <c:v>-0.13320799999928568</c:v>
                </c:pt>
                <c:pt idx="400">
                  <c:v>-0.13265999999566702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7E9-48A5-A877-75C685C93E08}"/>
            </c:ext>
          </c:extLst>
        </c:ser>
        <c:ser>
          <c:idx val="3"/>
          <c:order val="3"/>
          <c:tx>
            <c:strRef>
              <c:f>'A (old)'!$K$20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'A (old)'!$F$21:$F$998</c:f>
              <c:numCache>
                <c:formatCode>General</c:formatCode>
                <c:ptCount val="978"/>
                <c:pt idx="0">
                  <c:v>-6373</c:v>
                </c:pt>
                <c:pt idx="1">
                  <c:v>-3839</c:v>
                </c:pt>
                <c:pt idx="2">
                  <c:v>-3402</c:v>
                </c:pt>
                <c:pt idx="3">
                  <c:v>-3377</c:v>
                </c:pt>
                <c:pt idx="4">
                  <c:v>-3361</c:v>
                </c:pt>
                <c:pt idx="5">
                  <c:v>-3360</c:v>
                </c:pt>
                <c:pt idx="6">
                  <c:v>-3349</c:v>
                </c:pt>
                <c:pt idx="7">
                  <c:v>-3345</c:v>
                </c:pt>
                <c:pt idx="8">
                  <c:v>-3335</c:v>
                </c:pt>
                <c:pt idx="9">
                  <c:v>-3333</c:v>
                </c:pt>
                <c:pt idx="10">
                  <c:v>-3324</c:v>
                </c:pt>
                <c:pt idx="11">
                  <c:v>-3251</c:v>
                </c:pt>
                <c:pt idx="12">
                  <c:v>-3212</c:v>
                </c:pt>
                <c:pt idx="13">
                  <c:v>-3173</c:v>
                </c:pt>
                <c:pt idx="14">
                  <c:v>-3167</c:v>
                </c:pt>
                <c:pt idx="15">
                  <c:v>-3167</c:v>
                </c:pt>
                <c:pt idx="16">
                  <c:v>-3145</c:v>
                </c:pt>
                <c:pt idx="17">
                  <c:v>-3142</c:v>
                </c:pt>
                <c:pt idx="18">
                  <c:v>-3126</c:v>
                </c:pt>
                <c:pt idx="19">
                  <c:v>-3114</c:v>
                </c:pt>
                <c:pt idx="20">
                  <c:v>-3100</c:v>
                </c:pt>
                <c:pt idx="21">
                  <c:v>-3098</c:v>
                </c:pt>
                <c:pt idx="22">
                  <c:v>-3097</c:v>
                </c:pt>
                <c:pt idx="23">
                  <c:v>-3094</c:v>
                </c:pt>
                <c:pt idx="24">
                  <c:v>-3083</c:v>
                </c:pt>
                <c:pt idx="25">
                  <c:v>-3078</c:v>
                </c:pt>
                <c:pt idx="26">
                  <c:v>-3059.5</c:v>
                </c:pt>
                <c:pt idx="27">
                  <c:v>-3017</c:v>
                </c:pt>
                <c:pt idx="28">
                  <c:v>-2924</c:v>
                </c:pt>
                <c:pt idx="29">
                  <c:v>-2921</c:v>
                </c:pt>
                <c:pt idx="30">
                  <c:v>-2894</c:v>
                </c:pt>
                <c:pt idx="31">
                  <c:v>-2868</c:v>
                </c:pt>
                <c:pt idx="32">
                  <c:v>-2865</c:v>
                </c:pt>
                <c:pt idx="33">
                  <c:v>-2860</c:v>
                </c:pt>
                <c:pt idx="34">
                  <c:v>-2821</c:v>
                </c:pt>
                <c:pt idx="35">
                  <c:v>-2819</c:v>
                </c:pt>
                <c:pt idx="36">
                  <c:v>-2818</c:v>
                </c:pt>
                <c:pt idx="37">
                  <c:v>-2809</c:v>
                </c:pt>
                <c:pt idx="38">
                  <c:v>-2793</c:v>
                </c:pt>
                <c:pt idx="39">
                  <c:v>-2753</c:v>
                </c:pt>
                <c:pt idx="40">
                  <c:v>-2725</c:v>
                </c:pt>
                <c:pt idx="41">
                  <c:v>-2647</c:v>
                </c:pt>
                <c:pt idx="42">
                  <c:v>-2644</c:v>
                </c:pt>
                <c:pt idx="43">
                  <c:v>-2638</c:v>
                </c:pt>
                <c:pt idx="44">
                  <c:v>-2616</c:v>
                </c:pt>
                <c:pt idx="45">
                  <c:v>-2616</c:v>
                </c:pt>
                <c:pt idx="46">
                  <c:v>-2616</c:v>
                </c:pt>
                <c:pt idx="47">
                  <c:v>-2616</c:v>
                </c:pt>
                <c:pt idx="48">
                  <c:v>-2613</c:v>
                </c:pt>
                <c:pt idx="49">
                  <c:v>-2605</c:v>
                </c:pt>
                <c:pt idx="50">
                  <c:v>-2605</c:v>
                </c:pt>
                <c:pt idx="51">
                  <c:v>-2605</c:v>
                </c:pt>
                <c:pt idx="52">
                  <c:v>-2577</c:v>
                </c:pt>
                <c:pt idx="53">
                  <c:v>-2550</c:v>
                </c:pt>
                <c:pt idx="54">
                  <c:v>-2512.5</c:v>
                </c:pt>
                <c:pt idx="55">
                  <c:v>-2496</c:v>
                </c:pt>
                <c:pt idx="56">
                  <c:v>-2494</c:v>
                </c:pt>
                <c:pt idx="57">
                  <c:v>-2491</c:v>
                </c:pt>
                <c:pt idx="58">
                  <c:v>-2485</c:v>
                </c:pt>
                <c:pt idx="59">
                  <c:v>-2468</c:v>
                </c:pt>
                <c:pt idx="60">
                  <c:v>-2454</c:v>
                </c:pt>
                <c:pt idx="61">
                  <c:v>-2426</c:v>
                </c:pt>
                <c:pt idx="62">
                  <c:v>-2407</c:v>
                </c:pt>
                <c:pt idx="63">
                  <c:v>-2281</c:v>
                </c:pt>
                <c:pt idx="64">
                  <c:v>-2252</c:v>
                </c:pt>
                <c:pt idx="65">
                  <c:v>-2241</c:v>
                </c:pt>
                <c:pt idx="66">
                  <c:v>-2096</c:v>
                </c:pt>
                <c:pt idx="67">
                  <c:v>-2074</c:v>
                </c:pt>
                <c:pt idx="68">
                  <c:v>-2012</c:v>
                </c:pt>
                <c:pt idx="69">
                  <c:v>-1794</c:v>
                </c:pt>
                <c:pt idx="70">
                  <c:v>-1780</c:v>
                </c:pt>
                <c:pt idx="71">
                  <c:v>-1769</c:v>
                </c:pt>
                <c:pt idx="72">
                  <c:v>-1741</c:v>
                </c:pt>
                <c:pt idx="73">
                  <c:v>-1724</c:v>
                </c:pt>
                <c:pt idx="74">
                  <c:v>-1674</c:v>
                </c:pt>
                <c:pt idx="75">
                  <c:v>-1649</c:v>
                </c:pt>
                <c:pt idx="76">
                  <c:v>-1638</c:v>
                </c:pt>
                <c:pt idx="77">
                  <c:v>-1581</c:v>
                </c:pt>
                <c:pt idx="78">
                  <c:v>-1570</c:v>
                </c:pt>
                <c:pt idx="79">
                  <c:v>-1474</c:v>
                </c:pt>
                <c:pt idx="80">
                  <c:v>-1330</c:v>
                </c:pt>
                <c:pt idx="81">
                  <c:v>-1319</c:v>
                </c:pt>
                <c:pt idx="82">
                  <c:v>-1215</c:v>
                </c:pt>
                <c:pt idx="83">
                  <c:v>-1205</c:v>
                </c:pt>
                <c:pt idx="84">
                  <c:v>-1176</c:v>
                </c:pt>
                <c:pt idx="85">
                  <c:v>-1109</c:v>
                </c:pt>
                <c:pt idx="86">
                  <c:v>-1050</c:v>
                </c:pt>
                <c:pt idx="87">
                  <c:v>-997</c:v>
                </c:pt>
                <c:pt idx="88">
                  <c:v>-994</c:v>
                </c:pt>
                <c:pt idx="89">
                  <c:v>-988</c:v>
                </c:pt>
                <c:pt idx="90">
                  <c:v>-936</c:v>
                </c:pt>
                <c:pt idx="91">
                  <c:v>-882</c:v>
                </c:pt>
                <c:pt idx="92">
                  <c:v>-793</c:v>
                </c:pt>
                <c:pt idx="93">
                  <c:v>-778</c:v>
                </c:pt>
                <c:pt idx="94">
                  <c:v>-776</c:v>
                </c:pt>
                <c:pt idx="95">
                  <c:v>-765</c:v>
                </c:pt>
                <c:pt idx="96">
                  <c:v>-765</c:v>
                </c:pt>
                <c:pt idx="97">
                  <c:v>-717</c:v>
                </c:pt>
                <c:pt idx="98">
                  <c:v>-706</c:v>
                </c:pt>
                <c:pt idx="99">
                  <c:v>-703</c:v>
                </c:pt>
                <c:pt idx="100">
                  <c:v>-667</c:v>
                </c:pt>
                <c:pt idx="101">
                  <c:v>-658</c:v>
                </c:pt>
                <c:pt idx="102">
                  <c:v>-558</c:v>
                </c:pt>
                <c:pt idx="103">
                  <c:v>-532</c:v>
                </c:pt>
                <c:pt idx="104">
                  <c:v>-488</c:v>
                </c:pt>
                <c:pt idx="105">
                  <c:v>-485</c:v>
                </c:pt>
                <c:pt idx="106">
                  <c:v>-467</c:v>
                </c:pt>
                <c:pt idx="107">
                  <c:v>-467</c:v>
                </c:pt>
                <c:pt idx="108">
                  <c:v>-467</c:v>
                </c:pt>
                <c:pt idx="109">
                  <c:v>-451</c:v>
                </c:pt>
                <c:pt idx="110">
                  <c:v>-445</c:v>
                </c:pt>
                <c:pt idx="111">
                  <c:v>-443</c:v>
                </c:pt>
                <c:pt idx="112">
                  <c:v>-437</c:v>
                </c:pt>
                <c:pt idx="113">
                  <c:v>-415</c:v>
                </c:pt>
                <c:pt idx="114">
                  <c:v>-414</c:v>
                </c:pt>
                <c:pt idx="115">
                  <c:v>-414</c:v>
                </c:pt>
                <c:pt idx="116">
                  <c:v>-401</c:v>
                </c:pt>
                <c:pt idx="117">
                  <c:v>-400</c:v>
                </c:pt>
                <c:pt idx="118">
                  <c:v>-398</c:v>
                </c:pt>
                <c:pt idx="119">
                  <c:v>-398</c:v>
                </c:pt>
                <c:pt idx="120">
                  <c:v>-397</c:v>
                </c:pt>
                <c:pt idx="121">
                  <c:v>-387</c:v>
                </c:pt>
                <c:pt idx="122">
                  <c:v>-361</c:v>
                </c:pt>
                <c:pt idx="123">
                  <c:v>-356</c:v>
                </c:pt>
                <c:pt idx="124">
                  <c:v>-336</c:v>
                </c:pt>
                <c:pt idx="125">
                  <c:v>-252</c:v>
                </c:pt>
                <c:pt idx="126">
                  <c:v>-211</c:v>
                </c:pt>
                <c:pt idx="127">
                  <c:v>-208</c:v>
                </c:pt>
                <c:pt idx="128">
                  <c:v>-137</c:v>
                </c:pt>
                <c:pt idx="129">
                  <c:v>-129</c:v>
                </c:pt>
                <c:pt idx="130">
                  <c:v>-73</c:v>
                </c:pt>
                <c:pt idx="131">
                  <c:v>-14</c:v>
                </c:pt>
                <c:pt idx="132">
                  <c:v>-8</c:v>
                </c:pt>
                <c:pt idx="133">
                  <c:v>0</c:v>
                </c:pt>
                <c:pt idx="134">
                  <c:v>83</c:v>
                </c:pt>
                <c:pt idx="135">
                  <c:v>117</c:v>
                </c:pt>
                <c:pt idx="136">
                  <c:v>128</c:v>
                </c:pt>
                <c:pt idx="137">
                  <c:v>128</c:v>
                </c:pt>
                <c:pt idx="138">
                  <c:v>140</c:v>
                </c:pt>
                <c:pt idx="139">
                  <c:v>178</c:v>
                </c:pt>
                <c:pt idx="140">
                  <c:v>209</c:v>
                </c:pt>
                <c:pt idx="141">
                  <c:v>302</c:v>
                </c:pt>
                <c:pt idx="142">
                  <c:v>318</c:v>
                </c:pt>
                <c:pt idx="143">
                  <c:v>343</c:v>
                </c:pt>
                <c:pt idx="144">
                  <c:v>343</c:v>
                </c:pt>
                <c:pt idx="145">
                  <c:v>360</c:v>
                </c:pt>
                <c:pt idx="146">
                  <c:v>361</c:v>
                </c:pt>
                <c:pt idx="147">
                  <c:v>363</c:v>
                </c:pt>
                <c:pt idx="148">
                  <c:v>389</c:v>
                </c:pt>
                <c:pt idx="149">
                  <c:v>400</c:v>
                </c:pt>
                <c:pt idx="150">
                  <c:v>402</c:v>
                </c:pt>
                <c:pt idx="151">
                  <c:v>403</c:v>
                </c:pt>
                <c:pt idx="152">
                  <c:v>430</c:v>
                </c:pt>
                <c:pt idx="153">
                  <c:v>492</c:v>
                </c:pt>
                <c:pt idx="154">
                  <c:v>492</c:v>
                </c:pt>
                <c:pt idx="155">
                  <c:v>492</c:v>
                </c:pt>
                <c:pt idx="156">
                  <c:v>512</c:v>
                </c:pt>
                <c:pt idx="157">
                  <c:v>564</c:v>
                </c:pt>
                <c:pt idx="158">
                  <c:v>581</c:v>
                </c:pt>
                <c:pt idx="159">
                  <c:v>592</c:v>
                </c:pt>
                <c:pt idx="160">
                  <c:v>604</c:v>
                </c:pt>
                <c:pt idx="161">
                  <c:v>620</c:v>
                </c:pt>
                <c:pt idx="162">
                  <c:v>621</c:v>
                </c:pt>
                <c:pt idx="163">
                  <c:v>651</c:v>
                </c:pt>
                <c:pt idx="164">
                  <c:v>665</c:v>
                </c:pt>
                <c:pt idx="165">
                  <c:v>679</c:v>
                </c:pt>
                <c:pt idx="166">
                  <c:v>707</c:v>
                </c:pt>
                <c:pt idx="167">
                  <c:v>707</c:v>
                </c:pt>
                <c:pt idx="168">
                  <c:v>707</c:v>
                </c:pt>
                <c:pt idx="169">
                  <c:v>707</c:v>
                </c:pt>
                <c:pt idx="170">
                  <c:v>735</c:v>
                </c:pt>
                <c:pt idx="171">
                  <c:v>783</c:v>
                </c:pt>
                <c:pt idx="172">
                  <c:v>814</c:v>
                </c:pt>
                <c:pt idx="173">
                  <c:v>830</c:v>
                </c:pt>
                <c:pt idx="174">
                  <c:v>878</c:v>
                </c:pt>
                <c:pt idx="175">
                  <c:v>878</c:v>
                </c:pt>
                <c:pt idx="176">
                  <c:v>878</c:v>
                </c:pt>
                <c:pt idx="177">
                  <c:v>897</c:v>
                </c:pt>
                <c:pt idx="178">
                  <c:v>903</c:v>
                </c:pt>
                <c:pt idx="179">
                  <c:v>911</c:v>
                </c:pt>
                <c:pt idx="180">
                  <c:v>912</c:v>
                </c:pt>
                <c:pt idx="181">
                  <c:v>953</c:v>
                </c:pt>
                <c:pt idx="182">
                  <c:v>984</c:v>
                </c:pt>
                <c:pt idx="183">
                  <c:v>998</c:v>
                </c:pt>
                <c:pt idx="184">
                  <c:v>1006</c:v>
                </c:pt>
                <c:pt idx="185">
                  <c:v>1021</c:v>
                </c:pt>
                <c:pt idx="186">
                  <c:v>1102</c:v>
                </c:pt>
                <c:pt idx="187">
                  <c:v>1107</c:v>
                </c:pt>
                <c:pt idx="188">
                  <c:v>1110</c:v>
                </c:pt>
                <c:pt idx="189">
                  <c:v>1110</c:v>
                </c:pt>
                <c:pt idx="190">
                  <c:v>1110</c:v>
                </c:pt>
                <c:pt idx="191">
                  <c:v>1119</c:v>
                </c:pt>
                <c:pt idx="192">
                  <c:v>1122</c:v>
                </c:pt>
                <c:pt idx="193">
                  <c:v>1125</c:v>
                </c:pt>
                <c:pt idx="194">
                  <c:v>1146</c:v>
                </c:pt>
                <c:pt idx="195">
                  <c:v>1147</c:v>
                </c:pt>
                <c:pt idx="196">
                  <c:v>1150</c:v>
                </c:pt>
                <c:pt idx="197">
                  <c:v>1155</c:v>
                </c:pt>
                <c:pt idx="198">
                  <c:v>1163</c:v>
                </c:pt>
                <c:pt idx="199">
                  <c:v>1174</c:v>
                </c:pt>
                <c:pt idx="200">
                  <c:v>1174</c:v>
                </c:pt>
                <c:pt idx="201">
                  <c:v>1188</c:v>
                </c:pt>
                <c:pt idx="202">
                  <c:v>1191</c:v>
                </c:pt>
                <c:pt idx="203">
                  <c:v>1202</c:v>
                </c:pt>
                <c:pt idx="204">
                  <c:v>1219.5</c:v>
                </c:pt>
                <c:pt idx="205">
                  <c:v>1269</c:v>
                </c:pt>
                <c:pt idx="206">
                  <c:v>1278</c:v>
                </c:pt>
                <c:pt idx="207">
                  <c:v>1309</c:v>
                </c:pt>
                <c:pt idx="208">
                  <c:v>1339</c:v>
                </c:pt>
                <c:pt idx="209">
                  <c:v>1345</c:v>
                </c:pt>
                <c:pt idx="210">
                  <c:v>1359</c:v>
                </c:pt>
                <c:pt idx="211">
                  <c:v>1364</c:v>
                </c:pt>
                <c:pt idx="212">
                  <c:v>1365</c:v>
                </c:pt>
                <c:pt idx="213">
                  <c:v>1378</c:v>
                </c:pt>
                <c:pt idx="214">
                  <c:v>1384</c:v>
                </c:pt>
                <c:pt idx="215">
                  <c:v>1406</c:v>
                </c:pt>
                <c:pt idx="216">
                  <c:v>1437</c:v>
                </c:pt>
                <c:pt idx="217">
                  <c:v>1465</c:v>
                </c:pt>
                <c:pt idx="218">
                  <c:v>1465</c:v>
                </c:pt>
                <c:pt idx="219">
                  <c:v>1490</c:v>
                </c:pt>
                <c:pt idx="220">
                  <c:v>1521</c:v>
                </c:pt>
                <c:pt idx="221">
                  <c:v>1591</c:v>
                </c:pt>
                <c:pt idx="222">
                  <c:v>1611</c:v>
                </c:pt>
                <c:pt idx="223">
                  <c:v>1638</c:v>
                </c:pt>
                <c:pt idx="224">
                  <c:v>1641</c:v>
                </c:pt>
                <c:pt idx="225">
                  <c:v>1641</c:v>
                </c:pt>
                <c:pt idx="226">
                  <c:v>1645</c:v>
                </c:pt>
                <c:pt idx="227">
                  <c:v>1653</c:v>
                </c:pt>
                <c:pt idx="228">
                  <c:v>1745</c:v>
                </c:pt>
                <c:pt idx="229">
                  <c:v>1753</c:v>
                </c:pt>
                <c:pt idx="230">
                  <c:v>1798</c:v>
                </c:pt>
                <c:pt idx="231">
                  <c:v>1823</c:v>
                </c:pt>
                <c:pt idx="232">
                  <c:v>1860</c:v>
                </c:pt>
                <c:pt idx="233">
                  <c:v>1863</c:v>
                </c:pt>
                <c:pt idx="234">
                  <c:v>1863</c:v>
                </c:pt>
                <c:pt idx="235">
                  <c:v>1882</c:v>
                </c:pt>
                <c:pt idx="236">
                  <c:v>1885</c:v>
                </c:pt>
                <c:pt idx="237">
                  <c:v>1887</c:v>
                </c:pt>
                <c:pt idx="238">
                  <c:v>1910</c:v>
                </c:pt>
                <c:pt idx="239">
                  <c:v>1913</c:v>
                </c:pt>
                <c:pt idx="240">
                  <c:v>1947</c:v>
                </c:pt>
                <c:pt idx="241">
                  <c:v>1949</c:v>
                </c:pt>
                <c:pt idx="242">
                  <c:v>1967</c:v>
                </c:pt>
                <c:pt idx="243">
                  <c:v>1972</c:v>
                </c:pt>
                <c:pt idx="244">
                  <c:v>1983</c:v>
                </c:pt>
                <c:pt idx="245">
                  <c:v>1997</c:v>
                </c:pt>
                <c:pt idx="246">
                  <c:v>2006</c:v>
                </c:pt>
                <c:pt idx="247">
                  <c:v>2014</c:v>
                </c:pt>
                <c:pt idx="248">
                  <c:v>2030</c:v>
                </c:pt>
                <c:pt idx="249">
                  <c:v>2033</c:v>
                </c:pt>
                <c:pt idx="250">
                  <c:v>2061</c:v>
                </c:pt>
                <c:pt idx="251">
                  <c:v>2067</c:v>
                </c:pt>
                <c:pt idx="252">
                  <c:v>2081</c:v>
                </c:pt>
                <c:pt idx="253">
                  <c:v>2097</c:v>
                </c:pt>
                <c:pt idx="254">
                  <c:v>2097</c:v>
                </c:pt>
                <c:pt idx="255">
                  <c:v>2100</c:v>
                </c:pt>
                <c:pt idx="256">
                  <c:v>2139</c:v>
                </c:pt>
                <c:pt idx="257">
                  <c:v>2167</c:v>
                </c:pt>
                <c:pt idx="258">
                  <c:v>2188</c:v>
                </c:pt>
                <c:pt idx="259">
                  <c:v>2190</c:v>
                </c:pt>
                <c:pt idx="260">
                  <c:v>2207</c:v>
                </c:pt>
                <c:pt idx="261">
                  <c:v>2223</c:v>
                </c:pt>
                <c:pt idx="262">
                  <c:v>2268</c:v>
                </c:pt>
                <c:pt idx="263">
                  <c:v>2280</c:v>
                </c:pt>
                <c:pt idx="264">
                  <c:v>2296</c:v>
                </c:pt>
                <c:pt idx="265">
                  <c:v>2296</c:v>
                </c:pt>
                <c:pt idx="266">
                  <c:v>2335</c:v>
                </c:pt>
                <c:pt idx="267">
                  <c:v>2335</c:v>
                </c:pt>
                <c:pt idx="268">
                  <c:v>2344</c:v>
                </c:pt>
                <c:pt idx="269">
                  <c:v>2349</c:v>
                </c:pt>
                <c:pt idx="270">
                  <c:v>2402</c:v>
                </c:pt>
                <c:pt idx="271">
                  <c:v>2430</c:v>
                </c:pt>
                <c:pt idx="272">
                  <c:v>2465</c:v>
                </c:pt>
                <c:pt idx="273">
                  <c:v>2497</c:v>
                </c:pt>
                <c:pt idx="274">
                  <c:v>2534</c:v>
                </c:pt>
                <c:pt idx="275">
                  <c:v>2534</c:v>
                </c:pt>
                <c:pt idx="276">
                  <c:v>2601</c:v>
                </c:pt>
                <c:pt idx="277">
                  <c:v>2601</c:v>
                </c:pt>
                <c:pt idx="278">
                  <c:v>2604</c:v>
                </c:pt>
                <c:pt idx="279">
                  <c:v>2612</c:v>
                </c:pt>
                <c:pt idx="280">
                  <c:v>2690</c:v>
                </c:pt>
                <c:pt idx="281">
                  <c:v>2750</c:v>
                </c:pt>
                <c:pt idx="282">
                  <c:v>2755</c:v>
                </c:pt>
                <c:pt idx="283">
                  <c:v>2780</c:v>
                </c:pt>
                <c:pt idx="284">
                  <c:v>2791</c:v>
                </c:pt>
                <c:pt idx="285">
                  <c:v>2823</c:v>
                </c:pt>
                <c:pt idx="286">
                  <c:v>2836</c:v>
                </c:pt>
                <c:pt idx="287">
                  <c:v>2839</c:v>
                </c:pt>
                <c:pt idx="288">
                  <c:v>2850</c:v>
                </c:pt>
                <c:pt idx="289">
                  <c:v>2859</c:v>
                </c:pt>
                <c:pt idx="290">
                  <c:v>2934</c:v>
                </c:pt>
                <c:pt idx="291">
                  <c:v>2965</c:v>
                </c:pt>
                <c:pt idx="292">
                  <c:v>2995</c:v>
                </c:pt>
                <c:pt idx="293">
                  <c:v>3015</c:v>
                </c:pt>
                <c:pt idx="294">
                  <c:v>3057</c:v>
                </c:pt>
                <c:pt idx="295">
                  <c:v>3058</c:v>
                </c:pt>
                <c:pt idx="296">
                  <c:v>3058</c:v>
                </c:pt>
                <c:pt idx="297">
                  <c:v>3069</c:v>
                </c:pt>
                <c:pt idx="298">
                  <c:v>3161</c:v>
                </c:pt>
                <c:pt idx="299">
                  <c:v>3188</c:v>
                </c:pt>
                <c:pt idx="300">
                  <c:v>3240</c:v>
                </c:pt>
                <c:pt idx="301">
                  <c:v>3275</c:v>
                </c:pt>
                <c:pt idx="302">
                  <c:v>3287</c:v>
                </c:pt>
                <c:pt idx="303">
                  <c:v>3303</c:v>
                </c:pt>
                <c:pt idx="304">
                  <c:v>3303</c:v>
                </c:pt>
                <c:pt idx="305">
                  <c:v>3317</c:v>
                </c:pt>
                <c:pt idx="306">
                  <c:v>3401</c:v>
                </c:pt>
                <c:pt idx="307">
                  <c:v>3477</c:v>
                </c:pt>
                <c:pt idx="308">
                  <c:v>3483</c:v>
                </c:pt>
                <c:pt idx="309">
                  <c:v>3533</c:v>
                </c:pt>
                <c:pt idx="310">
                  <c:v>3580</c:v>
                </c:pt>
                <c:pt idx="311">
                  <c:v>3608</c:v>
                </c:pt>
                <c:pt idx="312">
                  <c:v>3756</c:v>
                </c:pt>
                <c:pt idx="313">
                  <c:v>3821</c:v>
                </c:pt>
                <c:pt idx="314">
                  <c:v>3840</c:v>
                </c:pt>
                <c:pt idx="315">
                  <c:v>3844</c:v>
                </c:pt>
                <c:pt idx="316">
                  <c:v>3883</c:v>
                </c:pt>
                <c:pt idx="317">
                  <c:v>3919</c:v>
                </c:pt>
                <c:pt idx="318">
                  <c:v>3989</c:v>
                </c:pt>
                <c:pt idx="319">
                  <c:v>4023</c:v>
                </c:pt>
                <c:pt idx="320">
                  <c:v>4059</c:v>
                </c:pt>
                <c:pt idx="321">
                  <c:v>4095</c:v>
                </c:pt>
                <c:pt idx="322">
                  <c:v>4120</c:v>
                </c:pt>
                <c:pt idx="323">
                  <c:v>4129</c:v>
                </c:pt>
                <c:pt idx="324">
                  <c:v>4179</c:v>
                </c:pt>
                <c:pt idx="325">
                  <c:v>4199</c:v>
                </c:pt>
                <c:pt idx="326">
                  <c:v>4252</c:v>
                </c:pt>
                <c:pt idx="327">
                  <c:v>4255</c:v>
                </c:pt>
                <c:pt idx="328">
                  <c:v>4261</c:v>
                </c:pt>
                <c:pt idx="329">
                  <c:v>4325</c:v>
                </c:pt>
                <c:pt idx="330">
                  <c:v>4378</c:v>
                </c:pt>
                <c:pt idx="331">
                  <c:v>4384</c:v>
                </c:pt>
                <c:pt idx="332">
                  <c:v>4400</c:v>
                </c:pt>
                <c:pt idx="333">
                  <c:v>4412</c:v>
                </c:pt>
                <c:pt idx="334">
                  <c:v>4439</c:v>
                </c:pt>
                <c:pt idx="335">
                  <c:v>4470</c:v>
                </c:pt>
                <c:pt idx="336">
                  <c:v>4490</c:v>
                </c:pt>
                <c:pt idx="337">
                  <c:v>4517</c:v>
                </c:pt>
                <c:pt idx="338">
                  <c:v>4557</c:v>
                </c:pt>
                <c:pt idx="339">
                  <c:v>4585</c:v>
                </c:pt>
                <c:pt idx="340">
                  <c:v>4599</c:v>
                </c:pt>
                <c:pt idx="341">
                  <c:v>4624</c:v>
                </c:pt>
                <c:pt idx="342">
                  <c:v>4627</c:v>
                </c:pt>
                <c:pt idx="343">
                  <c:v>4632</c:v>
                </c:pt>
                <c:pt idx="344">
                  <c:v>4674</c:v>
                </c:pt>
                <c:pt idx="345">
                  <c:v>4674</c:v>
                </c:pt>
                <c:pt idx="346">
                  <c:v>4692</c:v>
                </c:pt>
                <c:pt idx="347">
                  <c:v>4730</c:v>
                </c:pt>
                <c:pt idx="348">
                  <c:v>4750</c:v>
                </c:pt>
                <c:pt idx="349">
                  <c:v>4756</c:v>
                </c:pt>
                <c:pt idx="350">
                  <c:v>4773</c:v>
                </c:pt>
                <c:pt idx="351">
                  <c:v>4834</c:v>
                </c:pt>
                <c:pt idx="352">
                  <c:v>4870</c:v>
                </c:pt>
                <c:pt idx="353">
                  <c:v>4884</c:v>
                </c:pt>
                <c:pt idx="354">
                  <c:v>4892</c:v>
                </c:pt>
                <c:pt idx="355">
                  <c:v>4932</c:v>
                </c:pt>
                <c:pt idx="356">
                  <c:v>4938</c:v>
                </c:pt>
                <c:pt idx="357">
                  <c:v>4949</c:v>
                </c:pt>
                <c:pt idx="358">
                  <c:v>4965</c:v>
                </c:pt>
                <c:pt idx="359">
                  <c:v>4988</c:v>
                </c:pt>
                <c:pt idx="360">
                  <c:v>5007</c:v>
                </c:pt>
                <c:pt idx="361">
                  <c:v>5021</c:v>
                </c:pt>
                <c:pt idx="362">
                  <c:v>5066</c:v>
                </c:pt>
                <c:pt idx="363">
                  <c:v>5144</c:v>
                </c:pt>
                <c:pt idx="364">
                  <c:v>5144</c:v>
                </c:pt>
                <c:pt idx="365">
                  <c:v>5169</c:v>
                </c:pt>
                <c:pt idx="366">
                  <c:v>5172</c:v>
                </c:pt>
                <c:pt idx="367">
                  <c:v>5214</c:v>
                </c:pt>
                <c:pt idx="368">
                  <c:v>5214</c:v>
                </c:pt>
                <c:pt idx="369">
                  <c:v>5215</c:v>
                </c:pt>
                <c:pt idx="370">
                  <c:v>5251</c:v>
                </c:pt>
                <c:pt idx="371">
                  <c:v>5254</c:v>
                </c:pt>
                <c:pt idx="372">
                  <c:v>5324</c:v>
                </c:pt>
                <c:pt idx="373">
                  <c:v>5345</c:v>
                </c:pt>
                <c:pt idx="374">
                  <c:v>5416</c:v>
                </c:pt>
                <c:pt idx="375">
                  <c:v>5450</c:v>
                </c:pt>
                <c:pt idx="376">
                  <c:v>5458</c:v>
                </c:pt>
                <c:pt idx="377">
                  <c:v>5483</c:v>
                </c:pt>
                <c:pt idx="378">
                  <c:v>5489</c:v>
                </c:pt>
                <c:pt idx="379">
                  <c:v>5489</c:v>
                </c:pt>
                <c:pt idx="380">
                  <c:v>5489</c:v>
                </c:pt>
                <c:pt idx="381">
                  <c:v>5489</c:v>
                </c:pt>
                <c:pt idx="382">
                  <c:v>5489</c:v>
                </c:pt>
                <c:pt idx="383">
                  <c:v>5514</c:v>
                </c:pt>
                <c:pt idx="384">
                  <c:v>5517</c:v>
                </c:pt>
                <c:pt idx="385">
                  <c:v>5556</c:v>
                </c:pt>
                <c:pt idx="386">
                  <c:v>5556</c:v>
                </c:pt>
                <c:pt idx="387">
                  <c:v>5626</c:v>
                </c:pt>
                <c:pt idx="388">
                  <c:v>5712</c:v>
                </c:pt>
                <c:pt idx="389">
                  <c:v>5723</c:v>
                </c:pt>
                <c:pt idx="390">
                  <c:v>5726</c:v>
                </c:pt>
                <c:pt idx="391">
                  <c:v>5825</c:v>
                </c:pt>
                <c:pt idx="392">
                  <c:v>5858</c:v>
                </c:pt>
                <c:pt idx="393">
                  <c:v>5909</c:v>
                </c:pt>
                <c:pt idx="394">
                  <c:v>5909</c:v>
                </c:pt>
                <c:pt idx="395">
                  <c:v>6012</c:v>
                </c:pt>
                <c:pt idx="396">
                  <c:v>6015</c:v>
                </c:pt>
                <c:pt idx="397">
                  <c:v>6015</c:v>
                </c:pt>
                <c:pt idx="398">
                  <c:v>6015</c:v>
                </c:pt>
                <c:pt idx="399">
                  <c:v>6018</c:v>
                </c:pt>
                <c:pt idx="400">
                  <c:v>6110</c:v>
                </c:pt>
                <c:pt idx="401">
                  <c:v>6535</c:v>
                </c:pt>
                <c:pt idx="402">
                  <c:v>6706</c:v>
                </c:pt>
                <c:pt idx="403">
                  <c:v>6879</c:v>
                </c:pt>
                <c:pt idx="404">
                  <c:v>6901</c:v>
                </c:pt>
                <c:pt idx="405">
                  <c:v>7195</c:v>
                </c:pt>
                <c:pt idx="406">
                  <c:v>7217</c:v>
                </c:pt>
                <c:pt idx="407">
                  <c:v>7221.5</c:v>
                </c:pt>
                <c:pt idx="408">
                  <c:v>7243.5</c:v>
                </c:pt>
                <c:pt idx="409">
                  <c:v>7299</c:v>
                </c:pt>
                <c:pt idx="410">
                  <c:v>7314</c:v>
                </c:pt>
                <c:pt idx="411">
                  <c:v>7354</c:v>
                </c:pt>
              </c:numCache>
            </c:numRef>
          </c:xVal>
          <c:yVal>
            <c:numRef>
              <c:f>'A (old)'!$K$21:$K$998</c:f>
              <c:numCache>
                <c:formatCode>General</c:formatCode>
                <c:ptCount val="978"/>
                <c:pt idx="72">
                  <c:v>2.4896000002627261E-2</c:v>
                </c:pt>
                <c:pt idx="73">
                  <c:v>1.8144000001484528E-2</c:v>
                </c:pt>
                <c:pt idx="74">
                  <c:v>1.7344000007142313E-2</c:v>
                </c:pt>
                <c:pt idx="75">
                  <c:v>1.59440000061295E-2</c:v>
                </c:pt>
                <c:pt idx="76">
                  <c:v>1.6928000004554633E-2</c:v>
                </c:pt>
                <c:pt idx="80">
                  <c:v>2.0479999999224674E-2</c:v>
                </c:pt>
                <c:pt idx="81">
                  <c:v>1.5464000003703404E-2</c:v>
                </c:pt>
                <c:pt idx="82">
                  <c:v>1.5040000005683396E-2</c:v>
                </c:pt>
                <c:pt idx="84">
                  <c:v>1.4256000002205838E-2</c:v>
                </c:pt>
                <c:pt idx="85">
                  <c:v>1.6704000008758157E-2</c:v>
                </c:pt>
                <c:pt idx="86">
                  <c:v>1.4800000004470348E-2</c:v>
                </c:pt>
                <c:pt idx="87">
                  <c:v>1.3632000001962297E-2</c:v>
                </c:pt>
                <c:pt idx="88">
                  <c:v>7.2639999998500571E-3</c:v>
                </c:pt>
                <c:pt idx="89">
                  <c:v>1.3528000003134366E-2</c:v>
                </c:pt>
                <c:pt idx="91">
                  <c:v>1.2192000001959968E-2</c:v>
                </c:pt>
                <c:pt idx="92">
                  <c:v>1.3608000001113396E-2</c:v>
                </c:pt>
                <c:pt idx="93">
                  <c:v>9.7679999962565489E-3</c:v>
                </c:pt>
                <c:pt idx="94">
                  <c:v>1.9856000006257091E-2</c:v>
                </c:pt>
                <c:pt idx="95">
                  <c:v>2.8400000082910992E-3</c:v>
                </c:pt>
                <c:pt idx="96">
                  <c:v>1.3840000006894115E-2</c:v>
                </c:pt>
                <c:pt idx="97">
                  <c:v>7.9519999999320135E-3</c:v>
                </c:pt>
                <c:pt idx="98">
                  <c:v>7.936000001791399E-3</c:v>
                </c:pt>
                <c:pt idx="99">
                  <c:v>8.5680000047432259E-3</c:v>
                </c:pt>
                <c:pt idx="101">
                  <c:v>6.0480000029201619E-3</c:v>
                </c:pt>
                <c:pt idx="102">
                  <c:v>2.4479999992763624E-3</c:v>
                </c:pt>
                <c:pt idx="103">
                  <c:v>1.5920000078040175E-3</c:v>
                </c:pt>
                <c:pt idx="104">
                  <c:v>4.5280000049388036E-3</c:v>
                </c:pt>
                <c:pt idx="105">
                  <c:v>8.1599999975878745E-3</c:v>
                </c:pt>
                <c:pt idx="109">
                  <c:v>3.6560000080498867E-3</c:v>
                </c:pt>
                <c:pt idx="111">
                  <c:v>7.0080000004963949E-3</c:v>
                </c:pt>
                <c:pt idx="112">
                  <c:v>6.2720000059925951E-3</c:v>
                </c:pt>
                <c:pt idx="113">
                  <c:v>2.2400000016205013E-3</c:v>
                </c:pt>
                <c:pt idx="116">
                  <c:v>5.8560000034049153E-3</c:v>
                </c:pt>
                <c:pt idx="119">
                  <c:v>6.4879999990807846E-3</c:v>
                </c:pt>
                <c:pt idx="121">
                  <c:v>3.4720000039669685E-3</c:v>
                </c:pt>
                <c:pt idx="123">
                  <c:v>3.3360000015818514E-3</c:v>
                </c:pt>
                <c:pt idx="125">
                  <c:v>2.9120000035618432E-3</c:v>
                </c:pt>
                <c:pt idx="126">
                  <c:v>-1.7839999927673489E-3</c:v>
                </c:pt>
                <c:pt idx="127">
                  <c:v>2.8480000037234277E-3</c:v>
                </c:pt>
                <c:pt idx="130">
                  <c:v>-1.7119999974966049E-3</c:v>
                </c:pt>
                <c:pt idx="131">
                  <c:v>3.8400000630645081E-4</c:v>
                </c:pt>
                <c:pt idx="132">
                  <c:v>-0.14435199999570614</c:v>
                </c:pt>
                <c:pt idx="134">
                  <c:v>2.1520000009331852E-3</c:v>
                </c:pt>
                <c:pt idx="135">
                  <c:v>2.648000001499895E-3</c:v>
                </c:pt>
                <c:pt idx="136">
                  <c:v>-2.3680000012973323E-3</c:v>
                </c:pt>
                <c:pt idx="137">
                  <c:v>-1.3679999974556267E-3</c:v>
                </c:pt>
                <c:pt idx="139">
                  <c:v>-1.6799999866634607E-4</c:v>
                </c:pt>
                <c:pt idx="140">
                  <c:v>-3.0399999377550557E-4</c:v>
                </c:pt>
                <c:pt idx="142">
                  <c:v>1.9920000049751252E-3</c:v>
                </c:pt>
                <c:pt idx="143">
                  <c:v>-1.0408000001916662E-2</c:v>
                </c:pt>
                <c:pt idx="144">
                  <c:v>5.9199999668635428E-4</c:v>
                </c:pt>
                <c:pt idx="145">
                  <c:v>-1.5999999595806003E-4</c:v>
                </c:pt>
                <c:pt idx="147">
                  <c:v>1.4720000035595149E-3</c:v>
                </c:pt>
                <c:pt idx="150">
                  <c:v>-1.3119999930495396E-3</c:v>
                </c:pt>
                <c:pt idx="152">
                  <c:v>9.1999999858671799E-4</c:v>
                </c:pt>
                <c:pt idx="157">
                  <c:v>2.8160000001662411E-3</c:v>
                </c:pt>
                <c:pt idx="158">
                  <c:v>-5.9360000013839453E-3</c:v>
                </c:pt>
                <c:pt idx="159">
                  <c:v>2.0480000021052547E-3</c:v>
                </c:pt>
                <c:pt idx="161">
                  <c:v>3.2800000044517219E-3</c:v>
                </c:pt>
                <c:pt idx="163">
                  <c:v>2.1440000055008568E-3</c:v>
                </c:pt>
                <c:pt idx="164">
                  <c:v>2.7600000030361116E-3</c:v>
                </c:pt>
                <c:pt idx="165">
                  <c:v>-4.6239999937824905E-3</c:v>
                </c:pt>
                <c:pt idx="170">
                  <c:v>1.8400000044493936E-3</c:v>
                </c:pt>
                <c:pt idx="172">
                  <c:v>-1.8399999680696055E-4</c:v>
                </c:pt>
                <c:pt idx="173">
                  <c:v>2.5200000090990216E-3</c:v>
                </c:pt>
                <c:pt idx="177">
                  <c:v>1.9679999968502671E-3</c:v>
                </c:pt>
                <c:pt idx="178">
                  <c:v>-7.679999980609864E-4</c:v>
                </c:pt>
                <c:pt idx="179">
                  <c:v>-4.1600000258767977E-4</c:v>
                </c:pt>
                <c:pt idx="181">
                  <c:v>-5.6799999583745375E-4</c:v>
                </c:pt>
                <c:pt idx="182">
                  <c:v>2.2959999987506308E-3</c:v>
                </c:pt>
                <c:pt idx="183">
                  <c:v>-2.0880000010947697E-3</c:v>
                </c:pt>
                <c:pt idx="184">
                  <c:v>-2.7359999949112535E-3</c:v>
                </c:pt>
                <c:pt idx="187">
                  <c:v>-3.7919999958830886E-3</c:v>
                </c:pt>
                <c:pt idx="188">
                  <c:v>-2.1599999963655137E-3</c:v>
                </c:pt>
                <c:pt idx="189">
                  <c:v>-1.5999999595806003E-4</c:v>
                </c:pt>
                <c:pt idx="190">
                  <c:v>4.8400000014225952E-3</c:v>
                </c:pt>
                <c:pt idx="194">
                  <c:v>-1.5759999951114878E-3</c:v>
                </c:pt>
                <c:pt idx="197">
                  <c:v>3.1999999919207767E-4</c:v>
                </c:pt>
                <c:pt idx="198">
                  <c:v>-2.3279999950318597E-3</c:v>
                </c:pt>
                <c:pt idx="199">
                  <c:v>-6.3439999939873815E-3</c:v>
                </c:pt>
                <c:pt idx="200">
                  <c:v>-2.3439999931724742E-3</c:v>
                </c:pt>
                <c:pt idx="201">
                  <c:v>-4.727999992610421E-3</c:v>
                </c:pt>
                <c:pt idx="202">
                  <c:v>-3.0959999930928461E-3</c:v>
                </c:pt>
                <c:pt idx="203">
                  <c:v>-1.1119999981019646E-3</c:v>
                </c:pt>
                <c:pt idx="204">
                  <c:v>0.22540800000570016</c:v>
                </c:pt>
                <c:pt idx="205">
                  <c:v>-1.6640000030747615E-3</c:v>
                </c:pt>
                <c:pt idx="206">
                  <c:v>1.2320000023464672E-3</c:v>
                </c:pt>
                <c:pt idx="207">
                  <c:v>-4.9039999939850532E-3</c:v>
                </c:pt>
                <c:pt idx="208">
                  <c:v>-7.5839999990421347E-3</c:v>
                </c:pt>
                <c:pt idx="209">
                  <c:v>-3.3199999961652793E-3</c:v>
                </c:pt>
                <c:pt idx="210">
                  <c:v>-5.7039999956032261E-3</c:v>
                </c:pt>
                <c:pt idx="211">
                  <c:v>-5.9839999958057888E-3</c:v>
                </c:pt>
                <c:pt idx="213">
                  <c:v>-9.3679999990854412E-3</c:v>
                </c:pt>
                <c:pt idx="214">
                  <c:v>-1.0104000000865199E-2</c:v>
                </c:pt>
                <c:pt idx="215">
                  <c:v>-6.1359999963315204E-3</c:v>
                </c:pt>
                <c:pt idx="216">
                  <c:v>-9.2719999956898391E-3</c:v>
                </c:pt>
                <c:pt idx="217">
                  <c:v>-7.0399999967776239E-3</c:v>
                </c:pt>
                <c:pt idx="218">
                  <c:v>-6.0400000002118759E-3</c:v>
                </c:pt>
                <c:pt idx="219">
                  <c:v>5.6000000040512532E-4</c:v>
                </c:pt>
                <c:pt idx="220">
                  <c:v>-4.5759999993606471E-3</c:v>
                </c:pt>
                <c:pt idx="221">
                  <c:v>-5.495999997947365E-3</c:v>
                </c:pt>
                <c:pt idx="222">
                  <c:v>-9.6159999957308173E-3</c:v>
                </c:pt>
                <c:pt idx="223">
                  <c:v>-5.9279999986756593E-3</c:v>
                </c:pt>
                <c:pt idx="224">
                  <c:v>-1.3295999997353647E-2</c:v>
                </c:pt>
                <c:pt idx="225">
                  <c:v>-7.295999996131286E-3</c:v>
                </c:pt>
                <c:pt idx="227">
                  <c:v>-1.3767999997071456E-2</c:v>
                </c:pt>
                <c:pt idx="228">
                  <c:v>-8.7199999979929999E-3</c:v>
                </c:pt>
                <c:pt idx="229">
                  <c:v>-1.2367999996058643E-2</c:v>
                </c:pt>
                <c:pt idx="230">
                  <c:v>-6.8879999962518923E-3</c:v>
                </c:pt>
                <c:pt idx="231">
                  <c:v>-1.1288000001513865E-2</c:v>
                </c:pt>
                <c:pt idx="235">
                  <c:v>-9.1919999977108091E-3</c:v>
                </c:pt>
                <c:pt idx="238">
                  <c:v>-6.9599999987985939E-3</c:v>
                </c:pt>
                <c:pt idx="239">
                  <c:v>-1.1327999993227422E-2</c:v>
                </c:pt>
                <c:pt idx="241">
                  <c:v>-8.7439999988419004E-3</c:v>
                </c:pt>
                <c:pt idx="244">
                  <c:v>-9.2480000021168962E-3</c:v>
                </c:pt>
                <c:pt idx="245">
                  <c:v>-9.6320000011473894E-3</c:v>
                </c:pt>
                <c:pt idx="248">
                  <c:v>-1.1679999995976686E-2</c:v>
                </c:pt>
                <c:pt idx="249">
                  <c:v>-1.1048000000300817E-2</c:v>
                </c:pt>
                <c:pt idx="251">
                  <c:v>-1.4552000000549015E-2</c:v>
                </c:pt>
                <c:pt idx="253">
                  <c:v>-1.5231999997922685E-2</c:v>
                </c:pt>
                <c:pt idx="254">
                  <c:v>-1.2231999993673526E-2</c:v>
                </c:pt>
                <c:pt idx="255">
                  <c:v>-1.359999999840511E-2</c:v>
                </c:pt>
                <c:pt idx="256">
                  <c:v>-1.8383999995421618E-2</c:v>
                </c:pt>
                <c:pt idx="261">
                  <c:v>-6.6880000013043173E-3</c:v>
                </c:pt>
                <c:pt idx="268">
                  <c:v>-1.9863999994413462E-2</c:v>
                </c:pt>
                <c:pt idx="270">
                  <c:v>-1.3311999995494261E-2</c:v>
                </c:pt>
                <c:pt idx="271">
                  <c:v>-2.2079999995185062E-2</c:v>
                </c:pt>
                <c:pt idx="273">
                  <c:v>-2.3631999996723607E-2</c:v>
                </c:pt>
                <c:pt idx="274">
                  <c:v>-2.3503999997046776E-2</c:v>
                </c:pt>
                <c:pt idx="275">
                  <c:v>-2.1503999996639322E-2</c:v>
                </c:pt>
                <c:pt idx="279">
                  <c:v>-3.1071999997948296E-2</c:v>
                </c:pt>
                <c:pt idx="280">
                  <c:v>-3.1640000001061708E-2</c:v>
                </c:pt>
                <c:pt idx="282">
                  <c:v>-3.3279999996011611E-2</c:v>
                </c:pt>
                <c:pt idx="283">
                  <c:v>-3.2680000003892928E-2</c:v>
                </c:pt>
                <c:pt idx="284">
                  <c:v>-3.3695999998599291E-2</c:v>
                </c:pt>
                <c:pt idx="287">
                  <c:v>-3.1583999996655621E-2</c:v>
                </c:pt>
                <c:pt idx="288">
                  <c:v>-3.7600000003294554E-2</c:v>
                </c:pt>
                <c:pt idx="290">
                  <c:v>-4.390399999829242E-2</c:v>
                </c:pt>
                <c:pt idx="292">
                  <c:v>-4.2719999997643754E-2</c:v>
                </c:pt>
                <c:pt idx="293">
                  <c:v>-4.1839999998046551E-2</c:v>
                </c:pt>
                <c:pt idx="294">
                  <c:v>-4.6991999995952938E-2</c:v>
                </c:pt>
                <c:pt idx="299">
                  <c:v>-4.7727999997732695E-2</c:v>
                </c:pt>
                <c:pt idx="301">
                  <c:v>-5.2400000000488944E-2</c:v>
                </c:pt>
                <c:pt idx="302">
                  <c:v>-5.2871999992930796E-2</c:v>
                </c:pt>
                <c:pt idx="303">
                  <c:v>-5.3167999998549931E-2</c:v>
                </c:pt>
                <c:pt idx="304">
                  <c:v>-5.0168000001576729E-2</c:v>
                </c:pt>
                <c:pt idx="305">
                  <c:v>-5.155199999717297E-2</c:v>
                </c:pt>
                <c:pt idx="306">
                  <c:v>-5.5855999999039341E-2</c:v>
                </c:pt>
                <c:pt idx="308">
                  <c:v>-5.8247999993909616E-2</c:v>
                </c:pt>
                <c:pt idx="310">
                  <c:v>-6.0479999992821831E-2</c:v>
                </c:pt>
                <c:pt idx="311">
                  <c:v>-6.2247999994724523E-2</c:v>
                </c:pt>
                <c:pt idx="312">
                  <c:v>-6.5735999996832106E-2</c:v>
                </c:pt>
                <c:pt idx="313">
                  <c:v>-7.0375999996031169E-2</c:v>
                </c:pt>
                <c:pt idx="314">
                  <c:v>-6.6039999997883569E-2</c:v>
                </c:pt>
                <c:pt idx="317">
                  <c:v>-7.3063999996520579E-2</c:v>
                </c:pt>
                <c:pt idx="319">
                  <c:v>-7.2487999990698881E-2</c:v>
                </c:pt>
                <c:pt idx="320">
                  <c:v>-6.7903999995905906E-2</c:v>
                </c:pt>
                <c:pt idx="321">
                  <c:v>-7.1319999995466787E-2</c:v>
                </c:pt>
                <c:pt idx="322">
                  <c:v>-7.2719999996479601E-2</c:v>
                </c:pt>
                <c:pt idx="324">
                  <c:v>-7.7623999997740611E-2</c:v>
                </c:pt>
                <c:pt idx="329">
                  <c:v>-8.2199999997101258E-2</c:v>
                </c:pt>
                <c:pt idx="332">
                  <c:v>-7.8399999998509884E-2</c:v>
                </c:pt>
                <c:pt idx="334">
                  <c:v>-7.8183999998145737E-2</c:v>
                </c:pt>
                <c:pt idx="335">
                  <c:v>-8.0320000000938307E-2</c:v>
                </c:pt>
                <c:pt idx="337">
                  <c:v>-7.4751999993168283E-2</c:v>
                </c:pt>
                <c:pt idx="341">
                  <c:v>-8.2543999997142237E-2</c:v>
                </c:pt>
                <c:pt idx="343">
                  <c:v>-8.4192000002076384E-2</c:v>
                </c:pt>
                <c:pt idx="344">
                  <c:v>-8.7343999999575317E-2</c:v>
                </c:pt>
                <c:pt idx="345">
                  <c:v>-8.334399999876041E-2</c:v>
                </c:pt>
                <c:pt idx="347">
                  <c:v>-8.2880000001750886E-2</c:v>
                </c:pt>
                <c:pt idx="348">
                  <c:v>-8.7999999996100087E-2</c:v>
                </c:pt>
                <c:pt idx="351">
                  <c:v>-8.8304000004427508E-2</c:v>
                </c:pt>
                <c:pt idx="352">
                  <c:v>-8.9719999996304978E-2</c:v>
                </c:pt>
                <c:pt idx="353">
                  <c:v>-8.9103999998769723E-2</c:v>
                </c:pt>
                <c:pt idx="354">
                  <c:v>-8.6751999995613005E-2</c:v>
                </c:pt>
                <c:pt idx="358">
                  <c:v>-9.3039999999746215E-2</c:v>
                </c:pt>
                <c:pt idx="360">
                  <c:v>-9.8191999997652601E-2</c:v>
                </c:pt>
                <c:pt idx="361">
                  <c:v>-9.2575999995460734E-2</c:v>
                </c:pt>
                <c:pt idx="363">
                  <c:v>-9.9663999993936159E-2</c:v>
                </c:pt>
                <c:pt idx="364">
                  <c:v>-9.8663999990094453E-2</c:v>
                </c:pt>
                <c:pt idx="365">
                  <c:v>-9.3064000000595115E-2</c:v>
                </c:pt>
                <c:pt idx="366">
                  <c:v>-9.8431999991589691E-2</c:v>
                </c:pt>
                <c:pt idx="367">
                  <c:v>-0.10258400000020629</c:v>
                </c:pt>
                <c:pt idx="368">
                  <c:v>-0.10058399999979883</c:v>
                </c:pt>
                <c:pt idx="373">
                  <c:v>-9.7319999993487727E-2</c:v>
                </c:pt>
                <c:pt idx="374">
                  <c:v>-0.1026960000017425</c:v>
                </c:pt>
                <c:pt idx="377">
                  <c:v>-0.10824799999682</c:v>
                </c:pt>
                <c:pt idx="387">
                  <c:v>-0.11745599999994738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7E9-48A5-A877-75C685C93E08}"/>
            </c:ext>
          </c:extLst>
        </c:ser>
        <c:ser>
          <c:idx val="4"/>
          <c:order val="4"/>
          <c:tx>
            <c:strRef>
              <c:f>'A (old)'!$L$20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(old)'!$F$21:$F$998</c:f>
              <c:numCache>
                <c:formatCode>General</c:formatCode>
                <c:ptCount val="978"/>
                <c:pt idx="0">
                  <c:v>-6373</c:v>
                </c:pt>
                <c:pt idx="1">
                  <c:v>-3839</c:v>
                </c:pt>
                <c:pt idx="2">
                  <c:v>-3402</c:v>
                </c:pt>
                <c:pt idx="3">
                  <c:v>-3377</c:v>
                </c:pt>
                <c:pt idx="4">
                  <c:v>-3361</c:v>
                </c:pt>
                <c:pt idx="5">
                  <c:v>-3360</c:v>
                </c:pt>
                <c:pt idx="6">
                  <c:v>-3349</c:v>
                </c:pt>
                <c:pt idx="7">
                  <c:v>-3345</c:v>
                </c:pt>
                <c:pt idx="8">
                  <c:v>-3335</c:v>
                </c:pt>
                <c:pt idx="9">
                  <c:v>-3333</c:v>
                </c:pt>
                <c:pt idx="10">
                  <c:v>-3324</c:v>
                </c:pt>
                <c:pt idx="11">
                  <c:v>-3251</c:v>
                </c:pt>
                <c:pt idx="12">
                  <c:v>-3212</c:v>
                </c:pt>
                <c:pt idx="13">
                  <c:v>-3173</c:v>
                </c:pt>
                <c:pt idx="14">
                  <c:v>-3167</c:v>
                </c:pt>
                <c:pt idx="15">
                  <c:v>-3167</c:v>
                </c:pt>
                <c:pt idx="16">
                  <c:v>-3145</c:v>
                </c:pt>
                <c:pt idx="17">
                  <c:v>-3142</c:v>
                </c:pt>
                <c:pt idx="18">
                  <c:v>-3126</c:v>
                </c:pt>
                <c:pt idx="19">
                  <c:v>-3114</c:v>
                </c:pt>
                <c:pt idx="20">
                  <c:v>-3100</c:v>
                </c:pt>
                <c:pt idx="21">
                  <c:v>-3098</c:v>
                </c:pt>
                <c:pt idx="22">
                  <c:v>-3097</c:v>
                </c:pt>
                <c:pt idx="23">
                  <c:v>-3094</c:v>
                </c:pt>
                <c:pt idx="24">
                  <c:v>-3083</c:v>
                </c:pt>
                <c:pt idx="25">
                  <c:v>-3078</c:v>
                </c:pt>
                <c:pt idx="26">
                  <c:v>-3059.5</c:v>
                </c:pt>
                <c:pt idx="27">
                  <c:v>-3017</c:v>
                </c:pt>
                <c:pt idx="28">
                  <c:v>-2924</c:v>
                </c:pt>
                <c:pt idx="29">
                  <c:v>-2921</c:v>
                </c:pt>
                <c:pt idx="30">
                  <c:v>-2894</c:v>
                </c:pt>
                <c:pt idx="31">
                  <c:v>-2868</c:v>
                </c:pt>
                <c:pt idx="32">
                  <c:v>-2865</c:v>
                </c:pt>
                <c:pt idx="33">
                  <c:v>-2860</c:v>
                </c:pt>
                <c:pt idx="34">
                  <c:v>-2821</c:v>
                </c:pt>
                <c:pt idx="35">
                  <c:v>-2819</c:v>
                </c:pt>
                <c:pt idx="36">
                  <c:v>-2818</c:v>
                </c:pt>
                <c:pt idx="37">
                  <c:v>-2809</c:v>
                </c:pt>
                <c:pt idx="38">
                  <c:v>-2793</c:v>
                </c:pt>
                <c:pt idx="39">
                  <c:v>-2753</c:v>
                </c:pt>
                <c:pt idx="40">
                  <c:v>-2725</c:v>
                </c:pt>
                <c:pt idx="41">
                  <c:v>-2647</c:v>
                </c:pt>
                <c:pt idx="42">
                  <c:v>-2644</c:v>
                </c:pt>
                <c:pt idx="43">
                  <c:v>-2638</c:v>
                </c:pt>
                <c:pt idx="44">
                  <c:v>-2616</c:v>
                </c:pt>
                <c:pt idx="45">
                  <c:v>-2616</c:v>
                </c:pt>
                <c:pt idx="46">
                  <c:v>-2616</c:v>
                </c:pt>
                <c:pt idx="47">
                  <c:v>-2616</c:v>
                </c:pt>
                <c:pt idx="48">
                  <c:v>-2613</c:v>
                </c:pt>
                <c:pt idx="49">
                  <c:v>-2605</c:v>
                </c:pt>
                <c:pt idx="50">
                  <c:v>-2605</c:v>
                </c:pt>
                <c:pt idx="51">
                  <c:v>-2605</c:v>
                </c:pt>
                <c:pt idx="52">
                  <c:v>-2577</c:v>
                </c:pt>
                <c:pt idx="53">
                  <c:v>-2550</c:v>
                </c:pt>
                <c:pt idx="54">
                  <c:v>-2512.5</c:v>
                </c:pt>
                <c:pt idx="55">
                  <c:v>-2496</c:v>
                </c:pt>
                <c:pt idx="56">
                  <c:v>-2494</c:v>
                </c:pt>
                <c:pt idx="57">
                  <c:v>-2491</c:v>
                </c:pt>
                <c:pt idx="58">
                  <c:v>-2485</c:v>
                </c:pt>
                <c:pt idx="59">
                  <c:v>-2468</c:v>
                </c:pt>
                <c:pt idx="60">
                  <c:v>-2454</c:v>
                </c:pt>
                <c:pt idx="61">
                  <c:v>-2426</c:v>
                </c:pt>
                <c:pt idx="62">
                  <c:v>-2407</c:v>
                </c:pt>
                <c:pt idx="63">
                  <c:v>-2281</c:v>
                </c:pt>
                <c:pt idx="64">
                  <c:v>-2252</c:v>
                </c:pt>
                <c:pt idx="65">
                  <c:v>-2241</c:v>
                </c:pt>
                <c:pt idx="66">
                  <c:v>-2096</c:v>
                </c:pt>
                <c:pt idx="67">
                  <c:v>-2074</c:v>
                </c:pt>
                <c:pt idx="68">
                  <c:v>-2012</c:v>
                </c:pt>
                <c:pt idx="69">
                  <c:v>-1794</c:v>
                </c:pt>
                <c:pt idx="70">
                  <c:v>-1780</c:v>
                </c:pt>
                <c:pt idx="71">
                  <c:v>-1769</c:v>
                </c:pt>
                <c:pt idx="72">
                  <c:v>-1741</c:v>
                </c:pt>
                <c:pt idx="73">
                  <c:v>-1724</c:v>
                </c:pt>
                <c:pt idx="74">
                  <c:v>-1674</c:v>
                </c:pt>
                <c:pt idx="75">
                  <c:v>-1649</c:v>
                </c:pt>
                <c:pt idx="76">
                  <c:v>-1638</c:v>
                </c:pt>
                <c:pt idx="77">
                  <c:v>-1581</c:v>
                </c:pt>
                <c:pt idx="78">
                  <c:v>-1570</c:v>
                </c:pt>
                <c:pt idx="79">
                  <c:v>-1474</c:v>
                </c:pt>
                <c:pt idx="80">
                  <c:v>-1330</c:v>
                </c:pt>
                <c:pt idx="81">
                  <c:v>-1319</c:v>
                </c:pt>
                <c:pt idx="82">
                  <c:v>-1215</c:v>
                </c:pt>
                <c:pt idx="83">
                  <c:v>-1205</c:v>
                </c:pt>
                <c:pt idx="84">
                  <c:v>-1176</c:v>
                </c:pt>
                <c:pt idx="85">
                  <c:v>-1109</c:v>
                </c:pt>
                <c:pt idx="86">
                  <c:v>-1050</c:v>
                </c:pt>
                <c:pt idx="87">
                  <c:v>-997</c:v>
                </c:pt>
                <c:pt idx="88">
                  <c:v>-994</c:v>
                </c:pt>
                <c:pt idx="89">
                  <c:v>-988</c:v>
                </c:pt>
                <c:pt idx="90">
                  <c:v>-936</c:v>
                </c:pt>
                <c:pt idx="91">
                  <c:v>-882</c:v>
                </c:pt>
                <c:pt idx="92">
                  <c:v>-793</c:v>
                </c:pt>
                <c:pt idx="93">
                  <c:v>-778</c:v>
                </c:pt>
                <c:pt idx="94">
                  <c:v>-776</c:v>
                </c:pt>
                <c:pt idx="95">
                  <c:v>-765</c:v>
                </c:pt>
                <c:pt idx="96">
                  <c:v>-765</c:v>
                </c:pt>
                <c:pt idx="97">
                  <c:v>-717</c:v>
                </c:pt>
                <c:pt idx="98">
                  <c:v>-706</c:v>
                </c:pt>
                <c:pt idx="99">
                  <c:v>-703</c:v>
                </c:pt>
                <c:pt idx="100">
                  <c:v>-667</c:v>
                </c:pt>
                <c:pt idx="101">
                  <c:v>-658</c:v>
                </c:pt>
                <c:pt idx="102">
                  <c:v>-558</c:v>
                </c:pt>
                <c:pt idx="103">
                  <c:v>-532</c:v>
                </c:pt>
                <c:pt idx="104">
                  <c:v>-488</c:v>
                </c:pt>
                <c:pt idx="105">
                  <c:v>-485</c:v>
                </c:pt>
                <c:pt idx="106">
                  <c:v>-467</c:v>
                </c:pt>
                <c:pt idx="107">
                  <c:v>-467</c:v>
                </c:pt>
                <c:pt idx="108">
                  <c:v>-467</c:v>
                </c:pt>
                <c:pt idx="109">
                  <c:v>-451</c:v>
                </c:pt>
                <c:pt idx="110">
                  <c:v>-445</c:v>
                </c:pt>
                <c:pt idx="111">
                  <c:v>-443</c:v>
                </c:pt>
                <c:pt idx="112">
                  <c:v>-437</c:v>
                </c:pt>
                <c:pt idx="113">
                  <c:v>-415</c:v>
                </c:pt>
                <c:pt idx="114">
                  <c:v>-414</c:v>
                </c:pt>
                <c:pt idx="115">
                  <c:v>-414</c:v>
                </c:pt>
                <c:pt idx="116">
                  <c:v>-401</c:v>
                </c:pt>
                <c:pt idx="117">
                  <c:v>-400</c:v>
                </c:pt>
                <c:pt idx="118">
                  <c:v>-398</c:v>
                </c:pt>
                <c:pt idx="119">
                  <c:v>-398</c:v>
                </c:pt>
                <c:pt idx="120">
                  <c:v>-397</c:v>
                </c:pt>
                <c:pt idx="121">
                  <c:v>-387</c:v>
                </c:pt>
                <c:pt idx="122">
                  <c:v>-361</c:v>
                </c:pt>
                <c:pt idx="123">
                  <c:v>-356</c:v>
                </c:pt>
                <c:pt idx="124">
                  <c:v>-336</c:v>
                </c:pt>
                <c:pt idx="125">
                  <c:v>-252</c:v>
                </c:pt>
                <c:pt idx="126">
                  <c:v>-211</c:v>
                </c:pt>
                <c:pt idx="127">
                  <c:v>-208</c:v>
                </c:pt>
                <c:pt idx="128">
                  <c:v>-137</c:v>
                </c:pt>
                <c:pt idx="129">
                  <c:v>-129</c:v>
                </c:pt>
                <c:pt idx="130">
                  <c:v>-73</c:v>
                </c:pt>
                <c:pt idx="131">
                  <c:v>-14</c:v>
                </c:pt>
                <c:pt idx="132">
                  <c:v>-8</c:v>
                </c:pt>
                <c:pt idx="133">
                  <c:v>0</c:v>
                </c:pt>
                <c:pt idx="134">
                  <c:v>83</c:v>
                </c:pt>
                <c:pt idx="135">
                  <c:v>117</c:v>
                </c:pt>
                <c:pt idx="136">
                  <c:v>128</c:v>
                </c:pt>
                <c:pt idx="137">
                  <c:v>128</c:v>
                </c:pt>
                <c:pt idx="138">
                  <c:v>140</c:v>
                </c:pt>
                <c:pt idx="139">
                  <c:v>178</c:v>
                </c:pt>
                <c:pt idx="140">
                  <c:v>209</c:v>
                </c:pt>
                <c:pt idx="141">
                  <c:v>302</c:v>
                </c:pt>
                <c:pt idx="142">
                  <c:v>318</c:v>
                </c:pt>
                <c:pt idx="143">
                  <c:v>343</c:v>
                </c:pt>
                <c:pt idx="144">
                  <c:v>343</c:v>
                </c:pt>
                <c:pt idx="145">
                  <c:v>360</c:v>
                </c:pt>
                <c:pt idx="146">
                  <c:v>361</c:v>
                </c:pt>
                <c:pt idx="147">
                  <c:v>363</c:v>
                </c:pt>
                <c:pt idx="148">
                  <c:v>389</c:v>
                </c:pt>
                <c:pt idx="149">
                  <c:v>400</c:v>
                </c:pt>
                <c:pt idx="150">
                  <c:v>402</c:v>
                </c:pt>
                <c:pt idx="151">
                  <c:v>403</c:v>
                </c:pt>
                <c:pt idx="152">
                  <c:v>430</c:v>
                </c:pt>
                <c:pt idx="153">
                  <c:v>492</c:v>
                </c:pt>
                <c:pt idx="154">
                  <c:v>492</c:v>
                </c:pt>
                <c:pt idx="155">
                  <c:v>492</c:v>
                </c:pt>
                <c:pt idx="156">
                  <c:v>512</c:v>
                </c:pt>
                <c:pt idx="157">
                  <c:v>564</c:v>
                </c:pt>
                <c:pt idx="158">
                  <c:v>581</c:v>
                </c:pt>
                <c:pt idx="159">
                  <c:v>592</c:v>
                </c:pt>
                <c:pt idx="160">
                  <c:v>604</c:v>
                </c:pt>
                <c:pt idx="161">
                  <c:v>620</c:v>
                </c:pt>
                <c:pt idx="162">
                  <c:v>621</c:v>
                </c:pt>
                <c:pt idx="163">
                  <c:v>651</c:v>
                </c:pt>
                <c:pt idx="164">
                  <c:v>665</c:v>
                </c:pt>
                <c:pt idx="165">
                  <c:v>679</c:v>
                </c:pt>
                <c:pt idx="166">
                  <c:v>707</c:v>
                </c:pt>
                <c:pt idx="167">
                  <c:v>707</c:v>
                </c:pt>
                <c:pt idx="168">
                  <c:v>707</c:v>
                </c:pt>
                <c:pt idx="169">
                  <c:v>707</c:v>
                </c:pt>
                <c:pt idx="170">
                  <c:v>735</c:v>
                </c:pt>
                <c:pt idx="171">
                  <c:v>783</c:v>
                </c:pt>
                <c:pt idx="172">
                  <c:v>814</c:v>
                </c:pt>
                <c:pt idx="173">
                  <c:v>830</c:v>
                </c:pt>
                <c:pt idx="174">
                  <c:v>878</c:v>
                </c:pt>
                <c:pt idx="175">
                  <c:v>878</c:v>
                </c:pt>
                <c:pt idx="176">
                  <c:v>878</c:v>
                </c:pt>
                <c:pt idx="177">
                  <c:v>897</c:v>
                </c:pt>
                <c:pt idx="178">
                  <c:v>903</c:v>
                </c:pt>
                <c:pt idx="179">
                  <c:v>911</c:v>
                </c:pt>
                <c:pt idx="180">
                  <c:v>912</c:v>
                </c:pt>
                <c:pt idx="181">
                  <c:v>953</c:v>
                </c:pt>
                <c:pt idx="182">
                  <c:v>984</c:v>
                </c:pt>
                <c:pt idx="183">
                  <c:v>998</c:v>
                </c:pt>
                <c:pt idx="184">
                  <c:v>1006</c:v>
                </c:pt>
                <c:pt idx="185">
                  <c:v>1021</c:v>
                </c:pt>
                <c:pt idx="186">
                  <c:v>1102</c:v>
                </c:pt>
                <c:pt idx="187">
                  <c:v>1107</c:v>
                </c:pt>
                <c:pt idx="188">
                  <c:v>1110</c:v>
                </c:pt>
                <c:pt idx="189">
                  <c:v>1110</c:v>
                </c:pt>
                <c:pt idx="190">
                  <c:v>1110</c:v>
                </c:pt>
                <c:pt idx="191">
                  <c:v>1119</c:v>
                </c:pt>
                <c:pt idx="192">
                  <c:v>1122</c:v>
                </c:pt>
                <c:pt idx="193">
                  <c:v>1125</c:v>
                </c:pt>
                <c:pt idx="194">
                  <c:v>1146</c:v>
                </c:pt>
                <c:pt idx="195">
                  <c:v>1147</c:v>
                </c:pt>
                <c:pt idx="196">
                  <c:v>1150</c:v>
                </c:pt>
                <c:pt idx="197">
                  <c:v>1155</c:v>
                </c:pt>
                <c:pt idx="198">
                  <c:v>1163</c:v>
                </c:pt>
                <c:pt idx="199">
                  <c:v>1174</c:v>
                </c:pt>
                <c:pt idx="200">
                  <c:v>1174</c:v>
                </c:pt>
                <c:pt idx="201">
                  <c:v>1188</c:v>
                </c:pt>
                <c:pt idx="202">
                  <c:v>1191</c:v>
                </c:pt>
                <c:pt idx="203">
                  <c:v>1202</c:v>
                </c:pt>
                <c:pt idx="204">
                  <c:v>1219.5</c:v>
                </c:pt>
                <c:pt idx="205">
                  <c:v>1269</c:v>
                </c:pt>
                <c:pt idx="206">
                  <c:v>1278</c:v>
                </c:pt>
                <c:pt idx="207">
                  <c:v>1309</c:v>
                </c:pt>
                <c:pt idx="208">
                  <c:v>1339</c:v>
                </c:pt>
                <c:pt idx="209">
                  <c:v>1345</c:v>
                </c:pt>
                <c:pt idx="210">
                  <c:v>1359</c:v>
                </c:pt>
                <c:pt idx="211">
                  <c:v>1364</c:v>
                </c:pt>
                <c:pt idx="212">
                  <c:v>1365</c:v>
                </c:pt>
                <c:pt idx="213">
                  <c:v>1378</c:v>
                </c:pt>
                <c:pt idx="214">
                  <c:v>1384</c:v>
                </c:pt>
                <c:pt idx="215">
                  <c:v>1406</c:v>
                </c:pt>
                <c:pt idx="216">
                  <c:v>1437</c:v>
                </c:pt>
                <c:pt idx="217">
                  <c:v>1465</c:v>
                </c:pt>
                <c:pt idx="218">
                  <c:v>1465</c:v>
                </c:pt>
                <c:pt idx="219">
                  <c:v>1490</c:v>
                </c:pt>
                <c:pt idx="220">
                  <c:v>1521</c:v>
                </c:pt>
                <c:pt idx="221">
                  <c:v>1591</c:v>
                </c:pt>
                <c:pt idx="222">
                  <c:v>1611</c:v>
                </c:pt>
                <c:pt idx="223">
                  <c:v>1638</c:v>
                </c:pt>
                <c:pt idx="224">
                  <c:v>1641</c:v>
                </c:pt>
                <c:pt idx="225">
                  <c:v>1641</c:v>
                </c:pt>
                <c:pt idx="226">
                  <c:v>1645</c:v>
                </c:pt>
                <c:pt idx="227">
                  <c:v>1653</c:v>
                </c:pt>
                <c:pt idx="228">
                  <c:v>1745</c:v>
                </c:pt>
                <c:pt idx="229">
                  <c:v>1753</c:v>
                </c:pt>
                <c:pt idx="230">
                  <c:v>1798</c:v>
                </c:pt>
                <c:pt idx="231">
                  <c:v>1823</c:v>
                </c:pt>
                <c:pt idx="232">
                  <c:v>1860</c:v>
                </c:pt>
                <c:pt idx="233">
                  <c:v>1863</c:v>
                </c:pt>
                <c:pt idx="234">
                  <c:v>1863</c:v>
                </c:pt>
                <c:pt idx="235">
                  <c:v>1882</c:v>
                </c:pt>
                <c:pt idx="236">
                  <c:v>1885</c:v>
                </c:pt>
                <c:pt idx="237">
                  <c:v>1887</c:v>
                </c:pt>
                <c:pt idx="238">
                  <c:v>1910</c:v>
                </c:pt>
                <c:pt idx="239">
                  <c:v>1913</c:v>
                </c:pt>
                <c:pt idx="240">
                  <c:v>1947</c:v>
                </c:pt>
                <c:pt idx="241">
                  <c:v>1949</c:v>
                </c:pt>
                <c:pt idx="242">
                  <c:v>1967</c:v>
                </c:pt>
                <c:pt idx="243">
                  <c:v>1972</c:v>
                </c:pt>
                <c:pt idx="244">
                  <c:v>1983</c:v>
                </c:pt>
                <c:pt idx="245">
                  <c:v>1997</c:v>
                </c:pt>
                <c:pt idx="246">
                  <c:v>2006</c:v>
                </c:pt>
                <c:pt idx="247">
                  <c:v>2014</c:v>
                </c:pt>
                <c:pt idx="248">
                  <c:v>2030</c:v>
                </c:pt>
                <c:pt idx="249">
                  <c:v>2033</c:v>
                </c:pt>
                <c:pt idx="250">
                  <c:v>2061</c:v>
                </c:pt>
                <c:pt idx="251">
                  <c:v>2067</c:v>
                </c:pt>
                <c:pt idx="252">
                  <c:v>2081</c:v>
                </c:pt>
                <c:pt idx="253">
                  <c:v>2097</c:v>
                </c:pt>
                <c:pt idx="254">
                  <c:v>2097</c:v>
                </c:pt>
                <c:pt idx="255">
                  <c:v>2100</c:v>
                </c:pt>
                <c:pt idx="256">
                  <c:v>2139</c:v>
                </c:pt>
                <c:pt idx="257">
                  <c:v>2167</c:v>
                </c:pt>
                <c:pt idx="258">
                  <c:v>2188</c:v>
                </c:pt>
                <c:pt idx="259">
                  <c:v>2190</c:v>
                </c:pt>
                <c:pt idx="260">
                  <c:v>2207</c:v>
                </c:pt>
                <c:pt idx="261">
                  <c:v>2223</c:v>
                </c:pt>
                <c:pt idx="262">
                  <c:v>2268</c:v>
                </c:pt>
                <c:pt idx="263">
                  <c:v>2280</c:v>
                </c:pt>
                <c:pt idx="264">
                  <c:v>2296</c:v>
                </c:pt>
                <c:pt idx="265">
                  <c:v>2296</c:v>
                </c:pt>
                <c:pt idx="266">
                  <c:v>2335</c:v>
                </c:pt>
                <c:pt idx="267">
                  <c:v>2335</c:v>
                </c:pt>
                <c:pt idx="268">
                  <c:v>2344</c:v>
                </c:pt>
                <c:pt idx="269">
                  <c:v>2349</c:v>
                </c:pt>
                <c:pt idx="270">
                  <c:v>2402</c:v>
                </c:pt>
                <c:pt idx="271">
                  <c:v>2430</c:v>
                </c:pt>
                <c:pt idx="272">
                  <c:v>2465</c:v>
                </c:pt>
                <c:pt idx="273">
                  <c:v>2497</c:v>
                </c:pt>
                <c:pt idx="274">
                  <c:v>2534</c:v>
                </c:pt>
                <c:pt idx="275">
                  <c:v>2534</c:v>
                </c:pt>
                <c:pt idx="276">
                  <c:v>2601</c:v>
                </c:pt>
                <c:pt idx="277">
                  <c:v>2601</c:v>
                </c:pt>
                <c:pt idx="278">
                  <c:v>2604</c:v>
                </c:pt>
                <c:pt idx="279">
                  <c:v>2612</c:v>
                </c:pt>
                <c:pt idx="280">
                  <c:v>2690</c:v>
                </c:pt>
                <c:pt idx="281">
                  <c:v>2750</c:v>
                </c:pt>
                <c:pt idx="282">
                  <c:v>2755</c:v>
                </c:pt>
                <c:pt idx="283">
                  <c:v>2780</c:v>
                </c:pt>
                <c:pt idx="284">
                  <c:v>2791</c:v>
                </c:pt>
                <c:pt idx="285">
                  <c:v>2823</c:v>
                </c:pt>
                <c:pt idx="286">
                  <c:v>2836</c:v>
                </c:pt>
                <c:pt idx="287">
                  <c:v>2839</c:v>
                </c:pt>
                <c:pt idx="288">
                  <c:v>2850</c:v>
                </c:pt>
                <c:pt idx="289">
                  <c:v>2859</c:v>
                </c:pt>
                <c:pt idx="290">
                  <c:v>2934</c:v>
                </c:pt>
                <c:pt idx="291">
                  <c:v>2965</c:v>
                </c:pt>
                <c:pt idx="292">
                  <c:v>2995</c:v>
                </c:pt>
                <c:pt idx="293">
                  <c:v>3015</c:v>
                </c:pt>
                <c:pt idx="294">
                  <c:v>3057</c:v>
                </c:pt>
                <c:pt idx="295">
                  <c:v>3058</c:v>
                </c:pt>
                <c:pt idx="296">
                  <c:v>3058</c:v>
                </c:pt>
                <c:pt idx="297">
                  <c:v>3069</c:v>
                </c:pt>
                <c:pt idx="298">
                  <c:v>3161</c:v>
                </c:pt>
                <c:pt idx="299">
                  <c:v>3188</c:v>
                </c:pt>
                <c:pt idx="300">
                  <c:v>3240</c:v>
                </c:pt>
                <c:pt idx="301">
                  <c:v>3275</c:v>
                </c:pt>
                <c:pt idx="302">
                  <c:v>3287</c:v>
                </c:pt>
                <c:pt idx="303">
                  <c:v>3303</c:v>
                </c:pt>
                <c:pt idx="304">
                  <c:v>3303</c:v>
                </c:pt>
                <c:pt idx="305">
                  <c:v>3317</c:v>
                </c:pt>
                <c:pt idx="306">
                  <c:v>3401</c:v>
                </c:pt>
                <c:pt idx="307">
                  <c:v>3477</c:v>
                </c:pt>
                <c:pt idx="308">
                  <c:v>3483</c:v>
                </c:pt>
                <c:pt idx="309">
                  <c:v>3533</c:v>
                </c:pt>
                <c:pt idx="310">
                  <c:v>3580</c:v>
                </c:pt>
                <c:pt idx="311">
                  <c:v>3608</c:v>
                </c:pt>
                <c:pt idx="312">
                  <c:v>3756</c:v>
                </c:pt>
                <c:pt idx="313">
                  <c:v>3821</c:v>
                </c:pt>
                <c:pt idx="314">
                  <c:v>3840</c:v>
                </c:pt>
                <c:pt idx="315">
                  <c:v>3844</c:v>
                </c:pt>
                <c:pt idx="316">
                  <c:v>3883</c:v>
                </c:pt>
                <c:pt idx="317">
                  <c:v>3919</c:v>
                </c:pt>
                <c:pt idx="318">
                  <c:v>3989</c:v>
                </c:pt>
                <c:pt idx="319">
                  <c:v>4023</c:v>
                </c:pt>
                <c:pt idx="320">
                  <c:v>4059</c:v>
                </c:pt>
                <c:pt idx="321">
                  <c:v>4095</c:v>
                </c:pt>
                <c:pt idx="322">
                  <c:v>4120</c:v>
                </c:pt>
                <c:pt idx="323">
                  <c:v>4129</c:v>
                </c:pt>
                <c:pt idx="324">
                  <c:v>4179</c:v>
                </c:pt>
                <c:pt idx="325">
                  <c:v>4199</c:v>
                </c:pt>
                <c:pt idx="326">
                  <c:v>4252</c:v>
                </c:pt>
                <c:pt idx="327">
                  <c:v>4255</c:v>
                </c:pt>
                <c:pt idx="328">
                  <c:v>4261</c:v>
                </c:pt>
                <c:pt idx="329">
                  <c:v>4325</c:v>
                </c:pt>
                <c:pt idx="330">
                  <c:v>4378</c:v>
                </c:pt>
                <c:pt idx="331">
                  <c:v>4384</c:v>
                </c:pt>
                <c:pt idx="332">
                  <c:v>4400</c:v>
                </c:pt>
                <c:pt idx="333">
                  <c:v>4412</c:v>
                </c:pt>
                <c:pt idx="334">
                  <c:v>4439</c:v>
                </c:pt>
                <c:pt idx="335">
                  <c:v>4470</c:v>
                </c:pt>
                <c:pt idx="336">
                  <c:v>4490</c:v>
                </c:pt>
                <c:pt idx="337">
                  <c:v>4517</c:v>
                </c:pt>
                <c:pt idx="338">
                  <c:v>4557</c:v>
                </c:pt>
                <c:pt idx="339">
                  <c:v>4585</c:v>
                </c:pt>
                <c:pt idx="340">
                  <c:v>4599</c:v>
                </c:pt>
                <c:pt idx="341">
                  <c:v>4624</c:v>
                </c:pt>
                <c:pt idx="342">
                  <c:v>4627</c:v>
                </c:pt>
                <c:pt idx="343">
                  <c:v>4632</c:v>
                </c:pt>
                <c:pt idx="344">
                  <c:v>4674</c:v>
                </c:pt>
                <c:pt idx="345">
                  <c:v>4674</c:v>
                </c:pt>
                <c:pt idx="346">
                  <c:v>4692</c:v>
                </c:pt>
                <c:pt idx="347">
                  <c:v>4730</c:v>
                </c:pt>
                <c:pt idx="348">
                  <c:v>4750</c:v>
                </c:pt>
                <c:pt idx="349">
                  <c:v>4756</c:v>
                </c:pt>
                <c:pt idx="350">
                  <c:v>4773</c:v>
                </c:pt>
                <c:pt idx="351">
                  <c:v>4834</c:v>
                </c:pt>
                <c:pt idx="352">
                  <c:v>4870</c:v>
                </c:pt>
                <c:pt idx="353">
                  <c:v>4884</c:v>
                </c:pt>
                <c:pt idx="354">
                  <c:v>4892</c:v>
                </c:pt>
                <c:pt idx="355">
                  <c:v>4932</c:v>
                </c:pt>
                <c:pt idx="356">
                  <c:v>4938</c:v>
                </c:pt>
                <c:pt idx="357">
                  <c:v>4949</c:v>
                </c:pt>
                <c:pt idx="358">
                  <c:v>4965</c:v>
                </c:pt>
                <c:pt idx="359">
                  <c:v>4988</c:v>
                </c:pt>
                <c:pt idx="360">
                  <c:v>5007</c:v>
                </c:pt>
                <c:pt idx="361">
                  <c:v>5021</c:v>
                </c:pt>
                <c:pt idx="362">
                  <c:v>5066</c:v>
                </c:pt>
                <c:pt idx="363">
                  <c:v>5144</c:v>
                </c:pt>
                <c:pt idx="364">
                  <c:v>5144</c:v>
                </c:pt>
                <c:pt idx="365">
                  <c:v>5169</c:v>
                </c:pt>
                <c:pt idx="366">
                  <c:v>5172</c:v>
                </c:pt>
                <c:pt idx="367">
                  <c:v>5214</c:v>
                </c:pt>
                <c:pt idx="368">
                  <c:v>5214</c:v>
                </c:pt>
                <c:pt idx="369">
                  <c:v>5215</c:v>
                </c:pt>
                <c:pt idx="370">
                  <c:v>5251</c:v>
                </c:pt>
                <c:pt idx="371">
                  <c:v>5254</c:v>
                </c:pt>
                <c:pt idx="372">
                  <c:v>5324</c:v>
                </c:pt>
                <c:pt idx="373">
                  <c:v>5345</c:v>
                </c:pt>
                <c:pt idx="374">
                  <c:v>5416</c:v>
                </c:pt>
                <c:pt idx="375">
                  <c:v>5450</c:v>
                </c:pt>
                <c:pt idx="376">
                  <c:v>5458</c:v>
                </c:pt>
                <c:pt idx="377">
                  <c:v>5483</c:v>
                </c:pt>
                <c:pt idx="378">
                  <c:v>5489</c:v>
                </c:pt>
                <c:pt idx="379">
                  <c:v>5489</c:v>
                </c:pt>
                <c:pt idx="380">
                  <c:v>5489</c:v>
                </c:pt>
                <c:pt idx="381">
                  <c:v>5489</c:v>
                </c:pt>
                <c:pt idx="382">
                  <c:v>5489</c:v>
                </c:pt>
                <c:pt idx="383">
                  <c:v>5514</c:v>
                </c:pt>
                <c:pt idx="384">
                  <c:v>5517</c:v>
                </c:pt>
                <c:pt idx="385">
                  <c:v>5556</c:v>
                </c:pt>
                <c:pt idx="386">
                  <c:v>5556</c:v>
                </c:pt>
                <c:pt idx="387">
                  <c:v>5626</c:v>
                </c:pt>
                <c:pt idx="388">
                  <c:v>5712</c:v>
                </c:pt>
                <c:pt idx="389">
                  <c:v>5723</c:v>
                </c:pt>
                <c:pt idx="390">
                  <c:v>5726</c:v>
                </c:pt>
                <c:pt idx="391">
                  <c:v>5825</c:v>
                </c:pt>
                <c:pt idx="392">
                  <c:v>5858</c:v>
                </c:pt>
                <c:pt idx="393">
                  <c:v>5909</c:v>
                </c:pt>
                <c:pt idx="394">
                  <c:v>5909</c:v>
                </c:pt>
                <c:pt idx="395">
                  <c:v>6012</c:v>
                </c:pt>
                <c:pt idx="396">
                  <c:v>6015</c:v>
                </c:pt>
                <c:pt idx="397">
                  <c:v>6015</c:v>
                </c:pt>
                <c:pt idx="398">
                  <c:v>6015</c:v>
                </c:pt>
                <c:pt idx="399">
                  <c:v>6018</c:v>
                </c:pt>
                <c:pt idx="400">
                  <c:v>6110</c:v>
                </c:pt>
                <c:pt idx="401">
                  <c:v>6535</c:v>
                </c:pt>
                <c:pt idx="402">
                  <c:v>6706</c:v>
                </c:pt>
                <c:pt idx="403">
                  <c:v>6879</c:v>
                </c:pt>
                <c:pt idx="404">
                  <c:v>6901</c:v>
                </c:pt>
                <c:pt idx="405">
                  <c:v>7195</c:v>
                </c:pt>
                <c:pt idx="406">
                  <c:v>7217</c:v>
                </c:pt>
                <c:pt idx="407">
                  <c:v>7221.5</c:v>
                </c:pt>
                <c:pt idx="408">
                  <c:v>7243.5</c:v>
                </c:pt>
                <c:pt idx="409">
                  <c:v>7299</c:v>
                </c:pt>
                <c:pt idx="410">
                  <c:v>7314</c:v>
                </c:pt>
                <c:pt idx="411">
                  <c:v>7354</c:v>
                </c:pt>
              </c:numCache>
            </c:numRef>
          </c:xVal>
          <c:yVal>
            <c:numRef>
              <c:f>'A (old)'!$L$21:$L$998</c:f>
              <c:numCache>
                <c:formatCode>General</c:formatCode>
                <c:ptCount val="978"/>
                <c:pt idx="1">
                  <c:v>5.9384000007412396E-2</c:v>
                </c:pt>
                <c:pt idx="2">
                  <c:v>5.6312000000616536E-2</c:v>
                </c:pt>
                <c:pt idx="3">
                  <c:v>5.0912000006064773E-2</c:v>
                </c:pt>
                <c:pt idx="4">
                  <c:v>5.0616000000445638E-2</c:v>
                </c:pt>
                <c:pt idx="5">
                  <c:v>5.5160000003525056E-2</c:v>
                </c:pt>
                <c:pt idx="6">
                  <c:v>5.6144000001950189E-2</c:v>
                </c:pt>
                <c:pt idx="7">
                  <c:v>-0.29967999999644235</c:v>
                </c:pt>
                <c:pt idx="8">
                  <c:v>5.4760000006353948E-2</c:v>
                </c:pt>
                <c:pt idx="9">
                  <c:v>5.0847999998950399E-2</c:v>
                </c:pt>
                <c:pt idx="10">
                  <c:v>5.0744000007398427E-2</c:v>
                </c:pt>
                <c:pt idx="11">
                  <c:v>5.0456000004487578E-2</c:v>
                </c:pt>
                <c:pt idx="12">
                  <c:v>4.8672000004444271E-2</c:v>
                </c:pt>
                <c:pt idx="13">
                  <c:v>4.9888000001374166E-2</c:v>
                </c:pt>
                <c:pt idx="14">
                  <c:v>4.4152000002213754E-2</c:v>
                </c:pt>
                <c:pt idx="15">
                  <c:v>5.115200000727782E-2</c:v>
                </c:pt>
                <c:pt idx="16">
                  <c:v>4.8119999999471474E-2</c:v>
                </c:pt>
                <c:pt idx="17">
                  <c:v>4.6752000009291805E-2</c:v>
                </c:pt>
                <c:pt idx="18">
                  <c:v>4.5455999999830965E-2</c:v>
                </c:pt>
                <c:pt idx="19">
                  <c:v>4.5984000003954861E-2</c:v>
                </c:pt>
                <c:pt idx="20">
                  <c:v>4.6600000001490116E-2</c:v>
                </c:pt>
                <c:pt idx="21">
                  <c:v>4.3688000005204231E-2</c:v>
                </c:pt>
                <c:pt idx="22">
                  <c:v>4.5231999996758532E-2</c:v>
                </c:pt>
                <c:pt idx="23">
                  <c:v>4.5864000006986316E-2</c:v>
                </c:pt>
                <c:pt idx="24">
                  <c:v>4.3848000001162291E-2</c:v>
                </c:pt>
                <c:pt idx="25">
                  <c:v>4.5568000001367182E-2</c:v>
                </c:pt>
                <c:pt idx="26">
                  <c:v>-0.2037679999921238</c:v>
                </c:pt>
                <c:pt idx="27">
                  <c:v>4.4752000001608394E-2</c:v>
                </c:pt>
                <c:pt idx="28">
                  <c:v>4.2344000001321547E-2</c:v>
                </c:pt>
                <c:pt idx="29">
                  <c:v>4.097600000386592E-2</c:v>
                </c:pt>
                <c:pt idx="30">
                  <c:v>3.7664000003132969E-2</c:v>
                </c:pt>
                <c:pt idx="31">
                  <c:v>4.3808000002172776E-2</c:v>
                </c:pt>
                <c:pt idx="32">
                  <c:v>4.0440000004309695E-2</c:v>
                </c:pt>
                <c:pt idx="33">
                  <c:v>3.8159999996423721E-2</c:v>
                </c:pt>
                <c:pt idx="34">
                  <c:v>3.4376000003248919E-2</c:v>
                </c:pt>
                <c:pt idx="36">
                  <c:v>3.8008000003173947E-2</c:v>
                </c:pt>
                <c:pt idx="37">
                  <c:v>4.2904000001726672E-2</c:v>
                </c:pt>
                <c:pt idx="38">
                  <c:v>3.7607999998726882E-2</c:v>
                </c:pt>
                <c:pt idx="39">
                  <c:v>4.1368000005604699E-2</c:v>
                </c:pt>
                <c:pt idx="40">
                  <c:v>4.0600000007543713E-2</c:v>
                </c:pt>
                <c:pt idx="41">
                  <c:v>4.703200000221841E-2</c:v>
                </c:pt>
                <c:pt idx="42">
                  <c:v>4.0664000000106171E-2</c:v>
                </c:pt>
                <c:pt idx="43">
                  <c:v>3.6928000001353212E-2</c:v>
                </c:pt>
                <c:pt idx="44">
                  <c:v>3.5896000001230277E-2</c:v>
                </c:pt>
                <c:pt idx="45">
                  <c:v>3.5896000001230277E-2</c:v>
                </c:pt>
                <c:pt idx="46">
                  <c:v>3.7896000001637731E-2</c:v>
                </c:pt>
                <c:pt idx="47">
                  <c:v>3.8895999998203479E-2</c:v>
                </c:pt>
                <c:pt idx="48">
                  <c:v>3.752800000802381E-2</c:v>
                </c:pt>
                <c:pt idx="49">
                  <c:v>3.3880000002682209E-2</c:v>
                </c:pt>
                <c:pt idx="50">
                  <c:v>3.5880000003089663E-2</c:v>
                </c:pt>
                <c:pt idx="51">
                  <c:v>3.5880000003089663E-2</c:v>
                </c:pt>
                <c:pt idx="52">
                  <c:v>3.8112000002001878E-2</c:v>
                </c:pt>
                <c:pt idx="54">
                  <c:v>-0.16279999999824213</c:v>
                </c:pt>
                <c:pt idx="55">
                  <c:v>5.2276000002166256E-2</c:v>
                </c:pt>
                <c:pt idx="56">
                  <c:v>4.7363999998196959E-2</c:v>
                </c:pt>
                <c:pt idx="57">
                  <c:v>4.7595999996701721E-2</c:v>
                </c:pt>
                <c:pt idx="58">
                  <c:v>4.536000000371132E-2</c:v>
                </c:pt>
                <c:pt idx="59">
                  <c:v>4.5808000002580229E-2</c:v>
                </c:pt>
                <c:pt idx="60">
                  <c:v>3.2024000007368159E-2</c:v>
                </c:pt>
                <c:pt idx="61">
                  <c:v>3.7256000003253575E-2</c:v>
                </c:pt>
                <c:pt idx="62">
                  <c:v>3.8591999997152016E-2</c:v>
                </c:pt>
                <c:pt idx="64">
                  <c:v>2.9912000005424488E-2</c:v>
                </c:pt>
                <c:pt idx="65">
                  <c:v>3.1896000007691327E-2</c:v>
                </c:pt>
                <c:pt idx="66">
                  <c:v>2.9276000001118518E-2</c:v>
                </c:pt>
                <c:pt idx="67">
                  <c:v>2.1244000003207475E-2</c:v>
                </c:pt>
                <c:pt idx="69">
                  <c:v>1.9564000001992099E-2</c:v>
                </c:pt>
                <c:pt idx="70">
                  <c:v>2.3679999998421408E-2</c:v>
                </c:pt>
                <c:pt idx="71">
                  <c:v>2.166399999987334E-2</c:v>
                </c:pt>
                <c:pt idx="77">
                  <c:v>1.4935999999579508E-2</c:v>
                </c:pt>
                <c:pt idx="78">
                  <c:v>1.5920000005280599E-2</c:v>
                </c:pt>
                <c:pt idx="388">
                  <c:v>-0.1199720000004163</c:v>
                </c:pt>
                <c:pt idx="389">
                  <c:v>-0.12028799999825424</c:v>
                </c:pt>
                <c:pt idx="390">
                  <c:v>-0.12095599999884143</c:v>
                </c:pt>
                <c:pt idx="402">
                  <c:v>-0.14701599999534665</c:v>
                </c:pt>
                <c:pt idx="403">
                  <c:v>-0.15322400000150083</c:v>
                </c:pt>
                <c:pt idx="404">
                  <c:v>-0.14685599999938859</c:v>
                </c:pt>
                <c:pt idx="405">
                  <c:v>-0.16212000000086846</c:v>
                </c:pt>
                <c:pt idx="406">
                  <c:v>-0.16385199999785982</c:v>
                </c:pt>
                <c:pt idx="407">
                  <c:v>-0.16170399999828078</c:v>
                </c:pt>
                <c:pt idx="408">
                  <c:v>-0.16633600000204751</c:v>
                </c:pt>
                <c:pt idx="409">
                  <c:v>-0.16684399999940069</c:v>
                </c:pt>
                <c:pt idx="410">
                  <c:v>-0.16716399999859277</c:v>
                </c:pt>
                <c:pt idx="411">
                  <c:v>-0.1679939999958151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7E9-48A5-A877-75C685C93E08}"/>
            </c:ext>
          </c:extLst>
        </c:ser>
        <c:ser>
          <c:idx val="5"/>
          <c:order val="5"/>
          <c:tx>
            <c:strRef>
              <c:f>'A (old)'!$M$20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 (old)'!$F$21:$F$998</c:f>
              <c:numCache>
                <c:formatCode>General</c:formatCode>
                <c:ptCount val="978"/>
                <c:pt idx="0">
                  <c:v>-6373</c:v>
                </c:pt>
                <c:pt idx="1">
                  <c:v>-3839</c:v>
                </c:pt>
                <c:pt idx="2">
                  <c:v>-3402</c:v>
                </c:pt>
                <c:pt idx="3">
                  <c:v>-3377</c:v>
                </c:pt>
                <c:pt idx="4">
                  <c:v>-3361</c:v>
                </c:pt>
                <c:pt idx="5">
                  <c:v>-3360</c:v>
                </c:pt>
                <c:pt idx="6">
                  <c:v>-3349</c:v>
                </c:pt>
                <c:pt idx="7">
                  <c:v>-3345</c:v>
                </c:pt>
                <c:pt idx="8">
                  <c:v>-3335</c:v>
                </c:pt>
                <c:pt idx="9">
                  <c:v>-3333</c:v>
                </c:pt>
                <c:pt idx="10">
                  <c:v>-3324</c:v>
                </c:pt>
                <c:pt idx="11">
                  <c:v>-3251</c:v>
                </c:pt>
                <c:pt idx="12">
                  <c:v>-3212</c:v>
                </c:pt>
                <c:pt idx="13">
                  <c:v>-3173</c:v>
                </c:pt>
                <c:pt idx="14">
                  <c:v>-3167</c:v>
                </c:pt>
                <c:pt idx="15">
                  <c:v>-3167</c:v>
                </c:pt>
                <c:pt idx="16">
                  <c:v>-3145</c:v>
                </c:pt>
                <c:pt idx="17">
                  <c:v>-3142</c:v>
                </c:pt>
                <c:pt idx="18">
                  <c:v>-3126</c:v>
                </c:pt>
                <c:pt idx="19">
                  <c:v>-3114</c:v>
                </c:pt>
                <c:pt idx="20">
                  <c:v>-3100</c:v>
                </c:pt>
                <c:pt idx="21">
                  <c:v>-3098</c:v>
                </c:pt>
                <c:pt idx="22">
                  <c:v>-3097</c:v>
                </c:pt>
                <c:pt idx="23">
                  <c:v>-3094</c:v>
                </c:pt>
                <c:pt idx="24">
                  <c:v>-3083</c:v>
                </c:pt>
                <c:pt idx="25">
                  <c:v>-3078</c:v>
                </c:pt>
                <c:pt idx="26">
                  <c:v>-3059.5</c:v>
                </c:pt>
                <c:pt idx="27">
                  <c:v>-3017</c:v>
                </c:pt>
                <c:pt idx="28">
                  <c:v>-2924</c:v>
                </c:pt>
                <c:pt idx="29">
                  <c:v>-2921</c:v>
                </c:pt>
                <c:pt idx="30">
                  <c:v>-2894</c:v>
                </c:pt>
                <c:pt idx="31">
                  <c:v>-2868</c:v>
                </c:pt>
                <c:pt idx="32">
                  <c:v>-2865</c:v>
                </c:pt>
                <c:pt idx="33">
                  <c:v>-2860</c:v>
                </c:pt>
                <c:pt idx="34">
                  <c:v>-2821</c:v>
                </c:pt>
                <c:pt idx="35">
                  <c:v>-2819</c:v>
                </c:pt>
                <c:pt idx="36">
                  <c:v>-2818</c:v>
                </c:pt>
                <c:pt idx="37">
                  <c:v>-2809</c:v>
                </c:pt>
                <c:pt idx="38">
                  <c:v>-2793</c:v>
                </c:pt>
                <c:pt idx="39">
                  <c:v>-2753</c:v>
                </c:pt>
                <c:pt idx="40">
                  <c:v>-2725</c:v>
                </c:pt>
                <c:pt idx="41">
                  <c:v>-2647</c:v>
                </c:pt>
                <c:pt idx="42">
                  <c:v>-2644</c:v>
                </c:pt>
                <c:pt idx="43">
                  <c:v>-2638</c:v>
                </c:pt>
                <c:pt idx="44">
                  <c:v>-2616</c:v>
                </c:pt>
                <c:pt idx="45">
                  <c:v>-2616</c:v>
                </c:pt>
                <c:pt idx="46">
                  <c:v>-2616</c:v>
                </c:pt>
                <c:pt idx="47">
                  <c:v>-2616</c:v>
                </c:pt>
                <c:pt idx="48">
                  <c:v>-2613</c:v>
                </c:pt>
                <c:pt idx="49">
                  <c:v>-2605</c:v>
                </c:pt>
                <c:pt idx="50">
                  <c:v>-2605</c:v>
                </c:pt>
                <c:pt idx="51">
                  <c:v>-2605</c:v>
                </c:pt>
                <c:pt idx="52">
                  <c:v>-2577</c:v>
                </c:pt>
                <c:pt idx="53">
                  <c:v>-2550</c:v>
                </c:pt>
                <c:pt idx="54">
                  <c:v>-2512.5</c:v>
                </c:pt>
                <c:pt idx="55">
                  <c:v>-2496</c:v>
                </c:pt>
                <c:pt idx="56">
                  <c:v>-2494</c:v>
                </c:pt>
                <c:pt idx="57">
                  <c:v>-2491</c:v>
                </c:pt>
                <c:pt idx="58">
                  <c:v>-2485</c:v>
                </c:pt>
                <c:pt idx="59">
                  <c:v>-2468</c:v>
                </c:pt>
                <c:pt idx="60">
                  <c:v>-2454</c:v>
                </c:pt>
                <c:pt idx="61">
                  <c:v>-2426</c:v>
                </c:pt>
                <c:pt idx="62">
                  <c:v>-2407</c:v>
                </c:pt>
                <c:pt idx="63">
                  <c:v>-2281</c:v>
                </c:pt>
                <c:pt idx="64">
                  <c:v>-2252</c:v>
                </c:pt>
                <c:pt idx="65">
                  <c:v>-2241</c:v>
                </c:pt>
                <c:pt idx="66">
                  <c:v>-2096</c:v>
                </c:pt>
                <c:pt idx="67">
                  <c:v>-2074</c:v>
                </c:pt>
                <c:pt idx="68">
                  <c:v>-2012</c:v>
                </c:pt>
                <c:pt idx="69">
                  <c:v>-1794</c:v>
                </c:pt>
                <c:pt idx="70">
                  <c:v>-1780</c:v>
                </c:pt>
                <c:pt idx="71">
                  <c:v>-1769</c:v>
                </c:pt>
                <c:pt idx="72">
                  <c:v>-1741</c:v>
                </c:pt>
                <c:pt idx="73">
                  <c:v>-1724</c:v>
                </c:pt>
                <c:pt idx="74">
                  <c:v>-1674</c:v>
                </c:pt>
                <c:pt idx="75">
                  <c:v>-1649</c:v>
                </c:pt>
                <c:pt idx="76">
                  <c:v>-1638</c:v>
                </c:pt>
                <c:pt idx="77">
                  <c:v>-1581</c:v>
                </c:pt>
                <c:pt idx="78">
                  <c:v>-1570</c:v>
                </c:pt>
                <c:pt idx="79">
                  <c:v>-1474</c:v>
                </c:pt>
                <c:pt idx="80">
                  <c:v>-1330</c:v>
                </c:pt>
                <c:pt idx="81">
                  <c:v>-1319</c:v>
                </c:pt>
                <c:pt idx="82">
                  <c:v>-1215</c:v>
                </c:pt>
                <c:pt idx="83">
                  <c:v>-1205</c:v>
                </c:pt>
                <c:pt idx="84">
                  <c:v>-1176</c:v>
                </c:pt>
                <c:pt idx="85">
                  <c:v>-1109</c:v>
                </c:pt>
                <c:pt idx="86">
                  <c:v>-1050</c:v>
                </c:pt>
                <c:pt idx="87">
                  <c:v>-997</c:v>
                </c:pt>
                <c:pt idx="88">
                  <c:v>-994</c:v>
                </c:pt>
                <c:pt idx="89">
                  <c:v>-988</c:v>
                </c:pt>
                <c:pt idx="90">
                  <c:v>-936</c:v>
                </c:pt>
                <c:pt idx="91">
                  <c:v>-882</c:v>
                </c:pt>
                <c:pt idx="92">
                  <c:v>-793</c:v>
                </c:pt>
                <c:pt idx="93">
                  <c:v>-778</c:v>
                </c:pt>
                <c:pt idx="94">
                  <c:v>-776</c:v>
                </c:pt>
                <c:pt idx="95">
                  <c:v>-765</c:v>
                </c:pt>
                <c:pt idx="96">
                  <c:v>-765</c:v>
                </c:pt>
                <c:pt idx="97">
                  <c:v>-717</c:v>
                </c:pt>
                <c:pt idx="98">
                  <c:v>-706</c:v>
                </c:pt>
                <c:pt idx="99">
                  <c:v>-703</c:v>
                </c:pt>
                <c:pt idx="100">
                  <c:v>-667</c:v>
                </c:pt>
                <c:pt idx="101">
                  <c:v>-658</c:v>
                </c:pt>
                <c:pt idx="102">
                  <c:v>-558</c:v>
                </c:pt>
                <c:pt idx="103">
                  <c:v>-532</c:v>
                </c:pt>
                <c:pt idx="104">
                  <c:v>-488</c:v>
                </c:pt>
                <c:pt idx="105">
                  <c:v>-485</c:v>
                </c:pt>
                <c:pt idx="106">
                  <c:v>-467</c:v>
                </c:pt>
                <c:pt idx="107">
                  <c:v>-467</c:v>
                </c:pt>
                <c:pt idx="108">
                  <c:v>-467</c:v>
                </c:pt>
                <c:pt idx="109">
                  <c:v>-451</c:v>
                </c:pt>
                <c:pt idx="110">
                  <c:v>-445</c:v>
                </c:pt>
                <c:pt idx="111">
                  <c:v>-443</c:v>
                </c:pt>
                <c:pt idx="112">
                  <c:v>-437</c:v>
                </c:pt>
                <c:pt idx="113">
                  <c:v>-415</c:v>
                </c:pt>
                <c:pt idx="114">
                  <c:v>-414</c:v>
                </c:pt>
                <c:pt idx="115">
                  <c:v>-414</c:v>
                </c:pt>
                <c:pt idx="116">
                  <c:v>-401</c:v>
                </c:pt>
                <c:pt idx="117">
                  <c:v>-400</c:v>
                </c:pt>
                <c:pt idx="118">
                  <c:v>-398</c:v>
                </c:pt>
                <c:pt idx="119">
                  <c:v>-398</c:v>
                </c:pt>
                <c:pt idx="120">
                  <c:v>-397</c:v>
                </c:pt>
                <c:pt idx="121">
                  <c:v>-387</c:v>
                </c:pt>
                <c:pt idx="122">
                  <c:v>-361</c:v>
                </c:pt>
                <c:pt idx="123">
                  <c:v>-356</c:v>
                </c:pt>
                <c:pt idx="124">
                  <c:v>-336</c:v>
                </c:pt>
                <c:pt idx="125">
                  <c:v>-252</c:v>
                </c:pt>
                <c:pt idx="126">
                  <c:v>-211</c:v>
                </c:pt>
                <c:pt idx="127">
                  <c:v>-208</c:v>
                </c:pt>
                <c:pt idx="128">
                  <c:v>-137</c:v>
                </c:pt>
                <c:pt idx="129">
                  <c:v>-129</c:v>
                </c:pt>
                <c:pt idx="130">
                  <c:v>-73</c:v>
                </c:pt>
                <c:pt idx="131">
                  <c:v>-14</c:v>
                </c:pt>
                <c:pt idx="132">
                  <c:v>-8</c:v>
                </c:pt>
                <c:pt idx="133">
                  <c:v>0</c:v>
                </c:pt>
                <c:pt idx="134">
                  <c:v>83</c:v>
                </c:pt>
                <c:pt idx="135">
                  <c:v>117</c:v>
                </c:pt>
                <c:pt idx="136">
                  <c:v>128</c:v>
                </c:pt>
                <c:pt idx="137">
                  <c:v>128</c:v>
                </c:pt>
                <c:pt idx="138">
                  <c:v>140</c:v>
                </c:pt>
                <c:pt idx="139">
                  <c:v>178</c:v>
                </c:pt>
                <c:pt idx="140">
                  <c:v>209</c:v>
                </c:pt>
                <c:pt idx="141">
                  <c:v>302</c:v>
                </c:pt>
                <c:pt idx="142">
                  <c:v>318</c:v>
                </c:pt>
                <c:pt idx="143">
                  <c:v>343</c:v>
                </c:pt>
                <c:pt idx="144">
                  <c:v>343</c:v>
                </c:pt>
                <c:pt idx="145">
                  <c:v>360</c:v>
                </c:pt>
                <c:pt idx="146">
                  <c:v>361</c:v>
                </c:pt>
                <c:pt idx="147">
                  <c:v>363</c:v>
                </c:pt>
                <c:pt idx="148">
                  <c:v>389</c:v>
                </c:pt>
                <c:pt idx="149">
                  <c:v>400</c:v>
                </c:pt>
                <c:pt idx="150">
                  <c:v>402</c:v>
                </c:pt>
                <c:pt idx="151">
                  <c:v>403</c:v>
                </c:pt>
                <c:pt idx="152">
                  <c:v>430</c:v>
                </c:pt>
                <c:pt idx="153">
                  <c:v>492</c:v>
                </c:pt>
                <c:pt idx="154">
                  <c:v>492</c:v>
                </c:pt>
                <c:pt idx="155">
                  <c:v>492</c:v>
                </c:pt>
                <c:pt idx="156">
                  <c:v>512</c:v>
                </c:pt>
                <c:pt idx="157">
                  <c:v>564</c:v>
                </c:pt>
                <c:pt idx="158">
                  <c:v>581</c:v>
                </c:pt>
                <c:pt idx="159">
                  <c:v>592</c:v>
                </c:pt>
                <c:pt idx="160">
                  <c:v>604</c:v>
                </c:pt>
                <c:pt idx="161">
                  <c:v>620</c:v>
                </c:pt>
                <c:pt idx="162">
                  <c:v>621</c:v>
                </c:pt>
                <c:pt idx="163">
                  <c:v>651</c:v>
                </c:pt>
                <c:pt idx="164">
                  <c:v>665</c:v>
                </c:pt>
                <c:pt idx="165">
                  <c:v>679</c:v>
                </c:pt>
                <c:pt idx="166">
                  <c:v>707</c:v>
                </c:pt>
                <c:pt idx="167">
                  <c:v>707</c:v>
                </c:pt>
                <c:pt idx="168">
                  <c:v>707</c:v>
                </c:pt>
                <c:pt idx="169">
                  <c:v>707</c:v>
                </c:pt>
                <c:pt idx="170">
                  <c:v>735</c:v>
                </c:pt>
                <c:pt idx="171">
                  <c:v>783</c:v>
                </c:pt>
                <c:pt idx="172">
                  <c:v>814</c:v>
                </c:pt>
                <c:pt idx="173">
                  <c:v>830</c:v>
                </c:pt>
                <c:pt idx="174">
                  <c:v>878</c:v>
                </c:pt>
                <c:pt idx="175">
                  <c:v>878</c:v>
                </c:pt>
                <c:pt idx="176">
                  <c:v>878</c:v>
                </c:pt>
                <c:pt idx="177">
                  <c:v>897</c:v>
                </c:pt>
                <c:pt idx="178">
                  <c:v>903</c:v>
                </c:pt>
                <c:pt idx="179">
                  <c:v>911</c:v>
                </c:pt>
                <c:pt idx="180">
                  <c:v>912</c:v>
                </c:pt>
                <c:pt idx="181">
                  <c:v>953</c:v>
                </c:pt>
                <c:pt idx="182">
                  <c:v>984</c:v>
                </c:pt>
                <c:pt idx="183">
                  <c:v>998</c:v>
                </c:pt>
                <c:pt idx="184">
                  <c:v>1006</c:v>
                </c:pt>
                <c:pt idx="185">
                  <c:v>1021</c:v>
                </c:pt>
                <c:pt idx="186">
                  <c:v>1102</c:v>
                </c:pt>
                <c:pt idx="187">
                  <c:v>1107</c:v>
                </c:pt>
                <c:pt idx="188">
                  <c:v>1110</c:v>
                </c:pt>
                <c:pt idx="189">
                  <c:v>1110</c:v>
                </c:pt>
                <c:pt idx="190">
                  <c:v>1110</c:v>
                </c:pt>
                <c:pt idx="191">
                  <c:v>1119</c:v>
                </c:pt>
                <c:pt idx="192">
                  <c:v>1122</c:v>
                </c:pt>
                <c:pt idx="193">
                  <c:v>1125</c:v>
                </c:pt>
                <c:pt idx="194">
                  <c:v>1146</c:v>
                </c:pt>
                <c:pt idx="195">
                  <c:v>1147</c:v>
                </c:pt>
                <c:pt idx="196">
                  <c:v>1150</c:v>
                </c:pt>
                <c:pt idx="197">
                  <c:v>1155</c:v>
                </c:pt>
                <c:pt idx="198">
                  <c:v>1163</c:v>
                </c:pt>
                <c:pt idx="199">
                  <c:v>1174</c:v>
                </c:pt>
                <c:pt idx="200">
                  <c:v>1174</c:v>
                </c:pt>
                <c:pt idx="201">
                  <c:v>1188</c:v>
                </c:pt>
                <c:pt idx="202">
                  <c:v>1191</c:v>
                </c:pt>
                <c:pt idx="203">
                  <c:v>1202</c:v>
                </c:pt>
                <c:pt idx="204">
                  <c:v>1219.5</c:v>
                </c:pt>
                <c:pt idx="205">
                  <c:v>1269</c:v>
                </c:pt>
                <c:pt idx="206">
                  <c:v>1278</c:v>
                </c:pt>
                <c:pt idx="207">
                  <c:v>1309</c:v>
                </c:pt>
                <c:pt idx="208">
                  <c:v>1339</c:v>
                </c:pt>
                <c:pt idx="209">
                  <c:v>1345</c:v>
                </c:pt>
                <c:pt idx="210">
                  <c:v>1359</c:v>
                </c:pt>
                <c:pt idx="211">
                  <c:v>1364</c:v>
                </c:pt>
                <c:pt idx="212">
                  <c:v>1365</c:v>
                </c:pt>
                <c:pt idx="213">
                  <c:v>1378</c:v>
                </c:pt>
                <c:pt idx="214">
                  <c:v>1384</c:v>
                </c:pt>
                <c:pt idx="215">
                  <c:v>1406</c:v>
                </c:pt>
                <c:pt idx="216">
                  <c:v>1437</c:v>
                </c:pt>
                <c:pt idx="217">
                  <c:v>1465</c:v>
                </c:pt>
                <c:pt idx="218">
                  <c:v>1465</c:v>
                </c:pt>
                <c:pt idx="219">
                  <c:v>1490</c:v>
                </c:pt>
                <c:pt idx="220">
                  <c:v>1521</c:v>
                </c:pt>
                <c:pt idx="221">
                  <c:v>1591</c:v>
                </c:pt>
                <c:pt idx="222">
                  <c:v>1611</c:v>
                </c:pt>
                <c:pt idx="223">
                  <c:v>1638</c:v>
                </c:pt>
                <c:pt idx="224">
                  <c:v>1641</c:v>
                </c:pt>
                <c:pt idx="225">
                  <c:v>1641</c:v>
                </c:pt>
                <c:pt idx="226">
                  <c:v>1645</c:v>
                </c:pt>
                <c:pt idx="227">
                  <c:v>1653</c:v>
                </c:pt>
                <c:pt idx="228">
                  <c:v>1745</c:v>
                </c:pt>
                <c:pt idx="229">
                  <c:v>1753</c:v>
                </c:pt>
                <c:pt idx="230">
                  <c:v>1798</c:v>
                </c:pt>
                <c:pt idx="231">
                  <c:v>1823</c:v>
                </c:pt>
                <c:pt idx="232">
                  <c:v>1860</c:v>
                </c:pt>
                <c:pt idx="233">
                  <c:v>1863</c:v>
                </c:pt>
                <c:pt idx="234">
                  <c:v>1863</c:v>
                </c:pt>
                <c:pt idx="235">
                  <c:v>1882</c:v>
                </c:pt>
                <c:pt idx="236">
                  <c:v>1885</c:v>
                </c:pt>
                <c:pt idx="237">
                  <c:v>1887</c:v>
                </c:pt>
                <c:pt idx="238">
                  <c:v>1910</c:v>
                </c:pt>
                <c:pt idx="239">
                  <c:v>1913</c:v>
                </c:pt>
                <c:pt idx="240">
                  <c:v>1947</c:v>
                </c:pt>
                <c:pt idx="241">
                  <c:v>1949</c:v>
                </c:pt>
                <c:pt idx="242">
                  <c:v>1967</c:v>
                </c:pt>
                <c:pt idx="243">
                  <c:v>1972</c:v>
                </c:pt>
                <c:pt idx="244">
                  <c:v>1983</c:v>
                </c:pt>
                <c:pt idx="245">
                  <c:v>1997</c:v>
                </c:pt>
                <c:pt idx="246">
                  <c:v>2006</c:v>
                </c:pt>
                <c:pt idx="247">
                  <c:v>2014</c:v>
                </c:pt>
                <c:pt idx="248">
                  <c:v>2030</c:v>
                </c:pt>
                <c:pt idx="249">
                  <c:v>2033</c:v>
                </c:pt>
                <c:pt idx="250">
                  <c:v>2061</c:v>
                </c:pt>
                <c:pt idx="251">
                  <c:v>2067</c:v>
                </c:pt>
                <c:pt idx="252">
                  <c:v>2081</c:v>
                </c:pt>
                <c:pt idx="253">
                  <c:v>2097</c:v>
                </c:pt>
                <c:pt idx="254">
                  <c:v>2097</c:v>
                </c:pt>
                <c:pt idx="255">
                  <c:v>2100</c:v>
                </c:pt>
                <c:pt idx="256">
                  <c:v>2139</c:v>
                </c:pt>
                <c:pt idx="257">
                  <c:v>2167</c:v>
                </c:pt>
                <c:pt idx="258">
                  <c:v>2188</c:v>
                </c:pt>
                <c:pt idx="259">
                  <c:v>2190</c:v>
                </c:pt>
                <c:pt idx="260">
                  <c:v>2207</c:v>
                </c:pt>
                <c:pt idx="261">
                  <c:v>2223</c:v>
                </c:pt>
                <c:pt idx="262">
                  <c:v>2268</c:v>
                </c:pt>
                <c:pt idx="263">
                  <c:v>2280</c:v>
                </c:pt>
                <c:pt idx="264">
                  <c:v>2296</c:v>
                </c:pt>
                <c:pt idx="265">
                  <c:v>2296</c:v>
                </c:pt>
                <c:pt idx="266">
                  <c:v>2335</c:v>
                </c:pt>
                <c:pt idx="267">
                  <c:v>2335</c:v>
                </c:pt>
                <c:pt idx="268">
                  <c:v>2344</c:v>
                </c:pt>
                <c:pt idx="269">
                  <c:v>2349</c:v>
                </c:pt>
                <c:pt idx="270">
                  <c:v>2402</c:v>
                </c:pt>
                <c:pt idx="271">
                  <c:v>2430</c:v>
                </c:pt>
                <c:pt idx="272">
                  <c:v>2465</c:v>
                </c:pt>
                <c:pt idx="273">
                  <c:v>2497</c:v>
                </c:pt>
                <c:pt idx="274">
                  <c:v>2534</c:v>
                </c:pt>
                <c:pt idx="275">
                  <c:v>2534</c:v>
                </c:pt>
                <c:pt idx="276">
                  <c:v>2601</c:v>
                </c:pt>
                <c:pt idx="277">
                  <c:v>2601</c:v>
                </c:pt>
                <c:pt idx="278">
                  <c:v>2604</c:v>
                </c:pt>
                <c:pt idx="279">
                  <c:v>2612</c:v>
                </c:pt>
                <c:pt idx="280">
                  <c:v>2690</c:v>
                </c:pt>
                <c:pt idx="281">
                  <c:v>2750</c:v>
                </c:pt>
                <c:pt idx="282">
                  <c:v>2755</c:v>
                </c:pt>
                <c:pt idx="283">
                  <c:v>2780</c:v>
                </c:pt>
                <c:pt idx="284">
                  <c:v>2791</c:v>
                </c:pt>
                <c:pt idx="285">
                  <c:v>2823</c:v>
                </c:pt>
                <c:pt idx="286">
                  <c:v>2836</c:v>
                </c:pt>
                <c:pt idx="287">
                  <c:v>2839</c:v>
                </c:pt>
                <c:pt idx="288">
                  <c:v>2850</c:v>
                </c:pt>
                <c:pt idx="289">
                  <c:v>2859</c:v>
                </c:pt>
                <c:pt idx="290">
                  <c:v>2934</c:v>
                </c:pt>
                <c:pt idx="291">
                  <c:v>2965</c:v>
                </c:pt>
                <c:pt idx="292">
                  <c:v>2995</c:v>
                </c:pt>
                <c:pt idx="293">
                  <c:v>3015</c:v>
                </c:pt>
                <c:pt idx="294">
                  <c:v>3057</c:v>
                </c:pt>
                <c:pt idx="295">
                  <c:v>3058</c:v>
                </c:pt>
                <c:pt idx="296">
                  <c:v>3058</c:v>
                </c:pt>
                <c:pt idx="297">
                  <c:v>3069</c:v>
                </c:pt>
                <c:pt idx="298">
                  <c:v>3161</c:v>
                </c:pt>
                <c:pt idx="299">
                  <c:v>3188</c:v>
                </c:pt>
                <c:pt idx="300">
                  <c:v>3240</c:v>
                </c:pt>
                <c:pt idx="301">
                  <c:v>3275</c:v>
                </c:pt>
                <c:pt idx="302">
                  <c:v>3287</c:v>
                </c:pt>
                <c:pt idx="303">
                  <c:v>3303</c:v>
                </c:pt>
                <c:pt idx="304">
                  <c:v>3303</c:v>
                </c:pt>
                <c:pt idx="305">
                  <c:v>3317</c:v>
                </c:pt>
                <c:pt idx="306">
                  <c:v>3401</c:v>
                </c:pt>
                <c:pt idx="307">
                  <c:v>3477</c:v>
                </c:pt>
                <c:pt idx="308">
                  <c:v>3483</c:v>
                </c:pt>
                <c:pt idx="309">
                  <c:v>3533</c:v>
                </c:pt>
                <c:pt idx="310">
                  <c:v>3580</c:v>
                </c:pt>
                <c:pt idx="311">
                  <c:v>3608</c:v>
                </c:pt>
                <c:pt idx="312">
                  <c:v>3756</c:v>
                </c:pt>
                <c:pt idx="313">
                  <c:v>3821</c:v>
                </c:pt>
                <c:pt idx="314">
                  <c:v>3840</c:v>
                </c:pt>
                <c:pt idx="315">
                  <c:v>3844</c:v>
                </c:pt>
                <c:pt idx="316">
                  <c:v>3883</c:v>
                </c:pt>
                <c:pt idx="317">
                  <c:v>3919</c:v>
                </c:pt>
                <c:pt idx="318">
                  <c:v>3989</c:v>
                </c:pt>
                <c:pt idx="319">
                  <c:v>4023</c:v>
                </c:pt>
                <c:pt idx="320">
                  <c:v>4059</c:v>
                </c:pt>
                <c:pt idx="321">
                  <c:v>4095</c:v>
                </c:pt>
                <c:pt idx="322">
                  <c:v>4120</c:v>
                </c:pt>
                <c:pt idx="323">
                  <c:v>4129</c:v>
                </c:pt>
                <c:pt idx="324">
                  <c:v>4179</c:v>
                </c:pt>
                <c:pt idx="325">
                  <c:v>4199</c:v>
                </c:pt>
                <c:pt idx="326">
                  <c:v>4252</c:v>
                </c:pt>
                <c:pt idx="327">
                  <c:v>4255</c:v>
                </c:pt>
                <c:pt idx="328">
                  <c:v>4261</c:v>
                </c:pt>
                <c:pt idx="329">
                  <c:v>4325</c:v>
                </c:pt>
                <c:pt idx="330">
                  <c:v>4378</c:v>
                </c:pt>
                <c:pt idx="331">
                  <c:v>4384</c:v>
                </c:pt>
                <c:pt idx="332">
                  <c:v>4400</c:v>
                </c:pt>
                <c:pt idx="333">
                  <c:v>4412</c:v>
                </c:pt>
                <c:pt idx="334">
                  <c:v>4439</c:v>
                </c:pt>
                <c:pt idx="335">
                  <c:v>4470</c:v>
                </c:pt>
                <c:pt idx="336">
                  <c:v>4490</c:v>
                </c:pt>
                <c:pt idx="337">
                  <c:v>4517</c:v>
                </c:pt>
                <c:pt idx="338">
                  <c:v>4557</c:v>
                </c:pt>
                <c:pt idx="339">
                  <c:v>4585</c:v>
                </c:pt>
                <c:pt idx="340">
                  <c:v>4599</c:v>
                </c:pt>
                <c:pt idx="341">
                  <c:v>4624</c:v>
                </c:pt>
                <c:pt idx="342">
                  <c:v>4627</c:v>
                </c:pt>
                <c:pt idx="343">
                  <c:v>4632</c:v>
                </c:pt>
                <c:pt idx="344">
                  <c:v>4674</c:v>
                </c:pt>
                <c:pt idx="345">
                  <c:v>4674</c:v>
                </c:pt>
                <c:pt idx="346">
                  <c:v>4692</c:v>
                </c:pt>
                <c:pt idx="347">
                  <c:v>4730</c:v>
                </c:pt>
                <c:pt idx="348">
                  <c:v>4750</c:v>
                </c:pt>
                <c:pt idx="349">
                  <c:v>4756</c:v>
                </c:pt>
                <c:pt idx="350">
                  <c:v>4773</c:v>
                </c:pt>
                <c:pt idx="351">
                  <c:v>4834</c:v>
                </c:pt>
                <c:pt idx="352">
                  <c:v>4870</c:v>
                </c:pt>
                <c:pt idx="353">
                  <c:v>4884</c:v>
                </c:pt>
                <c:pt idx="354">
                  <c:v>4892</c:v>
                </c:pt>
                <c:pt idx="355">
                  <c:v>4932</c:v>
                </c:pt>
                <c:pt idx="356">
                  <c:v>4938</c:v>
                </c:pt>
                <c:pt idx="357">
                  <c:v>4949</c:v>
                </c:pt>
                <c:pt idx="358">
                  <c:v>4965</c:v>
                </c:pt>
                <c:pt idx="359">
                  <c:v>4988</c:v>
                </c:pt>
                <c:pt idx="360">
                  <c:v>5007</c:v>
                </c:pt>
                <c:pt idx="361">
                  <c:v>5021</c:v>
                </c:pt>
                <c:pt idx="362">
                  <c:v>5066</c:v>
                </c:pt>
                <c:pt idx="363">
                  <c:v>5144</c:v>
                </c:pt>
                <c:pt idx="364">
                  <c:v>5144</c:v>
                </c:pt>
                <c:pt idx="365">
                  <c:v>5169</c:v>
                </c:pt>
                <c:pt idx="366">
                  <c:v>5172</c:v>
                </c:pt>
                <c:pt idx="367">
                  <c:v>5214</c:v>
                </c:pt>
                <c:pt idx="368">
                  <c:v>5214</c:v>
                </c:pt>
                <c:pt idx="369">
                  <c:v>5215</c:v>
                </c:pt>
                <c:pt idx="370">
                  <c:v>5251</c:v>
                </c:pt>
                <c:pt idx="371">
                  <c:v>5254</c:v>
                </c:pt>
                <c:pt idx="372">
                  <c:v>5324</c:v>
                </c:pt>
                <c:pt idx="373">
                  <c:v>5345</c:v>
                </c:pt>
                <c:pt idx="374">
                  <c:v>5416</c:v>
                </c:pt>
                <c:pt idx="375">
                  <c:v>5450</c:v>
                </c:pt>
                <c:pt idx="376">
                  <c:v>5458</c:v>
                </c:pt>
                <c:pt idx="377">
                  <c:v>5483</c:v>
                </c:pt>
                <c:pt idx="378">
                  <c:v>5489</c:v>
                </c:pt>
                <c:pt idx="379">
                  <c:v>5489</c:v>
                </c:pt>
                <c:pt idx="380">
                  <c:v>5489</c:v>
                </c:pt>
                <c:pt idx="381">
                  <c:v>5489</c:v>
                </c:pt>
                <c:pt idx="382">
                  <c:v>5489</c:v>
                </c:pt>
                <c:pt idx="383">
                  <c:v>5514</c:v>
                </c:pt>
                <c:pt idx="384">
                  <c:v>5517</c:v>
                </c:pt>
                <c:pt idx="385">
                  <c:v>5556</c:v>
                </c:pt>
                <c:pt idx="386">
                  <c:v>5556</c:v>
                </c:pt>
                <c:pt idx="387">
                  <c:v>5626</c:v>
                </c:pt>
                <c:pt idx="388">
                  <c:v>5712</c:v>
                </c:pt>
                <c:pt idx="389">
                  <c:v>5723</c:v>
                </c:pt>
                <c:pt idx="390">
                  <c:v>5726</c:v>
                </c:pt>
                <c:pt idx="391">
                  <c:v>5825</c:v>
                </c:pt>
                <c:pt idx="392">
                  <c:v>5858</c:v>
                </c:pt>
                <c:pt idx="393">
                  <c:v>5909</c:v>
                </c:pt>
                <c:pt idx="394">
                  <c:v>5909</c:v>
                </c:pt>
                <c:pt idx="395">
                  <c:v>6012</c:v>
                </c:pt>
                <c:pt idx="396">
                  <c:v>6015</c:v>
                </c:pt>
                <c:pt idx="397">
                  <c:v>6015</c:v>
                </c:pt>
                <c:pt idx="398">
                  <c:v>6015</c:v>
                </c:pt>
                <c:pt idx="399">
                  <c:v>6018</c:v>
                </c:pt>
                <c:pt idx="400">
                  <c:v>6110</c:v>
                </c:pt>
                <c:pt idx="401">
                  <c:v>6535</c:v>
                </c:pt>
                <c:pt idx="402">
                  <c:v>6706</c:v>
                </c:pt>
                <c:pt idx="403">
                  <c:v>6879</c:v>
                </c:pt>
                <c:pt idx="404">
                  <c:v>6901</c:v>
                </c:pt>
                <c:pt idx="405">
                  <c:v>7195</c:v>
                </c:pt>
                <c:pt idx="406">
                  <c:v>7217</c:v>
                </c:pt>
                <c:pt idx="407">
                  <c:v>7221.5</c:v>
                </c:pt>
                <c:pt idx="408">
                  <c:v>7243.5</c:v>
                </c:pt>
                <c:pt idx="409">
                  <c:v>7299</c:v>
                </c:pt>
                <c:pt idx="410">
                  <c:v>7314</c:v>
                </c:pt>
                <c:pt idx="411">
                  <c:v>7354</c:v>
                </c:pt>
              </c:numCache>
            </c:numRef>
          </c:xVal>
          <c:yVal>
            <c:numRef>
              <c:f>'A (old)'!$M$21:$M$998</c:f>
              <c:numCache>
                <c:formatCode>General</c:formatCode>
                <c:ptCount val="978"/>
                <c:pt idx="393">
                  <c:v>-0.12840399999549845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7E9-48A5-A877-75C685C93E08}"/>
            </c:ext>
          </c:extLst>
        </c:ser>
        <c:ser>
          <c:idx val="6"/>
          <c:order val="6"/>
          <c:tx>
            <c:strRef>
              <c:f>'A (old)'!$N$20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(old)'!$D$21:$D$143</c:f>
                <c:numCache>
                  <c:formatCode>General</c:formatCode>
                  <c:ptCount val="123"/>
                  <c:pt idx="30">
                    <c:v>0</c:v>
                  </c:pt>
                  <c:pt idx="33">
                    <c:v>0</c:v>
                  </c:pt>
                  <c:pt idx="34">
                    <c:v>0</c:v>
                  </c:pt>
                  <c:pt idx="36">
                    <c:v>0</c:v>
                  </c:pt>
                  <c:pt idx="38">
                    <c:v>0</c:v>
                  </c:pt>
                  <c:pt idx="61">
                    <c:v>3.0000000000000001E-3</c:v>
                  </c:pt>
                  <c:pt idx="62">
                    <c:v>3.0000000000000001E-3</c:v>
                  </c:pt>
                  <c:pt idx="66">
                    <c:v>0</c:v>
                  </c:pt>
                  <c:pt idx="67">
                    <c:v>0</c:v>
                  </c:pt>
                  <c:pt idx="69">
                    <c:v>0</c:v>
                  </c:pt>
                </c:numCache>
              </c:numRef>
            </c:plus>
            <c:minus>
              <c:numRef>
                <c:f>'A (old)'!$D$21:$D$143</c:f>
                <c:numCache>
                  <c:formatCode>General</c:formatCode>
                  <c:ptCount val="123"/>
                  <c:pt idx="30">
                    <c:v>0</c:v>
                  </c:pt>
                  <c:pt idx="33">
                    <c:v>0</c:v>
                  </c:pt>
                  <c:pt idx="34">
                    <c:v>0</c:v>
                  </c:pt>
                  <c:pt idx="36">
                    <c:v>0</c:v>
                  </c:pt>
                  <c:pt idx="38">
                    <c:v>0</c:v>
                  </c:pt>
                  <c:pt idx="61">
                    <c:v>3.0000000000000001E-3</c:v>
                  </c:pt>
                  <c:pt idx="62">
                    <c:v>3.0000000000000001E-3</c:v>
                  </c:pt>
                  <c:pt idx="66">
                    <c:v>0</c:v>
                  </c:pt>
                  <c:pt idx="67">
                    <c:v>0</c:v>
                  </c:pt>
                  <c:pt idx="6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(old)'!$F$21:$F$998</c:f>
              <c:numCache>
                <c:formatCode>General</c:formatCode>
                <c:ptCount val="978"/>
                <c:pt idx="0">
                  <c:v>-6373</c:v>
                </c:pt>
                <c:pt idx="1">
                  <c:v>-3839</c:v>
                </c:pt>
                <c:pt idx="2">
                  <c:v>-3402</c:v>
                </c:pt>
                <c:pt idx="3">
                  <c:v>-3377</c:v>
                </c:pt>
                <c:pt idx="4">
                  <c:v>-3361</c:v>
                </c:pt>
                <c:pt idx="5">
                  <c:v>-3360</c:v>
                </c:pt>
                <c:pt idx="6">
                  <c:v>-3349</c:v>
                </c:pt>
                <c:pt idx="7">
                  <c:v>-3345</c:v>
                </c:pt>
                <c:pt idx="8">
                  <c:v>-3335</c:v>
                </c:pt>
                <c:pt idx="9">
                  <c:v>-3333</c:v>
                </c:pt>
                <c:pt idx="10">
                  <c:v>-3324</c:v>
                </c:pt>
                <c:pt idx="11">
                  <c:v>-3251</c:v>
                </c:pt>
                <c:pt idx="12">
                  <c:v>-3212</c:v>
                </c:pt>
                <c:pt idx="13">
                  <c:v>-3173</c:v>
                </c:pt>
                <c:pt idx="14">
                  <c:v>-3167</c:v>
                </c:pt>
                <c:pt idx="15">
                  <c:v>-3167</c:v>
                </c:pt>
                <c:pt idx="16">
                  <c:v>-3145</c:v>
                </c:pt>
                <c:pt idx="17">
                  <c:v>-3142</c:v>
                </c:pt>
                <c:pt idx="18">
                  <c:v>-3126</c:v>
                </c:pt>
                <c:pt idx="19">
                  <c:v>-3114</c:v>
                </c:pt>
                <c:pt idx="20">
                  <c:v>-3100</c:v>
                </c:pt>
                <c:pt idx="21">
                  <c:v>-3098</c:v>
                </c:pt>
                <c:pt idx="22">
                  <c:v>-3097</c:v>
                </c:pt>
                <c:pt idx="23">
                  <c:v>-3094</c:v>
                </c:pt>
                <c:pt idx="24">
                  <c:v>-3083</c:v>
                </c:pt>
                <c:pt idx="25">
                  <c:v>-3078</c:v>
                </c:pt>
                <c:pt idx="26">
                  <c:v>-3059.5</c:v>
                </c:pt>
                <c:pt idx="27">
                  <c:v>-3017</c:v>
                </c:pt>
                <c:pt idx="28">
                  <c:v>-2924</c:v>
                </c:pt>
                <c:pt idx="29">
                  <c:v>-2921</c:v>
                </c:pt>
                <c:pt idx="30">
                  <c:v>-2894</c:v>
                </c:pt>
                <c:pt idx="31">
                  <c:v>-2868</c:v>
                </c:pt>
                <c:pt idx="32">
                  <c:v>-2865</c:v>
                </c:pt>
                <c:pt idx="33">
                  <c:v>-2860</c:v>
                </c:pt>
                <c:pt idx="34">
                  <c:v>-2821</c:v>
                </c:pt>
                <c:pt idx="35">
                  <c:v>-2819</c:v>
                </c:pt>
                <c:pt idx="36">
                  <c:v>-2818</c:v>
                </c:pt>
                <c:pt idx="37">
                  <c:v>-2809</c:v>
                </c:pt>
                <c:pt idx="38">
                  <c:v>-2793</c:v>
                </c:pt>
                <c:pt idx="39">
                  <c:v>-2753</c:v>
                </c:pt>
                <c:pt idx="40">
                  <c:v>-2725</c:v>
                </c:pt>
                <c:pt idx="41">
                  <c:v>-2647</c:v>
                </c:pt>
                <c:pt idx="42">
                  <c:v>-2644</c:v>
                </c:pt>
                <c:pt idx="43">
                  <c:v>-2638</c:v>
                </c:pt>
                <c:pt idx="44">
                  <c:v>-2616</c:v>
                </c:pt>
                <c:pt idx="45">
                  <c:v>-2616</c:v>
                </c:pt>
                <c:pt idx="46">
                  <c:v>-2616</c:v>
                </c:pt>
                <c:pt idx="47">
                  <c:v>-2616</c:v>
                </c:pt>
                <c:pt idx="48">
                  <c:v>-2613</c:v>
                </c:pt>
                <c:pt idx="49">
                  <c:v>-2605</c:v>
                </c:pt>
                <c:pt idx="50">
                  <c:v>-2605</c:v>
                </c:pt>
                <c:pt idx="51">
                  <c:v>-2605</c:v>
                </c:pt>
                <c:pt idx="52">
                  <c:v>-2577</c:v>
                </c:pt>
                <c:pt idx="53">
                  <c:v>-2550</c:v>
                </c:pt>
                <c:pt idx="54">
                  <c:v>-2512.5</c:v>
                </c:pt>
                <c:pt idx="55">
                  <c:v>-2496</c:v>
                </c:pt>
                <c:pt idx="56">
                  <c:v>-2494</c:v>
                </c:pt>
                <c:pt idx="57">
                  <c:v>-2491</c:v>
                </c:pt>
                <c:pt idx="58">
                  <c:v>-2485</c:v>
                </c:pt>
                <c:pt idx="59">
                  <c:v>-2468</c:v>
                </c:pt>
                <c:pt idx="60">
                  <c:v>-2454</c:v>
                </c:pt>
                <c:pt idx="61">
                  <c:v>-2426</c:v>
                </c:pt>
                <c:pt idx="62">
                  <c:v>-2407</c:v>
                </c:pt>
                <c:pt idx="63">
                  <c:v>-2281</c:v>
                </c:pt>
                <c:pt idx="64">
                  <c:v>-2252</c:v>
                </c:pt>
                <c:pt idx="65">
                  <c:v>-2241</c:v>
                </c:pt>
                <c:pt idx="66">
                  <c:v>-2096</c:v>
                </c:pt>
                <c:pt idx="67">
                  <c:v>-2074</c:v>
                </c:pt>
                <c:pt idx="68">
                  <c:v>-2012</c:v>
                </c:pt>
                <c:pt idx="69">
                  <c:v>-1794</c:v>
                </c:pt>
                <c:pt idx="70">
                  <c:v>-1780</c:v>
                </c:pt>
                <c:pt idx="71">
                  <c:v>-1769</c:v>
                </c:pt>
                <c:pt idx="72">
                  <c:v>-1741</c:v>
                </c:pt>
                <c:pt idx="73">
                  <c:v>-1724</c:v>
                </c:pt>
                <c:pt idx="74">
                  <c:v>-1674</c:v>
                </c:pt>
                <c:pt idx="75">
                  <c:v>-1649</c:v>
                </c:pt>
                <c:pt idx="76">
                  <c:v>-1638</c:v>
                </c:pt>
                <c:pt idx="77">
                  <c:v>-1581</c:v>
                </c:pt>
                <c:pt idx="78">
                  <c:v>-1570</c:v>
                </c:pt>
                <c:pt idx="79">
                  <c:v>-1474</c:v>
                </c:pt>
                <c:pt idx="80">
                  <c:v>-1330</c:v>
                </c:pt>
                <c:pt idx="81">
                  <c:v>-1319</c:v>
                </c:pt>
                <c:pt idx="82">
                  <c:v>-1215</c:v>
                </c:pt>
                <c:pt idx="83">
                  <c:v>-1205</c:v>
                </c:pt>
                <c:pt idx="84">
                  <c:v>-1176</c:v>
                </c:pt>
                <c:pt idx="85">
                  <c:v>-1109</c:v>
                </c:pt>
                <c:pt idx="86">
                  <c:v>-1050</c:v>
                </c:pt>
                <c:pt idx="87">
                  <c:v>-997</c:v>
                </c:pt>
                <c:pt idx="88">
                  <c:v>-994</c:v>
                </c:pt>
                <c:pt idx="89">
                  <c:v>-988</c:v>
                </c:pt>
                <c:pt idx="90">
                  <c:v>-936</c:v>
                </c:pt>
                <c:pt idx="91">
                  <c:v>-882</c:v>
                </c:pt>
                <c:pt idx="92">
                  <c:v>-793</c:v>
                </c:pt>
                <c:pt idx="93">
                  <c:v>-778</c:v>
                </c:pt>
                <c:pt idx="94">
                  <c:v>-776</c:v>
                </c:pt>
                <c:pt idx="95">
                  <c:v>-765</c:v>
                </c:pt>
                <c:pt idx="96">
                  <c:v>-765</c:v>
                </c:pt>
                <c:pt idx="97">
                  <c:v>-717</c:v>
                </c:pt>
                <c:pt idx="98">
                  <c:v>-706</c:v>
                </c:pt>
                <c:pt idx="99">
                  <c:v>-703</c:v>
                </c:pt>
                <c:pt idx="100">
                  <c:v>-667</c:v>
                </c:pt>
                <c:pt idx="101">
                  <c:v>-658</c:v>
                </c:pt>
                <c:pt idx="102">
                  <c:v>-558</c:v>
                </c:pt>
                <c:pt idx="103">
                  <c:v>-532</c:v>
                </c:pt>
                <c:pt idx="104">
                  <c:v>-488</c:v>
                </c:pt>
                <c:pt idx="105">
                  <c:v>-485</c:v>
                </c:pt>
                <c:pt idx="106">
                  <c:v>-467</c:v>
                </c:pt>
                <c:pt idx="107">
                  <c:v>-467</c:v>
                </c:pt>
                <c:pt idx="108">
                  <c:v>-467</c:v>
                </c:pt>
                <c:pt idx="109">
                  <c:v>-451</c:v>
                </c:pt>
                <c:pt idx="110">
                  <c:v>-445</c:v>
                </c:pt>
                <c:pt idx="111">
                  <c:v>-443</c:v>
                </c:pt>
                <c:pt idx="112">
                  <c:v>-437</c:v>
                </c:pt>
                <c:pt idx="113">
                  <c:v>-415</c:v>
                </c:pt>
                <c:pt idx="114">
                  <c:v>-414</c:v>
                </c:pt>
                <c:pt idx="115">
                  <c:v>-414</c:v>
                </c:pt>
                <c:pt idx="116">
                  <c:v>-401</c:v>
                </c:pt>
                <c:pt idx="117">
                  <c:v>-400</c:v>
                </c:pt>
                <c:pt idx="118">
                  <c:v>-398</c:v>
                </c:pt>
                <c:pt idx="119">
                  <c:v>-398</c:v>
                </c:pt>
                <c:pt idx="120">
                  <c:v>-397</c:v>
                </c:pt>
                <c:pt idx="121">
                  <c:v>-387</c:v>
                </c:pt>
                <c:pt idx="122">
                  <c:v>-361</c:v>
                </c:pt>
                <c:pt idx="123">
                  <c:v>-356</c:v>
                </c:pt>
                <c:pt idx="124">
                  <c:v>-336</c:v>
                </c:pt>
                <c:pt idx="125">
                  <c:v>-252</c:v>
                </c:pt>
                <c:pt idx="126">
                  <c:v>-211</c:v>
                </c:pt>
                <c:pt idx="127">
                  <c:v>-208</c:v>
                </c:pt>
                <c:pt idx="128">
                  <c:v>-137</c:v>
                </c:pt>
                <c:pt idx="129">
                  <c:v>-129</c:v>
                </c:pt>
                <c:pt idx="130">
                  <c:v>-73</c:v>
                </c:pt>
                <c:pt idx="131">
                  <c:v>-14</c:v>
                </c:pt>
                <c:pt idx="132">
                  <c:v>-8</c:v>
                </c:pt>
                <c:pt idx="133">
                  <c:v>0</c:v>
                </c:pt>
                <c:pt idx="134">
                  <c:v>83</c:v>
                </c:pt>
                <c:pt idx="135">
                  <c:v>117</c:v>
                </c:pt>
                <c:pt idx="136">
                  <c:v>128</c:v>
                </c:pt>
                <c:pt idx="137">
                  <c:v>128</c:v>
                </c:pt>
                <c:pt idx="138">
                  <c:v>140</c:v>
                </c:pt>
                <c:pt idx="139">
                  <c:v>178</c:v>
                </c:pt>
                <c:pt idx="140">
                  <c:v>209</c:v>
                </c:pt>
                <c:pt idx="141">
                  <c:v>302</c:v>
                </c:pt>
                <c:pt idx="142">
                  <c:v>318</c:v>
                </c:pt>
                <c:pt idx="143">
                  <c:v>343</c:v>
                </c:pt>
                <c:pt idx="144">
                  <c:v>343</c:v>
                </c:pt>
                <c:pt idx="145">
                  <c:v>360</c:v>
                </c:pt>
                <c:pt idx="146">
                  <c:v>361</c:v>
                </c:pt>
                <c:pt idx="147">
                  <c:v>363</c:v>
                </c:pt>
                <c:pt idx="148">
                  <c:v>389</c:v>
                </c:pt>
                <c:pt idx="149">
                  <c:v>400</c:v>
                </c:pt>
                <c:pt idx="150">
                  <c:v>402</c:v>
                </c:pt>
                <c:pt idx="151">
                  <c:v>403</c:v>
                </c:pt>
                <c:pt idx="152">
                  <c:v>430</c:v>
                </c:pt>
                <c:pt idx="153">
                  <c:v>492</c:v>
                </c:pt>
                <c:pt idx="154">
                  <c:v>492</c:v>
                </c:pt>
                <c:pt idx="155">
                  <c:v>492</c:v>
                </c:pt>
                <c:pt idx="156">
                  <c:v>512</c:v>
                </c:pt>
                <c:pt idx="157">
                  <c:v>564</c:v>
                </c:pt>
                <c:pt idx="158">
                  <c:v>581</c:v>
                </c:pt>
                <c:pt idx="159">
                  <c:v>592</c:v>
                </c:pt>
                <c:pt idx="160">
                  <c:v>604</c:v>
                </c:pt>
                <c:pt idx="161">
                  <c:v>620</c:v>
                </c:pt>
                <c:pt idx="162">
                  <c:v>621</c:v>
                </c:pt>
                <c:pt idx="163">
                  <c:v>651</c:v>
                </c:pt>
                <c:pt idx="164">
                  <c:v>665</c:v>
                </c:pt>
                <c:pt idx="165">
                  <c:v>679</c:v>
                </c:pt>
                <c:pt idx="166">
                  <c:v>707</c:v>
                </c:pt>
                <c:pt idx="167">
                  <c:v>707</c:v>
                </c:pt>
                <c:pt idx="168">
                  <c:v>707</c:v>
                </c:pt>
                <c:pt idx="169">
                  <c:v>707</c:v>
                </c:pt>
                <c:pt idx="170">
                  <c:v>735</c:v>
                </c:pt>
                <c:pt idx="171">
                  <c:v>783</c:v>
                </c:pt>
                <c:pt idx="172">
                  <c:v>814</c:v>
                </c:pt>
                <c:pt idx="173">
                  <c:v>830</c:v>
                </c:pt>
                <c:pt idx="174">
                  <c:v>878</c:v>
                </c:pt>
                <c:pt idx="175">
                  <c:v>878</c:v>
                </c:pt>
                <c:pt idx="176">
                  <c:v>878</c:v>
                </c:pt>
                <c:pt idx="177">
                  <c:v>897</c:v>
                </c:pt>
                <c:pt idx="178">
                  <c:v>903</c:v>
                </c:pt>
                <c:pt idx="179">
                  <c:v>911</c:v>
                </c:pt>
                <c:pt idx="180">
                  <c:v>912</c:v>
                </c:pt>
                <c:pt idx="181">
                  <c:v>953</c:v>
                </c:pt>
                <c:pt idx="182">
                  <c:v>984</c:v>
                </c:pt>
                <c:pt idx="183">
                  <c:v>998</c:v>
                </c:pt>
                <c:pt idx="184">
                  <c:v>1006</c:v>
                </c:pt>
                <c:pt idx="185">
                  <c:v>1021</c:v>
                </c:pt>
                <c:pt idx="186">
                  <c:v>1102</c:v>
                </c:pt>
                <c:pt idx="187">
                  <c:v>1107</c:v>
                </c:pt>
                <c:pt idx="188">
                  <c:v>1110</c:v>
                </c:pt>
                <c:pt idx="189">
                  <c:v>1110</c:v>
                </c:pt>
                <c:pt idx="190">
                  <c:v>1110</c:v>
                </c:pt>
                <c:pt idx="191">
                  <c:v>1119</c:v>
                </c:pt>
                <c:pt idx="192">
                  <c:v>1122</c:v>
                </c:pt>
                <c:pt idx="193">
                  <c:v>1125</c:v>
                </c:pt>
                <c:pt idx="194">
                  <c:v>1146</c:v>
                </c:pt>
                <c:pt idx="195">
                  <c:v>1147</c:v>
                </c:pt>
                <c:pt idx="196">
                  <c:v>1150</c:v>
                </c:pt>
                <c:pt idx="197">
                  <c:v>1155</c:v>
                </c:pt>
                <c:pt idx="198">
                  <c:v>1163</c:v>
                </c:pt>
                <c:pt idx="199">
                  <c:v>1174</c:v>
                </c:pt>
                <c:pt idx="200">
                  <c:v>1174</c:v>
                </c:pt>
                <c:pt idx="201">
                  <c:v>1188</c:v>
                </c:pt>
                <c:pt idx="202">
                  <c:v>1191</c:v>
                </c:pt>
                <c:pt idx="203">
                  <c:v>1202</c:v>
                </c:pt>
                <c:pt idx="204">
                  <c:v>1219.5</c:v>
                </c:pt>
                <c:pt idx="205">
                  <c:v>1269</c:v>
                </c:pt>
                <c:pt idx="206">
                  <c:v>1278</c:v>
                </c:pt>
                <c:pt idx="207">
                  <c:v>1309</c:v>
                </c:pt>
                <c:pt idx="208">
                  <c:v>1339</c:v>
                </c:pt>
                <c:pt idx="209">
                  <c:v>1345</c:v>
                </c:pt>
                <c:pt idx="210">
                  <c:v>1359</c:v>
                </c:pt>
                <c:pt idx="211">
                  <c:v>1364</c:v>
                </c:pt>
                <c:pt idx="212">
                  <c:v>1365</c:v>
                </c:pt>
                <c:pt idx="213">
                  <c:v>1378</c:v>
                </c:pt>
                <c:pt idx="214">
                  <c:v>1384</c:v>
                </c:pt>
                <c:pt idx="215">
                  <c:v>1406</c:v>
                </c:pt>
                <c:pt idx="216">
                  <c:v>1437</c:v>
                </c:pt>
                <c:pt idx="217">
                  <c:v>1465</c:v>
                </c:pt>
                <c:pt idx="218">
                  <c:v>1465</c:v>
                </c:pt>
                <c:pt idx="219">
                  <c:v>1490</c:v>
                </c:pt>
                <c:pt idx="220">
                  <c:v>1521</c:v>
                </c:pt>
                <c:pt idx="221">
                  <c:v>1591</c:v>
                </c:pt>
                <c:pt idx="222">
                  <c:v>1611</c:v>
                </c:pt>
                <c:pt idx="223">
                  <c:v>1638</c:v>
                </c:pt>
                <c:pt idx="224">
                  <c:v>1641</c:v>
                </c:pt>
                <c:pt idx="225">
                  <c:v>1641</c:v>
                </c:pt>
                <c:pt idx="226">
                  <c:v>1645</c:v>
                </c:pt>
                <c:pt idx="227">
                  <c:v>1653</c:v>
                </c:pt>
                <c:pt idx="228">
                  <c:v>1745</c:v>
                </c:pt>
                <c:pt idx="229">
                  <c:v>1753</c:v>
                </c:pt>
                <c:pt idx="230">
                  <c:v>1798</c:v>
                </c:pt>
                <c:pt idx="231">
                  <c:v>1823</c:v>
                </c:pt>
                <c:pt idx="232">
                  <c:v>1860</c:v>
                </c:pt>
                <c:pt idx="233">
                  <c:v>1863</c:v>
                </c:pt>
                <c:pt idx="234">
                  <c:v>1863</c:v>
                </c:pt>
                <c:pt idx="235">
                  <c:v>1882</c:v>
                </c:pt>
                <c:pt idx="236">
                  <c:v>1885</c:v>
                </c:pt>
                <c:pt idx="237">
                  <c:v>1887</c:v>
                </c:pt>
                <c:pt idx="238">
                  <c:v>1910</c:v>
                </c:pt>
                <c:pt idx="239">
                  <c:v>1913</c:v>
                </c:pt>
                <c:pt idx="240">
                  <c:v>1947</c:v>
                </c:pt>
                <c:pt idx="241">
                  <c:v>1949</c:v>
                </c:pt>
                <c:pt idx="242">
                  <c:v>1967</c:v>
                </c:pt>
                <c:pt idx="243">
                  <c:v>1972</c:v>
                </c:pt>
                <c:pt idx="244">
                  <c:v>1983</c:v>
                </c:pt>
                <c:pt idx="245">
                  <c:v>1997</c:v>
                </c:pt>
                <c:pt idx="246">
                  <c:v>2006</c:v>
                </c:pt>
                <c:pt idx="247">
                  <c:v>2014</c:v>
                </c:pt>
                <c:pt idx="248">
                  <c:v>2030</c:v>
                </c:pt>
                <c:pt idx="249">
                  <c:v>2033</c:v>
                </c:pt>
                <c:pt idx="250">
                  <c:v>2061</c:v>
                </c:pt>
                <c:pt idx="251">
                  <c:v>2067</c:v>
                </c:pt>
                <c:pt idx="252">
                  <c:v>2081</c:v>
                </c:pt>
                <c:pt idx="253">
                  <c:v>2097</c:v>
                </c:pt>
                <c:pt idx="254">
                  <c:v>2097</c:v>
                </c:pt>
                <c:pt idx="255">
                  <c:v>2100</c:v>
                </c:pt>
                <c:pt idx="256">
                  <c:v>2139</c:v>
                </c:pt>
                <c:pt idx="257">
                  <c:v>2167</c:v>
                </c:pt>
                <c:pt idx="258">
                  <c:v>2188</c:v>
                </c:pt>
                <c:pt idx="259">
                  <c:v>2190</c:v>
                </c:pt>
                <c:pt idx="260">
                  <c:v>2207</c:v>
                </c:pt>
                <c:pt idx="261">
                  <c:v>2223</c:v>
                </c:pt>
                <c:pt idx="262">
                  <c:v>2268</c:v>
                </c:pt>
                <c:pt idx="263">
                  <c:v>2280</c:v>
                </c:pt>
                <c:pt idx="264">
                  <c:v>2296</c:v>
                </c:pt>
                <c:pt idx="265">
                  <c:v>2296</c:v>
                </c:pt>
                <c:pt idx="266">
                  <c:v>2335</c:v>
                </c:pt>
                <c:pt idx="267">
                  <c:v>2335</c:v>
                </c:pt>
                <c:pt idx="268">
                  <c:v>2344</c:v>
                </c:pt>
                <c:pt idx="269">
                  <c:v>2349</c:v>
                </c:pt>
                <c:pt idx="270">
                  <c:v>2402</c:v>
                </c:pt>
                <c:pt idx="271">
                  <c:v>2430</c:v>
                </c:pt>
                <c:pt idx="272">
                  <c:v>2465</c:v>
                </c:pt>
                <c:pt idx="273">
                  <c:v>2497</c:v>
                </c:pt>
                <c:pt idx="274">
                  <c:v>2534</c:v>
                </c:pt>
                <c:pt idx="275">
                  <c:v>2534</c:v>
                </c:pt>
                <c:pt idx="276">
                  <c:v>2601</c:v>
                </c:pt>
                <c:pt idx="277">
                  <c:v>2601</c:v>
                </c:pt>
                <c:pt idx="278">
                  <c:v>2604</c:v>
                </c:pt>
                <c:pt idx="279">
                  <c:v>2612</c:v>
                </c:pt>
                <c:pt idx="280">
                  <c:v>2690</c:v>
                </c:pt>
                <c:pt idx="281">
                  <c:v>2750</c:v>
                </c:pt>
                <c:pt idx="282">
                  <c:v>2755</c:v>
                </c:pt>
                <c:pt idx="283">
                  <c:v>2780</c:v>
                </c:pt>
                <c:pt idx="284">
                  <c:v>2791</c:v>
                </c:pt>
                <c:pt idx="285">
                  <c:v>2823</c:v>
                </c:pt>
                <c:pt idx="286">
                  <c:v>2836</c:v>
                </c:pt>
                <c:pt idx="287">
                  <c:v>2839</c:v>
                </c:pt>
                <c:pt idx="288">
                  <c:v>2850</c:v>
                </c:pt>
                <c:pt idx="289">
                  <c:v>2859</c:v>
                </c:pt>
                <c:pt idx="290">
                  <c:v>2934</c:v>
                </c:pt>
                <c:pt idx="291">
                  <c:v>2965</c:v>
                </c:pt>
                <c:pt idx="292">
                  <c:v>2995</c:v>
                </c:pt>
                <c:pt idx="293">
                  <c:v>3015</c:v>
                </c:pt>
                <c:pt idx="294">
                  <c:v>3057</c:v>
                </c:pt>
                <c:pt idx="295">
                  <c:v>3058</c:v>
                </c:pt>
                <c:pt idx="296">
                  <c:v>3058</c:v>
                </c:pt>
                <c:pt idx="297">
                  <c:v>3069</c:v>
                </c:pt>
                <c:pt idx="298">
                  <c:v>3161</c:v>
                </c:pt>
                <c:pt idx="299">
                  <c:v>3188</c:v>
                </c:pt>
                <c:pt idx="300">
                  <c:v>3240</c:v>
                </c:pt>
                <c:pt idx="301">
                  <c:v>3275</c:v>
                </c:pt>
                <c:pt idx="302">
                  <c:v>3287</c:v>
                </c:pt>
                <c:pt idx="303">
                  <c:v>3303</c:v>
                </c:pt>
                <c:pt idx="304">
                  <c:v>3303</c:v>
                </c:pt>
                <c:pt idx="305">
                  <c:v>3317</c:v>
                </c:pt>
                <c:pt idx="306">
                  <c:v>3401</c:v>
                </c:pt>
                <c:pt idx="307">
                  <c:v>3477</c:v>
                </c:pt>
                <c:pt idx="308">
                  <c:v>3483</c:v>
                </c:pt>
                <c:pt idx="309">
                  <c:v>3533</c:v>
                </c:pt>
                <c:pt idx="310">
                  <c:v>3580</c:v>
                </c:pt>
                <c:pt idx="311">
                  <c:v>3608</c:v>
                </c:pt>
                <c:pt idx="312">
                  <c:v>3756</c:v>
                </c:pt>
                <c:pt idx="313">
                  <c:v>3821</c:v>
                </c:pt>
                <c:pt idx="314">
                  <c:v>3840</c:v>
                </c:pt>
                <c:pt idx="315">
                  <c:v>3844</c:v>
                </c:pt>
                <c:pt idx="316">
                  <c:v>3883</c:v>
                </c:pt>
                <c:pt idx="317">
                  <c:v>3919</c:v>
                </c:pt>
                <c:pt idx="318">
                  <c:v>3989</c:v>
                </c:pt>
                <c:pt idx="319">
                  <c:v>4023</c:v>
                </c:pt>
                <c:pt idx="320">
                  <c:v>4059</c:v>
                </c:pt>
                <c:pt idx="321">
                  <c:v>4095</c:v>
                </c:pt>
                <c:pt idx="322">
                  <c:v>4120</c:v>
                </c:pt>
                <c:pt idx="323">
                  <c:v>4129</c:v>
                </c:pt>
                <c:pt idx="324">
                  <c:v>4179</c:v>
                </c:pt>
                <c:pt idx="325">
                  <c:v>4199</c:v>
                </c:pt>
                <c:pt idx="326">
                  <c:v>4252</c:v>
                </c:pt>
                <c:pt idx="327">
                  <c:v>4255</c:v>
                </c:pt>
                <c:pt idx="328">
                  <c:v>4261</c:v>
                </c:pt>
                <c:pt idx="329">
                  <c:v>4325</c:v>
                </c:pt>
                <c:pt idx="330">
                  <c:v>4378</c:v>
                </c:pt>
                <c:pt idx="331">
                  <c:v>4384</c:v>
                </c:pt>
                <c:pt idx="332">
                  <c:v>4400</c:v>
                </c:pt>
                <c:pt idx="333">
                  <c:v>4412</c:v>
                </c:pt>
                <c:pt idx="334">
                  <c:v>4439</c:v>
                </c:pt>
                <c:pt idx="335">
                  <c:v>4470</c:v>
                </c:pt>
                <c:pt idx="336">
                  <c:v>4490</c:v>
                </c:pt>
                <c:pt idx="337">
                  <c:v>4517</c:v>
                </c:pt>
                <c:pt idx="338">
                  <c:v>4557</c:v>
                </c:pt>
                <c:pt idx="339">
                  <c:v>4585</c:v>
                </c:pt>
                <c:pt idx="340">
                  <c:v>4599</c:v>
                </c:pt>
                <c:pt idx="341">
                  <c:v>4624</c:v>
                </c:pt>
                <c:pt idx="342">
                  <c:v>4627</c:v>
                </c:pt>
                <c:pt idx="343">
                  <c:v>4632</c:v>
                </c:pt>
                <c:pt idx="344">
                  <c:v>4674</c:v>
                </c:pt>
                <c:pt idx="345">
                  <c:v>4674</c:v>
                </c:pt>
                <c:pt idx="346">
                  <c:v>4692</c:v>
                </c:pt>
                <c:pt idx="347">
                  <c:v>4730</c:v>
                </c:pt>
                <c:pt idx="348">
                  <c:v>4750</c:v>
                </c:pt>
                <c:pt idx="349">
                  <c:v>4756</c:v>
                </c:pt>
                <c:pt idx="350">
                  <c:v>4773</c:v>
                </c:pt>
                <c:pt idx="351">
                  <c:v>4834</c:v>
                </c:pt>
                <c:pt idx="352">
                  <c:v>4870</c:v>
                </c:pt>
                <c:pt idx="353">
                  <c:v>4884</c:v>
                </c:pt>
                <c:pt idx="354">
                  <c:v>4892</c:v>
                </c:pt>
                <c:pt idx="355">
                  <c:v>4932</c:v>
                </c:pt>
                <c:pt idx="356">
                  <c:v>4938</c:v>
                </c:pt>
                <c:pt idx="357">
                  <c:v>4949</c:v>
                </c:pt>
                <c:pt idx="358">
                  <c:v>4965</c:v>
                </c:pt>
                <c:pt idx="359">
                  <c:v>4988</c:v>
                </c:pt>
                <c:pt idx="360">
                  <c:v>5007</c:v>
                </c:pt>
                <c:pt idx="361">
                  <c:v>5021</c:v>
                </c:pt>
                <c:pt idx="362">
                  <c:v>5066</c:v>
                </c:pt>
                <c:pt idx="363">
                  <c:v>5144</c:v>
                </c:pt>
                <c:pt idx="364">
                  <c:v>5144</c:v>
                </c:pt>
                <c:pt idx="365">
                  <c:v>5169</c:v>
                </c:pt>
                <c:pt idx="366">
                  <c:v>5172</c:v>
                </c:pt>
                <c:pt idx="367">
                  <c:v>5214</c:v>
                </c:pt>
                <c:pt idx="368">
                  <c:v>5214</c:v>
                </c:pt>
                <c:pt idx="369">
                  <c:v>5215</c:v>
                </c:pt>
                <c:pt idx="370">
                  <c:v>5251</c:v>
                </c:pt>
                <c:pt idx="371">
                  <c:v>5254</c:v>
                </c:pt>
                <c:pt idx="372">
                  <c:v>5324</c:v>
                </c:pt>
                <c:pt idx="373">
                  <c:v>5345</c:v>
                </c:pt>
                <c:pt idx="374">
                  <c:v>5416</c:v>
                </c:pt>
                <c:pt idx="375">
                  <c:v>5450</c:v>
                </c:pt>
                <c:pt idx="376">
                  <c:v>5458</c:v>
                </c:pt>
                <c:pt idx="377">
                  <c:v>5483</c:v>
                </c:pt>
                <c:pt idx="378">
                  <c:v>5489</c:v>
                </c:pt>
                <c:pt idx="379">
                  <c:v>5489</c:v>
                </c:pt>
                <c:pt idx="380">
                  <c:v>5489</c:v>
                </c:pt>
                <c:pt idx="381">
                  <c:v>5489</c:v>
                </c:pt>
                <c:pt idx="382">
                  <c:v>5489</c:v>
                </c:pt>
                <c:pt idx="383">
                  <c:v>5514</c:v>
                </c:pt>
                <c:pt idx="384">
                  <c:v>5517</c:v>
                </c:pt>
                <c:pt idx="385">
                  <c:v>5556</c:v>
                </c:pt>
                <c:pt idx="386">
                  <c:v>5556</c:v>
                </c:pt>
                <c:pt idx="387">
                  <c:v>5626</c:v>
                </c:pt>
                <c:pt idx="388">
                  <c:v>5712</c:v>
                </c:pt>
                <c:pt idx="389">
                  <c:v>5723</c:v>
                </c:pt>
                <c:pt idx="390">
                  <c:v>5726</c:v>
                </c:pt>
                <c:pt idx="391">
                  <c:v>5825</c:v>
                </c:pt>
                <c:pt idx="392">
                  <c:v>5858</c:v>
                </c:pt>
                <c:pt idx="393">
                  <c:v>5909</c:v>
                </c:pt>
                <c:pt idx="394">
                  <c:v>5909</c:v>
                </c:pt>
                <c:pt idx="395">
                  <c:v>6012</c:v>
                </c:pt>
                <c:pt idx="396">
                  <c:v>6015</c:v>
                </c:pt>
                <c:pt idx="397">
                  <c:v>6015</c:v>
                </c:pt>
                <c:pt idx="398">
                  <c:v>6015</c:v>
                </c:pt>
                <c:pt idx="399">
                  <c:v>6018</c:v>
                </c:pt>
                <c:pt idx="400">
                  <c:v>6110</c:v>
                </c:pt>
                <c:pt idx="401">
                  <c:v>6535</c:v>
                </c:pt>
                <c:pt idx="402">
                  <c:v>6706</c:v>
                </c:pt>
                <c:pt idx="403">
                  <c:v>6879</c:v>
                </c:pt>
                <c:pt idx="404">
                  <c:v>6901</c:v>
                </c:pt>
                <c:pt idx="405">
                  <c:v>7195</c:v>
                </c:pt>
                <c:pt idx="406">
                  <c:v>7217</c:v>
                </c:pt>
                <c:pt idx="407">
                  <c:v>7221.5</c:v>
                </c:pt>
                <c:pt idx="408">
                  <c:v>7243.5</c:v>
                </c:pt>
                <c:pt idx="409">
                  <c:v>7299</c:v>
                </c:pt>
                <c:pt idx="410">
                  <c:v>7314</c:v>
                </c:pt>
                <c:pt idx="411">
                  <c:v>7354</c:v>
                </c:pt>
              </c:numCache>
            </c:numRef>
          </c:xVal>
          <c:yVal>
            <c:numRef>
              <c:f>'A (old)'!$N$21:$N$998</c:f>
              <c:numCache>
                <c:formatCode>General</c:formatCode>
                <c:ptCount val="978"/>
                <c:pt idx="153">
                  <c:v>6.4800000836839899E-4</c:v>
                </c:pt>
                <c:pt idx="154">
                  <c:v>1.648000004934147E-3</c:v>
                </c:pt>
                <c:pt idx="155">
                  <c:v>4.6480000019073486E-3</c:v>
                </c:pt>
                <c:pt idx="166">
                  <c:v>-5.3919999991194345E-3</c:v>
                </c:pt>
                <c:pt idx="167">
                  <c:v>1.608000005944632E-3</c:v>
                </c:pt>
                <c:pt idx="168">
                  <c:v>2.60800000251038E-3</c:v>
                </c:pt>
                <c:pt idx="169">
                  <c:v>7.6079999998910353E-3</c:v>
                </c:pt>
                <c:pt idx="174">
                  <c:v>-9.3679999990854412E-3</c:v>
                </c:pt>
                <c:pt idx="175">
                  <c:v>-4.3679999944288284E-3</c:v>
                </c:pt>
                <c:pt idx="176">
                  <c:v>6.320000029518269E-4</c:v>
                </c:pt>
                <c:pt idx="237">
                  <c:v>-8.4719999940716662E-3</c:v>
                </c:pt>
                <c:pt idx="250">
                  <c:v>-1.3815999998769257E-2</c:v>
                </c:pt>
                <c:pt idx="257">
                  <c:v>-1.3151999992260244E-2</c:v>
                </c:pt>
                <c:pt idx="262">
                  <c:v>-1.8207999994046986E-2</c:v>
                </c:pt>
                <c:pt idx="264">
                  <c:v>-2.1975999996357132E-2</c:v>
                </c:pt>
                <c:pt idx="265">
                  <c:v>-1.7975999995542224E-2</c:v>
                </c:pt>
                <c:pt idx="266">
                  <c:v>-2.0759999999427237E-2</c:v>
                </c:pt>
                <c:pt idx="267">
                  <c:v>-2.0759999999427237E-2</c:v>
                </c:pt>
                <c:pt idx="269">
                  <c:v>-2.2144000002299435E-2</c:v>
                </c:pt>
                <c:pt idx="276">
                  <c:v>-2.4055999994743615E-2</c:v>
                </c:pt>
                <c:pt idx="277">
                  <c:v>-2.3055999998177867E-2</c:v>
                </c:pt>
                <c:pt idx="278">
                  <c:v>-1.8423999994411133E-2</c:v>
                </c:pt>
                <c:pt idx="286">
                  <c:v>-3.9215999997395556E-2</c:v>
                </c:pt>
                <c:pt idx="401">
                  <c:v>-0.14295999999740161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7E9-48A5-A877-75C685C93E08}"/>
            </c:ext>
          </c:extLst>
        </c:ser>
        <c:ser>
          <c:idx val="7"/>
          <c:order val="7"/>
          <c:tx>
            <c:strRef>
              <c:f>'A (old)'!$O$20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(old)'!$F$21:$F$998</c:f>
              <c:numCache>
                <c:formatCode>General</c:formatCode>
                <c:ptCount val="978"/>
                <c:pt idx="0">
                  <c:v>-6373</c:v>
                </c:pt>
                <c:pt idx="1">
                  <c:v>-3839</c:v>
                </c:pt>
                <c:pt idx="2">
                  <c:v>-3402</c:v>
                </c:pt>
                <c:pt idx="3">
                  <c:v>-3377</c:v>
                </c:pt>
                <c:pt idx="4">
                  <c:v>-3361</c:v>
                </c:pt>
                <c:pt idx="5">
                  <c:v>-3360</c:v>
                </c:pt>
                <c:pt idx="6">
                  <c:v>-3349</c:v>
                </c:pt>
                <c:pt idx="7">
                  <c:v>-3345</c:v>
                </c:pt>
                <c:pt idx="8">
                  <c:v>-3335</c:v>
                </c:pt>
                <c:pt idx="9">
                  <c:v>-3333</c:v>
                </c:pt>
                <c:pt idx="10">
                  <c:v>-3324</c:v>
                </c:pt>
                <c:pt idx="11">
                  <c:v>-3251</c:v>
                </c:pt>
                <c:pt idx="12">
                  <c:v>-3212</c:v>
                </c:pt>
                <c:pt idx="13">
                  <c:v>-3173</c:v>
                </c:pt>
                <c:pt idx="14">
                  <c:v>-3167</c:v>
                </c:pt>
                <c:pt idx="15">
                  <c:v>-3167</c:v>
                </c:pt>
                <c:pt idx="16">
                  <c:v>-3145</c:v>
                </c:pt>
                <c:pt idx="17">
                  <c:v>-3142</c:v>
                </c:pt>
                <c:pt idx="18">
                  <c:v>-3126</c:v>
                </c:pt>
                <c:pt idx="19">
                  <c:v>-3114</c:v>
                </c:pt>
                <c:pt idx="20">
                  <c:v>-3100</c:v>
                </c:pt>
                <c:pt idx="21">
                  <c:v>-3098</c:v>
                </c:pt>
                <c:pt idx="22">
                  <c:v>-3097</c:v>
                </c:pt>
                <c:pt idx="23">
                  <c:v>-3094</c:v>
                </c:pt>
                <c:pt idx="24">
                  <c:v>-3083</c:v>
                </c:pt>
                <c:pt idx="25">
                  <c:v>-3078</c:v>
                </c:pt>
                <c:pt idx="26">
                  <c:v>-3059.5</c:v>
                </c:pt>
                <c:pt idx="27">
                  <c:v>-3017</c:v>
                </c:pt>
                <c:pt idx="28">
                  <c:v>-2924</c:v>
                </c:pt>
                <c:pt idx="29">
                  <c:v>-2921</c:v>
                </c:pt>
                <c:pt idx="30">
                  <c:v>-2894</c:v>
                </c:pt>
                <c:pt idx="31">
                  <c:v>-2868</c:v>
                </c:pt>
                <c:pt idx="32">
                  <c:v>-2865</c:v>
                </c:pt>
                <c:pt idx="33">
                  <c:v>-2860</c:v>
                </c:pt>
                <c:pt idx="34">
                  <c:v>-2821</c:v>
                </c:pt>
                <c:pt idx="35">
                  <c:v>-2819</c:v>
                </c:pt>
                <c:pt idx="36">
                  <c:v>-2818</c:v>
                </c:pt>
                <c:pt idx="37">
                  <c:v>-2809</c:v>
                </c:pt>
                <c:pt idx="38">
                  <c:v>-2793</c:v>
                </c:pt>
                <c:pt idx="39">
                  <c:v>-2753</c:v>
                </c:pt>
                <c:pt idx="40">
                  <c:v>-2725</c:v>
                </c:pt>
                <c:pt idx="41">
                  <c:v>-2647</c:v>
                </c:pt>
                <c:pt idx="42">
                  <c:v>-2644</c:v>
                </c:pt>
                <c:pt idx="43">
                  <c:v>-2638</c:v>
                </c:pt>
                <c:pt idx="44">
                  <c:v>-2616</c:v>
                </c:pt>
                <c:pt idx="45">
                  <c:v>-2616</c:v>
                </c:pt>
                <c:pt idx="46">
                  <c:v>-2616</c:v>
                </c:pt>
                <c:pt idx="47">
                  <c:v>-2616</c:v>
                </c:pt>
                <c:pt idx="48">
                  <c:v>-2613</c:v>
                </c:pt>
                <c:pt idx="49">
                  <c:v>-2605</c:v>
                </c:pt>
                <c:pt idx="50">
                  <c:v>-2605</c:v>
                </c:pt>
                <c:pt idx="51">
                  <c:v>-2605</c:v>
                </c:pt>
                <c:pt idx="52">
                  <c:v>-2577</c:v>
                </c:pt>
                <c:pt idx="53">
                  <c:v>-2550</c:v>
                </c:pt>
                <c:pt idx="54">
                  <c:v>-2512.5</c:v>
                </c:pt>
                <c:pt idx="55">
                  <c:v>-2496</c:v>
                </c:pt>
                <c:pt idx="56">
                  <c:v>-2494</c:v>
                </c:pt>
                <c:pt idx="57">
                  <c:v>-2491</c:v>
                </c:pt>
                <c:pt idx="58">
                  <c:v>-2485</c:v>
                </c:pt>
                <c:pt idx="59">
                  <c:v>-2468</c:v>
                </c:pt>
                <c:pt idx="60">
                  <c:v>-2454</c:v>
                </c:pt>
                <c:pt idx="61">
                  <c:v>-2426</c:v>
                </c:pt>
                <c:pt idx="62">
                  <c:v>-2407</c:v>
                </c:pt>
                <c:pt idx="63">
                  <c:v>-2281</c:v>
                </c:pt>
                <c:pt idx="64">
                  <c:v>-2252</c:v>
                </c:pt>
                <c:pt idx="65">
                  <c:v>-2241</c:v>
                </c:pt>
                <c:pt idx="66">
                  <c:v>-2096</c:v>
                </c:pt>
                <c:pt idx="67">
                  <c:v>-2074</c:v>
                </c:pt>
                <c:pt idx="68">
                  <c:v>-2012</c:v>
                </c:pt>
                <c:pt idx="69">
                  <c:v>-1794</c:v>
                </c:pt>
                <c:pt idx="70">
                  <c:v>-1780</c:v>
                </c:pt>
                <c:pt idx="71">
                  <c:v>-1769</c:v>
                </c:pt>
                <c:pt idx="72">
                  <c:v>-1741</c:v>
                </c:pt>
                <c:pt idx="73">
                  <c:v>-1724</c:v>
                </c:pt>
                <c:pt idx="74">
                  <c:v>-1674</c:v>
                </c:pt>
                <c:pt idx="75">
                  <c:v>-1649</c:v>
                </c:pt>
                <c:pt idx="76">
                  <c:v>-1638</c:v>
                </c:pt>
                <c:pt idx="77">
                  <c:v>-1581</c:v>
                </c:pt>
                <c:pt idx="78">
                  <c:v>-1570</c:v>
                </c:pt>
                <c:pt idx="79">
                  <c:v>-1474</c:v>
                </c:pt>
                <c:pt idx="80">
                  <c:v>-1330</c:v>
                </c:pt>
                <c:pt idx="81">
                  <c:v>-1319</c:v>
                </c:pt>
                <c:pt idx="82">
                  <c:v>-1215</c:v>
                </c:pt>
                <c:pt idx="83">
                  <c:v>-1205</c:v>
                </c:pt>
                <c:pt idx="84">
                  <c:v>-1176</c:v>
                </c:pt>
                <c:pt idx="85">
                  <c:v>-1109</c:v>
                </c:pt>
                <c:pt idx="86">
                  <c:v>-1050</c:v>
                </c:pt>
                <c:pt idx="87">
                  <c:v>-997</c:v>
                </c:pt>
                <c:pt idx="88">
                  <c:v>-994</c:v>
                </c:pt>
                <c:pt idx="89">
                  <c:v>-988</c:v>
                </c:pt>
                <c:pt idx="90">
                  <c:v>-936</c:v>
                </c:pt>
                <c:pt idx="91">
                  <c:v>-882</c:v>
                </c:pt>
                <c:pt idx="92">
                  <c:v>-793</c:v>
                </c:pt>
                <c:pt idx="93">
                  <c:v>-778</c:v>
                </c:pt>
                <c:pt idx="94">
                  <c:v>-776</c:v>
                </c:pt>
                <c:pt idx="95">
                  <c:v>-765</c:v>
                </c:pt>
                <c:pt idx="96">
                  <c:v>-765</c:v>
                </c:pt>
                <c:pt idx="97">
                  <c:v>-717</c:v>
                </c:pt>
                <c:pt idx="98">
                  <c:v>-706</c:v>
                </c:pt>
                <c:pt idx="99">
                  <c:v>-703</c:v>
                </c:pt>
                <c:pt idx="100">
                  <c:v>-667</c:v>
                </c:pt>
                <c:pt idx="101">
                  <c:v>-658</c:v>
                </c:pt>
                <c:pt idx="102">
                  <c:v>-558</c:v>
                </c:pt>
                <c:pt idx="103">
                  <c:v>-532</c:v>
                </c:pt>
                <c:pt idx="104">
                  <c:v>-488</c:v>
                </c:pt>
                <c:pt idx="105">
                  <c:v>-485</c:v>
                </c:pt>
                <c:pt idx="106">
                  <c:v>-467</c:v>
                </c:pt>
                <c:pt idx="107">
                  <c:v>-467</c:v>
                </c:pt>
                <c:pt idx="108">
                  <c:v>-467</c:v>
                </c:pt>
                <c:pt idx="109">
                  <c:v>-451</c:v>
                </c:pt>
                <c:pt idx="110">
                  <c:v>-445</c:v>
                </c:pt>
                <c:pt idx="111">
                  <c:v>-443</c:v>
                </c:pt>
                <c:pt idx="112">
                  <c:v>-437</c:v>
                </c:pt>
                <c:pt idx="113">
                  <c:v>-415</c:v>
                </c:pt>
                <c:pt idx="114">
                  <c:v>-414</c:v>
                </c:pt>
                <c:pt idx="115">
                  <c:v>-414</c:v>
                </c:pt>
                <c:pt idx="116">
                  <c:v>-401</c:v>
                </c:pt>
                <c:pt idx="117">
                  <c:v>-400</c:v>
                </c:pt>
                <c:pt idx="118">
                  <c:v>-398</c:v>
                </c:pt>
                <c:pt idx="119">
                  <c:v>-398</c:v>
                </c:pt>
                <c:pt idx="120">
                  <c:v>-397</c:v>
                </c:pt>
                <c:pt idx="121">
                  <c:v>-387</c:v>
                </c:pt>
                <c:pt idx="122">
                  <c:v>-361</c:v>
                </c:pt>
                <c:pt idx="123">
                  <c:v>-356</c:v>
                </c:pt>
                <c:pt idx="124">
                  <c:v>-336</c:v>
                </c:pt>
                <c:pt idx="125">
                  <c:v>-252</c:v>
                </c:pt>
                <c:pt idx="126">
                  <c:v>-211</c:v>
                </c:pt>
                <c:pt idx="127">
                  <c:v>-208</c:v>
                </c:pt>
                <c:pt idx="128">
                  <c:v>-137</c:v>
                </c:pt>
                <c:pt idx="129">
                  <c:v>-129</c:v>
                </c:pt>
                <c:pt idx="130">
                  <c:v>-73</c:v>
                </c:pt>
                <c:pt idx="131">
                  <c:v>-14</c:v>
                </c:pt>
                <c:pt idx="132">
                  <c:v>-8</c:v>
                </c:pt>
                <c:pt idx="133">
                  <c:v>0</c:v>
                </c:pt>
                <c:pt idx="134">
                  <c:v>83</c:v>
                </c:pt>
                <c:pt idx="135">
                  <c:v>117</c:v>
                </c:pt>
                <c:pt idx="136">
                  <c:v>128</c:v>
                </c:pt>
                <c:pt idx="137">
                  <c:v>128</c:v>
                </c:pt>
                <c:pt idx="138">
                  <c:v>140</c:v>
                </c:pt>
                <c:pt idx="139">
                  <c:v>178</c:v>
                </c:pt>
                <c:pt idx="140">
                  <c:v>209</c:v>
                </c:pt>
                <c:pt idx="141">
                  <c:v>302</c:v>
                </c:pt>
                <c:pt idx="142">
                  <c:v>318</c:v>
                </c:pt>
                <c:pt idx="143">
                  <c:v>343</c:v>
                </c:pt>
                <c:pt idx="144">
                  <c:v>343</c:v>
                </c:pt>
                <c:pt idx="145">
                  <c:v>360</c:v>
                </c:pt>
                <c:pt idx="146">
                  <c:v>361</c:v>
                </c:pt>
                <c:pt idx="147">
                  <c:v>363</c:v>
                </c:pt>
                <c:pt idx="148">
                  <c:v>389</c:v>
                </c:pt>
                <c:pt idx="149">
                  <c:v>400</c:v>
                </c:pt>
                <c:pt idx="150">
                  <c:v>402</c:v>
                </c:pt>
                <c:pt idx="151">
                  <c:v>403</c:v>
                </c:pt>
                <c:pt idx="152">
                  <c:v>430</c:v>
                </c:pt>
                <c:pt idx="153">
                  <c:v>492</c:v>
                </c:pt>
                <c:pt idx="154">
                  <c:v>492</c:v>
                </c:pt>
                <c:pt idx="155">
                  <c:v>492</c:v>
                </c:pt>
                <c:pt idx="156">
                  <c:v>512</c:v>
                </c:pt>
                <c:pt idx="157">
                  <c:v>564</c:v>
                </c:pt>
                <c:pt idx="158">
                  <c:v>581</c:v>
                </c:pt>
                <c:pt idx="159">
                  <c:v>592</c:v>
                </c:pt>
                <c:pt idx="160">
                  <c:v>604</c:v>
                </c:pt>
                <c:pt idx="161">
                  <c:v>620</c:v>
                </c:pt>
                <c:pt idx="162">
                  <c:v>621</c:v>
                </c:pt>
                <c:pt idx="163">
                  <c:v>651</c:v>
                </c:pt>
                <c:pt idx="164">
                  <c:v>665</c:v>
                </c:pt>
                <c:pt idx="165">
                  <c:v>679</c:v>
                </c:pt>
                <c:pt idx="166">
                  <c:v>707</c:v>
                </c:pt>
                <c:pt idx="167">
                  <c:v>707</c:v>
                </c:pt>
                <c:pt idx="168">
                  <c:v>707</c:v>
                </c:pt>
                <c:pt idx="169">
                  <c:v>707</c:v>
                </c:pt>
                <c:pt idx="170">
                  <c:v>735</c:v>
                </c:pt>
                <c:pt idx="171">
                  <c:v>783</c:v>
                </c:pt>
                <c:pt idx="172">
                  <c:v>814</c:v>
                </c:pt>
                <c:pt idx="173">
                  <c:v>830</c:v>
                </c:pt>
                <c:pt idx="174">
                  <c:v>878</c:v>
                </c:pt>
                <c:pt idx="175">
                  <c:v>878</c:v>
                </c:pt>
                <c:pt idx="176">
                  <c:v>878</c:v>
                </c:pt>
                <c:pt idx="177">
                  <c:v>897</c:v>
                </c:pt>
                <c:pt idx="178">
                  <c:v>903</c:v>
                </c:pt>
                <c:pt idx="179">
                  <c:v>911</c:v>
                </c:pt>
                <c:pt idx="180">
                  <c:v>912</c:v>
                </c:pt>
                <c:pt idx="181">
                  <c:v>953</c:v>
                </c:pt>
                <c:pt idx="182">
                  <c:v>984</c:v>
                </c:pt>
                <c:pt idx="183">
                  <c:v>998</c:v>
                </c:pt>
                <c:pt idx="184">
                  <c:v>1006</c:v>
                </c:pt>
                <c:pt idx="185">
                  <c:v>1021</c:v>
                </c:pt>
                <c:pt idx="186">
                  <c:v>1102</c:v>
                </c:pt>
                <c:pt idx="187">
                  <c:v>1107</c:v>
                </c:pt>
                <c:pt idx="188">
                  <c:v>1110</c:v>
                </c:pt>
                <c:pt idx="189">
                  <c:v>1110</c:v>
                </c:pt>
                <c:pt idx="190">
                  <c:v>1110</c:v>
                </c:pt>
                <c:pt idx="191">
                  <c:v>1119</c:v>
                </c:pt>
                <c:pt idx="192">
                  <c:v>1122</c:v>
                </c:pt>
                <c:pt idx="193">
                  <c:v>1125</c:v>
                </c:pt>
                <c:pt idx="194">
                  <c:v>1146</c:v>
                </c:pt>
                <c:pt idx="195">
                  <c:v>1147</c:v>
                </c:pt>
                <c:pt idx="196">
                  <c:v>1150</c:v>
                </c:pt>
                <c:pt idx="197">
                  <c:v>1155</c:v>
                </c:pt>
                <c:pt idx="198">
                  <c:v>1163</c:v>
                </c:pt>
                <c:pt idx="199">
                  <c:v>1174</c:v>
                </c:pt>
                <c:pt idx="200">
                  <c:v>1174</c:v>
                </c:pt>
                <c:pt idx="201">
                  <c:v>1188</c:v>
                </c:pt>
                <c:pt idx="202">
                  <c:v>1191</c:v>
                </c:pt>
                <c:pt idx="203">
                  <c:v>1202</c:v>
                </c:pt>
                <c:pt idx="204">
                  <c:v>1219.5</c:v>
                </c:pt>
                <c:pt idx="205">
                  <c:v>1269</c:v>
                </c:pt>
                <c:pt idx="206">
                  <c:v>1278</c:v>
                </c:pt>
                <c:pt idx="207">
                  <c:v>1309</c:v>
                </c:pt>
                <c:pt idx="208">
                  <c:v>1339</c:v>
                </c:pt>
                <c:pt idx="209">
                  <c:v>1345</c:v>
                </c:pt>
                <c:pt idx="210">
                  <c:v>1359</c:v>
                </c:pt>
                <c:pt idx="211">
                  <c:v>1364</c:v>
                </c:pt>
                <c:pt idx="212">
                  <c:v>1365</c:v>
                </c:pt>
                <c:pt idx="213">
                  <c:v>1378</c:v>
                </c:pt>
                <c:pt idx="214">
                  <c:v>1384</c:v>
                </c:pt>
                <c:pt idx="215">
                  <c:v>1406</c:v>
                </c:pt>
                <c:pt idx="216">
                  <c:v>1437</c:v>
                </c:pt>
                <c:pt idx="217">
                  <c:v>1465</c:v>
                </c:pt>
                <c:pt idx="218">
                  <c:v>1465</c:v>
                </c:pt>
                <c:pt idx="219">
                  <c:v>1490</c:v>
                </c:pt>
                <c:pt idx="220">
                  <c:v>1521</c:v>
                </c:pt>
                <c:pt idx="221">
                  <c:v>1591</c:v>
                </c:pt>
                <c:pt idx="222">
                  <c:v>1611</c:v>
                </c:pt>
                <c:pt idx="223">
                  <c:v>1638</c:v>
                </c:pt>
                <c:pt idx="224">
                  <c:v>1641</c:v>
                </c:pt>
                <c:pt idx="225">
                  <c:v>1641</c:v>
                </c:pt>
                <c:pt idx="226">
                  <c:v>1645</c:v>
                </c:pt>
                <c:pt idx="227">
                  <c:v>1653</c:v>
                </c:pt>
                <c:pt idx="228">
                  <c:v>1745</c:v>
                </c:pt>
                <c:pt idx="229">
                  <c:v>1753</c:v>
                </c:pt>
                <c:pt idx="230">
                  <c:v>1798</c:v>
                </c:pt>
                <c:pt idx="231">
                  <c:v>1823</c:v>
                </c:pt>
                <c:pt idx="232">
                  <c:v>1860</c:v>
                </c:pt>
                <c:pt idx="233">
                  <c:v>1863</c:v>
                </c:pt>
                <c:pt idx="234">
                  <c:v>1863</c:v>
                </c:pt>
                <c:pt idx="235">
                  <c:v>1882</c:v>
                </c:pt>
                <c:pt idx="236">
                  <c:v>1885</c:v>
                </c:pt>
                <c:pt idx="237">
                  <c:v>1887</c:v>
                </c:pt>
                <c:pt idx="238">
                  <c:v>1910</c:v>
                </c:pt>
                <c:pt idx="239">
                  <c:v>1913</c:v>
                </c:pt>
                <c:pt idx="240">
                  <c:v>1947</c:v>
                </c:pt>
                <c:pt idx="241">
                  <c:v>1949</c:v>
                </c:pt>
                <c:pt idx="242">
                  <c:v>1967</c:v>
                </c:pt>
                <c:pt idx="243">
                  <c:v>1972</c:v>
                </c:pt>
                <c:pt idx="244">
                  <c:v>1983</c:v>
                </c:pt>
                <c:pt idx="245">
                  <c:v>1997</c:v>
                </c:pt>
                <c:pt idx="246">
                  <c:v>2006</c:v>
                </c:pt>
                <c:pt idx="247">
                  <c:v>2014</c:v>
                </c:pt>
                <c:pt idx="248">
                  <c:v>2030</c:v>
                </c:pt>
                <c:pt idx="249">
                  <c:v>2033</c:v>
                </c:pt>
                <c:pt idx="250">
                  <c:v>2061</c:v>
                </c:pt>
                <c:pt idx="251">
                  <c:v>2067</c:v>
                </c:pt>
                <c:pt idx="252">
                  <c:v>2081</c:v>
                </c:pt>
                <c:pt idx="253">
                  <c:v>2097</c:v>
                </c:pt>
                <c:pt idx="254">
                  <c:v>2097</c:v>
                </c:pt>
                <c:pt idx="255">
                  <c:v>2100</c:v>
                </c:pt>
                <c:pt idx="256">
                  <c:v>2139</c:v>
                </c:pt>
                <c:pt idx="257">
                  <c:v>2167</c:v>
                </c:pt>
                <c:pt idx="258">
                  <c:v>2188</c:v>
                </c:pt>
                <c:pt idx="259">
                  <c:v>2190</c:v>
                </c:pt>
                <c:pt idx="260">
                  <c:v>2207</c:v>
                </c:pt>
                <c:pt idx="261">
                  <c:v>2223</c:v>
                </c:pt>
                <c:pt idx="262">
                  <c:v>2268</c:v>
                </c:pt>
                <c:pt idx="263">
                  <c:v>2280</c:v>
                </c:pt>
                <c:pt idx="264">
                  <c:v>2296</c:v>
                </c:pt>
                <c:pt idx="265">
                  <c:v>2296</c:v>
                </c:pt>
                <c:pt idx="266">
                  <c:v>2335</c:v>
                </c:pt>
                <c:pt idx="267">
                  <c:v>2335</c:v>
                </c:pt>
                <c:pt idx="268">
                  <c:v>2344</c:v>
                </c:pt>
                <c:pt idx="269">
                  <c:v>2349</c:v>
                </c:pt>
                <c:pt idx="270">
                  <c:v>2402</c:v>
                </c:pt>
                <c:pt idx="271">
                  <c:v>2430</c:v>
                </c:pt>
                <c:pt idx="272">
                  <c:v>2465</c:v>
                </c:pt>
                <c:pt idx="273">
                  <c:v>2497</c:v>
                </c:pt>
                <c:pt idx="274">
                  <c:v>2534</c:v>
                </c:pt>
                <c:pt idx="275">
                  <c:v>2534</c:v>
                </c:pt>
                <c:pt idx="276">
                  <c:v>2601</c:v>
                </c:pt>
                <c:pt idx="277">
                  <c:v>2601</c:v>
                </c:pt>
                <c:pt idx="278">
                  <c:v>2604</c:v>
                </c:pt>
                <c:pt idx="279">
                  <c:v>2612</c:v>
                </c:pt>
                <c:pt idx="280">
                  <c:v>2690</c:v>
                </c:pt>
                <c:pt idx="281">
                  <c:v>2750</c:v>
                </c:pt>
                <c:pt idx="282">
                  <c:v>2755</c:v>
                </c:pt>
                <c:pt idx="283">
                  <c:v>2780</c:v>
                </c:pt>
                <c:pt idx="284">
                  <c:v>2791</c:v>
                </c:pt>
                <c:pt idx="285">
                  <c:v>2823</c:v>
                </c:pt>
                <c:pt idx="286">
                  <c:v>2836</c:v>
                </c:pt>
                <c:pt idx="287">
                  <c:v>2839</c:v>
                </c:pt>
                <c:pt idx="288">
                  <c:v>2850</c:v>
                </c:pt>
                <c:pt idx="289">
                  <c:v>2859</c:v>
                </c:pt>
                <c:pt idx="290">
                  <c:v>2934</c:v>
                </c:pt>
                <c:pt idx="291">
                  <c:v>2965</c:v>
                </c:pt>
                <c:pt idx="292">
                  <c:v>2995</c:v>
                </c:pt>
                <c:pt idx="293">
                  <c:v>3015</c:v>
                </c:pt>
                <c:pt idx="294">
                  <c:v>3057</c:v>
                </c:pt>
                <c:pt idx="295">
                  <c:v>3058</c:v>
                </c:pt>
                <c:pt idx="296">
                  <c:v>3058</c:v>
                </c:pt>
                <c:pt idx="297">
                  <c:v>3069</c:v>
                </c:pt>
                <c:pt idx="298">
                  <c:v>3161</c:v>
                </c:pt>
                <c:pt idx="299">
                  <c:v>3188</c:v>
                </c:pt>
                <c:pt idx="300">
                  <c:v>3240</c:v>
                </c:pt>
                <c:pt idx="301">
                  <c:v>3275</c:v>
                </c:pt>
                <c:pt idx="302">
                  <c:v>3287</c:v>
                </c:pt>
                <c:pt idx="303">
                  <c:v>3303</c:v>
                </c:pt>
                <c:pt idx="304">
                  <c:v>3303</c:v>
                </c:pt>
                <c:pt idx="305">
                  <c:v>3317</c:v>
                </c:pt>
                <c:pt idx="306">
                  <c:v>3401</c:v>
                </c:pt>
                <c:pt idx="307">
                  <c:v>3477</c:v>
                </c:pt>
                <c:pt idx="308">
                  <c:v>3483</c:v>
                </c:pt>
                <c:pt idx="309">
                  <c:v>3533</c:v>
                </c:pt>
                <c:pt idx="310">
                  <c:v>3580</c:v>
                </c:pt>
                <c:pt idx="311">
                  <c:v>3608</c:v>
                </c:pt>
                <c:pt idx="312">
                  <c:v>3756</c:v>
                </c:pt>
                <c:pt idx="313">
                  <c:v>3821</c:v>
                </c:pt>
                <c:pt idx="314">
                  <c:v>3840</c:v>
                </c:pt>
                <c:pt idx="315">
                  <c:v>3844</c:v>
                </c:pt>
                <c:pt idx="316">
                  <c:v>3883</c:v>
                </c:pt>
                <c:pt idx="317">
                  <c:v>3919</c:v>
                </c:pt>
                <c:pt idx="318">
                  <c:v>3989</c:v>
                </c:pt>
                <c:pt idx="319">
                  <c:v>4023</c:v>
                </c:pt>
                <c:pt idx="320">
                  <c:v>4059</c:v>
                </c:pt>
                <c:pt idx="321">
                  <c:v>4095</c:v>
                </c:pt>
                <c:pt idx="322">
                  <c:v>4120</c:v>
                </c:pt>
                <c:pt idx="323">
                  <c:v>4129</c:v>
                </c:pt>
                <c:pt idx="324">
                  <c:v>4179</c:v>
                </c:pt>
                <c:pt idx="325">
                  <c:v>4199</c:v>
                </c:pt>
                <c:pt idx="326">
                  <c:v>4252</c:v>
                </c:pt>
                <c:pt idx="327">
                  <c:v>4255</c:v>
                </c:pt>
                <c:pt idx="328">
                  <c:v>4261</c:v>
                </c:pt>
                <c:pt idx="329">
                  <c:v>4325</c:v>
                </c:pt>
                <c:pt idx="330">
                  <c:v>4378</c:v>
                </c:pt>
                <c:pt idx="331">
                  <c:v>4384</c:v>
                </c:pt>
                <c:pt idx="332">
                  <c:v>4400</c:v>
                </c:pt>
                <c:pt idx="333">
                  <c:v>4412</c:v>
                </c:pt>
                <c:pt idx="334">
                  <c:v>4439</c:v>
                </c:pt>
                <c:pt idx="335">
                  <c:v>4470</c:v>
                </c:pt>
                <c:pt idx="336">
                  <c:v>4490</c:v>
                </c:pt>
                <c:pt idx="337">
                  <c:v>4517</c:v>
                </c:pt>
                <c:pt idx="338">
                  <c:v>4557</c:v>
                </c:pt>
                <c:pt idx="339">
                  <c:v>4585</c:v>
                </c:pt>
                <c:pt idx="340">
                  <c:v>4599</c:v>
                </c:pt>
                <c:pt idx="341">
                  <c:v>4624</c:v>
                </c:pt>
                <c:pt idx="342">
                  <c:v>4627</c:v>
                </c:pt>
                <c:pt idx="343">
                  <c:v>4632</c:v>
                </c:pt>
                <c:pt idx="344">
                  <c:v>4674</c:v>
                </c:pt>
                <c:pt idx="345">
                  <c:v>4674</c:v>
                </c:pt>
                <c:pt idx="346">
                  <c:v>4692</c:v>
                </c:pt>
                <c:pt idx="347">
                  <c:v>4730</c:v>
                </c:pt>
                <c:pt idx="348">
                  <c:v>4750</c:v>
                </c:pt>
                <c:pt idx="349">
                  <c:v>4756</c:v>
                </c:pt>
                <c:pt idx="350">
                  <c:v>4773</c:v>
                </c:pt>
                <c:pt idx="351">
                  <c:v>4834</c:v>
                </c:pt>
                <c:pt idx="352">
                  <c:v>4870</c:v>
                </c:pt>
                <c:pt idx="353">
                  <c:v>4884</c:v>
                </c:pt>
                <c:pt idx="354">
                  <c:v>4892</c:v>
                </c:pt>
                <c:pt idx="355">
                  <c:v>4932</c:v>
                </c:pt>
                <c:pt idx="356">
                  <c:v>4938</c:v>
                </c:pt>
                <c:pt idx="357">
                  <c:v>4949</c:v>
                </c:pt>
                <c:pt idx="358">
                  <c:v>4965</c:v>
                </c:pt>
                <c:pt idx="359">
                  <c:v>4988</c:v>
                </c:pt>
                <c:pt idx="360">
                  <c:v>5007</c:v>
                </c:pt>
                <c:pt idx="361">
                  <c:v>5021</c:v>
                </c:pt>
                <c:pt idx="362">
                  <c:v>5066</c:v>
                </c:pt>
                <c:pt idx="363">
                  <c:v>5144</c:v>
                </c:pt>
                <c:pt idx="364">
                  <c:v>5144</c:v>
                </c:pt>
                <c:pt idx="365">
                  <c:v>5169</c:v>
                </c:pt>
                <c:pt idx="366">
                  <c:v>5172</c:v>
                </c:pt>
                <c:pt idx="367">
                  <c:v>5214</c:v>
                </c:pt>
                <c:pt idx="368">
                  <c:v>5214</c:v>
                </c:pt>
                <c:pt idx="369">
                  <c:v>5215</c:v>
                </c:pt>
                <c:pt idx="370">
                  <c:v>5251</c:v>
                </c:pt>
                <c:pt idx="371">
                  <c:v>5254</c:v>
                </c:pt>
                <c:pt idx="372">
                  <c:v>5324</c:v>
                </c:pt>
                <c:pt idx="373">
                  <c:v>5345</c:v>
                </c:pt>
                <c:pt idx="374">
                  <c:v>5416</c:v>
                </c:pt>
                <c:pt idx="375">
                  <c:v>5450</c:v>
                </c:pt>
                <c:pt idx="376">
                  <c:v>5458</c:v>
                </c:pt>
                <c:pt idx="377">
                  <c:v>5483</c:v>
                </c:pt>
                <c:pt idx="378">
                  <c:v>5489</c:v>
                </c:pt>
                <c:pt idx="379">
                  <c:v>5489</c:v>
                </c:pt>
                <c:pt idx="380">
                  <c:v>5489</c:v>
                </c:pt>
                <c:pt idx="381">
                  <c:v>5489</c:v>
                </c:pt>
                <c:pt idx="382">
                  <c:v>5489</c:v>
                </c:pt>
                <c:pt idx="383">
                  <c:v>5514</c:v>
                </c:pt>
                <c:pt idx="384">
                  <c:v>5517</c:v>
                </c:pt>
                <c:pt idx="385">
                  <c:v>5556</c:v>
                </c:pt>
                <c:pt idx="386">
                  <c:v>5556</c:v>
                </c:pt>
                <c:pt idx="387">
                  <c:v>5626</c:v>
                </c:pt>
                <c:pt idx="388">
                  <c:v>5712</c:v>
                </c:pt>
                <c:pt idx="389">
                  <c:v>5723</c:v>
                </c:pt>
                <c:pt idx="390">
                  <c:v>5726</c:v>
                </c:pt>
                <c:pt idx="391">
                  <c:v>5825</c:v>
                </c:pt>
                <c:pt idx="392">
                  <c:v>5858</c:v>
                </c:pt>
                <c:pt idx="393">
                  <c:v>5909</c:v>
                </c:pt>
                <c:pt idx="394">
                  <c:v>5909</c:v>
                </c:pt>
                <c:pt idx="395">
                  <c:v>6012</c:v>
                </c:pt>
                <c:pt idx="396">
                  <c:v>6015</c:v>
                </c:pt>
                <c:pt idx="397">
                  <c:v>6015</c:v>
                </c:pt>
                <c:pt idx="398">
                  <c:v>6015</c:v>
                </c:pt>
                <c:pt idx="399">
                  <c:v>6018</c:v>
                </c:pt>
                <c:pt idx="400">
                  <c:v>6110</c:v>
                </c:pt>
                <c:pt idx="401">
                  <c:v>6535</c:v>
                </c:pt>
                <c:pt idx="402">
                  <c:v>6706</c:v>
                </c:pt>
                <c:pt idx="403">
                  <c:v>6879</c:v>
                </c:pt>
                <c:pt idx="404">
                  <c:v>6901</c:v>
                </c:pt>
                <c:pt idx="405">
                  <c:v>7195</c:v>
                </c:pt>
                <c:pt idx="406">
                  <c:v>7217</c:v>
                </c:pt>
                <c:pt idx="407">
                  <c:v>7221.5</c:v>
                </c:pt>
                <c:pt idx="408">
                  <c:v>7243.5</c:v>
                </c:pt>
                <c:pt idx="409">
                  <c:v>7299</c:v>
                </c:pt>
                <c:pt idx="410">
                  <c:v>7314</c:v>
                </c:pt>
                <c:pt idx="411">
                  <c:v>7354</c:v>
                </c:pt>
              </c:numCache>
            </c:numRef>
          </c:xVal>
          <c:yVal>
            <c:numRef>
              <c:f>'A (old)'!$O$21:$O$998</c:f>
              <c:numCache>
                <c:formatCode>General</c:formatCode>
                <c:ptCount val="978"/>
                <c:pt idx="391">
                  <c:v>-0.12325328420556489</c:v>
                </c:pt>
                <c:pt idx="392">
                  <c:v>-0.12419470756325771</c:v>
                </c:pt>
                <c:pt idx="393">
                  <c:v>-0.12564963457060119</c:v>
                </c:pt>
                <c:pt idx="394">
                  <c:v>-0.12564963457060119</c:v>
                </c:pt>
                <c:pt idx="395">
                  <c:v>-0.1285880165658243</c:v>
                </c:pt>
                <c:pt idx="396">
                  <c:v>-0.12867360050743273</c:v>
                </c:pt>
                <c:pt idx="397">
                  <c:v>-0.12867360050743273</c:v>
                </c:pt>
                <c:pt idx="398">
                  <c:v>-0.12867360050743273</c:v>
                </c:pt>
                <c:pt idx="399">
                  <c:v>-0.12875918444904119</c:v>
                </c:pt>
                <c:pt idx="400">
                  <c:v>-0.13138375865836666</c:v>
                </c:pt>
                <c:pt idx="401">
                  <c:v>-0.14350815038622899</c:v>
                </c:pt>
                <c:pt idx="402">
                  <c:v>-0.14838643505791005</c:v>
                </c:pt>
                <c:pt idx="403">
                  <c:v>-0.15332177569066344</c:v>
                </c:pt>
                <c:pt idx="404">
                  <c:v>-0.15394939126245866</c:v>
                </c:pt>
                <c:pt idx="405">
                  <c:v>-0.16233661754008577</c:v>
                </c:pt>
                <c:pt idx="406">
                  <c:v>-0.16296423311188099</c:v>
                </c:pt>
                <c:pt idx="407">
                  <c:v>-0.16309260902429365</c:v>
                </c:pt>
                <c:pt idx="408">
                  <c:v>-0.16372022459608887</c:v>
                </c:pt>
                <c:pt idx="409">
                  <c:v>-0.16530352751584501</c:v>
                </c:pt>
                <c:pt idx="410">
                  <c:v>-0.16573144722388722</c:v>
                </c:pt>
                <c:pt idx="411">
                  <c:v>-0.16687256644533308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7E9-48A5-A877-75C685C93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0120544"/>
        <c:axId val="1"/>
      </c:scatterChart>
      <c:valAx>
        <c:axId val="690120544"/>
        <c:scaling>
          <c:orientation val="minMax"/>
          <c:min val="-4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000079535512609"/>
              <c:y val="0.839880422802134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inorUnit val="500"/>
      </c:valAx>
      <c:valAx>
        <c:axId val="1"/>
        <c:scaling>
          <c:orientation val="minMax"/>
          <c:max val="0.1"/>
          <c:min val="-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4242424242424242E-2"/>
              <c:y val="0.3353480663859615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0120544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7.1212280283146412E-2"/>
          <c:y val="0.92145141978098655"/>
          <c:w val="0.89848628012407528"/>
          <c:h val="0.9818743805060621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76200</xdr:colOff>
      <xdr:row>0</xdr:row>
      <xdr:rowOff>0</xdr:rowOff>
    </xdr:from>
    <xdr:to>
      <xdr:col>16</xdr:col>
      <xdr:colOff>790575</xdr:colOff>
      <xdr:row>18</xdr:row>
      <xdr:rowOff>66675</xdr:rowOff>
    </xdr:to>
    <xdr:graphicFrame macro="">
      <xdr:nvGraphicFramePr>
        <xdr:cNvPr id="4122" name="Chart 1">
          <a:extLst>
            <a:ext uri="{FF2B5EF4-FFF2-40B4-BE49-F238E27FC236}">
              <a16:creationId xmlns:a16="http://schemas.microsoft.com/office/drawing/2014/main" id="{267CF3E6-2580-66B1-B37D-2B30760E2A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38100</xdr:colOff>
      <xdr:row>0</xdr:row>
      <xdr:rowOff>38100</xdr:rowOff>
    </xdr:from>
    <xdr:to>
      <xdr:col>25</xdr:col>
      <xdr:colOff>657225</xdr:colOff>
      <xdr:row>18</xdr:row>
      <xdr:rowOff>104775</xdr:rowOff>
    </xdr:to>
    <xdr:graphicFrame macro="">
      <xdr:nvGraphicFramePr>
        <xdr:cNvPr id="4123" name="Chart 2">
          <a:extLst>
            <a:ext uri="{FF2B5EF4-FFF2-40B4-BE49-F238E27FC236}">
              <a16:creationId xmlns:a16="http://schemas.microsoft.com/office/drawing/2014/main" id="{68F219F0-1310-1B60-2993-2C545A1CC8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47624</xdr:rowOff>
    </xdr:from>
    <xdr:to>
      <xdr:col>10</xdr:col>
      <xdr:colOff>257175</xdr:colOff>
      <xdr:row>19</xdr:row>
      <xdr:rowOff>142874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82E590CC-6CFA-3E5E-F481-0EE1AF0E95E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228600</xdr:colOff>
      <xdr:row>20</xdr:row>
      <xdr:rowOff>142875</xdr:rowOff>
    </xdr:from>
    <xdr:to>
      <xdr:col>10</xdr:col>
      <xdr:colOff>342900</xdr:colOff>
      <xdr:row>40</xdr:row>
      <xdr:rowOff>142875</xdr:rowOff>
    </xdr:to>
    <xdr:graphicFrame macro="">
      <xdr:nvGraphicFramePr>
        <xdr:cNvPr id="3" name="Chart 5">
          <a:extLst>
            <a:ext uri="{FF2B5EF4-FFF2-40B4-BE49-F238E27FC236}">
              <a16:creationId xmlns:a16="http://schemas.microsoft.com/office/drawing/2014/main" id="{1246145B-040A-E484-4B6B-3D7A38C9527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533400</xdr:colOff>
      <xdr:row>0</xdr:row>
      <xdr:rowOff>19050</xdr:rowOff>
    </xdr:from>
    <xdr:to>
      <xdr:col>20</xdr:col>
      <xdr:colOff>133350</xdr:colOff>
      <xdr:row>20</xdr:row>
      <xdr:rowOff>9525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D51F85D4-7560-196F-4383-93282F10166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</xdr:colOff>
      <xdr:row>0</xdr:row>
      <xdr:rowOff>28575</xdr:rowOff>
    </xdr:from>
    <xdr:to>
      <xdr:col>16</xdr:col>
      <xdr:colOff>495300</xdr:colOff>
      <xdr:row>18</xdr:row>
      <xdr:rowOff>95250</xdr:rowOff>
    </xdr:to>
    <xdr:graphicFrame macro="">
      <xdr:nvGraphicFramePr>
        <xdr:cNvPr id="2063" name="Chart 3">
          <a:extLst>
            <a:ext uri="{FF2B5EF4-FFF2-40B4-BE49-F238E27FC236}">
              <a16:creationId xmlns:a16="http://schemas.microsoft.com/office/drawing/2014/main" id="{0DDBB8A1-D066-15D3-0194-834BC83748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638175</xdr:colOff>
      <xdr:row>0</xdr:row>
      <xdr:rowOff>0</xdr:rowOff>
    </xdr:from>
    <xdr:to>
      <xdr:col>24</xdr:col>
      <xdr:colOff>742950</xdr:colOff>
      <xdr:row>18</xdr:row>
      <xdr:rowOff>66675</xdr:rowOff>
    </xdr:to>
    <xdr:graphicFrame macro="">
      <xdr:nvGraphicFramePr>
        <xdr:cNvPr id="2064" name="Chart 6">
          <a:extLst>
            <a:ext uri="{FF2B5EF4-FFF2-40B4-BE49-F238E27FC236}">
              <a16:creationId xmlns:a16="http://schemas.microsoft.com/office/drawing/2014/main" id="{A47B818B-3C2E-DDC9-C1E6-624B5803BF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714375</xdr:colOff>
      <xdr:row>19</xdr:row>
      <xdr:rowOff>19050</xdr:rowOff>
    </xdr:from>
    <xdr:to>
      <xdr:col>25</xdr:col>
      <xdr:colOff>676275</xdr:colOff>
      <xdr:row>38</xdr:row>
      <xdr:rowOff>76200</xdr:rowOff>
    </xdr:to>
    <xdr:graphicFrame macro="">
      <xdr:nvGraphicFramePr>
        <xdr:cNvPr id="1042" name="Chart 3">
          <a:extLst>
            <a:ext uri="{FF2B5EF4-FFF2-40B4-BE49-F238E27FC236}">
              <a16:creationId xmlns:a16="http://schemas.microsoft.com/office/drawing/2014/main" id="{978925C7-EE92-C944-261D-5E1B0BE730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314325</xdr:colOff>
      <xdr:row>0</xdr:row>
      <xdr:rowOff>0</xdr:rowOff>
    </xdr:from>
    <xdr:to>
      <xdr:col>25</xdr:col>
      <xdr:colOff>285750</xdr:colOff>
      <xdr:row>18</xdr:row>
      <xdr:rowOff>57150</xdr:rowOff>
    </xdr:to>
    <xdr:graphicFrame macro="">
      <xdr:nvGraphicFramePr>
        <xdr:cNvPr id="1043" name="Chart 4">
          <a:extLst>
            <a:ext uri="{FF2B5EF4-FFF2-40B4-BE49-F238E27FC236}">
              <a16:creationId xmlns:a16="http://schemas.microsoft.com/office/drawing/2014/main" id="{E52C4D13-066D-37C3-458F-EF88FCD29F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152400</xdr:colOff>
      <xdr:row>0</xdr:row>
      <xdr:rowOff>76200</xdr:rowOff>
    </xdr:from>
    <xdr:to>
      <xdr:col>16</xdr:col>
      <xdr:colOff>133350</xdr:colOff>
      <xdr:row>18</xdr:row>
      <xdr:rowOff>142875</xdr:rowOff>
    </xdr:to>
    <xdr:graphicFrame macro="">
      <xdr:nvGraphicFramePr>
        <xdr:cNvPr id="1044" name="Chart 5">
          <a:extLst>
            <a:ext uri="{FF2B5EF4-FFF2-40B4-BE49-F238E27FC236}">
              <a16:creationId xmlns:a16="http://schemas.microsoft.com/office/drawing/2014/main" id="{8A189D14-C0FC-7786-2621-CF53AEBE36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0</xdr:colOff>
      <xdr:row>0</xdr:row>
      <xdr:rowOff>0</xdr:rowOff>
    </xdr:from>
    <xdr:to>
      <xdr:col>24</xdr:col>
      <xdr:colOff>0</xdr:colOff>
      <xdr:row>18</xdr:row>
      <xdr:rowOff>133350</xdr:rowOff>
    </xdr:to>
    <xdr:graphicFrame macro="">
      <xdr:nvGraphicFramePr>
        <xdr:cNvPr id="3106" name="Chart 2">
          <a:extLst>
            <a:ext uri="{FF2B5EF4-FFF2-40B4-BE49-F238E27FC236}">
              <a16:creationId xmlns:a16="http://schemas.microsoft.com/office/drawing/2014/main" id="{C781E078-9DD4-6055-A8BF-656007EF87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0</xdr:colOff>
      <xdr:row>0</xdr:row>
      <xdr:rowOff>0</xdr:rowOff>
    </xdr:from>
    <xdr:to>
      <xdr:col>41</xdr:col>
      <xdr:colOff>304800</xdr:colOff>
      <xdr:row>18</xdr:row>
      <xdr:rowOff>76200</xdr:rowOff>
    </xdr:to>
    <xdr:graphicFrame macro="">
      <xdr:nvGraphicFramePr>
        <xdr:cNvPr id="3107" name="Chart 10">
          <a:extLst>
            <a:ext uri="{FF2B5EF4-FFF2-40B4-BE49-F238E27FC236}">
              <a16:creationId xmlns:a16="http://schemas.microsoft.com/office/drawing/2014/main" id="{218ED6FC-D9B4-CE47-E452-D33FFA66B5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76200</xdr:colOff>
      <xdr:row>0</xdr:row>
      <xdr:rowOff>0</xdr:rowOff>
    </xdr:from>
    <xdr:to>
      <xdr:col>16</xdr:col>
      <xdr:colOff>76200</xdr:colOff>
      <xdr:row>18</xdr:row>
      <xdr:rowOff>85725</xdr:rowOff>
    </xdr:to>
    <xdr:graphicFrame macro="">
      <xdr:nvGraphicFramePr>
        <xdr:cNvPr id="3108" name="Chart 11">
          <a:extLst>
            <a:ext uri="{FF2B5EF4-FFF2-40B4-BE49-F238E27FC236}">
              <a16:creationId xmlns:a16="http://schemas.microsoft.com/office/drawing/2014/main" id="{FA5A2B89-E3E3-B4AF-91D9-A7A71B4E21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41</xdr:col>
      <xdr:colOff>485775</xdr:colOff>
      <xdr:row>0</xdr:row>
      <xdr:rowOff>0</xdr:rowOff>
    </xdr:from>
    <xdr:to>
      <xdr:col>49</xdr:col>
      <xdr:colOff>571500</xdr:colOff>
      <xdr:row>18</xdr:row>
      <xdr:rowOff>85725</xdr:rowOff>
    </xdr:to>
    <xdr:graphicFrame macro="">
      <xdr:nvGraphicFramePr>
        <xdr:cNvPr id="3109" name="Chart 12">
          <a:extLst>
            <a:ext uri="{FF2B5EF4-FFF2-40B4-BE49-F238E27FC236}">
              <a16:creationId xmlns:a16="http://schemas.microsoft.com/office/drawing/2014/main" id="{A926591B-B798-A978-4E97-BA37FAD132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428625</xdr:colOff>
      <xdr:row>17</xdr:row>
      <xdr:rowOff>9525</xdr:rowOff>
    </xdr:from>
    <xdr:to>
      <xdr:col>17</xdr:col>
      <xdr:colOff>314325</xdr:colOff>
      <xdr:row>52</xdr:row>
      <xdr:rowOff>104775</xdr:rowOff>
    </xdr:to>
    <xdr:graphicFrame macro="">
      <xdr:nvGraphicFramePr>
        <xdr:cNvPr id="3110" name="Chart 13">
          <a:extLst>
            <a:ext uri="{FF2B5EF4-FFF2-40B4-BE49-F238E27FC236}">
              <a16:creationId xmlns:a16="http://schemas.microsoft.com/office/drawing/2014/main" id="{2F9233B6-5E86-61E5-BAA0-AB886E2117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cdsbib.u-strasbg.fr/cgi-bin/cdsbib?1990RMxAA..21..381G" TargetMode="External"/><Relationship Id="rId13" Type="http://schemas.openxmlformats.org/officeDocument/2006/relationships/hyperlink" Target="http://cdsbib.u-strasbg.fr/cgi-bin/cdsbib?1990RMxAA..21..381G" TargetMode="External"/><Relationship Id="rId18" Type="http://schemas.openxmlformats.org/officeDocument/2006/relationships/hyperlink" Target="http://cdsbib.u-strasbg.fr/cgi-bin/cdsbib?1990RMxAA..21..381G" TargetMode="External"/><Relationship Id="rId26" Type="http://schemas.openxmlformats.org/officeDocument/2006/relationships/hyperlink" Target="http://cdsbib.u-strasbg.fr/cgi-bin/cdsbib?1990RMxAA..21..381G" TargetMode="External"/><Relationship Id="rId39" Type="http://schemas.openxmlformats.org/officeDocument/2006/relationships/hyperlink" Target="http://cdsbib.u-strasbg.fr/cgi-bin/cdsbib?1990RMxAA..21..381G" TargetMode="External"/><Relationship Id="rId3" Type="http://schemas.openxmlformats.org/officeDocument/2006/relationships/hyperlink" Target="http://cdsbib.u-strasbg.fr/cgi-bin/cdsbib?1990RMxAA..21..381G" TargetMode="External"/><Relationship Id="rId21" Type="http://schemas.openxmlformats.org/officeDocument/2006/relationships/hyperlink" Target="http://vsolj.cetus-net.org/bulletin.html" TargetMode="External"/><Relationship Id="rId34" Type="http://schemas.openxmlformats.org/officeDocument/2006/relationships/hyperlink" Target="http://vsolj.cetus-net.org/bulletin.html" TargetMode="External"/><Relationship Id="rId7" Type="http://schemas.openxmlformats.org/officeDocument/2006/relationships/hyperlink" Target="http://vsolj.cetus-net.org/bulletin.html" TargetMode="External"/><Relationship Id="rId12" Type="http://schemas.openxmlformats.org/officeDocument/2006/relationships/hyperlink" Target="http://vsolj.cetus-net.org/bulletin.html" TargetMode="External"/><Relationship Id="rId17" Type="http://schemas.openxmlformats.org/officeDocument/2006/relationships/hyperlink" Target="http://vsolj.cetus-net.org/bulletin.html" TargetMode="External"/><Relationship Id="rId25" Type="http://schemas.openxmlformats.org/officeDocument/2006/relationships/hyperlink" Target="https://www.aavso.org/ejaavso" TargetMode="External"/><Relationship Id="rId33" Type="http://schemas.openxmlformats.org/officeDocument/2006/relationships/hyperlink" Target="http://vsolj.cetus-net.org/bulletin.html" TargetMode="External"/><Relationship Id="rId38" Type="http://schemas.openxmlformats.org/officeDocument/2006/relationships/hyperlink" Target="http://cdsbib.u-strasbg.fr/cgi-bin/cdsbib?1990RMxAA..21..381G" TargetMode="External"/><Relationship Id="rId2" Type="http://schemas.openxmlformats.org/officeDocument/2006/relationships/hyperlink" Target="https://www.aavso.org/ejaavso" TargetMode="External"/><Relationship Id="rId16" Type="http://schemas.openxmlformats.org/officeDocument/2006/relationships/hyperlink" Target="http://cdsbib.u-strasbg.fr/cgi-bin/cdsbib?1990RMxAA..21..381G" TargetMode="External"/><Relationship Id="rId20" Type="http://schemas.openxmlformats.org/officeDocument/2006/relationships/hyperlink" Target="http://cdsbib.u-strasbg.fr/cgi-bin/cdsbib?1990RMxAA..21..381G" TargetMode="External"/><Relationship Id="rId29" Type="http://schemas.openxmlformats.org/officeDocument/2006/relationships/hyperlink" Target="http://cdsbib.u-strasbg.fr/cgi-bin/cdsbib?1990RMxAA..21..381G" TargetMode="External"/><Relationship Id="rId41" Type="http://schemas.openxmlformats.org/officeDocument/2006/relationships/drawing" Target="../drawings/drawing1.xml"/><Relationship Id="rId1" Type="http://schemas.openxmlformats.org/officeDocument/2006/relationships/hyperlink" Target="http://vsolj.cetus-net.org/bulletin.html" TargetMode="External"/><Relationship Id="rId6" Type="http://schemas.openxmlformats.org/officeDocument/2006/relationships/hyperlink" Target="http://cdsbib.u-strasbg.fr/cgi-bin/cdsbib?1990RMxAA..21..381G" TargetMode="External"/><Relationship Id="rId11" Type="http://schemas.openxmlformats.org/officeDocument/2006/relationships/hyperlink" Target="https://www.aavso.org/ejaavso" TargetMode="External"/><Relationship Id="rId24" Type="http://schemas.openxmlformats.org/officeDocument/2006/relationships/hyperlink" Target="http://cdsbib.u-strasbg.fr/cgi-bin/cdsbib?1990RMxAA..21..381G" TargetMode="External"/><Relationship Id="rId32" Type="http://schemas.openxmlformats.org/officeDocument/2006/relationships/hyperlink" Target="http://cdsbib.u-strasbg.fr/cgi-bin/cdsbib?1990RMxAA..21..381G" TargetMode="External"/><Relationship Id="rId37" Type="http://schemas.openxmlformats.org/officeDocument/2006/relationships/hyperlink" Target="http://cdsbib.u-strasbg.fr/cgi-bin/cdsbib?1990RMxAA..21..381G" TargetMode="External"/><Relationship Id="rId40" Type="http://schemas.openxmlformats.org/officeDocument/2006/relationships/hyperlink" Target="http://cdsbib.u-strasbg.fr/cgi-bin/cdsbib?1990RMxAA..21..381G" TargetMode="External"/><Relationship Id="rId5" Type="http://schemas.openxmlformats.org/officeDocument/2006/relationships/hyperlink" Target="http://cdsbib.u-strasbg.fr/cgi-bin/cdsbib?1990RMxAA..21..381G" TargetMode="External"/><Relationship Id="rId15" Type="http://schemas.openxmlformats.org/officeDocument/2006/relationships/hyperlink" Target="http://cdsbib.u-strasbg.fr/cgi-bin/cdsbib?1990RMxAA..21..381G" TargetMode="External"/><Relationship Id="rId23" Type="http://schemas.openxmlformats.org/officeDocument/2006/relationships/hyperlink" Target="http://vsolj.cetus-net.org/bulletin.html" TargetMode="External"/><Relationship Id="rId28" Type="http://schemas.openxmlformats.org/officeDocument/2006/relationships/hyperlink" Target="http://cdsbib.u-strasbg.fr/cgi-bin/cdsbib?1990RMxAA..21..381G" TargetMode="External"/><Relationship Id="rId36" Type="http://schemas.openxmlformats.org/officeDocument/2006/relationships/hyperlink" Target="http://cdsbib.u-strasbg.fr/cgi-bin/cdsbib?1990RMxAA..21..381G" TargetMode="External"/><Relationship Id="rId10" Type="http://schemas.openxmlformats.org/officeDocument/2006/relationships/hyperlink" Target="http://cdsbib.u-strasbg.fr/cgi-bin/cdsbib?1990RMxAA..21..381G" TargetMode="External"/><Relationship Id="rId19" Type="http://schemas.openxmlformats.org/officeDocument/2006/relationships/hyperlink" Target="http://cdsbib.u-strasbg.fr/cgi-bin/cdsbib?1990RMxAA..21..381G" TargetMode="External"/><Relationship Id="rId31" Type="http://schemas.openxmlformats.org/officeDocument/2006/relationships/hyperlink" Target="http://cdsbib.u-strasbg.fr/cgi-bin/cdsbib?1990RMxAA..21..381G" TargetMode="External"/><Relationship Id="rId4" Type="http://schemas.openxmlformats.org/officeDocument/2006/relationships/hyperlink" Target="http://cdsbib.u-strasbg.fr/cgi-bin/cdsbib?1990RMxAA..21..381G" TargetMode="External"/><Relationship Id="rId9" Type="http://schemas.openxmlformats.org/officeDocument/2006/relationships/hyperlink" Target="http://cdsbib.u-strasbg.fr/cgi-bin/cdsbib?1990RMxAA..21..381G" TargetMode="External"/><Relationship Id="rId14" Type="http://schemas.openxmlformats.org/officeDocument/2006/relationships/hyperlink" Target="http://cdsbib.u-strasbg.fr/cgi-bin/cdsbib?1990RMxAA..21..381G" TargetMode="External"/><Relationship Id="rId22" Type="http://schemas.openxmlformats.org/officeDocument/2006/relationships/hyperlink" Target="https://www.aavso.org/ejaavso" TargetMode="External"/><Relationship Id="rId27" Type="http://schemas.openxmlformats.org/officeDocument/2006/relationships/hyperlink" Target="http://cdsbib.u-strasbg.fr/cgi-bin/cdsbib?1990RMxAA..21..381G" TargetMode="External"/><Relationship Id="rId30" Type="http://schemas.openxmlformats.org/officeDocument/2006/relationships/hyperlink" Target="http://cdsbib.u-strasbg.fr/cgi-bin/cdsbib?1990RMxAA..21..381G" TargetMode="External"/><Relationship Id="rId35" Type="http://schemas.openxmlformats.org/officeDocument/2006/relationships/hyperlink" Target="http://cdsbib.u-strasbg.fr/cgi-bin/cdsbib?1990RMxAA..21..381G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://vsolj.cetus-net.org/bulletin.html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konkoly.hu/cgi-bin/IBVS?187" TargetMode="External"/><Relationship Id="rId117" Type="http://schemas.openxmlformats.org/officeDocument/2006/relationships/hyperlink" Target="http://var.astro.cz/oejv/issues/oejv0160.pdf" TargetMode="External"/><Relationship Id="rId21" Type="http://schemas.openxmlformats.org/officeDocument/2006/relationships/hyperlink" Target="http://www.konkoly.hu/cgi-bin/IBVS?187" TargetMode="External"/><Relationship Id="rId42" Type="http://schemas.openxmlformats.org/officeDocument/2006/relationships/hyperlink" Target="http://www.konkoly.hu/cgi-bin/IBVS?795" TargetMode="External"/><Relationship Id="rId47" Type="http://schemas.openxmlformats.org/officeDocument/2006/relationships/hyperlink" Target="http://www.konkoly.hu/cgi-bin/IBVS?795" TargetMode="External"/><Relationship Id="rId63" Type="http://schemas.openxmlformats.org/officeDocument/2006/relationships/hyperlink" Target="http://www.konkoly.hu/cgi-bin/IBVS?775" TargetMode="External"/><Relationship Id="rId68" Type="http://schemas.openxmlformats.org/officeDocument/2006/relationships/hyperlink" Target="http://www.konkoly.hu/cgi-bin/IBVS?637" TargetMode="External"/><Relationship Id="rId84" Type="http://schemas.openxmlformats.org/officeDocument/2006/relationships/hyperlink" Target="http://www.konkoly.hu/cgi-bin/IBVS?5594" TargetMode="External"/><Relationship Id="rId89" Type="http://schemas.openxmlformats.org/officeDocument/2006/relationships/hyperlink" Target="http://www.konkoly.hu/cgi-bin/IBVS?5745" TargetMode="External"/><Relationship Id="rId112" Type="http://schemas.openxmlformats.org/officeDocument/2006/relationships/hyperlink" Target="http://www.konkoly.hu/cgi-bin/IBVS?5945" TargetMode="External"/><Relationship Id="rId133" Type="http://schemas.openxmlformats.org/officeDocument/2006/relationships/hyperlink" Target="http://www.konkoly.hu/cgi-bin/IBVS?6092" TargetMode="External"/><Relationship Id="rId16" Type="http://schemas.openxmlformats.org/officeDocument/2006/relationships/hyperlink" Target="http://www.konkoly.hu/cgi-bin/IBVS?154" TargetMode="External"/><Relationship Id="rId107" Type="http://schemas.openxmlformats.org/officeDocument/2006/relationships/hyperlink" Target="http://www.bav-astro.de/sfs/BAVM_link.php?BAVMnr=179" TargetMode="External"/><Relationship Id="rId11" Type="http://schemas.openxmlformats.org/officeDocument/2006/relationships/hyperlink" Target="http://www.konkoly.hu/cgi-bin/IBVS?129" TargetMode="External"/><Relationship Id="rId32" Type="http://schemas.openxmlformats.org/officeDocument/2006/relationships/hyperlink" Target="http://www.konkoly.hu/cgi-bin/IBVS?299" TargetMode="External"/><Relationship Id="rId37" Type="http://schemas.openxmlformats.org/officeDocument/2006/relationships/hyperlink" Target="http://www.konkoly.hu/cgi-bin/IBVS?795" TargetMode="External"/><Relationship Id="rId53" Type="http://schemas.openxmlformats.org/officeDocument/2006/relationships/hyperlink" Target="http://www.konkoly.hu/cgi-bin/IBVS?394" TargetMode="External"/><Relationship Id="rId58" Type="http://schemas.openxmlformats.org/officeDocument/2006/relationships/hyperlink" Target="http://www.konkoly.hu/cgi-bin/IBVS?328" TargetMode="External"/><Relationship Id="rId74" Type="http://schemas.openxmlformats.org/officeDocument/2006/relationships/hyperlink" Target="http://vsolj.cetus-net.org/no47.pdf" TargetMode="External"/><Relationship Id="rId79" Type="http://schemas.openxmlformats.org/officeDocument/2006/relationships/hyperlink" Target="http://www.konkoly.hu/cgi-bin/IBVS?4840" TargetMode="External"/><Relationship Id="rId102" Type="http://schemas.openxmlformats.org/officeDocument/2006/relationships/hyperlink" Target="http://var.astro.cz/oejv/issues/oejv0074.pdf" TargetMode="External"/><Relationship Id="rId123" Type="http://schemas.openxmlformats.org/officeDocument/2006/relationships/hyperlink" Target="http://var.astro.cz/oejv/issues/oejv0160.pdf" TargetMode="External"/><Relationship Id="rId128" Type="http://schemas.openxmlformats.org/officeDocument/2006/relationships/hyperlink" Target="http://var.astro.cz/oejv/issues/oejv0160.pdf" TargetMode="External"/><Relationship Id="rId5" Type="http://schemas.openxmlformats.org/officeDocument/2006/relationships/hyperlink" Target="http://www.konkoly.hu/cgi-bin/IBVS?111" TargetMode="External"/><Relationship Id="rId90" Type="http://schemas.openxmlformats.org/officeDocument/2006/relationships/hyperlink" Target="http://var.astro.cz/oejv/issues/oejv0074.pdf" TargetMode="External"/><Relationship Id="rId95" Type="http://schemas.openxmlformats.org/officeDocument/2006/relationships/hyperlink" Target="http://www.konkoly.hu/cgi-bin/IBVS?5662" TargetMode="External"/><Relationship Id="rId14" Type="http://schemas.openxmlformats.org/officeDocument/2006/relationships/hyperlink" Target="http://www.konkoly.hu/cgi-bin/IBVS?154" TargetMode="External"/><Relationship Id="rId22" Type="http://schemas.openxmlformats.org/officeDocument/2006/relationships/hyperlink" Target="http://www.konkoly.hu/cgi-bin/IBVS?154" TargetMode="External"/><Relationship Id="rId27" Type="http://schemas.openxmlformats.org/officeDocument/2006/relationships/hyperlink" Target="http://www.konkoly.hu/cgi-bin/IBVS?247" TargetMode="External"/><Relationship Id="rId30" Type="http://schemas.openxmlformats.org/officeDocument/2006/relationships/hyperlink" Target="http://www.konkoly.hu/cgi-bin/IBVS?221" TargetMode="External"/><Relationship Id="rId35" Type="http://schemas.openxmlformats.org/officeDocument/2006/relationships/hyperlink" Target="http://www.konkoly.hu/cgi-bin/IBVS?795" TargetMode="External"/><Relationship Id="rId43" Type="http://schemas.openxmlformats.org/officeDocument/2006/relationships/hyperlink" Target="http://www.konkoly.hu/cgi-bin/IBVS?795" TargetMode="External"/><Relationship Id="rId48" Type="http://schemas.openxmlformats.org/officeDocument/2006/relationships/hyperlink" Target="http://www.konkoly.hu/cgi-bin/IBVS?795" TargetMode="External"/><Relationship Id="rId56" Type="http://schemas.openxmlformats.org/officeDocument/2006/relationships/hyperlink" Target="http://www.konkoly.hu/cgi-bin/IBVS?394" TargetMode="External"/><Relationship Id="rId64" Type="http://schemas.openxmlformats.org/officeDocument/2006/relationships/hyperlink" Target="http://www.konkoly.hu/cgi-bin/IBVS?775" TargetMode="External"/><Relationship Id="rId69" Type="http://schemas.openxmlformats.org/officeDocument/2006/relationships/hyperlink" Target="http://www.konkoly.hu/cgi-bin/IBVS?637" TargetMode="External"/><Relationship Id="rId77" Type="http://schemas.openxmlformats.org/officeDocument/2006/relationships/hyperlink" Target="http://www.bav-astro.de/sfs/BAVM_link.php?BAVMnr=128" TargetMode="External"/><Relationship Id="rId100" Type="http://schemas.openxmlformats.org/officeDocument/2006/relationships/hyperlink" Target="http://www.konkoly.hu/cgi-bin/IBVS?5694" TargetMode="External"/><Relationship Id="rId105" Type="http://schemas.openxmlformats.org/officeDocument/2006/relationships/hyperlink" Target="http://www.bav-astro.de/sfs/BAVM_link.php?BAVMnr=186" TargetMode="External"/><Relationship Id="rId113" Type="http://schemas.openxmlformats.org/officeDocument/2006/relationships/hyperlink" Target="http://www.konkoly.hu/cgi-bin/IBVS?5992" TargetMode="External"/><Relationship Id="rId118" Type="http://schemas.openxmlformats.org/officeDocument/2006/relationships/hyperlink" Target="http://var.astro.cz/oejv/issues/oejv0160.pdf" TargetMode="External"/><Relationship Id="rId126" Type="http://schemas.openxmlformats.org/officeDocument/2006/relationships/hyperlink" Target="http://var.astro.cz/oejv/issues/oejv0160.pdf" TargetMode="External"/><Relationship Id="rId134" Type="http://schemas.openxmlformats.org/officeDocument/2006/relationships/hyperlink" Target="http://www.konkoly.hu/cgi-bin/IBVS?6092" TargetMode="External"/><Relationship Id="rId8" Type="http://schemas.openxmlformats.org/officeDocument/2006/relationships/hyperlink" Target="http://www.konkoly.hu/cgi-bin/IBVS?114" TargetMode="External"/><Relationship Id="rId51" Type="http://schemas.openxmlformats.org/officeDocument/2006/relationships/hyperlink" Target="http://www.konkoly.hu/cgi-bin/IBVS?394" TargetMode="External"/><Relationship Id="rId72" Type="http://schemas.openxmlformats.org/officeDocument/2006/relationships/hyperlink" Target="http://vsolj.cetus-net.org/no47.pdf" TargetMode="External"/><Relationship Id="rId80" Type="http://schemas.openxmlformats.org/officeDocument/2006/relationships/hyperlink" Target="http://var.astro.cz/oejv/issues/oejv0074.pdf" TargetMode="External"/><Relationship Id="rId85" Type="http://schemas.openxmlformats.org/officeDocument/2006/relationships/hyperlink" Target="http://www.konkoly.hu/cgi-bin/IBVS?5745" TargetMode="External"/><Relationship Id="rId93" Type="http://schemas.openxmlformats.org/officeDocument/2006/relationships/hyperlink" Target="http://www.konkoly.hu/cgi-bin/IBVS?5662" TargetMode="External"/><Relationship Id="rId98" Type="http://schemas.openxmlformats.org/officeDocument/2006/relationships/hyperlink" Target="http://www.konkoly.hu/cgi-bin/IBVS?5694" TargetMode="External"/><Relationship Id="rId121" Type="http://schemas.openxmlformats.org/officeDocument/2006/relationships/hyperlink" Target="http://www.konkoly.hu/cgi-bin/IBVS?6029" TargetMode="External"/><Relationship Id="rId3" Type="http://schemas.openxmlformats.org/officeDocument/2006/relationships/hyperlink" Target="http://www.konkoly.hu/cgi-bin/IBVS?111" TargetMode="External"/><Relationship Id="rId12" Type="http://schemas.openxmlformats.org/officeDocument/2006/relationships/hyperlink" Target="http://www.konkoly.hu/cgi-bin/IBVS?129" TargetMode="External"/><Relationship Id="rId17" Type="http://schemas.openxmlformats.org/officeDocument/2006/relationships/hyperlink" Target="http://www.konkoly.hu/cgi-bin/IBVS?154" TargetMode="External"/><Relationship Id="rId25" Type="http://schemas.openxmlformats.org/officeDocument/2006/relationships/hyperlink" Target="http://www.konkoly.hu/cgi-bin/IBVS?187" TargetMode="External"/><Relationship Id="rId33" Type="http://schemas.openxmlformats.org/officeDocument/2006/relationships/hyperlink" Target="http://www.konkoly.hu/cgi-bin/IBVS?299" TargetMode="External"/><Relationship Id="rId38" Type="http://schemas.openxmlformats.org/officeDocument/2006/relationships/hyperlink" Target="http://www.konkoly.hu/cgi-bin/IBVS?795" TargetMode="External"/><Relationship Id="rId46" Type="http://schemas.openxmlformats.org/officeDocument/2006/relationships/hyperlink" Target="http://www.konkoly.hu/cgi-bin/IBVS?795" TargetMode="External"/><Relationship Id="rId59" Type="http://schemas.openxmlformats.org/officeDocument/2006/relationships/hyperlink" Target="http://www.konkoly.hu/cgi-bin/IBVS?328" TargetMode="External"/><Relationship Id="rId67" Type="http://schemas.openxmlformats.org/officeDocument/2006/relationships/hyperlink" Target="http://www.konkoly.hu/cgi-bin/IBVS?573" TargetMode="External"/><Relationship Id="rId103" Type="http://schemas.openxmlformats.org/officeDocument/2006/relationships/hyperlink" Target="http://var.astro.cz/oejv/issues/oejv0074.pdf" TargetMode="External"/><Relationship Id="rId108" Type="http://schemas.openxmlformats.org/officeDocument/2006/relationships/hyperlink" Target="http://www.bav-astro.de/sfs/BAVM_link.php?BAVMnr=178" TargetMode="External"/><Relationship Id="rId116" Type="http://schemas.openxmlformats.org/officeDocument/2006/relationships/hyperlink" Target="http://www.konkoly.hu/cgi-bin/IBVS?6029" TargetMode="External"/><Relationship Id="rId124" Type="http://schemas.openxmlformats.org/officeDocument/2006/relationships/hyperlink" Target="http://var.astro.cz/oejv/issues/oejv0160.pdf" TargetMode="External"/><Relationship Id="rId129" Type="http://schemas.openxmlformats.org/officeDocument/2006/relationships/hyperlink" Target="http://var.astro.cz/oejv/issues/oejv0160.pdf" TargetMode="External"/><Relationship Id="rId20" Type="http://schemas.openxmlformats.org/officeDocument/2006/relationships/hyperlink" Target="http://www.konkoly.hu/cgi-bin/IBVS?154" TargetMode="External"/><Relationship Id="rId41" Type="http://schemas.openxmlformats.org/officeDocument/2006/relationships/hyperlink" Target="http://www.konkoly.hu/cgi-bin/IBVS?795" TargetMode="External"/><Relationship Id="rId54" Type="http://schemas.openxmlformats.org/officeDocument/2006/relationships/hyperlink" Target="http://www.konkoly.hu/cgi-bin/IBVS?394" TargetMode="External"/><Relationship Id="rId62" Type="http://schemas.openxmlformats.org/officeDocument/2006/relationships/hyperlink" Target="http://www.konkoly.hu/cgi-bin/IBVS?795" TargetMode="External"/><Relationship Id="rId70" Type="http://schemas.openxmlformats.org/officeDocument/2006/relationships/hyperlink" Target="http://www.konkoly.hu/cgi-bin/IBVS?1249" TargetMode="External"/><Relationship Id="rId75" Type="http://schemas.openxmlformats.org/officeDocument/2006/relationships/hyperlink" Target="http://vsolj.cetus-net.org/no47.pdf" TargetMode="External"/><Relationship Id="rId83" Type="http://schemas.openxmlformats.org/officeDocument/2006/relationships/hyperlink" Target="http://var.astro.cz/oejv/issues/oejv0074.pdf" TargetMode="External"/><Relationship Id="rId88" Type="http://schemas.openxmlformats.org/officeDocument/2006/relationships/hyperlink" Target="http://www.konkoly.hu/cgi-bin/IBVS?5745" TargetMode="External"/><Relationship Id="rId91" Type="http://schemas.openxmlformats.org/officeDocument/2006/relationships/hyperlink" Target="http://var.astro.cz/oejv/issues/oejv0074.pdf" TargetMode="External"/><Relationship Id="rId96" Type="http://schemas.openxmlformats.org/officeDocument/2006/relationships/hyperlink" Target="http://www.konkoly.hu/cgi-bin/IBVS?5662" TargetMode="External"/><Relationship Id="rId111" Type="http://schemas.openxmlformats.org/officeDocument/2006/relationships/hyperlink" Target="http://www.aavso.org/sites/default/files/jaavso/v36n2/186.pdf" TargetMode="External"/><Relationship Id="rId132" Type="http://schemas.openxmlformats.org/officeDocument/2006/relationships/hyperlink" Target="http://www.bav-astro.de/sfs/BAVM_link.php?BAVMnr=234" TargetMode="External"/><Relationship Id="rId1" Type="http://schemas.openxmlformats.org/officeDocument/2006/relationships/hyperlink" Target="http://www.konkoly.hu/cgi-bin/IBVS?35" TargetMode="External"/><Relationship Id="rId6" Type="http://schemas.openxmlformats.org/officeDocument/2006/relationships/hyperlink" Target="http://www.konkoly.hu/cgi-bin/IBVS?111" TargetMode="External"/><Relationship Id="rId15" Type="http://schemas.openxmlformats.org/officeDocument/2006/relationships/hyperlink" Target="http://www.konkoly.hu/cgi-bin/IBVS?154" TargetMode="External"/><Relationship Id="rId23" Type="http://schemas.openxmlformats.org/officeDocument/2006/relationships/hyperlink" Target="http://www.konkoly.hu/cgi-bin/IBVS?154" TargetMode="External"/><Relationship Id="rId28" Type="http://schemas.openxmlformats.org/officeDocument/2006/relationships/hyperlink" Target="http://www.konkoly.hu/cgi-bin/IBVS?247" TargetMode="External"/><Relationship Id="rId36" Type="http://schemas.openxmlformats.org/officeDocument/2006/relationships/hyperlink" Target="http://www.konkoly.hu/cgi-bin/IBVS?299" TargetMode="External"/><Relationship Id="rId49" Type="http://schemas.openxmlformats.org/officeDocument/2006/relationships/hyperlink" Target="http://www.konkoly.hu/cgi-bin/IBVS?795" TargetMode="External"/><Relationship Id="rId57" Type="http://schemas.openxmlformats.org/officeDocument/2006/relationships/hyperlink" Target="http://www.konkoly.hu/cgi-bin/IBVS?795" TargetMode="External"/><Relationship Id="rId106" Type="http://schemas.openxmlformats.org/officeDocument/2006/relationships/hyperlink" Target="http://www.konkoly.hu/cgi-bin/IBVS?5713" TargetMode="External"/><Relationship Id="rId114" Type="http://schemas.openxmlformats.org/officeDocument/2006/relationships/hyperlink" Target="http://www.bav-astro.de/sfs/BAVM_link.php?BAVMnr=225" TargetMode="External"/><Relationship Id="rId119" Type="http://schemas.openxmlformats.org/officeDocument/2006/relationships/hyperlink" Target="http://var.astro.cz/oejv/issues/oejv0160.pdf" TargetMode="External"/><Relationship Id="rId127" Type="http://schemas.openxmlformats.org/officeDocument/2006/relationships/hyperlink" Target="http://var.astro.cz/oejv/issues/oejv0160.pdf" TargetMode="External"/><Relationship Id="rId10" Type="http://schemas.openxmlformats.org/officeDocument/2006/relationships/hyperlink" Target="http://www.konkoly.hu/cgi-bin/IBVS?114" TargetMode="External"/><Relationship Id="rId31" Type="http://schemas.openxmlformats.org/officeDocument/2006/relationships/hyperlink" Target="http://www.konkoly.hu/cgi-bin/IBVS?221" TargetMode="External"/><Relationship Id="rId44" Type="http://schemas.openxmlformats.org/officeDocument/2006/relationships/hyperlink" Target="http://www.konkoly.hu/cgi-bin/IBVS?795" TargetMode="External"/><Relationship Id="rId52" Type="http://schemas.openxmlformats.org/officeDocument/2006/relationships/hyperlink" Target="http://www.konkoly.hu/cgi-bin/IBVS?394" TargetMode="External"/><Relationship Id="rId60" Type="http://schemas.openxmlformats.org/officeDocument/2006/relationships/hyperlink" Target="http://www.konkoly.hu/cgi-bin/IBVS?456" TargetMode="External"/><Relationship Id="rId65" Type="http://schemas.openxmlformats.org/officeDocument/2006/relationships/hyperlink" Target="http://www.konkoly.hu/cgi-bin/IBVS?775" TargetMode="External"/><Relationship Id="rId73" Type="http://schemas.openxmlformats.org/officeDocument/2006/relationships/hyperlink" Target="http://vsolj.cetus-net.org/no47.pdf" TargetMode="External"/><Relationship Id="rId78" Type="http://schemas.openxmlformats.org/officeDocument/2006/relationships/hyperlink" Target="http://www.konkoly.hu/cgi-bin/IBVS?5263" TargetMode="External"/><Relationship Id="rId81" Type="http://schemas.openxmlformats.org/officeDocument/2006/relationships/hyperlink" Target="http://var.astro.cz/oejv/issues/oejv0074.pdf" TargetMode="External"/><Relationship Id="rId86" Type="http://schemas.openxmlformats.org/officeDocument/2006/relationships/hyperlink" Target="http://www.konkoly.hu/cgi-bin/IBVS?5745" TargetMode="External"/><Relationship Id="rId94" Type="http://schemas.openxmlformats.org/officeDocument/2006/relationships/hyperlink" Target="http://www.konkoly.hu/cgi-bin/IBVS?5662" TargetMode="External"/><Relationship Id="rId99" Type="http://schemas.openxmlformats.org/officeDocument/2006/relationships/hyperlink" Target="http://vsolj.cetus-net.org/no44.pdf" TargetMode="External"/><Relationship Id="rId101" Type="http://schemas.openxmlformats.org/officeDocument/2006/relationships/hyperlink" Target="http://www.konkoly.hu/cgi-bin/IBVS?5745" TargetMode="External"/><Relationship Id="rId122" Type="http://schemas.openxmlformats.org/officeDocument/2006/relationships/hyperlink" Target="http://www.bav-astro.de/sfs/BAVM_link.php?BAVMnr=231" TargetMode="External"/><Relationship Id="rId130" Type="http://schemas.openxmlformats.org/officeDocument/2006/relationships/hyperlink" Target="http://var.astro.cz/oejv/issues/oejv0160.pdf" TargetMode="External"/><Relationship Id="rId135" Type="http://schemas.openxmlformats.org/officeDocument/2006/relationships/hyperlink" Target="http://www.bav-astro.de/sfs/BAVM_link.php?BAVMnr=238" TargetMode="External"/><Relationship Id="rId4" Type="http://schemas.openxmlformats.org/officeDocument/2006/relationships/hyperlink" Target="http://www.konkoly.hu/cgi-bin/IBVS?187" TargetMode="External"/><Relationship Id="rId9" Type="http://schemas.openxmlformats.org/officeDocument/2006/relationships/hyperlink" Target="http://www.konkoly.hu/cgi-bin/IBVS?187" TargetMode="External"/><Relationship Id="rId13" Type="http://schemas.openxmlformats.org/officeDocument/2006/relationships/hyperlink" Target="http://www.konkoly.hu/cgi-bin/IBVS?154" TargetMode="External"/><Relationship Id="rId18" Type="http://schemas.openxmlformats.org/officeDocument/2006/relationships/hyperlink" Target="http://www.konkoly.hu/cgi-bin/IBVS?187" TargetMode="External"/><Relationship Id="rId39" Type="http://schemas.openxmlformats.org/officeDocument/2006/relationships/hyperlink" Target="http://www.konkoly.hu/cgi-bin/IBVS?795" TargetMode="External"/><Relationship Id="rId109" Type="http://schemas.openxmlformats.org/officeDocument/2006/relationships/hyperlink" Target="http://var.astro.cz/oejv/issues/oejv0074.pdf" TargetMode="External"/><Relationship Id="rId34" Type="http://schemas.openxmlformats.org/officeDocument/2006/relationships/hyperlink" Target="http://www.konkoly.hu/cgi-bin/IBVS?299" TargetMode="External"/><Relationship Id="rId50" Type="http://schemas.openxmlformats.org/officeDocument/2006/relationships/hyperlink" Target="http://www.konkoly.hu/cgi-bin/IBVS?795" TargetMode="External"/><Relationship Id="rId55" Type="http://schemas.openxmlformats.org/officeDocument/2006/relationships/hyperlink" Target="http://www.konkoly.hu/cgi-bin/IBVS?394" TargetMode="External"/><Relationship Id="rId76" Type="http://schemas.openxmlformats.org/officeDocument/2006/relationships/hyperlink" Target="http://www.konkoly.hu/cgi-bin/IBVS?4872" TargetMode="External"/><Relationship Id="rId97" Type="http://schemas.openxmlformats.org/officeDocument/2006/relationships/hyperlink" Target="http://www.bav-astro.de/sfs/BAVM_link.php?BAVMnr=173" TargetMode="External"/><Relationship Id="rId104" Type="http://schemas.openxmlformats.org/officeDocument/2006/relationships/hyperlink" Target="http://var.astro.cz/oejv/issues/oejv0074.pdf" TargetMode="External"/><Relationship Id="rId120" Type="http://schemas.openxmlformats.org/officeDocument/2006/relationships/hyperlink" Target="http://www.bav-astro.de/sfs/BAVM_link.php?BAVMnr=231" TargetMode="External"/><Relationship Id="rId125" Type="http://schemas.openxmlformats.org/officeDocument/2006/relationships/hyperlink" Target="http://var.astro.cz/oejv/issues/oejv0160.pdf" TargetMode="External"/><Relationship Id="rId7" Type="http://schemas.openxmlformats.org/officeDocument/2006/relationships/hyperlink" Target="http://www.konkoly.hu/cgi-bin/IBVS?114" TargetMode="External"/><Relationship Id="rId71" Type="http://schemas.openxmlformats.org/officeDocument/2006/relationships/hyperlink" Target="http://www.konkoly.hu/cgi-bin/IBVS?1249" TargetMode="External"/><Relationship Id="rId92" Type="http://schemas.openxmlformats.org/officeDocument/2006/relationships/hyperlink" Target="http://var.astro.cz/oejv/issues/oejv0003.pdf" TargetMode="External"/><Relationship Id="rId2" Type="http://schemas.openxmlformats.org/officeDocument/2006/relationships/hyperlink" Target="http://www.konkoly.hu/cgi-bin/IBVS?111" TargetMode="External"/><Relationship Id="rId29" Type="http://schemas.openxmlformats.org/officeDocument/2006/relationships/hyperlink" Target="http://www.konkoly.hu/cgi-bin/IBVS?299" TargetMode="External"/><Relationship Id="rId24" Type="http://schemas.openxmlformats.org/officeDocument/2006/relationships/hyperlink" Target="http://www.konkoly.hu/cgi-bin/IBVS?154" TargetMode="External"/><Relationship Id="rId40" Type="http://schemas.openxmlformats.org/officeDocument/2006/relationships/hyperlink" Target="http://www.konkoly.hu/cgi-bin/IBVS?795" TargetMode="External"/><Relationship Id="rId45" Type="http://schemas.openxmlformats.org/officeDocument/2006/relationships/hyperlink" Target="http://www.konkoly.hu/cgi-bin/IBVS?795" TargetMode="External"/><Relationship Id="rId66" Type="http://schemas.openxmlformats.org/officeDocument/2006/relationships/hyperlink" Target="http://www.konkoly.hu/cgi-bin/IBVS?573" TargetMode="External"/><Relationship Id="rId87" Type="http://schemas.openxmlformats.org/officeDocument/2006/relationships/hyperlink" Target="http://www.konkoly.hu/cgi-bin/IBVS?5745" TargetMode="External"/><Relationship Id="rId110" Type="http://schemas.openxmlformats.org/officeDocument/2006/relationships/hyperlink" Target="http://www.aavso.org/sites/default/files/jaavso/v36n2/171.pdf" TargetMode="External"/><Relationship Id="rId115" Type="http://schemas.openxmlformats.org/officeDocument/2006/relationships/hyperlink" Target="http://var.astro.cz/oejv/issues/oejv0160.pdf" TargetMode="External"/><Relationship Id="rId131" Type="http://schemas.openxmlformats.org/officeDocument/2006/relationships/hyperlink" Target="http://var.astro.cz/oejv/issues/oejv0160.pdf" TargetMode="External"/><Relationship Id="rId136" Type="http://schemas.openxmlformats.org/officeDocument/2006/relationships/hyperlink" Target="http://www.bav-astro.de/sfs/BAVM_link.php?BAVMnr=241" TargetMode="External"/><Relationship Id="rId61" Type="http://schemas.openxmlformats.org/officeDocument/2006/relationships/hyperlink" Target="http://www.konkoly.hu/cgi-bin/IBVS?795" TargetMode="External"/><Relationship Id="rId82" Type="http://schemas.openxmlformats.org/officeDocument/2006/relationships/hyperlink" Target="http://var.astro.cz/oejv/issues/oejv0074.pdf" TargetMode="External"/><Relationship Id="rId19" Type="http://schemas.openxmlformats.org/officeDocument/2006/relationships/hyperlink" Target="http://www.konkoly.hu/cgi-bin/IBVS?154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">
    <tabColor indexed="12"/>
  </sheetPr>
  <dimension ref="A1:BL2537"/>
  <sheetViews>
    <sheetView tabSelected="1" workbookViewId="0">
      <pane xSplit="14" ySplit="22" topLeftCell="O888" activePane="bottomRight" state="frozen"/>
      <selection pane="topRight" activeCell="O1" sqref="O1"/>
      <selection pane="bottomLeft" activeCell="A23" sqref="A23"/>
      <selection pane="bottomRight" activeCell="F17" sqref="F17"/>
    </sheetView>
  </sheetViews>
  <sheetFormatPr defaultColWidth="10.28515625" defaultRowHeight="12.95" customHeight="1" x14ac:dyDescent="0.2"/>
  <cols>
    <col min="1" max="1" width="16.42578125" style="80" customWidth="1"/>
    <col min="2" max="2" width="6.28515625" style="106" customWidth="1"/>
    <col min="3" max="3" width="16.140625" style="80" customWidth="1"/>
    <col min="4" max="4" width="12" style="80" customWidth="1"/>
    <col min="5" max="5" width="11" style="80" customWidth="1"/>
    <col min="6" max="6" width="15.28515625" style="80" customWidth="1"/>
    <col min="7" max="7" width="8.5703125" style="80" customWidth="1"/>
    <col min="8" max="15" width="8" style="80" customWidth="1"/>
    <col min="16" max="16" width="11" style="80" customWidth="1"/>
    <col min="17" max="17" width="12.42578125" style="80" customWidth="1"/>
    <col min="18" max="18" width="10.28515625" style="80" customWidth="1"/>
    <col min="19" max="19" width="9.140625" style="80" customWidth="1"/>
    <col min="20" max="26" width="10.28515625" style="80" customWidth="1"/>
    <col min="27" max="27" width="12.140625" style="80" customWidth="1"/>
    <col min="28" max="28" width="9.42578125" style="80" customWidth="1"/>
    <col min="29" max="31" width="10.42578125" style="80" customWidth="1"/>
    <col min="32" max="32" width="10.5703125" style="80" customWidth="1"/>
    <col min="33" max="33" width="10.28515625" style="80" customWidth="1"/>
    <col min="34" max="37" width="9.42578125" style="80" customWidth="1"/>
    <col min="38" max="52" width="10.28515625" style="80" customWidth="1"/>
    <col min="53" max="53" width="11.85546875" style="80" customWidth="1"/>
    <col min="54" max="54" width="14.7109375" style="80" customWidth="1"/>
    <col min="55" max="77" width="10.28515625" style="80" customWidth="1"/>
    <col min="78" max="16384" width="10.28515625" style="80"/>
  </cols>
  <sheetData>
    <row r="1" spans="1:64" customFormat="1" ht="21" thickBot="1" x14ac:dyDescent="0.35">
      <c r="A1" s="146" t="s">
        <v>2546</v>
      </c>
      <c r="B1" s="21"/>
      <c r="F1" s="80" t="s">
        <v>2347</v>
      </c>
      <c r="G1" s="80"/>
      <c r="V1" s="14" t="s">
        <v>2369</v>
      </c>
      <c r="W1" s="14" t="s">
        <v>1567</v>
      </c>
      <c r="AA1" s="67" t="s">
        <v>2311</v>
      </c>
      <c r="AB1" s="68"/>
      <c r="AC1" s="68" t="s">
        <v>2312</v>
      </c>
      <c r="AD1" s="68" t="s">
        <v>2313</v>
      </c>
      <c r="AE1" s="69"/>
      <c r="AM1" s="139"/>
      <c r="AW1" s="70" t="s">
        <v>2369</v>
      </c>
      <c r="AX1" s="71" t="s">
        <v>2435</v>
      </c>
      <c r="AY1" s="72" t="s">
        <v>2314</v>
      </c>
      <c r="AZ1" s="73" t="s">
        <v>2315</v>
      </c>
      <c r="BA1" s="74" t="s">
        <v>2316</v>
      </c>
      <c r="BB1" s="73" t="s">
        <v>2317</v>
      </c>
      <c r="BC1" s="74" t="s">
        <v>2318</v>
      </c>
      <c r="BD1" s="73" t="s">
        <v>2319</v>
      </c>
      <c r="BE1" s="75" t="s">
        <v>2320</v>
      </c>
      <c r="BF1" s="74" t="s">
        <v>2321</v>
      </c>
      <c r="BG1" s="73" t="s">
        <v>2322</v>
      </c>
      <c r="BH1" s="75" t="s">
        <v>2323</v>
      </c>
      <c r="BI1" s="74" t="s">
        <v>2324</v>
      </c>
      <c r="BJ1" s="73" t="s">
        <v>2325</v>
      </c>
      <c r="BK1" s="75" t="s">
        <v>2326</v>
      </c>
      <c r="BL1" s="74" t="s">
        <v>2592</v>
      </c>
    </row>
    <row r="2" spans="1:64" s="179" customFormat="1" ht="36.75" customHeight="1" thickBot="1" x14ac:dyDescent="0.25">
      <c r="A2" s="179" t="s">
        <v>2348</v>
      </c>
      <c r="B2" s="23" t="s">
        <v>2349</v>
      </c>
      <c r="C2" s="25" t="s">
        <v>2350</v>
      </c>
      <c r="E2" s="251" t="s">
        <v>2727</v>
      </c>
      <c r="F2" s="255" t="s">
        <v>2730</v>
      </c>
      <c r="V2" s="179">
        <v>-24000</v>
      </c>
      <c r="W2" s="179">
        <f>+D$11+D$12*V2+D$13*V2^2</f>
        <v>-3.70149644062015E-3</v>
      </c>
      <c r="AA2" s="187" t="s">
        <v>2273</v>
      </c>
      <c r="AB2" s="188">
        <f>C7</f>
        <v>43499.735999999997</v>
      </c>
      <c r="AC2" s="189">
        <v>0</v>
      </c>
      <c r="AD2" s="188">
        <f>C8</f>
        <v>1.3574274720194639</v>
      </c>
      <c r="AE2" s="190" t="s">
        <v>2308</v>
      </c>
      <c r="AL2" s="23"/>
      <c r="AW2" s="179">
        <v>-25000</v>
      </c>
      <c r="AX2" s="179">
        <f t="shared" ref="AX2:AX65" si="0">AB$3+AB$4*AW2+AB$5*AW2^2+AZ2</f>
        <v>-1.9694515188848002E-2</v>
      </c>
      <c r="AY2" s="179">
        <f t="shared" ref="AY2:AY65" si="1">AB$3+AB$4*AW2+AB$5*AW2^2</f>
        <v>6.7946840209973103E-3</v>
      </c>
      <c r="AZ2" s="179">
        <f t="shared" ref="AZ2:AZ65" si="2">$AB$6*($AB$11/BA2*BB2+$AB$12)</f>
        <v>-2.6489199209845313E-2</v>
      </c>
      <c r="BA2" s="179">
        <f t="shared" ref="BA2:BA65" si="3">1+$AB$7*COS(BC2)</f>
        <v>1.0787937135040782</v>
      </c>
      <c r="BB2" s="179">
        <f t="shared" ref="BB2:BB65" si="4">SIN(BC2+RADIANS($AB$9))</f>
        <v>-0.99225828727941068</v>
      </c>
      <c r="BC2" s="179">
        <f t="shared" ref="BC2:BC65" si="5">2*ATAN(BD2)</f>
        <v>-1.7473867805970771</v>
      </c>
      <c r="BD2" s="179">
        <f t="shared" ref="BD2:BD65" si="6">SQRT((1+$AB$7)/(1-$AB$7))*TAN(BE2/2)</f>
        <v>-1.1942465441076098</v>
      </c>
      <c r="BE2" s="179">
        <f t="shared" ref="BE2:BK17" si="7">$BL2+$AB$7*SIN(BF2)</f>
        <v>-2.187814484336442</v>
      </c>
      <c r="BF2" s="179">
        <f t="shared" si="7"/>
        <v>-2.1879280887614696</v>
      </c>
      <c r="BG2" s="179">
        <f t="shared" si="7"/>
        <v>-2.188365636291401</v>
      </c>
      <c r="BH2" s="179">
        <f t="shared" si="7"/>
        <v>-2.1900483392732162</v>
      </c>
      <c r="BI2" s="179">
        <f t="shared" si="7"/>
        <v>-2.1964829703848299</v>
      </c>
      <c r="BJ2" s="179">
        <f t="shared" si="7"/>
        <v>-2.2205796997255538</v>
      </c>
      <c r="BK2" s="179">
        <f t="shared" si="7"/>
        <v>-2.3048124746705114</v>
      </c>
      <c r="BL2" s="179">
        <f t="shared" ref="BL2:BL65" si="8">RADIANS($AB$9)+$AB$18*(AW2-AB$15)</f>
        <v>-2.5536029709197727</v>
      </c>
    </row>
    <row r="3" spans="1:64" s="179" customFormat="1" ht="12.95" customHeight="1" thickBot="1" x14ac:dyDescent="0.25">
      <c r="A3" s="179" t="s">
        <v>2346</v>
      </c>
      <c r="B3" s="23"/>
      <c r="E3" s="252" t="s">
        <v>2574</v>
      </c>
      <c r="F3" s="256">
        <v>1</v>
      </c>
      <c r="V3" s="179">
        <v>-22000</v>
      </c>
      <c r="W3" s="179">
        <f t="shared" ref="W3:W15" si="9">+D$11+D$12*V3+D$13*V3^2</f>
        <v>-2.2306013463093521E-2</v>
      </c>
      <c r="Z3" s="179">
        <v>0.03</v>
      </c>
      <c r="AA3" s="191" t="s">
        <v>2327</v>
      </c>
      <c r="AB3" s="192">
        <f t="shared" ref="AB3:AB10" si="10">AC3*AD3</f>
        <v>-1.6825437443285209E-2</v>
      </c>
      <c r="AC3" s="193">
        <v>-1.6825437443285207</v>
      </c>
      <c r="AD3" s="179">
        <v>0.01</v>
      </c>
      <c r="AE3" s="194"/>
      <c r="AF3" s="195">
        <v>-2.0658521691323877</v>
      </c>
      <c r="AG3" s="193"/>
      <c r="AH3" s="193"/>
      <c r="AI3" s="193"/>
      <c r="AJ3" s="193"/>
      <c r="AK3" s="193"/>
      <c r="AL3" s="193"/>
      <c r="AM3" s="193"/>
      <c r="AW3" s="179">
        <v>-24500</v>
      </c>
      <c r="AX3" s="179">
        <f t="shared" si="0"/>
        <v>-2.829671743478971E-2</v>
      </c>
      <c r="AY3" s="179">
        <f t="shared" si="1"/>
        <v>1.4471002943235167E-3</v>
      </c>
      <c r="AZ3" s="179">
        <f t="shared" si="2"/>
        <v>-2.9743817729113227E-2</v>
      </c>
      <c r="BA3" s="179">
        <f t="shared" si="3"/>
        <v>0.95302263385862707</v>
      </c>
      <c r="BB3" s="179">
        <f t="shared" si="4"/>
        <v>-0.98769951352163166</v>
      </c>
      <c r="BC3" s="179">
        <f t="shared" si="5"/>
        <v>-1.4658657564711455</v>
      </c>
      <c r="BD3" s="179">
        <f t="shared" si="6"/>
        <v>-0.90021319797252564</v>
      </c>
      <c r="BE3" s="179">
        <f t="shared" si="7"/>
        <v>-1.9398469836225183</v>
      </c>
      <c r="BF3" s="179">
        <f t="shared" si="7"/>
        <v>-1.9398579798203293</v>
      </c>
      <c r="BG3" s="179">
        <f t="shared" si="7"/>
        <v>-1.9399259354898923</v>
      </c>
      <c r="BH3" s="179">
        <f t="shared" si="7"/>
        <v>-1.9403456318489616</v>
      </c>
      <c r="BI3" s="179">
        <f t="shared" si="7"/>
        <v>-1.942927682316989</v>
      </c>
      <c r="BJ3" s="179">
        <f t="shared" si="7"/>
        <v>-1.9584522694660724</v>
      </c>
      <c r="BK3" s="179">
        <f t="shared" si="7"/>
        <v>-2.0416420655346492</v>
      </c>
      <c r="BL3" s="179">
        <f t="shared" si="8"/>
        <v>-2.3581684472249229</v>
      </c>
    </row>
    <row r="4" spans="1:64" s="179" customFormat="1" ht="12.95" customHeight="1" thickTop="1" thickBot="1" x14ac:dyDescent="0.25">
      <c r="A4" s="196" t="s">
        <v>2352</v>
      </c>
      <c r="B4" s="23"/>
      <c r="C4" s="197">
        <v>43499.735999999997</v>
      </c>
      <c r="D4" s="198">
        <v>1.357456</v>
      </c>
      <c r="E4" s="253" t="s">
        <v>2575</v>
      </c>
      <c r="F4" s="257">
        <f ca="1">NOW()+15018.5+$C$5/24</f>
        <v>60680.726803819445</v>
      </c>
      <c r="V4" s="179">
        <v>-18000</v>
      </c>
      <c r="W4" s="179">
        <f t="shared" si="9"/>
        <v>-4.9963671904994067E-2</v>
      </c>
      <c r="Z4" s="179">
        <v>-2.5000000000000002E-6</v>
      </c>
      <c r="AA4" s="199" t="s">
        <v>2328</v>
      </c>
      <c r="AB4" s="200">
        <f t="shared" si="10"/>
        <v>9.0045447279351024E-6</v>
      </c>
      <c r="AC4" s="201">
        <v>0.90045447279351021</v>
      </c>
      <c r="AD4" s="202">
        <v>1.0000000000000001E-5</v>
      </c>
      <c r="AE4" s="194"/>
      <c r="AF4" s="203">
        <v>0.86264015199073041</v>
      </c>
      <c r="AG4" s="201"/>
      <c r="AH4" s="201"/>
      <c r="AI4" s="201"/>
      <c r="AJ4" s="201"/>
      <c r="AK4" s="201"/>
      <c r="AL4" s="201"/>
      <c r="AM4" s="201"/>
      <c r="AW4" s="179">
        <v>-24000</v>
      </c>
      <c r="AX4" s="179">
        <f t="shared" si="0"/>
        <v>-3.4815357013406885E-2</v>
      </c>
      <c r="AY4" s="179">
        <f t="shared" si="1"/>
        <v>-3.70149644062015E-3</v>
      </c>
      <c r="AZ4" s="179">
        <f t="shared" si="2"/>
        <v>-3.1113860572786735E-2</v>
      </c>
      <c r="BA4" s="179">
        <f t="shared" si="3"/>
        <v>0.85554232057481927</v>
      </c>
      <c r="BB4" s="179">
        <f t="shared" si="4"/>
        <v>-0.92866542202100277</v>
      </c>
      <c r="BC4" s="179">
        <f t="shared" si="5"/>
        <v>-1.2428760708862356</v>
      </c>
      <c r="BD4" s="179">
        <f t="shared" si="6"/>
        <v>-0.71608219252297867</v>
      </c>
      <c r="BE4" s="179">
        <f t="shared" si="7"/>
        <v>-1.7191376472345379</v>
      </c>
      <c r="BF4" s="179">
        <f t="shared" si="7"/>
        <v>-1.719137755081086</v>
      </c>
      <c r="BG4" s="179">
        <f t="shared" si="7"/>
        <v>-1.7191393819460372</v>
      </c>
      <c r="BH4" s="179">
        <f t="shared" si="7"/>
        <v>-1.7191639210520646</v>
      </c>
      <c r="BI4" s="179">
        <f t="shared" si="7"/>
        <v>-1.7195335735299009</v>
      </c>
      <c r="BJ4" s="179">
        <f t="shared" si="7"/>
        <v>-1.7249955599125886</v>
      </c>
      <c r="BK4" s="179">
        <f t="shared" si="7"/>
        <v>-1.7905228407980758</v>
      </c>
      <c r="BL4" s="179">
        <f t="shared" si="8"/>
        <v>-2.1627339235300731</v>
      </c>
    </row>
    <row r="5" spans="1:64" s="179" customFormat="1" ht="12.95" customHeight="1" thickTop="1" x14ac:dyDescent="0.2">
      <c r="A5" s="204" t="s">
        <v>2572</v>
      </c>
      <c r="B5" s="23"/>
      <c r="C5" s="205">
        <v>-9.5</v>
      </c>
      <c r="E5" s="252" t="s">
        <v>2576</v>
      </c>
      <c r="F5" s="257">
        <f ca="1">ROUND(2*($F$4-$C$7)/$C$8,0)/2+$F$3</f>
        <v>12658</v>
      </c>
      <c r="V5" s="179">
        <v>-15000</v>
      </c>
      <c r="W5" s="179">
        <f t="shared" si="9"/>
        <v>-6.2349462083754123E-2</v>
      </c>
      <c r="Z5" s="179">
        <v>3E-11</v>
      </c>
      <c r="AA5" s="199" t="s">
        <v>2310</v>
      </c>
      <c r="AB5" s="200">
        <f t="shared" si="10"/>
        <v>3.9797398346025612E-10</v>
      </c>
      <c r="AC5" s="201">
        <v>3.9797398346025612</v>
      </c>
      <c r="AD5" s="179">
        <v>1E-10</v>
      </c>
      <c r="AE5" s="194"/>
      <c r="AF5" s="203">
        <v>3.9276017194185426</v>
      </c>
      <c r="AG5" s="201"/>
      <c r="AH5" s="201"/>
      <c r="AI5" s="201"/>
      <c r="AJ5" s="201"/>
      <c r="AK5" s="201"/>
      <c r="AL5" s="201"/>
      <c r="AM5" s="201"/>
      <c r="AW5" s="179">
        <v>-23500</v>
      </c>
      <c r="AX5" s="179">
        <f t="shared" si="0"/>
        <v>-3.9703931585347838E-2</v>
      </c>
      <c r="AY5" s="179">
        <f t="shared" si="1"/>
        <v>-8.6511061838336623E-3</v>
      </c>
      <c r="AZ5" s="179">
        <f t="shared" si="2"/>
        <v>-3.1052825401514172E-2</v>
      </c>
      <c r="BA5" s="179">
        <f t="shared" si="3"/>
        <v>0.78082550530471895</v>
      </c>
      <c r="BB5" s="179">
        <f t="shared" si="4"/>
        <v>-0.84585516226814517</v>
      </c>
      <c r="BC5" s="179">
        <f t="shared" si="5"/>
        <v>-1.0602439497531921</v>
      </c>
      <c r="BD5" s="179">
        <f t="shared" si="6"/>
        <v>-0.58608087300865352</v>
      </c>
      <c r="BE5" s="179">
        <f t="shared" si="7"/>
        <v>-1.5193702213790832</v>
      </c>
      <c r="BF5" s="179">
        <f t="shared" si="7"/>
        <v>-1.5193702212261413</v>
      </c>
      <c r="BG5" s="179">
        <f t="shared" si="7"/>
        <v>-1.5193702278597576</v>
      </c>
      <c r="BH5" s="179">
        <f t="shared" si="7"/>
        <v>-1.5193699401377319</v>
      </c>
      <c r="BI5" s="179">
        <f t="shared" si="7"/>
        <v>-1.5193824210783364</v>
      </c>
      <c r="BJ5" s="179">
        <f t="shared" si="7"/>
        <v>-1.5188437704839521</v>
      </c>
      <c r="BK5" s="179">
        <f t="shared" si="7"/>
        <v>-1.5535748973604226</v>
      </c>
      <c r="BL5" s="179">
        <f t="shared" si="8"/>
        <v>-1.9672993998352233</v>
      </c>
    </row>
    <row r="6" spans="1:64" s="179" customFormat="1" ht="12.95" customHeight="1" x14ac:dyDescent="0.2">
      <c r="A6" s="196" t="s">
        <v>2353</v>
      </c>
      <c r="B6" s="23"/>
      <c r="E6" s="252" t="s">
        <v>2577</v>
      </c>
      <c r="F6" s="257">
        <f ca="1">ROUND(2*($F$4-$C$15)/$C$16,0)/2+$F$3</f>
        <v>86</v>
      </c>
      <c r="V6" s="179">
        <v>-12000</v>
      </c>
      <c r="W6" s="179">
        <f t="shared" si="9"/>
        <v>-6.7571720560229559E-2</v>
      </c>
      <c r="AA6" s="199" t="s">
        <v>2329</v>
      </c>
      <c r="AB6" s="200">
        <f t="shared" si="10"/>
        <v>3.4941686411888426E-2</v>
      </c>
      <c r="AC6" s="201">
        <v>3.4941686411888422</v>
      </c>
      <c r="AD6" s="179">
        <v>0.01</v>
      </c>
      <c r="AE6" s="194" t="s">
        <v>2308</v>
      </c>
      <c r="AF6" s="203">
        <v>2.5</v>
      </c>
      <c r="AG6" s="201"/>
      <c r="AH6" s="201"/>
      <c r="AI6" s="201"/>
      <c r="AJ6" s="201"/>
      <c r="AK6" s="201"/>
      <c r="AL6" s="201"/>
      <c r="AM6" s="201"/>
      <c r="AW6" s="179">
        <v>-23000</v>
      </c>
      <c r="AX6" s="179">
        <f t="shared" si="0"/>
        <v>-4.3307534422029989E-2</v>
      </c>
      <c r="AY6" s="179">
        <f t="shared" si="1"/>
        <v>-1.3401728935317075E-2</v>
      </c>
      <c r="AZ6" s="179">
        <f t="shared" si="2"/>
        <v>-2.9905805486712914E-2</v>
      </c>
      <c r="BA6" s="179">
        <f t="shared" si="3"/>
        <v>0.72325834169228198</v>
      </c>
      <c r="BB6" s="179">
        <f t="shared" si="4"/>
        <v>-0.75377235270921639</v>
      </c>
      <c r="BC6" s="179">
        <f t="shared" si="5"/>
        <v>-0.90586155681835345</v>
      </c>
      <c r="BD6" s="179">
        <f t="shared" si="6"/>
        <v>-0.48667485329342169</v>
      </c>
      <c r="BE6" s="179">
        <f t="shared" si="7"/>
        <v>-1.3356825449047736</v>
      </c>
      <c r="BF6" s="179">
        <f t="shared" si="7"/>
        <v>-1.3356825906277014</v>
      </c>
      <c r="BG6" s="179">
        <f t="shared" si="7"/>
        <v>-1.335682153024655</v>
      </c>
      <c r="BH6" s="179">
        <f t="shared" si="7"/>
        <v>-1.3356863412500017</v>
      </c>
      <c r="BI6" s="179">
        <f t="shared" si="7"/>
        <v>-1.3356462594507905</v>
      </c>
      <c r="BJ6" s="179">
        <f t="shared" si="7"/>
        <v>-1.3360301223264208</v>
      </c>
      <c r="BK6" s="179">
        <f t="shared" si="7"/>
        <v>-1.3323787855495774</v>
      </c>
      <c r="BL6" s="179">
        <f t="shared" si="8"/>
        <v>-1.7718648761403735</v>
      </c>
    </row>
    <row r="7" spans="1:64" s="179" customFormat="1" ht="12.95" customHeight="1" x14ac:dyDescent="0.2">
      <c r="A7" s="179" t="s">
        <v>2354</v>
      </c>
      <c r="B7" s="23"/>
      <c r="C7" s="206">
        <v>43499.735999999997</v>
      </c>
      <c r="D7" s="24" t="s">
        <v>2732</v>
      </c>
      <c r="E7" s="252" t="s">
        <v>2728</v>
      </c>
      <c r="F7" s="258">
        <f ca="1">+$C$15+$C$16*$F$6-15018.5-$C$5/24</f>
        <v>45664.071385530318</v>
      </c>
      <c r="V7" s="179">
        <v>-9000</v>
      </c>
      <c r="W7" s="179">
        <f t="shared" si="9"/>
        <v>-6.5630447334420389E-2</v>
      </c>
      <c r="AA7" s="207" t="s">
        <v>2335</v>
      </c>
      <c r="AB7" s="208">
        <f t="shared" si="10"/>
        <v>-0.44852213852430495</v>
      </c>
      <c r="AC7" s="201">
        <v>-0.44852213852430495</v>
      </c>
      <c r="AD7" s="179">
        <v>1</v>
      </c>
      <c r="AE7" s="194"/>
      <c r="AF7" s="203">
        <v>0.34388013815556345</v>
      </c>
      <c r="AG7" s="201"/>
      <c r="AH7" s="201"/>
      <c r="AI7" s="201"/>
      <c r="AJ7" s="201"/>
      <c r="AK7" s="201"/>
      <c r="AL7" s="201"/>
      <c r="AM7" s="201"/>
      <c r="AW7" s="179">
        <v>-22500</v>
      </c>
      <c r="AX7" s="179">
        <f t="shared" si="0"/>
        <v>-4.5882190312917084E-2</v>
      </c>
      <c r="AY7" s="179">
        <f t="shared" si="1"/>
        <v>-1.7953364695070334E-2</v>
      </c>
      <c r="AZ7" s="179">
        <f t="shared" si="2"/>
        <v>-2.7928825617846747E-2</v>
      </c>
      <c r="BA7" s="179">
        <f t="shared" si="3"/>
        <v>0.67853217303683089</v>
      </c>
      <c r="BB7" s="179">
        <f t="shared" si="4"/>
        <v>-0.65910010556940091</v>
      </c>
      <c r="BC7" s="179">
        <f t="shared" si="5"/>
        <v>-0.77169917608098815</v>
      </c>
      <c r="BD7" s="179">
        <f t="shared" si="6"/>
        <v>-0.40621145944412324</v>
      </c>
      <c r="BE7" s="179">
        <f t="shared" si="7"/>
        <v>-1.1644325891091405</v>
      </c>
      <c r="BF7" s="179">
        <f t="shared" si="7"/>
        <v>-1.1644403843479656</v>
      </c>
      <c r="BG7" s="179">
        <f t="shared" si="7"/>
        <v>-1.1643964164826035</v>
      </c>
      <c r="BH7" s="179">
        <f t="shared" si="7"/>
        <v>-1.1646444693974372</v>
      </c>
      <c r="BI7" s="179">
        <f t="shared" si="7"/>
        <v>-1.1632468994056329</v>
      </c>
      <c r="BJ7" s="179">
        <f t="shared" si="7"/>
        <v>-1.1711812795711367</v>
      </c>
      <c r="BK7" s="179">
        <f t="shared" si="7"/>
        <v>-1.1279153324522004</v>
      </c>
      <c r="BL7" s="179">
        <f t="shared" si="8"/>
        <v>-1.5764303524455237</v>
      </c>
    </row>
    <row r="8" spans="1:64" s="179" customFormat="1" ht="12.95" customHeight="1" x14ac:dyDescent="0.2">
      <c r="A8" s="179" t="s">
        <v>2355</v>
      </c>
      <c r="B8" s="23"/>
      <c r="C8" s="206">
        <v>1.3574274720194639</v>
      </c>
      <c r="D8" s="24" t="s">
        <v>2372</v>
      </c>
      <c r="E8" s="254" t="s">
        <v>2729</v>
      </c>
      <c r="F8" s="259">
        <f ca="1">+($C$15+$C$16*$F$6)-($C$16/2)-15018.5-$C$5/24</f>
        <v>45663.392664313513</v>
      </c>
      <c r="V8" s="179">
        <v>-6000</v>
      </c>
      <c r="W8" s="179">
        <f t="shared" si="9"/>
        <v>-5.6525642406326605E-2</v>
      </c>
      <c r="AA8" s="199" t="s">
        <v>2275</v>
      </c>
      <c r="AB8" s="208">
        <f t="shared" si="10"/>
        <v>59.742621059281646</v>
      </c>
      <c r="AC8" s="201">
        <v>5.9742621059281644</v>
      </c>
      <c r="AD8" s="179">
        <v>10</v>
      </c>
      <c r="AE8" s="194" t="s">
        <v>2309</v>
      </c>
      <c r="AF8" s="203">
        <v>5.6539777826365851</v>
      </c>
      <c r="AG8" s="201"/>
      <c r="AH8" s="201"/>
      <c r="AI8" s="201"/>
      <c r="AJ8" s="201"/>
      <c r="AK8" s="201"/>
      <c r="AL8" s="201"/>
      <c r="AM8" s="201"/>
      <c r="AW8" s="179">
        <v>-22000</v>
      </c>
      <c r="AX8" s="179">
        <f t="shared" si="0"/>
        <v>-4.761931620861766E-2</v>
      </c>
      <c r="AY8" s="179">
        <f t="shared" si="1"/>
        <v>-2.2306013463093521E-2</v>
      </c>
      <c r="AZ8" s="179">
        <f t="shared" si="2"/>
        <v>-2.5313302745524142E-2</v>
      </c>
      <c r="BA8" s="179">
        <f t="shared" si="3"/>
        <v>0.64356517580622885</v>
      </c>
      <c r="BB8" s="179">
        <f t="shared" si="4"/>
        <v>-0.56482941588341773</v>
      </c>
      <c r="BC8" s="179">
        <f t="shared" si="5"/>
        <v>-0.65230414620111232</v>
      </c>
      <c r="BD8" s="179">
        <f t="shared" si="6"/>
        <v>-0.33823112721042831</v>
      </c>
      <c r="BE8" s="179">
        <f t="shared" si="7"/>
        <v>-1.0028681284020715</v>
      </c>
      <c r="BF8" s="179">
        <f t="shared" si="7"/>
        <v>-1.0029337590348573</v>
      </c>
      <c r="BG8" s="179">
        <f t="shared" si="7"/>
        <v>-1.0026617495461065</v>
      </c>
      <c r="BH8" s="179">
        <f t="shared" si="7"/>
        <v>-1.0037898635455849</v>
      </c>
      <c r="BI8" s="179">
        <f t="shared" si="7"/>
        <v>-0.99912413214203633</v>
      </c>
      <c r="BJ8" s="179">
        <f t="shared" si="7"/>
        <v>-1.0186484407072567</v>
      </c>
      <c r="BK8" s="179">
        <f t="shared" si="7"/>
        <v>-0.94052829865019616</v>
      </c>
      <c r="BL8" s="179">
        <f t="shared" si="8"/>
        <v>-1.3809958287506738</v>
      </c>
    </row>
    <row r="9" spans="1:64" s="179" customFormat="1" ht="12.95" customHeight="1" x14ac:dyDescent="0.2">
      <c r="A9" s="204" t="s">
        <v>2437</v>
      </c>
      <c r="B9" s="209">
        <v>808</v>
      </c>
      <c r="C9" s="204" t="str">
        <f>"F"&amp;B9</f>
        <v>F808</v>
      </c>
      <c r="D9" s="204" t="str">
        <f>"G"&amp;B9</f>
        <v>G808</v>
      </c>
      <c r="V9" s="179">
        <v>-3000</v>
      </c>
      <c r="W9" s="179">
        <f t="shared" si="9"/>
        <v>-4.0257305775948209E-2</v>
      </c>
      <c r="AA9" s="207" t="s">
        <v>2726</v>
      </c>
      <c r="AB9" s="208">
        <f t="shared" si="10"/>
        <v>362.98382805279942</v>
      </c>
      <c r="AC9" s="201">
        <v>36.298382805279942</v>
      </c>
      <c r="AD9" s="179">
        <v>10</v>
      </c>
      <c r="AE9" s="194" t="s">
        <v>2340</v>
      </c>
      <c r="AF9" s="203">
        <v>27.522760659260655</v>
      </c>
      <c r="AG9" s="201"/>
      <c r="AH9" s="201"/>
      <c r="AI9" s="201"/>
      <c r="AJ9" s="201"/>
      <c r="AK9" s="201"/>
      <c r="AL9" s="201"/>
      <c r="AM9" s="201"/>
      <c r="AW9" s="179">
        <v>-21500</v>
      </c>
      <c r="AX9" s="179">
        <f t="shared" si="0"/>
        <v>-4.8664843370033503E-2</v>
      </c>
      <c r="AY9" s="179">
        <f t="shared" si="1"/>
        <v>-2.6459675239386526E-2</v>
      </c>
      <c r="AZ9" s="179">
        <f t="shared" si="2"/>
        <v>-2.220516813064698E-2</v>
      </c>
      <c r="BA9" s="179">
        <f t="shared" si="3"/>
        <v>0.61618906319619815</v>
      </c>
      <c r="BB9" s="179">
        <f t="shared" si="4"/>
        <v>-0.47218795208475167</v>
      </c>
      <c r="BC9" s="179">
        <f t="shared" si="5"/>
        <v>-0.54384884083217266</v>
      </c>
      <c r="BD9" s="179">
        <f t="shared" si="6"/>
        <v>-0.27883106399787888</v>
      </c>
      <c r="BE9" s="179">
        <f t="shared" si="7"/>
        <v>-0.84886109375316232</v>
      </c>
      <c r="BF9" s="179">
        <f t="shared" si="7"/>
        <v>-0.84910293311482521</v>
      </c>
      <c r="BG9" s="179">
        <f t="shared" si="7"/>
        <v>-0.84828716638627</v>
      </c>
      <c r="BH9" s="179">
        <f t="shared" si="7"/>
        <v>-0.85104192540556345</v>
      </c>
      <c r="BI9" s="179">
        <f t="shared" si="7"/>
        <v>-0.84177364922948539</v>
      </c>
      <c r="BJ9" s="179">
        <f t="shared" si="7"/>
        <v>-0.87335780482340464</v>
      </c>
      <c r="BK9" s="179">
        <f t="shared" si="7"/>
        <v>-0.76991129014211623</v>
      </c>
      <c r="BL9" s="179">
        <f t="shared" si="8"/>
        <v>-1.185561305055824</v>
      </c>
    </row>
    <row r="10" spans="1:64" s="179" customFormat="1" ht="12.95" customHeight="1" thickBot="1" x14ac:dyDescent="0.25">
      <c r="B10" s="23"/>
      <c r="C10" s="210" t="s">
        <v>2356</v>
      </c>
      <c r="D10" s="210" t="s">
        <v>2357</v>
      </c>
      <c r="V10" s="179">
        <v>0</v>
      </c>
      <c r="W10" s="179">
        <f t="shared" si="9"/>
        <v>-1.6825437443285209E-2</v>
      </c>
      <c r="Z10" s="179">
        <f>Y10/AD10</f>
        <v>0</v>
      </c>
      <c r="AA10" s="211" t="s">
        <v>2337</v>
      </c>
      <c r="AB10" s="212">
        <f t="shared" si="10"/>
        <v>40433.699408353052</v>
      </c>
      <c r="AC10" s="213">
        <v>4.043369940835305</v>
      </c>
      <c r="AD10" s="179">
        <v>10000</v>
      </c>
      <c r="AE10" s="194" t="s">
        <v>2336</v>
      </c>
      <c r="AF10" s="214">
        <v>3.0064793496543287</v>
      </c>
      <c r="AG10" s="213"/>
      <c r="AH10" s="213"/>
      <c r="AI10" s="213"/>
      <c r="AJ10" s="213"/>
      <c r="AK10" s="213"/>
      <c r="AL10" s="213"/>
      <c r="AM10" s="213"/>
      <c r="AW10" s="179">
        <v>-21000</v>
      </c>
      <c r="AX10" s="179">
        <f t="shared" si="0"/>
        <v>-4.9133215853131476E-2</v>
      </c>
      <c r="AY10" s="179">
        <f t="shared" si="1"/>
        <v>-3.0414350023949432E-2</v>
      </c>
      <c r="AZ10" s="179">
        <f t="shared" si="2"/>
        <v>-1.8718865829182047E-2</v>
      </c>
      <c r="BA10" s="179">
        <f t="shared" si="3"/>
        <v>0.59488134221282218</v>
      </c>
      <c r="BB10" s="179">
        <f t="shared" si="4"/>
        <v>-0.38155814243791708</v>
      </c>
      <c r="BC10" s="179">
        <f t="shared" si="5"/>
        <v>-0.4435590072878971</v>
      </c>
      <c r="BD10" s="179">
        <f t="shared" si="6"/>
        <v>-0.22548865619189784</v>
      </c>
      <c r="BE10" s="179">
        <f t="shared" si="7"/>
        <v>-0.70073675081365017</v>
      </c>
      <c r="BF10" s="179">
        <f t="shared" si="7"/>
        <v>-0.70129537993800639</v>
      </c>
      <c r="BG10" s="179">
        <f t="shared" si="7"/>
        <v>-0.69966629443198203</v>
      </c>
      <c r="BH10" s="179">
        <f t="shared" si="7"/>
        <v>-0.70442334888128855</v>
      </c>
      <c r="BI10" s="179">
        <f t="shared" si="7"/>
        <v>-0.69058528745912473</v>
      </c>
      <c r="BJ10" s="179">
        <f t="shared" si="7"/>
        <v>-0.73130436313653679</v>
      </c>
      <c r="BK10" s="179">
        <f t="shared" si="7"/>
        <v>-0.61511942375502993</v>
      </c>
      <c r="BL10" s="179">
        <f t="shared" si="8"/>
        <v>-0.99012678136097509</v>
      </c>
    </row>
    <row r="11" spans="1:64" s="179" customFormat="1" ht="12.95" customHeight="1" x14ac:dyDescent="0.2">
      <c r="A11" s="179" t="s">
        <v>2358</v>
      </c>
      <c r="B11" s="23"/>
      <c r="C11" s="215">
        <f ca="1">INTERCEPT(INDIRECT('Active 1'!D9):G999,INDIRECT('Active 1'!C9):$F999)</f>
        <v>-6.6772459817183452E-2</v>
      </c>
      <c r="D11" s="216">
        <f>AB3</f>
        <v>-1.6825437443285209E-2</v>
      </c>
      <c r="E11" s="263">
        <v>1.000432721150333</v>
      </c>
      <c r="F11" s="179">
        <v>9.9999999999999995E-8</v>
      </c>
      <c r="V11" s="179">
        <v>3000</v>
      </c>
      <c r="W11" s="179">
        <f t="shared" si="9"/>
        <v>1.3769962591662402E-2</v>
      </c>
      <c r="AA11" s="217" t="s">
        <v>2277</v>
      </c>
      <c r="AB11" s="216">
        <f>1-AB7^2</f>
        <v>0.79882789125358422</v>
      </c>
      <c r="AC11" s="216">
        <f>SUM(AE21:AE1945)</f>
        <v>2.1795659049566266E-2</v>
      </c>
      <c r="AD11" s="217" t="s">
        <v>2278</v>
      </c>
      <c r="AE11" s="194"/>
      <c r="AF11" s="216">
        <v>1.4343156451805133E-2</v>
      </c>
      <c r="AG11" s="216"/>
      <c r="AH11" s="216"/>
      <c r="AI11" s="216"/>
      <c r="AJ11" s="216"/>
      <c r="AK11" s="216"/>
      <c r="AL11" s="216"/>
      <c r="AM11" s="216"/>
      <c r="AW11" s="179">
        <v>-20500</v>
      </c>
      <c r="AX11" s="179">
        <f t="shared" si="0"/>
        <v>-4.9117751813566153E-2</v>
      </c>
      <c r="AY11" s="179">
        <f t="shared" si="1"/>
        <v>-3.4170037816782184E-2</v>
      </c>
      <c r="AZ11" s="179">
        <f t="shared" si="2"/>
        <v>-1.4947713996783971E-2</v>
      </c>
      <c r="BA11" s="179">
        <f t="shared" si="3"/>
        <v>0.5785731698577965</v>
      </c>
      <c r="BB11" s="179">
        <f t="shared" si="4"/>
        <v>-0.2929289257480292</v>
      </c>
      <c r="BC11" s="179">
        <f t="shared" si="5"/>
        <v>-0.3493663300491609</v>
      </c>
      <c r="BD11" s="179">
        <f t="shared" si="6"/>
        <v>-0.17648189577575643</v>
      </c>
      <c r="BE11" s="179">
        <f t="shared" si="7"/>
        <v>-0.55716733773542559</v>
      </c>
      <c r="BF11" s="179">
        <f t="shared" si="7"/>
        <v>-0.558096331254055</v>
      </c>
      <c r="BG11" s="179">
        <f t="shared" si="7"/>
        <v>-0.55565645859502155</v>
      </c>
      <c r="BH11" s="179">
        <f t="shared" si="7"/>
        <v>-0.56207240933501423</v>
      </c>
      <c r="BI11" s="179">
        <f t="shared" si="7"/>
        <v>-0.54525516087069903</v>
      </c>
      <c r="BJ11" s="179">
        <f t="shared" si="7"/>
        <v>-0.58972328751303993</v>
      </c>
      <c r="BK11" s="179">
        <f t="shared" si="7"/>
        <v>-0.47460530190685341</v>
      </c>
      <c r="BL11" s="179">
        <f t="shared" si="8"/>
        <v>-0.79469225766612528</v>
      </c>
    </row>
    <row r="12" spans="1:64" s="179" customFormat="1" ht="12.95" customHeight="1" x14ac:dyDescent="0.2">
      <c r="A12" s="179" t="s">
        <v>2359</v>
      </c>
      <c r="B12" s="23"/>
      <c r="C12" s="215">
        <f ca="1">SLOPE(INDIRECT('Active 1'!D9):G999,INDIRECT('Active 1'!C9):$F999)</f>
        <v>1.496159222773829E-5</v>
      </c>
      <c r="D12" s="216">
        <f>AB4</f>
        <v>9.0045447279351024E-6</v>
      </c>
      <c r="E12" s="264">
        <v>-3</v>
      </c>
      <c r="F12" s="179">
        <v>9.9999999999999995E-7</v>
      </c>
      <c r="V12" s="179">
        <v>6000</v>
      </c>
      <c r="W12" s="179">
        <f t="shared" si="9"/>
        <v>5.1528894328894619E-2</v>
      </c>
      <c r="AA12" s="218" t="s">
        <v>2331</v>
      </c>
      <c r="AB12" s="216">
        <f>AB7*SIN(RADIANS(AB9))</f>
        <v>-2.3347410534888587E-2</v>
      </c>
      <c r="AE12" s="194"/>
      <c r="AW12" s="179">
        <v>-20000</v>
      </c>
      <c r="AX12" s="179">
        <f t="shared" si="0"/>
        <v>-4.8697716119701057E-2</v>
      </c>
      <c r="AY12" s="179">
        <f t="shared" si="1"/>
        <v>-3.7726738617884836E-2</v>
      </c>
      <c r="AZ12" s="179">
        <f t="shared" si="2"/>
        <v>-1.0970977501816217E-2</v>
      </c>
      <c r="BA12" s="179">
        <f t="shared" si="3"/>
        <v>0.56651549411013657</v>
      </c>
      <c r="BB12" s="179">
        <f t="shared" si="4"/>
        <v>-0.20611154524032962</v>
      </c>
      <c r="BC12" s="179">
        <f t="shared" si="5"/>
        <v>-0.25967713095217848</v>
      </c>
      <c r="BD12" s="179">
        <f t="shared" si="6"/>
        <v>-0.13057312766579782</v>
      </c>
      <c r="BE12" s="179">
        <f t="shared" si="7"/>
        <v>-0.4170824445737592</v>
      </c>
      <c r="BF12" s="179">
        <f t="shared" si="7"/>
        <v>-0.41825652596095897</v>
      </c>
      <c r="BG12" s="179">
        <f t="shared" si="7"/>
        <v>-0.41539374406766782</v>
      </c>
      <c r="BH12" s="179">
        <f t="shared" si="7"/>
        <v>-0.42238051760320156</v>
      </c>
      <c r="BI12" s="179">
        <f t="shared" si="7"/>
        <v>-0.40536651474305735</v>
      </c>
      <c r="BJ12" s="179">
        <f t="shared" si="7"/>
        <v>-0.44702975677573448</v>
      </c>
      <c r="BK12" s="179">
        <f t="shared" si="7"/>
        <v>-0.34627792704344024</v>
      </c>
      <c r="BL12" s="179">
        <f t="shared" si="8"/>
        <v>-0.59925773397127546</v>
      </c>
    </row>
    <row r="13" spans="1:64" s="179" customFormat="1" ht="12.95" customHeight="1" thickBot="1" x14ac:dyDescent="0.25">
      <c r="A13" s="179" t="s">
        <v>2360</v>
      </c>
      <c r="B13" s="23"/>
      <c r="D13" s="216">
        <f>AB5</f>
        <v>3.9797398346025612E-10</v>
      </c>
      <c r="E13" s="265">
        <v>4</v>
      </c>
      <c r="F13" s="179">
        <v>1.0000000000000001E-9</v>
      </c>
      <c r="V13" s="179">
        <v>9000</v>
      </c>
      <c r="W13" s="179">
        <f t="shared" si="9"/>
        <v>9.6451357768411461E-2</v>
      </c>
      <c r="AA13" s="219" t="s">
        <v>2436</v>
      </c>
      <c r="AB13" s="220">
        <f>AB6*86400*300000/149600000</f>
        <v>6.0540675922202398</v>
      </c>
      <c r="AC13" s="179" t="s">
        <v>2345</v>
      </c>
      <c r="AE13" s="194"/>
      <c r="AW13" s="179">
        <v>-19500</v>
      </c>
      <c r="AX13" s="179">
        <f t="shared" si="0"/>
        <v>-4.7942271272609423E-2</v>
      </c>
      <c r="AY13" s="179">
        <f t="shared" si="1"/>
        <v>-4.1084452427257334E-2</v>
      </c>
      <c r="AZ13" s="179">
        <f t="shared" si="2"/>
        <v>-6.8578188453520877E-3</v>
      </c>
      <c r="BA13" s="179">
        <f t="shared" si="3"/>
        <v>0.55818858754783607</v>
      </c>
      <c r="BB13" s="179">
        <f t="shared" si="4"/>
        <v>-0.12082758570725695</v>
      </c>
      <c r="BC13" s="179">
        <f t="shared" si="5"/>
        <v>-0.17320115778758249</v>
      </c>
      <c r="BD13" s="179">
        <f t="shared" si="6"/>
        <v>-8.6817721956887459E-2</v>
      </c>
      <c r="BE13" s="179">
        <f t="shared" si="7"/>
        <v>-0.2795729811305469</v>
      </c>
      <c r="BF13" s="179">
        <f t="shared" si="7"/>
        <v>-0.28069279483552595</v>
      </c>
      <c r="BG13" s="179">
        <f t="shared" si="7"/>
        <v>-0.27809539986721143</v>
      </c>
      <c r="BH13" s="179">
        <f t="shared" si="7"/>
        <v>-0.28412300977392591</v>
      </c>
      <c r="BI13" s="179">
        <f t="shared" si="7"/>
        <v>-0.27015094057021038</v>
      </c>
      <c r="BJ13" s="179">
        <f t="shared" si="7"/>
        <v>-0.30262637218518229</v>
      </c>
      <c r="BK13" s="179">
        <f t="shared" si="7"/>
        <v>-0.22758231268701407</v>
      </c>
      <c r="BL13" s="179">
        <f t="shared" si="8"/>
        <v>-0.40382321027642565</v>
      </c>
    </row>
    <row r="14" spans="1:64" s="179" customFormat="1" ht="12.95" customHeight="1" thickBot="1" x14ac:dyDescent="0.25">
      <c r="A14" s="179" t="s">
        <v>2361</v>
      </c>
      <c r="B14" s="23"/>
      <c r="E14" s="179">
        <f>SUM(R21:R480)</f>
        <v>0.29209460928058395</v>
      </c>
      <c r="V14" s="179">
        <v>12000</v>
      </c>
      <c r="W14" s="179">
        <f t="shared" si="9"/>
        <v>0.14853735291021289</v>
      </c>
      <c r="AA14" s="219" t="s">
        <v>2332</v>
      </c>
      <c r="AB14" s="216">
        <f>2*AB5*365.24/C8</f>
        <v>2.1416395456145553E-7</v>
      </c>
      <c r="AC14" s="179" t="s">
        <v>2593</v>
      </c>
      <c r="AE14" s="194"/>
      <c r="AW14" s="179">
        <v>-19000</v>
      </c>
      <c r="AX14" s="179">
        <f t="shared" si="0"/>
        <v>-4.6912402857551321E-2</v>
      </c>
      <c r="AY14" s="179">
        <f t="shared" si="1"/>
        <v>-4.4243179244899705E-2</v>
      </c>
      <c r="AZ14" s="179">
        <f t="shared" si="2"/>
        <v>-2.669223612651617E-3</v>
      </c>
      <c r="BA14" s="179">
        <f t="shared" si="3"/>
        <v>0.5532459829882499</v>
      </c>
      <c r="BB14" s="179">
        <f t="shared" si="4"/>
        <v>-3.6736381111259264E-2</v>
      </c>
      <c r="BC14" s="179">
        <f t="shared" si="5"/>
        <v>-8.8822272970298891E-2</v>
      </c>
      <c r="BD14" s="179">
        <f t="shared" si="6"/>
        <v>-4.4440357626610527E-2</v>
      </c>
      <c r="BE14" s="179">
        <f t="shared" si="7"/>
        <v>-0.1437993071407756</v>
      </c>
      <c r="BF14" s="179">
        <f t="shared" si="7"/>
        <v>-0.14450730343488666</v>
      </c>
      <c r="BG14" s="179">
        <f t="shared" si="7"/>
        <v>-0.14291235258281559</v>
      </c>
      <c r="BH14" s="179">
        <f t="shared" si="7"/>
        <v>-0.14650592860600226</v>
      </c>
      <c r="BI14" s="179">
        <f t="shared" si="7"/>
        <v>-0.13841187589078546</v>
      </c>
      <c r="BJ14" s="179">
        <f t="shared" si="7"/>
        <v>-0.15665637355546125</v>
      </c>
      <c r="BK14" s="179">
        <f t="shared" si="7"/>
        <v>-0.11559676004552097</v>
      </c>
      <c r="BL14" s="179">
        <f t="shared" si="8"/>
        <v>-0.20838868658157583</v>
      </c>
    </row>
    <row r="15" spans="1:64" s="179" customFormat="1" ht="12.95" customHeight="1" x14ac:dyDescent="0.2">
      <c r="A15" s="196" t="s">
        <v>2362</v>
      </c>
      <c r="B15" s="23"/>
      <c r="C15" s="221">
        <f ca="1">(C7+C11)+(C8+C12)*INT(MAX(F21:F3510))</f>
        <v>60565.435502906374</v>
      </c>
      <c r="D15" s="216">
        <f>+C7+INT(MAX(F21:F1565))*C8+D11+D12*INT(MAX(F21:F4000))+D13*INT(MAX(F21:F4027)^2)</f>
        <v>60565.473459778754</v>
      </c>
      <c r="E15" s="215"/>
      <c r="F15" s="222"/>
      <c r="R15" s="223" t="s">
        <v>2537</v>
      </c>
      <c r="S15" s="224">
        <v>0.2</v>
      </c>
      <c r="V15" s="179">
        <v>15000</v>
      </c>
      <c r="W15" s="179">
        <f t="shared" si="9"/>
        <v>0.20778687975429894</v>
      </c>
      <c r="AA15" s="218" t="s">
        <v>2280</v>
      </c>
      <c r="AB15" s="225">
        <f>(AB10-AB2)/AD2</f>
        <v>-2258.7111686236613</v>
      </c>
      <c r="AC15" s="179" t="s">
        <v>2338</v>
      </c>
      <c r="AE15" s="194"/>
      <c r="AW15" s="179">
        <v>-18500</v>
      </c>
      <c r="AX15" s="179">
        <f t="shared" si="0"/>
        <v>-4.5662585662576943E-2</v>
      </c>
      <c r="AY15" s="179">
        <f t="shared" si="1"/>
        <v>-4.7202919070811949E-2</v>
      </c>
      <c r="AZ15" s="179">
        <f t="shared" si="2"/>
        <v>1.5403334082350092E-3</v>
      </c>
      <c r="BA15" s="179">
        <f t="shared" si="3"/>
        <v>0.55148466772719251</v>
      </c>
      <c r="BB15" s="179">
        <f t="shared" si="4"/>
        <v>4.6551732733576982E-2</v>
      </c>
      <c r="BC15" s="179">
        <f t="shared" si="5"/>
        <v>-5.5090612545666559E-3</v>
      </c>
      <c r="BD15" s="179">
        <f t="shared" si="6"/>
        <v>-2.7545375939154863E-3</v>
      </c>
      <c r="BE15" s="179">
        <f t="shared" si="7"/>
        <v>-8.9284144521422602E-3</v>
      </c>
      <c r="BF15" s="179">
        <f t="shared" si="7"/>
        <v>-8.9757051969002501E-3</v>
      </c>
      <c r="BG15" s="179">
        <f t="shared" si="7"/>
        <v>-8.8702641864868842E-3</v>
      </c>
      <c r="BH15" s="179">
        <f t="shared" si="7"/>
        <v>-9.1053590916098503E-3</v>
      </c>
      <c r="BI15" s="179">
        <f t="shared" si="7"/>
        <v>-8.5811840720574663E-3</v>
      </c>
      <c r="BJ15" s="179">
        <f t="shared" si="7"/>
        <v>-9.749904682193054E-3</v>
      </c>
      <c r="BK15" s="179">
        <f t="shared" si="7"/>
        <v>-7.1440965473584302E-3</v>
      </c>
      <c r="BL15" s="179">
        <f t="shared" si="8"/>
        <v>-1.2954162886726017E-2</v>
      </c>
    </row>
    <row r="16" spans="1:64" s="179" customFormat="1" ht="12.95" customHeight="1" x14ac:dyDescent="0.2">
      <c r="A16" s="196" t="s">
        <v>2363</v>
      </c>
      <c r="B16" s="23"/>
      <c r="C16" s="221">
        <f ca="1">+C8+C12</f>
        <v>1.3574424336116917</v>
      </c>
      <c r="D16" s="216">
        <f>+C8+D12+2*D13*F90</f>
        <v>1.3574211951591748</v>
      </c>
      <c r="E16" s="215"/>
      <c r="F16" s="216"/>
      <c r="R16" s="226" t="s">
        <v>2559</v>
      </c>
      <c r="S16" s="227">
        <v>0.1</v>
      </c>
      <c r="AA16" s="217" t="s">
        <v>2281</v>
      </c>
      <c r="AB16" s="225">
        <f>365.24*AB8</f>
        <v>21820.394915692028</v>
      </c>
      <c r="AC16" s="179" t="s">
        <v>2308</v>
      </c>
      <c r="AD16" s="216"/>
      <c r="AE16" s="194"/>
      <c r="AW16" s="179">
        <v>-18000</v>
      </c>
      <c r="AX16" s="179">
        <f t="shared" si="0"/>
        <v>-4.4243489239341134E-2</v>
      </c>
      <c r="AY16" s="179">
        <f t="shared" si="1"/>
        <v>-4.9963671904994067E-2</v>
      </c>
      <c r="AZ16" s="179">
        <f t="shared" si="2"/>
        <v>5.7201826656529328E-3</v>
      </c>
      <c r="BA16" s="179">
        <f t="shared" si="3"/>
        <v>0.5528324402459599</v>
      </c>
      <c r="BB16" s="179">
        <f t="shared" si="4"/>
        <v>0.1294515306136973</v>
      </c>
      <c r="BC16" s="179">
        <f t="shared" si="5"/>
        <v>7.7738212362865655E-2</v>
      </c>
      <c r="BD16" s="179">
        <f t="shared" si="6"/>
        <v>3.8888692595987019E-2</v>
      </c>
      <c r="BE16" s="179">
        <f t="shared" si="7"/>
        <v>0.1258861064805113</v>
      </c>
      <c r="BF16" s="179">
        <f t="shared" si="7"/>
        <v>0.12651664394559586</v>
      </c>
      <c r="BG16" s="179">
        <f t="shared" si="7"/>
        <v>0.12509963336764152</v>
      </c>
      <c r="BH16" s="179">
        <f t="shared" si="7"/>
        <v>0.12828444798979738</v>
      </c>
      <c r="BI16" s="179">
        <f t="shared" si="7"/>
        <v>0.12112817348010949</v>
      </c>
      <c r="BJ16" s="179">
        <f t="shared" si="7"/>
        <v>0.13721762179218472</v>
      </c>
      <c r="BK16" s="179">
        <f t="shared" si="7"/>
        <v>0.10108735890977474</v>
      </c>
      <c r="BL16" s="179">
        <f t="shared" si="8"/>
        <v>0.1824803608081238</v>
      </c>
    </row>
    <row r="17" spans="1:64" s="179" customFormat="1" ht="12.95" customHeight="1" thickBot="1" x14ac:dyDescent="0.25">
      <c r="A17" s="215" t="s">
        <v>2551</v>
      </c>
      <c r="B17" s="23"/>
      <c r="C17" s="179">
        <f>COUNT(C21:C2168)</f>
        <v>883</v>
      </c>
      <c r="E17" s="215"/>
      <c r="F17" s="216"/>
      <c r="R17" s="226" t="s">
        <v>2588</v>
      </c>
      <c r="S17" s="227">
        <v>1</v>
      </c>
      <c r="AA17" s="217" t="s">
        <v>2282</v>
      </c>
      <c r="AB17" s="228">
        <f>AB13^3/AB8^2</f>
        <v>6.2168909823281472E-2</v>
      </c>
      <c r="AE17" s="194"/>
      <c r="AW17" s="179">
        <v>-17500</v>
      </c>
      <c r="AX17" s="179">
        <f t="shared" si="0"/>
        <v>-4.2705741601566732E-2</v>
      </c>
      <c r="AY17" s="179">
        <f t="shared" si="1"/>
        <v>-5.2525437747446072E-2</v>
      </c>
      <c r="AZ17" s="179">
        <f t="shared" si="2"/>
        <v>9.8196961458793426E-3</v>
      </c>
      <c r="BA17" s="179">
        <f t="shared" si="3"/>
        <v>0.55734454965053448</v>
      </c>
      <c r="BB17" s="179">
        <f t="shared" si="4"/>
        <v>0.21236568627092592</v>
      </c>
      <c r="BC17" s="179">
        <f t="shared" si="5"/>
        <v>0.16191760828398574</v>
      </c>
      <c r="BD17" s="179">
        <f t="shared" si="6"/>
        <v>8.1136145950475871E-2</v>
      </c>
      <c r="BE17" s="179">
        <f t="shared" si="7"/>
        <v>0.26149193288940692</v>
      </c>
      <c r="BF17" s="179">
        <f t="shared" si="7"/>
        <v>0.26257705337970605</v>
      </c>
      <c r="BG17" s="179">
        <f t="shared" si="7"/>
        <v>0.26007270208021527</v>
      </c>
      <c r="BH17" s="179">
        <f t="shared" si="7"/>
        <v>0.26585504732209286</v>
      </c>
      <c r="BI17" s="179">
        <f t="shared" si="7"/>
        <v>0.25251746612415604</v>
      </c>
      <c r="BJ17" s="179">
        <f t="shared" si="7"/>
        <v>0.28335570566883145</v>
      </c>
      <c r="BK17" s="179">
        <f t="shared" si="7"/>
        <v>0.21241770953466782</v>
      </c>
      <c r="BL17" s="179">
        <f t="shared" si="8"/>
        <v>0.37791488450297273</v>
      </c>
    </row>
    <row r="18" spans="1:64" s="179" customFormat="1" ht="12.95" customHeight="1" thickTop="1" thickBot="1" x14ac:dyDescent="0.25">
      <c r="A18" s="196" t="s">
        <v>2579</v>
      </c>
      <c r="B18" s="23"/>
      <c r="C18" s="229">
        <f ca="1">+C15</f>
        <v>60565.435502906374</v>
      </c>
      <c r="D18" s="230">
        <f ca="1">C16</f>
        <v>1.3574424336116917</v>
      </c>
      <c r="E18" s="215"/>
      <c r="F18" s="216"/>
      <c r="R18" s="231" t="s">
        <v>2589</v>
      </c>
      <c r="S18" s="232">
        <v>1</v>
      </c>
      <c r="AA18" s="233" t="s">
        <v>2283</v>
      </c>
      <c r="AB18" s="234">
        <f>2*PI()/(AB8*365.2422)*AD2</f>
        <v>3.9086904738969938E-4</v>
      </c>
      <c r="AC18" s="235" t="s">
        <v>2330</v>
      </c>
      <c r="AD18" s="235"/>
      <c r="AE18" s="236"/>
      <c r="AW18" s="179">
        <v>-17000</v>
      </c>
      <c r="AX18" s="179">
        <f t="shared" si="0"/>
        <v>-4.1103705278822074E-2</v>
      </c>
      <c r="AY18" s="179">
        <f t="shared" si="1"/>
        <v>-5.4888216598167935E-2</v>
      </c>
      <c r="AZ18" s="179">
        <f t="shared" si="2"/>
        <v>1.378451131934586E-2</v>
      </c>
      <c r="BA18" s="179">
        <f t="shared" si="3"/>
        <v>0.56520620851885017</v>
      </c>
      <c r="BB18" s="179">
        <f t="shared" si="4"/>
        <v>0.29564592389401106</v>
      </c>
      <c r="BC18" s="179">
        <f t="shared" si="5"/>
        <v>0.24805397355882178</v>
      </c>
      <c r="BD18" s="179">
        <f t="shared" si="6"/>
        <v>0.12466688075755031</v>
      </c>
      <c r="BE18" s="179">
        <f t="shared" ref="BE18:BK33" si="11">$BL18+$AB$7*SIN(BF18)</f>
        <v>0.39872361352452457</v>
      </c>
      <c r="BF18" s="179">
        <f t="shared" si="11"/>
        <v>0.39991055229325978</v>
      </c>
      <c r="BG18" s="179">
        <f t="shared" si="11"/>
        <v>0.39703926431717834</v>
      </c>
      <c r="BH18" s="179">
        <f t="shared" si="11"/>
        <v>0.40399110829669438</v>
      </c>
      <c r="BI18" s="179">
        <f t="shared" si="11"/>
        <v>0.38719423086177174</v>
      </c>
      <c r="BJ18" s="179">
        <f t="shared" si="11"/>
        <v>0.42798811336376663</v>
      </c>
      <c r="BK18" s="179">
        <f t="shared" si="11"/>
        <v>0.33004907356152174</v>
      </c>
      <c r="BL18" s="179">
        <f t="shared" si="8"/>
        <v>0.57334940819782254</v>
      </c>
    </row>
    <row r="19" spans="1:64" s="179" customFormat="1" ht="12.95" customHeight="1" thickBot="1" x14ac:dyDescent="0.25">
      <c r="A19" s="196" t="s">
        <v>2580</v>
      </c>
      <c r="B19" s="23"/>
      <c r="C19" s="237">
        <f>+D15</f>
        <v>60565.473459778754</v>
      </c>
      <c r="D19" s="238">
        <f>+D16</f>
        <v>1.3574211951591748</v>
      </c>
      <c r="E19" s="215"/>
      <c r="F19" s="239"/>
      <c r="G19" s="179" t="s">
        <v>2365</v>
      </c>
      <c r="O19" s="179" t="s">
        <v>2366</v>
      </c>
      <c r="AA19" s="240"/>
      <c r="AC19" s="240"/>
      <c r="AW19" s="179">
        <v>-16500</v>
      </c>
      <c r="AX19" s="179">
        <f t="shared" si="0"/>
        <v>-3.9498197598770664E-2</v>
      </c>
      <c r="AY19" s="179">
        <f t="shared" si="1"/>
        <v>-5.7052008457159673E-2</v>
      </c>
      <c r="AZ19" s="179">
        <f t="shared" si="2"/>
        <v>1.7553810858389009E-2</v>
      </c>
      <c r="BA19" s="179">
        <f t="shared" si="3"/>
        <v>0.5767436192923322</v>
      </c>
      <c r="BB19" s="179">
        <f t="shared" si="4"/>
        <v>0.37956453190086065</v>
      </c>
      <c r="BC19" s="179">
        <f t="shared" si="5"/>
        <v>0.33724793493820859</v>
      </c>
      <c r="BD19" s="179">
        <f t="shared" si="6"/>
        <v>0.17024057700664763</v>
      </c>
      <c r="BE19" s="179">
        <f t="shared" si="11"/>
        <v>0.53841718204307021</v>
      </c>
      <c r="BF19" s="179">
        <f t="shared" si="11"/>
        <v>0.53939022368245793</v>
      </c>
      <c r="BG19" s="179">
        <f t="shared" si="11"/>
        <v>0.53686371217201145</v>
      </c>
      <c r="BH19" s="179">
        <f t="shared" si="11"/>
        <v>0.54343176805533844</v>
      </c>
      <c r="BI19" s="179">
        <f t="shared" si="11"/>
        <v>0.52641003579553669</v>
      </c>
      <c r="BJ19" s="179">
        <f t="shared" si="11"/>
        <v>0.57089264310320353</v>
      </c>
      <c r="BK19" s="179">
        <f t="shared" si="11"/>
        <v>0.45694366923893631</v>
      </c>
      <c r="BL19" s="179">
        <f t="shared" si="8"/>
        <v>0.76878393189267236</v>
      </c>
    </row>
    <row r="20" spans="1:64" s="179" customFormat="1" ht="12.95" customHeight="1" thickBot="1" x14ac:dyDescent="0.25">
      <c r="A20" s="210" t="s">
        <v>2715</v>
      </c>
      <c r="B20" s="210" t="s">
        <v>2367</v>
      </c>
      <c r="C20" s="210" t="s">
        <v>2712</v>
      </c>
      <c r="D20" s="210"/>
      <c r="E20" s="210" t="s">
        <v>2368</v>
      </c>
      <c r="F20" s="210" t="s">
        <v>2369</v>
      </c>
      <c r="G20" s="210" t="s">
        <v>2370</v>
      </c>
      <c r="H20" s="241" t="s">
        <v>2537</v>
      </c>
      <c r="I20" s="241" t="s">
        <v>2559</v>
      </c>
      <c r="J20" s="241" t="s">
        <v>2588</v>
      </c>
      <c r="K20" s="241" t="s">
        <v>2589</v>
      </c>
      <c r="L20" s="241" t="s">
        <v>2285</v>
      </c>
      <c r="M20" s="241" t="s">
        <v>2286</v>
      </c>
      <c r="N20" s="241" t="s">
        <v>2287</v>
      </c>
      <c r="O20" s="241" t="s">
        <v>2375</v>
      </c>
      <c r="P20" s="210" t="s">
        <v>2376</v>
      </c>
      <c r="Q20" s="210" t="s">
        <v>2377</v>
      </c>
      <c r="R20" s="210" t="s">
        <v>2440</v>
      </c>
      <c r="S20" s="210" t="s">
        <v>2590</v>
      </c>
      <c r="T20" s="210" t="s">
        <v>2441</v>
      </c>
      <c r="U20" s="242" t="s">
        <v>2598</v>
      </c>
      <c r="W20" s="243"/>
      <c r="Z20" s="210" t="s">
        <v>2369</v>
      </c>
      <c r="AA20" s="241" t="s">
        <v>2442</v>
      </c>
      <c r="AB20" s="241" t="s">
        <v>1566</v>
      </c>
      <c r="AC20" s="241" t="s">
        <v>2342</v>
      </c>
      <c r="AD20" s="241" t="s">
        <v>2333</v>
      </c>
      <c r="AE20" s="241" t="s">
        <v>2284</v>
      </c>
      <c r="AF20" s="241" t="s">
        <v>2343</v>
      </c>
      <c r="AG20" s="244"/>
      <c r="AH20" s="241" t="s">
        <v>2315</v>
      </c>
      <c r="AI20" s="241" t="s">
        <v>2316</v>
      </c>
      <c r="AJ20" s="241" t="s">
        <v>2317</v>
      </c>
      <c r="AK20" s="241" t="s">
        <v>2334</v>
      </c>
      <c r="AL20" s="241" t="s">
        <v>2318</v>
      </c>
      <c r="AM20" s="241" t="s">
        <v>2319</v>
      </c>
      <c r="AN20" s="210" t="s">
        <v>2320</v>
      </c>
      <c r="AO20" s="210" t="s">
        <v>2321</v>
      </c>
      <c r="AP20" s="210" t="s">
        <v>2322</v>
      </c>
      <c r="AQ20" s="210" t="s">
        <v>2323</v>
      </c>
      <c r="AR20" s="210" t="s">
        <v>2324</v>
      </c>
      <c r="AS20" s="210" t="s">
        <v>2325</v>
      </c>
      <c r="AT20" s="210" t="s">
        <v>2326</v>
      </c>
      <c r="AU20" s="210" t="s">
        <v>2592</v>
      </c>
      <c r="AV20" s="245"/>
      <c r="AW20" s="179">
        <v>-16000</v>
      </c>
      <c r="AX20" s="179">
        <f t="shared" si="0"/>
        <v>-3.7958114766377685E-2</v>
      </c>
      <c r="AY20" s="179">
        <f t="shared" si="1"/>
        <v>-5.9016813324421283E-2</v>
      </c>
      <c r="AZ20" s="179">
        <f t="shared" si="2"/>
        <v>2.1058698558043598E-2</v>
      </c>
      <c r="BA20" s="179">
        <f t="shared" si="3"/>
        <v>0.59245097466343921</v>
      </c>
      <c r="BB20" s="179">
        <f t="shared" si="4"/>
        <v>0.46429435243103406</v>
      </c>
      <c r="BC20" s="179">
        <f t="shared" si="5"/>
        <v>0.4307600919971038</v>
      </c>
      <c r="BD20" s="179">
        <f t="shared" si="6"/>
        <v>0.21877341572068976</v>
      </c>
      <c r="BE20" s="179">
        <f t="shared" si="11"/>
        <v>0.68146761906339215</v>
      </c>
      <c r="BF20" s="179">
        <f t="shared" si="11"/>
        <v>0.68207551216868234</v>
      </c>
      <c r="BG20" s="179">
        <f t="shared" si="11"/>
        <v>0.68033079338086844</v>
      </c>
      <c r="BH20" s="179">
        <f t="shared" si="11"/>
        <v>0.68534498063266869</v>
      </c>
      <c r="BI20" s="179">
        <f t="shared" si="11"/>
        <v>0.67098886943271085</v>
      </c>
      <c r="BJ20" s="179">
        <f t="shared" si="11"/>
        <v>0.71255382552713087</v>
      </c>
      <c r="BK20" s="179">
        <f t="shared" si="11"/>
        <v>0.59571103358825317</v>
      </c>
      <c r="BL20" s="179">
        <f t="shared" si="8"/>
        <v>0.96421845558752217</v>
      </c>
    </row>
    <row r="21" spans="1:64" s="179" customFormat="1" ht="12.95" customHeight="1" x14ac:dyDescent="0.2">
      <c r="A21" s="246" t="s">
        <v>2616</v>
      </c>
      <c r="B21" s="247" t="s">
        <v>2525</v>
      </c>
      <c r="C21" s="248">
        <v>11487.47</v>
      </c>
      <c r="D21" s="248" t="s">
        <v>2559</v>
      </c>
      <c r="E21" s="179">
        <f t="shared" ref="E21:E84" si="12">(C21-C$7)/C$8</f>
        <v>-23583.039727621617</v>
      </c>
      <c r="F21" s="179">
        <f t="shared" ref="F21:F84" si="13">+ROUND(2*E21,0)/2</f>
        <v>-23583</v>
      </c>
      <c r="G21" s="179">
        <f t="shared" ref="G21:G84" si="14">C21-(C$7+F21*C$8)</f>
        <v>-5.3927364979244885E-2</v>
      </c>
      <c r="H21" s="179">
        <f t="shared" ref="H21:H52" si="15">G21</f>
        <v>-5.3927364979244885E-2</v>
      </c>
      <c r="P21" s="179">
        <f t="shared" ref="P21:P84" si="16">+D$11+D$12*F21+D$13*F21^2</f>
        <v>-7.8432452440017897E-3</v>
      </c>
      <c r="Q21" s="249" t="s">
        <v>2719</v>
      </c>
      <c r="R21" s="179">
        <f t="shared" ref="R21:R52" si="17">+(P21-G21)^2</f>
        <v>2.1237460917722223E-3</v>
      </c>
      <c r="S21" s="23">
        <f t="shared" ref="S21:S52" si="18">S$15</f>
        <v>0.2</v>
      </c>
      <c r="T21" s="23">
        <f t="shared" ref="T21:T84" si="19">R21*S21</f>
        <v>4.2474921835444448E-4</v>
      </c>
      <c r="W21" s="243"/>
      <c r="Z21" s="179">
        <f t="shared" ref="Z21:Z84" si="20">F21</f>
        <v>-23583</v>
      </c>
      <c r="AA21" s="179">
        <f t="shared" ref="AA21:AA84" si="21">AB$3+AB$4*Z21+AB$5*Z21^2+AH21</f>
        <v>-3.8989422323749592E-2</v>
      </c>
      <c r="AB21" s="179">
        <f t="shared" ref="AB21:AB84" si="22">G21-AH21</f>
        <v>-2.2781187899497082E-2</v>
      </c>
      <c r="AC21" s="179">
        <f t="shared" ref="AC21:AC84" si="23">+G21-P21</f>
        <v>-4.6084119735243095E-2</v>
      </c>
      <c r="AD21" s="179">
        <f t="shared" ref="AD21:AD84" si="24">G21-AA21</f>
        <v>-1.4937942655495293E-2</v>
      </c>
      <c r="AE21" s="179">
        <f t="shared" ref="AE21:AE84" si="25">+(G21-AA21)^2*S21</f>
        <v>4.4628426155773153E-5</v>
      </c>
      <c r="AF21" s="179">
        <f t="shared" ref="AF21:AF84" si="26">IF(U21&lt;&gt;0,G21-P21, -9999)</f>
        <v>-9999</v>
      </c>
      <c r="AG21" s="23"/>
      <c r="AH21" s="179">
        <f t="shared" ref="AH21:AH84" si="27">$AB$6*($AB$11/AI21*AJ21+$AB$12)</f>
        <v>-3.1146177079747803E-2</v>
      </c>
      <c r="AI21" s="179">
        <f t="shared" ref="AI21:AI84" si="28">1+$AB$7*COS(AL21)</f>
        <v>0.79190511945195063</v>
      </c>
      <c r="AJ21" s="179">
        <f t="shared" ref="AJ21:AJ84" si="29">SIN(AL21+RADIANS($AB$9))</f>
        <v>-0.86050601143551297</v>
      </c>
      <c r="AK21" s="179">
        <f t="shared" ref="AK21:AK84" si="30">$AB$7*SIN(AL21)</f>
        <v>0.39732685466264278</v>
      </c>
      <c r="AL21" s="179">
        <f t="shared" ref="AL21:AL84" si="31">2*ATAN(AM21)</f>
        <v>-1.0883397340217145</v>
      </c>
      <c r="AM21" s="179">
        <f t="shared" ref="AM21:AM84" si="32">SQRT((1+$AB$7)/(1-$AB$7))*TAN(AN21/2)</f>
        <v>-0.60511202591728797</v>
      </c>
      <c r="AN21" s="179">
        <f t="shared" ref="AN21:AT30" si="33">$AU21+$AB$7*SIN(AO21)</f>
        <v>-1.5513045925399171</v>
      </c>
      <c r="AO21" s="179">
        <f t="shared" si="33"/>
        <v>-1.5513045925400009</v>
      </c>
      <c r="AP21" s="179">
        <f t="shared" si="33"/>
        <v>-1.5513045925304132</v>
      </c>
      <c r="AQ21" s="179">
        <f t="shared" si="33"/>
        <v>-1.5513045936271714</v>
      </c>
      <c r="AR21" s="179">
        <f t="shared" si="33"/>
        <v>-1.5513044681679009</v>
      </c>
      <c r="AS21" s="179">
        <f t="shared" si="33"/>
        <v>-1.5513188248165082</v>
      </c>
      <c r="AT21" s="179">
        <f t="shared" si="33"/>
        <v>-1.5918532743993861</v>
      </c>
      <c r="AU21" s="179">
        <f t="shared" ref="AU21:AU84" si="34">RADIANS($AB$9)+$AB$18*(F21-AB$15)</f>
        <v>-1.9997415307685689</v>
      </c>
      <c r="AW21" s="179">
        <v>-15500</v>
      </c>
      <c r="AX21" s="179">
        <f t="shared" si="0"/>
        <v>-3.6562185213001586E-2</v>
      </c>
      <c r="AY21" s="179">
        <f t="shared" si="1"/>
        <v>-6.0782631199952766E-2</v>
      </c>
      <c r="AZ21" s="179">
        <f t="shared" si="2"/>
        <v>2.4220445986951177E-2</v>
      </c>
      <c r="BA21" s="179">
        <f t="shared" si="3"/>
        <v>0.61304254883237452</v>
      </c>
      <c r="BB21" s="179">
        <f t="shared" si="4"/>
        <v>0.54987339830992266</v>
      </c>
      <c r="BC21" s="179">
        <f t="shared" si="5"/>
        <v>0.53013503270063644</v>
      </c>
      <c r="BD21" s="179">
        <f t="shared" si="6"/>
        <v>0.2714550445850365</v>
      </c>
      <c r="BE21" s="179">
        <f t="shared" si="11"/>
        <v>0.8289182920610686</v>
      </c>
      <c r="BF21" s="179">
        <f t="shared" si="11"/>
        <v>0.82919469844734017</v>
      </c>
      <c r="BG21" s="179">
        <f t="shared" si="11"/>
        <v>0.8282828089754728</v>
      </c>
      <c r="BH21" s="179">
        <f t="shared" si="11"/>
        <v>0.8312946659929018</v>
      </c>
      <c r="BI21" s="179">
        <f t="shared" si="11"/>
        <v>0.82138414530234871</v>
      </c>
      <c r="BJ21" s="179">
        <f t="shared" si="11"/>
        <v>0.85441266777993974</v>
      </c>
      <c r="BK21" s="179">
        <f t="shared" si="11"/>
        <v>0.74850866887835155</v>
      </c>
      <c r="BL21" s="179">
        <f t="shared" si="8"/>
        <v>1.159652979282372</v>
      </c>
    </row>
    <row r="22" spans="1:64" s="179" customFormat="1" ht="12.95" customHeight="1" x14ac:dyDescent="0.2">
      <c r="A22" s="246" t="s">
        <v>2616</v>
      </c>
      <c r="B22" s="247" t="s">
        <v>2525</v>
      </c>
      <c r="C22" s="248">
        <v>12859.838</v>
      </c>
      <c r="D22" s="248" t="s">
        <v>2559</v>
      </c>
      <c r="E22" s="179">
        <f t="shared" si="12"/>
        <v>-22572.033225772713</v>
      </c>
      <c r="F22" s="179">
        <f t="shared" si="13"/>
        <v>-22572</v>
      </c>
      <c r="G22" s="179">
        <f t="shared" si="14"/>
        <v>-4.5101576659362763E-2</v>
      </c>
      <c r="H22" s="179">
        <f t="shared" si="15"/>
        <v>-4.5101576659362763E-2</v>
      </c>
      <c r="P22" s="179">
        <f t="shared" si="16"/>
        <v>-1.7310193111940181E-2</v>
      </c>
      <c r="Q22" s="250" t="s">
        <v>2720</v>
      </c>
      <c r="R22" s="179">
        <f t="shared" si="17"/>
        <v>7.7236099947995056E-4</v>
      </c>
      <c r="S22" s="23">
        <f t="shared" si="18"/>
        <v>0.2</v>
      </c>
      <c r="T22" s="23">
        <f t="shared" si="19"/>
        <v>1.5447219989599012E-4</v>
      </c>
      <c r="W22" s="243"/>
      <c r="Z22" s="179">
        <f t="shared" si="20"/>
        <v>-22572</v>
      </c>
      <c r="AA22" s="179">
        <f t="shared" si="21"/>
        <v>-4.556698518276088E-2</v>
      </c>
      <c r="AB22" s="179">
        <f t="shared" si="22"/>
        <v>-1.6844784588542064E-2</v>
      </c>
      <c r="AC22" s="179">
        <f t="shared" si="23"/>
        <v>-2.7791383547422582E-2</v>
      </c>
      <c r="AD22" s="179">
        <f t="shared" si="24"/>
        <v>4.65408523398117E-4</v>
      </c>
      <c r="AE22" s="179">
        <f t="shared" si="25"/>
        <v>4.3321018730323123E-8</v>
      </c>
      <c r="AF22" s="179">
        <f t="shared" si="26"/>
        <v>-9999</v>
      </c>
      <c r="AG22" s="23"/>
      <c r="AH22" s="179">
        <f t="shared" si="27"/>
        <v>-2.8256792070820699E-2</v>
      </c>
      <c r="AI22" s="179">
        <f t="shared" si="28"/>
        <v>0.68431024551780761</v>
      </c>
      <c r="AJ22" s="179">
        <f t="shared" si="29"/>
        <v>-0.6727532464560112</v>
      </c>
      <c r="AK22" s="179">
        <f t="shared" si="30"/>
        <v>0.31860961639816976</v>
      </c>
      <c r="AL22" s="179">
        <f t="shared" si="31"/>
        <v>-0.79000141767466181</v>
      </c>
      <c r="AM22" s="179">
        <f t="shared" si="32"/>
        <v>-0.41691266429356771</v>
      </c>
      <c r="AN22" s="179">
        <f t="shared" si="33"/>
        <v>-1.1884387944843668</v>
      </c>
      <c r="AO22" s="179">
        <f t="shared" si="33"/>
        <v>-1.1884438828932904</v>
      </c>
      <c r="AP22" s="179">
        <f t="shared" si="33"/>
        <v>-1.1884134774237753</v>
      </c>
      <c r="AQ22" s="179">
        <f t="shared" si="33"/>
        <v>-1.1885951975938882</v>
      </c>
      <c r="AR22" s="179">
        <f t="shared" si="33"/>
        <v>-1.1875103539606586</v>
      </c>
      <c r="AS22" s="179">
        <f t="shared" si="33"/>
        <v>-1.194030768608052</v>
      </c>
      <c r="AT22" s="179">
        <f t="shared" si="33"/>
        <v>-1.1563066111592697</v>
      </c>
      <c r="AU22" s="179">
        <f t="shared" si="34"/>
        <v>-1.6045729238575825</v>
      </c>
      <c r="AW22" s="179">
        <v>-15000</v>
      </c>
      <c r="AX22" s="179">
        <f t="shared" si="0"/>
        <v>-3.5402557312249915E-2</v>
      </c>
      <c r="AY22" s="179">
        <f t="shared" si="1"/>
        <v>-6.2349462083754123E-2</v>
      </c>
      <c r="AZ22" s="179">
        <f t="shared" si="2"/>
        <v>2.6946904771504208E-2</v>
      </c>
      <c r="BA22" s="179">
        <f t="shared" si="3"/>
        <v>0.63953815149615012</v>
      </c>
      <c r="BB22" s="179">
        <f t="shared" si="4"/>
        <v>0.63610838086049581</v>
      </c>
      <c r="BC22" s="179">
        <f t="shared" si="5"/>
        <v>0.63736651845284109</v>
      </c>
      <c r="BD22" s="179">
        <f t="shared" si="6"/>
        <v>0.32992869791861384</v>
      </c>
      <c r="BE22" s="179">
        <f t="shared" si="11"/>
        <v>0.98205762695926846</v>
      </c>
      <c r="BF22" s="179">
        <f t="shared" si="11"/>
        <v>0.98213848078854182</v>
      </c>
      <c r="BG22" s="179">
        <f t="shared" si="11"/>
        <v>0.98181389740228497</v>
      </c>
      <c r="BH22" s="179">
        <f t="shared" si="11"/>
        <v>0.98311787648065541</v>
      </c>
      <c r="BI22" s="179">
        <f t="shared" si="11"/>
        <v>0.97789460694939412</v>
      </c>
      <c r="BJ22" s="179">
        <f t="shared" si="11"/>
        <v>0.99907027819703575</v>
      </c>
      <c r="BK22" s="179">
        <f t="shared" si="11"/>
        <v>0.91695989952735335</v>
      </c>
      <c r="BL22" s="179">
        <f t="shared" si="8"/>
        <v>1.3550875029772218</v>
      </c>
    </row>
    <row r="23" spans="1:64" ht="12.95" customHeight="1" x14ac:dyDescent="0.2">
      <c r="A23" s="134" t="s">
        <v>2624</v>
      </c>
      <c r="B23" s="135" t="s">
        <v>2525</v>
      </c>
      <c r="C23" s="138">
        <v>14392.368</v>
      </c>
      <c r="D23" s="138" t="s">
        <v>2559</v>
      </c>
      <c r="E23" s="80">
        <f t="shared" si="12"/>
        <v>-21443.037362944007</v>
      </c>
      <c r="F23" s="80">
        <f t="shared" si="13"/>
        <v>-21443</v>
      </c>
      <c r="G23" s="80">
        <f t="shared" si="14"/>
        <v>-5.0717486630674102E-2</v>
      </c>
      <c r="H23" s="80">
        <f t="shared" si="15"/>
        <v>-5.0717486630674102E-2</v>
      </c>
      <c r="P23" s="80">
        <f t="shared" si="16"/>
        <v>-2.6920557405883061E-2</v>
      </c>
      <c r="Q23" s="158" t="s">
        <v>2721</v>
      </c>
      <c r="R23" s="80">
        <f t="shared" si="17"/>
        <v>5.6629384052971391E-4</v>
      </c>
      <c r="S23" s="106">
        <f t="shared" si="18"/>
        <v>0.2</v>
      </c>
      <c r="T23" s="106">
        <f t="shared" si="19"/>
        <v>1.1325876810594279E-4</v>
      </c>
      <c r="W23" s="107"/>
      <c r="Z23" s="80">
        <f t="shared" si="20"/>
        <v>-21443</v>
      </c>
      <c r="AA23" s="80">
        <f t="shared" si="21"/>
        <v>-4.8745480943902221E-2</v>
      </c>
      <c r="AB23" s="80">
        <f t="shared" si="22"/>
        <v>-2.8892563092654942E-2</v>
      </c>
      <c r="AC23" s="80">
        <f t="shared" si="23"/>
        <v>-2.3796929224791041E-2</v>
      </c>
      <c r="AD23" s="80">
        <f t="shared" si="24"/>
        <v>-1.9720056867718813E-3</v>
      </c>
      <c r="AE23" s="80">
        <f t="shared" si="25"/>
        <v>7.777612857321279E-7</v>
      </c>
      <c r="AF23" s="80">
        <f t="shared" si="26"/>
        <v>-9999</v>
      </c>
      <c r="AG23" s="106"/>
      <c r="AH23" s="80">
        <f t="shared" si="27"/>
        <v>-2.182492353801916E-2</v>
      </c>
      <c r="AI23" s="80">
        <f t="shared" si="28"/>
        <v>0.61347698238973858</v>
      </c>
      <c r="AJ23" s="80">
        <f t="shared" si="29"/>
        <v>-0.46175240832104397</v>
      </c>
      <c r="AK23" s="80">
        <f t="shared" si="30"/>
        <v>0.2275347569139127</v>
      </c>
      <c r="AL23" s="80">
        <f t="shared" si="31"/>
        <v>-0.53204744664938086</v>
      </c>
      <c r="AM23" s="80">
        <f t="shared" si="32"/>
        <v>-0.27248197925867107</v>
      </c>
      <c r="AN23" s="80">
        <f t="shared" si="33"/>
        <v>-0.83170546644331034</v>
      </c>
      <c r="AO23" s="80">
        <f t="shared" si="33"/>
        <v>-0.8319768743630922</v>
      </c>
      <c r="AP23" s="80">
        <f t="shared" si="33"/>
        <v>-0.83107873972933644</v>
      </c>
      <c r="AQ23" s="80">
        <f t="shared" si="33"/>
        <v>-0.83405421115281575</v>
      </c>
      <c r="AR23" s="80">
        <f t="shared" si="33"/>
        <v>-0.82423348498128413</v>
      </c>
      <c r="AS23" s="80">
        <f t="shared" si="33"/>
        <v>-0.85706315078062834</v>
      </c>
      <c r="AT23" s="80">
        <f t="shared" si="33"/>
        <v>-0.75148968749827993</v>
      </c>
      <c r="AU23" s="80">
        <f t="shared" si="34"/>
        <v>-1.1632817693546116</v>
      </c>
      <c r="AW23" s="80">
        <v>-14500</v>
      </c>
      <c r="AX23" s="80">
        <f t="shared" si="0"/>
        <v>-3.4591267805766442E-2</v>
      </c>
      <c r="AY23" s="80">
        <f t="shared" si="1"/>
        <v>-6.3717305975825353E-2</v>
      </c>
      <c r="AZ23" s="80">
        <f t="shared" si="2"/>
        <v>2.9126038170058911E-2</v>
      </c>
      <c r="BA23" s="80">
        <f t="shared" si="3"/>
        <v>0.67339055238193024</v>
      </c>
      <c r="BB23" s="80">
        <f t="shared" si="4"/>
        <v>0.72235114497338593</v>
      </c>
      <c r="BC23" s="80">
        <f t="shared" si="5"/>
        <v>0.75511862054843681</v>
      </c>
      <c r="BD23" s="80">
        <f t="shared" si="6"/>
        <v>0.39658541778310485</v>
      </c>
      <c r="BE23" s="80">
        <f t="shared" si="11"/>
        <v>1.1425090492483341</v>
      </c>
      <c r="BF23" s="80">
        <f t="shared" si="11"/>
        <v>1.1425201942342267</v>
      </c>
      <c r="BG23" s="80">
        <f t="shared" si="11"/>
        <v>1.142460366596298</v>
      </c>
      <c r="BH23" s="80">
        <f t="shared" si="11"/>
        <v>1.1427816205999435</v>
      </c>
      <c r="BI23" s="80">
        <f t="shared" si="11"/>
        <v>1.1410592393100309</v>
      </c>
      <c r="BJ23" s="80">
        <f t="shared" si="11"/>
        <v>1.1503710441090842</v>
      </c>
      <c r="BK23" s="80">
        <f t="shared" si="11"/>
        <v>1.1020920668850036</v>
      </c>
      <c r="BL23" s="80">
        <f t="shared" si="8"/>
        <v>1.5505220266720716</v>
      </c>
    </row>
    <row r="24" spans="1:64" ht="12.95" customHeight="1" x14ac:dyDescent="0.2">
      <c r="A24" s="134" t="s">
        <v>2616</v>
      </c>
      <c r="B24" s="135" t="s">
        <v>2525</v>
      </c>
      <c r="C24" s="138">
        <v>14734.467000000001</v>
      </c>
      <c r="D24" s="138" t="s">
        <v>2559</v>
      </c>
      <c r="E24" s="80">
        <f t="shared" si="12"/>
        <v>-21191.017268278432</v>
      </c>
      <c r="F24" s="80">
        <f t="shared" si="13"/>
        <v>-21191</v>
      </c>
      <c r="G24" s="80">
        <f t="shared" si="14"/>
        <v>-2.3440435536031146E-2</v>
      </c>
      <c r="H24" s="80">
        <f t="shared" si="15"/>
        <v>-2.3440435536031146E-2</v>
      </c>
      <c r="P24" s="80">
        <f t="shared" si="16"/>
        <v>-2.8927152282776231E-2</v>
      </c>
      <c r="Q24" s="158" t="s">
        <v>2725</v>
      </c>
      <c r="R24" s="80">
        <f t="shared" si="17"/>
        <v>3.0104060659012971E-5</v>
      </c>
      <c r="S24" s="106">
        <f t="shared" si="18"/>
        <v>0.2</v>
      </c>
      <c r="T24" s="106">
        <f t="shared" si="19"/>
        <v>6.0208121318025943E-6</v>
      </c>
      <c r="Z24" s="80">
        <f t="shared" si="20"/>
        <v>-21191</v>
      </c>
      <c r="AA24" s="80">
        <f t="shared" si="21"/>
        <v>-4.9016115026923976E-2</v>
      </c>
      <c r="AB24" s="80">
        <f t="shared" si="22"/>
        <v>-3.3514727918834003E-3</v>
      </c>
      <c r="AC24" s="80">
        <f t="shared" si="23"/>
        <v>5.486716746745085E-3</v>
      </c>
      <c r="AD24" s="80">
        <f t="shared" si="24"/>
        <v>2.557567949089283E-2</v>
      </c>
      <c r="AE24" s="80">
        <f t="shared" si="25"/>
        <v>1.3082307628417523E-4</v>
      </c>
      <c r="AF24" s="80">
        <f t="shared" si="26"/>
        <v>-9999</v>
      </c>
      <c r="AG24" s="106"/>
      <c r="AH24" s="80">
        <f t="shared" si="27"/>
        <v>-2.0088962744147745E-2</v>
      </c>
      <c r="AI24" s="80">
        <f t="shared" si="28"/>
        <v>0.60238084892841226</v>
      </c>
      <c r="AJ24" s="80">
        <f t="shared" si="29"/>
        <v>-0.4159365741900648</v>
      </c>
      <c r="AK24" s="80">
        <f t="shared" si="30"/>
        <v>0.20753582690110553</v>
      </c>
      <c r="AL24" s="80">
        <f t="shared" si="31"/>
        <v>-0.48105007320896864</v>
      </c>
      <c r="AM24" s="80">
        <f t="shared" si="32"/>
        <v>-0.24527325335963956</v>
      </c>
      <c r="AN24" s="80">
        <f t="shared" si="33"/>
        <v>-0.75671701197702812</v>
      </c>
      <c r="AO24" s="80">
        <f t="shared" si="33"/>
        <v>-0.757140921379166</v>
      </c>
      <c r="AP24" s="80">
        <f t="shared" si="33"/>
        <v>-0.7558413320597952</v>
      </c>
      <c r="AQ24" s="80">
        <f t="shared" si="33"/>
        <v>-0.75983058381166502</v>
      </c>
      <c r="AR24" s="80">
        <f t="shared" si="33"/>
        <v>-0.747632288123522</v>
      </c>
      <c r="AS24" s="80">
        <f t="shared" si="33"/>
        <v>-0.78539007782611203</v>
      </c>
      <c r="AT24" s="80">
        <f t="shared" si="33"/>
        <v>-0.67246778442596356</v>
      </c>
      <c r="AU24" s="80">
        <f t="shared" si="34"/>
        <v>-1.0647827694124077</v>
      </c>
      <c r="AW24" s="80">
        <v>-14000</v>
      </c>
      <c r="AX24" s="80">
        <f t="shared" si="0"/>
        <v>-3.4269651491083242E-2</v>
      </c>
      <c r="AY24" s="80">
        <f t="shared" si="1"/>
        <v>-6.4886162876166442E-2</v>
      </c>
      <c r="AZ24" s="80">
        <f t="shared" si="2"/>
        <v>3.0616511385083204E-2</v>
      </c>
      <c r="BA24" s="80">
        <f t="shared" si="3"/>
        <v>0.71666877520653549</v>
      </c>
      <c r="BB24" s="80">
        <f t="shared" si="4"/>
        <v>0.80704488691003429</v>
      </c>
      <c r="BC24" s="80">
        <f t="shared" si="5"/>
        <v>0.88705272780921596</v>
      </c>
      <c r="BD24" s="80">
        <f t="shared" si="6"/>
        <v>0.47509563598089927</v>
      </c>
      <c r="BE24" s="80">
        <f t="shared" si="11"/>
        <v>1.3123325997105668</v>
      </c>
      <c r="BF24" s="80">
        <f t="shared" si="11"/>
        <v>1.3123327794624315</v>
      </c>
      <c r="BG24" s="80">
        <f t="shared" si="11"/>
        <v>1.3123312115018622</v>
      </c>
      <c r="BH24" s="80">
        <f t="shared" si="11"/>
        <v>1.3123448890047675</v>
      </c>
      <c r="BI24" s="80">
        <f t="shared" si="11"/>
        <v>1.3122256023774721</v>
      </c>
      <c r="BJ24" s="80">
        <f t="shared" si="11"/>
        <v>1.3132677645204478</v>
      </c>
      <c r="BK24" s="80">
        <f t="shared" si="11"/>
        <v>1.3042974150205129</v>
      </c>
      <c r="BL24" s="80">
        <f t="shared" si="8"/>
        <v>1.7459565503669214</v>
      </c>
    </row>
    <row r="25" spans="1:64" ht="12.95" customHeight="1" x14ac:dyDescent="0.2">
      <c r="A25" s="134" t="s">
        <v>2616</v>
      </c>
      <c r="B25" s="135" t="s">
        <v>2525</v>
      </c>
      <c r="C25" s="138">
        <v>15152.543</v>
      </c>
      <c r="D25" s="138" t="s">
        <v>2559</v>
      </c>
      <c r="E25" s="80">
        <f t="shared" si="12"/>
        <v>-20883.025859074063</v>
      </c>
      <c r="F25" s="80">
        <f t="shared" si="13"/>
        <v>-20883</v>
      </c>
      <c r="G25" s="80">
        <f t="shared" si="14"/>
        <v>-3.5101817533359281E-2</v>
      </c>
      <c r="H25" s="80">
        <f t="shared" si="15"/>
        <v>-3.5101817533359281E-2</v>
      </c>
      <c r="P25" s="80">
        <f t="shared" si="16"/>
        <v>-3.1311014579645136E-2</v>
      </c>
      <c r="Q25" s="158">
        <f t="shared" ref="Q25:Q88" si="35">C25-15018.5</f>
        <v>134.04299999999967</v>
      </c>
      <c r="R25" s="80">
        <f t="shared" si="17"/>
        <v>1.4370187033887887E-5</v>
      </c>
      <c r="S25" s="106">
        <f t="shared" si="18"/>
        <v>0.2</v>
      </c>
      <c r="T25" s="106">
        <f t="shared" si="19"/>
        <v>2.8740374067775774E-6</v>
      </c>
      <c r="Z25" s="80">
        <f t="shared" si="20"/>
        <v>-20883</v>
      </c>
      <c r="AA25" s="80">
        <f t="shared" si="21"/>
        <v>-4.9169847206509312E-2</v>
      </c>
      <c r="AB25" s="80">
        <f t="shared" si="22"/>
        <v>-1.7242984906495104E-2</v>
      </c>
      <c r="AC25" s="80">
        <f t="shared" si="23"/>
        <v>-3.7908029537141452E-3</v>
      </c>
      <c r="AD25" s="80">
        <f t="shared" si="24"/>
        <v>1.4068029673150031E-2</v>
      </c>
      <c r="AE25" s="80">
        <f t="shared" si="25"/>
        <v>3.9581891776925958E-5</v>
      </c>
      <c r="AF25" s="80">
        <f t="shared" si="26"/>
        <v>-9999</v>
      </c>
      <c r="AG25" s="106"/>
      <c r="AH25" s="80">
        <f t="shared" si="27"/>
        <v>-1.7858832626864177E-2</v>
      </c>
      <c r="AI25" s="80">
        <f t="shared" si="28"/>
        <v>0.59064919161423179</v>
      </c>
      <c r="AJ25" s="80">
        <f t="shared" si="29"/>
        <v>-0.36064462272306164</v>
      </c>
      <c r="AK25" s="80">
        <f t="shared" si="30"/>
        <v>0.18331400497598077</v>
      </c>
      <c r="AL25" s="80">
        <f t="shared" si="31"/>
        <v>-0.42103655874161922</v>
      </c>
      <c r="AM25" s="80">
        <f t="shared" si="32"/>
        <v>-0.2136843289396754</v>
      </c>
      <c r="AN25" s="80">
        <f t="shared" si="33"/>
        <v>-0.666776262728902</v>
      </c>
      <c r="AO25" s="80">
        <f t="shared" si="33"/>
        <v>-0.66742236036464775</v>
      </c>
      <c r="AP25" s="80">
        <f t="shared" si="33"/>
        <v>-0.66558962743439543</v>
      </c>
      <c r="AQ25" s="80">
        <f t="shared" si="33"/>
        <v>-0.67079531092649647</v>
      </c>
      <c r="AR25" s="80">
        <f t="shared" si="33"/>
        <v>-0.65606421320169006</v>
      </c>
      <c r="AS25" s="80">
        <f t="shared" si="33"/>
        <v>-0.69820858695688892</v>
      </c>
      <c r="AT25" s="80">
        <f t="shared" si="33"/>
        <v>-0.58102826907464067</v>
      </c>
      <c r="AU25" s="80">
        <f t="shared" si="34"/>
        <v>-0.94439510281637951</v>
      </c>
      <c r="AW25" s="80">
        <v>-13500</v>
      </c>
      <c r="AX25" s="80">
        <f t="shared" si="0"/>
        <v>-3.4620752089331679E-2</v>
      </c>
      <c r="AY25" s="80">
        <f t="shared" si="1"/>
        <v>-6.5856032784777419E-2</v>
      </c>
      <c r="AZ25" s="80">
        <f t="shared" si="2"/>
        <v>3.123528069544574E-2</v>
      </c>
      <c r="BA25" s="80">
        <f t="shared" si="3"/>
        <v>0.77231548328917166</v>
      </c>
      <c r="BB25" s="80">
        <f t="shared" si="4"/>
        <v>0.88682986286209176</v>
      </c>
      <c r="BC25" s="80">
        <f t="shared" si="5"/>
        <v>1.0383613821789175</v>
      </c>
      <c r="BD25" s="80">
        <f t="shared" si="6"/>
        <v>0.5714744395754906</v>
      </c>
      <c r="BE25" s="80">
        <f t="shared" si="11"/>
        <v>1.4941845614291724</v>
      </c>
      <c r="BF25" s="80">
        <f t="shared" si="11"/>
        <v>1.4941845602594683</v>
      </c>
      <c r="BG25" s="80">
        <f t="shared" si="11"/>
        <v>1.4941845943333587</v>
      </c>
      <c r="BH25" s="80">
        <f t="shared" si="11"/>
        <v>1.4941836017553052</v>
      </c>
      <c r="BI25" s="80">
        <f t="shared" si="11"/>
        <v>1.494212520978373</v>
      </c>
      <c r="BJ25" s="80">
        <f t="shared" si="11"/>
        <v>1.4933743646450477</v>
      </c>
      <c r="BK25" s="80">
        <f t="shared" si="11"/>
        <v>1.5233181567205873</v>
      </c>
      <c r="BL25" s="80">
        <f t="shared" si="8"/>
        <v>1.9413910740617704</v>
      </c>
    </row>
    <row r="26" spans="1:64" ht="12.95" customHeight="1" x14ac:dyDescent="0.2">
      <c r="A26" s="134" t="s">
        <v>2616</v>
      </c>
      <c r="B26" s="135" t="s">
        <v>2525</v>
      </c>
      <c r="C26" s="138">
        <v>15160.713</v>
      </c>
      <c r="D26" s="138" t="s">
        <v>2559</v>
      </c>
      <c r="E26" s="80">
        <f t="shared" si="12"/>
        <v>-20877.007121301027</v>
      </c>
      <c r="F26" s="80">
        <f t="shared" si="13"/>
        <v>-20877</v>
      </c>
      <c r="G26" s="80">
        <f t="shared" si="14"/>
        <v>-9.6666496501711663E-3</v>
      </c>
      <c r="H26" s="80">
        <f t="shared" si="15"/>
        <v>-9.6666496501711663E-3</v>
      </c>
      <c r="P26" s="80">
        <f t="shared" si="16"/>
        <v>-3.1356703672573316E-2</v>
      </c>
      <c r="Q26" s="158">
        <f t="shared" si="35"/>
        <v>142.21299999999974</v>
      </c>
      <c r="R26" s="80">
        <f t="shared" si="17"/>
        <v>4.7045844349472368E-4</v>
      </c>
      <c r="S26" s="106">
        <f t="shared" si="18"/>
        <v>0.2</v>
      </c>
      <c r="T26" s="106">
        <f t="shared" si="19"/>
        <v>9.4091688698944747E-5</v>
      </c>
      <c r="Z26" s="80">
        <f t="shared" si="20"/>
        <v>-20877</v>
      </c>
      <c r="AA26" s="80">
        <f t="shared" si="21"/>
        <v>-4.9171033049253604E-2</v>
      </c>
      <c r="AB26" s="80">
        <f t="shared" si="22"/>
        <v>8.1476797265091216E-3</v>
      </c>
      <c r="AC26" s="80">
        <f t="shared" si="23"/>
        <v>2.169005402240215E-2</v>
      </c>
      <c r="AD26" s="80">
        <f t="shared" si="24"/>
        <v>3.9504383399082438E-2</v>
      </c>
      <c r="AE26" s="80">
        <f t="shared" si="25"/>
        <v>3.1211926154834003E-4</v>
      </c>
      <c r="AF26" s="80">
        <f t="shared" si="26"/>
        <v>-9999</v>
      </c>
      <c r="AG26" s="106"/>
      <c r="AH26" s="80">
        <f t="shared" si="27"/>
        <v>-1.7814329376680288E-2</v>
      </c>
      <c r="AI26" s="80">
        <f t="shared" si="28"/>
        <v>0.59043929726544242</v>
      </c>
      <c r="AJ26" s="80">
        <f t="shared" si="29"/>
        <v>-0.35957507258737625</v>
      </c>
      <c r="AK26" s="80">
        <f t="shared" si="30"/>
        <v>0.18284457750229041</v>
      </c>
      <c r="AL26" s="80">
        <f t="shared" si="31"/>
        <v>-0.41989009196004784</v>
      </c>
      <c r="AM26" s="80">
        <f t="shared" si="32"/>
        <v>-0.21308499449079493</v>
      </c>
      <c r="AN26" s="80">
        <f t="shared" si="33"/>
        <v>-0.66504111809246369</v>
      </c>
      <c r="AO26" s="80">
        <f t="shared" si="33"/>
        <v>-0.66569175562714933</v>
      </c>
      <c r="AP26" s="80">
        <f t="shared" si="33"/>
        <v>-0.66384865840629059</v>
      </c>
      <c r="AQ26" s="80">
        <f t="shared" si="33"/>
        <v>-0.66907665029369368</v>
      </c>
      <c r="AR26" s="80">
        <f t="shared" si="33"/>
        <v>-0.65430249606118784</v>
      </c>
      <c r="AS26" s="80">
        <f t="shared" si="33"/>
        <v>-0.69651143808261762</v>
      </c>
      <c r="AT26" s="80">
        <f t="shared" si="33"/>
        <v>-0.57930070060646455</v>
      </c>
      <c r="AU26" s="80">
        <f t="shared" si="34"/>
        <v>-0.94204988853204163</v>
      </c>
      <c r="AW26" s="80">
        <v>-13000</v>
      </c>
      <c r="AX26" s="80">
        <f t="shared" si="0"/>
        <v>-3.5885682829974466E-2</v>
      </c>
      <c r="AY26" s="80">
        <f t="shared" si="1"/>
        <v>-6.6626915701658254E-2</v>
      </c>
      <c r="AZ26" s="80">
        <f t="shared" si="2"/>
        <v>3.0741232871683784E-2</v>
      </c>
      <c r="BA26" s="80">
        <f t="shared" si="3"/>
        <v>0.844461194258873</v>
      </c>
      <c r="BB26" s="80">
        <f t="shared" si="4"/>
        <v>0.95472599743726805</v>
      </c>
      <c r="BC26" s="80">
        <f t="shared" si="5"/>
        <v>1.2166597333883433</v>
      </c>
      <c r="BD26" s="80">
        <f t="shared" si="6"/>
        <v>0.69643578575720899</v>
      </c>
      <c r="BE26" s="80">
        <f t="shared" si="11"/>
        <v>1.6915706573691445</v>
      </c>
      <c r="BF26" s="80">
        <f t="shared" si="11"/>
        <v>1.6915706951403988</v>
      </c>
      <c r="BG26" s="80">
        <f t="shared" si="11"/>
        <v>1.6915713941092365</v>
      </c>
      <c r="BH26" s="80">
        <f t="shared" si="11"/>
        <v>1.6915843280190732</v>
      </c>
      <c r="BI26" s="80">
        <f t="shared" si="11"/>
        <v>1.6918234123953992</v>
      </c>
      <c r="BJ26" s="80">
        <f t="shared" si="11"/>
        <v>1.6961612192145967</v>
      </c>
      <c r="BK26" s="80">
        <f t="shared" si="11"/>
        <v>1.7582562882834685</v>
      </c>
      <c r="BL26" s="80">
        <f t="shared" si="8"/>
        <v>2.1368255977566202</v>
      </c>
    </row>
    <row r="27" spans="1:64" ht="12.95" customHeight="1" x14ac:dyDescent="0.2">
      <c r="A27" s="134" t="s">
        <v>2616</v>
      </c>
      <c r="B27" s="135" t="s">
        <v>2525</v>
      </c>
      <c r="C27" s="138">
        <v>15376.509</v>
      </c>
      <c r="D27" s="138" t="s">
        <v>2559</v>
      </c>
      <c r="E27" s="80">
        <f t="shared" si="12"/>
        <v>-20718.032881831012</v>
      </c>
      <c r="F27" s="80">
        <f t="shared" si="13"/>
        <v>-20718</v>
      </c>
      <c r="G27" s="80">
        <f t="shared" si="14"/>
        <v>-4.4634700743699796E-2</v>
      </c>
      <c r="H27" s="80">
        <f t="shared" si="15"/>
        <v>-4.4634700743699796E-2</v>
      </c>
      <c r="P27" s="80">
        <f t="shared" si="16"/>
        <v>-3.2557023787714301E-2</v>
      </c>
      <c r="Q27" s="107">
        <f t="shared" si="35"/>
        <v>358.00900000000001</v>
      </c>
      <c r="R27" s="80">
        <f t="shared" si="17"/>
        <v>1.4587028065314304E-4</v>
      </c>
      <c r="S27" s="106">
        <f t="shared" si="18"/>
        <v>0.2</v>
      </c>
      <c r="T27" s="106">
        <f t="shared" si="19"/>
        <v>2.917405613062861E-5</v>
      </c>
      <c r="Z27" s="80">
        <f t="shared" si="20"/>
        <v>-20718</v>
      </c>
      <c r="AA27" s="80">
        <f t="shared" si="21"/>
        <v>-4.9178638702524896E-2</v>
      </c>
      <c r="AB27" s="80">
        <f t="shared" si="22"/>
        <v>-2.8013085828889204E-2</v>
      </c>
      <c r="AC27" s="80">
        <f t="shared" si="23"/>
        <v>-1.2077676955985495E-2</v>
      </c>
      <c r="AD27" s="80">
        <f t="shared" si="24"/>
        <v>4.5439379588251005E-3</v>
      </c>
      <c r="AE27" s="80">
        <f t="shared" si="25"/>
        <v>4.1294744347303248E-6</v>
      </c>
      <c r="AF27" s="80">
        <f t="shared" si="26"/>
        <v>-9999</v>
      </c>
      <c r="AG27" s="106"/>
      <c r="AH27" s="80">
        <f t="shared" si="27"/>
        <v>-1.6621614914810592E-2</v>
      </c>
      <c r="AI27" s="80">
        <f t="shared" si="28"/>
        <v>0.58512295059528641</v>
      </c>
      <c r="AJ27" s="80">
        <f t="shared" si="29"/>
        <v>-0.33133476111135202</v>
      </c>
      <c r="AK27" s="80">
        <f t="shared" si="30"/>
        <v>0.17043809029572751</v>
      </c>
      <c r="AL27" s="80">
        <f t="shared" si="31"/>
        <v>-0.38979551951260344</v>
      </c>
      <c r="AM27" s="80">
        <f t="shared" si="32"/>
        <v>-0.19740357957082014</v>
      </c>
      <c r="AN27" s="80">
        <f t="shared" si="33"/>
        <v>-0.61927699931692581</v>
      </c>
      <c r="AO27" s="80">
        <f t="shared" si="33"/>
        <v>-0.6200481538999425</v>
      </c>
      <c r="AP27" s="80">
        <f t="shared" si="33"/>
        <v>-0.61793716428259982</v>
      </c>
      <c r="AQ27" s="80">
        <f t="shared" si="33"/>
        <v>-0.6237234640402668</v>
      </c>
      <c r="AR27" s="80">
        <f t="shared" si="33"/>
        <v>-0.60791927727000883</v>
      </c>
      <c r="AS27" s="80">
        <f t="shared" si="33"/>
        <v>-0.65152143716077571</v>
      </c>
      <c r="AT27" s="80">
        <f t="shared" si="33"/>
        <v>-0.53423635042187945</v>
      </c>
      <c r="AU27" s="80">
        <f t="shared" si="34"/>
        <v>-0.87990170999707917</v>
      </c>
      <c r="AW27" s="80">
        <v>-12500</v>
      </c>
      <c r="AX27" s="80">
        <f t="shared" si="0"/>
        <v>-3.8383532153544869E-2</v>
      </c>
      <c r="AY27" s="80">
        <f t="shared" si="1"/>
        <v>-6.7198811626808963E-2</v>
      </c>
      <c r="AZ27" s="80">
        <f t="shared" si="2"/>
        <v>2.881527947326409E-2</v>
      </c>
      <c r="BA27" s="80">
        <f t="shared" si="3"/>
        <v>0.93857133487443634</v>
      </c>
      <c r="BB27" s="80">
        <f t="shared" si="4"/>
        <v>0.99636312697319951</v>
      </c>
      <c r="BC27" s="80">
        <f t="shared" si="5"/>
        <v>1.4334065743791817</v>
      </c>
      <c r="BD27" s="80">
        <f t="shared" si="6"/>
        <v>0.87125199227934835</v>
      </c>
      <c r="BE27" s="80">
        <f t="shared" si="11"/>
        <v>1.909172525983045</v>
      </c>
      <c r="BF27" s="80">
        <f t="shared" si="11"/>
        <v>1.909179697900417</v>
      </c>
      <c r="BG27" s="80">
        <f t="shared" si="11"/>
        <v>1.9092278630100501</v>
      </c>
      <c r="BH27" s="80">
        <f t="shared" si="11"/>
        <v>1.9095511592924919</v>
      </c>
      <c r="BI27" s="80">
        <f t="shared" si="11"/>
        <v>1.9117135752288659</v>
      </c>
      <c r="BJ27" s="80">
        <f t="shared" si="11"/>
        <v>1.9258518839709771</v>
      </c>
      <c r="BK27" s="80">
        <f t="shared" si="11"/>
        <v>2.0076077794279743</v>
      </c>
      <c r="BL27" s="80">
        <f t="shared" si="8"/>
        <v>2.33226012145147</v>
      </c>
    </row>
    <row r="28" spans="1:64" ht="12.95" customHeight="1" x14ac:dyDescent="0.2">
      <c r="A28" s="134" t="s">
        <v>2616</v>
      </c>
      <c r="B28" s="135" t="s">
        <v>2525</v>
      </c>
      <c r="C28" s="138">
        <v>15392.803</v>
      </c>
      <c r="D28" s="138" t="s">
        <v>2559</v>
      </c>
      <c r="E28" s="80">
        <f t="shared" si="12"/>
        <v>-20706.029293914995</v>
      </c>
      <c r="F28" s="80">
        <f t="shared" si="13"/>
        <v>-20706</v>
      </c>
      <c r="G28" s="80">
        <f t="shared" si="14"/>
        <v>-3.9764364977600053E-2</v>
      </c>
      <c r="H28" s="80">
        <f t="shared" si="15"/>
        <v>-3.9764364977600053E-2</v>
      </c>
      <c r="P28" s="80">
        <f t="shared" si="16"/>
        <v>-3.2646797342469391E-2</v>
      </c>
      <c r="Q28" s="107">
        <f t="shared" si="35"/>
        <v>374.30299999999988</v>
      </c>
      <c r="R28" s="80">
        <f t="shared" si="17"/>
        <v>5.065976904065948E-5</v>
      </c>
      <c r="S28" s="106">
        <f t="shared" si="18"/>
        <v>0.2</v>
      </c>
      <c r="T28" s="106">
        <f t="shared" si="19"/>
        <v>1.0131953808131897E-5</v>
      </c>
      <c r="Z28" s="80">
        <f t="shared" si="20"/>
        <v>-20706</v>
      </c>
      <c r="AA28" s="80">
        <f t="shared" si="21"/>
        <v>-4.9177388341821948E-2</v>
      </c>
      <c r="AB28" s="80">
        <f t="shared" si="22"/>
        <v>-2.3233773978247493E-2</v>
      </c>
      <c r="AC28" s="80">
        <f t="shared" si="23"/>
        <v>-7.1175676351306616E-3</v>
      </c>
      <c r="AD28" s="80">
        <f t="shared" si="24"/>
        <v>9.4130233642218952E-3</v>
      </c>
      <c r="AE28" s="80">
        <f t="shared" si="25"/>
        <v>1.7721001771077458E-5</v>
      </c>
      <c r="AF28" s="80">
        <f t="shared" si="26"/>
        <v>-9999</v>
      </c>
      <c r="AG28" s="106"/>
      <c r="AH28" s="80">
        <f t="shared" si="27"/>
        <v>-1.653059099935256E-2</v>
      </c>
      <c r="AI28" s="80">
        <f t="shared" si="28"/>
        <v>0.58474057720797257</v>
      </c>
      <c r="AJ28" s="80">
        <f t="shared" si="29"/>
        <v>-0.32921136383662641</v>
      </c>
      <c r="AK28" s="80">
        <f t="shared" si="30"/>
        <v>0.16950433778770374</v>
      </c>
      <c r="AL28" s="80">
        <f t="shared" si="31"/>
        <v>-0.38754588431285442</v>
      </c>
      <c r="AM28" s="80">
        <f t="shared" si="32"/>
        <v>-0.19623518882412005</v>
      </c>
      <c r="AN28" s="80">
        <f t="shared" si="33"/>
        <v>-0.61583957101499132</v>
      </c>
      <c r="AO28" s="80">
        <f t="shared" si="33"/>
        <v>-0.61661974751569182</v>
      </c>
      <c r="AP28" s="80">
        <f t="shared" si="33"/>
        <v>-0.61448926652109326</v>
      </c>
      <c r="AQ28" s="80">
        <f t="shared" si="33"/>
        <v>-0.62031474432084477</v>
      </c>
      <c r="AR28" s="80">
        <f t="shared" si="33"/>
        <v>-0.60444212480503212</v>
      </c>
      <c r="AS28" s="80">
        <f t="shared" si="33"/>
        <v>-0.64812394350296643</v>
      </c>
      <c r="AT28" s="80">
        <f t="shared" si="33"/>
        <v>-0.53089029239793295</v>
      </c>
      <c r="AU28" s="80">
        <f t="shared" si="34"/>
        <v>-0.87521128142840343</v>
      </c>
      <c r="AW28" s="80">
        <v>-12000</v>
      </c>
      <c r="AX28" s="80">
        <f t="shared" si="0"/>
        <v>-4.2524516837405296E-2</v>
      </c>
      <c r="AY28" s="80">
        <f t="shared" si="1"/>
        <v>-6.7571720560229559E-2</v>
      </c>
      <c r="AZ28" s="80">
        <f t="shared" si="2"/>
        <v>2.5047203722824266E-2</v>
      </c>
      <c r="BA28" s="80">
        <f t="shared" si="3"/>
        <v>1.0603963109891203</v>
      </c>
      <c r="BB28" s="80">
        <f t="shared" si="4"/>
        <v>0.98253957830616601</v>
      </c>
      <c r="BC28" s="80">
        <f t="shared" si="5"/>
        <v>1.7058628755446632</v>
      </c>
      <c r="BD28" s="80">
        <f t="shared" si="6"/>
        <v>1.1450852643485023</v>
      </c>
      <c r="BE28" s="80">
        <f t="shared" si="11"/>
        <v>2.1531158743557288</v>
      </c>
      <c r="BF28" s="80">
        <f t="shared" si="11"/>
        <v>2.1532054216971841</v>
      </c>
      <c r="BG28" s="80">
        <f t="shared" si="11"/>
        <v>2.1535682965964082</v>
      </c>
      <c r="BH28" s="80">
        <f t="shared" si="11"/>
        <v>2.1550367434923832</v>
      </c>
      <c r="BI28" s="80">
        <f t="shared" si="11"/>
        <v>2.1609461404733059</v>
      </c>
      <c r="BJ28" s="80">
        <f t="shared" si="11"/>
        <v>2.1842197399725176</v>
      </c>
      <c r="BK28" s="80">
        <f t="shared" si="11"/>
        <v>2.2693198365970035</v>
      </c>
      <c r="BL28" s="80">
        <f t="shared" si="8"/>
        <v>2.5276946451463198</v>
      </c>
    </row>
    <row r="29" spans="1:64" ht="12.95" customHeight="1" x14ac:dyDescent="0.2">
      <c r="A29" s="134" t="s">
        <v>2616</v>
      </c>
      <c r="B29" s="135" t="s">
        <v>2525</v>
      </c>
      <c r="C29" s="138">
        <v>15414.552</v>
      </c>
      <c r="D29" s="138" t="s">
        <v>2559</v>
      </c>
      <c r="E29" s="80">
        <f t="shared" si="12"/>
        <v>-20690.007075086873</v>
      </c>
      <c r="F29" s="80">
        <f t="shared" si="13"/>
        <v>-20690</v>
      </c>
      <c r="G29" s="80">
        <f t="shared" si="14"/>
        <v>-9.6039172894961666E-3</v>
      </c>
      <c r="H29" s="80">
        <f t="shared" si="15"/>
        <v>-9.6039172894961666E-3</v>
      </c>
      <c r="P29" s="80">
        <f t="shared" si="16"/>
        <v>-3.2766317123131522E-2</v>
      </c>
      <c r="Q29" s="107">
        <f t="shared" si="35"/>
        <v>396.05199999999968</v>
      </c>
      <c r="R29" s="80">
        <f t="shared" si="17"/>
        <v>5.3649676605319117E-4</v>
      </c>
      <c r="S29" s="106">
        <f t="shared" si="18"/>
        <v>0.2</v>
      </c>
      <c r="T29" s="106">
        <f t="shared" si="19"/>
        <v>1.0729935321063825E-4</v>
      </c>
      <c r="Z29" s="80">
        <f t="shared" si="20"/>
        <v>-20690</v>
      </c>
      <c r="AA29" s="80">
        <f t="shared" si="21"/>
        <v>-4.9175331687362531E-2</v>
      </c>
      <c r="AB29" s="80">
        <f t="shared" si="22"/>
        <v>6.805097274734842E-3</v>
      </c>
      <c r="AC29" s="80">
        <f t="shared" si="23"/>
        <v>2.3162399833635355E-2</v>
      </c>
      <c r="AD29" s="80">
        <f t="shared" si="24"/>
        <v>3.9571414397866364E-2</v>
      </c>
      <c r="AE29" s="80">
        <f t="shared" si="25"/>
        <v>3.1317936748953313E-4</v>
      </c>
      <c r="AF29" s="80">
        <f t="shared" si="26"/>
        <v>-9999</v>
      </c>
      <c r="AG29" s="106"/>
      <c r="AH29" s="80">
        <f t="shared" si="27"/>
        <v>-1.6409014564231009E-2</v>
      </c>
      <c r="AI29" s="80">
        <f t="shared" si="28"/>
        <v>0.58423478136428963</v>
      </c>
      <c r="AJ29" s="80">
        <f t="shared" si="29"/>
        <v>-0.3263818802763091</v>
      </c>
      <c r="AK29" s="80">
        <f t="shared" si="30"/>
        <v>0.16825989337692956</v>
      </c>
      <c r="AL29" s="80">
        <f t="shared" si="31"/>
        <v>-0.38455092262691687</v>
      </c>
      <c r="AM29" s="80">
        <f t="shared" si="32"/>
        <v>-0.1946804983122965</v>
      </c>
      <c r="AN29" s="80">
        <f t="shared" si="33"/>
        <v>-0.61125981040062172</v>
      </c>
      <c r="AO29" s="80">
        <f t="shared" si="33"/>
        <v>-0.6120519785407712</v>
      </c>
      <c r="AP29" s="80">
        <f t="shared" si="33"/>
        <v>-0.6098957137901444</v>
      </c>
      <c r="AQ29" s="80">
        <f t="shared" si="33"/>
        <v>-0.61577269518461508</v>
      </c>
      <c r="AR29" s="80">
        <f t="shared" si="33"/>
        <v>-0.59981100163237189</v>
      </c>
      <c r="AS29" s="80">
        <f t="shared" si="33"/>
        <v>-0.64359333687122877</v>
      </c>
      <c r="AT29" s="80">
        <f t="shared" si="33"/>
        <v>-0.5264406600355318</v>
      </c>
      <c r="AU29" s="80">
        <f t="shared" si="34"/>
        <v>-0.86895737667016792</v>
      </c>
      <c r="AW29" s="80">
        <v>-11500</v>
      </c>
      <c r="AX29" s="80">
        <f t="shared" si="0"/>
        <v>-4.8769377213570511E-2</v>
      </c>
      <c r="AY29" s="80">
        <f t="shared" si="1"/>
        <v>-6.7745642501920014E-2</v>
      </c>
      <c r="AZ29" s="80">
        <f t="shared" si="2"/>
        <v>1.8976265288349507E-2</v>
      </c>
      <c r="BA29" s="80">
        <f t="shared" si="3"/>
        <v>1.2100329182257539</v>
      </c>
      <c r="BB29" s="80">
        <f t="shared" si="4"/>
        <v>0.85800767410923573</v>
      </c>
      <c r="BC29" s="80">
        <f t="shared" si="5"/>
        <v>2.058136876471079</v>
      </c>
      <c r="BD29" s="80">
        <f t="shared" si="6"/>
        <v>1.6617346187065947</v>
      </c>
      <c r="BE29" s="80">
        <f t="shared" si="11"/>
        <v>2.4305245380199736</v>
      </c>
      <c r="BF29" s="80">
        <f t="shared" si="11"/>
        <v>2.4308787507535623</v>
      </c>
      <c r="BG29" s="80">
        <f t="shared" si="11"/>
        <v>2.4319202906759632</v>
      </c>
      <c r="BH29" s="80">
        <f t="shared" si="11"/>
        <v>2.4349774924372203</v>
      </c>
      <c r="BI29" s="80">
        <f t="shared" si="11"/>
        <v>2.4439055796847735</v>
      </c>
      <c r="BJ29" s="80">
        <f t="shared" si="11"/>
        <v>2.4696067244828832</v>
      </c>
      <c r="BK29" s="80">
        <f t="shared" si="11"/>
        <v>2.5408690594560812</v>
      </c>
      <c r="BL29" s="80">
        <f t="shared" si="8"/>
        <v>2.7231291688411696</v>
      </c>
    </row>
    <row r="30" spans="1:64" ht="12.95" customHeight="1" x14ac:dyDescent="0.2">
      <c r="A30" s="134" t="s">
        <v>2616</v>
      </c>
      <c r="B30" s="135" t="s">
        <v>2525</v>
      </c>
      <c r="C30" s="138">
        <v>15502.752</v>
      </c>
      <c r="D30" s="138" t="s">
        <v>2559</v>
      </c>
      <c r="E30" s="80">
        <f t="shared" si="12"/>
        <v>-20625.031227892043</v>
      </c>
      <c r="F30" s="80">
        <f t="shared" si="13"/>
        <v>-20625</v>
      </c>
      <c r="G30" s="80">
        <f t="shared" si="14"/>
        <v>-4.2389598555018893E-2</v>
      </c>
      <c r="H30" s="80">
        <f t="shared" si="15"/>
        <v>-4.2389598555018893E-2</v>
      </c>
      <c r="P30" s="80">
        <f t="shared" si="16"/>
        <v>-3.3249770899048681E-2</v>
      </c>
      <c r="Q30" s="107">
        <f t="shared" si="35"/>
        <v>484.25200000000041</v>
      </c>
      <c r="R30" s="80">
        <f t="shared" si="17"/>
        <v>8.3536449580837939E-5</v>
      </c>
      <c r="S30" s="106">
        <f t="shared" si="18"/>
        <v>0.2</v>
      </c>
      <c r="T30" s="106">
        <f t="shared" si="19"/>
        <v>1.6707289916167588E-5</v>
      </c>
      <c r="Z30" s="80">
        <f t="shared" si="20"/>
        <v>-20625</v>
      </c>
      <c r="AA30" s="80">
        <f t="shared" si="21"/>
        <v>-4.9162449457950896E-2</v>
      </c>
      <c r="AB30" s="80">
        <f t="shared" si="22"/>
        <v>-2.647691999611668E-2</v>
      </c>
      <c r="AC30" s="80">
        <f t="shared" si="23"/>
        <v>-9.1398276559702119E-3</v>
      </c>
      <c r="AD30" s="80">
        <f t="shared" si="24"/>
        <v>6.7728509029320039E-3</v>
      </c>
      <c r="AE30" s="80">
        <f t="shared" si="25"/>
        <v>9.1743018706693735E-6</v>
      </c>
      <c r="AF30" s="80">
        <f t="shared" si="26"/>
        <v>-9999</v>
      </c>
      <c r="AG30" s="106"/>
      <c r="AH30" s="80">
        <f t="shared" si="27"/>
        <v>-1.5912678558902212E-2</v>
      </c>
      <c r="AI30" s="80">
        <f t="shared" si="28"/>
        <v>0.58222695018440906</v>
      </c>
      <c r="AJ30" s="80">
        <f t="shared" si="29"/>
        <v>-0.31490709423621277</v>
      </c>
      <c r="AK30" s="80">
        <f t="shared" si="30"/>
        <v>0.16321086849286581</v>
      </c>
      <c r="AL30" s="80">
        <f t="shared" si="31"/>
        <v>-0.3724363903381403</v>
      </c>
      <c r="AM30" s="80">
        <f t="shared" si="32"/>
        <v>-0.18840098697261731</v>
      </c>
      <c r="AN30" s="80">
        <f t="shared" si="33"/>
        <v>-0.59269472349219732</v>
      </c>
      <c r="AO30" s="80">
        <f t="shared" si="33"/>
        <v>-0.59353503592015944</v>
      </c>
      <c r="AP30" s="80">
        <f t="shared" si="33"/>
        <v>-0.59127670081621309</v>
      </c>
      <c r="AQ30" s="80">
        <f t="shared" si="33"/>
        <v>-0.5973537929779198</v>
      </c>
      <c r="AR30" s="80">
        <f t="shared" si="33"/>
        <v>-0.58105648809930444</v>
      </c>
      <c r="AS30" s="80">
        <f t="shared" si="33"/>
        <v>-0.62517959403075674</v>
      </c>
      <c r="AT30" s="80">
        <f t="shared" si="33"/>
        <v>-0.50850103571562899</v>
      </c>
      <c r="AU30" s="80">
        <f t="shared" si="34"/>
        <v>-0.84355088858983773</v>
      </c>
      <c r="AW30" s="80">
        <v>-11000</v>
      </c>
      <c r="AX30" s="80">
        <f t="shared" si="0"/>
        <v>-5.7377971625834766E-2</v>
      </c>
      <c r="AY30" s="80">
        <f t="shared" si="1"/>
        <v>-6.7720577451880357E-2</v>
      </c>
      <c r="AZ30" s="80">
        <f t="shared" si="2"/>
        <v>1.0342605826045589E-2</v>
      </c>
      <c r="BA30" s="80">
        <f t="shared" si="3"/>
        <v>1.3628762520994802</v>
      </c>
      <c r="BB30" s="80">
        <f t="shared" si="4"/>
        <v>0.54483050160793545</v>
      </c>
      <c r="BC30" s="80">
        <f t="shared" si="5"/>
        <v>2.5133280619317473</v>
      </c>
      <c r="BD30" s="80">
        <f t="shared" si="6"/>
        <v>3.0779659892042242</v>
      </c>
      <c r="BE30" s="80">
        <f t="shared" si="11"/>
        <v>2.7459081838219901</v>
      </c>
      <c r="BF30" s="80">
        <f t="shared" si="11"/>
        <v>2.746446467420566</v>
      </c>
      <c r="BG30" s="80">
        <f t="shared" si="11"/>
        <v>2.7477464455740837</v>
      </c>
      <c r="BH30" s="80">
        <f t="shared" si="11"/>
        <v>2.7508830610461961</v>
      </c>
      <c r="BI30" s="80">
        <f t="shared" si="11"/>
        <v>2.7584345816236615</v>
      </c>
      <c r="BJ30" s="80">
        <f t="shared" si="11"/>
        <v>2.7765223620658865</v>
      </c>
      <c r="BK30" s="80">
        <f t="shared" si="11"/>
        <v>2.8193575149159456</v>
      </c>
      <c r="BL30" s="80">
        <f t="shared" si="8"/>
        <v>2.918563692536019</v>
      </c>
    </row>
    <row r="31" spans="1:64" ht="12.95" customHeight="1" x14ac:dyDescent="0.2">
      <c r="A31" s="134" t="s">
        <v>2616</v>
      </c>
      <c r="B31" s="135" t="s">
        <v>2525</v>
      </c>
      <c r="C31" s="138">
        <v>15513.638000000001</v>
      </c>
      <c r="D31" s="138" t="s">
        <v>2559</v>
      </c>
      <c r="E31" s="80">
        <f t="shared" si="12"/>
        <v>-20617.01164657047</v>
      </c>
      <c r="F31" s="80">
        <f t="shared" si="13"/>
        <v>-20617</v>
      </c>
      <c r="G31" s="80">
        <f t="shared" si="14"/>
        <v>-1.580937471044308E-2</v>
      </c>
      <c r="H31" s="80">
        <f t="shared" si="15"/>
        <v>-1.580937471044308E-2</v>
      </c>
      <c r="P31" s="80">
        <f t="shared" si="16"/>
        <v>-3.3309040485432151E-2</v>
      </c>
      <c r="Q31" s="107">
        <f t="shared" si="35"/>
        <v>495.13800000000083</v>
      </c>
      <c r="R31" s="80">
        <f t="shared" si="17"/>
        <v>3.0623830223632382E-4</v>
      </c>
      <c r="S31" s="106">
        <f t="shared" si="18"/>
        <v>0.2</v>
      </c>
      <c r="T31" s="106">
        <f t="shared" si="19"/>
        <v>6.1247660447264767E-5</v>
      </c>
      <c r="Z31" s="80">
        <f t="shared" si="20"/>
        <v>-20617</v>
      </c>
      <c r="AA31" s="80">
        <f t="shared" si="21"/>
        <v>-4.9160367128399669E-2</v>
      </c>
      <c r="AB31" s="80">
        <f t="shared" si="22"/>
        <v>4.1951932524438018E-5</v>
      </c>
      <c r="AC31" s="80">
        <f t="shared" si="23"/>
        <v>1.749966577498907E-2</v>
      </c>
      <c r="AD31" s="80">
        <f t="shared" si="24"/>
        <v>3.3350992417956589E-2</v>
      </c>
      <c r="AE31" s="80">
        <f t="shared" si="25"/>
        <v>2.2245773905251958E-4</v>
      </c>
      <c r="AF31" s="80">
        <f t="shared" si="26"/>
        <v>-9999</v>
      </c>
      <c r="AG31" s="106"/>
      <c r="AH31" s="80">
        <f t="shared" si="27"/>
        <v>-1.5851326642967518E-2</v>
      </c>
      <c r="AI31" s="80">
        <f t="shared" si="28"/>
        <v>0.58198499391678005</v>
      </c>
      <c r="AJ31" s="80">
        <f t="shared" si="29"/>
        <v>-0.31349701526625906</v>
      </c>
      <c r="AK31" s="80">
        <f t="shared" si="30"/>
        <v>0.16259017016923691</v>
      </c>
      <c r="AL31" s="80">
        <f t="shared" si="31"/>
        <v>-0.37095108983608832</v>
      </c>
      <c r="AM31" s="80">
        <f t="shared" si="32"/>
        <v>-0.1876320838420352</v>
      </c>
      <c r="AN31" s="80">
        <f t="shared" ref="AN31:AT40" si="36">$AU31+$AB$7*SIN(AO31)</f>
        <v>-0.59041417691539055</v>
      </c>
      <c r="AO31" s="80">
        <f t="shared" si="36"/>
        <v>-0.59126033742448991</v>
      </c>
      <c r="AP31" s="80">
        <f t="shared" si="36"/>
        <v>-0.5889897652618904</v>
      </c>
      <c r="AQ31" s="80">
        <f t="shared" si="36"/>
        <v>-0.59509042236108334</v>
      </c>
      <c r="AR31" s="80">
        <f t="shared" si="36"/>
        <v>-0.57875480104249166</v>
      </c>
      <c r="AS31" s="80">
        <f t="shared" si="36"/>
        <v>-0.6229122884345778</v>
      </c>
      <c r="AT31" s="80">
        <f t="shared" si="36"/>
        <v>-0.50630812705095007</v>
      </c>
      <c r="AU31" s="80">
        <f t="shared" si="34"/>
        <v>-0.84042393621071998</v>
      </c>
      <c r="AW31" s="80">
        <v>-10500</v>
      </c>
      <c r="AX31" s="80">
        <f t="shared" si="0"/>
        <v>-6.7756286324153064E-2</v>
      </c>
      <c r="AY31" s="80">
        <f t="shared" si="1"/>
        <v>-6.7496525410110558E-2</v>
      </c>
      <c r="AZ31" s="80">
        <f t="shared" si="2"/>
        <v>-2.597609140425001E-4</v>
      </c>
      <c r="BA31" s="80">
        <f t="shared" si="3"/>
        <v>1.4470548992725476</v>
      </c>
      <c r="BB31" s="80">
        <f t="shared" si="4"/>
        <v>2.8826479391936513E-2</v>
      </c>
      <c r="BC31" s="80">
        <f t="shared" si="5"/>
        <v>3.0606845565659029</v>
      </c>
      <c r="BD31" s="80">
        <f t="shared" si="6"/>
        <v>24.705918621858157</v>
      </c>
      <c r="BE31" s="80">
        <f t="shared" si="11"/>
        <v>3.0916536133831527</v>
      </c>
      <c r="BF31" s="80">
        <f t="shared" si="11"/>
        <v>3.0917537404871451</v>
      </c>
      <c r="BG31" s="80">
        <f t="shared" si="11"/>
        <v>3.0919772546014399</v>
      </c>
      <c r="BH31" s="80">
        <f t="shared" si="11"/>
        <v>3.0924761970740366</v>
      </c>
      <c r="BI31" s="80">
        <f t="shared" si="11"/>
        <v>3.0935899243479228</v>
      </c>
      <c r="BJ31" s="80">
        <f t="shared" si="11"/>
        <v>3.0960757464444519</v>
      </c>
      <c r="BK31" s="80">
        <f t="shared" si="11"/>
        <v>3.1016230708300085</v>
      </c>
      <c r="BL31" s="80">
        <f t="shared" si="8"/>
        <v>3.1139982162308688</v>
      </c>
    </row>
    <row r="32" spans="1:64" ht="12.95" customHeight="1" x14ac:dyDescent="0.2">
      <c r="A32" s="134" t="s">
        <v>2649</v>
      </c>
      <c r="B32" s="135" t="s">
        <v>2525</v>
      </c>
      <c r="C32" s="138">
        <v>15520.396000000001</v>
      </c>
      <c r="D32" s="138" t="s">
        <v>2559</v>
      </c>
      <c r="E32" s="80">
        <f t="shared" si="12"/>
        <v>-20612.03311170264</v>
      </c>
      <c r="F32" s="80">
        <f t="shared" si="13"/>
        <v>-20612</v>
      </c>
      <c r="G32" s="80">
        <f t="shared" si="14"/>
        <v>-4.4946734808036126E-2</v>
      </c>
      <c r="H32" s="80">
        <f t="shared" si="15"/>
        <v>-4.4946734808036126E-2</v>
      </c>
      <c r="P32" s="80">
        <f t="shared" si="16"/>
        <v>-3.3346058108612908E-2</v>
      </c>
      <c r="Q32" s="107">
        <f t="shared" si="35"/>
        <v>501.89600000000064</v>
      </c>
      <c r="R32" s="80">
        <f t="shared" si="17"/>
        <v>1.3457569988454076E-4</v>
      </c>
      <c r="S32" s="106">
        <f t="shared" si="18"/>
        <v>0.2</v>
      </c>
      <c r="T32" s="106">
        <f t="shared" si="19"/>
        <v>2.6915139976908152E-5</v>
      </c>
      <c r="Z32" s="80">
        <f t="shared" si="20"/>
        <v>-20612</v>
      </c>
      <c r="AA32" s="80">
        <f t="shared" si="21"/>
        <v>-4.9159010891131359E-2</v>
      </c>
      <c r="AB32" s="80">
        <f t="shared" si="22"/>
        <v>-2.9133782025517675E-2</v>
      </c>
      <c r="AC32" s="80">
        <f t="shared" si="23"/>
        <v>-1.1600676699423218E-2</v>
      </c>
      <c r="AD32" s="80">
        <f t="shared" si="24"/>
        <v>4.212276083095233E-3</v>
      </c>
      <c r="AE32" s="80">
        <f t="shared" si="25"/>
        <v>3.5486539600432235E-6</v>
      </c>
      <c r="AF32" s="80">
        <f t="shared" si="26"/>
        <v>-9999</v>
      </c>
      <c r="AG32" s="106"/>
      <c r="AH32" s="80">
        <f t="shared" si="27"/>
        <v>-1.5812952782518451E-2</v>
      </c>
      <c r="AI32" s="80">
        <f t="shared" si="28"/>
        <v>0.58183434112472288</v>
      </c>
      <c r="AJ32" s="80">
        <f t="shared" si="29"/>
        <v>-0.31261595954297539</v>
      </c>
      <c r="AK32" s="80">
        <f t="shared" si="30"/>
        <v>0.16220231343547831</v>
      </c>
      <c r="AL32" s="80">
        <f t="shared" si="31"/>
        <v>-0.3700234034587383</v>
      </c>
      <c r="AM32" s="80">
        <f t="shared" si="32"/>
        <v>-0.18715195243564242</v>
      </c>
      <c r="AN32" s="80">
        <f t="shared" si="36"/>
        <v>-0.5889893167614868</v>
      </c>
      <c r="AO32" s="80">
        <f t="shared" si="36"/>
        <v>-0.58983912233752067</v>
      </c>
      <c r="AP32" s="80">
        <f t="shared" si="36"/>
        <v>-0.58756094101862311</v>
      </c>
      <c r="AQ32" s="80">
        <f t="shared" si="36"/>
        <v>-0.59367620275289024</v>
      </c>
      <c r="AR32" s="80">
        <f t="shared" si="36"/>
        <v>-0.57731697375965862</v>
      </c>
      <c r="AS32" s="80">
        <f t="shared" si="36"/>
        <v>-0.62149510240100292</v>
      </c>
      <c r="AT32" s="80">
        <f t="shared" si="36"/>
        <v>-0.50493921870209468</v>
      </c>
      <c r="AU32" s="80">
        <f t="shared" si="34"/>
        <v>-0.83846959097377116</v>
      </c>
      <c r="AW32" s="80">
        <v>-10000</v>
      </c>
      <c r="AX32" s="80">
        <f t="shared" si="0"/>
        <v>-7.8036860159758192E-2</v>
      </c>
      <c r="AY32" s="80">
        <f t="shared" si="1"/>
        <v>-6.7073486376610633E-2</v>
      </c>
      <c r="AZ32" s="80">
        <f t="shared" si="2"/>
        <v>-1.0963373783147561E-2</v>
      </c>
      <c r="BA32" s="80">
        <f t="shared" si="3"/>
        <v>1.3976465682451011</v>
      </c>
      <c r="BB32" s="80">
        <f t="shared" si="4"/>
        <v>-0.5081156700027839</v>
      </c>
      <c r="BC32" s="80">
        <f t="shared" si="5"/>
        <v>-2.6606747052511062</v>
      </c>
      <c r="BD32" s="80">
        <f t="shared" si="6"/>
        <v>-4.0782499060426032</v>
      </c>
      <c r="BE32" s="80">
        <f t="shared" si="11"/>
        <v>3.4419071595532018</v>
      </c>
      <c r="BF32" s="80">
        <f t="shared" si="11"/>
        <v>3.441422442859742</v>
      </c>
      <c r="BG32" s="80">
        <f t="shared" si="11"/>
        <v>3.4402914781763023</v>
      </c>
      <c r="BH32" s="80">
        <f t="shared" si="11"/>
        <v>3.4376541838746588</v>
      </c>
      <c r="BI32" s="80">
        <f t="shared" si="11"/>
        <v>3.4315124775255303</v>
      </c>
      <c r="BJ32" s="80">
        <f t="shared" si="11"/>
        <v>3.4172527688128982</v>
      </c>
      <c r="BK32" s="80">
        <f t="shared" si="11"/>
        <v>3.3843597886055177</v>
      </c>
      <c r="BL32" s="80">
        <f t="shared" si="8"/>
        <v>3.3094327399257191</v>
      </c>
    </row>
    <row r="33" spans="1:64" ht="12.95" customHeight="1" x14ac:dyDescent="0.2">
      <c r="A33" s="134" t="s">
        <v>2616</v>
      </c>
      <c r="B33" s="135" t="s">
        <v>2525</v>
      </c>
      <c r="C33" s="138">
        <v>15658.857</v>
      </c>
      <c r="D33" s="138" t="s">
        <v>2559</v>
      </c>
      <c r="E33" s="80">
        <f t="shared" si="12"/>
        <v>-20510.030608545687</v>
      </c>
      <c r="F33" s="80">
        <f t="shared" si="13"/>
        <v>-20510</v>
      </c>
      <c r="G33" s="80">
        <f t="shared" si="14"/>
        <v>-4.1548880792106502E-2</v>
      </c>
      <c r="H33" s="80">
        <f t="shared" si="15"/>
        <v>-4.1548880792106502E-2</v>
      </c>
      <c r="P33" s="80">
        <f t="shared" si="16"/>
        <v>-3.4096874133444477E-2</v>
      </c>
      <c r="Q33" s="107">
        <f t="shared" si="35"/>
        <v>640.35699999999997</v>
      </c>
      <c r="R33" s="80">
        <f t="shared" si="17"/>
        <v>5.5532403240743154E-5</v>
      </c>
      <c r="S33" s="106">
        <f t="shared" si="18"/>
        <v>0.2</v>
      </c>
      <c r="T33" s="106">
        <f t="shared" si="19"/>
        <v>1.1106480648148632E-5</v>
      </c>
      <c r="Z33" s="80">
        <f t="shared" si="20"/>
        <v>-20510</v>
      </c>
      <c r="AA33" s="80">
        <f t="shared" si="21"/>
        <v>-4.9122271617456824E-2</v>
      </c>
      <c r="AB33" s="80">
        <f t="shared" si="22"/>
        <v>-2.6523483308094155E-2</v>
      </c>
      <c r="AC33" s="80">
        <f t="shared" si="23"/>
        <v>-7.4520066586620248E-3</v>
      </c>
      <c r="AD33" s="80">
        <f t="shared" si="24"/>
        <v>7.5733908253503221E-3</v>
      </c>
      <c r="AE33" s="80">
        <f t="shared" si="25"/>
        <v>1.1471249718700087E-5</v>
      </c>
      <c r="AF33" s="80">
        <f t="shared" si="26"/>
        <v>-9999</v>
      </c>
      <c r="AG33" s="106"/>
      <c r="AH33" s="80">
        <f t="shared" si="27"/>
        <v>-1.5025397484012347E-2</v>
      </c>
      <c r="AI33" s="80">
        <f t="shared" si="28"/>
        <v>0.57885560864090069</v>
      </c>
      <c r="AJ33" s="80">
        <f t="shared" si="29"/>
        <v>-0.29468294670517386</v>
      </c>
      <c r="AK33" s="80">
        <f t="shared" si="30"/>
        <v>0.15430330642338702</v>
      </c>
      <c r="AL33" s="80">
        <f t="shared" si="31"/>
        <v>-0.3512013392882723</v>
      </c>
      <c r="AM33" s="80">
        <f t="shared" si="32"/>
        <v>-0.17742813034793278</v>
      </c>
      <c r="AN33" s="80">
        <f t="shared" si="36"/>
        <v>-0.56000134318920669</v>
      </c>
      <c r="AO33" s="80">
        <f t="shared" si="36"/>
        <v>-0.56092348800775638</v>
      </c>
      <c r="AP33" s="80">
        <f t="shared" si="36"/>
        <v>-0.55849731186342844</v>
      </c>
      <c r="AQ33" s="80">
        <f t="shared" si="36"/>
        <v>-0.56488857663485981</v>
      </c>
      <c r="AR33" s="80">
        <f t="shared" si="36"/>
        <v>-0.54810657007933461</v>
      </c>
      <c r="AS33" s="80">
        <f t="shared" si="36"/>
        <v>-0.59256231434637352</v>
      </c>
      <c r="AT33" s="80">
        <f t="shared" si="36"/>
        <v>-0.47728836236553923</v>
      </c>
      <c r="AU33" s="80">
        <f t="shared" si="34"/>
        <v>-0.79860094814002203</v>
      </c>
      <c r="AW33" s="80">
        <v>-9500</v>
      </c>
      <c r="AX33" s="80">
        <f t="shared" si="0"/>
        <v>-8.6194906482734868E-2</v>
      </c>
      <c r="AY33" s="80">
        <f t="shared" si="1"/>
        <v>-6.6451460351380581E-2</v>
      </c>
      <c r="AZ33" s="80">
        <f t="shared" si="2"/>
        <v>-1.9743446131354279E-2</v>
      </c>
      <c r="BA33" s="80">
        <f t="shared" si="3"/>
        <v>1.2550533907256605</v>
      </c>
      <c r="BB33" s="80">
        <f t="shared" si="4"/>
        <v>-0.85106312889247371</v>
      </c>
      <c r="BC33" s="80">
        <f t="shared" si="5"/>
        <v>-2.1756635309172339</v>
      </c>
      <c r="BD33" s="80">
        <f t="shared" si="6"/>
        <v>-1.9069967488841026</v>
      </c>
      <c r="BE33" s="80">
        <f t="shared" si="11"/>
        <v>3.7674460286583984</v>
      </c>
      <c r="BF33" s="80">
        <f t="shared" si="11"/>
        <v>3.767004236752971</v>
      </c>
      <c r="BG33" s="80">
        <f t="shared" si="11"/>
        <v>3.7657898094927158</v>
      </c>
      <c r="BH33" s="80">
        <f t="shared" si="11"/>
        <v>3.7624569652401147</v>
      </c>
      <c r="BI33" s="80">
        <f t="shared" si="11"/>
        <v>3.7533508351699036</v>
      </c>
      <c r="BJ33" s="80">
        <f t="shared" si="11"/>
        <v>3.7287601396538741</v>
      </c>
      <c r="BK33" s="80">
        <f t="shared" si="11"/>
        <v>3.6642437909918288</v>
      </c>
      <c r="BL33" s="80">
        <f t="shared" si="8"/>
        <v>3.5048672636205684</v>
      </c>
    </row>
    <row r="34" spans="1:64" ht="12.95" customHeight="1" x14ac:dyDescent="0.2">
      <c r="A34" s="134" t="s">
        <v>2616</v>
      </c>
      <c r="B34" s="135" t="s">
        <v>2525</v>
      </c>
      <c r="C34" s="138">
        <v>15749.807000000001</v>
      </c>
      <c r="D34" s="138" t="s">
        <v>2559</v>
      </c>
      <c r="E34" s="80">
        <f t="shared" si="12"/>
        <v>-20443.028870423579</v>
      </c>
      <c r="F34" s="80">
        <f t="shared" si="13"/>
        <v>-20443</v>
      </c>
      <c r="G34" s="80">
        <f t="shared" si="14"/>
        <v>-3.9189506096590776E-2</v>
      </c>
      <c r="H34" s="80">
        <f t="shared" si="15"/>
        <v>-3.9189506096590776E-2</v>
      </c>
      <c r="P34" s="80">
        <f t="shared" si="16"/>
        <v>-3.458555094916424E-2</v>
      </c>
      <c r="Q34" s="107">
        <f t="shared" si="35"/>
        <v>731.3070000000007</v>
      </c>
      <c r="R34" s="80">
        <f t="shared" si="17"/>
        <v>2.1196402999515298E-5</v>
      </c>
      <c r="S34" s="106">
        <f t="shared" si="18"/>
        <v>0.2</v>
      </c>
      <c r="T34" s="106">
        <f t="shared" si="19"/>
        <v>4.2392805999030598E-6</v>
      </c>
      <c r="Z34" s="80">
        <f t="shared" si="20"/>
        <v>-20443</v>
      </c>
      <c r="AA34" s="80">
        <f t="shared" si="21"/>
        <v>-4.9088922599747523E-2</v>
      </c>
      <c r="AB34" s="80">
        <f t="shared" si="22"/>
        <v>-2.4686134446007493E-2</v>
      </c>
      <c r="AC34" s="80">
        <f t="shared" si="23"/>
        <v>-4.6039551474265361E-3</v>
      </c>
      <c r="AD34" s="80">
        <f t="shared" si="24"/>
        <v>9.8994165031567466E-3</v>
      </c>
      <c r="AE34" s="80">
        <f t="shared" si="25"/>
        <v>1.9599689420594432E-5</v>
      </c>
      <c r="AF34" s="80">
        <f t="shared" si="26"/>
        <v>-9999</v>
      </c>
      <c r="AG34" s="106"/>
      <c r="AH34" s="80">
        <f t="shared" si="27"/>
        <v>-1.4503371650583284E-2</v>
      </c>
      <c r="AI34" s="80">
        <f t="shared" si="28"/>
        <v>0.57699544506663858</v>
      </c>
      <c r="AJ34" s="80">
        <f t="shared" si="29"/>
        <v>-0.28294483812563498</v>
      </c>
      <c r="AK34" s="80">
        <f t="shared" si="30"/>
        <v>0.14912831807555763</v>
      </c>
      <c r="AL34" s="80">
        <f t="shared" si="31"/>
        <v>-0.33894065106941867</v>
      </c>
      <c r="AM34" s="80">
        <f t="shared" si="32"/>
        <v>-0.17111158980559832</v>
      </c>
      <c r="AN34" s="80">
        <f t="shared" si="36"/>
        <v>-0.54103978909066908</v>
      </c>
      <c r="AO34" s="80">
        <f t="shared" si="36"/>
        <v>-0.54200681206261514</v>
      </c>
      <c r="AP34" s="80">
        <f t="shared" si="36"/>
        <v>-0.5394919829970013</v>
      </c>
      <c r="AQ34" s="80">
        <f t="shared" si="36"/>
        <v>-0.54603997110083435</v>
      </c>
      <c r="AR34" s="80">
        <f t="shared" si="36"/>
        <v>-0.52904379268495738</v>
      </c>
      <c r="AS34" s="80">
        <f t="shared" si="36"/>
        <v>-0.57353146489139817</v>
      </c>
      <c r="AT34" s="80">
        <f t="shared" si="36"/>
        <v>-0.45940467192692747</v>
      </c>
      <c r="AU34" s="80">
        <f t="shared" si="34"/>
        <v>-0.77241272196491195</v>
      </c>
      <c r="AW34" s="80">
        <v>-9000</v>
      </c>
      <c r="AX34" s="80">
        <f t="shared" si="0"/>
        <v>-9.143709632155575E-2</v>
      </c>
      <c r="AY34" s="80">
        <f t="shared" si="1"/>
        <v>-6.5630447334420389E-2</v>
      </c>
      <c r="AZ34" s="80">
        <f t="shared" si="2"/>
        <v>-2.5806648987135358E-2</v>
      </c>
      <c r="BA34" s="80">
        <f t="shared" si="3"/>
        <v>1.1001924488001191</v>
      </c>
      <c r="BB34" s="80">
        <f t="shared" si="4"/>
        <v>-0.98503718383415939</v>
      </c>
      <c r="BC34" s="80">
        <f t="shared" si="5"/>
        <v>-1.7960806484461762</v>
      </c>
      <c r="BD34" s="80">
        <f t="shared" si="6"/>
        <v>-1.255099066227773</v>
      </c>
      <c r="BE34" s="80">
        <f t="shared" ref="BE34:BK70" si="37">$BL34+$AB$7*SIN(BF34)</f>
        <v>4.0554239011083508</v>
      </c>
      <c r="BF34" s="80">
        <f t="shared" si="37"/>
        <v>4.0552784316894641</v>
      </c>
      <c r="BG34" s="80">
        <f t="shared" si="37"/>
        <v>4.0547476487743035</v>
      </c>
      <c r="BH34" s="80">
        <f t="shared" si="37"/>
        <v>4.0528140344850883</v>
      </c>
      <c r="BI34" s="80">
        <f t="shared" si="37"/>
        <v>4.0458103377614503</v>
      </c>
      <c r="BJ34" s="80">
        <f t="shared" si="37"/>
        <v>4.0209458980216324</v>
      </c>
      <c r="BK34" s="80">
        <f t="shared" si="37"/>
        <v>3.9380598128514843</v>
      </c>
      <c r="BL34" s="80">
        <f t="shared" si="8"/>
        <v>3.7003017873154183</v>
      </c>
    </row>
    <row r="35" spans="1:64" ht="12.95" customHeight="1" x14ac:dyDescent="0.2">
      <c r="A35" s="134" t="s">
        <v>2616</v>
      </c>
      <c r="B35" s="135" t="s">
        <v>2525</v>
      </c>
      <c r="C35" s="138">
        <v>15749.81</v>
      </c>
      <c r="D35" s="138" t="s">
        <v>2559</v>
      </c>
      <c r="E35" s="80">
        <f t="shared" si="12"/>
        <v>-20443.026660360752</v>
      </c>
      <c r="F35" s="80">
        <f t="shared" si="13"/>
        <v>-20443</v>
      </c>
      <c r="G35" s="80">
        <f t="shared" si="14"/>
        <v>-3.6189506097798585E-2</v>
      </c>
      <c r="H35" s="80">
        <f t="shared" si="15"/>
        <v>-3.6189506097798585E-2</v>
      </c>
      <c r="P35" s="80">
        <f t="shared" si="16"/>
        <v>-3.458555094916424E-2</v>
      </c>
      <c r="Q35" s="107">
        <f t="shared" si="35"/>
        <v>731.30999999999949</v>
      </c>
      <c r="R35" s="80">
        <f t="shared" si="17"/>
        <v>2.572672118830624E-6</v>
      </c>
      <c r="S35" s="106">
        <f t="shared" si="18"/>
        <v>0.2</v>
      </c>
      <c r="T35" s="106">
        <f t="shared" si="19"/>
        <v>5.1453442376612483E-7</v>
      </c>
      <c r="Z35" s="80">
        <f t="shared" si="20"/>
        <v>-20443</v>
      </c>
      <c r="AA35" s="80">
        <f t="shared" si="21"/>
        <v>-4.9088922599747523E-2</v>
      </c>
      <c r="AB35" s="80">
        <f t="shared" si="22"/>
        <v>-2.1686134447215302E-2</v>
      </c>
      <c r="AC35" s="80">
        <f t="shared" si="23"/>
        <v>-1.6039551486343451E-3</v>
      </c>
      <c r="AD35" s="80">
        <f t="shared" si="24"/>
        <v>1.2899416501948938E-2</v>
      </c>
      <c r="AE35" s="80">
        <f t="shared" si="25"/>
        <v>3.3278989218150511E-5</v>
      </c>
      <c r="AF35" s="80">
        <f t="shared" si="26"/>
        <v>-9999</v>
      </c>
      <c r="AG35" s="106"/>
      <c r="AH35" s="80">
        <f t="shared" si="27"/>
        <v>-1.4503371650583284E-2</v>
      </c>
      <c r="AI35" s="80">
        <f t="shared" si="28"/>
        <v>0.57699544506663858</v>
      </c>
      <c r="AJ35" s="80">
        <f t="shared" si="29"/>
        <v>-0.28294483812563498</v>
      </c>
      <c r="AK35" s="80">
        <f t="shared" si="30"/>
        <v>0.14912831807555763</v>
      </c>
      <c r="AL35" s="80">
        <f t="shared" si="31"/>
        <v>-0.33894065106941867</v>
      </c>
      <c r="AM35" s="80">
        <f t="shared" si="32"/>
        <v>-0.17111158980559832</v>
      </c>
      <c r="AN35" s="80">
        <f t="shared" si="36"/>
        <v>-0.54103978909066908</v>
      </c>
      <c r="AO35" s="80">
        <f t="shared" si="36"/>
        <v>-0.54200681206261514</v>
      </c>
      <c r="AP35" s="80">
        <f t="shared" si="36"/>
        <v>-0.5394919829970013</v>
      </c>
      <c r="AQ35" s="80">
        <f t="shared" si="36"/>
        <v>-0.54603997110083435</v>
      </c>
      <c r="AR35" s="80">
        <f t="shared" si="36"/>
        <v>-0.52904379268495738</v>
      </c>
      <c r="AS35" s="80">
        <f t="shared" si="36"/>
        <v>-0.57353146489139817</v>
      </c>
      <c r="AT35" s="80">
        <f t="shared" si="36"/>
        <v>-0.45940467192692747</v>
      </c>
      <c r="AU35" s="80">
        <f t="shared" si="34"/>
        <v>-0.77241272196491195</v>
      </c>
      <c r="AW35" s="80">
        <v>-8500</v>
      </c>
      <c r="AX35" s="80">
        <f t="shared" si="0"/>
        <v>-9.3999162766111949E-2</v>
      </c>
      <c r="AY35" s="80">
        <f t="shared" si="1"/>
        <v>-6.4610447325730083E-2</v>
      </c>
      <c r="AZ35" s="80">
        <f t="shared" si="2"/>
        <v>-2.9388715440381873E-2</v>
      </c>
      <c r="BA35" s="80">
        <f t="shared" si="3"/>
        <v>0.96996300041173267</v>
      </c>
      <c r="BB35" s="80">
        <f t="shared" si="4"/>
        <v>-0.99291637811152367</v>
      </c>
      <c r="BC35" s="80">
        <f t="shared" si="5"/>
        <v>-1.5037773455419379</v>
      </c>
      <c r="BD35" s="80">
        <f t="shared" si="6"/>
        <v>-0.93513048110714969</v>
      </c>
      <c r="BE35" s="80">
        <f t="shared" si="37"/>
        <v>4.3080958913310701</v>
      </c>
      <c r="BF35" s="80">
        <f t="shared" si="37"/>
        <v>4.3080787804859257</v>
      </c>
      <c r="BG35" s="80">
        <f t="shared" si="37"/>
        <v>4.3079818141602821</v>
      </c>
      <c r="BH35" s="80">
        <f t="shared" si="37"/>
        <v>4.3074327251582067</v>
      </c>
      <c r="BI35" s="80">
        <f t="shared" si="37"/>
        <v>4.3043365798763062</v>
      </c>
      <c r="BJ35" s="80">
        <f t="shared" si="37"/>
        <v>4.2872766742216788</v>
      </c>
      <c r="BK35" s="80">
        <f t="shared" si="37"/>
        <v>4.2028236167164019</v>
      </c>
      <c r="BL35" s="80">
        <f t="shared" si="8"/>
        <v>3.8957363110102681</v>
      </c>
    </row>
    <row r="36" spans="1:64" ht="12.95" customHeight="1" x14ac:dyDescent="0.2">
      <c r="A36" s="134" t="s">
        <v>2616</v>
      </c>
      <c r="B36" s="135" t="s">
        <v>2525</v>
      </c>
      <c r="C36" s="138">
        <v>15787.782999999999</v>
      </c>
      <c r="D36" s="138" t="s">
        <v>2559</v>
      </c>
      <c r="E36" s="80">
        <f t="shared" si="12"/>
        <v>-20415.052421749308</v>
      </c>
      <c r="F36" s="80">
        <f t="shared" si="13"/>
        <v>-20415</v>
      </c>
      <c r="G36" s="80">
        <f t="shared" si="14"/>
        <v>-7.1158722643303918E-2</v>
      </c>
      <c r="H36" s="80">
        <f t="shared" si="15"/>
        <v>-7.1158722643303918E-2</v>
      </c>
      <c r="P36" s="80">
        <f t="shared" si="16"/>
        <v>-3.4788715485236182E-2</v>
      </c>
      <c r="Q36" s="107">
        <f t="shared" si="35"/>
        <v>769.28299999999945</v>
      </c>
      <c r="R36" s="80">
        <f t="shared" si="17"/>
        <v>1.3227774206778984E-3</v>
      </c>
      <c r="S36" s="106">
        <f t="shared" si="18"/>
        <v>0.2</v>
      </c>
      <c r="T36" s="106">
        <f t="shared" si="19"/>
        <v>2.6455548413557969E-4</v>
      </c>
      <c r="Z36" s="80">
        <f t="shared" si="20"/>
        <v>-20415</v>
      </c>
      <c r="AA36" s="80">
        <f t="shared" si="21"/>
        <v>-4.9072871932283699E-2</v>
      </c>
      <c r="AB36" s="80">
        <f t="shared" si="22"/>
        <v>-5.6874566196256401E-2</v>
      </c>
      <c r="AC36" s="80">
        <f t="shared" si="23"/>
        <v>-3.6370007158067735E-2</v>
      </c>
      <c r="AD36" s="80">
        <f t="shared" si="24"/>
        <v>-2.2085850711020219E-2</v>
      </c>
      <c r="AE36" s="80">
        <f t="shared" si="25"/>
        <v>9.7556960325894475E-5</v>
      </c>
      <c r="AF36" s="80">
        <f t="shared" si="26"/>
        <v>-9999</v>
      </c>
      <c r="AG36" s="106"/>
      <c r="AH36" s="80">
        <f t="shared" si="27"/>
        <v>-1.4284156447047513E-2</v>
      </c>
      <c r="AI36" s="80">
        <f t="shared" si="28"/>
        <v>0.5762402931398849</v>
      </c>
      <c r="AJ36" s="80">
        <f t="shared" si="29"/>
        <v>-0.27804891868432263</v>
      </c>
      <c r="AK36" s="80">
        <f t="shared" si="30"/>
        <v>0.1469687707924546</v>
      </c>
      <c r="AL36" s="80">
        <f t="shared" si="31"/>
        <v>-0.33383995729088184</v>
      </c>
      <c r="AM36" s="80">
        <f t="shared" si="32"/>
        <v>-0.16848771021674142</v>
      </c>
      <c r="AN36" s="80">
        <f t="shared" si="36"/>
        <v>-0.53313357595427613</v>
      </c>
      <c r="AO36" s="80">
        <f t="shared" si="36"/>
        <v>-0.53411858944229251</v>
      </c>
      <c r="AP36" s="80">
        <f t="shared" si="36"/>
        <v>-0.5315689973102331</v>
      </c>
      <c r="AQ36" s="80">
        <f t="shared" si="36"/>
        <v>-0.53817624746019188</v>
      </c>
      <c r="AR36" s="80">
        <f t="shared" si="36"/>
        <v>-0.52110610389345435</v>
      </c>
      <c r="AS36" s="80">
        <f t="shared" si="36"/>
        <v>-0.56557145627154182</v>
      </c>
      <c r="AT36" s="80">
        <f t="shared" si="36"/>
        <v>-0.45199482161236593</v>
      </c>
      <c r="AU36" s="80">
        <f t="shared" si="34"/>
        <v>-0.7614683886380007</v>
      </c>
      <c r="AW36" s="80">
        <v>-8000</v>
      </c>
      <c r="AX36" s="80">
        <f t="shared" si="0"/>
        <v>-9.4401002971900294E-2</v>
      </c>
      <c r="AY36" s="80">
        <f t="shared" si="1"/>
        <v>-6.3391460325309637E-2</v>
      </c>
      <c r="AZ36" s="80">
        <f t="shared" si="2"/>
        <v>-3.1009542646590664E-2</v>
      </c>
      <c r="BA36" s="80">
        <f t="shared" si="3"/>
        <v>0.86854715720386533</v>
      </c>
      <c r="BB36" s="80">
        <f t="shared" si="4"/>
        <v>-0.93953573004898228</v>
      </c>
      <c r="BC36" s="80">
        <f t="shared" si="5"/>
        <v>-1.2733496710889081</v>
      </c>
      <c r="BD36" s="80">
        <f t="shared" si="6"/>
        <v>-0.73938811294779139</v>
      </c>
      <c r="BE36" s="80">
        <f t="shared" si="37"/>
        <v>4.5324515085505466</v>
      </c>
      <c r="BF36" s="80">
        <f t="shared" si="37"/>
        <v>4.5324512184461287</v>
      </c>
      <c r="BG36" s="80">
        <f t="shared" si="37"/>
        <v>4.5324476044312743</v>
      </c>
      <c r="BH36" s="80">
        <f t="shared" si="37"/>
        <v>4.5324025883717081</v>
      </c>
      <c r="BI36" s="80">
        <f t="shared" si="37"/>
        <v>4.5318428001271993</v>
      </c>
      <c r="BJ36" s="80">
        <f t="shared" si="37"/>
        <v>4.5250198054114232</v>
      </c>
      <c r="BK36" s="80">
        <f t="shared" si="37"/>
        <v>4.4558956123725277</v>
      </c>
      <c r="BL36" s="80">
        <f t="shared" si="8"/>
        <v>4.0911708347051174</v>
      </c>
    </row>
    <row r="37" spans="1:64" ht="12.95" customHeight="1" x14ac:dyDescent="0.2">
      <c r="A37" s="134" t="s">
        <v>2616</v>
      </c>
      <c r="B37" s="135" t="s">
        <v>2525</v>
      </c>
      <c r="C37" s="138">
        <v>15843.475</v>
      </c>
      <c r="D37" s="138" t="s">
        <v>2559</v>
      </c>
      <c r="E37" s="80">
        <f t="shared" si="12"/>
        <v>-20374.024815377717</v>
      </c>
      <c r="F37" s="80">
        <f t="shared" si="13"/>
        <v>-20374</v>
      </c>
      <c r="G37" s="80">
        <f t="shared" si="14"/>
        <v>-3.3685075441098888E-2</v>
      </c>
      <c r="H37" s="80">
        <f t="shared" si="15"/>
        <v>-3.3685075441098888E-2</v>
      </c>
      <c r="P37" s="80">
        <f t="shared" si="16"/>
        <v>-3.5085080544656616E-2</v>
      </c>
      <c r="Q37" s="107">
        <f t="shared" si="35"/>
        <v>824.97500000000036</v>
      </c>
      <c r="R37" s="80">
        <f t="shared" si="17"/>
        <v>1.960014289987684E-6</v>
      </c>
      <c r="S37" s="106">
        <f t="shared" si="18"/>
        <v>0.2</v>
      </c>
      <c r="T37" s="106">
        <f t="shared" si="19"/>
        <v>3.9200285799753684E-7</v>
      </c>
      <c r="Z37" s="80">
        <f t="shared" si="20"/>
        <v>-20374</v>
      </c>
      <c r="AA37" s="80">
        <f t="shared" si="21"/>
        <v>-4.9047158219201761E-2</v>
      </c>
      <c r="AB37" s="80">
        <f t="shared" si="22"/>
        <v>-1.9722997766553743E-2</v>
      </c>
      <c r="AC37" s="80">
        <f t="shared" si="23"/>
        <v>1.4000051035577277E-3</v>
      </c>
      <c r="AD37" s="80">
        <f t="shared" si="24"/>
        <v>1.5362082778102873E-2</v>
      </c>
      <c r="AE37" s="80">
        <f t="shared" si="25"/>
        <v>4.719871745625698E-5</v>
      </c>
      <c r="AF37" s="80">
        <f t="shared" si="26"/>
        <v>-9999</v>
      </c>
      <c r="AG37" s="106"/>
      <c r="AH37" s="80">
        <f t="shared" si="27"/>
        <v>-1.3962077674545144E-2</v>
      </c>
      <c r="AI37" s="80">
        <f t="shared" si="28"/>
        <v>0.57515787537535246</v>
      </c>
      <c r="AJ37" s="80">
        <f t="shared" si="29"/>
        <v>-0.27088992919068294</v>
      </c>
      <c r="AK37" s="80">
        <f t="shared" si="30"/>
        <v>0.14380986715393079</v>
      </c>
      <c r="AL37" s="80">
        <f t="shared" si="31"/>
        <v>-0.3263950309883078</v>
      </c>
      <c r="AM37" s="80">
        <f t="shared" si="32"/>
        <v>-0.16466195517940949</v>
      </c>
      <c r="AN37" s="80">
        <f t="shared" si="36"/>
        <v>-0.52157529942265901</v>
      </c>
      <c r="AO37" s="80">
        <f t="shared" si="36"/>
        <v>-0.52258573747811599</v>
      </c>
      <c r="AP37" s="80">
        <f t="shared" si="36"/>
        <v>-0.51998786910452111</v>
      </c>
      <c r="AQ37" s="80">
        <f t="shared" si="36"/>
        <v>-0.52667494753908983</v>
      </c>
      <c r="AR37" s="80">
        <f t="shared" si="36"/>
        <v>-0.50951342699609437</v>
      </c>
      <c r="AS37" s="80">
        <f t="shared" si="36"/>
        <v>-0.55390801345062002</v>
      </c>
      <c r="AT37" s="80">
        <f t="shared" si="36"/>
        <v>-0.44121144259261347</v>
      </c>
      <c r="AU37" s="80">
        <f t="shared" si="34"/>
        <v>-0.74544275769502288</v>
      </c>
      <c r="AW37" s="80">
        <v>-7500</v>
      </c>
      <c r="AX37" s="80">
        <f t="shared" si="0"/>
        <v>-9.3111911254770308E-2</v>
      </c>
      <c r="AY37" s="80">
        <f t="shared" si="1"/>
        <v>-6.1973486333159078E-2</v>
      </c>
      <c r="AZ37" s="80">
        <f t="shared" si="2"/>
        <v>-3.1138424921611233E-2</v>
      </c>
      <c r="BA37" s="80">
        <f t="shared" si="3"/>
        <v>0.79080409136463792</v>
      </c>
      <c r="BB37" s="80">
        <f t="shared" si="4"/>
        <v>-0.85908997244535856</v>
      </c>
      <c r="BC37" s="80">
        <f t="shared" si="5"/>
        <v>-1.0855666276402371</v>
      </c>
      <c r="BD37" s="80">
        <f t="shared" si="6"/>
        <v>-0.60321935840135288</v>
      </c>
      <c r="BE37" s="80">
        <f t="shared" si="37"/>
        <v>4.7350127174963452</v>
      </c>
      <c r="BF37" s="80">
        <f t="shared" si="37"/>
        <v>4.735012717496855</v>
      </c>
      <c r="BG37" s="80">
        <f t="shared" si="37"/>
        <v>4.7350127174465744</v>
      </c>
      <c r="BH37" s="80">
        <f t="shared" si="37"/>
        <v>4.7350127224021179</v>
      </c>
      <c r="BI37" s="80">
        <f t="shared" si="37"/>
        <v>4.7350122339918856</v>
      </c>
      <c r="BJ37" s="80">
        <f t="shared" si="37"/>
        <v>4.7350603203210468</v>
      </c>
      <c r="BK37" s="80">
        <f t="shared" si="37"/>
        <v>4.6950813546074128</v>
      </c>
      <c r="BL37" s="80">
        <f t="shared" si="8"/>
        <v>4.2866053583999673</v>
      </c>
    </row>
    <row r="38" spans="1:64" ht="12.95" customHeight="1" x14ac:dyDescent="0.2">
      <c r="A38" s="134" t="s">
        <v>2616</v>
      </c>
      <c r="B38" s="135" t="s">
        <v>2525</v>
      </c>
      <c r="C38" s="138">
        <v>15885.550999999999</v>
      </c>
      <c r="D38" s="138" t="s">
        <v>2559</v>
      </c>
      <c r="E38" s="80">
        <f t="shared" si="12"/>
        <v>-20343.027947502778</v>
      </c>
      <c r="F38" s="80">
        <f t="shared" si="13"/>
        <v>-20343</v>
      </c>
      <c r="G38" s="80">
        <f t="shared" si="14"/>
        <v>-3.7936708042252576E-2</v>
      </c>
      <c r="H38" s="80">
        <f t="shared" si="15"/>
        <v>-3.7936708042252576E-2</v>
      </c>
      <c r="P38" s="80">
        <f t="shared" si="16"/>
        <v>-3.5308273165311738E-2</v>
      </c>
      <c r="Q38" s="107">
        <f t="shared" si="35"/>
        <v>867.05099999999948</v>
      </c>
      <c r="R38" s="80">
        <f t="shared" si="17"/>
        <v>6.9086699023190001E-6</v>
      </c>
      <c r="S38" s="106">
        <f t="shared" si="18"/>
        <v>0.2</v>
      </c>
      <c r="T38" s="106">
        <f t="shared" si="19"/>
        <v>1.3817339804638002E-6</v>
      </c>
      <c r="Z38" s="80">
        <f t="shared" si="20"/>
        <v>-20343</v>
      </c>
      <c r="AA38" s="80">
        <f t="shared" si="21"/>
        <v>-4.9025993062693445E-2</v>
      </c>
      <c r="AB38" s="80">
        <f t="shared" si="22"/>
        <v>-2.4218988144870869E-2</v>
      </c>
      <c r="AC38" s="80">
        <f t="shared" si="23"/>
        <v>-2.6284348769408383E-3</v>
      </c>
      <c r="AD38" s="80">
        <f t="shared" si="24"/>
        <v>1.1089285020440869E-2</v>
      </c>
      <c r="AE38" s="80">
        <f t="shared" si="25"/>
        <v>2.4594448452914847E-5</v>
      </c>
      <c r="AF38" s="80">
        <f t="shared" si="26"/>
        <v>-9999</v>
      </c>
      <c r="AG38" s="106"/>
      <c r="AH38" s="80">
        <f t="shared" si="27"/>
        <v>-1.3717719897381709E-2</v>
      </c>
      <c r="AI38" s="80">
        <f t="shared" si="28"/>
        <v>0.57435770705640621</v>
      </c>
      <c r="AJ38" s="80">
        <f t="shared" si="29"/>
        <v>-0.26548487468519261</v>
      </c>
      <c r="AK38" s="80">
        <f t="shared" si="30"/>
        <v>0.141423997978192</v>
      </c>
      <c r="AL38" s="80">
        <f t="shared" si="31"/>
        <v>-0.32078443338590917</v>
      </c>
      <c r="AM38" s="80">
        <f t="shared" si="32"/>
        <v>-0.16178191755149832</v>
      </c>
      <c r="AN38" s="80">
        <f t="shared" si="36"/>
        <v>-0.51285057380725041</v>
      </c>
      <c r="AO38" s="80">
        <f t="shared" si="36"/>
        <v>-0.51387944985071043</v>
      </c>
      <c r="AP38" s="80">
        <f t="shared" si="36"/>
        <v>-0.51124726276547616</v>
      </c>
      <c r="AQ38" s="80">
        <f t="shared" si="36"/>
        <v>-0.51798904204084539</v>
      </c>
      <c r="AR38" s="80">
        <f t="shared" si="36"/>
        <v>-0.50077200130983046</v>
      </c>
      <c r="AS38" s="80">
        <f t="shared" si="36"/>
        <v>-0.54508297914614112</v>
      </c>
      <c r="AT38" s="80">
        <f t="shared" si="36"/>
        <v>-0.43311010004438683</v>
      </c>
      <c r="AU38" s="80">
        <f t="shared" si="34"/>
        <v>-0.73332581722594181</v>
      </c>
      <c r="AW38" s="80">
        <v>-7000</v>
      </c>
      <c r="AX38" s="80">
        <f t="shared" si="0"/>
        <v>-9.0492450457262549E-2</v>
      </c>
      <c r="AY38" s="80">
        <f t="shared" si="1"/>
        <v>-6.0356525349278378E-2</v>
      </c>
      <c r="AZ38" s="80">
        <f t="shared" si="2"/>
        <v>-3.0135925107984175E-2</v>
      </c>
      <c r="BA38" s="80">
        <f t="shared" si="3"/>
        <v>0.73097554085067473</v>
      </c>
      <c r="BB38" s="80">
        <f t="shared" si="4"/>
        <v>-0.76784155799851417</v>
      </c>
      <c r="BC38" s="80">
        <f t="shared" si="5"/>
        <v>-0.92754274124113856</v>
      </c>
      <c r="BD38" s="80">
        <f t="shared" si="6"/>
        <v>-0.50015471159917291</v>
      </c>
      <c r="BE38" s="80">
        <f t="shared" si="37"/>
        <v>4.9208516209602173</v>
      </c>
      <c r="BF38" s="80">
        <f t="shared" si="37"/>
        <v>4.9208516369762787</v>
      </c>
      <c r="BG38" s="80">
        <f t="shared" si="37"/>
        <v>4.9208514644346835</v>
      </c>
      <c r="BH38" s="80">
        <f t="shared" si="37"/>
        <v>4.920853323224021</v>
      </c>
      <c r="BI38" s="80">
        <f t="shared" si="37"/>
        <v>4.9208332976403018</v>
      </c>
      <c r="BJ38" s="80">
        <f t="shared" si="37"/>
        <v>4.9210489426576434</v>
      </c>
      <c r="BK38" s="80">
        <f t="shared" si="37"/>
        <v>4.9187150928460053</v>
      </c>
      <c r="BL38" s="80">
        <f t="shared" si="8"/>
        <v>4.4820398820948171</v>
      </c>
    </row>
    <row r="39" spans="1:64" ht="12.95" customHeight="1" x14ac:dyDescent="0.2">
      <c r="A39" s="134" t="s">
        <v>2616</v>
      </c>
      <c r="B39" s="135" t="s">
        <v>2525</v>
      </c>
      <c r="C39" s="138">
        <v>16064.726000000001</v>
      </c>
      <c r="D39" s="138" t="s">
        <v>2559</v>
      </c>
      <c r="E39" s="80">
        <f t="shared" si="12"/>
        <v>-20211.031944995593</v>
      </c>
      <c r="F39" s="80">
        <f t="shared" si="13"/>
        <v>-20211</v>
      </c>
      <c r="G39" s="80">
        <f t="shared" si="14"/>
        <v>-4.3363014612623374E-2</v>
      </c>
      <c r="H39" s="80">
        <f t="shared" si="15"/>
        <v>-4.3363014612623374E-2</v>
      </c>
      <c r="P39" s="80">
        <f t="shared" si="16"/>
        <v>-3.6250078935356922E-2</v>
      </c>
      <c r="Q39" s="107">
        <f t="shared" si="35"/>
        <v>1046.2260000000006</v>
      </c>
      <c r="R39" s="80">
        <f t="shared" si="17"/>
        <v>5.0593853948929962E-5</v>
      </c>
      <c r="S39" s="106">
        <f t="shared" si="18"/>
        <v>0.2</v>
      </c>
      <c r="T39" s="106">
        <f t="shared" si="19"/>
        <v>1.0118770789785993E-5</v>
      </c>
      <c r="Z39" s="80">
        <f t="shared" si="20"/>
        <v>-20211</v>
      </c>
      <c r="AA39" s="80">
        <f t="shared" si="21"/>
        <v>-4.8919672899877947E-2</v>
      </c>
      <c r="AB39" s="80">
        <f t="shared" si="22"/>
        <v>-3.0693420648102345E-2</v>
      </c>
      <c r="AC39" s="80">
        <f t="shared" si="23"/>
        <v>-7.112935677266452E-3</v>
      </c>
      <c r="AD39" s="80">
        <f t="shared" si="24"/>
        <v>5.5566582872545733E-3</v>
      </c>
      <c r="AE39" s="80">
        <f t="shared" si="25"/>
        <v>6.1752902642629862E-6</v>
      </c>
      <c r="AF39" s="80">
        <f t="shared" si="26"/>
        <v>-9999</v>
      </c>
      <c r="AG39" s="106"/>
      <c r="AH39" s="80">
        <f t="shared" si="27"/>
        <v>-1.2669593964521029E-2</v>
      </c>
      <c r="AI39" s="80">
        <f t="shared" si="28"/>
        <v>0.5711232174843992</v>
      </c>
      <c r="AJ39" s="80">
        <f t="shared" si="29"/>
        <v>-0.24254380432168968</v>
      </c>
      <c r="AK39" s="80">
        <f t="shared" si="30"/>
        <v>0.13128904815513681</v>
      </c>
      <c r="AL39" s="80">
        <f t="shared" si="31"/>
        <v>-0.29706471798483747</v>
      </c>
      <c r="AM39" s="80">
        <f t="shared" si="32"/>
        <v>-0.14963438523440531</v>
      </c>
      <c r="AN39" s="80">
        <f t="shared" si="36"/>
        <v>-0.47583414106868249</v>
      </c>
      <c r="AO39" s="80">
        <f t="shared" si="36"/>
        <v>-0.47693279025840096</v>
      </c>
      <c r="AP39" s="80">
        <f t="shared" si="36"/>
        <v>-0.47417758069055127</v>
      </c>
      <c r="AQ39" s="80">
        <f t="shared" si="36"/>
        <v>-0.48109457706227865</v>
      </c>
      <c r="AR39" s="80">
        <f t="shared" si="36"/>
        <v>-0.46377555792204705</v>
      </c>
      <c r="AS39" s="80">
        <f t="shared" si="36"/>
        <v>-0.50744014918606506</v>
      </c>
      <c r="AT39" s="80">
        <f t="shared" si="36"/>
        <v>-0.39910019701698762</v>
      </c>
      <c r="AU39" s="80">
        <f t="shared" si="34"/>
        <v>-0.68173110297050155</v>
      </c>
      <c r="AW39" s="80">
        <v>-6500</v>
      </c>
      <c r="AX39" s="80">
        <f t="shared" si="0"/>
        <v>-8.6810347107332042E-2</v>
      </c>
      <c r="AY39" s="80">
        <f t="shared" si="1"/>
        <v>-5.8540577373667552E-2</v>
      </c>
      <c r="AZ39" s="80">
        <f t="shared" si="2"/>
        <v>-2.826976973366449E-2</v>
      </c>
      <c r="BA39" s="80">
        <f t="shared" si="3"/>
        <v>0.68454822363261403</v>
      </c>
      <c r="BB39" s="80">
        <f t="shared" si="4"/>
        <v>-0.67330548114748401</v>
      </c>
      <c r="BC39" s="80">
        <f t="shared" si="5"/>
        <v>-0.79074806852299162</v>
      </c>
      <c r="BD39" s="80">
        <f t="shared" si="6"/>
        <v>-0.41735094794961874</v>
      </c>
      <c r="BE39" s="80">
        <f t="shared" si="37"/>
        <v>5.0937714879565954</v>
      </c>
      <c r="BF39" s="80">
        <f t="shared" si="37"/>
        <v>5.0937664913002516</v>
      </c>
      <c r="BG39" s="80">
        <f t="shared" si="37"/>
        <v>5.0937964210968119</v>
      </c>
      <c r="BH39" s="80">
        <f t="shared" si="37"/>
        <v>5.0936171092659439</v>
      </c>
      <c r="BI39" s="80">
        <f t="shared" si="37"/>
        <v>5.0946901850680923</v>
      </c>
      <c r="BJ39" s="80">
        <f t="shared" si="37"/>
        <v>5.0882250058296004</v>
      </c>
      <c r="BK39" s="80">
        <f t="shared" si="37"/>
        <v>5.1257231916694597</v>
      </c>
      <c r="BL39" s="80">
        <f t="shared" si="8"/>
        <v>4.6774744057896669</v>
      </c>
    </row>
    <row r="40" spans="1:64" ht="12.95" customHeight="1" x14ac:dyDescent="0.2">
      <c r="A40" s="134" t="s">
        <v>2616</v>
      </c>
      <c r="B40" s="135" t="s">
        <v>2525</v>
      </c>
      <c r="C40" s="138">
        <v>16163.823</v>
      </c>
      <c r="D40" s="138" t="s">
        <v>2559</v>
      </c>
      <c r="E40" s="80">
        <f t="shared" si="12"/>
        <v>-20138.028412915479</v>
      </c>
      <c r="F40" s="80">
        <f t="shared" si="13"/>
        <v>-20138</v>
      </c>
      <c r="G40" s="80">
        <f t="shared" si="14"/>
        <v>-3.8568472031329293E-2</v>
      </c>
      <c r="H40" s="80">
        <f t="shared" si="15"/>
        <v>-3.8568472031329293E-2</v>
      </c>
      <c r="P40" s="80">
        <f t="shared" si="16"/>
        <v>-3.6764970385098239E-2</v>
      </c>
      <c r="Q40" s="107">
        <f t="shared" si="35"/>
        <v>1145.3230000000003</v>
      </c>
      <c r="R40" s="80">
        <f t="shared" si="17"/>
        <v>3.2526181879581213E-6</v>
      </c>
      <c r="S40" s="106">
        <f t="shared" si="18"/>
        <v>0.2</v>
      </c>
      <c r="T40" s="106">
        <f t="shared" si="19"/>
        <v>6.5052363759162429E-7</v>
      </c>
      <c r="Z40" s="80">
        <f t="shared" si="20"/>
        <v>-20138</v>
      </c>
      <c r="AA40" s="80">
        <f t="shared" si="21"/>
        <v>-4.8849934887797382E-2</v>
      </c>
      <c r="AB40" s="80">
        <f t="shared" si="22"/>
        <v>-2.648350752863015E-2</v>
      </c>
      <c r="AC40" s="80">
        <f t="shared" si="23"/>
        <v>-1.8035016462310538E-3</v>
      </c>
      <c r="AD40" s="80">
        <f t="shared" si="24"/>
        <v>1.0281462856468089E-2</v>
      </c>
      <c r="AE40" s="80">
        <f t="shared" si="25"/>
        <v>2.1141695693786592E-5</v>
      </c>
      <c r="AF40" s="80">
        <f t="shared" si="26"/>
        <v>-9999</v>
      </c>
      <c r="AG40" s="106"/>
      <c r="AH40" s="80">
        <f t="shared" si="27"/>
        <v>-1.2084964502699145E-2</v>
      </c>
      <c r="AI40" s="80">
        <f t="shared" si="28"/>
        <v>0.56945210370443977</v>
      </c>
      <c r="AJ40" s="80">
        <f t="shared" si="29"/>
        <v>-0.22990685447769982</v>
      </c>
      <c r="AK40" s="80">
        <f t="shared" si="30"/>
        <v>0.12570050812102268</v>
      </c>
      <c r="AL40" s="80">
        <f t="shared" si="31"/>
        <v>-0.28405959629267891</v>
      </c>
      <c r="AM40" s="80">
        <f t="shared" si="32"/>
        <v>-0.14299259802068059</v>
      </c>
      <c r="AN40" s="80">
        <f t="shared" si="36"/>
        <v>-0.45545189789525869</v>
      </c>
      <c r="AO40" s="80">
        <f t="shared" si="36"/>
        <v>-0.45658215607991559</v>
      </c>
      <c r="AP40" s="80">
        <f t="shared" si="36"/>
        <v>-0.45377653203161278</v>
      </c>
      <c r="AQ40" s="80">
        <f t="shared" si="36"/>
        <v>-0.46074802773812945</v>
      </c>
      <c r="AR40" s="80">
        <f t="shared" si="36"/>
        <v>-0.44346846475601875</v>
      </c>
      <c r="AS40" s="80">
        <f t="shared" si="36"/>
        <v>-0.48657432609238283</v>
      </c>
      <c r="AT40" s="80">
        <f t="shared" si="36"/>
        <v>-0.38061779005145546</v>
      </c>
      <c r="AU40" s="80">
        <f t="shared" si="34"/>
        <v>-0.6531976625110536</v>
      </c>
      <c r="AW40" s="80">
        <v>-6000</v>
      </c>
      <c r="AX40" s="80">
        <f t="shared" si="0"/>
        <v>-8.2265331634955668E-2</v>
      </c>
      <c r="AY40" s="80">
        <f t="shared" si="1"/>
        <v>-5.6525642406326605E-2</v>
      </c>
      <c r="AZ40" s="80">
        <f t="shared" si="2"/>
        <v>-2.5739689228629063E-2</v>
      </c>
      <c r="BA40" s="80">
        <f t="shared" si="3"/>
        <v>0.64827605705162528</v>
      </c>
      <c r="BB40" s="80">
        <f t="shared" si="4"/>
        <v>-0.57886694304006148</v>
      </c>
      <c r="BC40" s="80">
        <f t="shared" si="5"/>
        <v>-0.66941609361943322</v>
      </c>
      <c r="BD40" s="80">
        <f t="shared" si="6"/>
        <v>-0.34779381361106365</v>
      </c>
      <c r="BE40" s="80">
        <f t="shared" si="37"/>
        <v>5.2566386543415495</v>
      </c>
      <c r="BF40" s="80">
        <f t="shared" si="37"/>
        <v>5.2565876503794566</v>
      </c>
      <c r="BG40" s="80">
        <f t="shared" si="37"/>
        <v>5.2568072520590965</v>
      </c>
      <c r="BH40" s="80">
        <f t="shared" si="37"/>
        <v>5.2558611714489949</v>
      </c>
      <c r="BI40" s="80">
        <f t="shared" si="37"/>
        <v>5.2599265681349614</v>
      </c>
      <c r="BJ40" s="80">
        <f t="shared" si="37"/>
        <v>5.2422585703887039</v>
      </c>
      <c r="BK40" s="80">
        <f t="shared" si="37"/>
        <v>5.3156650075924228</v>
      </c>
      <c r="BL40" s="80">
        <f t="shared" si="8"/>
        <v>4.8729089294845167</v>
      </c>
    </row>
    <row r="41" spans="1:64" ht="12.95" customHeight="1" x14ac:dyDescent="0.2">
      <c r="A41" s="134" t="s">
        <v>2677</v>
      </c>
      <c r="B41" s="135" t="s">
        <v>2525</v>
      </c>
      <c r="C41" s="138">
        <v>16177.4</v>
      </c>
      <c r="D41" s="138" t="s">
        <v>2559</v>
      </c>
      <c r="E41" s="80">
        <f t="shared" si="12"/>
        <v>-20128.026405235614</v>
      </c>
      <c r="F41" s="80">
        <f t="shared" si="13"/>
        <v>-20128</v>
      </c>
      <c r="G41" s="80">
        <f t="shared" si="14"/>
        <v>-3.5843192226820975E-2</v>
      </c>
      <c r="H41" s="80">
        <f t="shared" si="15"/>
        <v>-3.5843192226820975E-2</v>
      </c>
      <c r="P41" s="80">
        <f t="shared" si="16"/>
        <v>-3.6835173141998995E-2</v>
      </c>
      <c r="Q41" s="107">
        <f t="shared" si="35"/>
        <v>1158.8999999999996</v>
      </c>
      <c r="R41" s="80">
        <f t="shared" si="17"/>
        <v>9.8402613607742237E-7</v>
      </c>
      <c r="S41" s="106">
        <f t="shared" si="18"/>
        <v>0.2</v>
      </c>
      <c r="T41" s="106">
        <f t="shared" si="19"/>
        <v>1.9680522721548449E-7</v>
      </c>
      <c r="Z41" s="80">
        <f t="shared" si="20"/>
        <v>-20128</v>
      </c>
      <c r="AA41" s="80">
        <f t="shared" si="21"/>
        <v>-4.8839791209518188E-2</v>
      </c>
      <c r="AB41" s="80">
        <f t="shared" si="22"/>
        <v>-2.3838574159301781E-2</v>
      </c>
      <c r="AC41" s="80">
        <f t="shared" si="23"/>
        <v>9.9198091517802012E-4</v>
      </c>
      <c r="AD41" s="80">
        <f t="shared" si="24"/>
        <v>1.2996598982697213E-2</v>
      </c>
      <c r="AE41" s="80">
        <f t="shared" si="25"/>
        <v>3.378231702340925E-5</v>
      </c>
      <c r="AF41" s="80">
        <f t="shared" si="26"/>
        <v>-9999</v>
      </c>
      <c r="AG41" s="106"/>
      <c r="AH41" s="80">
        <f t="shared" si="27"/>
        <v>-1.2004618067519195E-2</v>
      </c>
      <c r="AI41" s="80">
        <f t="shared" si="28"/>
        <v>0.56922959158896225</v>
      </c>
      <c r="AJ41" s="80">
        <f t="shared" si="29"/>
        <v>-0.22817847907755112</v>
      </c>
      <c r="AK41" s="80">
        <f t="shared" si="30"/>
        <v>0.12493583946891944</v>
      </c>
      <c r="AL41" s="80">
        <f t="shared" si="31"/>
        <v>-0.28228401937290631</v>
      </c>
      <c r="AM41" s="80">
        <f t="shared" si="32"/>
        <v>-0.1420867718080481</v>
      </c>
      <c r="AN41" s="80">
        <f t="shared" ref="AN41:AT50" si="38">$AU41+$AB$7*SIN(AO41)</f>
        <v>-0.45266453285116093</v>
      </c>
      <c r="AO41" s="80">
        <f t="shared" si="38"/>
        <v>-0.45379869060363898</v>
      </c>
      <c r="AP41" s="80">
        <f t="shared" si="38"/>
        <v>-0.45098721015882637</v>
      </c>
      <c r="AQ41" s="80">
        <f t="shared" si="38"/>
        <v>-0.45796371870101227</v>
      </c>
      <c r="AR41" s="80">
        <f t="shared" si="38"/>
        <v>-0.44069497028376603</v>
      </c>
      <c r="AS41" s="80">
        <f t="shared" si="38"/>
        <v>-0.48371320462662792</v>
      </c>
      <c r="AT41" s="80">
        <f t="shared" si="38"/>
        <v>-0.37810342022694737</v>
      </c>
      <c r="AU41" s="80">
        <f t="shared" si="34"/>
        <v>-0.64928897203715685</v>
      </c>
      <c r="AW41" s="80">
        <v>-5500</v>
      </c>
      <c r="AX41" s="80">
        <f t="shared" si="0"/>
        <v>-7.7009154982070893E-2</v>
      </c>
      <c r="AY41" s="80">
        <f t="shared" si="1"/>
        <v>-5.4311720447255525E-2</v>
      </c>
      <c r="AZ41" s="80">
        <f t="shared" si="2"/>
        <v>-2.2697434534815375E-2</v>
      </c>
      <c r="BA41" s="80">
        <f t="shared" si="3"/>
        <v>0.61987288205416302</v>
      </c>
      <c r="BB41" s="80">
        <f t="shared" si="4"/>
        <v>-0.48594303037039843</v>
      </c>
      <c r="BC41" s="80">
        <f t="shared" si="5"/>
        <v>-0.55951946212040782</v>
      </c>
      <c r="BD41" s="80">
        <f t="shared" si="6"/>
        <v>-0.28729420753322182</v>
      </c>
      <c r="BE41" s="80">
        <f t="shared" si="37"/>
        <v>5.4116616327242149</v>
      </c>
      <c r="BF41" s="80">
        <f t="shared" si="37"/>
        <v>5.4114556723741707</v>
      </c>
      <c r="BG41" s="80">
        <f t="shared" si="37"/>
        <v>5.4121689598709839</v>
      </c>
      <c r="BH41" s="80">
        <f t="shared" si="37"/>
        <v>5.4096960956557654</v>
      </c>
      <c r="BI41" s="80">
        <f t="shared" si="37"/>
        <v>5.4182383520257114</v>
      </c>
      <c r="BJ41" s="80">
        <f t="shared" si="37"/>
        <v>5.3883497716866895</v>
      </c>
      <c r="BK41" s="80">
        <f t="shared" si="37"/>
        <v>5.4887496657875188</v>
      </c>
      <c r="BL41" s="80">
        <f t="shared" si="8"/>
        <v>5.0683434531793665</v>
      </c>
    </row>
    <row r="42" spans="1:64" ht="12.95" customHeight="1" x14ac:dyDescent="0.2">
      <c r="A42" s="134" t="s">
        <v>2677</v>
      </c>
      <c r="B42" s="135" t="s">
        <v>2525</v>
      </c>
      <c r="C42" s="138">
        <v>16185.541999999999</v>
      </c>
      <c r="D42" s="138" t="s">
        <v>2559</v>
      </c>
      <c r="E42" s="80">
        <f t="shared" si="12"/>
        <v>-20122.028294715656</v>
      </c>
      <c r="F42" s="80">
        <f t="shared" si="13"/>
        <v>-20122</v>
      </c>
      <c r="G42" s="80">
        <f t="shared" si="14"/>
        <v>-3.8408024343880243E-2</v>
      </c>
      <c r="H42" s="80">
        <f t="shared" si="15"/>
        <v>-3.8408024343880243E-2</v>
      </c>
      <c r="P42" s="80">
        <f t="shared" si="16"/>
        <v>-3.6877256590637009E-2</v>
      </c>
      <c r="Q42" s="107">
        <f t="shared" si="35"/>
        <v>1167.0419999999995</v>
      </c>
      <c r="R42" s="80">
        <f t="shared" si="17"/>
        <v>2.3432499143693384E-6</v>
      </c>
      <c r="S42" s="106">
        <f t="shared" si="18"/>
        <v>0.2</v>
      </c>
      <c r="T42" s="106">
        <f t="shared" si="19"/>
        <v>4.6864998287386768E-7</v>
      </c>
      <c r="Z42" s="80">
        <f t="shared" si="20"/>
        <v>-20122</v>
      </c>
      <c r="AA42" s="80">
        <f t="shared" si="21"/>
        <v>-4.8833637466600868E-2</v>
      </c>
      <c r="AB42" s="80">
        <f t="shared" si="22"/>
        <v>-2.645164346791638E-2</v>
      </c>
      <c r="AC42" s="80">
        <f t="shared" si="23"/>
        <v>-1.530767753243234E-3</v>
      </c>
      <c r="AD42" s="80">
        <f t="shared" si="24"/>
        <v>1.0425613122720626E-2</v>
      </c>
      <c r="AE42" s="80">
        <f t="shared" si="25"/>
        <v>2.1738681796928906E-5</v>
      </c>
      <c r="AF42" s="80">
        <f t="shared" si="26"/>
        <v>-9999</v>
      </c>
      <c r="AG42" s="106"/>
      <c r="AH42" s="80">
        <f t="shared" si="27"/>
        <v>-1.1956380875963863E-2</v>
      </c>
      <c r="AI42" s="80">
        <f t="shared" si="28"/>
        <v>0.5690968200218528</v>
      </c>
      <c r="AJ42" s="80">
        <f t="shared" si="29"/>
        <v>-0.22714176435334096</v>
      </c>
      <c r="AK42" s="80">
        <f t="shared" si="30"/>
        <v>0.12447713939168223</v>
      </c>
      <c r="AL42" s="80">
        <f t="shared" si="31"/>
        <v>-0.28121934699559548</v>
      </c>
      <c r="AM42" s="80">
        <f t="shared" si="32"/>
        <v>-0.14154372949331356</v>
      </c>
      <c r="AN42" s="80">
        <f t="shared" si="38"/>
        <v>-0.45099265011733669</v>
      </c>
      <c r="AO42" s="80">
        <f t="shared" si="38"/>
        <v>-0.4521290958520352</v>
      </c>
      <c r="AP42" s="80">
        <f t="shared" si="38"/>
        <v>-0.44931422617424499</v>
      </c>
      <c r="AQ42" s="80">
        <f t="shared" si="38"/>
        <v>-0.45629345447583913</v>
      </c>
      <c r="AR42" s="80">
        <f t="shared" si="38"/>
        <v>-0.43903182384213579</v>
      </c>
      <c r="AS42" s="80">
        <f t="shared" si="38"/>
        <v>-0.48199620458630471</v>
      </c>
      <c r="AT42" s="80">
        <f t="shared" si="38"/>
        <v>-0.37659678840059746</v>
      </c>
      <c r="AU42" s="80">
        <f t="shared" si="34"/>
        <v>-0.64694375775281898</v>
      </c>
      <c r="AW42" s="80">
        <v>-5000</v>
      </c>
      <c r="AX42" s="80">
        <f t="shared" si="0"/>
        <v>-7.1160239013573712E-2</v>
      </c>
      <c r="AY42" s="80">
        <f t="shared" si="1"/>
        <v>-5.1898811496454318E-2</v>
      </c>
      <c r="AZ42" s="80">
        <f t="shared" si="2"/>
        <v>-1.926142751711939E-2</v>
      </c>
      <c r="BA42" s="80">
        <f t="shared" si="3"/>
        <v>0.59773337241855518</v>
      </c>
      <c r="BB42" s="80">
        <f t="shared" si="4"/>
        <v>-0.39500619431002165</v>
      </c>
      <c r="BC42" s="80">
        <f t="shared" si="5"/>
        <v>-0.45815221751355517</v>
      </c>
      <c r="BD42" s="80">
        <f t="shared" si="6"/>
        <v>-0.23316903100622899</v>
      </c>
      <c r="BE42" s="80">
        <f t="shared" si="37"/>
        <v>5.5605753058550844</v>
      </c>
      <c r="BF42" s="80">
        <f t="shared" si="37"/>
        <v>5.5600710219464515</v>
      </c>
      <c r="BG42" s="80">
        <f t="shared" si="37"/>
        <v>5.5615696319325316</v>
      </c>
      <c r="BH42" s="80">
        <f t="shared" si="37"/>
        <v>5.557110299251832</v>
      </c>
      <c r="BI42" s="80">
        <f t="shared" si="37"/>
        <v>5.5703287374700476</v>
      </c>
      <c r="BJ42" s="80">
        <f t="shared" si="37"/>
        <v>5.5306816546974051</v>
      </c>
      <c r="BK42" s="80">
        <f t="shared" si="37"/>
        <v>5.6458280980127835</v>
      </c>
      <c r="BL42" s="80">
        <f t="shared" si="8"/>
        <v>5.2637779768742163</v>
      </c>
    </row>
    <row r="43" spans="1:64" ht="12.95" customHeight="1" x14ac:dyDescent="0.2">
      <c r="A43" s="134" t="s">
        <v>2677</v>
      </c>
      <c r="B43" s="135" t="s">
        <v>2525</v>
      </c>
      <c r="C43" s="138">
        <v>16192.332</v>
      </c>
      <c r="D43" s="138" t="s">
        <v>2559</v>
      </c>
      <c r="E43" s="80">
        <f t="shared" si="12"/>
        <v>-20117.026185844308</v>
      </c>
      <c r="F43" s="80">
        <f t="shared" si="13"/>
        <v>-20117</v>
      </c>
      <c r="G43" s="80">
        <f t="shared" si="14"/>
        <v>-3.5545384440410999E-2</v>
      </c>
      <c r="H43" s="80">
        <f t="shared" si="15"/>
        <v>-3.5545384440410999E-2</v>
      </c>
      <c r="P43" s="80">
        <f t="shared" si="16"/>
        <v>-3.6912304242599614E-2</v>
      </c>
      <c r="Q43" s="107">
        <f t="shared" si="35"/>
        <v>1173.8320000000003</v>
      </c>
      <c r="R43" s="80">
        <f t="shared" si="17"/>
        <v>1.8684697456153631E-6</v>
      </c>
      <c r="S43" s="106">
        <f t="shared" si="18"/>
        <v>0.2</v>
      </c>
      <c r="T43" s="106">
        <f t="shared" si="19"/>
        <v>3.7369394912307265E-7</v>
      </c>
      <c r="Z43" s="80">
        <f t="shared" si="20"/>
        <v>-20117</v>
      </c>
      <c r="AA43" s="80">
        <f t="shared" si="21"/>
        <v>-4.8828470757945837E-2</v>
      </c>
      <c r="AB43" s="80">
        <f t="shared" si="22"/>
        <v>-2.3629217925064776E-2</v>
      </c>
      <c r="AC43" s="80">
        <f t="shared" si="23"/>
        <v>1.3669198021886153E-3</v>
      </c>
      <c r="AD43" s="80">
        <f t="shared" si="24"/>
        <v>1.3283086317534838E-2</v>
      </c>
      <c r="AE43" s="80">
        <f t="shared" si="25"/>
        <v>3.5288076423816248E-5</v>
      </c>
      <c r="AF43" s="80">
        <f t="shared" si="26"/>
        <v>-9999</v>
      </c>
      <c r="AG43" s="106"/>
      <c r="AH43" s="80">
        <f t="shared" si="27"/>
        <v>-1.1916166515346225E-2</v>
      </c>
      <c r="AI43" s="80">
        <f t="shared" si="28"/>
        <v>0.56898659782634309</v>
      </c>
      <c r="AJ43" s="80">
        <f t="shared" si="29"/>
        <v>-0.22627801285896998</v>
      </c>
      <c r="AK43" s="80">
        <f t="shared" si="30"/>
        <v>0.12409494708933676</v>
      </c>
      <c r="AL43" s="80">
        <f t="shared" si="31"/>
        <v>-0.28033250414975508</v>
      </c>
      <c r="AM43" s="80">
        <f t="shared" si="32"/>
        <v>-0.14109145264426756</v>
      </c>
      <c r="AN43" s="80">
        <f t="shared" si="38"/>
        <v>-0.4495997204129511</v>
      </c>
      <c r="AO43" s="80">
        <f t="shared" si="38"/>
        <v>-0.45073804288629815</v>
      </c>
      <c r="AP43" s="80">
        <f t="shared" si="38"/>
        <v>-0.44792042065095078</v>
      </c>
      <c r="AQ43" s="80">
        <f t="shared" si="38"/>
        <v>-0.45490174991430277</v>
      </c>
      <c r="AR43" s="80">
        <f t="shared" si="38"/>
        <v>-0.43764641154594308</v>
      </c>
      <c r="AS43" s="80">
        <f t="shared" si="38"/>
        <v>-0.48056518323201403</v>
      </c>
      <c r="AT43" s="80">
        <f t="shared" si="38"/>
        <v>-0.37534239791305596</v>
      </c>
      <c r="AU43" s="80">
        <f t="shared" si="34"/>
        <v>-0.64498941251587016</v>
      </c>
      <c r="AW43" s="80">
        <v>-4500</v>
      </c>
      <c r="AX43" s="80">
        <f t="shared" si="0"/>
        <v>-6.481453534617683E-2</v>
      </c>
      <c r="AY43" s="80">
        <f t="shared" si="1"/>
        <v>-4.9286915553922978E-2</v>
      </c>
      <c r="AZ43" s="80">
        <f t="shared" si="2"/>
        <v>-1.5527619792253856E-2</v>
      </c>
      <c r="BA43" s="80">
        <f t="shared" si="3"/>
        <v>0.58073045738818196</v>
      </c>
      <c r="BB43" s="80">
        <f t="shared" si="4"/>
        <v>-0.30608636285378255</v>
      </c>
      <c r="BC43" s="80">
        <f t="shared" si="5"/>
        <v>-0.36315697705672467</v>
      </c>
      <c r="BD43" s="80">
        <f t="shared" si="6"/>
        <v>-0.18360075581953164</v>
      </c>
      <c r="BE43" s="80">
        <f t="shared" si="37"/>
        <v>5.7047537450849539</v>
      </c>
      <c r="BF43" s="80">
        <f t="shared" si="37"/>
        <v>5.7038771625360303</v>
      </c>
      <c r="BG43" s="80">
        <f t="shared" si="37"/>
        <v>5.7062108070049895</v>
      </c>
      <c r="BH43" s="80">
        <f t="shared" si="37"/>
        <v>5.6999902527978907</v>
      </c>
      <c r="BI43" s="80">
        <f t="shared" si="37"/>
        <v>5.7165163200014835</v>
      </c>
      <c r="BJ43" s="80">
        <f t="shared" si="37"/>
        <v>5.672205506148754</v>
      </c>
      <c r="BK43" s="80">
        <f t="shared" si="37"/>
        <v>5.7883606448839569</v>
      </c>
      <c r="BL43" s="80">
        <f t="shared" si="8"/>
        <v>5.4592125005690653</v>
      </c>
    </row>
    <row r="44" spans="1:64" ht="12.95" customHeight="1" x14ac:dyDescent="0.2">
      <c r="A44" s="134" t="s">
        <v>2686</v>
      </c>
      <c r="B44" s="135" t="s">
        <v>2525</v>
      </c>
      <c r="C44" s="138">
        <v>16193.683000000001</v>
      </c>
      <c r="D44" s="138" t="s">
        <v>2559</v>
      </c>
      <c r="E44" s="80">
        <f t="shared" si="12"/>
        <v>-20116.030920883306</v>
      </c>
      <c r="F44" s="80">
        <f t="shared" si="13"/>
        <v>-20116</v>
      </c>
      <c r="G44" s="80">
        <f t="shared" si="14"/>
        <v>-4.1972856459324248E-2</v>
      </c>
      <c r="H44" s="80">
        <f t="shared" si="15"/>
        <v>-4.1972856459324248E-2</v>
      </c>
      <c r="P44" s="80">
        <f t="shared" si="16"/>
        <v>-3.6919311385148257E-2</v>
      </c>
      <c r="Q44" s="107">
        <f t="shared" si="35"/>
        <v>1175.1830000000009</v>
      </c>
      <c r="R44" s="80">
        <f t="shared" si="17"/>
        <v>2.5538317816728425E-5</v>
      </c>
      <c r="S44" s="106">
        <f t="shared" si="18"/>
        <v>0.2</v>
      </c>
      <c r="T44" s="106">
        <f t="shared" si="19"/>
        <v>5.1076635633456855E-6</v>
      </c>
      <c r="Z44" s="80">
        <f t="shared" si="20"/>
        <v>-20116</v>
      </c>
      <c r="AA44" s="80">
        <f t="shared" si="21"/>
        <v>-4.882743321285142E-2</v>
      </c>
      <c r="AB44" s="80">
        <f t="shared" si="22"/>
        <v>-3.0064734631621085E-2</v>
      </c>
      <c r="AC44" s="80">
        <f t="shared" si="23"/>
        <v>-5.0535450741759913E-3</v>
      </c>
      <c r="AD44" s="80">
        <f t="shared" si="24"/>
        <v>6.8545767535271723E-3</v>
      </c>
      <c r="AE44" s="80">
        <f t="shared" si="25"/>
        <v>9.3970444939990223E-6</v>
      </c>
      <c r="AF44" s="80">
        <f t="shared" si="26"/>
        <v>-9999</v>
      </c>
      <c r="AG44" s="106"/>
      <c r="AH44" s="80">
        <f t="shared" si="27"/>
        <v>-1.1908121827703162E-2</v>
      </c>
      <c r="AI44" s="80">
        <f t="shared" si="28"/>
        <v>0.56896459924556708</v>
      </c>
      <c r="AJ44" s="80">
        <f t="shared" si="29"/>
        <v>-0.22610528188888498</v>
      </c>
      <c r="AK44" s="80">
        <f t="shared" si="30"/>
        <v>0.12401851491967314</v>
      </c>
      <c r="AL44" s="80">
        <f t="shared" si="31"/>
        <v>-0.28015517736917445</v>
      </c>
      <c r="AM44" s="80">
        <f t="shared" si="32"/>
        <v>-0.14100102538075204</v>
      </c>
      <c r="AN44" s="80">
        <f t="shared" si="38"/>
        <v>-0.44932116776007991</v>
      </c>
      <c r="AO44" s="80">
        <f t="shared" si="38"/>
        <v>-0.45045986230180146</v>
      </c>
      <c r="AP44" s="80">
        <f t="shared" si="38"/>
        <v>-0.44764169741364501</v>
      </c>
      <c r="AQ44" s="80">
        <f t="shared" si="38"/>
        <v>-0.45462342878133355</v>
      </c>
      <c r="AR44" s="80">
        <f t="shared" si="38"/>
        <v>-0.43736938824705707</v>
      </c>
      <c r="AS44" s="80">
        <f t="shared" si="38"/>
        <v>-0.48027895841991974</v>
      </c>
      <c r="AT44" s="80">
        <f t="shared" si="38"/>
        <v>-0.37509164349001795</v>
      </c>
      <c r="AU44" s="80">
        <f t="shared" si="34"/>
        <v>-0.64459854346848022</v>
      </c>
      <c r="AW44" s="80">
        <v>-4000</v>
      </c>
      <c r="AX44" s="80">
        <f t="shared" si="0"/>
        <v>-5.8053093463276542E-2</v>
      </c>
      <c r="AY44" s="80">
        <f t="shared" si="1"/>
        <v>-4.6476032619661517E-2</v>
      </c>
      <c r="AZ44" s="80">
        <f t="shared" si="2"/>
        <v>-1.1577060843615022E-2</v>
      </c>
      <c r="BA44" s="80">
        <f t="shared" si="3"/>
        <v>0.56807387607914939</v>
      </c>
      <c r="BB44" s="80">
        <f t="shared" si="4"/>
        <v>-0.21901354734756168</v>
      </c>
      <c r="BC44" s="80">
        <f t="shared" si="5"/>
        <v>-0.27288098157735319</v>
      </c>
      <c r="BD44" s="80">
        <f t="shared" si="6"/>
        <v>-0.13729350228743434</v>
      </c>
      <c r="BE44" s="80">
        <f t="shared" si="37"/>
        <v>5.8452999768673468</v>
      </c>
      <c r="BF44" s="80">
        <f t="shared" si="37"/>
        <v>5.8441469576666005</v>
      </c>
      <c r="BG44" s="80">
        <f t="shared" si="37"/>
        <v>5.8469851260288799</v>
      </c>
      <c r="BH44" s="80">
        <f t="shared" si="37"/>
        <v>5.8399921220687876</v>
      </c>
      <c r="BI44" s="80">
        <f t="shared" si="37"/>
        <v>5.857181461985089</v>
      </c>
      <c r="BJ44" s="80">
        <f t="shared" si="37"/>
        <v>5.8146728807082333</v>
      </c>
      <c r="BK44" s="80">
        <f t="shared" si="37"/>
        <v>5.9183614559780366</v>
      </c>
      <c r="BL44" s="80">
        <f t="shared" si="8"/>
        <v>5.6546470242639151</v>
      </c>
    </row>
    <row r="45" spans="1:64" ht="12.95" customHeight="1" x14ac:dyDescent="0.2">
      <c r="A45" s="134" t="s">
        <v>2691</v>
      </c>
      <c r="B45" s="135" t="s">
        <v>2525</v>
      </c>
      <c r="C45" s="138">
        <v>16193.688</v>
      </c>
      <c r="D45" s="138" t="s">
        <v>2559</v>
      </c>
      <c r="E45" s="80">
        <f t="shared" si="12"/>
        <v>-20116.027237445258</v>
      </c>
      <c r="F45" s="80">
        <f t="shared" si="13"/>
        <v>-20116</v>
      </c>
      <c r="G45" s="80">
        <f t="shared" si="14"/>
        <v>-3.6972856460124603E-2</v>
      </c>
      <c r="H45" s="80">
        <f t="shared" si="15"/>
        <v>-3.6972856460124603E-2</v>
      </c>
      <c r="P45" s="80">
        <f t="shared" si="16"/>
        <v>-3.6919311385148257E-2</v>
      </c>
      <c r="Q45" s="107">
        <f t="shared" si="35"/>
        <v>1175.1880000000001</v>
      </c>
      <c r="R45" s="80">
        <f t="shared" si="17"/>
        <v>2.8670750542225834E-9</v>
      </c>
      <c r="S45" s="106">
        <f t="shared" si="18"/>
        <v>0.2</v>
      </c>
      <c r="T45" s="106">
        <f t="shared" si="19"/>
        <v>5.7341501084451674E-10</v>
      </c>
      <c r="Z45" s="80">
        <f t="shared" si="20"/>
        <v>-20116</v>
      </c>
      <c r="AA45" s="80">
        <f t="shared" si="21"/>
        <v>-4.882743321285142E-2</v>
      </c>
      <c r="AB45" s="80">
        <f t="shared" si="22"/>
        <v>-2.506473463242144E-2</v>
      </c>
      <c r="AC45" s="80">
        <f t="shared" si="23"/>
        <v>-5.354507497634664E-5</v>
      </c>
      <c r="AD45" s="80">
        <f t="shared" si="24"/>
        <v>1.1854576752726817E-2</v>
      </c>
      <c r="AE45" s="80">
        <f t="shared" si="25"/>
        <v>2.8106197997258219E-5</v>
      </c>
      <c r="AF45" s="80">
        <f t="shared" si="26"/>
        <v>-9999</v>
      </c>
      <c r="AG45" s="106"/>
      <c r="AH45" s="80">
        <f t="shared" si="27"/>
        <v>-1.1908121827703162E-2</v>
      </c>
      <c r="AI45" s="80">
        <f t="shared" si="28"/>
        <v>0.56896459924556708</v>
      </c>
      <c r="AJ45" s="80">
        <f t="shared" si="29"/>
        <v>-0.22610528188888498</v>
      </c>
      <c r="AK45" s="80">
        <f t="shared" si="30"/>
        <v>0.12401851491967314</v>
      </c>
      <c r="AL45" s="80">
        <f t="shared" si="31"/>
        <v>-0.28015517736917445</v>
      </c>
      <c r="AM45" s="80">
        <f t="shared" si="32"/>
        <v>-0.14100102538075204</v>
      </c>
      <c r="AN45" s="80">
        <f t="shared" si="38"/>
        <v>-0.44932116776007991</v>
      </c>
      <c r="AO45" s="80">
        <f t="shared" si="38"/>
        <v>-0.45045986230180146</v>
      </c>
      <c r="AP45" s="80">
        <f t="shared" si="38"/>
        <v>-0.44764169741364501</v>
      </c>
      <c r="AQ45" s="80">
        <f t="shared" si="38"/>
        <v>-0.45462342878133355</v>
      </c>
      <c r="AR45" s="80">
        <f t="shared" si="38"/>
        <v>-0.43736938824705707</v>
      </c>
      <c r="AS45" s="80">
        <f t="shared" si="38"/>
        <v>-0.48027895841991974</v>
      </c>
      <c r="AT45" s="80">
        <f t="shared" si="38"/>
        <v>-0.37509164349001795</v>
      </c>
      <c r="AU45" s="80">
        <f t="shared" si="34"/>
        <v>-0.64459854346848022</v>
      </c>
      <c r="AW45" s="80">
        <v>-3500</v>
      </c>
      <c r="AX45" s="80">
        <f t="shared" si="0"/>
        <v>-5.0946436370304563E-2</v>
      </c>
      <c r="AY45" s="80">
        <f t="shared" si="1"/>
        <v>-4.346616269366993E-2</v>
      </c>
      <c r="AZ45" s="80">
        <f t="shared" si="2"/>
        <v>-7.4802736766346337E-3</v>
      </c>
      <c r="BA45" s="80">
        <f t="shared" si="3"/>
        <v>0.55921386668913997</v>
      </c>
      <c r="BB45" s="80">
        <f t="shared" si="4"/>
        <v>-0.13352016002522218</v>
      </c>
      <c r="BC45" s="80">
        <f t="shared" si="5"/>
        <v>-0.18599772548548665</v>
      </c>
      <c r="BD45" s="80">
        <f t="shared" si="6"/>
        <v>-9.3267902692920693E-2</v>
      </c>
      <c r="BE45" s="80">
        <f t="shared" si="37"/>
        <v>5.9831410324794456</v>
      </c>
      <c r="BF45" s="80">
        <f t="shared" si="37"/>
        <v>5.9819898888491911</v>
      </c>
      <c r="BG45" s="80">
        <f t="shared" si="37"/>
        <v>5.9846762818507537</v>
      </c>
      <c r="BH45" s="80">
        <f t="shared" si="37"/>
        <v>5.9784036226069253</v>
      </c>
      <c r="BI45" s="80">
        <f t="shared" si="37"/>
        <v>5.9930313433933629</v>
      </c>
      <c r="BJ45" s="80">
        <f t="shared" si="37"/>
        <v>5.9588140345777019</v>
      </c>
      <c r="BK45" s="80">
        <f t="shared" si="37"/>
        <v>6.0383218046361913</v>
      </c>
      <c r="BL45" s="80">
        <f t="shared" si="8"/>
        <v>5.8500815479587649</v>
      </c>
    </row>
    <row r="46" spans="1:64" ht="12.95" customHeight="1" x14ac:dyDescent="0.2">
      <c r="A46" s="134" t="s">
        <v>2616</v>
      </c>
      <c r="B46" s="135" t="s">
        <v>2525</v>
      </c>
      <c r="C46" s="138">
        <v>16193.688</v>
      </c>
      <c r="D46" s="138" t="s">
        <v>2559</v>
      </c>
      <c r="E46" s="80">
        <f t="shared" si="12"/>
        <v>-20116.027237445258</v>
      </c>
      <c r="F46" s="80">
        <f t="shared" si="13"/>
        <v>-20116</v>
      </c>
      <c r="G46" s="80">
        <f t="shared" si="14"/>
        <v>-3.6972856460124603E-2</v>
      </c>
      <c r="H46" s="80">
        <f t="shared" si="15"/>
        <v>-3.6972856460124603E-2</v>
      </c>
      <c r="P46" s="80">
        <f t="shared" si="16"/>
        <v>-3.6919311385148257E-2</v>
      </c>
      <c r="Q46" s="107">
        <f t="shared" si="35"/>
        <v>1175.1880000000001</v>
      </c>
      <c r="R46" s="80">
        <f t="shared" si="17"/>
        <v>2.8670750542225834E-9</v>
      </c>
      <c r="S46" s="106">
        <f t="shared" si="18"/>
        <v>0.2</v>
      </c>
      <c r="T46" s="106">
        <f t="shared" si="19"/>
        <v>5.7341501084451674E-10</v>
      </c>
      <c r="Z46" s="80">
        <f t="shared" si="20"/>
        <v>-20116</v>
      </c>
      <c r="AA46" s="80">
        <f t="shared" si="21"/>
        <v>-4.882743321285142E-2</v>
      </c>
      <c r="AB46" s="80">
        <f t="shared" si="22"/>
        <v>-2.506473463242144E-2</v>
      </c>
      <c r="AC46" s="80">
        <f t="shared" si="23"/>
        <v>-5.354507497634664E-5</v>
      </c>
      <c r="AD46" s="80">
        <f t="shared" si="24"/>
        <v>1.1854576752726817E-2</v>
      </c>
      <c r="AE46" s="80">
        <f t="shared" si="25"/>
        <v>2.8106197997258219E-5</v>
      </c>
      <c r="AF46" s="80">
        <f t="shared" si="26"/>
        <v>-9999</v>
      </c>
      <c r="AG46" s="106"/>
      <c r="AH46" s="80">
        <f t="shared" si="27"/>
        <v>-1.1908121827703162E-2</v>
      </c>
      <c r="AI46" s="80">
        <f t="shared" si="28"/>
        <v>0.56896459924556708</v>
      </c>
      <c r="AJ46" s="80">
        <f t="shared" si="29"/>
        <v>-0.22610528188888498</v>
      </c>
      <c r="AK46" s="80">
        <f t="shared" si="30"/>
        <v>0.12401851491967314</v>
      </c>
      <c r="AL46" s="80">
        <f t="shared" si="31"/>
        <v>-0.28015517736917445</v>
      </c>
      <c r="AM46" s="80">
        <f t="shared" si="32"/>
        <v>-0.14100102538075204</v>
      </c>
      <c r="AN46" s="80">
        <f t="shared" si="38"/>
        <v>-0.44932116776007991</v>
      </c>
      <c r="AO46" s="80">
        <f t="shared" si="38"/>
        <v>-0.45045986230180146</v>
      </c>
      <c r="AP46" s="80">
        <f t="shared" si="38"/>
        <v>-0.44764169741364501</v>
      </c>
      <c r="AQ46" s="80">
        <f t="shared" si="38"/>
        <v>-0.45462342878133355</v>
      </c>
      <c r="AR46" s="80">
        <f t="shared" si="38"/>
        <v>-0.43736938824705707</v>
      </c>
      <c r="AS46" s="80">
        <f t="shared" si="38"/>
        <v>-0.48027895841991974</v>
      </c>
      <c r="AT46" s="80">
        <f t="shared" si="38"/>
        <v>-0.37509164349001795</v>
      </c>
      <c r="AU46" s="80">
        <f t="shared" si="34"/>
        <v>-0.64459854346848022</v>
      </c>
      <c r="AW46" s="80">
        <v>-3000</v>
      </c>
      <c r="AX46" s="80">
        <f t="shared" si="0"/>
        <v>-4.3556681999981757E-2</v>
      </c>
      <c r="AY46" s="80">
        <f t="shared" si="1"/>
        <v>-4.0257305775948209E-2</v>
      </c>
      <c r="AZ46" s="80">
        <f t="shared" si="2"/>
        <v>-3.2993762240335492E-3</v>
      </c>
      <c r="BA46" s="80">
        <f t="shared" si="3"/>
        <v>0.55378044280016447</v>
      </c>
      <c r="BB46" s="80">
        <f t="shared" si="4"/>
        <v>-4.927406518875433E-2</v>
      </c>
      <c r="BC46" s="80">
        <f t="shared" si="5"/>
        <v>-0.10137164986538766</v>
      </c>
      <c r="BD46" s="80">
        <f t="shared" si="6"/>
        <v>-5.0729274437187014E-2</v>
      </c>
      <c r="BE46" s="80">
        <f t="shared" si="37"/>
        <v>6.1191219890787991</v>
      </c>
      <c r="BF46" s="80">
        <f t="shared" si="37"/>
        <v>6.1183319709844746</v>
      </c>
      <c r="BG46" s="80">
        <f t="shared" si="37"/>
        <v>6.1201172954147651</v>
      </c>
      <c r="BH46" s="80">
        <f t="shared" si="37"/>
        <v>6.1160819695540676</v>
      </c>
      <c r="BI46" s="80">
        <f t="shared" si="37"/>
        <v>6.1251991148829852</v>
      </c>
      <c r="BJ46" s="80">
        <f t="shared" si="37"/>
        <v>6.1045803669936687</v>
      </c>
      <c r="BK46" s="80">
        <f t="shared" si="37"/>
        <v>6.1511152371198543</v>
      </c>
      <c r="BL46" s="80">
        <f t="shared" si="8"/>
        <v>6.0455160716536147</v>
      </c>
    </row>
    <row r="47" spans="1:64" ht="12.95" customHeight="1" x14ac:dyDescent="0.2">
      <c r="A47" s="134" t="s">
        <v>2616</v>
      </c>
      <c r="B47" s="135" t="s">
        <v>2525</v>
      </c>
      <c r="C47" s="138">
        <v>16200.472</v>
      </c>
      <c r="D47" s="138" t="s">
        <v>2559</v>
      </c>
      <c r="E47" s="80">
        <f t="shared" si="12"/>
        <v>-20111.029548699567</v>
      </c>
      <c r="F47" s="80">
        <f t="shared" si="13"/>
        <v>-20111</v>
      </c>
      <c r="G47" s="80">
        <f t="shared" si="14"/>
        <v>-4.011021655787772E-2</v>
      </c>
      <c r="H47" s="80">
        <f t="shared" si="15"/>
        <v>-4.011021655787772E-2</v>
      </c>
      <c r="P47" s="80">
        <f t="shared" si="16"/>
        <v>-3.6954335158671858E-2</v>
      </c>
      <c r="Q47" s="107">
        <f t="shared" si="35"/>
        <v>1181.9719999999998</v>
      </c>
      <c r="R47" s="80">
        <f t="shared" si="17"/>
        <v>9.9595874058535494E-6</v>
      </c>
      <c r="S47" s="106">
        <f t="shared" si="18"/>
        <v>0.2</v>
      </c>
      <c r="T47" s="106">
        <f t="shared" si="19"/>
        <v>1.9919174811707099E-6</v>
      </c>
      <c r="Z47" s="80">
        <f t="shared" si="20"/>
        <v>-20111</v>
      </c>
      <c r="AA47" s="80">
        <f t="shared" si="21"/>
        <v>-4.8822224499893888E-2</v>
      </c>
      <c r="AB47" s="80">
        <f t="shared" si="22"/>
        <v>-2.8242327216655688E-2</v>
      </c>
      <c r="AC47" s="80">
        <f t="shared" si="23"/>
        <v>-3.1558813992058621E-3</v>
      </c>
      <c r="AD47" s="80">
        <f t="shared" si="24"/>
        <v>8.7120079420161672E-3</v>
      </c>
      <c r="AE47" s="80">
        <f t="shared" si="25"/>
        <v>1.5179816476350556E-5</v>
      </c>
      <c r="AF47" s="80">
        <f t="shared" si="26"/>
        <v>-9999</v>
      </c>
      <c r="AG47" s="106"/>
      <c r="AH47" s="80">
        <f t="shared" si="27"/>
        <v>-1.1867889341222033E-2</v>
      </c>
      <c r="AI47" s="80">
        <f t="shared" si="28"/>
        <v>0.56885483542943938</v>
      </c>
      <c r="AJ47" s="80">
        <f t="shared" si="29"/>
        <v>-0.22524172355122987</v>
      </c>
      <c r="AK47" s="80">
        <f t="shared" si="30"/>
        <v>0.12363638547709174</v>
      </c>
      <c r="AL47" s="80">
        <f t="shared" si="31"/>
        <v>-0.27926875187333683</v>
      </c>
      <c r="AM47" s="80">
        <f t="shared" si="32"/>
        <v>-0.14054902920923784</v>
      </c>
      <c r="AN47" s="80">
        <f t="shared" si="38"/>
        <v>-0.44792857055253543</v>
      </c>
      <c r="AO47" s="80">
        <f t="shared" si="38"/>
        <v>-0.44906910896595298</v>
      </c>
      <c r="AP47" s="80">
        <f t="shared" si="38"/>
        <v>-0.44624827022379115</v>
      </c>
      <c r="AQ47" s="80">
        <f t="shared" si="38"/>
        <v>-0.45323192152376834</v>
      </c>
      <c r="AR47" s="80">
        <f t="shared" si="38"/>
        <v>-0.43598456716841905</v>
      </c>
      <c r="AS47" s="80">
        <f t="shared" si="38"/>
        <v>-0.47884773150261706</v>
      </c>
      <c r="AT47" s="80">
        <f t="shared" si="38"/>
        <v>-0.37383848856982338</v>
      </c>
      <c r="AU47" s="80">
        <f t="shared" si="34"/>
        <v>-0.64264419823153229</v>
      </c>
      <c r="AW47" s="80">
        <v>-2500</v>
      </c>
      <c r="AX47" s="80">
        <f t="shared" si="0"/>
        <v>-3.5939140765445493E-2</v>
      </c>
      <c r="AY47" s="80">
        <f t="shared" si="1"/>
        <v>-3.6849461866496368E-2</v>
      </c>
      <c r="AZ47" s="80">
        <f t="shared" si="2"/>
        <v>9.103211010508726E-4</v>
      </c>
      <c r="BA47" s="80">
        <f t="shared" si="3"/>
        <v>0.55155022020801092</v>
      </c>
      <c r="BB47" s="80">
        <f t="shared" si="4"/>
        <v>3.4108193115483396E-2</v>
      </c>
      <c r="BC47" s="80">
        <f t="shared" si="5"/>
        <v>-1.7962813853120655E-2</v>
      </c>
      <c r="BD47" s="80">
        <f t="shared" si="6"/>
        <v>-8.9816484314230206E-3</v>
      </c>
      <c r="BE47" s="80">
        <f t="shared" si="37"/>
        <v>6.2540745231024326</v>
      </c>
      <c r="BF47" s="80">
        <f t="shared" si="37"/>
        <v>6.2539207512818091</v>
      </c>
      <c r="BG47" s="80">
        <f t="shared" si="37"/>
        <v>6.2542637375200369</v>
      </c>
      <c r="BH47" s="80">
        <f t="shared" si="37"/>
        <v>6.2534987060176412</v>
      </c>
      <c r="BI47" s="80">
        <f t="shared" si="37"/>
        <v>6.255205087152782</v>
      </c>
      <c r="BJ47" s="80">
        <f t="shared" si="37"/>
        <v>6.2513989330936779</v>
      </c>
      <c r="BK47" s="80">
        <f t="shared" si="37"/>
        <v>6.259888167398775</v>
      </c>
      <c r="BL47" s="80">
        <f t="shared" si="8"/>
        <v>6.2409505953484645</v>
      </c>
    </row>
    <row r="48" spans="1:64" ht="12.95" customHeight="1" x14ac:dyDescent="0.2">
      <c r="A48" s="134" t="s">
        <v>2677</v>
      </c>
      <c r="B48" s="135" t="s">
        <v>2525</v>
      </c>
      <c r="C48" s="138">
        <v>16200.474</v>
      </c>
      <c r="D48" s="138" t="s">
        <v>2559</v>
      </c>
      <c r="E48" s="80">
        <f t="shared" si="12"/>
        <v>-20111.02807532435</v>
      </c>
      <c r="F48" s="80">
        <f t="shared" si="13"/>
        <v>-20111</v>
      </c>
      <c r="G48" s="80">
        <f t="shared" si="14"/>
        <v>-3.8110216557470267E-2</v>
      </c>
      <c r="H48" s="80">
        <f t="shared" si="15"/>
        <v>-3.8110216557470267E-2</v>
      </c>
      <c r="P48" s="80">
        <f t="shared" si="16"/>
        <v>-3.6954335158671858E-2</v>
      </c>
      <c r="Q48" s="107">
        <f t="shared" si="35"/>
        <v>1181.9740000000002</v>
      </c>
      <c r="R48" s="80">
        <f t="shared" si="17"/>
        <v>1.3360618080881653E-6</v>
      </c>
      <c r="S48" s="106">
        <f t="shared" si="18"/>
        <v>0.2</v>
      </c>
      <c r="T48" s="106">
        <f t="shared" si="19"/>
        <v>2.6721236161763309E-7</v>
      </c>
      <c r="Z48" s="80">
        <f t="shared" si="20"/>
        <v>-20111</v>
      </c>
      <c r="AA48" s="80">
        <f t="shared" si="21"/>
        <v>-4.8822224499893888E-2</v>
      </c>
      <c r="AB48" s="80">
        <f t="shared" si="22"/>
        <v>-2.6242327216248234E-2</v>
      </c>
      <c r="AC48" s="80">
        <f t="shared" si="23"/>
        <v>-1.1558813987984085E-3</v>
      </c>
      <c r="AD48" s="80">
        <f t="shared" si="24"/>
        <v>1.0712007942423621E-2</v>
      </c>
      <c r="AE48" s="80">
        <f t="shared" si="25"/>
        <v>2.294942283170935E-5</v>
      </c>
      <c r="AF48" s="80">
        <f t="shared" si="26"/>
        <v>-9999</v>
      </c>
      <c r="AG48" s="106"/>
      <c r="AH48" s="80">
        <f t="shared" si="27"/>
        <v>-1.1867889341222033E-2</v>
      </c>
      <c r="AI48" s="80">
        <f t="shared" si="28"/>
        <v>0.56885483542943938</v>
      </c>
      <c r="AJ48" s="80">
        <f t="shared" si="29"/>
        <v>-0.22524172355122987</v>
      </c>
      <c r="AK48" s="80">
        <f t="shared" si="30"/>
        <v>0.12363638547709174</v>
      </c>
      <c r="AL48" s="80">
        <f t="shared" si="31"/>
        <v>-0.27926875187333683</v>
      </c>
      <c r="AM48" s="80">
        <f t="shared" si="32"/>
        <v>-0.14054902920923784</v>
      </c>
      <c r="AN48" s="80">
        <f t="shared" si="38"/>
        <v>-0.44792857055253543</v>
      </c>
      <c r="AO48" s="80">
        <f t="shared" si="38"/>
        <v>-0.44906910896595298</v>
      </c>
      <c r="AP48" s="80">
        <f t="shared" si="38"/>
        <v>-0.44624827022379115</v>
      </c>
      <c r="AQ48" s="80">
        <f t="shared" si="38"/>
        <v>-0.45323192152376834</v>
      </c>
      <c r="AR48" s="80">
        <f t="shared" si="38"/>
        <v>-0.43598456716841905</v>
      </c>
      <c r="AS48" s="80">
        <f t="shared" si="38"/>
        <v>-0.47884773150261706</v>
      </c>
      <c r="AT48" s="80">
        <f t="shared" si="38"/>
        <v>-0.37383848856982338</v>
      </c>
      <c r="AU48" s="80">
        <f t="shared" si="34"/>
        <v>-0.64264419823153229</v>
      </c>
      <c r="AW48" s="80">
        <v>-2000</v>
      </c>
      <c r="AX48" s="80">
        <f t="shared" si="0"/>
        <v>-2.8144829942794512E-2</v>
      </c>
      <c r="AY48" s="80">
        <f t="shared" si="1"/>
        <v>-3.3242630965314393E-2</v>
      </c>
      <c r="AZ48" s="80">
        <f t="shared" si="2"/>
        <v>5.0978010225198826E-3</v>
      </c>
      <c r="BA48" s="80">
        <f t="shared" si="3"/>
        <v>0.55243177291788725</v>
      </c>
      <c r="BB48" s="80">
        <f t="shared" si="4"/>
        <v>0.11703976283513995</v>
      </c>
      <c r="BC48" s="80">
        <f t="shared" si="5"/>
        <v>6.5231007438528832E-2</v>
      </c>
      <c r="BD48" s="80">
        <f t="shared" si="6"/>
        <v>3.2627073785686696E-2</v>
      </c>
      <c r="BE48" s="80">
        <f t="shared" si="37"/>
        <v>6.3888433009438526</v>
      </c>
      <c r="BF48" s="80">
        <f t="shared" si="37"/>
        <v>6.3893813929251042</v>
      </c>
      <c r="BG48" s="80">
        <f t="shared" si="37"/>
        <v>6.3881749734610933</v>
      </c>
      <c r="BH48" s="80">
        <f t="shared" si="37"/>
        <v>6.3908800208050049</v>
      </c>
      <c r="BI48" s="80">
        <f t="shared" si="37"/>
        <v>6.3848158043445755</v>
      </c>
      <c r="BJ48" s="80">
        <f t="shared" si="37"/>
        <v>6.3984162213282527</v>
      </c>
      <c r="BK48" s="80">
        <f t="shared" si="37"/>
        <v>6.3679400829817512</v>
      </c>
      <c r="BL48" s="80">
        <f t="shared" si="8"/>
        <v>6.4363851190433143</v>
      </c>
    </row>
    <row r="49" spans="1:64" ht="12.95" customHeight="1" x14ac:dyDescent="0.2">
      <c r="A49" s="134" t="s">
        <v>2691</v>
      </c>
      <c r="B49" s="135" t="s">
        <v>2525</v>
      </c>
      <c r="C49" s="138">
        <v>16200.476000000001</v>
      </c>
      <c r="D49" s="138" t="s">
        <v>2559</v>
      </c>
      <c r="E49" s="80">
        <f t="shared" si="12"/>
        <v>-20111.026601949128</v>
      </c>
      <c r="F49" s="80">
        <f t="shared" si="13"/>
        <v>-20111</v>
      </c>
      <c r="G49" s="80">
        <f t="shared" si="14"/>
        <v>-3.6110216557062813E-2</v>
      </c>
      <c r="H49" s="80">
        <f t="shared" si="15"/>
        <v>-3.6110216557062813E-2</v>
      </c>
      <c r="P49" s="80">
        <f t="shared" si="16"/>
        <v>-3.6954335158671858E-2</v>
      </c>
      <c r="Q49" s="107">
        <f t="shared" si="35"/>
        <v>1181.9760000000006</v>
      </c>
      <c r="R49" s="80">
        <f t="shared" si="17"/>
        <v>7.1253621358240993E-7</v>
      </c>
      <c r="S49" s="106">
        <f t="shared" si="18"/>
        <v>0.2</v>
      </c>
      <c r="T49" s="106">
        <f t="shared" si="19"/>
        <v>1.4250724271648198E-7</v>
      </c>
      <c r="Z49" s="80">
        <f t="shared" si="20"/>
        <v>-20111</v>
      </c>
      <c r="AA49" s="80">
        <f t="shared" si="21"/>
        <v>-4.8822224499893888E-2</v>
      </c>
      <c r="AB49" s="80">
        <f t="shared" si="22"/>
        <v>-2.424232721584078E-2</v>
      </c>
      <c r="AC49" s="80">
        <f t="shared" si="23"/>
        <v>8.4411860160904517E-4</v>
      </c>
      <c r="AD49" s="80">
        <f t="shared" si="24"/>
        <v>1.2712007942831074E-2</v>
      </c>
      <c r="AE49" s="80">
        <f t="shared" si="25"/>
        <v>3.2319029187720065E-5</v>
      </c>
      <c r="AF49" s="80">
        <f t="shared" si="26"/>
        <v>-9999</v>
      </c>
      <c r="AG49" s="106"/>
      <c r="AH49" s="80">
        <f t="shared" si="27"/>
        <v>-1.1867889341222033E-2</v>
      </c>
      <c r="AI49" s="80">
        <f t="shared" si="28"/>
        <v>0.56885483542943938</v>
      </c>
      <c r="AJ49" s="80">
        <f t="shared" si="29"/>
        <v>-0.22524172355122987</v>
      </c>
      <c r="AK49" s="80">
        <f t="shared" si="30"/>
        <v>0.12363638547709174</v>
      </c>
      <c r="AL49" s="80">
        <f t="shared" si="31"/>
        <v>-0.27926875187333683</v>
      </c>
      <c r="AM49" s="80">
        <f t="shared" si="32"/>
        <v>-0.14054902920923784</v>
      </c>
      <c r="AN49" s="80">
        <f t="shared" si="38"/>
        <v>-0.44792857055253543</v>
      </c>
      <c r="AO49" s="80">
        <f t="shared" si="38"/>
        <v>-0.44906910896595298</v>
      </c>
      <c r="AP49" s="80">
        <f t="shared" si="38"/>
        <v>-0.44624827022379115</v>
      </c>
      <c r="AQ49" s="80">
        <f t="shared" si="38"/>
        <v>-0.45323192152376834</v>
      </c>
      <c r="AR49" s="80">
        <f t="shared" si="38"/>
        <v>-0.43598456716841905</v>
      </c>
      <c r="AS49" s="80">
        <f t="shared" si="38"/>
        <v>-0.47884773150261706</v>
      </c>
      <c r="AT49" s="80">
        <f t="shared" si="38"/>
        <v>-0.37383848856982338</v>
      </c>
      <c r="AU49" s="80">
        <f t="shared" si="34"/>
        <v>-0.64264419823153229</v>
      </c>
      <c r="AW49" s="80">
        <v>-1500</v>
      </c>
      <c r="AX49" s="80">
        <f t="shared" si="0"/>
        <v>-2.0224128731831596E-2</v>
      </c>
      <c r="AY49" s="80">
        <f t="shared" si="1"/>
        <v>-2.9436813072402285E-2</v>
      </c>
      <c r="AZ49" s="80">
        <f t="shared" si="2"/>
        <v>9.2126843405706867E-3</v>
      </c>
      <c r="BA49" s="80">
        <f t="shared" si="3"/>
        <v>0.55646123869062736</v>
      </c>
      <c r="BB49" s="80">
        <f t="shared" si="4"/>
        <v>0.19992773510133283</v>
      </c>
      <c r="BC49" s="80">
        <f t="shared" si="5"/>
        <v>0.1492065424573788</v>
      </c>
      <c r="BD49" s="80">
        <f t="shared" si="6"/>
        <v>7.4741985234588082E-2</v>
      </c>
      <c r="BE49" s="80">
        <f t="shared" si="37"/>
        <v>6.5242770672495105</v>
      </c>
      <c r="BF49" s="80">
        <f t="shared" si="37"/>
        <v>6.5253152104386896</v>
      </c>
      <c r="BG49" s="80">
        <f t="shared" si="37"/>
        <v>6.5229317770333601</v>
      </c>
      <c r="BH49" s="80">
        <f t="shared" si="37"/>
        <v>6.5284059016504115</v>
      </c>
      <c r="BI49" s="80">
        <f t="shared" si="37"/>
        <v>6.5158441311413586</v>
      </c>
      <c r="BJ49" s="80">
        <f t="shared" si="37"/>
        <v>6.5447295097462463</v>
      </c>
      <c r="BK49" s="80">
        <f t="shared" si="37"/>
        <v>6.478597922742007</v>
      </c>
      <c r="BL49" s="80">
        <f t="shared" si="8"/>
        <v>6.6318196427381633</v>
      </c>
    </row>
    <row r="50" spans="1:64" ht="12.95" customHeight="1" x14ac:dyDescent="0.2">
      <c r="A50" s="134" t="s">
        <v>2616</v>
      </c>
      <c r="B50" s="135" t="s">
        <v>2525</v>
      </c>
      <c r="C50" s="138">
        <v>16208.62</v>
      </c>
      <c r="D50" s="138" t="s">
        <v>2559</v>
      </c>
      <c r="E50" s="80">
        <f t="shared" si="12"/>
        <v>-20105.027018053952</v>
      </c>
      <c r="F50" s="80">
        <f t="shared" si="13"/>
        <v>-20105</v>
      </c>
      <c r="G50" s="80">
        <f t="shared" si="14"/>
        <v>-3.6675048673714628E-2</v>
      </c>
      <c r="H50" s="80">
        <f t="shared" si="15"/>
        <v>-3.6675048673714628E-2</v>
      </c>
      <c r="P50" s="80">
        <f t="shared" si="16"/>
        <v>-3.6996337420617281E-2</v>
      </c>
      <c r="Q50" s="107">
        <f t="shared" si="35"/>
        <v>1190.1200000000008</v>
      </c>
      <c r="R50" s="80">
        <f t="shared" si="17"/>
        <v>1.032264588862775E-7</v>
      </c>
      <c r="S50" s="106">
        <f t="shared" si="18"/>
        <v>0.2</v>
      </c>
      <c r="T50" s="106">
        <f t="shared" si="19"/>
        <v>2.0645291777255502E-8</v>
      </c>
      <c r="Z50" s="80">
        <f t="shared" si="20"/>
        <v>-20105</v>
      </c>
      <c r="AA50" s="80">
        <f t="shared" si="21"/>
        <v>-4.8815927942196746E-2</v>
      </c>
      <c r="AB50" s="80">
        <f t="shared" si="22"/>
        <v>-2.4855458152135166E-2</v>
      </c>
      <c r="AC50" s="80">
        <f t="shared" si="23"/>
        <v>3.2128874690265374E-4</v>
      </c>
      <c r="AD50" s="80">
        <f t="shared" si="24"/>
        <v>1.2140879268482119E-2</v>
      </c>
      <c r="AE50" s="80">
        <f t="shared" si="25"/>
        <v>2.9480189882371781E-5</v>
      </c>
      <c r="AF50" s="80">
        <f t="shared" si="26"/>
        <v>-9999</v>
      </c>
      <c r="AG50" s="106"/>
      <c r="AH50" s="80">
        <f t="shared" si="27"/>
        <v>-1.1819590521579462E-2</v>
      </c>
      <c r="AI50" s="80">
        <f t="shared" si="28"/>
        <v>0.56872362235544016</v>
      </c>
      <c r="AJ50" s="80">
        <f t="shared" si="29"/>
        <v>-0.22420566555872648</v>
      </c>
      <c r="AK50" s="80">
        <f t="shared" si="30"/>
        <v>0.12317789912237825</v>
      </c>
      <c r="AL50" s="80">
        <f t="shared" si="31"/>
        <v>-0.27820549848951631</v>
      </c>
      <c r="AM50" s="80">
        <f t="shared" si="32"/>
        <v>-0.14000694120145116</v>
      </c>
      <c r="AN50" s="80">
        <f t="shared" si="38"/>
        <v>-0.44625781830949468</v>
      </c>
      <c r="AO50" s="80">
        <f t="shared" si="38"/>
        <v>-0.44740053295931703</v>
      </c>
      <c r="AP50" s="80">
        <f t="shared" si="38"/>
        <v>-0.44457657257193517</v>
      </c>
      <c r="AQ50" s="80">
        <f t="shared" si="38"/>
        <v>-0.45156232814014208</v>
      </c>
      <c r="AR50" s="80">
        <f t="shared" si="38"/>
        <v>-0.43432343085844605</v>
      </c>
      <c r="AS50" s="80">
        <f t="shared" si="38"/>
        <v>-0.47713003256244119</v>
      </c>
      <c r="AT50" s="80">
        <f t="shared" si="38"/>
        <v>-0.37233605766539052</v>
      </c>
      <c r="AU50" s="80">
        <f t="shared" si="34"/>
        <v>-0.64029898394719353</v>
      </c>
      <c r="AW50" s="80">
        <v>-1000</v>
      </c>
      <c r="AX50" s="80">
        <f t="shared" si="0"/>
        <v>-1.2230633985192457E-2</v>
      </c>
      <c r="AY50" s="80">
        <f t="shared" si="1"/>
        <v>-2.5432008187760053E-2</v>
      </c>
      <c r="AZ50" s="80">
        <f t="shared" si="2"/>
        <v>1.3201374202567596E-2</v>
      </c>
      <c r="BA50" s="80">
        <f t="shared" si="3"/>
        <v>0.56380393127253503</v>
      </c>
      <c r="BB50" s="80">
        <f t="shared" si="4"/>
        <v>0.28313360823944045</v>
      </c>
      <c r="BC50" s="80">
        <f t="shared" si="5"/>
        <v>0.23498222174396766</v>
      </c>
      <c r="BD50" s="80">
        <f t="shared" si="6"/>
        <v>0.11803473485406479</v>
      </c>
      <c r="BE50" s="80">
        <f t="shared" si="37"/>
        <v>6.6612123900519338</v>
      </c>
      <c r="BF50" s="80">
        <f t="shared" si="37"/>
        <v>6.662406928609677</v>
      </c>
      <c r="BG50" s="80">
        <f t="shared" si="37"/>
        <v>6.6595415947908032</v>
      </c>
      <c r="BH50" s="80">
        <f t="shared" si="37"/>
        <v>6.6664201596984407</v>
      </c>
      <c r="BI50" s="80">
        <f t="shared" si="37"/>
        <v>6.6499386145597388</v>
      </c>
      <c r="BJ50" s="80">
        <f t="shared" si="37"/>
        <v>6.6896155395490293</v>
      </c>
      <c r="BK50" s="80">
        <f t="shared" si="37"/>
        <v>6.5950894095802406</v>
      </c>
      <c r="BL50" s="80">
        <f t="shared" si="8"/>
        <v>6.8272541664330131</v>
      </c>
    </row>
    <row r="51" spans="1:64" ht="12.95" customHeight="1" x14ac:dyDescent="0.2">
      <c r="A51" s="134" t="s">
        <v>2616</v>
      </c>
      <c r="B51" s="135" t="s">
        <v>2525</v>
      </c>
      <c r="C51" s="138">
        <v>16224.907999999999</v>
      </c>
      <c r="D51" s="138" t="s">
        <v>2559</v>
      </c>
      <c r="E51" s="80">
        <f t="shared" si="12"/>
        <v>-20093.027850263596</v>
      </c>
      <c r="F51" s="80">
        <f t="shared" si="13"/>
        <v>-20093</v>
      </c>
      <c r="G51" s="80">
        <f t="shared" si="14"/>
        <v>-3.7804712908837246E-2</v>
      </c>
      <c r="H51" s="80">
        <f t="shared" si="15"/>
        <v>-3.7804712908837246E-2</v>
      </c>
      <c r="P51" s="80">
        <f t="shared" si="16"/>
        <v>-3.7080255982127691E-2</v>
      </c>
      <c r="Q51" s="107">
        <f t="shared" si="35"/>
        <v>1206.4079999999994</v>
      </c>
      <c r="R51" s="80">
        <f t="shared" si="17"/>
        <v>5.2483783865745297E-7</v>
      </c>
      <c r="S51" s="106">
        <f t="shared" si="18"/>
        <v>0.2</v>
      </c>
      <c r="T51" s="106">
        <f t="shared" si="19"/>
        <v>1.0496756773149059E-7</v>
      </c>
      <c r="Z51" s="80">
        <f t="shared" si="20"/>
        <v>-20093</v>
      </c>
      <c r="AA51" s="80">
        <f t="shared" si="21"/>
        <v>-4.8803184387475135E-2</v>
      </c>
      <c r="AB51" s="80">
        <f t="shared" si="22"/>
        <v>-2.6081784503489802E-2</v>
      </c>
      <c r="AC51" s="80">
        <f t="shared" si="23"/>
        <v>-7.2445692670955464E-4</v>
      </c>
      <c r="AD51" s="80">
        <f t="shared" si="24"/>
        <v>1.0998471478637889E-2</v>
      </c>
      <c r="AE51" s="80">
        <f t="shared" si="25"/>
        <v>2.4193274973282225E-5</v>
      </c>
      <c r="AF51" s="80">
        <f t="shared" si="26"/>
        <v>-9999</v>
      </c>
      <c r="AG51" s="106"/>
      <c r="AH51" s="80">
        <f t="shared" si="27"/>
        <v>-1.1722928405347445E-2</v>
      </c>
      <c r="AI51" s="80">
        <f t="shared" si="28"/>
        <v>0.56846284099808864</v>
      </c>
      <c r="AJ51" s="80">
        <f t="shared" si="29"/>
        <v>-0.22213424145001301</v>
      </c>
      <c r="AK51" s="80">
        <f t="shared" si="30"/>
        <v>0.12226115142176137</v>
      </c>
      <c r="AL51" s="80">
        <f t="shared" si="31"/>
        <v>-0.27608048000823493</v>
      </c>
      <c r="AM51" s="80">
        <f t="shared" si="32"/>
        <v>-0.13892376543879342</v>
      </c>
      <c r="AN51" s="80">
        <f t="shared" ref="AN51:AT60" si="39">$AU51+$AB$7*SIN(AO51)</f>
        <v>-0.44291750066711028</v>
      </c>
      <c r="AO51" s="80">
        <f t="shared" si="39"/>
        <v>-0.44406444753992369</v>
      </c>
      <c r="AP51" s="80">
        <f t="shared" si="39"/>
        <v>-0.4412345302439265</v>
      </c>
      <c r="AQ51" s="80">
        <f t="shared" si="39"/>
        <v>-0.44822383876741367</v>
      </c>
      <c r="AR51" s="80">
        <f t="shared" si="39"/>
        <v>-0.43100327631603785</v>
      </c>
      <c r="AS51" s="80">
        <f t="shared" si="39"/>
        <v>-0.47369389079355806</v>
      </c>
      <c r="AT51" s="80">
        <f t="shared" si="39"/>
        <v>-0.36933561262349379</v>
      </c>
      <c r="AU51" s="80">
        <f t="shared" si="34"/>
        <v>-0.63560855537851779</v>
      </c>
      <c r="AW51" s="80">
        <v>-500</v>
      </c>
      <c r="AX51" s="80">
        <f t="shared" si="0"/>
        <v>-4.2240743360214932E-3</v>
      </c>
      <c r="AY51" s="80">
        <f t="shared" si="1"/>
        <v>-2.1228216311387698E-2</v>
      </c>
      <c r="AZ51" s="80">
        <f t="shared" si="2"/>
        <v>1.7004141975366205E-2</v>
      </c>
      <c r="BA51" s="80">
        <f t="shared" si="3"/>
        <v>0.57476370292804968</v>
      </c>
      <c r="BB51" s="80">
        <f t="shared" si="4"/>
        <v>0.36694289809561537</v>
      </c>
      <c r="BC51" s="80">
        <f t="shared" si="5"/>
        <v>0.32364291206526213</v>
      </c>
      <c r="BD51" s="80">
        <f t="shared" si="6"/>
        <v>0.16324890513137333</v>
      </c>
      <c r="BE51" s="80">
        <f t="shared" si="37"/>
        <v>6.8004824586662558</v>
      </c>
      <c r="BF51" s="80">
        <f t="shared" si="37"/>
        <v>6.8015020226480427</v>
      </c>
      <c r="BG51" s="80">
        <f t="shared" si="37"/>
        <v>6.7988870907982673</v>
      </c>
      <c r="BH51" s="80">
        <f t="shared" si="37"/>
        <v>6.8056016009929881</v>
      </c>
      <c r="BI51" s="80">
        <f t="shared" si="37"/>
        <v>6.7884113937319395</v>
      </c>
      <c r="BJ51" s="80">
        <f t="shared" si="37"/>
        <v>6.8327682389860396</v>
      </c>
      <c r="BK51" s="80">
        <f t="shared" si="37"/>
        <v>6.7204201605610328</v>
      </c>
      <c r="BL51" s="80">
        <f t="shared" si="8"/>
        <v>7.0226886901278629</v>
      </c>
    </row>
    <row r="52" spans="1:64" ht="12.95" customHeight="1" x14ac:dyDescent="0.2">
      <c r="A52" s="134" t="s">
        <v>2677</v>
      </c>
      <c r="B52" s="135" t="s">
        <v>2525</v>
      </c>
      <c r="C52" s="138">
        <v>16234.412</v>
      </c>
      <c r="D52" s="138" t="s">
        <v>2559</v>
      </c>
      <c r="E52" s="80">
        <f t="shared" si="12"/>
        <v>-20086.02637121893</v>
      </c>
      <c r="F52" s="80">
        <f t="shared" si="13"/>
        <v>-20086</v>
      </c>
      <c r="G52" s="80">
        <f t="shared" si="14"/>
        <v>-3.5797017044387758E-2</v>
      </c>
      <c r="H52" s="80">
        <f t="shared" si="15"/>
        <v>-3.5797017044387758E-2</v>
      </c>
      <c r="P52" s="80">
        <f t="shared" si="16"/>
        <v>-3.7129155545802289E-2</v>
      </c>
      <c r="Q52" s="107">
        <f t="shared" si="35"/>
        <v>1215.9120000000003</v>
      </c>
      <c r="R52" s="80">
        <f t="shared" si="17"/>
        <v>1.7745929869509538E-6</v>
      </c>
      <c r="S52" s="106">
        <f t="shared" si="18"/>
        <v>0.2</v>
      </c>
      <c r="T52" s="106">
        <f t="shared" si="19"/>
        <v>3.5491859739019081E-7</v>
      </c>
      <c r="Z52" s="80">
        <f t="shared" si="20"/>
        <v>-20086</v>
      </c>
      <c r="AA52" s="80">
        <f t="shared" si="21"/>
        <v>-4.8795658309812084E-2</v>
      </c>
      <c r="AB52" s="80">
        <f t="shared" si="22"/>
        <v>-2.4130514280377963E-2</v>
      </c>
      <c r="AC52" s="80">
        <f t="shared" si="23"/>
        <v>1.3321385014145315E-3</v>
      </c>
      <c r="AD52" s="80">
        <f t="shared" si="24"/>
        <v>1.2998641265424327E-2</v>
      </c>
      <c r="AE52" s="80">
        <f t="shared" si="25"/>
        <v>3.379293494943843E-5</v>
      </c>
      <c r="AF52" s="80">
        <f t="shared" si="26"/>
        <v>-9999</v>
      </c>
      <c r="AG52" s="106"/>
      <c r="AH52" s="80">
        <f t="shared" si="27"/>
        <v>-1.1666502764009793E-2</v>
      </c>
      <c r="AI52" s="80">
        <f t="shared" si="28"/>
        <v>0.56831172927804752</v>
      </c>
      <c r="AJ52" s="80">
        <f t="shared" si="29"/>
        <v>-0.22092633540473913</v>
      </c>
      <c r="AK52" s="80">
        <f t="shared" si="30"/>
        <v>0.12172651998437364</v>
      </c>
      <c r="AL52" s="80">
        <f t="shared" si="31"/>
        <v>-0.27484179692356242</v>
      </c>
      <c r="AM52" s="80">
        <f t="shared" si="32"/>
        <v>-0.13829252495276739</v>
      </c>
      <c r="AN52" s="80">
        <f t="shared" si="39"/>
        <v>-0.44096970898227816</v>
      </c>
      <c r="AO52" s="80">
        <f t="shared" si="39"/>
        <v>-0.44211904988589162</v>
      </c>
      <c r="AP52" s="80">
        <f t="shared" si="39"/>
        <v>-0.43928583519927894</v>
      </c>
      <c r="AQ52" s="80">
        <f t="shared" si="39"/>
        <v>-0.44627681118696144</v>
      </c>
      <c r="AR52" s="80">
        <f t="shared" si="39"/>
        <v>-0.4290678197268557</v>
      </c>
      <c r="AS52" s="80">
        <f t="shared" si="39"/>
        <v>-0.47168901532669633</v>
      </c>
      <c r="AT52" s="80">
        <f t="shared" si="39"/>
        <v>-0.36758806067471544</v>
      </c>
      <c r="AU52" s="80">
        <f t="shared" si="34"/>
        <v>-0.63287247204678909</v>
      </c>
      <c r="AW52" s="80">
        <v>0</v>
      </c>
      <c r="AX52" s="80">
        <f t="shared" si="0"/>
        <v>3.7279531776651595E-3</v>
      </c>
      <c r="AY52" s="80">
        <f t="shared" si="1"/>
        <v>-1.6825437443285209E-2</v>
      </c>
      <c r="AZ52" s="80">
        <f t="shared" si="2"/>
        <v>2.0553390620950369E-2</v>
      </c>
      <c r="BA52" s="80">
        <f t="shared" si="3"/>
        <v>0.58980697231509827</v>
      </c>
      <c r="BB52" s="80">
        <f t="shared" si="4"/>
        <v>0.45154480580931838</v>
      </c>
      <c r="BC52" s="80">
        <f t="shared" si="5"/>
        <v>0.41641832107757315</v>
      </c>
      <c r="BD52" s="80">
        <f t="shared" si="6"/>
        <v>0.2112709599713159</v>
      </c>
      <c r="BE52" s="80">
        <f t="shared" si="37"/>
        <v>6.9429682462257851</v>
      </c>
      <c r="BF52" s="80">
        <f t="shared" si="37"/>
        <v>6.9436326696745763</v>
      </c>
      <c r="BG52" s="80">
        <f t="shared" si="37"/>
        <v>6.9417582221719165</v>
      </c>
      <c r="BH52" s="80">
        <f t="shared" si="37"/>
        <v>6.9470533808674233</v>
      </c>
      <c r="BI52" s="80">
        <f t="shared" si="37"/>
        <v>6.9321504071375175</v>
      </c>
      <c r="BJ52" s="80">
        <f t="shared" si="37"/>
        <v>6.9745499383061684</v>
      </c>
      <c r="BK52" s="80">
        <f t="shared" si="37"/>
        <v>6.8572592533377268</v>
      </c>
      <c r="BL52" s="80">
        <f t="shared" si="8"/>
        <v>7.2181232138227127</v>
      </c>
    </row>
    <row r="53" spans="1:64" ht="12.95" customHeight="1" x14ac:dyDescent="0.2">
      <c r="A53" s="134" t="s">
        <v>2691</v>
      </c>
      <c r="B53" s="135" t="s">
        <v>2525</v>
      </c>
      <c r="C53" s="138">
        <v>16261.550999999999</v>
      </c>
      <c r="D53" s="138" t="s">
        <v>2559</v>
      </c>
      <c r="E53" s="80">
        <f t="shared" si="12"/>
        <v>-20066.033406173345</v>
      </c>
      <c r="F53" s="80">
        <f t="shared" si="13"/>
        <v>-20066</v>
      </c>
      <c r="G53" s="80">
        <f t="shared" si="14"/>
        <v>-4.5346457434789045E-2</v>
      </c>
      <c r="H53" s="80">
        <f t="shared" ref="H53:H84" si="40">G53</f>
        <v>-4.5346457434789045E-2</v>
      </c>
      <c r="P53" s="80">
        <f t="shared" si="16"/>
        <v>-3.7268653678921515E-2</v>
      </c>
      <c r="Q53" s="107">
        <f t="shared" si="35"/>
        <v>1243.0509999999995</v>
      </c>
      <c r="R53" s="80">
        <f t="shared" ref="R53:R84" si="41">+(P53-G53)^2</f>
        <v>6.5250913518307576E-5</v>
      </c>
      <c r="S53" s="106">
        <f t="shared" ref="S53:S84" si="42">S$15</f>
        <v>0.2</v>
      </c>
      <c r="T53" s="106">
        <f t="shared" si="19"/>
        <v>1.3050182703661516E-5</v>
      </c>
      <c r="Z53" s="80">
        <f t="shared" si="20"/>
        <v>-20066</v>
      </c>
      <c r="AA53" s="80">
        <f t="shared" si="21"/>
        <v>-4.8773782185226149E-2</v>
      </c>
      <c r="AB53" s="80">
        <f t="shared" si="22"/>
        <v>-3.3841328928484411E-2</v>
      </c>
      <c r="AC53" s="80">
        <f t="shared" si="23"/>
        <v>-8.0778037558675297E-3</v>
      </c>
      <c r="AD53" s="80">
        <f t="shared" si="24"/>
        <v>3.4273247504371038E-3</v>
      </c>
      <c r="AE53" s="80">
        <f t="shared" si="25"/>
        <v>2.3493109889917512E-6</v>
      </c>
      <c r="AF53" s="80">
        <f t="shared" si="26"/>
        <v>-9999</v>
      </c>
      <c r="AG53" s="106"/>
      <c r="AH53" s="80">
        <f t="shared" si="27"/>
        <v>-1.1505128506304634E-2</v>
      </c>
      <c r="AI53" s="80">
        <f t="shared" si="28"/>
        <v>0.56788407253447704</v>
      </c>
      <c r="AJ53" s="80">
        <f t="shared" si="29"/>
        <v>-0.2174768910860751</v>
      </c>
      <c r="AK53" s="80">
        <f t="shared" si="30"/>
        <v>0.12019955897184778</v>
      </c>
      <c r="AL53" s="80">
        <f t="shared" si="31"/>
        <v>-0.27130636742405517</v>
      </c>
      <c r="AM53" s="80">
        <f t="shared" si="32"/>
        <v>-0.13649144139226452</v>
      </c>
      <c r="AN53" s="80">
        <f t="shared" si="39"/>
        <v>-0.43540751704555569</v>
      </c>
      <c r="AO53" s="80">
        <f t="shared" si="39"/>
        <v>-0.43656338996307642</v>
      </c>
      <c r="AP53" s="80">
        <f t="shared" si="39"/>
        <v>-0.43372148176363001</v>
      </c>
      <c r="AQ53" s="80">
        <f t="shared" si="39"/>
        <v>-0.44071556849208349</v>
      </c>
      <c r="AR53" s="80">
        <f t="shared" si="39"/>
        <v>-0.42354319751427411</v>
      </c>
      <c r="AS53" s="80">
        <f t="shared" si="39"/>
        <v>-0.46595892601024075</v>
      </c>
      <c r="AT53" s="80">
        <f t="shared" si="39"/>
        <v>-0.36260597283717111</v>
      </c>
      <c r="AU53" s="80">
        <f t="shared" si="34"/>
        <v>-0.6250550910989956</v>
      </c>
      <c r="AW53" s="80">
        <v>500</v>
      </c>
      <c r="AX53" s="80">
        <f t="shared" si="0"/>
        <v>1.1548359757453028E-2</v>
      </c>
      <c r="AY53" s="80">
        <f t="shared" si="1"/>
        <v>-1.2223671583452594E-2</v>
      </c>
      <c r="AZ53" s="80">
        <f t="shared" si="2"/>
        <v>2.3772031340905622E-2</v>
      </c>
      <c r="BA53" s="80">
        <f t="shared" si="3"/>
        <v>0.60961049888729646</v>
      </c>
      <c r="BB53" s="80">
        <f t="shared" si="4"/>
        <v>0.53700155651310566</v>
      </c>
      <c r="BC53" s="80">
        <f t="shared" si="5"/>
        <v>0.51480102603395084</v>
      </c>
      <c r="BD53" s="80">
        <f t="shared" si="6"/>
        <v>0.2632400128667291</v>
      </c>
      <c r="BE53" s="80">
        <f t="shared" si="37"/>
        <v>7.0896846336788695</v>
      </c>
      <c r="BF53" s="80">
        <f t="shared" si="37"/>
        <v>7.0900031938722377</v>
      </c>
      <c r="BG53" s="80">
        <f t="shared" si="37"/>
        <v>7.0889770817537672</v>
      </c>
      <c r="BH53" s="80">
        <f t="shared" si="37"/>
        <v>7.0922862269750642</v>
      </c>
      <c r="BI53" s="80">
        <f t="shared" si="37"/>
        <v>7.0816550074830937</v>
      </c>
      <c r="BJ53" s="80">
        <f t="shared" si="37"/>
        <v>7.1162435584526964</v>
      </c>
      <c r="BK53" s="80">
        <f t="shared" si="37"/>
        <v>7.0078376057225436</v>
      </c>
      <c r="BL53" s="80">
        <f t="shared" si="8"/>
        <v>7.4135577375175625</v>
      </c>
    </row>
    <row r="54" spans="1:64" ht="12.95" customHeight="1" x14ac:dyDescent="0.2">
      <c r="A54" s="134" t="s">
        <v>1</v>
      </c>
      <c r="B54" s="135" t="s">
        <v>2525</v>
      </c>
      <c r="C54" s="138">
        <v>16303.638000000001</v>
      </c>
      <c r="D54" s="138" t="s">
        <v>2559</v>
      </c>
      <c r="E54" s="80">
        <f t="shared" si="12"/>
        <v>-20035.028434734697</v>
      </c>
      <c r="F54" s="80">
        <f t="shared" si="13"/>
        <v>-20035</v>
      </c>
      <c r="G54" s="80">
        <f t="shared" si="14"/>
        <v>-3.8598090037339716E-2</v>
      </c>
      <c r="H54" s="80">
        <f t="shared" si="40"/>
        <v>-3.8598090037339716E-2</v>
      </c>
      <c r="P54" s="80">
        <f t="shared" si="16"/>
        <v>-3.7484246588388448E-2</v>
      </c>
      <c r="Q54" s="107">
        <f t="shared" si="35"/>
        <v>1285.1380000000008</v>
      </c>
      <c r="R54" s="80">
        <f t="shared" si="41"/>
        <v>1.2406472287716566E-6</v>
      </c>
      <c r="S54" s="106">
        <f t="shared" si="42"/>
        <v>0.2</v>
      </c>
      <c r="T54" s="106">
        <f t="shared" si="19"/>
        <v>2.4812944575433132E-7</v>
      </c>
      <c r="Z54" s="80">
        <f t="shared" si="20"/>
        <v>-20035</v>
      </c>
      <c r="AA54" s="80">
        <f t="shared" si="21"/>
        <v>-4.8738790052907578E-2</v>
      </c>
      <c r="AB54" s="80">
        <f t="shared" si="22"/>
        <v>-2.7343546572820586E-2</v>
      </c>
      <c r="AC54" s="80">
        <f t="shared" si="23"/>
        <v>-1.1138434489512683E-3</v>
      </c>
      <c r="AD54" s="80">
        <f t="shared" si="24"/>
        <v>1.0140700015567862E-2</v>
      </c>
      <c r="AE54" s="80">
        <f t="shared" si="25"/>
        <v>2.0566759361147607E-5</v>
      </c>
      <c r="AF54" s="80">
        <f t="shared" si="26"/>
        <v>-9999</v>
      </c>
      <c r="AG54" s="106"/>
      <c r="AH54" s="80">
        <f t="shared" si="27"/>
        <v>-1.125454346451913E-2</v>
      </c>
      <c r="AI54" s="80">
        <f t="shared" si="28"/>
        <v>0.56723312755981159</v>
      </c>
      <c r="AJ54" s="80">
        <f t="shared" si="29"/>
        <v>-0.21213523874484472</v>
      </c>
      <c r="AK54" s="80">
        <f t="shared" si="30"/>
        <v>0.11783438744591281</v>
      </c>
      <c r="AL54" s="80">
        <f t="shared" si="31"/>
        <v>-0.26583703532428038</v>
      </c>
      <c r="AM54" s="80">
        <f t="shared" si="32"/>
        <v>-0.13370686117707678</v>
      </c>
      <c r="AN54" s="80">
        <f t="shared" si="39"/>
        <v>-0.42679458405542531</v>
      </c>
      <c r="AO54" s="80">
        <f t="shared" si="39"/>
        <v>-0.42795966044478606</v>
      </c>
      <c r="AP54" s="80">
        <f t="shared" si="39"/>
        <v>-0.42510643712106599</v>
      </c>
      <c r="AQ54" s="80">
        <f t="shared" si="39"/>
        <v>-0.43210046888485987</v>
      </c>
      <c r="AR54" s="80">
        <f t="shared" si="39"/>
        <v>-0.41499530256715733</v>
      </c>
      <c r="AS54" s="80">
        <f t="shared" si="39"/>
        <v>-0.45707176891072632</v>
      </c>
      <c r="AT54" s="80">
        <f t="shared" si="39"/>
        <v>-0.35491536980676919</v>
      </c>
      <c r="AU54" s="80">
        <f t="shared" si="34"/>
        <v>-0.61293815062991452</v>
      </c>
      <c r="AW54" s="80">
        <v>1000</v>
      </c>
      <c r="AX54" s="80">
        <f t="shared" si="0"/>
        <v>1.9147344891008694E-2</v>
      </c>
      <c r="AY54" s="80">
        <f t="shared" si="1"/>
        <v>-7.4229187318898505E-3</v>
      </c>
      <c r="AZ54" s="80">
        <f t="shared" si="2"/>
        <v>2.6570263622898545E-2</v>
      </c>
      <c r="BA54" s="80">
        <f t="shared" si="3"/>
        <v>0.63514134355742358</v>
      </c>
      <c r="BB54" s="80">
        <f t="shared" si="4"/>
        <v>0.62316475299077534</v>
      </c>
      <c r="BC54" s="80">
        <f t="shared" si="5"/>
        <v>0.62070511771464143</v>
      </c>
      <c r="BD54" s="80">
        <f t="shared" si="6"/>
        <v>0.32071628382009498</v>
      </c>
      <c r="BE54" s="80">
        <f t="shared" si="37"/>
        <v>7.2418774622964559</v>
      </c>
      <c r="BF54" s="80">
        <f t="shared" si="37"/>
        <v>7.2419782945845332</v>
      </c>
      <c r="BG54" s="80">
        <f t="shared" si="37"/>
        <v>7.2415870949848955</v>
      </c>
      <c r="BH54" s="80">
        <f t="shared" si="37"/>
        <v>7.2431060544252936</v>
      </c>
      <c r="BI54" s="80">
        <f t="shared" si="37"/>
        <v>7.237226457412179</v>
      </c>
      <c r="BJ54" s="80">
        <f t="shared" si="37"/>
        <v>7.2602671324931132</v>
      </c>
      <c r="BK54" s="80">
        <f t="shared" si="37"/>
        <v>7.1738630374207988</v>
      </c>
      <c r="BL54" s="80">
        <f t="shared" si="8"/>
        <v>7.6089922612124123</v>
      </c>
    </row>
    <row r="55" spans="1:64" ht="12.95" customHeight="1" x14ac:dyDescent="0.2">
      <c r="A55" s="134" t="s">
        <v>1</v>
      </c>
      <c r="B55" s="135" t="s">
        <v>2525</v>
      </c>
      <c r="C55" s="138">
        <v>16311.781999999999</v>
      </c>
      <c r="D55" s="138" t="s">
        <v>2559</v>
      </c>
      <c r="E55" s="80">
        <f t="shared" si="12"/>
        <v>-20029.028850839521</v>
      </c>
      <c r="F55" s="80">
        <f t="shared" si="13"/>
        <v>-20029</v>
      </c>
      <c r="G55" s="80">
        <f t="shared" si="14"/>
        <v>-3.916292215581052E-2</v>
      </c>
      <c r="H55" s="80">
        <f t="shared" si="40"/>
        <v>-3.916292215581052E-2</v>
      </c>
      <c r="P55" s="80">
        <f t="shared" si="16"/>
        <v>-3.752588589806094E-2</v>
      </c>
      <c r="Q55" s="107">
        <f t="shared" si="35"/>
        <v>1293.2819999999992</v>
      </c>
      <c r="R55" s="80">
        <f t="shared" si="41"/>
        <v>2.6798877091867493E-6</v>
      </c>
      <c r="S55" s="106">
        <f t="shared" si="42"/>
        <v>0.2</v>
      </c>
      <c r="T55" s="106">
        <f t="shared" si="19"/>
        <v>5.3597754183734986E-7</v>
      </c>
      <c r="Z55" s="80">
        <f t="shared" si="20"/>
        <v>-20029</v>
      </c>
      <c r="AA55" s="80">
        <f t="shared" si="21"/>
        <v>-4.8731866257182913E-2</v>
      </c>
      <c r="AB55" s="80">
        <f t="shared" si="22"/>
        <v>-2.7956941796688548E-2</v>
      </c>
      <c r="AC55" s="80">
        <f t="shared" si="23"/>
        <v>-1.6370362577495801E-3</v>
      </c>
      <c r="AD55" s="80">
        <f t="shared" si="24"/>
        <v>9.5689441013723925E-3</v>
      </c>
      <c r="AE55" s="80">
        <f t="shared" si="25"/>
        <v>1.8312938243037903E-5</v>
      </c>
      <c r="AF55" s="80">
        <f t="shared" si="26"/>
        <v>-9999</v>
      </c>
      <c r="AG55" s="106"/>
      <c r="AH55" s="80">
        <f t="shared" si="27"/>
        <v>-1.1205980359121973E-2</v>
      </c>
      <c r="AI55" s="80">
        <f t="shared" si="28"/>
        <v>0.56710880495751825</v>
      </c>
      <c r="AJ55" s="80">
        <f t="shared" si="29"/>
        <v>-0.21110206555955749</v>
      </c>
      <c r="AK55" s="80">
        <f t="shared" si="30"/>
        <v>0.11737683758351924</v>
      </c>
      <c r="AL55" s="80">
        <f t="shared" si="31"/>
        <v>-0.26477992088851909</v>
      </c>
      <c r="AM55" s="80">
        <f t="shared" si="32"/>
        <v>-0.13316889263353235</v>
      </c>
      <c r="AN55" s="80">
        <f t="shared" si="39"/>
        <v>-0.42512873880441704</v>
      </c>
      <c r="AO55" s="80">
        <f t="shared" si="39"/>
        <v>-0.42629546458058842</v>
      </c>
      <c r="AP55" s="80">
        <f t="shared" si="39"/>
        <v>-0.42344035844978745</v>
      </c>
      <c r="AQ55" s="80">
        <f t="shared" si="39"/>
        <v>-0.43043369016665123</v>
      </c>
      <c r="AR55" s="80">
        <f t="shared" si="39"/>
        <v>-0.4133429996424236</v>
      </c>
      <c r="AS55" s="80">
        <f t="shared" si="39"/>
        <v>-0.45535089495076275</v>
      </c>
      <c r="AT55" s="80">
        <f t="shared" si="39"/>
        <v>-0.35343126187458468</v>
      </c>
      <c r="AU55" s="80">
        <f t="shared" si="34"/>
        <v>-0.61059293634557665</v>
      </c>
      <c r="AW55" s="80">
        <v>1500</v>
      </c>
      <c r="AX55" s="80">
        <f t="shared" si="0"/>
        <v>2.6416381856343509E-2</v>
      </c>
      <c r="AY55" s="80">
        <f t="shared" si="1"/>
        <v>-2.4231788885969801E-3</v>
      </c>
      <c r="AZ55" s="80">
        <f t="shared" si="2"/>
        <v>2.8839560744940488E-2</v>
      </c>
      <c r="BA55" s="80">
        <f t="shared" si="3"/>
        <v>0.66777730931290824</v>
      </c>
      <c r="BB55" s="80">
        <f t="shared" si="4"/>
        <v>0.709476078359213</v>
      </c>
      <c r="BC55" s="80">
        <f t="shared" si="5"/>
        <v>0.73667687053258923</v>
      </c>
      <c r="BD55" s="80">
        <f t="shared" si="6"/>
        <v>0.38595286407751511</v>
      </c>
      <c r="BE55" s="80">
        <f t="shared" si="37"/>
        <v>7.4011142261107565</v>
      </c>
      <c r="BF55" s="80">
        <f t="shared" si="37"/>
        <v>7.4011303577465419</v>
      </c>
      <c r="BG55" s="80">
        <f t="shared" si="37"/>
        <v>7.4010481620972781</v>
      </c>
      <c r="BH55" s="80">
        <f t="shared" si="37"/>
        <v>7.401467119202815</v>
      </c>
      <c r="BI55" s="80">
        <f t="shared" si="37"/>
        <v>7.3993354166898113</v>
      </c>
      <c r="BJ55" s="80">
        <f t="shared" si="37"/>
        <v>7.4102808737548669</v>
      </c>
      <c r="BK55" s="80">
        <f t="shared" si="37"/>
        <v>7.3564552478040728</v>
      </c>
      <c r="BL55" s="80">
        <f t="shared" si="8"/>
        <v>7.8044267849072622</v>
      </c>
    </row>
    <row r="56" spans="1:64" ht="12.95" customHeight="1" x14ac:dyDescent="0.2">
      <c r="A56" s="134" t="s">
        <v>8</v>
      </c>
      <c r="B56" s="135" t="s">
        <v>2525</v>
      </c>
      <c r="C56" s="138">
        <v>16322.616</v>
      </c>
      <c r="D56" s="138" t="s">
        <v>2559</v>
      </c>
      <c r="E56" s="80">
        <f t="shared" si="12"/>
        <v>-20021.047577273661</v>
      </c>
      <c r="F56" s="80">
        <f t="shared" si="13"/>
        <v>-20021</v>
      </c>
      <c r="G56" s="80">
        <f t="shared" si="14"/>
        <v>-6.4582698310914566E-2</v>
      </c>
      <c r="H56" s="80">
        <f t="shared" si="40"/>
        <v>-6.4582698310914566E-2</v>
      </c>
      <c r="P56" s="80">
        <f t="shared" si="16"/>
        <v>-3.7581360404538133E-2</v>
      </c>
      <c r="Q56" s="107">
        <f t="shared" si="35"/>
        <v>1304.116</v>
      </c>
      <c r="R56" s="80">
        <f t="shared" si="41"/>
        <v>7.2907224873432078E-4</v>
      </c>
      <c r="S56" s="106">
        <f t="shared" si="42"/>
        <v>0.2</v>
      </c>
      <c r="T56" s="106">
        <f t="shared" si="19"/>
        <v>1.4581444974686415E-4</v>
      </c>
      <c r="Z56" s="80">
        <f t="shared" si="20"/>
        <v>-20021</v>
      </c>
      <c r="AA56" s="80">
        <f t="shared" si="21"/>
        <v>-4.8722558725483409E-2</v>
      </c>
      <c r="AB56" s="80">
        <f t="shared" si="22"/>
        <v>-5.3441499989969291E-2</v>
      </c>
      <c r="AC56" s="80">
        <f t="shared" si="23"/>
        <v>-2.7001337906376432E-2</v>
      </c>
      <c r="AD56" s="80">
        <f t="shared" si="24"/>
        <v>-1.5860139585431157E-2</v>
      </c>
      <c r="AE56" s="80">
        <f t="shared" si="25"/>
        <v>5.0308805533872075E-5</v>
      </c>
      <c r="AF56" s="80">
        <f t="shared" si="26"/>
        <v>-9999</v>
      </c>
      <c r="AG56" s="106"/>
      <c r="AH56" s="80">
        <f t="shared" si="27"/>
        <v>-1.1141198320945272E-2</v>
      </c>
      <c r="AI56" s="80">
        <f t="shared" si="28"/>
        <v>0.5669438794412891</v>
      </c>
      <c r="AJ56" s="80">
        <f t="shared" si="29"/>
        <v>-0.20972484987901704</v>
      </c>
      <c r="AK56" s="80">
        <f t="shared" si="30"/>
        <v>0.11676688397424617</v>
      </c>
      <c r="AL56" s="80">
        <f t="shared" si="31"/>
        <v>-0.26337116657423609</v>
      </c>
      <c r="AM56" s="80">
        <f t="shared" si="32"/>
        <v>-0.13245209120254695</v>
      </c>
      <c r="AN56" s="80">
        <f t="shared" si="39"/>
        <v>-0.42290819833973259</v>
      </c>
      <c r="AO56" s="80">
        <f t="shared" si="39"/>
        <v>-0.42407705573496185</v>
      </c>
      <c r="AP56" s="80">
        <f t="shared" si="39"/>
        <v>-0.42121959569950729</v>
      </c>
      <c r="AQ56" s="80">
        <f t="shared" si="39"/>
        <v>-0.42821164447368221</v>
      </c>
      <c r="AR56" s="80">
        <f t="shared" si="39"/>
        <v>-0.41114099647095398</v>
      </c>
      <c r="AS56" s="80">
        <f t="shared" si="39"/>
        <v>-0.45305600183525041</v>
      </c>
      <c r="AT56" s="80">
        <f t="shared" si="39"/>
        <v>-0.35145465065063164</v>
      </c>
      <c r="AU56" s="80">
        <f t="shared" si="34"/>
        <v>-0.6074659839664589</v>
      </c>
      <c r="AW56" s="80">
        <v>2000</v>
      </c>
      <c r="AX56" s="80">
        <f t="shared" si="0"/>
        <v>3.3219235861226458E-2</v>
      </c>
      <c r="AY56" s="80">
        <f t="shared" si="1"/>
        <v>2.7755479464260206E-3</v>
      </c>
      <c r="AZ56" s="80">
        <f t="shared" si="2"/>
        <v>3.0443687914800437E-2</v>
      </c>
      <c r="BA56" s="80">
        <f t="shared" si="3"/>
        <v>0.70948067008237681</v>
      </c>
      <c r="BB56" s="80">
        <f t="shared" si="4"/>
        <v>0.79455747149879263</v>
      </c>
      <c r="BC56" s="80">
        <f t="shared" si="5"/>
        <v>0.86620079259019422</v>
      </c>
      <c r="BD56" s="80">
        <f t="shared" si="6"/>
        <v>0.46237889156798079</v>
      </c>
      <c r="BE56" s="80">
        <f t="shared" si="37"/>
        <v>7.569381375868371</v>
      </c>
      <c r="BF56" s="80">
        <f t="shared" si="37"/>
        <v>7.5693818588815933</v>
      </c>
      <c r="BG56" s="80">
        <f t="shared" si="37"/>
        <v>7.5693780234308718</v>
      </c>
      <c r="BH56" s="80">
        <f t="shared" si="37"/>
        <v>7.5694084808820188</v>
      </c>
      <c r="BI56" s="80">
        <f t="shared" si="37"/>
        <v>7.5691667045009003</v>
      </c>
      <c r="BJ56" s="80">
        <f t="shared" si="37"/>
        <v>7.5710915019906038</v>
      </c>
      <c r="BK56" s="80">
        <f t="shared" si="37"/>
        <v>7.5561031853290608</v>
      </c>
      <c r="BL56" s="80">
        <f t="shared" si="8"/>
        <v>7.999861308602112</v>
      </c>
    </row>
    <row r="57" spans="1:64" ht="12.95" customHeight="1" x14ac:dyDescent="0.2">
      <c r="A57" s="134" t="s">
        <v>1</v>
      </c>
      <c r="B57" s="135" t="s">
        <v>2525</v>
      </c>
      <c r="C57" s="138">
        <v>16341.63</v>
      </c>
      <c r="D57" s="138" t="s">
        <v>2559</v>
      </c>
      <c r="E57" s="80">
        <f t="shared" si="12"/>
        <v>-20007.040199058669</v>
      </c>
      <c r="F57" s="80">
        <f t="shared" si="13"/>
        <v>-20007</v>
      </c>
      <c r="G57" s="80">
        <f t="shared" si="14"/>
        <v>-5.4567306584431208E-2</v>
      </c>
      <c r="H57" s="80">
        <f t="shared" si="40"/>
        <v>-5.4567306584431208E-2</v>
      </c>
      <c r="P57" s="80">
        <f t="shared" si="16"/>
        <v>-3.7678318214886292E-2</v>
      </c>
      <c r="Q57" s="107">
        <f t="shared" si="35"/>
        <v>1323.1299999999992</v>
      </c>
      <c r="R57" s="80">
        <f t="shared" si="41"/>
        <v>2.8523792814662345E-4</v>
      </c>
      <c r="S57" s="106">
        <f t="shared" si="42"/>
        <v>0.2</v>
      </c>
      <c r="T57" s="106">
        <f t="shared" si="19"/>
        <v>5.7047585629324695E-5</v>
      </c>
      <c r="Z57" s="80">
        <f t="shared" si="20"/>
        <v>-20007</v>
      </c>
      <c r="AA57" s="80">
        <f t="shared" si="21"/>
        <v>-4.8706062832475784E-2</v>
      </c>
      <c r="AB57" s="80">
        <f t="shared" si="22"/>
        <v>-4.3539561966841715E-2</v>
      </c>
      <c r="AC57" s="80">
        <f t="shared" si="23"/>
        <v>-1.6888988369544916E-2</v>
      </c>
      <c r="AD57" s="80">
        <f t="shared" si="24"/>
        <v>-5.8612437519554236E-3</v>
      </c>
      <c r="AE57" s="80">
        <f t="shared" si="25"/>
        <v>6.8708356639672987E-6</v>
      </c>
      <c r="AF57" s="80">
        <f t="shared" si="26"/>
        <v>-9999</v>
      </c>
      <c r="AG57" s="106"/>
      <c r="AH57" s="80">
        <f t="shared" si="27"/>
        <v>-1.1027744617589491E-2</v>
      </c>
      <c r="AI57" s="80">
        <f t="shared" si="28"/>
        <v>0.56665755920767424</v>
      </c>
      <c r="AJ57" s="80">
        <f t="shared" si="29"/>
        <v>-0.20731567743485935</v>
      </c>
      <c r="AK57" s="80">
        <f t="shared" si="30"/>
        <v>0.11569977422002789</v>
      </c>
      <c r="AL57" s="80">
        <f t="shared" si="31"/>
        <v>-0.260907844813968</v>
      </c>
      <c r="AM57" s="80">
        <f t="shared" si="32"/>
        <v>-0.13119902639664388</v>
      </c>
      <c r="AN57" s="80">
        <f t="shared" si="39"/>
        <v>-0.41902385565202738</v>
      </c>
      <c r="AO57" s="80">
        <f t="shared" si="39"/>
        <v>-0.42019625590448839</v>
      </c>
      <c r="AP57" s="80">
        <f t="shared" si="39"/>
        <v>-0.41733510942198104</v>
      </c>
      <c r="AQ57" s="80">
        <f t="shared" si="39"/>
        <v>-0.42432394899865439</v>
      </c>
      <c r="AR57" s="80">
        <f t="shared" si="39"/>
        <v>-0.40729041520412801</v>
      </c>
      <c r="AS57" s="80">
        <f t="shared" si="39"/>
        <v>-0.44903885173619495</v>
      </c>
      <c r="AT57" s="80">
        <f t="shared" si="39"/>
        <v>-0.34800159763438188</v>
      </c>
      <c r="AU57" s="80">
        <f t="shared" si="34"/>
        <v>-0.60199381730300328</v>
      </c>
      <c r="AW57" s="80">
        <v>2500</v>
      </c>
      <c r="AX57" s="80">
        <f t="shared" si="0"/>
        <v>3.9380044165645819E-2</v>
      </c>
      <c r="AY57" s="80">
        <f t="shared" si="1"/>
        <v>8.1732617731791486E-3</v>
      </c>
      <c r="AZ57" s="80">
        <f t="shared" si="2"/>
        <v>3.1206782392466669E-2</v>
      </c>
      <c r="BA57" s="80">
        <f t="shared" si="3"/>
        <v>0.76304373775881729</v>
      </c>
      <c r="BB57" s="80">
        <f t="shared" si="4"/>
        <v>0.87540429685564924</v>
      </c>
      <c r="BC57" s="80">
        <f t="shared" si="5"/>
        <v>1.0141939359691063</v>
      </c>
      <c r="BD57" s="80">
        <f t="shared" si="6"/>
        <v>0.55555354494955467</v>
      </c>
      <c r="BE57" s="80">
        <f t="shared" si="37"/>
        <v>7.7492321396787194</v>
      </c>
      <c r="BF57" s="80">
        <f t="shared" si="37"/>
        <v>7.7492321347162516</v>
      </c>
      <c r="BG57" s="80">
        <f t="shared" si="37"/>
        <v>7.7492322405335266</v>
      </c>
      <c r="BH57" s="80">
        <f t="shared" si="37"/>
        <v>7.7492299841599115</v>
      </c>
      <c r="BI57" s="80">
        <f t="shared" si="37"/>
        <v>7.7492781079915432</v>
      </c>
      <c r="BJ57" s="80">
        <f t="shared" si="37"/>
        <v>7.7482564561490959</v>
      </c>
      <c r="BK57" s="80">
        <f t="shared" si="37"/>
        <v>7.7726464316864066</v>
      </c>
      <c r="BL57" s="80">
        <f t="shared" si="8"/>
        <v>8.1952958322969618</v>
      </c>
    </row>
    <row r="58" spans="1:64" ht="12.95" customHeight="1" x14ac:dyDescent="0.2">
      <c r="A58" s="134" t="s">
        <v>1</v>
      </c>
      <c r="B58" s="135" t="s">
        <v>2525</v>
      </c>
      <c r="C58" s="138">
        <v>16345.712</v>
      </c>
      <c r="D58" s="138" t="s">
        <v>2559</v>
      </c>
      <c r="E58" s="80">
        <f t="shared" si="12"/>
        <v>-20004.033040234979</v>
      </c>
      <c r="F58" s="80">
        <f t="shared" si="13"/>
        <v>-20004</v>
      </c>
      <c r="G58" s="80">
        <f t="shared" si="14"/>
        <v>-4.4849722642538836E-2</v>
      </c>
      <c r="H58" s="80">
        <f t="shared" si="40"/>
        <v>-4.4849722642538836E-2</v>
      </c>
      <c r="P58" s="80">
        <f t="shared" si="16"/>
        <v>-3.7699074591859172E-2</v>
      </c>
      <c r="Q58" s="107">
        <f t="shared" si="35"/>
        <v>1327.2119999999995</v>
      </c>
      <c r="R58" s="80">
        <f t="shared" si="41"/>
        <v>5.1131767544688881E-5</v>
      </c>
      <c r="S58" s="106">
        <f t="shared" si="42"/>
        <v>0.2</v>
      </c>
      <c r="T58" s="106">
        <f t="shared" si="19"/>
        <v>1.0226353508937777E-5</v>
      </c>
      <c r="Z58" s="80">
        <f t="shared" si="20"/>
        <v>-20004</v>
      </c>
      <c r="AA58" s="80">
        <f t="shared" si="21"/>
        <v>-4.8702493714768327E-2</v>
      </c>
      <c r="AB58" s="80">
        <f t="shared" si="22"/>
        <v>-3.3846303519629681E-2</v>
      </c>
      <c r="AC58" s="80">
        <f t="shared" si="23"/>
        <v>-7.1506480506796644E-3</v>
      </c>
      <c r="AD58" s="80">
        <f t="shared" si="24"/>
        <v>3.8527710722294911E-3</v>
      </c>
      <c r="AE58" s="80">
        <f t="shared" si="25"/>
        <v>2.9687689870016768E-6</v>
      </c>
      <c r="AF58" s="80">
        <f t="shared" si="26"/>
        <v>-9999</v>
      </c>
      <c r="AG58" s="106"/>
      <c r="AH58" s="80">
        <f t="shared" si="27"/>
        <v>-1.1003419122909155E-2</v>
      </c>
      <c r="AI58" s="80">
        <f t="shared" si="28"/>
        <v>0.56659658489230291</v>
      </c>
      <c r="AJ58" s="80">
        <f t="shared" si="29"/>
        <v>-0.20679958380132166</v>
      </c>
      <c r="AK58" s="80">
        <f t="shared" si="30"/>
        <v>0.11547115882072477</v>
      </c>
      <c r="AL58" s="80">
        <f t="shared" si="31"/>
        <v>-0.26038031902899827</v>
      </c>
      <c r="AM58" s="80">
        <f t="shared" si="32"/>
        <v>-0.13093073258302143</v>
      </c>
      <c r="AN58" s="80">
        <f t="shared" si="39"/>
        <v>-0.41819176050273538</v>
      </c>
      <c r="AO58" s="80">
        <f t="shared" si="39"/>
        <v>-0.41936488865109672</v>
      </c>
      <c r="AP58" s="80">
        <f t="shared" si="39"/>
        <v>-0.41650302425705993</v>
      </c>
      <c r="AQ58" s="80">
        <f t="shared" si="39"/>
        <v>-0.42349101611807843</v>
      </c>
      <c r="AR58" s="80">
        <f t="shared" si="39"/>
        <v>-0.40646577321676514</v>
      </c>
      <c r="AS58" s="80">
        <f t="shared" si="39"/>
        <v>-0.44817785352804718</v>
      </c>
      <c r="AT58" s="80">
        <f t="shared" si="39"/>
        <v>-0.34726264928111072</v>
      </c>
      <c r="AU58" s="80">
        <f t="shared" si="34"/>
        <v>-0.60082121016083434</v>
      </c>
      <c r="AW58" s="80">
        <v>3000</v>
      </c>
      <c r="AX58" s="80">
        <f t="shared" si="0"/>
        <v>4.4667612431380586E-2</v>
      </c>
      <c r="AY58" s="80">
        <f t="shared" si="1"/>
        <v>1.3769962591662402E-2</v>
      </c>
      <c r="AZ58" s="80">
        <f t="shared" si="2"/>
        <v>3.0897649839718183E-2</v>
      </c>
      <c r="BA58" s="80">
        <f t="shared" si="3"/>
        <v>0.83240026696132896</v>
      </c>
      <c r="BB58" s="80">
        <f t="shared" si="4"/>
        <v>0.94575487404258785</v>
      </c>
      <c r="BC58" s="80">
        <f t="shared" si="5"/>
        <v>1.1878327150245895</v>
      </c>
      <c r="BD58" s="80">
        <f t="shared" si="6"/>
        <v>0.67524266660416166</v>
      </c>
      <c r="BE58" s="80">
        <f t="shared" si="37"/>
        <v>7.9440252659993371</v>
      </c>
      <c r="BF58" s="80">
        <f t="shared" si="37"/>
        <v>7.944025274557033</v>
      </c>
      <c r="BG58" s="80">
        <f t="shared" si="37"/>
        <v>7.9440254867379876</v>
      </c>
      <c r="BH58" s="80">
        <f t="shared" si="37"/>
        <v>7.9440307474293306</v>
      </c>
      <c r="BI58" s="80">
        <f t="shared" si="37"/>
        <v>7.9441610800920897</v>
      </c>
      <c r="BJ58" s="80">
        <f t="shared" si="37"/>
        <v>7.9473321245907131</v>
      </c>
      <c r="BK58" s="80">
        <f t="shared" si="37"/>
        <v>8.0052813094452375</v>
      </c>
      <c r="BL58" s="80">
        <f t="shared" si="8"/>
        <v>8.3907303559918098</v>
      </c>
    </row>
    <row r="59" spans="1:64" ht="12.95" customHeight="1" x14ac:dyDescent="0.2">
      <c r="A59" s="134" t="s">
        <v>1</v>
      </c>
      <c r="B59" s="135" t="s">
        <v>2525</v>
      </c>
      <c r="C59" s="138">
        <v>16379.648999999999</v>
      </c>
      <c r="D59" s="138" t="s">
        <v>2559</v>
      </c>
      <c r="E59" s="80">
        <f t="shared" si="12"/>
        <v>-19979.032072817168</v>
      </c>
      <c r="F59" s="80">
        <f t="shared" si="13"/>
        <v>-19979</v>
      </c>
      <c r="G59" s="80">
        <f t="shared" si="14"/>
        <v>-4.3536523129660054E-2</v>
      </c>
      <c r="H59" s="80">
        <f t="shared" si="40"/>
        <v>-4.3536523129660054E-2</v>
      </c>
      <c r="P59" s="80">
        <f t="shared" si="16"/>
        <v>-3.787176581817811E-2</v>
      </c>
      <c r="Q59" s="107">
        <f t="shared" si="35"/>
        <v>1361.1489999999994</v>
      </c>
      <c r="R59" s="80">
        <f t="shared" si="41"/>
        <v>3.2089475397988137E-5</v>
      </c>
      <c r="S59" s="106">
        <f t="shared" si="42"/>
        <v>0.2</v>
      </c>
      <c r="T59" s="106">
        <f t="shared" si="19"/>
        <v>6.4178950795976279E-6</v>
      </c>
      <c r="Z59" s="80">
        <f t="shared" si="20"/>
        <v>-19979</v>
      </c>
      <c r="AA59" s="80">
        <f t="shared" si="21"/>
        <v>-4.8672283048709866E-2</v>
      </c>
      <c r="AB59" s="80">
        <f t="shared" si="22"/>
        <v>-3.2736005899128298E-2</v>
      </c>
      <c r="AC59" s="80">
        <f t="shared" si="23"/>
        <v>-5.6647573114819438E-3</v>
      </c>
      <c r="AD59" s="80">
        <f t="shared" si="24"/>
        <v>5.1357599190498121E-3</v>
      </c>
      <c r="AE59" s="80">
        <f t="shared" si="25"/>
        <v>5.2752059892237068E-6</v>
      </c>
      <c r="AF59" s="80">
        <f t="shared" si="26"/>
        <v>-9999</v>
      </c>
      <c r="AG59" s="106"/>
      <c r="AH59" s="80">
        <f t="shared" si="27"/>
        <v>-1.0800517230531758E-2</v>
      </c>
      <c r="AI59" s="80">
        <f t="shared" si="28"/>
        <v>0.56609366495054969</v>
      </c>
      <c r="AJ59" s="80">
        <f t="shared" si="29"/>
        <v>-0.20250095448420879</v>
      </c>
      <c r="AK59" s="80">
        <f t="shared" si="30"/>
        <v>0.11356672554216715</v>
      </c>
      <c r="AL59" s="80">
        <f t="shared" si="31"/>
        <v>-0.25598873870265371</v>
      </c>
      <c r="AM59" s="80">
        <f t="shared" si="32"/>
        <v>-0.12869793863544793</v>
      </c>
      <c r="AN59" s="80">
        <f t="shared" si="39"/>
        <v>-0.41126122428624989</v>
      </c>
      <c r="AO59" s="80">
        <f t="shared" si="39"/>
        <v>-0.41243998327483089</v>
      </c>
      <c r="AP59" s="80">
        <f t="shared" si="39"/>
        <v>-0.4095731331745246</v>
      </c>
      <c r="AQ59" s="80">
        <f t="shared" si="39"/>
        <v>-0.41655185555668828</v>
      </c>
      <c r="AR59" s="80">
        <f t="shared" si="39"/>
        <v>-0.39960034176818904</v>
      </c>
      <c r="AS59" s="80">
        <f t="shared" si="39"/>
        <v>-0.44100038680776643</v>
      </c>
      <c r="AT59" s="80">
        <f t="shared" si="39"/>
        <v>-0.34111824794813428</v>
      </c>
      <c r="AU59" s="80">
        <f t="shared" si="34"/>
        <v>-0.59104948397609203</v>
      </c>
      <c r="AW59" s="80">
        <v>3500</v>
      </c>
      <c r="AX59" s="80">
        <f t="shared" si="0"/>
        <v>4.8775781751971184E-2</v>
      </c>
      <c r="AY59" s="80">
        <f t="shared" si="1"/>
        <v>1.9565650401875787E-2</v>
      </c>
      <c r="AZ59" s="80">
        <f t="shared" si="2"/>
        <v>2.9210131350095401E-2</v>
      </c>
      <c r="BA59" s="80">
        <f t="shared" si="3"/>
        <v>0.92283141501506083</v>
      </c>
      <c r="BB59" s="80">
        <f t="shared" si="4"/>
        <v>0.99270851145944661</v>
      </c>
      <c r="BC59" s="80">
        <f t="shared" si="5"/>
        <v>1.3978852077876904</v>
      </c>
      <c r="BD59" s="80">
        <f t="shared" si="6"/>
        <v>0.84048242276132523</v>
      </c>
      <c r="BE59" s="80">
        <f t="shared" si="37"/>
        <v>8.1582448521306716</v>
      </c>
      <c r="BF59" s="80">
        <f t="shared" si="37"/>
        <v>8.1582490722892604</v>
      </c>
      <c r="BG59" s="80">
        <f t="shared" si="37"/>
        <v>8.1582804766214707</v>
      </c>
      <c r="BH59" s="80">
        <f t="shared" si="37"/>
        <v>8.1585140735651738</v>
      </c>
      <c r="BI59" s="80">
        <f t="shared" si="37"/>
        <v>8.1602462355085166</v>
      </c>
      <c r="BJ59" s="80">
        <f t="shared" si="37"/>
        <v>8.1728062242039421</v>
      </c>
      <c r="BK59" s="80">
        <f t="shared" si="37"/>
        <v>8.2525914806556244</v>
      </c>
      <c r="BL59" s="80">
        <f t="shared" si="8"/>
        <v>8.5861648796866596</v>
      </c>
    </row>
    <row r="60" spans="1:64" ht="12.95" customHeight="1" x14ac:dyDescent="0.2">
      <c r="A60" s="134" t="s">
        <v>2677</v>
      </c>
      <c r="B60" s="135" t="s">
        <v>2525</v>
      </c>
      <c r="C60" s="138">
        <v>16382.367</v>
      </c>
      <c r="D60" s="138" t="s">
        <v>2559</v>
      </c>
      <c r="E60" s="80">
        <f t="shared" si="12"/>
        <v>-19977.029755893411</v>
      </c>
      <c r="F60" s="80">
        <f t="shared" si="13"/>
        <v>-19977</v>
      </c>
      <c r="G60" s="80">
        <f t="shared" si="14"/>
        <v>-4.0391467167864903E-2</v>
      </c>
      <c r="H60" s="80">
        <f t="shared" si="40"/>
        <v>-4.0391467167864903E-2</v>
      </c>
      <c r="P60" s="80">
        <f t="shared" si="16"/>
        <v>-3.7885559625688514E-2</v>
      </c>
      <c r="Q60" s="107">
        <f t="shared" si="35"/>
        <v>1363.8670000000002</v>
      </c>
      <c r="R60" s="80">
        <f t="shared" si="41"/>
        <v>6.2795726099365093E-6</v>
      </c>
      <c r="S60" s="106">
        <f t="shared" si="42"/>
        <v>0.2</v>
      </c>
      <c r="T60" s="106">
        <f t="shared" si="19"/>
        <v>1.255914521987302E-6</v>
      </c>
      <c r="Z60" s="80">
        <f t="shared" si="20"/>
        <v>-19977</v>
      </c>
      <c r="AA60" s="80">
        <f t="shared" si="21"/>
        <v>-4.8669830230670959E-2</v>
      </c>
      <c r="AB60" s="80">
        <f t="shared" si="22"/>
        <v>-2.9607196562882458E-2</v>
      </c>
      <c r="AC60" s="80">
        <f t="shared" si="23"/>
        <v>-2.5059075421763888E-3</v>
      </c>
      <c r="AD60" s="80">
        <f t="shared" si="24"/>
        <v>8.2783630628060559E-3</v>
      </c>
      <c r="AE60" s="80">
        <f t="shared" si="25"/>
        <v>1.3706258999926334E-5</v>
      </c>
      <c r="AF60" s="80">
        <f t="shared" si="26"/>
        <v>-9999</v>
      </c>
      <c r="AG60" s="106"/>
      <c r="AH60" s="80">
        <f t="shared" si="27"/>
        <v>-1.0784270604982446E-2</v>
      </c>
      <c r="AI60" s="80">
        <f t="shared" si="28"/>
        <v>0.56605383154074196</v>
      </c>
      <c r="AJ60" s="80">
        <f t="shared" si="29"/>
        <v>-0.20215722939308559</v>
      </c>
      <c r="AK60" s="80">
        <f t="shared" si="30"/>
        <v>0.11341442424112155</v>
      </c>
      <c r="AL60" s="80">
        <f t="shared" si="31"/>
        <v>-0.25563775440781938</v>
      </c>
      <c r="AM60" s="80">
        <f t="shared" si="32"/>
        <v>-0.12851954381091901</v>
      </c>
      <c r="AN60" s="80">
        <f t="shared" si="39"/>
        <v>-0.41070705649238937</v>
      </c>
      <c r="AO60" s="80">
        <f t="shared" si="39"/>
        <v>-0.41188623209619329</v>
      </c>
      <c r="AP60" s="80">
        <f t="shared" si="39"/>
        <v>-0.40901906047484066</v>
      </c>
      <c r="AQ60" s="80">
        <f t="shared" si="39"/>
        <v>-0.41599687073141961</v>
      </c>
      <c r="AR60" s="80">
        <f t="shared" si="39"/>
        <v>-0.39905161310969417</v>
      </c>
      <c r="AS60" s="80">
        <f t="shared" si="39"/>
        <v>-0.44042599770329433</v>
      </c>
      <c r="AT60" s="80">
        <f t="shared" si="39"/>
        <v>-0.34062773140961228</v>
      </c>
      <c r="AU60" s="80">
        <f t="shared" si="34"/>
        <v>-0.59026774588131214</v>
      </c>
      <c r="AW60" s="80">
        <v>4000</v>
      </c>
      <c r="AX60" s="80">
        <f t="shared" si="0"/>
        <v>5.1307719076170447E-2</v>
      </c>
      <c r="AY60" s="80">
        <f t="shared" si="1"/>
        <v>2.55603252038193E-2</v>
      </c>
      <c r="AZ60" s="80">
        <f t="shared" si="2"/>
        <v>2.574739387235115E-2</v>
      </c>
      <c r="BA60" s="80">
        <f t="shared" si="3"/>
        <v>1.0402313394957963</v>
      </c>
      <c r="BB60" s="80">
        <f t="shared" si="4"/>
        <v>0.98994965746888175</v>
      </c>
      <c r="BC60" s="80">
        <f t="shared" si="5"/>
        <v>1.6606145992641812</v>
      </c>
      <c r="BD60" s="80">
        <f t="shared" si="6"/>
        <v>1.0941078497503991</v>
      </c>
      <c r="BE60" s="80">
        <f t="shared" si="37"/>
        <v>8.3977959837429701</v>
      </c>
      <c r="BF60" s="80">
        <f t="shared" si="37"/>
        <v>8.3978628643002438</v>
      </c>
      <c r="BG60" s="80">
        <f t="shared" si="37"/>
        <v>8.3981509587415797</v>
      </c>
      <c r="BH60" s="80">
        <f t="shared" si="37"/>
        <v>8.39939038883041</v>
      </c>
      <c r="BI60" s="80">
        <f t="shared" si="37"/>
        <v>8.4046940230638221</v>
      </c>
      <c r="BJ60" s="80">
        <f t="shared" si="37"/>
        <v>8.4268913058413819</v>
      </c>
      <c r="BK60" s="80">
        <f t="shared" si="37"/>
        <v>8.5126018714210261</v>
      </c>
      <c r="BL60" s="80">
        <f t="shared" si="8"/>
        <v>8.7815994033815095</v>
      </c>
    </row>
    <row r="61" spans="1:64" ht="12.95" customHeight="1" x14ac:dyDescent="0.2">
      <c r="A61" s="134" t="s">
        <v>1</v>
      </c>
      <c r="B61" s="135" t="s">
        <v>2525</v>
      </c>
      <c r="C61" s="138">
        <v>16383.727999999999</v>
      </c>
      <c r="D61" s="138" t="s">
        <v>2559</v>
      </c>
      <c r="E61" s="80">
        <f t="shared" si="12"/>
        <v>-19976.027124056309</v>
      </c>
      <c r="F61" s="80">
        <f t="shared" si="13"/>
        <v>-19976</v>
      </c>
      <c r="G61" s="80">
        <f t="shared" si="14"/>
        <v>-3.6818939188378863E-2</v>
      </c>
      <c r="H61" s="80">
        <f t="shared" si="40"/>
        <v>-3.6818939188378863E-2</v>
      </c>
      <c r="P61" s="80">
        <f t="shared" si="16"/>
        <v>-3.7892455335521741E-2</v>
      </c>
      <c r="Q61" s="107">
        <f t="shared" si="35"/>
        <v>1365.2279999999992</v>
      </c>
      <c r="R61" s="80">
        <f t="shared" si="41"/>
        <v>1.1524369181764889E-6</v>
      </c>
      <c r="S61" s="106">
        <f t="shared" si="42"/>
        <v>0.2</v>
      </c>
      <c r="T61" s="106">
        <f t="shared" si="19"/>
        <v>2.304873836352978E-7</v>
      </c>
      <c r="Z61" s="80">
        <f t="shared" si="20"/>
        <v>-19976</v>
      </c>
      <c r="AA61" s="80">
        <f t="shared" si="21"/>
        <v>-4.8668601830830389E-2</v>
      </c>
      <c r="AB61" s="80">
        <f t="shared" si="22"/>
        <v>-2.6042792693070214E-2</v>
      </c>
      <c r="AC61" s="80">
        <f t="shared" si="23"/>
        <v>1.0735161471428778E-3</v>
      </c>
      <c r="AD61" s="80">
        <f t="shared" si="24"/>
        <v>1.1849662642451526E-2</v>
      </c>
      <c r="AE61" s="80">
        <f t="shared" si="25"/>
        <v>2.8082900947982261E-5</v>
      </c>
      <c r="AF61" s="80">
        <f t="shared" si="26"/>
        <v>-9999</v>
      </c>
      <c r="AG61" s="106"/>
      <c r="AH61" s="80">
        <f t="shared" si="27"/>
        <v>-1.077614649530865E-2</v>
      </c>
      <c r="AI61" s="80">
        <f t="shared" si="28"/>
        <v>0.56603393702160831</v>
      </c>
      <c r="AJ61" s="80">
        <f t="shared" si="29"/>
        <v>-0.2019853759931006</v>
      </c>
      <c r="AK61" s="80">
        <f t="shared" si="30"/>
        <v>0.11333827654173295</v>
      </c>
      <c r="AL61" s="80">
        <f t="shared" si="31"/>
        <v>-0.25546228113659453</v>
      </c>
      <c r="AM61" s="80">
        <f t="shared" si="32"/>
        <v>-0.12843035901073926</v>
      </c>
      <c r="AN61" s="80">
        <f t="shared" ref="AN61:AT70" si="43">$AU61+$AB$7*SIN(AO61)</f>
        <v>-0.41042998778360595</v>
      </c>
      <c r="AO61" s="80">
        <f t="shared" si="43"/>
        <v>-0.41160936979912721</v>
      </c>
      <c r="AP61" s="80">
        <f t="shared" si="43"/>
        <v>-0.40874204173561274</v>
      </c>
      <c r="AQ61" s="80">
        <f t="shared" si="43"/>
        <v>-0.41571938643086481</v>
      </c>
      <c r="AR61" s="80">
        <f t="shared" si="43"/>
        <v>-0.3987772767720445</v>
      </c>
      <c r="AS61" s="80">
        <f t="shared" si="43"/>
        <v>-0.44013879248176369</v>
      </c>
      <c r="AT61" s="80">
        <f t="shared" si="43"/>
        <v>-0.34038253036095756</v>
      </c>
      <c r="AU61" s="80">
        <f t="shared" si="34"/>
        <v>-0.5898768768339222</v>
      </c>
      <c r="AW61" s="80">
        <v>4500</v>
      </c>
      <c r="AX61" s="80">
        <f t="shared" si="0"/>
        <v>5.180224148695517E-2</v>
      </c>
      <c r="AY61" s="80">
        <f t="shared" si="1"/>
        <v>3.175398699749294E-2</v>
      </c>
      <c r="AZ61" s="80">
        <f t="shared" si="2"/>
        <v>2.0048254489462226E-2</v>
      </c>
      <c r="BA61" s="80">
        <f t="shared" si="3"/>
        <v>1.1863324255129464</v>
      </c>
      <c r="BB61" s="80">
        <f t="shared" si="4"/>
        <v>0.88676385708549765</v>
      </c>
      <c r="BC61" s="80">
        <f t="shared" si="5"/>
        <v>1.9992188441070216</v>
      </c>
      <c r="BD61" s="80">
        <f t="shared" si="6"/>
        <v>1.5560706058350335</v>
      </c>
      <c r="BE61" s="80">
        <f t="shared" si="37"/>
        <v>8.6697612309613472</v>
      </c>
      <c r="BF61" s="80">
        <f t="shared" si="37"/>
        <v>8.6700670512257219</v>
      </c>
      <c r="BG61" s="80">
        <f t="shared" si="37"/>
        <v>8.6710026291742714</v>
      </c>
      <c r="BH61" s="80">
        <f t="shared" si="37"/>
        <v>8.6738597033284641</v>
      </c>
      <c r="BI61" s="80">
        <f t="shared" si="37"/>
        <v>8.6825379748861593</v>
      </c>
      <c r="BJ61" s="80">
        <f t="shared" si="37"/>
        <v>8.7084868401341318</v>
      </c>
      <c r="BK61" s="80">
        <f t="shared" si="37"/>
        <v>8.7828538693576768</v>
      </c>
      <c r="BL61" s="80">
        <f t="shared" si="8"/>
        <v>8.9770339270763593</v>
      </c>
    </row>
    <row r="62" spans="1:64" ht="12.95" customHeight="1" x14ac:dyDescent="0.2">
      <c r="A62" s="134" t="s">
        <v>1</v>
      </c>
      <c r="B62" s="135" t="s">
        <v>2525</v>
      </c>
      <c r="C62" s="138">
        <v>16387.798999999999</v>
      </c>
      <c r="D62" s="138" t="s">
        <v>2559</v>
      </c>
      <c r="E62" s="80">
        <f t="shared" si="12"/>
        <v>-19973.028068796331</v>
      </c>
      <c r="F62" s="80">
        <f t="shared" si="13"/>
        <v>-19973</v>
      </c>
      <c r="G62" s="80">
        <f t="shared" si="14"/>
        <v>-3.8101355246908497E-2</v>
      </c>
      <c r="H62" s="80">
        <f t="shared" si="40"/>
        <v>-3.8101355246908497E-2</v>
      </c>
      <c r="P62" s="80">
        <f t="shared" si="16"/>
        <v>-3.7913137689333715E-2</v>
      </c>
      <c r="Q62" s="107">
        <f t="shared" si="35"/>
        <v>1369.2989999999991</v>
      </c>
      <c r="R62" s="80">
        <f t="shared" si="41"/>
        <v>3.5425848979416534E-8</v>
      </c>
      <c r="S62" s="106">
        <f t="shared" si="42"/>
        <v>0.2</v>
      </c>
      <c r="T62" s="106">
        <f t="shared" si="19"/>
        <v>7.0851697958833072E-9</v>
      </c>
      <c r="Z62" s="80">
        <f t="shared" si="20"/>
        <v>-19973</v>
      </c>
      <c r="AA62" s="80">
        <f t="shared" si="21"/>
        <v>-4.8664908674201424E-2</v>
      </c>
      <c r="AB62" s="80">
        <f t="shared" si="22"/>
        <v>-2.7349584262040788E-2</v>
      </c>
      <c r="AC62" s="80">
        <f t="shared" si="23"/>
        <v>-1.8821755757478242E-4</v>
      </c>
      <c r="AD62" s="80">
        <f t="shared" si="24"/>
        <v>1.0563553427292927E-2</v>
      </c>
      <c r="AE62" s="80">
        <f t="shared" si="25"/>
        <v>2.2317732202254428E-5</v>
      </c>
      <c r="AF62" s="80">
        <f t="shared" si="26"/>
        <v>-9999</v>
      </c>
      <c r="AG62" s="106"/>
      <c r="AH62" s="80">
        <f t="shared" si="27"/>
        <v>-1.0751770984867711E-2</v>
      </c>
      <c r="AI62" s="80">
        <f t="shared" si="28"/>
        <v>0.56597434216745668</v>
      </c>
      <c r="AJ62" s="80">
        <f t="shared" si="29"/>
        <v>-0.20146985234517409</v>
      </c>
      <c r="AK62" s="80">
        <f t="shared" si="30"/>
        <v>0.11310984523658325</v>
      </c>
      <c r="AL62" s="80">
        <f t="shared" si="31"/>
        <v>-0.25493593671556114</v>
      </c>
      <c r="AM62" s="80">
        <f t="shared" si="32"/>
        <v>-0.12816285497907307</v>
      </c>
      <c r="AN62" s="80">
        <f t="shared" si="43"/>
        <v>-0.40959884232818178</v>
      </c>
      <c r="AO62" s="80">
        <f t="shared" si="43"/>
        <v>-0.41077883598242038</v>
      </c>
      <c r="AP62" s="80">
        <f t="shared" si="43"/>
        <v>-0.4079110558842638</v>
      </c>
      <c r="AQ62" s="80">
        <f t="shared" si="43"/>
        <v>-0.41488696588284496</v>
      </c>
      <c r="AR62" s="80">
        <f t="shared" si="43"/>
        <v>-0.39795437962916785</v>
      </c>
      <c r="AS62" s="80">
        <f t="shared" si="43"/>
        <v>-0.43927713412772729</v>
      </c>
      <c r="AT62" s="80">
        <f t="shared" si="43"/>
        <v>-0.33964715583034211</v>
      </c>
      <c r="AU62" s="80">
        <f t="shared" si="34"/>
        <v>-0.58870426969175327</v>
      </c>
      <c r="AW62" s="80">
        <v>5000</v>
      </c>
      <c r="AX62" s="80">
        <f t="shared" si="0"/>
        <v>4.9937611925052902E-2</v>
      </c>
      <c r="AY62" s="80">
        <f t="shared" si="1"/>
        <v>3.8146635782896704E-2</v>
      </c>
      <c r="AZ62" s="80">
        <f t="shared" si="2"/>
        <v>1.1790976142156196E-2</v>
      </c>
      <c r="BA62" s="80">
        <f t="shared" si="3"/>
        <v>1.3420919641632516</v>
      </c>
      <c r="BB62" s="80">
        <f t="shared" si="4"/>
        <v>0.60616263623340427</v>
      </c>
      <c r="BC62" s="80">
        <f t="shared" si="5"/>
        <v>2.4382881661941775</v>
      </c>
      <c r="BD62" s="80">
        <f t="shared" si="6"/>
        <v>2.7255232531018914</v>
      </c>
      <c r="BE62" s="80">
        <f t="shared" si="37"/>
        <v>8.9795094324897757</v>
      </c>
      <c r="BF62" s="80">
        <f t="shared" si="37"/>
        <v>8.980051805401315</v>
      </c>
      <c r="BG62" s="80">
        <f t="shared" si="37"/>
        <v>8.9813909223941462</v>
      </c>
      <c r="BH62" s="80">
        <f t="shared" si="37"/>
        <v>8.9846935615404551</v>
      </c>
      <c r="BI62" s="80">
        <f t="shared" si="37"/>
        <v>8.9928170027648697</v>
      </c>
      <c r="BJ62" s="80">
        <f t="shared" si="37"/>
        <v>9.0126709000591578</v>
      </c>
      <c r="BK62" s="80">
        <f t="shared" si="37"/>
        <v>9.0604989309300876</v>
      </c>
      <c r="BL62" s="80">
        <f t="shared" si="8"/>
        <v>9.1724684507712091</v>
      </c>
    </row>
    <row r="63" spans="1:64" ht="12.95" customHeight="1" x14ac:dyDescent="0.2">
      <c r="A63" s="134" t="s">
        <v>2616</v>
      </c>
      <c r="B63" s="135" t="s">
        <v>2525</v>
      </c>
      <c r="C63" s="138">
        <v>16414.951000000001</v>
      </c>
      <c r="D63" s="138" t="s">
        <v>2559</v>
      </c>
      <c r="E63" s="80">
        <f t="shared" si="12"/>
        <v>-19953.025526811816</v>
      </c>
      <c r="F63" s="80">
        <f t="shared" si="13"/>
        <v>-19953</v>
      </c>
      <c r="G63" s="80">
        <f t="shared" si="14"/>
        <v>-3.4650795634661335E-2</v>
      </c>
      <c r="H63" s="80">
        <f t="shared" si="40"/>
        <v>-3.4650795634661335E-2</v>
      </c>
      <c r="P63" s="80">
        <f t="shared" si="16"/>
        <v>-3.8050836980047686E-2</v>
      </c>
      <c r="Q63" s="107">
        <f t="shared" si="35"/>
        <v>1396.4510000000009</v>
      </c>
      <c r="R63" s="80">
        <f t="shared" si="41"/>
        <v>1.1560281150336627E-5</v>
      </c>
      <c r="S63" s="106">
        <f t="shared" si="42"/>
        <v>0.2</v>
      </c>
      <c r="T63" s="106">
        <f t="shared" si="19"/>
        <v>2.3120562300673257E-6</v>
      </c>
      <c r="Z63" s="80">
        <f t="shared" si="20"/>
        <v>-19953</v>
      </c>
      <c r="AA63" s="80">
        <f t="shared" si="21"/>
        <v>-4.8639983553181054E-2</v>
      </c>
      <c r="AB63" s="80">
        <f t="shared" si="22"/>
        <v>-2.4061649061527968E-2</v>
      </c>
      <c r="AC63" s="80">
        <f t="shared" si="23"/>
        <v>3.4000413453863509E-3</v>
      </c>
      <c r="AD63" s="80">
        <f t="shared" si="24"/>
        <v>1.3989187918519719E-2</v>
      </c>
      <c r="AE63" s="80">
        <f t="shared" si="25"/>
        <v>3.9139475723931615E-5</v>
      </c>
      <c r="AF63" s="80">
        <f t="shared" si="26"/>
        <v>-9999</v>
      </c>
      <c r="AG63" s="106"/>
      <c r="AH63" s="80">
        <f t="shared" si="27"/>
        <v>-1.0589146573133368E-2</v>
      </c>
      <c r="AI63" s="80">
        <f t="shared" si="28"/>
        <v>0.56558043735554842</v>
      </c>
      <c r="AJ63" s="80">
        <f t="shared" si="29"/>
        <v>-0.19803442453321204</v>
      </c>
      <c r="AK63" s="80">
        <f t="shared" si="30"/>
        <v>0.11158742016114179</v>
      </c>
      <c r="AL63" s="80">
        <f t="shared" si="31"/>
        <v>-0.25142984679765096</v>
      </c>
      <c r="AM63" s="80">
        <f t="shared" si="32"/>
        <v>-0.12638141341997178</v>
      </c>
      <c r="AN63" s="80">
        <f t="shared" si="43"/>
        <v>-0.40406018583398851</v>
      </c>
      <c r="AO63" s="80">
        <f t="shared" si="43"/>
        <v>-0.40524396393697948</v>
      </c>
      <c r="AP63" s="80">
        <f t="shared" si="43"/>
        <v>-0.40237383589582221</v>
      </c>
      <c r="AQ63" s="80">
        <f t="shared" si="43"/>
        <v>-0.40933872135490301</v>
      </c>
      <c r="AR63" s="80">
        <f t="shared" si="43"/>
        <v>-0.39247267217427373</v>
      </c>
      <c r="AS63" s="80">
        <f t="shared" si="43"/>
        <v>-0.43353110693017938</v>
      </c>
      <c r="AT63" s="80">
        <f t="shared" si="43"/>
        <v>-0.33475338152665618</v>
      </c>
      <c r="AU63" s="80">
        <f t="shared" si="34"/>
        <v>-0.58088688874395977</v>
      </c>
      <c r="AW63" s="80">
        <v>5500</v>
      </c>
      <c r="AX63" s="80">
        <f t="shared" si="0"/>
        <v>4.6130111862678069E-2</v>
      </c>
      <c r="AY63" s="80">
        <f t="shared" si="1"/>
        <v>4.4738271560030608E-2</v>
      </c>
      <c r="AZ63" s="80">
        <f t="shared" si="2"/>
        <v>1.3918403026474599E-3</v>
      </c>
      <c r="BA63" s="80">
        <f t="shared" si="3"/>
        <v>1.4423267081217983</v>
      </c>
      <c r="BB63" s="80">
        <f t="shared" si="4"/>
        <v>0.11407604718999255</v>
      </c>
      <c r="BC63" s="80">
        <f t="shared" si="5"/>
        <v>2.975190103873365</v>
      </c>
      <c r="BD63" s="80">
        <f t="shared" si="6"/>
        <v>11.991300037831248</v>
      </c>
      <c r="BE63" s="80">
        <f t="shared" si="37"/>
        <v>9.321956837842805</v>
      </c>
      <c r="BF63" s="80">
        <f t="shared" si="37"/>
        <v>9.3221589988261453</v>
      </c>
      <c r="BG63" s="80">
        <f t="shared" si="37"/>
        <v>9.3226120988307439</v>
      </c>
      <c r="BH63" s="80">
        <f t="shared" si="37"/>
        <v>9.3236275479292772</v>
      </c>
      <c r="BI63" s="80">
        <f t="shared" si="37"/>
        <v>9.3259029074310664</v>
      </c>
      <c r="BJ63" s="80">
        <f t="shared" si="37"/>
        <v>9.3309995550521911</v>
      </c>
      <c r="BK63" s="80">
        <f t="shared" si="37"/>
        <v>9.3424070347282342</v>
      </c>
      <c r="BL63" s="80">
        <f t="shared" si="8"/>
        <v>9.3679029744660589</v>
      </c>
    </row>
    <row r="64" spans="1:64" ht="12.95" customHeight="1" x14ac:dyDescent="0.2">
      <c r="A64" s="134" t="s">
        <v>2677</v>
      </c>
      <c r="B64" s="135" t="s">
        <v>2525</v>
      </c>
      <c r="C64" s="138">
        <v>16705.433000000001</v>
      </c>
      <c r="D64" s="138" t="s">
        <v>2559</v>
      </c>
      <c r="E64" s="80">
        <f t="shared" si="12"/>
        <v>-19739.031036507415</v>
      </c>
      <c r="F64" s="80">
        <f t="shared" si="13"/>
        <v>-19739</v>
      </c>
      <c r="G64" s="80">
        <f t="shared" si="14"/>
        <v>-4.2129807799938135E-2</v>
      </c>
      <c r="H64" s="80">
        <f t="shared" si="40"/>
        <v>-4.2129807799938135E-2</v>
      </c>
      <c r="P64" s="80">
        <f t="shared" si="16"/>
        <v>-3.950429044549153E-2</v>
      </c>
      <c r="Q64" s="107">
        <f t="shared" si="35"/>
        <v>1686.9330000000009</v>
      </c>
      <c r="R64" s="80">
        <f t="shared" si="41"/>
        <v>6.8933413785002988E-6</v>
      </c>
      <c r="S64" s="106">
        <f t="shared" si="42"/>
        <v>0.2</v>
      </c>
      <c r="T64" s="106">
        <f t="shared" si="19"/>
        <v>1.3786682757000599E-6</v>
      </c>
      <c r="Z64" s="80">
        <f t="shared" si="20"/>
        <v>-19739</v>
      </c>
      <c r="AA64" s="80">
        <f t="shared" si="21"/>
        <v>-4.8341184223962164E-2</v>
      </c>
      <c r="AB64" s="80">
        <f t="shared" si="22"/>
        <v>-3.3292914021467501E-2</v>
      </c>
      <c r="AC64" s="80">
        <f t="shared" si="23"/>
        <v>-2.6255173544466048E-3</v>
      </c>
      <c r="AD64" s="80">
        <f t="shared" si="24"/>
        <v>6.2113764240240288E-3</v>
      </c>
      <c r="AE64" s="80">
        <f t="shared" si="25"/>
        <v>7.7162394161843065E-6</v>
      </c>
      <c r="AF64" s="80">
        <f t="shared" si="26"/>
        <v>-9999</v>
      </c>
      <c r="AG64" s="106"/>
      <c r="AH64" s="80">
        <f t="shared" si="27"/>
        <v>-8.8368937784706302E-3</v>
      </c>
      <c r="AI64" s="80">
        <f t="shared" si="28"/>
        <v>0.56172892914055117</v>
      </c>
      <c r="AJ64" s="80">
        <f t="shared" si="29"/>
        <v>-0.16142225752937761</v>
      </c>
      <c r="AK64" s="80">
        <f t="shared" si="30"/>
        <v>9.5344518427268612E-2</v>
      </c>
      <c r="AL64" s="80">
        <f t="shared" si="31"/>
        <v>-0.21420926515654942</v>
      </c>
      <c r="AM64" s="80">
        <f t="shared" si="32"/>
        <v>-0.10751606735185193</v>
      </c>
      <c r="AN64" s="80">
        <f t="shared" si="43"/>
        <v>-0.34503502795845975</v>
      </c>
      <c r="AO64" s="80">
        <f t="shared" si="43"/>
        <v>-0.34622556298559137</v>
      </c>
      <c r="AP64" s="80">
        <f t="shared" si="43"/>
        <v>-0.34340519883230086</v>
      </c>
      <c r="AQ64" s="80">
        <f t="shared" si="43"/>
        <v>-0.35009127421548508</v>
      </c>
      <c r="AR64" s="80">
        <f t="shared" si="43"/>
        <v>-0.33426680530400499</v>
      </c>
      <c r="AS64" s="80">
        <f t="shared" si="43"/>
        <v>-0.37186973099200277</v>
      </c>
      <c r="AT64" s="80">
        <f t="shared" si="43"/>
        <v>-0.28329478062041052</v>
      </c>
      <c r="AU64" s="80">
        <f t="shared" si="34"/>
        <v>-0.49724091260256387</v>
      </c>
      <c r="AW64" s="80">
        <v>6000</v>
      </c>
      <c r="AX64" s="80">
        <f t="shared" si="0"/>
        <v>4.2085507195486871E-2</v>
      </c>
      <c r="AY64" s="80">
        <f t="shared" si="1"/>
        <v>5.1528894328894619E-2</v>
      </c>
      <c r="AZ64" s="80">
        <f t="shared" si="2"/>
        <v>-9.4433871334077459E-3</v>
      </c>
      <c r="BA64" s="80">
        <f t="shared" si="3"/>
        <v>1.413125005114082</v>
      </c>
      <c r="BB64" s="80">
        <f t="shared" si="4"/>
        <v>-0.43679027409542603</v>
      </c>
      <c r="BC64" s="80">
        <f t="shared" si="5"/>
        <v>-2.7416428010433975</v>
      </c>
      <c r="BD64" s="80">
        <f t="shared" si="6"/>
        <v>-4.9337902225439088</v>
      </c>
      <c r="BE64" s="80">
        <f t="shared" si="37"/>
        <v>9.6736074459083614</v>
      </c>
      <c r="BF64" s="80">
        <f t="shared" si="37"/>
        <v>9.6731762643628354</v>
      </c>
      <c r="BG64" s="80">
        <f t="shared" si="37"/>
        <v>9.6721846103122537</v>
      </c>
      <c r="BH64" s="80">
        <f t="shared" si="37"/>
        <v>9.6699048924137401</v>
      </c>
      <c r="BI64" s="80">
        <f t="shared" si="37"/>
        <v>9.6646689428799917</v>
      </c>
      <c r="BJ64" s="80">
        <f t="shared" si="37"/>
        <v>9.6526683391726191</v>
      </c>
      <c r="BK64" s="80">
        <f t="shared" si="37"/>
        <v>9.6252858515189992</v>
      </c>
      <c r="BL64" s="80">
        <f t="shared" si="8"/>
        <v>9.5633374981609087</v>
      </c>
    </row>
    <row r="65" spans="1:64" ht="12.95" customHeight="1" x14ac:dyDescent="0.2">
      <c r="A65" s="134" t="s">
        <v>2677</v>
      </c>
      <c r="B65" s="135" t="s">
        <v>2525</v>
      </c>
      <c r="C65" s="138">
        <v>16720.362000000001</v>
      </c>
      <c r="D65" s="138" t="s">
        <v>2559</v>
      </c>
      <c r="E65" s="80">
        <f t="shared" si="12"/>
        <v>-19728.033027178935</v>
      </c>
      <c r="F65" s="80">
        <f t="shared" si="13"/>
        <v>-19728</v>
      </c>
      <c r="G65" s="80">
        <f t="shared" si="14"/>
        <v>-4.4832000014139339E-2</v>
      </c>
      <c r="H65" s="80">
        <f t="shared" si="40"/>
        <v>-4.4832000014139339E-2</v>
      </c>
      <c r="P65" s="80">
        <f t="shared" si="16"/>
        <v>-3.957801568474173E-2</v>
      </c>
      <c r="Q65" s="107">
        <f t="shared" si="35"/>
        <v>1701.862000000001</v>
      </c>
      <c r="R65" s="80">
        <f t="shared" si="41"/>
        <v>2.7604351333555651E-5</v>
      </c>
      <c r="S65" s="106">
        <f t="shared" si="42"/>
        <v>0.2</v>
      </c>
      <c r="T65" s="106">
        <f t="shared" si="19"/>
        <v>5.5208702667111302E-6</v>
      </c>
      <c r="Z65" s="80">
        <f t="shared" si="20"/>
        <v>-19728</v>
      </c>
      <c r="AA65" s="80">
        <f t="shared" si="21"/>
        <v>-4.8324289199558099E-2</v>
      </c>
      <c r="AB65" s="80">
        <f t="shared" si="22"/>
        <v>-3.608572649932297E-2</v>
      </c>
      <c r="AC65" s="80">
        <f t="shared" si="23"/>
        <v>-5.2539843293976096E-3</v>
      </c>
      <c r="AD65" s="80">
        <f t="shared" si="24"/>
        <v>3.4922891854187593E-3</v>
      </c>
      <c r="AE65" s="80">
        <f t="shared" si="25"/>
        <v>2.4392167509185643E-6</v>
      </c>
      <c r="AF65" s="80">
        <f t="shared" si="26"/>
        <v>-9999</v>
      </c>
      <c r="AG65" s="106"/>
      <c r="AH65" s="80">
        <f t="shared" si="27"/>
        <v>-8.7462735148163672E-3</v>
      </c>
      <c r="AI65" s="80">
        <f t="shared" si="28"/>
        <v>0.56154860715814459</v>
      </c>
      <c r="AJ65" s="80">
        <f t="shared" si="29"/>
        <v>-0.1595473175525943</v>
      </c>
      <c r="AK65" s="80">
        <f t="shared" si="30"/>
        <v>9.4511823924061614E-2</v>
      </c>
      <c r="AL65" s="80">
        <f t="shared" si="31"/>
        <v>-0.21230970335154029</v>
      </c>
      <c r="AM65" s="80">
        <f t="shared" si="32"/>
        <v>-0.10655540507335078</v>
      </c>
      <c r="AN65" s="80">
        <f t="shared" si="43"/>
        <v>-0.34201213293224353</v>
      </c>
      <c r="AO65" s="80">
        <f t="shared" si="43"/>
        <v>-0.34320126967661913</v>
      </c>
      <c r="AP65" s="80">
        <f t="shared" si="43"/>
        <v>-0.3403872586148774</v>
      </c>
      <c r="AQ65" s="80">
        <f t="shared" si="43"/>
        <v>-0.34705100971647473</v>
      </c>
      <c r="AR65" s="80">
        <f t="shared" si="43"/>
        <v>-0.33129617347286955</v>
      </c>
      <c r="AS65" s="80">
        <f t="shared" si="43"/>
        <v>-0.36869141913210096</v>
      </c>
      <c r="AT65" s="80">
        <f t="shared" si="43"/>
        <v>-0.28069210987465032</v>
      </c>
      <c r="AU65" s="80">
        <f t="shared" si="34"/>
        <v>-0.49294135308127718</v>
      </c>
      <c r="AW65" s="80">
        <v>6500</v>
      </c>
      <c r="AX65" s="80">
        <f t="shared" si="0"/>
        <v>3.9921074788517238E-2</v>
      </c>
      <c r="AY65" s="80">
        <f t="shared" si="1"/>
        <v>5.8518504089488776E-2</v>
      </c>
      <c r="AZ65" s="80">
        <f t="shared" si="2"/>
        <v>-1.8597429300971538E-2</v>
      </c>
      <c r="BA65" s="80">
        <f t="shared" si="3"/>
        <v>1.2787870945037423</v>
      </c>
      <c r="BB65" s="80">
        <f t="shared" si="4"/>
        <v>-0.81465319758113897</v>
      </c>
      <c r="BC65" s="80">
        <f t="shared" si="5"/>
        <v>-2.2415393222716409</v>
      </c>
      <c r="BD65" s="80">
        <f t="shared" si="6"/>
        <v>-2.0700164263667413</v>
      </c>
      <c r="BE65" s="80">
        <f t="shared" si="37"/>
        <v>10.004160254236705</v>
      </c>
      <c r="BF65" s="80">
        <f t="shared" si="37"/>
        <v>10.003678499156038</v>
      </c>
      <c r="BG65" s="80">
        <f t="shared" si="37"/>
        <v>10.002395868777795</v>
      </c>
      <c r="BH65" s="80">
        <f t="shared" si="37"/>
        <v>9.9989861890326797</v>
      </c>
      <c r="BI65" s="80">
        <f t="shared" si="37"/>
        <v>9.9899583231687306</v>
      </c>
      <c r="BJ65" s="80">
        <f t="shared" si="37"/>
        <v>9.9662991249044506</v>
      </c>
      <c r="BK65" s="80">
        <f t="shared" si="37"/>
        <v>9.9058060938820542</v>
      </c>
      <c r="BL65" s="80">
        <f t="shared" si="8"/>
        <v>9.7587720218557585</v>
      </c>
    </row>
    <row r="66" spans="1:64" ht="12.95" customHeight="1" x14ac:dyDescent="0.2">
      <c r="A66" s="134" t="s">
        <v>2677</v>
      </c>
      <c r="B66" s="135" t="s">
        <v>2525</v>
      </c>
      <c r="C66" s="138">
        <v>16739.366999999998</v>
      </c>
      <c r="D66" s="138" t="s">
        <v>2559</v>
      </c>
      <c r="E66" s="80">
        <f t="shared" si="12"/>
        <v>-19714.032279152434</v>
      </c>
      <c r="F66" s="80">
        <f t="shared" si="13"/>
        <v>-19714</v>
      </c>
      <c r="G66" s="80">
        <f t="shared" si="14"/>
        <v>-4.3816608285851544E-2</v>
      </c>
      <c r="H66" s="80">
        <f t="shared" si="40"/>
        <v>-4.3816608285851544E-2</v>
      </c>
      <c r="P66" s="80">
        <f t="shared" si="16"/>
        <v>-3.9671708516529597E-2</v>
      </c>
      <c r="Q66" s="107">
        <f t="shared" si="35"/>
        <v>1720.8669999999984</v>
      </c>
      <c r="R66" s="80">
        <f t="shared" si="41"/>
        <v>1.7180194097725127E-5</v>
      </c>
      <c r="S66" s="106">
        <f t="shared" si="42"/>
        <v>0.2</v>
      </c>
      <c r="T66" s="106">
        <f t="shared" si="19"/>
        <v>3.4360388195450256E-6</v>
      </c>
      <c r="Z66" s="80">
        <f t="shared" si="20"/>
        <v>-19714</v>
      </c>
      <c r="AA66" s="80">
        <f t="shared" si="21"/>
        <v>-4.8302576042660042E-2</v>
      </c>
      <c r="AB66" s="80">
        <f t="shared" si="22"/>
        <v>-3.5185740759721099E-2</v>
      </c>
      <c r="AC66" s="80">
        <f t="shared" si="23"/>
        <v>-4.1448997693219469E-3</v>
      </c>
      <c r="AD66" s="80">
        <f t="shared" si="24"/>
        <v>4.4859677568084982E-3</v>
      </c>
      <c r="AE66" s="80">
        <f t="shared" si="25"/>
        <v>4.024781343025094E-6</v>
      </c>
      <c r="AF66" s="80">
        <f t="shared" si="26"/>
        <v>-9999</v>
      </c>
      <c r="AG66" s="106"/>
      <c r="AH66" s="80">
        <f t="shared" si="27"/>
        <v>-8.6308675261304469E-3</v>
      </c>
      <c r="AI66" s="80">
        <f t="shared" si="28"/>
        <v>0.56132156339679073</v>
      </c>
      <c r="AJ66" s="80">
        <f t="shared" si="29"/>
        <v>-0.15716198164097636</v>
      </c>
      <c r="AK66" s="80">
        <f t="shared" si="30"/>
        <v>9.345233012493491E-2</v>
      </c>
      <c r="AL66" s="80">
        <f t="shared" si="31"/>
        <v>-0.20989388473888643</v>
      </c>
      <c r="AM66" s="80">
        <f t="shared" si="32"/>
        <v>-0.10533393771921679</v>
      </c>
      <c r="AN66" s="80">
        <f t="shared" si="43"/>
        <v>-0.33816628989874253</v>
      </c>
      <c r="AO66" s="80">
        <f t="shared" si="43"/>
        <v>-0.33935339166240819</v>
      </c>
      <c r="AP66" s="80">
        <f t="shared" si="43"/>
        <v>-0.33654801152221769</v>
      </c>
      <c r="AQ66" s="80">
        <f t="shared" si="43"/>
        <v>-0.34318222165038592</v>
      </c>
      <c r="AR66" s="80">
        <f t="shared" si="43"/>
        <v>-0.32751824453532163</v>
      </c>
      <c r="AS66" s="80">
        <f t="shared" si="43"/>
        <v>-0.36464506504399763</v>
      </c>
      <c r="AT66" s="80">
        <f t="shared" si="43"/>
        <v>-0.2773852904439828</v>
      </c>
      <c r="AU66" s="80">
        <f t="shared" si="34"/>
        <v>-0.48746918641782155</v>
      </c>
      <c r="AW66" s="80">
        <v>7000</v>
      </c>
      <c r="AX66" s="80">
        <f t="shared" ref="AX66:AX82" si="44">AB$3+AB$4*AW66+AB$5*AW66^2+AZ66</f>
        <v>4.0639068298573E-2</v>
      </c>
      <c r="AY66" s="80">
        <f t="shared" ref="AY66:AY82" si="45">AB$3+AB$4*AW66+AB$5*AW66^2</f>
        <v>6.5707100841813054E-2</v>
      </c>
      <c r="AZ66" s="80">
        <f t="shared" ref="AZ66:AZ82" si="46">$AB$6*($AB$11/BA66*BB66+$AB$12)</f>
        <v>-2.5068032543240054E-2</v>
      </c>
      <c r="BA66" s="80">
        <f t="shared" ref="BA66:BA82" si="47">1+$AB$7*COS(BC66)</f>
        <v>1.1222013880676325</v>
      </c>
      <c r="BB66" s="80">
        <f t="shared" ref="BB66:BB82" si="48">SIN(BC66+RADIANS($AB$9))</f>
        <v>-0.97504684484795057</v>
      </c>
      <c r="BC66" s="80">
        <f t="shared" ref="BC66:BC82" si="49">2*ATAN(BD66)</f>
        <v>-1.8467383200455592</v>
      </c>
      <c r="BD66" s="80">
        <f t="shared" ref="BD66:BD82" si="50">SQRT((1+$AB$7)/(1-$AB$7))*TAN(BE66/2)</f>
        <v>-1.3224843526199823</v>
      </c>
      <c r="BE66" s="80">
        <f t="shared" si="37"/>
        <v>10.297863139962386</v>
      </c>
      <c r="BF66" s="80">
        <f t="shared" si="37"/>
        <v>10.297680919309784</v>
      </c>
      <c r="BG66" s="80">
        <f t="shared" si="37"/>
        <v>10.297048935383327</v>
      </c>
      <c r="BH66" s="80">
        <f t="shared" si="37"/>
        <v>10.294860741078235</v>
      </c>
      <c r="BI66" s="80">
        <f t="shared" si="37"/>
        <v>10.287327690816745</v>
      </c>
      <c r="BJ66" s="80">
        <f t="shared" si="37"/>
        <v>10.261883961477459</v>
      </c>
      <c r="BK66" s="80">
        <f t="shared" si="37"/>
        <v>10.180728272963607</v>
      </c>
      <c r="BL66" s="80">
        <f t="shared" ref="BL66:BL82" si="51">RADIANS($AB$9)+$AB$18*(AW66-AB$15)</f>
        <v>9.9542065455506084</v>
      </c>
    </row>
    <row r="67" spans="1:64" ht="12.95" customHeight="1" x14ac:dyDescent="0.2">
      <c r="A67" s="134" t="s">
        <v>2677</v>
      </c>
      <c r="B67" s="135" t="s">
        <v>2525</v>
      </c>
      <c r="C67" s="138">
        <v>16754.297999999999</v>
      </c>
      <c r="D67" s="138" t="s">
        <v>2559</v>
      </c>
      <c r="E67" s="80">
        <f t="shared" si="12"/>
        <v>-19703.032796448737</v>
      </c>
      <c r="F67" s="80">
        <f t="shared" si="13"/>
        <v>-19703</v>
      </c>
      <c r="G67" s="80">
        <f t="shared" si="14"/>
        <v>-4.4518800499645295E-2</v>
      </c>
      <c r="H67" s="80">
        <f t="shared" si="40"/>
        <v>-4.4518800499645295E-2</v>
      </c>
      <c r="P67" s="80">
        <f t="shared" si="16"/>
        <v>-3.9745214870088891E-2</v>
      </c>
      <c r="Q67" s="107">
        <f t="shared" si="35"/>
        <v>1735.7979999999989</v>
      </c>
      <c r="R67" s="80">
        <f t="shared" si="41"/>
        <v>2.2787119762707408E-5</v>
      </c>
      <c r="S67" s="106">
        <f t="shared" si="42"/>
        <v>0.2</v>
      </c>
      <c r="T67" s="106">
        <f t="shared" si="19"/>
        <v>4.5574239525414822E-6</v>
      </c>
      <c r="Z67" s="80">
        <f t="shared" si="20"/>
        <v>-19703</v>
      </c>
      <c r="AA67" s="80">
        <f t="shared" si="21"/>
        <v>-4.8285351188832593E-2</v>
      </c>
      <c r="AB67" s="80">
        <f t="shared" si="22"/>
        <v>-3.5978664180901593E-2</v>
      </c>
      <c r="AC67" s="80">
        <f t="shared" si="23"/>
        <v>-4.7735856295564039E-3</v>
      </c>
      <c r="AD67" s="80">
        <f t="shared" si="24"/>
        <v>3.766550689187298E-3</v>
      </c>
      <c r="AE67" s="80">
        <f t="shared" si="25"/>
        <v>2.8373808188434621E-6</v>
      </c>
      <c r="AF67" s="80">
        <f t="shared" si="26"/>
        <v>-9999</v>
      </c>
      <c r="AG67" s="106"/>
      <c r="AH67" s="80">
        <f t="shared" si="27"/>
        <v>-8.5401363187437036E-3</v>
      </c>
      <c r="AI67" s="80">
        <f t="shared" si="28"/>
        <v>0.5611450979147411</v>
      </c>
      <c r="AJ67" s="80">
        <f t="shared" si="29"/>
        <v>-0.15528853205817167</v>
      </c>
      <c r="AK67" s="80">
        <f t="shared" si="30"/>
        <v>9.262010398479148E-2</v>
      </c>
      <c r="AL67" s="80">
        <f t="shared" si="31"/>
        <v>-0.2079971456545697</v>
      </c>
      <c r="AM67" s="80">
        <f t="shared" si="32"/>
        <v>-0.10437514128286232</v>
      </c>
      <c r="AN67" s="80">
        <f t="shared" si="43"/>
        <v>-0.33514570634374213</v>
      </c>
      <c r="AO67" s="80">
        <f t="shared" si="43"/>
        <v>-0.33633100783158165</v>
      </c>
      <c r="AP67" s="80">
        <f t="shared" si="43"/>
        <v>-0.33353283795833233</v>
      </c>
      <c r="AQ67" s="80">
        <f t="shared" si="43"/>
        <v>-0.34014295199921318</v>
      </c>
      <c r="AR67" s="80">
        <f t="shared" si="43"/>
        <v>-0.32455211466516831</v>
      </c>
      <c r="AS67" s="80">
        <f t="shared" si="43"/>
        <v>-0.36146482325558293</v>
      </c>
      <c r="AT67" s="80">
        <f t="shared" si="43"/>
        <v>-0.27479149166654704</v>
      </c>
      <c r="AU67" s="80">
        <f t="shared" si="34"/>
        <v>-0.48316962689653487</v>
      </c>
      <c r="AW67" s="80">
        <v>7500</v>
      </c>
      <c r="AX67" s="80">
        <f t="shared" si="44"/>
        <v>4.4104942972775424E-2</v>
      </c>
      <c r="AY67" s="80">
        <f t="shared" si="45"/>
        <v>7.3094684585867459E-2</v>
      </c>
      <c r="AZ67" s="80">
        <f t="shared" si="46"/>
        <v>-2.8989741613092031E-2</v>
      </c>
      <c r="BA67" s="80">
        <f t="shared" si="47"/>
        <v>0.98756302277569197</v>
      </c>
      <c r="BB67" s="80">
        <f t="shared" si="48"/>
        <v>-0.99681687443394884</v>
      </c>
      <c r="BC67" s="80">
        <f t="shared" si="49"/>
        <v>-1.5430639798780224</v>
      </c>
      <c r="BD67" s="80">
        <f t="shared" si="50"/>
        <v>-0.97264520620067174</v>
      </c>
      <c r="BE67" s="80">
        <f t="shared" si="37"/>
        <v>10.555404968338568</v>
      </c>
      <c r="BF67" s="80">
        <f t="shared" si="37"/>
        <v>10.555379336888061</v>
      </c>
      <c r="BG67" s="80">
        <f t="shared" si="37"/>
        <v>10.555245245832372</v>
      </c>
      <c r="BH67" s="80">
        <f t="shared" si="37"/>
        <v>10.554544368868651</v>
      </c>
      <c r="BI67" s="80">
        <f t="shared" si="37"/>
        <v>10.550897770981932</v>
      </c>
      <c r="BJ67" s="80">
        <f t="shared" si="37"/>
        <v>10.532357131282172</v>
      </c>
      <c r="BK67" s="80">
        <f t="shared" si="37"/>
        <v>10.447026036307925</v>
      </c>
      <c r="BL67" s="80">
        <f t="shared" si="51"/>
        <v>10.149641069245458</v>
      </c>
    </row>
    <row r="68" spans="1:64" ht="12.95" customHeight="1" x14ac:dyDescent="0.2">
      <c r="A68" s="134" t="s">
        <v>2677</v>
      </c>
      <c r="B68" s="135" t="s">
        <v>2525</v>
      </c>
      <c r="C68" s="138">
        <v>16769.228999999999</v>
      </c>
      <c r="D68" s="138" t="s">
        <v>2559</v>
      </c>
      <c r="E68" s="80">
        <f t="shared" si="12"/>
        <v>-19692.03331374504</v>
      </c>
      <c r="F68" s="80">
        <f t="shared" si="13"/>
        <v>-19692</v>
      </c>
      <c r="G68" s="80">
        <f t="shared" si="14"/>
        <v>-4.5220992713439045E-2</v>
      </c>
      <c r="H68" s="80">
        <f t="shared" si="40"/>
        <v>-4.5220992713439045E-2</v>
      </c>
      <c r="P68" s="80">
        <f t="shared" si="16"/>
        <v>-3.9818624913944167E-2</v>
      </c>
      <c r="Q68" s="107">
        <f t="shared" si="35"/>
        <v>1750.7289999999994</v>
      </c>
      <c r="R68" s="80">
        <f t="shared" si="41"/>
        <v>2.9185577841019133E-5</v>
      </c>
      <c r="S68" s="106">
        <f t="shared" si="42"/>
        <v>0.2</v>
      </c>
      <c r="T68" s="106">
        <f t="shared" si="19"/>
        <v>5.8371155682038267E-6</v>
      </c>
      <c r="Z68" s="80">
        <f t="shared" si="20"/>
        <v>-19692</v>
      </c>
      <c r="AA68" s="80">
        <f t="shared" si="21"/>
        <v>-4.8267982259927691E-2</v>
      </c>
      <c r="AB68" s="80">
        <f t="shared" si="22"/>
        <v>-3.6771635367455521E-2</v>
      </c>
      <c r="AC68" s="80">
        <f t="shared" si="23"/>
        <v>-5.4023677994948782E-3</v>
      </c>
      <c r="AD68" s="80">
        <f t="shared" si="24"/>
        <v>3.046989546488646E-3</v>
      </c>
      <c r="AE68" s="80">
        <f t="shared" si="25"/>
        <v>1.8568290592822172E-6</v>
      </c>
      <c r="AF68" s="80">
        <f t="shared" si="26"/>
        <v>-9999</v>
      </c>
      <c r="AG68" s="106"/>
      <c r="AH68" s="80">
        <f t="shared" si="27"/>
        <v>-8.4493573459835259E-3</v>
      </c>
      <c r="AI68" s="80">
        <f t="shared" si="28"/>
        <v>0.56097032351143605</v>
      </c>
      <c r="AJ68" s="80">
        <f t="shared" si="29"/>
        <v>-0.15341573221994373</v>
      </c>
      <c r="AK68" s="80">
        <f t="shared" si="30"/>
        <v>9.1788081518041603E-2</v>
      </c>
      <c r="AL68" s="80">
        <f t="shared" si="31"/>
        <v>-0.20610162946044444</v>
      </c>
      <c r="AM68" s="80">
        <f t="shared" si="32"/>
        <v>-0.10341715262754629</v>
      </c>
      <c r="AN68" s="80">
        <f t="shared" si="43"/>
        <v>-0.33212612537849795</v>
      </c>
      <c r="AO68" s="80">
        <f t="shared" si="43"/>
        <v>-0.33330944879463009</v>
      </c>
      <c r="AP68" s="80">
        <f t="shared" si="43"/>
        <v>-0.33051886689351895</v>
      </c>
      <c r="AQ68" s="80">
        <f t="shared" si="43"/>
        <v>-0.33710410693644755</v>
      </c>
      <c r="AR68" s="80">
        <f t="shared" si="43"/>
        <v>-0.32158794411975855</v>
      </c>
      <c r="AS68" s="80">
        <f t="shared" si="43"/>
        <v>-0.35828373612470582</v>
      </c>
      <c r="AT68" s="80">
        <f t="shared" si="43"/>
        <v>-0.27220154500557714</v>
      </c>
      <c r="AU68" s="80">
        <f t="shared" si="34"/>
        <v>-0.47887006737524818</v>
      </c>
      <c r="AW68" s="80">
        <v>8000</v>
      </c>
      <c r="AX68" s="80">
        <f t="shared" si="44"/>
        <v>4.9809308966733926E-2</v>
      </c>
      <c r="AY68" s="80">
        <f t="shared" si="45"/>
        <v>8.0681255321652004E-2</v>
      </c>
      <c r="AZ68" s="80">
        <f t="shared" si="46"/>
        <v>-3.0871946354918082E-2</v>
      </c>
      <c r="BA68" s="80">
        <f t="shared" si="47"/>
        <v>0.88208313187019805</v>
      </c>
      <c r="BB68" s="80">
        <f t="shared" si="48"/>
        <v>-0.94982973777463586</v>
      </c>
      <c r="BC68" s="80">
        <f t="shared" si="49"/>
        <v>-1.304768697342751</v>
      </c>
      <c r="BD68" s="80">
        <f t="shared" si="50"/>
        <v>-0.76397352751855729</v>
      </c>
      <c r="BE68" s="80">
        <f t="shared" si="37"/>
        <v>10.783554283928149</v>
      </c>
      <c r="BF68" s="80">
        <f t="shared" si="37"/>
        <v>10.783553611115302</v>
      </c>
      <c r="BG68" s="80">
        <f t="shared" si="37"/>
        <v>10.783546482853138</v>
      </c>
      <c r="BH68" s="80">
        <f t="shared" si="37"/>
        <v>10.783470975421084</v>
      </c>
      <c r="BI68" s="80">
        <f t="shared" si="37"/>
        <v>10.782672768510333</v>
      </c>
      <c r="BJ68" s="80">
        <f t="shared" si="37"/>
        <v>10.77440819781606</v>
      </c>
      <c r="BK68" s="80">
        <f t="shared" si="37"/>
        <v>10.702001390895953</v>
      </c>
      <c r="BL68" s="80">
        <f t="shared" si="51"/>
        <v>10.345075592940308</v>
      </c>
    </row>
    <row r="69" spans="1:64" ht="12.95" customHeight="1" x14ac:dyDescent="0.2">
      <c r="A69" s="134" t="s">
        <v>44</v>
      </c>
      <c r="B69" s="135" t="s">
        <v>2525</v>
      </c>
      <c r="C69" s="138">
        <v>16800.455999999998</v>
      </c>
      <c r="D69" s="138" t="s">
        <v>2559</v>
      </c>
      <c r="E69" s="80">
        <f t="shared" si="12"/>
        <v>-19669.028769750112</v>
      </c>
      <c r="F69" s="80">
        <f t="shared" si="13"/>
        <v>-19669</v>
      </c>
      <c r="G69" s="80">
        <f t="shared" si="14"/>
        <v>-3.9052849162544589E-2</v>
      </c>
      <c r="H69" s="80">
        <f t="shared" si="40"/>
        <v>-3.9052849162544589E-2</v>
      </c>
      <c r="P69" s="80">
        <f t="shared" si="16"/>
        <v>-3.9971807426350203E-2</v>
      </c>
      <c r="Q69" s="107">
        <f t="shared" si="35"/>
        <v>1781.9559999999983</v>
      </c>
      <c r="R69" s="80">
        <f t="shared" si="41"/>
        <v>8.4448429061662802E-7</v>
      </c>
      <c r="S69" s="106">
        <f t="shared" si="42"/>
        <v>0.2</v>
      </c>
      <c r="T69" s="106">
        <f t="shared" si="19"/>
        <v>1.6889685812332561E-7</v>
      </c>
      <c r="Z69" s="80">
        <f t="shared" si="20"/>
        <v>-19669</v>
      </c>
      <c r="AA69" s="80">
        <f t="shared" si="21"/>
        <v>-4.8231202657808787E-2</v>
      </c>
      <c r="AB69" s="80">
        <f t="shared" si="22"/>
        <v>-3.0793453931086005E-2</v>
      </c>
      <c r="AC69" s="80">
        <f t="shared" si="23"/>
        <v>9.1895826380561374E-4</v>
      </c>
      <c r="AD69" s="80">
        <f t="shared" si="24"/>
        <v>9.1783534952641979E-3</v>
      </c>
      <c r="AE69" s="80">
        <f t="shared" si="25"/>
        <v>1.6848434576805702E-5</v>
      </c>
      <c r="AF69" s="80">
        <f t="shared" si="26"/>
        <v>-9999</v>
      </c>
      <c r="AG69" s="106"/>
      <c r="AH69" s="80">
        <f t="shared" si="27"/>
        <v>-8.2593952314585842E-3</v>
      </c>
      <c r="AI69" s="80">
        <f t="shared" si="28"/>
        <v>0.56061033537647409</v>
      </c>
      <c r="AJ69" s="80">
        <f t="shared" si="29"/>
        <v>-0.14950196126785459</v>
      </c>
      <c r="AK69" s="80">
        <f t="shared" si="30"/>
        <v>9.0049049791995017E-2</v>
      </c>
      <c r="AL69" s="80">
        <f t="shared" si="31"/>
        <v>-0.20214217781197089</v>
      </c>
      <c r="AM69" s="80">
        <f t="shared" si="32"/>
        <v>-0.10141666038535868</v>
      </c>
      <c r="AN69" s="80">
        <f t="shared" si="43"/>
        <v>-0.3258156569642584</v>
      </c>
      <c r="AO69" s="80">
        <f t="shared" si="43"/>
        <v>-0.32699426771068707</v>
      </c>
      <c r="AP69" s="80">
        <f t="shared" si="43"/>
        <v>-0.32422077299811125</v>
      </c>
      <c r="AQ69" s="80">
        <f t="shared" si="43"/>
        <v>-0.33075149553433703</v>
      </c>
      <c r="AR69" s="80">
        <f t="shared" si="43"/>
        <v>-0.3153964056037325</v>
      </c>
      <c r="AS69" s="80">
        <f t="shared" si="43"/>
        <v>-0.35162965181237799</v>
      </c>
      <c r="AT69" s="80">
        <f t="shared" si="43"/>
        <v>-0.26679851038781044</v>
      </c>
      <c r="AU69" s="80">
        <f t="shared" si="34"/>
        <v>-0.46988007928528486</v>
      </c>
      <c r="AW69" s="80">
        <v>8500</v>
      </c>
      <c r="AX69" s="80">
        <f t="shared" si="44"/>
        <v>5.726801410520041E-2</v>
      </c>
      <c r="AY69" s="80">
        <f t="shared" si="45"/>
        <v>8.8466813049166662E-2</v>
      </c>
      <c r="AZ69" s="80">
        <f t="shared" si="46"/>
        <v>-3.1198798943966252E-2</v>
      </c>
      <c r="BA69" s="80">
        <f t="shared" si="47"/>
        <v>0.80118219952198955</v>
      </c>
      <c r="BB69" s="80">
        <f t="shared" si="48"/>
        <v>-0.87209717272872844</v>
      </c>
      <c r="BC69" s="80">
        <f t="shared" si="49"/>
        <v>-1.1115494939238042</v>
      </c>
      <c r="BD69" s="80">
        <f t="shared" si="50"/>
        <v>-0.62107899613146766</v>
      </c>
      <c r="BE69" s="80">
        <f t="shared" si="37"/>
        <v>10.989022628960074</v>
      </c>
      <c r="BF69" s="80">
        <f t="shared" si="37"/>
        <v>10.989022628960027</v>
      </c>
      <c r="BG69" s="80">
        <f t="shared" si="37"/>
        <v>10.989022628944122</v>
      </c>
      <c r="BH69" s="80">
        <f t="shared" si="37"/>
        <v>10.989022623531596</v>
      </c>
      <c r="BI69" s="80">
        <f t="shared" si="37"/>
        <v>10.989020781884067</v>
      </c>
      <c r="BJ69" s="80">
        <f t="shared" si="37"/>
        <v>10.988421625766138</v>
      </c>
      <c r="BK69" s="80">
        <f t="shared" si="37"/>
        <v>10.943387424476814</v>
      </c>
      <c r="BL69" s="80">
        <f t="shared" si="51"/>
        <v>10.540510116635158</v>
      </c>
    </row>
    <row r="70" spans="1:64" ht="12.95" customHeight="1" x14ac:dyDescent="0.2">
      <c r="A70" s="134" t="s">
        <v>2677</v>
      </c>
      <c r="B70" s="135" t="s">
        <v>2525</v>
      </c>
      <c r="C70" s="138">
        <v>16815.383999999998</v>
      </c>
      <c r="D70" s="138" t="s">
        <v>2559</v>
      </c>
      <c r="E70" s="80">
        <f t="shared" si="12"/>
        <v>-19658.031497109245</v>
      </c>
      <c r="F70" s="80">
        <f t="shared" si="13"/>
        <v>-19658</v>
      </c>
      <c r="G70" s="80">
        <f t="shared" si="14"/>
        <v>-4.2755041376949521E-2</v>
      </c>
      <c r="H70" s="80">
        <f t="shared" si="40"/>
        <v>-4.2755041376949521E-2</v>
      </c>
      <c r="P70" s="80">
        <f t="shared" si="16"/>
        <v>-4.0044919785665878E-2</v>
      </c>
      <c r="Q70" s="107">
        <f t="shared" si="35"/>
        <v>1796.8839999999982</v>
      </c>
      <c r="R70" s="80">
        <f t="shared" si="41"/>
        <v>7.3447590395417849E-6</v>
      </c>
      <c r="S70" s="106">
        <f t="shared" si="42"/>
        <v>0.2</v>
      </c>
      <c r="T70" s="106">
        <f t="shared" si="19"/>
        <v>1.4689518079083571E-6</v>
      </c>
      <c r="Z70" s="80">
        <f t="shared" si="20"/>
        <v>-19658</v>
      </c>
      <c r="AA70" s="80">
        <f t="shared" si="21"/>
        <v>-4.8213392439002085E-2</v>
      </c>
      <c r="AB70" s="80">
        <f t="shared" si="22"/>
        <v>-3.4586568723613313E-2</v>
      </c>
      <c r="AC70" s="80">
        <f t="shared" si="23"/>
        <v>-2.7101215912836429E-3</v>
      </c>
      <c r="AD70" s="80">
        <f t="shared" si="24"/>
        <v>5.4583510620525647E-3</v>
      </c>
      <c r="AE70" s="80">
        <f t="shared" si="25"/>
        <v>5.9587192633220719E-6</v>
      </c>
      <c r="AF70" s="80">
        <f t="shared" si="26"/>
        <v>-9999</v>
      </c>
      <c r="AG70" s="106"/>
      <c r="AH70" s="80">
        <f t="shared" si="27"/>
        <v>-8.1684726533362093E-3</v>
      </c>
      <c r="AI70" s="80">
        <f t="shared" si="28"/>
        <v>0.56044076607578219</v>
      </c>
      <c r="AJ70" s="80">
        <f t="shared" si="29"/>
        <v>-0.14763114626207849</v>
      </c>
      <c r="AK70" s="80">
        <f t="shared" si="30"/>
        <v>8.921764746041301E-2</v>
      </c>
      <c r="AL70" s="80">
        <f t="shared" si="31"/>
        <v>-0.20025036798094706</v>
      </c>
      <c r="AM70" s="80">
        <f t="shared" si="32"/>
        <v>-0.10046111789782469</v>
      </c>
      <c r="AN70" s="80">
        <f t="shared" si="43"/>
        <v>-0.32279911911567016</v>
      </c>
      <c r="AO70" s="80">
        <f t="shared" si="43"/>
        <v>-0.3239751992342968</v>
      </c>
      <c r="AP70" s="80">
        <f t="shared" si="43"/>
        <v>-0.32121046104856898</v>
      </c>
      <c r="AQ70" s="80">
        <f t="shared" si="43"/>
        <v>-0.32771391338375799</v>
      </c>
      <c r="AR70" s="80">
        <f t="shared" si="43"/>
        <v>-0.31243820659641841</v>
      </c>
      <c r="AS70" s="80">
        <f t="shared" si="43"/>
        <v>-0.34844596842815501</v>
      </c>
      <c r="AT70" s="80">
        <f t="shared" si="43"/>
        <v>-0.26422027014634741</v>
      </c>
      <c r="AU70" s="80">
        <f t="shared" si="34"/>
        <v>-0.46558051976399817</v>
      </c>
      <c r="AW70" s="80">
        <v>9000</v>
      </c>
      <c r="AX70" s="80">
        <f t="shared" si="44"/>
        <v>6.610457663894076E-2</v>
      </c>
      <c r="AY70" s="80">
        <f t="shared" si="45"/>
        <v>9.6451357768411461E-2</v>
      </c>
      <c r="AZ70" s="80">
        <f t="shared" si="46"/>
        <v>-3.0346781129470701E-2</v>
      </c>
      <c r="BA70" s="80">
        <f t="shared" si="47"/>
        <v>0.73899119297118698</v>
      </c>
      <c r="BB70" s="80">
        <f t="shared" si="48"/>
        <v>-0.78184396450250748</v>
      </c>
      <c r="BC70" s="80">
        <f t="shared" si="49"/>
        <v>-0.94969554474060269</v>
      </c>
      <c r="BD70" s="80">
        <f t="shared" si="50"/>
        <v>-0.51407964008522067</v>
      </c>
      <c r="BE70" s="80">
        <f t="shared" si="37"/>
        <v>11.177097491871054</v>
      </c>
      <c r="BF70" s="80">
        <f t="shared" si="37"/>
        <v>11.177097520142359</v>
      </c>
      <c r="BG70" s="80">
        <f t="shared" si="37"/>
        <v>11.17709717098769</v>
      </c>
      <c r="BH70" s="80">
        <f t="shared" ref="BH70:BK82" si="52">$BL70+$AB$7*SIN(BI70)</f>
        <v>11.177101483051255</v>
      </c>
      <c r="BI70" s="80">
        <f t="shared" si="52"/>
        <v>11.177048221922348</v>
      </c>
      <c r="BJ70" s="80">
        <f t="shared" si="52"/>
        <v>11.177705005200087</v>
      </c>
      <c r="BK70" s="80">
        <f t="shared" si="52"/>
        <v>11.169434614258424</v>
      </c>
      <c r="BL70" s="80">
        <f t="shared" si="51"/>
        <v>10.735944640330008</v>
      </c>
    </row>
    <row r="71" spans="1:64" ht="12.95" customHeight="1" x14ac:dyDescent="0.2">
      <c r="A71" s="134" t="s">
        <v>2691</v>
      </c>
      <c r="B71" s="135" t="s">
        <v>2525</v>
      </c>
      <c r="C71" s="138">
        <v>16823.517</v>
      </c>
      <c r="D71" s="138" t="s">
        <v>2559</v>
      </c>
      <c r="E71" s="80">
        <f t="shared" si="12"/>
        <v>-19652.040016777773</v>
      </c>
      <c r="F71" s="80">
        <f t="shared" si="13"/>
        <v>-19652</v>
      </c>
      <c r="G71" s="80">
        <f t="shared" si="14"/>
        <v>-5.4319873492204351E-2</v>
      </c>
      <c r="H71" s="80">
        <f t="shared" si="40"/>
        <v>-5.4319873492204351E-2</v>
      </c>
      <c r="P71" s="80">
        <f t="shared" si="16"/>
        <v>-4.0084758661037195E-2</v>
      </c>
      <c r="Q71" s="107">
        <f t="shared" si="35"/>
        <v>1805.0169999999998</v>
      </c>
      <c r="R71" s="80">
        <f t="shared" si="41"/>
        <v>2.0263849425651513E-4</v>
      </c>
      <c r="S71" s="106">
        <f t="shared" si="42"/>
        <v>0.2</v>
      </c>
      <c r="T71" s="106">
        <f t="shared" si="19"/>
        <v>4.0527698851303026E-5</v>
      </c>
      <c r="Z71" s="80">
        <f t="shared" si="20"/>
        <v>-19652</v>
      </c>
      <c r="AA71" s="80">
        <f t="shared" si="21"/>
        <v>-4.8203618105344306E-2</v>
      </c>
      <c r="AB71" s="80">
        <f t="shared" si="22"/>
        <v>-4.620101404789724E-2</v>
      </c>
      <c r="AC71" s="80">
        <f t="shared" si="23"/>
        <v>-1.4235114831167156E-2</v>
      </c>
      <c r="AD71" s="80">
        <f t="shared" si="24"/>
        <v>-6.116255386860045E-3</v>
      </c>
      <c r="AE71" s="80">
        <f t="shared" si="25"/>
        <v>7.4817159914589046E-6</v>
      </c>
      <c r="AF71" s="80">
        <f t="shared" si="26"/>
        <v>-9999</v>
      </c>
      <c r="AG71" s="106"/>
      <c r="AH71" s="80">
        <f t="shared" si="27"/>
        <v>-8.118859444307111E-3</v>
      </c>
      <c r="AI71" s="80">
        <f t="shared" si="28"/>
        <v>0.56034898079967865</v>
      </c>
      <c r="AJ71" s="80">
        <f t="shared" si="29"/>
        <v>-0.14661096939263601</v>
      </c>
      <c r="AK71" s="80">
        <f t="shared" si="30"/>
        <v>8.8764238646734703E-2</v>
      </c>
      <c r="AL71" s="80">
        <f t="shared" si="31"/>
        <v>-0.1992189678764264</v>
      </c>
      <c r="AM71" s="80">
        <f t="shared" si="32"/>
        <v>-9.9940240115042545E-2</v>
      </c>
      <c r="AN71" s="80">
        <f t="shared" ref="AN71:AT80" si="53">$AU71+$AB$7*SIN(AO71)</f>
        <v>-0.32115414276512111</v>
      </c>
      <c r="AO71" s="80">
        <f t="shared" si="53"/>
        <v>-0.32232876686546108</v>
      </c>
      <c r="AP71" s="80">
        <f t="shared" si="53"/>
        <v>-0.31956896435818305</v>
      </c>
      <c r="AQ71" s="80">
        <f t="shared" si="53"/>
        <v>-0.3260572164892932</v>
      </c>
      <c r="AR71" s="80">
        <f t="shared" si="53"/>
        <v>-0.31082544699976711</v>
      </c>
      <c r="AS71" s="80">
        <f t="shared" si="53"/>
        <v>-0.34670906209061036</v>
      </c>
      <c r="AT71" s="80">
        <f t="shared" si="53"/>
        <v>-0.26281552826038923</v>
      </c>
      <c r="AU71" s="80">
        <f t="shared" si="34"/>
        <v>-0.4632353054796603</v>
      </c>
      <c r="AW71" s="80">
        <v>9500</v>
      </c>
      <c r="AX71" s="80">
        <f t="shared" si="44"/>
        <v>7.6038992276629497E-2</v>
      </c>
      <c r="AY71" s="80">
        <f t="shared" si="45"/>
        <v>0.10463488947938637</v>
      </c>
      <c r="AZ71" s="80">
        <f t="shared" si="46"/>
        <v>-2.8595897202756883E-2</v>
      </c>
      <c r="BA71" s="80">
        <f t="shared" si="47"/>
        <v>0.69079048603623239</v>
      </c>
      <c r="BB71" s="80">
        <f t="shared" si="48"/>
        <v>-0.6875163959744508</v>
      </c>
      <c r="BC71" s="80">
        <f t="shared" si="49"/>
        <v>-0.81014096775507194</v>
      </c>
      <c r="BD71" s="80">
        <f t="shared" si="50"/>
        <v>-0.42878296437331198</v>
      </c>
      <c r="BE71" s="80">
        <f t="shared" ref="BE71:BG82" si="54">$BL71+$AB$7*SIN(BF71)</f>
        <v>11.351751090415551</v>
      </c>
      <c r="BF71" s="80">
        <f t="shared" si="54"/>
        <v>11.351748052637236</v>
      </c>
      <c r="BG71" s="80">
        <f t="shared" si="54"/>
        <v>11.351767475824159</v>
      </c>
      <c r="BH71" s="80">
        <f t="shared" si="52"/>
        <v>11.351643268826558</v>
      </c>
      <c r="BI71" s="80">
        <f t="shared" si="52"/>
        <v>11.35243683129327</v>
      </c>
      <c r="BJ71" s="80">
        <f t="shared" si="52"/>
        <v>11.347337232967677</v>
      </c>
      <c r="BK71" s="80">
        <f t="shared" si="52"/>
        <v>11.378977436905902</v>
      </c>
      <c r="BL71" s="80">
        <f t="shared" si="51"/>
        <v>10.931379164024857</v>
      </c>
    </row>
    <row r="72" spans="1:64" ht="12.95" customHeight="1" x14ac:dyDescent="0.2">
      <c r="A72" s="134" t="s">
        <v>2691</v>
      </c>
      <c r="B72" s="135" t="s">
        <v>2525</v>
      </c>
      <c r="C72" s="138">
        <v>16850.669999999998</v>
      </c>
      <c r="D72" s="138" t="s">
        <v>2559</v>
      </c>
      <c r="E72" s="80">
        <f t="shared" si="12"/>
        <v>-19632.036738105653</v>
      </c>
      <c r="F72" s="80">
        <f t="shared" si="13"/>
        <v>-19632</v>
      </c>
      <c r="G72" s="80">
        <f t="shared" si="14"/>
        <v>-4.9869313883391442E-2</v>
      </c>
      <c r="H72" s="80">
        <f t="shared" si="40"/>
        <v>-4.9869313883391442E-2</v>
      </c>
      <c r="P72" s="80">
        <f t="shared" si="16"/>
        <v>-4.0217347965803563E-2</v>
      </c>
      <c r="Q72" s="107">
        <f t="shared" si="35"/>
        <v>1832.1699999999983</v>
      </c>
      <c r="R72" s="80">
        <f t="shared" si="41"/>
        <v>9.3160446074278029E-5</v>
      </c>
      <c r="S72" s="106">
        <f t="shared" si="42"/>
        <v>0.2</v>
      </c>
      <c r="T72" s="106">
        <f t="shared" si="19"/>
        <v>1.8632089214855607E-5</v>
      </c>
      <c r="Z72" s="80">
        <f t="shared" si="20"/>
        <v>-19632</v>
      </c>
      <c r="AA72" s="80">
        <f t="shared" si="21"/>
        <v>-4.8170734321936838E-2</v>
      </c>
      <c r="AB72" s="80">
        <f t="shared" si="22"/>
        <v>-4.1915927527258166E-2</v>
      </c>
      <c r="AC72" s="80">
        <f t="shared" si="23"/>
        <v>-9.6519659175878791E-3</v>
      </c>
      <c r="AD72" s="80">
        <f t="shared" si="24"/>
        <v>-1.6985795614546037E-3</v>
      </c>
      <c r="AE72" s="80">
        <f t="shared" si="25"/>
        <v>5.7703450531826274E-7</v>
      </c>
      <c r="AF72" s="80">
        <f t="shared" si="26"/>
        <v>-9999</v>
      </c>
      <c r="AG72" s="106"/>
      <c r="AH72" s="80">
        <f t="shared" si="27"/>
        <v>-7.9533863561332737E-3</v>
      </c>
      <c r="AI72" s="80">
        <f t="shared" si="28"/>
        <v>0.56004662649682402</v>
      </c>
      <c r="AJ72" s="80">
        <f t="shared" si="29"/>
        <v>-0.14321173541789464</v>
      </c>
      <c r="AK72" s="80">
        <f t="shared" si="30"/>
        <v>8.7253297299247051E-2</v>
      </c>
      <c r="AL72" s="80">
        <f t="shared" si="31"/>
        <v>-0.19578346920468687</v>
      </c>
      <c r="AM72" s="80">
        <f t="shared" si="32"/>
        <v>-9.820562988859087E-2</v>
      </c>
      <c r="AN72" s="80">
        <f t="shared" si="53"/>
        <v>-0.31567294667740065</v>
      </c>
      <c r="AO72" s="80">
        <f t="shared" si="53"/>
        <v>-0.31684233077500307</v>
      </c>
      <c r="AP72" s="80">
        <f t="shared" si="53"/>
        <v>-0.31409979291310031</v>
      </c>
      <c r="AQ72" s="80">
        <f t="shared" si="53"/>
        <v>-0.32053572223050053</v>
      </c>
      <c r="AR72" s="80">
        <f t="shared" si="53"/>
        <v>-0.30545364491789512</v>
      </c>
      <c r="AS72" s="80">
        <f t="shared" si="53"/>
        <v>-0.34091758841202968</v>
      </c>
      <c r="AT72" s="80">
        <f t="shared" si="53"/>
        <v>-0.25814098736450586</v>
      </c>
      <c r="AU72" s="80">
        <f t="shared" si="34"/>
        <v>-0.45541792453186591</v>
      </c>
      <c r="AW72" s="80">
        <v>10000</v>
      </c>
      <c r="AX72" s="80">
        <f t="shared" si="44"/>
        <v>8.6862769083325242E-2</v>
      </c>
      <c r="AY72" s="80">
        <f t="shared" si="45"/>
        <v>0.11301740818209143</v>
      </c>
      <c r="AZ72" s="80">
        <f t="shared" si="46"/>
        <v>-2.6154639098766183E-2</v>
      </c>
      <c r="BA72" s="80">
        <f t="shared" si="47"/>
        <v>0.65316234763482628</v>
      </c>
      <c r="BB72" s="80">
        <f t="shared" si="48"/>
        <v>-0.59294008242882912</v>
      </c>
      <c r="BC72" s="80">
        <f t="shared" si="49"/>
        <v>-0.68678273563980763</v>
      </c>
      <c r="BD72" s="80">
        <f t="shared" si="50"/>
        <v>-0.35755720467276725</v>
      </c>
      <c r="BE72" s="80">
        <f t="shared" si="54"/>
        <v>11.515970207342706</v>
      </c>
      <c r="BF72" s="80">
        <f t="shared" si="54"/>
        <v>11.515931324579151</v>
      </c>
      <c r="BG72" s="80">
        <f t="shared" si="54"/>
        <v>11.516105659682463</v>
      </c>
      <c r="BH72" s="80">
        <f t="shared" si="52"/>
        <v>11.515323594589512</v>
      </c>
      <c r="BI72" s="80">
        <f t="shared" si="52"/>
        <v>11.518823629065755</v>
      </c>
      <c r="BJ72" s="80">
        <f t="shared" si="52"/>
        <v>11.502989243190738</v>
      </c>
      <c r="BK72" s="80">
        <f t="shared" si="52"/>
        <v>11.571478743789395</v>
      </c>
      <c r="BL72" s="80">
        <f t="shared" si="51"/>
        <v>11.126813687719707</v>
      </c>
    </row>
    <row r="73" spans="1:64" ht="12.95" customHeight="1" x14ac:dyDescent="0.2">
      <c r="A73" s="134" t="s">
        <v>2691</v>
      </c>
      <c r="B73" s="135" t="s">
        <v>2525</v>
      </c>
      <c r="C73" s="138">
        <v>16884.606</v>
      </c>
      <c r="D73" s="138" t="s">
        <v>2559</v>
      </c>
      <c r="E73" s="80">
        <f t="shared" si="12"/>
        <v>-19607.036507375451</v>
      </c>
      <c r="F73" s="80">
        <f t="shared" si="13"/>
        <v>-19607</v>
      </c>
      <c r="G73" s="80">
        <f t="shared" si="14"/>
        <v>-4.9556114368897397E-2</v>
      </c>
      <c r="H73" s="80">
        <f t="shared" si="40"/>
        <v>-4.9556114368897397E-2</v>
      </c>
      <c r="P73" s="80">
        <f t="shared" si="16"/>
        <v>-4.0382636876030081E-2</v>
      </c>
      <c r="Q73" s="107">
        <f t="shared" si="35"/>
        <v>1866.1059999999998</v>
      </c>
      <c r="R73" s="80">
        <f t="shared" si="41"/>
        <v>8.4152689312143216E-5</v>
      </c>
      <c r="S73" s="106">
        <f t="shared" si="42"/>
        <v>0.2</v>
      </c>
      <c r="T73" s="106">
        <f t="shared" si="19"/>
        <v>1.6830537862428644E-5</v>
      </c>
      <c r="Z73" s="80">
        <f t="shared" si="20"/>
        <v>-19607</v>
      </c>
      <c r="AA73" s="80">
        <f t="shared" si="21"/>
        <v>-4.8128979299525795E-2</v>
      </c>
      <c r="AB73" s="80">
        <f t="shared" si="22"/>
        <v>-4.1809771945401683E-2</v>
      </c>
      <c r="AC73" s="80">
        <f t="shared" si="23"/>
        <v>-9.1734774928673157E-3</v>
      </c>
      <c r="AD73" s="80">
        <f t="shared" si="24"/>
        <v>-1.4271350693716017E-3</v>
      </c>
      <c r="AE73" s="80">
        <f t="shared" si="25"/>
        <v>4.0734290124605734E-7</v>
      </c>
      <c r="AF73" s="80">
        <f t="shared" si="26"/>
        <v>-9999</v>
      </c>
      <c r="AG73" s="106"/>
      <c r="AH73" s="80">
        <f t="shared" si="27"/>
        <v>-7.7463424234957157E-3</v>
      </c>
      <c r="AI73" s="80">
        <f t="shared" si="28"/>
        <v>0.55967644109865944</v>
      </c>
      <c r="AJ73" s="80">
        <f t="shared" si="29"/>
        <v>-0.13896559860202035</v>
      </c>
      <c r="AK73" s="80">
        <f t="shared" si="30"/>
        <v>8.5365521276880005E-2</v>
      </c>
      <c r="AL73" s="80">
        <f t="shared" si="31"/>
        <v>-0.19149442547553833</v>
      </c>
      <c r="AM73" s="80">
        <f t="shared" si="32"/>
        <v>-9.6040878100803403E-2</v>
      </c>
      <c r="AN73" s="80">
        <f t="shared" si="53"/>
        <v>-0.3088258415840448</v>
      </c>
      <c r="AO73" s="80">
        <f t="shared" si="53"/>
        <v>-0.30998783727346363</v>
      </c>
      <c r="AP73" s="80">
        <f t="shared" si="53"/>
        <v>-0.30726863641530244</v>
      </c>
      <c r="AQ73" s="80">
        <f t="shared" si="53"/>
        <v>-0.31363559449024841</v>
      </c>
      <c r="AR73" s="80">
        <f t="shared" si="53"/>
        <v>-0.29874758350580766</v>
      </c>
      <c r="AS73" s="80">
        <f t="shared" si="53"/>
        <v>-0.33367440606852244</v>
      </c>
      <c r="AT73" s="80">
        <f t="shared" si="53"/>
        <v>-0.25231474216005356</v>
      </c>
      <c r="AU73" s="80">
        <f t="shared" si="34"/>
        <v>-0.4456461983471236</v>
      </c>
      <c r="AW73" s="80">
        <v>10500</v>
      </c>
      <c r="AX73" s="80">
        <f t="shared" si="44"/>
        <v>9.841801113836747E-2</v>
      </c>
      <c r="AY73" s="80">
        <f t="shared" si="45"/>
        <v>0.1215989138765266</v>
      </c>
      <c r="AZ73" s="80">
        <f t="shared" si="46"/>
        <v>-2.3180902738159131E-2</v>
      </c>
      <c r="BA73" s="80">
        <f t="shared" si="47"/>
        <v>0.62369644062308227</v>
      </c>
      <c r="BB73" s="80">
        <f t="shared" si="48"/>
        <v>-0.49974346330194863</v>
      </c>
      <c r="BC73" s="80">
        <f t="shared" si="49"/>
        <v>-0.57538020169170001</v>
      </c>
      <c r="BD73" s="80">
        <f t="shared" si="50"/>
        <v>-0.29589891880066049</v>
      </c>
      <c r="BE73" s="80">
        <f t="shared" si="54"/>
        <v>11.67204787963886</v>
      </c>
      <c r="BF73" s="80">
        <f t="shared" si="54"/>
        <v>11.671874369161049</v>
      </c>
      <c r="BG73" s="80">
        <f t="shared" si="54"/>
        <v>11.672492188644435</v>
      </c>
      <c r="BH73" s="80">
        <f t="shared" si="52"/>
        <v>11.670290143122195</v>
      </c>
      <c r="BI73" s="80">
        <f t="shared" si="52"/>
        <v>11.678111363075256</v>
      </c>
      <c r="BJ73" s="80">
        <f t="shared" si="52"/>
        <v>11.649975275856827</v>
      </c>
      <c r="BK73" s="80">
        <f t="shared" si="52"/>
        <v>11.747050211971922</v>
      </c>
      <c r="BL73" s="80">
        <f t="shared" si="51"/>
        <v>11.322248211414557</v>
      </c>
    </row>
    <row r="74" spans="1:64" ht="12.95" customHeight="1" x14ac:dyDescent="0.2">
      <c r="A74" s="134" t="s">
        <v>2691</v>
      </c>
      <c r="B74" s="135" t="s">
        <v>2525</v>
      </c>
      <c r="C74" s="138">
        <v>16907.683000000001</v>
      </c>
      <c r="D74" s="138" t="s">
        <v>2559</v>
      </c>
      <c r="E74" s="80">
        <f t="shared" si="12"/>
        <v>-19590.035967401356</v>
      </c>
      <c r="F74" s="80">
        <f t="shared" si="13"/>
        <v>-19590</v>
      </c>
      <c r="G74" s="80">
        <f t="shared" si="14"/>
        <v>-4.8823138698935509E-2</v>
      </c>
      <c r="H74" s="80">
        <f t="shared" si="40"/>
        <v>-4.8823138698935509E-2</v>
      </c>
      <c r="P74" s="80">
        <f t="shared" si="16"/>
        <v>-4.0494749181559958E-2</v>
      </c>
      <c r="Q74" s="107">
        <f t="shared" si="35"/>
        <v>1889.1830000000009</v>
      </c>
      <c r="R74" s="80">
        <f t="shared" si="41"/>
        <v>6.9362071953130958E-5</v>
      </c>
      <c r="S74" s="106">
        <f t="shared" si="42"/>
        <v>0.2</v>
      </c>
      <c r="T74" s="106">
        <f t="shared" si="19"/>
        <v>1.3872414390626192E-5</v>
      </c>
      <c r="Z74" s="80">
        <f t="shared" si="20"/>
        <v>-19590</v>
      </c>
      <c r="AA74" s="80">
        <f t="shared" si="21"/>
        <v>-4.8100176641305531E-2</v>
      </c>
      <c r="AB74" s="80">
        <f t="shared" si="22"/>
        <v>-4.1217711239189936E-2</v>
      </c>
      <c r="AC74" s="80">
        <f t="shared" si="23"/>
        <v>-8.3283895173755507E-3</v>
      </c>
      <c r="AD74" s="80">
        <f t="shared" si="24"/>
        <v>-7.2296205762997778E-4</v>
      </c>
      <c r="AE74" s="80">
        <f t="shared" si="25"/>
        <v>1.0453482735451427E-7</v>
      </c>
      <c r="AF74" s="80">
        <f t="shared" si="26"/>
        <v>-9999</v>
      </c>
      <c r="AG74" s="106"/>
      <c r="AH74" s="80">
        <f t="shared" si="27"/>
        <v>-7.6054274597455703E-3</v>
      </c>
      <c r="AI74" s="80">
        <f t="shared" si="28"/>
        <v>0.55942962047730993</v>
      </c>
      <c r="AJ74" s="80">
        <f t="shared" si="29"/>
        <v>-0.13608004865817194</v>
      </c>
      <c r="AK74" s="80">
        <f t="shared" si="30"/>
        <v>8.4082396693057213E-2</v>
      </c>
      <c r="AL74" s="80">
        <f t="shared" si="31"/>
        <v>-0.18858119467584045</v>
      </c>
      <c r="AM74" s="80">
        <f t="shared" si="32"/>
        <v>-9.4571031682681259E-2</v>
      </c>
      <c r="AN74" s="80">
        <f t="shared" si="53"/>
        <v>-0.30417254751317868</v>
      </c>
      <c r="AO74" s="80">
        <f t="shared" si="53"/>
        <v>-0.30532898580070056</v>
      </c>
      <c r="AP74" s="80">
        <f t="shared" si="53"/>
        <v>-0.30262676699670427</v>
      </c>
      <c r="AQ74" s="80">
        <f t="shared" si="53"/>
        <v>-0.30894457206888204</v>
      </c>
      <c r="AR74" s="80">
        <f t="shared" si="53"/>
        <v>-0.2941929001725046</v>
      </c>
      <c r="AS74" s="80">
        <f t="shared" si="53"/>
        <v>-0.32874662399499571</v>
      </c>
      <c r="AT74" s="80">
        <f t="shared" si="53"/>
        <v>-0.24836346304077084</v>
      </c>
      <c r="AU74" s="80">
        <f t="shared" si="34"/>
        <v>-0.43900142454149815</v>
      </c>
      <c r="AW74" s="80">
        <v>11000</v>
      </c>
      <c r="AX74" s="80">
        <f t="shared" si="44"/>
        <v>0.11058207562147308</v>
      </c>
      <c r="AY74" s="80">
        <f t="shared" si="45"/>
        <v>0.13037940656269192</v>
      </c>
      <c r="AZ74" s="80">
        <f t="shared" si="46"/>
        <v>-1.9797330941218841E-2</v>
      </c>
      <c r="BA74" s="80">
        <f t="shared" si="47"/>
        <v>0.60070009787100265</v>
      </c>
      <c r="BB74" s="80">
        <f t="shared" si="48"/>
        <v>-0.40849985460279647</v>
      </c>
      <c r="BC74" s="80">
        <f t="shared" si="49"/>
        <v>-0.47288755081239259</v>
      </c>
      <c r="BD74" s="80">
        <f t="shared" si="50"/>
        <v>-0.24095077060664546</v>
      </c>
      <c r="BE74" s="80">
        <f t="shared" si="54"/>
        <v>11.821781569824768</v>
      </c>
      <c r="BF74" s="80">
        <f t="shared" si="54"/>
        <v>11.821329763422982</v>
      </c>
      <c r="BG74" s="80">
        <f t="shared" si="54"/>
        <v>11.822699293269661</v>
      </c>
      <c r="BH74" s="80">
        <f t="shared" si="52"/>
        <v>11.818542588669866</v>
      </c>
      <c r="BI74" s="80">
        <f t="shared" si="52"/>
        <v>11.83111010493433</v>
      </c>
      <c r="BJ74" s="80">
        <f t="shared" si="52"/>
        <v>11.79265176321409</v>
      </c>
      <c r="BK74" s="80">
        <f t="shared" si="52"/>
        <v>11.906448092301945</v>
      </c>
      <c r="BL74" s="80">
        <f t="shared" si="51"/>
        <v>11.517682735109407</v>
      </c>
    </row>
    <row r="75" spans="1:64" ht="12.95" customHeight="1" x14ac:dyDescent="0.2">
      <c r="A75" s="134" t="s">
        <v>2677</v>
      </c>
      <c r="B75" s="135" t="s">
        <v>2525</v>
      </c>
      <c r="C75" s="138">
        <v>16944.335999999999</v>
      </c>
      <c r="D75" s="138" t="s">
        <v>2559</v>
      </c>
      <c r="E75" s="80">
        <f t="shared" si="12"/>
        <v>-19563.034156435009</v>
      </c>
      <c r="F75" s="80">
        <f t="shared" si="13"/>
        <v>-19563</v>
      </c>
      <c r="G75" s="80">
        <f t="shared" si="14"/>
        <v>-4.6364883226488018E-2</v>
      </c>
      <c r="H75" s="80">
        <f t="shared" si="40"/>
        <v>-4.6364883226488018E-2</v>
      </c>
      <c r="P75" s="80">
        <f t="shared" si="16"/>
        <v>-4.0672337109015022E-2</v>
      </c>
      <c r="Q75" s="107">
        <f t="shared" si="35"/>
        <v>1925.8359999999993</v>
      </c>
      <c r="R75" s="80">
        <f t="shared" si="41"/>
        <v>3.2405081299556882E-5</v>
      </c>
      <c r="S75" s="106">
        <f t="shared" si="42"/>
        <v>0.2</v>
      </c>
      <c r="T75" s="106">
        <f t="shared" si="19"/>
        <v>6.481016259911377E-6</v>
      </c>
      <c r="Z75" s="80">
        <f t="shared" si="20"/>
        <v>-19563</v>
      </c>
      <c r="AA75" s="80">
        <f t="shared" si="21"/>
        <v>-4.8053756720384075E-2</v>
      </c>
      <c r="AB75" s="80">
        <f t="shared" si="22"/>
        <v>-3.8983463615118966E-2</v>
      </c>
      <c r="AC75" s="80">
        <f t="shared" si="23"/>
        <v>-5.6925461174729963E-3</v>
      </c>
      <c r="AD75" s="80">
        <f t="shared" si="24"/>
        <v>1.6888734938960565E-3</v>
      </c>
      <c r="AE75" s="80">
        <f t="shared" si="25"/>
        <v>5.7045873567693465E-7</v>
      </c>
      <c r="AF75" s="80">
        <f t="shared" si="26"/>
        <v>-9999</v>
      </c>
      <c r="AG75" s="106"/>
      <c r="AH75" s="80">
        <f t="shared" si="27"/>
        <v>-7.3814196113690554E-3</v>
      </c>
      <c r="AI75" s="80">
        <f t="shared" si="28"/>
        <v>0.55904574070270174</v>
      </c>
      <c r="AJ75" s="80">
        <f t="shared" si="29"/>
        <v>-0.13150011056753738</v>
      </c>
      <c r="AK75" s="80">
        <f t="shared" si="30"/>
        <v>8.2045413972913914E-2</v>
      </c>
      <c r="AL75" s="80">
        <f t="shared" si="31"/>
        <v>-0.18395970367055539</v>
      </c>
      <c r="AM75" s="80">
        <f t="shared" si="32"/>
        <v>-9.224012483507095E-2</v>
      </c>
      <c r="AN75" s="80">
        <f t="shared" si="53"/>
        <v>-0.29678648596118473</v>
      </c>
      <c r="AO75" s="80">
        <f t="shared" si="53"/>
        <v>-0.2979332091734801</v>
      </c>
      <c r="AP75" s="80">
        <f t="shared" si="53"/>
        <v>-0.29525980881612529</v>
      </c>
      <c r="AQ75" s="80">
        <f t="shared" si="53"/>
        <v>-0.30149582383039875</v>
      </c>
      <c r="AR75" s="80">
        <f t="shared" si="53"/>
        <v>-0.28696789450072524</v>
      </c>
      <c r="AS75" s="80">
        <f t="shared" si="53"/>
        <v>-0.32091616139124318</v>
      </c>
      <c r="AT75" s="80">
        <f t="shared" si="53"/>
        <v>-0.24210515444949501</v>
      </c>
      <c r="AU75" s="80">
        <f t="shared" si="34"/>
        <v>-0.42844796026197685</v>
      </c>
      <c r="AW75" s="80">
        <v>11500</v>
      </c>
      <c r="AX75" s="80">
        <f t="shared" si="44"/>
        <v>0.12325620737723834</v>
      </c>
      <c r="AY75" s="80">
        <f t="shared" si="45"/>
        <v>0.13935888624058734</v>
      </c>
      <c r="AZ75" s="80">
        <f t="shared" si="46"/>
        <v>-1.6102678863348995E-2</v>
      </c>
      <c r="BA75" s="80">
        <f t="shared" si="47"/>
        <v>0.58298487534993049</v>
      </c>
      <c r="BB75" s="80">
        <f t="shared" si="48"/>
        <v>-0.31928542205034294</v>
      </c>
      <c r="BC75" s="80">
        <f t="shared" si="49"/>
        <v>-0.37705296948796141</v>
      </c>
      <c r="BD75" s="80">
        <f t="shared" si="50"/>
        <v>-0.19079225329937433</v>
      </c>
      <c r="BE75" s="80">
        <f t="shared" si="54"/>
        <v>11.96659361854744</v>
      </c>
      <c r="BF75" s="80">
        <f t="shared" si="54"/>
        <v>11.965771568616997</v>
      </c>
      <c r="BG75" s="80">
        <f t="shared" si="54"/>
        <v>11.967991461923255</v>
      </c>
      <c r="BH75" s="80">
        <f t="shared" si="52"/>
        <v>11.961989005367736</v>
      </c>
      <c r="BI75" s="80">
        <f t="shared" si="52"/>
        <v>11.978163201139491</v>
      </c>
      <c r="BJ75" s="80">
        <f t="shared" si="52"/>
        <v>11.934157360722164</v>
      </c>
      <c r="BK75" s="80">
        <f t="shared" si="52"/>
        <v>12.051044416494483</v>
      </c>
      <c r="BL75" s="80">
        <f t="shared" si="51"/>
        <v>11.713117258804255</v>
      </c>
    </row>
    <row r="76" spans="1:64" ht="12.95" customHeight="1" x14ac:dyDescent="0.2">
      <c r="A76" s="134" t="s">
        <v>2691</v>
      </c>
      <c r="B76" s="135" t="s">
        <v>2525</v>
      </c>
      <c r="C76" s="138">
        <v>17021.706999999999</v>
      </c>
      <c r="D76" s="138" t="s">
        <v>2559</v>
      </c>
      <c r="E76" s="80">
        <f t="shared" si="12"/>
        <v>-19506.035899367987</v>
      </c>
      <c r="F76" s="80">
        <f t="shared" si="13"/>
        <v>-19506</v>
      </c>
      <c r="G76" s="80">
        <f t="shared" si="14"/>
        <v>-4.8730788334069075E-2</v>
      </c>
      <c r="H76" s="80">
        <f t="shared" si="40"/>
        <v>-4.8730788334069075E-2</v>
      </c>
      <c r="P76" s="80">
        <f t="shared" si="16"/>
        <v>-4.1045339456431823E-2</v>
      </c>
      <c r="Q76" s="107">
        <f t="shared" si="35"/>
        <v>2003.2069999999985</v>
      </c>
      <c r="R76" s="80">
        <f t="shared" si="41"/>
        <v>5.9066124450775694E-5</v>
      </c>
      <c r="S76" s="106">
        <f t="shared" si="42"/>
        <v>0.2</v>
      </c>
      <c r="T76" s="106">
        <f t="shared" si="19"/>
        <v>1.181322489015514E-5</v>
      </c>
      <c r="Z76" s="80">
        <f t="shared" si="20"/>
        <v>-19506</v>
      </c>
      <c r="AA76" s="80">
        <f t="shared" si="21"/>
        <v>-4.795307806653859E-2</v>
      </c>
      <c r="AB76" s="80">
        <f t="shared" si="22"/>
        <v>-4.1823049723962308E-2</v>
      </c>
      <c r="AC76" s="80">
        <f t="shared" si="23"/>
        <v>-7.685448877637252E-3</v>
      </c>
      <c r="AD76" s="80">
        <f t="shared" si="24"/>
        <v>-7.7771026753048478E-4</v>
      </c>
      <c r="AE76" s="80">
        <f t="shared" si="25"/>
        <v>1.2096665204446765E-7</v>
      </c>
      <c r="AF76" s="80">
        <f t="shared" si="26"/>
        <v>-9999</v>
      </c>
      <c r="AG76" s="106"/>
      <c r="AH76" s="80">
        <f t="shared" si="27"/>
        <v>-6.9077386101067664E-3</v>
      </c>
      <c r="AI76" s="80">
        <f t="shared" si="28"/>
        <v>0.5582679057312766</v>
      </c>
      <c r="AJ76" s="80">
        <f t="shared" si="29"/>
        <v>-0.12184318633907429</v>
      </c>
      <c r="AK76" s="80">
        <f t="shared" si="30"/>
        <v>7.7748734005020761E-2</v>
      </c>
      <c r="AL76" s="80">
        <f t="shared" si="31"/>
        <v>-0.1742243180158842</v>
      </c>
      <c r="AM76" s="80">
        <f t="shared" si="32"/>
        <v>-8.7333180951127548E-2</v>
      </c>
      <c r="AN76" s="80">
        <f t="shared" si="53"/>
        <v>-0.28121114929818597</v>
      </c>
      <c r="AO76" s="80">
        <f t="shared" si="53"/>
        <v>-0.28233378125982861</v>
      </c>
      <c r="AP76" s="80">
        <f t="shared" si="53"/>
        <v>-0.27972862228470841</v>
      </c>
      <c r="AQ76" s="80">
        <f t="shared" si="53"/>
        <v>-0.28577712859968535</v>
      </c>
      <c r="AR76" s="80">
        <f t="shared" si="53"/>
        <v>-0.27175011137678767</v>
      </c>
      <c r="AS76" s="80">
        <f t="shared" si="53"/>
        <v>-0.30436936971044826</v>
      </c>
      <c r="AT76" s="80">
        <f t="shared" si="53"/>
        <v>-0.2289607395463229</v>
      </c>
      <c r="AU76" s="80">
        <f t="shared" si="34"/>
        <v>-0.40616842456076352</v>
      </c>
      <c r="AW76" s="80">
        <v>12000</v>
      </c>
      <c r="AX76" s="80">
        <f t="shared" si="44"/>
        <v>0.13635747583569541</v>
      </c>
      <c r="AY76" s="80">
        <f t="shared" si="45"/>
        <v>0.14853735291021289</v>
      </c>
      <c r="AZ76" s="80">
        <f t="shared" si="46"/>
        <v>-1.2179877074517488E-2</v>
      </c>
      <c r="BA76" s="80">
        <f t="shared" si="47"/>
        <v>0.56971715723506633</v>
      </c>
      <c r="BB76" s="80">
        <f t="shared" si="48"/>
        <v>-0.23195111673861932</v>
      </c>
      <c r="BC76" s="80">
        <f t="shared" si="49"/>
        <v>-0.28616064917559836</v>
      </c>
      <c r="BD76" s="80">
        <f t="shared" si="50"/>
        <v>-0.14406476590627224</v>
      </c>
      <c r="BE76" s="80">
        <f t="shared" si="54"/>
        <v>12.10762181884963</v>
      </c>
      <c r="BF76" s="80">
        <f t="shared" si="54"/>
        <v>12.106496308522575</v>
      </c>
      <c r="BG76" s="80">
        <f t="shared" si="54"/>
        <v>12.109294676398079</v>
      </c>
      <c r="BH76" s="80">
        <f t="shared" si="52"/>
        <v>12.102329877715354</v>
      </c>
      <c r="BI76" s="80">
        <f t="shared" si="52"/>
        <v>12.119620538504162</v>
      </c>
      <c r="BJ76" s="80">
        <f t="shared" si="52"/>
        <v>12.076414515262377</v>
      </c>
      <c r="BK76" s="80">
        <f t="shared" si="52"/>
        <v>12.182774759440512</v>
      </c>
      <c r="BL76" s="80">
        <f t="shared" si="51"/>
        <v>11.908551782499105</v>
      </c>
    </row>
    <row r="77" spans="1:64" ht="12.95" customHeight="1" x14ac:dyDescent="0.2">
      <c r="A77" s="134" t="s">
        <v>2677</v>
      </c>
      <c r="B77" s="135" t="s">
        <v>2525</v>
      </c>
      <c r="C77" s="138">
        <v>17062.431</v>
      </c>
      <c r="D77" s="138" t="s">
        <v>2559</v>
      </c>
      <c r="E77" s="80">
        <f t="shared" si="12"/>
        <v>-19476.035033141659</v>
      </c>
      <c r="F77" s="80">
        <f t="shared" si="13"/>
        <v>-19476</v>
      </c>
      <c r="G77" s="80">
        <f t="shared" si="14"/>
        <v>-4.755494891651324E-2</v>
      </c>
      <c r="H77" s="80">
        <f t="shared" si="40"/>
        <v>-4.755494891651324E-2</v>
      </c>
      <c r="P77" s="80">
        <f t="shared" si="16"/>
        <v>-4.1240617769291221E-2</v>
      </c>
      <c r="Q77" s="107">
        <f t="shared" si="35"/>
        <v>2043.9310000000005</v>
      </c>
      <c r="R77" s="80">
        <f t="shared" si="41"/>
        <v>3.9870777836778138E-5</v>
      </c>
      <c r="S77" s="106">
        <f t="shared" si="42"/>
        <v>0.2</v>
      </c>
      <c r="T77" s="106">
        <f t="shared" si="19"/>
        <v>7.9741555673556286E-6</v>
      </c>
      <c r="Z77" s="80">
        <f t="shared" si="20"/>
        <v>-19476</v>
      </c>
      <c r="AA77" s="80">
        <f t="shared" si="21"/>
        <v>-4.7898650716109187E-2</v>
      </c>
      <c r="AB77" s="80">
        <f t="shared" si="22"/>
        <v>-4.0896915969695274E-2</v>
      </c>
      <c r="AC77" s="80">
        <f t="shared" si="23"/>
        <v>-6.3143311472220187E-3</v>
      </c>
      <c r="AD77" s="80">
        <f t="shared" si="24"/>
        <v>3.4370179959594682E-4</v>
      </c>
      <c r="AE77" s="80">
        <f t="shared" si="25"/>
        <v>2.3626185409098479E-8</v>
      </c>
      <c r="AF77" s="80">
        <f t="shared" si="26"/>
        <v>-9999</v>
      </c>
      <c r="AG77" s="106"/>
      <c r="AH77" s="80">
        <f t="shared" si="27"/>
        <v>-6.6580329468179664E-3</v>
      </c>
      <c r="AI77" s="80">
        <f t="shared" si="28"/>
        <v>0.5578761666327009</v>
      </c>
      <c r="AJ77" s="80">
        <f t="shared" si="29"/>
        <v>-0.11676690046964831</v>
      </c>
      <c r="AK77" s="80">
        <f t="shared" si="30"/>
        <v>7.5489235755970899E-2</v>
      </c>
      <c r="AL77" s="80">
        <f t="shared" si="31"/>
        <v>-0.16911150888872975</v>
      </c>
      <c r="AM77" s="80">
        <f t="shared" si="32"/>
        <v>-8.475784782997739E-2</v>
      </c>
      <c r="AN77" s="80">
        <f t="shared" si="53"/>
        <v>-0.27302279368687327</v>
      </c>
      <c r="AO77" s="80">
        <f t="shared" si="53"/>
        <v>-0.27413079824393727</v>
      </c>
      <c r="AP77" s="80">
        <f t="shared" si="53"/>
        <v>-0.27156555704166008</v>
      </c>
      <c r="AQ77" s="80">
        <f t="shared" si="53"/>
        <v>-0.2775074008188671</v>
      </c>
      <c r="AR77" s="80">
        <f t="shared" si="53"/>
        <v>-0.26375928519640163</v>
      </c>
      <c r="AS77" s="80">
        <f t="shared" si="53"/>
        <v>-0.2956520758432154</v>
      </c>
      <c r="AT77" s="80">
        <f t="shared" si="53"/>
        <v>-0.22207824529427586</v>
      </c>
      <c r="AU77" s="80">
        <f t="shared" si="34"/>
        <v>-0.39444235313907328</v>
      </c>
      <c r="AW77" s="80">
        <v>12500</v>
      </c>
      <c r="AX77" s="80">
        <f t="shared" si="44"/>
        <v>0.14981395335075864</v>
      </c>
      <c r="AY77" s="80">
        <f t="shared" si="45"/>
        <v>0.15791480657156859</v>
      </c>
      <c r="AZ77" s="80">
        <f t="shared" si="46"/>
        <v>-8.1008532208099535E-3</v>
      </c>
      <c r="BA77" s="80">
        <f t="shared" si="47"/>
        <v>0.56031579836129919</v>
      </c>
      <c r="BB77" s="80">
        <f t="shared" si="48"/>
        <v>-0.14624082898099722</v>
      </c>
      <c r="BC77" s="80">
        <f t="shared" si="49"/>
        <v>-0.19884479448756701</v>
      </c>
      <c r="BD77" s="80">
        <f t="shared" si="50"/>
        <v>-9.9751288319775894E-2</v>
      </c>
      <c r="BE77" s="80">
        <f t="shared" si="54"/>
        <v>12.24581330590795</v>
      </c>
      <c r="BF77" s="80">
        <f t="shared" si="54"/>
        <v>12.244639223370131</v>
      </c>
      <c r="BG77" s="80">
        <f t="shared" si="54"/>
        <v>12.247397207071751</v>
      </c>
      <c r="BH77" s="80">
        <f t="shared" si="52"/>
        <v>12.240914527319944</v>
      </c>
      <c r="BI77" s="80">
        <f t="shared" si="52"/>
        <v>12.25613024248951</v>
      </c>
      <c r="BJ77" s="80">
        <f t="shared" si="52"/>
        <v>12.220291876894345</v>
      </c>
      <c r="BK77" s="80">
        <f t="shared" si="52"/>
        <v>12.304064545602632</v>
      </c>
      <c r="BL77" s="80">
        <f t="shared" si="51"/>
        <v>12.103986306193955</v>
      </c>
    </row>
    <row r="78" spans="1:64" ht="12.95" customHeight="1" x14ac:dyDescent="0.2">
      <c r="A78" s="134" t="s">
        <v>44</v>
      </c>
      <c r="B78" s="135" t="s">
        <v>2525</v>
      </c>
      <c r="C78" s="138">
        <v>17138.448</v>
      </c>
      <c r="D78" s="138" t="s">
        <v>2559</v>
      </c>
      <c r="E78" s="80">
        <f t="shared" si="12"/>
        <v>-19420.03425109847</v>
      </c>
      <c r="F78" s="80">
        <f t="shared" si="13"/>
        <v>-19420</v>
      </c>
      <c r="G78" s="80">
        <f t="shared" si="14"/>
        <v>-4.6493382007611217E-2</v>
      </c>
      <c r="H78" s="80">
        <f t="shared" si="40"/>
        <v>-4.6493382007611217E-2</v>
      </c>
      <c r="P78" s="80">
        <f t="shared" si="16"/>
        <v>-4.1603220643924355E-2</v>
      </c>
      <c r="Q78" s="107">
        <f t="shared" si="35"/>
        <v>2119.9480000000003</v>
      </c>
      <c r="R78" s="80">
        <f t="shared" si="41"/>
        <v>2.3913678162895753E-5</v>
      </c>
      <c r="S78" s="106">
        <f t="shared" si="42"/>
        <v>0.2</v>
      </c>
      <c r="T78" s="106">
        <f t="shared" si="19"/>
        <v>4.7827356325791508E-6</v>
      </c>
      <c r="Z78" s="80">
        <f t="shared" si="20"/>
        <v>-19420</v>
      </c>
      <c r="AA78" s="80">
        <f t="shared" si="21"/>
        <v>-4.7794450945163998E-2</v>
      </c>
      <c r="AB78" s="80">
        <f t="shared" si="22"/>
        <v>-4.0302151706371574E-2</v>
      </c>
      <c r="AC78" s="80">
        <f t="shared" si="23"/>
        <v>-4.8901613636868624E-3</v>
      </c>
      <c r="AD78" s="80">
        <f t="shared" si="24"/>
        <v>1.3010689375527809E-3</v>
      </c>
      <c r="AE78" s="80">
        <f t="shared" si="25"/>
        <v>3.3855607605294442E-7</v>
      </c>
      <c r="AF78" s="80">
        <f t="shared" si="26"/>
        <v>-9999</v>
      </c>
      <c r="AG78" s="106"/>
      <c r="AH78" s="80">
        <f t="shared" si="27"/>
        <v>-6.1912303012396424E-3</v>
      </c>
      <c r="AI78" s="80">
        <f t="shared" si="28"/>
        <v>0.55717723842710853</v>
      </c>
      <c r="AJ78" s="80">
        <f t="shared" si="29"/>
        <v>-0.10730246273972849</v>
      </c>
      <c r="AK78" s="80">
        <f t="shared" si="30"/>
        <v>7.1274894453614318E-2</v>
      </c>
      <c r="AL78" s="80">
        <f t="shared" si="31"/>
        <v>-0.15958707098983479</v>
      </c>
      <c r="AM78" s="80">
        <f t="shared" si="32"/>
        <v>-7.9963316608242394E-2</v>
      </c>
      <c r="AN78" s="80">
        <f t="shared" si="53"/>
        <v>-0.25775406231959958</v>
      </c>
      <c r="AO78" s="80">
        <f t="shared" si="53"/>
        <v>-0.25883119332545818</v>
      </c>
      <c r="AP78" s="80">
        <f t="shared" si="53"/>
        <v>-0.25634774461458754</v>
      </c>
      <c r="AQ78" s="80">
        <f t="shared" si="53"/>
        <v>-0.26207608191786547</v>
      </c>
      <c r="AR78" s="80">
        <f t="shared" si="53"/>
        <v>-0.24887597263184702</v>
      </c>
      <c r="AS78" s="80">
        <f t="shared" si="53"/>
        <v>-0.27936461040964733</v>
      </c>
      <c r="AT78" s="80">
        <f t="shared" si="53"/>
        <v>-0.20929381594614593</v>
      </c>
      <c r="AU78" s="80">
        <f t="shared" si="34"/>
        <v>-0.37255368648524989</v>
      </c>
      <c r="AW78" s="80">
        <v>13000</v>
      </c>
      <c r="AX78" s="80">
        <f t="shared" si="44"/>
        <v>0.16356235667692248</v>
      </c>
      <c r="AY78" s="80">
        <f t="shared" si="45"/>
        <v>0.16749124722465442</v>
      </c>
      <c r="AZ78" s="80">
        <f t="shared" si="46"/>
        <v>-3.928890547731931E-3</v>
      </c>
      <c r="BA78" s="80">
        <f t="shared" si="47"/>
        <v>0.55438656548627718</v>
      </c>
      <c r="BB78" s="80">
        <f t="shared" si="48"/>
        <v>-6.1831198092118199E-2</v>
      </c>
      <c r="BC78" s="80">
        <f t="shared" si="49"/>
        <v>-0.11394828763975541</v>
      </c>
      <c r="BD78" s="80">
        <f t="shared" si="50"/>
        <v>-5.7035871000370025E-2</v>
      </c>
      <c r="BE78" s="80">
        <f t="shared" si="54"/>
        <v>12.382020167186569</v>
      </c>
      <c r="BF78" s="80">
        <f t="shared" si="54"/>
        <v>12.381154571264116</v>
      </c>
      <c r="BG78" s="80">
        <f t="shared" si="54"/>
        <v>12.383117678171422</v>
      </c>
      <c r="BH78" s="80">
        <f t="shared" si="52"/>
        <v>12.378664458693887</v>
      </c>
      <c r="BI78" s="80">
        <f t="shared" si="52"/>
        <v>12.388761115248434</v>
      </c>
      <c r="BJ78" s="80">
        <f t="shared" si="52"/>
        <v>12.365841236488356</v>
      </c>
      <c r="BK78" s="80">
        <f t="shared" si="52"/>
        <v>12.417736705251212</v>
      </c>
      <c r="BL78" s="80">
        <f t="shared" si="51"/>
        <v>12.299420829888804</v>
      </c>
    </row>
    <row r="79" spans="1:64" ht="12.95" customHeight="1" x14ac:dyDescent="0.2">
      <c r="A79" s="134" t="s">
        <v>44</v>
      </c>
      <c r="B79" s="135" t="s">
        <v>2525</v>
      </c>
      <c r="C79" s="138">
        <v>17225.327000000001</v>
      </c>
      <c r="D79" s="138" t="s">
        <v>2559</v>
      </c>
      <c r="E79" s="80">
        <f t="shared" si="12"/>
        <v>-19356.03156823634</v>
      </c>
      <c r="F79" s="80">
        <f t="shared" si="13"/>
        <v>-19356</v>
      </c>
      <c r="G79" s="80">
        <f t="shared" si="14"/>
        <v>-4.2851591253565857E-2</v>
      </c>
      <c r="H79" s="80">
        <f t="shared" si="40"/>
        <v>-4.2851591253565857E-2</v>
      </c>
      <c r="P79" s="80">
        <f t="shared" si="16"/>
        <v>-4.2014567489026433E-2</v>
      </c>
      <c r="Q79" s="107">
        <f t="shared" si="35"/>
        <v>2206.8270000000011</v>
      </c>
      <c r="R79" s="80">
        <f t="shared" si="41"/>
        <v>7.0060878240374927E-7</v>
      </c>
      <c r="S79" s="106">
        <f t="shared" si="42"/>
        <v>0.2</v>
      </c>
      <c r="T79" s="106">
        <f t="shared" si="19"/>
        <v>1.4012175648074986E-7</v>
      </c>
      <c r="Z79" s="80">
        <f t="shared" si="20"/>
        <v>-19356</v>
      </c>
      <c r="AA79" s="80">
        <f t="shared" si="21"/>
        <v>-4.7671302720774925E-2</v>
      </c>
      <c r="AB79" s="80">
        <f t="shared" si="22"/>
        <v>-3.7194856021817366E-2</v>
      </c>
      <c r="AC79" s="80">
        <f t="shared" si="23"/>
        <v>-8.3702376453942406E-4</v>
      </c>
      <c r="AD79" s="80">
        <f t="shared" si="24"/>
        <v>4.8197114672090674E-3</v>
      </c>
      <c r="AE79" s="80">
        <f t="shared" si="25"/>
        <v>4.6459237254293164E-6</v>
      </c>
      <c r="AF79" s="80">
        <f t="shared" si="26"/>
        <v>-9999</v>
      </c>
      <c r="AG79" s="106"/>
      <c r="AH79" s="80">
        <f t="shared" si="27"/>
        <v>-5.6567352317484923E-3</v>
      </c>
      <c r="AI79" s="80">
        <f t="shared" si="28"/>
        <v>0.55642961174737793</v>
      </c>
      <c r="AJ79" s="80">
        <f t="shared" si="29"/>
        <v>-9.650339963512411E-2</v>
      </c>
      <c r="AK79" s="80">
        <f t="shared" si="30"/>
        <v>6.6463669864324629E-2</v>
      </c>
      <c r="AL79" s="80">
        <f t="shared" si="31"/>
        <v>-0.14873144255442408</v>
      </c>
      <c r="AM79" s="80">
        <f t="shared" si="32"/>
        <v>-7.4503112479210654E-2</v>
      </c>
      <c r="AN79" s="80">
        <f t="shared" si="53"/>
        <v>-0.24032864684142571</v>
      </c>
      <c r="AO79" s="80">
        <f t="shared" si="53"/>
        <v>-0.24136487346608665</v>
      </c>
      <c r="AP79" s="80">
        <f t="shared" si="53"/>
        <v>-0.23898628524155685</v>
      </c>
      <c r="AQ79" s="80">
        <f t="shared" si="53"/>
        <v>-0.24444824807620097</v>
      </c>
      <c r="AR79" s="80">
        <f t="shared" si="53"/>
        <v>-0.23191669421741146</v>
      </c>
      <c r="AS79" s="80">
        <f t="shared" si="53"/>
        <v>-0.26072692763463795</v>
      </c>
      <c r="AT79" s="80">
        <f t="shared" si="53"/>
        <v>-0.19477855930624621</v>
      </c>
      <c r="AU79" s="80">
        <f t="shared" si="34"/>
        <v>-0.34753806745230875</v>
      </c>
      <c r="AW79" s="80">
        <v>13500</v>
      </c>
      <c r="AX79" s="80">
        <f t="shared" si="44"/>
        <v>0.17754648372764698</v>
      </c>
      <c r="AY79" s="80">
        <f t="shared" si="45"/>
        <v>0.17726667486947034</v>
      </c>
      <c r="AZ79" s="80">
        <f t="shared" si="46"/>
        <v>2.7980885817663472E-4</v>
      </c>
      <c r="BA79" s="80">
        <f t="shared" si="47"/>
        <v>0.55168539025619423</v>
      </c>
      <c r="BB79" s="80">
        <f t="shared" si="48"/>
        <v>2.1654546994968629E-2</v>
      </c>
      <c r="BC79" s="80">
        <f t="shared" si="49"/>
        <v>-3.0421384109654413E-2</v>
      </c>
      <c r="BD79" s="80">
        <f t="shared" si="50"/>
        <v>-1.5211865238097902E-2</v>
      </c>
      <c r="BE79" s="80">
        <f t="shared" si="54"/>
        <v>12.517073326473456</v>
      </c>
      <c r="BF79" s="80">
        <f t="shared" si="54"/>
        <v>12.51681437737655</v>
      </c>
      <c r="BG79" s="80">
        <f t="shared" si="54"/>
        <v>12.517392417264929</v>
      </c>
      <c r="BH79" s="80">
        <f t="shared" si="52"/>
        <v>12.516102063198977</v>
      </c>
      <c r="BI79" s="80">
        <f t="shared" si="52"/>
        <v>12.518982398793067</v>
      </c>
      <c r="BJ79" s="80">
        <f t="shared" si="52"/>
        <v>12.512552320819122</v>
      </c>
      <c r="BK79" s="80">
        <f t="shared" si="52"/>
        <v>12.526904196367134</v>
      </c>
      <c r="BL79" s="80">
        <f t="shared" si="51"/>
        <v>12.494855353583654</v>
      </c>
    </row>
    <row r="80" spans="1:64" ht="12.95" customHeight="1" x14ac:dyDescent="0.2">
      <c r="A80" s="134" t="s">
        <v>74</v>
      </c>
      <c r="B80" s="135" t="s">
        <v>2525</v>
      </c>
      <c r="C80" s="138">
        <v>17233.467700000001</v>
      </c>
      <c r="D80" s="138" t="s">
        <v>2559</v>
      </c>
      <c r="E80" s="80">
        <f t="shared" si="12"/>
        <v>-19350.034415410275</v>
      </c>
      <c r="F80" s="80">
        <f t="shared" si="13"/>
        <v>-19350</v>
      </c>
      <c r="G80" s="80">
        <f t="shared" si="14"/>
        <v>-4.6716423370526172E-2</v>
      </c>
      <c r="H80" s="80">
        <f t="shared" si="40"/>
        <v>-4.6716423370526172E-2</v>
      </c>
      <c r="P80" s="80">
        <f t="shared" si="16"/>
        <v>-4.2052964106681689E-2</v>
      </c>
      <c r="Q80" s="107">
        <f t="shared" si="35"/>
        <v>2214.9677000000011</v>
      </c>
      <c r="R80" s="80">
        <f t="shared" si="41"/>
        <v>2.1747852305536925E-5</v>
      </c>
      <c r="S80" s="106">
        <f t="shared" si="42"/>
        <v>0.2</v>
      </c>
      <c r="T80" s="106">
        <f t="shared" si="19"/>
        <v>4.3495704611073853E-6</v>
      </c>
      <c r="Z80" s="80">
        <f t="shared" si="20"/>
        <v>-19350</v>
      </c>
      <c r="AA80" s="80">
        <f t="shared" si="21"/>
        <v>-4.7659539338369014E-2</v>
      </c>
      <c r="AB80" s="80">
        <f t="shared" si="22"/>
        <v>-4.1109848138838848E-2</v>
      </c>
      <c r="AC80" s="80">
        <f t="shared" si="23"/>
        <v>-4.6634592638444827E-3</v>
      </c>
      <c r="AD80" s="80">
        <f t="shared" si="24"/>
        <v>9.4311596784284191E-4</v>
      </c>
      <c r="AE80" s="80">
        <f t="shared" si="25"/>
        <v>1.7789354576002809E-7</v>
      </c>
      <c r="AF80" s="80">
        <f t="shared" si="26"/>
        <v>-9999</v>
      </c>
      <c r="AG80" s="106"/>
      <c r="AH80" s="80">
        <f t="shared" si="27"/>
        <v>-5.6065752316873212E-3</v>
      </c>
      <c r="AI80" s="80">
        <f t="shared" si="28"/>
        <v>0.55636230182514024</v>
      </c>
      <c r="AJ80" s="80">
        <f t="shared" si="29"/>
        <v>-9.5491914323630855E-2</v>
      </c>
      <c r="AK80" s="80">
        <f t="shared" si="30"/>
        <v>6.6012888927298369E-2</v>
      </c>
      <c r="AL80" s="80">
        <f t="shared" si="31"/>
        <v>-0.14771526403862401</v>
      </c>
      <c r="AM80" s="80">
        <f t="shared" si="32"/>
        <v>-7.3992222258664447E-2</v>
      </c>
      <c r="AN80" s="80">
        <f t="shared" si="53"/>
        <v>-0.23869629909629025</v>
      </c>
      <c r="AO80" s="80">
        <f t="shared" si="53"/>
        <v>-0.2397283878568166</v>
      </c>
      <c r="AP80" s="80">
        <f t="shared" si="53"/>
        <v>-0.23736024075158826</v>
      </c>
      <c r="AQ80" s="80">
        <f t="shared" si="53"/>
        <v>-0.24279603819490991</v>
      </c>
      <c r="AR80" s="80">
        <f t="shared" si="53"/>
        <v>-0.23032940354969536</v>
      </c>
      <c r="AS80" s="80">
        <f t="shared" si="53"/>
        <v>-0.25897840130443284</v>
      </c>
      <c r="AT80" s="80">
        <f t="shared" si="53"/>
        <v>-0.19342275706242684</v>
      </c>
      <c r="AU80" s="80">
        <f t="shared" si="34"/>
        <v>-0.34519285316797088</v>
      </c>
      <c r="AW80" s="80">
        <v>14000</v>
      </c>
      <c r="AX80" s="80">
        <f t="shared" si="44"/>
        <v>0.19171488547157764</v>
      </c>
      <c r="AY80" s="80">
        <f t="shared" si="45"/>
        <v>0.18724108950601642</v>
      </c>
      <c r="AZ80" s="80">
        <f t="shared" si="46"/>
        <v>4.4737959655612143E-3</v>
      </c>
      <c r="BA80" s="80">
        <f t="shared" si="47"/>
        <v>0.55210153184737076</v>
      </c>
      <c r="BB80" s="80">
        <f t="shared" si="48"/>
        <v>0.10462710252656444</v>
      </c>
      <c r="BC80" s="80">
        <f t="shared" si="49"/>
        <v>5.2741314393596285E-2</v>
      </c>
      <c r="BD80" s="80">
        <f t="shared" si="50"/>
        <v>2.6376771717609021E-2</v>
      </c>
      <c r="BE80" s="80">
        <f t="shared" si="54"/>
        <v>12.651815451320159</v>
      </c>
      <c r="BF80" s="80">
        <f t="shared" si="54"/>
        <v>12.652256602732312</v>
      </c>
      <c r="BG80" s="80">
        <f t="shared" si="54"/>
        <v>12.651269439109219</v>
      </c>
      <c r="BH80" s="80">
        <f t="shared" si="52"/>
        <v>12.653478529457422</v>
      </c>
      <c r="BI80" s="80">
        <f t="shared" si="52"/>
        <v>12.648535566074919</v>
      </c>
      <c r="BJ80" s="80">
        <f t="shared" si="52"/>
        <v>12.659598692579065</v>
      </c>
      <c r="BK80" s="80">
        <f t="shared" si="52"/>
        <v>12.634851484250376</v>
      </c>
      <c r="BL80" s="80">
        <f t="shared" si="51"/>
        <v>12.690289877278504</v>
      </c>
    </row>
    <row r="81" spans="1:64" ht="12.95" customHeight="1" x14ac:dyDescent="0.2">
      <c r="A81" s="134" t="s">
        <v>2691</v>
      </c>
      <c r="B81" s="135" t="s">
        <v>2525</v>
      </c>
      <c r="C81" s="138">
        <v>17237.538</v>
      </c>
      <c r="D81" s="138" t="s">
        <v>2559</v>
      </c>
      <c r="E81" s="80">
        <f t="shared" si="12"/>
        <v>-19347.035875831625</v>
      </c>
      <c r="F81" s="80">
        <f t="shared" si="13"/>
        <v>-19347</v>
      </c>
      <c r="G81" s="80">
        <f t="shared" si="14"/>
        <v>-4.8698839429562213E-2</v>
      </c>
      <c r="H81" s="80">
        <f t="shared" si="40"/>
        <v>-4.8698839429562213E-2</v>
      </c>
      <c r="P81" s="80">
        <f t="shared" si="16"/>
        <v>-4.2072151670211777E-2</v>
      </c>
      <c r="Q81" s="107">
        <f t="shared" si="35"/>
        <v>2219.0380000000005</v>
      </c>
      <c r="R81" s="80">
        <f t="shared" si="41"/>
        <v>4.3912990659924898E-5</v>
      </c>
      <c r="S81" s="106">
        <f t="shared" si="42"/>
        <v>0.2</v>
      </c>
      <c r="T81" s="106">
        <f t="shared" si="19"/>
        <v>8.7825981319849796E-6</v>
      </c>
      <c r="Z81" s="80">
        <f t="shared" si="20"/>
        <v>-19347</v>
      </c>
      <c r="AA81" s="80">
        <f t="shared" si="21"/>
        <v>-4.7653643763609102E-2</v>
      </c>
      <c r="AB81" s="80">
        <f t="shared" si="22"/>
        <v>-4.3117347336164888E-2</v>
      </c>
      <c r="AC81" s="80">
        <f t="shared" si="23"/>
        <v>-6.6266877593504359E-3</v>
      </c>
      <c r="AD81" s="80">
        <f t="shared" si="24"/>
        <v>-1.0451956659531109E-3</v>
      </c>
      <c r="AE81" s="80">
        <f t="shared" si="25"/>
        <v>2.184867960254334E-7</v>
      </c>
      <c r="AF81" s="80">
        <f t="shared" si="26"/>
        <v>-9999</v>
      </c>
      <c r="AG81" s="106"/>
      <c r="AH81" s="80">
        <f t="shared" si="27"/>
        <v>-5.581492093397325E-3</v>
      </c>
      <c r="AI81" s="80">
        <f t="shared" si="28"/>
        <v>0.55632882496973424</v>
      </c>
      <c r="AJ81" s="80">
        <f t="shared" si="29"/>
        <v>-9.4986230247347092E-2</v>
      </c>
      <c r="AK81" s="80">
        <f t="shared" si="30"/>
        <v>6.5787515484923564E-2</v>
      </c>
      <c r="AL81" s="80">
        <f t="shared" si="31"/>
        <v>-0.14720727083730706</v>
      </c>
      <c r="AM81" s="80">
        <f t="shared" si="32"/>
        <v>-7.3736839859089229E-2</v>
      </c>
      <c r="AN81" s="80">
        <f t="shared" ref="AN81:AT90" si="55">$AU81+$AB$7*SIN(AO81)</f>
        <v>-0.23788020565336865</v>
      </c>
      <c r="AO81" s="80">
        <f t="shared" si="55"/>
        <v>-0.23891020618874284</v>
      </c>
      <c r="AP81" s="80">
        <f t="shared" si="55"/>
        <v>-0.23654731838319137</v>
      </c>
      <c r="AQ81" s="80">
        <f t="shared" si="55"/>
        <v>-0.24196995766906915</v>
      </c>
      <c r="AR81" s="80">
        <f t="shared" si="55"/>
        <v>-0.2295359240736794</v>
      </c>
      <c r="AS81" s="80">
        <f t="shared" si="55"/>
        <v>-0.25810405968804218</v>
      </c>
      <c r="AT81" s="80">
        <f t="shared" si="55"/>
        <v>-0.19274516930819832</v>
      </c>
      <c r="AU81" s="80">
        <f t="shared" si="34"/>
        <v>-0.34402024602580195</v>
      </c>
      <c r="AW81" s="80">
        <v>14500</v>
      </c>
      <c r="AX81" s="80">
        <f t="shared" si="44"/>
        <v>0.20601734257804286</v>
      </c>
      <c r="AY81" s="80">
        <f t="shared" si="45"/>
        <v>0.1974144911342926</v>
      </c>
      <c r="AZ81" s="80">
        <f t="shared" si="46"/>
        <v>8.6028514437502413E-3</v>
      </c>
      <c r="BA81" s="80">
        <f t="shared" si="47"/>
        <v>0.55565204945580171</v>
      </c>
      <c r="BB81" s="80">
        <f t="shared" si="48"/>
        <v>0.18749706208653605</v>
      </c>
      <c r="BC81" s="80">
        <f t="shared" si="49"/>
        <v>0.13653577138222148</v>
      </c>
      <c r="BD81" s="80">
        <f t="shared" si="50"/>
        <v>6.8374138027669534E-2</v>
      </c>
      <c r="BE81" s="80">
        <f t="shared" si="54"/>
        <v>12.787095924404493</v>
      </c>
      <c r="BF81" s="80">
        <f t="shared" si="54"/>
        <v>12.788079050976794</v>
      </c>
      <c r="BG81" s="80">
        <f t="shared" si="54"/>
        <v>12.785832696055701</v>
      </c>
      <c r="BH81" s="80">
        <f t="shared" si="52"/>
        <v>12.790967085430898</v>
      </c>
      <c r="BI81" s="80">
        <f t="shared" si="52"/>
        <v>12.779240257652759</v>
      </c>
      <c r="BJ81" s="80">
        <f t="shared" si="52"/>
        <v>12.806070517397812</v>
      </c>
      <c r="BK81" s="80">
        <f t="shared" si="52"/>
        <v>12.744909491289519</v>
      </c>
      <c r="BL81" s="80">
        <f t="shared" si="51"/>
        <v>12.885724400973354</v>
      </c>
    </row>
    <row r="82" spans="1:64" ht="12.95" customHeight="1" x14ac:dyDescent="0.2">
      <c r="A82" s="134" t="s">
        <v>74</v>
      </c>
      <c r="B82" s="135" t="s">
        <v>2525</v>
      </c>
      <c r="C82" s="138">
        <v>17290.486000000001</v>
      </c>
      <c r="D82" s="138" t="s">
        <v>2559</v>
      </c>
      <c r="E82" s="80">
        <f t="shared" si="12"/>
        <v>-19308.029740261649</v>
      </c>
      <c r="F82" s="80">
        <f t="shared" si="13"/>
        <v>-19308</v>
      </c>
      <c r="G82" s="80">
        <f t="shared" si="14"/>
        <v>-4.0370248188992264E-2</v>
      </c>
      <c r="H82" s="80">
        <f t="shared" si="40"/>
        <v>-4.0370248188992264E-2</v>
      </c>
      <c r="P82" s="80">
        <f t="shared" si="16"/>
        <v>-4.2320938114717904E-2</v>
      </c>
      <c r="Q82" s="107">
        <f t="shared" si="35"/>
        <v>2271.9860000000008</v>
      </c>
      <c r="R82" s="80">
        <f t="shared" si="41"/>
        <v>3.8051911863275049E-6</v>
      </c>
      <c r="S82" s="106">
        <f t="shared" si="42"/>
        <v>0.2</v>
      </c>
      <c r="T82" s="106">
        <f t="shared" si="19"/>
        <v>7.61038237265501E-7</v>
      </c>
      <c r="Z82" s="80">
        <f t="shared" si="20"/>
        <v>-19308</v>
      </c>
      <c r="AA82" s="80">
        <f t="shared" si="21"/>
        <v>-4.7576164807704352E-2</v>
      </c>
      <c r="AB82" s="80">
        <f t="shared" si="22"/>
        <v>-3.5115021496005816E-2</v>
      </c>
      <c r="AC82" s="80">
        <f t="shared" si="23"/>
        <v>1.9506899257256405E-3</v>
      </c>
      <c r="AD82" s="80">
        <f t="shared" si="24"/>
        <v>7.2059166187120882E-3</v>
      </c>
      <c r="AE82" s="80">
        <f t="shared" si="25"/>
        <v>1.0385046863166212E-5</v>
      </c>
      <c r="AF82" s="80">
        <f t="shared" si="26"/>
        <v>-9999</v>
      </c>
      <c r="AG82" s="106"/>
      <c r="AH82" s="80">
        <f t="shared" si="27"/>
        <v>-5.2552266929864512E-3</v>
      </c>
      <c r="AI82" s="80">
        <f t="shared" si="28"/>
        <v>0.5559044072495356</v>
      </c>
      <c r="AJ82" s="80">
        <f t="shared" si="29"/>
        <v>-8.8415850750908909E-2</v>
      </c>
      <c r="AK82" s="80">
        <f t="shared" si="30"/>
        <v>6.2858676775998074E-2</v>
      </c>
      <c r="AL82" s="80">
        <f t="shared" si="31"/>
        <v>-0.14060907818277274</v>
      </c>
      <c r="AM82" s="80">
        <f t="shared" si="32"/>
        <v>-7.0420600637439767E-2</v>
      </c>
      <c r="AN82" s="80">
        <f t="shared" si="55"/>
        <v>-0.22727578347878097</v>
      </c>
      <c r="AO82" s="80">
        <f t="shared" si="55"/>
        <v>-0.22827747530528522</v>
      </c>
      <c r="AP82" s="80">
        <f t="shared" si="55"/>
        <v>-0.22598528673746474</v>
      </c>
      <c r="AQ82" s="80">
        <f t="shared" si="55"/>
        <v>-0.23123234338233972</v>
      </c>
      <c r="AR82" s="80">
        <f t="shared" si="55"/>
        <v>-0.2192305927213048</v>
      </c>
      <c r="AS82" s="80">
        <f t="shared" si="55"/>
        <v>-0.24673292125886898</v>
      </c>
      <c r="AT82" s="80">
        <f t="shared" si="55"/>
        <v>-0.18395520875229768</v>
      </c>
      <c r="AU82" s="80">
        <f t="shared" si="34"/>
        <v>-0.32877635317760312</v>
      </c>
      <c r="AW82" s="80">
        <v>15000</v>
      </c>
      <c r="AX82" s="80">
        <f t="shared" si="44"/>
        <v>0.22040095791555656</v>
      </c>
      <c r="AY82" s="80">
        <f t="shared" si="45"/>
        <v>0.20778687975429894</v>
      </c>
      <c r="AZ82" s="80">
        <f t="shared" si="46"/>
        <v>1.261407816125763E-2</v>
      </c>
      <c r="BA82" s="80">
        <f t="shared" si="47"/>
        <v>0.56248255468337871</v>
      </c>
      <c r="BB82" s="80">
        <f t="shared" si="48"/>
        <v>0.27063501192360773</v>
      </c>
      <c r="BC82" s="80">
        <f t="shared" si="49"/>
        <v>0.22197497442957681</v>
      </c>
      <c r="BD82" s="80">
        <f t="shared" si="50"/>
        <v>0.111445466792282</v>
      </c>
      <c r="BE82" s="80">
        <f t="shared" si="54"/>
        <v>12.92375349619283</v>
      </c>
      <c r="BF82" s="80">
        <f t="shared" si="54"/>
        <v>12.924947921823334</v>
      </c>
      <c r="BG82" s="80">
        <f t="shared" si="54"/>
        <v>12.922105526260237</v>
      </c>
      <c r="BH82" s="80">
        <f t="shared" si="52"/>
        <v>12.928874607674949</v>
      </c>
      <c r="BI82" s="80">
        <f t="shared" si="52"/>
        <v>12.912782083216046</v>
      </c>
      <c r="BJ82" s="80">
        <f t="shared" si="52"/>
        <v>12.951202836933033</v>
      </c>
      <c r="BK82" s="80">
        <f t="shared" si="52"/>
        <v>12.860328777959468</v>
      </c>
      <c r="BL82" s="80">
        <f t="shared" si="51"/>
        <v>13.081158924668202</v>
      </c>
    </row>
    <row r="83" spans="1:64" ht="12.95" customHeight="1" x14ac:dyDescent="0.2">
      <c r="A83" s="134" t="s">
        <v>2691</v>
      </c>
      <c r="B83" s="135" t="s">
        <v>2525</v>
      </c>
      <c r="C83" s="138">
        <v>17294.548999999999</v>
      </c>
      <c r="D83" s="138" t="s">
        <v>2559</v>
      </c>
      <c r="E83" s="80">
        <f t="shared" si="12"/>
        <v>-19305.03657850255</v>
      </c>
      <c r="F83" s="80">
        <f t="shared" si="13"/>
        <v>-19305</v>
      </c>
      <c r="G83" s="80">
        <f t="shared" si="14"/>
        <v>-4.9652664249151712E-2</v>
      </c>
      <c r="H83" s="80">
        <f t="shared" si="40"/>
        <v>-4.9652664249151712E-2</v>
      </c>
      <c r="P83" s="80">
        <f t="shared" si="16"/>
        <v>-4.2340025388804131E-2</v>
      </c>
      <c r="Q83" s="107">
        <f t="shared" si="35"/>
        <v>2276.0489999999991</v>
      </c>
      <c r="R83" s="80">
        <f t="shared" si="41"/>
        <v>5.3474687101865567E-5</v>
      </c>
      <c r="S83" s="106">
        <f t="shared" si="42"/>
        <v>0.2</v>
      </c>
      <c r="T83" s="106">
        <f t="shared" si="19"/>
        <v>1.0694937420373113E-5</v>
      </c>
      <c r="Z83" s="80">
        <f t="shared" si="20"/>
        <v>-19305</v>
      </c>
      <c r="AA83" s="80">
        <f t="shared" si="21"/>
        <v>-4.7570140959132395E-2</v>
      </c>
      <c r="AB83" s="80">
        <f t="shared" si="22"/>
        <v>-4.4422548678823448E-2</v>
      </c>
      <c r="AC83" s="80">
        <f t="shared" si="23"/>
        <v>-7.3126388603475811E-3</v>
      </c>
      <c r="AD83" s="80">
        <f t="shared" si="24"/>
        <v>-2.0825232900193169E-3</v>
      </c>
      <c r="AE83" s="80">
        <f t="shared" si="25"/>
        <v>8.6738065069457597E-7</v>
      </c>
      <c r="AF83" s="80">
        <f t="shared" si="26"/>
        <v>-9999</v>
      </c>
      <c r="AG83" s="106"/>
      <c r="AH83" s="80">
        <f t="shared" si="27"/>
        <v>-5.2301155703282668E-3</v>
      </c>
      <c r="AI83" s="80">
        <f t="shared" si="28"/>
        <v>0.55587258738950185</v>
      </c>
      <c r="AJ83" s="80">
        <f t="shared" si="29"/>
        <v>-8.7910704295459066E-2</v>
      </c>
      <c r="AK83" s="80">
        <f t="shared" si="30"/>
        <v>6.2633458425350799E-2</v>
      </c>
      <c r="AL83" s="80">
        <f t="shared" si="31"/>
        <v>-0.14010195701058673</v>
      </c>
      <c r="AM83" s="80">
        <f t="shared" si="32"/>
        <v>-7.0165787173394584E-2</v>
      </c>
      <c r="AN83" s="80">
        <f t="shared" si="55"/>
        <v>-0.22646042109323827</v>
      </c>
      <c r="AO83" s="80">
        <f t="shared" si="55"/>
        <v>-0.22745984661853547</v>
      </c>
      <c r="AP83" s="80">
        <f t="shared" si="55"/>
        <v>-0.22517327391950726</v>
      </c>
      <c r="AQ83" s="80">
        <f t="shared" si="55"/>
        <v>-0.23040647980862416</v>
      </c>
      <c r="AR83" s="80">
        <f t="shared" si="55"/>
        <v>-0.21843862498513528</v>
      </c>
      <c r="AS83" s="80">
        <f t="shared" si="55"/>
        <v>-0.24585786150898065</v>
      </c>
      <c r="AT83" s="80">
        <f t="shared" si="55"/>
        <v>-0.18328047099038078</v>
      </c>
      <c r="AU83" s="80">
        <f t="shared" si="34"/>
        <v>-0.32760374603543418</v>
      </c>
    </row>
    <row r="84" spans="1:64" ht="12.95" customHeight="1" x14ac:dyDescent="0.2">
      <c r="A84" s="134" t="s">
        <v>44</v>
      </c>
      <c r="B84" s="135" t="s">
        <v>2525</v>
      </c>
      <c r="C84" s="138">
        <v>17305.411</v>
      </c>
      <c r="D84" s="138" t="s">
        <v>2559</v>
      </c>
      <c r="E84" s="80">
        <f t="shared" si="12"/>
        <v>-19297.034677683612</v>
      </c>
      <c r="F84" s="80">
        <f t="shared" si="13"/>
        <v>-19297</v>
      </c>
      <c r="G84" s="80">
        <f t="shared" si="14"/>
        <v>-4.7072440404008375E-2</v>
      </c>
      <c r="H84" s="80">
        <f t="shared" si="40"/>
        <v>-4.7072440404008375E-2</v>
      </c>
      <c r="P84" s="80">
        <f t="shared" si="16"/>
        <v>-4.2390889764656936E-2</v>
      </c>
      <c r="Q84" s="107">
        <f t="shared" si="35"/>
        <v>2286.9110000000001</v>
      </c>
      <c r="R84" s="80">
        <f t="shared" si="41"/>
        <v>2.1916916388811871E-5</v>
      </c>
      <c r="S84" s="106">
        <f t="shared" si="42"/>
        <v>0.2</v>
      </c>
      <c r="T84" s="106">
        <f t="shared" si="19"/>
        <v>4.3833832777623742E-6</v>
      </c>
      <c r="Z84" s="80">
        <f t="shared" si="20"/>
        <v>-19297</v>
      </c>
      <c r="AA84" s="80">
        <f t="shared" si="21"/>
        <v>-4.7554033036121893E-2</v>
      </c>
      <c r="AB84" s="80">
        <f t="shared" si="22"/>
        <v>-4.1909297132543419E-2</v>
      </c>
      <c r="AC84" s="80">
        <f t="shared" si="23"/>
        <v>-4.6815506393514394E-3</v>
      </c>
      <c r="AD84" s="80">
        <f t="shared" si="24"/>
        <v>4.8159263211351722E-4</v>
      </c>
      <c r="AE84" s="80">
        <f t="shared" si="25"/>
        <v>4.6386292661205112E-8</v>
      </c>
      <c r="AF84" s="80">
        <f t="shared" si="26"/>
        <v>-9999</v>
      </c>
      <c r="AG84" s="106"/>
      <c r="AH84" s="80">
        <f t="shared" si="27"/>
        <v>-5.1631432714649558E-3</v>
      </c>
      <c r="AI84" s="80">
        <f t="shared" si="28"/>
        <v>0.55578831119160288</v>
      </c>
      <c r="AJ84" s="80">
        <f t="shared" si="29"/>
        <v>-8.6563831532351199E-2</v>
      </c>
      <c r="AK84" s="80">
        <f t="shared" si="30"/>
        <v>6.2032928936230997E-2</v>
      </c>
      <c r="AL84" s="80">
        <f t="shared" si="31"/>
        <v>-0.13874992962221433</v>
      </c>
      <c r="AM84" s="80">
        <f t="shared" si="32"/>
        <v>-6.9486477421352041E-2</v>
      </c>
      <c r="AN84" s="80">
        <f t="shared" si="55"/>
        <v>-0.22428636963886203</v>
      </c>
      <c r="AO84" s="80">
        <f t="shared" si="55"/>
        <v>-0.22527969027908401</v>
      </c>
      <c r="AP84" s="80">
        <f t="shared" si="55"/>
        <v>-0.22300821585673133</v>
      </c>
      <c r="AQ84" s="80">
        <f t="shared" si="55"/>
        <v>-0.2282042488881969</v>
      </c>
      <c r="AR84" s="80">
        <f t="shared" si="55"/>
        <v>-0.21632722580385549</v>
      </c>
      <c r="AS84" s="80">
        <f t="shared" si="55"/>
        <v>-0.24352412324256742</v>
      </c>
      <c r="AT84" s="80">
        <f t="shared" si="55"/>
        <v>-0.18148213861004853</v>
      </c>
      <c r="AU84" s="80">
        <f t="shared" si="34"/>
        <v>-0.32447679365631643</v>
      </c>
    </row>
    <row r="85" spans="1:64" ht="12.95" customHeight="1" x14ac:dyDescent="0.2">
      <c r="A85" s="134" t="s">
        <v>44</v>
      </c>
      <c r="B85" s="135" t="s">
        <v>2525</v>
      </c>
      <c r="C85" s="138">
        <v>17317.627</v>
      </c>
      <c r="D85" s="138" t="s">
        <v>2559</v>
      </c>
      <c r="E85" s="80">
        <f t="shared" ref="E85:E148" si="56">(C85-C$7)/C$8</f>
        <v>-19288.035301840846</v>
      </c>
      <c r="F85" s="80">
        <f t="shared" ref="F85:F148" si="57">+ROUND(2*E85,0)/2</f>
        <v>-19288</v>
      </c>
      <c r="G85" s="80">
        <f t="shared" ref="G85:G148" si="58">C85-(C$7+F85*C$8)</f>
        <v>-4.7919688575348118E-2</v>
      </c>
      <c r="H85" s="80">
        <f t="shared" ref="H85:H116" si="59">G85</f>
        <v>-4.7919688575348118E-2</v>
      </c>
      <c r="P85" s="80">
        <f t="shared" ref="P85:P148" si="60">+D$11+D$12*F85+D$13*F85^2</f>
        <v>-4.2448051297471839E-2</v>
      </c>
      <c r="Q85" s="107">
        <f t="shared" si="35"/>
        <v>2299.1270000000004</v>
      </c>
      <c r="R85" s="80">
        <f t="shared" ref="R85:R116" si="61">+(P85-G85)^2</f>
        <v>2.9938814500645336E-5</v>
      </c>
      <c r="S85" s="106">
        <f t="shared" ref="S85:S116" si="62">S$15</f>
        <v>0.2</v>
      </c>
      <c r="T85" s="106">
        <f t="shared" ref="T85:T148" si="63">R85*S85</f>
        <v>5.9877629001290677E-6</v>
      </c>
      <c r="Z85" s="80">
        <f t="shared" ref="Z85:Z148" si="64">F85</f>
        <v>-19288</v>
      </c>
      <c r="AA85" s="80">
        <f t="shared" ref="AA85:AA148" si="65">AB$3+AB$4*Z85+AB$5*Z85^2+AH85</f>
        <v>-4.7535834777694734E-2</v>
      </c>
      <c r="AB85" s="80">
        <f t="shared" ref="AB85:AB148" si="66">G85-AH85</f>
        <v>-4.2831905095125224E-2</v>
      </c>
      <c r="AC85" s="80">
        <f t="shared" ref="AC85:AC148" si="67">+G85-P85</f>
        <v>-5.471637277876279E-3</v>
      </c>
      <c r="AD85" s="80">
        <f t="shared" ref="AD85:AD148" si="68">G85-AA85</f>
        <v>-3.8385379765338429E-4</v>
      </c>
      <c r="AE85" s="80">
        <f t="shared" ref="AE85:AE148" si="69">+(G85-AA85)^2*S85</f>
        <v>2.9468747594585057E-8</v>
      </c>
      <c r="AF85" s="80">
        <f t="shared" ref="AF85:AF148" si="70">IF(U85&lt;&gt;0,G85-P85, -9999)</f>
        <v>-9999</v>
      </c>
      <c r="AG85" s="106"/>
      <c r="AH85" s="80">
        <f t="shared" ref="AH85:AH148" si="71">$AB$6*($AB$11/AI85*AJ85+$AB$12)</f>
        <v>-5.0877834802228947E-3</v>
      </c>
      <c r="AI85" s="80">
        <f t="shared" ref="AI85:AI148" si="72">1+$AB$7*COS(AL85)</f>
        <v>0.55569450237202134</v>
      </c>
      <c r="AJ85" s="80">
        <f t="shared" ref="AJ85:AJ148" si="73">SIN(AL85+RADIANS($AB$9))</f>
        <v>-8.5048918783342281E-2</v>
      </c>
      <c r="AK85" s="80">
        <f t="shared" ref="AK85:AK148" si="74">$AB$7*SIN(AL85)</f>
        <v>6.1357424358996847E-2</v>
      </c>
      <c r="AL85" s="80">
        <f t="shared" ref="AL85:AL148" si="75">2*ATAN(AM85)</f>
        <v>-0.1372294087872778</v>
      </c>
      <c r="AM85" s="80">
        <f t="shared" ref="AM85:AM148" si="76">SQRT((1+$AB$7)/(1-$AB$7))*TAN(AN85/2)</f>
        <v>-6.8722586392399185E-2</v>
      </c>
      <c r="AN85" s="80">
        <f t="shared" si="55"/>
        <v>-0.2218409899692807</v>
      </c>
      <c r="AO85" s="80">
        <f t="shared" si="55"/>
        <v>-0.22282733623196524</v>
      </c>
      <c r="AP85" s="80">
        <f t="shared" si="55"/>
        <v>-0.22057305962101625</v>
      </c>
      <c r="AQ85" s="80">
        <f t="shared" si="55"/>
        <v>-0.22572686240539652</v>
      </c>
      <c r="AR85" s="80">
        <f t="shared" si="55"/>
        <v>-0.2139527903953487</v>
      </c>
      <c r="AS85" s="80">
        <f t="shared" si="55"/>
        <v>-0.2408982432268206</v>
      </c>
      <c r="AT85" s="80">
        <f t="shared" si="55"/>
        <v>-0.17946068529242606</v>
      </c>
      <c r="AU85" s="80">
        <f t="shared" ref="AU85:AU148" si="77">RADIANS($AB$9)+$AB$18*(F85-AB$15)</f>
        <v>-0.32095897222980962</v>
      </c>
    </row>
    <row r="86" spans="1:64" ht="12.95" customHeight="1" x14ac:dyDescent="0.2">
      <c r="A86" s="134" t="s">
        <v>44</v>
      </c>
      <c r="B86" s="135" t="s">
        <v>2525</v>
      </c>
      <c r="C86" s="138">
        <v>17324.417000000001</v>
      </c>
      <c r="D86" s="138" t="s">
        <v>2559</v>
      </c>
      <c r="E86" s="80">
        <f t="shared" si="56"/>
        <v>-19283.033192969498</v>
      </c>
      <c r="F86" s="80">
        <f t="shared" si="57"/>
        <v>-19283</v>
      </c>
      <c r="G86" s="80">
        <f t="shared" si="58"/>
        <v>-4.5057048671878874E-2</v>
      </c>
      <c r="H86" s="80">
        <f t="shared" si="59"/>
        <v>-4.5057048671878874E-2</v>
      </c>
      <c r="P86" s="80">
        <f t="shared" si="60"/>
        <v>-4.247977984641238E-2</v>
      </c>
      <c r="Q86" s="107">
        <f t="shared" si="35"/>
        <v>2305.9170000000013</v>
      </c>
      <c r="R86" s="80">
        <f t="shared" si="61"/>
        <v>6.6423145987214431E-6</v>
      </c>
      <c r="S86" s="106">
        <f t="shared" si="62"/>
        <v>0.2</v>
      </c>
      <c r="T86" s="106">
        <f t="shared" si="63"/>
        <v>1.3284629197442886E-6</v>
      </c>
      <c r="Z86" s="80">
        <f t="shared" si="64"/>
        <v>-19283</v>
      </c>
      <c r="AA86" s="80">
        <f t="shared" si="65"/>
        <v>-4.7525689588431917E-2</v>
      </c>
      <c r="AB86" s="80">
        <f t="shared" si="66"/>
        <v>-4.0011138929859337E-2</v>
      </c>
      <c r="AC86" s="80">
        <f t="shared" si="67"/>
        <v>-2.5772688254664944E-3</v>
      </c>
      <c r="AD86" s="80">
        <f t="shared" si="68"/>
        <v>2.4686409165530429E-3</v>
      </c>
      <c r="AE86" s="80">
        <f t="shared" si="69"/>
        <v>1.2188375949759697E-6</v>
      </c>
      <c r="AF86" s="80">
        <f t="shared" si="70"/>
        <v>-9999</v>
      </c>
      <c r="AG86" s="106"/>
      <c r="AH86" s="80">
        <f t="shared" si="71"/>
        <v>-5.0459097420195373E-3</v>
      </c>
      <c r="AI86" s="80">
        <f t="shared" si="72"/>
        <v>0.55564284431041844</v>
      </c>
      <c r="AJ86" s="80">
        <f t="shared" si="73"/>
        <v>-8.4207445788708632E-2</v>
      </c>
      <c r="AK86" s="80">
        <f t="shared" si="74"/>
        <v>6.0982185381312184E-2</v>
      </c>
      <c r="AL86" s="80">
        <f t="shared" si="75"/>
        <v>-0.13638490619907381</v>
      </c>
      <c r="AM86" s="80">
        <f t="shared" si="76"/>
        <v>-6.829835317774105E-2</v>
      </c>
      <c r="AN86" s="80">
        <f t="shared" si="55"/>
        <v>-0.22048263992146189</v>
      </c>
      <c r="AO86" s="80">
        <f t="shared" si="55"/>
        <v>-0.22146506306281388</v>
      </c>
      <c r="AP86" s="80">
        <f t="shared" si="55"/>
        <v>-0.21922043741220909</v>
      </c>
      <c r="AQ86" s="80">
        <f t="shared" si="55"/>
        <v>-0.22435059210742148</v>
      </c>
      <c r="AR86" s="80">
        <f t="shared" si="55"/>
        <v>-0.21263406299082699</v>
      </c>
      <c r="AS86" s="80">
        <f t="shared" si="55"/>
        <v>-0.23943922808543644</v>
      </c>
      <c r="AT86" s="80">
        <f t="shared" si="55"/>
        <v>-0.17833841348394952</v>
      </c>
      <c r="AU86" s="80">
        <f t="shared" si="77"/>
        <v>-0.31900462699286081</v>
      </c>
    </row>
    <row r="87" spans="1:64" ht="12.95" customHeight="1" x14ac:dyDescent="0.2">
      <c r="A87" s="134" t="s">
        <v>44</v>
      </c>
      <c r="B87" s="135" t="s">
        <v>2525</v>
      </c>
      <c r="C87" s="138">
        <v>17366.493999999999</v>
      </c>
      <c r="D87" s="138" t="s">
        <v>2559</v>
      </c>
      <c r="E87" s="80">
        <f t="shared" si="56"/>
        <v>-19252.03558840695</v>
      </c>
      <c r="F87" s="80">
        <f t="shared" si="57"/>
        <v>-19252</v>
      </c>
      <c r="G87" s="80">
        <f t="shared" si="58"/>
        <v>-4.8308681278285803E-2</v>
      </c>
      <c r="H87" s="80">
        <f t="shared" si="59"/>
        <v>-4.8308681278285803E-2</v>
      </c>
      <c r="P87" s="80">
        <f t="shared" si="60"/>
        <v>-4.2676052710878293E-2</v>
      </c>
      <c r="Q87" s="107">
        <f t="shared" si="35"/>
        <v>2347.9939999999988</v>
      </c>
      <c r="R87" s="80">
        <f t="shared" si="61"/>
        <v>3.1726504578375184E-5</v>
      </c>
      <c r="S87" s="106">
        <f t="shared" si="62"/>
        <v>0.2</v>
      </c>
      <c r="T87" s="106">
        <f t="shared" si="63"/>
        <v>6.3453009156750371E-6</v>
      </c>
      <c r="Z87" s="80">
        <f t="shared" si="64"/>
        <v>-19252</v>
      </c>
      <c r="AA87" s="80">
        <f t="shared" si="65"/>
        <v>-4.7462234334212122E-2</v>
      </c>
      <c r="AB87" s="80">
        <f t="shared" si="66"/>
        <v>-4.3522499654951974E-2</v>
      </c>
      <c r="AC87" s="80">
        <f t="shared" si="67"/>
        <v>-5.6326285674075105E-3</v>
      </c>
      <c r="AD87" s="80">
        <f t="shared" si="68"/>
        <v>-8.4644694407368104E-4</v>
      </c>
      <c r="AE87" s="80">
        <f t="shared" si="69"/>
        <v>1.4329448582633469E-7</v>
      </c>
      <c r="AF87" s="80">
        <f t="shared" si="70"/>
        <v>-9999</v>
      </c>
      <c r="AG87" s="106"/>
      <c r="AH87" s="80">
        <f t="shared" si="71"/>
        <v>-4.7861816233338295E-3</v>
      </c>
      <c r="AI87" s="80">
        <f t="shared" si="72"/>
        <v>0.55532985131167789</v>
      </c>
      <c r="AJ87" s="80">
        <f t="shared" si="73"/>
        <v>-7.8992601994716111E-2</v>
      </c>
      <c r="AK87" s="80">
        <f t="shared" si="74"/>
        <v>5.8656351846337274E-2</v>
      </c>
      <c r="AL87" s="80">
        <f t="shared" si="75"/>
        <v>-0.1311526074443933</v>
      </c>
      <c r="AM87" s="80">
        <f t="shared" si="76"/>
        <v>-6.5670463892366721E-2</v>
      </c>
      <c r="AN87" s="80">
        <f t="shared" si="55"/>
        <v>-0.212063910373258</v>
      </c>
      <c r="AO87" s="80">
        <f t="shared" si="55"/>
        <v>-0.21302124443250556</v>
      </c>
      <c r="AP87" s="80">
        <f t="shared" si="55"/>
        <v>-0.21083797872884058</v>
      </c>
      <c r="AQ87" s="80">
        <f t="shared" si="55"/>
        <v>-0.21581857314889627</v>
      </c>
      <c r="AR87" s="80">
        <f t="shared" si="55"/>
        <v>-0.20446427903793477</v>
      </c>
      <c r="AS87" s="80">
        <f t="shared" si="55"/>
        <v>-0.2303903013959685</v>
      </c>
      <c r="AT87" s="80">
        <f t="shared" si="55"/>
        <v>-0.17139219701248531</v>
      </c>
      <c r="AU87" s="80">
        <f t="shared" si="77"/>
        <v>-0.30688768652377973</v>
      </c>
    </row>
    <row r="88" spans="1:64" ht="12.95" customHeight="1" x14ac:dyDescent="0.2">
      <c r="A88" s="134" t="s">
        <v>44</v>
      </c>
      <c r="B88" s="135" t="s">
        <v>2525</v>
      </c>
      <c r="C88" s="138">
        <v>17370.569</v>
      </c>
      <c r="D88" s="138" t="s">
        <v>2559</v>
      </c>
      <c r="E88" s="80">
        <f t="shared" si="56"/>
        <v>-19249.03358639653</v>
      </c>
      <c r="F88" s="80">
        <f t="shared" si="57"/>
        <v>-19249</v>
      </c>
      <c r="G88" s="80">
        <f t="shared" si="58"/>
        <v>-4.559109733600053E-2</v>
      </c>
      <c r="H88" s="80">
        <f t="shared" si="59"/>
        <v>-4.559109733600053E-2</v>
      </c>
      <c r="P88" s="80">
        <f t="shared" si="60"/>
        <v>-4.2695006265706076E-2</v>
      </c>
      <c r="Q88" s="107">
        <f t="shared" si="35"/>
        <v>2352.0689999999995</v>
      </c>
      <c r="R88" s="80">
        <f t="shared" si="61"/>
        <v>8.3873434874392781E-6</v>
      </c>
      <c r="S88" s="106">
        <f t="shared" si="62"/>
        <v>0.2</v>
      </c>
      <c r="T88" s="106">
        <f t="shared" si="63"/>
        <v>1.6774686974878557E-6</v>
      </c>
      <c r="Z88" s="80">
        <f t="shared" si="64"/>
        <v>-19249</v>
      </c>
      <c r="AA88" s="80">
        <f t="shared" si="65"/>
        <v>-4.7456043058180339E-2</v>
      </c>
      <c r="AB88" s="80">
        <f t="shared" si="66"/>
        <v>-4.0830060543526267E-2</v>
      </c>
      <c r="AC88" s="80">
        <f t="shared" si="67"/>
        <v>-2.8960910702944542E-3</v>
      </c>
      <c r="AD88" s="80">
        <f t="shared" si="68"/>
        <v>1.8649457221798088E-3</v>
      </c>
      <c r="AE88" s="80">
        <f t="shared" si="69"/>
        <v>6.956045093353538E-7</v>
      </c>
      <c r="AF88" s="80">
        <f t="shared" si="70"/>
        <v>-9999</v>
      </c>
      <c r="AG88" s="106"/>
      <c r="AH88" s="80">
        <f t="shared" si="71"/>
        <v>-4.7610367924742604E-3</v>
      </c>
      <c r="AI88" s="80">
        <f t="shared" si="72"/>
        <v>0.55530022658642664</v>
      </c>
      <c r="AJ88" s="80">
        <f t="shared" si="73"/>
        <v>-7.8488146806614117E-2</v>
      </c>
      <c r="AK88" s="80">
        <f t="shared" si="74"/>
        <v>5.8431329544451696E-2</v>
      </c>
      <c r="AL88" s="80">
        <f t="shared" si="75"/>
        <v>-0.13064658111835764</v>
      </c>
      <c r="AM88" s="80">
        <f t="shared" si="76"/>
        <v>-6.5416363798871377E-2</v>
      </c>
      <c r="AN88" s="80">
        <f t="shared" si="55"/>
        <v>-0.21124946812521778</v>
      </c>
      <c r="AO88" s="80">
        <f t="shared" si="55"/>
        <v>-0.21220430479756253</v>
      </c>
      <c r="AP88" s="80">
        <f t="shared" si="55"/>
        <v>-0.21002711510494615</v>
      </c>
      <c r="AQ88" s="80">
        <f t="shared" si="55"/>
        <v>-0.21499297000812212</v>
      </c>
      <c r="AR88" s="80">
        <f t="shared" si="55"/>
        <v>-0.20367422460120033</v>
      </c>
      <c r="AS88" s="80">
        <f t="shared" si="55"/>
        <v>-0.22951432505275843</v>
      </c>
      <c r="AT88" s="80">
        <f t="shared" si="55"/>
        <v>-0.17072105039840996</v>
      </c>
      <c r="AU88" s="80">
        <f t="shared" si="77"/>
        <v>-0.3057150793816108</v>
      </c>
    </row>
    <row r="89" spans="1:64" ht="12.95" customHeight="1" x14ac:dyDescent="0.2">
      <c r="A89" s="134" t="s">
        <v>44</v>
      </c>
      <c r="B89" s="135" t="s">
        <v>2525</v>
      </c>
      <c r="C89" s="138">
        <v>17438.432000000001</v>
      </c>
      <c r="D89" s="138" t="s">
        <v>2559</v>
      </c>
      <c r="E89" s="80">
        <f t="shared" si="56"/>
        <v>-19199.039755124617</v>
      </c>
      <c r="F89" s="80">
        <f t="shared" si="57"/>
        <v>-19199</v>
      </c>
      <c r="G89" s="80">
        <f t="shared" si="58"/>
        <v>-5.3964698308845982E-2</v>
      </c>
      <c r="H89" s="80">
        <f t="shared" si="59"/>
        <v>-5.3964698308845982E-2</v>
      </c>
      <c r="P89" s="80">
        <f t="shared" si="60"/>
        <v>-4.3009844215113308E-2</v>
      </c>
      <c r="Q89" s="107">
        <f t="shared" ref="Q89:Q152" si="78">C89-15018.5</f>
        <v>2419.9320000000007</v>
      </c>
      <c r="R89" s="80">
        <f t="shared" si="61"/>
        <v>1.2000882821497153E-4</v>
      </c>
      <c r="S89" s="106">
        <f t="shared" si="62"/>
        <v>0.2</v>
      </c>
      <c r="T89" s="106">
        <f t="shared" si="63"/>
        <v>2.4001765642994307E-5</v>
      </c>
      <c r="Z89" s="80">
        <f t="shared" si="64"/>
        <v>-19199</v>
      </c>
      <c r="AA89" s="80">
        <f t="shared" si="65"/>
        <v>-4.7351560597854968E-2</v>
      </c>
      <c r="AB89" s="80">
        <f t="shared" si="66"/>
        <v>-4.9622981926104322E-2</v>
      </c>
      <c r="AC89" s="80">
        <f t="shared" si="67"/>
        <v>-1.0954854093732674E-2</v>
      </c>
      <c r="AD89" s="80">
        <f t="shared" si="68"/>
        <v>-6.6131377109910142E-3</v>
      </c>
      <c r="AE89" s="80">
        <f t="shared" si="69"/>
        <v>8.7467180769062935E-6</v>
      </c>
      <c r="AF89" s="80">
        <f t="shared" si="70"/>
        <v>-9999</v>
      </c>
      <c r="AG89" s="106"/>
      <c r="AH89" s="80">
        <f t="shared" si="71"/>
        <v>-4.3417163827416585E-3</v>
      </c>
      <c r="AI89" s="80">
        <f t="shared" si="72"/>
        <v>0.554823696543987</v>
      </c>
      <c r="AJ89" s="80">
        <f t="shared" si="73"/>
        <v>-7.0085824620716983E-2</v>
      </c>
      <c r="AK89" s="80">
        <f t="shared" si="74"/>
        <v>5.4682424851643478E-2</v>
      </c>
      <c r="AL89" s="80">
        <f t="shared" si="75"/>
        <v>-0.12222095284954086</v>
      </c>
      <c r="AM89" s="80">
        <f t="shared" si="76"/>
        <v>-6.1186662394167805E-2</v>
      </c>
      <c r="AN89" s="80">
        <f t="shared" si="55"/>
        <v>-0.19768229007329036</v>
      </c>
      <c r="AO89" s="80">
        <f t="shared" si="55"/>
        <v>-0.19859373476174269</v>
      </c>
      <c r="AP89" s="80">
        <f t="shared" si="55"/>
        <v>-0.19652131723893029</v>
      </c>
      <c r="AQ89" s="80">
        <f t="shared" si="55"/>
        <v>-0.20123477594659611</v>
      </c>
      <c r="AR89" s="80">
        <f t="shared" si="55"/>
        <v>-0.1905209825956812</v>
      </c>
      <c r="AS89" s="80">
        <f t="shared" si="55"/>
        <v>-0.21490780379257818</v>
      </c>
      <c r="AT89" s="80">
        <f t="shared" si="55"/>
        <v>-0.15956206953834629</v>
      </c>
      <c r="AU89" s="80">
        <f t="shared" si="77"/>
        <v>-0.28617162701212617</v>
      </c>
    </row>
    <row r="90" spans="1:64" ht="12.95" customHeight="1" x14ac:dyDescent="0.2">
      <c r="A90" s="134" t="s">
        <v>2677</v>
      </c>
      <c r="B90" s="135" t="s">
        <v>2525</v>
      </c>
      <c r="C90" s="138">
        <v>17438.436000000002</v>
      </c>
      <c r="D90" s="138" t="s">
        <v>2559</v>
      </c>
      <c r="E90" s="80">
        <f t="shared" si="56"/>
        <v>-19199.036808374178</v>
      </c>
      <c r="F90" s="80">
        <f t="shared" si="57"/>
        <v>-19199</v>
      </c>
      <c r="G90" s="80">
        <f t="shared" si="58"/>
        <v>-4.9964698308031075E-2</v>
      </c>
      <c r="H90" s="80">
        <f t="shared" si="59"/>
        <v>-4.9964698308031075E-2</v>
      </c>
      <c r="P90" s="80">
        <f t="shared" si="60"/>
        <v>-4.3009844215113308E-2</v>
      </c>
      <c r="Q90" s="107">
        <f t="shared" si="78"/>
        <v>2419.9360000000015</v>
      </c>
      <c r="R90" s="80">
        <f t="shared" si="61"/>
        <v>4.8369995453775017E-5</v>
      </c>
      <c r="S90" s="106">
        <f t="shared" si="62"/>
        <v>0.2</v>
      </c>
      <c r="T90" s="106">
        <f t="shared" si="63"/>
        <v>9.6739990907550044E-6</v>
      </c>
      <c r="Z90" s="80">
        <f t="shared" si="64"/>
        <v>-19199</v>
      </c>
      <c r="AA90" s="80">
        <f t="shared" si="65"/>
        <v>-4.7351560597854968E-2</v>
      </c>
      <c r="AB90" s="80">
        <f t="shared" si="66"/>
        <v>-4.5622981925289414E-2</v>
      </c>
      <c r="AC90" s="80">
        <f t="shared" si="67"/>
        <v>-6.9548540929177671E-3</v>
      </c>
      <c r="AD90" s="80">
        <f t="shared" si="68"/>
        <v>-2.6131377101761069E-3</v>
      </c>
      <c r="AE90" s="80">
        <f t="shared" si="69"/>
        <v>1.3656977384688856E-6</v>
      </c>
      <c r="AF90" s="80">
        <f t="shared" si="70"/>
        <v>-9999</v>
      </c>
      <c r="AG90" s="106"/>
      <c r="AH90" s="80">
        <f t="shared" si="71"/>
        <v>-4.3417163827416585E-3</v>
      </c>
      <c r="AI90" s="80">
        <f t="shared" si="72"/>
        <v>0.554823696543987</v>
      </c>
      <c r="AJ90" s="80">
        <f t="shared" si="73"/>
        <v>-7.0085824620716983E-2</v>
      </c>
      <c r="AK90" s="80">
        <f t="shared" si="74"/>
        <v>5.4682424851643478E-2</v>
      </c>
      <c r="AL90" s="80">
        <f t="shared" si="75"/>
        <v>-0.12222095284954086</v>
      </c>
      <c r="AM90" s="80">
        <f t="shared" si="76"/>
        <v>-6.1186662394167805E-2</v>
      </c>
      <c r="AN90" s="80">
        <f t="shared" si="55"/>
        <v>-0.19768229007329036</v>
      </c>
      <c r="AO90" s="80">
        <f t="shared" si="55"/>
        <v>-0.19859373476174269</v>
      </c>
      <c r="AP90" s="80">
        <f t="shared" si="55"/>
        <v>-0.19652131723893029</v>
      </c>
      <c r="AQ90" s="80">
        <f t="shared" si="55"/>
        <v>-0.20123477594659611</v>
      </c>
      <c r="AR90" s="80">
        <f t="shared" si="55"/>
        <v>-0.1905209825956812</v>
      </c>
      <c r="AS90" s="80">
        <f t="shared" si="55"/>
        <v>-0.21490780379257818</v>
      </c>
      <c r="AT90" s="80">
        <f t="shared" si="55"/>
        <v>-0.15956206953834629</v>
      </c>
      <c r="AU90" s="80">
        <f t="shared" si="77"/>
        <v>-0.28617162701212617</v>
      </c>
    </row>
    <row r="91" spans="1:64" ht="12.95" customHeight="1" x14ac:dyDescent="0.2">
      <c r="A91" s="134" t="s">
        <v>74</v>
      </c>
      <c r="B91" s="135" t="s">
        <v>2525</v>
      </c>
      <c r="C91" s="138">
        <v>17453.366999999998</v>
      </c>
      <c r="D91" s="138" t="s">
        <v>2559</v>
      </c>
      <c r="E91" s="80">
        <f t="shared" si="56"/>
        <v>-19188.037325670484</v>
      </c>
      <c r="F91" s="80">
        <f t="shared" si="57"/>
        <v>-19188</v>
      </c>
      <c r="G91" s="80">
        <f t="shared" si="58"/>
        <v>-5.0666890525462804E-2</v>
      </c>
      <c r="H91" s="80">
        <f t="shared" si="59"/>
        <v>-5.0666890525462804E-2</v>
      </c>
      <c r="P91" s="80">
        <f t="shared" si="60"/>
        <v>-4.3078841523439992E-2</v>
      </c>
      <c r="Q91" s="107">
        <f t="shared" si="78"/>
        <v>2434.8669999999984</v>
      </c>
      <c r="R91" s="80">
        <f t="shared" si="61"/>
        <v>5.7578487657099391E-5</v>
      </c>
      <c r="S91" s="106">
        <f t="shared" si="62"/>
        <v>0.2</v>
      </c>
      <c r="T91" s="106">
        <f t="shared" si="63"/>
        <v>1.1515697531419879E-5</v>
      </c>
      <c r="Z91" s="80">
        <f t="shared" si="64"/>
        <v>-19188</v>
      </c>
      <c r="AA91" s="80">
        <f t="shared" si="65"/>
        <v>-4.7328249754909846E-2</v>
      </c>
      <c r="AB91" s="80">
        <f t="shared" si="66"/>
        <v>-4.6417482293992951E-2</v>
      </c>
      <c r="AC91" s="80">
        <f t="shared" si="67"/>
        <v>-7.588049002022812E-3</v>
      </c>
      <c r="AD91" s="80">
        <f t="shared" si="68"/>
        <v>-3.3386407705529586E-3</v>
      </c>
      <c r="AE91" s="80">
        <f t="shared" si="69"/>
        <v>2.2293044389596906E-6</v>
      </c>
      <c r="AF91" s="80">
        <f t="shared" si="70"/>
        <v>-9999</v>
      </c>
      <c r="AG91" s="106"/>
      <c r="AH91" s="80">
        <f t="shared" si="71"/>
        <v>-4.2494082314698508E-3</v>
      </c>
      <c r="AI91" s="80">
        <f t="shared" si="72"/>
        <v>0.55472320788212981</v>
      </c>
      <c r="AJ91" s="80">
        <f t="shared" si="73"/>
        <v>-6.8238624082449337E-2</v>
      </c>
      <c r="AK91" s="80">
        <f t="shared" si="74"/>
        <v>5.3858027699079221E-2</v>
      </c>
      <c r="AL91" s="80">
        <f t="shared" si="75"/>
        <v>-0.12036931816800316</v>
      </c>
      <c r="AM91" s="80">
        <f t="shared" si="76"/>
        <v>-6.0257431344635189E-2</v>
      </c>
      <c r="AN91" s="80">
        <f t="shared" ref="AN91:AT100" si="79">$AU91+$AB$7*SIN(AO91)</f>
        <v>-0.19469920013731801</v>
      </c>
      <c r="AO91" s="80">
        <f t="shared" si="79"/>
        <v>-0.19560065781371982</v>
      </c>
      <c r="AP91" s="80">
        <f t="shared" si="79"/>
        <v>-0.19355216177419327</v>
      </c>
      <c r="AQ91" s="80">
        <f t="shared" si="79"/>
        <v>-0.19820842164060903</v>
      </c>
      <c r="AR91" s="80">
        <f t="shared" si="79"/>
        <v>-0.18763080637894264</v>
      </c>
      <c r="AS91" s="80">
        <f t="shared" si="79"/>
        <v>-0.21169265698963821</v>
      </c>
      <c r="AT91" s="80">
        <f t="shared" si="79"/>
        <v>-0.15711369529846222</v>
      </c>
      <c r="AU91" s="80">
        <f t="shared" si="77"/>
        <v>-0.28187206749083948</v>
      </c>
    </row>
    <row r="92" spans="1:64" ht="12.95" customHeight="1" x14ac:dyDescent="0.2">
      <c r="A92" s="134" t="s">
        <v>44</v>
      </c>
      <c r="B92" s="135" t="s">
        <v>2525</v>
      </c>
      <c r="C92" s="138">
        <v>17476.452000000001</v>
      </c>
      <c r="D92" s="138" t="s">
        <v>2559</v>
      </c>
      <c r="E92" s="80">
        <f t="shared" si="56"/>
        <v>-19171.030892195507</v>
      </c>
      <c r="F92" s="80">
        <f t="shared" si="57"/>
        <v>-19171</v>
      </c>
      <c r="G92" s="80">
        <f t="shared" si="58"/>
        <v>-4.1933914853871102E-2</v>
      </c>
      <c r="H92" s="80">
        <f t="shared" si="59"/>
        <v>-4.1933914853871102E-2</v>
      </c>
      <c r="P92" s="80">
        <f t="shared" si="60"/>
        <v>-4.3185284291601483E-2</v>
      </c>
      <c r="Q92" s="107">
        <f t="shared" si="78"/>
        <v>2457.9520000000011</v>
      </c>
      <c r="R92" s="80">
        <f t="shared" si="61"/>
        <v>1.5659254696856521E-6</v>
      </c>
      <c r="S92" s="106">
        <f t="shared" si="62"/>
        <v>0.2</v>
      </c>
      <c r="T92" s="106">
        <f t="shared" si="63"/>
        <v>3.1318509393713041E-7</v>
      </c>
      <c r="Z92" s="80">
        <f t="shared" si="64"/>
        <v>-19171</v>
      </c>
      <c r="AA92" s="80">
        <f t="shared" si="65"/>
        <v>-4.729199622096189E-2</v>
      </c>
      <c r="AB92" s="80">
        <f t="shared" si="66"/>
        <v>-3.7827202924510694E-2</v>
      </c>
      <c r="AC92" s="80">
        <f t="shared" si="67"/>
        <v>1.2513694377303819E-3</v>
      </c>
      <c r="AD92" s="80">
        <f t="shared" si="68"/>
        <v>5.358081367090789E-3</v>
      </c>
      <c r="AE92" s="80">
        <f t="shared" si="69"/>
        <v>5.7418071872731001E-6</v>
      </c>
      <c r="AF92" s="80">
        <f t="shared" si="70"/>
        <v>-9999</v>
      </c>
      <c r="AG92" s="106"/>
      <c r="AH92" s="80">
        <f t="shared" si="71"/>
        <v>-4.1067119293604088E-3</v>
      </c>
      <c r="AI92" s="80">
        <f t="shared" si="72"/>
        <v>0.55457098226418822</v>
      </c>
      <c r="AJ92" s="80">
        <f t="shared" si="73"/>
        <v>-6.5384769525450095E-2</v>
      </c>
      <c r="AK92" s="80">
        <f t="shared" si="74"/>
        <v>5.2584207755995156E-2</v>
      </c>
      <c r="AL92" s="80">
        <f t="shared" si="75"/>
        <v>-0.11750907169702661</v>
      </c>
      <c r="AM92" s="80">
        <f t="shared" si="76"/>
        <v>-5.8822238091825352E-2</v>
      </c>
      <c r="AN92" s="80">
        <f t="shared" si="79"/>
        <v>-0.19009012735536054</v>
      </c>
      <c r="AO92" s="80">
        <f t="shared" si="79"/>
        <v>-0.19097584436824858</v>
      </c>
      <c r="AP92" s="80">
        <f t="shared" si="79"/>
        <v>-0.18896492183121949</v>
      </c>
      <c r="AQ92" s="80">
        <f t="shared" si="79"/>
        <v>-0.19353162816698066</v>
      </c>
      <c r="AR92" s="80">
        <f t="shared" si="79"/>
        <v>-0.18316659944239405</v>
      </c>
      <c r="AS92" s="80">
        <f t="shared" si="79"/>
        <v>-0.20672261354105975</v>
      </c>
      <c r="AT92" s="80">
        <f t="shared" si="79"/>
        <v>-0.15333436831930855</v>
      </c>
      <c r="AU92" s="80">
        <f t="shared" si="77"/>
        <v>-0.27522729368521492</v>
      </c>
    </row>
    <row r="93" spans="1:64" ht="12.95" customHeight="1" x14ac:dyDescent="0.2">
      <c r="A93" s="134" t="s">
        <v>44</v>
      </c>
      <c r="B93" s="135" t="s">
        <v>2525</v>
      </c>
      <c r="C93" s="138">
        <v>17480.514999999999</v>
      </c>
      <c r="D93" s="138" t="s">
        <v>2559</v>
      </c>
      <c r="E93" s="80">
        <f t="shared" si="56"/>
        <v>-19168.037730436408</v>
      </c>
      <c r="F93" s="80">
        <f t="shared" si="57"/>
        <v>-19168</v>
      </c>
      <c r="G93" s="80">
        <f t="shared" si="58"/>
        <v>-5.121633091403055E-2</v>
      </c>
      <c r="H93" s="80">
        <f t="shared" si="59"/>
        <v>-5.121633091403055E-2</v>
      </c>
      <c r="P93" s="80">
        <f t="shared" si="60"/>
        <v>-4.3204044431073341E-2</v>
      </c>
      <c r="Q93" s="107">
        <f t="shared" si="78"/>
        <v>2462.0149999999994</v>
      </c>
      <c r="R93" s="80">
        <f t="shared" si="61"/>
        <v>6.4196734684978808E-5</v>
      </c>
      <c r="S93" s="106">
        <f t="shared" si="62"/>
        <v>0.2</v>
      </c>
      <c r="T93" s="106">
        <f t="shared" si="63"/>
        <v>1.2839346936995763E-5</v>
      </c>
      <c r="Z93" s="80">
        <f t="shared" si="64"/>
        <v>-19168</v>
      </c>
      <c r="AA93" s="80">
        <f t="shared" si="65"/>
        <v>-4.7285569971044959E-2</v>
      </c>
      <c r="AB93" s="80">
        <f t="shared" si="66"/>
        <v>-4.7134805374058932E-2</v>
      </c>
      <c r="AC93" s="80">
        <f t="shared" si="67"/>
        <v>-8.0122864829572094E-3</v>
      </c>
      <c r="AD93" s="80">
        <f t="shared" si="68"/>
        <v>-3.9307609429855908E-3</v>
      </c>
      <c r="AE93" s="80">
        <f t="shared" si="69"/>
        <v>3.0901763181801943E-6</v>
      </c>
      <c r="AF93" s="80">
        <f t="shared" si="70"/>
        <v>-9999</v>
      </c>
      <c r="AG93" s="106"/>
      <c r="AH93" s="80">
        <f t="shared" si="71"/>
        <v>-4.0815255399716168E-3</v>
      </c>
      <c r="AI93" s="80">
        <f t="shared" si="72"/>
        <v>0.55454450607524741</v>
      </c>
      <c r="AJ93" s="80">
        <f t="shared" si="73"/>
        <v>-6.4881261840310539E-2</v>
      </c>
      <c r="AK93" s="80">
        <f t="shared" si="74"/>
        <v>5.2359446890418104E-2</v>
      </c>
      <c r="AL93" s="80">
        <f t="shared" si="75"/>
        <v>-0.11700449257848422</v>
      </c>
      <c r="AM93" s="80">
        <f t="shared" si="76"/>
        <v>-5.8569079348192478E-2</v>
      </c>
      <c r="AN93" s="80">
        <f t="shared" si="79"/>
        <v>-0.18927690535957054</v>
      </c>
      <c r="AO93" s="80">
        <f t="shared" si="79"/>
        <v>-0.19015980635486579</v>
      </c>
      <c r="AP93" s="80">
        <f t="shared" si="79"/>
        <v>-0.18815558981465913</v>
      </c>
      <c r="AQ93" s="80">
        <f t="shared" si="79"/>
        <v>-0.19270634853067781</v>
      </c>
      <c r="AR93" s="80">
        <f t="shared" si="79"/>
        <v>-0.18237910035678226</v>
      </c>
      <c r="AS93" s="80">
        <f t="shared" si="79"/>
        <v>-0.20584540003922563</v>
      </c>
      <c r="AT93" s="80">
        <f t="shared" si="79"/>
        <v>-0.15266799055000849</v>
      </c>
      <c r="AU93" s="80">
        <f t="shared" si="77"/>
        <v>-0.2740546865430451</v>
      </c>
    </row>
    <row r="94" spans="1:64" ht="12.95" customHeight="1" x14ac:dyDescent="0.2">
      <c r="A94" s="134" t="s">
        <v>44</v>
      </c>
      <c r="B94" s="135" t="s">
        <v>2525</v>
      </c>
      <c r="C94" s="138">
        <v>17495.445</v>
      </c>
      <c r="D94" s="138" t="s">
        <v>2559</v>
      </c>
      <c r="E94" s="80">
        <f t="shared" si="56"/>
        <v>-19157.038984420324</v>
      </c>
      <c r="F94" s="80">
        <f t="shared" si="57"/>
        <v>-19157</v>
      </c>
      <c r="G94" s="80">
        <f t="shared" si="58"/>
        <v>-5.2918523128028028E-2</v>
      </c>
      <c r="H94" s="80">
        <f t="shared" si="59"/>
        <v>-5.2918523128028028E-2</v>
      </c>
      <c r="P94" s="80">
        <f t="shared" si="60"/>
        <v>-4.3272770321143322E-2</v>
      </c>
      <c r="Q94" s="107">
        <f t="shared" si="78"/>
        <v>2476.9449999999997</v>
      </c>
      <c r="R94" s="80">
        <f t="shared" si="61"/>
        <v>9.3040547211524171E-5</v>
      </c>
      <c r="S94" s="106">
        <f t="shared" si="62"/>
        <v>0.2</v>
      </c>
      <c r="T94" s="106">
        <f t="shared" si="63"/>
        <v>1.8608109442304837E-5</v>
      </c>
      <c r="Z94" s="80">
        <f t="shared" si="64"/>
        <v>-19157</v>
      </c>
      <c r="AA94" s="80">
        <f t="shared" si="65"/>
        <v>-4.7261934070761888E-2</v>
      </c>
      <c r="AB94" s="80">
        <f t="shared" si="66"/>
        <v>-4.8929359378409462E-2</v>
      </c>
      <c r="AC94" s="80">
        <f t="shared" si="67"/>
        <v>-9.6457528068847054E-3</v>
      </c>
      <c r="AD94" s="80">
        <f t="shared" si="68"/>
        <v>-5.6565890572661398E-3</v>
      </c>
      <c r="AE94" s="80">
        <f t="shared" si="69"/>
        <v>6.3993999525566073E-6</v>
      </c>
      <c r="AF94" s="80">
        <f t="shared" si="70"/>
        <v>-9999</v>
      </c>
      <c r="AG94" s="106"/>
      <c r="AH94" s="80">
        <f t="shared" si="71"/>
        <v>-3.9891637496185664E-3</v>
      </c>
      <c r="AI94" s="80">
        <f t="shared" si="72"/>
        <v>0.55444841926487576</v>
      </c>
      <c r="AJ94" s="80">
        <f t="shared" si="73"/>
        <v>-6.3035356303953446E-2</v>
      </c>
      <c r="AK94" s="80">
        <f t="shared" si="74"/>
        <v>5.1535401917980908E-2</v>
      </c>
      <c r="AL94" s="80">
        <f t="shared" si="75"/>
        <v>-0.11515479966149976</v>
      </c>
      <c r="AM94" s="80">
        <f t="shared" si="76"/>
        <v>-5.7641110355719019E-2</v>
      </c>
      <c r="AN94" s="80">
        <f t="shared" si="79"/>
        <v>-0.18629545512871432</v>
      </c>
      <c r="AO94" s="80">
        <f t="shared" si="79"/>
        <v>-0.18716793344212732</v>
      </c>
      <c r="AP94" s="80">
        <f t="shared" si="79"/>
        <v>-0.18518849707302443</v>
      </c>
      <c r="AQ94" s="80">
        <f t="shared" si="79"/>
        <v>-0.18968041553479659</v>
      </c>
      <c r="AR94" s="80">
        <f t="shared" si="79"/>
        <v>-0.17949236878377889</v>
      </c>
      <c r="AS94" s="80">
        <f t="shared" si="79"/>
        <v>-0.20262857775202711</v>
      </c>
      <c r="AT94" s="80">
        <f t="shared" si="79"/>
        <v>-0.15022602808711799</v>
      </c>
      <c r="AU94" s="80">
        <f t="shared" si="77"/>
        <v>-0.26975512702175841</v>
      </c>
    </row>
    <row r="95" spans="1:64" ht="12.95" customHeight="1" x14ac:dyDescent="0.2">
      <c r="A95" s="134" t="s">
        <v>74</v>
      </c>
      <c r="B95" s="135" t="s">
        <v>2525</v>
      </c>
      <c r="C95" s="138">
        <v>17495.445</v>
      </c>
      <c r="D95" s="138" t="s">
        <v>2559</v>
      </c>
      <c r="E95" s="80">
        <f t="shared" si="56"/>
        <v>-19157.038984420324</v>
      </c>
      <c r="F95" s="80">
        <f t="shared" si="57"/>
        <v>-19157</v>
      </c>
      <c r="G95" s="80">
        <f t="shared" si="58"/>
        <v>-5.2918523128028028E-2</v>
      </c>
      <c r="H95" s="80">
        <f t="shared" si="59"/>
        <v>-5.2918523128028028E-2</v>
      </c>
      <c r="P95" s="80">
        <f t="shared" si="60"/>
        <v>-4.3272770321143322E-2</v>
      </c>
      <c r="Q95" s="107">
        <f t="shared" si="78"/>
        <v>2476.9449999999997</v>
      </c>
      <c r="R95" s="80">
        <f t="shared" si="61"/>
        <v>9.3040547211524171E-5</v>
      </c>
      <c r="S95" s="106">
        <f t="shared" si="62"/>
        <v>0.2</v>
      </c>
      <c r="T95" s="106">
        <f t="shared" si="63"/>
        <v>1.8608109442304837E-5</v>
      </c>
      <c r="Z95" s="80">
        <f t="shared" si="64"/>
        <v>-19157</v>
      </c>
      <c r="AA95" s="80">
        <f t="shared" si="65"/>
        <v>-4.7261934070761888E-2</v>
      </c>
      <c r="AB95" s="80">
        <f t="shared" si="66"/>
        <v>-4.8929359378409462E-2</v>
      </c>
      <c r="AC95" s="80">
        <f t="shared" si="67"/>
        <v>-9.6457528068847054E-3</v>
      </c>
      <c r="AD95" s="80">
        <f t="shared" si="68"/>
        <v>-5.6565890572661398E-3</v>
      </c>
      <c r="AE95" s="80">
        <f t="shared" si="69"/>
        <v>6.3993999525566073E-6</v>
      </c>
      <c r="AF95" s="80">
        <f t="shared" si="70"/>
        <v>-9999</v>
      </c>
      <c r="AG95" s="106"/>
      <c r="AH95" s="80">
        <f t="shared" si="71"/>
        <v>-3.9891637496185664E-3</v>
      </c>
      <c r="AI95" s="80">
        <f t="shared" si="72"/>
        <v>0.55444841926487576</v>
      </c>
      <c r="AJ95" s="80">
        <f t="shared" si="73"/>
        <v>-6.3035356303953446E-2</v>
      </c>
      <c r="AK95" s="80">
        <f t="shared" si="74"/>
        <v>5.1535401917980908E-2</v>
      </c>
      <c r="AL95" s="80">
        <f t="shared" si="75"/>
        <v>-0.11515479966149976</v>
      </c>
      <c r="AM95" s="80">
        <f t="shared" si="76"/>
        <v>-5.7641110355719019E-2</v>
      </c>
      <c r="AN95" s="80">
        <f t="shared" si="79"/>
        <v>-0.18629545512871432</v>
      </c>
      <c r="AO95" s="80">
        <f t="shared" si="79"/>
        <v>-0.18716793344212732</v>
      </c>
      <c r="AP95" s="80">
        <f t="shared" si="79"/>
        <v>-0.18518849707302443</v>
      </c>
      <c r="AQ95" s="80">
        <f t="shared" si="79"/>
        <v>-0.18968041553479659</v>
      </c>
      <c r="AR95" s="80">
        <f t="shared" si="79"/>
        <v>-0.17949236878377889</v>
      </c>
      <c r="AS95" s="80">
        <f t="shared" si="79"/>
        <v>-0.20262857775202711</v>
      </c>
      <c r="AT95" s="80">
        <f t="shared" si="79"/>
        <v>-0.15022602808711799</v>
      </c>
      <c r="AU95" s="80">
        <f t="shared" si="77"/>
        <v>-0.26975512702175841</v>
      </c>
    </row>
    <row r="96" spans="1:64" ht="12.95" customHeight="1" x14ac:dyDescent="0.2">
      <c r="A96" s="134" t="s">
        <v>44</v>
      </c>
      <c r="B96" s="135" t="s">
        <v>2525</v>
      </c>
      <c r="C96" s="138">
        <v>17525.312999999998</v>
      </c>
      <c r="D96" s="138" t="s">
        <v>2559</v>
      </c>
      <c r="E96" s="80">
        <f t="shared" si="56"/>
        <v>-19135.035598887272</v>
      </c>
      <c r="F96" s="80">
        <f t="shared" si="57"/>
        <v>-19135</v>
      </c>
      <c r="G96" s="80">
        <f t="shared" si="58"/>
        <v>-4.8322907558031147E-2</v>
      </c>
      <c r="H96" s="80">
        <f t="shared" si="59"/>
        <v>-4.8322907558031147E-2</v>
      </c>
      <c r="P96" s="80">
        <f t="shared" si="60"/>
        <v>-4.3409933172171261E-2</v>
      </c>
      <c r="Q96" s="107">
        <f t="shared" si="78"/>
        <v>2506.8129999999983</v>
      </c>
      <c r="R96" s="80">
        <f t="shared" si="61"/>
        <v>2.4137317316115325E-5</v>
      </c>
      <c r="S96" s="106">
        <f t="shared" si="62"/>
        <v>0.2</v>
      </c>
      <c r="T96" s="106">
        <f t="shared" si="63"/>
        <v>4.8274634632230654E-6</v>
      </c>
      <c r="Z96" s="80">
        <f t="shared" si="64"/>
        <v>-19135</v>
      </c>
      <c r="AA96" s="80">
        <f t="shared" si="65"/>
        <v>-4.7214320055535143E-2</v>
      </c>
      <c r="AB96" s="80">
        <f t="shared" si="66"/>
        <v>-4.4518520674667265E-2</v>
      </c>
      <c r="AC96" s="80">
        <f t="shared" si="67"/>
        <v>-4.9129743858598862E-3</v>
      </c>
      <c r="AD96" s="80">
        <f t="shared" si="68"/>
        <v>-1.1085875024960043E-3</v>
      </c>
      <c r="AE96" s="80">
        <f t="shared" si="69"/>
        <v>2.4579325013806565E-7</v>
      </c>
      <c r="AF96" s="80">
        <f t="shared" si="70"/>
        <v>-9999</v>
      </c>
      <c r="AG96" s="106"/>
      <c r="AH96" s="80">
        <f t="shared" si="71"/>
        <v>-3.8043868833638802E-3</v>
      </c>
      <c r="AI96" s="80">
        <f t="shared" si="72"/>
        <v>0.55426091863109717</v>
      </c>
      <c r="AJ96" s="80">
        <f t="shared" si="73"/>
        <v>-5.9344895179535374E-2</v>
      </c>
      <c r="AK96" s="80">
        <f t="shared" si="74"/>
        <v>4.9887674698490918E-2</v>
      </c>
      <c r="AL96" s="80">
        <f t="shared" si="75"/>
        <v>-0.11145740797455651</v>
      </c>
      <c r="AM96" s="80">
        <f t="shared" si="76"/>
        <v>-5.5786467744233043E-2</v>
      </c>
      <c r="AN96" s="80">
        <f t="shared" si="79"/>
        <v>-0.18033424044352403</v>
      </c>
      <c r="AO96" s="80">
        <f t="shared" si="79"/>
        <v>-0.18118541984525277</v>
      </c>
      <c r="AP96" s="80">
        <f t="shared" si="79"/>
        <v>-0.17925643572190983</v>
      </c>
      <c r="AQ96" s="80">
        <f t="shared" si="79"/>
        <v>-0.18362897269781447</v>
      </c>
      <c r="AR96" s="80">
        <f t="shared" si="79"/>
        <v>-0.17372245513408835</v>
      </c>
      <c r="AS96" s="80">
        <f t="shared" si="79"/>
        <v>-0.19619320097581783</v>
      </c>
      <c r="AT96" s="80">
        <f t="shared" si="79"/>
        <v>-0.14534869769121384</v>
      </c>
      <c r="AU96" s="80">
        <f t="shared" si="77"/>
        <v>-0.26115600797918503</v>
      </c>
    </row>
    <row r="97" spans="1:47" ht="12.95" customHeight="1" x14ac:dyDescent="0.2">
      <c r="A97" s="134" t="s">
        <v>44</v>
      </c>
      <c r="B97" s="135" t="s">
        <v>2525</v>
      </c>
      <c r="C97" s="138">
        <v>17552.463</v>
      </c>
      <c r="D97" s="138" t="s">
        <v>2559</v>
      </c>
      <c r="E97" s="80">
        <f t="shared" si="56"/>
        <v>-19115.034530277979</v>
      </c>
      <c r="F97" s="80">
        <f t="shared" si="57"/>
        <v>-19115</v>
      </c>
      <c r="G97" s="80">
        <f t="shared" si="58"/>
        <v>-4.6872347946191439E-2</v>
      </c>
      <c r="H97" s="80">
        <f t="shared" si="59"/>
        <v>-4.6872347946191439E-2</v>
      </c>
      <c r="P97" s="80">
        <f t="shared" si="60"/>
        <v>-4.3534292374959677E-2</v>
      </c>
      <c r="Q97" s="107">
        <f t="shared" si="78"/>
        <v>2533.9629999999997</v>
      </c>
      <c r="R97" s="80">
        <f t="shared" si="61"/>
        <v>1.1142614996631409E-5</v>
      </c>
      <c r="S97" s="106">
        <f t="shared" si="62"/>
        <v>0.2</v>
      </c>
      <c r="T97" s="106">
        <f t="shared" si="63"/>
        <v>2.2285229993262818E-6</v>
      </c>
      <c r="Z97" s="80">
        <f t="shared" si="64"/>
        <v>-19115</v>
      </c>
      <c r="AA97" s="80">
        <f t="shared" si="65"/>
        <v>-4.7170641783370847E-2</v>
      </c>
      <c r="AB97" s="80">
        <f t="shared" si="66"/>
        <v>-4.3235998537780269E-2</v>
      </c>
      <c r="AC97" s="80">
        <f t="shared" si="67"/>
        <v>-3.3380555712317628E-3</v>
      </c>
      <c r="AD97" s="80">
        <f t="shared" si="68"/>
        <v>2.9829383717940722E-4</v>
      </c>
      <c r="AE97" s="80">
        <f t="shared" si="69"/>
        <v>1.7795842659842943E-8</v>
      </c>
      <c r="AF97" s="80">
        <f t="shared" si="70"/>
        <v>-9999</v>
      </c>
      <c r="AG97" s="106"/>
      <c r="AH97" s="80">
        <f t="shared" si="71"/>
        <v>-3.6363494084111691E-3</v>
      </c>
      <c r="AI97" s="80">
        <f t="shared" si="72"/>
        <v>0.55409585997486732</v>
      </c>
      <c r="AJ97" s="80">
        <f t="shared" si="73"/>
        <v>-5.5991468641858597E-2</v>
      </c>
      <c r="AK97" s="80">
        <f t="shared" si="74"/>
        <v>4.8390150390990885E-2</v>
      </c>
      <c r="AL97" s="80">
        <f t="shared" si="75"/>
        <v>-0.10809838978539595</v>
      </c>
      <c r="AM97" s="80">
        <f t="shared" si="76"/>
        <v>-5.4101888049922962E-2</v>
      </c>
      <c r="AN97" s="80">
        <f t="shared" si="79"/>
        <v>-0.17491685531524909</v>
      </c>
      <c r="AO97" s="80">
        <f t="shared" si="79"/>
        <v>-0.17574815621973985</v>
      </c>
      <c r="AP97" s="80">
        <f t="shared" si="79"/>
        <v>-0.17386605062017496</v>
      </c>
      <c r="AQ97" s="80">
        <f t="shared" si="79"/>
        <v>-0.17812813040239001</v>
      </c>
      <c r="AR97" s="80">
        <f t="shared" si="79"/>
        <v>-0.16848108789911187</v>
      </c>
      <c r="AS97" s="80">
        <f t="shared" si="79"/>
        <v>-0.19034089768404236</v>
      </c>
      <c r="AT97" s="80">
        <f t="shared" si="79"/>
        <v>-0.14092219918053822</v>
      </c>
      <c r="AU97" s="80">
        <f t="shared" si="77"/>
        <v>-0.25333862703139154</v>
      </c>
    </row>
    <row r="98" spans="1:47" ht="12.95" customHeight="1" x14ac:dyDescent="0.2">
      <c r="A98" s="134" t="s">
        <v>44</v>
      </c>
      <c r="B98" s="135" t="s">
        <v>2525</v>
      </c>
      <c r="C98" s="138">
        <v>17582.325000000001</v>
      </c>
      <c r="D98" s="138" t="s">
        <v>2559</v>
      </c>
      <c r="E98" s="80">
        <f t="shared" si="56"/>
        <v>-19093.035564870584</v>
      </c>
      <c r="F98" s="80">
        <f t="shared" si="57"/>
        <v>-19093</v>
      </c>
      <c r="G98" s="80">
        <f t="shared" si="58"/>
        <v>-4.8276732373778941E-2</v>
      </c>
      <c r="H98" s="80">
        <f t="shared" si="59"/>
        <v>-4.8276732373778941E-2</v>
      </c>
      <c r="P98" s="80">
        <f t="shared" si="60"/>
        <v>-4.3670719770066174E-2</v>
      </c>
      <c r="Q98" s="107">
        <f t="shared" si="78"/>
        <v>2563.8250000000007</v>
      </c>
      <c r="R98" s="80">
        <f t="shared" si="61"/>
        <v>2.1215352105560863E-5</v>
      </c>
      <c r="S98" s="106">
        <f t="shared" si="62"/>
        <v>0.2</v>
      </c>
      <c r="T98" s="106">
        <f t="shared" si="63"/>
        <v>4.2430704211121728E-6</v>
      </c>
      <c r="Z98" s="80">
        <f t="shared" si="64"/>
        <v>-19093</v>
      </c>
      <c r="AA98" s="80">
        <f t="shared" si="65"/>
        <v>-4.7122167765622211E-2</v>
      </c>
      <c r="AB98" s="80">
        <f t="shared" si="66"/>
        <v>-4.4825284378222904E-2</v>
      </c>
      <c r="AC98" s="80">
        <f t="shared" si="67"/>
        <v>-4.6060126037127669E-3</v>
      </c>
      <c r="AD98" s="80">
        <f t="shared" si="68"/>
        <v>-1.1545646081567301E-3</v>
      </c>
      <c r="AE98" s="80">
        <f t="shared" si="69"/>
        <v>2.6660388688162078E-7</v>
      </c>
      <c r="AF98" s="80">
        <f t="shared" si="70"/>
        <v>-9999</v>
      </c>
      <c r="AG98" s="106"/>
      <c r="AH98" s="80">
        <f t="shared" si="71"/>
        <v>-3.4514479955560372E-3</v>
      </c>
      <c r="AI98" s="80">
        <f t="shared" si="72"/>
        <v>0.55392021827640159</v>
      </c>
      <c r="AJ98" s="80">
        <f t="shared" si="73"/>
        <v>-5.2304359659695362E-2</v>
      </c>
      <c r="AK98" s="80">
        <f t="shared" si="74"/>
        <v>4.6743310578547276E-2</v>
      </c>
      <c r="AL98" s="80">
        <f t="shared" si="75"/>
        <v>-0.10440586147608509</v>
      </c>
      <c r="AM98" s="80">
        <f t="shared" si="76"/>
        <v>-5.2250402688152314E-2</v>
      </c>
      <c r="AN98" s="80">
        <f t="shared" si="79"/>
        <v>-0.16895975686305348</v>
      </c>
      <c r="AO98" s="80">
        <f t="shared" si="79"/>
        <v>-0.16976863629856892</v>
      </c>
      <c r="AP98" s="80">
        <f t="shared" si="79"/>
        <v>-0.167939185048043</v>
      </c>
      <c r="AQ98" s="80">
        <f t="shared" si="79"/>
        <v>-0.17207769414135321</v>
      </c>
      <c r="AR98" s="80">
        <f t="shared" si="79"/>
        <v>-0.16271986257760027</v>
      </c>
      <c r="AS98" s="80">
        <f t="shared" si="79"/>
        <v>-0.18390126581430269</v>
      </c>
      <c r="AT98" s="80">
        <f t="shared" si="79"/>
        <v>-0.13606097755733193</v>
      </c>
      <c r="AU98" s="80">
        <f t="shared" si="77"/>
        <v>-0.24473950798881816</v>
      </c>
    </row>
    <row r="99" spans="1:47" ht="12.95" customHeight="1" x14ac:dyDescent="0.2">
      <c r="A99" s="134" t="s">
        <v>44</v>
      </c>
      <c r="B99" s="135" t="s">
        <v>2525</v>
      </c>
      <c r="C99" s="138">
        <v>17639.334999999999</v>
      </c>
      <c r="D99" s="138" t="s">
        <v>2559</v>
      </c>
      <c r="E99" s="80">
        <f t="shared" si="56"/>
        <v>-19051.037004229122</v>
      </c>
      <c r="F99" s="80">
        <f t="shared" si="57"/>
        <v>-19051</v>
      </c>
      <c r="G99" s="80">
        <f t="shared" si="58"/>
        <v>-5.0230557189934189E-2</v>
      </c>
      <c r="H99" s="80">
        <f t="shared" si="59"/>
        <v>-5.0230557189934189E-2</v>
      </c>
      <c r="P99" s="80">
        <f t="shared" si="60"/>
        <v>-4.3930102315747427E-2</v>
      </c>
      <c r="Q99" s="107">
        <f t="shared" si="78"/>
        <v>2620.8349999999991</v>
      </c>
      <c r="R99" s="80">
        <f t="shared" si="61"/>
        <v>3.9695731621663723E-5</v>
      </c>
      <c r="S99" s="106">
        <f t="shared" si="62"/>
        <v>0.2</v>
      </c>
      <c r="T99" s="106">
        <f t="shared" si="63"/>
        <v>7.9391463243327449E-6</v>
      </c>
      <c r="Z99" s="80">
        <f t="shared" si="64"/>
        <v>-19051</v>
      </c>
      <c r="AA99" s="80">
        <f t="shared" si="65"/>
        <v>-4.7028397435535392E-2</v>
      </c>
      <c r="AB99" s="80">
        <f t="shared" si="66"/>
        <v>-4.7132262070146223E-2</v>
      </c>
      <c r="AC99" s="80">
        <f t="shared" si="67"/>
        <v>-6.3004548741867616E-3</v>
      </c>
      <c r="AD99" s="80">
        <f t="shared" si="68"/>
        <v>-3.2021597543987965E-3</v>
      </c>
      <c r="AE99" s="80">
        <f t="shared" si="69"/>
        <v>2.0507654185382721E-6</v>
      </c>
      <c r="AF99" s="80">
        <f t="shared" si="70"/>
        <v>-9999</v>
      </c>
      <c r="AG99" s="106"/>
      <c r="AH99" s="80">
        <f t="shared" si="71"/>
        <v>-3.0982951197879647E-3</v>
      </c>
      <c r="AI99" s="80">
        <f t="shared" si="72"/>
        <v>0.55360208368898545</v>
      </c>
      <c r="AJ99" s="80">
        <f t="shared" si="73"/>
        <v>-4.5270041441023631E-2</v>
      </c>
      <c r="AK99" s="80">
        <f t="shared" si="74"/>
        <v>4.3600562606465144E-2</v>
      </c>
      <c r="AL99" s="80">
        <f t="shared" si="75"/>
        <v>-9.7363142114033768E-2</v>
      </c>
      <c r="AM99" s="80">
        <f t="shared" si="76"/>
        <v>-4.872006429053418E-2</v>
      </c>
      <c r="AN99" s="80">
        <f t="shared" si="79"/>
        <v>-0.15759275406673739</v>
      </c>
      <c r="AO99" s="80">
        <f t="shared" si="79"/>
        <v>-0.15835726347445811</v>
      </c>
      <c r="AP99" s="80">
        <f t="shared" si="79"/>
        <v>-0.15663139522138528</v>
      </c>
      <c r="AQ99" s="80">
        <f t="shared" si="79"/>
        <v>-0.16052819232675308</v>
      </c>
      <c r="AR99" s="80">
        <f t="shared" si="79"/>
        <v>-0.15173310195113793</v>
      </c>
      <c r="AS99" s="80">
        <f t="shared" si="79"/>
        <v>-0.17160154759162413</v>
      </c>
      <c r="AT99" s="80">
        <f t="shared" si="79"/>
        <v>-0.12680254578958805</v>
      </c>
      <c r="AU99" s="80">
        <f t="shared" si="77"/>
        <v>-0.2283230079984504</v>
      </c>
    </row>
    <row r="100" spans="1:47" ht="12.95" customHeight="1" x14ac:dyDescent="0.2">
      <c r="A100" s="134" t="s">
        <v>74</v>
      </c>
      <c r="B100" s="135" t="s">
        <v>2525</v>
      </c>
      <c r="C100" s="138">
        <v>17647.481400000001</v>
      </c>
      <c r="D100" s="138" t="s">
        <v>2559</v>
      </c>
      <c r="E100" s="80">
        <f t="shared" si="56"/>
        <v>-19045.035652283681</v>
      </c>
      <c r="F100" s="80">
        <f t="shared" si="57"/>
        <v>-19045</v>
      </c>
      <c r="G100" s="80">
        <f t="shared" si="58"/>
        <v>-4.8395389305369463E-2</v>
      </c>
      <c r="H100" s="80">
        <f t="shared" si="59"/>
        <v>-4.8395389305369463E-2</v>
      </c>
      <c r="P100" s="80">
        <f t="shared" si="60"/>
        <v>-4.3967042348623253E-2</v>
      </c>
      <c r="Q100" s="107">
        <f t="shared" si="78"/>
        <v>2628.9814000000006</v>
      </c>
      <c r="R100" s="80">
        <f t="shared" si="61"/>
        <v>1.9610256769323418E-5</v>
      </c>
      <c r="S100" s="106">
        <f t="shared" si="62"/>
        <v>0.2</v>
      </c>
      <c r="T100" s="106">
        <f t="shared" si="63"/>
        <v>3.9220513538646836E-6</v>
      </c>
      <c r="Z100" s="80">
        <f t="shared" si="64"/>
        <v>-19045</v>
      </c>
      <c r="AA100" s="80">
        <f t="shared" si="65"/>
        <v>-4.7014871400825525E-2</v>
      </c>
      <c r="AB100" s="80">
        <f t="shared" si="66"/>
        <v>-4.5347560253167191E-2</v>
      </c>
      <c r="AC100" s="80">
        <f t="shared" si="67"/>
        <v>-4.4283469567462097E-3</v>
      </c>
      <c r="AD100" s="80">
        <f t="shared" si="68"/>
        <v>-1.3805179045439375E-3</v>
      </c>
      <c r="AE100" s="80">
        <f t="shared" si="69"/>
        <v>3.8116593695327686E-7</v>
      </c>
      <c r="AF100" s="80">
        <f t="shared" si="70"/>
        <v>-9999</v>
      </c>
      <c r="AG100" s="106"/>
      <c r="AH100" s="80">
        <f t="shared" si="71"/>
        <v>-3.0478290522022717E-3</v>
      </c>
      <c r="AI100" s="80">
        <f t="shared" si="72"/>
        <v>0.55355847256742963</v>
      </c>
      <c r="AJ100" s="80">
        <f t="shared" si="73"/>
        <v>-4.4265632364495718E-2</v>
      </c>
      <c r="AK100" s="80">
        <f t="shared" si="74"/>
        <v>4.3151724532042815E-2</v>
      </c>
      <c r="AL100" s="80">
        <f t="shared" si="75"/>
        <v>-9.6357724981630005E-2</v>
      </c>
      <c r="AM100" s="80">
        <f t="shared" si="76"/>
        <v>-4.8216174771638289E-2</v>
      </c>
      <c r="AN100" s="80">
        <f t="shared" si="79"/>
        <v>-0.15596947827660113</v>
      </c>
      <c r="AO100" s="80">
        <f t="shared" si="79"/>
        <v>-0.1567274859899157</v>
      </c>
      <c r="AP100" s="80">
        <f t="shared" si="79"/>
        <v>-0.15501673369548591</v>
      </c>
      <c r="AQ100" s="80">
        <f t="shared" si="79"/>
        <v>-0.15887839792526365</v>
      </c>
      <c r="AR100" s="80">
        <f t="shared" si="79"/>
        <v>-0.15016479886991874</v>
      </c>
      <c r="AS100" s="80">
        <f t="shared" si="79"/>
        <v>-0.16984383620359003</v>
      </c>
      <c r="AT100" s="80">
        <f t="shared" si="79"/>
        <v>-0.12548219117946929</v>
      </c>
      <c r="AU100" s="80">
        <f t="shared" si="77"/>
        <v>-0.22597779371411253</v>
      </c>
    </row>
    <row r="101" spans="1:47" ht="12.95" customHeight="1" x14ac:dyDescent="0.2">
      <c r="A101" s="134" t="s">
        <v>74</v>
      </c>
      <c r="B101" s="135" t="s">
        <v>2525</v>
      </c>
      <c r="C101" s="138">
        <v>17700.420900000001</v>
      </c>
      <c r="D101" s="138" t="s">
        <v>2559</v>
      </c>
      <c r="E101" s="80">
        <f t="shared" si="56"/>
        <v>-19006.035778558387</v>
      </c>
      <c r="F101" s="80">
        <f t="shared" si="57"/>
        <v>-19006</v>
      </c>
      <c r="G101" s="80">
        <f t="shared" si="58"/>
        <v>-4.8566798064712202E-2</v>
      </c>
      <c r="H101" s="80">
        <f t="shared" si="59"/>
        <v>-4.8566798064712202E-2</v>
      </c>
      <c r="P101" s="80">
        <f t="shared" si="60"/>
        <v>-4.4206454117974969E-2</v>
      </c>
      <c r="Q101" s="107">
        <f t="shared" si="78"/>
        <v>2681.920900000001</v>
      </c>
      <c r="R101" s="80">
        <f t="shared" si="61"/>
        <v>1.901259933384803E-5</v>
      </c>
      <c r="S101" s="106">
        <f t="shared" si="62"/>
        <v>0.2</v>
      </c>
      <c r="T101" s="106">
        <f t="shared" si="63"/>
        <v>3.802519866769606E-6</v>
      </c>
      <c r="Z101" s="80">
        <f t="shared" si="64"/>
        <v>-19006</v>
      </c>
      <c r="AA101" s="80">
        <f t="shared" si="65"/>
        <v>-4.6926168935579118E-2</v>
      </c>
      <c r="AB101" s="80">
        <f t="shared" si="66"/>
        <v>-4.5847083247108053E-2</v>
      </c>
      <c r="AC101" s="80">
        <f t="shared" si="67"/>
        <v>-4.3603439467372329E-3</v>
      </c>
      <c r="AD101" s="80">
        <f t="shared" si="68"/>
        <v>-1.6406291291330838E-3</v>
      </c>
      <c r="AE101" s="80">
        <f t="shared" si="69"/>
        <v>5.383327878719962E-7</v>
      </c>
      <c r="AF101" s="80">
        <f t="shared" si="70"/>
        <v>-9999</v>
      </c>
      <c r="AG101" s="106"/>
      <c r="AH101" s="80">
        <f t="shared" si="71"/>
        <v>-2.7197148176041461E-3</v>
      </c>
      <c r="AI101" s="80">
        <f t="shared" si="72"/>
        <v>0.55328616226874838</v>
      </c>
      <c r="AJ101" s="80">
        <f t="shared" si="73"/>
        <v>-3.7739897852105658E-2</v>
      </c>
      <c r="AK101" s="80">
        <f t="shared" si="74"/>
        <v>4.0235008709241793E-2</v>
      </c>
      <c r="AL101" s="80">
        <f t="shared" si="75"/>
        <v>-8.9826486255781185E-2</v>
      </c>
      <c r="AM101" s="80">
        <f t="shared" si="76"/>
        <v>-4.4943467171113992E-2</v>
      </c>
      <c r="AN101" s="80">
        <f t="shared" ref="AN101:AT110" si="80">$AU101+$AB$7*SIN(AO101)</f>
        <v>-0.14542156005530954</v>
      </c>
      <c r="AO101" s="80">
        <f t="shared" si="80"/>
        <v>-0.14613634924735569</v>
      </c>
      <c r="AP101" s="80">
        <f t="shared" si="80"/>
        <v>-0.1445257156025001</v>
      </c>
      <c r="AQ101" s="80">
        <f t="shared" si="80"/>
        <v>-0.14815549429850597</v>
      </c>
      <c r="AR101" s="80">
        <f t="shared" si="80"/>
        <v>-0.13997800299344673</v>
      </c>
      <c r="AS101" s="80">
        <f t="shared" si="80"/>
        <v>-0.15841516249373527</v>
      </c>
      <c r="AT101" s="80">
        <f t="shared" si="80"/>
        <v>-0.116913106794236</v>
      </c>
      <c r="AU101" s="80">
        <f t="shared" si="77"/>
        <v>-0.2107339008659137</v>
      </c>
    </row>
    <row r="102" spans="1:47" ht="12.95" customHeight="1" x14ac:dyDescent="0.2">
      <c r="A102" s="134" t="s">
        <v>74</v>
      </c>
      <c r="B102" s="135" t="s">
        <v>2525</v>
      </c>
      <c r="C102" s="138">
        <v>17723.5</v>
      </c>
      <c r="D102" s="138" t="s">
        <v>2559</v>
      </c>
      <c r="E102" s="80">
        <f t="shared" si="56"/>
        <v>-18989.033691540313</v>
      </c>
      <c r="F102" s="80">
        <f t="shared" si="57"/>
        <v>-18989</v>
      </c>
      <c r="G102" s="80">
        <f t="shared" si="58"/>
        <v>-4.5733822396869073E-2</v>
      </c>
      <c r="H102" s="80">
        <f t="shared" si="59"/>
        <v>-4.5733822396869073E-2</v>
      </c>
      <c r="P102" s="80">
        <f t="shared" si="60"/>
        <v>-4.4310434223126804E-2</v>
      </c>
      <c r="Q102" s="107">
        <f t="shared" si="78"/>
        <v>2705</v>
      </c>
      <c r="R102" s="80">
        <f t="shared" si="61"/>
        <v>2.0260338931493495E-6</v>
      </c>
      <c r="S102" s="106">
        <f t="shared" si="62"/>
        <v>0.2</v>
      </c>
      <c r="T102" s="106">
        <f t="shared" si="63"/>
        <v>4.0520677862986992E-7</v>
      </c>
      <c r="Z102" s="80">
        <f t="shared" si="64"/>
        <v>-18989</v>
      </c>
      <c r="AA102" s="80">
        <f t="shared" si="65"/>
        <v>-4.6887082975243771E-2</v>
      </c>
      <c r="AB102" s="80">
        <f t="shared" si="66"/>
        <v>-4.3157173644752106E-2</v>
      </c>
      <c r="AC102" s="80">
        <f t="shared" si="67"/>
        <v>-1.4233881737422682E-3</v>
      </c>
      <c r="AD102" s="80">
        <f t="shared" si="68"/>
        <v>1.1532605783746985E-3</v>
      </c>
      <c r="AE102" s="80">
        <f t="shared" si="69"/>
        <v>2.6600199232662887E-7</v>
      </c>
      <c r="AF102" s="80">
        <f t="shared" si="70"/>
        <v>-9999</v>
      </c>
      <c r="AG102" s="106"/>
      <c r="AH102" s="80">
        <f t="shared" si="71"/>
        <v>-2.5766487521169681E-3</v>
      </c>
      <c r="AI102" s="80">
        <f t="shared" si="72"/>
        <v>0.55317350656655295</v>
      </c>
      <c r="AJ102" s="80">
        <f t="shared" si="73"/>
        <v>-3.4896901112280103E-2</v>
      </c>
      <c r="AK102" s="80">
        <f t="shared" si="74"/>
        <v>3.8964002776735909E-2</v>
      </c>
      <c r="AL102" s="80">
        <f t="shared" si="75"/>
        <v>-8.6981611702377407E-2</v>
      </c>
      <c r="AM102" s="80">
        <f t="shared" si="76"/>
        <v>-4.3518246843732789E-2</v>
      </c>
      <c r="AN102" s="80">
        <f t="shared" si="80"/>
        <v>-0.14082551395604742</v>
      </c>
      <c r="AO102" s="80">
        <f t="shared" si="80"/>
        <v>-0.14152095960051603</v>
      </c>
      <c r="AP102" s="80">
        <f t="shared" si="80"/>
        <v>-0.13995494899630526</v>
      </c>
      <c r="AQ102" s="80">
        <f t="shared" si="80"/>
        <v>-0.14348179845886161</v>
      </c>
      <c r="AR102" s="80">
        <f t="shared" si="80"/>
        <v>-0.13554136148945467</v>
      </c>
      <c r="AS102" s="80">
        <f t="shared" si="80"/>
        <v>-0.15343157035288413</v>
      </c>
      <c r="AT102" s="80">
        <f t="shared" si="80"/>
        <v>-0.11318477910191743</v>
      </c>
      <c r="AU102" s="80">
        <f t="shared" si="77"/>
        <v>-0.20408912706028914</v>
      </c>
    </row>
    <row r="103" spans="1:47" ht="12.95" customHeight="1" x14ac:dyDescent="0.2">
      <c r="A103" s="134" t="s">
        <v>44</v>
      </c>
      <c r="B103" s="135" t="s">
        <v>2525</v>
      </c>
      <c r="C103" s="138">
        <v>17738.420999999998</v>
      </c>
      <c r="D103" s="138" t="s">
        <v>2559</v>
      </c>
      <c r="E103" s="80">
        <f t="shared" si="56"/>
        <v>-18978.041575712719</v>
      </c>
      <c r="F103" s="80">
        <f t="shared" si="57"/>
        <v>-18978</v>
      </c>
      <c r="G103" s="80">
        <f t="shared" si="58"/>
        <v>-5.6436014612700092E-2</v>
      </c>
      <c r="H103" s="80">
        <f t="shared" si="59"/>
        <v>-5.6436014612700092E-2</v>
      </c>
      <c r="P103" s="80">
        <f t="shared" si="60"/>
        <v>-4.4377592891649914E-2</v>
      </c>
      <c r="Q103" s="107">
        <f t="shared" si="78"/>
        <v>2719.9209999999985</v>
      </c>
      <c r="R103" s="80">
        <f t="shared" si="61"/>
        <v>1.4540553440269474E-4</v>
      </c>
      <c r="S103" s="106">
        <f t="shared" si="62"/>
        <v>0.2</v>
      </c>
      <c r="T103" s="106">
        <f t="shared" si="63"/>
        <v>2.908110688053895E-5</v>
      </c>
      <c r="Z103" s="80">
        <f t="shared" si="64"/>
        <v>-18978</v>
      </c>
      <c r="AA103" s="80">
        <f t="shared" si="65"/>
        <v>-4.6861657348163825E-2</v>
      </c>
      <c r="AB103" s="80">
        <f t="shared" si="66"/>
        <v>-5.3951950156186181E-2</v>
      </c>
      <c r="AC103" s="80">
        <f t="shared" si="67"/>
        <v>-1.2058421721050178E-2</v>
      </c>
      <c r="AD103" s="80">
        <f t="shared" si="68"/>
        <v>-9.5743572645362665E-3</v>
      </c>
      <c r="AE103" s="80">
        <f t="shared" si="69"/>
        <v>1.8333663405795676E-5</v>
      </c>
      <c r="AF103" s="80">
        <f t="shared" si="70"/>
        <v>-9999</v>
      </c>
      <c r="AG103" s="106"/>
      <c r="AH103" s="80">
        <f t="shared" si="71"/>
        <v>-2.4840644565139094E-3</v>
      </c>
      <c r="AI103" s="80">
        <f t="shared" si="72"/>
        <v>0.55310256322838169</v>
      </c>
      <c r="AJ103" s="80">
        <f t="shared" si="73"/>
        <v>-3.3057806534748803E-2</v>
      </c>
      <c r="AK103" s="80">
        <f t="shared" si="74"/>
        <v>3.8141706220005782E-2</v>
      </c>
      <c r="AL103" s="80">
        <f t="shared" si="75"/>
        <v>-8.514145436317648E-2</v>
      </c>
      <c r="AM103" s="80">
        <f t="shared" si="76"/>
        <v>-4.2596462342696158E-2</v>
      </c>
      <c r="AN103" s="80">
        <f t="shared" si="80"/>
        <v>-0.13785214950189101</v>
      </c>
      <c r="AO103" s="80">
        <f t="shared" si="80"/>
        <v>-0.13853492072351359</v>
      </c>
      <c r="AP103" s="80">
        <f t="shared" si="80"/>
        <v>-0.13699809068877397</v>
      </c>
      <c r="AQ103" s="80">
        <f t="shared" si="80"/>
        <v>-0.14045776119721654</v>
      </c>
      <c r="AR103" s="80">
        <f t="shared" si="80"/>
        <v>-0.13267176145478082</v>
      </c>
      <c r="AS103" s="80">
        <f t="shared" si="80"/>
        <v>-0.15020631274791035</v>
      </c>
      <c r="AT103" s="80">
        <f t="shared" si="80"/>
        <v>-0.11077447863278019</v>
      </c>
      <c r="AU103" s="80">
        <f t="shared" si="77"/>
        <v>-0.19978956753900246</v>
      </c>
    </row>
    <row r="104" spans="1:47" ht="12.95" customHeight="1" x14ac:dyDescent="0.2">
      <c r="A104" s="134" t="s">
        <v>2691</v>
      </c>
      <c r="B104" s="135" t="s">
        <v>2525</v>
      </c>
      <c r="C104" s="138">
        <v>17765.577000000001</v>
      </c>
      <c r="D104" s="138" t="s">
        <v>2559</v>
      </c>
      <c r="E104" s="80">
        <f t="shared" si="56"/>
        <v>-18958.036086977765</v>
      </c>
      <c r="F104" s="80">
        <f t="shared" si="57"/>
        <v>-18958</v>
      </c>
      <c r="G104" s="80">
        <f t="shared" si="58"/>
        <v>-4.8985454999638023E-2</v>
      </c>
      <c r="H104" s="80">
        <f t="shared" si="59"/>
        <v>-4.8985454999638023E-2</v>
      </c>
      <c r="P104" s="80">
        <f t="shared" si="60"/>
        <v>-4.4499452817822194E-2</v>
      </c>
      <c r="Q104" s="107">
        <f t="shared" si="78"/>
        <v>2747.0770000000011</v>
      </c>
      <c r="R104" s="80">
        <f t="shared" si="61"/>
        <v>2.0124215575256379E-5</v>
      </c>
      <c r="S104" s="106">
        <f t="shared" si="62"/>
        <v>0.2</v>
      </c>
      <c r="T104" s="106">
        <f t="shared" si="63"/>
        <v>4.0248431150512758E-6</v>
      </c>
      <c r="Z104" s="80">
        <f t="shared" si="64"/>
        <v>-18958</v>
      </c>
      <c r="AA104" s="80">
        <f t="shared" si="65"/>
        <v>-4.6815159809620858E-2</v>
      </c>
      <c r="AB104" s="80">
        <f t="shared" si="66"/>
        <v>-4.6669748007839358E-2</v>
      </c>
      <c r="AC104" s="80">
        <f t="shared" si="67"/>
        <v>-4.4860021818158291E-3</v>
      </c>
      <c r="AD104" s="80">
        <f t="shared" si="68"/>
        <v>-2.1702951900171644E-3</v>
      </c>
      <c r="AE104" s="80">
        <f t="shared" si="69"/>
        <v>9.4203624236232799E-7</v>
      </c>
      <c r="AF104" s="80">
        <f t="shared" si="70"/>
        <v>-9999</v>
      </c>
      <c r="AG104" s="106"/>
      <c r="AH104" s="80">
        <f t="shared" si="71"/>
        <v>-2.3157069917986656E-3</v>
      </c>
      <c r="AI104" s="80">
        <f t="shared" si="72"/>
        <v>0.55297749852271205</v>
      </c>
      <c r="AJ104" s="80">
        <f t="shared" si="73"/>
        <v>-2.9714971375059091E-2</v>
      </c>
      <c r="AK104" s="80">
        <f t="shared" si="74"/>
        <v>3.6646854154264469E-2</v>
      </c>
      <c r="AL104" s="80">
        <f t="shared" si="75"/>
        <v>-8.1796969900125319E-2</v>
      </c>
      <c r="AM104" s="80">
        <f t="shared" si="76"/>
        <v>-4.0921303659635873E-2</v>
      </c>
      <c r="AN104" s="80">
        <f t="shared" si="80"/>
        <v>-0.13244710152006597</v>
      </c>
      <c r="AO104" s="80">
        <f t="shared" si="80"/>
        <v>-0.13310651810899149</v>
      </c>
      <c r="AP104" s="80">
        <f t="shared" si="80"/>
        <v>-0.13162334545814189</v>
      </c>
      <c r="AQ104" s="80">
        <f t="shared" si="80"/>
        <v>-0.13495974059938251</v>
      </c>
      <c r="AR104" s="80">
        <f t="shared" si="80"/>
        <v>-0.1274565892550496</v>
      </c>
      <c r="AS104" s="80">
        <f t="shared" si="80"/>
        <v>-0.14434107231838866</v>
      </c>
      <c r="AT104" s="80">
        <f t="shared" si="80"/>
        <v>-0.10639630559015771</v>
      </c>
      <c r="AU104" s="80">
        <f t="shared" si="77"/>
        <v>-0.19197218659120896</v>
      </c>
    </row>
    <row r="105" spans="1:47" ht="12.95" customHeight="1" x14ac:dyDescent="0.2">
      <c r="A105" s="134" t="s">
        <v>2691</v>
      </c>
      <c r="B105" s="135" t="s">
        <v>2525</v>
      </c>
      <c r="C105" s="138">
        <v>17769.644</v>
      </c>
      <c r="D105" s="138" t="s">
        <v>2559</v>
      </c>
      <c r="E105" s="80">
        <f t="shared" si="56"/>
        <v>-18955.039978468227</v>
      </c>
      <c r="F105" s="80">
        <f t="shared" si="57"/>
        <v>-18955</v>
      </c>
      <c r="G105" s="80">
        <f t="shared" si="58"/>
        <v>-5.4267871058982564E-2</v>
      </c>
      <c r="H105" s="80">
        <f t="shared" si="59"/>
        <v>-5.4267871058982564E-2</v>
      </c>
      <c r="P105" s="80">
        <f t="shared" si="60"/>
        <v>-4.4517704346543174E-2</v>
      </c>
      <c r="Q105" s="107">
        <f t="shared" si="78"/>
        <v>2751.1440000000002</v>
      </c>
      <c r="R105" s="80">
        <f t="shared" si="61"/>
        <v>9.5065750920361142E-5</v>
      </c>
      <c r="S105" s="106">
        <f t="shared" si="62"/>
        <v>0.2</v>
      </c>
      <c r="T105" s="106">
        <f t="shared" si="63"/>
        <v>1.9013150184072229E-5</v>
      </c>
      <c r="Z105" s="80">
        <f t="shared" si="64"/>
        <v>-18955</v>
      </c>
      <c r="AA105" s="80">
        <f t="shared" si="65"/>
        <v>-4.6808155388812861E-2</v>
      </c>
      <c r="AB105" s="80">
        <f t="shared" si="66"/>
        <v>-5.1977420016712877E-2</v>
      </c>
      <c r="AC105" s="80">
        <f t="shared" si="67"/>
        <v>-9.7501667124393898E-3</v>
      </c>
      <c r="AD105" s="80">
        <f t="shared" si="68"/>
        <v>-7.4597156701697032E-3</v>
      </c>
      <c r="AE105" s="80">
        <f t="shared" si="69"/>
        <v>1.1129471575955085E-5</v>
      </c>
      <c r="AF105" s="80">
        <f t="shared" si="70"/>
        <v>-9999</v>
      </c>
      <c r="AG105" s="106"/>
      <c r="AH105" s="80">
        <f t="shared" si="71"/>
        <v>-2.290451042269688E-3</v>
      </c>
      <c r="AI105" s="80">
        <f t="shared" si="72"/>
        <v>0.55295917502796488</v>
      </c>
      <c r="AJ105" s="80">
        <f t="shared" si="73"/>
        <v>-2.9213653116356254E-2</v>
      </c>
      <c r="AK105" s="80">
        <f t="shared" si="74"/>
        <v>3.6422651670877354E-2</v>
      </c>
      <c r="AL105" s="80">
        <f t="shared" si="75"/>
        <v>-8.1295433885718194E-2</v>
      </c>
      <c r="AM105" s="80">
        <f t="shared" si="76"/>
        <v>-4.0670118300427244E-2</v>
      </c>
      <c r="AN105" s="80">
        <f t="shared" si="80"/>
        <v>-0.13163646068382781</v>
      </c>
      <c r="AO105" s="80">
        <f t="shared" si="80"/>
        <v>-0.13229234018137945</v>
      </c>
      <c r="AP105" s="80">
        <f t="shared" si="80"/>
        <v>-0.13081728184595537</v>
      </c>
      <c r="AQ105" s="80">
        <f t="shared" si="80"/>
        <v>-0.13413506219600485</v>
      </c>
      <c r="AR105" s="80">
        <f t="shared" si="80"/>
        <v>-0.12667456199767091</v>
      </c>
      <c r="AS105" s="80">
        <f t="shared" si="80"/>
        <v>-0.14346116244428236</v>
      </c>
      <c r="AT105" s="80">
        <f t="shared" si="80"/>
        <v>-0.10574003583052134</v>
      </c>
      <c r="AU105" s="80">
        <f t="shared" si="77"/>
        <v>-0.19079957944903914</v>
      </c>
    </row>
    <row r="106" spans="1:47" ht="12.95" customHeight="1" x14ac:dyDescent="0.2">
      <c r="A106" s="134" t="s">
        <v>2691</v>
      </c>
      <c r="B106" s="135" t="s">
        <v>2525</v>
      </c>
      <c r="C106" s="138">
        <v>17788.651000000002</v>
      </c>
      <c r="D106" s="138" t="s">
        <v>2559</v>
      </c>
      <c r="E106" s="80">
        <f t="shared" si="56"/>
        <v>-18941.0377570665</v>
      </c>
      <c r="F106" s="80">
        <f t="shared" si="57"/>
        <v>-18941</v>
      </c>
      <c r="G106" s="80">
        <f t="shared" si="58"/>
        <v>-5.1252479330287315E-2</v>
      </c>
      <c r="H106" s="80">
        <f t="shared" si="59"/>
        <v>-5.1252479330287315E-2</v>
      </c>
      <c r="P106" s="80">
        <f t="shared" si="60"/>
        <v>-4.4602783429432996E-2</v>
      </c>
      <c r="Q106" s="107">
        <f t="shared" si="78"/>
        <v>2770.1510000000017</v>
      </c>
      <c r="R106" s="80">
        <f t="shared" si="61"/>
        <v>4.4218455573838734E-5</v>
      </c>
      <c r="S106" s="106">
        <f t="shared" si="62"/>
        <v>0.2</v>
      </c>
      <c r="T106" s="106">
        <f t="shared" si="63"/>
        <v>8.8436911147677467E-6</v>
      </c>
      <c r="Z106" s="80">
        <f t="shared" si="64"/>
        <v>-18941</v>
      </c>
      <c r="AA106" s="80">
        <f t="shared" si="65"/>
        <v>-4.6775365941187266E-2</v>
      </c>
      <c r="AB106" s="80">
        <f t="shared" si="66"/>
        <v>-4.9079896818533045E-2</v>
      </c>
      <c r="AC106" s="80">
        <f t="shared" si="67"/>
        <v>-6.6496959008543188E-3</v>
      </c>
      <c r="AD106" s="80">
        <f t="shared" si="68"/>
        <v>-4.4771133891000486E-3</v>
      </c>
      <c r="AE106" s="80">
        <f t="shared" si="69"/>
        <v>4.008908859771785E-6</v>
      </c>
      <c r="AF106" s="80">
        <f t="shared" si="70"/>
        <v>-9999</v>
      </c>
      <c r="AG106" s="106"/>
      <c r="AH106" s="80">
        <f t="shared" si="71"/>
        <v>-2.172582511754268E-3</v>
      </c>
      <c r="AI106" s="80">
        <f t="shared" si="72"/>
        <v>0.55287516852888174</v>
      </c>
      <c r="AJ106" s="80">
        <f t="shared" si="73"/>
        <v>-2.6874532190887639E-2</v>
      </c>
      <c r="AK106" s="80">
        <f t="shared" si="74"/>
        <v>3.5376458674376492E-2</v>
      </c>
      <c r="AL106" s="80">
        <f t="shared" si="75"/>
        <v>-7.8955392056629228E-2</v>
      </c>
      <c r="AM106" s="80">
        <f t="shared" si="76"/>
        <v>-3.9498217332837371E-2</v>
      </c>
      <c r="AN106" s="80">
        <f t="shared" si="80"/>
        <v>-0.12785386159326839</v>
      </c>
      <c r="AO106" s="80">
        <f t="shared" si="80"/>
        <v>-0.12849312014299888</v>
      </c>
      <c r="AP106" s="80">
        <f t="shared" si="80"/>
        <v>-0.12705615044253415</v>
      </c>
      <c r="AQ106" s="80">
        <f t="shared" si="80"/>
        <v>-0.13028664520332978</v>
      </c>
      <c r="AR106" s="80">
        <f t="shared" si="80"/>
        <v>-0.12302593838826538</v>
      </c>
      <c r="AS106" s="80">
        <f t="shared" si="80"/>
        <v>-0.13935449906705588</v>
      </c>
      <c r="AT106" s="80">
        <f t="shared" si="80"/>
        <v>-0.10267897857916815</v>
      </c>
      <c r="AU106" s="80">
        <f t="shared" si="77"/>
        <v>-0.18532741278558351</v>
      </c>
    </row>
    <row r="107" spans="1:47" ht="12.95" customHeight="1" x14ac:dyDescent="0.2">
      <c r="A107" s="134" t="s">
        <v>44</v>
      </c>
      <c r="B107" s="135" t="s">
        <v>2525</v>
      </c>
      <c r="C107" s="138">
        <v>17795.448</v>
      </c>
      <c r="D107" s="138" t="s">
        <v>2559</v>
      </c>
      <c r="E107" s="80">
        <f t="shared" si="56"/>
        <v>-18936.030491381884</v>
      </c>
      <c r="F107" s="80">
        <f t="shared" si="57"/>
        <v>-18936</v>
      </c>
      <c r="G107" s="80">
        <f t="shared" si="58"/>
        <v>-4.1389839429029962E-2</v>
      </c>
      <c r="H107" s="80">
        <f t="shared" si="59"/>
        <v>-4.1389839429029962E-2</v>
      </c>
      <c r="P107" s="80">
        <f t="shared" si="60"/>
        <v>-4.4633131008650961E-2</v>
      </c>
      <c r="Q107" s="107">
        <f t="shared" si="78"/>
        <v>2776.9480000000003</v>
      </c>
      <c r="R107" s="80">
        <f t="shared" si="61"/>
        <v>1.0518940270440477E-5</v>
      </c>
      <c r="S107" s="106">
        <f t="shared" si="62"/>
        <v>0.2</v>
      </c>
      <c r="T107" s="106">
        <f t="shared" si="63"/>
        <v>2.1037880540880954E-6</v>
      </c>
      <c r="Z107" s="80">
        <f t="shared" si="64"/>
        <v>-18936</v>
      </c>
      <c r="AA107" s="80">
        <f t="shared" si="65"/>
        <v>-4.6763614792823954E-2</v>
      </c>
      <c r="AB107" s="80">
        <f t="shared" si="66"/>
        <v>-3.9259355644856969E-2</v>
      </c>
      <c r="AC107" s="80">
        <f t="shared" si="67"/>
        <v>3.2432915796209993E-3</v>
      </c>
      <c r="AD107" s="80">
        <f t="shared" si="68"/>
        <v>5.3737753637939922E-3</v>
      </c>
      <c r="AE107" s="80">
        <f t="shared" si="69"/>
        <v>5.775492332103851E-6</v>
      </c>
      <c r="AF107" s="80">
        <f t="shared" si="70"/>
        <v>-9999</v>
      </c>
      <c r="AG107" s="106"/>
      <c r="AH107" s="80">
        <f t="shared" si="71"/>
        <v>-2.1304837841729894E-3</v>
      </c>
      <c r="AI107" s="80">
        <f t="shared" si="72"/>
        <v>0.55284576586072309</v>
      </c>
      <c r="AJ107" s="80">
        <f t="shared" si="73"/>
        <v>-2.603927611603685E-2</v>
      </c>
      <c r="AK107" s="80">
        <f t="shared" si="74"/>
        <v>3.5002851851421671E-2</v>
      </c>
      <c r="AL107" s="80">
        <f t="shared" si="75"/>
        <v>-7.8119843477698889E-2</v>
      </c>
      <c r="AM107" s="80">
        <f t="shared" si="76"/>
        <v>-3.9079798150005264E-2</v>
      </c>
      <c r="AN107" s="80">
        <f t="shared" si="80"/>
        <v>-0.12650308726243958</v>
      </c>
      <c r="AO107" s="80">
        <f t="shared" si="80"/>
        <v>-0.1271363646233378</v>
      </c>
      <c r="AP107" s="80">
        <f t="shared" si="80"/>
        <v>-0.12571308539748</v>
      </c>
      <c r="AQ107" s="80">
        <f t="shared" si="80"/>
        <v>-0.12891224270082274</v>
      </c>
      <c r="AR107" s="80">
        <f t="shared" si="80"/>
        <v>-0.12172318772384635</v>
      </c>
      <c r="AS107" s="80">
        <f t="shared" si="80"/>
        <v>-0.13788766933497285</v>
      </c>
      <c r="AT107" s="80">
        <f t="shared" si="80"/>
        <v>-0.1015863473751363</v>
      </c>
      <c r="AU107" s="80">
        <f t="shared" si="77"/>
        <v>-0.18337306754863558</v>
      </c>
    </row>
    <row r="108" spans="1:47" ht="12.95" customHeight="1" x14ac:dyDescent="0.2">
      <c r="A108" s="134" t="s">
        <v>44</v>
      </c>
      <c r="B108" s="135" t="s">
        <v>2525</v>
      </c>
      <c r="C108" s="138">
        <v>17799.508999999998</v>
      </c>
      <c r="D108" s="138" t="s">
        <v>2559</v>
      </c>
      <c r="E108" s="80">
        <f t="shared" si="56"/>
        <v>-18933.038802998006</v>
      </c>
      <c r="F108" s="80">
        <f t="shared" si="57"/>
        <v>-18933</v>
      </c>
      <c r="G108" s="80">
        <f t="shared" si="58"/>
        <v>-5.2672255489596864E-2</v>
      </c>
      <c r="H108" s="80">
        <f t="shared" si="59"/>
        <v>-5.2672255489596864E-2</v>
      </c>
      <c r="P108" s="80">
        <f t="shared" si="60"/>
        <v>-4.4651330004806117E-2</v>
      </c>
      <c r="Q108" s="107">
        <f t="shared" si="78"/>
        <v>2781.0089999999982</v>
      </c>
      <c r="R108" s="80">
        <f t="shared" si="61"/>
        <v>6.4335245632565692E-5</v>
      </c>
      <c r="S108" s="106">
        <f t="shared" si="62"/>
        <v>0.2</v>
      </c>
      <c r="T108" s="106">
        <f t="shared" si="63"/>
        <v>1.2867049126513139E-5</v>
      </c>
      <c r="Z108" s="80">
        <f t="shared" si="64"/>
        <v>-18933</v>
      </c>
      <c r="AA108" s="80">
        <f t="shared" si="65"/>
        <v>-4.6756553875140591E-2</v>
      </c>
      <c r="AB108" s="80">
        <f t="shared" si="66"/>
        <v>-5.056703161926239E-2</v>
      </c>
      <c r="AC108" s="80">
        <f t="shared" si="67"/>
        <v>-8.0209254847907474E-3</v>
      </c>
      <c r="AD108" s="80">
        <f t="shared" si="68"/>
        <v>-5.915701614456273E-3</v>
      </c>
      <c r="AE108" s="80">
        <f t="shared" si="69"/>
        <v>6.9991051182561112E-6</v>
      </c>
      <c r="AF108" s="80">
        <f t="shared" si="70"/>
        <v>-9999</v>
      </c>
      <c r="AG108" s="106"/>
      <c r="AH108" s="80">
        <f t="shared" si="71"/>
        <v>-2.1052238703344744E-3</v>
      </c>
      <c r="AI108" s="80">
        <f t="shared" si="72"/>
        <v>0.55282827566604842</v>
      </c>
      <c r="AJ108" s="80">
        <f t="shared" si="73"/>
        <v>-2.5538158623690872E-2</v>
      </c>
      <c r="AK108" s="80">
        <f t="shared" si="74"/>
        <v>3.4778696102875872E-2</v>
      </c>
      <c r="AL108" s="80">
        <f t="shared" si="75"/>
        <v>-7.761855926084682E-2</v>
      </c>
      <c r="AM108" s="80">
        <f t="shared" si="76"/>
        <v>-3.8828775706794813E-2</v>
      </c>
      <c r="AN108" s="80">
        <f t="shared" si="80"/>
        <v>-0.12569266095493098</v>
      </c>
      <c r="AO108" s="80">
        <f t="shared" si="80"/>
        <v>-0.1263223383464297</v>
      </c>
      <c r="AP108" s="80">
        <f t="shared" si="80"/>
        <v>-0.12490729518947938</v>
      </c>
      <c r="AQ108" s="80">
        <f t="shared" si="80"/>
        <v>-0.12808760914773404</v>
      </c>
      <c r="AR108" s="80">
        <f t="shared" si="80"/>
        <v>-0.1209416192582341</v>
      </c>
      <c r="AS108" s="80">
        <f t="shared" si="80"/>
        <v>-0.13700753059358131</v>
      </c>
      <c r="AT108" s="80">
        <f t="shared" si="80"/>
        <v>-0.10093091880650022</v>
      </c>
      <c r="AU108" s="80">
        <f t="shared" si="77"/>
        <v>-0.18220046040646576</v>
      </c>
    </row>
    <row r="109" spans="1:47" ht="12.95" customHeight="1" x14ac:dyDescent="0.2">
      <c r="A109" s="134" t="s">
        <v>74</v>
      </c>
      <c r="B109" s="135" t="s">
        <v>2525</v>
      </c>
      <c r="C109" s="138">
        <v>17818.516599999999</v>
      </c>
      <c r="D109" s="138" t="s">
        <v>2559</v>
      </c>
      <c r="E109" s="80">
        <f t="shared" si="56"/>
        <v>-18919.036139583714</v>
      </c>
      <c r="F109" s="80">
        <f t="shared" si="57"/>
        <v>-18919</v>
      </c>
      <c r="G109" s="80">
        <f t="shared" si="58"/>
        <v>-4.9056863761506975E-2</v>
      </c>
      <c r="H109" s="80">
        <f t="shared" si="59"/>
        <v>-4.9056863761506975E-2</v>
      </c>
      <c r="P109" s="80">
        <f t="shared" si="60"/>
        <v>-4.4736163935722134E-2</v>
      </c>
      <c r="Q109" s="107">
        <f t="shared" si="78"/>
        <v>2800.016599999999</v>
      </c>
      <c r="R109" s="80">
        <f t="shared" si="61"/>
        <v>1.866844698453715E-5</v>
      </c>
      <c r="S109" s="106">
        <f t="shared" si="62"/>
        <v>0.2</v>
      </c>
      <c r="T109" s="106">
        <f t="shared" si="63"/>
        <v>3.7336893969074302E-6</v>
      </c>
      <c r="Z109" s="80">
        <f t="shared" si="64"/>
        <v>-18919</v>
      </c>
      <c r="AA109" s="80">
        <f t="shared" si="65"/>
        <v>-4.6723501849209849E-2</v>
      </c>
      <c r="AB109" s="80">
        <f t="shared" si="66"/>
        <v>-4.706952584801926E-2</v>
      </c>
      <c r="AC109" s="80">
        <f t="shared" si="67"/>
        <v>-4.3206998257848406E-3</v>
      </c>
      <c r="AD109" s="80">
        <f t="shared" si="68"/>
        <v>-2.3333619122971258E-3</v>
      </c>
      <c r="AE109" s="80">
        <f t="shared" si="69"/>
        <v>1.0889155627517798E-6</v>
      </c>
      <c r="AF109" s="80">
        <f t="shared" si="70"/>
        <v>-9999</v>
      </c>
      <c r="AG109" s="106"/>
      <c r="AH109" s="80">
        <f t="shared" si="71"/>
        <v>-1.987337913487713E-3</v>
      </c>
      <c r="AI109" s="80">
        <f t="shared" si="72"/>
        <v>0.55274815537535626</v>
      </c>
      <c r="AJ109" s="80">
        <f t="shared" si="73"/>
        <v>-2.3199965950590932E-2</v>
      </c>
      <c r="AK109" s="80">
        <f t="shared" si="74"/>
        <v>3.3732717445668817E-2</v>
      </c>
      <c r="AL109" s="80">
        <f t="shared" si="75"/>
        <v>-7.5279671475055543E-2</v>
      </c>
      <c r="AM109" s="80">
        <f t="shared" si="76"/>
        <v>-3.7657621319930397E-2</v>
      </c>
      <c r="AN109" s="80">
        <f t="shared" si="80"/>
        <v>-0.12191104535593297</v>
      </c>
      <c r="AO109" s="80">
        <f t="shared" si="80"/>
        <v>-0.1225238127374022</v>
      </c>
      <c r="AP109" s="80">
        <f t="shared" si="80"/>
        <v>-0.12114741765913387</v>
      </c>
      <c r="AQ109" s="80">
        <f t="shared" si="80"/>
        <v>-0.12423939638884368</v>
      </c>
      <c r="AR109" s="80">
        <f t="shared" si="80"/>
        <v>-0.11729510000904403</v>
      </c>
      <c r="AS109" s="80">
        <f t="shared" si="80"/>
        <v>-0.13289981673311549</v>
      </c>
      <c r="AT109" s="80">
        <f t="shared" si="80"/>
        <v>-9.7873718189938744E-2</v>
      </c>
      <c r="AU109" s="80">
        <f t="shared" si="77"/>
        <v>-0.17672829374301013</v>
      </c>
    </row>
    <row r="110" spans="1:47" ht="12.95" customHeight="1" x14ac:dyDescent="0.2">
      <c r="A110" s="134" t="s">
        <v>2677</v>
      </c>
      <c r="B110" s="135" t="s">
        <v>2525</v>
      </c>
      <c r="C110" s="138">
        <v>17825.300999999999</v>
      </c>
      <c r="D110" s="138" t="s">
        <v>2559</v>
      </c>
      <c r="E110" s="80">
        <f t="shared" si="56"/>
        <v>-18914.03815616298</v>
      </c>
      <c r="F110" s="80">
        <f t="shared" si="57"/>
        <v>-18914</v>
      </c>
      <c r="G110" s="80">
        <f t="shared" si="58"/>
        <v>-5.1794223858451005E-2</v>
      </c>
      <c r="H110" s="80">
        <f t="shared" si="59"/>
        <v>-5.1794223858451005E-2</v>
      </c>
      <c r="P110" s="80">
        <f t="shared" si="60"/>
        <v>-4.4766423960663743E-2</v>
      </c>
      <c r="Q110" s="107">
        <f t="shared" si="78"/>
        <v>2806.8009999999995</v>
      </c>
      <c r="R110" s="80">
        <f t="shared" si="61"/>
        <v>4.9389971403338658E-5</v>
      </c>
      <c r="S110" s="106">
        <f t="shared" si="62"/>
        <v>0.2</v>
      </c>
      <c r="T110" s="106">
        <f t="shared" si="63"/>
        <v>9.8779942806677327E-6</v>
      </c>
      <c r="Z110" s="80">
        <f t="shared" si="64"/>
        <v>-18914</v>
      </c>
      <c r="AA110" s="80">
        <f t="shared" si="65"/>
        <v>-4.6711657351052802E-2</v>
      </c>
      <c r="AB110" s="80">
        <f t="shared" si="66"/>
        <v>-4.9848990468061946E-2</v>
      </c>
      <c r="AC110" s="80">
        <f t="shared" si="67"/>
        <v>-7.0277998977872624E-3</v>
      </c>
      <c r="AD110" s="80">
        <f t="shared" si="68"/>
        <v>-5.0825665073982035E-3</v>
      </c>
      <c r="AE110" s="80">
        <f t="shared" si="69"/>
        <v>5.1664964604251952E-6</v>
      </c>
      <c r="AF110" s="80">
        <f t="shared" si="70"/>
        <v>-9999</v>
      </c>
      <c r="AG110" s="106"/>
      <c r="AH110" s="80">
        <f t="shared" si="71"/>
        <v>-1.945233390389057E-3</v>
      </c>
      <c r="AI110" s="80">
        <f t="shared" si="72"/>
        <v>0.55272013964655931</v>
      </c>
      <c r="AJ110" s="80">
        <f t="shared" si="73"/>
        <v>-2.2365037935924204E-2</v>
      </c>
      <c r="AK110" s="80">
        <f t="shared" si="74"/>
        <v>3.3359185670852033E-2</v>
      </c>
      <c r="AL110" s="80">
        <f t="shared" si="75"/>
        <v>-7.4444526670175912E-2</v>
      </c>
      <c r="AM110" s="80">
        <f t="shared" si="76"/>
        <v>-3.7239463310691633E-2</v>
      </c>
      <c r="AN110" s="80">
        <f t="shared" si="80"/>
        <v>-0.12056061522763314</v>
      </c>
      <c r="AO110" s="80">
        <f t="shared" si="80"/>
        <v>-0.12116729994264146</v>
      </c>
      <c r="AP110" s="80">
        <f t="shared" si="80"/>
        <v>-0.11980479162755299</v>
      </c>
      <c r="AQ110" s="80">
        <f t="shared" si="80"/>
        <v>-0.12286506482898693</v>
      </c>
      <c r="AR110" s="80">
        <f t="shared" si="80"/>
        <v>-0.11599308624060593</v>
      </c>
      <c r="AS110" s="80">
        <f t="shared" si="80"/>
        <v>-0.13143261886551061</v>
      </c>
      <c r="AT110" s="80">
        <f t="shared" si="80"/>
        <v>-9.6782436829465468E-2</v>
      </c>
      <c r="AU110" s="80">
        <f t="shared" si="77"/>
        <v>-0.1747739485060622</v>
      </c>
    </row>
    <row r="111" spans="1:47" ht="12.95" customHeight="1" x14ac:dyDescent="0.2">
      <c r="A111" s="134" t="s">
        <v>44</v>
      </c>
      <c r="B111" s="135" t="s">
        <v>2525</v>
      </c>
      <c r="C111" s="138">
        <v>17829.373</v>
      </c>
      <c r="D111" s="138" t="s">
        <v>2559</v>
      </c>
      <c r="E111" s="80">
        <f t="shared" si="56"/>
        <v>-18911.038364215394</v>
      </c>
      <c r="F111" s="80">
        <f t="shared" si="57"/>
        <v>-18911</v>
      </c>
      <c r="G111" s="80">
        <f t="shared" si="58"/>
        <v>-5.2076639916776912E-2</v>
      </c>
      <c r="H111" s="80">
        <f t="shared" si="59"/>
        <v>-5.2076639916776912E-2</v>
      </c>
      <c r="P111" s="80">
        <f t="shared" si="60"/>
        <v>-4.4784570424253073E-2</v>
      </c>
      <c r="Q111" s="107">
        <f t="shared" si="78"/>
        <v>2810.8729999999996</v>
      </c>
      <c r="R111" s="80">
        <f t="shared" si="61"/>
        <v>5.3174277483796882E-5</v>
      </c>
      <c r="S111" s="106">
        <f t="shared" si="62"/>
        <v>0.2</v>
      </c>
      <c r="T111" s="106">
        <f t="shared" si="63"/>
        <v>1.0634855496759378E-5</v>
      </c>
      <c r="Z111" s="80">
        <f t="shared" si="64"/>
        <v>-18911</v>
      </c>
      <c r="AA111" s="80">
        <f t="shared" si="65"/>
        <v>-4.670454053155406E-2</v>
      </c>
      <c r="AB111" s="80">
        <f t="shared" si="66"/>
        <v>-5.0156669809475925E-2</v>
      </c>
      <c r="AC111" s="80">
        <f t="shared" si="67"/>
        <v>-7.2920694925238394E-3</v>
      </c>
      <c r="AD111" s="80">
        <f t="shared" si="68"/>
        <v>-5.3720993852228519E-3</v>
      </c>
      <c r="AE111" s="80">
        <f t="shared" si="69"/>
        <v>5.7718903609423491E-6</v>
      </c>
      <c r="AF111" s="80">
        <f t="shared" si="70"/>
        <v>-9999</v>
      </c>
      <c r="AG111" s="106"/>
      <c r="AH111" s="80">
        <f t="shared" si="71"/>
        <v>-1.9199701073009878E-3</v>
      </c>
      <c r="AI111" s="80">
        <f t="shared" si="72"/>
        <v>0.5527034813688243</v>
      </c>
      <c r="AJ111" s="80">
        <f t="shared" si="73"/>
        <v>-2.1864116405245677E-2</v>
      </c>
      <c r="AK111" s="80">
        <f t="shared" si="74"/>
        <v>3.3135074571307307E-2</v>
      </c>
      <c r="AL111" s="80">
        <f t="shared" si="75"/>
        <v>-7.3943482600332247E-2</v>
      </c>
      <c r="AM111" s="80">
        <f t="shared" si="76"/>
        <v>-3.6988596192584426E-2</v>
      </c>
      <c r="AN111" s="80">
        <f t="shared" ref="AN111:AT120" si="81">$AU111+$AB$7*SIN(AO111)</f>
        <v>-0.11975039366141732</v>
      </c>
      <c r="AO111" s="80">
        <f t="shared" si="81"/>
        <v>-0.12035341796857284</v>
      </c>
      <c r="AP111" s="80">
        <f t="shared" si="81"/>
        <v>-0.11899926260200264</v>
      </c>
      <c r="AQ111" s="80">
        <f t="shared" si="81"/>
        <v>-0.1220404733429164</v>
      </c>
      <c r="AR111" s="80">
        <f t="shared" si="81"/>
        <v>-0.11521195620249253</v>
      </c>
      <c r="AS111" s="80">
        <f t="shared" si="81"/>
        <v>-0.13055226102711642</v>
      </c>
      <c r="AT111" s="80">
        <f t="shared" si="81"/>
        <v>-9.612781120937415E-2</v>
      </c>
      <c r="AU111" s="80">
        <f t="shared" si="77"/>
        <v>-0.17360134136389238</v>
      </c>
    </row>
    <row r="112" spans="1:47" ht="12.95" customHeight="1" x14ac:dyDescent="0.2">
      <c r="A112" s="134" t="s">
        <v>44</v>
      </c>
      <c r="B112" s="135" t="s">
        <v>2525</v>
      </c>
      <c r="C112" s="138">
        <v>17837.52</v>
      </c>
      <c r="D112" s="138" t="s">
        <v>2559</v>
      </c>
      <c r="E112" s="80">
        <f t="shared" si="56"/>
        <v>-18905.036570257384</v>
      </c>
      <c r="F112" s="80">
        <f t="shared" si="57"/>
        <v>-18905</v>
      </c>
      <c r="G112" s="80">
        <f t="shared" si="58"/>
        <v>-4.9641472032817546E-2</v>
      </c>
      <c r="H112" s="80">
        <f t="shared" si="59"/>
        <v>-4.9641472032817546E-2</v>
      </c>
      <c r="P112" s="80">
        <f t="shared" si="60"/>
        <v>-4.4820841860836652E-2</v>
      </c>
      <c r="Q112" s="107">
        <f t="shared" si="78"/>
        <v>2819.0200000000004</v>
      </c>
      <c r="R112" s="80">
        <f t="shared" si="61"/>
        <v>2.3238475255012546E-5</v>
      </c>
      <c r="S112" s="106">
        <f t="shared" si="62"/>
        <v>0.2</v>
      </c>
      <c r="T112" s="106">
        <f t="shared" si="63"/>
        <v>4.6476950510025093E-6</v>
      </c>
      <c r="Z112" s="80">
        <f t="shared" si="64"/>
        <v>-18905</v>
      </c>
      <c r="AA112" s="80">
        <f t="shared" si="65"/>
        <v>-4.6690284172677864E-2</v>
      </c>
      <c r="AB112" s="80">
        <f t="shared" si="66"/>
        <v>-4.7772029720976335E-2</v>
      </c>
      <c r="AC112" s="80">
        <f t="shared" si="67"/>
        <v>-4.8206301719808942E-3</v>
      </c>
      <c r="AD112" s="80">
        <f t="shared" si="68"/>
        <v>-2.9511878601396827E-3</v>
      </c>
      <c r="AE112" s="80">
        <f t="shared" si="69"/>
        <v>1.7419019571671681E-6</v>
      </c>
      <c r="AF112" s="80">
        <f t="shared" si="70"/>
        <v>-9999</v>
      </c>
      <c r="AG112" s="106"/>
      <c r="AH112" s="80">
        <f t="shared" si="71"/>
        <v>-1.8694423118412113E-3</v>
      </c>
      <c r="AI112" s="80">
        <f t="shared" si="72"/>
        <v>0.55267050480807189</v>
      </c>
      <c r="AJ112" s="80">
        <f t="shared" si="73"/>
        <v>-2.0862352301712433E-2</v>
      </c>
      <c r="AK112" s="80">
        <f t="shared" si="74"/>
        <v>3.2686870112486319E-2</v>
      </c>
      <c r="AL112" s="80">
        <f t="shared" si="75"/>
        <v>-7.2941489780100607E-2</v>
      </c>
      <c r="AM112" s="80">
        <f t="shared" si="76"/>
        <v>-3.6486923595698995E-2</v>
      </c>
      <c r="AN112" s="80">
        <f t="shared" si="81"/>
        <v>-0.11813003182806034</v>
      </c>
      <c r="AO112" s="80">
        <f t="shared" si="81"/>
        <v>-0.11872571121868081</v>
      </c>
      <c r="AP112" s="80">
        <f t="shared" si="81"/>
        <v>-0.11738830832133315</v>
      </c>
      <c r="AQ112" s="80">
        <f t="shared" si="81"/>
        <v>-0.12039130690026258</v>
      </c>
      <c r="AR112" s="80">
        <f t="shared" si="81"/>
        <v>-0.11364987035187607</v>
      </c>
      <c r="AS112" s="80">
        <f t="shared" si="81"/>
        <v>-0.1287914581923886</v>
      </c>
      <c r="AT112" s="80">
        <f t="shared" si="81"/>
        <v>-9.4818878836838344E-2</v>
      </c>
      <c r="AU112" s="80">
        <f t="shared" si="77"/>
        <v>-0.17125612707955451</v>
      </c>
    </row>
    <row r="113" spans="1:47" ht="12.95" customHeight="1" x14ac:dyDescent="0.2">
      <c r="A113" s="134" t="s">
        <v>74</v>
      </c>
      <c r="B113" s="135" t="s">
        <v>2525</v>
      </c>
      <c r="C113" s="138">
        <v>17844.3076</v>
      </c>
      <c r="D113" s="138" t="s">
        <v>2559</v>
      </c>
      <c r="E113" s="80">
        <f t="shared" si="56"/>
        <v>-18900.0362294363</v>
      </c>
      <c r="F113" s="80">
        <f t="shared" si="57"/>
        <v>-18900</v>
      </c>
      <c r="G113" s="80">
        <f t="shared" si="58"/>
        <v>-4.9178832130564842E-2</v>
      </c>
      <c r="H113" s="80">
        <f t="shared" si="59"/>
        <v>-4.9178832130564842E-2</v>
      </c>
      <c r="P113" s="80">
        <f t="shared" si="60"/>
        <v>-4.4851046169420566E-2</v>
      </c>
      <c r="Q113" s="107">
        <f t="shared" si="78"/>
        <v>2825.8076000000001</v>
      </c>
      <c r="R113" s="80">
        <f t="shared" si="61"/>
        <v>1.8729731325477485E-5</v>
      </c>
      <c r="S113" s="106">
        <f t="shared" si="62"/>
        <v>0.2</v>
      </c>
      <c r="T113" s="106">
        <f t="shared" si="63"/>
        <v>3.745946265095497E-6</v>
      </c>
      <c r="Z113" s="80">
        <f t="shared" si="64"/>
        <v>-18900</v>
      </c>
      <c r="AA113" s="80">
        <f t="shared" si="65"/>
        <v>-4.6678380785398876E-2</v>
      </c>
      <c r="AB113" s="80">
        <f t="shared" si="66"/>
        <v>-4.7351497514586532E-2</v>
      </c>
      <c r="AC113" s="80">
        <f t="shared" si="67"/>
        <v>-4.3277859611442759E-3</v>
      </c>
      <c r="AD113" s="80">
        <f t="shared" si="68"/>
        <v>-2.500451345165966E-3</v>
      </c>
      <c r="AE113" s="80">
        <f t="shared" si="69"/>
        <v>1.2504513859084577E-6</v>
      </c>
      <c r="AF113" s="80">
        <f t="shared" si="70"/>
        <v>-9999</v>
      </c>
      <c r="AG113" s="106"/>
      <c r="AH113" s="80">
        <f t="shared" si="71"/>
        <v>-1.8273346159783106E-3</v>
      </c>
      <c r="AI113" s="80">
        <f t="shared" si="72"/>
        <v>0.55264337051657675</v>
      </c>
      <c r="AJ113" s="80">
        <f t="shared" si="73"/>
        <v>-2.0027628876205596E-2</v>
      </c>
      <c r="AK113" s="80">
        <f t="shared" si="74"/>
        <v>3.2313384280308777E-2</v>
      </c>
      <c r="AL113" s="80">
        <f t="shared" si="75"/>
        <v>-7.2106591819392732E-2</v>
      </c>
      <c r="AM113" s="80">
        <f t="shared" si="76"/>
        <v>-3.6068925209789125E-2</v>
      </c>
      <c r="AN113" s="80">
        <f t="shared" si="81"/>
        <v>-0.1167798122388071</v>
      </c>
      <c r="AO113" s="80">
        <f t="shared" si="81"/>
        <v>-0.11736934654079059</v>
      </c>
      <c r="AP113" s="80">
        <f t="shared" si="81"/>
        <v>-0.11604595102756698</v>
      </c>
      <c r="AQ113" s="80">
        <f t="shared" si="81"/>
        <v>-0.11901701813186571</v>
      </c>
      <c r="AR113" s="80">
        <f t="shared" si="81"/>
        <v>-0.11234830778424915</v>
      </c>
      <c r="AS113" s="80">
        <f t="shared" si="81"/>
        <v>-0.12732403459981873</v>
      </c>
      <c r="AT113" s="80">
        <f t="shared" si="81"/>
        <v>-9.3728423245887135E-2</v>
      </c>
      <c r="AU113" s="80">
        <f t="shared" si="77"/>
        <v>-0.16930178184260569</v>
      </c>
    </row>
    <row r="114" spans="1:47" ht="12.95" customHeight="1" x14ac:dyDescent="0.2">
      <c r="A114" s="134" t="s">
        <v>2691</v>
      </c>
      <c r="B114" s="135" t="s">
        <v>2525</v>
      </c>
      <c r="C114" s="138">
        <v>17845.662</v>
      </c>
      <c r="D114" s="138" t="s">
        <v>2559</v>
      </c>
      <c r="E114" s="80">
        <f t="shared" si="56"/>
        <v>-18899.038459737425</v>
      </c>
      <c r="F114" s="80">
        <f t="shared" si="57"/>
        <v>-18899</v>
      </c>
      <c r="G114" s="80">
        <f t="shared" si="58"/>
        <v>-5.2206304149876814E-2</v>
      </c>
      <c r="H114" s="80">
        <f t="shared" si="59"/>
        <v>-5.2206304149876814E-2</v>
      </c>
      <c r="P114" s="80">
        <f t="shared" si="60"/>
        <v>-4.4857084643293438E-2</v>
      </c>
      <c r="Q114" s="107">
        <f t="shared" si="78"/>
        <v>2827.1620000000003</v>
      </c>
      <c r="R114" s="80">
        <f t="shared" si="61"/>
        <v>5.4011027355945608E-5</v>
      </c>
      <c r="S114" s="106">
        <f t="shared" si="62"/>
        <v>0.2</v>
      </c>
      <c r="T114" s="106">
        <f t="shared" si="63"/>
        <v>1.0802205471189123E-5</v>
      </c>
      <c r="Z114" s="80">
        <f t="shared" si="64"/>
        <v>-18899</v>
      </c>
      <c r="AA114" s="80">
        <f t="shared" si="65"/>
        <v>-4.6675997594126196E-2</v>
      </c>
      <c r="AB114" s="80">
        <f t="shared" si="66"/>
        <v>-5.0387391199044056E-2</v>
      </c>
      <c r="AC114" s="80">
        <f t="shared" si="67"/>
        <v>-7.3492195065833765E-3</v>
      </c>
      <c r="AD114" s="80">
        <f t="shared" si="68"/>
        <v>-5.5303065557506179E-3</v>
      </c>
      <c r="AE114" s="80">
        <f t="shared" si="69"/>
        <v>6.1168581201156526E-6</v>
      </c>
      <c r="AF114" s="80">
        <f t="shared" si="70"/>
        <v>-9999</v>
      </c>
      <c r="AG114" s="106"/>
      <c r="AH114" s="80">
        <f t="shared" si="71"/>
        <v>-1.8189129508327569E-3</v>
      </c>
      <c r="AI114" s="80">
        <f t="shared" si="72"/>
        <v>0.55263798141223841</v>
      </c>
      <c r="AJ114" s="80">
        <f t="shared" si="73"/>
        <v>-1.9860692877894853E-2</v>
      </c>
      <c r="AK114" s="80">
        <f t="shared" si="74"/>
        <v>3.2238689047464374E-2</v>
      </c>
      <c r="AL114" s="80">
        <f t="shared" si="75"/>
        <v>-7.1939622609950432E-2</v>
      </c>
      <c r="AM114" s="80">
        <f t="shared" si="76"/>
        <v>-3.5985332245842612E-2</v>
      </c>
      <c r="AN114" s="80">
        <f t="shared" si="81"/>
        <v>-0.1165097771787114</v>
      </c>
      <c r="AO114" s="80">
        <f t="shared" si="81"/>
        <v>-0.11709807983021553</v>
      </c>
      <c r="AP114" s="80">
        <f t="shared" si="81"/>
        <v>-0.1157774908789162</v>
      </c>
      <c r="AQ114" s="80">
        <f t="shared" si="81"/>
        <v>-0.11874216216730119</v>
      </c>
      <c r="AR114" s="80">
        <f t="shared" si="81"/>
        <v>-0.11208801426212721</v>
      </c>
      <c r="AS114" s="80">
        <f t="shared" si="81"/>
        <v>-0.12703054037450873</v>
      </c>
      <c r="AT114" s="80">
        <f t="shared" si="81"/>
        <v>-9.351036687127133E-2</v>
      </c>
      <c r="AU114" s="80">
        <f t="shared" si="77"/>
        <v>-0.16891091279521664</v>
      </c>
    </row>
    <row r="115" spans="1:47" ht="12.95" customHeight="1" x14ac:dyDescent="0.2">
      <c r="A115" s="134" t="s">
        <v>2677</v>
      </c>
      <c r="B115" s="135" t="s">
        <v>2525</v>
      </c>
      <c r="C115" s="138">
        <v>17852.449000000001</v>
      </c>
      <c r="D115" s="138" t="s">
        <v>2559</v>
      </c>
      <c r="E115" s="80">
        <f t="shared" si="56"/>
        <v>-18894.038560928908</v>
      </c>
      <c r="F115" s="80">
        <f t="shared" si="57"/>
        <v>-18894</v>
      </c>
      <c r="G115" s="80">
        <f t="shared" si="58"/>
        <v>-5.2343664247018751E-2</v>
      </c>
      <c r="H115" s="80">
        <f t="shared" si="59"/>
        <v>-5.2343664247018751E-2</v>
      </c>
      <c r="P115" s="80">
        <f t="shared" si="60"/>
        <v>-4.4887265073438321E-2</v>
      </c>
      <c r="Q115" s="107">
        <f t="shared" si="78"/>
        <v>2833.9490000000005</v>
      </c>
      <c r="R115" s="80">
        <f t="shared" si="61"/>
        <v>5.5597888635770922E-5</v>
      </c>
      <c r="S115" s="106">
        <f t="shared" si="62"/>
        <v>0.2</v>
      </c>
      <c r="T115" s="106">
        <f t="shared" si="63"/>
        <v>1.1119577727154185E-5</v>
      </c>
      <c r="Z115" s="80">
        <f t="shared" si="64"/>
        <v>-18894</v>
      </c>
      <c r="AA115" s="80">
        <f t="shared" si="65"/>
        <v>-4.6664069091112467E-2</v>
      </c>
      <c r="AB115" s="80">
        <f t="shared" si="66"/>
        <v>-5.0566860229344604E-2</v>
      </c>
      <c r="AC115" s="80">
        <f t="shared" si="67"/>
        <v>-7.4563991735804303E-3</v>
      </c>
      <c r="AD115" s="80">
        <f t="shared" si="68"/>
        <v>-5.6795951559062835E-3</v>
      </c>
      <c r="AE115" s="80">
        <f t="shared" si="69"/>
        <v>6.4515602269988243E-6</v>
      </c>
      <c r="AF115" s="80">
        <f t="shared" si="70"/>
        <v>-9999</v>
      </c>
      <c r="AG115" s="106"/>
      <c r="AH115" s="80">
        <f t="shared" si="71"/>
        <v>-1.7768040176741498E-3</v>
      </c>
      <c r="AI115" s="80">
        <f t="shared" si="72"/>
        <v>0.55261122461191936</v>
      </c>
      <c r="AJ115" s="80">
        <f t="shared" si="73"/>
        <v>-1.9026056137607543E-2</v>
      </c>
      <c r="AK115" s="80">
        <f t="shared" si="74"/>
        <v>3.1865222471674913E-2</v>
      </c>
      <c r="AL115" s="80">
        <f t="shared" si="75"/>
        <v>-7.1104828035605444E-2</v>
      </c>
      <c r="AM115" s="80">
        <f t="shared" si="76"/>
        <v>-3.5567400705636597E-2</v>
      </c>
      <c r="AN115" s="80">
        <f t="shared" si="81"/>
        <v>-0.11515964579570478</v>
      </c>
      <c r="AO115" s="80">
        <f t="shared" si="81"/>
        <v>-0.11574177712713371</v>
      </c>
      <c r="AP115" s="80">
        <f t="shared" si="81"/>
        <v>-0.11443524622040949</v>
      </c>
      <c r="AQ115" s="80">
        <f t="shared" si="81"/>
        <v>-0.11736789119061761</v>
      </c>
      <c r="AR115" s="80">
        <f t="shared" si="81"/>
        <v>-0.11078664083114481</v>
      </c>
      <c r="AS115" s="80">
        <f t="shared" si="81"/>
        <v>-0.12556302209037604</v>
      </c>
      <c r="AT115" s="80">
        <f t="shared" si="81"/>
        <v>-9.2420257263946537E-2</v>
      </c>
      <c r="AU115" s="80">
        <f t="shared" si="77"/>
        <v>-0.16695656755826782</v>
      </c>
    </row>
    <row r="116" spans="1:47" ht="12.95" customHeight="1" x14ac:dyDescent="0.2">
      <c r="A116" s="134" t="s">
        <v>44</v>
      </c>
      <c r="B116" s="135" t="s">
        <v>2525</v>
      </c>
      <c r="C116" s="138">
        <v>17859.234</v>
      </c>
      <c r="D116" s="138" t="s">
        <v>2559</v>
      </c>
      <c r="E116" s="80">
        <f t="shared" si="56"/>
        <v>-18889.040135495608</v>
      </c>
      <c r="F116" s="80">
        <f t="shared" si="57"/>
        <v>-18889</v>
      </c>
      <c r="G116" s="80">
        <f t="shared" si="58"/>
        <v>-5.4481024344568141E-2</v>
      </c>
      <c r="H116" s="80">
        <f t="shared" si="59"/>
        <v>-5.4481024344568141E-2</v>
      </c>
      <c r="P116" s="80">
        <f t="shared" si="60"/>
        <v>-4.491742560488407E-2</v>
      </c>
      <c r="Q116" s="107">
        <f t="shared" si="78"/>
        <v>2840.7340000000004</v>
      </c>
      <c r="R116" s="80">
        <f t="shared" si="61"/>
        <v>9.1462420853686738E-5</v>
      </c>
      <c r="S116" s="106">
        <f t="shared" si="62"/>
        <v>0.2</v>
      </c>
      <c r="T116" s="106">
        <f t="shared" si="63"/>
        <v>1.8292484170737347E-5</v>
      </c>
      <c r="Z116" s="80">
        <f t="shared" si="64"/>
        <v>-18889</v>
      </c>
      <c r="AA116" s="80">
        <f t="shared" si="65"/>
        <v>-4.665211971438691E-2</v>
      </c>
      <c r="AB116" s="80">
        <f t="shared" si="66"/>
        <v>-5.2746330235065302E-2</v>
      </c>
      <c r="AC116" s="80">
        <f t="shared" si="67"/>
        <v>-9.5635987396840705E-3</v>
      </c>
      <c r="AD116" s="80">
        <f t="shared" si="68"/>
        <v>-7.8289046301812312E-3</v>
      </c>
      <c r="AE116" s="80">
        <f t="shared" si="69"/>
        <v>1.2258349541694624E-5</v>
      </c>
      <c r="AF116" s="80">
        <f t="shared" si="70"/>
        <v>-9999</v>
      </c>
      <c r="AG116" s="106"/>
      <c r="AH116" s="80">
        <f t="shared" si="71"/>
        <v>-1.7346941095028401E-3</v>
      </c>
      <c r="AI116" s="80">
        <f t="shared" si="72"/>
        <v>0.55258478226725349</v>
      </c>
      <c r="AJ116" s="80">
        <f t="shared" si="73"/>
        <v>-1.8191491178188933E-2</v>
      </c>
      <c r="AK116" s="80">
        <f t="shared" si="74"/>
        <v>3.1491771743977805E-2</v>
      </c>
      <c r="AL116" s="80">
        <f t="shared" si="75"/>
        <v>-7.0270118515118288E-2</v>
      </c>
      <c r="AM116" s="80">
        <f t="shared" si="76"/>
        <v>-3.5149524153720593E-2</v>
      </c>
      <c r="AN116" s="80">
        <f t="shared" si="81"/>
        <v>-0.11380958698955421</v>
      </c>
      <c r="AO116" s="80">
        <f t="shared" si="81"/>
        <v>-0.1143855253822528</v>
      </c>
      <c r="AP116" s="80">
        <f t="shared" si="81"/>
        <v>-0.1130930942597029</v>
      </c>
      <c r="AQ116" s="80">
        <f t="shared" si="81"/>
        <v>-0.11599363479287986</v>
      </c>
      <c r="AR116" s="80">
        <f t="shared" si="81"/>
        <v>-0.10948542306947434</v>
      </c>
      <c r="AS116" s="80">
        <f t="shared" si="81"/>
        <v>-0.12409542583876135</v>
      </c>
      <c r="AT116" s="80">
        <f t="shared" si="81"/>
        <v>-9.1330432345382281E-2</v>
      </c>
      <c r="AU116" s="80">
        <f t="shared" si="77"/>
        <v>-0.165002222321319</v>
      </c>
    </row>
    <row r="117" spans="1:47" ht="12.95" customHeight="1" x14ac:dyDescent="0.2">
      <c r="A117" s="134" t="s">
        <v>44</v>
      </c>
      <c r="B117" s="135" t="s">
        <v>2525</v>
      </c>
      <c r="C117" s="138">
        <v>17977.332999999999</v>
      </c>
      <c r="D117" s="138" t="s">
        <v>2559</v>
      </c>
      <c r="E117" s="80">
        <f t="shared" si="56"/>
        <v>-18802.038065451823</v>
      </c>
      <c r="F117" s="80">
        <f t="shared" si="57"/>
        <v>-18802</v>
      </c>
      <c r="G117" s="80">
        <f t="shared" si="58"/>
        <v>-5.1671090037416434E-2</v>
      </c>
      <c r="H117" s="80">
        <f t="shared" ref="H117:H148" si="82">G117</f>
        <v>-5.1671090037416434E-2</v>
      </c>
      <c r="P117" s="80">
        <f t="shared" si="60"/>
        <v>-4.5439033468275936E-2</v>
      </c>
      <c r="Q117" s="107">
        <f t="shared" si="78"/>
        <v>2958.8329999999987</v>
      </c>
      <c r="R117" s="80">
        <f t="shared" ref="R117:R148" si="83">+(P117-G117)^2</f>
        <v>3.8838529080967239E-5</v>
      </c>
      <c r="S117" s="106">
        <f t="shared" ref="S117:S148" si="84">S$15</f>
        <v>0.2</v>
      </c>
      <c r="T117" s="106">
        <f t="shared" si="63"/>
        <v>7.7677058161934489E-6</v>
      </c>
      <c r="Z117" s="80">
        <f t="shared" si="64"/>
        <v>-18802</v>
      </c>
      <c r="AA117" s="80">
        <f t="shared" si="65"/>
        <v>-4.6440911691552879E-2</v>
      </c>
      <c r="AB117" s="80">
        <f t="shared" si="66"/>
        <v>-5.0669211814139491E-2</v>
      </c>
      <c r="AC117" s="80">
        <f t="shared" si="67"/>
        <v>-6.2320565691404983E-3</v>
      </c>
      <c r="AD117" s="80">
        <f t="shared" si="68"/>
        <v>-5.2301783458635551E-3</v>
      </c>
      <c r="AE117" s="80">
        <f t="shared" si="69"/>
        <v>5.4709531059080069E-6</v>
      </c>
      <c r="AF117" s="80">
        <f t="shared" si="70"/>
        <v>-9999</v>
      </c>
      <c r="AG117" s="106"/>
      <c r="AH117" s="80">
        <f t="shared" si="71"/>
        <v>-1.0018782232769402E-3</v>
      </c>
      <c r="AI117" s="80">
        <f t="shared" si="72"/>
        <v>0.55217491715110201</v>
      </c>
      <c r="AJ117" s="80">
        <f t="shared" si="73"/>
        <v>-3.6811206414406948E-3</v>
      </c>
      <c r="AK117" s="80">
        <f t="shared" si="74"/>
        <v>2.499607804823431E-2</v>
      </c>
      <c r="AL117" s="80">
        <f t="shared" si="75"/>
        <v>-5.5758752789807825E-2</v>
      </c>
      <c r="AM117" s="80">
        <f t="shared" si="76"/>
        <v>-2.7886601812565831E-2</v>
      </c>
      <c r="AN117" s="80">
        <f t="shared" si="81"/>
        <v>-9.0329307290825431E-2</v>
      </c>
      <c r="AO117" s="80">
        <f t="shared" si="81"/>
        <v>-9.0794260412533689E-2</v>
      </c>
      <c r="AP117" s="80">
        <f t="shared" si="81"/>
        <v>-8.9753388417439683E-2</v>
      </c>
      <c r="AQ117" s="80">
        <f t="shared" si="81"/>
        <v>-9.2083683907272867E-2</v>
      </c>
      <c r="AR117" s="80">
        <f t="shared" si="81"/>
        <v>-8.6867314023204384E-2</v>
      </c>
      <c r="AS117" s="80">
        <f t="shared" si="81"/>
        <v>-9.8547666640275672E-2</v>
      </c>
      <c r="AT117" s="80">
        <f t="shared" si="81"/>
        <v>-7.2409629160669592E-2</v>
      </c>
      <c r="AU117" s="80">
        <f t="shared" si="77"/>
        <v>-0.13099661519841543</v>
      </c>
    </row>
    <row r="118" spans="1:47" ht="12.95" customHeight="1" x14ac:dyDescent="0.2">
      <c r="A118" s="134" t="s">
        <v>2691</v>
      </c>
      <c r="B118" s="135" t="s">
        <v>2525</v>
      </c>
      <c r="C118" s="138">
        <v>18031.631000000001</v>
      </c>
      <c r="D118" s="138" t="s">
        <v>2559</v>
      </c>
      <c r="E118" s="80">
        <f t="shared" si="56"/>
        <v>-18762.037401608453</v>
      </c>
      <c r="F118" s="80">
        <f t="shared" si="57"/>
        <v>-18762</v>
      </c>
      <c r="G118" s="80">
        <f t="shared" si="58"/>
        <v>-5.0769970814144472E-2</v>
      </c>
      <c r="H118" s="80">
        <f t="shared" si="82"/>
        <v>-5.0769970814144472E-2</v>
      </c>
      <c r="P118" s="80">
        <f t="shared" si="60"/>
        <v>-4.5676831467746565E-2</v>
      </c>
      <c r="Q118" s="107">
        <f t="shared" si="78"/>
        <v>3013.1310000000012</v>
      </c>
      <c r="R118" s="80">
        <f t="shared" si="83"/>
        <v>2.5940068401826499E-5</v>
      </c>
      <c r="S118" s="106">
        <f t="shared" si="84"/>
        <v>0.2</v>
      </c>
      <c r="T118" s="106">
        <f t="shared" si="63"/>
        <v>5.1880136803653005E-6</v>
      </c>
      <c r="Z118" s="80">
        <f t="shared" si="64"/>
        <v>-18762</v>
      </c>
      <c r="AA118" s="80">
        <f t="shared" si="65"/>
        <v>-4.6341762415778809E-2</v>
      </c>
      <c r="AB118" s="80">
        <f t="shared" si="66"/>
        <v>-5.0105039866112228E-2</v>
      </c>
      <c r="AC118" s="80">
        <f t="shared" si="67"/>
        <v>-5.0931393463979069E-3</v>
      </c>
      <c r="AD118" s="80">
        <f t="shared" si="68"/>
        <v>-4.4282083983656628E-3</v>
      </c>
      <c r="AE118" s="80">
        <f t="shared" si="69"/>
        <v>3.9218059238712376E-6</v>
      </c>
      <c r="AF118" s="80">
        <f t="shared" si="70"/>
        <v>-9999</v>
      </c>
      <c r="AG118" s="106"/>
      <c r="AH118" s="80">
        <f t="shared" si="71"/>
        <v>-6.6493094803224742E-4</v>
      </c>
      <c r="AI118" s="80">
        <f t="shared" si="72"/>
        <v>0.55201827055518926</v>
      </c>
      <c r="AJ118" s="80">
        <f t="shared" si="73"/>
        <v>2.9836678813985901E-3</v>
      </c>
      <c r="AK118" s="80">
        <f t="shared" si="74"/>
        <v>2.2010879810950564E-2</v>
      </c>
      <c r="AL118" s="80">
        <f t="shared" si="75"/>
        <v>-4.9093951526399913E-2</v>
      </c>
      <c r="AM118" s="80">
        <f t="shared" si="76"/>
        <v>-2.4551907244764762E-2</v>
      </c>
      <c r="AN118" s="80">
        <f t="shared" si="81"/>
        <v>-7.953983874894599E-2</v>
      </c>
      <c r="AO118" s="80">
        <f t="shared" si="81"/>
        <v>-7.9951922527746327E-2</v>
      </c>
      <c r="AP118" s="80">
        <f t="shared" si="81"/>
        <v>-7.9030253029466785E-2</v>
      </c>
      <c r="AQ118" s="80">
        <f t="shared" si="81"/>
        <v>-8.1091759774547828E-2</v>
      </c>
      <c r="AR118" s="80">
        <f t="shared" si="81"/>
        <v>-7.6481232897734314E-2</v>
      </c>
      <c r="AS118" s="80">
        <f t="shared" si="81"/>
        <v>-8.6795003041220814E-2</v>
      </c>
      <c r="AT118" s="80">
        <f t="shared" si="81"/>
        <v>-6.3734199413007786E-2</v>
      </c>
      <c r="AU118" s="80">
        <f t="shared" si="77"/>
        <v>-0.11536185330282756</v>
      </c>
    </row>
    <row r="119" spans="1:47" ht="12.95" customHeight="1" x14ac:dyDescent="0.2">
      <c r="A119" s="134" t="s">
        <v>2677</v>
      </c>
      <c r="B119" s="135" t="s">
        <v>2525</v>
      </c>
      <c r="C119" s="138">
        <v>18034.345000000001</v>
      </c>
      <c r="D119" s="138" t="s">
        <v>2559</v>
      </c>
      <c r="E119" s="80">
        <f t="shared" si="56"/>
        <v>-18760.038031435135</v>
      </c>
      <c r="F119" s="80">
        <f t="shared" si="57"/>
        <v>-18760</v>
      </c>
      <c r="G119" s="80">
        <f t="shared" si="58"/>
        <v>-5.1624914853164228E-2</v>
      </c>
      <c r="H119" s="80">
        <f t="shared" si="82"/>
        <v>-5.1624914853164228E-2</v>
      </c>
      <c r="P119" s="80">
        <f t="shared" si="60"/>
        <v>-4.5688687937905481E-2</v>
      </c>
      <c r="Q119" s="107">
        <f t="shared" si="78"/>
        <v>3015.8450000000012</v>
      </c>
      <c r="R119" s="80">
        <f t="shared" si="83"/>
        <v>3.5238789989442376E-5</v>
      </c>
      <c r="S119" s="106">
        <f t="shared" si="84"/>
        <v>0.2</v>
      </c>
      <c r="T119" s="106">
        <f t="shared" si="63"/>
        <v>7.0477579978884754E-6</v>
      </c>
      <c r="Z119" s="80">
        <f t="shared" si="64"/>
        <v>-18760</v>
      </c>
      <c r="AA119" s="80">
        <f t="shared" si="65"/>
        <v>-4.633677191293134E-2</v>
      </c>
      <c r="AB119" s="80">
        <f t="shared" si="66"/>
        <v>-5.0976830878138368E-2</v>
      </c>
      <c r="AC119" s="80">
        <f t="shared" si="67"/>
        <v>-5.9362269152587466E-3</v>
      </c>
      <c r="AD119" s="80">
        <f t="shared" si="68"/>
        <v>-5.2881429402328872E-3</v>
      </c>
      <c r="AE119" s="80">
        <f t="shared" si="69"/>
        <v>5.5928911512669857E-6</v>
      </c>
      <c r="AF119" s="80">
        <f t="shared" si="70"/>
        <v>-9999</v>
      </c>
      <c r="AG119" s="106"/>
      <c r="AH119" s="80">
        <f t="shared" si="71"/>
        <v>-6.4808397502585826E-4</v>
      </c>
      <c r="AI119" s="80">
        <f t="shared" si="72"/>
        <v>0.55201096277042638</v>
      </c>
      <c r="AJ119" s="80">
        <f t="shared" si="73"/>
        <v>3.3168034553189498E-3</v>
      </c>
      <c r="AK119" s="80">
        <f t="shared" si="74"/>
        <v>2.1861639200561833E-2</v>
      </c>
      <c r="AL119" s="80">
        <f t="shared" si="75"/>
        <v>-4.8760814297910987E-2</v>
      </c>
      <c r="AM119" s="80">
        <f t="shared" si="76"/>
        <v>-2.4385238903662659E-2</v>
      </c>
      <c r="AN119" s="80">
        <f t="shared" si="81"/>
        <v>-7.9000453327511835E-2</v>
      </c>
      <c r="AO119" s="80">
        <f t="shared" si="81"/>
        <v>-7.9409866629063783E-2</v>
      </c>
      <c r="AP119" s="80">
        <f t="shared" si="81"/>
        <v>-7.8494209124963923E-2</v>
      </c>
      <c r="AQ119" s="80">
        <f t="shared" si="81"/>
        <v>-8.0542179892180349E-2</v>
      </c>
      <c r="AR119" s="80">
        <f t="shared" si="81"/>
        <v>-7.5962118630495318E-2</v>
      </c>
      <c r="AS119" s="80">
        <f t="shared" si="81"/>
        <v>-8.620727410722076E-2</v>
      </c>
      <c r="AT119" s="80">
        <f t="shared" si="81"/>
        <v>-6.3300773352730128E-2</v>
      </c>
      <c r="AU119" s="80">
        <f t="shared" si="77"/>
        <v>-0.11458011520804767</v>
      </c>
    </row>
    <row r="120" spans="1:47" ht="12.95" customHeight="1" x14ac:dyDescent="0.2">
      <c r="A120" s="134" t="s">
        <v>44</v>
      </c>
      <c r="B120" s="135" t="s">
        <v>2525</v>
      </c>
      <c r="C120" s="138">
        <v>18046.562000000002</v>
      </c>
      <c r="D120" s="138" t="s">
        <v>2559</v>
      </c>
      <c r="E120" s="80">
        <f t="shared" si="56"/>
        <v>-18751.03791890476</v>
      </c>
      <c r="F120" s="80">
        <f t="shared" si="57"/>
        <v>-18751</v>
      </c>
      <c r="G120" s="80">
        <f t="shared" si="58"/>
        <v>-5.1472163027938223E-2</v>
      </c>
      <c r="H120" s="80">
        <f t="shared" si="82"/>
        <v>-5.1472163027938223E-2</v>
      </c>
      <c r="P120" s="80">
        <f t="shared" si="60"/>
        <v>-4.5742002654196284E-2</v>
      </c>
      <c r="Q120" s="107">
        <f t="shared" si="78"/>
        <v>3028.0620000000017</v>
      </c>
      <c r="R120" s="80">
        <f t="shared" si="83"/>
        <v>3.2834737908802351E-5</v>
      </c>
      <c r="S120" s="106">
        <f t="shared" si="84"/>
        <v>0.2</v>
      </c>
      <c r="T120" s="106">
        <f t="shared" si="63"/>
        <v>6.5669475817604707E-6</v>
      </c>
      <c r="Z120" s="80">
        <f t="shared" si="64"/>
        <v>-18751</v>
      </c>
      <c r="AA120" s="80">
        <f t="shared" si="65"/>
        <v>-4.6314276049564992E-2</v>
      </c>
      <c r="AB120" s="80">
        <f t="shared" si="66"/>
        <v>-5.0899889632569514E-2</v>
      </c>
      <c r="AC120" s="80">
        <f t="shared" si="67"/>
        <v>-5.7301603737419382E-3</v>
      </c>
      <c r="AD120" s="80">
        <f t="shared" si="68"/>
        <v>-5.1578869783732301E-3</v>
      </c>
      <c r="AE120" s="80">
        <f t="shared" si="69"/>
        <v>5.3207596163344264E-6</v>
      </c>
      <c r="AF120" s="80">
        <f t="shared" si="70"/>
        <v>-9999</v>
      </c>
      <c r="AG120" s="106"/>
      <c r="AH120" s="80">
        <f t="shared" si="71"/>
        <v>-5.722733953687076E-4</v>
      </c>
      <c r="AI120" s="80">
        <f t="shared" si="72"/>
        <v>0.55197869543690103</v>
      </c>
      <c r="AJ120" s="80">
        <f t="shared" si="73"/>
        <v>4.8157939635565744E-3</v>
      </c>
      <c r="AK120" s="80">
        <f t="shared" si="74"/>
        <v>2.1190077961036068E-2</v>
      </c>
      <c r="AL120" s="80">
        <f t="shared" si="75"/>
        <v>-4.7261811256424348E-2</v>
      </c>
      <c r="AM120" s="80">
        <f t="shared" si="76"/>
        <v>-2.3635305265369333E-2</v>
      </c>
      <c r="AN120" s="80">
        <f t="shared" si="81"/>
        <v>-7.657331694289371E-2</v>
      </c>
      <c r="AO120" s="80">
        <f t="shared" si="81"/>
        <v>-7.6970682908965471E-2</v>
      </c>
      <c r="AP120" s="80">
        <f t="shared" si="81"/>
        <v>-7.6082137313608689E-2</v>
      </c>
      <c r="AQ120" s="80">
        <f t="shared" si="81"/>
        <v>-7.8069088421207189E-2</v>
      </c>
      <c r="AR120" s="80">
        <f t="shared" si="81"/>
        <v>-7.3626315931608954E-2</v>
      </c>
      <c r="AS120" s="80">
        <f t="shared" si="81"/>
        <v>-8.3562387102997904E-2</v>
      </c>
      <c r="AT120" s="80">
        <f t="shared" si="81"/>
        <v>-6.1350740810010851E-2</v>
      </c>
      <c r="AU120" s="80">
        <f t="shared" si="77"/>
        <v>-0.11106229378154087</v>
      </c>
    </row>
    <row r="121" spans="1:47" ht="12.95" customHeight="1" x14ac:dyDescent="0.2">
      <c r="A121" s="134" t="s">
        <v>44</v>
      </c>
      <c r="B121" s="135" t="s">
        <v>2525</v>
      </c>
      <c r="C121" s="138">
        <v>18053.348000000002</v>
      </c>
      <c r="D121" s="138" t="s">
        <v>2559</v>
      </c>
      <c r="E121" s="80">
        <f t="shared" si="56"/>
        <v>-18746.038756783852</v>
      </c>
      <c r="F121" s="80">
        <f t="shared" si="57"/>
        <v>-18746</v>
      </c>
      <c r="G121" s="80">
        <f t="shared" si="58"/>
        <v>-5.2609523125283886E-2</v>
      </c>
      <c r="H121" s="80">
        <f t="shared" si="82"/>
        <v>-5.2609523125283886E-2</v>
      </c>
      <c r="P121" s="80">
        <f t="shared" si="60"/>
        <v>-4.5771594082845646E-2</v>
      </c>
      <c r="Q121" s="107">
        <f t="shared" si="78"/>
        <v>3034.8480000000018</v>
      </c>
      <c r="R121" s="80">
        <f t="shared" si="83"/>
        <v>4.6757273589420345E-5</v>
      </c>
      <c r="S121" s="106">
        <f t="shared" si="84"/>
        <v>0.2</v>
      </c>
      <c r="T121" s="106">
        <f t="shared" si="63"/>
        <v>9.3514547178840696E-6</v>
      </c>
      <c r="Z121" s="80">
        <f t="shared" si="64"/>
        <v>-18746</v>
      </c>
      <c r="AA121" s="80">
        <f t="shared" si="65"/>
        <v>-4.6301751129332859E-2</v>
      </c>
      <c r="AB121" s="80">
        <f t="shared" si="66"/>
        <v>-5.2079366078796673E-2</v>
      </c>
      <c r="AC121" s="80">
        <f t="shared" si="67"/>
        <v>-6.83792904243824E-3</v>
      </c>
      <c r="AD121" s="80">
        <f t="shared" si="68"/>
        <v>-6.3077719959510267E-3</v>
      </c>
      <c r="AE121" s="80">
        <f t="shared" si="69"/>
        <v>7.9575975105807998E-6</v>
      </c>
      <c r="AF121" s="80">
        <f t="shared" si="70"/>
        <v>-9999</v>
      </c>
      <c r="AG121" s="106"/>
      <c r="AH121" s="80">
        <f t="shared" si="71"/>
        <v>-5.301570464872154E-4</v>
      </c>
      <c r="AI121" s="80">
        <f t="shared" si="72"/>
        <v>0.55196120578748631</v>
      </c>
      <c r="AJ121" s="80">
        <f t="shared" si="73"/>
        <v>5.6484825471982492E-3</v>
      </c>
      <c r="AK121" s="80">
        <f t="shared" si="74"/>
        <v>2.0817003314901501E-2</v>
      </c>
      <c r="AL121" s="80">
        <f t="shared" si="75"/>
        <v>-4.6429111250951109E-2</v>
      </c>
      <c r="AM121" s="80">
        <f t="shared" si="76"/>
        <v>-2.3218726753301708E-2</v>
      </c>
      <c r="AN121" s="80">
        <f t="shared" ref="AN121:AT130" si="85">$AU121+$AB$7*SIN(AO121)</f>
        <v>-7.5224975874615324E-2</v>
      </c>
      <c r="AO121" s="80">
        <f t="shared" si="85"/>
        <v>-7.5615627900033677E-2</v>
      </c>
      <c r="AP121" s="80">
        <f t="shared" si="85"/>
        <v>-7.4742184725658967E-2</v>
      </c>
      <c r="AQ121" s="80">
        <f t="shared" si="85"/>
        <v>-7.6695161172635223E-2</v>
      </c>
      <c r="AR121" s="80">
        <f t="shared" si="85"/>
        <v>-7.2328794607138674E-2</v>
      </c>
      <c r="AS121" s="80">
        <f t="shared" si="85"/>
        <v>-8.2092931266028499E-2</v>
      </c>
      <c r="AT121" s="80">
        <f t="shared" si="85"/>
        <v>-6.0267656459579516E-2</v>
      </c>
      <c r="AU121" s="80">
        <f t="shared" si="77"/>
        <v>-0.10910794854459205</v>
      </c>
    </row>
    <row r="122" spans="1:47" ht="12.95" customHeight="1" x14ac:dyDescent="0.2">
      <c r="A122" s="134" t="s">
        <v>44</v>
      </c>
      <c r="B122" s="135" t="s">
        <v>2525</v>
      </c>
      <c r="C122" s="138">
        <v>18061.491000000002</v>
      </c>
      <c r="D122" s="138" t="s">
        <v>2559</v>
      </c>
      <c r="E122" s="80">
        <f t="shared" si="56"/>
        <v>-18740.03990957628</v>
      </c>
      <c r="F122" s="80">
        <f t="shared" si="57"/>
        <v>-18740</v>
      </c>
      <c r="G122" s="80">
        <f t="shared" si="58"/>
        <v>-5.4174355242139427E-2</v>
      </c>
      <c r="H122" s="80">
        <f t="shared" si="82"/>
        <v>-5.4174355242139427E-2</v>
      </c>
      <c r="P122" s="80">
        <f t="shared" si="60"/>
        <v>-4.5807077530941986E-2</v>
      </c>
      <c r="Q122" s="107">
        <f t="shared" si="78"/>
        <v>3042.9910000000018</v>
      </c>
      <c r="R122" s="80">
        <f t="shared" si="83"/>
        <v>7.001133629630148E-5</v>
      </c>
      <c r="S122" s="106">
        <f t="shared" si="84"/>
        <v>0.2</v>
      </c>
      <c r="T122" s="106">
        <f t="shared" si="63"/>
        <v>1.4002267259260296E-5</v>
      </c>
      <c r="Z122" s="80">
        <f t="shared" si="64"/>
        <v>-18740</v>
      </c>
      <c r="AA122" s="80">
        <f t="shared" si="65"/>
        <v>-4.6286695650329675E-2</v>
      </c>
      <c r="AB122" s="80">
        <f t="shared" si="66"/>
        <v>-5.3694737122751739E-2</v>
      </c>
      <c r="AC122" s="80">
        <f t="shared" si="67"/>
        <v>-8.3672777111974406E-3</v>
      </c>
      <c r="AD122" s="80">
        <f t="shared" si="68"/>
        <v>-7.8876595918097522E-3</v>
      </c>
      <c r="AE122" s="80">
        <f t="shared" si="69"/>
        <v>1.2443034767253679E-5</v>
      </c>
      <c r="AF122" s="80">
        <f t="shared" si="70"/>
        <v>-9999</v>
      </c>
      <c r="AG122" s="106"/>
      <c r="AH122" s="80">
        <f t="shared" si="71"/>
        <v>-4.7961811938768736E-4</v>
      </c>
      <c r="AI122" s="80">
        <f t="shared" si="72"/>
        <v>0.5519406297777949</v>
      </c>
      <c r="AJ122" s="80">
        <f t="shared" si="73"/>
        <v>6.6476304608153623E-3</v>
      </c>
      <c r="AK122" s="80">
        <f t="shared" si="74"/>
        <v>2.0369327492499575E-2</v>
      </c>
      <c r="AL122" s="80">
        <f t="shared" si="75"/>
        <v>-4.5429944412036419E-2</v>
      </c>
      <c r="AM122" s="80">
        <f t="shared" si="76"/>
        <v>-2.2718879760276856E-2</v>
      </c>
      <c r="AN122" s="80">
        <f t="shared" si="85"/>
        <v>-7.3607029245777431E-2</v>
      </c>
      <c r="AO122" s="80">
        <f t="shared" si="85"/>
        <v>-7.3989605200355871E-2</v>
      </c>
      <c r="AP122" s="80">
        <f t="shared" si="85"/>
        <v>-7.3134322035949079E-2</v>
      </c>
      <c r="AQ122" s="80">
        <f t="shared" si="85"/>
        <v>-7.504645990479282E-2</v>
      </c>
      <c r="AR122" s="80">
        <f t="shared" si="85"/>
        <v>-7.0771904276189623E-2</v>
      </c>
      <c r="AS122" s="80">
        <f t="shared" si="85"/>
        <v>-8.0329515923158651E-2</v>
      </c>
      <c r="AT122" s="80">
        <f t="shared" si="85"/>
        <v>-5.8968201183909136E-2</v>
      </c>
      <c r="AU122" s="80">
        <f t="shared" si="77"/>
        <v>-0.10676273426025418</v>
      </c>
    </row>
    <row r="123" spans="1:47" ht="12.95" customHeight="1" x14ac:dyDescent="0.2">
      <c r="A123" s="134" t="s">
        <v>44</v>
      </c>
      <c r="B123" s="135" t="s">
        <v>2525</v>
      </c>
      <c r="C123" s="138">
        <v>18072.350999999999</v>
      </c>
      <c r="D123" s="138" t="s">
        <v>2559</v>
      </c>
      <c r="E123" s="80">
        <f t="shared" si="56"/>
        <v>-18732.039482132568</v>
      </c>
      <c r="F123" s="80">
        <f t="shared" si="57"/>
        <v>-18732</v>
      </c>
      <c r="G123" s="80">
        <f t="shared" si="58"/>
        <v>-5.3594131401041523E-2</v>
      </c>
      <c r="H123" s="80">
        <f t="shared" si="82"/>
        <v>-5.3594131401041523E-2</v>
      </c>
      <c r="P123" s="80">
        <f t="shared" si="60"/>
        <v>-4.5854344221984311E-2</v>
      </c>
      <c r="Q123" s="107">
        <f t="shared" si="78"/>
        <v>3053.8509999999987</v>
      </c>
      <c r="R123" s="80">
        <f t="shared" si="83"/>
        <v>5.9904305577098389E-5</v>
      </c>
      <c r="S123" s="106">
        <f t="shared" si="84"/>
        <v>0.2</v>
      </c>
      <c r="T123" s="106">
        <f t="shared" si="63"/>
        <v>1.1980861115419678E-5</v>
      </c>
      <c r="Z123" s="80">
        <f t="shared" si="64"/>
        <v>-18732</v>
      </c>
      <c r="AA123" s="80">
        <f t="shared" si="65"/>
        <v>-4.6266578421063617E-2</v>
      </c>
      <c r="AB123" s="80">
        <f t="shared" si="66"/>
        <v>-5.3181897201962217E-2</v>
      </c>
      <c r="AC123" s="80">
        <f t="shared" si="67"/>
        <v>-7.7397871790572115E-3</v>
      </c>
      <c r="AD123" s="80">
        <f t="shared" si="68"/>
        <v>-7.3275529799779054E-3</v>
      </c>
      <c r="AE123" s="80">
        <f t="shared" si="69"/>
        <v>1.0738606534876617E-5</v>
      </c>
      <c r="AF123" s="80">
        <f t="shared" si="70"/>
        <v>-9999</v>
      </c>
      <c r="AG123" s="106"/>
      <c r="AH123" s="80">
        <f t="shared" si="71"/>
        <v>-4.1223419907930863E-4</v>
      </c>
      <c r="AI123" s="80">
        <f t="shared" si="72"/>
        <v>0.55191389332108476</v>
      </c>
      <c r="AJ123" s="80">
        <f t="shared" si="73"/>
        <v>7.9796958502549378E-3</v>
      </c>
      <c r="AK123" s="80">
        <f t="shared" si="74"/>
        <v>1.9772449209635716E-2</v>
      </c>
      <c r="AL123" s="80">
        <f t="shared" si="75"/>
        <v>-4.4097843296791561E-2</v>
      </c>
      <c r="AM123" s="80">
        <f t="shared" si="76"/>
        <v>-2.2052495407461042E-2</v>
      </c>
      <c r="AN123" s="80">
        <f t="shared" si="85"/>
        <v>-7.1449870986145289E-2</v>
      </c>
      <c r="AO123" s="80">
        <f t="shared" si="85"/>
        <v>-7.182164672901116E-2</v>
      </c>
      <c r="AP123" s="80">
        <f t="shared" si="85"/>
        <v>-7.0990638510248921E-2</v>
      </c>
      <c r="AQ123" s="80">
        <f t="shared" si="85"/>
        <v>-7.2848210441485511E-2</v>
      </c>
      <c r="AR123" s="80">
        <f t="shared" si="85"/>
        <v>-6.8696274879895852E-2</v>
      </c>
      <c r="AS123" s="80">
        <f t="shared" si="85"/>
        <v>-7.797818206796836E-2</v>
      </c>
      <c r="AT123" s="80">
        <f t="shared" si="85"/>
        <v>-5.7236002066180125E-2</v>
      </c>
      <c r="AU123" s="80">
        <f t="shared" si="77"/>
        <v>-0.10363578188113642</v>
      </c>
    </row>
    <row r="124" spans="1:47" ht="12.95" customHeight="1" x14ac:dyDescent="0.2">
      <c r="A124" s="134" t="s">
        <v>44</v>
      </c>
      <c r="B124" s="135" t="s">
        <v>2525</v>
      </c>
      <c r="C124" s="138">
        <v>18080.491999999998</v>
      </c>
      <c r="D124" s="138" t="s">
        <v>2559</v>
      </c>
      <c r="E124" s="80">
        <f t="shared" si="56"/>
        <v>-18726.042108300218</v>
      </c>
      <c r="F124" s="80">
        <f t="shared" si="57"/>
        <v>-18726</v>
      </c>
      <c r="G124" s="80">
        <f t="shared" si="58"/>
        <v>-5.7158963518304517E-2</v>
      </c>
      <c r="H124" s="80">
        <f t="shared" si="82"/>
        <v>-5.7158963518304517E-2</v>
      </c>
      <c r="P124" s="80">
        <f t="shared" si="60"/>
        <v>-4.5889760810451402E-2</v>
      </c>
      <c r="Q124" s="107">
        <f t="shared" si="78"/>
        <v>3061.9919999999984</v>
      </c>
      <c r="R124" s="80">
        <f t="shared" si="83"/>
        <v>1.2699492967068398E-4</v>
      </c>
      <c r="S124" s="106">
        <f t="shared" si="84"/>
        <v>0.2</v>
      </c>
      <c r="T124" s="106">
        <f t="shared" si="63"/>
        <v>2.5398985934136799E-5</v>
      </c>
      <c r="Z124" s="80">
        <f t="shared" si="64"/>
        <v>-18726</v>
      </c>
      <c r="AA124" s="80">
        <f t="shared" si="65"/>
        <v>-4.6251458168429654E-2</v>
      </c>
      <c r="AB124" s="80">
        <f t="shared" si="66"/>
        <v>-5.6797266160326265E-2</v>
      </c>
      <c r="AC124" s="80">
        <f t="shared" si="67"/>
        <v>-1.1269202707853115E-2</v>
      </c>
      <c r="AD124" s="80">
        <f t="shared" si="68"/>
        <v>-1.0907505349874863E-2</v>
      </c>
      <c r="AE124" s="80">
        <f t="shared" si="69"/>
        <v>2.3794734591509755E-5</v>
      </c>
      <c r="AF124" s="80">
        <f t="shared" si="70"/>
        <v>-9999</v>
      </c>
      <c r="AG124" s="106"/>
      <c r="AH124" s="80">
        <f t="shared" si="71"/>
        <v>-3.616973579782509E-4</v>
      </c>
      <c r="AI124" s="80">
        <f t="shared" si="72"/>
        <v>0.55189436449274554</v>
      </c>
      <c r="AJ124" s="80">
        <f t="shared" si="73"/>
        <v>8.9786469614765094E-3</v>
      </c>
      <c r="AK124" s="80">
        <f t="shared" si="74"/>
        <v>1.9324807193226975E-2</v>
      </c>
      <c r="AL124" s="80">
        <f t="shared" si="75"/>
        <v>-4.3098856231615544E-2</v>
      </c>
      <c r="AM124" s="80">
        <f t="shared" si="76"/>
        <v>-2.1552764427913856E-2</v>
      </c>
      <c r="AN124" s="80">
        <f t="shared" si="85"/>
        <v>-6.9832078323924435E-2</v>
      </c>
      <c r="AO124" s="80">
        <f t="shared" si="85"/>
        <v>-7.0195730379257207E-2</v>
      </c>
      <c r="AP124" s="80">
        <f t="shared" si="85"/>
        <v>-6.9382973486643351E-2</v>
      </c>
      <c r="AQ124" s="80">
        <f t="shared" si="85"/>
        <v>-7.1199537120381629E-2</v>
      </c>
      <c r="AR124" s="80">
        <f t="shared" si="85"/>
        <v>-6.7139717046363956E-2</v>
      </c>
      <c r="AS124" s="80">
        <f t="shared" si="85"/>
        <v>-7.6214598660717586E-2</v>
      </c>
      <c r="AT124" s="80">
        <f t="shared" si="85"/>
        <v>-5.5937151207164693E-2</v>
      </c>
      <c r="AU124" s="80">
        <f t="shared" si="77"/>
        <v>-0.10129056759679855</v>
      </c>
    </row>
    <row r="125" spans="1:47" ht="12.95" customHeight="1" x14ac:dyDescent="0.2">
      <c r="A125" s="134" t="s">
        <v>44</v>
      </c>
      <c r="B125" s="135" t="s">
        <v>2525</v>
      </c>
      <c r="C125" s="138">
        <v>18095.43</v>
      </c>
      <c r="D125" s="138" t="s">
        <v>2559</v>
      </c>
      <c r="E125" s="80">
        <f t="shared" si="56"/>
        <v>-18715.037468783252</v>
      </c>
      <c r="F125" s="80">
        <f t="shared" si="57"/>
        <v>-18715</v>
      </c>
      <c r="G125" s="80">
        <f t="shared" si="58"/>
        <v>-5.0861155730672181E-2</v>
      </c>
      <c r="H125" s="80">
        <f t="shared" si="82"/>
        <v>-5.0861155730672181E-2</v>
      </c>
      <c r="P125" s="80">
        <f t="shared" si="60"/>
        <v>-4.5954616801506198E-2</v>
      </c>
      <c r="Q125" s="107">
        <f t="shared" si="78"/>
        <v>3076.9300000000003</v>
      </c>
      <c r="R125" s="80">
        <f t="shared" si="83"/>
        <v>2.4074124263421263E-5</v>
      </c>
      <c r="S125" s="106">
        <f t="shared" si="84"/>
        <v>0.2</v>
      </c>
      <c r="T125" s="106">
        <f t="shared" si="63"/>
        <v>4.8148248526842527E-6</v>
      </c>
      <c r="Z125" s="80">
        <f t="shared" si="64"/>
        <v>-18715</v>
      </c>
      <c r="AA125" s="80">
        <f t="shared" si="65"/>
        <v>-4.622366604320987E-2</v>
      </c>
      <c r="AB125" s="80">
        <f t="shared" si="66"/>
        <v>-5.0592106488968509E-2</v>
      </c>
      <c r="AC125" s="80">
        <f t="shared" si="67"/>
        <v>-4.9065389291659822E-3</v>
      </c>
      <c r="AD125" s="80">
        <f t="shared" si="68"/>
        <v>-4.6374896874623109E-3</v>
      </c>
      <c r="AE125" s="80">
        <f t="shared" si="69"/>
        <v>4.3012621202638563E-6</v>
      </c>
      <c r="AF125" s="80">
        <f t="shared" si="70"/>
        <v>-9999</v>
      </c>
      <c r="AG125" s="106"/>
      <c r="AH125" s="80">
        <f t="shared" si="71"/>
        <v>-2.6904924170367242E-4</v>
      </c>
      <c r="AI125" s="80">
        <f t="shared" si="72"/>
        <v>0.55185972666973393</v>
      </c>
      <c r="AJ125" s="80">
        <f t="shared" si="73"/>
        <v>1.0809841937728888E-2</v>
      </c>
      <c r="AK125" s="80">
        <f t="shared" si="74"/>
        <v>1.8504166176572367E-2</v>
      </c>
      <c r="AL125" s="80">
        <f t="shared" si="75"/>
        <v>-4.1267571359415889E-2</v>
      </c>
      <c r="AM125" s="80">
        <f t="shared" si="76"/>
        <v>-2.0636714477971833E-2</v>
      </c>
      <c r="AN125" s="80">
        <f t="shared" si="85"/>
        <v>-6.6866289079789074E-2</v>
      </c>
      <c r="AO125" s="80">
        <f t="shared" si="85"/>
        <v>-6.7214996891746773E-2</v>
      </c>
      <c r="AP125" s="80">
        <f t="shared" si="85"/>
        <v>-6.6435798179282177E-2</v>
      </c>
      <c r="AQ125" s="80">
        <f t="shared" si="85"/>
        <v>-6.8176998948783069E-2</v>
      </c>
      <c r="AR125" s="80">
        <f t="shared" si="85"/>
        <v>-6.4286381918676416E-2</v>
      </c>
      <c r="AS125" s="80">
        <f t="shared" si="85"/>
        <v>-7.2981183272917277E-2</v>
      </c>
      <c r="AT125" s="80">
        <f t="shared" si="85"/>
        <v>-5.3556568343581669E-2</v>
      </c>
      <c r="AU125" s="80">
        <f t="shared" si="77"/>
        <v>-9.6991008075511864E-2</v>
      </c>
    </row>
    <row r="126" spans="1:47" ht="12.95" customHeight="1" x14ac:dyDescent="0.2">
      <c r="A126" s="134" t="s">
        <v>44</v>
      </c>
      <c r="B126" s="135" t="s">
        <v>2525</v>
      </c>
      <c r="C126" s="138">
        <v>18152.441999999999</v>
      </c>
      <c r="D126" s="138" t="s">
        <v>2559</v>
      </c>
      <c r="E126" s="80">
        <f t="shared" si="56"/>
        <v>-18673.037434766567</v>
      </c>
      <c r="F126" s="80">
        <f t="shared" si="57"/>
        <v>-18673</v>
      </c>
      <c r="G126" s="80">
        <f t="shared" si="58"/>
        <v>-5.0814980550057953E-2</v>
      </c>
      <c r="H126" s="80">
        <f t="shared" si="82"/>
        <v>-5.0814980550057953E-2</v>
      </c>
      <c r="P126" s="80">
        <f t="shared" si="60"/>
        <v>-4.6201362877264646E-2</v>
      </c>
      <c r="Q126" s="107">
        <f t="shared" si="78"/>
        <v>3133.9419999999991</v>
      </c>
      <c r="R126" s="80">
        <f t="shared" si="83"/>
        <v>2.1285468030710735E-5</v>
      </c>
      <c r="S126" s="106">
        <f t="shared" si="84"/>
        <v>0.2</v>
      </c>
      <c r="T126" s="106">
        <f t="shared" si="63"/>
        <v>4.2570936061421476E-6</v>
      </c>
      <c r="Z126" s="80">
        <f t="shared" si="64"/>
        <v>-18673</v>
      </c>
      <c r="AA126" s="80">
        <f t="shared" si="65"/>
        <v>-4.6116706369048945E-2</v>
      </c>
      <c r="AB126" s="80">
        <f t="shared" si="66"/>
        <v>-5.0899637058273654E-2</v>
      </c>
      <c r="AC126" s="80">
        <f t="shared" si="67"/>
        <v>-4.6136176727933076E-3</v>
      </c>
      <c r="AD126" s="80">
        <f t="shared" si="68"/>
        <v>-4.6982741810090087E-3</v>
      </c>
      <c r="AE126" s="80">
        <f t="shared" si="69"/>
        <v>4.4147560559871746E-6</v>
      </c>
      <c r="AF126" s="80">
        <f t="shared" si="70"/>
        <v>-9999</v>
      </c>
      <c r="AG126" s="106"/>
      <c r="AH126" s="80">
        <f t="shared" si="71"/>
        <v>8.465650821569942E-5</v>
      </c>
      <c r="AI126" s="80">
        <f t="shared" si="72"/>
        <v>0.55174133050270657</v>
      </c>
      <c r="AJ126" s="80">
        <f t="shared" si="73"/>
        <v>1.7799186900599284E-2</v>
      </c>
      <c r="AK126" s="80">
        <f t="shared" si="74"/>
        <v>1.5371205773525874E-2</v>
      </c>
      <c r="AL126" s="80">
        <f t="shared" si="75"/>
        <v>-3.4277496970248011E-2</v>
      </c>
      <c r="AM126" s="80">
        <f t="shared" si="76"/>
        <v>-1.7140426775453105E-2</v>
      </c>
      <c r="AN126" s="80">
        <f t="shared" si="85"/>
        <v>-5.5544169604759802E-2</v>
      </c>
      <c r="AO126" s="80">
        <f t="shared" si="85"/>
        <v>-5.5835257002379304E-2</v>
      </c>
      <c r="AP126" s="80">
        <f t="shared" si="85"/>
        <v>-5.5185263543884935E-2</v>
      </c>
      <c r="AQ126" s="80">
        <f t="shared" si="85"/>
        <v>-5.663672097969813E-2</v>
      </c>
      <c r="AR126" s="80">
        <f t="shared" si="85"/>
        <v>-5.3395727178902799E-2</v>
      </c>
      <c r="AS126" s="80">
        <f t="shared" si="85"/>
        <v>-6.0633442869975462E-2</v>
      </c>
      <c r="AT126" s="80">
        <f t="shared" si="85"/>
        <v>-4.4474149116027081E-2</v>
      </c>
      <c r="AU126" s="80">
        <f t="shared" si="77"/>
        <v>-8.0574508085144103E-2</v>
      </c>
    </row>
    <row r="127" spans="1:47" ht="12.95" customHeight="1" x14ac:dyDescent="0.2">
      <c r="A127" s="134" t="s">
        <v>44</v>
      </c>
      <c r="B127" s="135" t="s">
        <v>2525</v>
      </c>
      <c r="C127" s="138">
        <v>18179.585999999999</v>
      </c>
      <c r="D127" s="138" t="s">
        <v>2559</v>
      </c>
      <c r="E127" s="80">
        <f t="shared" si="56"/>
        <v>-18653.040786282934</v>
      </c>
      <c r="F127" s="80">
        <f t="shared" si="57"/>
        <v>-18653</v>
      </c>
      <c r="G127" s="80">
        <f t="shared" si="58"/>
        <v>-5.5364420939440606E-2</v>
      </c>
      <c r="H127" s="80">
        <f t="shared" si="82"/>
        <v>-5.5364420939440606E-2</v>
      </c>
      <c r="P127" s="80">
        <f t="shared" si="60"/>
        <v>-4.6318367520838705E-2</v>
      </c>
      <c r="Q127" s="107">
        <f t="shared" si="78"/>
        <v>3161.0859999999993</v>
      </c>
      <c r="R127" s="80">
        <f t="shared" si="83"/>
        <v>8.1831082452199144E-5</v>
      </c>
      <c r="S127" s="106">
        <f t="shared" si="84"/>
        <v>0.2</v>
      </c>
      <c r="T127" s="106">
        <f t="shared" si="63"/>
        <v>1.6366216490439828E-5</v>
      </c>
      <c r="Z127" s="80">
        <f t="shared" si="64"/>
        <v>-18653</v>
      </c>
      <c r="AA127" s="80">
        <f t="shared" si="65"/>
        <v>-4.6065308907635286E-2</v>
      </c>
      <c r="AB127" s="80">
        <f t="shared" si="66"/>
        <v>-5.5617479552644025E-2</v>
      </c>
      <c r="AC127" s="80">
        <f t="shared" si="67"/>
        <v>-9.0460534186019015E-3</v>
      </c>
      <c r="AD127" s="80">
        <f t="shared" si="68"/>
        <v>-9.2991120318053205E-3</v>
      </c>
      <c r="AE127" s="80">
        <f t="shared" si="69"/>
        <v>1.7294696916013296E-5</v>
      </c>
      <c r="AF127" s="80">
        <f t="shared" si="70"/>
        <v>-9999</v>
      </c>
      <c r="AG127" s="106"/>
      <c r="AH127" s="80">
        <f t="shared" si="71"/>
        <v>2.5305861320342094E-4</v>
      </c>
      <c r="AI127" s="80">
        <f t="shared" si="72"/>
        <v>0.5516926637644487</v>
      </c>
      <c r="AJ127" s="80">
        <f t="shared" si="73"/>
        <v>2.1126109872251442E-2</v>
      </c>
      <c r="AK127" s="80">
        <f t="shared" si="74"/>
        <v>1.3879518140055424E-2</v>
      </c>
      <c r="AL127" s="80">
        <f t="shared" si="75"/>
        <v>-3.0949942172220031E-2</v>
      </c>
      <c r="AM127" s="80">
        <f t="shared" si="76"/>
        <v>-1.5476206492624406E-2</v>
      </c>
      <c r="AN127" s="80">
        <f t="shared" si="85"/>
        <v>-5.0153585973285494E-2</v>
      </c>
      <c r="AO127" s="80">
        <f t="shared" si="85"/>
        <v>-5.0416953671928569E-2</v>
      </c>
      <c r="AP127" s="80">
        <f t="shared" si="85"/>
        <v>-4.9829025323142248E-2</v>
      </c>
      <c r="AQ127" s="80">
        <f t="shared" si="85"/>
        <v>-5.1141509996203066E-2</v>
      </c>
      <c r="AR127" s="80">
        <f t="shared" si="85"/>
        <v>-4.8211651807705813E-2</v>
      </c>
      <c r="AS127" s="80">
        <f t="shared" si="85"/>
        <v>-5.4752578372553262E-2</v>
      </c>
      <c r="AT127" s="80">
        <f t="shared" si="85"/>
        <v>-4.0152728427817266E-2</v>
      </c>
      <c r="AU127" s="80">
        <f t="shared" si="77"/>
        <v>-7.2757127137350608E-2</v>
      </c>
    </row>
    <row r="128" spans="1:47" ht="12.95" customHeight="1" x14ac:dyDescent="0.2">
      <c r="A128" s="134" t="s">
        <v>199</v>
      </c>
      <c r="B128" s="135" t="s">
        <v>2525</v>
      </c>
      <c r="C128" s="138">
        <v>18187.733</v>
      </c>
      <c r="D128" s="138" t="s">
        <v>2559</v>
      </c>
      <c r="E128" s="80">
        <f t="shared" si="56"/>
        <v>-18647.038992324928</v>
      </c>
      <c r="F128" s="80">
        <f t="shared" si="57"/>
        <v>-18647</v>
      </c>
      <c r="G128" s="80">
        <f t="shared" si="58"/>
        <v>-5.2929253051843261E-2</v>
      </c>
      <c r="H128" s="80">
        <f t="shared" si="82"/>
        <v>-5.2929253051843261E-2</v>
      </c>
      <c r="P128" s="80">
        <f t="shared" si="60"/>
        <v>-4.6353406829969468E-2</v>
      </c>
      <c r="Q128" s="107">
        <f t="shared" si="78"/>
        <v>3169.2330000000002</v>
      </c>
      <c r="R128" s="80">
        <f t="shared" si="83"/>
        <v>4.3241753533731846E-5</v>
      </c>
      <c r="S128" s="106">
        <f t="shared" si="84"/>
        <v>0.2</v>
      </c>
      <c r="T128" s="106">
        <f t="shared" si="63"/>
        <v>8.6483507067463696E-6</v>
      </c>
      <c r="Z128" s="80">
        <f t="shared" si="64"/>
        <v>-18647</v>
      </c>
      <c r="AA128" s="80">
        <f t="shared" si="65"/>
        <v>-4.6049831965078288E-2</v>
      </c>
      <c r="AB128" s="80">
        <f t="shared" si="66"/>
        <v>-5.3232827916734442E-2</v>
      </c>
      <c r="AC128" s="80">
        <f t="shared" si="67"/>
        <v>-6.5758462218737934E-3</v>
      </c>
      <c r="AD128" s="80">
        <f t="shared" si="68"/>
        <v>-6.8794210867649738E-3</v>
      </c>
      <c r="AE128" s="80">
        <f t="shared" si="69"/>
        <v>9.4652868978053158E-6</v>
      </c>
      <c r="AF128" s="80">
        <f t="shared" si="70"/>
        <v>-9999</v>
      </c>
      <c r="AG128" s="106"/>
      <c r="AH128" s="80">
        <f t="shared" si="71"/>
        <v>3.0357486489118344E-4</v>
      </c>
      <c r="AI128" s="80">
        <f t="shared" si="72"/>
        <v>0.55167903327556178</v>
      </c>
      <c r="AJ128" s="80">
        <f t="shared" si="73"/>
        <v>2.2124024568679328E-2</v>
      </c>
      <c r="AK128" s="80">
        <f t="shared" si="74"/>
        <v>1.3432034160205601E-2</v>
      </c>
      <c r="AL128" s="80">
        <f t="shared" si="75"/>
        <v>-2.995179401825206E-2</v>
      </c>
      <c r="AM128" s="80">
        <f t="shared" si="76"/>
        <v>-1.497701669511098E-2</v>
      </c>
      <c r="AN128" s="80">
        <f t="shared" si="85"/>
        <v>-4.8536512312384629E-2</v>
      </c>
      <c r="AO128" s="80">
        <f t="shared" si="85"/>
        <v>-4.8791532349555647E-2</v>
      </c>
      <c r="AP128" s="80">
        <f t="shared" si="85"/>
        <v>-4.8222284292440264E-2</v>
      </c>
      <c r="AQ128" s="80">
        <f t="shared" si="85"/>
        <v>-4.9492964465557919E-2</v>
      </c>
      <c r="AR128" s="80">
        <f t="shared" si="85"/>
        <v>-4.6656648717865665E-2</v>
      </c>
      <c r="AS128" s="80">
        <f t="shared" si="85"/>
        <v>-5.2988207739970303E-2</v>
      </c>
      <c r="AT128" s="80">
        <f t="shared" si="85"/>
        <v>-3.8856700481265737E-2</v>
      </c>
      <c r="AU128" s="80">
        <f t="shared" si="77"/>
        <v>-7.0411912853011849E-2</v>
      </c>
    </row>
    <row r="129" spans="1:47" ht="12.95" customHeight="1" x14ac:dyDescent="0.2">
      <c r="A129" s="134" t="s">
        <v>44</v>
      </c>
      <c r="B129" s="135" t="s">
        <v>2525</v>
      </c>
      <c r="C129" s="138">
        <v>18194.523000000001</v>
      </c>
      <c r="D129" s="138" t="s">
        <v>2559</v>
      </c>
      <c r="E129" s="80">
        <f t="shared" si="56"/>
        <v>-18642.036883453577</v>
      </c>
      <c r="F129" s="80">
        <f t="shared" si="57"/>
        <v>-18642</v>
      </c>
      <c r="G129" s="80">
        <f t="shared" si="58"/>
        <v>-5.0066613148374017E-2</v>
      </c>
      <c r="H129" s="80">
        <f t="shared" si="82"/>
        <v>-5.0066613148374017E-2</v>
      </c>
      <c r="P129" s="80">
        <f t="shared" si="60"/>
        <v>-4.6382584365676049E-2</v>
      </c>
      <c r="Q129" s="107">
        <f t="shared" si="78"/>
        <v>3176.023000000001</v>
      </c>
      <c r="R129" s="80">
        <f t="shared" si="83"/>
        <v>1.3572068071747071E-5</v>
      </c>
      <c r="S129" s="106">
        <f t="shared" si="84"/>
        <v>0.2</v>
      </c>
      <c r="T129" s="106">
        <f t="shared" si="63"/>
        <v>2.7144136143494145E-6</v>
      </c>
      <c r="Z129" s="80">
        <f t="shared" si="64"/>
        <v>-18642</v>
      </c>
      <c r="AA129" s="80">
        <f t="shared" si="65"/>
        <v>-4.6036914281846836E-2</v>
      </c>
      <c r="AB129" s="80">
        <f t="shared" si="66"/>
        <v>-5.0412283232203231E-2</v>
      </c>
      <c r="AC129" s="80">
        <f t="shared" si="67"/>
        <v>-3.6840287826979679E-3</v>
      </c>
      <c r="AD129" s="80">
        <f t="shared" si="68"/>
        <v>-4.0296988665271816E-3</v>
      </c>
      <c r="AE129" s="80">
        <f t="shared" si="69"/>
        <v>3.2476945909780905E-6</v>
      </c>
      <c r="AF129" s="80">
        <f t="shared" si="70"/>
        <v>-9999</v>
      </c>
      <c r="AG129" s="106"/>
      <c r="AH129" s="80">
        <f t="shared" si="71"/>
        <v>3.4567008382921583E-4</v>
      </c>
      <c r="AI129" s="80">
        <f t="shared" si="72"/>
        <v>0.55166801624950224</v>
      </c>
      <c r="AJ129" s="80">
        <f t="shared" si="73"/>
        <v>2.2955563921339045E-2</v>
      </c>
      <c r="AK129" s="80">
        <f t="shared" si="74"/>
        <v>1.3059138285474121E-2</v>
      </c>
      <c r="AL129" s="80">
        <f t="shared" si="75"/>
        <v>-2.9120043332468374E-2</v>
      </c>
      <c r="AM129" s="80">
        <f t="shared" si="76"/>
        <v>-1.4561050633686784E-2</v>
      </c>
      <c r="AN129" s="80">
        <f t="shared" si="85"/>
        <v>-4.7188984754347192E-2</v>
      </c>
      <c r="AO129" s="80">
        <f t="shared" si="85"/>
        <v>-4.7437037803904424E-2</v>
      </c>
      <c r="AP129" s="80">
        <f t="shared" si="85"/>
        <v>-4.6883376941238272E-2</v>
      </c>
      <c r="AQ129" s="80">
        <f t="shared" si="85"/>
        <v>-4.8119182424256488E-2</v>
      </c>
      <c r="AR129" s="80">
        <f t="shared" si="85"/>
        <v>-4.5360886036736443E-2</v>
      </c>
      <c r="AS129" s="80">
        <f t="shared" si="85"/>
        <v>-5.1517861746370686E-2</v>
      </c>
      <c r="AT129" s="80">
        <f t="shared" si="85"/>
        <v>-3.7776810013776585E-2</v>
      </c>
      <c r="AU129" s="80">
        <f t="shared" si="77"/>
        <v>-6.8457567616063919E-2</v>
      </c>
    </row>
    <row r="130" spans="1:47" ht="12.95" customHeight="1" x14ac:dyDescent="0.2">
      <c r="A130" s="134" t="s">
        <v>2677</v>
      </c>
      <c r="B130" s="135" t="s">
        <v>2525</v>
      </c>
      <c r="C130" s="138">
        <v>18205.38</v>
      </c>
      <c r="D130" s="138" t="s">
        <v>2559</v>
      </c>
      <c r="E130" s="80">
        <f t="shared" si="56"/>
        <v>-18634.038666072691</v>
      </c>
      <c r="F130" s="80">
        <f t="shared" si="57"/>
        <v>-18634</v>
      </c>
      <c r="G130" s="80">
        <f t="shared" si="58"/>
        <v>-5.2486389304249315E-2</v>
      </c>
      <c r="H130" s="80">
        <f t="shared" si="82"/>
        <v>-5.2486389304249315E-2</v>
      </c>
      <c r="P130" s="80">
        <f t="shared" si="60"/>
        <v>-4.6429227033512294E-2</v>
      </c>
      <c r="Q130" s="107">
        <f t="shared" si="78"/>
        <v>3186.880000000001</v>
      </c>
      <c r="R130" s="80">
        <f t="shared" si="83"/>
        <v>3.6689214774040065E-5</v>
      </c>
      <c r="S130" s="106">
        <f t="shared" si="84"/>
        <v>0.2</v>
      </c>
      <c r="T130" s="106">
        <f t="shared" si="63"/>
        <v>7.3378429548080136E-6</v>
      </c>
      <c r="Z130" s="80">
        <f t="shared" si="64"/>
        <v>-18634</v>
      </c>
      <c r="AA130" s="80">
        <f t="shared" si="65"/>
        <v>-4.6016207864751468E-2</v>
      </c>
      <c r="AB130" s="80">
        <f t="shared" si="66"/>
        <v>-5.289940847301014E-2</v>
      </c>
      <c r="AC130" s="80">
        <f t="shared" si="67"/>
        <v>-6.057162270737021E-3</v>
      </c>
      <c r="AD130" s="80">
        <f t="shared" si="68"/>
        <v>-6.4701814394978463E-3</v>
      </c>
      <c r="AE130" s="80">
        <f t="shared" si="69"/>
        <v>8.3726495720044858E-6</v>
      </c>
      <c r="AF130" s="80">
        <f t="shared" si="70"/>
        <v>-9999</v>
      </c>
      <c r="AG130" s="106"/>
      <c r="AH130" s="80">
        <f t="shared" si="71"/>
        <v>4.1301916876082621E-4</v>
      </c>
      <c r="AI130" s="80">
        <f t="shared" si="72"/>
        <v>0.55165103504089474</v>
      </c>
      <c r="AJ130" s="80">
        <f t="shared" si="73"/>
        <v>2.4285921672673086E-2</v>
      </c>
      <c r="AK130" s="80">
        <f t="shared" si="74"/>
        <v>1.2462518465976485E-2</v>
      </c>
      <c r="AL130" s="80">
        <f t="shared" si="75"/>
        <v>-2.7789314197845787E-2</v>
      </c>
      <c r="AM130" s="80">
        <f t="shared" si="76"/>
        <v>-1.3895551342408715E-2</v>
      </c>
      <c r="AN130" s="80">
        <f t="shared" si="85"/>
        <v>-4.5033002381583365E-2</v>
      </c>
      <c r="AO130" s="80">
        <f t="shared" si="85"/>
        <v>-4.5269888889709037E-2</v>
      </c>
      <c r="AP130" s="80">
        <f t="shared" si="85"/>
        <v>-4.4741204573197371E-2</v>
      </c>
      <c r="AQ130" s="80">
        <f t="shared" si="85"/>
        <v>-4.5921141900652024E-2</v>
      </c>
      <c r="AR130" s="80">
        <f t="shared" si="85"/>
        <v>-4.3287799377617661E-2</v>
      </c>
      <c r="AS130" s="80">
        <f t="shared" si="85"/>
        <v>-4.9165240380914854E-2</v>
      </c>
      <c r="AT130" s="80">
        <f t="shared" si="85"/>
        <v>-3.6049227619034743E-2</v>
      </c>
      <c r="AU130" s="80">
        <f t="shared" si="77"/>
        <v>-6.5330615236946166E-2</v>
      </c>
    </row>
    <row r="131" spans="1:47" ht="12.95" customHeight="1" x14ac:dyDescent="0.2">
      <c r="A131" s="134" t="s">
        <v>44</v>
      </c>
      <c r="B131" s="135" t="s">
        <v>2525</v>
      </c>
      <c r="C131" s="138">
        <v>18205.38</v>
      </c>
      <c r="D131" s="138" t="s">
        <v>2559</v>
      </c>
      <c r="E131" s="80">
        <f t="shared" si="56"/>
        <v>-18634.038666072691</v>
      </c>
      <c r="F131" s="80">
        <f t="shared" si="57"/>
        <v>-18634</v>
      </c>
      <c r="G131" s="80">
        <f t="shared" si="58"/>
        <v>-5.2486389304249315E-2</v>
      </c>
      <c r="H131" s="80">
        <f t="shared" si="82"/>
        <v>-5.2486389304249315E-2</v>
      </c>
      <c r="P131" s="80">
        <f t="shared" si="60"/>
        <v>-4.6429227033512294E-2</v>
      </c>
      <c r="Q131" s="107">
        <f t="shared" si="78"/>
        <v>3186.880000000001</v>
      </c>
      <c r="R131" s="80">
        <f t="shared" si="83"/>
        <v>3.6689214774040065E-5</v>
      </c>
      <c r="S131" s="106">
        <f t="shared" si="84"/>
        <v>0.2</v>
      </c>
      <c r="T131" s="106">
        <f t="shared" si="63"/>
        <v>7.3378429548080136E-6</v>
      </c>
      <c r="Z131" s="80">
        <f t="shared" si="64"/>
        <v>-18634</v>
      </c>
      <c r="AA131" s="80">
        <f t="shared" si="65"/>
        <v>-4.6016207864751468E-2</v>
      </c>
      <c r="AB131" s="80">
        <f t="shared" si="66"/>
        <v>-5.289940847301014E-2</v>
      </c>
      <c r="AC131" s="80">
        <f t="shared" si="67"/>
        <v>-6.057162270737021E-3</v>
      </c>
      <c r="AD131" s="80">
        <f t="shared" si="68"/>
        <v>-6.4701814394978463E-3</v>
      </c>
      <c r="AE131" s="80">
        <f t="shared" si="69"/>
        <v>8.3726495720044858E-6</v>
      </c>
      <c r="AF131" s="80">
        <f t="shared" si="70"/>
        <v>-9999</v>
      </c>
      <c r="AG131" s="106"/>
      <c r="AH131" s="80">
        <f t="shared" si="71"/>
        <v>4.1301916876082621E-4</v>
      </c>
      <c r="AI131" s="80">
        <f t="shared" si="72"/>
        <v>0.55165103504089474</v>
      </c>
      <c r="AJ131" s="80">
        <f t="shared" si="73"/>
        <v>2.4285921672673086E-2</v>
      </c>
      <c r="AK131" s="80">
        <f t="shared" si="74"/>
        <v>1.2462518465976485E-2</v>
      </c>
      <c r="AL131" s="80">
        <f t="shared" si="75"/>
        <v>-2.7789314197845787E-2</v>
      </c>
      <c r="AM131" s="80">
        <f t="shared" si="76"/>
        <v>-1.3895551342408715E-2</v>
      </c>
      <c r="AN131" s="80">
        <f t="shared" ref="AN131:AT140" si="86">$AU131+$AB$7*SIN(AO131)</f>
        <v>-4.5033002381583365E-2</v>
      </c>
      <c r="AO131" s="80">
        <f t="shared" si="86"/>
        <v>-4.5269888889709037E-2</v>
      </c>
      <c r="AP131" s="80">
        <f t="shared" si="86"/>
        <v>-4.4741204573197371E-2</v>
      </c>
      <c r="AQ131" s="80">
        <f t="shared" si="86"/>
        <v>-4.5921141900652024E-2</v>
      </c>
      <c r="AR131" s="80">
        <f t="shared" si="86"/>
        <v>-4.3287799377617661E-2</v>
      </c>
      <c r="AS131" s="80">
        <f t="shared" si="86"/>
        <v>-4.9165240380914854E-2</v>
      </c>
      <c r="AT131" s="80">
        <f t="shared" si="86"/>
        <v>-3.6049227619034743E-2</v>
      </c>
      <c r="AU131" s="80">
        <f t="shared" si="77"/>
        <v>-6.5330615236946166E-2</v>
      </c>
    </row>
    <row r="132" spans="1:47" ht="12.95" customHeight="1" x14ac:dyDescent="0.2">
      <c r="A132" s="134" t="s">
        <v>199</v>
      </c>
      <c r="B132" s="135" t="s">
        <v>2525</v>
      </c>
      <c r="C132" s="138">
        <v>18217.597000000002</v>
      </c>
      <c r="D132" s="138" t="s">
        <v>2559</v>
      </c>
      <c r="E132" s="80">
        <f t="shared" si="56"/>
        <v>-18625.038553542316</v>
      </c>
      <c r="F132" s="80">
        <f t="shared" si="57"/>
        <v>-18625</v>
      </c>
      <c r="G132" s="80">
        <f t="shared" si="58"/>
        <v>-5.2333637479023309E-2</v>
      </c>
      <c r="H132" s="80">
        <f t="shared" si="82"/>
        <v>-5.2333637479023309E-2</v>
      </c>
      <c r="P132" s="80">
        <f t="shared" si="60"/>
        <v>-4.6481639144808573E-2</v>
      </c>
      <c r="Q132" s="107">
        <f t="shared" si="78"/>
        <v>3199.0970000000016</v>
      </c>
      <c r="R132" s="80">
        <f t="shared" si="83"/>
        <v>3.4245884503652051E-5</v>
      </c>
      <c r="S132" s="106">
        <f t="shared" si="84"/>
        <v>0.2</v>
      </c>
      <c r="T132" s="106">
        <f t="shared" si="63"/>
        <v>6.849176900730411E-6</v>
      </c>
      <c r="Z132" s="80">
        <f t="shared" si="64"/>
        <v>-18625</v>
      </c>
      <c r="AA132" s="80">
        <f t="shared" si="65"/>
        <v>-4.5992857282855036E-2</v>
      </c>
      <c r="AB132" s="80">
        <f t="shared" si="66"/>
        <v>-5.2822419340976846E-2</v>
      </c>
      <c r="AC132" s="80">
        <f t="shared" si="67"/>
        <v>-5.8519983342147364E-3</v>
      </c>
      <c r="AD132" s="80">
        <f t="shared" si="68"/>
        <v>-6.3407801961682733E-3</v>
      </c>
      <c r="AE132" s="80">
        <f t="shared" si="69"/>
        <v>8.0410986992239543E-6</v>
      </c>
      <c r="AF132" s="80">
        <f t="shared" si="70"/>
        <v>-9999</v>
      </c>
      <c r="AG132" s="106"/>
      <c r="AH132" s="80">
        <f t="shared" si="71"/>
        <v>4.8878186195353468E-4</v>
      </c>
      <c r="AI132" s="80">
        <f t="shared" si="72"/>
        <v>0.55163288140172018</v>
      </c>
      <c r="AJ132" s="80">
        <f t="shared" si="73"/>
        <v>2.5782421246876356E-2</v>
      </c>
      <c r="AK132" s="80">
        <f t="shared" si="74"/>
        <v>1.1791340309392126E-2</v>
      </c>
      <c r="AL132" s="80">
        <f t="shared" si="75"/>
        <v>-2.6292345327645763E-2</v>
      </c>
      <c r="AM132" s="80">
        <f t="shared" si="76"/>
        <v>-1.3146930031497202E-2</v>
      </c>
      <c r="AN132" s="80">
        <f t="shared" si="86"/>
        <v>-4.260760919253069E-2</v>
      </c>
      <c r="AO132" s="80">
        <f t="shared" si="86"/>
        <v>-4.2831906033503439E-2</v>
      </c>
      <c r="AP132" s="80">
        <f t="shared" si="86"/>
        <v>-4.2331372559582484E-2</v>
      </c>
      <c r="AQ132" s="80">
        <f t="shared" si="86"/>
        <v>-4.3448361412330903E-2</v>
      </c>
      <c r="AR132" s="80">
        <f t="shared" si="86"/>
        <v>-4.0955765236358022E-2</v>
      </c>
      <c r="AS132" s="80">
        <f t="shared" si="86"/>
        <v>-4.65184457970126E-2</v>
      </c>
      <c r="AT132" s="80">
        <f t="shared" si="86"/>
        <v>-3.4106038971181078E-2</v>
      </c>
      <c r="AU132" s="80">
        <f t="shared" si="77"/>
        <v>-6.1812793810438471E-2</v>
      </c>
    </row>
    <row r="133" spans="1:47" ht="12.95" customHeight="1" x14ac:dyDescent="0.2">
      <c r="A133" s="134" t="s">
        <v>2677</v>
      </c>
      <c r="B133" s="135" t="s">
        <v>2525</v>
      </c>
      <c r="C133" s="138">
        <v>18235.243999999999</v>
      </c>
      <c r="D133" s="138" t="s">
        <v>2559</v>
      </c>
      <c r="E133" s="80">
        <f t="shared" si="56"/>
        <v>-18612.038227290082</v>
      </c>
      <c r="F133" s="80">
        <f t="shared" si="57"/>
        <v>-18612</v>
      </c>
      <c r="G133" s="80">
        <f t="shared" si="58"/>
        <v>-5.1890773735067341E-2</v>
      </c>
      <c r="H133" s="80">
        <f t="shared" si="82"/>
        <v>-5.1890773735067341E-2</v>
      </c>
      <c r="P133" s="80">
        <f t="shared" si="60"/>
        <v>-4.655723170723286E-2</v>
      </c>
      <c r="Q133" s="107">
        <f t="shared" si="78"/>
        <v>3216.7439999999988</v>
      </c>
      <c r="R133" s="80">
        <f t="shared" si="83"/>
        <v>2.8446670562676751E-5</v>
      </c>
      <c r="S133" s="106">
        <f t="shared" si="84"/>
        <v>0.2</v>
      </c>
      <c r="T133" s="106">
        <f t="shared" si="63"/>
        <v>5.6893341125353502E-6</v>
      </c>
      <c r="Z133" s="80">
        <f t="shared" si="64"/>
        <v>-18612</v>
      </c>
      <c r="AA133" s="80">
        <f t="shared" si="65"/>
        <v>-4.5959024811002162E-2</v>
      </c>
      <c r="AB133" s="80">
        <f t="shared" si="66"/>
        <v>-5.2488980631298039E-2</v>
      </c>
      <c r="AC133" s="80">
        <f t="shared" si="67"/>
        <v>-5.3335420278344814E-3</v>
      </c>
      <c r="AD133" s="80">
        <f t="shared" si="68"/>
        <v>-5.9317489240651791E-3</v>
      </c>
      <c r="AE133" s="80">
        <f t="shared" si="69"/>
        <v>7.0371290596296822E-6</v>
      </c>
      <c r="AF133" s="80">
        <f t="shared" si="70"/>
        <v>-9999</v>
      </c>
      <c r="AG133" s="106"/>
      <c r="AH133" s="80">
        <f t="shared" si="71"/>
        <v>5.9820689623069946E-4</v>
      </c>
      <c r="AI133" s="80">
        <f t="shared" si="72"/>
        <v>0.55160843523968628</v>
      </c>
      <c r="AJ133" s="80">
        <f t="shared" si="73"/>
        <v>2.7943750750597886E-2</v>
      </c>
      <c r="AK133" s="80">
        <f t="shared" si="74"/>
        <v>1.0821894391149672E-2</v>
      </c>
      <c r="AL133" s="80">
        <f t="shared" si="75"/>
        <v>-2.4130235144437476E-2</v>
      </c>
      <c r="AM133" s="80">
        <f t="shared" si="76"/>
        <v>-1.2065703034214371E-2</v>
      </c>
      <c r="AN133" s="80">
        <f t="shared" si="86"/>
        <v>-3.9104416328154618E-2</v>
      </c>
      <c r="AO133" s="80">
        <f t="shared" si="86"/>
        <v>-3.9310480053291082E-2</v>
      </c>
      <c r="AP133" s="80">
        <f t="shared" si="86"/>
        <v>-3.8850700770982335E-2</v>
      </c>
      <c r="AQ133" s="80">
        <f t="shared" si="86"/>
        <v>-3.9876593823602396E-2</v>
      </c>
      <c r="AR133" s="80">
        <f t="shared" si="86"/>
        <v>-3.7587602535013295E-2</v>
      </c>
      <c r="AS133" s="80">
        <f t="shared" si="86"/>
        <v>-4.2695130079732323E-2</v>
      </c>
      <c r="AT133" s="80">
        <f t="shared" si="86"/>
        <v>-3.1299811145112884E-2</v>
      </c>
      <c r="AU133" s="80">
        <f t="shared" si="77"/>
        <v>-5.6731496194372788E-2</v>
      </c>
    </row>
    <row r="134" spans="1:47" ht="12.95" customHeight="1" x14ac:dyDescent="0.2">
      <c r="A134" s="134" t="s">
        <v>199</v>
      </c>
      <c r="B134" s="135" t="s">
        <v>2525</v>
      </c>
      <c r="C134" s="138">
        <v>18236.599999999999</v>
      </c>
      <c r="D134" s="138" t="s">
        <v>2559</v>
      </c>
      <c r="E134" s="80">
        <f t="shared" si="56"/>
        <v>-18611.039278891032</v>
      </c>
      <c r="F134" s="80">
        <f t="shared" si="57"/>
        <v>-18611</v>
      </c>
      <c r="G134" s="80">
        <f t="shared" si="58"/>
        <v>-5.3318245754780946E-2</v>
      </c>
      <c r="H134" s="80">
        <f t="shared" si="82"/>
        <v>-5.3318245754780946E-2</v>
      </c>
      <c r="P134" s="80">
        <f t="shared" si="60"/>
        <v>-4.6563040948091272E-2</v>
      </c>
      <c r="Q134" s="107">
        <f t="shared" si="78"/>
        <v>3218.0999999999985</v>
      </c>
      <c r="R134" s="80">
        <f t="shared" si="83"/>
        <v>4.5632791980323275E-5</v>
      </c>
      <c r="S134" s="106">
        <f t="shared" si="84"/>
        <v>0.2</v>
      </c>
      <c r="T134" s="106">
        <f t="shared" si="63"/>
        <v>9.126558396064656E-6</v>
      </c>
      <c r="Z134" s="80">
        <f t="shared" si="64"/>
        <v>-18611</v>
      </c>
      <c r="AA134" s="80">
        <f t="shared" si="65"/>
        <v>-4.5956417250790797E-2</v>
      </c>
      <c r="AB134" s="80">
        <f t="shared" si="66"/>
        <v>-5.3924869452081421E-2</v>
      </c>
      <c r="AC134" s="80">
        <f t="shared" si="67"/>
        <v>-6.7552048066896742E-3</v>
      </c>
      <c r="AD134" s="80">
        <f t="shared" si="68"/>
        <v>-7.361828503990149E-3</v>
      </c>
      <c r="AE134" s="80">
        <f t="shared" si="69"/>
        <v>1.0839303784432367E-5</v>
      </c>
      <c r="AF134" s="80">
        <f t="shared" si="70"/>
        <v>-9999</v>
      </c>
      <c r="AG134" s="106"/>
      <c r="AH134" s="80">
        <f t="shared" si="71"/>
        <v>6.0662369730047792E-4</v>
      </c>
      <c r="AI134" s="80">
        <f t="shared" si="72"/>
        <v>0.55160664167433981</v>
      </c>
      <c r="AJ134" s="80">
        <f t="shared" si="73"/>
        <v>2.8109993292031739E-2</v>
      </c>
      <c r="AK134" s="80">
        <f t="shared" si="74"/>
        <v>1.0747323194726714E-2</v>
      </c>
      <c r="AL134" s="80">
        <f t="shared" si="75"/>
        <v>-2.3963927272100661E-2</v>
      </c>
      <c r="AM134" s="80">
        <f t="shared" si="76"/>
        <v>-1.1982537075646619E-2</v>
      </c>
      <c r="AN134" s="80">
        <f t="shared" si="86"/>
        <v>-3.8834947070801332E-2</v>
      </c>
      <c r="AO134" s="80">
        <f t="shared" si="86"/>
        <v>-3.9039606009992553E-2</v>
      </c>
      <c r="AP134" s="80">
        <f t="shared" si="86"/>
        <v>-3.858296594545442E-2</v>
      </c>
      <c r="AQ134" s="80">
        <f t="shared" si="86"/>
        <v>-3.9601843699132444E-2</v>
      </c>
      <c r="AR134" s="80">
        <f t="shared" si="86"/>
        <v>-3.7328528512718305E-2</v>
      </c>
      <c r="AS134" s="80">
        <f t="shared" si="86"/>
        <v>-4.2401021046727459E-2</v>
      </c>
      <c r="AT134" s="80">
        <f t="shared" si="86"/>
        <v>-3.1083975412801331E-2</v>
      </c>
      <c r="AU134" s="80">
        <f t="shared" si="77"/>
        <v>-5.6340627146982847E-2</v>
      </c>
    </row>
    <row r="135" spans="1:47" ht="12.95" customHeight="1" x14ac:dyDescent="0.2">
      <c r="A135" s="134" t="s">
        <v>199</v>
      </c>
      <c r="B135" s="135" t="s">
        <v>2525</v>
      </c>
      <c r="C135" s="138">
        <v>18259.677</v>
      </c>
      <c r="D135" s="138" t="s">
        <v>2559</v>
      </c>
      <c r="E135" s="80">
        <f t="shared" si="56"/>
        <v>-18594.038738916937</v>
      </c>
      <c r="F135" s="80">
        <f t="shared" si="57"/>
        <v>-18594</v>
      </c>
      <c r="G135" s="80">
        <f t="shared" si="58"/>
        <v>-5.2585270084819058E-2</v>
      </c>
      <c r="H135" s="80">
        <f t="shared" si="82"/>
        <v>-5.2585270084819058E-2</v>
      </c>
      <c r="P135" s="80">
        <f t="shared" si="60"/>
        <v>-4.6661676262645224E-2</v>
      </c>
      <c r="Q135" s="107">
        <f t="shared" si="78"/>
        <v>3241.1769999999997</v>
      </c>
      <c r="R135" s="80">
        <f t="shared" si="83"/>
        <v>3.5088963770096011E-5</v>
      </c>
      <c r="S135" s="106">
        <f t="shared" si="84"/>
        <v>0.2</v>
      </c>
      <c r="T135" s="106">
        <f t="shared" si="63"/>
        <v>7.0177927540192028E-6</v>
      </c>
      <c r="Z135" s="80">
        <f t="shared" si="64"/>
        <v>-18594</v>
      </c>
      <c r="AA135" s="80">
        <f t="shared" si="65"/>
        <v>-4.5911978707230565E-2</v>
      </c>
      <c r="AB135" s="80">
        <f t="shared" si="66"/>
        <v>-5.3334967640233717E-2</v>
      </c>
      <c r="AC135" s="80">
        <f t="shared" si="67"/>
        <v>-5.9235938221738338E-3</v>
      </c>
      <c r="AD135" s="80">
        <f t="shared" si="68"/>
        <v>-6.6732913775884931E-3</v>
      </c>
      <c r="AE135" s="80">
        <f t="shared" si="69"/>
        <v>8.9065635620393855E-6</v>
      </c>
      <c r="AF135" s="80">
        <f t="shared" si="70"/>
        <v>-9999</v>
      </c>
      <c r="AG135" s="106"/>
      <c r="AH135" s="80">
        <f t="shared" si="71"/>
        <v>7.4969755541465591E-4</v>
      </c>
      <c r="AI135" s="80">
        <f t="shared" si="72"/>
        <v>0.55157805017793726</v>
      </c>
      <c r="AJ135" s="80">
        <f t="shared" si="73"/>
        <v>3.0935825123277628E-2</v>
      </c>
      <c r="AK135" s="80">
        <f t="shared" si="74"/>
        <v>9.4796447293785217E-3</v>
      </c>
      <c r="AL135" s="80">
        <f t="shared" si="75"/>
        <v>-2.1136862190749398E-2</v>
      </c>
      <c r="AM135" s="80">
        <f t="shared" si="76"/>
        <v>-1.0568824581759017E-2</v>
      </c>
      <c r="AN135" s="80">
        <f t="shared" si="86"/>
        <v>-3.4254114480230788E-2</v>
      </c>
      <c r="AO135" s="80">
        <f t="shared" si="86"/>
        <v>-3.4434846471728002E-2</v>
      </c>
      <c r="AP135" s="80">
        <f t="shared" si="86"/>
        <v>-3.4031660251363283E-2</v>
      </c>
      <c r="AQ135" s="80">
        <f t="shared" si="86"/>
        <v>-3.4931116499996501E-2</v>
      </c>
      <c r="AR135" s="80">
        <f t="shared" si="86"/>
        <v>-3.2924583817837041E-2</v>
      </c>
      <c r="AS135" s="80">
        <f t="shared" si="86"/>
        <v>-3.7401008248747217E-2</v>
      </c>
      <c r="AT135" s="80">
        <f t="shared" si="86"/>
        <v>-2.7415336517782309E-2</v>
      </c>
      <c r="AU135" s="80">
        <f t="shared" si="77"/>
        <v>-4.9695853341358287E-2</v>
      </c>
    </row>
    <row r="136" spans="1:47" ht="12.95" customHeight="1" x14ac:dyDescent="0.2">
      <c r="A136" s="134" t="s">
        <v>199</v>
      </c>
      <c r="B136" s="135" t="s">
        <v>2525</v>
      </c>
      <c r="C136" s="138">
        <v>18267.824000000001</v>
      </c>
      <c r="D136" s="138" t="s">
        <v>2559</v>
      </c>
      <c r="E136" s="80">
        <f t="shared" si="56"/>
        <v>-18588.036944958927</v>
      </c>
      <c r="F136" s="80">
        <f t="shared" si="57"/>
        <v>-18588</v>
      </c>
      <c r="G136" s="80">
        <f t="shared" si="58"/>
        <v>-5.0150102200859692E-2</v>
      </c>
      <c r="H136" s="80">
        <f t="shared" si="82"/>
        <v>-5.0150102200859692E-2</v>
      </c>
      <c r="P136" s="80">
        <f t="shared" si="60"/>
        <v>-4.6696433806195731E-2</v>
      </c>
      <c r="Q136" s="107">
        <f t="shared" si="78"/>
        <v>3249.3240000000005</v>
      </c>
      <c r="R136" s="80">
        <f t="shared" si="83"/>
        <v>1.1927825380300744E-5</v>
      </c>
      <c r="S136" s="106">
        <f t="shared" si="84"/>
        <v>0.2</v>
      </c>
      <c r="T136" s="106">
        <f t="shared" si="63"/>
        <v>2.3855650760601491E-6</v>
      </c>
      <c r="Z136" s="80">
        <f t="shared" si="64"/>
        <v>-18588</v>
      </c>
      <c r="AA136" s="80">
        <f t="shared" si="65"/>
        <v>-4.5896245118116123E-2</v>
      </c>
      <c r="AB136" s="80">
        <f t="shared" si="66"/>
        <v>-5.0950290888939299E-2</v>
      </c>
      <c r="AC136" s="80">
        <f t="shared" si="67"/>
        <v>-3.4536683946639612E-3</v>
      </c>
      <c r="AD136" s="80">
        <f t="shared" si="68"/>
        <v>-4.2538570827435687E-3</v>
      </c>
      <c r="AE136" s="80">
        <f t="shared" si="69"/>
        <v>3.6190600160815248E-6</v>
      </c>
      <c r="AF136" s="80">
        <f t="shared" si="70"/>
        <v>-9999</v>
      </c>
      <c r="AG136" s="106"/>
      <c r="AH136" s="80">
        <f t="shared" si="71"/>
        <v>8.0018868807960888E-4</v>
      </c>
      <c r="AI136" s="80">
        <f t="shared" si="72"/>
        <v>0.55156881537456115</v>
      </c>
      <c r="AJ136" s="80">
        <f t="shared" si="73"/>
        <v>3.1933047988291441E-2</v>
      </c>
      <c r="AK136" s="80">
        <f t="shared" si="74"/>
        <v>9.0322423484632767E-3</v>
      </c>
      <c r="AL136" s="80">
        <f t="shared" si="75"/>
        <v>-2.0139146228977237E-2</v>
      </c>
      <c r="AM136" s="80">
        <f t="shared" si="76"/>
        <v>-1.0069913467454056E-2</v>
      </c>
      <c r="AN136" s="80">
        <f t="shared" si="86"/>
        <v>-3.2637411570870981E-2</v>
      </c>
      <c r="AO136" s="80">
        <f t="shared" si="86"/>
        <v>-3.2809679368779314E-2</v>
      </c>
      <c r="AP136" s="80">
        <f t="shared" si="86"/>
        <v>-3.2425396268827456E-2</v>
      </c>
      <c r="AQ136" s="80">
        <f t="shared" si="86"/>
        <v>-3.3282635113873207E-2</v>
      </c>
      <c r="AR136" s="80">
        <f t="shared" si="86"/>
        <v>-3.1370383731297913E-2</v>
      </c>
      <c r="AS136" s="80">
        <f t="shared" si="86"/>
        <v>-3.5636230152367804E-2</v>
      </c>
      <c r="AT136" s="80">
        <f t="shared" si="86"/>
        <v>-2.6120764432530537E-2</v>
      </c>
      <c r="AU136" s="80">
        <f t="shared" si="77"/>
        <v>-4.7350639057019528E-2</v>
      </c>
    </row>
    <row r="137" spans="1:47" ht="12.95" customHeight="1" x14ac:dyDescent="0.2">
      <c r="A137" s="134" t="s">
        <v>199</v>
      </c>
      <c r="B137" s="135" t="s">
        <v>2525</v>
      </c>
      <c r="C137" s="138">
        <v>18278.681</v>
      </c>
      <c r="D137" s="138" t="s">
        <v>2559</v>
      </c>
      <c r="E137" s="80">
        <f t="shared" si="56"/>
        <v>-18580.038727578041</v>
      </c>
      <c r="F137" s="80">
        <f t="shared" si="57"/>
        <v>-18580</v>
      </c>
      <c r="G137" s="80">
        <f t="shared" si="58"/>
        <v>-5.2569878356734989E-2</v>
      </c>
      <c r="H137" s="80">
        <f t="shared" si="82"/>
        <v>-5.2569878356734989E-2</v>
      </c>
      <c r="P137" s="80">
        <f t="shared" si="60"/>
        <v>-4.6742732624510258E-2</v>
      </c>
      <c r="Q137" s="107">
        <f t="shared" si="78"/>
        <v>3260.1810000000005</v>
      </c>
      <c r="R137" s="80">
        <f t="shared" si="83"/>
        <v>3.3955627384584899E-5</v>
      </c>
      <c r="S137" s="106">
        <f t="shared" si="84"/>
        <v>0.2</v>
      </c>
      <c r="T137" s="106">
        <f t="shared" si="63"/>
        <v>6.7911254769169798E-6</v>
      </c>
      <c r="Z137" s="80">
        <f t="shared" si="64"/>
        <v>-18580</v>
      </c>
      <c r="AA137" s="80">
        <f t="shared" si="65"/>
        <v>-4.5875227138880967E-2</v>
      </c>
      <c r="AB137" s="80">
        <f t="shared" si="66"/>
        <v>-5.3437383842364281E-2</v>
      </c>
      <c r="AC137" s="80">
        <f t="shared" si="67"/>
        <v>-5.8271457322247311E-3</v>
      </c>
      <c r="AD137" s="80">
        <f t="shared" si="68"/>
        <v>-6.6946512178540224E-3</v>
      </c>
      <c r="AE137" s="80">
        <f t="shared" si="69"/>
        <v>8.9636709857428694E-6</v>
      </c>
      <c r="AF137" s="80">
        <f t="shared" si="70"/>
        <v>-9999</v>
      </c>
      <c r="AG137" s="106"/>
      <c r="AH137" s="80">
        <f t="shared" si="71"/>
        <v>8.6750548562929391E-4</v>
      </c>
      <c r="AI137" s="80">
        <f t="shared" si="72"/>
        <v>0.55155719713379225</v>
      </c>
      <c r="AJ137" s="80">
        <f t="shared" si="73"/>
        <v>3.3262575283217008E-2</v>
      </c>
      <c r="AK137" s="80">
        <f t="shared" si="74"/>
        <v>8.435715969334236E-3</v>
      </c>
      <c r="AL137" s="80">
        <f t="shared" si="75"/>
        <v>-1.8808911882826924E-2</v>
      </c>
      <c r="AM137" s="80">
        <f t="shared" si="76"/>
        <v>-9.4047332064694025E-3</v>
      </c>
      <c r="AN137" s="80">
        <f t="shared" si="86"/>
        <v>-3.0481853689942204E-2</v>
      </c>
      <c r="AO137" s="80">
        <f t="shared" si="86"/>
        <v>-3.0642821390221765E-2</v>
      </c>
      <c r="AP137" s="80">
        <f t="shared" si="86"/>
        <v>-3.0283770172424569E-2</v>
      </c>
      <c r="AQ137" s="80">
        <f t="shared" si="86"/>
        <v>-3.1084667809492032E-2</v>
      </c>
      <c r="AR137" s="80">
        <f t="shared" si="86"/>
        <v>-2.9298216636045649E-2</v>
      </c>
      <c r="AS137" s="80">
        <f t="shared" si="86"/>
        <v>-3.3283142066758802E-2</v>
      </c>
      <c r="AT137" s="80">
        <f t="shared" si="86"/>
        <v>-2.4394848954285661E-2</v>
      </c>
      <c r="AU137" s="80">
        <f t="shared" si="77"/>
        <v>-4.4223686677901775E-2</v>
      </c>
    </row>
    <row r="138" spans="1:47" ht="12.95" customHeight="1" x14ac:dyDescent="0.2">
      <c r="A138" s="134" t="s">
        <v>199</v>
      </c>
      <c r="B138" s="135" t="s">
        <v>2525</v>
      </c>
      <c r="C138" s="138">
        <v>18327.55</v>
      </c>
      <c r="D138" s="138" t="s">
        <v>2559</v>
      </c>
      <c r="E138" s="80">
        <f t="shared" si="56"/>
        <v>-18544.037540768924</v>
      </c>
      <c r="F138" s="80">
        <f t="shared" si="57"/>
        <v>-18544</v>
      </c>
      <c r="G138" s="80">
        <f t="shared" si="58"/>
        <v>-5.0958871059265221E-2</v>
      </c>
      <c r="H138" s="80">
        <f t="shared" si="82"/>
        <v>-5.0958871059265221E-2</v>
      </c>
      <c r="P138" s="80">
        <f t="shared" si="60"/>
        <v>-4.6950446916135813E-2</v>
      </c>
      <c r="Q138" s="107">
        <f t="shared" si="78"/>
        <v>3309.0499999999993</v>
      </c>
      <c r="R138" s="80">
        <f t="shared" si="83"/>
        <v>1.6067464111222727E-5</v>
      </c>
      <c r="S138" s="106">
        <f t="shared" si="84"/>
        <v>0.2</v>
      </c>
      <c r="T138" s="106">
        <f t="shared" si="63"/>
        <v>3.2134928222445454E-6</v>
      </c>
      <c r="Z138" s="80">
        <f t="shared" si="64"/>
        <v>-18544</v>
      </c>
      <c r="AA138" s="80">
        <f t="shared" si="65"/>
        <v>-4.5780087738822244E-2</v>
      </c>
      <c r="AB138" s="80">
        <f t="shared" si="66"/>
        <v>-5.212923023657879E-2</v>
      </c>
      <c r="AC138" s="80">
        <f t="shared" si="67"/>
        <v>-4.0084241431294076E-3</v>
      </c>
      <c r="AD138" s="80">
        <f t="shared" si="68"/>
        <v>-5.178783320442977E-3</v>
      </c>
      <c r="AE138" s="80">
        <f t="shared" si="69"/>
        <v>5.3639593360196771E-6</v>
      </c>
      <c r="AF138" s="80">
        <f t="shared" si="70"/>
        <v>-9999</v>
      </c>
      <c r="AG138" s="106"/>
      <c r="AH138" s="80">
        <f t="shared" si="71"/>
        <v>1.1703591773135707E-3</v>
      </c>
      <c r="AI138" s="80">
        <f t="shared" si="72"/>
        <v>0.55151473900370962</v>
      </c>
      <c r="AJ138" s="80">
        <f t="shared" si="73"/>
        <v>3.9244033081712593E-2</v>
      </c>
      <c r="AK138" s="80">
        <f t="shared" si="74"/>
        <v>5.7514707253945767E-3</v>
      </c>
      <c r="AL138" s="80">
        <f t="shared" si="75"/>
        <v>-1.2823510514564507E-2</v>
      </c>
      <c r="AM138" s="80">
        <f t="shared" si="76"/>
        <v>-6.4118431224407333E-3</v>
      </c>
      <c r="AN138" s="80">
        <f t="shared" si="86"/>
        <v>-2.0782403813571316E-2</v>
      </c>
      <c r="AO138" s="80">
        <f t="shared" si="86"/>
        <v>-2.0892344078236293E-2</v>
      </c>
      <c r="AP138" s="80">
        <f t="shared" si="86"/>
        <v>-2.0647174502570857E-2</v>
      </c>
      <c r="AQ138" s="80">
        <f t="shared" si="86"/>
        <v>-2.1193910592089409E-2</v>
      </c>
      <c r="AR138" s="80">
        <f t="shared" si="86"/>
        <v>-1.9974679864050798E-2</v>
      </c>
      <c r="AS138" s="80">
        <f t="shared" si="86"/>
        <v>-2.269362841896248E-2</v>
      </c>
      <c r="AT138" s="80">
        <f t="shared" si="86"/>
        <v>-1.6630430779165192E-2</v>
      </c>
      <c r="AU138" s="80">
        <f t="shared" si="77"/>
        <v>-3.0152400971872773E-2</v>
      </c>
    </row>
    <row r="139" spans="1:47" ht="12.95" customHeight="1" x14ac:dyDescent="0.2">
      <c r="A139" s="134" t="s">
        <v>199</v>
      </c>
      <c r="B139" s="135" t="s">
        <v>2525</v>
      </c>
      <c r="C139" s="138">
        <v>18377.774000000001</v>
      </c>
      <c r="D139" s="138" t="s">
        <v>2559</v>
      </c>
      <c r="E139" s="80">
        <f t="shared" si="56"/>
        <v>-18507.038142248366</v>
      </c>
      <c r="F139" s="80">
        <f t="shared" si="57"/>
        <v>-18507</v>
      </c>
      <c r="G139" s="80">
        <f t="shared" si="58"/>
        <v>-5.1775335778074805E-2</v>
      </c>
      <c r="H139" s="80">
        <f t="shared" si="82"/>
        <v>-5.1775335778074805E-2</v>
      </c>
      <c r="P139" s="80">
        <f t="shared" si="60"/>
        <v>-4.716285612146609E-2</v>
      </c>
      <c r="Q139" s="107">
        <f t="shared" si="78"/>
        <v>3359.2740000000013</v>
      </c>
      <c r="R139" s="80">
        <f t="shared" si="83"/>
        <v>2.1274968582629246E-5</v>
      </c>
      <c r="S139" s="106">
        <f t="shared" si="84"/>
        <v>0.2</v>
      </c>
      <c r="T139" s="106">
        <f t="shared" si="63"/>
        <v>4.2549937165258495E-6</v>
      </c>
      <c r="Z139" s="80">
        <f t="shared" si="64"/>
        <v>-18507</v>
      </c>
      <c r="AA139" s="80">
        <f t="shared" si="65"/>
        <v>-4.5681367733545454E-2</v>
      </c>
      <c r="AB139" s="80">
        <f t="shared" si="66"/>
        <v>-5.3256824165995441E-2</v>
      </c>
      <c r="AC139" s="80">
        <f t="shared" si="67"/>
        <v>-4.6124796566087145E-3</v>
      </c>
      <c r="AD139" s="80">
        <f t="shared" si="68"/>
        <v>-6.0939680445293506E-3</v>
      </c>
      <c r="AE139" s="80">
        <f t="shared" si="69"/>
        <v>7.4272893055489761E-6</v>
      </c>
      <c r="AF139" s="80">
        <f t="shared" si="70"/>
        <v>-9999</v>
      </c>
      <c r="AG139" s="106"/>
      <c r="AH139" s="80">
        <f t="shared" si="71"/>
        <v>1.4814883879206394E-3</v>
      </c>
      <c r="AI139" s="80">
        <f t="shared" si="72"/>
        <v>0.55148784656236438</v>
      </c>
      <c r="AJ139" s="80">
        <f t="shared" si="73"/>
        <v>4.5389352173857499E-2</v>
      </c>
      <c r="AK139" s="80">
        <f t="shared" si="74"/>
        <v>2.992818930469451E-3</v>
      </c>
      <c r="AL139" s="80">
        <f t="shared" si="75"/>
        <v>-6.6726720545363383E-3</v>
      </c>
      <c r="AM139" s="80">
        <f t="shared" si="76"/>
        <v>-3.3363484063956279E-3</v>
      </c>
      <c r="AN139" s="80">
        <f t="shared" si="86"/>
        <v>-1.0814232114007567E-2</v>
      </c>
      <c r="AO139" s="80">
        <f t="shared" si="86"/>
        <v>-1.087150384780667E-2</v>
      </c>
      <c r="AP139" s="80">
        <f t="shared" si="86"/>
        <v>-1.0743806519390622E-2</v>
      </c>
      <c r="AQ139" s="80">
        <f t="shared" si="86"/>
        <v>-1.1028530248437744E-2</v>
      </c>
      <c r="AR139" s="80">
        <f t="shared" si="86"/>
        <v>-1.0393689639631555E-2</v>
      </c>
      <c r="AS139" s="80">
        <f t="shared" si="86"/>
        <v>-1.1809182273688575E-2</v>
      </c>
      <c r="AT139" s="80">
        <f t="shared" si="86"/>
        <v>-8.6531121769707516E-3</v>
      </c>
      <c r="AU139" s="80">
        <f t="shared" si="77"/>
        <v>-1.5690246218453829E-2</v>
      </c>
    </row>
    <row r="140" spans="1:47" ht="12.95" customHeight="1" x14ac:dyDescent="0.2">
      <c r="A140" s="134" t="s">
        <v>199</v>
      </c>
      <c r="B140" s="135" t="s">
        <v>2525</v>
      </c>
      <c r="C140" s="138">
        <v>18381.845000000001</v>
      </c>
      <c r="D140" s="138" t="s">
        <v>2559</v>
      </c>
      <c r="E140" s="80">
        <f t="shared" si="56"/>
        <v>-18504.039086988389</v>
      </c>
      <c r="F140" s="80">
        <f t="shared" si="57"/>
        <v>-18504</v>
      </c>
      <c r="G140" s="80">
        <f t="shared" si="58"/>
        <v>-5.3057751836604439E-2</v>
      </c>
      <c r="H140" s="80">
        <f t="shared" si="82"/>
        <v>-5.3057751836604439E-2</v>
      </c>
      <c r="P140" s="80">
        <f t="shared" si="60"/>
        <v>-4.7180030732587863E-2</v>
      </c>
      <c r="Q140" s="107">
        <f t="shared" si="78"/>
        <v>3363.3450000000012</v>
      </c>
      <c r="R140" s="80">
        <f t="shared" si="83"/>
        <v>3.4547605376601834E-5</v>
      </c>
      <c r="S140" s="106">
        <f t="shared" si="84"/>
        <v>0.2</v>
      </c>
      <c r="T140" s="106">
        <f t="shared" si="63"/>
        <v>6.9095210753203673E-6</v>
      </c>
      <c r="Z140" s="80">
        <f t="shared" si="64"/>
        <v>-18504</v>
      </c>
      <c r="AA140" s="80">
        <f t="shared" si="65"/>
        <v>-4.5673322345907506E-2</v>
      </c>
      <c r="AB140" s="80">
        <f t="shared" si="66"/>
        <v>-5.4564460223284796E-2</v>
      </c>
      <c r="AC140" s="80">
        <f t="shared" si="67"/>
        <v>-5.8777211040165755E-3</v>
      </c>
      <c r="AD140" s="80">
        <f t="shared" si="68"/>
        <v>-7.3844294906969324E-3</v>
      </c>
      <c r="AE140" s="80">
        <f t="shared" si="69"/>
        <v>1.0905959780614912E-5</v>
      </c>
      <c r="AF140" s="80">
        <f t="shared" si="70"/>
        <v>-9999</v>
      </c>
      <c r="AG140" s="106"/>
      <c r="AH140" s="80">
        <f t="shared" si="71"/>
        <v>1.5067083866803545E-3</v>
      </c>
      <c r="AI140" s="80">
        <f t="shared" si="72"/>
        <v>0.55148640983837371</v>
      </c>
      <c r="AJ140" s="80">
        <f t="shared" si="73"/>
        <v>4.5887524640489362E-2</v>
      </c>
      <c r="AK140" s="80">
        <f t="shared" si="74"/>
        <v>2.7691491011679614E-3</v>
      </c>
      <c r="AL140" s="80">
        <f t="shared" si="75"/>
        <v>-6.1739799573205193E-3</v>
      </c>
      <c r="AM140" s="80">
        <f t="shared" si="76"/>
        <v>-3.08699978452864E-3</v>
      </c>
      <c r="AN140" s="80">
        <f t="shared" si="86"/>
        <v>-1.0006023038482552E-2</v>
      </c>
      <c r="AO140" s="80">
        <f t="shared" si="86"/>
        <v>-1.0059017682638024E-2</v>
      </c>
      <c r="AP140" s="80">
        <f t="shared" si="86"/>
        <v>-9.9408578652200701E-3</v>
      </c>
      <c r="AQ140" s="80">
        <f t="shared" si="86"/>
        <v>-1.0204313783965352E-2</v>
      </c>
      <c r="AR140" s="80">
        <f t="shared" si="86"/>
        <v>-9.6168982725158073E-3</v>
      </c>
      <c r="AS140" s="80">
        <f t="shared" si="86"/>
        <v>-1.0926636395151982E-2</v>
      </c>
      <c r="AT140" s="80">
        <f t="shared" si="86"/>
        <v>-8.006385277732956E-3</v>
      </c>
      <c r="AU140" s="80">
        <f t="shared" si="77"/>
        <v>-1.4517639076284894E-2</v>
      </c>
    </row>
    <row r="141" spans="1:47" ht="12.95" customHeight="1" x14ac:dyDescent="0.2">
      <c r="A141" s="134" t="s">
        <v>199</v>
      </c>
      <c r="B141" s="135" t="s">
        <v>2525</v>
      </c>
      <c r="C141" s="138">
        <v>18384.561000000002</v>
      </c>
      <c r="D141" s="138" t="s">
        <v>2559</v>
      </c>
      <c r="E141" s="80">
        <f t="shared" si="56"/>
        <v>-18502.038243439849</v>
      </c>
      <c r="F141" s="80">
        <f t="shared" si="57"/>
        <v>-18502</v>
      </c>
      <c r="G141" s="80">
        <f t="shared" si="58"/>
        <v>-5.1912695875216741E-2</v>
      </c>
      <c r="H141" s="80">
        <f t="shared" si="82"/>
        <v>-5.1912695875216741E-2</v>
      </c>
      <c r="P141" s="80">
        <f t="shared" si="60"/>
        <v>-4.7191476493595841E-2</v>
      </c>
      <c r="Q141" s="107">
        <f t="shared" si="78"/>
        <v>3366.0610000000015</v>
      </c>
      <c r="R141" s="80">
        <f t="shared" si="83"/>
        <v>2.2289912449392836E-5</v>
      </c>
      <c r="S141" s="106">
        <f t="shared" si="84"/>
        <v>0.2</v>
      </c>
      <c r="T141" s="106">
        <f t="shared" si="63"/>
        <v>4.4579824898785678E-6</v>
      </c>
      <c r="Z141" s="80">
        <f t="shared" si="64"/>
        <v>-18502</v>
      </c>
      <c r="AA141" s="80">
        <f t="shared" si="65"/>
        <v>-4.5667955360034998E-2</v>
      </c>
      <c r="AB141" s="80">
        <f t="shared" si="66"/>
        <v>-5.3436217008777584E-2</v>
      </c>
      <c r="AC141" s="80">
        <f t="shared" si="67"/>
        <v>-4.7212193816209003E-3</v>
      </c>
      <c r="AD141" s="80">
        <f t="shared" si="68"/>
        <v>-6.2447405151817431E-3</v>
      </c>
      <c r="AE141" s="80">
        <f t="shared" si="69"/>
        <v>7.7993568203904694E-6</v>
      </c>
      <c r="AF141" s="80">
        <f t="shared" si="70"/>
        <v>-9999</v>
      </c>
      <c r="AG141" s="106"/>
      <c r="AH141" s="80">
        <f t="shared" si="71"/>
        <v>1.52352113356084E-3</v>
      </c>
      <c r="AI141" s="80">
        <f t="shared" si="72"/>
        <v>0.55148551399434231</v>
      </c>
      <c r="AJ141" s="80">
        <f t="shared" si="73"/>
        <v>4.6219631799057116E-2</v>
      </c>
      <c r="AK141" s="80">
        <f t="shared" si="74"/>
        <v>2.6200361631996678E-3</v>
      </c>
      <c r="AL141" s="80">
        <f t="shared" si="75"/>
        <v>-5.8415200476330626E-3</v>
      </c>
      <c r="AM141" s="80">
        <f t="shared" si="76"/>
        <v>-2.9207683293561598E-3</v>
      </c>
      <c r="AN141" s="80">
        <f t="shared" ref="AN141:AT150" si="87">$AU141+$AB$7*SIN(AO141)</f>
        <v>-9.4672182659926198E-3</v>
      </c>
      <c r="AO141" s="80">
        <f t="shared" si="87"/>
        <v>-9.5173611122847217E-3</v>
      </c>
      <c r="AP141" s="80">
        <f t="shared" si="87"/>
        <v>-9.4055604084406289E-3</v>
      </c>
      <c r="AQ141" s="80">
        <f t="shared" si="87"/>
        <v>-9.654836356836876E-3</v>
      </c>
      <c r="AR141" s="80">
        <f t="shared" si="87"/>
        <v>-9.0990401326725596E-3</v>
      </c>
      <c r="AS141" s="80">
        <f t="shared" si="87"/>
        <v>-1.0338271067177171E-2</v>
      </c>
      <c r="AT141" s="80">
        <f t="shared" si="87"/>
        <v>-7.5752390301112678E-3</v>
      </c>
      <c r="AU141" s="80">
        <f t="shared" si="77"/>
        <v>-1.37359009815059E-2</v>
      </c>
    </row>
    <row r="142" spans="1:47" ht="12.95" customHeight="1" x14ac:dyDescent="0.2">
      <c r="A142" s="134" t="s">
        <v>199</v>
      </c>
      <c r="B142" s="135" t="s">
        <v>2525</v>
      </c>
      <c r="C142" s="138">
        <v>18388.632000000001</v>
      </c>
      <c r="D142" s="138" t="s">
        <v>2559</v>
      </c>
      <c r="E142" s="80">
        <f t="shared" si="56"/>
        <v>-18499.039188179868</v>
      </c>
      <c r="F142" s="80">
        <f t="shared" si="57"/>
        <v>-18499</v>
      </c>
      <c r="G142" s="80">
        <f t="shared" si="58"/>
        <v>-5.3195111933746375E-2</v>
      </c>
      <c r="H142" s="80">
        <f t="shared" si="82"/>
        <v>-5.3195111933746375E-2</v>
      </c>
      <c r="P142" s="80">
        <f t="shared" si="60"/>
        <v>-4.7208639165498056E-2</v>
      </c>
      <c r="Q142" s="107">
        <f t="shared" si="78"/>
        <v>3370.1320000000014</v>
      </c>
      <c r="R142" s="80">
        <f t="shared" si="83"/>
        <v>3.5837856204978691E-5</v>
      </c>
      <c r="S142" s="106">
        <f t="shared" si="84"/>
        <v>0.2</v>
      </c>
      <c r="T142" s="106">
        <f t="shared" si="63"/>
        <v>7.1675712409957385E-6</v>
      </c>
      <c r="Z142" s="80">
        <f t="shared" si="64"/>
        <v>-18499</v>
      </c>
      <c r="AA142" s="80">
        <f t="shared" si="65"/>
        <v>-4.5659899797995861E-2</v>
      </c>
      <c r="AB142" s="80">
        <f t="shared" si="66"/>
        <v>-5.4743851301248571E-2</v>
      </c>
      <c r="AC142" s="80">
        <f t="shared" si="67"/>
        <v>-5.9864727682483188E-3</v>
      </c>
      <c r="AD142" s="80">
        <f t="shared" si="68"/>
        <v>-7.5352121357505145E-3</v>
      </c>
      <c r="AE142" s="80">
        <f t="shared" si="69"/>
        <v>1.1355884386152367E-5</v>
      </c>
      <c r="AF142" s="80">
        <f t="shared" si="70"/>
        <v>-9999</v>
      </c>
      <c r="AG142" s="106"/>
      <c r="AH142" s="80">
        <f t="shared" si="71"/>
        <v>1.5487393675021925E-3</v>
      </c>
      <c r="AI142" s="80">
        <f t="shared" si="72"/>
        <v>0.55148426318477384</v>
      </c>
      <c r="AJ142" s="80">
        <f t="shared" si="73"/>
        <v>4.6717780875202619E-2</v>
      </c>
      <c r="AK142" s="80">
        <f t="shared" si="74"/>
        <v>2.3963671485478376E-3</v>
      </c>
      <c r="AL142" s="80">
        <f t="shared" si="75"/>
        <v>-5.3428322569070933E-3</v>
      </c>
      <c r="AM142" s="80">
        <f t="shared" si="76"/>
        <v>-2.6714224832934804E-3</v>
      </c>
      <c r="AN142" s="80">
        <f t="shared" si="87"/>
        <v>-8.6590128876591239E-3</v>
      </c>
      <c r="AO142" s="80">
        <f t="shared" si="87"/>
        <v>-8.704877473169885E-3</v>
      </c>
      <c r="AP142" s="80">
        <f t="shared" si="87"/>
        <v>-8.602616516612472E-3</v>
      </c>
      <c r="AQ142" s="80">
        <f t="shared" si="87"/>
        <v>-8.8306205168239352E-3</v>
      </c>
      <c r="AR142" s="80">
        <f t="shared" si="87"/>
        <v>-8.3222567844890676E-3</v>
      </c>
      <c r="AS142" s="80">
        <f t="shared" si="87"/>
        <v>-9.4557211121153832E-3</v>
      </c>
      <c r="AT142" s="80">
        <f t="shared" si="87"/>
        <v>-6.9285266508542056E-3</v>
      </c>
      <c r="AU142" s="80">
        <f t="shared" si="77"/>
        <v>-1.2563293839336964E-2</v>
      </c>
    </row>
    <row r="143" spans="1:47" ht="12.95" customHeight="1" x14ac:dyDescent="0.2">
      <c r="A143" s="134" t="s">
        <v>2691</v>
      </c>
      <c r="B143" s="135" t="s">
        <v>2525</v>
      </c>
      <c r="C143" s="138">
        <v>18407.633999999998</v>
      </c>
      <c r="D143" s="138" t="s">
        <v>2559</v>
      </c>
      <c r="E143" s="80">
        <f t="shared" si="56"/>
        <v>-18485.040650216197</v>
      </c>
      <c r="F143" s="80">
        <f t="shared" si="57"/>
        <v>-18485</v>
      </c>
      <c r="G143" s="80">
        <f t="shared" si="58"/>
        <v>-5.5179720209707739E-2</v>
      </c>
      <c r="H143" s="80">
        <f t="shared" si="82"/>
        <v>-5.5179720209707739E-2</v>
      </c>
      <c r="P143" s="80">
        <f t="shared" si="60"/>
        <v>-4.7288636916567067E-2</v>
      </c>
      <c r="Q143" s="107">
        <f t="shared" si="78"/>
        <v>3389.1339999999982</v>
      </c>
      <c r="R143" s="80">
        <f t="shared" si="83"/>
        <v>6.2269195539283831E-5</v>
      </c>
      <c r="S143" s="106">
        <f t="shared" si="84"/>
        <v>0.2</v>
      </c>
      <c r="T143" s="106">
        <f t="shared" si="63"/>
        <v>1.2453839107856767E-5</v>
      </c>
      <c r="Z143" s="80">
        <f t="shared" si="64"/>
        <v>-18485</v>
      </c>
      <c r="AA143" s="80">
        <f t="shared" si="65"/>
        <v>-4.5622226820444402E-2</v>
      </c>
      <c r="AB143" s="80">
        <f t="shared" si="66"/>
        <v>-5.6846130305830404E-2</v>
      </c>
      <c r="AC143" s="80">
        <f t="shared" si="67"/>
        <v>-7.8910832931406716E-3</v>
      </c>
      <c r="AD143" s="80">
        <f t="shared" si="68"/>
        <v>-9.5574933892633371E-3</v>
      </c>
      <c r="AE143" s="80">
        <f t="shared" si="69"/>
        <v>1.826913597716248E-5</v>
      </c>
      <c r="AF143" s="80">
        <f t="shared" si="70"/>
        <v>-9999</v>
      </c>
      <c r="AG143" s="106"/>
      <c r="AH143" s="80">
        <f t="shared" si="71"/>
        <v>1.6664100961226679E-3</v>
      </c>
      <c r="AI143" s="80">
        <f t="shared" si="72"/>
        <v>0.55147990093611621</v>
      </c>
      <c r="AJ143" s="80">
        <f t="shared" si="73"/>
        <v>4.9042294058225133E-2</v>
      </c>
      <c r="AK143" s="80">
        <f t="shared" si="74"/>
        <v>1.3525835056067647E-3</v>
      </c>
      <c r="AL143" s="80">
        <f t="shared" si="75"/>
        <v>-3.0156494842301898E-3</v>
      </c>
      <c r="AM143" s="80">
        <f t="shared" si="76"/>
        <v>-1.5078258848138034E-3</v>
      </c>
      <c r="AN143" s="80">
        <f t="shared" si="87"/>
        <v>-4.8874108981404683E-3</v>
      </c>
      <c r="AO143" s="80">
        <f t="shared" si="87"/>
        <v>-4.91330294531531E-3</v>
      </c>
      <c r="AP143" s="80">
        <f t="shared" si="87"/>
        <v>-4.8555747891765727E-3</v>
      </c>
      <c r="AQ143" s="80">
        <f t="shared" si="87"/>
        <v>-4.984283831389982E-3</v>
      </c>
      <c r="AR143" s="80">
        <f t="shared" si="87"/>
        <v>-4.6973179502063471E-3</v>
      </c>
      <c r="AS143" s="80">
        <f t="shared" si="87"/>
        <v>-5.3371291731024121E-3</v>
      </c>
      <c r="AT143" s="80">
        <f t="shared" si="87"/>
        <v>-3.9106263053255942E-3</v>
      </c>
      <c r="AU143" s="80">
        <f t="shared" si="77"/>
        <v>-7.0911271758804517E-3</v>
      </c>
    </row>
    <row r="144" spans="1:47" ht="12.95" customHeight="1" x14ac:dyDescent="0.2">
      <c r="A144" s="134" t="s">
        <v>2691</v>
      </c>
      <c r="B144" s="135" t="s">
        <v>2525</v>
      </c>
      <c r="C144" s="138">
        <v>18498.582999999999</v>
      </c>
      <c r="D144" s="138" t="s">
        <v>2559</v>
      </c>
      <c r="E144" s="80">
        <f t="shared" si="56"/>
        <v>-18418.039648781702</v>
      </c>
      <c r="F144" s="80">
        <f t="shared" si="57"/>
        <v>-18418</v>
      </c>
      <c r="G144" s="80">
        <f t="shared" si="58"/>
        <v>-5.3820345510757761E-2</v>
      </c>
      <c r="H144" s="80">
        <f t="shared" si="82"/>
        <v>-5.3820345510757761E-2</v>
      </c>
      <c r="P144" s="80">
        <f t="shared" si="60"/>
        <v>-4.7669323491874888E-2</v>
      </c>
      <c r="Q144" s="107">
        <f t="shared" si="78"/>
        <v>3480.0829999999987</v>
      </c>
      <c r="R144" s="80">
        <f t="shared" si="83"/>
        <v>3.7835071876781944E-5</v>
      </c>
      <c r="S144" s="106">
        <f t="shared" si="84"/>
        <v>0.2</v>
      </c>
      <c r="T144" s="106">
        <f t="shared" si="63"/>
        <v>7.567014375356389E-6</v>
      </c>
      <c r="Z144" s="80">
        <f t="shared" si="64"/>
        <v>-18418</v>
      </c>
      <c r="AA144" s="80">
        <f t="shared" si="65"/>
        <v>-4.5440132591386705E-2</v>
      </c>
      <c r="AB144" s="80">
        <f t="shared" si="66"/>
        <v>-5.6049536411245944E-2</v>
      </c>
      <c r="AC144" s="80">
        <f t="shared" si="67"/>
        <v>-6.1510220188828735E-3</v>
      </c>
      <c r="AD144" s="80">
        <f t="shared" si="68"/>
        <v>-8.3802129193710564E-3</v>
      </c>
      <c r="AE144" s="80">
        <f t="shared" si="69"/>
        <v>1.4045593714798714E-5</v>
      </c>
      <c r="AF144" s="80">
        <f t="shared" si="70"/>
        <v>-9999</v>
      </c>
      <c r="AG144" s="106"/>
      <c r="AH144" s="80">
        <f t="shared" si="71"/>
        <v>2.2291909004881856E-3</v>
      </c>
      <c r="AI144" s="80">
        <f t="shared" si="72"/>
        <v>0.55149265363962008</v>
      </c>
      <c r="AJ144" s="80">
        <f t="shared" si="73"/>
        <v>6.0162842790561159E-2</v>
      </c>
      <c r="AK144" s="80">
        <f t="shared" si="74"/>
        <v>-3.6426648467896934E-3</v>
      </c>
      <c r="AL144" s="80">
        <f t="shared" si="75"/>
        <v>8.1215721125190744E-3</v>
      </c>
      <c r="AM144" s="80">
        <f t="shared" si="76"/>
        <v>4.0608083771716446E-3</v>
      </c>
      <c r="AN144" s="80">
        <f t="shared" si="87"/>
        <v>1.3162389826700399E-2</v>
      </c>
      <c r="AO144" s="80">
        <f t="shared" si="87"/>
        <v>1.3232083433720267E-2</v>
      </c>
      <c r="AP144" s="80">
        <f t="shared" si="87"/>
        <v>1.307668500106062E-2</v>
      </c>
      <c r="AQ144" s="80">
        <f t="shared" si="87"/>
        <v>1.3423183115689316E-2</v>
      </c>
      <c r="AR144" s="80">
        <f t="shared" si="87"/>
        <v>1.2650584527933099E-2</v>
      </c>
      <c r="AS144" s="80">
        <f t="shared" si="87"/>
        <v>1.437328481378413E-2</v>
      </c>
      <c r="AT144" s="80">
        <f t="shared" si="87"/>
        <v>1.0532147943754969E-2</v>
      </c>
      <c r="AU144" s="80">
        <f t="shared" si="77"/>
        <v>1.9097098999228734E-2</v>
      </c>
    </row>
    <row r="145" spans="1:47" ht="12.95" customHeight="1" x14ac:dyDescent="0.2">
      <c r="A145" s="134" t="s">
        <v>2677</v>
      </c>
      <c r="B145" s="135" t="s">
        <v>2525</v>
      </c>
      <c r="C145" s="138">
        <v>18524.377</v>
      </c>
      <c r="D145" s="138" t="s">
        <v>2559</v>
      </c>
      <c r="E145" s="80">
        <f t="shared" si="56"/>
        <v>-18399.037528571458</v>
      </c>
      <c r="F145" s="80">
        <f t="shared" si="57"/>
        <v>-18399</v>
      </c>
      <c r="G145" s="80">
        <f t="shared" si="58"/>
        <v>-5.0942313879204448E-2</v>
      </c>
      <c r="H145" s="80">
        <f t="shared" si="82"/>
        <v>-5.0942313879204448E-2</v>
      </c>
      <c r="P145" s="80">
        <f t="shared" si="60"/>
        <v>-4.7776629096876189E-2</v>
      </c>
      <c r="Q145" s="107">
        <f t="shared" si="78"/>
        <v>3505.8770000000004</v>
      </c>
      <c r="R145" s="80">
        <f t="shared" si="83"/>
        <v>1.0021560141064721E-5</v>
      </c>
      <c r="S145" s="106">
        <f t="shared" si="84"/>
        <v>0.2</v>
      </c>
      <c r="T145" s="106">
        <f t="shared" si="63"/>
        <v>2.0043120282129441E-6</v>
      </c>
      <c r="Z145" s="80">
        <f t="shared" si="64"/>
        <v>-18399</v>
      </c>
      <c r="AA145" s="80">
        <f t="shared" si="65"/>
        <v>-4.5387962149994299E-2</v>
      </c>
      <c r="AB145" s="80">
        <f t="shared" si="66"/>
        <v>-5.3330980826086338E-2</v>
      </c>
      <c r="AC145" s="80">
        <f t="shared" si="67"/>
        <v>-3.1656847823282597E-3</v>
      </c>
      <c r="AD145" s="80">
        <f t="shared" si="68"/>
        <v>-5.5543517292101496E-3</v>
      </c>
      <c r="AE145" s="80">
        <f t="shared" si="69"/>
        <v>6.1701646263559572E-6</v>
      </c>
      <c r="AF145" s="80">
        <f t="shared" si="70"/>
        <v>-9999</v>
      </c>
      <c r="AG145" s="106"/>
      <c r="AH145" s="80">
        <f t="shared" si="71"/>
        <v>2.38866694688189E-3</v>
      </c>
      <c r="AI145" s="80">
        <f t="shared" si="72"/>
        <v>0.55150639630848519</v>
      </c>
      <c r="AJ145" s="80">
        <f t="shared" si="73"/>
        <v>6.3315345830857017E-2</v>
      </c>
      <c r="AK145" s="80">
        <f t="shared" si="74"/>
        <v>-5.0592681500666488E-3</v>
      </c>
      <c r="AL145" s="80">
        <f t="shared" si="75"/>
        <v>1.1280101934563493E-2</v>
      </c>
      <c r="AM145" s="80">
        <f t="shared" si="76"/>
        <v>5.6401107717119663E-3</v>
      </c>
      <c r="AN145" s="80">
        <f t="shared" si="87"/>
        <v>1.8281173106338776E-2</v>
      </c>
      <c r="AO145" s="80">
        <f t="shared" si="87"/>
        <v>1.837791511515317E-2</v>
      </c>
      <c r="AP145" s="80">
        <f t="shared" si="87"/>
        <v>1.8162188512324408E-2</v>
      </c>
      <c r="AQ145" s="80">
        <f t="shared" si="87"/>
        <v>1.8643242000012453E-2</v>
      </c>
      <c r="AR145" s="80">
        <f t="shared" si="87"/>
        <v>1.7570536019267474E-2</v>
      </c>
      <c r="AS145" s="80">
        <f t="shared" si="87"/>
        <v>1.9962603360266496E-2</v>
      </c>
      <c r="AT145" s="80">
        <f t="shared" si="87"/>
        <v>1.4628579028345013E-2</v>
      </c>
      <c r="AU145" s="80">
        <f t="shared" si="77"/>
        <v>2.6523610899633177E-2</v>
      </c>
    </row>
    <row r="146" spans="1:47" ht="12.95" customHeight="1" x14ac:dyDescent="0.2">
      <c r="A146" s="134" t="s">
        <v>240</v>
      </c>
      <c r="B146" s="135" t="s">
        <v>2525</v>
      </c>
      <c r="C146" s="138">
        <v>18973.684000000001</v>
      </c>
      <c r="D146" s="138" t="s">
        <v>2559</v>
      </c>
      <c r="E146" s="80">
        <f t="shared" si="56"/>
        <v>-18068.038628621714</v>
      </c>
      <c r="F146" s="80">
        <f t="shared" si="57"/>
        <v>-18068</v>
      </c>
      <c r="G146" s="80">
        <f t="shared" si="58"/>
        <v>-5.2435552323004231E-2</v>
      </c>
      <c r="H146" s="80">
        <f t="shared" si="82"/>
        <v>-5.2435552323004231E-2</v>
      </c>
      <c r="P146" s="80">
        <f t="shared" si="60"/>
        <v>-4.9599900403283437E-2</v>
      </c>
      <c r="Q146" s="107">
        <f t="shared" si="78"/>
        <v>3955.1840000000011</v>
      </c>
      <c r="R146" s="80">
        <f t="shared" si="83"/>
        <v>8.0409218098162257E-6</v>
      </c>
      <c r="S146" s="106">
        <f t="shared" si="84"/>
        <v>0.2</v>
      </c>
      <c r="T146" s="106">
        <f t="shared" si="63"/>
        <v>1.6081843619632453E-6</v>
      </c>
      <c r="Z146" s="80">
        <f t="shared" si="64"/>
        <v>-18068</v>
      </c>
      <c r="AA146" s="80">
        <f t="shared" si="65"/>
        <v>-4.4444607206924988E-2</v>
      </c>
      <c r="AB146" s="80">
        <f t="shared" si="66"/>
        <v>-5.7590845519362679E-2</v>
      </c>
      <c r="AC146" s="80">
        <f t="shared" si="67"/>
        <v>-2.8356519197207941E-3</v>
      </c>
      <c r="AD146" s="80">
        <f t="shared" si="68"/>
        <v>-7.9909451160792427E-3</v>
      </c>
      <c r="AE146" s="80">
        <f t="shared" si="69"/>
        <v>1.2771040769638142E-5</v>
      </c>
      <c r="AF146" s="80">
        <f t="shared" si="70"/>
        <v>-9999</v>
      </c>
      <c r="AG146" s="106"/>
      <c r="AH146" s="80">
        <f t="shared" si="71"/>
        <v>5.1552931963584512E-3</v>
      </c>
      <c r="AI146" s="80">
        <f t="shared" si="72"/>
        <v>0.55246578470619812</v>
      </c>
      <c r="AJ146" s="80">
        <f t="shared" si="73"/>
        <v>0.1181849025670806</v>
      </c>
      <c r="AK146" s="80">
        <f t="shared" si="74"/>
        <v>-2.975289713249455E-2</v>
      </c>
      <c r="AL146" s="80">
        <f t="shared" si="75"/>
        <v>6.6384150528279062E-2</v>
      </c>
      <c r="AM146" s="80">
        <f t="shared" si="76"/>
        <v>3.3204270028014536E-2</v>
      </c>
      <c r="AN146" s="80">
        <f t="shared" si="87"/>
        <v>0.10752359075270687</v>
      </c>
      <c r="AO146" s="80">
        <f t="shared" si="87"/>
        <v>0.10807041171114964</v>
      </c>
      <c r="AP146" s="80">
        <f t="shared" si="87"/>
        <v>0.10684417715784038</v>
      </c>
      <c r="AQ146" s="80">
        <f t="shared" si="87"/>
        <v>0.10959420998887147</v>
      </c>
      <c r="AR146" s="80">
        <f t="shared" si="87"/>
        <v>0.10342793618558427</v>
      </c>
      <c r="AS146" s="80">
        <f t="shared" si="87"/>
        <v>0.1172601504916703</v>
      </c>
      <c r="AT146" s="80">
        <f t="shared" si="87"/>
        <v>8.6259010104129272E-2</v>
      </c>
      <c r="AU146" s="80">
        <f t="shared" si="77"/>
        <v>0.15590126558562378</v>
      </c>
    </row>
    <row r="147" spans="1:47" ht="12.95" customHeight="1" x14ac:dyDescent="0.2">
      <c r="A147" s="134" t="s">
        <v>2691</v>
      </c>
      <c r="B147" s="135" t="s">
        <v>2525</v>
      </c>
      <c r="C147" s="138">
        <v>19041.550999999999</v>
      </c>
      <c r="D147" s="138" t="s">
        <v>2559</v>
      </c>
      <c r="E147" s="80">
        <f t="shared" si="56"/>
        <v>-18018.041850599366</v>
      </c>
      <c r="F147" s="80">
        <f t="shared" si="57"/>
        <v>-18018</v>
      </c>
      <c r="G147" s="80">
        <f t="shared" si="58"/>
        <v>-5.6809153298672754E-2</v>
      </c>
      <c r="H147" s="80">
        <f t="shared" si="82"/>
        <v>-5.6809153298672754E-2</v>
      </c>
      <c r="P147" s="80">
        <f t="shared" si="60"/>
        <v>-4.9867737625244019E-2</v>
      </c>
      <c r="Q147" s="107">
        <f t="shared" si="78"/>
        <v>4023.0509999999995</v>
      </c>
      <c r="R147" s="80">
        <f t="shared" si="83"/>
        <v>4.8183251551322106E-5</v>
      </c>
      <c r="S147" s="106">
        <f t="shared" si="84"/>
        <v>0.2</v>
      </c>
      <c r="T147" s="106">
        <f t="shared" si="63"/>
        <v>9.6366503102644216E-6</v>
      </c>
      <c r="Z147" s="80">
        <f t="shared" si="64"/>
        <v>-18018</v>
      </c>
      <c r="AA147" s="80">
        <f t="shared" si="65"/>
        <v>-4.4296945820737878E-2</v>
      </c>
      <c r="AB147" s="80">
        <f t="shared" si="66"/>
        <v>-6.2379945103178895E-2</v>
      </c>
      <c r="AC147" s="80">
        <f t="shared" si="67"/>
        <v>-6.9414156734287358E-3</v>
      </c>
      <c r="AD147" s="80">
        <f t="shared" si="68"/>
        <v>-1.2512207477934877E-2</v>
      </c>
      <c r="AE147" s="80">
        <f t="shared" si="69"/>
        <v>3.1311067194177887E-5</v>
      </c>
      <c r="AF147" s="80">
        <f t="shared" si="70"/>
        <v>-9999</v>
      </c>
      <c r="AG147" s="106"/>
      <c r="AH147" s="80">
        <f t="shared" si="71"/>
        <v>5.5707918045061417E-3</v>
      </c>
      <c r="AI147" s="80">
        <f t="shared" si="72"/>
        <v>0.55272971969359019</v>
      </c>
      <c r="AJ147" s="80">
        <f t="shared" si="73"/>
        <v>0.1264691941894322</v>
      </c>
      <c r="AK147" s="80">
        <f t="shared" si="74"/>
        <v>-3.3487387193410226E-2</v>
      </c>
      <c r="AL147" s="80">
        <f t="shared" si="75"/>
        <v>7.4731154587054704E-2</v>
      </c>
      <c r="AM147" s="80">
        <f t="shared" si="76"/>
        <v>3.7382976780626902E-2</v>
      </c>
      <c r="AN147" s="80">
        <f t="shared" si="87"/>
        <v>0.12102410061529925</v>
      </c>
      <c r="AO147" s="80">
        <f t="shared" si="87"/>
        <v>0.12163287556567404</v>
      </c>
      <c r="AP147" s="80">
        <f t="shared" si="87"/>
        <v>0.12026559612177279</v>
      </c>
      <c r="AQ147" s="80">
        <f t="shared" si="87"/>
        <v>0.12333676050023343</v>
      </c>
      <c r="AR147" s="80">
        <f t="shared" si="87"/>
        <v>0.11643994436105679</v>
      </c>
      <c r="AS147" s="80">
        <f t="shared" si="87"/>
        <v>0.13193619904001341</v>
      </c>
      <c r="AT147" s="80">
        <f t="shared" si="87"/>
        <v>9.7156952161449608E-2</v>
      </c>
      <c r="AU147" s="80">
        <f t="shared" si="77"/>
        <v>0.1754447179551093</v>
      </c>
    </row>
    <row r="148" spans="1:47" ht="12.95" customHeight="1" x14ac:dyDescent="0.2">
      <c r="A148" s="134" t="s">
        <v>240</v>
      </c>
      <c r="B148" s="135" t="s">
        <v>2525</v>
      </c>
      <c r="C148" s="138">
        <v>19041.555</v>
      </c>
      <c r="D148" s="138" t="s">
        <v>2559</v>
      </c>
      <c r="E148" s="80">
        <f t="shared" si="56"/>
        <v>-18018.038903848923</v>
      </c>
      <c r="F148" s="80">
        <f t="shared" si="57"/>
        <v>-18018</v>
      </c>
      <c r="G148" s="80">
        <f t="shared" si="58"/>
        <v>-5.2809153297857847E-2</v>
      </c>
      <c r="H148" s="80">
        <f t="shared" si="82"/>
        <v>-5.2809153297857847E-2</v>
      </c>
      <c r="P148" s="80">
        <f t="shared" si="60"/>
        <v>-4.9867737625244019E-2</v>
      </c>
      <c r="Q148" s="107">
        <f t="shared" si="78"/>
        <v>4023.0550000000003</v>
      </c>
      <c r="R148" s="80">
        <f t="shared" si="83"/>
        <v>8.6519261590982616E-6</v>
      </c>
      <c r="S148" s="106">
        <f t="shared" si="84"/>
        <v>0.2</v>
      </c>
      <c r="T148" s="106">
        <f t="shared" si="63"/>
        <v>1.7303852318196525E-6</v>
      </c>
      <c r="Z148" s="80">
        <f t="shared" si="64"/>
        <v>-18018</v>
      </c>
      <c r="AA148" s="80">
        <f t="shared" si="65"/>
        <v>-4.4296945820737878E-2</v>
      </c>
      <c r="AB148" s="80">
        <f t="shared" si="66"/>
        <v>-5.8379945102363988E-2</v>
      </c>
      <c r="AC148" s="80">
        <f t="shared" si="67"/>
        <v>-2.9414156726138285E-3</v>
      </c>
      <c r="AD148" s="80">
        <f t="shared" si="68"/>
        <v>-8.5122074771199693E-3</v>
      </c>
      <c r="AE148" s="80">
        <f t="shared" si="69"/>
        <v>1.4491535226707424E-5</v>
      </c>
      <c r="AF148" s="80">
        <f t="shared" si="70"/>
        <v>-9999</v>
      </c>
      <c r="AG148" s="106"/>
      <c r="AH148" s="80">
        <f t="shared" si="71"/>
        <v>5.5707918045061417E-3</v>
      </c>
      <c r="AI148" s="80">
        <f t="shared" si="72"/>
        <v>0.55272971969359019</v>
      </c>
      <c r="AJ148" s="80">
        <f t="shared" si="73"/>
        <v>0.1264691941894322</v>
      </c>
      <c r="AK148" s="80">
        <f t="shared" si="74"/>
        <v>-3.3487387193410226E-2</v>
      </c>
      <c r="AL148" s="80">
        <f t="shared" si="75"/>
        <v>7.4731154587054704E-2</v>
      </c>
      <c r="AM148" s="80">
        <f t="shared" si="76"/>
        <v>3.7382976780626902E-2</v>
      </c>
      <c r="AN148" s="80">
        <f t="shared" si="87"/>
        <v>0.12102410061529925</v>
      </c>
      <c r="AO148" s="80">
        <f t="shared" si="87"/>
        <v>0.12163287556567404</v>
      </c>
      <c r="AP148" s="80">
        <f t="shared" si="87"/>
        <v>0.12026559612177279</v>
      </c>
      <c r="AQ148" s="80">
        <f t="shared" si="87"/>
        <v>0.12333676050023343</v>
      </c>
      <c r="AR148" s="80">
        <f t="shared" si="87"/>
        <v>0.11643994436105679</v>
      </c>
      <c r="AS148" s="80">
        <f t="shared" si="87"/>
        <v>0.13193619904001341</v>
      </c>
      <c r="AT148" s="80">
        <f t="shared" si="87"/>
        <v>9.7156952161449608E-2</v>
      </c>
      <c r="AU148" s="80">
        <f t="shared" si="77"/>
        <v>0.1754447179551093</v>
      </c>
    </row>
    <row r="149" spans="1:47" ht="12.95" customHeight="1" x14ac:dyDescent="0.2">
      <c r="A149" s="134" t="s">
        <v>2691</v>
      </c>
      <c r="B149" s="135" t="s">
        <v>2525</v>
      </c>
      <c r="C149" s="138">
        <v>19113.494999999999</v>
      </c>
      <c r="D149" s="138" t="s">
        <v>2559</v>
      </c>
      <c r="E149" s="80">
        <f t="shared" ref="E149:E212" si="88">(C149-C$7)/C$8</f>
        <v>-17965.041597191372</v>
      </c>
      <c r="F149" s="80">
        <f t="shared" ref="F149:F212" si="89">+ROUND(2*E149,0)/2</f>
        <v>-17965</v>
      </c>
      <c r="G149" s="80">
        <f t="shared" ref="G149:G212" si="90">C149-(C$7+F149*C$8)</f>
        <v>-5.6465170328010572E-2</v>
      </c>
      <c r="H149" s="80">
        <f t="shared" ref="H149:H180" si="91">G149</f>
        <v>-5.6465170328010572E-2</v>
      </c>
      <c r="P149" s="80">
        <f t="shared" ref="P149:P212" si="92">+D$11+D$12*F149+D$13*F149^2</f>
        <v>-5.0149472540546525E-2</v>
      </c>
      <c r="Q149" s="107">
        <f t="shared" si="78"/>
        <v>4094.994999999999</v>
      </c>
      <c r="R149" s="80">
        <f t="shared" ref="R149:R180" si="93">+(P149-G149)^2</f>
        <v>3.9888038542578263E-5</v>
      </c>
      <c r="S149" s="106">
        <f t="shared" ref="S149:S180" si="94">S$15</f>
        <v>0.2</v>
      </c>
      <c r="T149" s="106">
        <f t="shared" ref="T149:T212" si="95">R149*S149</f>
        <v>7.9776077085156526E-6</v>
      </c>
      <c r="Z149" s="80">
        <f t="shared" ref="Z149:Z212" si="96">F149</f>
        <v>-17965</v>
      </c>
      <c r="AA149" s="80">
        <f t="shared" ref="AA149:AA212" si="97">AB$3+AB$4*Z149+AB$5*Z149^2+AH149</f>
        <v>-4.4139106660421805E-2</v>
      </c>
      <c r="AB149" s="80">
        <f t="shared" ref="AB149:AB212" si="98">G149-AH149</f>
        <v>-6.2475536208135292E-2</v>
      </c>
      <c r="AC149" s="80">
        <f t="shared" ref="AC149:AC212" si="99">+G149-P149</f>
        <v>-6.3156977874640474E-3</v>
      </c>
      <c r="AD149" s="80">
        <f t="shared" ref="AD149:AD212" si="100">G149-AA149</f>
        <v>-1.2326063667588767E-2</v>
      </c>
      <c r="AE149" s="80">
        <f t="shared" ref="AE149:AE212" si="101">+(G149-AA149)^2*S149</f>
        <v>3.0386369107490371E-5</v>
      </c>
      <c r="AF149" s="80">
        <f t="shared" ref="AF149:AF212" si="102">IF(U149&lt;&gt;0,G149-P149, -9999)</f>
        <v>-9999</v>
      </c>
      <c r="AG149" s="106"/>
      <c r="AH149" s="80">
        <f t="shared" ref="AH149:AH212" si="103">$AB$6*($AB$11/AI149*AJ149+$AB$12)</f>
        <v>6.0103658801247189E-3</v>
      </c>
      <c r="AI149" s="80">
        <f t="shared" ref="AI149:AI212" si="104">1+$AB$7*COS(AL149)</f>
        <v>0.55304387962349388</v>
      </c>
      <c r="AJ149" s="80">
        <f t="shared" ref="AJ149:AJ212" si="105">SIN(AL149+RADIANS($AB$9))</f>
        <v>0.13525060382432044</v>
      </c>
      <c r="AK149" s="80">
        <f t="shared" ref="AK149:AK212" si="106">$AB$7*SIN(AL149)</f>
        <v>-3.7447766347246877E-2</v>
      </c>
      <c r="AL149" s="80">
        <f t="shared" ref="AL149:AL212" si="107">2*ATAN(AM149)</f>
        <v>8.3588762140174439E-2</v>
      </c>
      <c r="AM149" s="80">
        <f t="shared" ref="AM149:AM212" si="108">SQRT((1+$AB$7)/(1-$AB$7))*TAN(AN149/2)</f>
        <v>4.1818733146255907E-2</v>
      </c>
      <c r="AN149" s="80">
        <f t="shared" si="87"/>
        <v>0.13534298331031661</v>
      </c>
      <c r="AO149" s="80">
        <f t="shared" si="87"/>
        <v>0.13601496266704288</v>
      </c>
      <c r="AP149" s="80">
        <f t="shared" si="87"/>
        <v>0.13450294464666229</v>
      </c>
      <c r="AQ149" s="80">
        <f t="shared" si="87"/>
        <v>0.13790557082388519</v>
      </c>
      <c r="AR149" s="80">
        <f t="shared" si="87"/>
        <v>0.13025054241015968</v>
      </c>
      <c r="AS149" s="80">
        <f t="shared" si="87"/>
        <v>0.147483876794333</v>
      </c>
      <c r="AT149" s="80">
        <f t="shared" si="87"/>
        <v>0.10874148833945962</v>
      </c>
      <c r="AU149" s="80">
        <f t="shared" ref="AU149:AU212" si="109">RADIANS($AB$9)+$AB$18*(F149-AB$15)</f>
        <v>0.19616077746676286</v>
      </c>
    </row>
    <row r="150" spans="1:47" ht="12.95" customHeight="1" x14ac:dyDescent="0.2">
      <c r="A150" s="134" t="s">
        <v>2677</v>
      </c>
      <c r="B150" s="135" t="s">
        <v>2525</v>
      </c>
      <c r="C150" s="138">
        <v>19147.432000000001</v>
      </c>
      <c r="D150" s="138" t="s">
        <v>2559</v>
      </c>
      <c r="E150" s="80">
        <f t="shared" si="88"/>
        <v>-17940.040629773561</v>
      </c>
      <c r="F150" s="80">
        <f t="shared" si="89"/>
        <v>-17940</v>
      </c>
      <c r="G150" s="80">
        <f t="shared" si="90"/>
        <v>-5.5151970813312801E-2</v>
      </c>
      <c r="H150" s="80">
        <f t="shared" si="91"/>
        <v>-5.5151970813312801E-2</v>
      </c>
      <c r="P150" s="80">
        <f t="shared" si="92"/>
        <v>-5.028159031925164E-2</v>
      </c>
      <c r="Q150" s="107">
        <f t="shared" si="78"/>
        <v>4128.9320000000007</v>
      </c>
      <c r="R150" s="80">
        <f t="shared" si="93"/>
        <v>2.3720606156931435E-5</v>
      </c>
      <c r="S150" s="106">
        <f t="shared" si="94"/>
        <v>0.2</v>
      </c>
      <c r="T150" s="106">
        <f t="shared" si="95"/>
        <v>4.7441212313862873E-6</v>
      </c>
      <c r="Z150" s="80">
        <f t="shared" si="96"/>
        <v>-17940</v>
      </c>
      <c r="AA150" s="80">
        <f t="shared" si="97"/>
        <v>-4.4064200586201599E-2</v>
      </c>
      <c r="AB150" s="80">
        <f t="shared" si="98"/>
        <v>-6.1369360546362842E-2</v>
      </c>
      <c r="AC150" s="80">
        <f t="shared" si="99"/>
        <v>-4.8703804940611606E-3</v>
      </c>
      <c r="AD150" s="80">
        <f t="shared" si="100"/>
        <v>-1.1087770227111202E-2</v>
      </c>
      <c r="AE150" s="80">
        <f t="shared" si="101"/>
        <v>2.4587729721842722E-5</v>
      </c>
      <c r="AF150" s="80">
        <f t="shared" si="102"/>
        <v>-9999</v>
      </c>
      <c r="AG150" s="106"/>
      <c r="AH150" s="80">
        <f t="shared" si="103"/>
        <v>6.2173897330500393E-3</v>
      </c>
      <c r="AI150" s="80">
        <f t="shared" si="104"/>
        <v>0.55320439200308469</v>
      </c>
      <c r="AJ150" s="80">
        <f t="shared" si="105"/>
        <v>0.1393929281922193</v>
      </c>
      <c r="AK150" s="80">
        <f t="shared" si="106"/>
        <v>-3.9316579468241485E-2</v>
      </c>
      <c r="AL150" s="80">
        <f t="shared" si="107"/>
        <v>8.7770707389796629E-2</v>
      </c>
      <c r="AM150" s="80">
        <f t="shared" si="108"/>
        <v>4.3913548704922964E-2</v>
      </c>
      <c r="AN150" s="80">
        <f t="shared" si="87"/>
        <v>0.14210043356916041</v>
      </c>
      <c r="AO150" s="80">
        <f t="shared" si="87"/>
        <v>0.14280127540971438</v>
      </c>
      <c r="AP150" s="80">
        <f t="shared" si="87"/>
        <v>0.1412228273989582</v>
      </c>
      <c r="AQ150" s="80">
        <f t="shared" si="87"/>
        <v>0.14477834083369412</v>
      </c>
      <c r="AR150" s="80">
        <f t="shared" si="87"/>
        <v>0.13677194173130169</v>
      </c>
      <c r="AS150" s="80">
        <f t="shared" si="87"/>
        <v>0.15481421621219038</v>
      </c>
      <c r="AT150" s="80">
        <f t="shared" si="87"/>
        <v>0.11421867469502607</v>
      </c>
      <c r="AU150" s="80">
        <f t="shared" si="109"/>
        <v>0.20593250365150517</v>
      </c>
    </row>
    <row r="151" spans="1:47" ht="12.95" customHeight="1" x14ac:dyDescent="0.2">
      <c r="A151" s="134" t="s">
        <v>2677</v>
      </c>
      <c r="B151" s="135" t="s">
        <v>2525</v>
      </c>
      <c r="C151" s="138">
        <v>19162.366000000002</v>
      </c>
      <c r="D151" s="138" t="s">
        <v>2559</v>
      </c>
      <c r="E151" s="80">
        <f t="shared" si="88"/>
        <v>-17929.038937007033</v>
      </c>
      <c r="F151" s="80">
        <f t="shared" si="89"/>
        <v>-17929</v>
      </c>
      <c r="G151" s="80">
        <f t="shared" si="90"/>
        <v>-5.2854163026495371E-2</v>
      </c>
      <c r="H151" s="80">
        <f t="shared" si="91"/>
        <v>-5.2854163026495371E-2</v>
      </c>
      <c r="P151" s="80">
        <f t="shared" si="92"/>
        <v>-5.0339564544184479E-2</v>
      </c>
      <c r="Q151" s="107">
        <f t="shared" si="78"/>
        <v>4143.8660000000018</v>
      </c>
      <c r="R151" s="80">
        <f t="shared" si="93"/>
        <v>6.3232055272402441E-6</v>
      </c>
      <c r="S151" s="106">
        <f t="shared" si="94"/>
        <v>0.2</v>
      </c>
      <c r="T151" s="106">
        <f t="shared" si="95"/>
        <v>1.2646411054480489E-6</v>
      </c>
      <c r="Z151" s="80">
        <f t="shared" si="96"/>
        <v>-17929</v>
      </c>
      <c r="AA151" s="80">
        <f t="shared" si="97"/>
        <v>-4.4031152230623045E-2</v>
      </c>
      <c r="AB151" s="80">
        <f t="shared" si="98"/>
        <v>-5.9162575340056804E-2</v>
      </c>
      <c r="AC151" s="80">
        <f t="shared" si="99"/>
        <v>-2.5145984823108924E-3</v>
      </c>
      <c r="AD151" s="80">
        <f t="shared" si="100"/>
        <v>-8.8230107958723256E-3</v>
      </c>
      <c r="AE151" s="80">
        <f t="shared" si="101"/>
        <v>1.5569103900815922E-5</v>
      </c>
      <c r="AF151" s="80">
        <f t="shared" si="102"/>
        <v>-9999</v>
      </c>
      <c r="AG151" s="106"/>
      <c r="AH151" s="80">
        <f t="shared" si="103"/>
        <v>6.3084123135614349E-3</v>
      </c>
      <c r="AI151" s="80">
        <f t="shared" si="104"/>
        <v>0.5532775261501468</v>
      </c>
      <c r="AJ151" s="80">
        <f t="shared" si="105"/>
        <v>0.14121559933046648</v>
      </c>
      <c r="AK151" s="80">
        <f t="shared" si="106"/>
        <v>-4.0139009752147937E-2</v>
      </c>
      <c r="AL151" s="80">
        <f t="shared" si="107"/>
        <v>8.9611587990555033E-2</v>
      </c>
      <c r="AM151" s="80">
        <f t="shared" si="108"/>
        <v>4.4835801519878073E-2</v>
      </c>
      <c r="AN151" s="80">
        <f t="shared" ref="AN151:AT160" si="110">$AU151+$AB$7*SIN(AO151)</f>
        <v>0.14507441330686349</v>
      </c>
      <c r="AO151" s="80">
        <f t="shared" si="110"/>
        <v>0.14578775209473371</v>
      </c>
      <c r="AP151" s="80">
        <f t="shared" si="110"/>
        <v>0.14418046816025631</v>
      </c>
      <c r="AQ151" s="80">
        <f t="shared" si="110"/>
        <v>0.14780251166590069</v>
      </c>
      <c r="AR151" s="80">
        <f t="shared" si="110"/>
        <v>0.13964285379149793</v>
      </c>
      <c r="AS151" s="80">
        <f t="shared" si="110"/>
        <v>0.15803882193829633</v>
      </c>
      <c r="AT151" s="80">
        <f t="shared" si="110"/>
        <v>0.1166313868078277</v>
      </c>
      <c r="AU151" s="80">
        <f t="shared" si="109"/>
        <v>0.21023206317279186</v>
      </c>
    </row>
    <row r="152" spans="1:47" ht="12.95" customHeight="1" x14ac:dyDescent="0.2">
      <c r="A152" s="134" t="s">
        <v>240</v>
      </c>
      <c r="B152" s="135" t="s">
        <v>2525</v>
      </c>
      <c r="C152" s="138">
        <v>19322.541000000001</v>
      </c>
      <c r="D152" s="138" t="s">
        <v>2559</v>
      </c>
      <c r="E152" s="80">
        <f t="shared" si="88"/>
        <v>-17811.039999088309</v>
      </c>
      <c r="F152" s="80">
        <f t="shared" si="89"/>
        <v>-17811</v>
      </c>
      <c r="G152" s="80">
        <f t="shared" si="90"/>
        <v>-5.429586132595432E-2</v>
      </c>
      <c r="H152" s="80">
        <f t="shared" si="91"/>
        <v>-5.429586132595432E-2</v>
      </c>
      <c r="P152" s="80">
        <f t="shared" si="92"/>
        <v>-5.0955411906214748E-2</v>
      </c>
      <c r="Q152" s="107">
        <f t="shared" si="78"/>
        <v>4304.0410000000011</v>
      </c>
      <c r="R152" s="80">
        <f t="shared" si="93"/>
        <v>1.1158602325838442E-5</v>
      </c>
      <c r="S152" s="106">
        <f t="shared" si="94"/>
        <v>0.2</v>
      </c>
      <c r="T152" s="106">
        <f t="shared" si="95"/>
        <v>2.2317204651676886E-6</v>
      </c>
      <c r="Z152" s="80">
        <f t="shared" si="96"/>
        <v>-17811</v>
      </c>
      <c r="AA152" s="80">
        <f t="shared" si="97"/>
        <v>-4.3673349927292021E-2</v>
      </c>
      <c r="AB152" s="80">
        <f t="shared" si="98"/>
        <v>-6.1577923304877047E-2</v>
      </c>
      <c r="AC152" s="80">
        <f t="shared" si="99"/>
        <v>-3.3404494197395718E-3</v>
      </c>
      <c r="AD152" s="80">
        <f t="shared" si="100"/>
        <v>-1.0622511398662299E-2</v>
      </c>
      <c r="AE152" s="80">
        <f t="shared" si="101"/>
        <v>2.2567549682942097E-5</v>
      </c>
      <c r="AF152" s="80">
        <f t="shared" si="102"/>
        <v>-9999</v>
      </c>
      <c r="AG152" s="106"/>
      <c r="AH152" s="80">
        <f t="shared" si="103"/>
        <v>7.2820619789227235E-3</v>
      </c>
      <c r="AI152" s="80">
        <f t="shared" si="104"/>
        <v>0.55415893222337065</v>
      </c>
      <c r="AJ152" s="80">
        <f t="shared" si="105"/>
        <v>0.1607709261667386</v>
      </c>
      <c r="AK152" s="80">
        <f t="shared" si="106"/>
        <v>-4.896785711270956E-2</v>
      </c>
      <c r="AL152" s="80">
        <f t="shared" si="107"/>
        <v>0.10939406625406504</v>
      </c>
      <c r="AM152" s="80">
        <f t="shared" si="108"/>
        <v>5.475164538044839E-2</v>
      </c>
      <c r="AN152" s="80">
        <f t="shared" si="110"/>
        <v>0.17700669806344599</v>
      </c>
      <c r="AO152" s="80">
        <f t="shared" si="110"/>
        <v>0.17784572573017787</v>
      </c>
      <c r="AP152" s="80">
        <f t="shared" si="110"/>
        <v>0.17594542130059265</v>
      </c>
      <c r="AQ152" s="80">
        <f t="shared" si="110"/>
        <v>0.18025033070031499</v>
      </c>
      <c r="AR152" s="80">
        <f t="shared" si="110"/>
        <v>0.17050278780457412</v>
      </c>
      <c r="AS152" s="80">
        <f t="shared" si="110"/>
        <v>0.19259896291277351</v>
      </c>
      <c r="AT152" s="80">
        <f t="shared" si="110"/>
        <v>0.14262913862173371</v>
      </c>
      <c r="AU152" s="80">
        <f t="shared" si="109"/>
        <v>0.2563546107647765</v>
      </c>
    </row>
    <row r="153" spans="1:47" ht="12.95" customHeight="1" x14ac:dyDescent="0.2">
      <c r="A153" s="134" t="s">
        <v>261</v>
      </c>
      <c r="B153" s="135" t="s">
        <v>2525</v>
      </c>
      <c r="C153" s="138">
        <v>19329.330999999998</v>
      </c>
      <c r="D153" s="138" t="s">
        <v>2559</v>
      </c>
      <c r="E153" s="80">
        <f t="shared" si="88"/>
        <v>-17806.037890216961</v>
      </c>
      <c r="F153" s="80">
        <f t="shared" si="89"/>
        <v>-17806</v>
      </c>
      <c r="G153" s="80">
        <f t="shared" si="90"/>
        <v>-5.1433221426123055E-2</v>
      </c>
      <c r="H153" s="80">
        <f t="shared" si="91"/>
        <v>-5.1433221426123055E-2</v>
      </c>
      <c r="P153" s="80">
        <f t="shared" si="92"/>
        <v>-5.0981262379419579E-2</v>
      </c>
      <c r="Q153" s="107">
        <f t="shared" ref="Q153:Q216" si="111">C153-15018.5</f>
        <v>4310.8309999999983</v>
      </c>
      <c r="R153" s="80">
        <f t="shared" si="93"/>
        <v>2.0426697989711498E-7</v>
      </c>
      <c r="S153" s="106">
        <f t="shared" si="94"/>
        <v>0.2</v>
      </c>
      <c r="T153" s="106">
        <f t="shared" si="95"/>
        <v>4.0853395979422998E-8</v>
      </c>
      <c r="Z153" s="80">
        <f t="shared" si="96"/>
        <v>-17806</v>
      </c>
      <c r="AA153" s="80">
        <f t="shared" si="97"/>
        <v>-4.3658061947855056E-2</v>
      </c>
      <c r="AB153" s="80">
        <f t="shared" si="98"/>
        <v>-5.8756421857687577E-2</v>
      </c>
      <c r="AC153" s="80">
        <f t="shared" si="99"/>
        <v>-4.519590467034762E-4</v>
      </c>
      <c r="AD153" s="80">
        <f t="shared" si="100"/>
        <v>-7.7751594782679984E-3</v>
      </c>
      <c r="AE153" s="80">
        <f t="shared" si="101"/>
        <v>1.2090620982500138E-5</v>
      </c>
      <c r="AF153" s="80">
        <f t="shared" si="102"/>
        <v>-9999</v>
      </c>
      <c r="AG153" s="106"/>
      <c r="AH153" s="80">
        <f t="shared" si="103"/>
        <v>7.323200431564523E-3</v>
      </c>
      <c r="AI153" s="80">
        <f t="shared" si="104"/>
        <v>0.55420021064940184</v>
      </c>
      <c r="AJ153" s="80">
        <f t="shared" si="105"/>
        <v>0.1615997051779762</v>
      </c>
      <c r="AK153" s="80">
        <f t="shared" si="106"/>
        <v>-4.9342239120028802E-2</v>
      </c>
      <c r="AL153" s="80">
        <f t="shared" si="107"/>
        <v>0.11023382585531166</v>
      </c>
      <c r="AM153" s="80">
        <f t="shared" si="108"/>
        <v>5.5172793579238669E-2</v>
      </c>
      <c r="AN153" s="80">
        <f t="shared" si="110"/>
        <v>0.17836104863767221</v>
      </c>
      <c r="AO153" s="80">
        <f t="shared" si="110"/>
        <v>0.17920504471325446</v>
      </c>
      <c r="AP153" s="80">
        <f t="shared" si="110"/>
        <v>0.17729302302114214</v>
      </c>
      <c r="AQ153" s="80">
        <f t="shared" si="110"/>
        <v>0.18162554224463975</v>
      </c>
      <c r="AR153" s="80">
        <f t="shared" si="110"/>
        <v>0.17181313873624648</v>
      </c>
      <c r="AS153" s="80">
        <f t="shared" si="110"/>
        <v>0.19406203422330565</v>
      </c>
      <c r="AT153" s="80">
        <f t="shared" si="110"/>
        <v>0.14373578006598692</v>
      </c>
      <c r="AU153" s="80">
        <f t="shared" si="109"/>
        <v>0.25830895600172532</v>
      </c>
    </row>
    <row r="154" spans="1:47" ht="12.95" customHeight="1" x14ac:dyDescent="0.2">
      <c r="A154" s="134" t="s">
        <v>265</v>
      </c>
      <c r="B154" s="135" t="s">
        <v>2525</v>
      </c>
      <c r="C154" s="138">
        <v>19599.455000000002</v>
      </c>
      <c r="D154" s="138" t="s">
        <v>2559</v>
      </c>
      <c r="E154" s="80">
        <f t="shared" si="88"/>
        <v>-17607.040886275281</v>
      </c>
      <c r="F154" s="80">
        <f t="shared" si="89"/>
        <v>-17607</v>
      </c>
      <c r="G154" s="80">
        <f t="shared" si="90"/>
        <v>-5.5500153295724886E-2</v>
      </c>
      <c r="H154" s="80">
        <f t="shared" si="91"/>
        <v>-5.5500153295724886E-2</v>
      </c>
      <c r="P154" s="80">
        <f t="shared" si="92"/>
        <v>-5.1993955061139824E-2</v>
      </c>
      <c r="Q154" s="107">
        <f t="shared" si="111"/>
        <v>4580.9550000000017</v>
      </c>
      <c r="R154" s="80">
        <f t="shared" si="93"/>
        <v>1.2293426060207404E-5</v>
      </c>
      <c r="S154" s="106">
        <f t="shared" si="94"/>
        <v>0.2</v>
      </c>
      <c r="T154" s="106">
        <f t="shared" si="95"/>
        <v>2.4586852120414809E-6</v>
      </c>
      <c r="Z154" s="80">
        <f t="shared" si="96"/>
        <v>-17607</v>
      </c>
      <c r="AA154" s="80">
        <f t="shared" si="97"/>
        <v>-4.3042160641647897E-2</v>
      </c>
      <c r="AB154" s="80">
        <f t="shared" si="98"/>
        <v>-6.4451947715216812E-2</v>
      </c>
      <c r="AC154" s="80">
        <f t="shared" si="99"/>
        <v>-3.5061982345850617E-3</v>
      </c>
      <c r="AD154" s="80">
        <f t="shared" si="100"/>
        <v>-1.2457992654076988E-2</v>
      </c>
      <c r="AE154" s="80">
        <f t="shared" si="101"/>
        <v>3.1040316193807242E-5</v>
      </c>
      <c r="AF154" s="80">
        <f t="shared" si="102"/>
        <v>-9999</v>
      </c>
      <c r="AG154" s="106"/>
      <c r="AH154" s="80">
        <f t="shared" si="103"/>
        <v>8.9517944194919263E-3</v>
      </c>
      <c r="AI154" s="80">
        <f t="shared" si="104"/>
        <v>0.55610558914626174</v>
      </c>
      <c r="AJ154" s="80">
        <f t="shared" si="105"/>
        <v>0.1946021807922842</v>
      </c>
      <c r="AK154" s="80">
        <f t="shared" si="106"/>
        <v>-6.4263992711536488E-2</v>
      </c>
      <c r="AL154" s="80">
        <f t="shared" si="107"/>
        <v>0.14377423715213639</v>
      </c>
      <c r="AM154" s="80">
        <f t="shared" si="108"/>
        <v>7.2011206825248086E-2</v>
      </c>
      <c r="AN154" s="80">
        <f t="shared" si="110"/>
        <v>0.23236374403454954</v>
      </c>
      <c r="AO154" s="80">
        <f t="shared" si="110"/>
        <v>0.23337928946691461</v>
      </c>
      <c r="AP154" s="80">
        <f t="shared" si="110"/>
        <v>0.23105263521825503</v>
      </c>
      <c r="AQ154" s="80">
        <f t="shared" si="110"/>
        <v>0.23638499721610762</v>
      </c>
      <c r="AR154" s="80">
        <f t="shared" si="110"/>
        <v>0.22417384375832367</v>
      </c>
      <c r="AS154" s="80">
        <f t="shared" si="110"/>
        <v>0.2521910115758409</v>
      </c>
      <c r="AT154" s="80">
        <f t="shared" si="110"/>
        <v>0.18816921803201475</v>
      </c>
      <c r="AU154" s="80">
        <f t="shared" si="109"/>
        <v>0.33609189643227566</v>
      </c>
    </row>
    <row r="155" spans="1:47" ht="12.95" customHeight="1" x14ac:dyDescent="0.2">
      <c r="A155" s="134" t="s">
        <v>2677</v>
      </c>
      <c r="B155" s="135" t="s">
        <v>2525</v>
      </c>
      <c r="C155" s="138">
        <v>20005.325000000001</v>
      </c>
      <c r="D155" s="138" t="s">
        <v>2559</v>
      </c>
      <c r="E155" s="80">
        <f t="shared" si="88"/>
        <v>-17308.041486037579</v>
      </c>
      <c r="F155" s="80">
        <f t="shared" si="89"/>
        <v>-17308</v>
      </c>
      <c r="G155" s="80">
        <f t="shared" si="90"/>
        <v>-5.6314287114219042E-2</v>
      </c>
      <c r="H155" s="80">
        <f t="shared" si="91"/>
        <v>-5.6314287114219042E-2</v>
      </c>
      <c r="P155" s="80">
        <f t="shared" si="92"/>
        <v>-5.3456279415609168E-2</v>
      </c>
      <c r="Q155" s="107">
        <f t="shared" si="111"/>
        <v>4986.8250000000007</v>
      </c>
      <c r="R155" s="80">
        <f t="shared" si="93"/>
        <v>8.1682080053133083E-6</v>
      </c>
      <c r="S155" s="106">
        <f t="shared" si="94"/>
        <v>0.2</v>
      </c>
      <c r="T155" s="106">
        <f t="shared" si="95"/>
        <v>1.6336416010626617E-6</v>
      </c>
      <c r="Z155" s="80">
        <f t="shared" si="96"/>
        <v>-17308</v>
      </c>
      <c r="AA155" s="80">
        <f t="shared" si="97"/>
        <v>-4.2095007590128734E-2</v>
      </c>
      <c r="AB155" s="80">
        <f t="shared" si="98"/>
        <v>-6.7675558939699482E-2</v>
      </c>
      <c r="AC155" s="80">
        <f t="shared" si="99"/>
        <v>-2.858007698609874E-3</v>
      </c>
      <c r="AD155" s="80">
        <f t="shared" si="100"/>
        <v>-1.4219279524090307E-2</v>
      </c>
      <c r="AE155" s="80">
        <f t="shared" si="101"/>
        <v>4.043758203684278E-5</v>
      </c>
      <c r="AF155" s="80">
        <f t="shared" si="102"/>
        <v>-9999</v>
      </c>
      <c r="AG155" s="106"/>
      <c r="AH155" s="80">
        <f t="shared" si="103"/>
        <v>1.1361271825480433E-2</v>
      </c>
      <c r="AI155" s="80">
        <f t="shared" si="104"/>
        <v>0.55995276842097585</v>
      </c>
      <c r="AJ155" s="80">
        <f t="shared" si="105"/>
        <v>0.24428517247298301</v>
      </c>
      <c r="AK155" s="80">
        <f t="shared" si="106"/>
        <v>-8.677869972552292E-2</v>
      </c>
      <c r="AL155" s="80">
        <f t="shared" si="107"/>
        <v>0.19470483920154982</v>
      </c>
      <c r="AM155" s="80">
        <f t="shared" si="108"/>
        <v>9.7661142332006873E-2</v>
      </c>
      <c r="AN155" s="80">
        <f t="shared" si="110"/>
        <v>0.31395142954890937</v>
      </c>
      <c r="AO155" s="80">
        <f t="shared" si="110"/>
        <v>0.31511904426930382</v>
      </c>
      <c r="AP155" s="80">
        <f t="shared" si="110"/>
        <v>0.31238218880379875</v>
      </c>
      <c r="AQ155" s="80">
        <f t="shared" si="110"/>
        <v>0.31880115397662767</v>
      </c>
      <c r="AR155" s="80">
        <f t="shared" si="110"/>
        <v>0.30376713230183433</v>
      </c>
      <c r="AS155" s="80">
        <f t="shared" si="110"/>
        <v>0.33909737055452016</v>
      </c>
      <c r="AT155" s="80">
        <f t="shared" si="110"/>
        <v>0.25667476752657292</v>
      </c>
      <c r="AU155" s="80">
        <f t="shared" si="109"/>
        <v>0.45296174160179525</v>
      </c>
    </row>
    <row r="156" spans="1:47" ht="12.95" customHeight="1" x14ac:dyDescent="0.2">
      <c r="A156" s="134" t="s">
        <v>2677</v>
      </c>
      <c r="B156" s="135" t="s">
        <v>2525</v>
      </c>
      <c r="C156" s="138">
        <v>20009.398000000001</v>
      </c>
      <c r="D156" s="138" t="s">
        <v>2559</v>
      </c>
      <c r="E156" s="80">
        <f t="shared" si="88"/>
        <v>-17305.04095740238</v>
      </c>
      <c r="F156" s="80">
        <f t="shared" si="89"/>
        <v>-17305</v>
      </c>
      <c r="G156" s="80">
        <f t="shared" si="90"/>
        <v>-5.5596703172341222E-2</v>
      </c>
      <c r="H156" s="80">
        <f t="shared" si="91"/>
        <v>-5.5596703172341222E-2</v>
      </c>
      <c r="P156" s="80">
        <f t="shared" si="92"/>
        <v>-5.3470591001893886E-2</v>
      </c>
      <c r="Q156" s="107">
        <f t="shared" si="111"/>
        <v>4990.898000000001</v>
      </c>
      <c r="R156" s="80">
        <f t="shared" si="93"/>
        <v>4.5203529613242831E-6</v>
      </c>
      <c r="S156" s="106">
        <f t="shared" si="94"/>
        <v>0.2</v>
      </c>
      <c r="T156" s="106">
        <f t="shared" si="95"/>
        <v>9.0407059226485661E-7</v>
      </c>
      <c r="Z156" s="80">
        <f t="shared" si="96"/>
        <v>-17305</v>
      </c>
      <c r="AA156" s="80">
        <f t="shared" si="97"/>
        <v>-4.2085406539649886E-2</v>
      </c>
      <c r="AB156" s="80">
        <f t="shared" si="98"/>
        <v>-6.6981887634585222E-2</v>
      </c>
      <c r="AC156" s="80">
        <f t="shared" si="99"/>
        <v>-2.1261121704473362E-3</v>
      </c>
      <c r="AD156" s="80">
        <f t="shared" si="100"/>
        <v>-1.3511296632691336E-2</v>
      </c>
      <c r="AE156" s="80">
        <f t="shared" si="101"/>
        <v>3.6511027339315243E-5</v>
      </c>
      <c r="AF156" s="80">
        <f t="shared" si="102"/>
        <v>-9999</v>
      </c>
      <c r="AG156" s="106"/>
      <c r="AH156" s="80">
        <f t="shared" si="103"/>
        <v>1.1385184462244001E-2</v>
      </c>
      <c r="AI156" s="80">
        <f t="shared" si="104"/>
        <v>0.55999750932351011</v>
      </c>
      <c r="AJ156" s="80">
        <f t="shared" si="105"/>
        <v>0.24478444280721942</v>
      </c>
      <c r="AK156" s="80">
        <f t="shared" si="106"/>
        <v>-8.7005269638690097E-2</v>
      </c>
      <c r="AL156" s="80">
        <f t="shared" si="107"/>
        <v>0.19521974171769566</v>
      </c>
      <c r="AM156" s="80">
        <f t="shared" si="108"/>
        <v>9.7921055623352946E-2</v>
      </c>
      <c r="AN156" s="80">
        <f t="shared" si="110"/>
        <v>0.31477326124261396</v>
      </c>
      <c r="AO156" s="80">
        <f t="shared" si="110"/>
        <v>0.31594172802595011</v>
      </c>
      <c r="AP156" s="80">
        <f t="shared" si="110"/>
        <v>0.31320214434677141</v>
      </c>
      <c r="AQ156" s="80">
        <f t="shared" si="110"/>
        <v>0.3196292396110143</v>
      </c>
      <c r="AR156" s="80">
        <f t="shared" si="110"/>
        <v>0.30457221484084229</v>
      </c>
      <c r="AS156" s="80">
        <f t="shared" si="110"/>
        <v>0.33996639500363895</v>
      </c>
      <c r="AT156" s="80">
        <f t="shared" si="110"/>
        <v>0.25737460796081524</v>
      </c>
      <c r="AU156" s="80">
        <f t="shared" si="109"/>
        <v>0.45413434874396419</v>
      </c>
    </row>
    <row r="157" spans="1:47" ht="12.95" customHeight="1" x14ac:dyDescent="0.2">
      <c r="A157" s="134" t="s">
        <v>240</v>
      </c>
      <c r="B157" s="135" t="s">
        <v>2525</v>
      </c>
      <c r="C157" s="138">
        <v>20253.738000000001</v>
      </c>
      <c r="D157" s="138" t="s">
        <v>2559</v>
      </c>
      <c r="E157" s="80">
        <f t="shared" si="88"/>
        <v>-17125.038706794847</v>
      </c>
      <c r="F157" s="80">
        <f t="shared" si="89"/>
        <v>-17125</v>
      </c>
      <c r="G157" s="80">
        <f t="shared" si="90"/>
        <v>-5.2541666675097076E-2</v>
      </c>
      <c r="H157" s="80">
        <f t="shared" si="91"/>
        <v>-5.2541666675097076E-2</v>
      </c>
      <c r="P157" s="80">
        <f t="shared" si="92"/>
        <v>-5.4316176915962161E-2</v>
      </c>
      <c r="Q157" s="107">
        <f t="shared" si="111"/>
        <v>5235.2380000000012</v>
      </c>
      <c r="R157" s="80">
        <f t="shared" si="93"/>
        <v>3.1488865949350612E-6</v>
      </c>
      <c r="S157" s="106">
        <f t="shared" si="94"/>
        <v>0.2</v>
      </c>
      <c r="T157" s="106">
        <f t="shared" si="95"/>
        <v>6.2977731898701232E-7</v>
      </c>
      <c r="Z157" s="80">
        <f t="shared" si="96"/>
        <v>-17125</v>
      </c>
      <c r="AA157" s="80">
        <f t="shared" si="97"/>
        <v>-4.1507043405763874E-2</v>
      </c>
      <c r="AB157" s="80">
        <f t="shared" si="98"/>
        <v>-6.5350800185295363E-2</v>
      </c>
      <c r="AC157" s="80">
        <f t="shared" si="99"/>
        <v>1.7745102408650848E-3</v>
      </c>
      <c r="AD157" s="80">
        <f t="shared" si="100"/>
        <v>-1.1034623269333202E-2</v>
      </c>
      <c r="AE157" s="80">
        <f t="shared" si="101"/>
        <v>2.4352582139221952E-5</v>
      </c>
      <c r="AF157" s="80">
        <f t="shared" si="102"/>
        <v>-9999</v>
      </c>
      <c r="AG157" s="106"/>
      <c r="AH157" s="80">
        <f t="shared" si="103"/>
        <v>1.280913351019829E-2</v>
      </c>
      <c r="AI157" s="80">
        <f t="shared" si="104"/>
        <v>0.56291152395140021</v>
      </c>
      <c r="AJ157" s="80">
        <f t="shared" si="105"/>
        <v>0.27477510500134023</v>
      </c>
      <c r="AK157" s="80">
        <f t="shared" si="106"/>
        <v>-0.10062689924631686</v>
      </c>
      <c r="AL157" s="80">
        <f t="shared" si="107"/>
        <v>0.22627817265610095</v>
      </c>
      <c r="AM157" s="80">
        <f t="shared" si="108"/>
        <v>0.11362431478403776</v>
      </c>
      <c r="AN157" s="80">
        <f t="shared" si="110"/>
        <v>0.364217966114318</v>
      </c>
      <c r="AO157" s="80">
        <f t="shared" si="110"/>
        <v>0.3654133035575029</v>
      </c>
      <c r="AP157" s="80">
        <f t="shared" si="110"/>
        <v>0.36256140173870677</v>
      </c>
      <c r="AQ157" s="80">
        <f t="shared" si="110"/>
        <v>0.36937078320740108</v>
      </c>
      <c r="AR157" s="80">
        <f t="shared" si="110"/>
        <v>0.35314124044991702</v>
      </c>
      <c r="AS157" s="80">
        <f t="shared" si="110"/>
        <v>0.39199342112588009</v>
      </c>
      <c r="AT157" s="80">
        <f t="shared" si="110"/>
        <v>0.29988331566854537</v>
      </c>
      <c r="AU157" s="80">
        <f t="shared" si="109"/>
        <v>0.52449077727411009</v>
      </c>
    </row>
    <row r="158" spans="1:47" ht="12.95" customHeight="1" x14ac:dyDescent="0.2">
      <c r="A158" s="134" t="s">
        <v>240</v>
      </c>
      <c r="B158" s="135" t="s">
        <v>2525</v>
      </c>
      <c r="C158" s="138">
        <v>20568.659</v>
      </c>
      <c r="D158" s="138" t="s">
        <v>2559</v>
      </c>
      <c r="E158" s="80">
        <f t="shared" si="88"/>
        <v>-16893.04030799164</v>
      </c>
      <c r="F158" s="80">
        <f t="shared" si="89"/>
        <v>-16893</v>
      </c>
      <c r="G158" s="80">
        <f t="shared" si="90"/>
        <v>-5.471517519254121E-2</v>
      </c>
      <c r="H158" s="80">
        <f t="shared" si="91"/>
        <v>-5.471517519254121E-2</v>
      </c>
      <c r="P158" s="80">
        <f t="shared" si="92"/>
        <v>-5.5368003259970669E-2</v>
      </c>
      <c r="Q158" s="107">
        <f t="shared" si="111"/>
        <v>5550.1589999999997</v>
      </c>
      <c r="R158" s="80">
        <f t="shared" si="93"/>
        <v>4.2618448562368226E-7</v>
      </c>
      <c r="S158" s="106">
        <f t="shared" si="94"/>
        <v>0.2</v>
      </c>
      <c r="T158" s="106">
        <f t="shared" si="95"/>
        <v>8.5236897124736462E-8</v>
      </c>
      <c r="Z158" s="80">
        <f t="shared" si="96"/>
        <v>-16893</v>
      </c>
      <c r="AA158" s="80">
        <f t="shared" si="97"/>
        <v>-4.075820546997716E-2</v>
      </c>
      <c r="AB158" s="80">
        <f t="shared" si="98"/>
        <v>-6.9324972982534719E-2</v>
      </c>
      <c r="AC158" s="80">
        <f t="shared" si="99"/>
        <v>6.5282806742945898E-4</v>
      </c>
      <c r="AD158" s="80">
        <f t="shared" si="100"/>
        <v>-1.395696972256405E-2</v>
      </c>
      <c r="AE158" s="80">
        <f t="shared" si="101"/>
        <v>3.8959400767313925E-5</v>
      </c>
      <c r="AF158" s="80">
        <f t="shared" si="102"/>
        <v>-9999</v>
      </c>
      <c r="AG158" s="106"/>
      <c r="AH158" s="80">
        <f t="shared" si="103"/>
        <v>1.4609797789993507E-2</v>
      </c>
      <c r="AI158" s="80">
        <f t="shared" si="104"/>
        <v>0.56735206939932314</v>
      </c>
      <c r="AJ158" s="80">
        <f t="shared" si="105"/>
        <v>0.31354328609118509</v>
      </c>
      <c r="AK158" s="80">
        <f t="shared" si="106"/>
        <v>-0.11827035509106962</v>
      </c>
      <c r="AL158" s="80">
        <f t="shared" si="107"/>
        <v>0.26684456976151155</v>
      </c>
      <c r="AM158" s="80">
        <f t="shared" si="108"/>
        <v>0.13421966909125077</v>
      </c>
      <c r="AN158" s="80">
        <f t="shared" si="110"/>
        <v>0.42838195863579553</v>
      </c>
      <c r="AO158" s="80">
        <f t="shared" si="110"/>
        <v>0.42954542354335334</v>
      </c>
      <c r="AP158" s="80">
        <f t="shared" si="110"/>
        <v>0.42669408712942958</v>
      </c>
      <c r="AQ158" s="80">
        <f t="shared" si="110"/>
        <v>0.43368857724804522</v>
      </c>
      <c r="AR158" s="80">
        <f t="shared" si="110"/>
        <v>0.41657006330195451</v>
      </c>
      <c r="AS158" s="80">
        <f t="shared" si="110"/>
        <v>0.45871098065059002</v>
      </c>
      <c r="AT158" s="80">
        <f t="shared" si="110"/>
        <v>0.356330574042309</v>
      </c>
      <c r="AU158" s="80">
        <f t="shared" si="109"/>
        <v>0.61517239626852049</v>
      </c>
    </row>
    <row r="159" spans="1:47" ht="12.95" customHeight="1" x14ac:dyDescent="0.2">
      <c r="A159" s="134" t="s">
        <v>2677</v>
      </c>
      <c r="B159" s="135" t="s">
        <v>2525</v>
      </c>
      <c r="C159" s="138">
        <v>20647.391</v>
      </c>
      <c r="D159" s="138" t="s">
        <v>2559</v>
      </c>
      <c r="E159" s="80">
        <f t="shared" si="88"/>
        <v>-16835.039419087519</v>
      </c>
      <c r="F159" s="80">
        <f t="shared" si="89"/>
        <v>-16835</v>
      </c>
      <c r="G159" s="80">
        <f t="shared" si="90"/>
        <v>-5.3508552322455216E-2</v>
      </c>
      <c r="H159" s="80">
        <f t="shared" si="91"/>
        <v>-5.3508552322455216E-2</v>
      </c>
      <c r="P159" s="80">
        <f t="shared" si="92"/>
        <v>-5.5624265923570976E-2</v>
      </c>
      <c r="Q159" s="107">
        <f t="shared" si="111"/>
        <v>5628.8909999999996</v>
      </c>
      <c r="R159" s="80">
        <f t="shared" si="93"/>
        <v>4.476244041946215E-6</v>
      </c>
      <c r="S159" s="106">
        <f t="shared" si="94"/>
        <v>0.2</v>
      </c>
      <c r="T159" s="106">
        <f t="shared" si="95"/>
        <v>8.9524880838924302E-7</v>
      </c>
      <c r="Z159" s="80">
        <f t="shared" si="96"/>
        <v>-16835</v>
      </c>
      <c r="AA159" s="80">
        <f t="shared" si="97"/>
        <v>-4.057107279984376E-2</v>
      </c>
      <c r="AB159" s="80">
        <f t="shared" si="98"/>
        <v>-6.8561745446182432E-2</v>
      </c>
      <c r="AC159" s="80">
        <f t="shared" si="99"/>
        <v>2.1157136011157596E-3</v>
      </c>
      <c r="AD159" s="80">
        <f t="shared" si="100"/>
        <v>-1.2937479522611456E-2</v>
      </c>
      <c r="AE159" s="80">
        <f t="shared" si="101"/>
        <v>3.3475675279598149E-5</v>
      </c>
      <c r="AF159" s="80">
        <f t="shared" si="102"/>
        <v>-9999</v>
      </c>
      <c r="AG159" s="106"/>
      <c r="AH159" s="80">
        <f t="shared" si="103"/>
        <v>1.5053193123727215E-2</v>
      </c>
      <c r="AI159" s="80">
        <f t="shared" si="104"/>
        <v>0.56858678872467905</v>
      </c>
      <c r="AJ159" s="80">
        <f t="shared" si="105"/>
        <v>0.3232577883018426</v>
      </c>
      <c r="AK159" s="80">
        <f t="shared" si="106"/>
        <v>-0.12269779901665345</v>
      </c>
      <c r="AL159" s="80">
        <f t="shared" si="107"/>
        <v>0.27709246765588347</v>
      </c>
      <c r="AM159" s="80">
        <f t="shared" si="108"/>
        <v>0.13943956115025216</v>
      </c>
      <c r="AN159" s="80">
        <f t="shared" si="110"/>
        <v>0.44450843562917619</v>
      </c>
      <c r="AO159" s="80">
        <f t="shared" si="110"/>
        <v>0.44565338661180337</v>
      </c>
      <c r="AP159" s="80">
        <f t="shared" si="110"/>
        <v>0.44282625906333106</v>
      </c>
      <c r="AQ159" s="80">
        <f t="shared" si="110"/>
        <v>0.44981398437677556</v>
      </c>
      <c r="AR159" s="80">
        <f t="shared" si="110"/>
        <v>0.43258445191206063</v>
      </c>
      <c r="AS159" s="80">
        <f t="shared" si="110"/>
        <v>0.47533079150593727</v>
      </c>
      <c r="AT159" s="80">
        <f t="shared" si="110"/>
        <v>0.3707641161261479</v>
      </c>
      <c r="AU159" s="80">
        <f t="shared" si="109"/>
        <v>0.63784280101712287</v>
      </c>
    </row>
    <row r="160" spans="1:47" ht="12.95" customHeight="1" x14ac:dyDescent="0.2">
      <c r="A160" s="134" t="s">
        <v>2677</v>
      </c>
      <c r="B160" s="135" t="s">
        <v>2525</v>
      </c>
      <c r="C160" s="138">
        <v>21486.288</v>
      </c>
      <c r="D160" s="138" t="s">
        <v>2559</v>
      </c>
      <c r="E160" s="80">
        <f t="shared" si="88"/>
        <v>-16217.034393189553</v>
      </c>
      <c r="F160" s="80">
        <f t="shared" si="89"/>
        <v>-16217</v>
      </c>
      <c r="G160" s="80">
        <f t="shared" si="90"/>
        <v>-4.6686260349815711E-2</v>
      </c>
      <c r="H160" s="80">
        <f t="shared" si="91"/>
        <v>-4.6686260349815711E-2</v>
      </c>
      <c r="P160" s="80">
        <f t="shared" si="92"/>
        <v>-5.8188527992328015E-2</v>
      </c>
      <c r="Q160" s="107">
        <f t="shared" si="111"/>
        <v>6467.7880000000005</v>
      </c>
      <c r="R160" s="80">
        <f t="shared" si="93"/>
        <v>1.3230216091998556E-4</v>
      </c>
      <c r="S160" s="106">
        <f t="shared" si="94"/>
        <v>0.2</v>
      </c>
      <c r="T160" s="106">
        <f t="shared" si="95"/>
        <v>2.6460432183997114E-5</v>
      </c>
      <c r="Z160" s="80">
        <f t="shared" si="96"/>
        <v>-16217</v>
      </c>
      <c r="AA160" s="80">
        <f t="shared" si="97"/>
        <v>-3.8613683373010077E-2</v>
      </c>
      <c r="AB160" s="80">
        <f t="shared" si="98"/>
        <v>-6.626110496913365E-2</v>
      </c>
      <c r="AC160" s="80">
        <f t="shared" si="99"/>
        <v>1.1502267642512304E-2</v>
      </c>
      <c r="AD160" s="80">
        <f t="shared" si="100"/>
        <v>-8.0725769768056344E-3</v>
      </c>
      <c r="AE160" s="80">
        <f t="shared" si="101"/>
        <v>1.3033299809290479E-5</v>
      </c>
      <c r="AF160" s="80">
        <f t="shared" si="102"/>
        <v>-9999</v>
      </c>
      <c r="AG160" s="106"/>
      <c r="AH160" s="80">
        <f t="shared" si="103"/>
        <v>1.9574844619317938E-2</v>
      </c>
      <c r="AI160" s="80">
        <f t="shared" si="104"/>
        <v>0.58508191547479949</v>
      </c>
      <c r="AJ160" s="80">
        <f t="shared" si="105"/>
        <v>0.42741573227732865</v>
      </c>
      <c r="AK160" s="80">
        <f t="shared" si="106"/>
        <v>-0.17033816918223091</v>
      </c>
      <c r="AL160" s="80">
        <f t="shared" si="107"/>
        <v>0.38955468630226531</v>
      </c>
      <c r="AM160" s="80">
        <f t="shared" si="108"/>
        <v>0.19727847352377112</v>
      </c>
      <c r="AN160" s="80">
        <f t="shared" si="110"/>
        <v>0.61890911516225566</v>
      </c>
      <c r="AO160" s="80">
        <f t="shared" si="110"/>
        <v>0.61968123607471304</v>
      </c>
      <c r="AP160" s="80">
        <f t="shared" si="110"/>
        <v>0.61756815495339201</v>
      </c>
      <c r="AQ160" s="80">
        <f t="shared" si="110"/>
        <v>0.62335866859911193</v>
      </c>
      <c r="AR160" s="80">
        <f t="shared" si="110"/>
        <v>0.60754709403198159</v>
      </c>
      <c r="AS160" s="80">
        <f t="shared" si="110"/>
        <v>0.65115795115441366</v>
      </c>
      <c r="AT160" s="80">
        <f t="shared" si="110"/>
        <v>0.53387798666615005</v>
      </c>
      <c r="AU160" s="80">
        <f t="shared" si="109"/>
        <v>0.87939987230395733</v>
      </c>
    </row>
    <row r="161" spans="1:47" ht="12.95" customHeight="1" x14ac:dyDescent="0.2">
      <c r="A161" s="134" t="s">
        <v>2677</v>
      </c>
      <c r="B161" s="135" t="s">
        <v>2525</v>
      </c>
      <c r="C161" s="138">
        <v>21490.36</v>
      </c>
      <c r="D161" s="138" t="s">
        <v>2559</v>
      </c>
      <c r="E161" s="80">
        <f t="shared" si="88"/>
        <v>-16214.034601241965</v>
      </c>
      <c r="F161" s="80">
        <f t="shared" si="89"/>
        <v>-16214</v>
      </c>
      <c r="G161" s="80">
        <f t="shared" si="90"/>
        <v>-4.6968676408141619E-2</v>
      </c>
      <c r="H161" s="80">
        <f t="shared" si="91"/>
        <v>-4.6968676408141619E-2</v>
      </c>
      <c r="P161" s="80">
        <f t="shared" si="92"/>
        <v>-5.8200234440917001E-2</v>
      </c>
      <c r="Q161" s="107">
        <f t="shared" si="111"/>
        <v>6471.8600000000006</v>
      </c>
      <c r="R161" s="80">
        <f t="shared" si="93"/>
        <v>1.2614789584360122E-4</v>
      </c>
      <c r="S161" s="106">
        <f t="shared" si="94"/>
        <v>0.2</v>
      </c>
      <c r="T161" s="106">
        <f t="shared" si="95"/>
        <v>2.5229579168720244E-5</v>
      </c>
      <c r="Z161" s="80">
        <f t="shared" si="96"/>
        <v>-16214</v>
      </c>
      <c r="AA161" s="80">
        <f t="shared" si="97"/>
        <v>-3.8604466841296939E-2</v>
      </c>
      <c r="AB161" s="80">
        <f t="shared" si="98"/>
        <v>-6.6564444007761681E-2</v>
      </c>
      <c r="AC161" s="80">
        <f t="shared" si="99"/>
        <v>1.1231558032775382E-2</v>
      </c>
      <c r="AD161" s="80">
        <f t="shared" si="100"/>
        <v>-8.3642095668446798E-3</v>
      </c>
      <c r="AE161" s="80">
        <f t="shared" si="101"/>
        <v>1.3992000335619215E-5</v>
      </c>
      <c r="AF161" s="80">
        <f t="shared" si="102"/>
        <v>-9999</v>
      </c>
      <c r="AG161" s="106"/>
      <c r="AH161" s="80">
        <f t="shared" si="103"/>
        <v>1.9595767599620059E-2</v>
      </c>
      <c r="AI161" s="80">
        <f t="shared" si="104"/>
        <v>0.58517784578780963</v>
      </c>
      <c r="AJ161" s="80">
        <f t="shared" si="105"/>
        <v>0.42792445773548854</v>
      </c>
      <c r="AK161" s="80">
        <f t="shared" si="106"/>
        <v>-0.17057165392049636</v>
      </c>
      <c r="AL161" s="80">
        <f t="shared" si="107"/>
        <v>0.39011747624832854</v>
      </c>
      <c r="AM161" s="80">
        <f t="shared" si="108"/>
        <v>0.19757083628808697</v>
      </c>
      <c r="AN161" s="80">
        <f t="shared" ref="AN161:AT170" si="112">$AU161+$AB$7*SIN(AO161)</f>
        <v>0.6197687631933555</v>
      </c>
      <c r="AO161" s="80">
        <f t="shared" si="112"/>
        <v>0.6205386257777632</v>
      </c>
      <c r="AP161" s="80">
        <f t="shared" si="112"/>
        <v>0.61843043395769681</v>
      </c>
      <c r="AQ161" s="80">
        <f t="shared" si="112"/>
        <v>0.6242110931042214</v>
      </c>
      <c r="AR161" s="80">
        <f t="shared" si="112"/>
        <v>0.60841680566025658</v>
      </c>
      <c r="AS161" s="80">
        <f t="shared" si="112"/>
        <v>0.65200727544940262</v>
      </c>
      <c r="AT161" s="80">
        <f t="shared" si="112"/>
        <v>0.53471548478338149</v>
      </c>
      <c r="AU161" s="80">
        <f t="shared" si="109"/>
        <v>0.88057247944612627</v>
      </c>
    </row>
    <row r="162" spans="1:47" ht="12.95" customHeight="1" x14ac:dyDescent="0.2">
      <c r="A162" s="134" t="s">
        <v>2677</v>
      </c>
      <c r="B162" s="135" t="s">
        <v>2525</v>
      </c>
      <c r="C162" s="138">
        <v>21573.164000000001</v>
      </c>
      <c r="D162" s="138" t="s">
        <v>2559</v>
      </c>
      <c r="E162" s="80">
        <f t="shared" si="88"/>
        <v>-16153.033920390257</v>
      </c>
      <c r="F162" s="80">
        <f t="shared" si="89"/>
        <v>-16153</v>
      </c>
      <c r="G162" s="80">
        <f t="shared" si="90"/>
        <v>-4.6044469596381532E-2</v>
      </c>
      <c r="H162" s="80">
        <f t="shared" si="91"/>
        <v>-4.6044469596381532E-2</v>
      </c>
      <c r="P162" s="80">
        <f t="shared" si="92"/>
        <v>-5.8436711871795111E-2</v>
      </c>
      <c r="Q162" s="107">
        <f t="shared" si="111"/>
        <v>6554.6640000000007</v>
      </c>
      <c r="R162" s="80">
        <f t="shared" si="93"/>
        <v>1.535676686125475E-4</v>
      </c>
      <c r="S162" s="106">
        <f t="shared" si="94"/>
        <v>0.2</v>
      </c>
      <c r="T162" s="106">
        <f t="shared" si="95"/>
        <v>3.0713533722509502E-5</v>
      </c>
      <c r="Z162" s="80">
        <f t="shared" si="96"/>
        <v>-16153</v>
      </c>
      <c r="AA162" s="80">
        <f t="shared" si="97"/>
        <v>-3.841793245022692E-2</v>
      </c>
      <c r="AB162" s="80">
        <f t="shared" si="98"/>
        <v>-6.6063249017949716E-2</v>
      </c>
      <c r="AC162" s="80">
        <f t="shared" si="99"/>
        <v>1.2392242275413579E-2</v>
      </c>
      <c r="AD162" s="80">
        <f t="shared" si="100"/>
        <v>-7.6265371461546119E-3</v>
      </c>
      <c r="AE162" s="80">
        <f t="shared" si="101"/>
        <v>1.1632813768335228E-5</v>
      </c>
      <c r="AF162" s="80">
        <f t="shared" si="102"/>
        <v>-9999</v>
      </c>
      <c r="AG162" s="106"/>
      <c r="AH162" s="80">
        <f t="shared" si="103"/>
        <v>2.0018779421568191E-2</v>
      </c>
      <c r="AI162" s="80">
        <f t="shared" si="104"/>
        <v>0.58716398299189576</v>
      </c>
      <c r="AJ162" s="80">
        <f t="shared" si="105"/>
        <v>0.43827532478176173</v>
      </c>
      <c r="AK162" s="80">
        <f t="shared" si="106"/>
        <v>-0.17532407651917067</v>
      </c>
      <c r="AL162" s="80">
        <f t="shared" si="107"/>
        <v>0.40160137270397928</v>
      </c>
      <c r="AM162" s="80">
        <f t="shared" si="108"/>
        <v>0.20354375864799479</v>
      </c>
      <c r="AN162" s="80">
        <f t="shared" si="112"/>
        <v>0.63727913622230248</v>
      </c>
      <c r="AO162" s="80">
        <f t="shared" si="112"/>
        <v>0.63800285678567814</v>
      </c>
      <c r="AP162" s="80">
        <f t="shared" si="112"/>
        <v>0.63599564305023337</v>
      </c>
      <c r="AQ162" s="80">
        <f t="shared" si="112"/>
        <v>0.64156995147699525</v>
      </c>
      <c r="AR162" s="80">
        <f t="shared" si="112"/>
        <v>0.62614542758085312</v>
      </c>
      <c r="AS162" s="80">
        <f t="shared" si="112"/>
        <v>0.66927231645802099</v>
      </c>
      <c r="AT162" s="80">
        <f t="shared" si="112"/>
        <v>0.55184839488074411</v>
      </c>
      <c r="AU162" s="80">
        <f t="shared" si="109"/>
        <v>0.90441549133689847</v>
      </c>
    </row>
    <row r="163" spans="1:47" ht="12.95" customHeight="1" x14ac:dyDescent="0.2">
      <c r="A163" s="134" t="s">
        <v>2677</v>
      </c>
      <c r="B163" s="135" t="s">
        <v>2525</v>
      </c>
      <c r="C163" s="138">
        <v>22200.295999999998</v>
      </c>
      <c r="D163" s="138" t="s">
        <v>2559</v>
      </c>
      <c r="E163" s="80">
        <f t="shared" si="88"/>
        <v>-15691.033546206725</v>
      </c>
      <c r="F163" s="80">
        <f t="shared" si="89"/>
        <v>-15691</v>
      </c>
      <c r="G163" s="80">
        <f t="shared" si="90"/>
        <v>-4.5536542591435136E-2</v>
      </c>
      <c r="H163" s="80">
        <f t="shared" si="91"/>
        <v>-4.5536542591435136E-2</v>
      </c>
      <c r="P163" s="80">
        <f t="shared" si="92"/>
        <v>-6.0131576798029593E-2</v>
      </c>
      <c r="Q163" s="107">
        <f t="shared" si="111"/>
        <v>7181.7959999999985</v>
      </c>
      <c r="R163" s="80">
        <f t="shared" si="93"/>
        <v>2.1301502349166228E-4</v>
      </c>
      <c r="S163" s="106">
        <f t="shared" si="94"/>
        <v>0.2</v>
      </c>
      <c r="T163" s="106">
        <f t="shared" si="95"/>
        <v>4.2603004698332461E-5</v>
      </c>
      <c r="Z163" s="80">
        <f t="shared" si="96"/>
        <v>-15691</v>
      </c>
      <c r="AA163" s="80">
        <f t="shared" si="97"/>
        <v>-3.7072904023838463E-2</v>
      </c>
      <c r="AB163" s="80">
        <f t="shared" si="98"/>
        <v>-6.8595215365626266E-2</v>
      </c>
      <c r="AC163" s="80">
        <f t="shared" si="99"/>
        <v>1.4595034206594457E-2</v>
      </c>
      <c r="AD163" s="80">
        <f t="shared" si="100"/>
        <v>-8.4636385675966735E-3</v>
      </c>
      <c r="AE163" s="80">
        <f t="shared" si="101"/>
        <v>1.4326635560581975E-5</v>
      </c>
      <c r="AF163" s="80">
        <f t="shared" si="102"/>
        <v>-9999</v>
      </c>
      <c r="AG163" s="106"/>
      <c r="AH163" s="80">
        <f t="shared" si="103"/>
        <v>2.3058672774191127E-2</v>
      </c>
      <c r="AI163" s="80">
        <f t="shared" si="104"/>
        <v>0.60454309241334503</v>
      </c>
      <c r="AJ163" s="80">
        <f t="shared" si="105"/>
        <v>0.51708737339105459</v>
      </c>
      <c r="AK163" s="80">
        <f t="shared" si="106"/>
        <v>-0.21162689571133367</v>
      </c>
      <c r="AL163" s="80">
        <f t="shared" si="107"/>
        <v>0.49136694629685596</v>
      </c>
      <c r="AM163" s="80">
        <f t="shared" si="108"/>
        <v>0.2507489927463325</v>
      </c>
      <c r="AN163" s="80">
        <f t="shared" si="112"/>
        <v>0.7719971679509392</v>
      </c>
      <c r="AO163" s="80">
        <f t="shared" si="112"/>
        <v>0.77238711326583198</v>
      </c>
      <c r="AP163" s="80">
        <f t="shared" si="112"/>
        <v>0.77117400207260811</v>
      </c>
      <c r="AQ163" s="80">
        <f t="shared" si="112"/>
        <v>0.77495268610307666</v>
      </c>
      <c r="AR163" s="80">
        <f t="shared" si="112"/>
        <v>0.76322787056648633</v>
      </c>
      <c r="AS163" s="80">
        <f t="shared" si="112"/>
        <v>0.80006090878453606</v>
      </c>
      <c r="AT163" s="80">
        <f t="shared" si="112"/>
        <v>0.68836796278363876</v>
      </c>
      <c r="AU163" s="80">
        <f t="shared" si="109"/>
        <v>1.0849969912309394</v>
      </c>
    </row>
    <row r="164" spans="1:47" ht="12.95" customHeight="1" x14ac:dyDescent="0.2">
      <c r="A164" s="134" t="s">
        <v>2677</v>
      </c>
      <c r="B164" s="135" t="s">
        <v>2525</v>
      </c>
      <c r="C164" s="138">
        <v>22204.367999999999</v>
      </c>
      <c r="D164" s="138" t="s">
        <v>2559</v>
      </c>
      <c r="E164" s="80">
        <f t="shared" si="88"/>
        <v>-15688.033754259137</v>
      </c>
      <c r="F164" s="80">
        <f t="shared" si="89"/>
        <v>-15688</v>
      </c>
      <c r="G164" s="80">
        <f t="shared" si="90"/>
        <v>-4.5818958649761043E-2</v>
      </c>
      <c r="H164" s="80">
        <f t="shared" si="91"/>
        <v>-4.5818958649761043E-2</v>
      </c>
      <c r="P164" s="80">
        <f t="shared" si="92"/>
        <v>-6.0142027240726786E-2</v>
      </c>
      <c r="Q164" s="107">
        <f t="shared" si="111"/>
        <v>7185.8679999999986</v>
      </c>
      <c r="R164" s="80">
        <f t="shared" si="93"/>
        <v>2.051502938615094E-4</v>
      </c>
      <c r="S164" s="106">
        <f t="shared" si="94"/>
        <v>0.2</v>
      </c>
      <c r="T164" s="106">
        <f t="shared" si="95"/>
        <v>4.1030058772301884E-5</v>
      </c>
      <c r="Z164" s="80">
        <f t="shared" si="96"/>
        <v>-15688</v>
      </c>
      <c r="AA164" s="80">
        <f t="shared" si="97"/>
        <v>-3.7064645319575061E-2</v>
      </c>
      <c r="AB164" s="80">
        <f t="shared" si="98"/>
        <v>-6.8896340570912762E-2</v>
      </c>
      <c r="AC164" s="80">
        <f t="shared" si="99"/>
        <v>1.4323068590965743E-2</v>
      </c>
      <c r="AD164" s="80">
        <f t="shared" si="100"/>
        <v>-8.7543133301859824E-3</v>
      </c>
      <c r="AE164" s="80">
        <f t="shared" si="101"/>
        <v>1.5327600376614398E-5</v>
      </c>
      <c r="AF164" s="80">
        <f t="shared" si="102"/>
        <v>-9999</v>
      </c>
      <c r="AG164" s="106"/>
      <c r="AH164" s="80">
        <f t="shared" si="103"/>
        <v>2.3077381921151725E-2</v>
      </c>
      <c r="AI164" s="80">
        <f t="shared" si="104"/>
        <v>0.60467029700781771</v>
      </c>
      <c r="AJ164" s="80">
        <f t="shared" si="105"/>
        <v>0.51760147504702314</v>
      </c>
      <c r="AK164" s="80">
        <f t="shared" si="106"/>
        <v>-0.21186442523115742</v>
      </c>
      <c r="AL164" s="80">
        <f t="shared" si="107"/>
        <v>0.49196768867034241</v>
      </c>
      <c r="AM164" s="80">
        <f t="shared" si="108"/>
        <v>0.25106827384581587</v>
      </c>
      <c r="AN164" s="80">
        <f t="shared" si="112"/>
        <v>0.77288522718504438</v>
      </c>
      <c r="AO164" s="80">
        <f t="shared" si="112"/>
        <v>0.77327324103991102</v>
      </c>
      <c r="AP164" s="80">
        <f t="shared" si="112"/>
        <v>0.77206509337593054</v>
      </c>
      <c r="AQ164" s="80">
        <f t="shared" si="112"/>
        <v>0.77583157016915238</v>
      </c>
      <c r="AR164" s="80">
        <f t="shared" si="112"/>
        <v>0.76413452034433216</v>
      </c>
      <c r="AS164" s="80">
        <f t="shared" si="112"/>
        <v>0.80091243080787922</v>
      </c>
      <c r="AT164" s="80">
        <f t="shared" si="112"/>
        <v>0.68929527307737803</v>
      </c>
      <c r="AU164" s="80">
        <f t="shared" si="109"/>
        <v>1.0861695983731083</v>
      </c>
    </row>
    <row r="165" spans="1:47" ht="12.95" customHeight="1" x14ac:dyDescent="0.2">
      <c r="A165" s="134" t="s">
        <v>2677</v>
      </c>
      <c r="B165" s="135" t="s">
        <v>2525</v>
      </c>
      <c r="C165" s="138">
        <v>22223.371999999999</v>
      </c>
      <c r="D165" s="138" t="s">
        <v>2559</v>
      </c>
      <c r="E165" s="80">
        <f t="shared" si="88"/>
        <v>-15674.033742920241</v>
      </c>
      <c r="F165" s="80">
        <f t="shared" si="89"/>
        <v>-15674</v>
      </c>
      <c r="G165" s="80">
        <f t="shared" si="90"/>
        <v>-4.5803566921676975E-2</v>
      </c>
      <c r="H165" s="80">
        <f t="shared" si="91"/>
        <v>-4.5803566921676975E-2</v>
      </c>
      <c r="P165" s="80">
        <f t="shared" si="92"/>
        <v>-6.0190701255505602E-2</v>
      </c>
      <c r="Q165" s="107">
        <f t="shared" si="111"/>
        <v>7204.8719999999994</v>
      </c>
      <c r="R165" s="80">
        <f t="shared" si="93"/>
        <v>2.069896343396305E-4</v>
      </c>
      <c r="S165" s="106">
        <f t="shared" si="94"/>
        <v>0.2</v>
      </c>
      <c r="T165" s="106">
        <f t="shared" si="95"/>
        <v>4.1397926867926102E-5</v>
      </c>
      <c r="Z165" s="80">
        <f t="shared" si="96"/>
        <v>-15674</v>
      </c>
      <c r="AA165" s="80">
        <f t="shared" si="97"/>
        <v>-3.7026199438264976E-2</v>
      </c>
      <c r="AB165" s="80">
        <f t="shared" si="98"/>
        <v>-6.8968068738917601E-2</v>
      </c>
      <c r="AC165" s="80">
        <f t="shared" si="99"/>
        <v>1.4387134333828627E-2</v>
      </c>
      <c r="AD165" s="80">
        <f t="shared" si="100"/>
        <v>-8.7773674834119991E-3</v>
      </c>
      <c r="AE165" s="80">
        <f t="shared" si="101"/>
        <v>1.5408435987771658E-5</v>
      </c>
      <c r="AF165" s="80">
        <f t="shared" si="102"/>
        <v>-9999</v>
      </c>
      <c r="AG165" s="106"/>
      <c r="AH165" s="80">
        <f t="shared" si="103"/>
        <v>2.316450181724063E-2</v>
      </c>
      <c r="AI165" s="80">
        <f t="shared" si="104"/>
        <v>0.60526651470299098</v>
      </c>
      <c r="AJ165" s="80">
        <f t="shared" si="105"/>
        <v>0.52000099309813885</v>
      </c>
      <c r="AK165" s="80">
        <f t="shared" si="106"/>
        <v>-0.21297320097066605</v>
      </c>
      <c r="AL165" s="80">
        <f t="shared" si="107"/>
        <v>0.49477448951366765</v>
      </c>
      <c r="AM165" s="80">
        <f t="shared" si="108"/>
        <v>0.25256066482610867</v>
      </c>
      <c r="AN165" s="80">
        <f t="shared" si="112"/>
        <v>0.77703195696062843</v>
      </c>
      <c r="AO165" s="80">
        <f t="shared" si="112"/>
        <v>0.77741101557111414</v>
      </c>
      <c r="AP165" s="80">
        <f t="shared" si="112"/>
        <v>0.77622594780773624</v>
      </c>
      <c r="AQ165" s="80">
        <f t="shared" si="112"/>
        <v>0.77993548527586398</v>
      </c>
      <c r="AR165" s="80">
        <f t="shared" si="112"/>
        <v>0.76836840770431469</v>
      </c>
      <c r="AS165" s="80">
        <f t="shared" si="112"/>
        <v>0.8048869576806752</v>
      </c>
      <c r="AT165" s="80">
        <f t="shared" si="112"/>
        <v>0.69362994197960459</v>
      </c>
      <c r="AU165" s="80">
        <f t="shared" si="109"/>
        <v>1.091641765036564</v>
      </c>
    </row>
    <row r="166" spans="1:47" ht="12.95" customHeight="1" x14ac:dyDescent="0.2">
      <c r="A166" s="134" t="s">
        <v>2677</v>
      </c>
      <c r="B166" s="135" t="s">
        <v>2525</v>
      </c>
      <c r="C166" s="138">
        <v>22234.23</v>
      </c>
      <c r="D166" s="138" t="s">
        <v>2559</v>
      </c>
      <c r="E166" s="80">
        <f t="shared" si="88"/>
        <v>-15666.034788851743</v>
      </c>
      <c r="F166" s="80">
        <f t="shared" si="89"/>
        <v>-15666</v>
      </c>
      <c r="G166" s="80">
        <f t="shared" si="90"/>
        <v>-4.7223343077348545E-2</v>
      </c>
      <c r="H166" s="80">
        <f t="shared" si="91"/>
        <v>-4.7223343077348545E-2</v>
      </c>
      <c r="P166" s="80">
        <f t="shared" si="92"/>
        <v>-6.0218444934815291E-2</v>
      </c>
      <c r="Q166" s="107">
        <f t="shared" si="111"/>
        <v>7215.73</v>
      </c>
      <c r="R166" s="80">
        <f t="shared" si="93"/>
        <v>1.6887267228593567E-4</v>
      </c>
      <c r="S166" s="106">
        <f t="shared" si="94"/>
        <v>0.2</v>
      </c>
      <c r="T166" s="106">
        <f t="shared" si="95"/>
        <v>3.3774534457187137E-5</v>
      </c>
      <c r="Z166" s="80">
        <f t="shared" si="96"/>
        <v>-15666</v>
      </c>
      <c r="AA166" s="80">
        <f t="shared" si="97"/>
        <v>-3.7004300971227228E-2</v>
      </c>
      <c r="AB166" s="80">
        <f t="shared" si="98"/>
        <v>-7.0437487040936608E-2</v>
      </c>
      <c r="AC166" s="80">
        <f t="shared" si="99"/>
        <v>1.2995101857466745E-2</v>
      </c>
      <c r="AD166" s="80">
        <f t="shared" si="100"/>
        <v>-1.0219042106121318E-2</v>
      </c>
      <c r="AE166" s="80">
        <f t="shared" si="101"/>
        <v>2.0885764313336085E-5</v>
      </c>
      <c r="AF166" s="80">
        <f t="shared" si="102"/>
        <v>-9999</v>
      </c>
      <c r="AG166" s="106"/>
      <c r="AH166" s="80">
        <f t="shared" si="103"/>
        <v>2.3214143963588067E-2</v>
      </c>
      <c r="AI166" s="80">
        <f t="shared" si="104"/>
        <v>0.60560913663936078</v>
      </c>
      <c r="AJ166" s="80">
        <f t="shared" si="105"/>
        <v>0.52137242381674653</v>
      </c>
      <c r="AK166" s="80">
        <f t="shared" si="106"/>
        <v>-0.21360701216033492</v>
      </c>
      <c r="AL166" s="80">
        <f t="shared" si="107"/>
        <v>0.49638085498561368</v>
      </c>
      <c r="AM166" s="80">
        <f t="shared" si="108"/>
        <v>0.25341525362956951</v>
      </c>
      <c r="AN166" s="80">
        <f t="shared" si="112"/>
        <v>0.77940333881496038</v>
      </c>
      <c r="AO166" s="80">
        <f t="shared" si="112"/>
        <v>0.779777323725657</v>
      </c>
      <c r="AP166" s="80">
        <f t="shared" si="112"/>
        <v>0.77860538124501366</v>
      </c>
      <c r="AQ166" s="80">
        <f t="shared" si="112"/>
        <v>0.78228240696787132</v>
      </c>
      <c r="AR166" s="80">
        <f t="shared" si="112"/>
        <v>0.77078988469463061</v>
      </c>
      <c r="AS166" s="80">
        <f t="shared" si="112"/>
        <v>0.80715869223359182</v>
      </c>
      <c r="AT166" s="80">
        <f t="shared" si="112"/>
        <v>0.69611224453171539</v>
      </c>
      <c r="AU166" s="80">
        <f t="shared" si="109"/>
        <v>1.0947687174156817</v>
      </c>
    </row>
    <row r="167" spans="1:47" ht="12.95" customHeight="1" x14ac:dyDescent="0.2">
      <c r="A167" s="134" t="s">
        <v>2677</v>
      </c>
      <c r="B167" s="135" t="s">
        <v>2525</v>
      </c>
      <c r="C167" s="138">
        <v>22238.303</v>
      </c>
      <c r="D167" s="138" t="s">
        <v>2559</v>
      </c>
      <c r="E167" s="80">
        <f t="shared" si="88"/>
        <v>-15663.034260216544</v>
      </c>
      <c r="F167" s="80">
        <f t="shared" si="89"/>
        <v>-15663</v>
      </c>
      <c r="G167" s="80">
        <f t="shared" si="90"/>
        <v>-4.6505759135470726E-2</v>
      </c>
      <c r="H167" s="80">
        <f t="shared" si="91"/>
        <v>-4.6505759135470726E-2</v>
      </c>
      <c r="P167" s="80">
        <f t="shared" si="92"/>
        <v>-6.0228835681414961E-2</v>
      </c>
      <c r="Q167" s="107">
        <f t="shared" si="111"/>
        <v>7219.8029999999999</v>
      </c>
      <c r="R167" s="80">
        <f t="shared" si="93"/>
        <v>1.8832282988584477E-4</v>
      </c>
      <c r="S167" s="106">
        <f t="shared" si="94"/>
        <v>0.2</v>
      </c>
      <c r="T167" s="106">
        <f t="shared" si="95"/>
        <v>3.7664565977168958E-5</v>
      </c>
      <c r="Z167" s="80">
        <f t="shared" si="96"/>
        <v>-15663</v>
      </c>
      <c r="AA167" s="80">
        <f t="shared" si="97"/>
        <v>-3.6996102388322162E-2</v>
      </c>
      <c r="AB167" s="80">
        <f t="shared" si="98"/>
        <v>-6.9738492428563531E-2</v>
      </c>
      <c r="AC167" s="80">
        <f t="shared" si="99"/>
        <v>1.3723076545944235E-2</v>
      </c>
      <c r="AD167" s="80">
        <f t="shared" si="100"/>
        <v>-9.5096567471485635E-3</v>
      </c>
      <c r="AE167" s="80">
        <f t="shared" si="101"/>
        <v>1.8086714289717641E-5</v>
      </c>
      <c r="AF167" s="80">
        <f t="shared" si="102"/>
        <v>-9999</v>
      </c>
      <c r="AG167" s="106"/>
      <c r="AH167" s="80">
        <f t="shared" si="103"/>
        <v>2.3232733293092798E-2</v>
      </c>
      <c r="AI167" s="80">
        <f t="shared" si="104"/>
        <v>0.60573798217788477</v>
      </c>
      <c r="AJ167" s="80">
        <f t="shared" si="105"/>
        <v>0.5218867621394313</v>
      </c>
      <c r="AK167" s="80">
        <f t="shared" si="106"/>
        <v>-0.21384473350833294</v>
      </c>
      <c r="AL167" s="80">
        <f t="shared" si="107"/>
        <v>0.49698370916004303</v>
      </c>
      <c r="AM167" s="80">
        <f t="shared" si="108"/>
        <v>0.25373606266565085</v>
      </c>
      <c r="AN167" s="80">
        <f t="shared" si="112"/>
        <v>0.78029295008814625</v>
      </c>
      <c r="AO167" s="80">
        <f t="shared" si="112"/>
        <v>0.78066504062822872</v>
      </c>
      <c r="AP167" s="80">
        <f t="shared" si="112"/>
        <v>0.77949800796104662</v>
      </c>
      <c r="AQ167" s="80">
        <f t="shared" si="112"/>
        <v>0.7831628473033847</v>
      </c>
      <c r="AR167" s="80">
        <f t="shared" si="112"/>
        <v>0.77169833499084606</v>
      </c>
      <c r="AS167" s="80">
        <f t="shared" si="112"/>
        <v>0.80801070381597229</v>
      </c>
      <c r="AT167" s="80">
        <f t="shared" si="112"/>
        <v>0.69704411260261234</v>
      </c>
      <c r="AU167" s="80">
        <f t="shared" si="109"/>
        <v>1.0959413245578506</v>
      </c>
    </row>
    <row r="168" spans="1:47" ht="12.95" customHeight="1" x14ac:dyDescent="0.2">
      <c r="A168" s="134" t="s">
        <v>2677</v>
      </c>
      <c r="B168" s="135" t="s">
        <v>2525</v>
      </c>
      <c r="C168" s="138">
        <v>22918.374</v>
      </c>
      <c r="D168" s="138" t="s">
        <v>2559</v>
      </c>
      <c r="E168" s="80">
        <f t="shared" si="88"/>
        <v>-15162.034380651525</v>
      </c>
      <c r="F168" s="80">
        <f t="shared" si="89"/>
        <v>-15162</v>
      </c>
      <c r="G168" s="80">
        <f t="shared" si="90"/>
        <v>-4.6669240884511964E-2</v>
      </c>
      <c r="H168" s="80">
        <f t="shared" si="91"/>
        <v>-4.6669240884511964E-2</v>
      </c>
      <c r="P168" s="80">
        <f t="shared" si="92"/>
        <v>-6.1863600340840832E-2</v>
      </c>
      <c r="Q168" s="107">
        <f t="shared" si="111"/>
        <v>7899.8739999999998</v>
      </c>
      <c r="R168" s="80">
        <f t="shared" si="93"/>
        <v>2.308685592881305E-4</v>
      </c>
      <c r="S168" s="106">
        <f t="shared" si="94"/>
        <v>0.2</v>
      </c>
      <c r="T168" s="106">
        <f t="shared" si="95"/>
        <v>4.6173711857626102E-5</v>
      </c>
      <c r="Z168" s="80">
        <f t="shared" si="96"/>
        <v>-15162</v>
      </c>
      <c r="AA168" s="80">
        <f t="shared" si="97"/>
        <v>-3.5746037389612698E-2</v>
      </c>
      <c r="AB168" s="80">
        <f t="shared" si="98"/>
        <v>-7.2786803835740099E-2</v>
      </c>
      <c r="AC168" s="80">
        <f t="shared" si="99"/>
        <v>1.5194359456328868E-2</v>
      </c>
      <c r="AD168" s="80">
        <f t="shared" si="100"/>
        <v>-1.0923203494899267E-2</v>
      </c>
      <c r="AE168" s="80">
        <f t="shared" si="101"/>
        <v>2.3863274918195913E-5</v>
      </c>
      <c r="AF168" s="80">
        <f t="shared" si="102"/>
        <v>-9999</v>
      </c>
      <c r="AG168" s="106"/>
      <c r="AH168" s="80">
        <f t="shared" si="103"/>
        <v>2.6117562951228135E-2</v>
      </c>
      <c r="AI168" s="80">
        <f t="shared" si="104"/>
        <v>0.63022861102345362</v>
      </c>
      <c r="AJ168" s="80">
        <f t="shared" si="105"/>
        <v>0.60812321567802174</v>
      </c>
      <c r="AK168" s="80">
        <f t="shared" si="106"/>
        <v>-0.2538527696141436</v>
      </c>
      <c r="AL168" s="80">
        <f t="shared" si="107"/>
        <v>0.60161664340986787</v>
      </c>
      <c r="AM168" s="80">
        <f t="shared" si="108"/>
        <v>0.31022214044565993</v>
      </c>
      <c r="AN168" s="80">
        <f t="shared" si="112"/>
        <v>0.93172593075491039</v>
      </c>
      <c r="AO168" s="80">
        <f t="shared" si="112"/>
        <v>0.93185392425994296</v>
      </c>
      <c r="AP168" s="80">
        <f t="shared" si="112"/>
        <v>0.93137555269342442</v>
      </c>
      <c r="AQ168" s="80">
        <f t="shared" si="112"/>
        <v>0.93316502977284688</v>
      </c>
      <c r="AR168" s="80">
        <f t="shared" si="112"/>
        <v>0.92649292451426013</v>
      </c>
      <c r="AS168" s="80">
        <f t="shared" si="112"/>
        <v>0.95168437185064969</v>
      </c>
      <c r="AT168" s="80">
        <f t="shared" si="112"/>
        <v>0.86059199835891276</v>
      </c>
      <c r="AU168" s="80">
        <f t="shared" si="109"/>
        <v>1.2917667173000904</v>
      </c>
    </row>
    <row r="169" spans="1:47" ht="12.95" customHeight="1" x14ac:dyDescent="0.2">
      <c r="A169" s="134" t="s">
        <v>2677</v>
      </c>
      <c r="B169" s="135" t="s">
        <v>2525</v>
      </c>
      <c r="C169" s="138">
        <v>22933.307000000001</v>
      </c>
      <c r="D169" s="138" t="s">
        <v>2559</v>
      </c>
      <c r="E169" s="80">
        <f t="shared" si="88"/>
        <v>-15151.033424572608</v>
      </c>
      <c r="F169" s="80">
        <f t="shared" si="89"/>
        <v>-15151</v>
      </c>
      <c r="G169" s="80">
        <f t="shared" si="90"/>
        <v>-4.5371433097898262E-2</v>
      </c>
      <c r="H169" s="80">
        <f t="shared" si="91"/>
        <v>-4.5371433097898262E-2</v>
      </c>
      <c r="P169" s="80">
        <f t="shared" si="92"/>
        <v>-6.1897251987800481E-2</v>
      </c>
      <c r="Q169" s="107">
        <f t="shared" si="111"/>
        <v>7914.8070000000007</v>
      </c>
      <c r="R169" s="80">
        <f t="shared" si="93"/>
        <v>2.73102689981849E-4</v>
      </c>
      <c r="S169" s="106">
        <f t="shared" si="94"/>
        <v>0.2</v>
      </c>
      <c r="T169" s="106">
        <f t="shared" si="95"/>
        <v>5.46205379963698E-5</v>
      </c>
      <c r="Z169" s="80">
        <f t="shared" si="96"/>
        <v>-15151</v>
      </c>
      <c r="AA169" s="80">
        <f t="shared" si="97"/>
        <v>-3.57216491672218E-2</v>
      </c>
      <c r="AB169" s="80">
        <f t="shared" si="98"/>
        <v>-7.1547035918476942E-2</v>
      </c>
      <c r="AC169" s="80">
        <f t="shared" si="99"/>
        <v>1.6525818889902219E-2</v>
      </c>
      <c r="AD169" s="80">
        <f t="shared" si="100"/>
        <v>-9.6497839306764616E-3</v>
      </c>
      <c r="AE169" s="80">
        <f t="shared" si="101"/>
        <v>1.8623665981748334E-5</v>
      </c>
      <c r="AF169" s="80">
        <f t="shared" si="102"/>
        <v>-9999</v>
      </c>
      <c r="AG169" s="106"/>
      <c r="AH169" s="80">
        <f t="shared" si="103"/>
        <v>2.6175602820578677E-2</v>
      </c>
      <c r="AI169" s="80">
        <f t="shared" si="104"/>
        <v>0.63083760425804236</v>
      </c>
      <c r="AJ169" s="80">
        <f t="shared" si="105"/>
        <v>0.61002258580351998</v>
      </c>
      <c r="AK169" s="80">
        <f t="shared" si="106"/>
        <v>-0.25473757931737129</v>
      </c>
      <c r="AL169" s="80">
        <f t="shared" si="107"/>
        <v>0.60401147038529157</v>
      </c>
      <c r="AM169" s="80">
        <f t="shared" si="108"/>
        <v>0.31153527875631931</v>
      </c>
      <c r="AN169" s="80">
        <f t="shared" si="112"/>
        <v>0.93512056518389253</v>
      </c>
      <c r="AO169" s="80">
        <f t="shared" si="112"/>
        <v>0.93524488666963213</v>
      </c>
      <c r="AP169" s="80">
        <f t="shared" si="112"/>
        <v>0.93477810326649069</v>
      </c>
      <c r="AQ169" s="80">
        <f t="shared" si="112"/>
        <v>0.93653224107256816</v>
      </c>
      <c r="AR169" s="80">
        <f t="shared" si="112"/>
        <v>0.9299617584497456</v>
      </c>
      <c r="AS169" s="80">
        <f t="shared" si="112"/>
        <v>0.9548831834449405</v>
      </c>
      <c r="AT169" s="80">
        <f t="shared" si="112"/>
        <v>0.86436440622743338</v>
      </c>
      <c r="AU169" s="80">
        <f t="shared" si="109"/>
        <v>1.2960662768213771</v>
      </c>
    </row>
    <row r="170" spans="1:47" ht="12.95" customHeight="1" x14ac:dyDescent="0.2">
      <c r="A170" s="134" t="s">
        <v>311</v>
      </c>
      <c r="B170" s="135" t="s">
        <v>2525</v>
      </c>
      <c r="C170" s="138">
        <v>23499.359</v>
      </c>
      <c r="D170" s="138" t="s">
        <v>2559</v>
      </c>
      <c r="E170" s="80">
        <f t="shared" si="88"/>
        <v>-14734.02992960291</v>
      </c>
      <c r="F170" s="80">
        <f t="shared" si="89"/>
        <v>-14734</v>
      </c>
      <c r="G170" s="80">
        <f t="shared" si="90"/>
        <v>-4.0627265214425279E-2</v>
      </c>
      <c r="H170" s="80">
        <f t="shared" si="91"/>
        <v>-4.0627265214425279E-2</v>
      </c>
      <c r="P170" s="80">
        <f t="shared" si="92"/>
        <v>-6.3101926526962518E-2</v>
      </c>
      <c r="Q170" s="107">
        <f t="shared" si="111"/>
        <v>8480.8590000000004</v>
      </c>
      <c r="R170" s="80">
        <f t="shared" si="93"/>
        <v>5.0511040111325808E-4</v>
      </c>
      <c r="S170" s="106">
        <f t="shared" si="94"/>
        <v>0.2</v>
      </c>
      <c r="T170" s="106">
        <f t="shared" si="95"/>
        <v>1.0102208022265162E-4</v>
      </c>
      <c r="Z170" s="80">
        <f t="shared" si="96"/>
        <v>-14734</v>
      </c>
      <c r="AA170" s="80">
        <f t="shared" si="97"/>
        <v>-3.4919416587518348E-2</v>
      </c>
      <c r="AB170" s="80">
        <f t="shared" si="98"/>
        <v>-6.8809775153869449E-2</v>
      </c>
      <c r="AC170" s="80">
        <f t="shared" si="99"/>
        <v>2.2474661312537239E-2</v>
      </c>
      <c r="AD170" s="80">
        <f t="shared" si="100"/>
        <v>-5.7078486269069306E-3</v>
      </c>
      <c r="AE170" s="80">
        <f t="shared" si="101"/>
        <v>6.5159071895366677E-6</v>
      </c>
      <c r="AF170" s="80">
        <f t="shared" si="102"/>
        <v>-9999</v>
      </c>
      <c r="AG170" s="106"/>
      <c r="AH170" s="80">
        <f t="shared" si="103"/>
        <v>2.8182509939444166E-2</v>
      </c>
      <c r="AI170" s="80">
        <f t="shared" si="104"/>
        <v>0.65651728449952573</v>
      </c>
      <c r="AJ170" s="80">
        <f t="shared" si="105"/>
        <v>0.68205867755424487</v>
      </c>
      <c r="AK170" s="80">
        <f t="shared" si="106"/>
        <v>-0.28842977117287322</v>
      </c>
      <c r="AL170" s="80">
        <f t="shared" si="107"/>
        <v>0.69849643145747509</v>
      </c>
      <c r="AM170" s="80">
        <f t="shared" si="108"/>
        <v>0.36417677203257293</v>
      </c>
      <c r="AN170" s="80">
        <f t="shared" si="112"/>
        <v>1.0663882193423242</v>
      </c>
      <c r="AO170" s="80">
        <f t="shared" si="112"/>
        <v>1.0664202938112761</v>
      </c>
      <c r="AP170" s="80">
        <f t="shared" si="112"/>
        <v>1.0662723368495406</v>
      </c>
      <c r="AQ170" s="80">
        <f t="shared" si="112"/>
        <v>1.0669551813067473</v>
      </c>
      <c r="AR170" s="80">
        <f t="shared" si="112"/>
        <v>1.063810758324796</v>
      </c>
      <c r="AS170" s="80">
        <f t="shared" si="112"/>
        <v>1.0784427201146023</v>
      </c>
      <c r="AT170" s="80">
        <f t="shared" si="112"/>
        <v>1.0133335867006807</v>
      </c>
      <c r="AU170" s="80">
        <f t="shared" si="109"/>
        <v>1.4590586695828813</v>
      </c>
    </row>
    <row r="171" spans="1:47" ht="12.95" customHeight="1" x14ac:dyDescent="0.2">
      <c r="A171" s="134" t="s">
        <v>315</v>
      </c>
      <c r="B171" s="135" t="s">
        <v>2525</v>
      </c>
      <c r="C171" s="138">
        <v>23757.274000000001</v>
      </c>
      <c r="D171" s="138" t="s">
        <v>2559</v>
      </c>
      <c r="E171" s="80">
        <f t="shared" si="88"/>
        <v>-14544.027144690728</v>
      </c>
      <c r="F171" s="80">
        <f t="shared" si="89"/>
        <v>-14544</v>
      </c>
      <c r="G171" s="80">
        <f t="shared" si="90"/>
        <v>-3.6846948911261279E-2</v>
      </c>
      <c r="H171" s="80">
        <f t="shared" si="91"/>
        <v>-3.6846948911261279E-2</v>
      </c>
      <c r="P171" s="80">
        <f t="shared" si="92"/>
        <v>-6.3604920663327222E-2</v>
      </c>
      <c r="Q171" s="107">
        <f t="shared" si="111"/>
        <v>8738.7740000000013</v>
      </c>
      <c r="R171" s="80">
        <f t="shared" si="93"/>
        <v>7.1598905228435891E-4</v>
      </c>
      <c r="S171" s="106">
        <f t="shared" si="94"/>
        <v>0.2</v>
      </c>
      <c r="T171" s="106">
        <f t="shared" si="95"/>
        <v>1.431978104568718E-4</v>
      </c>
      <c r="Z171" s="80">
        <f t="shared" si="96"/>
        <v>-14544</v>
      </c>
      <c r="AA171" s="80">
        <f t="shared" si="97"/>
        <v>-3.4645317874487269E-2</v>
      </c>
      <c r="AB171" s="80">
        <f t="shared" si="98"/>
        <v>-6.5806551700101232E-2</v>
      </c>
      <c r="AC171" s="80">
        <f t="shared" si="99"/>
        <v>2.6757971752065943E-2</v>
      </c>
      <c r="AD171" s="80">
        <f t="shared" si="100"/>
        <v>-2.20163103677401E-3</v>
      </c>
      <c r="AE171" s="80">
        <f t="shared" si="101"/>
        <v>9.6943584441732042E-7</v>
      </c>
      <c r="AF171" s="80">
        <f t="shared" si="102"/>
        <v>-9999</v>
      </c>
      <c r="AG171" s="106"/>
      <c r="AH171" s="80">
        <f t="shared" si="103"/>
        <v>2.8959602788839956E-2</v>
      </c>
      <c r="AI171" s="80">
        <f t="shared" si="104"/>
        <v>0.6700686264183412</v>
      </c>
      <c r="AJ171" s="80">
        <f t="shared" si="105"/>
        <v>0.71479221998899345</v>
      </c>
      <c r="AK171" s="80">
        <f t="shared" si="106"/>
        <v>-0.30383778151002827</v>
      </c>
      <c r="AL171" s="80">
        <f t="shared" si="107"/>
        <v>0.74424932751007467</v>
      </c>
      <c r="AM171" s="80">
        <f t="shared" si="108"/>
        <v>0.39030947485618078</v>
      </c>
      <c r="AN171" s="80">
        <f t="shared" ref="AN171:AT180" si="113">$AU171+$AB$7*SIN(AO171)</f>
        <v>1.128046781320845</v>
      </c>
      <c r="AO171" s="80">
        <f t="shared" si="113"/>
        <v>1.1280606861839622</v>
      </c>
      <c r="AP171" s="80">
        <f t="shared" si="113"/>
        <v>1.1279883280910112</v>
      </c>
      <c r="AQ171" s="80">
        <f t="shared" si="113"/>
        <v>1.128364985826227</v>
      </c>
      <c r="AR171" s="80">
        <f t="shared" si="113"/>
        <v>1.1264075691698181</v>
      </c>
      <c r="AS171" s="80">
        <f t="shared" si="113"/>
        <v>1.1366697313233534</v>
      </c>
      <c r="AT171" s="80">
        <f t="shared" si="113"/>
        <v>1.0851165186173604</v>
      </c>
      <c r="AU171" s="80">
        <f t="shared" si="109"/>
        <v>1.5333237885869249</v>
      </c>
    </row>
    <row r="172" spans="1:47" ht="12.95" customHeight="1" x14ac:dyDescent="0.2">
      <c r="A172" s="134" t="s">
        <v>315</v>
      </c>
      <c r="B172" s="135" t="s">
        <v>2525</v>
      </c>
      <c r="C172" s="138">
        <v>24418.342000000001</v>
      </c>
      <c r="D172" s="138" t="s">
        <v>2559</v>
      </c>
      <c r="E172" s="80">
        <f t="shared" si="88"/>
        <v>-14057.026539776994</v>
      </c>
      <c r="F172" s="80">
        <f t="shared" si="89"/>
        <v>-14057</v>
      </c>
      <c r="G172" s="80">
        <f t="shared" si="90"/>
        <v>-3.6025822391820839E-2</v>
      </c>
      <c r="H172" s="80">
        <f t="shared" si="91"/>
        <v>-3.6025822391820839E-2</v>
      </c>
      <c r="P172" s="80">
        <f t="shared" si="92"/>
        <v>-6.4762962430583937E-2</v>
      </c>
      <c r="Q172" s="107">
        <f t="shared" si="111"/>
        <v>9399.8420000000006</v>
      </c>
      <c r="R172" s="80">
        <f t="shared" si="93"/>
        <v>8.2582321760748113E-4</v>
      </c>
      <c r="S172" s="106">
        <f t="shared" si="94"/>
        <v>0.2</v>
      </c>
      <c r="T172" s="106">
        <f t="shared" si="95"/>
        <v>1.6516464352149624E-4</v>
      </c>
      <c r="Z172" s="80">
        <f t="shared" si="96"/>
        <v>-14057</v>
      </c>
      <c r="AA172" s="80">
        <f t="shared" si="97"/>
        <v>-3.4276218799538904E-2</v>
      </c>
      <c r="AB172" s="80">
        <f t="shared" si="98"/>
        <v>-6.6512566022865871E-2</v>
      </c>
      <c r="AC172" s="80">
        <f t="shared" si="99"/>
        <v>2.8737140038763098E-2</v>
      </c>
      <c r="AD172" s="80">
        <f t="shared" si="100"/>
        <v>-1.7496035922819342E-3</v>
      </c>
      <c r="AE172" s="80">
        <f t="shared" si="101"/>
        <v>6.1222254602516978E-7</v>
      </c>
      <c r="AF172" s="80">
        <f t="shared" si="102"/>
        <v>-9999</v>
      </c>
      <c r="AG172" s="106"/>
      <c r="AH172" s="80">
        <f t="shared" si="103"/>
        <v>3.0486743631045029E-2</v>
      </c>
      <c r="AI172" s="80">
        <f t="shared" si="104"/>
        <v>0.7111749126872744</v>
      </c>
      <c r="AJ172" s="80">
        <f t="shared" si="105"/>
        <v>0.79755188677143607</v>
      </c>
      <c r="AK172" s="80">
        <f t="shared" si="106"/>
        <v>-0.34315037182729696</v>
      </c>
      <c r="AL172" s="80">
        <f t="shared" si="107"/>
        <v>0.8711484329233018</v>
      </c>
      <c r="AM172" s="80">
        <f t="shared" si="108"/>
        <v>0.46538504493287464</v>
      </c>
      <c r="AN172" s="80">
        <f t="shared" si="113"/>
        <v>1.2924214576565829</v>
      </c>
      <c r="AO172" s="80">
        <f t="shared" si="113"/>
        <v>1.2924218493053306</v>
      </c>
      <c r="AP172" s="80">
        <f t="shared" si="113"/>
        <v>1.2924186716654851</v>
      </c>
      <c r="AQ172" s="80">
        <f t="shared" si="113"/>
        <v>1.2924444544476077</v>
      </c>
      <c r="AR172" s="80">
        <f t="shared" si="113"/>
        <v>1.2922353248039471</v>
      </c>
      <c r="AS172" s="80">
        <f t="shared" si="113"/>
        <v>1.2939360574096384</v>
      </c>
      <c r="AT172" s="80">
        <f t="shared" si="113"/>
        <v>1.2803862179936021</v>
      </c>
      <c r="AU172" s="80">
        <f t="shared" si="109"/>
        <v>1.7236770146657081</v>
      </c>
    </row>
    <row r="173" spans="1:47" ht="12.95" customHeight="1" x14ac:dyDescent="0.2">
      <c r="A173" s="134" t="s">
        <v>323</v>
      </c>
      <c r="B173" s="135" t="s">
        <v>2525</v>
      </c>
      <c r="C173" s="138">
        <v>24627.387999999999</v>
      </c>
      <c r="D173" s="138" t="s">
        <v>2559</v>
      </c>
      <c r="E173" s="80">
        <f t="shared" si="88"/>
        <v>-13903.02494167393</v>
      </c>
      <c r="F173" s="80">
        <f t="shared" si="89"/>
        <v>-13903</v>
      </c>
      <c r="G173" s="80">
        <f t="shared" si="90"/>
        <v>-3.3856513389764586E-2</v>
      </c>
      <c r="H173" s="80">
        <f t="shared" si="91"/>
        <v>-3.3856513389764586E-2</v>
      </c>
      <c r="P173" s="80">
        <f t="shared" si="92"/>
        <v>-6.5089874839424411E-2</v>
      </c>
      <c r="Q173" s="107">
        <f t="shared" si="111"/>
        <v>9608.887999999999</v>
      </c>
      <c r="R173" s="80">
        <f t="shared" si="93"/>
        <v>9.7552286744509648E-4</v>
      </c>
      <c r="S173" s="106">
        <f t="shared" si="94"/>
        <v>0.2</v>
      </c>
      <c r="T173" s="106">
        <f t="shared" si="95"/>
        <v>1.951045734890193E-4</v>
      </c>
      <c r="Z173" s="80">
        <f t="shared" si="96"/>
        <v>-13903</v>
      </c>
      <c r="AA173" s="80">
        <f t="shared" si="97"/>
        <v>-3.4278600004448462E-2</v>
      </c>
      <c r="AB173" s="80">
        <f t="shared" si="98"/>
        <v>-6.4667788224740536E-2</v>
      </c>
      <c r="AC173" s="80">
        <f t="shared" si="99"/>
        <v>3.1233361449659824E-2</v>
      </c>
      <c r="AD173" s="80">
        <f t="shared" si="100"/>
        <v>4.2208661468387532E-4</v>
      </c>
      <c r="AE173" s="80">
        <f t="shared" si="101"/>
        <v>3.5631422059058848E-8</v>
      </c>
      <c r="AF173" s="80">
        <f t="shared" si="102"/>
        <v>-9999</v>
      </c>
      <c r="AG173" s="106"/>
      <c r="AH173" s="80">
        <f t="shared" si="103"/>
        <v>3.0811274834975946E-2</v>
      </c>
      <c r="AI173" s="80">
        <f t="shared" si="104"/>
        <v>0.72638735891058892</v>
      </c>
      <c r="AJ173" s="80">
        <f t="shared" si="105"/>
        <v>0.82305753140000115</v>
      </c>
      <c r="AK173" s="80">
        <f t="shared" si="106"/>
        <v>-0.35539869355766196</v>
      </c>
      <c r="AL173" s="80">
        <f t="shared" si="107"/>
        <v>0.91469595977231632</v>
      </c>
      <c r="AM173" s="80">
        <f t="shared" si="108"/>
        <v>0.49215008553911727</v>
      </c>
      <c r="AN173" s="80">
        <f t="shared" si="113"/>
        <v>1.3465762016072205</v>
      </c>
      <c r="AO173" s="80">
        <f t="shared" si="113"/>
        <v>1.3465762133955561</v>
      </c>
      <c r="AP173" s="80">
        <f t="shared" si="113"/>
        <v>1.3465760951896861</v>
      </c>
      <c r="AQ173" s="80">
        <f t="shared" si="113"/>
        <v>1.3465772804851281</v>
      </c>
      <c r="AR173" s="80">
        <f t="shared" si="113"/>
        <v>1.3465653953534737</v>
      </c>
      <c r="AS173" s="80">
        <f t="shared" si="113"/>
        <v>1.3466845973622275</v>
      </c>
      <c r="AT173" s="80">
        <f t="shared" si="113"/>
        <v>1.3454918676769529</v>
      </c>
      <c r="AU173" s="80">
        <f t="shared" si="109"/>
        <v>1.7838708479637218</v>
      </c>
    </row>
    <row r="174" spans="1:47" ht="12.95" customHeight="1" x14ac:dyDescent="0.2">
      <c r="A174" s="134" t="s">
        <v>315</v>
      </c>
      <c r="B174" s="135" t="s">
        <v>2525</v>
      </c>
      <c r="C174" s="138">
        <v>24828.287</v>
      </c>
      <c r="D174" s="138" t="s">
        <v>2559</v>
      </c>
      <c r="E174" s="80">
        <f t="shared" si="88"/>
        <v>-13755.025137528874</v>
      </c>
      <c r="F174" s="80">
        <f t="shared" si="89"/>
        <v>-13755</v>
      </c>
      <c r="G174" s="80">
        <f t="shared" si="90"/>
        <v>-3.41223722716677E-2</v>
      </c>
      <c r="H174" s="80">
        <f t="shared" si="91"/>
        <v>-3.41223722716677E-2</v>
      </c>
      <c r="P174" s="80">
        <f t="shared" si="92"/>
        <v>-6.5386262556002508E-2</v>
      </c>
      <c r="Q174" s="107">
        <f t="shared" si="111"/>
        <v>9809.7870000000003</v>
      </c>
      <c r="R174" s="80">
        <f t="shared" si="93"/>
        <v>9.7743083571092434E-4</v>
      </c>
      <c r="S174" s="106">
        <f t="shared" si="94"/>
        <v>0.2</v>
      </c>
      <c r="T174" s="106">
        <f t="shared" si="95"/>
        <v>1.9548616714218489E-4</v>
      </c>
      <c r="Z174" s="80">
        <f t="shared" si="96"/>
        <v>-13755</v>
      </c>
      <c r="AA174" s="80">
        <f t="shared" si="97"/>
        <v>-3.4344254504044949E-2</v>
      </c>
      <c r="AB174" s="80">
        <f t="shared" si="98"/>
        <v>-6.5164380323625259E-2</v>
      </c>
      <c r="AC174" s="80">
        <f t="shared" si="99"/>
        <v>3.1263890284334808E-2</v>
      </c>
      <c r="AD174" s="80">
        <f t="shared" si="100"/>
        <v>2.2188223237724902E-4</v>
      </c>
      <c r="AE174" s="80">
        <f t="shared" si="101"/>
        <v>9.8463450089423072E-9</v>
      </c>
      <c r="AF174" s="80">
        <f t="shared" si="102"/>
        <v>-9999</v>
      </c>
      <c r="AG174" s="106"/>
      <c r="AH174" s="80">
        <f t="shared" si="103"/>
        <v>3.1042008051957556E-2</v>
      </c>
      <c r="AI174" s="80">
        <f t="shared" si="104"/>
        <v>0.74216535218916557</v>
      </c>
      <c r="AJ174" s="80">
        <f t="shared" si="105"/>
        <v>0.84707030322036558</v>
      </c>
      <c r="AK174" s="80">
        <f t="shared" si="106"/>
        <v>-0.36700599877206203</v>
      </c>
      <c r="AL174" s="80">
        <f t="shared" si="107"/>
        <v>0.95837088415780602</v>
      </c>
      <c r="AM174" s="80">
        <f t="shared" si="108"/>
        <v>0.51957595066968276</v>
      </c>
      <c r="AN174" s="80">
        <f t="shared" si="113"/>
        <v>1.3997430515193203</v>
      </c>
      <c r="AO174" s="80">
        <f t="shared" si="113"/>
        <v>1.399743024843265</v>
      </c>
      <c r="AP174" s="80">
        <f t="shared" si="113"/>
        <v>1.3997433742462628</v>
      </c>
      <c r="AQ174" s="80">
        <f t="shared" si="113"/>
        <v>1.399738797821473</v>
      </c>
      <c r="AR174" s="80">
        <f t="shared" si="113"/>
        <v>1.3997987487130734</v>
      </c>
      <c r="AS174" s="80">
        <f t="shared" si="113"/>
        <v>1.3990150376076227</v>
      </c>
      <c r="AT174" s="80">
        <f t="shared" si="113"/>
        <v>1.4095575074985272</v>
      </c>
      <c r="AU174" s="80">
        <f t="shared" si="109"/>
        <v>1.8417194669773975</v>
      </c>
    </row>
    <row r="175" spans="1:47" ht="12.95" customHeight="1" x14ac:dyDescent="0.2">
      <c r="A175" s="134" t="s">
        <v>315</v>
      </c>
      <c r="B175" s="135" t="s">
        <v>2525</v>
      </c>
      <c r="C175" s="138">
        <v>25584.374</v>
      </c>
      <c r="D175" s="138" t="s">
        <v>2559</v>
      </c>
      <c r="E175" s="80">
        <f t="shared" si="88"/>
        <v>-13198.025212608274</v>
      </c>
      <c r="F175" s="80">
        <f t="shared" si="89"/>
        <v>-13198</v>
      </c>
      <c r="G175" s="80">
        <f t="shared" si="90"/>
        <v>-3.4224287112010643E-2</v>
      </c>
      <c r="H175" s="80">
        <f t="shared" si="91"/>
        <v>-3.4224287112010643E-2</v>
      </c>
      <c r="P175" s="80">
        <f t="shared" si="92"/>
        <v>-6.634544331888842E-2</v>
      </c>
      <c r="Q175" s="107">
        <f t="shared" si="111"/>
        <v>10565.874</v>
      </c>
      <c r="R175" s="80">
        <f t="shared" si="93"/>
        <v>1.0317686760666427E-3</v>
      </c>
      <c r="S175" s="106">
        <f t="shared" si="94"/>
        <v>0.2</v>
      </c>
      <c r="T175" s="106">
        <f t="shared" si="95"/>
        <v>2.0635373521332855E-4</v>
      </c>
      <c r="Z175" s="80">
        <f t="shared" si="96"/>
        <v>-13198</v>
      </c>
      <c r="AA175" s="80">
        <f t="shared" si="97"/>
        <v>-3.5257055486189917E-2</v>
      </c>
      <c r="AB175" s="80">
        <f t="shared" si="98"/>
        <v>-6.5312674944709145E-2</v>
      </c>
      <c r="AC175" s="80">
        <f t="shared" si="99"/>
        <v>3.2121156206877777E-2</v>
      </c>
      <c r="AD175" s="80">
        <f t="shared" si="100"/>
        <v>1.0327683741792743E-3</v>
      </c>
      <c r="AE175" s="80">
        <f t="shared" si="101"/>
        <v>2.1332210294098029E-7</v>
      </c>
      <c r="AF175" s="80">
        <f t="shared" si="102"/>
        <v>-9999</v>
      </c>
      <c r="AG175" s="106"/>
      <c r="AH175" s="80">
        <f t="shared" si="103"/>
        <v>3.1088387832698499E-2</v>
      </c>
      <c r="AI175" s="80">
        <f t="shared" si="104"/>
        <v>0.81359658564952231</v>
      </c>
      <c r="AJ175" s="80">
        <f t="shared" si="105"/>
        <v>0.92995021787909815</v>
      </c>
      <c r="AK175" s="80">
        <f t="shared" si="106"/>
        <v>-0.40795327657085917</v>
      </c>
      <c r="AL175" s="80">
        <f t="shared" si="107"/>
        <v>1.142199804222805</v>
      </c>
      <c r="AM175" s="80">
        <f t="shared" si="108"/>
        <v>0.64252143377085669</v>
      </c>
      <c r="AN175" s="80">
        <f t="shared" si="113"/>
        <v>1.6112788647485223</v>
      </c>
      <c r="AO175" s="80">
        <f t="shared" si="113"/>
        <v>1.6112788649174585</v>
      </c>
      <c r="AP175" s="80">
        <f t="shared" si="113"/>
        <v>1.6112788742240225</v>
      </c>
      <c r="AQ175" s="80">
        <f t="shared" si="113"/>
        <v>1.6112793869124733</v>
      </c>
      <c r="AR175" s="80">
        <f t="shared" si="113"/>
        <v>1.6113076203408023</v>
      </c>
      <c r="AS175" s="80">
        <f t="shared" si="113"/>
        <v>1.6128331681384378</v>
      </c>
      <c r="AT175" s="80">
        <f t="shared" si="113"/>
        <v>1.6634004050562248</v>
      </c>
      <c r="AU175" s="80">
        <f t="shared" si="109"/>
        <v>2.0594335263734598</v>
      </c>
    </row>
    <row r="176" spans="1:47" ht="12.95" customHeight="1" x14ac:dyDescent="0.2">
      <c r="A176" s="134" t="s">
        <v>315</v>
      </c>
      <c r="B176" s="135" t="s">
        <v>2525</v>
      </c>
      <c r="C176" s="138">
        <v>26245.434000000001</v>
      </c>
      <c r="D176" s="138" t="s">
        <v>2559</v>
      </c>
      <c r="E176" s="80">
        <f t="shared" si="88"/>
        <v>-12711.030501195419</v>
      </c>
      <c r="F176" s="80">
        <f t="shared" si="89"/>
        <v>-12711</v>
      </c>
      <c r="G176" s="80">
        <f t="shared" si="90"/>
        <v>-4.1403160590562038E-2</v>
      </c>
      <c r="H176" s="80">
        <f t="shared" si="91"/>
        <v>-4.1403160590562038E-2</v>
      </c>
      <c r="P176" s="80">
        <f t="shared" si="92"/>
        <v>-6.6981739601932794E-2</v>
      </c>
      <c r="Q176" s="107">
        <f t="shared" si="111"/>
        <v>11226.934000000001</v>
      </c>
      <c r="R176" s="80">
        <f t="shared" si="93"/>
        <v>6.5426370424093649E-4</v>
      </c>
      <c r="S176" s="106">
        <f t="shared" si="94"/>
        <v>0.2</v>
      </c>
      <c r="T176" s="106">
        <f t="shared" si="95"/>
        <v>1.3085274084818731E-4</v>
      </c>
      <c r="Z176" s="80">
        <f t="shared" si="96"/>
        <v>-12711</v>
      </c>
      <c r="AA176" s="80">
        <f t="shared" si="97"/>
        <v>-3.7154827452402756E-2</v>
      </c>
      <c r="AB176" s="80">
        <f t="shared" si="98"/>
        <v>-7.1230072740092076E-2</v>
      </c>
      <c r="AC176" s="80">
        <f t="shared" si="99"/>
        <v>2.5578579011370756E-2</v>
      </c>
      <c r="AD176" s="80">
        <f t="shared" si="100"/>
        <v>-4.2483331381592826E-3</v>
      </c>
      <c r="AE176" s="80">
        <f t="shared" si="101"/>
        <v>3.6096668905564595E-6</v>
      </c>
      <c r="AF176" s="80">
        <f t="shared" si="102"/>
        <v>-9999</v>
      </c>
      <c r="AG176" s="106"/>
      <c r="AH176" s="80">
        <f t="shared" si="103"/>
        <v>2.9826912149530035E-2</v>
      </c>
      <c r="AI176" s="80">
        <f t="shared" si="104"/>
        <v>0.89578455741767482</v>
      </c>
      <c r="AJ176" s="80">
        <f t="shared" si="105"/>
        <v>0.98340782875265453</v>
      </c>
      <c r="AK176" s="80">
        <f t="shared" si="106"/>
        <v>-0.43624677680618557</v>
      </c>
      <c r="AL176" s="80">
        <f t="shared" si="107"/>
        <v>1.3363001802777745</v>
      </c>
      <c r="AM176" s="80">
        <f t="shared" si="108"/>
        <v>0.78924754117999452</v>
      </c>
      <c r="AN176" s="80">
        <f t="shared" si="113"/>
        <v>1.8145203742413714</v>
      </c>
      <c r="AO176" s="80">
        <f t="shared" si="113"/>
        <v>1.814521746077739</v>
      </c>
      <c r="AP176" s="80">
        <f t="shared" si="113"/>
        <v>1.8145344201081846</v>
      </c>
      <c r="AQ176" s="80">
        <f t="shared" si="113"/>
        <v>1.8146514815608552</v>
      </c>
      <c r="AR176" s="80">
        <f t="shared" si="113"/>
        <v>1.8157301069046476</v>
      </c>
      <c r="AS176" s="80">
        <f t="shared" si="113"/>
        <v>1.8254581581010705</v>
      </c>
      <c r="AT176" s="80">
        <f t="shared" si="113"/>
        <v>1.9007436237420574</v>
      </c>
      <c r="AU176" s="80">
        <f t="shared" si="109"/>
        <v>2.2497867524522439</v>
      </c>
    </row>
    <row r="177" spans="1:47" ht="12.95" customHeight="1" x14ac:dyDescent="0.2">
      <c r="A177" s="134" t="s">
        <v>315</v>
      </c>
      <c r="B177" s="135" t="s">
        <v>2525</v>
      </c>
      <c r="C177" s="138">
        <v>26260.367999999999</v>
      </c>
      <c r="D177" s="138" t="s">
        <v>2559</v>
      </c>
      <c r="E177" s="80">
        <f t="shared" si="88"/>
        <v>-12700.028808428895</v>
      </c>
      <c r="F177" s="80">
        <f t="shared" si="89"/>
        <v>-12700</v>
      </c>
      <c r="G177" s="80">
        <f t="shared" si="90"/>
        <v>-3.9105352807382587E-2</v>
      </c>
      <c r="H177" s="80">
        <f t="shared" si="91"/>
        <v>-3.9105352807382587E-2</v>
      </c>
      <c r="P177" s="80">
        <f t="shared" si="92"/>
        <v>-6.6993931695756292E-2</v>
      </c>
      <c r="Q177" s="107">
        <f t="shared" si="111"/>
        <v>11241.867999999999</v>
      </c>
      <c r="R177" s="80">
        <f t="shared" si="93"/>
        <v>7.7777283241304348E-4</v>
      </c>
      <c r="S177" s="106">
        <f t="shared" si="94"/>
        <v>0.2</v>
      </c>
      <c r="T177" s="106">
        <f t="shared" si="95"/>
        <v>1.555545664826087E-4</v>
      </c>
      <c r="Z177" s="80">
        <f t="shared" si="96"/>
        <v>-12700</v>
      </c>
      <c r="AA177" s="80">
        <f t="shared" si="97"/>
        <v>-3.7212216733396704E-2</v>
      </c>
      <c r="AB177" s="80">
        <f t="shared" si="98"/>
        <v>-6.8887067769742183E-2</v>
      </c>
      <c r="AC177" s="80">
        <f t="shared" si="99"/>
        <v>2.7888578888373705E-2</v>
      </c>
      <c r="AD177" s="80">
        <f t="shared" si="100"/>
        <v>-1.8931360739858835E-3</v>
      </c>
      <c r="AE177" s="80">
        <f t="shared" si="101"/>
        <v>7.1679283892533704E-7</v>
      </c>
      <c r="AF177" s="80">
        <f t="shared" si="102"/>
        <v>-9999</v>
      </c>
      <c r="AG177" s="106"/>
      <c r="AH177" s="80">
        <f t="shared" si="103"/>
        <v>2.9781714962359589E-2</v>
      </c>
      <c r="AI177" s="80">
        <f t="shared" si="104"/>
        <v>0.8978988181077</v>
      </c>
      <c r="AJ177" s="80">
        <f t="shared" si="105"/>
        <v>0.98427497675254838</v>
      </c>
      <c r="AK177" s="80">
        <f t="shared" si="106"/>
        <v>-0.43674644520890066</v>
      </c>
      <c r="AL177" s="80">
        <f t="shared" si="107"/>
        <v>1.3411438755163696</v>
      </c>
      <c r="AM177" s="80">
        <f t="shared" si="108"/>
        <v>0.79318552087197414</v>
      </c>
      <c r="AN177" s="80">
        <f t="shared" si="113"/>
        <v>1.8193474924188742</v>
      </c>
      <c r="AO177" s="80">
        <f t="shared" si="113"/>
        <v>1.8193490084856285</v>
      </c>
      <c r="AP177" s="80">
        <f t="shared" si="113"/>
        <v>1.8193627484355039</v>
      </c>
      <c r="AQ177" s="80">
        <f t="shared" si="113"/>
        <v>1.819487238223277</v>
      </c>
      <c r="AR177" s="80">
        <f t="shared" si="113"/>
        <v>1.8206123997853625</v>
      </c>
      <c r="AS177" s="80">
        <f t="shared" si="113"/>
        <v>1.8305654279007326</v>
      </c>
      <c r="AT177" s="80">
        <f t="shared" si="113"/>
        <v>1.9062574857045527</v>
      </c>
      <c r="AU177" s="80">
        <f t="shared" si="109"/>
        <v>2.2540863119735306</v>
      </c>
    </row>
    <row r="178" spans="1:47" ht="12.95" customHeight="1" x14ac:dyDescent="0.2">
      <c r="A178" s="134" t="s">
        <v>340</v>
      </c>
      <c r="B178" s="135" t="s">
        <v>2525</v>
      </c>
      <c r="C178" s="138">
        <v>26944.503000000001</v>
      </c>
      <c r="D178" s="138" t="s">
        <v>2559</v>
      </c>
      <c r="E178" s="80">
        <f t="shared" si="88"/>
        <v>-12196.035030417164</v>
      </c>
      <c r="F178" s="80">
        <f t="shared" si="89"/>
        <v>-12196</v>
      </c>
      <c r="G178" s="80">
        <f t="shared" si="90"/>
        <v>-4.7551250616379548E-2</v>
      </c>
      <c r="H178" s="80">
        <f t="shared" si="91"/>
        <v>-4.7551250616379548E-2</v>
      </c>
      <c r="P178" s="80">
        <f t="shared" si="92"/>
        <v>-6.7449253140159177E-2</v>
      </c>
      <c r="Q178" s="107">
        <f t="shared" si="111"/>
        <v>11926.003000000001</v>
      </c>
      <c r="R178" s="80">
        <f t="shared" si="93"/>
        <v>3.9593050443634048E-4</v>
      </c>
      <c r="S178" s="106">
        <f t="shared" si="94"/>
        <v>0.2</v>
      </c>
      <c r="T178" s="106">
        <f t="shared" si="95"/>
        <v>7.9186100887268101E-5</v>
      </c>
      <c r="Z178" s="80">
        <f t="shared" si="96"/>
        <v>-12196</v>
      </c>
      <c r="AA178" s="80">
        <f t="shared" si="97"/>
        <v>-4.0675806694251727E-2</v>
      </c>
      <c r="AB178" s="80">
        <f t="shared" si="98"/>
        <v>-7.4324697062287004E-2</v>
      </c>
      <c r="AC178" s="80">
        <f t="shared" si="99"/>
        <v>1.9898002523779629E-2</v>
      </c>
      <c r="AD178" s="80">
        <f t="shared" si="100"/>
        <v>-6.8754439221278205E-3</v>
      </c>
      <c r="AE178" s="80">
        <f t="shared" si="101"/>
        <v>9.4543458252648782E-6</v>
      </c>
      <c r="AF178" s="80">
        <f t="shared" si="102"/>
        <v>-9999</v>
      </c>
      <c r="AG178" s="106"/>
      <c r="AH178" s="80">
        <f t="shared" si="103"/>
        <v>2.6773446445907449E-2</v>
      </c>
      <c r="AI178" s="80">
        <f t="shared" si="104"/>
        <v>1.009069738635948</v>
      </c>
      <c r="AJ178" s="80">
        <f t="shared" si="105"/>
        <v>0.99738746538896383</v>
      </c>
      <c r="AK178" s="80">
        <f t="shared" si="106"/>
        <v>-0.44843042781181941</v>
      </c>
      <c r="AL178" s="80">
        <f t="shared" si="107"/>
        <v>1.5910190896865626</v>
      </c>
      <c r="AM178" s="80">
        <f t="shared" si="108"/>
        <v>1.0204300350293758</v>
      </c>
      <c r="AN178" s="80">
        <f t="shared" si="113"/>
        <v>2.0539005248348805</v>
      </c>
      <c r="AO178" s="80">
        <f t="shared" si="113"/>
        <v>2.0539399805415961</v>
      </c>
      <c r="AP178" s="80">
        <f t="shared" si="113"/>
        <v>2.0541293024293052</v>
      </c>
      <c r="AQ178" s="80">
        <f t="shared" si="113"/>
        <v>2.0550367849287299</v>
      </c>
      <c r="AR178" s="80">
        <f t="shared" si="113"/>
        <v>2.0593651019092265</v>
      </c>
      <c r="AS178" s="80">
        <f t="shared" si="113"/>
        <v>2.0795436490449375</v>
      </c>
      <c r="AT178" s="80">
        <f t="shared" si="113"/>
        <v>2.1654074844979481</v>
      </c>
      <c r="AU178" s="80">
        <f t="shared" si="109"/>
        <v>2.4510843118579388</v>
      </c>
    </row>
    <row r="179" spans="1:47" ht="12.95" customHeight="1" x14ac:dyDescent="0.2">
      <c r="A179" s="134" t="s">
        <v>315</v>
      </c>
      <c r="B179" s="135" t="s">
        <v>2525</v>
      </c>
      <c r="C179" s="138">
        <v>26985.223999999998</v>
      </c>
      <c r="D179" s="138" t="s">
        <v>2559</v>
      </c>
      <c r="E179" s="80">
        <f t="shared" si="88"/>
        <v>-12166.036374253667</v>
      </c>
      <c r="F179" s="80">
        <f t="shared" si="89"/>
        <v>-12166</v>
      </c>
      <c r="G179" s="80">
        <f t="shared" si="90"/>
        <v>-4.9375411199434893E-2</v>
      </c>
      <c r="H179" s="80">
        <f t="shared" si="91"/>
        <v>-4.9375411199434893E-2</v>
      </c>
      <c r="P179" s="80">
        <f t="shared" si="92"/>
        <v>-6.7469980063872892E-2</v>
      </c>
      <c r="Q179" s="107">
        <f t="shared" si="111"/>
        <v>11966.723999999998</v>
      </c>
      <c r="R179" s="80">
        <f t="shared" si="93"/>
        <v>3.2741342238988905E-4</v>
      </c>
      <c r="S179" s="106">
        <f t="shared" si="94"/>
        <v>0.2</v>
      </c>
      <c r="T179" s="106">
        <f t="shared" si="95"/>
        <v>6.5482684477977818E-5</v>
      </c>
      <c r="Z179" s="80">
        <f t="shared" si="96"/>
        <v>-12166</v>
      </c>
      <c r="AA179" s="80">
        <f t="shared" si="97"/>
        <v>-4.0938856445741002E-2</v>
      </c>
      <c r="AB179" s="80">
        <f t="shared" si="98"/>
        <v>-7.590653481756679E-2</v>
      </c>
      <c r="AC179" s="80">
        <f t="shared" si="99"/>
        <v>1.8094568864437999E-2</v>
      </c>
      <c r="AD179" s="80">
        <f t="shared" si="100"/>
        <v>-8.4365547536938909E-3</v>
      </c>
      <c r="AE179" s="80">
        <f t="shared" si="101"/>
        <v>1.4235091222414998E-5</v>
      </c>
      <c r="AF179" s="80">
        <f t="shared" si="102"/>
        <v>-9999</v>
      </c>
      <c r="AG179" s="106"/>
      <c r="AH179" s="80">
        <f t="shared" si="103"/>
        <v>2.653112361813189E-2</v>
      </c>
      <c r="AI179" s="80">
        <f t="shared" si="104"/>
        <v>1.0166243115928095</v>
      </c>
      <c r="AJ179" s="80">
        <f t="shared" si="105"/>
        <v>0.9960287027117809</v>
      </c>
      <c r="AK179" s="80">
        <f t="shared" si="106"/>
        <v>-0.44821394557786909</v>
      </c>
      <c r="AL179" s="80">
        <f t="shared" si="107"/>
        <v>1.6078694585275817</v>
      </c>
      <c r="AM179" s="80">
        <f t="shared" si="108"/>
        <v>1.0377777280388161</v>
      </c>
      <c r="AN179" s="80">
        <f t="shared" si="113"/>
        <v>2.0687699454938375</v>
      </c>
      <c r="AO179" s="80">
        <f t="shared" si="113"/>
        <v>2.0688152208067918</v>
      </c>
      <c r="AP179" s="80">
        <f t="shared" si="113"/>
        <v>2.0690264970595011</v>
      </c>
      <c r="AQ179" s="80">
        <f t="shared" si="113"/>
        <v>2.0700113303121421</v>
      </c>
      <c r="AR179" s="80">
        <f t="shared" si="113"/>
        <v>2.0745787269362244</v>
      </c>
      <c r="AS179" s="80">
        <f t="shared" si="113"/>
        <v>2.0952858308428306</v>
      </c>
      <c r="AT179" s="80">
        <f t="shared" si="113"/>
        <v>2.181207694133056</v>
      </c>
      <c r="AU179" s="80">
        <f t="shared" si="109"/>
        <v>2.4628103832796295</v>
      </c>
    </row>
    <row r="180" spans="1:47" ht="12.95" customHeight="1" x14ac:dyDescent="0.2">
      <c r="A180" s="134" t="s">
        <v>315</v>
      </c>
      <c r="B180" s="135" t="s">
        <v>2525</v>
      </c>
      <c r="C180" s="138">
        <v>27004.226999999999</v>
      </c>
      <c r="D180" s="138" t="s">
        <v>2559</v>
      </c>
      <c r="E180" s="80">
        <f t="shared" si="88"/>
        <v>-12152.037099602381</v>
      </c>
      <c r="F180" s="80">
        <f t="shared" si="89"/>
        <v>-12152</v>
      </c>
      <c r="G180" s="80">
        <f t="shared" si="90"/>
        <v>-5.0360019471554551E-2</v>
      </c>
      <c r="H180" s="80">
        <f t="shared" si="91"/>
        <v>-5.0360019471554551E-2</v>
      </c>
      <c r="P180" s="80">
        <f t="shared" si="92"/>
        <v>-6.7479407476298797E-2</v>
      </c>
      <c r="Q180" s="107">
        <f t="shared" si="111"/>
        <v>11985.726999999999</v>
      </c>
      <c r="R180" s="80">
        <f t="shared" si="93"/>
        <v>2.9307344565698118E-4</v>
      </c>
      <c r="S180" s="106">
        <f t="shared" si="94"/>
        <v>0.2</v>
      </c>
      <c r="T180" s="106">
        <f t="shared" si="95"/>
        <v>5.861468913139624E-5</v>
      </c>
      <c r="Z180" s="80">
        <f t="shared" si="96"/>
        <v>-12152</v>
      </c>
      <c r="AA180" s="80">
        <f t="shared" si="97"/>
        <v>-4.1064016060383277E-2</v>
      </c>
      <c r="AB180" s="80">
        <f t="shared" si="98"/>
        <v>-7.6775410887470072E-2</v>
      </c>
      <c r="AC180" s="80">
        <f t="shared" si="99"/>
        <v>1.7119388004744246E-2</v>
      </c>
      <c r="AD180" s="80">
        <f t="shared" si="100"/>
        <v>-9.2960034111712747E-3</v>
      </c>
      <c r="AE180" s="80">
        <f t="shared" si="101"/>
        <v>1.7283135884101596E-5</v>
      </c>
      <c r="AF180" s="80">
        <f t="shared" si="102"/>
        <v>-9999</v>
      </c>
      <c r="AG180" s="106"/>
      <c r="AH180" s="80">
        <f t="shared" si="103"/>
        <v>2.6415391415915524E-2</v>
      </c>
      <c r="AI180" s="80">
        <f t="shared" si="104"/>
        <v>1.0201871564143303</v>
      </c>
      <c r="AJ180" s="80">
        <f t="shared" si="105"/>
        <v>0.99528940142433286</v>
      </c>
      <c r="AK180" s="80">
        <f t="shared" si="106"/>
        <v>-0.44806761483320701</v>
      </c>
      <c r="AL180" s="80">
        <f t="shared" si="107"/>
        <v>1.6158196969631087</v>
      </c>
      <c r="AM180" s="80">
        <f t="shared" si="108"/>
        <v>1.0460682259152163</v>
      </c>
      <c r="AN180" s="80">
        <f t="shared" si="113"/>
        <v>2.075747228350191</v>
      </c>
      <c r="AO180" s="80">
        <f t="shared" si="113"/>
        <v>2.0757954293616656</v>
      </c>
      <c r="AP180" s="80">
        <f t="shared" si="113"/>
        <v>2.0760175112835078</v>
      </c>
      <c r="AQ180" s="80">
        <f t="shared" si="113"/>
        <v>2.077039584614369</v>
      </c>
      <c r="AR180" s="80">
        <f t="shared" si="113"/>
        <v>2.0817193377350676</v>
      </c>
      <c r="AS180" s="80">
        <f t="shared" si="113"/>
        <v>2.1026670943677934</v>
      </c>
      <c r="AT180" s="80">
        <f t="shared" si="113"/>
        <v>2.1885944104699857</v>
      </c>
      <c r="AU180" s="80">
        <f t="shared" si="109"/>
        <v>2.4682825499430856</v>
      </c>
    </row>
    <row r="181" spans="1:47" ht="12.95" customHeight="1" x14ac:dyDescent="0.2">
      <c r="A181" s="134" t="s">
        <v>351</v>
      </c>
      <c r="B181" s="135" t="s">
        <v>2525</v>
      </c>
      <c r="C181" s="138">
        <v>27138.612000000001</v>
      </c>
      <c r="D181" s="138" t="s">
        <v>2559</v>
      </c>
      <c r="E181" s="80">
        <f t="shared" si="88"/>
        <v>-12053.037335143455</v>
      </c>
      <c r="F181" s="80">
        <f t="shared" si="89"/>
        <v>-12053</v>
      </c>
      <c r="G181" s="80">
        <f t="shared" si="90"/>
        <v>-5.0679749398113927E-2</v>
      </c>
      <c r="H181" s="80">
        <f t="shared" ref="H181:H212" si="114">G181</f>
        <v>-5.0679749398113927E-2</v>
      </c>
      <c r="P181" s="80">
        <f t="shared" si="92"/>
        <v>-6.7541620614929132E-2</v>
      </c>
      <c r="Q181" s="107">
        <f t="shared" si="111"/>
        <v>12120.112000000001</v>
      </c>
      <c r="R181" s="80">
        <f t="shared" ref="R181:R217" si="115">+(P181-G181)^2</f>
        <v>2.843227009324611E-4</v>
      </c>
      <c r="S181" s="106">
        <f t="shared" ref="S181:S210" si="116">S$15</f>
        <v>0.2</v>
      </c>
      <c r="T181" s="106">
        <f t="shared" si="95"/>
        <v>5.686454018649222E-5</v>
      </c>
      <c r="Z181" s="80">
        <f t="shared" si="96"/>
        <v>-12053</v>
      </c>
      <c r="AA181" s="80">
        <f t="shared" si="97"/>
        <v>-4.1993749810076884E-2</v>
      </c>
      <c r="AB181" s="80">
        <f t="shared" si="98"/>
        <v>-7.6227620202966168E-2</v>
      </c>
      <c r="AC181" s="80">
        <f t="shared" si="99"/>
        <v>1.6861871216815205E-2</v>
      </c>
      <c r="AD181" s="80">
        <f t="shared" si="100"/>
        <v>-8.6859995880370425E-3</v>
      </c>
      <c r="AE181" s="80">
        <f t="shared" si="101"/>
        <v>1.5089317768675936E-5</v>
      </c>
      <c r="AF181" s="80">
        <f t="shared" si="102"/>
        <v>-9999</v>
      </c>
      <c r="AG181" s="106"/>
      <c r="AH181" s="80">
        <f t="shared" si="103"/>
        <v>2.5547870804852248E-2</v>
      </c>
      <c r="AI181" s="80">
        <f t="shared" si="104"/>
        <v>1.0460598669131282</v>
      </c>
      <c r="AJ181" s="80">
        <f t="shared" si="105"/>
        <v>0.98801901753370602</v>
      </c>
      <c r="AK181" s="80">
        <f t="shared" si="106"/>
        <v>-0.44615086843618346</v>
      </c>
      <c r="AL181" s="80">
        <f t="shared" si="107"/>
        <v>1.6736701998067274</v>
      </c>
      <c r="AM181" s="80">
        <f t="shared" si="108"/>
        <v>1.1085532729567626</v>
      </c>
      <c r="AN181" s="80">
        <f t="shared" ref="AN181:AT190" si="117">$AU181+$AB$7*SIN(AO181)</f>
        <v>2.1257967948262184</v>
      </c>
      <c r="AO181" s="80">
        <f t="shared" si="117"/>
        <v>2.1258698257494624</v>
      </c>
      <c r="AP181" s="80">
        <f t="shared" si="117"/>
        <v>2.1261787125822837</v>
      </c>
      <c r="AQ181" s="80">
        <f t="shared" si="117"/>
        <v>2.1274834636897104</v>
      </c>
      <c r="AR181" s="80">
        <f t="shared" si="117"/>
        <v>2.1329648970113926</v>
      </c>
      <c r="AS181" s="80">
        <f t="shared" si="117"/>
        <v>2.1554919816710854</v>
      </c>
      <c r="AT181" s="80">
        <f t="shared" si="117"/>
        <v>2.241064715340058</v>
      </c>
      <c r="AU181" s="80">
        <f t="shared" si="109"/>
        <v>2.5069785856346658</v>
      </c>
    </row>
    <row r="182" spans="1:47" ht="12.95" customHeight="1" x14ac:dyDescent="0.2">
      <c r="A182" s="134" t="s">
        <v>315</v>
      </c>
      <c r="B182" s="135" t="s">
        <v>2525</v>
      </c>
      <c r="C182" s="138">
        <v>27684.289000000001</v>
      </c>
      <c r="D182" s="138" t="s">
        <v>2559</v>
      </c>
      <c r="E182" s="80">
        <f t="shared" si="88"/>
        <v>-11651.043850225849</v>
      </c>
      <c r="F182" s="80">
        <f t="shared" si="89"/>
        <v>-11651</v>
      </c>
      <c r="G182" s="80">
        <f t="shared" si="90"/>
        <v>-5.9523501222429331E-2</v>
      </c>
      <c r="H182" s="80">
        <f t="shared" si="114"/>
        <v>-5.9523501222429331E-2</v>
      </c>
      <c r="P182" s="80">
        <f t="shared" si="92"/>
        <v>-6.7714090906483865E-2</v>
      </c>
      <c r="Q182" s="107">
        <f t="shared" si="111"/>
        <v>12665.789000000001</v>
      </c>
      <c r="R182" s="80">
        <f t="shared" si="115"/>
        <v>6.7085759372540542E-5</v>
      </c>
      <c r="S182" s="106">
        <f t="shared" si="116"/>
        <v>0.2</v>
      </c>
      <c r="T182" s="106">
        <f t="shared" si="95"/>
        <v>1.3417151874508109E-5</v>
      </c>
      <c r="Z182" s="80">
        <f t="shared" si="96"/>
        <v>-11651</v>
      </c>
      <c r="AA182" s="80">
        <f t="shared" si="97"/>
        <v>-4.6637086043627596E-2</v>
      </c>
      <c r="AB182" s="80">
        <f t="shared" si="98"/>
        <v>-8.06005060852856E-2</v>
      </c>
      <c r="AC182" s="80">
        <f t="shared" si="99"/>
        <v>8.1905896840545334E-3</v>
      </c>
      <c r="AD182" s="80">
        <f t="shared" si="100"/>
        <v>-1.2886415178801736E-2</v>
      </c>
      <c r="AE182" s="80">
        <f t="shared" si="101"/>
        <v>3.3211939232090354E-5</v>
      </c>
      <c r="AF182" s="80">
        <f t="shared" si="102"/>
        <v>-9999</v>
      </c>
      <c r="AG182" s="106"/>
      <c r="AH182" s="80">
        <f t="shared" si="103"/>
        <v>2.1077004862856265E-2</v>
      </c>
      <c r="AI182" s="80">
        <f t="shared" si="104"/>
        <v>1.1625810900987976</v>
      </c>
      <c r="AJ182" s="80">
        <f t="shared" si="105"/>
        <v>0.91185868171429763</v>
      </c>
      <c r="AK182" s="80">
        <f t="shared" si="106"/>
        <v>-0.41801853773331926</v>
      </c>
      <c r="AL182" s="80">
        <f t="shared" si="107"/>
        <v>1.9417256948460015</v>
      </c>
      <c r="AM182" s="80">
        <f t="shared" si="108"/>
        <v>1.4619046129790647</v>
      </c>
      <c r="AN182" s="80">
        <f t="shared" si="117"/>
        <v>2.3428234407432571</v>
      </c>
      <c r="AO182" s="80">
        <f t="shared" si="117"/>
        <v>2.343081443732582</v>
      </c>
      <c r="AP182" s="80">
        <f t="shared" si="117"/>
        <v>2.3439054727619064</v>
      </c>
      <c r="AQ182" s="80">
        <f t="shared" si="117"/>
        <v>2.3465326720364712</v>
      </c>
      <c r="AR182" s="80">
        <f t="shared" si="117"/>
        <v>2.3548623051631394</v>
      </c>
      <c r="AS182" s="80">
        <f t="shared" si="117"/>
        <v>2.3808261058755442</v>
      </c>
      <c r="AT182" s="80">
        <f t="shared" si="117"/>
        <v>2.4579910881899361</v>
      </c>
      <c r="AU182" s="80">
        <f t="shared" si="109"/>
        <v>2.6641079426853249</v>
      </c>
    </row>
    <row r="183" spans="1:47" ht="12.95" customHeight="1" x14ac:dyDescent="0.2">
      <c r="A183" s="134" t="s">
        <v>359</v>
      </c>
      <c r="B183" s="135" t="s">
        <v>2525</v>
      </c>
      <c r="C183" s="138">
        <v>28459.37</v>
      </c>
      <c r="D183" s="138" t="s">
        <v>2559</v>
      </c>
      <c r="E183" s="80">
        <f t="shared" si="88"/>
        <v>-11080.051280842456</v>
      </c>
      <c r="F183" s="80">
        <f t="shared" si="89"/>
        <v>-11080</v>
      </c>
      <c r="G183" s="80">
        <f t="shared" si="90"/>
        <v>-6.9610024340363452E-2</v>
      </c>
      <c r="H183" s="80">
        <f t="shared" si="114"/>
        <v>-6.9610024340363452E-2</v>
      </c>
      <c r="P183" s="80">
        <f t="shared" si="92"/>
        <v>-6.7737959785730953E-2</v>
      </c>
      <c r="Q183" s="107">
        <f t="shared" si="111"/>
        <v>13440.869999999999</v>
      </c>
      <c r="R183" s="80">
        <f t="shared" si="115"/>
        <v>3.504625696711378E-6</v>
      </c>
      <c r="S183" s="106">
        <f t="shared" si="116"/>
        <v>0.2</v>
      </c>
      <c r="T183" s="106">
        <f t="shared" si="95"/>
        <v>7.009251393422756E-7</v>
      </c>
      <c r="Z183" s="80">
        <f t="shared" si="96"/>
        <v>-11080</v>
      </c>
      <c r="AA183" s="80">
        <f t="shared" si="97"/>
        <v>-5.5850406072070036E-2</v>
      </c>
      <c r="AB183" s="80">
        <f t="shared" si="98"/>
        <v>-8.1497578054024369E-2</v>
      </c>
      <c r="AC183" s="80">
        <f t="shared" si="99"/>
        <v>-1.8720645546324993E-3</v>
      </c>
      <c r="AD183" s="80">
        <f t="shared" si="100"/>
        <v>-1.3759618268293416E-2</v>
      </c>
      <c r="AE183" s="80">
        <f t="shared" si="101"/>
        <v>3.7865418977830787E-5</v>
      </c>
      <c r="AF183" s="80">
        <f t="shared" si="102"/>
        <v>-9999</v>
      </c>
      <c r="AG183" s="106"/>
      <c r="AH183" s="80">
        <f t="shared" si="103"/>
        <v>1.1887553713660914E-2</v>
      </c>
      <c r="AI183" s="80">
        <f t="shared" si="104"/>
        <v>1.3406333543201967</v>
      </c>
      <c r="AJ183" s="80">
        <f t="shared" si="105"/>
        <v>0.61014247222438178</v>
      </c>
      <c r="AK183" s="80">
        <f t="shared" si="106"/>
        <v>-0.29178935325160016</v>
      </c>
      <c r="AL183" s="80">
        <f t="shared" si="107"/>
        <v>2.4332746283402402</v>
      </c>
      <c r="AM183" s="80">
        <f t="shared" si="108"/>
        <v>2.7045383392177413</v>
      </c>
      <c r="AN183" s="80">
        <f t="shared" si="117"/>
        <v>2.6929835250753098</v>
      </c>
      <c r="AO183" s="80">
        <f t="shared" si="117"/>
        <v>2.6935256097616405</v>
      </c>
      <c r="AP183" s="80">
        <f t="shared" si="117"/>
        <v>2.6948661528239786</v>
      </c>
      <c r="AQ183" s="80">
        <f t="shared" si="117"/>
        <v>2.6981775501089444</v>
      </c>
      <c r="AR183" s="80">
        <f t="shared" si="117"/>
        <v>2.7063351731896867</v>
      </c>
      <c r="AS183" s="80">
        <f t="shared" si="117"/>
        <v>2.7263017693890541</v>
      </c>
      <c r="AT183" s="80">
        <f t="shared" si="117"/>
        <v>2.7744610169378041</v>
      </c>
      <c r="AU183" s="80">
        <f t="shared" si="109"/>
        <v>2.8872941687448432</v>
      </c>
    </row>
    <row r="184" spans="1:47" ht="12.95" customHeight="1" x14ac:dyDescent="0.2">
      <c r="A184" s="134" t="s">
        <v>364</v>
      </c>
      <c r="B184" s="135" t="s">
        <v>2525</v>
      </c>
      <c r="C184" s="138">
        <v>29078.36</v>
      </c>
      <c r="D184" s="138" t="s">
        <v>2559</v>
      </c>
      <c r="E184" s="80">
        <f t="shared" si="88"/>
        <v>-10624.049017178879</v>
      </c>
      <c r="F184" s="80">
        <f t="shared" si="89"/>
        <v>-10624</v>
      </c>
      <c r="G184" s="80">
        <f t="shared" si="90"/>
        <v>-6.653726521471981E-2</v>
      </c>
      <c r="H184" s="80">
        <f t="shared" si="114"/>
        <v>-6.653726521471981E-2</v>
      </c>
      <c r="P184" s="80">
        <f t="shared" si="92"/>
        <v>-6.757064545547431E-2</v>
      </c>
      <c r="Q184" s="107">
        <f t="shared" si="111"/>
        <v>14059.86</v>
      </c>
      <c r="R184" s="80">
        <f t="shared" si="115"/>
        <v>1.0678747219818286E-6</v>
      </c>
      <c r="S184" s="106">
        <f t="shared" si="116"/>
        <v>0.2</v>
      </c>
      <c r="T184" s="106">
        <f t="shared" si="95"/>
        <v>2.1357494439636572E-7</v>
      </c>
      <c r="Z184" s="80">
        <f t="shared" si="96"/>
        <v>-10624</v>
      </c>
      <c r="AA184" s="80">
        <f t="shared" si="97"/>
        <v>-6.5101904893827153E-2</v>
      </c>
      <c r="AB184" s="80">
        <f t="shared" si="98"/>
        <v>-6.9006005776366966E-2</v>
      </c>
      <c r="AC184" s="80">
        <f t="shared" si="99"/>
        <v>1.0333802407545001E-3</v>
      </c>
      <c r="AD184" s="80">
        <f t="shared" si="100"/>
        <v>-1.4353603208926563E-3</v>
      </c>
      <c r="AE184" s="80">
        <f t="shared" si="101"/>
        <v>4.1205185015861383E-7</v>
      </c>
      <c r="AF184" s="80">
        <f t="shared" si="102"/>
        <v>-9999</v>
      </c>
      <c r="AG184" s="106"/>
      <c r="AH184" s="80">
        <f t="shared" si="103"/>
        <v>2.4687405616471577E-3</v>
      </c>
      <c r="AI184" s="80">
        <f t="shared" si="104"/>
        <v>1.4375099199812889</v>
      </c>
      <c r="AJ184" s="80">
        <f t="shared" si="105"/>
        <v>0.16915627777283246</v>
      </c>
      <c r="AK184" s="80">
        <f t="shared" si="106"/>
        <v>-9.8778432182243914E-2</v>
      </c>
      <c r="AL184" s="80">
        <f t="shared" si="107"/>
        <v>2.9195414823097896</v>
      </c>
      <c r="AM184" s="80">
        <f t="shared" si="108"/>
        <v>8.9698939225000629</v>
      </c>
      <c r="AN184" s="80">
        <f t="shared" si="117"/>
        <v>3.00423256552628</v>
      </c>
      <c r="AO184" s="80">
        <f t="shared" si="117"/>
        <v>3.0044972403987793</v>
      </c>
      <c r="AP184" s="80">
        <f t="shared" si="117"/>
        <v>3.0050929096391017</v>
      </c>
      <c r="AQ184" s="80">
        <f t="shared" si="117"/>
        <v>3.0064333268513876</v>
      </c>
      <c r="AR184" s="80">
        <f t="shared" si="117"/>
        <v>3.0094487393288829</v>
      </c>
      <c r="AS184" s="80">
        <f t="shared" si="117"/>
        <v>3.0162278615434324</v>
      </c>
      <c r="AT184" s="80">
        <f t="shared" si="117"/>
        <v>3.0314477602884899</v>
      </c>
      <c r="AU184" s="80">
        <f t="shared" si="109"/>
        <v>3.0655304543545463</v>
      </c>
    </row>
    <row r="185" spans="1:47" ht="12.95" customHeight="1" x14ac:dyDescent="0.2">
      <c r="A185" s="134" t="s">
        <v>364</v>
      </c>
      <c r="B185" s="135" t="s">
        <v>2525</v>
      </c>
      <c r="C185" s="138">
        <v>29082.431</v>
      </c>
      <c r="D185" s="138" t="s">
        <v>2559</v>
      </c>
      <c r="E185" s="80">
        <f t="shared" si="88"/>
        <v>-10621.049961918901</v>
      </c>
      <c r="F185" s="80">
        <f t="shared" si="89"/>
        <v>-10621</v>
      </c>
      <c r="G185" s="80">
        <f t="shared" si="90"/>
        <v>-6.7819681269611465E-2</v>
      </c>
      <c r="H185" s="80">
        <f t="shared" si="114"/>
        <v>-6.7819681269611465E-2</v>
      </c>
      <c r="P185" s="80">
        <f t="shared" si="92"/>
        <v>-6.7568996693126354E-2</v>
      </c>
      <c r="Q185" s="107">
        <f t="shared" si="111"/>
        <v>14063.931</v>
      </c>
      <c r="R185" s="80">
        <f t="shared" si="115"/>
        <v>6.28427568875193E-8</v>
      </c>
      <c r="S185" s="106">
        <f t="shared" si="116"/>
        <v>0.2</v>
      </c>
      <c r="T185" s="106">
        <f t="shared" si="95"/>
        <v>1.2568551377503861E-8</v>
      </c>
      <c r="Z185" s="80">
        <f t="shared" si="96"/>
        <v>-10621</v>
      </c>
      <c r="AA185" s="80">
        <f t="shared" si="97"/>
        <v>-6.5165894624658396E-2</v>
      </c>
      <c r="AB185" s="80">
        <f t="shared" si="98"/>
        <v>-7.0222783338079423E-2</v>
      </c>
      <c r="AC185" s="80">
        <f t="shared" si="99"/>
        <v>-2.5068457648511067E-4</v>
      </c>
      <c r="AD185" s="80">
        <f t="shared" si="100"/>
        <v>-2.6537866449530684E-3</v>
      </c>
      <c r="AE185" s="80">
        <f t="shared" si="101"/>
        <v>1.4085167113862526E-6</v>
      </c>
      <c r="AF185" s="80">
        <f t="shared" si="102"/>
        <v>-9999</v>
      </c>
      <c r="AG185" s="106"/>
      <c r="AH185" s="80">
        <f t="shared" si="103"/>
        <v>2.4031020684679586E-3</v>
      </c>
      <c r="AI185" s="80">
        <f t="shared" si="104"/>
        <v>1.4378422636627128</v>
      </c>
      <c r="AJ185" s="80">
        <f t="shared" si="105"/>
        <v>0.16581417085413028</v>
      </c>
      <c r="AK185" s="80">
        <f t="shared" si="106"/>
        <v>-9.7294711557860722E-2</v>
      </c>
      <c r="AL185" s="80">
        <f t="shared" si="107"/>
        <v>2.9229314760316067</v>
      </c>
      <c r="AM185" s="80">
        <f t="shared" si="108"/>
        <v>9.1100984626476915</v>
      </c>
      <c r="AN185" s="80">
        <f t="shared" si="117"/>
        <v>3.0063400497322736</v>
      </c>
      <c r="AO185" s="80">
        <f t="shared" si="117"/>
        <v>3.0066010289412262</v>
      </c>
      <c r="AP185" s="80">
        <f t="shared" si="117"/>
        <v>3.0071882124208016</v>
      </c>
      <c r="AQ185" s="80">
        <f t="shared" si="117"/>
        <v>3.0085091607230634</v>
      </c>
      <c r="AR185" s="80">
        <f t="shared" si="117"/>
        <v>3.0114799617799188</v>
      </c>
      <c r="AS185" s="80">
        <f t="shared" si="117"/>
        <v>3.0181570913153188</v>
      </c>
      <c r="AT185" s="80">
        <f t="shared" si="117"/>
        <v>3.0331448103361791</v>
      </c>
      <c r="AU185" s="80">
        <f t="shared" si="109"/>
        <v>3.0667030614967152</v>
      </c>
    </row>
    <row r="186" spans="1:47" ht="12.95" customHeight="1" x14ac:dyDescent="0.2">
      <c r="A186" s="134" t="s">
        <v>364</v>
      </c>
      <c r="B186" s="135" t="s">
        <v>2525</v>
      </c>
      <c r="C186" s="138">
        <v>29108.223999999998</v>
      </c>
      <c r="D186" s="138" t="s">
        <v>2559</v>
      </c>
      <c r="E186" s="80">
        <f t="shared" si="88"/>
        <v>-10602.048578396269</v>
      </c>
      <c r="F186" s="80">
        <f t="shared" si="89"/>
        <v>-10602</v>
      </c>
      <c r="G186" s="80">
        <f t="shared" si="90"/>
        <v>-6.5941649641899858E-2</v>
      </c>
      <c r="H186" s="80">
        <f t="shared" si="114"/>
        <v>-6.5941649641899858E-2</v>
      </c>
      <c r="P186" s="80">
        <f t="shared" si="92"/>
        <v>-6.7558388178464157E-2</v>
      </c>
      <c r="Q186" s="107">
        <f t="shared" si="111"/>
        <v>14089.723999999998</v>
      </c>
      <c r="R186" s="80">
        <f t="shared" si="115"/>
        <v>2.6138434956120726E-6</v>
      </c>
      <c r="S186" s="106">
        <f t="shared" si="116"/>
        <v>0.2</v>
      </c>
      <c r="T186" s="106">
        <f t="shared" si="95"/>
        <v>5.2276869912241453E-7</v>
      </c>
      <c r="Z186" s="80">
        <f t="shared" si="96"/>
        <v>-10602</v>
      </c>
      <c r="AA186" s="80">
        <f t="shared" si="97"/>
        <v>-6.5571561570950829E-2</v>
      </c>
      <c r="AB186" s="80">
        <f t="shared" si="98"/>
        <v>-6.7928476249413186E-2</v>
      </c>
      <c r="AC186" s="80">
        <f t="shared" si="99"/>
        <v>1.6167385365642994E-3</v>
      </c>
      <c r="AD186" s="80">
        <f t="shared" si="100"/>
        <v>-3.7008807094902896E-4</v>
      </c>
      <c r="AE186" s="80">
        <f t="shared" si="101"/>
        <v>2.73930360517547E-8</v>
      </c>
      <c r="AF186" s="80">
        <f t="shared" si="102"/>
        <v>-9999</v>
      </c>
      <c r="AG186" s="106"/>
      <c r="AH186" s="80">
        <f t="shared" si="103"/>
        <v>1.9868266075133284E-3</v>
      </c>
      <c r="AI186" s="80">
        <f t="shared" si="104"/>
        <v>1.4398331460136344</v>
      </c>
      <c r="AJ186" s="80">
        <f t="shared" si="105"/>
        <v>0.14457060563488225</v>
      </c>
      <c r="AK186" s="80">
        <f t="shared" si="106"/>
        <v>-8.7857341265057426E-2</v>
      </c>
      <c r="AL186" s="80">
        <f t="shared" si="107"/>
        <v>2.9444360242888861</v>
      </c>
      <c r="AM186" s="80">
        <f t="shared" si="108"/>
        <v>10.111338127770718</v>
      </c>
      <c r="AN186" s="80">
        <f t="shared" si="117"/>
        <v>3.0196980081854492</v>
      </c>
      <c r="AO186" s="80">
        <f t="shared" si="117"/>
        <v>3.0199351875431004</v>
      </c>
      <c r="AP186" s="80">
        <f t="shared" si="117"/>
        <v>3.0204679096722002</v>
      </c>
      <c r="AQ186" s="80">
        <f t="shared" si="117"/>
        <v>3.0216643167333297</v>
      </c>
      <c r="AR186" s="80">
        <f t="shared" si="117"/>
        <v>3.0243506260545185</v>
      </c>
      <c r="AS186" s="80">
        <f t="shared" si="117"/>
        <v>3.0303791682987016</v>
      </c>
      <c r="AT186" s="80">
        <f t="shared" si="117"/>
        <v>3.0438938357351066</v>
      </c>
      <c r="AU186" s="80">
        <f t="shared" si="109"/>
        <v>3.0741295733971197</v>
      </c>
    </row>
    <row r="187" spans="1:47" ht="12.95" customHeight="1" x14ac:dyDescent="0.2">
      <c r="A187" s="134" t="s">
        <v>364</v>
      </c>
      <c r="B187" s="135" t="s">
        <v>2525</v>
      </c>
      <c r="C187" s="138">
        <v>29116.367999999999</v>
      </c>
      <c r="D187" s="138" t="s">
        <v>2559</v>
      </c>
      <c r="E187" s="80">
        <f t="shared" si="88"/>
        <v>-10596.04899450109</v>
      </c>
      <c r="F187" s="80">
        <f t="shared" si="89"/>
        <v>-10596</v>
      </c>
      <c r="G187" s="80">
        <f t="shared" si="90"/>
        <v>-6.6506481758551672E-2</v>
      </c>
      <c r="H187" s="80">
        <f t="shared" si="114"/>
        <v>-6.6506481758551672E-2</v>
      </c>
      <c r="P187" s="80">
        <f t="shared" si="92"/>
        <v>-6.7554978425104883E-2</v>
      </c>
      <c r="Q187" s="107">
        <f t="shared" si="111"/>
        <v>14097.867999999999</v>
      </c>
      <c r="R187" s="80">
        <f t="shared" si="115"/>
        <v>1.0993452597731962E-6</v>
      </c>
      <c r="S187" s="106">
        <f t="shared" si="116"/>
        <v>0.2</v>
      </c>
      <c r="T187" s="106">
        <f t="shared" si="95"/>
        <v>2.1986905195463924E-7</v>
      </c>
      <c r="Z187" s="80">
        <f t="shared" si="96"/>
        <v>-10596</v>
      </c>
      <c r="AA187" s="80">
        <f t="shared" si="97"/>
        <v>-6.5699796888912337E-2</v>
      </c>
      <c r="AB187" s="80">
        <f t="shared" si="98"/>
        <v>-6.8361663294744218E-2</v>
      </c>
      <c r="AC187" s="80">
        <f t="shared" si="99"/>
        <v>1.0484966665532114E-3</v>
      </c>
      <c r="AD187" s="80">
        <f t="shared" si="100"/>
        <v>-8.0668486963933472E-4</v>
      </c>
      <c r="AE187" s="80">
        <f t="shared" si="101"/>
        <v>1.3014809578100608E-7</v>
      </c>
      <c r="AF187" s="80">
        <f t="shared" si="102"/>
        <v>-9999</v>
      </c>
      <c r="AG187" s="106"/>
      <c r="AH187" s="80">
        <f t="shared" si="103"/>
        <v>1.8551815361925405E-3</v>
      </c>
      <c r="AI187" s="80">
        <f t="shared" si="104"/>
        <v>1.4404206345946731</v>
      </c>
      <c r="AJ187" s="80">
        <f t="shared" si="105"/>
        <v>0.13783604286394791</v>
      </c>
      <c r="AK187" s="80">
        <f t="shared" si="106"/>
        <v>-8.4863262779846571E-2</v>
      </c>
      <c r="AL187" s="80">
        <f t="shared" si="107"/>
        <v>2.9512387600559857</v>
      </c>
      <c r="AM187" s="80">
        <f t="shared" si="108"/>
        <v>10.475001125340711</v>
      </c>
      <c r="AN187" s="80">
        <f t="shared" si="117"/>
        <v>3.0239199179497533</v>
      </c>
      <c r="AO187" s="80">
        <f t="shared" si="117"/>
        <v>3.0241494462821215</v>
      </c>
      <c r="AP187" s="80">
        <f t="shared" si="117"/>
        <v>3.0246647238511848</v>
      </c>
      <c r="AQ187" s="80">
        <f t="shared" si="117"/>
        <v>3.0258213782285504</v>
      </c>
      <c r="AR187" s="80">
        <f t="shared" si="117"/>
        <v>3.0284171805160178</v>
      </c>
      <c r="AS187" s="80">
        <f t="shared" si="117"/>
        <v>3.0342400066016983</v>
      </c>
      <c r="AT187" s="80">
        <f t="shared" si="117"/>
        <v>3.0472886199452742</v>
      </c>
      <c r="AU187" s="80">
        <f t="shared" si="109"/>
        <v>3.0764747876814575</v>
      </c>
    </row>
    <row r="188" spans="1:47" ht="12.95" customHeight="1" x14ac:dyDescent="0.2">
      <c r="A188" s="134" t="s">
        <v>364</v>
      </c>
      <c r="B188" s="135" t="s">
        <v>2525</v>
      </c>
      <c r="C188" s="138">
        <v>29131.3</v>
      </c>
      <c r="D188" s="138" t="s">
        <v>2559</v>
      </c>
      <c r="E188" s="80">
        <f t="shared" si="88"/>
        <v>-10585.048775109784</v>
      </c>
      <c r="F188" s="80">
        <f t="shared" si="89"/>
        <v>-10585</v>
      </c>
      <c r="G188" s="80">
        <f t="shared" si="90"/>
        <v>-6.6208673972141696E-2</v>
      </c>
      <c r="H188" s="80">
        <f t="shared" si="114"/>
        <v>-6.6208673972141696E-2</v>
      </c>
      <c r="P188" s="80">
        <f t="shared" si="92"/>
        <v>-6.754865278947797E-2</v>
      </c>
      <c r="Q188" s="107">
        <f t="shared" si="111"/>
        <v>14112.8</v>
      </c>
      <c r="R188" s="80">
        <f t="shared" si="115"/>
        <v>1.7955432309099187E-6</v>
      </c>
      <c r="S188" s="106">
        <f t="shared" si="116"/>
        <v>0.2</v>
      </c>
      <c r="T188" s="106">
        <f t="shared" si="95"/>
        <v>3.5910864618198376E-7</v>
      </c>
      <c r="Z188" s="80">
        <f t="shared" si="96"/>
        <v>-10585</v>
      </c>
      <c r="AA188" s="80">
        <f t="shared" si="97"/>
        <v>-6.593503588140609E-2</v>
      </c>
      <c r="AB188" s="80">
        <f t="shared" si="98"/>
        <v>-6.7822290880213576E-2</v>
      </c>
      <c r="AC188" s="80">
        <f t="shared" si="99"/>
        <v>1.3399788173362737E-3</v>
      </c>
      <c r="AD188" s="80">
        <f t="shared" si="100"/>
        <v>-2.7363809073560619E-4</v>
      </c>
      <c r="AE188" s="80">
        <f t="shared" si="101"/>
        <v>1.497556094028557E-8</v>
      </c>
      <c r="AF188" s="80">
        <f t="shared" si="102"/>
        <v>-9999</v>
      </c>
      <c r="AG188" s="106"/>
      <c r="AH188" s="80">
        <f t="shared" si="103"/>
        <v>1.6136169080718781E-3</v>
      </c>
      <c r="AI188" s="80">
        <f t="shared" si="104"/>
        <v>1.4414458378322752</v>
      </c>
      <c r="AJ188" s="80">
        <f t="shared" si="105"/>
        <v>0.12545931749051123</v>
      </c>
      <c r="AK188" s="80">
        <f t="shared" si="106"/>
        <v>-7.9357929704450172E-2</v>
      </c>
      <c r="AL188" s="80">
        <f t="shared" si="107"/>
        <v>2.9637242365533858</v>
      </c>
      <c r="AM188" s="80">
        <f t="shared" si="108"/>
        <v>11.214606778063082</v>
      </c>
      <c r="AN188" s="80">
        <f t="shared" si="117"/>
        <v>3.0316642892089578</v>
      </c>
      <c r="AO188" s="80">
        <f t="shared" si="117"/>
        <v>3.0318796320295061</v>
      </c>
      <c r="AP188" s="80">
        <f t="shared" si="117"/>
        <v>3.0323626396991052</v>
      </c>
      <c r="AQ188" s="80">
        <f t="shared" si="117"/>
        <v>3.0334459189534062</v>
      </c>
      <c r="AR188" s="80">
        <f t="shared" si="117"/>
        <v>3.0358750131905623</v>
      </c>
      <c r="AS188" s="80">
        <f t="shared" si="117"/>
        <v>3.0413196461266709</v>
      </c>
      <c r="AT188" s="80">
        <f t="shared" si="117"/>
        <v>3.0535128037503312</v>
      </c>
      <c r="AU188" s="80">
        <f t="shared" si="109"/>
        <v>3.0807743472027442</v>
      </c>
    </row>
    <row r="189" spans="1:47" ht="12.95" customHeight="1" x14ac:dyDescent="0.2">
      <c r="A189" s="134" t="s">
        <v>364</v>
      </c>
      <c r="B189" s="135" t="s">
        <v>2525</v>
      </c>
      <c r="C189" s="138">
        <v>29135.370999999999</v>
      </c>
      <c r="D189" s="138" t="s">
        <v>2559</v>
      </c>
      <c r="E189" s="80">
        <f t="shared" si="88"/>
        <v>-10582.049719849805</v>
      </c>
      <c r="F189" s="80">
        <f t="shared" si="89"/>
        <v>-10582</v>
      </c>
      <c r="G189" s="80">
        <f t="shared" si="90"/>
        <v>-6.749109003067133E-2</v>
      </c>
      <c r="H189" s="80">
        <f t="shared" si="114"/>
        <v>-6.749109003067133E-2</v>
      </c>
      <c r="P189" s="80">
        <f t="shared" si="92"/>
        <v>-6.754691090121788E-2</v>
      </c>
      <c r="Q189" s="107">
        <f t="shared" si="111"/>
        <v>14116.870999999999</v>
      </c>
      <c r="R189" s="80">
        <f t="shared" si="115"/>
        <v>3.1159695885746491E-9</v>
      </c>
      <c r="S189" s="106">
        <f t="shared" si="116"/>
        <v>0.2</v>
      </c>
      <c r="T189" s="106">
        <f t="shared" si="95"/>
        <v>6.2319391771492988E-10</v>
      </c>
      <c r="Z189" s="80">
        <f t="shared" si="96"/>
        <v>-10582</v>
      </c>
      <c r="AA189" s="80">
        <f t="shared" si="97"/>
        <v>-6.5999220967833866E-2</v>
      </c>
      <c r="AB189" s="80">
        <f t="shared" si="98"/>
        <v>-6.9038779964055344E-2</v>
      </c>
      <c r="AC189" s="80">
        <f t="shared" si="99"/>
        <v>5.5820870546549606E-5</v>
      </c>
      <c r="AD189" s="80">
        <f t="shared" si="100"/>
        <v>-1.4918690628374642E-3</v>
      </c>
      <c r="AE189" s="80">
        <f t="shared" si="101"/>
        <v>4.4513466013030679E-7</v>
      </c>
      <c r="AF189" s="80">
        <f t="shared" si="102"/>
        <v>-9999</v>
      </c>
      <c r="AG189" s="106"/>
      <c r="AH189" s="80">
        <f t="shared" si="103"/>
        <v>1.5476899333840143E-3</v>
      </c>
      <c r="AI189" s="80">
        <f t="shared" si="104"/>
        <v>1.4417137340194031</v>
      </c>
      <c r="AJ189" s="80">
        <f t="shared" si="105"/>
        <v>0.12207741499259145</v>
      </c>
      <c r="AK189" s="80">
        <f t="shared" si="106"/>
        <v>-7.7852976340354735E-2</v>
      </c>
      <c r="AL189" s="80">
        <f t="shared" si="107"/>
        <v>2.9671323452471401</v>
      </c>
      <c r="AM189" s="80">
        <f t="shared" si="108"/>
        <v>11.434834150101178</v>
      </c>
      <c r="AN189" s="80">
        <f t="shared" si="117"/>
        <v>3.0337772976679664</v>
      </c>
      <c r="AO189" s="80">
        <f t="shared" si="117"/>
        <v>3.0339887373637175</v>
      </c>
      <c r="AP189" s="80">
        <f t="shared" si="117"/>
        <v>3.0344628818059851</v>
      </c>
      <c r="AQ189" s="80">
        <f t="shared" si="117"/>
        <v>3.0355260426416093</v>
      </c>
      <c r="AR189" s="80">
        <f t="shared" si="117"/>
        <v>3.0379095029588186</v>
      </c>
      <c r="AS189" s="80">
        <f t="shared" si="117"/>
        <v>3.0432507664663855</v>
      </c>
      <c r="AT189" s="80">
        <f t="shared" si="117"/>
        <v>3.0552103973860634</v>
      </c>
      <c r="AU189" s="80">
        <f t="shared" si="109"/>
        <v>3.0819469543449136</v>
      </c>
    </row>
    <row r="190" spans="1:47" ht="12.95" customHeight="1" x14ac:dyDescent="0.2">
      <c r="A190" s="134" t="s">
        <v>364</v>
      </c>
      <c r="B190" s="135" t="s">
        <v>2525</v>
      </c>
      <c r="C190" s="138">
        <v>29142.157999999999</v>
      </c>
      <c r="D190" s="138" t="s">
        <v>2559</v>
      </c>
      <c r="E190" s="80">
        <f t="shared" si="88"/>
        <v>-10577.049821041288</v>
      </c>
      <c r="F190" s="80">
        <f t="shared" si="89"/>
        <v>-10577</v>
      </c>
      <c r="G190" s="80">
        <f t="shared" si="90"/>
        <v>-6.7628450127813267E-2</v>
      </c>
      <c r="H190" s="80">
        <f t="shared" si="114"/>
        <v>-6.7628450127813267E-2</v>
      </c>
      <c r="P190" s="80">
        <f t="shared" si="92"/>
        <v>-6.7543991835158385E-2</v>
      </c>
      <c r="Q190" s="107">
        <f t="shared" si="111"/>
        <v>14123.657999999999</v>
      </c>
      <c r="R190" s="80">
        <f t="shared" si="115"/>
        <v>7.1332031981776991E-9</v>
      </c>
      <c r="S190" s="106">
        <f t="shared" si="116"/>
        <v>0.2</v>
      </c>
      <c r="T190" s="106">
        <f t="shared" si="95"/>
        <v>1.42664063963554E-9</v>
      </c>
      <c r="Z190" s="80">
        <f t="shared" si="96"/>
        <v>-10577</v>
      </c>
      <c r="AA190" s="80">
        <f t="shared" si="97"/>
        <v>-6.6106221321790337E-2</v>
      </c>
      <c r="AB190" s="80">
        <f t="shared" si="98"/>
        <v>-6.9066220641181314E-2</v>
      </c>
      <c r="AC190" s="80">
        <f t="shared" si="99"/>
        <v>-8.4458292654882028E-5</v>
      </c>
      <c r="AD190" s="80">
        <f t="shared" si="100"/>
        <v>-1.5222288060229294E-3</v>
      </c>
      <c r="AE190" s="80">
        <f t="shared" si="101"/>
        <v>4.6343610757719862E-7</v>
      </c>
      <c r="AF190" s="80">
        <f t="shared" si="102"/>
        <v>-9999</v>
      </c>
      <c r="AG190" s="106"/>
      <c r="AH190" s="80">
        <f t="shared" si="103"/>
        <v>1.4377705133680526E-3</v>
      </c>
      <c r="AI190" s="80">
        <f t="shared" si="104"/>
        <v>1.4421490303939226</v>
      </c>
      <c r="AJ190" s="80">
        <f t="shared" si="105"/>
        <v>0.11643506954715518</v>
      </c>
      <c r="AK190" s="80">
        <f t="shared" si="106"/>
        <v>-7.5341513577375036E-2</v>
      </c>
      <c r="AL190" s="80">
        <f t="shared" si="107"/>
        <v>2.9728152546421813</v>
      </c>
      <c r="AM190" s="80">
        <f t="shared" si="108"/>
        <v>11.821784918131703</v>
      </c>
      <c r="AN190" s="80">
        <f t="shared" si="117"/>
        <v>3.0372998089527066</v>
      </c>
      <c r="AO190" s="80">
        <f t="shared" si="117"/>
        <v>3.0375047119014864</v>
      </c>
      <c r="AP190" s="80">
        <f t="shared" si="117"/>
        <v>3.037964027103059</v>
      </c>
      <c r="AQ190" s="80">
        <f t="shared" si="117"/>
        <v>3.0389935591466171</v>
      </c>
      <c r="AR190" s="80">
        <f t="shared" si="117"/>
        <v>3.0413008089945541</v>
      </c>
      <c r="AS190" s="80">
        <f t="shared" si="117"/>
        <v>3.0464695834537721</v>
      </c>
      <c r="AT190" s="80">
        <f t="shared" si="117"/>
        <v>3.0580398014512582</v>
      </c>
      <c r="AU190" s="80">
        <f t="shared" si="109"/>
        <v>3.083901299581862</v>
      </c>
    </row>
    <row r="191" spans="1:47" ht="12.95" customHeight="1" x14ac:dyDescent="0.2">
      <c r="A191" s="134" t="s">
        <v>364</v>
      </c>
      <c r="B191" s="135" t="s">
        <v>2525</v>
      </c>
      <c r="C191" s="138">
        <v>29161.163</v>
      </c>
      <c r="D191" s="138" t="s">
        <v>2559</v>
      </c>
      <c r="E191" s="80">
        <f t="shared" si="88"/>
        <v>-10563.049073014781</v>
      </c>
      <c r="F191" s="80">
        <f t="shared" si="89"/>
        <v>-10563</v>
      </c>
      <c r="G191" s="80">
        <f t="shared" si="90"/>
        <v>-6.6613058399525471E-2</v>
      </c>
      <c r="H191" s="80">
        <f t="shared" si="114"/>
        <v>-6.6613058399525471E-2</v>
      </c>
      <c r="P191" s="80">
        <f t="shared" si="92"/>
        <v>-6.7535712589112187E-2</v>
      </c>
      <c r="Q191" s="107">
        <f t="shared" si="111"/>
        <v>14142.663</v>
      </c>
      <c r="R191" s="80">
        <f t="shared" si="115"/>
        <v>8.512907535619202E-7</v>
      </c>
      <c r="S191" s="106">
        <f t="shared" si="116"/>
        <v>0.2</v>
      </c>
      <c r="T191" s="106">
        <f t="shared" si="95"/>
        <v>1.7025815071238404E-7</v>
      </c>
      <c r="Z191" s="80">
        <f t="shared" si="96"/>
        <v>-10563</v>
      </c>
      <c r="AA191" s="80">
        <f t="shared" si="97"/>
        <v>-6.640597134272401E-2</v>
      </c>
      <c r="AB191" s="80">
        <f t="shared" si="98"/>
        <v>-6.7742799645913648E-2</v>
      </c>
      <c r="AC191" s="80">
        <f t="shared" si="99"/>
        <v>9.226541895867163E-4</v>
      </c>
      <c r="AD191" s="80">
        <f t="shared" si="100"/>
        <v>-2.07087056801461E-4</v>
      </c>
      <c r="AE191" s="80">
        <f t="shared" si="101"/>
        <v>8.5770098189383079E-9</v>
      </c>
      <c r="AF191" s="80">
        <f t="shared" si="102"/>
        <v>-9999</v>
      </c>
      <c r="AG191" s="106"/>
      <c r="AH191" s="80">
        <f t="shared" si="103"/>
        <v>1.1297412463881727E-3</v>
      </c>
      <c r="AI191" s="80">
        <f t="shared" si="104"/>
        <v>1.4432930323914395</v>
      </c>
      <c r="AJ191" s="80">
        <f t="shared" si="105"/>
        <v>0.1005998669767377</v>
      </c>
      <c r="AK191" s="80">
        <f t="shared" si="106"/>
        <v>-6.8289063396841779E-2</v>
      </c>
      <c r="AL191" s="80">
        <f t="shared" si="107"/>
        <v>2.9887447012948192</v>
      </c>
      <c r="AM191" s="80">
        <f t="shared" si="108"/>
        <v>13.059414297912165</v>
      </c>
      <c r="AN191" s="80">
        <f t="shared" ref="AN191:AT200" si="118">$AU191+$AB$7*SIN(AO191)</f>
        <v>3.0471681043597734</v>
      </c>
      <c r="AO191" s="80">
        <f t="shared" si="118"/>
        <v>3.0473545038833501</v>
      </c>
      <c r="AP191" s="80">
        <f t="shared" si="118"/>
        <v>3.0477719338927671</v>
      </c>
      <c r="AQ191" s="80">
        <f t="shared" si="118"/>
        <v>3.0487066827855043</v>
      </c>
      <c r="AR191" s="80">
        <f t="shared" si="118"/>
        <v>3.0507995672929193</v>
      </c>
      <c r="AS191" s="80">
        <f t="shared" si="118"/>
        <v>3.0554840631408609</v>
      </c>
      <c r="AT191" s="80">
        <f t="shared" si="118"/>
        <v>3.0659626476578632</v>
      </c>
      <c r="AU191" s="80">
        <f t="shared" si="109"/>
        <v>3.0893734662453176</v>
      </c>
    </row>
    <row r="192" spans="1:47" ht="12.95" customHeight="1" x14ac:dyDescent="0.2">
      <c r="A192" s="134" t="s">
        <v>364</v>
      </c>
      <c r="B192" s="135" t="s">
        <v>2525</v>
      </c>
      <c r="C192" s="138">
        <v>29162.518</v>
      </c>
      <c r="D192" s="138" t="s">
        <v>2559</v>
      </c>
      <c r="E192" s="80">
        <f t="shared" si="88"/>
        <v>-10562.050861303342</v>
      </c>
      <c r="F192" s="80">
        <f t="shared" si="89"/>
        <v>-10562</v>
      </c>
      <c r="G192" s="80">
        <f t="shared" si="90"/>
        <v>-6.9040530419442803E-2</v>
      </c>
      <c r="H192" s="80">
        <f t="shared" si="114"/>
        <v>-6.9040530419442803E-2</v>
      </c>
      <c r="P192" s="80">
        <f t="shared" si="92"/>
        <v>-6.7535115244784852E-2</v>
      </c>
      <c r="Q192" s="107">
        <f t="shared" si="111"/>
        <v>14144.018</v>
      </c>
      <c r="R192" s="80">
        <f t="shared" si="115"/>
        <v>2.2662748480904284E-6</v>
      </c>
      <c r="S192" s="106">
        <f t="shared" si="116"/>
        <v>0.2</v>
      </c>
      <c r="T192" s="106">
        <f t="shared" si="95"/>
        <v>4.532549696180857E-7</v>
      </c>
      <c r="Z192" s="80">
        <f t="shared" si="96"/>
        <v>-10562</v>
      </c>
      <c r="AA192" s="80">
        <f t="shared" si="97"/>
        <v>-6.6427389505264889E-2</v>
      </c>
      <c r="AB192" s="80">
        <f t="shared" si="98"/>
        <v>-7.0148256158962766E-2</v>
      </c>
      <c r="AC192" s="80">
        <f t="shared" si="99"/>
        <v>-1.5054151746579508E-3</v>
      </c>
      <c r="AD192" s="80">
        <f t="shared" si="100"/>
        <v>-2.6131409141779138E-3</v>
      </c>
      <c r="AE192" s="80">
        <f t="shared" si="101"/>
        <v>1.3657010874701168E-6</v>
      </c>
      <c r="AF192" s="80">
        <f t="shared" si="102"/>
        <v>-9999</v>
      </c>
      <c r="AG192" s="106"/>
      <c r="AH192" s="80">
        <f t="shared" si="103"/>
        <v>1.1077257395199576E-3</v>
      </c>
      <c r="AI192" s="80">
        <f t="shared" si="104"/>
        <v>1.443370509112653</v>
      </c>
      <c r="AJ192" s="80">
        <f t="shared" si="105"/>
        <v>9.9466829096392886E-2</v>
      </c>
      <c r="AK192" s="80">
        <f t="shared" si="106"/>
        <v>-6.7784219370017343E-2</v>
      </c>
      <c r="AL192" s="80">
        <f t="shared" si="107"/>
        <v>2.989883451110591</v>
      </c>
      <c r="AM192" s="80">
        <f t="shared" si="108"/>
        <v>13.157821332548435</v>
      </c>
      <c r="AN192" s="80">
        <f t="shared" si="118"/>
        <v>3.047873266104971</v>
      </c>
      <c r="AO192" s="80">
        <f t="shared" si="118"/>
        <v>3.0480583331241506</v>
      </c>
      <c r="AP192" s="80">
        <f t="shared" si="118"/>
        <v>3.0484727517271759</v>
      </c>
      <c r="AQ192" s="80">
        <f t="shared" si="118"/>
        <v>3.0494006968270999</v>
      </c>
      <c r="AR192" s="80">
        <f t="shared" si="118"/>
        <v>3.051478216938635</v>
      </c>
      <c r="AS192" s="80">
        <f t="shared" si="118"/>
        <v>3.0561280509689466</v>
      </c>
      <c r="AT192" s="80">
        <f t="shared" si="118"/>
        <v>3.0665285929383264</v>
      </c>
      <c r="AU192" s="80">
        <f t="shared" si="109"/>
        <v>3.0897643352927076</v>
      </c>
    </row>
    <row r="193" spans="1:47" ht="12.95" customHeight="1" x14ac:dyDescent="0.2">
      <c r="A193" s="134" t="s">
        <v>364</v>
      </c>
      <c r="B193" s="135" t="s">
        <v>2525</v>
      </c>
      <c r="C193" s="138">
        <v>29845.300999999999</v>
      </c>
      <c r="D193" s="138" t="s">
        <v>2559</v>
      </c>
      <c r="E193" s="80">
        <f t="shared" si="88"/>
        <v>-10059.053084940224</v>
      </c>
      <c r="F193" s="80">
        <f t="shared" si="89"/>
        <v>-10059</v>
      </c>
      <c r="G193" s="80">
        <f t="shared" si="90"/>
        <v>-7.205895621154923E-2</v>
      </c>
      <c r="H193" s="80">
        <f t="shared" si="114"/>
        <v>-7.205895621154923E-2</v>
      </c>
      <c r="P193" s="80">
        <f t="shared" si="92"/>
        <v>-6.7133759867639253E-2</v>
      </c>
      <c r="Q193" s="107">
        <f t="shared" si="111"/>
        <v>14826.800999999999</v>
      </c>
      <c r="R193" s="80">
        <f t="shared" si="115"/>
        <v>2.4257559026064201E-5</v>
      </c>
      <c r="S193" s="106">
        <f t="shared" si="116"/>
        <v>0.2</v>
      </c>
      <c r="T193" s="106">
        <f t="shared" si="95"/>
        <v>4.8515118052128403E-6</v>
      </c>
      <c r="Z193" s="80">
        <f t="shared" si="96"/>
        <v>-10059</v>
      </c>
      <c r="AA193" s="80">
        <f t="shared" si="97"/>
        <v>-7.6903577296360673E-2</v>
      </c>
      <c r="AB193" s="80">
        <f t="shared" si="98"/>
        <v>-6.2289138782827803E-2</v>
      </c>
      <c r="AC193" s="80">
        <f t="shared" si="99"/>
        <v>-4.9251963439099766E-3</v>
      </c>
      <c r="AD193" s="80">
        <f t="shared" si="100"/>
        <v>4.8446210848114429E-3</v>
      </c>
      <c r="AE193" s="80">
        <f t="shared" si="101"/>
        <v>4.6940706910799211E-6</v>
      </c>
      <c r="AF193" s="80">
        <f t="shared" si="102"/>
        <v>-9999</v>
      </c>
      <c r="AG193" s="106"/>
      <c r="AH193" s="80">
        <f t="shared" si="103"/>
        <v>-9.7698174287214248E-3</v>
      </c>
      <c r="AI193" s="80">
        <f t="shared" si="104"/>
        <v>1.4100341962520129</v>
      </c>
      <c r="AJ193" s="80">
        <f t="shared" si="105"/>
        <v>-0.45232500948544807</v>
      </c>
      <c r="AK193" s="80">
        <f t="shared" si="106"/>
        <v>0.18178027024510027</v>
      </c>
      <c r="AL193" s="80">
        <f t="shared" si="107"/>
        <v>-2.7242997145897228</v>
      </c>
      <c r="AM193" s="80">
        <f t="shared" si="108"/>
        <v>-4.7230446605602348</v>
      </c>
      <c r="AN193" s="80">
        <f t="shared" si="118"/>
        <v>3.4014032078406258</v>
      </c>
      <c r="AO193" s="80">
        <f t="shared" si="118"/>
        <v>3.4009592338321166</v>
      </c>
      <c r="AP193" s="80">
        <f t="shared" si="118"/>
        <v>3.3999352591058543</v>
      </c>
      <c r="AQ193" s="80">
        <f t="shared" si="118"/>
        <v>3.3975746337752066</v>
      </c>
      <c r="AR193" s="80">
        <f t="shared" si="118"/>
        <v>3.3921380813669453</v>
      </c>
      <c r="AS193" s="80">
        <f t="shared" si="118"/>
        <v>3.3796460419687224</v>
      </c>
      <c r="AT193" s="80">
        <f t="shared" si="118"/>
        <v>3.3510813517394862</v>
      </c>
      <c r="AU193" s="80">
        <f t="shared" si="109"/>
        <v>3.2863714661297267</v>
      </c>
    </row>
    <row r="194" spans="1:47" ht="12.95" customHeight="1" x14ac:dyDescent="0.2">
      <c r="A194" s="134" t="s">
        <v>364</v>
      </c>
      <c r="B194" s="135" t="s">
        <v>2525</v>
      </c>
      <c r="C194" s="138">
        <v>29853.448</v>
      </c>
      <c r="D194" s="138" t="s">
        <v>2559</v>
      </c>
      <c r="E194" s="80">
        <f t="shared" si="88"/>
        <v>-10053.051290982216</v>
      </c>
      <c r="F194" s="80">
        <f t="shared" si="89"/>
        <v>-10053</v>
      </c>
      <c r="G194" s="80">
        <f t="shared" si="90"/>
        <v>-6.9623788327589864E-2</v>
      </c>
      <c r="H194" s="80">
        <f t="shared" si="114"/>
        <v>-6.9623788327589864E-2</v>
      </c>
      <c r="P194" s="80">
        <f t="shared" si="92"/>
        <v>-6.7127756915803777E-2</v>
      </c>
      <c r="Q194" s="107">
        <f t="shared" si="111"/>
        <v>14834.948</v>
      </c>
      <c r="R194" s="80">
        <f t="shared" si="115"/>
        <v>6.2301728086228476E-6</v>
      </c>
      <c r="S194" s="106">
        <f t="shared" si="116"/>
        <v>0.2</v>
      </c>
      <c r="T194" s="106">
        <f t="shared" si="95"/>
        <v>1.2460345617245697E-6</v>
      </c>
      <c r="Z194" s="80">
        <f t="shared" si="96"/>
        <v>-10053</v>
      </c>
      <c r="AA194" s="80">
        <f t="shared" si="97"/>
        <v>-7.702018179586971E-2</v>
      </c>
      <c r="AB194" s="80">
        <f t="shared" si="98"/>
        <v>-5.973136344752393E-2</v>
      </c>
      <c r="AC194" s="80">
        <f t="shared" si="99"/>
        <v>-2.4960314117860871E-3</v>
      </c>
      <c r="AD194" s="80">
        <f t="shared" si="100"/>
        <v>7.3963934682798466E-3</v>
      </c>
      <c r="AE194" s="80">
        <f t="shared" si="101"/>
        <v>1.0941327267522556E-5</v>
      </c>
      <c r="AF194" s="80">
        <f t="shared" si="102"/>
        <v>-9999</v>
      </c>
      <c r="AG194" s="106"/>
      <c r="AH194" s="80">
        <f t="shared" si="103"/>
        <v>-9.8924248800659302E-3</v>
      </c>
      <c r="AI194" s="80">
        <f t="shared" si="104"/>
        <v>1.408840238813547</v>
      </c>
      <c r="AJ194" s="80">
        <f t="shared" si="105"/>
        <v>-0.45813044468766978</v>
      </c>
      <c r="AK194" s="80">
        <f t="shared" si="106"/>
        <v>0.18444990613523685</v>
      </c>
      <c r="AL194" s="80">
        <f t="shared" si="107"/>
        <v>-2.7177794806738516</v>
      </c>
      <c r="AM194" s="80">
        <f t="shared" si="108"/>
        <v>-4.6482125976753963</v>
      </c>
      <c r="AN194" s="80">
        <f t="shared" si="118"/>
        <v>3.4055379042811493</v>
      </c>
      <c r="AO194" s="80">
        <f t="shared" si="118"/>
        <v>3.4050893023121702</v>
      </c>
      <c r="AP194" s="80">
        <f t="shared" si="118"/>
        <v>3.4040535137811281</v>
      </c>
      <c r="AQ194" s="80">
        <f t="shared" si="118"/>
        <v>3.4016630537172716</v>
      </c>
      <c r="AR194" s="80">
        <f t="shared" si="118"/>
        <v>3.3961519676051126</v>
      </c>
      <c r="AS194" s="80">
        <f t="shared" si="118"/>
        <v>3.3834761729623111</v>
      </c>
      <c r="AT194" s="80">
        <f t="shared" si="118"/>
        <v>3.3544672627020136</v>
      </c>
      <c r="AU194" s="80">
        <f t="shared" si="109"/>
        <v>3.2887166804140646</v>
      </c>
    </row>
    <row r="195" spans="1:47" ht="12.95" customHeight="1" x14ac:dyDescent="0.2">
      <c r="A195" s="134" t="s">
        <v>364</v>
      </c>
      <c r="B195" s="135" t="s">
        <v>2525</v>
      </c>
      <c r="C195" s="138">
        <v>30164.295999999998</v>
      </c>
      <c r="D195" s="138" t="s">
        <v>2559</v>
      </c>
      <c r="E195" s="80">
        <f t="shared" si="88"/>
        <v>-9824.0534208142089</v>
      </c>
      <c r="F195" s="80">
        <f t="shared" si="89"/>
        <v>-9824</v>
      </c>
      <c r="G195" s="80">
        <f t="shared" si="90"/>
        <v>-7.2514880786911817E-2</v>
      </c>
      <c r="H195" s="80">
        <f t="shared" si="114"/>
        <v>-7.2514880786911817E-2</v>
      </c>
      <c r="P195" s="80">
        <f t="shared" si="92"/>
        <v>-6.6877227284162483E-2</v>
      </c>
      <c r="Q195" s="107">
        <f t="shared" si="111"/>
        <v>15145.795999999998</v>
      </c>
      <c r="R195" s="80">
        <f t="shared" si="115"/>
        <v>3.1783137017061844E-5</v>
      </c>
      <c r="S195" s="106">
        <f t="shared" si="116"/>
        <v>0.2</v>
      </c>
      <c r="T195" s="106">
        <f t="shared" si="95"/>
        <v>6.3566274034123693E-6</v>
      </c>
      <c r="Z195" s="80">
        <f t="shared" si="96"/>
        <v>-9824</v>
      </c>
      <c r="AA195" s="80">
        <f t="shared" si="97"/>
        <v>-8.1222180361443769E-2</v>
      </c>
      <c r="AB195" s="80">
        <f t="shared" si="98"/>
        <v>-5.8169927709630524E-2</v>
      </c>
      <c r="AC195" s="80">
        <f t="shared" si="99"/>
        <v>-5.6376535027493346E-3</v>
      </c>
      <c r="AD195" s="80">
        <f t="shared" si="100"/>
        <v>8.7072995745319515E-3</v>
      </c>
      <c r="AE195" s="80">
        <f t="shared" si="101"/>
        <v>1.5163413176128862E-5</v>
      </c>
      <c r="AF195" s="80">
        <f t="shared" si="102"/>
        <v>-9999</v>
      </c>
      <c r="AG195" s="106"/>
      <c r="AH195" s="80">
        <f t="shared" si="103"/>
        <v>-1.4344953077281293E-2</v>
      </c>
      <c r="AI195" s="80">
        <f t="shared" si="104"/>
        <v>1.3533882513732522</v>
      </c>
      <c r="AJ195" s="80">
        <f t="shared" si="105"/>
        <v>-0.6559881565782375</v>
      </c>
      <c r="AK195" s="80">
        <f t="shared" si="106"/>
        <v>0.27620436734014697</v>
      </c>
      <c r="AL195" s="80">
        <f t="shared" si="107"/>
        <v>-2.4781791871415151</v>
      </c>
      <c r="AM195" s="80">
        <f t="shared" si="108"/>
        <v>-2.9033226288923975</v>
      </c>
      <c r="AN195" s="80">
        <f t="shared" si="118"/>
        <v>3.5604076727834504</v>
      </c>
      <c r="AO195" s="80">
        <f t="shared" si="118"/>
        <v>3.5598655050344883</v>
      </c>
      <c r="AP195" s="80">
        <f t="shared" si="118"/>
        <v>3.5585430679481802</v>
      </c>
      <c r="AQ195" s="80">
        <f t="shared" si="118"/>
        <v>3.5553206641591233</v>
      </c>
      <c r="AR195" s="80">
        <f t="shared" si="118"/>
        <v>3.5474875392825438</v>
      </c>
      <c r="AS195" s="80">
        <f t="shared" si="118"/>
        <v>3.5285546573727302</v>
      </c>
      <c r="AT195" s="80">
        <f t="shared" si="118"/>
        <v>3.4833731085162674</v>
      </c>
      <c r="AU195" s="80">
        <f t="shared" si="109"/>
        <v>3.3782256922663061</v>
      </c>
    </row>
    <row r="196" spans="1:47" ht="12.95" customHeight="1" x14ac:dyDescent="0.2">
      <c r="A196" s="134" t="s">
        <v>364</v>
      </c>
      <c r="B196" s="135" t="s">
        <v>2525</v>
      </c>
      <c r="C196" s="138">
        <v>30172.44</v>
      </c>
      <c r="D196" s="138" t="s">
        <v>2559</v>
      </c>
      <c r="E196" s="80">
        <f t="shared" si="88"/>
        <v>-9818.0538369190308</v>
      </c>
      <c r="F196" s="80">
        <f t="shared" si="89"/>
        <v>-9818</v>
      </c>
      <c r="G196" s="80">
        <f t="shared" si="90"/>
        <v>-7.3079712903563632E-2</v>
      </c>
      <c r="H196" s="80">
        <f t="shared" si="114"/>
        <v>-7.3079712903563632E-2</v>
      </c>
      <c r="P196" s="80">
        <f t="shared" si="92"/>
        <v>-6.687010204569363E-2</v>
      </c>
      <c r="Q196" s="107">
        <f t="shared" si="111"/>
        <v>15153.939999999999</v>
      </c>
      <c r="R196" s="80">
        <f t="shared" si="115"/>
        <v>3.8559267006177017E-5</v>
      </c>
      <c r="S196" s="106">
        <f t="shared" si="116"/>
        <v>0.2</v>
      </c>
      <c r="T196" s="106">
        <f t="shared" si="95"/>
        <v>7.7118534012354037E-6</v>
      </c>
      <c r="Z196" s="80">
        <f t="shared" si="96"/>
        <v>-9818</v>
      </c>
      <c r="AA196" s="80">
        <f t="shared" si="97"/>
        <v>-8.132515491449914E-2</v>
      </c>
      <c r="AB196" s="80">
        <f t="shared" si="98"/>
        <v>-5.8624660034758129E-2</v>
      </c>
      <c r="AC196" s="80">
        <f t="shared" si="99"/>
        <v>-6.2096108578700016E-3</v>
      </c>
      <c r="AD196" s="80">
        <f t="shared" si="100"/>
        <v>8.2454420109355081E-3</v>
      </c>
      <c r="AE196" s="80">
        <f t="shared" si="101"/>
        <v>1.3597462791140039E-5</v>
      </c>
      <c r="AF196" s="80">
        <f t="shared" si="102"/>
        <v>-9999</v>
      </c>
      <c r="AG196" s="106"/>
      <c r="AH196" s="80">
        <f t="shared" si="103"/>
        <v>-1.4455052868805504E-2</v>
      </c>
      <c r="AI196" s="80">
        <f t="shared" si="104"/>
        <v>1.3517219381904626</v>
      </c>
      <c r="AJ196" s="80">
        <f t="shared" si="105"/>
        <v>-0.66051232944006932</v>
      </c>
      <c r="AK196" s="80">
        <f t="shared" si="106"/>
        <v>0.27832316996965983</v>
      </c>
      <c r="AL196" s="80">
        <f t="shared" si="107"/>
        <v>-2.4721693569515222</v>
      </c>
      <c r="AM196" s="80">
        <f t="shared" si="108"/>
        <v>-2.875233408709748</v>
      </c>
      <c r="AN196" s="80">
        <f t="shared" si="118"/>
        <v>3.5643789806913717</v>
      </c>
      <c r="AO196" s="80">
        <f t="shared" si="118"/>
        <v>3.5638364968121654</v>
      </c>
      <c r="AP196" s="80">
        <f t="shared" si="118"/>
        <v>3.5625109435225402</v>
      </c>
      <c r="AQ196" s="80">
        <f t="shared" si="118"/>
        <v>3.5592752687040452</v>
      </c>
      <c r="AR196" s="80">
        <f t="shared" si="118"/>
        <v>3.5513963661850108</v>
      </c>
      <c r="AS196" s="80">
        <f t="shared" si="118"/>
        <v>3.5323220490955669</v>
      </c>
      <c r="AT196" s="80">
        <f t="shared" si="118"/>
        <v>3.486740600270823</v>
      </c>
      <c r="AU196" s="80">
        <f t="shared" si="109"/>
        <v>3.380570906550644</v>
      </c>
    </row>
    <row r="197" spans="1:47" ht="12.95" customHeight="1" x14ac:dyDescent="0.2">
      <c r="A197" s="134" t="s">
        <v>364</v>
      </c>
      <c r="B197" s="135" t="s">
        <v>2525</v>
      </c>
      <c r="C197" s="138">
        <v>30198.233</v>
      </c>
      <c r="D197" s="138" t="s">
        <v>2559</v>
      </c>
      <c r="E197" s="80">
        <f t="shared" si="88"/>
        <v>-9799.0524533963981</v>
      </c>
      <c r="F197" s="80">
        <f t="shared" si="89"/>
        <v>-9799</v>
      </c>
      <c r="G197" s="80">
        <f t="shared" si="90"/>
        <v>-7.1201681268576067E-2</v>
      </c>
      <c r="H197" s="80">
        <f t="shared" si="114"/>
        <v>-7.1201681268576067E-2</v>
      </c>
      <c r="P197" s="80">
        <f t="shared" si="92"/>
        <v>-6.6847349752900118E-2</v>
      </c>
      <c r="Q197" s="107">
        <f t="shared" si="111"/>
        <v>15179.733</v>
      </c>
      <c r="R197" s="80">
        <f t="shared" si="115"/>
        <v>1.8960202948408809E-5</v>
      </c>
      <c r="S197" s="106">
        <f t="shared" si="116"/>
        <v>0.2</v>
      </c>
      <c r="T197" s="106">
        <f t="shared" si="95"/>
        <v>3.792040589681762E-6</v>
      </c>
      <c r="Z197" s="80">
        <f t="shared" si="96"/>
        <v>-9799</v>
      </c>
      <c r="AA197" s="80">
        <f t="shared" si="97"/>
        <v>-8.1648659851311714E-2</v>
      </c>
      <c r="AB197" s="80">
        <f t="shared" si="98"/>
        <v>-5.6400371170164471E-2</v>
      </c>
      <c r="AC197" s="80">
        <f t="shared" si="99"/>
        <v>-4.3543315156759493E-3</v>
      </c>
      <c r="AD197" s="80">
        <f t="shared" si="100"/>
        <v>1.0446978582735647E-2</v>
      </c>
      <c r="AE197" s="80">
        <f t="shared" si="101"/>
        <v>2.1827872301627462E-5</v>
      </c>
      <c r="AF197" s="80">
        <f t="shared" si="102"/>
        <v>-9999</v>
      </c>
      <c r="AG197" s="106"/>
      <c r="AH197" s="80">
        <f t="shared" si="103"/>
        <v>-1.4801310098411598E-2</v>
      </c>
      <c r="AI197" s="80">
        <f t="shared" si="104"/>
        <v>1.3463895162033914</v>
      </c>
      <c r="AJ197" s="80">
        <f t="shared" si="105"/>
        <v>-0.67460882167791469</v>
      </c>
      <c r="AK197" s="80">
        <f t="shared" si="106"/>
        <v>0.28493229338001735</v>
      </c>
      <c r="AL197" s="80">
        <f t="shared" si="107"/>
        <v>-2.4532356295997841</v>
      </c>
      <c r="AM197" s="80">
        <f t="shared" si="108"/>
        <v>-2.7898264717489001</v>
      </c>
      <c r="AN197" s="80">
        <f t="shared" si="118"/>
        <v>3.5769228074482604</v>
      </c>
      <c r="AO197" s="80">
        <f t="shared" si="118"/>
        <v>3.576379990105591</v>
      </c>
      <c r="AP197" s="80">
        <f t="shared" si="118"/>
        <v>3.5750460157268327</v>
      </c>
      <c r="AQ197" s="80">
        <f t="shared" si="118"/>
        <v>3.5717712604705105</v>
      </c>
      <c r="AR197" s="80">
        <f t="shared" si="118"/>
        <v>3.5637528276971286</v>
      </c>
      <c r="AS197" s="80">
        <f t="shared" si="118"/>
        <v>3.5442390623938351</v>
      </c>
      <c r="AT197" s="80">
        <f t="shared" si="118"/>
        <v>3.4974004450333798</v>
      </c>
      <c r="AU197" s="80">
        <f t="shared" si="109"/>
        <v>3.3879974184510484</v>
      </c>
    </row>
    <row r="198" spans="1:47" ht="12.95" customHeight="1" x14ac:dyDescent="0.2">
      <c r="A198" s="134" t="s">
        <v>364</v>
      </c>
      <c r="B198" s="135" t="s">
        <v>2525</v>
      </c>
      <c r="C198" s="138">
        <v>30202.305</v>
      </c>
      <c r="D198" s="138" t="s">
        <v>2559</v>
      </c>
      <c r="E198" s="80">
        <f t="shared" si="88"/>
        <v>-9796.0526614488081</v>
      </c>
      <c r="F198" s="80">
        <f t="shared" si="89"/>
        <v>-9796</v>
      </c>
      <c r="G198" s="80">
        <f t="shared" si="90"/>
        <v>-7.1484097330539953E-2</v>
      </c>
      <c r="H198" s="80">
        <f t="shared" si="114"/>
        <v>-7.1484097330539953E-2</v>
      </c>
      <c r="P198" s="80">
        <f t="shared" si="92"/>
        <v>-6.6843731019334024E-2</v>
      </c>
      <c r="Q198" s="107">
        <f t="shared" si="111"/>
        <v>15183.805</v>
      </c>
      <c r="R198" s="80">
        <f t="shared" si="115"/>
        <v>2.153299950217492E-5</v>
      </c>
      <c r="S198" s="106">
        <f t="shared" si="116"/>
        <v>0.2</v>
      </c>
      <c r="T198" s="106">
        <f t="shared" si="95"/>
        <v>4.3065999004349841E-6</v>
      </c>
      <c r="Z198" s="80">
        <f t="shared" si="96"/>
        <v>-9796</v>
      </c>
      <c r="AA198" s="80">
        <f t="shared" si="97"/>
        <v>-8.1699378680930634E-2</v>
      </c>
      <c r="AB198" s="80">
        <f t="shared" si="98"/>
        <v>-5.6628449668943343E-2</v>
      </c>
      <c r="AC198" s="80">
        <f t="shared" si="99"/>
        <v>-4.640366311205929E-3</v>
      </c>
      <c r="AD198" s="80">
        <f t="shared" si="100"/>
        <v>1.0215281350390681E-2</v>
      </c>
      <c r="AE198" s="80">
        <f t="shared" si="101"/>
        <v>2.0870394613527935E-5</v>
      </c>
      <c r="AF198" s="80">
        <f t="shared" si="102"/>
        <v>-9999</v>
      </c>
      <c r="AG198" s="106"/>
      <c r="AH198" s="80">
        <f t="shared" si="103"/>
        <v>-1.4855647661596609E-2</v>
      </c>
      <c r="AI198" s="80">
        <f t="shared" si="104"/>
        <v>1.3455400477899337</v>
      </c>
      <c r="AJ198" s="80">
        <f t="shared" si="105"/>
        <v>-0.67680258252912651</v>
      </c>
      <c r="AK198" s="80">
        <f t="shared" si="106"/>
        <v>0.28596185780580269</v>
      </c>
      <c r="AL198" s="80">
        <f t="shared" si="107"/>
        <v>-2.4502597091606688</v>
      </c>
      <c r="AM198" s="80">
        <f t="shared" si="108"/>
        <v>-2.7768115384586984</v>
      </c>
      <c r="AN198" s="80">
        <f t="shared" si="118"/>
        <v>3.5788989313075592</v>
      </c>
      <c r="AO198" s="80">
        <f t="shared" si="118"/>
        <v>3.5783561527891061</v>
      </c>
      <c r="AP198" s="80">
        <f t="shared" si="118"/>
        <v>3.5770210483650788</v>
      </c>
      <c r="AQ198" s="80">
        <f t="shared" si="118"/>
        <v>3.5737405312314729</v>
      </c>
      <c r="AR198" s="80">
        <f t="shared" si="118"/>
        <v>3.5657008256744795</v>
      </c>
      <c r="AS198" s="80">
        <f t="shared" si="118"/>
        <v>3.5461188563710504</v>
      </c>
      <c r="AT198" s="80">
        <f t="shared" si="118"/>
        <v>3.4990830314141466</v>
      </c>
      <c r="AU198" s="80">
        <f t="shared" si="109"/>
        <v>3.3891700255932173</v>
      </c>
    </row>
    <row r="199" spans="1:47" ht="12.95" customHeight="1" x14ac:dyDescent="0.2">
      <c r="A199" s="134" t="s">
        <v>405</v>
      </c>
      <c r="B199" s="135" t="s">
        <v>2525</v>
      </c>
      <c r="C199" s="138">
        <v>32686.381000000001</v>
      </c>
      <c r="D199" s="138" t="s">
        <v>2559</v>
      </c>
      <c r="E199" s="80">
        <f t="shared" si="88"/>
        <v>-7966.0646501524061</v>
      </c>
      <c r="F199" s="80">
        <f t="shared" si="89"/>
        <v>-7966</v>
      </c>
      <c r="G199" s="80">
        <f t="shared" si="90"/>
        <v>-8.7757892946683569E-2</v>
      </c>
      <c r="H199" s="80">
        <f t="shared" si="114"/>
        <v>-8.7757892946683569E-2</v>
      </c>
      <c r="P199" s="80">
        <f t="shared" si="92"/>
        <v>-6.3301343593637344E-2</v>
      </c>
      <c r="Q199" s="107">
        <f t="shared" si="111"/>
        <v>17667.881000000001</v>
      </c>
      <c r="R199" s="80">
        <f t="shared" si="115"/>
        <v>5.981228062579857E-4</v>
      </c>
      <c r="S199" s="106">
        <f t="shared" si="116"/>
        <v>0.2</v>
      </c>
      <c r="T199" s="106">
        <f t="shared" si="95"/>
        <v>1.1962456125159715E-4</v>
      </c>
      <c r="Z199" s="80">
        <f t="shared" si="96"/>
        <v>-7966</v>
      </c>
      <c r="AA199" s="80">
        <f t="shared" si="97"/>
        <v>-9.4362274151060715E-2</v>
      </c>
      <c r="AB199" s="80">
        <f t="shared" si="98"/>
        <v>-5.6696962389260204E-2</v>
      </c>
      <c r="AC199" s="80">
        <f t="shared" si="99"/>
        <v>-2.4456549353046225E-2</v>
      </c>
      <c r="AD199" s="80">
        <f t="shared" si="100"/>
        <v>6.6043812043771466E-3</v>
      </c>
      <c r="AE199" s="80">
        <f t="shared" si="101"/>
        <v>8.723570218546027E-6</v>
      </c>
      <c r="AF199" s="80">
        <f t="shared" si="102"/>
        <v>-9999</v>
      </c>
      <c r="AG199" s="106"/>
      <c r="AH199" s="80">
        <f t="shared" si="103"/>
        <v>-3.1060930557423365E-2</v>
      </c>
      <c r="AI199" s="80">
        <f t="shared" si="104"/>
        <v>0.86258010663989826</v>
      </c>
      <c r="AJ199" s="80">
        <f t="shared" si="105"/>
        <v>-0.93466902411118957</v>
      </c>
      <c r="AK199" s="80">
        <f t="shared" si="106"/>
        <v>0.42695184934054803</v>
      </c>
      <c r="AL199" s="80">
        <f t="shared" si="107"/>
        <v>-1.2594045809299617</v>
      </c>
      <c r="AM199" s="80">
        <f t="shared" si="108"/>
        <v>-0.72865885379046524</v>
      </c>
      <c r="AN199" s="80">
        <f t="shared" si="118"/>
        <v>4.5468511523441864</v>
      </c>
      <c r="AO199" s="80">
        <f t="shared" si="118"/>
        <v>4.5468509631985139</v>
      </c>
      <c r="AP199" s="80">
        <f t="shared" si="118"/>
        <v>4.5468484040425805</v>
      </c>
      <c r="AQ199" s="80">
        <f t="shared" si="118"/>
        <v>4.5468137823126167</v>
      </c>
      <c r="AR199" s="80">
        <f t="shared" si="118"/>
        <v>4.5463461026384655</v>
      </c>
      <c r="AS199" s="80">
        <f t="shared" si="118"/>
        <v>4.5401518111477026</v>
      </c>
      <c r="AT199" s="80">
        <f t="shared" si="118"/>
        <v>4.4726221087964184</v>
      </c>
      <c r="AU199" s="80">
        <f t="shared" si="109"/>
        <v>4.1044603823163675</v>
      </c>
    </row>
    <row r="200" spans="1:47" ht="12.95" customHeight="1" x14ac:dyDescent="0.2">
      <c r="A200" s="134" t="s">
        <v>409</v>
      </c>
      <c r="B200" s="135" t="s">
        <v>2525</v>
      </c>
      <c r="C200" s="138">
        <v>32766.462</v>
      </c>
      <c r="D200" s="138" t="s">
        <v>2559</v>
      </c>
      <c r="E200" s="80">
        <f t="shared" si="88"/>
        <v>-7907.0699696625079</v>
      </c>
      <c r="F200" s="80">
        <f t="shared" si="89"/>
        <v>-7907</v>
      </c>
      <c r="G200" s="80">
        <f t="shared" si="90"/>
        <v>-9.4978742097737268E-2</v>
      </c>
      <c r="H200" s="80">
        <f t="shared" si="114"/>
        <v>-9.4978742097737268E-2</v>
      </c>
      <c r="P200" s="80">
        <f t="shared" si="92"/>
        <v>-6.3142780876017587E-2</v>
      </c>
      <c r="Q200" s="107">
        <f t="shared" si="111"/>
        <v>17747.962</v>
      </c>
      <c r="R200" s="80">
        <f t="shared" si="115"/>
        <v>1.0135284269108392E-3</v>
      </c>
      <c r="S200" s="106">
        <f t="shared" si="116"/>
        <v>0.2</v>
      </c>
      <c r="T200" s="106">
        <f t="shared" si="95"/>
        <v>2.0270568538216787E-4</v>
      </c>
      <c r="Z200" s="80">
        <f t="shared" si="96"/>
        <v>-7907</v>
      </c>
      <c r="AA200" s="80">
        <f t="shared" si="97"/>
        <v>-9.4276996603287741E-2</v>
      </c>
      <c r="AB200" s="80">
        <f t="shared" si="98"/>
        <v>-6.3844526370467114E-2</v>
      </c>
      <c r="AC200" s="80">
        <f t="shared" si="99"/>
        <v>-3.183596122171968E-2</v>
      </c>
      <c r="AD200" s="80">
        <f t="shared" si="100"/>
        <v>-7.0174549444952661E-4</v>
      </c>
      <c r="AE200" s="80">
        <f t="shared" si="101"/>
        <v>9.8489347796042111E-8</v>
      </c>
      <c r="AF200" s="80">
        <f t="shared" si="102"/>
        <v>-9999</v>
      </c>
      <c r="AG200" s="106"/>
      <c r="AH200" s="80">
        <f t="shared" si="103"/>
        <v>-3.1134215727270157E-2</v>
      </c>
      <c r="AI200" s="80">
        <f t="shared" si="104"/>
        <v>0.85247932562973139</v>
      </c>
      <c r="AJ200" s="80">
        <f t="shared" si="105"/>
        <v>-0.92596230507099619</v>
      </c>
      <c r="AK200" s="80">
        <f t="shared" si="106"/>
        <v>0.42356789229090175</v>
      </c>
      <c r="AL200" s="80">
        <f t="shared" si="107"/>
        <v>-1.2356536773686038</v>
      </c>
      <c r="AM200" s="80">
        <f t="shared" si="108"/>
        <v>-0.71063333560540942</v>
      </c>
      <c r="AN200" s="80">
        <f t="shared" si="118"/>
        <v>4.5716063262218825</v>
      </c>
      <c r="AO200" s="80">
        <f t="shared" si="118"/>
        <v>4.5716062436841272</v>
      </c>
      <c r="AP200" s="80">
        <f t="shared" si="118"/>
        <v>4.5716049322305974</v>
      </c>
      <c r="AQ200" s="80">
        <f t="shared" si="118"/>
        <v>4.5715840959964957</v>
      </c>
      <c r="AR200" s="80">
        <f t="shared" si="118"/>
        <v>4.5712534620761396</v>
      </c>
      <c r="AS200" s="80">
        <f t="shared" si="118"/>
        <v>4.5661062093490115</v>
      </c>
      <c r="AT200" s="80">
        <f t="shared" si="118"/>
        <v>4.5014928407781403</v>
      </c>
      <c r="AU200" s="80">
        <f t="shared" si="109"/>
        <v>4.1275216561123598</v>
      </c>
    </row>
    <row r="201" spans="1:47" ht="12.95" customHeight="1" x14ac:dyDescent="0.2">
      <c r="A201" s="134" t="s">
        <v>413</v>
      </c>
      <c r="B201" s="135" t="s">
        <v>2525</v>
      </c>
      <c r="C201" s="138">
        <v>32823.474000000002</v>
      </c>
      <c r="D201" s="138" t="s">
        <v>2559</v>
      </c>
      <c r="E201" s="80">
        <f t="shared" si="88"/>
        <v>-7865.0699356458217</v>
      </c>
      <c r="F201" s="80">
        <f t="shared" si="89"/>
        <v>-7865</v>
      </c>
      <c r="G201" s="80">
        <f t="shared" si="90"/>
        <v>-9.4932566913485061E-2</v>
      </c>
      <c r="H201" s="80">
        <f t="shared" si="114"/>
        <v>-9.4932566913485061E-2</v>
      </c>
      <c r="P201" s="80">
        <f t="shared" si="92"/>
        <v>-6.3028217515464002E-2</v>
      </c>
      <c r="Q201" s="107">
        <f t="shared" si="111"/>
        <v>17804.974000000002</v>
      </c>
      <c r="R201" s="80">
        <f t="shared" si="115"/>
        <v>1.0178875105110068E-3</v>
      </c>
      <c r="S201" s="106">
        <f t="shared" si="116"/>
        <v>0.2</v>
      </c>
      <c r="T201" s="106">
        <f t="shared" si="95"/>
        <v>2.0357750210220137E-4</v>
      </c>
      <c r="Z201" s="80">
        <f t="shared" si="96"/>
        <v>-7865</v>
      </c>
      <c r="AA201" s="80">
        <f t="shared" si="97"/>
        <v>-9.4202623784073791E-2</v>
      </c>
      <c r="AB201" s="80">
        <f t="shared" si="98"/>
        <v>-6.3758160644875272E-2</v>
      </c>
      <c r="AC201" s="80">
        <f t="shared" si="99"/>
        <v>-3.1904349398021059E-2</v>
      </c>
      <c r="AD201" s="80">
        <f t="shared" si="100"/>
        <v>-7.2994312941127015E-4</v>
      </c>
      <c r="AE201" s="80">
        <f t="shared" si="101"/>
        <v>1.0656339443494366E-7</v>
      </c>
      <c r="AF201" s="80">
        <f t="shared" si="102"/>
        <v>-9999</v>
      </c>
      <c r="AG201" s="106"/>
      <c r="AH201" s="80">
        <f t="shared" si="103"/>
        <v>-3.1174406268609789E-2</v>
      </c>
      <c r="AI201" s="80">
        <f t="shared" si="104"/>
        <v>0.84548037965455425</v>
      </c>
      <c r="AJ201" s="80">
        <f t="shared" si="105"/>
        <v>-0.91957744763527383</v>
      </c>
      <c r="AK201" s="80">
        <f t="shared" si="106"/>
        <v>0.42106507296938689</v>
      </c>
      <c r="AL201" s="80">
        <f t="shared" si="107"/>
        <v>-1.219081305515471</v>
      </c>
      <c r="AM201" s="80">
        <f t="shared" si="108"/>
        <v>-0.69823534900562589</v>
      </c>
      <c r="AN201" s="80">
        <f t="shared" ref="AN201:AT210" si="119">$AU201+$AB$7*SIN(AO201)</f>
        <v>4.5890532202555399</v>
      </c>
      <c r="AO201" s="80">
        <f t="shared" si="119"/>
        <v>4.589053178227303</v>
      </c>
      <c r="AP201" s="80">
        <f t="shared" si="119"/>
        <v>4.5890524165545798</v>
      </c>
      <c r="AQ201" s="80">
        <f t="shared" si="119"/>
        <v>4.5890386136612875</v>
      </c>
      <c r="AR201" s="80">
        <f t="shared" si="119"/>
        <v>4.5887887458746386</v>
      </c>
      <c r="AS201" s="80">
        <f t="shared" si="119"/>
        <v>4.5843493511375186</v>
      </c>
      <c r="AT201" s="80">
        <f t="shared" si="119"/>
        <v>4.5219238863552835</v>
      </c>
      <c r="AU201" s="80">
        <f t="shared" si="109"/>
        <v>4.1439381561027275</v>
      </c>
    </row>
    <row r="202" spans="1:47" ht="12.95" customHeight="1" x14ac:dyDescent="0.2">
      <c r="A202" s="134" t="s">
        <v>405</v>
      </c>
      <c r="B202" s="135" t="s">
        <v>2525</v>
      </c>
      <c r="C202" s="138">
        <v>32887.271999999997</v>
      </c>
      <c r="D202" s="138" t="s">
        <v>2559</v>
      </c>
      <c r="E202" s="80">
        <f t="shared" si="88"/>
        <v>-7818.0707395082318</v>
      </c>
      <c r="F202" s="80">
        <f t="shared" si="89"/>
        <v>-7818</v>
      </c>
      <c r="G202" s="80">
        <f t="shared" si="90"/>
        <v>-9.6023751830216497E-2</v>
      </c>
      <c r="H202" s="80">
        <f t="shared" si="114"/>
        <v>-9.6023751830216497E-2</v>
      </c>
      <c r="P202" s="80">
        <f t="shared" si="92"/>
        <v>-6.2898350934433578E-2</v>
      </c>
      <c r="Q202" s="107">
        <f t="shared" si="111"/>
        <v>17868.771999999997</v>
      </c>
      <c r="R202" s="80">
        <f t="shared" si="115"/>
        <v>1.0972921845063359E-3</v>
      </c>
      <c r="S202" s="106">
        <f t="shared" si="116"/>
        <v>0.2</v>
      </c>
      <c r="T202" s="106">
        <f t="shared" si="95"/>
        <v>2.1945843690126718E-4</v>
      </c>
      <c r="Z202" s="80">
        <f t="shared" si="96"/>
        <v>-7818</v>
      </c>
      <c r="AA202" s="80">
        <f t="shared" si="97"/>
        <v>-9.4106240911850034E-2</v>
      </c>
      <c r="AB202" s="80">
        <f t="shared" si="98"/>
        <v>-6.4815861852800041E-2</v>
      </c>
      <c r="AC202" s="80">
        <f t="shared" si="99"/>
        <v>-3.3125400895782919E-2</v>
      </c>
      <c r="AD202" s="80">
        <f t="shared" si="100"/>
        <v>-1.9175109183664635E-3</v>
      </c>
      <c r="AE202" s="80">
        <f t="shared" si="101"/>
        <v>7.3536962441091962E-7</v>
      </c>
      <c r="AF202" s="80">
        <f t="shared" si="102"/>
        <v>-9999</v>
      </c>
      <c r="AG202" s="106"/>
      <c r="AH202" s="80">
        <f t="shared" si="103"/>
        <v>-3.1207889977416459E-2</v>
      </c>
      <c r="AI202" s="80">
        <f t="shared" si="104"/>
        <v>0.83783189299642014</v>
      </c>
      <c r="AJ202" s="80">
        <f t="shared" si="105"/>
        <v>-0.91226371831696029</v>
      </c>
      <c r="AK202" s="80">
        <f t="shared" si="106"/>
        <v>0.41817892560157938</v>
      </c>
      <c r="AL202" s="80">
        <f t="shared" si="107"/>
        <v>-1.2008547231887889</v>
      </c>
      <c r="AM202" s="80">
        <f t="shared" si="108"/>
        <v>-0.68476437713542093</v>
      </c>
      <c r="AN202" s="80">
        <f t="shared" si="119"/>
        <v>4.6084086317240489</v>
      </c>
      <c r="AO202" s="80">
        <f t="shared" si="119"/>
        <v>4.6084086140493463</v>
      </c>
      <c r="AP202" s="80">
        <f t="shared" si="119"/>
        <v>4.6084082343857355</v>
      </c>
      <c r="AQ202" s="80">
        <f t="shared" si="119"/>
        <v>4.6084000793086126</v>
      </c>
      <c r="AR202" s="80">
        <f t="shared" si="119"/>
        <v>4.6082250639295186</v>
      </c>
      <c r="AS202" s="80">
        <f t="shared" si="119"/>
        <v>4.604537255251949</v>
      </c>
      <c r="AT202" s="80">
        <f t="shared" si="119"/>
        <v>4.5446663718525055</v>
      </c>
      <c r="AU202" s="80">
        <f t="shared" si="109"/>
        <v>4.1623090013300423</v>
      </c>
    </row>
    <row r="203" spans="1:47" ht="12.95" customHeight="1" x14ac:dyDescent="0.2">
      <c r="A203" s="134" t="s">
        <v>405</v>
      </c>
      <c r="B203" s="135" t="s">
        <v>2525</v>
      </c>
      <c r="C203" s="138">
        <v>33005.366000000002</v>
      </c>
      <c r="D203" s="138" t="s">
        <v>2559</v>
      </c>
      <c r="E203" s="80">
        <f t="shared" si="88"/>
        <v>-7731.0723529024899</v>
      </c>
      <c r="F203" s="80">
        <f t="shared" si="89"/>
        <v>-7731</v>
      </c>
      <c r="G203" s="80">
        <f t="shared" si="90"/>
        <v>-9.8213817524083424E-2</v>
      </c>
      <c r="H203" s="80">
        <f t="shared" si="114"/>
        <v>-9.8213817524083424E-2</v>
      </c>
      <c r="P203" s="80">
        <f t="shared" si="92"/>
        <v>-6.2653320022890882E-2</v>
      </c>
      <c r="Q203" s="107">
        <f t="shared" si="111"/>
        <v>17986.866000000002</v>
      </c>
      <c r="R203" s="80">
        <f t="shared" si="115"/>
        <v>1.264548982532321E-3</v>
      </c>
      <c r="S203" s="106">
        <f t="shared" si="116"/>
        <v>0.2</v>
      </c>
      <c r="T203" s="106">
        <f t="shared" si="95"/>
        <v>2.5290979650646419E-4</v>
      </c>
      <c r="Z203" s="80">
        <f t="shared" si="96"/>
        <v>-7731</v>
      </c>
      <c r="AA203" s="80">
        <f t="shared" si="97"/>
        <v>-9.3892190349118443E-2</v>
      </c>
      <c r="AB203" s="80">
        <f t="shared" si="98"/>
        <v>-6.6974947197855864E-2</v>
      </c>
      <c r="AC203" s="80">
        <f t="shared" si="99"/>
        <v>-3.5560497501192542E-2</v>
      </c>
      <c r="AD203" s="80">
        <f t="shared" si="100"/>
        <v>-4.3216271749649815E-3</v>
      </c>
      <c r="AE203" s="80">
        <f t="shared" si="101"/>
        <v>3.7352922878791615E-6</v>
      </c>
      <c r="AF203" s="80">
        <f t="shared" si="102"/>
        <v>-9999</v>
      </c>
      <c r="AG203" s="106"/>
      <c r="AH203" s="80">
        <f t="shared" si="103"/>
        <v>-3.1238870326227557E-2</v>
      </c>
      <c r="AI203" s="80">
        <f t="shared" si="104"/>
        <v>0.82416929033453423</v>
      </c>
      <c r="AJ203" s="80">
        <f t="shared" si="105"/>
        <v>-0.89830210575803282</v>
      </c>
      <c r="AK203" s="80">
        <f t="shared" si="106"/>
        <v>0.41262049183838956</v>
      </c>
      <c r="AL203" s="80">
        <f t="shared" si="107"/>
        <v>-1.1679674319204607</v>
      </c>
      <c r="AM203" s="80">
        <f t="shared" si="108"/>
        <v>-0.66087708742697115</v>
      </c>
      <c r="AN203" s="80">
        <f t="shared" si="119"/>
        <v>4.6437815692335747</v>
      </c>
      <c r="AO203" s="80">
        <f t="shared" si="119"/>
        <v>4.6437815670282747</v>
      </c>
      <c r="AP203" s="80">
        <f t="shared" si="119"/>
        <v>4.643781495306138</v>
      </c>
      <c r="AQ203" s="80">
        <f t="shared" si="119"/>
        <v>4.6437791627547567</v>
      </c>
      <c r="AR203" s="80">
        <f t="shared" si="119"/>
        <v>4.6437033464981416</v>
      </c>
      <c r="AS203" s="80">
        <f t="shared" si="119"/>
        <v>4.6412829804577465</v>
      </c>
      <c r="AT203" s="80">
        <f t="shared" si="119"/>
        <v>4.5864225936685656</v>
      </c>
      <c r="AU203" s="80">
        <f t="shared" si="109"/>
        <v>4.1963146084529468</v>
      </c>
    </row>
    <row r="204" spans="1:47" ht="12.95" customHeight="1" x14ac:dyDescent="0.2">
      <c r="A204" s="134" t="s">
        <v>423</v>
      </c>
      <c r="B204" s="135" t="s">
        <v>2525</v>
      </c>
      <c r="C204" s="138">
        <v>33028.442999999999</v>
      </c>
      <c r="D204" s="138" t="s">
        <v>2559</v>
      </c>
      <c r="E204" s="80">
        <f t="shared" si="88"/>
        <v>-7714.0718129283978</v>
      </c>
      <c r="F204" s="80">
        <f t="shared" si="89"/>
        <v>-7714</v>
      </c>
      <c r="G204" s="80">
        <f t="shared" si="90"/>
        <v>-9.7480841854121536E-2</v>
      </c>
      <c r="H204" s="80">
        <f t="shared" si="114"/>
        <v>-9.7480841854121536E-2</v>
      </c>
      <c r="P204" s="80">
        <f t="shared" si="92"/>
        <v>-6.2604736801483221E-2</v>
      </c>
      <c r="Q204" s="107">
        <f t="shared" si="111"/>
        <v>18009.942999999999</v>
      </c>
      <c r="R204" s="80">
        <f t="shared" si="115"/>
        <v>1.2163427036426637E-3</v>
      </c>
      <c r="S204" s="106">
        <f t="shared" si="116"/>
        <v>0.2</v>
      </c>
      <c r="T204" s="106">
        <f t="shared" si="95"/>
        <v>2.4326854072853274E-4</v>
      </c>
      <c r="Z204" s="80">
        <f t="shared" si="96"/>
        <v>-7714</v>
      </c>
      <c r="AA204" s="80">
        <f t="shared" si="97"/>
        <v>-9.3845089202089144E-2</v>
      </c>
      <c r="AB204" s="80">
        <f t="shared" si="98"/>
        <v>-6.6240489453515614E-2</v>
      </c>
      <c r="AC204" s="80">
        <f t="shared" si="99"/>
        <v>-3.4876105052638315E-2</v>
      </c>
      <c r="AD204" s="80">
        <f t="shared" si="100"/>
        <v>-3.6357526520323924E-3</v>
      </c>
      <c r="AE204" s="80">
        <f t="shared" si="101"/>
        <v>2.6437394693521151E-6</v>
      </c>
      <c r="AF204" s="80">
        <f t="shared" si="102"/>
        <v>-9999</v>
      </c>
      <c r="AG204" s="106"/>
      <c r="AH204" s="80">
        <f t="shared" si="103"/>
        <v>-3.1240352400605922E-2</v>
      </c>
      <c r="AI204" s="80">
        <f t="shared" si="104"/>
        <v>0.82157256203568751</v>
      </c>
      <c r="AJ204" s="80">
        <f t="shared" si="105"/>
        <v>-0.89551542890114721</v>
      </c>
      <c r="AK204" s="80">
        <f t="shared" si="106"/>
        <v>0.41150426258777351</v>
      </c>
      <c r="AL204" s="80">
        <f t="shared" si="107"/>
        <v>-1.161665668282355</v>
      </c>
      <c r="AM204" s="80">
        <f t="shared" si="108"/>
        <v>-0.65635942350021592</v>
      </c>
      <c r="AN204" s="80">
        <f t="shared" si="119"/>
        <v>4.6506263205139522</v>
      </c>
      <c r="AO204" s="80">
        <f t="shared" si="119"/>
        <v>4.6506263192010433</v>
      </c>
      <c r="AP204" s="80">
        <f t="shared" si="119"/>
        <v>4.6506262717767637</v>
      </c>
      <c r="AQ204" s="80">
        <f t="shared" si="119"/>
        <v>4.6506245587637709</v>
      </c>
      <c r="AR204" s="80">
        <f t="shared" si="119"/>
        <v>4.6505627147795341</v>
      </c>
      <c r="AS204" s="80">
        <f t="shared" si="119"/>
        <v>4.6483699438242274</v>
      </c>
      <c r="AT204" s="80">
        <f t="shared" si="119"/>
        <v>4.5945294457526282</v>
      </c>
      <c r="AU204" s="80">
        <f t="shared" si="109"/>
        <v>4.2029593822585714</v>
      </c>
    </row>
    <row r="205" spans="1:47" ht="12.95" customHeight="1" x14ac:dyDescent="0.2">
      <c r="A205" s="134" t="s">
        <v>405</v>
      </c>
      <c r="B205" s="135" t="s">
        <v>2525</v>
      </c>
      <c r="C205" s="138">
        <v>33032.514999999999</v>
      </c>
      <c r="D205" s="138" t="s">
        <v>2559</v>
      </c>
      <c r="E205" s="80">
        <f t="shared" si="88"/>
        <v>-7711.0720209808087</v>
      </c>
      <c r="F205" s="80">
        <f t="shared" si="89"/>
        <v>-7711</v>
      </c>
      <c r="G205" s="80">
        <f t="shared" si="90"/>
        <v>-9.7763257916085422E-2</v>
      </c>
      <c r="H205" s="80">
        <f t="shared" si="114"/>
        <v>-9.7763257916085422E-2</v>
      </c>
      <c r="P205" s="80">
        <f t="shared" si="92"/>
        <v>-6.259613941338403E-2</v>
      </c>
      <c r="Q205" s="107">
        <f t="shared" si="111"/>
        <v>18014.014999999999</v>
      </c>
      <c r="R205" s="80">
        <f t="shared" si="115"/>
        <v>1.2367262237830425E-3</v>
      </c>
      <c r="S205" s="106">
        <f t="shared" si="116"/>
        <v>0.2</v>
      </c>
      <c r="T205" s="106">
        <f t="shared" si="95"/>
        <v>2.4734524475660853E-4</v>
      </c>
      <c r="Z205" s="80">
        <f t="shared" si="96"/>
        <v>-7711</v>
      </c>
      <c r="AA205" s="80">
        <f t="shared" si="97"/>
        <v>-9.3836601263223893E-2</v>
      </c>
      <c r="AB205" s="80">
        <f t="shared" si="98"/>
        <v>-6.652279606624556E-2</v>
      </c>
      <c r="AC205" s="80">
        <f t="shared" si="99"/>
        <v>-3.5167118502701392E-2</v>
      </c>
      <c r="AD205" s="80">
        <f t="shared" si="100"/>
        <v>-3.9266566528615293E-3</v>
      </c>
      <c r="AE205" s="80">
        <f t="shared" si="101"/>
        <v>3.0837264938923417E-6</v>
      </c>
      <c r="AF205" s="80">
        <f t="shared" si="102"/>
        <v>-9999</v>
      </c>
      <c r="AG205" s="106"/>
      <c r="AH205" s="80">
        <f t="shared" si="103"/>
        <v>-3.1240461849839862E-2</v>
      </c>
      <c r="AI205" s="80">
        <f t="shared" si="104"/>
        <v>0.82111674197076634</v>
      </c>
      <c r="AJ205" s="80">
        <f t="shared" si="105"/>
        <v>-0.89502180402713105</v>
      </c>
      <c r="AK205" s="80">
        <f t="shared" si="106"/>
        <v>0.41130631984357158</v>
      </c>
      <c r="AL205" s="80">
        <f t="shared" si="107"/>
        <v>-1.1605577097119999</v>
      </c>
      <c r="AM205" s="80">
        <f t="shared" si="108"/>
        <v>-0.65556707370219991</v>
      </c>
      <c r="AN205" s="80">
        <f t="shared" si="119"/>
        <v>4.651831980141119</v>
      </c>
      <c r="AO205" s="80">
        <f t="shared" si="119"/>
        <v>4.6518319789494793</v>
      </c>
      <c r="AP205" s="80">
        <f t="shared" si="119"/>
        <v>4.6518319350497306</v>
      </c>
      <c r="AQ205" s="80">
        <f t="shared" si="119"/>
        <v>4.6518303178146638</v>
      </c>
      <c r="AR205" s="80">
        <f t="shared" si="119"/>
        <v>4.6517707700770945</v>
      </c>
      <c r="AS205" s="80">
        <f t="shared" si="119"/>
        <v>4.649617453114308</v>
      </c>
      <c r="AT205" s="80">
        <f t="shared" si="119"/>
        <v>4.5959582738370433</v>
      </c>
      <c r="AU205" s="80">
        <f t="shared" si="109"/>
        <v>4.2041319894007412</v>
      </c>
    </row>
    <row r="206" spans="1:47" ht="12.95" customHeight="1" x14ac:dyDescent="0.2">
      <c r="A206" s="134" t="s">
        <v>405</v>
      </c>
      <c r="B206" s="135" t="s">
        <v>2525</v>
      </c>
      <c r="C206" s="138">
        <v>33066.451999999997</v>
      </c>
      <c r="D206" s="138" t="s">
        <v>2559</v>
      </c>
      <c r="E206" s="80">
        <f t="shared" si="88"/>
        <v>-7686.0710535629996</v>
      </c>
      <c r="F206" s="80">
        <f t="shared" si="89"/>
        <v>-7686</v>
      </c>
      <c r="G206" s="80">
        <f t="shared" si="90"/>
        <v>-9.6450058401387651E-2</v>
      </c>
      <c r="H206" s="80">
        <f t="shared" si="114"/>
        <v>-9.6450058401387651E-2</v>
      </c>
      <c r="P206" s="80">
        <f t="shared" si="92"/>
        <v>-6.2524215930769109E-2</v>
      </c>
      <c r="Q206" s="107">
        <f t="shared" si="111"/>
        <v>18047.951999999997</v>
      </c>
      <c r="R206" s="80">
        <f t="shared" si="115"/>
        <v>1.1509627873412247E-3</v>
      </c>
      <c r="S206" s="106">
        <f t="shared" si="116"/>
        <v>0.2</v>
      </c>
      <c r="T206" s="106">
        <f t="shared" si="95"/>
        <v>2.3019255746824495E-4</v>
      </c>
      <c r="Z206" s="80">
        <f t="shared" si="96"/>
        <v>-7686</v>
      </c>
      <c r="AA206" s="80">
        <f t="shared" si="97"/>
        <v>-9.3763830107183796E-2</v>
      </c>
      <c r="AB206" s="80">
        <f t="shared" si="98"/>
        <v>-6.5210444224972963E-2</v>
      </c>
      <c r="AC206" s="80">
        <f t="shared" si="99"/>
        <v>-3.3925842470618542E-2</v>
      </c>
      <c r="AD206" s="80">
        <f t="shared" si="100"/>
        <v>-2.6862282942038546E-3</v>
      </c>
      <c r="AE206" s="80">
        <f t="shared" si="101"/>
        <v>1.4431644897162702E-6</v>
      </c>
      <c r="AF206" s="80">
        <f t="shared" si="102"/>
        <v>-9999</v>
      </c>
      <c r="AG206" s="106"/>
      <c r="AH206" s="80">
        <f t="shared" si="103"/>
        <v>-3.1239614176414684E-2</v>
      </c>
      <c r="AI206" s="80">
        <f t="shared" si="104"/>
        <v>0.81734630189459956</v>
      </c>
      <c r="AJ206" s="80">
        <f t="shared" si="105"/>
        <v>-0.89088718138027756</v>
      </c>
      <c r="AK206" s="80">
        <f t="shared" si="106"/>
        <v>0.40964586573629308</v>
      </c>
      <c r="AL206" s="80">
        <f t="shared" si="107"/>
        <v>-1.151372245242436</v>
      </c>
      <c r="AM206" s="80">
        <f t="shared" si="108"/>
        <v>-0.64902019684987045</v>
      </c>
      <c r="AN206" s="80">
        <f t="shared" si="119"/>
        <v>4.6618532444680163</v>
      </c>
      <c r="AO206" s="80">
        <f t="shared" si="119"/>
        <v>4.6618532439756386</v>
      </c>
      <c r="AP206" s="80">
        <f t="shared" si="119"/>
        <v>4.6618532222435825</v>
      </c>
      <c r="AQ206" s="80">
        <f t="shared" si="119"/>
        <v>4.6618522630662866</v>
      </c>
      <c r="AR206" s="80">
        <f t="shared" si="119"/>
        <v>4.6618099464219487</v>
      </c>
      <c r="AS206" s="80">
        <f t="shared" si="119"/>
        <v>4.6599769989741553</v>
      </c>
      <c r="AT206" s="80">
        <f t="shared" si="119"/>
        <v>4.6078441892975972</v>
      </c>
      <c r="AU206" s="80">
        <f t="shared" si="109"/>
        <v>4.2139037155854826</v>
      </c>
    </row>
    <row r="207" spans="1:47" ht="12.95" customHeight="1" x14ac:dyDescent="0.2">
      <c r="A207" s="134" t="s">
        <v>432</v>
      </c>
      <c r="B207" s="135" t="s">
        <v>2525</v>
      </c>
      <c r="C207" s="138">
        <v>33123.462</v>
      </c>
      <c r="D207" s="138" t="s">
        <v>2559</v>
      </c>
      <c r="E207" s="80">
        <f t="shared" si="88"/>
        <v>-7644.072492921533</v>
      </c>
      <c r="F207" s="80">
        <f t="shared" si="89"/>
        <v>-7644</v>
      </c>
      <c r="G207" s="80">
        <f t="shared" si="90"/>
        <v>-9.8403883217542898E-2</v>
      </c>
      <c r="H207" s="80">
        <f t="shared" si="114"/>
        <v>-9.8403883217542898E-2</v>
      </c>
      <c r="P207" s="80">
        <f t="shared" si="92"/>
        <v>-6.2402264581186542E-2</v>
      </c>
      <c r="Q207" s="107">
        <f t="shared" si="111"/>
        <v>18104.962</v>
      </c>
      <c r="R207" s="80">
        <f t="shared" si="115"/>
        <v>1.2961165444376412E-3</v>
      </c>
      <c r="S207" s="106">
        <f t="shared" si="116"/>
        <v>0.2</v>
      </c>
      <c r="T207" s="106">
        <f t="shared" si="95"/>
        <v>2.5922330888752823E-4</v>
      </c>
      <c r="Z207" s="80">
        <f t="shared" si="96"/>
        <v>-7644</v>
      </c>
      <c r="AA207" s="80">
        <f t="shared" si="97"/>
        <v>-9.3633471025936069E-2</v>
      </c>
      <c r="AB207" s="80">
        <f t="shared" si="98"/>
        <v>-6.7172676772793372E-2</v>
      </c>
      <c r="AC207" s="80">
        <f t="shared" si="99"/>
        <v>-3.6001618636356356E-2</v>
      </c>
      <c r="AD207" s="80">
        <f t="shared" si="100"/>
        <v>-4.7704121916068293E-3</v>
      </c>
      <c r="AE207" s="80">
        <f t="shared" si="101"/>
        <v>4.5513664955662147E-6</v>
      </c>
      <c r="AF207" s="80">
        <f t="shared" si="102"/>
        <v>-9999</v>
      </c>
      <c r="AG207" s="106"/>
      <c r="AH207" s="80">
        <f t="shared" si="103"/>
        <v>-3.1231206444749526E-2</v>
      </c>
      <c r="AI207" s="80">
        <f t="shared" si="104"/>
        <v>0.81112325393620788</v>
      </c>
      <c r="AJ207" s="80">
        <f t="shared" si="105"/>
        <v>-0.88385988817339711</v>
      </c>
      <c r="AK207" s="80">
        <f t="shared" si="106"/>
        <v>0.40681406507490564</v>
      </c>
      <c r="AL207" s="80">
        <f t="shared" si="107"/>
        <v>-1.1361285640303052</v>
      </c>
      <c r="AM207" s="80">
        <f t="shared" si="108"/>
        <v>-0.63824094285605626</v>
      </c>
      <c r="AN207" s="80">
        <f t="shared" si="119"/>
        <v>4.6785861304753684</v>
      </c>
      <c r="AO207" s="80">
        <f t="shared" si="119"/>
        <v>4.6785861304037368</v>
      </c>
      <c r="AP207" s="80">
        <f t="shared" si="119"/>
        <v>4.6785861256781782</v>
      </c>
      <c r="AQ207" s="80">
        <f t="shared" si="119"/>
        <v>4.6785858139352889</v>
      </c>
      <c r="AR207" s="80">
        <f t="shared" si="119"/>
        <v>4.6785652547452843</v>
      </c>
      <c r="AS207" s="80">
        <f t="shared" si="119"/>
        <v>4.6772359172024034</v>
      </c>
      <c r="AT207" s="80">
        <f t="shared" si="119"/>
        <v>4.6277277453693131</v>
      </c>
      <c r="AU207" s="80">
        <f t="shared" si="109"/>
        <v>4.2303202155758513</v>
      </c>
    </row>
    <row r="208" spans="1:47" ht="12.95" customHeight="1" x14ac:dyDescent="0.2">
      <c r="A208" s="134" t="s">
        <v>435</v>
      </c>
      <c r="B208" s="135" t="s">
        <v>2525</v>
      </c>
      <c r="C208" s="138">
        <v>33172.330999999998</v>
      </c>
      <c r="D208" s="138" t="s">
        <v>2559</v>
      </c>
      <c r="E208" s="80">
        <f t="shared" si="88"/>
        <v>-7608.071306112417</v>
      </c>
      <c r="F208" s="80">
        <f t="shared" si="89"/>
        <v>-7608</v>
      </c>
      <c r="G208" s="80">
        <f t="shared" si="90"/>
        <v>-9.6792875920073129E-2</v>
      </c>
      <c r="H208" s="80">
        <f t="shared" si="114"/>
        <v>-9.6792875920073129E-2</v>
      </c>
      <c r="P208" s="80">
        <f t="shared" si="92"/>
        <v>-6.2296617342027363E-2</v>
      </c>
      <c r="Q208" s="107">
        <f t="shared" si="111"/>
        <v>18153.830999999998</v>
      </c>
      <c r="R208" s="80">
        <f t="shared" si="115"/>
        <v>1.1899918558833961E-3</v>
      </c>
      <c r="S208" s="106">
        <f t="shared" si="116"/>
        <v>0.2</v>
      </c>
      <c r="T208" s="106">
        <f t="shared" si="95"/>
        <v>2.3799837117667924E-4</v>
      </c>
      <c r="Z208" s="80">
        <f t="shared" si="96"/>
        <v>-7608</v>
      </c>
      <c r="AA208" s="80">
        <f t="shared" si="97"/>
        <v>-9.3513779271307787E-2</v>
      </c>
      <c r="AB208" s="80">
        <f t="shared" si="98"/>
        <v>-6.5575713990792706E-2</v>
      </c>
      <c r="AC208" s="80">
        <f t="shared" si="99"/>
        <v>-3.4496258578045766E-2</v>
      </c>
      <c r="AD208" s="80">
        <f t="shared" si="100"/>
        <v>-3.2790966487653422E-3</v>
      </c>
      <c r="AE208" s="80">
        <f t="shared" si="101"/>
        <v>2.1504949663888196E-6</v>
      </c>
      <c r="AF208" s="80">
        <f t="shared" si="102"/>
        <v>-9999</v>
      </c>
      <c r="AG208" s="106"/>
      <c r="AH208" s="80">
        <f t="shared" si="103"/>
        <v>-3.1217161929280424E-2</v>
      </c>
      <c r="AI208" s="80">
        <f t="shared" si="104"/>
        <v>0.80589807436301686</v>
      </c>
      <c r="AJ208" s="80">
        <f t="shared" si="105"/>
        <v>-0.87776064704716183</v>
      </c>
      <c r="AK208" s="80">
        <f t="shared" si="106"/>
        <v>0.40434706776534302</v>
      </c>
      <c r="AL208" s="80">
        <f t="shared" si="107"/>
        <v>-1.1232455323075785</v>
      </c>
      <c r="AM208" s="80">
        <f t="shared" si="108"/>
        <v>-0.62921245922072799</v>
      </c>
      <c r="AN208" s="80">
        <f t="shared" si="119"/>
        <v>4.6928278316139167</v>
      </c>
      <c r="AO208" s="80">
        <f t="shared" si="119"/>
        <v>4.6928278316082528</v>
      </c>
      <c r="AP208" s="80">
        <f t="shared" si="119"/>
        <v>4.6928278309626181</v>
      </c>
      <c r="AQ208" s="80">
        <f t="shared" si="119"/>
        <v>4.6928277573697788</v>
      </c>
      <c r="AR208" s="80">
        <f t="shared" si="119"/>
        <v>4.6928193706855543</v>
      </c>
      <c r="AS208" s="80">
        <f t="shared" si="119"/>
        <v>4.6918860758029117</v>
      </c>
      <c r="AT208" s="80">
        <f t="shared" si="119"/>
        <v>4.6446855855975535</v>
      </c>
      <c r="AU208" s="80">
        <f t="shared" si="109"/>
        <v>4.2443915012818803</v>
      </c>
    </row>
    <row r="209" spans="1:47" ht="12.95" customHeight="1" x14ac:dyDescent="0.2">
      <c r="A209" s="134" t="s">
        <v>435</v>
      </c>
      <c r="B209" s="135" t="s">
        <v>2525</v>
      </c>
      <c r="C209" s="138">
        <v>33184.546999999999</v>
      </c>
      <c r="D209" s="138" t="s">
        <v>2559</v>
      </c>
      <c r="E209" s="80">
        <f t="shared" si="88"/>
        <v>-7599.0719302696498</v>
      </c>
      <c r="F209" s="80">
        <f t="shared" si="89"/>
        <v>-7599</v>
      </c>
      <c r="G209" s="80">
        <f t="shared" si="90"/>
        <v>-9.7640124091412872E-2</v>
      </c>
      <c r="H209" s="80">
        <f t="shared" si="114"/>
        <v>-9.7640124091412872E-2</v>
      </c>
      <c r="P209" s="80">
        <f t="shared" si="92"/>
        <v>-6.2270044352774272E-2</v>
      </c>
      <c r="Q209" s="107">
        <f t="shared" si="111"/>
        <v>18166.046999999999</v>
      </c>
      <c r="R209" s="80">
        <f t="shared" si="115"/>
        <v>1.2510425407176529E-3</v>
      </c>
      <c r="S209" s="106">
        <f t="shared" si="116"/>
        <v>0.2</v>
      </c>
      <c r="T209" s="106">
        <f t="shared" si="95"/>
        <v>2.5020850814353059E-4</v>
      </c>
      <c r="Z209" s="80">
        <f t="shared" si="96"/>
        <v>-7599</v>
      </c>
      <c r="AA209" s="80">
        <f t="shared" si="97"/>
        <v>-9.3482724594391733E-2</v>
      </c>
      <c r="AB209" s="80">
        <f t="shared" si="98"/>
        <v>-6.6427443849795403E-2</v>
      </c>
      <c r="AC209" s="80">
        <f t="shared" si="99"/>
        <v>-3.53700797386386E-2</v>
      </c>
      <c r="AD209" s="80">
        <f t="shared" si="100"/>
        <v>-4.1573994970211386E-3</v>
      </c>
      <c r="AE209" s="80">
        <f t="shared" si="101"/>
        <v>3.4567941155663233E-6</v>
      </c>
      <c r="AF209" s="80">
        <f t="shared" si="102"/>
        <v>-9999</v>
      </c>
      <c r="AG209" s="106"/>
      <c r="AH209" s="80">
        <f t="shared" si="103"/>
        <v>-3.1212680241617465E-2</v>
      </c>
      <c r="AI209" s="80">
        <f t="shared" si="104"/>
        <v>0.8046072171053642</v>
      </c>
      <c r="AJ209" s="80">
        <f t="shared" si="105"/>
        <v>-0.87622549316021547</v>
      </c>
      <c r="AK209" s="80">
        <f t="shared" si="106"/>
        <v>0.40372486812073582</v>
      </c>
      <c r="AL209" s="80">
        <f t="shared" si="107"/>
        <v>-1.1200506282345619</v>
      </c>
      <c r="AM209" s="80">
        <f t="shared" si="108"/>
        <v>-0.62698479984138522</v>
      </c>
      <c r="AN209" s="80">
        <f t="shared" si="119"/>
        <v>4.696373943668803</v>
      </c>
      <c r="AO209" s="80">
        <f t="shared" si="119"/>
        <v>4.6963739436665088</v>
      </c>
      <c r="AP209" s="80">
        <f t="shared" si="119"/>
        <v>4.6963739433470533</v>
      </c>
      <c r="AQ209" s="80">
        <f t="shared" si="119"/>
        <v>4.6963738988720216</v>
      </c>
      <c r="AR209" s="80">
        <f t="shared" si="119"/>
        <v>4.6963677081989443</v>
      </c>
      <c r="AS209" s="80">
        <f t="shared" si="119"/>
        <v>4.6955281628688752</v>
      </c>
      <c r="AT209" s="80">
        <f t="shared" si="119"/>
        <v>4.648912683674574</v>
      </c>
      <c r="AU209" s="80">
        <f t="shared" si="109"/>
        <v>4.2479093227083871</v>
      </c>
    </row>
    <row r="210" spans="1:47" ht="12.95" customHeight="1" x14ac:dyDescent="0.2">
      <c r="A210" s="134" t="s">
        <v>435</v>
      </c>
      <c r="B210" s="135" t="s">
        <v>2525</v>
      </c>
      <c r="C210" s="138">
        <v>33385.444000000003</v>
      </c>
      <c r="D210" s="138" t="s">
        <v>2559</v>
      </c>
      <c r="E210" s="80">
        <f t="shared" si="88"/>
        <v>-7451.0735994998095</v>
      </c>
      <c r="F210" s="80">
        <f t="shared" si="89"/>
        <v>-7451</v>
      </c>
      <c r="G210" s="80">
        <f t="shared" si="90"/>
        <v>-9.9905982970085461E-2</v>
      </c>
      <c r="H210" s="80">
        <f t="shared" si="114"/>
        <v>-9.9905982970085461E-2</v>
      </c>
      <c r="P210" s="80">
        <f t="shared" si="92"/>
        <v>-6.1823818983799253E-2</v>
      </c>
      <c r="Q210" s="107">
        <f t="shared" si="111"/>
        <v>18366.944000000003</v>
      </c>
      <c r="R210" s="80">
        <f t="shared" si="115"/>
        <v>1.4502512138783942E-3</v>
      </c>
      <c r="S210" s="106">
        <f t="shared" si="116"/>
        <v>0.2</v>
      </c>
      <c r="T210" s="106">
        <f t="shared" si="95"/>
        <v>2.9005024277567888E-4</v>
      </c>
      <c r="Z210" s="80">
        <f t="shared" si="96"/>
        <v>-7451</v>
      </c>
      <c r="AA210" s="80">
        <f t="shared" si="97"/>
        <v>-9.290904234284586E-2</v>
      </c>
      <c r="AB210" s="80">
        <f t="shared" si="98"/>
        <v>-6.882075961103884E-2</v>
      </c>
      <c r="AC210" s="80">
        <f t="shared" si="99"/>
        <v>-3.8082163986286208E-2</v>
      </c>
      <c r="AD210" s="80">
        <f t="shared" si="100"/>
        <v>-6.9969406272396006E-3</v>
      </c>
      <c r="AE210" s="80">
        <f t="shared" si="101"/>
        <v>9.7914356282232203E-6</v>
      </c>
      <c r="AF210" s="80">
        <f t="shared" si="102"/>
        <v>-9999</v>
      </c>
      <c r="AG210" s="106"/>
      <c r="AH210" s="80">
        <f t="shared" si="103"/>
        <v>-3.1085223359046614E-2</v>
      </c>
      <c r="AI210" s="80">
        <f t="shared" si="104"/>
        <v>0.78423293088867507</v>
      </c>
      <c r="AJ210" s="80">
        <f t="shared" si="105"/>
        <v>-0.85045662955160928</v>
      </c>
      <c r="AK210" s="80">
        <f t="shared" si="106"/>
        <v>0.3932132762681399</v>
      </c>
      <c r="AL210" s="80">
        <f t="shared" si="107"/>
        <v>-1.0689303519969733</v>
      </c>
      <c r="AM210" s="80">
        <f t="shared" si="108"/>
        <v>-0.59193085142491408</v>
      </c>
      <c r="AN210" s="80">
        <f t="shared" si="119"/>
        <v>4.7538938121323842</v>
      </c>
      <c r="AO210" s="80">
        <f t="shared" si="119"/>
        <v>4.7538938121790162</v>
      </c>
      <c r="AP210" s="80">
        <f t="shared" si="119"/>
        <v>4.7538938096733325</v>
      </c>
      <c r="AQ210" s="80">
        <f t="shared" si="119"/>
        <v>4.7538939443113364</v>
      </c>
      <c r="AR210" s="80">
        <f t="shared" si="119"/>
        <v>4.7538867091824857</v>
      </c>
      <c r="AS210" s="80">
        <f t="shared" si="119"/>
        <v>4.7542737380524986</v>
      </c>
      <c r="AT210" s="80">
        <f t="shared" si="119"/>
        <v>4.7177069190520013</v>
      </c>
      <c r="AU210" s="80">
        <f t="shared" si="109"/>
        <v>4.3057579417220628</v>
      </c>
    </row>
    <row r="211" spans="1:47" ht="12.95" customHeight="1" x14ac:dyDescent="0.2">
      <c r="A211" s="134" t="s">
        <v>448</v>
      </c>
      <c r="B211" s="135" t="s">
        <v>2525</v>
      </c>
      <c r="C211" s="138">
        <v>33628.428399999997</v>
      </c>
      <c r="D211" s="138" t="s">
        <v>2559</v>
      </c>
      <c r="E211" s="80">
        <f t="shared" si="88"/>
        <v>-7272.0700026162849</v>
      </c>
      <c r="F211" s="80">
        <f t="shared" si="89"/>
        <v>-7272</v>
      </c>
      <c r="G211" s="80">
        <f t="shared" si="90"/>
        <v>-9.5023474459594581E-2</v>
      </c>
      <c r="H211" s="80">
        <f t="shared" si="114"/>
        <v>-9.5023474459594581E-2</v>
      </c>
      <c r="P211" s="80">
        <f t="shared" si="92"/>
        <v>-6.126083287906775E-2</v>
      </c>
      <c r="Q211" s="107">
        <f t="shared" si="111"/>
        <v>18609.928399999997</v>
      </c>
      <c r="R211" s="80">
        <f t="shared" si="115"/>
        <v>1.1399159664951192E-3</v>
      </c>
      <c r="S211" s="106">
        <f t="shared" ref="S211:S228" si="120">S$16</f>
        <v>0.1</v>
      </c>
      <c r="T211" s="106">
        <f t="shared" si="95"/>
        <v>1.1399159664951193E-4</v>
      </c>
      <c r="Z211" s="80">
        <f t="shared" si="96"/>
        <v>-7272</v>
      </c>
      <c r="AA211" s="80">
        <f t="shared" si="97"/>
        <v>-9.2064468576592409E-2</v>
      </c>
      <c r="AB211" s="80">
        <f t="shared" si="98"/>
        <v>-6.4219838762069922E-2</v>
      </c>
      <c r="AC211" s="80">
        <f t="shared" si="99"/>
        <v>-3.3762641580526831E-2</v>
      </c>
      <c r="AD211" s="80">
        <f t="shared" si="100"/>
        <v>-2.959005883002172E-3</v>
      </c>
      <c r="AE211" s="80">
        <f t="shared" si="101"/>
        <v>8.7557158156414635E-7</v>
      </c>
      <c r="AF211" s="80">
        <f t="shared" si="102"/>
        <v>-9999</v>
      </c>
      <c r="AG211" s="106"/>
      <c r="AH211" s="80">
        <f t="shared" si="103"/>
        <v>-3.0803635697524655E-2</v>
      </c>
      <c r="AI211" s="80">
        <f t="shared" si="104"/>
        <v>0.76160447801054865</v>
      </c>
      <c r="AJ211" s="80">
        <f t="shared" si="105"/>
        <v>-0.81823407271172643</v>
      </c>
      <c r="AK211" s="80">
        <f t="shared" si="106"/>
        <v>0.37992062834464885</v>
      </c>
      <c r="AL211" s="80">
        <f t="shared" si="107"/>
        <v>-1.0104101020010801</v>
      </c>
      <c r="AM211" s="80">
        <f t="shared" si="108"/>
        <v>-0.55308030377396367</v>
      </c>
      <c r="AN211" s="80">
        <f t="shared" ref="AN211:AT220" si="121">$AU211+$AB$7*SIN(AO211)</f>
        <v>4.8215747584466468</v>
      </c>
      <c r="AO211" s="80">
        <f t="shared" si="121"/>
        <v>4.8215747643797151</v>
      </c>
      <c r="AP211" s="80">
        <f t="shared" si="121"/>
        <v>4.8215746429869464</v>
      </c>
      <c r="AQ211" s="80">
        <f t="shared" si="121"/>
        <v>4.8215771267013059</v>
      </c>
      <c r="AR211" s="80">
        <f t="shared" si="121"/>
        <v>4.8215262983227909</v>
      </c>
      <c r="AS211" s="80">
        <f t="shared" si="121"/>
        <v>4.8225618321915036</v>
      </c>
      <c r="AT211" s="80">
        <f t="shared" si="121"/>
        <v>4.799066253581258</v>
      </c>
      <c r="AU211" s="80">
        <f t="shared" si="109"/>
        <v>4.3757235012048188</v>
      </c>
    </row>
    <row r="212" spans="1:47" ht="12.95" customHeight="1" x14ac:dyDescent="0.2">
      <c r="A212" s="134" t="s">
        <v>435</v>
      </c>
      <c r="B212" s="135" t="s">
        <v>2525</v>
      </c>
      <c r="C212" s="138">
        <v>33799.464999999997</v>
      </c>
      <c r="D212" s="138" t="s">
        <v>2559</v>
      </c>
      <c r="E212" s="80">
        <f t="shared" si="88"/>
        <v>-7146.0694585536648</v>
      </c>
      <c r="F212" s="80">
        <f t="shared" si="89"/>
        <v>-7146</v>
      </c>
      <c r="G212" s="80">
        <f t="shared" si="90"/>
        <v>-9.4284948907443322E-2</v>
      </c>
      <c r="H212" s="80">
        <f t="shared" si="114"/>
        <v>-9.4284948907443322E-2</v>
      </c>
      <c r="P212" s="80">
        <f t="shared" si="92"/>
        <v>-6.0849246843932697E-2</v>
      </c>
      <c r="Q212" s="107">
        <f t="shared" si="111"/>
        <v>18780.964999999997</v>
      </c>
      <c r="R212" s="80">
        <f t="shared" si="115"/>
        <v>1.1179461724798486E-3</v>
      </c>
      <c r="S212" s="106">
        <f t="shared" si="120"/>
        <v>0.1</v>
      </c>
      <c r="T212" s="106">
        <f t="shared" si="95"/>
        <v>1.1179461724798487E-4</v>
      </c>
      <c r="Z212" s="80">
        <f t="shared" si="96"/>
        <v>-7146</v>
      </c>
      <c r="AA212" s="80">
        <f t="shared" si="97"/>
        <v>-9.1377597554701179E-2</v>
      </c>
      <c r="AB212" s="80">
        <f t="shared" si="98"/>
        <v>-6.3756598196674841E-2</v>
      </c>
      <c r="AC212" s="80">
        <f t="shared" si="99"/>
        <v>-3.3435702063510625E-2</v>
      </c>
      <c r="AD212" s="80">
        <f t="shared" si="100"/>
        <v>-2.9073513527421435E-3</v>
      </c>
      <c r="AE212" s="80">
        <f t="shared" si="101"/>
        <v>8.4526918882915718E-7</v>
      </c>
      <c r="AF212" s="80">
        <f t="shared" si="102"/>
        <v>-9999</v>
      </c>
      <c r="AG212" s="106"/>
      <c r="AH212" s="80">
        <f t="shared" si="103"/>
        <v>-3.0528350710768478E-2</v>
      </c>
      <c r="AI212" s="80">
        <f t="shared" si="104"/>
        <v>0.74688572904020045</v>
      </c>
      <c r="AJ212" s="80">
        <f t="shared" si="105"/>
        <v>-0.79505476776411244</v>
      </c>
      <c r="AK212" s="80">
        <f t="shared" si="106"/>
        <v>0.37027729417681682</v>
      </c>
      <c r="AL212" s="80">
        <f t="shared" si="107"/>
        <v>-0.97117549373107581</v>
      </c>
      <c r="AM212" s="80">
        <f t="shared" si="108"/>
        <v>-0.52773386496443697</v>
      </c>
      <c r="AN212" s="80">
        <f t="shared" si="121"/>
        <v>4.8680707347142018</v>
      </c>
      <c r="AO212" s="80">
        <f t="shared" si="121"/>
        <v>4.8680707564102477</v>
      </c>
      <c r="AP212" s="80">
        <f t="shared" si="121"/>
        <v>4.8680704444386196</v>
      </c>
      <c r="AQ212" s="80">
        <f t="shared" si="121"/>
        <v>4.8680749302791835</v>
      </c>
      <c r="AR212" s="80">
        <f t="shared" si="121"/>
        <v>4.8680104160331528</v>
      </c>
      <c r="AS212" s="80">
        <f t="shared" si="121"/>
        <v>4.8689357062670764</v>
      </c>
      <c r="AT212" s="80">
        <f t="shared" si="121"/>
        <v>4.8550965741009335</v>
      </c>
      <c r="AU212" s="80">
        <f t="shared" si="109"/>
        <v>4.4249730011759212</v>
      </c>
    </row>
    <row r="213" spans="1:47" ht="12.95" customHeight="1" x14ac:dyDescent="0.2">
      <c r="A213" s="134" t="s">
        <v>435</v>
      </c>
      <c r="B213" s="135" t="s">
        <v>2525</v>
      </c>
      <c r="C213" s="138">
        <v>33890.415000000001</v>
      </c>
      <c r="D213" s="138" t="s">
        <v>2559</v>
      </c>
      <c r="E213" s="80">
        <f t="shared" ref="E213:E276" si="122">(C213-C$7)/C$8</f>
        <v>-7079.0677204315562</v>
      </c>
      <c r="F213" s="80">
        <f t="shared" ref="F213:F276" si="123">+ROUND(2*E213,0)/2</f>
        <v>-7079</v>
      </c>
      <c r="G213" s="80">
        <f t="shared" ref="G213:G276" si="124">C213-(C$7+F213*C$8)</f>
        <v>-9.1925574211927596E-2</v>
      </c>
      <c r="H213" s="80">
        <f t="shared" ref="H213:H244" si="125">G213</f>
        <v>-9.1925574211927596E-2</v>
      </c>
      <c r="P213" s="80">
        <f t="shared" ref="P213:P276" si="126">+D$11+D$12*F213+D$13*F213^2</f>
        <v>-6.0625241401447434E-2</v>
      </c>
      <c r="Q213" s="107">
        <f t="shared" si="111"/>
        <v>18871.915000000001</v>
      </c>
      <c r="R213" s="80">
        <f t="shared" si="115"/>
        <v>9.7971083404682093E-4</v>
      </c>
      <c r="S213" s="106">
        <f t="shared" si="120"/>
        <v>0.1</v>
      </c>
      <c r="T213" s="106">
        <f t="shared" ref="T213:T276" si="127">R213*S213</f>
        <v>9.7971083404682101E-5</v>
      </c>
      <c r="Z213" s="80">
        <f t="shared" ref="Z213:Z276" si="128">F213</f>
        <v>-7079</v>
      </c>
      <c r="AA213" s="80">
        <f t="shared" ref="AA213:AA276" si="129">AB$3+AB$4*Z213+AB$5*Z213^2+AH213</f>
        <v>-9.0982961187556735E-2</v>
      </c>
      <c r="AB213" s="80">
        <f t="shared" ref="AB213:AB276" si="130">G213-AH213</f>
        <v>-6.1567854425818289E-2</v>
      </c>
      <c r="AC213" s="80">
        <f t="shared" ref="AC213:AC276" si="131">+G213-P213</f>
        <v>-3.1300332810480162E-2</v>
      </c>
      <c r="AD213" s="80">
        <f t="shared" ref="AD213:AD276" si="132">G213-AA213</f>
        <v>-9.4261302437086136E-4</v>
      </c>
      <c r="AE213" s="80">
        <f t="shared" ref="AE213:AE276" si="133">+(G213-AA213)^2*S213</f>
        <v>8.8851931371358218E-8</v>
      </c>
      <c r="AF213" s="80">
        <f t="shared" ref="AF213:AF276" si="134">IF(U213&lt;&gt;0,G213-P213, -9999)</f>
        <v>-9999</v>
      </c>
      <c r="AG213" s="106"/>
      <c r="AH213" s="80">
        <f t="shared" ref="AH213:AH276" si="135">$AB$6*($AB$11/AI213*AJ213+$AB$12)</f>
        <v>-3.0357719786109304E-2</v>
      </c>
      <c r="AI213" s="80">
        <f t="shared" ref="AI213:AI276" si="136">1+$AB$7*COS(AL213)</f>
        <v>0.73943752499708215</v>
      </c>
      <c r="AJ213" s="80">
        <f t="shared" ref="AJ213:AJ276" si="137">SIN(AL213+RADIANS($AB$9))</f>
        <v>-0.78260595851180836</v>
      </c>
      <c r="AK213" s="80">
        <f t="shared" ref="AK213:AK276" si="138">$AB$7*SIN(AL213)</f>
        <v>0.36507438333409475</v>
      </c>
      <c r="AL213" s="80">
        <f t="shared" ref="AL213:AL276" si="139">2*ATAN(AM213)</f>
        <v>-0.95091865723181968</v>
      </c>
      <c r="AM213" s="80">
        <f t="shared" ref="AM213:AM276" si="140">SQRT((1+$AB$7)/(1-$AB$7))*TAN(AN213/2)</f>
        <v>-0.51485306036763834</v>
      </c>
      <c r="AN213" s="80">
        <f t="shared" si="121"/>
        <v>4.8924333397182593</v>
      </c>
      <c r="AO213" s="80">
        <f t="shared" si="121"/>
        <v>4.8924333679007299</v>
      </c>
      <c r="AP213" s="80">
        <f t="shared" si="121"/>
        <v>4.8924330170156543</v>
      </c>
      <c r="AQ213" s="80">
        <f t="shared" si="121"/>
        <v>4.8924373856524284</v>
      </c>
      <c r="AR213" s="80">
        <f t="shared" si="121"/>
        <v>4.8923829871845275</v>
      </c>
      <c r="AS213" s="80">
        <f t="shared" si="121"/>
        <v>4.8930592042464296</v>
      </c>
      <c r="AT213" s="80">
        <f t="shared" si="121"/>
        <v>4.884466632660792</v>
      </c>
      <c r="AU213" s="80">
        <f t="shared" ref="AU213:AU276" si="141">RADIANS($AB$9)+$AB$18*(F213-AB$15)</f>
        <v>4.4511612273510313</v>
      </c>
    </row>
    <row r="214" spans="1:47" ht="12.95" customHeight="1" x14ac:dyDescent="0.2">
      <c r="A214" s="134" t="s">
        <v>435</v>
      </c>
      <c r="B214" s="135" t="s">
        <v>2525</v>
      </c>
      <c r="C214" s="138">
        <v>33928.421999999999</v>
      </c>
      <c r="D214" s="138" t="s">
        <v>2559</v>
      </c>
      <c r="E214" s="80">
        <f t="shared" si="122"/>
        <v>-7051.0684344413776</v>
      </c>
      <c r="F214" s="80">
        <f t="shared" si="123"/>
        <v>-7051</v>
      </c>
      <c r="G214" s="80">
        <f t="shared" si="124"/>
        <v>-9.2894790759601165E-2</v>
      </c>
      <c r="H214" s="80">
        <f t="shared" si="125"/>
        <v>-9.2894790759601165E-2</v>
      </c>
      <c r="P214" s="80">
        <f t="shared" si="126"/>
        <v>-6.0530568575881474E-2</v>
      </c>
      <c r="Q214" s="107">
        <f t="shared" si="111"/>
        <v>18909.921999999999</v>
      </c>
      <c r="R214" s="80">
        <f t="shared" si="115"/>
        <v>1.0474428775571736E-3</v>
      </c>
      <c r="S214" s="106">
        <f t="shared" si="120"/>
        <v>0.1</v>
      </c>
      <c r="T214" s="106">
        <f t="shared" si="127"/>
        <v>1.0474428775571736E-4</v>
      </c>
      <c r="Z214" s="80">
        <f t="shared" si="128"/>
        <v>-7051</v>
      </c>
      <c r="AA214" s="80">
        <f t="shared" si="129"/>
        <v>-9.0812185459383021E-2</v>
      </c>
      <c r="AB214" s="80">
        <f t="shared" si="130"/>
        <v>-6.2613173876099618E-2</v>
      </c>
      <c r="AC214" s="80">
        <f t="shared" si="131"/>
        <v>-3.236422218371969E-2</v>
      </c>
      <c r="AD214" s="80">
        <f t="shared" si="132"/>
        <v>-2.0826053002181433E-3</v>
      </c>
      <c r="AE214" s="80">
        <f t="shared" si="133"/>
        <v>4.3372448364967031E-7</v>
      </c>
      <c r="AF214" s="80">
        <f t="shared" si="134"/>
        <v>-9999</v>
      </c>
      <c r="AG214" s="106"/>
      <c r="AH214" s="80">
        <f t="shared" si="135"/>
        <v>-3.028161688350155E-2</v>
      </c>
      <c r="AI214" s="80">
        <f t="shared" si="136"/>
        <v>0.73639941588862701</v>
      </c>
      <c r="AJ214" s="80">
        <f t="shared" si="137"/>
        <v>-0.77738269759389134</v>
      </c>
      <c r="AK214" s="80">
        <f t="shared" si="138"/>
        <v>0.36288681541571438</v>
      </c>
      <c r="AL214" s="80">
        <f t="shared" si="139"/>
        <v>-0.94257180722134914</v>
      </c>
      <c r="AM214" s="80">
        <f t="shared" si="140"/>
        <v>-0.50958465989206658</v>
      </c>
      <c r="AN214" s="80">
        <f t="shared" si="121"/>
        <v>4.9025431346727864</v>
      </c>
      <c r="AO214" s="80">
        <f t="shared" si="121"/>
        <v>4.9025431622557409</v>
      </c>
      <c r="AP214" s="80">
        <f t="shared" si="121"/>
        <v>4.9025428368900243</v>
      </c>
      <c r="AQ214" s="80">
        <f t="shared" si="121"/>
        <v>4.9025466748358308</v>
      </c>
      <c r="AR214" s="80">
        <f t="shared" si="121"/>
        <v>4.9025013983576384</v>
      </c>
      <c r="AS214" s="80">
        <f t="shared" si="121"/>
        <v>4.9030348511702595</v>
      </c>
      <c r="AT214" s="80">
        <f t="shared" si="121"/>
        <v>4.8966527646581337</v>
      </c>
      <c r="AU214" s="80">
        <f t="shared" si="141"/>
        <v>4.4621055606779425</v>
      </c>
    </row>
    <row r="215" spans="1:47" ht="12.95" customHeight="1" x14ac:dyDescent="0.2">
      <c r="A215" s="134" t="s">
        <v>413</v>
      </c>
      <c r="B215" s="135" t="s">
        <v>2525</v>
      </c>
      <c r="C215" s="138">
        <v>34190.408000000003</v>
      </c>
      <c r="D215" s="138" t="s">
        <v>2559</v>
      </c>
      <c r="E215" s="80">
        <f t="shared" si="122"/>
        <v>-6858.066594269214</v>
      </c>
      <c r="F215" s="80">
        <f t="shared" si="123"/>
        <v>-6858</v>
      </c>
      <c r="G215" s="80">
        <f t="shared" si="124"/>
        <v>-9.039689051132882E-2</v>
      </c>
      <c r="I215" s="80">
        <f>G215</f>
        <v>-9.039689051132882E-2</v>
      </c>
      <c r="P215" s="80">
        <f t="shared" si="126"/>
        <v>-5.9861027529628089E-2</v>
      </c>
      <c r="Q215" s="107">
        <f t="shared" si="111"/>
        <v>19171.908000000003</v>
      </c>
      <c r="R215" s="80">
        <f t="shared" si="115"/>
        <v>9.3243892803720107E-4</v>
      </c>
      <c r="S215" s="106">
        <f t="shared" si="120"/>
        <v>0.1</v>
      </c>
      <c r="T215" s="106">
        <f t="shared" si="127"/>
        <v>9.3243892803720116E-5</v>
      </c>
      <c r="Z215" s="80">
        <f t="shared" si="128"/>
        <v>-6858</v>
      </c>
      <c r="AA215" s="80">
        <f t="shared" si="129"/>
        <v>-8.9545008273412038E-2</v>
      </c>
      <c r="AB215" s="80">
        <f t="shared" si="130"/>
        <v>-6.071290976754487E-2</v>
      </c>
      <c r="AC215" s="80">
        <f t="shared" si="131"/>
        <v>-3.0535862981700732E-2</v>
      </c>
      <c r="AD215" s="80">
        <f t="shared" si="132"/>
        <v>-8.5188223791678175E-4</v>
      </c>
      <c r="AE215" s="80">
        <f t="shared" si="133"/>
        <v>7.2570334727810441E-8</v>
      </c>
      <c r="AF215" s="80">
        <f t="shared" si="134"/>
        <v>-9999</v>
      </c>
      <c r="AG215" s="106"/>
      <c r="AH215" s="80">
        <f t="shared" si="135"/>
        <v>-2.9683980743783953E-2</v>
      </c>
      <c r="AI215" s="80">
        <f t="shared" si="136"/>
        <v>0.71659011827065977</v>
      </c>
      <c r="AJ215" s="80">
        <f t="shared" si="137"/>
        <v>-0.74112793056311477</v>
      </c>
      <c r="AK215" s="80">
        <f t="shared" si="138"/>
        <v>0.34763622895863033</v>
      </c>
      <c r="AL215" s="80">
        <f t="shared" si="139"/>
        <v>-0.88682648647759488</v>
      </c>
      <c r="AM215" s="80">
        <f t="shared" si="140"/>
        <v>-0.4749569896370428</v>
      </c>
      <c r="AN215" s="80">
        <f t="shared" si="121"/>
        <v>4.9711348729675784</v>
      </c>
      <c r="AO215" s="80">
        <f t="shared" si="121"/>
        <v>4.9711346909400671</v>
      </c>
      <c r="AP215" s="80">
        <f t="shared" si="121"/>
        <v>4.9711362770580996</v>
      </c>
      <c r="AQ215" s="80">
        <f t="shared" si="121"/>
        <v>4.9711224559134557</v>
      </c>
      <c r="AR215" s="80">
        <f t="shared" si="121"/>
        <v>4.9712428666134789</v>
      </c>
      <c r="AS215" s="80">
        <f t="shared" si="121"/>
        <v>4.9701919939183634</v>
      </c>
      <c r="AT215" s="80">
        <f t="shared" si="121"/>
        <v>4.9792269846559982</v>
      </c>
      <c r="AU215" s="80">
        <f t="shared" si="141"/>
        <v>4.5375432868241541</v>
      </c>
    </row>
    <row r="216" spans="1:47" ht="12.95" customHeight="1" x14ac:dyDescent="0.2">
      <c r="A216" s="134" t="s">
        <v>463</v>
      </c>
      <c r="B216" s="135" t="s">
        <v>2525</v>
      </c>
      <c r="C216" s="138">
        <v>34490.408000000003</v>
      </c>
      <c r="D216" s="138" t="s">
        <v>2559</v>
      </c>
      <c r="E216" s="80">
        <f t="shared" si="122"/>
        <v>-6637.0603112936051</v>
      </c>
      <c r="F216" s="80">
        <f t="shared" si="123"/>
        <v>-6637</v>
      </c>
      <c r="G216" s="80">
        <f t="shared" si="124"/>
        <v>-8.1868206812941935E-2</v>
      </c>
      <c r="H216" s="80">
        <f>G216</f>
        <v>-8.1868206812941935E-2</v>
      </c>
      <c r="P216" s="80">
        <f t="shared" si="126"/>
        <v>-5.9057938763156383E-2</v>
      </c>
      <c r="Q216" s="107">
        <f t="shared" si="111"/>
        <v>19471.908000000003</v>
      </c>
      <c r="R216" s="80">
        <f t="shared" si="115"/>
        <v>5.2030832850306756E-4</v>
      </c>
      <c r="S216" s="106">
        <f t="shared" si="120"/>
        <v>0.1</v>
      </c>
      <c r="T216" s="106">
        <f t="shared" si="127"/>
        <v>5.2030832850306761E-5</v>
      </c>
      <c r="Z216" s="80">
        <f t="shared" si="128"/>
        <v>-6637</v>
      </c>
      <c r="AA216" s="80">
        <f t="shared" si="129"/>
        <v>-8.7912489658350676E-2</v>
      </c>
      <c r="AB216" s="80">
        <f t="shared" si="130"/>
        <v>-5.3013655917747635E-2</v>
      </c>
      <c r="AC216" s="80">
        <f t="shared" si="131"/>
        <v>-2.2810268049785552E-2</v>
      </c>
      <c r="AD216" s="80">
        <f t="shared" si="132"/>
        <v>6.0442828454087411E-3</v>
      </c>
      <c r="AE216" s="80">
        <f t="shared" si="133"/>
        <v>3.6533355115302392E-6</v>
      </c>
      <c r="AF216" s="80">
        <f t="shared" si="134"/>
        <v>-9999</v>
      </c>
      <c r="AG216" s="106"/>
      <c r="AH216" s="80">
        <f t="shared" si="135"/>
        <v>-2.8854550895194297E-2</v>
      </c>
      <c r="AI216" s="80">
        <f t="shared" si="136"/>
        <v>0.69614230195557636</v>
      </c>
      <c r="AJ216" s="80">
        <f t="shared" si="137"/>
        <v>-0.69929373611998102</v>
      </c>
      <c r="AK216" s="80">
        <f t="shared" si="138"/>
        <v>0.32991303109389247</v>
      </c>
      <c r="AL216" s="80">
        <f t="shared" si="139"/>
        <v>-0.82648663191867267</v>
      </c>
      <c r="AM216" s="80">
        <f t="shared" si="140"/>
        <v>-0.43849265365547246</v>
      </c>
      <c r="AN216" s="80">
        <f t="shared" si="121"/>
        <v>5.0474984195743691</v>
      </c>
      <c r="AO216" s="80">
        <f t="shared" si="121"/>
        <v>5.0474965076326015</v>
      </c>
      <c r="AP216" s="80">
        <f t="shared" si="121"/>
        <v>5.0475094691989737</v>
      </c>
      <c r="AQ216" s="80">
        <f t="shared" si="121"/>
        <v>5.0474215898091614</v>
      </c>
      <c r="AR216" s="80">
        <f t="shared" si="121"/>
        <v>5.0480169780084561</v>
      </c>
      <c r="AS216" s="80">
        <f t="shared" si="121"/>
        <v>5.0439630619676752</v>
      </c>
      <c r="AT216" s="80">
        <f t="shared" si="121"/>
        <v>5.0706936035249282</v>
      </c>
      <c r="AU216" s="80">
        <f t="shared" si="141"/>
        <v>4.6239253462972778</v>
      </c>
    </row>
    <row r="217" spans="1:47" ht="12.95" customHeight="1" x14ac:dyDescent="0.2">
      <c r="A217" s="134" t="s">
        <v>463</v>
      </c>
      <c r="B217" s="135" t="s">
        <v>2525</v>
      </c>
      <c r="C217" s="138">
        <v>34661.440999999999</v>
      </c>
      <c r="D217" s="138" t="s">
        <v>2559</v>
      </c>
      <c r="E217" s="80">
        <f t="shared" si="122"/>
        <v>-6511.0624193063832</v>
      </c>
      <c r="F217" s="80">
        <f t="shared" si="123"/>
        <v>-6511</v>
      </c>
      <c r="G217" s="80">
        <f t="shared" si="124"/>
        <v>-8.4729681264434475E-2</v>
      </c>
      <c r="H217" s="80">
        <f>G217</f>
        <v>-8.4729681264434475E-2</v>
      </c>
      <c r="P217" s="80">
        <f t="shared" si="126"/>
        <v>-5.8582668931188027E-2</v>
      </c>
      <c r="Q217" s="107">
        <f t="shared" ref="Q217:Q280" si="142">C217-15018.5</f>
        <v>19642.940999999999</v>
      </c>
      <c r="R217" s="80">
        <f t="shared" si="115"/>
        <v>6.8366625395494191E-4</v>
      </c>
      <c r="S217" s="106">
        <f t="shared" si="120"/>
        <v>0.1</v>
      </c>
      <c r="T217" s="106">
        <f t="shared" si="127"/>
        <v>6.8366625395494197E-5</v>
      </c>
      <c r="Z217" s="80">
        <f t="shared" si="128"/>
        <v>-6511</v>
      </c>
      <c r="AA217" s="80">
        <f t="shared" si="129"/>
        <v>-8.6901269199358228E-2</v>
      </c>
      <c r="AB217" s="80">
        <f t="shared" si="130"/>
        <v>-5.6411080996264282E-2</v>
      </c>
      <c r="AC217" s="80">
        <f t="shared" si="131"/>
        <v>-2.6147012333246449E-2</v>
      </c>
      <c r="AD217" s="80">
        <f t="shared" si="132"/>
        <v>2.1715879349237521E-3</v>
      </c>
      <c r="AE217" s="80">
        <f t="shared" si="133"/>
        <v>4.7157941591064066E-7</v>
      </c>
      <c r="AF217" s="80">
        <f t="shared" si="134"/>
        <v>-9999</v>
      </c>
      <c r="AG217" s="106"/>
      <c r="AH217" s="80">
        <f t="shared" si="135"/>
        <v>-2.8318600268170197E-2</v>
      </c>
      <c r="AI217" s="80">
        <f t="shared" si="136"/>
        <v>0.68545045176377162</v>
      </c>
      <c r="AJ217" s="80">
        <f t="shared" si="137"/>
        <v>-0.67539203303268691</v>
      </c>
      <c r="AK217" s="80">
        <f t="shared" si="138"/>
        <v>0.31973534438782397</v>
      </c>
      <c r="AL217" s="80">
        <f t="shared" si="139"/>
        <v>-0.7935737965713664</v>
      </c>
      <c r="AM217" s="80">
        <f t="shared" si="140"/>
        <v>-0.41901088709659223</v>
      </c>
      <c r="AN217" s="80">
        <f t="shared" si="121"/>
        <v>5.0900845399218548</v>
      </c>
      <c r="AO217" s="80">
        <f t="shared" si="121"/>
        <v>5.0900798786080221</v>
      </c>
      <c r="AP217" s="80">
        <f t="shared" si="121"/>
        <v>5.0901080590269414</v>
      </c>
      <c r="AQ217" s="80">
        <f t="shared" si="121"/>
        <v>5.0899376610667408</v>
      </c>
      <c r="AR217" s="80">
        <f t="shared" si="121"/>
        <v>5.0909668888663138</v>
      </c>
      <c r="AS217" s="80">
        <f t="shared" si="121"/>
        <v>5.0847089837927175</v>
      </c>
      <c r="AT217" s="80">
        <f t="shared" si="121"/>
        <v>5.1213521719011057</v>
      </c>
      <c r="AU217" s="80">
        <f t="shared" si="141"/>
        <v>4.6731748462683802</v>
      </c>
    </row>
    <row r="218" spans="1:47" ht="12.95" customHeight="1" x14ac:dyDescent="0.2">
      <c r="A218" s="80" t="s">
        <v>2378</v>
      </c>
      <c r="C218" s="176">
        <v>34848.769</v>
      </c>
      <c r="D218" s="176"/>
      <c r="E218" s="80">
        <f t="shared" si="122"/>
        <v>-6373.0602027155319</v>
      </c>
      <c r="F218" s="80">
        <f t="shared" si="123"/>
        <v>-6373</v>
      </c>
      <c r="G218" s="80">
        <f t="shared" si="124"/>
        <v>-8.1720819951442536E-2</v>
      </c>
      <c r="I218" s="80">
        <f>+G218</f>
        <v>-8.1720819951442536E-2</v>
      </c>
      <c r="P218" s="80">
        <f t="shared" si="126"/>
        <v>-5.8047636317533444E-2</v>
      </c>
      <c r="Q218" s="107">
        <f t="shared" si="142"/>
        <v>19830.269</v>
      </c>
      <c r="S218" s="106">
        <f t="shared" si="120"/>
        <v>0.1</v>
      </c>
      <c r="T218" s="106">
        <f t="shared" si="127"/>
        <v>0</v>
      </c>
      <c r="Z218" s="80">
        <f t="shared" si="128"/>
        <v>-6373</v>
      </c>
      <c r="AA218" s="80">
        <f t="shared" si="129"/>
        <v>-8.57309583410997E-2</v>
      </c>
      <c r="AB218" s="80">
        <f t="shared" si="130"/>
        <v>-5.403749792787628E-2</v>
      </c>
      <c r="AC218" s="80">
        <f t="shared" si="131"/>
        <v>-2.3673183633909092E-2</v>
      </c>
      <c r="AD218" s="80">
        <f t="shared" si="132"/>
        <v>4.0101383896571641E-3</v>
      </c>
      <c r="AE218" s="80">
        <f t="shared" si="133"/>
        <v>1.6081209904202156E-6</v>
      </c>
      <c r="AF218" s="80">
        <f t="shared" si="134"/>
        <v>-9999</v>
      </c>
      <c r="AG218" s="106"/>
      <c r="AH218" s="80">
        <f t="shared" si="135"/>
        <v>-2.7683322023566256E-2</v>
      </c>
      <c r="AI218" s="80">
        <f t="shared" si="136"/>
        <v>0.67447764953888267</v>
      </c>
      <c r="AJ218" s="80">
        <f t="shared" si="137"/>
        <v>-0.64922932564125091</v>
      </c>
      <c r="AK218" s="80">
        <f t="shared" si="138"/>
        <v>0.30855681502226662</v>
      </c>
      <c r="AL218" s="80">
        <f t="shared" si="139"/>
        <v>-0.75864836684676884</v>
      </c>
      <c r="AM218" s="80">
        <f t="shared" si="140"/>
        <v>-0.39862930285403492</v>
      </c>
      <c r="AN218" s="80">
        <f t="shared" si="121"/>
        <v>5.1359951033613687</v>
      </c>
      <c r="AO218" s="80">
        <f t="shared" si="121"/>
        <v>5.1359847533448706</v>
      </c>
      <c r="AP218" s="80">
        <f t="shared" si="121"/>
        <v>5.1360408897898466</v>
      </c>
      <c r="AQ218" s="80">
        <f t="shared" si="121"/>
        <v>5.1357363329058581</v>
      </c>
      <c r="AR218" s="80">
        <f t="shared" si="121"/>
        <v>5.1373861830976129</v>
      </c>
      <c r="AS218" s="80">
        <f t="shared" si="121"/>
        <v>5.1283750544948452</v>
      </c>
      <c r="AT218" s="80">
        <f t="shared" si="121"/>
        <v>5.1755882834178442</v>
      </c>
      <c r="AU218" s="80">
        <f t="shared" si="141"/>
        <v>4.7271147748081583</v>
      </c>
    </row>
    <row r="219" spans="1:47" ht="12.95" customHeight="1" x14ac:dyDescent="0.2">
      <c r="A219" s="134" t="s">
        <v>477</v>
      </c>
      <c r="B219" s="135" t="s">
        <v>2525</v>
      </c>
      <c r="C219" s="138">
        <v>35341.521000000001</v>
      </c>
      <c r="D219" s="138" t="s">
        <v>2559</v>
      </c>
      <c r="E219" s="80">
        <f t="shared" si="122"/>
        <v>-6010.0559095528733</v>
      </c>
      <c r="F219" s="80">
        <f t="shared" si="123"/>
        <v>-6010</v>
      </c>
      <c r="G219" s="80">
        <f t="shared" si="124"/>
        <v>-7.5893163018918131E-2</v>
      </c>
      <c r="I219" s="80">
        <f>G219</f>
        <v>-7.5893163018918131E-2</v>
      </c>
      <c r="P219" s="80">
        <f t="shared" si="126"/>
        <v>-5.656789117819238E-2</v>
      </c>
      <c r="Q219" s="107">
        <f t="shared" si="142"/>
        <v>20323.021000000001</v>
      </c>
      <c r="R219" s="80">
        <f t="shared" ref="R219:R250" si="143">+(P219-G219)^2</f>
        <v>3.7346613171794767E-4</v>
      </c>
      <c r="S219" s="106">
        <f t="shared" si="120"/>
        <v>0.1</v>
      </c>
      <c r="T219" s="106">
        <f t="shared" si="127"/>
        <v>3.734661317179477E-5</v>
      </c>
      <c r="Z219" s="80">
        <f t="shared" si="128"/>
        <v>-6010</v>
      </c>
      <c r="AA219" s="80">
        <f t="shared" si="129"/>
        <v>-8.2363643644370488E-2</v>
      </c>
      <c r="AB219" s="80">
        <f t="shared" si="130"/>
        <v>-5.0097410552740029E-2</v>
      </c>
      <c r="AC219" s="80">
        <f t="shared" si="131"/>
        <v>-1.9325271840725751E-2</v>
      </c>
      <c r="AD219" s="80">
        <f t="shared" si="132"/>
        <v>6.4704806254523572E-3</v>
      </c>
      <c r="AE219" s="80">
        <f t="shared" si="133"/>
        <v>4.1867119524354328E-6</v>
      </c>
      <c r="AF219" s="80">
        <f t="shared" si="134"/>
        <v>-9999</v>
      </c>
      <c r="AG219" s="106"/>
      <c r="AH219" s="80">
        <f t="shared" si="135"/>
        <v>-2.5795752466178101E-2</v>
      </c>
      <c r="AI219" s="80">
        <f t="shared" si="136"/>
        <v>0.64891804921481488</v>
      </c>
      <c r="AJ219" s="80">
        <f t="shared" si="137"/>
        <v>-0.5807435785686007</v>
      </c>
      <c r="AK219" s="80">
        <f t="shared" si="138"/>
        <v>0.2791300280859883</v>
      </c>
      <c r="AL219" s="80">
        <f t="shared" si="139"/>
        <v>-0.67171940733002167</v>
      </c>
      <c r="AM219" s="80">
        <f t="shared" si="140"/>
        <v>-0.34908529335691013</v>
      </c>
      <c r="AN219" s="80">
        <f t="shared" si="121"/>
        <v>5.2534646693335727</v>
      </c>
      <c r="AO219" s="80">
        <f t="shared" si="121"/>
        <v>5.2534154229100363</v>
      </c>
      <c r="AP219" s="80">
        <f t="shared" si="121"/>
        <v>5.2536285766569382</v>
      </c>
      <c r="AQ219" s="80">
        <f t="shared" si="121"/>
        <v>5.2527054359498067</v>
      </c>
      <c r="AR219" s="80">
        <f t="shared" si="121"/>
        <v>5.2566932672558764</v>
      </c>
      <c r="AS219" s="80">
        <f t="shared" si="121"/>
        <v>5.239271628731581</v>
      </c>
      <c r="AT219" s="80">
        <f t="shared" si="121"/>
        <v>5.3120331402846128</v>
      </c>
      <c r="AU219" s="80">
        <f t="shared" si="141"/>
        <v>4.8690002390106191</v>
      </c>
    </row>
    <row r="220" spans="1:47" ht="12.95" customHeight="1" x14ac:dyDescent="0.2">
      <c r="A220" s="134" t="s">
        <v>482</v>
      </c>
      <c r="B220" s="135" t="s">
        <v>2525</v>
      </c>
      <c r="C220" s="138">
        <v>35360.527000000002</v>
      </c>
      <c r="D220" s="138" t="s">
        <v>2559</v>
      </c>
      <c r="E220" s="80">
        <f t="shared" si="122"/>
        <v>-5996.0544248387578</v>
      </c>
      <c r="F220" s="80">
        <f t="shared" si="123"/>
        <v>-5996</v>
      </c>
      <c r="G220" s="80">
        <f t="shared" si="124"/>
        <v>-7.3877771290426608E-2</v>
      </c>
      <c r="I220" s="80">
        <f>G220</f>
        <v>-7.3877771290426608E-2</v>
      </c>
      <c r="P220" s="80">
        <f t="shared" si="126"/>
        <v>-5.6508720611037219E-2</v>
      </c>
      <c r="Q220" s="107">
        <f t="shared" si="142"/>
        <v>20342.027000000002</v>
      </c>
      <c r="R220" s="80">
        <f t="shared" si="143"/>
        <v>3.0168392150319701E-4</v>
      </c>
      <c r="S220" s="106">
        <f t="shared" si="120"/>
        <v>0.1</v>
      </c>
      <c r="T220" s="106">
        <f t="shared" si="127"/>
        <v>3.0168392150319704E-5</v>
      </c>
      <c r="Z220" s="80">
        <f t="shared" si="128"/>
        <v>-5996</v>
      </c>
      <c r="AA220" s="80">
        <f t="shared" si="129"/>
        <v>-8.2225927428640253E-2</v>
      </c>
      <c r="AB220" s="80">
        <f t="shared" si="130"/>
        <v>-4.8160564472823575E-2</v>
      </c>
      <c r="AC220" s="80">
        <f t="shared" si="131"/>
        <v>-1.7369050679389389E-2</v>
      </c>
      <c r="AD220" s="80">
        <f t="shared" si="132"/>
        <v>8.3481561382136443E-3</v>
      </c>
      <c r="AE220" s="80">
        <f t="shared" si="133"/>
        <v>6.9691710907994145E-6</v>
      </c>
      <c r="AF220" s="80">
        <f t="shared" si="134"/>
        <v>-9999</v>
      </c>
      <c r="AG220" s="106"/>
      <c r="AH220" s="80">
        <f t="shared" si="135"/>
        <v>-2.5717206817603037E-2</v>
      </c>
      <c r="AI220" s="80">
        <f t="shared" si="136"/>
        <v>0.6480201361086888</v>
      </c>
      <c r="AJ220" s="80">
        <f t="shared" si="137"/>
        <v>-0.5781164663496895</v>
      </c>
      <c r="AK220" s="80">
        <f t="shared" si="138"/>
        <v>0.27799691394234916</v>
      </c>
      <c r="AL220" s="80">
        <f t="shared" si="139"/>
        <v>-0.66849604022662301</v>
      </c>
      <c r="AM220" s="80">
        <f t="shared" si="140"/>
        <v>-0.34727822429357863</v>
      </c>
      <c r="AN220" s="80">
        <f t="shared" si="121"/>
        <v>5.2579073732529258</v>
      </c>
      <c r="AO220" s="80">
        <f t="shared" si="121"/>
        <v>5.2578556538006094</v>
      </c>
      <c r="AP220" s="80">
        <f t="shared" si="121"/>
        <v>5.2580778702746986</v>
      </c>
      <c r="AQ220" s="80">
        <f t="shared" si="121"/>
        <v>5.2571225236703985</v>
      </c>
      <c r="AR220" s="80">
        <f t="shared" si="121"/>
        <v>5.2612191216345749</v>
      </c>
      <c r="AS220" s="80">
        <f t="shared" si="121"/>
        <v>5.2434524652804617</v>
      </c>
      <c r="AT220" s="80">
        <f t="shared" si="121"/>
        <v>5.3171158602551891</v>
      </c>
      <c r="AU220" s="80">
        <f t="shared" si="141"/>
        <v>4.8744724056740747</v>
      </c>
    </row>
    <row r="221" spans="1:47" ht="12.95" customHeight="1" x14ac:dyDescent="0.2">
      <c r="A221" s="134" t="s">
        <v>463</v>
      </c>
      <c r="B221" s="135" t="s">
        <v>2525</v>
      </c>
      <c r="C221" s="138">
        <v>35371.381999999998</v>
      </c>
      <c r="D221" s="138" t="s">
        <v>2559</v>
      </c>
      <c r="E221" s="80">
        <f t="shared" si="122"/>
        <v>-5988.0576808330934</v>
      </c>
      <c r="F221" s="80">
        <f t="shared" si="123"/>
        <v>-5988</v>
      </c>
      <c r="G221" s="80">
        <f t="shared" si="124"/>
        <v>-7.8297547450347338E-2</v>
      </c>
      <c r="H221" s="80">
        <f t="shared" ref="H221:H226" si="144">G221</f>
        <v>-7.8297547450347338E-2</v>
      </c>
      <c r="P221" s="80">
        <f t="shared" si="126"/>
        <v>-5.647483881495604E-2</v>
      </c>
      <c r="Q221" s="107">
        <f t="shared" si="142"/>
        <v>20352.881999999998</v>
      </c>
      <c r="R221" s="80">
        <f t="shared" si="143"/>
        <v>4.7623061218518195E-4</v>
      </c>
      <c r="S221" s="106">
        <f t="shared" si="120"/>
        <v>0.1</v>
      </c>
      <c r="T221" s="106">
        <f t="shared" si="127"/>
        <v>4.7623061218518198E-5</v>
      </c>
      <c r="Z221" s="80">
        <f t="shared" si="128"/>
        <v>-5988</v>
      </c>
      <c r="AA221" s="80">
        <f t="shared" si="129"/>
        <v>-8.2146983268689813E-2</v>
      </c>
      <c r="AB221" s="80">
        <f t="shared" si="130"/>
        <v>-5.2625402996613564E-2</v>
      </c>
      <c r="AC221" s="80">
        <f t="shared" si="131"/>
        <v>-2.1822708635391298E-2</v>
      </c>
      <c r="AD221" s="80">
        <f t="shared" si="132"/>
        <v>3.8494358183424754E-3</v>
      </c>
      <c r="AE221" s="80">
        <f t="shared" si="133"/>
        <v>1.4818156119538005E-6</v>
      </c>
      <c r="AF221" s="80">
        <f t="shared" si="134"/>
        <v>-9999</v>
      </c>
      <c r="AG221" s="106"/>
      <c r="AH221" s="80">
        <f t="shared" si="135"/>
        <v>-2.5672144453733774E-2</v>
      </c>
      <c r="AI221" s="80">
        <f t="shared" si="136"/>
        <v>0.64750979049844393</v>
      </c>
      <c r="AJ221" s="80">
        <f t="shared" si="137"/>
        <v>-0.57661581946823592</v>
      </c>
      <c r="AK221" s="80">
        <f t="shared" si="138"/>
        <v>0.27734952848700672</v>
      </c>
      <c r="AL221" s="80">
        <f t="shared" si="139"/>
        <v>-0.66665810474134357</v>
      </c>
      <c r="AM221" s="80">
        <f t="shared" si="140"/>
        <v>-0.34624875530389743</v>
      </c>
      <c r="AN221" s="80">
        <f t="shared" ref="AN221:AT230" si="145">$AU221+$AB$7*SIN(AO221)</f>
        <v>5.2604433163701003</v>
      </c>
      <c r="AO221" s="80">
        <f t="shared" si="145"/>
        <v>5.2603901443439911</v>
      </c>
      <c r="AP221" s="80">
        <f t="shared" si="145"/>
        <v>5.2606176517662817</v>
      </c>
      <c r="AQ221" s="80">
        <f t="shared" si="145"/>
        <v>5.2596436189669289</v>
      </c>
      <c r="AR221" s="80">
        <f t="shared" si="145"/>
        <v>5.2638029169249121</v>
      </c>
      <c r="AS221" s="80">
        <f t="shared" si="145"/>
        <v>5.2458387569160223</v>
      </c>
      <c r="AT221" s="80">
        <f t="shared" si="145"/>
        <v>5.3200143197896042</v>
      </c>
      <c r="AU221" s="80">
        <f t="shared" si="141"/>
        <v>4.8775993580531924</v>
      </c>
    </row>
    <row r="222" spans="1:47" ht="12.95" customHeight="1" x14ac:dyDescent="0.2">
      <c r="A222" s="134" t="s">
        <v>490</v>
      </c>
      <c r="B222" s="135" t="s">
        <v>2525</v>
      </c>
      <c r="C222" s="138">
        <v>35394.4545</v>
      </c>
      <c r="D222" s="138" t="s">
        <v>2559</v>
      </c>
      <c r="E222" s="80">
        <f t="shared" si="122"/>
        <v>-5971.0604559532421</v>
      </c>
      <c r="F222" s="80">
        <f t="shared" si="123"/>
        <v>-5971</v>
      </c>
      <c r="G222" s="80">
        <f t="shared" si="124"/>
        <v>-8.2064571775845252E-2</v>
      </c>
      <c r="H222" s="80">
        <f t="shared" si="144"/>
        <v>-8.2064571775845252E-2</v>
      </c>
      <c r="P222" s="80">
        <f t="shared" si="126"/>
        <v>-5.6402670859340559E-2</v>
      </c>
      <c r="Q222" s="107">
        <f t="shared" si="142"/>
        <v>20375.9545</v>
      </c>
      <c r="R222" s="80">
        <f t="shared" si="143"/>
        <v>6.5853315864850437E-4</v>
      </c>
      <c r="S222" s="106">
        <f t="shared" si="120"/>
        <v>0.1</v>
      </c>
      <c r="T222" s="106">
        <f t="shared" si="127"/>
        <v>6.5853315864850437E-5</v>
      </c>
      <c r="Z222" s="80">
        <f t="shared" si="128"/>
        <v>-5971</v>
      </c>
      <c r="AA222" s="80">
        <f t="shared" si="129"/>
        <v>-8.1978628120669542E-2</v>
      </c>
      <c r="AB222" s="80">
        <f t="shared" si="130"/>
        <v>-5.6488614514516269E-2</v>
      </c>
      <c r="AC222" s="80">
        <f t="shared" si="131"/>
        <v>-2.5661900916504693E-2</v>
      </c>
      <c r="AD222" s="80">
        <f t="shared" si="132"/>
        <v>-8.5943655175710343E-5</v>
      </c>
      <c r="AE222" s="80">
        <f t="shared" si="133"/>
        <v>7.3863118649614036E-10</v>
      </c>
      <c r="AF222" s="80">
        <f t="shared" si="134"/>
        <v>-9999</v>
      </c>
      <c r="AG222" s="106"/>
      <c r="AH222" s="80">
        <f t="shared" si="135"/>
        <v>-2.5575957261328979E-2</v>
      </c>
      <c r="AI222" s="80">
        <f t="shared" si="136"/>
        <v>0.64643189946479784</v>
      </c>
      <c r="AJ222" s="80">
        <f t="shared" si="137"/>
        <v>-0.57342831417527707</v>
      </c>
      <c r="AK222" s="80">
        <f t="shared" si="138"/>
        <v>0.2759741057243324</v>
      </c>
      <c r="AL222" s="80">
        <f t="shared" si="139"/>
        <v>-0.66276204968951935</v>
      </c>
      <c r="AM222" s="80">
        <f t="shared" si="140"/>
        <v>-0.34406864999121112</v>
      </c>
      <c r="AN222" s="80">
        <f t="shared" si="145"/>
        <v>5.2658256099759555</v>
      </c>
      <c r="AO222" s="80">
        <f t="shared" si="145"/>
        <v>5.2657692544322705</v>
      </c>
      <c r="AP222" s="80">
        <f t="shared" si="145"/>
        <v>5.266008278420748</v>
      </c>
      <c r="AQ222" s="80">
        <f t="shared" si="145"/>
        <v>5.264993855735181</v>
      </c>
      <c r="AR222" s="80">
        <f t="shared" si="145"/>
        <v>5.2692876914534637</v>
      </c>
      <c r="AS222" s="80">
        <f t="shared" si="145"/>
        <v>5.2509030724162455</v>
      </c>
      <c r="AT222" s="80">
        <f t="shared" si="145"/>
        <v>5.3261591859449702</v>
      </c>
      <c r="AU222" s="80">
        <f t="shared" si="141"/>
        <v>4.8842441318588179</v>
      </c>
    </row>
    <row r="223" spans="1:47" ht="12.95" customHeight="1" x14ac:dyDescent="0.2">
      <c r="A223" s="134" t="s">
        <v>494</v>
      </c>
      <c r="B223" s="135" t="s">
        <v>2525</v>
      </c>
      <c r="C223" s="138">
        <v>35493.550000000003</v>
      </c>
      <c r="D223" s="138" t="s">
        <v>2559</v>
      </c>
      <c r="E223" s="80">
        <f t="shared" si="122"/>
        <v>-5898.058028904542</v>
      </c>
      <c r="F223" s="80">
        <f t="shared" si="123"/>
        <v>-5898</v>
      </c>
      <c r="G223" s="80">
        <f t="shared" si="124"/>
        <v>-7.877002919849474E-2</v>
      </c>
      <c r="H223" s="80">
        <f t="shared" si="144"/>
        <v>-7.877002919849474E-2</v>
      </c>
      <c r="P223" s="80">
        <f t="shared" si="126"/>
        <v>-5.6090158478508657E-2</v>
      </c>
      <c r="Q223" s="107">
        <f t="shared" si="142"/>
        <v>20475.050000000003</v>
      </c>
      <c r="R223" s="80">
        <f t="shared" si="143"/>
        <v>5.1437653587528206E-4</v>
      </c>
      <c r="S223" s="106">
        <f t="shared" si="120"/>
        <v>0.1</v>
      </c>
      <c r="T223" s="106">
        <f t="shared" si="127"/>
        <v>5.1437653587528211E-5</v>
      </c>
      <c r="Z223" s="80">
        <f t="shared" si="128"/>
        <v>-5898</v>
      </c>
      <c r="AA223" s="80">
        <f t="shared" si="129"/>
        <v>-8.12465456966453E-2</v>
      </c>
      <c r="AB223" s="80">
        <f t="shared" si="130"/>
        <v>-5.361364198035809E-2</v>
      </c>
      <c r="AC223" s="80">
        <f t="shared" si="131"/>
        <v>-2.2679870719986082E-2</v>
      </c>
      <c r="AD223" s="80">
        <f t="shared" si="132"/>
        <v>2.4765164981505605E-3</v>
      </c>
      <c r="AE223" s="80">
        <f t="shared" si="133"/>
        <v>6.1331339656119153E-7</v>
      </c>
      <c r="AF223" s="80">
        <f t="shared" si="134"/>
        <v>-9999</v>
      </c>
      <c r="AG223" s="106"/>
      <c r="AH223" s="80">
        <f t="shared" si="135"/>
        <v>-2.515638721813665E-2</v>
      </c>
      <c r="AI223" s="80">
        <f t="shared" si="136"/>
        <v>0.64190365685956297</v>
      </c>
      <c r="AJ223" s="80">
        <f t="shared" si="137"/>
        <v>-0.55976257278300912</v>
      </c>
      <c r="AK223" s="80">
        <f t="shared" si="138"/>
        <v>0.27007243061049779</v>
      </c>
      <c r="AL223" s="80">
        <f t="shared" si="139"/>
        <v>-0.6461768742308508</v>
      </c>
      <c r="AM223" s="80">
        <f t="shared" si="140"/>
        <v>-0.33482053380813687</v>
      </c>
      <c r="AN223" s="80">
        <f t="shared" si="145"/>
        <v>5.2888376420592014</v>
      </c>
      <c r="AO223" s="80">
        <f t="shared" si="145"/>
        <v>5.2887660585885987</v>
      </c>
      <c r="AP223" s="80">
        <f t="shared" si="145"/>
        <v>5.2890588394024691</v>
      </c>
      <c r="AQ223" s="80">
        <f t="shared" si="145"/>
        <v>5.2878605131577023</v>
      </c>
      <c r="AR223" s="80">
        <f t="shared" si="145"/>
        <v>5.2927512698977983</v>
      </c>
      <c r="AS223" s="80">
        <f t="shared" si="145"/>
        <v>5.2725525556432018</v>
      </c>
      <c r="AT223" s="80">
        <f t="shared" si="145"/>
        <v>5.3523244700275683</v>
      </c>
      <c r="AU223" s="80">
        <f t="shared" si="141"/>
        <v>4.9127775723182658</v>
      </c>
    </row>
    <row r="224" spans="1:47" ht="12.95" customHeight="1" x14ac:dyDescent="0.2">
      <c r="A224" s="134" t="s">
        <v>499</v>
      </c>
      <c r="B224" s="135" t="s">
        <v>2525</v>
      </c>
      <c r="C224" s="138">
        <v>35713.456299999998</v>
      </c>
      <c r="D224" s="138" t="s">
        <v>2559</v>
      </c>
      <c r="E224" s="80">
        <f t="shared" si="122"/>
        <v>-5736.055782351481</v>
      </c>
      <c r="F224" s="80">
        <f t="shared" si="123"/>
        <v>-5736</v>
      </c>
      <c r="G224" s="80">
        <f t="shared" si="124"/>
        <v>-7.5720496352005284E-2</v>
      </c>
      <c r="H224" s="80">
        <f t="shared" si="144"/>
        <v>-7.5720496352005284E-2</v>
      </c>
      <c r="P224" s="80">
        <f t="shared" si="126"/>
        <v>-5.5381486983002576E-2</v>
      </c>
      <c r="Q224" s="107">
        <f t="shared" si="142"/>
        <v>20694.956299999998</v>
      </c>
      <c r="R224" s="80">
        <f t="shared" si="143"/>
        <v>4.1367530211237994E-4</v>
      </c>
      <c r="S224" s="106">
        <f t="shared" si="120"/>
        <v>0.1</v>
      </c>
      <c r="T224" s="106">
        <f t="shared" si="127"/>
        <v>4.1367530211237998E-5</v>
      </c>
      <c r="Z224" s="80">
        <f t="shared" si="128"/>
        <v>-5736</v>
      </c>
      <c r="AA224" s="80">
        <f t="shared" si="129"/>
        <v>-7.9570536576518136E-2</v>
      </c>
      <c r="AB224" s="80">
        <f t="shared" si="130"/>
        <v>-5.1531446758489717E-2</v>
      </c>
      <c r="AC224" s="80">
        <f t="shared" si="131"/>
        <v>-2.0339009369002709E-2</v>
      </c>
      <c r="AD224" s="80">
        <f t="shared" si="132"/>
        <v>3.8500402245128518E-3</v>
      </c>
      <c r="AE224" s="80">
        <f t="shared" si="133"/>
        <v>1.4822809730366972E-6</v>
      </c>
      <c r="AF224" s="80">
        <f t="shared" si="134"/>
        <v>-9999</v>
      </c>
      <c r="AG224" s="106"/>
      <c r="AH224" s="80">
        <f t="shared" si="135"/>
        <v>-2.4189049593515567E-2</v>
      </c>
      <c r="AI224" s="80">
        <f t="shared" si="136"/>
        <v>0.63241368882299975</v>
      </c>
      <c r="AJ224" s="80">
        <f t="shared" si="137"/>
        <v>-0.52956992861089747</v>
      </c>
      <c r="AK224" s="80">
        <f t="shared" si="138"/>
        <v>0.25700663917825423</v>
      </c>
      <c r="AL224" s="80">
        <f t="shared" si="139"/>
        <v>-0.61017110844191136</v>
      </c>
      <c r="AM224" s="80">
        <f t="shared" si="140"/>
        <v>-0.31491726286171695</v>
      </c>
      <c r="AN224" s="80">
        <f t="shared" si="145"/>
        <v>5.3393486245422865</v>
      </c>
      <c r="AO224" s="80">
        <f t="shared" si="145"/>
        <v>5.3392333936055874</v>
      </c>
      <c r="AP224" s="80">
        <f t="shared" si="145"/>
        <v>5.3396712360074767</v>
      </c>
      <c r="AQ224" s="80">
        <f t="shared" si="145"/>
        <v>5.3380061579785787</v>
      </c>
      <c r="AR224" s="80">
        <f t="shared" si="145"/>
        <v>5.3443180728004309</v>
      </c>
      <c r="AS224" s="80">
        <f t="shared" si="145"/>
        <v>5.3200911853678896</v>
      </c>
      <c r="AT224" s="80">
        <f t="shared" si="145"/>
        <v>5.4091149619380756</v>
      </c>
      <c r="AU224" s="80">
        <f t="shared" si="141"/>
        <v>4.9760983579953972</v>
      </c>
    </row>
    <row r="225" spans="1:47" ht="12.95" customHeight="1" x14ac:dyDescent="0.2">
      <c r="A225" s="134" t="s">
        <v>502</v>
      </c>
      <c r="B225" s="135" t="s">
        <v>2525</v>
      </c>
      <c r="C225" s="138">
        <v>35743.321000000004</v>
      </c>
      <c r="D225" s="138" t="s">
        <v>2559</v>
      </c>
      <c r="E225" s="80">
        <f t="shared" si="122"/>
        <v>-5714.0548278875376</v>
      </c>
      <c r="F225" s="80">
        <f t="shared" si="123"/>
        <v>-5714</v>
      </c>
      <c r="G225" s="80">
        <f t="shared" si="124"/>
        <v>-7.4424880775040947E-2</v>
      </c>
      <c r="H225" s="80">
        <f t="shared" si="144"/>
        <v>-7.4424880775040947E-2</v>
      </c>
      <c r="P225" s="80">
        <f t="shared" si="126"/>
        <v>-5.5283636645421644E-2</v>
      </c>
      <c r="Q225" s="107">
        <f t="shared" si="142"/>
        <v>20724.821000000004</v>
      </c>
      <c r="R225" s="80">
        <f t="shared" si="143"/>
        <v>3.6638722682968543E-4</v>
      </c>
      <c r="S225" s="106">
        <f t="shared" si="120"/>
        <v>0.1</v>
      </c>
      <c r="T225" s="106">
        <f t="shared" si="127"/>
        <v>3.6638722682968546E-5</v>
      </c>
      <c r="Z225" s="80">
        <f t="shared" si="128"/>
        <v>-5714</v>
      </c>
      <c r="AA225" s="80">
        <f t="shared" si="129"/>
        <v>-7.9337634927176062E-2</v>
      </c>
      <c r="AB225" s="80">
        <f t="shared" si="130"/>
        <v>-5.0370882493286528E-2</v>
      </c>
      <c r="AC225" s="80">
        <f t="shared" si="131"/>
        <v>-1.9141244129619303E-2</v>
      </c>
      <c r="AD225" s="80">
        <f t="shared" si="132"/>
        <v>4.9127541521351153E-3</v>
      </c>
      <c r="AE225" s="80">
        <f t="shared" si="133"/>
        <v>2.4135153359320819E-6</v>
      </c>
      <c r="AF225" s="80">
        <f t="shared" si="134"/>
        <v>-9999</v>
      </c>
      <c r="AG225" s="106"/>
      <c r="AH225" s="80">
        <f t="shared" si="135"/>
        <v>-2.4053998281754418E-2</v>
      </c>
      <c r="AI225" s="80">
        <f t="shared" si="136"/>
        <v>0.63118204658497723</v>
      </c>
      <c r="AJ225" s="80">
        <f t="shared" si="137"/>
        <v>-0.52548466638956837</v>
      </c>
      <c r="AK225" s="80">
        <f t="shared" si="138"/>
        <v>0.25523602015618779</v>
      </c>
      <c r="AL225" s="80">
        <f t="shared" si="139"/>
        <v>-0.60536229432956801</v>
      </c>
      <c r="AM225" s="80">
        <f t="shared" si="140"/>
        <v>-0.31227639837241006</v>
      </c>
      <c r="AN225" s="80">
        <f t="shared" si="145"/>
        <v>5.3461514146089497</v>
      </c>
      <c r="AO225" s="80">
        <f t="shared" si="145"/>
        <v>5.3460291301168095</v>
      </c>
      <c r="AP225" s="80">
        <f t="shared" si="145"/>
        <v>5.3464894603359152</v>
      </c>
      <c r="AQ225" s="80">
        <f t="shared" si="145"/>
        <v>5.3447550803145907</v>
      </c>
      <c r="AR225" s="80">
        <f t="shared" si="145"/>
        <v>5.3512685080380038</v>
      </c>
      <c r="AS225" s="80">
        <f t="shared" si="145"/>
        <v>5.3264994059581996</v>
      </c>
      <c r="AT225" s="80">
        <f t="shared" si="145"/>
        <v>5.4166927320532707</v>
      </c>
      <c r="AU225" s="80">
        <f t="shared" si="141"/>
        <v>4.9846974770379706</v>
      </c>
    </row>
    <row r="226" spans="1:47" ht="12.95" customHeight="1" x14ac:dyDescent="0.2">
      <c r="A226" s="134" t="s">
        <v>502</v>
      </c>
      <c r="B226" s="135" t="s">
        <v>2525</v>
      </c>
      <c r="C226" s="138">
        <v>35762.324000000001</v>
      </c>
      <c r="D226" s="138" t="s">
        <v>2559</v>
      </c>
      <c r="E226" s="80">
        <f t="shared" si="122"/>
        <v>-5700.055553236255</v>
      </c>
      <c r="F226" s="80">
        <f t="shared" si="123"/>
        <v>-5700</v>
      </c>
      <c r="G226" s="80">
        <f t="shared" si="124"/>
        <v>-7.5409489050798584E-2</v>
      </c>
      <c r="H226" s="80">
        <f t="shared" si="144"/>
        <v>-7.5409489050798584E-2</v>
      </c>
      <c r="P226" s="80">
        <f t="shared" si="126"/>
        <v>-5.5221167669891567E-2</v>
      </c>
      <c r="Q226" s="107">
        <f t="shared" si="142"/>
        <v>20743.824000000001</v>
      </c>
      <c r="R226" s="80">
        <f t="shared" si="143"/>
        <v>4.0756832017878737E-4</v>
      </c>
      <c r="S226" s="106">
        <f t="shared" si="120"/>
        <v>0.1</v>
      </c>
      <c r="T226" s="106">
        <f t="shared" si="127"/>
        <v>4.0756832017878741E-5</v>
      </c>
      <c r="Z226" s="80">
        <f t="shared" si="128"/>
        <v>-5700</v>
      </c>
      <c r="AA226" s="80">
        <f t="shared" si="129"/>
        <v>-7.9188781135941466E-2</v>
      </c>
      <c r="AB226" s="80">
        <f t="shared" si="130"/>
        <v>-5.1441875584748678E-2</v>
      </c>
      <c r="AC226" s="80">
        <f t="shared" si="131"/>
        <v>-2.0188321380907016E-2</v>
      </c>
      <c r="AD226" s="80">
        <f t="shared" si="132"/>
        <v>3.7792920851428824E-3</v>
      </c>
      <c r="AE226" s="80">
        <f t="shared" si="133"/>
        <v>1.4283048664823637E-6</v>
      </c>
      <c r="AF226" s="80">
        <f t="shared" si="134"/>
        <v>-9999</v>
      </c>
      <c r="AG226" s="106"/>
      <c r="AH226" s="80">
        <f t="shared" si="135"/>
        <v>-2.3967613466049902E-2</v>
      </c>
      <c r="AI226" s="80">
        <f t="shared" si="136"/>
        <v>0.63040517373986482</v>
      </c>
      <c r="AJ226" s="80">
        <f t="shared" si="137"/>
        <v>-0.52288687551396773</v>
      </c>
      <c r="AK226" s="80">
        <f t="shared" si="138"/>
        <v>0.25410976594408236</v>
      </c>
      <c r="AL226" s="80">
        <f t="shared" si="139"/>
        <v>-0.6023118234554059</v>
      </c>
      <c r="AM226" s="80">
        <f t="shared" si="140"/>
        <v>-0.31060322286683778</v>
      </c>
      <c r="AN226" s="80">
        <f t="shared" si="145"/>
        <v>5.3504736305360137</v>
      </c>
      <c r="AO226" s="80">
        <f t="shared" si="145"/>
        <v>5.3503467109909177</v>
      </c>
      <c r="AP226" s="80">
        <f t="shared" si="145"/>
        <v>5.3508216992335447</v>
      </c>
      <c r="AQ226" s="80">
        <f t="shared" si="145"/>
        <v>5.3490425215139492</v>
      </c>
      <c r="AR226" s="80">
        <f t="shared" si="145"/>
        <v>5.3556850657238755</v>
      </c>
      <c r="AS226" s="80">
        <f t="shared" si="145"/>
        <v>5.3305719964136458</v>
      </c>
      <c r="AT226" s="80">
        <f t="shared" si="145"/>
        <v>5.4214983127290264</v>
      </c>
      <c r="AU226" s="80">
        <f t="shared" si="141"/>
        <v>4.9901696437014262</v>
      </c>
    </row>
    <row r="227" spans="1:47" ht="12.95" customHeight="1" x14ac:dyDescent="0.2">
      <c r="A227" s="134" t="s">
        <v>482</v>
      </c>
      <c r="B227" s="135" t="s">
        <v>2525</v>
      </c>
      <c r="C227" s="138">
        <v>35876.353000000003</v>
      </c>
      <c r="D227" s="138" t="s">
        <v>2559</v>
      </c>
      <c r="E227" s="80">
        <f t="shared" si="122"/>
        <v>-5616.0518017648346</v>
      </c>
      <c r="F227" s="80">
        <f t="shared" si="123"/>
        <v>-5616</v>
      </c>
      <c r="G227" s="80">
        <f t="shared" si="124"/>
        <v>-7.0317138684913516E-2</v>
      </c>
      <c r="I227" s="80">
        <f>G227</f>
        <v>-7.0317138684913516E-2</v>
      </c>
      <c r="P227" s="80">
        <f t="shared" si="126"/>
        <v>-5.4843077694879269E-2</v>
      </c>
      <c r="Q227" s="107">
        <f t="shared" si="142"/>
        <v>20857.853000000003</v>
      </c>
      <c r="R227" s="80">
        <f t="shared" si="143"/>
        <v>2.3944656352329965E-4</v>
      </c>
      <c r="S227" s="106">
        <f t="shared" si="120"/>
        <v>0.1</v>
      </c>
      <c r="T227" s="106">
        <f t="shared" si="127"/>
        <v>2.3944656352329966E-5</v>
      </c>
      <c r="Z227" s="80">
        <f t="shared" si="128"/>
        <v>-5616</v>
      </c>
      <c r="AA227" s="80">
        <f t="shared" si="129"/>
        <v>-7.8285295574139643E-2</v>
      </c>
      <c r="AB227" s="80">
        <f t="shared" si="130"/>
        <v>-4.6874920805653142E-2</v>
      </c>
      <c r="AC227" s="80">
        <f t="shared" si="131"/>
        <v>-1.5474060990034247E-2</v>
      </c>
      <c r="AD227" s="80">
        <f t="shared" si="132"/>
        <v>7.9681568892261273E-3</v>
      </c>
      <c r="AE227" s="80">
        <f t="shared" si="133"/>
        <v>6.3491524211321797E-6</v>
      </c>
      <c r="AF227" s="80">
        <f t="shared" si="134"/>
        <v>-9999</v>
      </c>
      <c r="AG227" s="106"/>
      <c r="AH227" s="80">
        <f t="shared" si="135"/>
        <v>-2.3442217879260374E-2</v>
      </c>
      <c r="AI227" s="80">
        <f t="shared" si="136"/>
        <v>0.62585463080221171</v>
      </c>
      <c r="AJ227" s="80">
        <f t="shared" si="137"/>
        <v>-0.50733197195007507</v>
      </c>
      <c r="AK227" s="80">
        <f t="shared" si="138"/>
        <v>0.24736077185816374</v>
      </c>
      <c r="AL227" s="80">
        <f t="shared" si="139"/>
        <v>-0.58416352681002148</v>
      </c>
      <c r="AM227" s="80">
        <f t="shared" si="140"/>
        <v>-0.30068134396493645</v>
      </c>
      <c r="AN227" s="80">
        <f t="shared" si="145"/>
        <v>5.3762975386431204</v>
      </c>
      <c r="AO227" s="80">
        <f t="shared" si="145"/>
        <v>5.3761403713840377</v>
      </c>
      <c r="AP227" s="80">
        <f t="shared" si="145"/>
        <v>5.3767089441194837</v>
      </c>
      <c r="AQ227" s="80">
        <f t="shared" si="145"/>
        <v>5.3746500980448353</v>
      </c>
      <c r="AR227" s="80">
        <f t="shared" si="145"/>
        <v>5.3820798481275958</v>
      </c>
      <c r="AS227" s="80">
        <f t="shared" si="145"/>
        <v>5.3549252141260544</v>
      </c>
      <c r="AT227" s="80">
        <f t="shared" si="145"/>
        <v>5.4500612877943837</v>
      </c>
      <c r="AU227" s="80">
        <f t="shared" si="141"/>
        <v>5.0230026436821609</v>
      </c>
    </row>
    <row r="228" spans="1:47" ht="12.95" customHeight="1" x14ac:dyDescent="0.2">
      <c r="A228" s="134" t="s">
        <v>482</v>
      </c>
      <c r="B228" s="135" t="s">
        <v>2525</v>
      </c>
      <c r="C228" s="138">
        <v>35930.648000000001</v>
      </c>
      <c r="D228" s="138" t="s">
        <v>2559</v>
      </c>
      <c r="E228" s="80">
        <f t="shared" si="122"/>
        <v>-5576.0533479842998</v>
      </c>
      <c r="F228" s="80">
        <f t="shared" si="123"/>
        <v>-5576</v>
      </c>
      <c r="G228" s="80">
        <f t="shared" si="124"/>
        <v>-7.2416019465890713E-2</v>
      </c>
      <c r="I228" s="80">
        <f>G228</f>
        <v>-7.2416019465890713E-2</v>
      </c>
      <c r="P228" s="80">
        <f t="shared" si="126"/>
        <v>-5.4661060898677352E-2</v>
      </c>
      <c r="Q228" s="107">
        <f t="shared" si="142"/>
        <v>20912.148000000001</v>
      </c>
      <c r="R228" s="80">
        <f t="shared" si="143"/>
        <v>3.152385537234631E-4</v>
      </c>
      <c r="S228" s="106">
        <f t="shared" si="120"/>
        <v>0.1</v>
      </c>
      <c r="T228" s="106">
        <f t="shared" si="127"/>
        <v>3.1523855372346314E-5</v>
      </c>
      <c r="Z228" s="80">
        <f t="shared" si="128"/>
        <v>-5576</v>
      </c>
      <c r="AA228" s="80">
        <f t="shared" si="129"/>
        <v>-7.7848922677162508E-2</v>
      </c>
      <c r="AB228" s="80">
        <f t="shared" si="130"/>
        <v>-4.9228157687405565E-2</v>
      </c>
      <c r="AC228" s="80">
        <f t="shared" si="131"/>
        <v>-1.7754958567213361E-2</v>
      </c>
      <c r="AD228" s="80">
        <f t="shared" si="132"/>
        <v>5.4329032112717945E-3</v>
      </c>
      <c r="AE228" s="80">
        <f t="shared" si="133"/>
        <v>2.9516437303047377E-6</v>
      </c>
      <c r="AF228" s="80">
        <f t="shared" si="134"/>
        <v>-9999</v>
      </c>
      <c r="AG228" s="106"/>
      <c r="AH228" s="80">
        <f t="shared" si="135"/>
        <v>-2.3187861778485148E-2</v>
      </c>
      <c r="AI228" s="80">
        <f t="shared" si="136"/>
        <v>0.62375305619427146</v>
      </c>
      <c r="AJ228" s="80">
        <f t="shared" si="137"/>
        <v>-0.49994433951208073</v>
      </c>
      <c r="AK228" s="80">
        <f t="shared" si="138"/>
        <v>0.24415230087645046</v>
      </c>
      <c r="AL228" s="80">
        <f t="shared" si="139"/>
        <v>-0.57561212943001983</v>
      </c>
      <c r="AM228" s="80">
        <f t="shared" si="140"/>
        <v>-0.29602504035032717</v>
      </c>
      <c r="AN228" s="80">
        <f t="shared" si="145"/>
        <v>5.3885302296184356</v>
      </c>
      <c r="AO228" s="80">
        <f t="shared" si="145"/>
        <v>5.3883571653911089</v>
      </c>
      <c r="AP228" s="80">
        <f t="shared" si="145"/>
        <v>5.3889736512392421</v>
      </c>
      <c r="AQ228" s="80">
        <f t="shared" si="145"/>
        <v>5.3867754506234968</v>
      </c>
      <c r="AR228" s="80">
        <f t="shared" si="145"/>
        <v>5.3945862555349553</v>
      </c>
      <c r="AS228" s="80">
        <f t="shared" si="145"/>
        <v>5.3664760007831394</v>
      </c>
      <c r="AT228" s="80">
        <f t="shared" si="145"/>
        <v>5.4635006089966387</v>
      </c>
      <c r="AU228" s="80">
        <f t="shared" si="141"/>
        <v>5.0386374055777488</v>
      </c>
    </row>
    <row r="229" spans="1:47" ht="12.95" customHeight="1" x14ac:dyDescent="0.2">
      <c r="A229" s="134" t="s">
        <v>516</v>
      </c>
      <c r="B229" s="135" t="s">
        <v>2525</v>
      </c>
      <c r="C229" s="138">
        <v>36047.383500000004</v>
      </c>
      <c r="D229" s="138" t="s">
        <v>2559</v>
      </c>
      <c r="E229" s="80">
        <f t="shared" si="122"/>
        <v>-5490.055751496634</v>
      </c>
      <c r="F229" s="80">
        <f t="shared" si="123"/>
        <v>-5490</v>
      </c>
      <c r="G229" s="80">
        <f t="shared" si="124"/>
        <v>-7.5678613138734363E-2</v>
      </c>
      <c r="J229" s="80">
        <f>G229</f>
        <v>-7.5678613138734363E-2</v>
      </c>
      <c r="P229" s="80">
        <f t="shared" si="126"/>
        <v>-5.4265412340758455E-2</v>
      </c>
      <c r="Q229" s="107">
        <f t="shared" si="142"/>
        <v>21028.883500000004</v>
      </c>
      <c r="R229" s="80">
        <f t="shared" si="143"/>
        <v>4.5852516841443603E-4</v>
      </c>
      <c r="S229" s="106">
        <f>S$17</f>
        <v>1</v>
      </c>
      <c r="T229" s="106">
        <f t="shared" si="127"/>
        <v>4.5852516841443603E-4</v>
      </c>
      <c r="Z229" s="80">
        <f t="shared" si="128"/>
        <v>-5490</v>
      </c>
      <c r="AA229" s="80">
        <f t="shared" si="129"/>
        <v>-7.6897634877927001E-2</v>
      </c>
      <c r="AB229" s="80">
        <f t="shared" si="130"/>
        <v>-5.3046390601565824E-2</v>
      </c>
      <c r="AC229" s="80">
        <f t="shared" si="131"/>
        <v>-2.1413200797975908E-2</v>
      </c>
      <c r="AD229" s="80">
        <f t="shared" si="132"/>
        <v>1.2190217391926383E-3</v>
      </c>
      <c r="AE229" s="80">
        <f t="shared" si="133"/>
        <v>1.4860140006242449E-6</v>
      </c>
      <c r="AF229" s="80">
        <f t="shared" si="134"/>
        <v>-9999</v>
      </c>
      <c r="AG229" s="106"/>
      <c r="AH229" s="80">
        <f t="shared" si="135"/>
        <v>-2.2632222537168543E-2</v>
      </c>
      <c r="AI229" s="80">
        <f t="shared" si="136"/>
        <v>0.61937314054294323</v>
      </c>
      <c r="AJ229" s="80">
        <f t="shared" si="137"/>
        <v>-0.48410421559350941</v>
      </c>
      <c r="AK229" s="80">
        <f t="shared" si="138"/>
        <v>0.23726631157050895</v>
      </c>
      <c r="AL229" s="80">
        <f t="shared" si="139"/>
        <v>-0.55741675975107252</v>
      </c>
      <c r="AM229" s="80">
        <f t="shared" si="140"/>
        <v>-0.28615642321000845</v>
      </c>
      <c r="AN229" s="80">
        <f t="shared" si="145"/>
        <v>5.4146946647621101</v>
      </c>
      <c r="AO229" s="80">
        <f t="shared" si="145"/>
        <v>5.4144841127263605</v>
      </c>
      <c r="AP229" s="80">
        <f t="shared" si="145"/>
        <v>5.4152106844473744</v>
      </c>
      <c r="AQ229" s="80">
        <f t="shared" si="145"/>
        <v>5.4127007896437078</v>
      </c>
      <c r="AR229" s="80">
        <f t="shared" si="145"/>
        <v>5.4213397913825556</v>
      </c>
      <c r="AS229" s="80">
        <f t="shared" si="145"/>
        <v>5.3912213397446687</v>
      </c>
      <c r="AT229" s="80">
        <f t="shared" si="145"/>
        <v>5.4920442051030518</v>
      </c>
      <c r="AU229" s="80">
        <f t="shared" si="141"/>
        <v>5.0722521436532633</v>
      </c>
    </row>
    <row r="230" spans="1:47" ht="12.95" customHeight="1" x14ac:dyDescent="0.2">
      <c r="A230" s="134" t="s">
        <v>520</v>
      </c>
      <c r="B230" s="135" t="s">
        <v>2525</v>
      </c>
      <c r="C230" s="138">
        <v>36047.383999999998</v>
      </c>
      <c r="D230" s="138" t="s">
        <v>2559</v>
      </c>
      <c r="E230" s="80">
        <f t="shared" si="122"/>
        <v>-5490.0553831528323</v>
      </c>
      <c r="F230" s="80">
        <f t="shared" si="123"/>
        <v>-5490</v>
      </c>
      <c r="G230" s="80">
        <f t="shared" si="124"/>
        <v>-7.5178613144089468E-2</v>
      </c>
      <c r="I230" s="80">
        <f>G230</f>
        <v>-7.5178613144089468E-2</v>
      </c>
      <c r="P230" s="80">
        <f t="shared" si="126"/>
        <v>-5.4265412340758455E-2</v>
      </c>
      <c r="Q230" s="107">
        <f t="shared" si="142"/>
        <v>21028.883999999998</v>
      </c>
      <c r="R230" s="80">
        <f t="shared" si="143"/>
        <v>4.3736196784044493E-4</v>
      </c>
      <c r="S230" s="106">
        <f>S$16</f>
        <v>0.1</v>
      </c>
      <c r="T230" s="106">
        <f t="shared" si="127"/>
        <v>4.3736196784044493E-5</v>
      </c>
      <c r="Z230" s="80">
        <f t="shared" si="128"/>
        <v>-5490</v>
      </c>
      <c r="AA230" s="80">
        <f t="shared" si="129"/>
        <v>-7.6897634877927001E-2</v>
      </c>
      <c r="AB230" s="80">
        <f t="shared" si="130"/>
        <v>-5.2546390606920929E-2</v>
      </c>
      <c r="AC230" s="80">
        <f t="shared" si="131"/>
        <v>-2.0913200803331013E-2</v>
      </c>
      <c r="AD230" s="80">
        <f t="shared" si="132"/>
        <v>1.7190217338375335E-3</v>
      </c>
      <c r="AE230" s="80">
        <f t="shared" si="133"/>
        <v>2.9550357214058E-7</v>
      </c>
      <c r="AF230" s="80">
        <f t="shared" si="134"/>
        <v>-9999</v>
      </c>
      <c r="AG230" s="106"/>
      <c r="AH230" s="80">
        <f t="shared" si="135"/>
        <v>-2.2632222537168543E-2</v>
      </c>
      <c r="AI230" s="80">
        <f t="shared" si="136"/>
        <v>0.61937314054294323</v>
      </c>
      <c r="AJ230" s="80">
        <f t="shared" si="137"/>
        <v>-0.48410421559350941</v>
      </c>
      <c r="AK230" s="80">
        <f t="shared" si="138"/>
        <v>0.23726631157050895</v>
      </c>
      <c r="AL230" s="80">
        <f t="shared" si="139"/>
        <v>-0.55741675975107252</v>
      </c>
      <c r="AM230" s="80">
        <f t="shared" si="140"/>
        <v>-0.28615642321000845</v>
      </c>
      <c r="AN230" s="80">
        <f t="shared" si="145"/>
        <v>5.4146946647621101</v>
      </c>
      <c r="AO230" s="80">
        <f t="shared" si="145"/>
        <v>5.4144841127263605</v>
      </c>
      <c r="AP230" s="80">
        <f t="shared" si="145"/>
        <v>5.4152106844473744</v>
      </c>
      <c r="AQ230" s="80">
        <f t="shared" si="145"/>
        <v>5.4127007896437078</v>
      </c>
      <c r="AR230" s="80">
        <f t="shared" si="145"/>
        <v>5.4213397913825556</v>
      </c>
      <c r="AS230" s="80">
        <f t="shared" si="145"/>
        <v>5.3912213397446687</v>
      </c>
      <c r="AT230" s="80">
        <f t="shared" si="145"/>
        <v>5.4920442051030518</v>
      </c>
      <c r="AU230" s="80">
        <f t="shared" si="141"/>
        <v>5.0722521436532633</v>
      </c>
    </row>
    <row r="231" spans="1:47" ht="12.95" customHeight="1" x14ac:dyDescent="0.2">
      <c r="A231" s="134" t="s">
        <v>516</v>
      </c>
      <c r="B231" s="135" t="s">
        <v>2525</v>
      </c>
      <c r="C231" s="138">
        <v>36051.4545</v>
      </c>
      <c r="D231" s="138" t="s">
        <v>2559</v>
      </c>
      <c r="E231" s="80">
        <f t="shared" si="122"/>
        <v>-5487.0566962366574</v>
      </c>
      <c r="F231" s="80">
        <f t="shared" si="123"/>
        <v>-5487</v>
      </c>
      <c r="G231" s="80">
        <f t="shared" si="124"/>
        <v>-7.6961029197263997E-2</v>
      </c>
      <c r="J231" s="80">
        <f>G231</f>
        <v>-7.6961029197263997E-2</v>
      </c>
      <c r="P231" s="80">
        <f t="shared" si="126"/>
        <v>-5.425150438782398E-2</v>
      </c>
      <c r="Q231" s="107">
        <f t="shared" si="142"/>
        <v>21032.9545</v>
      </c>
      <c r="R231" s="80">
        <f t="shared" si="143"/>
        <v>5.1572251707057161E-4</v>
      </c>
      <c r="S231" s="106">
        <f>S$17</f>
        <v>1</v>
      </c>
      <c r="T231" s="106">
        <f t="shared" si="127"/>
        <v>5.1572251707057161E-4</v>
      </c>
      <c r="Z231" s="80">
        <f t="shared" si="128"/>
        <v>-5487</v>
      </c>
      <c r="AA231" s="80">
        <f t="shared" si="129"/>
        <v>-7.686413288148955E-2</v>
      </c>
      <c r="AB231" s="80">
        <f t="shared" si="130"/>
        <v>-5.4348400703598435E-2</v>
      </c>
      <c r="AC231" s="80">
        <f t="shared" si="131"/>
        <v>-2.2709524809440017E-2</v>
      </c>
      <c r="AD231" s="80">
        <f t="shared" si="132"/>
        <v>-9.689631577444735E-5</v>
      </c>
      <c r="AE231" s="80">
        <f t="shared" si="133"/>
        <v>9.388896010661414E-9</v>
      </c>
      <c r="AF231" s="80">
        <f t="shared" si="134"/>
        <v>-9999</v>
      </c>
      <c r="AG231" s="106"/>
      <c r="AH231" s="80">
        <f t="shared" si="135"/>
        <v>-2.2612628493665566E-2</v>
      </c>
      <c r="AI231" s="80">
        <f t="shared" si="136"/>
        <v>0.61922370201966714</v>
      </c>
      <c r="AJ231" s="80">
        <f t="shared" si="137"/>
        <v>-0.48355272901672314</v>
      </c>
      <c r="AK231" s="80">
        <f t="shared" si="138"/>
        <v>0.23702641127690516</v>
      </c>
      <c r="AL231" s="80">
        <f t="shared" si="139"/>
        <v>-0.55678660663620316</v>
      </c>
      <c r="AM231" s="80">
        <f t="shared" si="140"/>
        <v>-0.28581557717139094</v>
      </c>
      <c r="AN231" s="80">
        <f t="shared" ref="AN231:AT240" si="146">$AU231+$AB$7*SIN(AO231)</f>
        <v>5.4156041020051404</v>
      </c>
      <c r="AO231" s="80">
        <f t="shared" si="146"/>
        <v>5.4153921605389286</v>
      </c>
      <c r="AP231" s="80">
        <f t="shared" si="146"/>
        <v>5.4161227417698843</v>
      </c>
      <c r="AQ231" s="80">
        <f t="shared" si="146"/>
        <v>5.4136016999055325</v>
      </c>
      <c r="AR231" s="80">
        <f t="shared" si="146"/>
        <v>5.4222697407147695</v>
      </c>
      <c r="AS231" s="80">
        <f t="shared" si="146"/>
        <v>5.3920825294301995</v>
      </c>
      <c r="AT231" s="80">
        <f t="shared" si="146"/>
        <v>5.4930313158324697</v>
      </c>
      <c r="AU231" s="80">
        <f t="shared" si="141"/>
        <v>5.0734247507954322</v>
      </c>
    </row>
    <row r="232" spans="1:47" ht="12.95" customHeight="1" x14ac:dyDescent="0.2">
      <c r="A232" s="134" t="s">
        <v>520</v>
      </c>
      <c r="B232" s="135" t="s">
        <v>2525</v>
      </c>
      <c r="C232" s="138">
        <v>36051.455000000002</v>
      </c>
      <c r="D232" s="138" t="s">
        <v>2559</v>
      </c>
      <c r="E232" s="80">
        <f t="shared" si="122"/>
        <v>-5487.0563278928512</v>
      </c>
      <c r="F232" s="80">
        <f t="shared" si="123"/>
        <v>-5487</v>
      </c>
      <c r="G232" s="80">
        <f t="shared" si="124"/>
        <v>-7.6461029195343144E-2</v>
      </c>
      <c r="I232" s="80">
        <f>G232</f>
        <v>-7.6461029195343144E-2</v>
      </c>
      <c r="P232" s="80">
        <f t="shared" si="126"/>
        <v>-5.425150438782398E-2</v>
      </c>
      <c r="Q232" s="107">
        <f t="shared" si="142"/>
        <v>21032.955000000002</v>
      </c>
      <c r="R232" s="80">
        <f t="shared" si="143"/>
        <v>4.9326299217580913E-4</v>
      </c>
      <c r="S232" s="106">
        <f>S$16</f>
        <v>0.1</v>
      </c>
      <c r="T232" s="106">
        <f t="shared" si="127"/>
        <v>4.9326299217580917E-5</v>
      </c>
      <c r="Z232" s="80">
        <f t="shared" si="128"/>
        <v>-5487</v>
      </c>
      <c r="AA232" s="80">
        <f t="shared" si="129"/>
        <v>-7.686413288148955E-2</v>
      </c>
      <c r="AB232" s="80">
        <f t="shared" si="130"/>
        <v>-5.3848400701677582E-2</v>
      </c>
      <c r="AC232" s="80">
        <f t="shared" si="131"/>
        <v>-2.2209524807519164E-2</v>
      </c>
      <c r="AD232" s="80">
        <f t="shared" si="132"/>
        <v>4.0310368614640546E-4</v>
      </c>
      <c r="AE232" s="80">
        <f t="shared" si="133"/>
        <v>1.6249258178481977E-8</v>
      </c>
      <c r="AF232" s="80">
        <f t="shared" si="134"/>
        <v>-9999</v>
      </c>
      <c r="AG232" s="106"/>
      <c r="AH232" s="80">
        <f t="shared" si="135"/>
        <v>-2.2612628493665566E-2</v>
      </c>
      <c r="AI232" s="80">
        <f t="shared" si="136"/>
        <v>0.61922370201966714</v>
      </c>
      <c r="AJ232" s="80">
        <f t="shared" si="137"/>
        <v>-0.48355272901672314</v>
      </c>
      <c r="AK232" s="80">
        <f t="shared" si="138"/>
        <v>0.23702641127690516</v>
      </c>
      <c r="AL232" s="80">
        <f t="shared" si="139"/>
        <v>-0.55678660663620316</v>
      </c>
      <c r="AM232" s="80">
        <f t="shared" si="140"/>
        <v>-0.28581557717139094</v>
      </c>
      <c r="AN232" s="80">
        <f t="shared" si="146"/>
        <v>5.4156041020051404</v>
      </c>
      <c r="AO232" s="80">
        <f t="shared" si="146"/>
        <v>5.4153921605389286</v>
      </c>
      <c r="AP232" s="80">
        <f t="shared" si="146"/>
        <v>5.4161227417698843</v>
      </c>
      <c r="AQ232" s="80">
        <f t="shared" si="146"/>
        <v>5.4136016999055325</v>
      </c>
      <c r="AR232" s="80">
        <f t="shared" si="146"/>
        <v>5.4222697407147695</v>
      </c>
      <c r="AS232" s="80">
        <f t="shared" si="146"/>
        <v>5.3920825294301995</v>
      </c>
      <c r="AT232" s="80">
        <f t="shared" si="146"/>
        <v>5.4930313158324697</v>
      </c>
      <c r="AU232" s="80">
        <f t="shared" si="141"/>
        <v>5.0734247507954322</v>
      </c>
    </row>
    <row r="233" spans="1:47" ht="12.95" customHeight="1" x14ac:dyDescent="0.2">
      <c r="A233" s="134" t="s">
        <v>516</v>
      </c>
      <c r="B233" s="135" t="s">
        <v>2525</v>
      </c>
      <c r="C233" s="138">
        <v>36070.461300000003</v>
      </c>
      <c r="D233" s="138" t="s">
        <v>2559</v>
      </c>
      <c r="E233" s="80">
        <f t="shared" si="122"/>
        <v>-5473.0546221724526</v>
      </c>
      <c r="F233" s="80">
        <f t="shared" si="123"/>
        <v>-5473</v>
      </c>
      <c r="G233" s="80">
        <f t="shared" si="124"/>
        <v>-7.4145637467154302E-2</v>
      </c>
      <c r="J233" s="80">
        <f>G233</f>
        <v>-7.4145637467154302E-2</v>
      </c>
      <c r="P233" s="80">
        <f t="shared" si="126"/>
        <v>-5.4186505889655026E-2</v>
      </c>
      <c r="Q233" s="107">
        <f t="shared" si="142"/>
        <v>21051.961300000003</v>
      </c>
      <c r="R233" s="80">
        <f t="shared" si="143"/>
        <v>3.9836693332792871E-4</v>
      </c>
      <c r="S233" s="106">
        <f>S$17</f>
        <v>1</v>
      </c>
      <c r="T233" s="106">
        <f t="shared" si="127"/>
        <v>3.9836693332792871E-4</v>
      </c>
      <c r="Z233" s="80">
        <f t="shared" si="128"/>
        <v>-5473</v>
      </c>
      <c r="AA233" s="80">
        <f t="shared" si="129"/>
        <v>-7.6707510619828709E-2</v>
      </c>
      <c r="AB233" s="80">
        <f t="shared" si="130"/>
        <v>-5.1624632736980619E-2</v>
      </c>
      <c r="AC233" s="80">
        <f t="shared" si="131"/>
        <v>-1.9959131577499276E-2</v>
      </c>
      <c r="AD233" s="80">
        <f t="shared" si="132"/>
        <v>2.5618731526744071E-3</v>
      </c>
      <c r="AE233" s="80">
        <f t="shared" si="133"/>
        <v>6.5631940503939062E-6</v>
      </c>
      <c r="AF233" s="80">
        <f t="shared" si="134"/>
        <v>-9999</v>
      </c>
      <c r="AG233" s="106"/>
      <c r="AH233" s="80">
        <f t="shared" si="135"/>
        <v>-2.2521004730173686E-2</v>
      </c>
      <c r="AI233" s="80">
        <f t="shared" si="136"/>
        <v>0.61852926421130416</v>
      </c>
      <c r="AJ233" s="80">
        <f t="shared" si="137"/>
        <v>-0.48098008966783723</v>
      </c>
      <c r="AK233" s="80">
        <f t="shared" si="138"/>
        <v>0.23590715649010485</v>
      </c>
      <c r="AL233" s="80">
        <f t="shared" si="139"/>
        <v>-0.55384988420157932</v>
      </c>
      <c r="AM233" s="80">
        <f t="shared" si="140"/>
        <v>-0.28422792989080681</v>
      </c>
      <c r="AN233" s="80">
        <f t="shared" si="146"/>
        <v>5.4198452728631201</v>
      </c>
      <c r="AO233" s="80">
        <f t="shared" si="146"/>
        <v>5.419626774693171</v>
      </c>
      <c r="AP233" s="80">
        <f t="shared" si="146"/>
        <v>5.4203762137414637</v>
      </c>
      <c r="AQ233" s="80">
        <f t="shared" si="146"/>
        <v>5.417802925895832</v>
      </c>
      <c r="AR233" s="80">
        <f t="shared" si="146"/>
        <v>5.4266065630812443</v>
      </c>
      <c r="AS233" s="80">
        <f t="shared" si="146"/>
        <v>5.3960997318798549</v>
      </c>
      <c r="AT233" s="80">
        <f t="shared" si="146"/>
        <v>5.4976302079917367</v>
      </c>
      <c r="AU233" s="80">
        <f t="shared" si="141"/>
        <v>5.0788969174588878</v>
      </c>
    </row>
    <row r="234" spans="1:47" ht="12.95" customHeight="1" x14ac:dyDescent="0.2">
      <c r="A234" s="134" t="s">
        <v>520</v>
      </c>
      <c r="B234" s="135" t="s">
        <v>2525</v>
      </c>
      <c r="C234" s="138">
        <v>36070.463000000003</v>
      </c>
      <c r="D234" s="138" t="s">
        <v>2559</v>
      </c>
      <c r="E234" s="80">
        <f t="shared" si="122"/>
        <v>-5473.0533698035151</v>
      </c>
      <c r="F234" s="80">
        <f t="shared" si="123"/>
        <v>-5473</v>
      </c>
      <c r="G234" s="80">
        <f t="shared" si="124"/>
        <v>-7.2445637466444168E-2</v>
      </c>
      <c r="I234" s="80">
        <f>G234</f>
        <v>-7.2445637466444168E-2</v>
      </c>
      <c r="P234" s="80">
        <f t="shared" si="126"/>
        <v>-5.4186505889655026E-2</v>
      </c>
      <c r="Q234" s="107">
        <f t="shared" si="142"/>
        <v>21051.963000000003</v>
      </c>
      <c r="R234" s="80">
        <f t="shared" si="143"/>
        <v>3.3339588593849835E-4</v>
      </c>
      <c r="S234" s="106">
        <f>S$16</f>
        <v>0.1</v>
      </c>
      <c r="T234" s="106">
        <f t="shared" si="127"/>
        <v>3.3339588593849835E-5</v>
      </c>
      <c r="Z234" s="80">
        <f t="shared" si="128"/>
        <v>-5473</v>
      </c>
      <c r="AA234" s="80">
        <f t="shared" si="129"/>
        <v>-7.6707510619828709E-2</v>
      </c>
      <c r="AB234" s="80">
        <f t="shared" si="130"/>
        <v>-4.9924632736270486E-2</v>
      </c>
      <c r="AC234" s="80">
        <f t="shared" si="131"/>
        <v>-1.8259131576789142E-2</v>
      </c>
      <c r="AD234" s="80">
        <f t="shared" si="132"/>
        <v>4.2618731533845405E-3</v>
      </c>
      <c r="AE234" s="80">
        <f t="shared" si="133"/>
        <v>1.8163562775539888E-6</v>
      </c>
      <c r="AF234" s="80">
        <f t="shared" si="134"/>
        <v>-9999</v>
      </c>
      <c r="AG234" s="106"/>
      <c r="AH234" s="80">
        <f t="shared" si="135"/>
        <v>-2.2521004730173686E-2</v>
      </c>
      <c r="AI234" s="80">
        <f t="shared" si="136"/>
        <v>0.61852926421130416</v>
      </c>
      <c r="AJ234" s="80">
        <f t="shared" si="137"/>
        <v>-0.48098008966783723</v>
      </c>
      <c r="AK234" s="80">
        <f t="shared" si="138"/>
        <v>0.23590715649010485</v>
      </c>
      <c r="AL234" s="80">
        <f t="shared" si="139"/>
        <v>-0.55384988420157932</v>
      </c>
      <c r="AM234" s="80">
        <f t="shared" si="140"/>
        <v>-0.28422792989080681</v>
      </c>
      <c r="AN234" s="80">
        <f t="shared" si="146"/>
        <v>5.4198452728631201</v>
      </c>
      <c r="AO234" s="80">
        <f t="shared" si="146"/>
        <v>5.419626774693171</v>
      </c>
      <c r="AP234" s="80">
        <f t="shared" si="146"/>
        <v>5.4203762137414637</v>
      </c>
      <c r="AQ234" s="80">
        <f t="shared" si="146"/>
        <v>5.417802925895832</v>
      </c>
      <c r="AR234" s="80">
        <f t="shared" si="146"/>
        <v>5.4266065630812443</v>
      </c>
      <c r="AS234" s="80">
        <f t="shared" si="146"/>
        <v>5.3960997318798549</v>
      </c>
      <c r="AT234" s="80">
        <f t="shared" si="146"/>
        <v>5.4976302079917367</v>
      </c>
      <c r="AU234" s="80">
        <f t="shared" si="141"/>
        <v>5.0788969174588878</v>
      </c>
    </row>
    <row r="235" spans="1:47" ht="12.95" customHeight="1" x14ac:dyDescent="0.2">
      <c r="A235" s="134" t="s">
        <v>520</v>
      </c>
      <c r="B235" s="135" t="s">
        <v>2525</v>
      </c>
      <c r="C235" s="138">
        <v>36074.531000000003</v>
      </c>
      <c r="D235" s="138" t="s">
        <v>2559</v>
      </c>
      <c r="E235" s="80">
        <f t="shared" si="122"/>
        <v>-5470.0565246063661</v>
      </c>
      <c r="F235" s="80">
        <f t="shared" si="123"/>
        <v>-5470</v>
      </c>
      <c r="G235" s="80">
        <f t="shared" si="124"/>
        <v>-7.6728053529222962E-2</v>
      </c>
      <c r="I235" s="80">
        <f>G235</f>
        <v>-7.6728053529222962E-2</v>
      </c>
      <c r="P235" s="80">
        <f t="shared" si="126"/>
        <v>-5.4172557343374249E-2</v>
      </c>
      <c r="Q235" s="107">
        <f t="shared" si="142"/>
        <v>21056.031000000003</v>
      </c>
      <c r="R235" s="80">
        <f t="shared" si="143"/>
        <v>5.0875040818983586E-4</v>
      </c>
      <c r="S235" s="106">
        <f>S$16</f>
        <v>0.1</v>
      </c>
      <c r="T235" s="106">
        <f t="shared" si="127"/>
        <v>5.0875040818983586E-5</v>
      </c>
      <c r="Z235" s="80">
        <f t="shared" si="128"/>
        <v>-5470</v>
      </c>
      <c r="AA235" s="80">
        <f t="shared" si="129"/>
        <v>-7.6673888931291553E-2</v>
      </c>
      <c r="AB235" s="80">
        <f t="shared" si="130"/>
        <v>-5.422672194130565E-2</v>
      </c>
      <c r="AC235" s="80">
        <f t="shared" si="131"/>
        <v>-2.2555496185848713E-2</v>
      </c>
      <c r="AD235" s="80">
        <f t="shared" si="132"/>
        <v>-5.4164597931408154E-5</v>
      </c>
      <c r="AE235" s="80">
        <f t="shared" si="133"/>
        <v>2.933803669071105E-10</v>
      </c>
      <c r="AF235" s="80">
        <f t="shared" si="134"/>
        <v>-9999</v>
      </c>
      <c r="AG235" s="106"/>
      <c r="AH235" s="80">
        <f t="shared" si="135"/>
        <v>-2.2501331587917308E-2</v>
      </c>
      <c r="AI235" s="80">
        <f t="shared" si="136"/>
        <v>0.61838108475512976</v>
      </c>
      <c r="AJ235" s="80">
        <f t="shared" si="137"/>
        <v>-0.48042901672963889</v>
      </c>
      <c r="AK235" s="80">
        <f t="shared" si="138"/>
        <v>0.23566737634586665</v>
      </c>
      <c r="AL235" s="80">
        <f t="shared" si="139"/>
        <v>-0.55322143868139229</v>
      </c>
      <c r="AM235" s="80">
        <f t="shared" si="140"/>
        <v>-0.28388835279961361</v>
      </c>
      <c r="AN235" s="80">
        <f t="shared" si="146"/>
        <v>5.4207534823374681</v>
      </c>
      <c r="AO235" s="80">
        <f t="shared" si="146"/>
        <v>5.4205335635967087</v>
      </c>
      <c r="AP235" s="80">
        <f t="shared" si="146"/>
        <v>5.4212870748655</v>
      </c>
      <c r="AQ235" s="80">
        <f t="shared" si="146"/>
        <v>5.4187025437201441</v>
      </c>
      <c r="AR235" s="80">
        <f t="shared" si="146"/>
        <v>5.4275352523991618</v>
      </c>
      <c r="AS235" s="80">
        <f t="shared" si="146"/>
        <v>5.3969602051919292</v>
      </c>
      <c r="AT235" s="80">
        <f t="shared" si="146"/>
        <v>5.4986140526649327</v>
      </c>
      <c r="AU235" s="80">
        <f t="shared" si="141"/>
        <v>5.0800695246010568</v>
      </c>
    </row>
    <row r="236" spans="1:47" ht="12.95" customHeight="1" x14ac:dyDescent="0.2">
      <c r="A236" s="134" t="s">
        <v>516</v>
      </c>
      <c r="B236" s="135" t="s">
        <v>2525</v>
      </c>
      <c r="C236" s="138">
        <v>36074.533600000002</v>
      </c>
      <c r="D236" s="138" t="s">
        <v>2559</v>
      </c>
      <c r="E236" s="80">
        <f t="shared" si="122"/>
        <v>-5470.0546092185805</v>
      </c>
      <c r="F236" s="80">
        <f t="shared" si="123"/>
        <v>-5470</v>
      </c>
      <c r="G236" s="80">
        <f t="shared" si="124"/>
        <v>-7.4128053529420868E-2</v>
      </c>
      <c r="J236" s="80">
        <f>G236</f>
        <v>-7.4128053529420868E-2</v>
      </c>
      <c r="P236" s="80">
        <f t="shared" si="126"/>
        <v>-5.4172557343374249E-2</v>
      </c>
      <c r="Q236" s="107">
        <f t="shared" si="142"/>
        <v>21056.033600000002</v>
      </c>
      <c r="R236" s="80">
        <f t="shared" si="143"/>
        <v>3.9822182803132117E-4</v>
      </c>
      <c r="S236" s="106">
        <f>S$17</f>
        <v>1</v>
      </c>
      <c r="T236" s="106">
        <f t="shared" si="127"/>
        <v>3.9822182803132117E-4</v>
      </c>
      <c r="Z236" s="80">
        <f t="shared" si="128"/>
        <v>-5470</v>
      </c>
      <c r="AA236" s="80">
        <f t="shared" si="129"/>
        <v>-7.6673888931291553E-2</v>
      </c>
      <c r="AB236" s="80">
        <f t="shared" si="130"/>
        <v>-5.1626721941503556E-2</v>
      </c>
      <c r="AC236" s="80">
        <f t="shared" si="131"/>
        <v>-1.9955496186046619E-2</v>
      </c>
      <c r="AD236" s="80">
        <f t="shared" si="132"/>
        <v>2.5458354018706858E-3</v>
      </c>
      <c r="AE236" s="80">
        <f t="shared" si="133"/>
        <v>6.4812778934180763E-6</v>
      </c>
      <c r="AF236" s="80">
        <f t="shared" si="134"/>
        <v>-9999</v>
      </c>
      <c r="AG236" s="106"/>
      <c r="AH236" s="80">
        <f t="shared" si="135"/>
        <v>-2.2501331587917308E-2</v>
      </c>
      <c r="AI236" s="80">
        <f t="shared" si="136"/>
        <v>0.61838108475512976</v>
      </c>
      <c r="AJ236" s="80">
        <f t="shared" si="137"/>
        <v>-0.48042901672963889</v>
      </c>
      <c r="AK236" s="80">
        <f t="shared" si="138"/>
        <v>0.23566737634586665</v>
      </c>
      <c r="AL236" s="80">
        <f t="shared" si="139"/>
        <v>-0.55322143868139229</v>
      </c>
      <c r="AM236" s="80">
        <f t="shared" si="140"/>
        <v>-0.28388835279961361</v>
      </c>
      <c r="AN236" s="80">
        <f t="shared" si="146"/>
        <v>5.4207534823374681</v>
      </c>
      <c r="AO236" s="80">
        <f t="shared" si="146"/>
        <v>5.4205335635967087</v>
      </c>
      <c r="AP236" s="80">
        <f t="shared" si="146"/>
        <v>5.4212870748655</v>
      </c>
      <c r="AQ236" s="80">
        <f t="shared" si="146"/>
        <v>5.4187025437201441</v>
      </c>
      <c r="AR236" s="80">
        <f t="shared" si="146"/>
        <v>5.4275352523991618</v>
      </c>
      <c r="AS236" s="80">
        <f t="shared" si="146"/>
        <v>5.3969602051919292</v>
      </c>
      <c r="AT236" s="80">
        <f t="shared" si="146"/>
        <v>5.4986140526649327</v>
      </c>
      <c r="AU236" s="80">
        <f t="shared" si="141"/>
        <v>5.0800695246010568</v>
      </c>
    </row>
    <row r="237" spans="1:47" ht="12.95" customHeight="1" x14ac:dyDescent="0.2">
      <c r="A237" s="134" t="s">
        <v>516</v>
      </c>
      <c r="B237" s="135" t="s">
        <v>2525</v>
      </c>
      <c r="C237" s="138">
        <v>36078.605900000002</v>
      </c>
      <c r="D237" s="138" t="s">
        <v>2559</v>
      </c>
      <c r="E237" s="80">
        <f t="shared" si="122"/>
        <v>-5467.0545962647093</v>
      </c>
      <c r="F237" s="80">
        <f t="shared" si="123"/>
        <v>-5467</v>
      </c>
      <c r="G237" s="80">
        <f t="shared" si="124"/>
        <v>-7.4110469584411476E-2</v>
      </c>
      <c r="J237" s="80">
        <f>G237</f>
        <v>-7.4110469584411476E-2</v>
      </c>
      <c r="P237" s="80">
        <f t="shared" si="126"/>
        <v>-5.4158601633561752E-2</v>
      </c>
      <c r="Q237" s="107">
        <f t="shared" si="142"/>
        <v>21060.105900000002</v>
      </c>
      <c r="R237" s="80">
        <f t="shared" si="143"/>
        <v>3.9807703472814434E-4</v>
      </c>
      <c r="S237" s="106">
        <f>S$17</f>
        <v>1</v>
      </c>
      <c r="T237" s="106">
        <f t="shared" si="127"/>
        <v>3.9807703472814434E-4</v>
      </c>
      <c r="Z237" s="80">
        <f t="shared" si="128"/>
        <v>-5467</v>
      </c>
      <c r="AA237" s="80">
        <f t="shared" si="129"/>
        <v>-7.6640246195386369E-2</v>
      </c>
      <c r="AB237" s="80">
        <f t="shared" si="130"/>
        <v>-5.1628825022586852E-2</v>
      </c>
      <c r="AC237" s="80">
        <f t="shared" si="131"/>
        <v>-1.9951867950849723E-2</v>
      </c>
      <c r="AD237" s="80">
        <f t="shared" si="132"/>
        <v>2.5297766109748931E-3</v>
      </c>
      <c r="AE237" s="80">
        <f t="shared" si="133"/>
        <v>6.3997697014356157E-6</v>
      </c>
      <c r="AF237" s="80">
        <f t="shared" si="134"/>
        <v>-9999</v>
      </c>
      <c r="AG237" s="106"/>
      <c r="AH237" s="80">
        <f t="shared" si="135"/>
        <v>-2.248164456182462E-2</v>
      </c>
      <c r="AI237" s="80">
        <f t="shared" si="136"/>
        <v>0.61823312654964668</v>
      </c>
      <c r="AJ237" s="80">
        <f t="shared" si="137"/>
        <v>-0.47987801689338078</v>
      </c>
      <c r="AK237" s="80">
        <f t="shared" si="138"/>
        <v>0.23542761750134103</v>
      </c>
      <c r="AL237" s="80">
        <f t="shared" si="139"/>
        <v>-0.55259329275519686</v>
      </c>
      <c r="AM237" s="80">
        <f t="shared" si="140"/>
        <v>-0.28354899812708428</v>
      </c>
      <c r="AN237" s="80">
        <f t="shared" si="146"/>
        <v>5.4216614762374862</v>
      </c>
      <c r="AO237" s="80">
        <f t="shared" si="146"/>
        <v>5.4214401314389642</v>
      </c>
      <c r="AP237" s="80">
        <f t="shared" si="146"/>
        <v>5.4221977258921248</v>
      </c>
      <c r="AQ237" s="80">
        <f t="shared" si="146"/>
        <v>5.4196019348759359</v>
      </c>
      <c r="AR237" s="80">
        <f t="shared" si="146"/>
        <v>5.4284637196208267</v>
      </c>
      <c r="AS237" s="80">
        <f t="shared" si="146"/>
        <v>5.3978205546218865</v>
      </c>
      <c r="AT237" s="80">
        <f t="shared" si="146"/>
        <v>5.4995973218363261</v>
      </c>
      <c r="AU237" s="80">
        <f t="shared" si="141"/>
        <v>5.0812421317432257</v>
      </c>
    </row>
    <row r="238" spans="1:47" ht="12.95" customHeight="1" x14ac:dyDescent="0.2">
      <c r="A238" s="134" t="s">
        <v>516</v>
      </c>
      <c r="B238" s="135" t="s">
        <v>2525</v>
      </c>
      <c r="C238" s="138">
        <v>36081.320800000001</v>
      </c>
      <c r="D238" s="138" t="s">
        <v>2559</v>
      </c>
      <c r="E238" s="80">
        <f t="shared" si="122"/>
        <v>-5465.0545630725419</v>
      </c>
      <c r="F238" s="80">
        <f t="shared" si="123"/>
        <v>-5465</v>
      </c>
      <c r="G238" s="80">
        <f t="shared" si="124"/>
        <v>-7.4065413624339271E-2</v>
      </c>
      <c r="J238" s="80">
        <f>G238</f>
        <v>-7.4065413624339271E-2</v>
      </c>
      <c r="P238" s="80">
        <f t="shared" si="126"/>
        <v>-5.4149293847280254E-2</v>
      </c>
      <c r="Q238" s="107">
        <f t="shared" si="142"/>
        <v>21062.820800000001</v>
      </c>
      <c r="R238" s="80">
        <f t="shared" si="143"/>
        <v>3.9665182697416133E-4</v>
      </c>
      <c r="S238" s="106">
        <f>S$17</f>
        <v>1</v>
      </c>
      <c r="T238" s="106">
        <f t="shared" si="127"/>
        <v>3.9665182697416133E-4</v>
      </c>
      <c r="Z238" s="80">
        <f t="shared" si="128"/>
        <v>-5465</v>
      </c>
      <c r="AA238" s="80">
        <f t="shared" si="129"/>
        <v>-7.661780602284339E-2</v>
      </c>
      <c r="AB238" s="80">
        <f t="shared" si="130"/>
        <v>-5.1596901448776142E-2</v>
      </c>
      <c r="AC238" s="80">
        <f t="shared" si="131"/>
        <v>-1.9916119777059017E-2</v>
      </c>
      <c r="AD238" s="80">
        <f t="shared" si="132"/>
        <v>2.5523923985041191E-3</v>
      </c>
      <c r="AE238" s="80">
        <f t="shared" si="133"/>
        <v>6.5147069559416105E-6</v>
      </c>
      <c r="AF238" s="80">
        <f t="shared" si="134"/>
        <v>-9999</v>
      </c>
      <c r="AG238" s="106"/>
      <c r="AH238" s="80">
        <f t="shared" si="135"/>
        <v>-2.2468512175563133E-2</v>
      </c>
      <c r="AI238" s="80">
        <f t="shared" si="136"/>
        <v>0.61813461052486285</v>
      </c>
      <c r="AJ238" s="80">
        <f t="shared" si="137"/>
        <v>-0.47951072429662367</v>
      </c>
      <c r="AK238" s="80">
        <f t="shared" si="138"/>
        <v>0.23526779011887197</v>
      </c>
      <c r="AL238" s="80">
        <f t="shared" si="139"/>
        <v>-0.55217469498793403</v>
      </c>
      <c r="AM238" s="80">
        <f t="shared" si="140"/>
        <v>-0.28332288502173897</v>
      </c>
      <c r="AN238" s="80">
        <f t="shared" si="146"/>
        <v>5.4222666859016782</v>
      </c>
      <c r="AO238" s="80">
        <f t="shared" si="146"/>
        <v>5.4220443873511135</v>
      </c>
      <c r="AP238" s="80">
        <f t="shared" si="146"/>
        <v>5.4228047100025982</v>
      </c>
      <c r="AQ238" s="80">
        <f t="shared" si="146"/>
        <v>5.4202014032614043</v>
      </c>
      <c r="AR238" s="80">
        <f t="shared" si="146"/>
        <v>5.4290825744196809</v>
      </c>
      <c r="AS238" s="80">
        <f t="shared" si="146"/>
        <v>5.3983940524589205</v>
      </c>
      <c r="AT238" s="80">
        <f t="shared" si="146"/>
        <v>5.5002525150225621</v>
      </c>
      <c r="AU238" s="80">
        <f t="shared" si="141"/>
        <v>5.0820238698380056</v>
      </c>
    </row>
    <row r="239" spans="1:47" ht="12.95" customHeight="1" x14ac:dyDescent="0.2">
      <c r="A239" s="134" t="s">
        <v>520</v>
      </c>
      <c r="B239" s="135" t="s">
        <v>2525</v>
      </c>
      <c r="C239" s="138">
        <v>36081.322</v>
      </c>
      <c r="D239" s="138" t="s">
        <v>2559</v>
      </c>
      <c r="E239" s="80">
        <f t="shared" si="122"/>
        <v>-5465.0536790474107</v>
      </c>
      <c r="F239" s="80">
        <f t="shared" si="123"/>
        <v>-5465</v>
      </c>
      <c r="G239" s="80">
        <f t="shared" si="124"/>
        <v>-7.2865413625549991E-2</v>
      </c>
      <c r="I239" s="80">
        <f>G239</f>
        <v>-7.2865413625549991E-2</v>
      </c>
      <c r="P239" s="80">
        <f t="shared" si="126"/>
        <v>-5.4149293847280254E-2</v>
      </c>
      <c r="Q239" s="107">
        <f t="shared" si="142"/>
        <v>21062.822</v>
      </c>
      <c r="R239" s="80">
        <f t="shared" si="143"/>
        <v>3.5029313955453964E-4</v>
      </c>
      <c r="S239" s="106">
        <f>S$16</f>
        <v>0.1</v>
      </c>
      <c r="T239" s="106">
        <f t="shared" si="127"/>
        <v>3.5029313955453967E-5</v>
      </c>
      <c r="Z239" s="80">
        <f t="shared" si="128"/>
        <v>-5465</v>
      </c>
      <c r="AA239" s="80">
        <f t="shared" si="129"/>
        <v>-7.661780602284339E-2</v>
      </c>
      <c r="AB239" s="80">
        <f t="shared" si="130"/>
        <v>-5.0396901449986861E-2</v>
      </c>
      <c r="AC239" s="80">
        <f t="shared" si="131"/>
        <v>-1.8716119778269737E-2</v>
      </c>
      <c r="AD239" s="80">
        <f t="shared" si="132"/>
        <v>3.7523923972933998E-3</v>
      </c>
      <c r="AE239" s="80">
        <f t="shared" si="133"/>
        <v>1.4080448703265308E-6</v>
      </c>
      <c r="AF239" s="80">
        <f t="shared" si="134"/>
        <v>-9999</v>
      </c>
      <c r="AG239" s="106"/>
      <c r="AH239" s="80">
        <f t="shared" si="135"/>
        <v>-2.2468512175563133E-2</v>
      </c>
      <c r="AI239" s="80">
        <f t="shared" si="136"/>
        <v>0.61813461052486285</v>
      </c>
      <c r="AJ239" s="80">
        <f t="shared" si="137"/>
        <v>-0.47951072429662367</v>
      </c>
      <c r="AK239" s="80">
        <f t="shared" si="138"/>
        <v>0.23526779011887197</v>
      </c>
      <c r="AL239" s="80">
        <f t="shared" si="139"/>
        <v>-0.55217469498793403</v>
      </c>
      <c r="AM239" s="80">
        <f t="shared" si="140"/>
        <v>-0.28332288502173897</v>
      </c>
      <c r="AN239" s="80">
        <f t="shared" si="146"/>
        <v>5.4222666859016782</v>
      </c>
      <c r="AO239" s="80">
        <f t="shared" si="146"/>
        <v>5.4220443873511135</v>
      </c>
      <c r="AP239" s="80">
        <f t="shared" si="146"/>
        <v>5.4228047100025982</v>
      </c>
      <c r="AQ239" s="80">
        <f t="shared" si="146"/>
        <v>5.4202014032614043</v>
      </c>
      <c r="AR239" s="80">
        <f t="shared" si="146"/>
        <v>5.4290825744196809</v>
      </c>
      <c r="AS239" s="80">
        <f t="shared" si="146"/>
        <v>5.3983940524589205</v>
      </c>
      <c r="AT239" s="80">
        <f t="shared" si="146"/>
        <v>5.5002525150225621</v>
      </c>
      <c r="AU239" s="80">
        <f t="shared" si="141"/>
        <v>5.0820238698380056</v>
      </c>
    </row>
    <row r="240" spans="1:47" ht="12.95" customHeight="1" x14ac:dyDescent="0.2">
      <c r="A240" s="134" t="s">
        <v>516</v>
      </c>
      <c r="B240" s="135" t="s">
        <v>2525</v>
      </c>
      <c r="C240" s="138">
        <v>36096.255400000002</v>
      </c>
      <c r="D240" s="138" t="s">
        <v>2559</v>
      </c>
      <c r="E240" s="80">
        <f t="shared" si="122"/>
        <v>-5454.0524282934493</v>
      </c>
      <c r="F240" s="80">
        <f t="shared" si="123"/>
        <v>-5454</v>
      </c>
      <c r="G240" s="80">
        <f t="shared" si="124"/>
        <v>-7.116760584176518E-2</v>
      </c>
      <c r="J240" s="80">
        <f>G240</f>
        <v>-7.116760584176518E-2</v>
      </c>
      <c r="P240" s="80">
        <f t="shared" si="126"/>
        <v>-5.4098044112452399E-2</v>
      </c>
      <c r="Q240" s="107">
        <f t="shared" si="142"/>
        <v>21077.755400000002</v>
      </c>
      <c r="R240" s="80">
        <f t="shared" si="143"/>
        <v>2.9136993763081954E-4</v>
      </c>
      <c r="S240" s="106">
        <f>S$17</f>
        <v>1</v>
      </c>
      <c r="T240" s="106">
        <f t="shared" si="127"/>
        <v>2.9136993763081954E-4</v>
      </c>
      <c r="Z240" s="80">
        <f t="shared" si="128"/>
        <v>-5454</v>
      </c>
      <c r="AA240" s="80">
        <f t="shared" si="129"/>
        <v>-7.6494218337325351E-2</v>
      </c>
      <c r="AB240" s="80">
        <f t="shared" si="130"/>
        <v>-4.8771431616892222E-2</v>
      </c>
      <c r="AC240" s="80">
        <f t="shared" si="131"/>
        <v>-1.7069561729312781E-2</v>
      </c>
      <c r="AD240" s="80">
        <f t="shared" si="132"/>
        <v>5.3266124955601707E-3</v>
      </c>
      <c r="AE240" s="80">
        <f t="shared" si="133"/>
        <v>2.8372800677857751E-5</v>
      </c>
      <c r="AF240" s="80">
        <f t="shared" si="134"/>
        <v>-9999</v>
      </c>
      <c r="AG240" s="106"/>
      <c r="AH240" s="80">
        <f t="shared" si="135"/>
        <v>-2.2396174224872955E-2</v>
      </c>
      <c r="AI240" s="80">
        <f t="shared" si="136"/>
        <v>0.61759452418772987</v>
      </c>
      <c r="AJ240" s="80">
        <f t="shared" si="137"/>
        <v>-0.47749119641089122</v>
      </c>
      <c r="AK240" s="80">
        <f t="shared" si="138"/>
        <v>0.23438890932637382</v>
      </c>
      <c r="AL240" s="80">
        <f t="shared" si="139"/>
        <v>-0.54987477634651072</v>
      </c>
      <c r="AM240" s="80">
        <f t="shared" si="140"/>
        <v>-0.28208102039491534</v>
      </c>
      <c r="AN240" s="80">
        <f t="shared" si="146"/>
        <v>5.4255936333344552</v>
      </c>
      <c r="AO240" s="80">
        <f t="shared" si="146"/>
        <v>5.4253660456220505</v>
      </c>
      <c r="AP240" s="80">
        <f t="shared" si="146"/>
        <v>5.4261414597883073</v>
      </c>
      <c r="AQ240" s="80">
        <f t="shared" si="146"/>
        <v>5.4234966875708333</v>
      </c>
      <c r="AR240" s="80">
        <f t="shared" si="146"/>
        <v>5.4324845129980472</v>
      </c>
      <c r="AS240" s="80">
        <f t="shared" si="146"/>
        <v>5.4015473223867305</v>
      </c>
      <c r="AT240" s="80">
        <f t="shared" si="146"/>
        <v>5.5038515110364168</v>
      </c>
      <c r="AU240" s="80">
        <f t="shared" si="141"/>
        <v>5.0863234293592923</v>
      </c>
    </row>
    <row r="241" spans="1:47" ht="12.95" customHeight="1" x14ac:dyDescent="0.2">
      <c r="A241" s="134" t="s">
        <v>520</v>
      </c>
      <c r="B241" s="135" t="s">
        <v>2525</v>
      </c>
      <c r="C241" s="138">
        <v>36096.256000000001</v>
      </c>
      <c r="D241" s="138" t="s">
        <v>2559</v>
      </c>
      <c r="E241" s="80">
        <f t="shared" si="122"/>
        <v>-5454.0519862808842</v>
      </c>
      <c r="F241" s="80">
        <f t="shared" si="123"/>
        <v>-5454</v>
      </c>
      <c r="G241" s="80">
        <f t="shared" si="124"/>
        <v>-7.056760584237054E-2</v>
      </c>
      <c r="I241" s="80">
        <f>G241</f>
        <v>-7.056760584237054E-2</v>
      </c>
      <c r="P241" s="80">
        <f t="shared" si="126"/>
        <v>-5.4098044112452399E-2</v>
      </c>
      <c r="Q241" s="107">
        <f t="shared" si="142"/>
        <v>21077.756000000001</v>
      </c>
      <c r="R241" s="80">
        <f t="shared" si="143"/>
        <v>2.7124646357558422E-4</v>
      </c>
      <c r="S241" s="106">
        <f t="shared" ref="S241:S274" si="147">S$16</f>
        <v>0.1</v>
      </c>
      <c r="T241" s="106">
        <f t="shared" si="127"/>
        <v>2.7124646357558425E-5</v>
      </c>
      <c r="Z241" s="80">
        <f t="shared" si="128"/>
        <v>-5454</v>
      </c>
      <c r="AA241" s="80">
        <f t="shared" si="129"/>
        <v>-7.6494218337325351E-2</v>
      </c>
      <c r="AB241" s="80">
        <f t="shared" si="130"/>
        <v>-4.8171431617497582E-2</v>
      </c>
      <c r="AC241" s="80">
        <f t="shared" si="131"/>
        <v>-1.646956172991814E-2</v>
      </c>
      <c r="AD241" s="80">
        <f t="shared" si="132"/>
        <v>5.926612494954811E-3</v>
      </c>
      <c r="AE241" s="80">
        <f t="shared" si="133"/>
        <v>3.5124735665354492E-6</v>
      </c>
      <c r="AF241" s="80">
        <f t="shared" si="134"/>
        <v>-9999</v>
      </c>
      <c r="AG241" s="106"/>
      <c r="AH241" s="80">
        <f t="shared" si="135"/>
        <v>-2.2396174224872955E-2</v>
      </c>
      <c r="AI241" s="80">
        <f t="shared" si="136"/>
        <v>0.61759452418772987</v>
      </c>
      <c r="AJ241" s="80">
        <f t="shared" si="137"/>
        <v>-0.47749119641089122</v>
      </c>
      <c r="AK241" s="80">
        <f t="shared" si="138"/>
        <v>0.23438890932637382</v>
      </c>
      <c r="AL241" s="80">
        <f t="shared" si="139"/>
        <v>-0.54987477634651072</v>
      </c>
      <c r="AM241" s="80">
        <f t="shared" si="140"/>
        <v>-0.28208102039491534</v>
      </c>
      <c r="AN241" s="80">
        <f t="shared" ref="AN241:AT250" si="148">$AU241+$AB$7*SIN(AO241)</f>
        <v>5.4255936333344552</v>
      </c>
      <c r="AO241" s="80">
        <f t="shared" si="148"/>
        <v>5.4253660456220505</v>
      </c>
      <c r="AP241" s="80">
        <f t="shared" si="148"/>
        <v>5.4261414597883073</v>
      </c>
      <c r="AQ241" s="80">
        <f t="shared" si="148"/>
        <v>5.4234966875708333</v>
      </c>
      <c r="AR241" s="80">
        <f t="shared" si="148"/>
        <v>5.4324845129980472</v>
      </c>
      <c r="AS241" s="80">
        <f t="shared" si="148"/>
        <v>5.4015473223867305</v>
      </c>
      <c r="AT241" s="80">
        <f t="shared" si="148"/>
        <v>5.5038515110364168</v>
      </c>
      <c r="AU241" s="80">
        <f t="shared" si="141"/>
        <v>5.0863234293592923</v>
      </c>
    </row>
    <row r="242" spans="1:47" ht="12.95" customHeight="1" x14ac:dyDescent="0.2">
      <c r="A242" s="134" t="s">
        <v>556</v>
      </c>
      <c r="B242" s="135" t="s">
        <v>2525</v>
      </c>
      <c r="C242" s="138">
        <v>36112.538</v>
      </c>
      <c r="D242" s="138" t="s">
        <v>2559</v>
      </c>
      <c r="E242" s="80">
        <f t="shared" si="122"/>
        <v>-5442.0572386161884</v>
      </c>
      <c r="F242" s="80">
        <f t="shared" si="123"/>
        <v>-5442</v>
      </c>
      <c r="G242" s="80">
        <f t="shared" si="124"/>
        <v>-7.769727007689653E-2</v>
      </c>
      <c r="H242" s="80">
        <f t="shared" ref="H242:H258" si="149">G242</f>
        <v>-7.769727007689653E-2</v>
      </c>
      <c r="P242" s="80">
        <f t="shared" si="126"/>
        <v>-5.4042025470002572E-2</v>
      </c>
      <c r="Q242" s="107">
        <f t="shared" si="142"/>
        <v>21094.038</v>
      </c>
      <c r="R242" s="80">
        <f t="shared" si="143"/>
        <v>5.5957059741198567E-4</v>
      </c>
      <c r="S242" s="106">
        <f t="shared" si="147"/>
        <v>0.1</v>
      </c>
      <c r="T242" s="106">
        <f t="shared" si="127"/>
        <v>5.5957059741198567E-5</v>
      </c>
      <c r="Z242" s="80">
        <f t="shared" si="128"/>
        <v>-5442</v>
      </c>
      <c r="AA242" s="80">
        <f t="shared" si="129"/>
        <v>-7.6359074542343017E-2</v>
      </c>
      <c r="AB242" s="80">
        <f t="shared" si="130"/>
        <v>-5.5380221004556085E-2</v>
      </c>
      <c r="AC242" s="80">
        <f t="shared" si="131"/>
        <v>-2.3655244606893958E-2</v>
      </c>
      <c r="AD242" s="80">
        <f t="shared" si="132"/>
        <v>-1.3381955345535129E-3</v>
      </c>
      <c r="AE242" s="80">
        <f t="shared" si="133"/>
        <v>1.7907672886989625E-7</v>
      </c>
      <c r="AF242" s="80">
        <f t="shared" si="134"/>
        <v>-9999</v>
      </c>
      <c r="AG242" s="106"/>
      <c r="AH242" s="80">
        <f t="shared" si="135"/>
        <v>-2.2317049072340441E-2</v>
      </c>
      <c r="AI242" s="80">
        <f t="shared" si="136"/>
        <v>0.6170087083681941</v>
      </c>
      <c r="AJ242" s="80">
        <f t="shared" si="137"/>
        <v>-0.47528919844800904</v>
      </c>
      <c r="AK242" s="80">
        <f t="shared" si="138"/>
        <v>0.23343045919634581</v>
      </c>
      <c r="AL242" s="80">
        <f t="shared" si="139"/>
        <v>-0.54737032461683766</v>
      </c>
      <c r="AM242" s="80">
        <f t="shared" si="140"/>
        <v>-0.28072963193453282</v>
      </c>
      <c r="AN242" s="80">
        <f t="shared" si="148"/>
        <v>5.4292197521873673</v>
      </c>
      <c r="AO242" s="80">
        <f t="shared" si="148"/>
        <v>5.4289863106231406</v>
      </c>
      <c r="AP242" s="80">
        <f t="shared" si="148"/>
        <v>5.4297783536606081</v>
      </c>
      <c r="AQ242" s="80">
        <f t="shared" si="148"/>
        <v>5.4270881028309965</v>
      </c>
      <c r="AR242" s="80">
        <f t="shared" si="148"/>
        <v>5.4361923195625526</v>
      </c>
      <c r="AS242" s="80">
        <f t="shared" si="148"/>
        <v>5.4049854165335489</v>
      </c>
      <c r="AT242" s="80">
        <f t="shared" si="148"/>
        <v>5.5077688860392318</v>
      </c>
      <c r="AU242" s="80">
        <f t="shared" si="141"/>
        <v>5.0910138579279689</v>
      </c>
    </row>
    <row r="243" spans="1:47" ht="12.95" customHeight="1" x14ac:dyDescent="0.2">
      <c r="A243" s="134" t="s">
        <v>560</v>
      </c>
      <c r="B243" s="135" t="s">
        <v>2525</v>
      </c>
      <c r="C243" s="138">
        <v>36662.302799999998</v>
      </c>
      <c r="D243" s="138" t="s">
        <v>2559</v>
      </c>
      <c r="E243" s="80">
        <f t="shared" si="122"/>
        <v>-5037.052322086759</v>
      </c>
      <c r="F243" s="80">
        <f t="shared" si="123"/>
        <v>-5037</v>
      </c>
      <c r="G243" s="80">
        <f t="shared" si="124"/>
        <v>-7.1023437958501745E-2</v>
      </c>
      <c r="H243" s="80">
        <f t="shared" si="149"/>
        <v>-7.1023437958501745E-2</v>
      </c>
      <c r="P243" s="80">
        <f t="shared" si="126"/>
        <v>-5.2084184451124269E-2</v>
      </c>
      <c r="Q243" s="107">
        <f t="shared" si="142"/>
        <v>21643.802799999998</v>
      </c>
      <c r="R243" s="80">
        <f t="shared" si="143"/>
        <v>3.5869532341671005E-4</v>
      </c>
      <c r="S243" s="106">
        <f t="shared" si="147"/>
        <v>0.1</v>
      </c>
      <c r="T243" s="106">
        <f t="shared" si="127"/>
        <v>3.5869532341671007E-5</v>
      </c>
      <c r="Z243" s="80">
        <f t="shared" si="128"/>
        <v>-5037</v>
      </c>
      <c r="AA243" s="80">
        <f t="shared" si="129"/>
        <v>-7.161115409996377E-2</v>
      </c>
      <c r="AB243" s="80">
        <f t="shared" si="130"/>
        <v>-5.1496468309662237E-2</v>
      </c>
      <c r="AC243" s="80">
        <f t="shared" si="131"/>
        <v>-1.8939253507377476E-2</v>
      </c>
      <c r="AD243" s="80">
        <f t="shared" si="132"/>
        <v>5.8771614146202467E-4</v>
      </c>
      <c r="AE243" s="80">
        <f t="shared" si="133"/>
        <v>3.4541026293501058E-8</v>
      </c>
      <c r="AF243" s="80">
        <f t="shared" si="134"/>
        <v>-9999</v>
      </c>
      <c r="AG243" s="106"/>
      <c r="AH243" s="80">
        <f t="shared" si="135"/>
        <v>-1.9526969648839508E-2</v>
      </c>
      <c r="AI243" s="80">
        <f t="shared" si="136"/>
        <v>0.59918415725980745</v>
      </c>
      <c r="AJ243" s="80">
        <f t="shared" si="137"/>
        <v>-0.40166521755349893</v>
      </c>
      <c r="AK243" s="80">
        <f t="shared" si="138"/>
        <v>0.20129274441689401</v>
      </c>
      <c r="AL243" s="80">
        <f t="shared" si="139"/>
        <v>-0.46541209314766757</v>
      </c>
      <c r="AM243" s="80">
        <f t="shared" si="140"/>
        <v>-0.23699957950450848</v>
      </c>
      <c r="AN243" s="80">
        <f t="shared" si="148"/>
        <v>5.5497329651145657</v>
      </c>
      <c r="AO243" s="80">
        <f t="shared" si="148"/>
        <v>5.549254861504024</v>
      </c>
      <c r="AP243" s="80">
        <f t="shared" si="148"/>
        <v>5.5506894690344488</v>
      </c>
      <c r="AQ243" s="80">
        <f t="shared" si="148"/>
        <v>5.5463791664771351</v>
      </c>
      <c r="AR243" s="80">
        <f t="shared" si="148"/>
        <v>5.559279689562322</v>
      </c>
      <c r="AS243" s="80">
        <f t="shared" si="148"/>
        <v>5.520205590502381</v>
      </c>
      <c r="AT243" s="80">
        <f t="shared" si="148"/>
        <v>5.6347240109047902</v>
      </c>
      <c r="AU243" s="80">
        <f t="shared" si="141"/>
        <v>5.2493158221207974</v>
      </c>
    </row>
    <row r="244" spans="1:47" ht="12.95" customHeight="1" x14ac:dyDescent="0.2">
      <c r="A244" s="134" t="s">
        <v>567</v>
      </c>
      <c r="B244" s="135" t="s">
        <v>2525</v>
      </c>
      <c r="C244" s="138">
        <v>37202.567000000003</v>
      </c>
      <c r="D244" s="138" t="s">
        <v>2559</v>
      </c>
      <c r="E244" s="80">
        <f t="shared" si="122"/>
        <v>-4639.0463798641176</v>
      </c>
      <c r="F244" s="80">
        <f t="shared" si="123"/>
        <v>-4639</v>
      </c>
      <c r="G244" s="80">
        <f t="shared" si="124"/>
        <v>-6.2957301699498203E-2</v>
      </c>
      <c r="H244" s="80">
        <f t="shared" si="149"/>
        <v>-6.2957301699498203E-2</v>
      </c>
      <c r="P244" s="80">
        <f t="shared" si="126"/>
        <v>-5.0032992562462748E-2</v>
      </c>
      <c r="Q244" s="107">
        <f t="shared" si="142"/>
        <v>22184.067000000003</v>
      </c>
      <c r="R244" s="80">
        <f t="shared" si="143"/>
        <v>1.6703776666965813E-4</v>
      </c>
      <c r="S244" s="106">
        <f t="shared" si="147"/>
        <v>0.1</v>
      </c>
      <c r="T244" s="106">
        <f t="shared" si="127"/>
        <v>1.6703776666965813E-5</v>
      </c>
      <c r="Z244" s="80">
        <f t="shared" si="128"/>
        <v>-4639</v>
      </c>
      <c r="AA244" s="80">
        <f t="shared" si="129"/>
        <v>-6.6623609469545805E-2</v>
      </c>
      <c r="AB244" s="80">
        <f t="shared" si="130"/>
        <v>-4.6366684792415139E-2</v>
      </c>
      <c r="AC244" s="80">
        <f t="shared" si="131"/>
        <v>-1.2924309137035454E-2</v>
      </c>
      <c r="AD244" s="80">
        <f t="shared" si="132"/>
        <v>3.6663077700476027E-3</v>
      </c>
      <c r="AE244" s="80">
        <f t="shared" si="133"/>
        <v>1.3441812664711426E-6</v>
      </c>
      <c r="AF244" s="80">
        <f t="shared" si="134"/>
        <v>-9999</v>
      </c>
      <c r="AG244" s="106"/>
      <c r="AH244" s="80">
        <f t="shared" si="135"/>
        <v>-1.659061690708306E-2</v>
      </c>
      <c r="AI244" s="80">
        <f t="shared" si="136"/>
        <v>0.58499237762460243</v>
      </c>
      <c r="AJ244" s="80">
        <f t="shared" si="137"/>
        <v>-0.33061116101597388</v>
      </c>
      <c r="AK244" s="80">
        <f t="shared" si="138"/>
        <v>0.17011990511617139</v>
      </c>
      <c r="AL244" s="80">
        <f t="shared" si="139"/>
        <v>-0.38902870172506127</v>
      </c>
      <c r="AM244" s="80">
        <f t="shared" si="140"/>
        <v>-0.19700526006066688</v>
      </c>
      <c r="AN244" s="80">
        <f t="shared" si="148"/>
        <v>5.6650797480868071</v>
      </c>
      <c r="AO244" s="80">
        <f t="shared" si="148"/>
        <v>5.6643055170783896</v>
      </c>
      <c r="AP244" s="80">
        <f t="shared" si="148"/>
        <v>5.6664231620836141</v>
      </c>
      <c r="AQ244" s="80">
        <f t="shared" si="148"/>
        <v>5.6606234615415003</v>
      </c>
      <c r="AR244" s="80">
        <f t="shared" si="148"/>
        <v>5.67645111989843</v>
      </c>
      <c r="AS244" s="80">
        <f t="shared" si="148"/>
        <v>5.6328214088274589</v>
      </c>
      <c r="AT244" s="80">
        <f t="shared" si="148"/>
        <v>5.7500898661361832</v>
      </c>
      <c r="AU244" s="80">
        <f t="shared" si="141"/>
        <v>5.4048817029818972</v>
      </c>
    </row>
    <row r="245" spans="1:47" ht="12.95" customHeight="1" x14ac:dyDescent="0.2">
      <c r="A245" s="134" t="s">
        <v>565</v>
      </c>
      <c r="B245" s="135" t="s">
        <v>2525</v>
      </c>
      <c r="C245" s="138">
        <v>37202.567000000003</v>
      </c>
      <c r="D245" s="138" t="s">
        <v>2559</v>
      </c>
      <c r="E245" s="80">
        <f t="shared" si="122"/>
        <v>-4639.0463798641176</v>
      </c>
      <c r="F245" s="80">
        <f t="shared" si="123"/>
        <v>-4639</v>
      </c>
      <c r="G245" s="80">
        <f t="shared" si="124"/>
        <v>-6.2957301699498203E-2</v>
      </c>
      <c r="H245" s="80">
        <f t="shared" si="149"/>
        <v>-6.2957301699498203E-2</v>
      </c>
      <c r="P245" s="80">
        <f t="shared" si="126"/>
        <v>-5.0032992562462748E-2</v>
      </c>
      <c r="Q245" s="107">
        <f t="shared" si="142"/>
        <v>22184.067000000003</v>
      </c>
      <c r="R245" s="80">
        <f t="shared" si="143"/>
        <v>1.6703776666965813E-4</v>
      </c>
      <c r="S245" s="106">
        <f t="shared" si="147"/>
        <v>0.1</v>
      </c>
      <c r="T245" s="106">
        <f t="shared" si="127"/>
        <v>1.6703776666965813E-5</v>
      </c>
      <c r="Z245" s="80">
        <f t="shared" si="128"/>
        <v>-4639</v>
      </c>
      <c r="AA245" s="80">
        <f t="shared" si="129"/>
        <v>-6.6623609469545805E-2</v>
      </c>
      <c r="AB245" s="80">
        <f t="shared" si="130"/>
        <v>-4.6366684792415139E-2</v>
      </c>
      <c r="AC245" s="80">
        <f t="shared" si="131"/>
        <v>-1.2924309137035454E-2</v>
      </c>
      <c r="AD245" s="80">
        <f t="shared" si="132"/>
        <v>3.6663077700476027E-3</v>
      </c>
      <c r="AE245" s="80">
        <f t="shared" si="133"/>
        <v>1.3441812664711426E-6</v>
      </c>
      <c r="AF245" s="80">
        <f t="shared" si="134"/>
        <v>-9999</v>
      </c>
      <c r="AG245" s="106"/>
      <c r="AH245" s="80">
        <f t="shared" si="135"/>
        <v>-1.659061690708306E-2</v>
      </c>
      <c r="AI245" s="80">
        <f t="shared" si="136"/>
        <v>0.58499237762460243</v>
      </c>
      <c r="AJ245" s="80">
        <f t="shared" si="137"/>
        <v>-0.33061116101597388</v>
      </c>
      <c r="AK245" s="80">
        <f t="shared" si="138"/>
        <v>0.17011990511617139</v>
      </c>
      <c r="AL245" s="80">
        <f t="shared" si="139"/>
        <v>-0.38902870172506127</v>
      </c>
      <c r="AM245" s="80">
        <f t="shared" si="140"/>
        <v>-0.19700526006066688</v>
      </c>
      <c r="AN245" s="80">
        <f t="shared" si="148"/>
        <v>5.6650797480868071</v>
      </c>
      <c r="AO245" s="80">
        <f t="shared" si="148"/>
        <v>5.6643055170783896</v>
      </c>
      <c r="AP245" s="80">
        <f t="shared" si="148"/>
        <v>5.6664231620836141</v>
      </c>
      <c r="AQ245" s="80">
        <f t="shared" si="148"/>
        <v>5.6606234615415003</v>
      </c>
      <c r="AR245" s="80">
        <f t="shared" si="148"/>
        <v>5.67645111989843</v>
      </c>
      <c r="AS245" s="80">
        <f t="shared" si="148"/>
        <v>5.6328214088274589</v>
      </c>
      <c r="AT245" s="80">
        <f t="shared" si="148"/>
        <v>5.7500898661361832</v>
      </c>
      <c r="AU245" s="80">
        <f t="shared" si="141"/>
        <v>5.4048817029818972</v>
      </c>
    </row>
    <row r="246" spans="1:47" ht="12.95" customHeight="1" x14ac:dyDescent="0.2">
      <c r="A246" s="134" t="s">
        <v>560</v>
      </c>
      <c r="B246" s="135" t="s">
        <v>2525</v>
      </c>
      <c r="C246" s="138">
        <v>37202.568099999997</v>
      </c>
      <c r="D246" s="138" t="s">
        <v>2559</v>
      </c>
      <c r="E246" s="80">
        <f t="shared" si="122"/>
        <v>-4639.0455695077508</v>
      </c>
      <c r="F246" s="80">
        <f t="shared" si="123"/>
        <v>-4639</v>
      </c>
      <c r="G246" s="80">
        <f t="shared" si="124"/>
        <v>-6.1857301705458667E-2</v>
      </c>
      <c r="H246" s="80">
        <f t="shared" si="149"/>
        <v>-6.1857301705458667E-2</v>
      </c>
      <c r="P246" s="80">
        <f t="shared" si="126"/>
        <v>-5.0032992562462748E-2</v>
      </c>
      <c r="Q246" s="107">
        <f t="shared" si="142"/>
        <v>22184.068099999997</v>
      </c>
      <c r="R246" s="80">
        <f t="shared" si="143"/>
        <v>1.3981428670913689E-4</v>
      </c>
      <c r="S246" s="106">
        <f t="shared" si="147"/>
        <v>0.1</v>
      </c>
      <c r="T246" s="106">
        <f t="shared" si="127"/>
        <v>1.3981428670913689E-5</v>
      </c>
      <c r="Z246" s="80">
        <f t="shared" si="128"/>
        <v>-4639</v>
      </c>
      <c r="AA246" s="80">
        <f t="shared" si="129"/>
        <v>-6.6623609469545805E-2</v>
      </c>
      <c r="AB246" s="80">
        <f t="shared" si="130"/>
        <v>-4.5266684798375603E-2</v>
      </c>
      <c r="AC246" s="80">
        <f t="shared" si="131"/>
        <v>-1.1824309142995919E-2</v>
      </c>
      <c r="AD246" s="80">
        <f t="shared" si="132"/>
        <v>4.7663077640871382E-3</v>
      </c>
      <c r="AE246" s="80">
        <f t="shared" si="133"/>
        <v>2.2717689701997332E-6</v>
      </c>
      <c r="AF246" s="80">
        <f t="shared" si="134"/>
        <v>-9999</v>
      </c>
      <c r="AG246" s="106"/>
      <c r="AH246" s="80">
        <f t="shared" si="135"/>
        <v>-1.659061690708306E-2</v>
      </c>
      <c r="AI246" s="80">
        <f t="shared" si="136"/>
        <v>0.58499237762460243</v>
      </c>
      <c r="AJ246" s="80">
        <f t="shared" si="137"/>
        <v>-0.33061116101597388</v>
      </c>
      <c r="AK246" s="80">
        <f t="shared" si="138"/>
        <v>0.17011990511617139</v>
      </c>
      <c r="AL246" s="80">
        <f t="shared" si="139"/>
        <v>-0.38902870172506127</v>
      </c>
      <c r="AM246" s="80">
        <f t="shared" si="140"/>
        <v>-0.19700526006066688</v>
      </c>
      <c r="AN246" s="80">
        <f t="shared" si="148"/>
        <v>5.6650797480868071</v>
      </c>
      <c r="AO246" s="80">
        <f t="shared" si="148"/>
        <v>5.6643055170783896</v>
      </c>
      <c r="AP246" s="80">
        <f t="shared" si="148"/>
        <v>5.6664231620836141</v>
      </c>
      <c r="AQ246" s="80">
        <f t="shared" si="148"/>
        <v>5.6606234615415003</v>
      </c>
      <c r="AR246" s="80">
        <f t="shared" si="148"/>
        <v>5.67645111989843</v>
      </c>
      <c r="AS246" s="80">
        <f t="shared" si="148"/>
        <v>5.6328214088274589</v>
      </c>
      <c r="AT246" s="80">
        <f t="shared" si="148"/>
        <v>5.7500898661361832</v>
      </c>
      <c r="AU246" s="80">
        <f t="shared" si="141"/>
        <v>5.4048817029818972</v>
      </c>
    </row>
    <row r="247" spans="1:47" ht="12.95" customHeight="1" x14ac:dyDescent="0.2">
      <c r="A247" s="134" t="s">
        <v>576</v>
      </c>
      <c r="B247" s="135" t="s">
        <v>2525</v>
      </c>
      <c r="C247" s="138">
        <v>37270.436000000002</v>
      </c>
      <c r="D247" s="138" t="s">
        <v>2559</v>
      </c>
      <c r="E247" s="80">
        <f t="shared" si="122"/>
        <v>-4589.0481284665457</v>
      </c>
      <c r="F247" s="80">
        <f t="shared" si="123"/>
        <v>-4589</v>
      </c>
      <c r="G247" s="80">
        <f t="shared" si="124"/>
        <v>-6.5330902674759272E-2</v>
      </c>
      <c r="H247" s="80">
        <f t="shared" si="149"/>
        <v>-6.5330902674759272E-2</v>
      </c>
      <c r="P247" s="80">
        <f t="shared" si="126"/>
        <v>-4.9766390522034548E-2</v>
      </c>
      <c r="Q247" s="107">
        <f t="shared" si="142"/>
        <v>22251.936000000002</v>
      </c>
      <c r="R247" s="80">
        <f t="shared" si="143"/>
        <v>2.4225403855231562E-4</v>
      </c>
      <c r="S247" s="106">
        <f t="shared" si="147"/>
        <v>0.1</v>
      </c>
      <c r="T247" s="106">
        <f t="shared" si="127"/>
        <v>2.4225403855231564E-5</v>
      </c>
      <c r="Z247" s="80">
        <f t="shared" si="128"/>
        <v>-4589</v>
      </c>
      <c r="AA247" s="80">
        <f t="shared" si="129"/>
        <v>-6.5976658639693958E-2</v>
      </c>
      <c r="AB247" s="80">
        <f t="shared" si="130"/>
        <v>-4.9120634557099863E-2</v>
      </c>
      <c r="AC247" s="80">
        <f t="shared" si="131"/>
        <v>-1.5564512152724724E-2</v>
      </c>
      <c r="AD247" s="80">
        <f t="shared" si="132"/>
        <v>6.4575596493468557E-4</v>
      </c>
      <c r="AE247" s="80">
        <f t="shared" si="133"/>
        <v>4.170007662487269E-8</v>
      </c>
      <c r="AF247" s="80">
        <f t="shared" si="134"/>
        <v>-9999</v>
      </c>
      <c r="AG247" s="106"/>
      <c r="AH247" s="80">
        <f t="shared" si="135"/>
        <v>-1.621026811765941E-2</v>
      </c>
      <c r="AI247" s="80">
        <f t="shared" si="136"/>
        <v>0.58341989670278582</v>
      </c>
      <c r="AJ247" s="80">
        <f t="shared" si="137"/>
        <v>-0.32177248324930274</v>
      </c>
      <c r="AK247" s="80">
        <f t="shared" si="138"/>
        <v>0.16623214575796755</v>
      </c>
      <c r="AL247" s="80">
        <f t="shared" si="139"/>
        <v>-0.37967856123079169</v>
      </c>
      <c r="AM247" s="80">
        <f t="shared" si="140"/>
        <v>-0.19215317880572921</v>
      </c>
      <c r="AN247" s="80">
        <f t="shared" si="148"/>
        <v>5.679384526860014</v>
      </c>
      <c r="AO247" s="80">
        <f t="shared" si="148"/>
        <v>5.6785729137286598</v>
      </c>
      <c r="AP247" s="80">
        <f t="shared" si="148"/>
        <v>5.6807706852724227</v>
      </c>
      <c r="AQ247" s="80">
        <f t="shared" si="148"/>
        <v>5.6748115846865899</v>
      </c>
      <c r="AR247" s="80">
        <f t="shared" si="148"/>
        <v>5.6909131066121432</v>
      </c>
      <c r="AS247" s="80">
        <f t="shared" si="148"/>
        <v>5.6469809147010039</v>
      </c>
      <c r="AT247" s="80">
        <f t="shared" si="148"/>
        <v>5.7639712411065052</v>
      </c>
      <c r="AU247" s="80">
        <f t="shared" si="141"/>
        <v>5.4244251553513827</v>
      </c>
    </row>
    <row r="248" spans="1:47" ht="12.95" customHeight="1" x14ac:dyDescent="0.2">
      <c r="A248" s="134" t="s">
        <v>576</v>
      </c>
      <c r="B248" s="135" t="s">
        <v>2525</v>
      </c>
      <c r="C248" s="138">
        <v>37270.44</v>
      </c>
      <c r="D248" s="138" t="s">
        <v>2559</v>
      </c>
      <c r="E248" s="80">
        <f t="shared" si="122"/>
        <v>-4589.0451817161056</v>
      </c>
      <c r="F248" s="80">
        <f t="shared" si="123"/>
        <v>-4589</v>
      </c>
      <c r="G248" s="80">
        <f t="shared" si="124"/>
        <v>-6.1330902673944365E-2</v>
      </c>
      <c r="H248" s="80">
        <f t="shared" si="149"/>
        <v>-6.1330902673944365E-2</v>
      </c>
      <c r="P248" s="80">
        <f t="shared" si="126"/>
        <v>-4.9766390522034548E-2</v>
      </c>
      <c r="Q248" s="107">
        <f t="shared" si="142"/>
        <v>22251.940000000002</v>
      </c>
      <c r="R248" s="80">
        <f t="shared" si="143"/>
        <v>1.3373794131166982E-4</v>
      </c>
      <c r="S248" s="106">
        <f t="shared" si="147"/>
        <v>0.1</v>
      </c>
      <c r="T248" s="106">
        <f t="shared" si="127"/>
        <v>1.3373794131166983E-5</v>
      </c>
      <c r="Z248" s="80">
        <f t="shared" si="128"/>
        <v>-4589</v>
      </c>
      <c r="AA248" s="80">
        <f t="shared" si="129"/>
        <v>-6.5976658639693958E-2</v>
      </c>
      <c r="AB248" s="80">
        <f t="shared" si="130"/>
        <v>-4.5120634556284955E-2</v>
      </c>
      <c r="AC248" s="80">
        <f t="shared" si="131"/>
        <v>-1.1564512151909817E-2</v>
      </c>
      <c r="AD248" s="80">
        <f t="shared" si="132"/>
        <v>4.6457559657495928E-3</v>
      </c>
      <c r="AE248" s="80">
        <f t="shared" si="133"/>
        <v>2.1583048493297934E-6</v>
      </c>
      <c r="AF248" s="80">
        <f t="shared" si="134"/>
        <v>-9999</v>
      </c>
      <c r="AG248" s="106"/>
      <c r="AH248" s="80">
        <f t="shared" si="135"/>
        <v>-1.621026811765941E-2</v>
      </c>
      <c r="AI248" s="80">
        <f t="shared" si="136"/>
        <v>0.58341989670278582</v>
      </c>
      <c r="AJ248" s="80">
        <f t="shared" si="137"/>
        <v>-0.32177248324930274</v>
      </c>
      <c r="AK248" s="80">
        <f t="shared" si="138"/>
        <v>0.16623214575796755</v>
      </c>
      <c r="AL248" s="80">
        <f t="shared" si="139"/>
        <v>-0.37967856123079169</v>
      </c>
      <c r="AM248" s="80">
        <f t="shared" si="140"/>
        <v>-0.19215317880572921</v>
      </c>
      <c r="AN248" s="80">
        <f t="shared" si="148"/>
        <v>5.679384526860014</v>
      </c>
      <c r="AO248" s="80">
        <f t="shared" si="148"/>
        <v>5.6785729137286598</v>
      </c>
      <c r="AP248" s="80">
        <f t="shared" si="148"/>
        <v>5.6807706852724227</v>
      </c>
      <c r="AQ248" s="80">
        <f t="shared" si="148"/>
        <v>5.6748115846865899</v>
      </c>
      <c r="AR248" s="80">
        <f t="shared" si="148"/>
        <v>5.6909131066121432</v>
      </c>
      <c r="AS248" s="80">
        <f t="shared" si="148"/>
        <v>5.6469809147010039</v>
      </c>
      <c r="AT248" s="80">
        <f t="shared" si="148"/>
        <v>5.7639712411065052</v>
      </c>
      <c r="AU248" s="80">
        <f t="shared" si="141"/>
        <v>5.4244251553513827</v>
      </c>
    </row>
    <row r="249" spans="1:47" ht="12.95" customHeight="1" x14ac:dyDescent="0.2">
      <c r="A249" s="134" t="s">
        <v>576</v>
      </c>
      <c r="B249" s="135" t="s">
        <v>2525</v>
      </c>
      <c r="C249" s="138">
        <v>37281.296999999999</v>
      </c>
      <c r="D249" s="138" t="s">
        <v>2559</v>
      </c>
      <c r="E249" s="80">
        <f t="shared" si="122"/>
        <v>-4581.0469643352208</v>
      </c>
      <c r="F249" s="80">
        <f t="shared" si="123"/>
        <v>-4581</v>
      </c>
      <c r="G249" s="80">
        <f t="shared" si="124"/>
        <v>-6.3750678833457641E-2</v>
      </c>
      <c r="H249" s="80">
        <f t="shared" si="149"/>
        <v>-6.3750678833457641E-2</v>
      </c>
      <c r="P249" s="80">
        <f t="shared" si="126"/>
        <v>-4.9723549535637721E-2</v>
      </c>
      <c r="Q249" s="107">
        <f t="shared" si="142"/>
        <v>22262.796999999999</v>
      </c>
      <c r="R249" s="80">
        <f t="shared" si="143"/>
        <v>1.9676035633775797E-4</v>
      </c>
      <c r="S249" s="106">
        <f t="shared" si="147"/>
        <v>0.1</v>
      </c>
      <c r="T249" s="106">
        <f t="shared" si="127"/>
        <v>1.9676035633775799E-5</v>
      </c>
      <c r="Z249" s="80">
        <f t="shared" si="128"/>
        <v>-4581</v>
      </c>
      <c r="AA249" s="80">
        <f t="shared" si="129"/>
        <v>-6.5872746934889773E-2</v>
      </c>
      <c r="AB249" s="80">
        <f t="shared" si="130"/>
        <v>-4.7601481434205589E-2</v>
      </c>
      <c r="AC249" s="80">
        <f t="shared" si="131"/>
        <v>-1.4027129297819921E-2</v>
      </c>
      <c r="AD249" s="80">
        <f t="shared" si="132"/>
        <v>2.1220681014321313E-3</v>
      </c>
      <c r="AE249" s="80">
        <f t="shared" si="133"/>
        <v>4.5031730271157701E-7</v>
      </c>
      <c r="AF249" s="80">
        <f t="shared" si="134"/>
        <v>-9999</v>
      </c>
      <c r="AG249" s="106"/>
      <c r="AH249" s="80">
        <f t="shared" si="135"/>
        <v>-1.6149197399252049E-2</v>
      </c>
      <c r="AI249" s="80">
        <f t="shared" si="136"/>
        <v>0.5831724441386773</v>
      </c>
      <c r="AJ249" s="80">
        <f t="shared" si="137"/>
        <v>-0.32036005829895575</v>
      </c>
      <c r="AK249" s="80">
        <f t="shared" si="138"/>
        <v>0.16561068027482909</v>
      </c>
      <c r="AL249" s="80">
        <f t="shared" si="139"/>
        <v>-0.37818717736571905</v>
      </c>
      <c r="AM249" s="80">
        <f t="shared" si="140"/>
        <v>-0.19138006444020034</v>
      </c>
      <c r="AN249" s="80">
        <f t="shared" si="148"/>
        <v>5.6816697414551216</v>
      </c>
      <c r="AO249" s="80">
        <f t="shared" si="148"/>
        <v>5.6808521959853957</v>
      </c>
      <c r="AP249" s="80">
        <f t="shared" si="148"/>
        <v>5.6830625551798049</v>
      </c>
      <c r="AQ249" s="80">
        <f t="shared" si="148"/>
        <v>5.6770787486208443</v>
      </c>
      <c r="AR249" s="80">
        <f t="shared" si="148"/>
        <v>5.6932217839808956</v>
      </c>
      <c r="AS249" s="80">
        <f t="shared" si="148"/>
        <v>5.6492471434691129</v>
      </c>
      <c r="AT249" s="80">
        <f t="shared" si="148"/>
        <v>5.7661801695059163</v>
      </c>
      <c r="AU249" s="80">
        <f t="shared" si="141"/>
        <v>5.4275521077304996</v>
      </c>
    </row>
    <row r="250" spans="1:47" ht="12.95" customHeight="1" x14ac:dyDescent="0.2">
      <c r="A250" s="134" t="s">
        <v>576</v>
      </c>
      <c r="B250" s="135" t="s">
        <v>2525</v>
      </c>
      <c r="C250" s="138">
        <v>37319.305</v>
      </c>
      <c r="D250" s="138" t="s">
        <v>2559</v>
      </c>
      <c r="E250" s="80">
        <f t="shared" si="122"/>
        <v>-4553.0469416574297</v>
      </c>
      <c r="F250" s="80">
        <f t="shared" si="123"/>
        <v>-4553</v>
      </c>
      <c r="G250" s="80">
        <f t="shared" si="124"/>
        <v>-6.3719895377289504E-2</v>
      </c>
      <c r="H250" s="80">
        <f t="shared" si="149"/>
        <v>-6.3719895377289504E-2</v>
      </c>
      <c r="P250" s="80">
        <f t="shared" si="126"/>
        <v>-4.9573204925473457E-2</v>
      </c>
      <c r="Q250" s="107">
        <f t="shared" si="142"/>
        <v>22300.805</v>
      </c>
      <c r="R250" s="80">
        <f t="shared" si="143"/>
        <v>2.001288507395033E-4</v>
      </c>
      <c r="S250" s="106">
        <f t="shared" si="147"/>
        <v>0.1</v>
      </c>
      <c r="T250" s="106">
        <f t="shared" si="127"/>
        <v>2.0012885073950332E-5</v>
      </c>
      <c r="Z250" s="80">
        <f t="shared" si="128"/>
        <v>-4553</v>
      </c>
      <c r="AA250" s="80">
        <f t="shared" si="129"/>
        <v>-6.5508196825724771E-2</v>
      </c>
      <c r="AB250" s="80">
        <f t="shared" si="130"/>
        <v>-4.778490347703819E-2</v>
      </c>
      <c r="AC250" s="80">
        <f t="shared" si="131"/>
        <v>-1.4146690451816046E-2</v>
      </c>
      <c r="AD250" s="80">
        <f t="shared" si="132"/>
        <v>1.7883014484352672E-3</v>
      </c>
      <c r="AE250" s="80">
        <f t="shared" si="133"/>
        <v>3.1980220704756747E-7</v>
      </c>
      <c r="AF250" s="80">
        <f t="shared" si="134"/>
        <v>-9999</v>
      </c>
      <c r="AG250" s="106"/>
      <c r="AH250" s="80">
        <f t="shared" si="135"/>
        <v>-1.5934991900251314E-2</v>
      </c>
      <c r="AI250" s="80">
        <f t="shared" si="136"/>
        <v>0.58231528319528203</v>
      </c>
      <c r="AJ250" s="80">
        <f t="shared" si="137"/>
        <v>-0.31542037707315129</v>
      </c>
      <c r="AK250" s="80">
        <f t="shared" si="138"/>
        <v>0.16343679541088146</v>
      </c>
      <c r="AL250" s="80">
        <f t="shared" si="139"/>
        <v>-0.37297723613917316</v>
      </c>
      <c r="AM250" s="80">
        <f t="shared" si="140"/>
        <v>-0.18868102278964427</v>
      </c>
      <c r="AN250" s="80">
        <f t="shared" si="148"/>
        <v>5.6896603987812293</v>
      </c>
      <c r="AO250" s="80">
        <f t="shared" si="148"/>
        <v>5.6888222193606595</v>
      </c>
      <c r="AP250" s="80">
        <f t="shared" si="148"/>
        <v>5.6910760823012767</v>
      </c>
      <c r="AQ250" s="80">
        <f t="shared" si="148"/>
        <v>5.6850076258590008</v>
      </c>
      <c r="AR250" s="80">
        <f t="shared" si="148"/>
        <v>5.7012908209115212</v>
      </c>
      <c r="AS250" s="80">
        <f t="shared" si="148"/>
        <v>5.6571806407566037</v>
      </c>
      <c r="AT250" s="80">
        <f t="shared" si="148"/>
        <v>5.7738854036206426</v>
      </c>
      <c r="AU250" s="80">
        <f t="shared" si="141"/>
        <v>5.4384964410574117</v>
      </c>
    </row>
    <row r="251" spans="1:47" ht="12.95" customHeight="1" x14ac:dyDescent="0.2">
      <c r="A251" s="134" t="s">
        <v>576</v>
      </c>
      <c r="B251" s="135" t="s">
        <v>2525</v>
      </c>
      <c r="C251" s="138">
        <v>37319.305999999997</v>
      </c>
      <c r="D251" s="138" t="s">
        <v>2559</v>
      </c>
      <c r="E251" s="80">
        <f t="shared" si="122"/>
        <v>-4553.0462049698226</v>
      </c>
      <c r="F251" s="80">
        <f t="shared" si="123"/>
        <v>-4553</v>
      </c>
      <c r="G251" s="80">
        <f t="shared" si="124"/>
        <v>-6.2719895380723756E-2</v>
      </c>
      <c r="H251" s="80">
        <f t="shared" si="149"/>
        <v>-6.2719895380723756E-2</v>
      </c>
      <c r="P251" s="80">
        <f t="shared" si="126"/>
        <v>-4.9573204925473457E-2</v>
      </c>
      <c r="Q251" s="107">
        <f t="shared" si="142"/>
        <v>22300.805999999997</v>
      </c>
      <c r="R251" s="80">
        <f t="shared" ref="R251:R274" si="150">+(P251-G251)^2</f>
        <v>1.728354699261693E-4</v>
      </c>
      <c r="S251" s="106">
        <f t="shared" si="147"/>
        <v>0.1</v>
      </c>
      <c r="T251" s="106">
        <f t="shared" si="127"/>
        <v>1.7283546992616932E-5</v>
      </c>
      <c r="Z251" s="80">
        <f t="shared" si="128"/>
        <v>-4553</v>
      </c>
      <c r="AA251" s="80">
        <f t="shared" si="129"/>
        <v>-6.5508196825724771E-2</v>
      </c>
      <c r="AB251" s="80">
        <f t="shared" si="130"/>
        <v>-4.6784903480472442E-2</v>
      </c>
      <c r="AC251" s="80">
        <f t="shared" si="131"/>
        <v>-1.3146690455250298E-2</v>
      </c>
      <c r="AD251" s="80">
        <f t="shared" si="132"/>
        <v>2.7883014450010152E-3</v>
      </c>
      <c r="AE251" s="80">
        <f t="shared" si="133"/>
        <v>7.7746249481947491E-7</v>
      </c>
      <c r="AF251" s="80">
        <f t="shared" si="134"/>
        <v>-9999</v>
      </c>
      <c r="AG251" s="106"/>
      <c r="AH251" s="80">
        <f t="shared" si="135"/>
        <v>-1.5934991900251314E-2</v>
      </c>
      <c r="AI251" s="80">
        <f t="shared" si="136"/>
        <v>0.58231528319528203</v>
      </c>
      <c r="AJ251" s="80">
        <f t="shared" si="137"/>
        <v>-0.31542037707315129</v>
      </c>
      <c r="AK251" s="80">
        <f t="shared" si="138"/>
        <v>0.16343679541088146</v>
      </c>
      <c r="AL251" s="80">
        <f t="shared" si="139"/>
        <v>-0.37297723613917316</v>
      </c>
      <c r="AM251" s="80">
        <f t="shared" si="140"/>
        <v>-0.18868102278964427</v>
      </c>
      <c r="AN251" s="80">
        <f t="shared" ref="AN251:AT260" si="151">$AU251+$AB$7*SIN(AO251)</f>
        <v>5.6896603987812293</v>
      </c>
      <c r="AO251" s="80">
        <f t="shared" si="151"/>
        <v>5.6888222193606595</v>
      </c>
      <c r="AP251" s="80">
        <f t="shared" si="151"/>
        <v>5.6910760823012767</v>
      </c>
      <c r="AQ251" s="80">
        <f t="shared" si="151"/>
        <v>5.6850076258590008</v>
      </c>
      <c r="AR251" s="80">
        <f t="shared" si="151"/>
        <v>5.7012908209115212</v>
      </c>
      <c r="AS251" s="80">
        <f t="shared" si="151"/>
        <v>5.6571806407566037</v>
      </c>
      <c r="AT251" s="80">
        <f t="shared" si="151"/>
        <v>5.7738854036206426</v>
      </c>
      <c r="AU251" s="80">
        <f t="shared" si="141"/>
        <v>5.4384964410574117</v>
      </c>
    </row>
    <row r="252" spans="1:47" ht="12.95" customHeight="1" x14ac:dyDescent="0.2">
      <c r="A252" s="134" t="s">
        <v>576</v>
      </c>
      <c r="B252" s="135" t="s">
        <v>2525</v>
      </c>
      <c r="C252" s="138">
        <v>37376.319000000003</v>
      </c>
      <c r="D252" s="138" t="s">
        <v>2559</v>
      </c>
      <c r="E252" s="80">
        <f t="shared" si="122"/>
        <v>-4511.045434265523</v>
      </c>
      <c r="F252" s="80">
        <f t="shared" si="123"/>
        <v>-4511</v>
      </c>
      <c r="G252" s="80">
        <f t="shared" si="124"/>
        <v>-6.1673720192629844E-2</v>
      </c>
      <c r="H252" s="80">
        <f t="shared" si="149"/>
        <v>-6.1673720192629844E-2</v>
      </c>
      <c r="P252" s="80">
        <f t="shared" si="126"/>
        <v>-4.93465179667157E-2</v>
      </c>
      <c r="Q252" s="107">
        <f t="shared" si="142"/>
        <v>22357.819000000003</v>
      </c>
      <c r="R252" s="80">
        <f t="shared" si="150"/>
        <v>1.5195991471858263E-4</v>
      </c>
      <c r="S252" s="106">
        <f t="shared" si="147"/>
        <v>0.1</v>
      </c>
      <c r="T252" s="106">
        <f t="shared" si="127"/>
        <v>1.5195991471858264E-5</v>
      </c>
      <c r="Z252" s="80">
        <f t="shared" si="128"/>
        <v>-4511</v>
      </c>
      <c r="AA252" s="80">
        <f t="shared" si="129"/>
        <v>-6.4958889149742197E-2</v>
      </c>
      <c r="AB252" s="80">
        <f t="shared" si="130"/>
        <v>-4.6061349009603347E-2</v>
      </c>
      <c r="AC252" s="80">
        <f t="shared" si="131"/>
        <v>-1.2327202225914144E-2</v>
      </c>
      <c r="AD252" s="80">
        <f t="shared" si="132"/>
        <v>3.2851689571123527E-3</v>
      </c>
      <c r="AE252" s="80">
        <f t="shared" si="133"/>
        <v>1.0792335076774663E-6</v>
      </c>
      <c r="AF252" s="80">
        <f t="shared" si="134"/>
        <v>-9999</v>
      </c>
      <c r="AG252" s="106"/>
      <c r="AH252" s="80">
        <f t="shared" si="135"/>
        <v>-1.56123711830265E-2</v>
      </c>
      <c r="AI252" s="80">
        <f t="shared" si="136"/>
        <v>0.58105535972715039</v>
      </c>
      <c r="AJ252" s="80">
        <f t="shared" si="137"/>
        <v>-0.30802188854997742</v>
      </c>
      <c r="AK252" s="80">
        <f t="shared" si="138"/>
        <v>0.16017957776529562</v>
      </c>
      <c r="AL252" s="80">
        <f t="shared" si="139"/>
        <v>-0.36519075061581213</v>
      </c>
      <c r="AM252" s="80">
        <f t="shared" si="140"/>
        <v>-0.18465211772997642</v>
      </c>
      <c r="AN252" s="80">
        <f t="shared" si="151"/>
        <v>5.7016245455906009</v>
      </c>
      <c r="AO252" s="80">
        <f t="shared" si="151"/>
        <v>5.700755854303253</v>
      </c>
      <c r="AP252" s="80">
        <f t="shared" si="151"/>
        <v>5.703073234037169</v>
      </c>
      <c r="AQ252" s="80">
        <f t="shared" si="151"/>
        <v>5.6968833406406976</v>
      </c>
      <c r="AR252" s="80">
        <f t="shared" si="151"/>
        <v>5.7133614596933988</v>
      </c>
      <c r="AS252" s="80">
        <f t="shared" si="151"/>
        <v>5.6690862346135118</v>
      </c>
      <c r="AT252" s="80">
        <f t="shared" si="151"/>
        <v>5.7853680549197133</v>
      </c>
      <c r="AU252" s="80">
        <f t="shared" si="141"/>
        <v>5.4549129410477786</v>
      </c>
    </row>
    <row r="253" spans="1:47" ht="12.95" customHeight="1" x14ac:dyDescent="0.2">
      <c r="A253" s="134" t="s">
        <v>576</v>
      </c>
      <c r="B253" s="135" t="s">
        <v>2525</v>
      </c>
      <c r="C253" s="138">
        <v>37376.319000000003</v>
      </c>
      <c r="D253" s="138" t="s">
        <v>2559</v>
      </c>
      <c r="E253" s="80">
        <f t="shared" si="122"/>
        <v>-4511.045434265523</v>
      </c>
      <c r="F253" s="80">
        <f t="shared" si="123"/>
        <v>-4511</v>
      </c>
      <c r="G253" s="80">
        <f t="shared" si="124"/>
        <v>-6.1673720192629844E-2</v>
      </c>
      <c r="H253" s="80">
        <f t="shared" si="149"/>
        <v>-6.1673720192629844E-2</v>
      </c>
      <c r="P253" s="80">
        <f t="shared" si="126"/>
        <v>-4.93465179667157E-2</v>
      </c>
      <c r="Q253" s="107">
        <f t="shared" si="142"/>
        <v>22357.819000000003</v>
      </c>
      <c r="R253" s="80">
        <f t="shared" si="150"/>
        <v>1.5195991471858263E-4</v>
      </c>
      <c r="S253" s="106">
        <f t="shared" si="147"/>
        <v>0.1</v>
      </c>
      <c r="T253" s="106">
        <f t="shared" si="127"/>
        <v>1.5195991471858264E-5</v>
      </c>
      <c r="Z253" s="80">
        <f t="shared" si="128"/>
        <v>-4511</v>
      </c>
      <c r="AA253" s="80">
        <f t="shared" si="129"/>
        <v>-6.4958889149742197E-2</v>
      </c>
      <c r="AB253" s="80">
        <f t="shared" si="130"/>
        <v>-4.6061349009603347E-2</v>
      </c>
      <c r="AC253" s="80">
        <f t="shared" si="131"/>
        <v>-1.2327202225914144E-2</v>
      </c>
      <c r="AD253" s="80">
        <f t="shared" si="132"/>
        <v>3.2851689571123527E-3</v>
      </c>
      <c r="AE253" s="80">
        <f t="shared" si="133"/>
        <v>1.0792335076774663E-6</v>
      </c>
      <c r="AF253" s="80">
        <f t="shared" si="134"/>
        <v>-9999</v>
      </c>
      <c r="AG253" s="106"/>
      <c r="AH253" s="80">
        <f t="shared" si="135"/>
        <v>-1.56123711830265E-2</v>
      </c>
      <c r="AI253" s="80">
        <f t="shared" si="136"/>
        <v>0.58105535972715039</v>
      </c>
      <c r="AJ253" s="80">
        <f t="shared" si="137"/>
        <v>-0.30802188854997742</v>
      </c>
      <c r="AK253" s="80">
        <f t="shared" si="138"/>
        <v>0.16017957776529562</v>
      </c>
      <c r="AL253" s="80">
        <f t="shared" si="139"/>
        <v>-0.36519075061581213</v>
      </c>
      <c r="AM253" s="80">
        <f t="shared" si="140"/>
        <v>-0.18465211772997642</v>
      </c>
      <c r="AN253" s="80">
        <f t="shared" si="151"/>
        <v>5.7016245455906009</v>
      </c>
      <c r="AO253" s="80">
        <f t="shared" si="151"/>
        <v>5.700755854303253</v>
      </c>
      <c r="AP253" s="80">
        <f t="shared" si="151"/>
        <v>5.703073234037169</v>
      </c>
      <c r="AQ253" s="80">
        <f t="shared" si="151"/>
        <v>5.6968833406406976</v>
      </c>
      <c r="AR253" s="80">
        <f t="shared" si="151"/>
        <v>5.7133614596933988</v>
      </c>
      <c r="AS253" s="80">
        <f t="shared" si="151"/>
        <v>5.6690862346135118</v>
      </c>
      <c r="AT253" s="80">
        <f t="shared" si="151"/>
        <v>5.7853680549197133</v>
      </c>
      <c r="AU253" s="80">
        <f t="shared" si="141"/>
        <v>5.4549129410477786</v>
      </c>
    </row>
    <row r="254" spans="1:47" ht="12.95" customHeight="1" x14ac:dyDescent="0.2">
      <c r="A254" s="134" t="s">
        <v>576</v>
      </c>
      <c r="B254" s="135" t="s">
        <v>2525</v>
      </c>
      <c r="C254" s="138">
        <v>37376.321000000004</v>
      </c>
      <c r="D254" s="138" t="s">
        <v>2559</v>
      </c>
      <c r="E254" s="80">
        <f t="shared" si="122"/>
        <v>-4511.0439608903034</v>
      </c>
      <c r="F254" s="80">
        <f t="shared" si="123"/>
        <v>-4511</v>
      </c>
      <c r="G254" s="80">
        <f t="shared" si="124"/>
        <v>-5.967372019222239E-2</v>
      </c>
      <c r="H254" s="80">
        <f t="shared" si="149"/>
        <v>-5.967372019222239E-2</v>
      </c>
      <c r="P254" s="80">
        <f t="shared" si="126"/>
        <v>-4.93465179667157E-2</v>
      </c>
      <c r="Q254" s="107">
        <f t="shared" si="142"/>
        <v>22357.821000000004</v>
      </c>
      <c r="R254" s="80">
        <f t="shared" si="150"/>
        <v>1.0665110580651034E-4</v>
      </c>
      <c r="S254" s="106">
        <f t="shared" si="147"/>
        <v>0.1</v>
      </c>
      <c r="T254" s="106">
        <f t="shared" si="127"/>
        <v>1.0665110580651034E-5</v>
      </c>
      <c r="Z254" s="80">
        <f t="shared" si="128"/>
        <v>-4511</v>
      </c>
      <c r="AA254" s="80">
        <f t="shared" si="129"/>
        <v>-6.4958889149742197E-2</v>
      </c>
      <c r="AB254" s="80">
        <f t="shared" si="130"/>
        <v>-4.4061349009195894E-2</v>
      </c>
      <c r="AC254" s="80">
        <f t="shared" si="131"/>
        <v>-1.032720222550669E-2</v>
      </c>
      <c r="AD254" s="80">
        <f t="shared" si="132"/>
        <v>5.2851689575198063E-3</v>
      </c>
      <c r="AE254" s="80">
        <f t="shared" si="133"/>
        <v>2.7933010909531E-6</v>
      </c>
      <c r="AF254" s="80">
        <f t="shared" si="134"/>
        <v>-9999</v>
      </c>
      <c r="AG254" s="106"/>
      <c r="AH254" s="80">
        <f t="shared" si="135"/>
        <v>-1.56123711830265E-2</v>
      </c>
      <c r="AI254" s="80">
        <f t="shared" si="136"/>
        <v>0.58105535972715039</v>
      </c>
      <c r="AJ254" s="80">
        <f t="shared" si="137"/>
        <v>-0.30802188854997742</v>
      </c>
      <c r="AK254" s="80">
        <f t="shared" si="138"/>
        <v>0.16017957776529562</v>
      </c>
      <c r="AL254" s="80">
        <f t="shared" si="139"/>
        <v>-0.36519075061581213</v>
      </c>
      <c r="AM254" s="80">
        <f t="shared" si="140"/>
        <v>-0.18465211772997642</v>
      </c>
      <c r="AN254" s="80">
        <f t="shared" si="151"/>
        <v>5.7016245455906009</v>
      </c>
      <c r="AO254" s="80">
        <f t="shared" si="151"/>
        <v>5.700755854303253</v>
      </c>
      <c r="AP254" s="80">
        <f t="shared" si="151"/>
        <v>5.703073234037169</v>
      </c>
      <c r="AQ254" s="80">
        <f t="shared" si="151"/>
        <v>5.6968833406406976</v>
      </c>
      <c r="AR254" s="80">
        <f t="shared" si="151"/>
        <v>5.7133614596933988</v>
      </c>
      <c r="AS254" s="80">
        <f t="shared" si="151"/>
        <v>5.6690862346135118</v>
      </c>
      <c r="AT254" s="80">
        <f t="shared" si="151"/>
        <v>5.7853680549197133</v>
      </c>
      <c r="AU254" s="80">
        <f t="shared" si="141"/>
        <v>5.4549129410477786</v>
      </c>
    </row>
    <row r="255" spans="1:47" ht="12.95" customHeight="1" x14ac:dyDescent="0.2">
      <c r="A255" s="134" t="s">
        <v>567</v>
      </c>
      <c r="B255" s="135" t="s">
        <v>2525</v>
      </c>
      <c r="C255" s="138">
        <v>37517.491000000002</v>
      </c>
      <c r="D255" s="138" t="s">
        <v>2559</v>
      </c>
      <c r="E255" s="80">
        <f t="shared" si="122"/>
        <v>-4407.0457709980819</v>
      </c>
      <c r="F255" s="80">
        <f t="shared" si="123"/>
        <v>-4407</v>
      </c>
      <c r="G255" s="80">
        <f t="shared" si="124"/>
        <v>-6.2130810219969135E-2</v>
      </c>
      <c r="H255" s="80">
        <f t="shared" si="149"/>
        <v>-6.2130810219969135E-2</v>
      </c>
      <c r="P255" s="80">
        <f t="shared" si="126"/>
        <v>-4.8779155041398299E-2</v>
      </c>
      <c r="Q255" s="107">
        <f t="shared" si="142"/>
        <v>22498.991000000002</v>
      </c>
      <c r="R255" s="80">
        <f t="shared" si="150"/>
        <v>1.782666960074574E-4</v>
      </c>
      <c r="S255" s="106">
        <f t="shared" si="147"/>
        <v>0.1</v>
      </c>
      <c r="T255" s="106">
        <f t="shared" si="127"/>
        <v>1.7826669600745739E-5</v>
      </c>
      <c r="Z255" s="80">
        <f t="shared" si="128"/>
        <v>-4407</v>
      </c>
      <c r="AA255" s="80">
        <f t="shared" si="129"/>
        <v>-6.3586142838214565E-2</v>
      </c>
      <c r="AB255" s="80">
        <f t="shared" si="130"/>
        <v>-4.7323822423152875E-2</v>
      </c>
      <c r="AC255" s="80">
        <f t="shared" si="131"/>
        <v>-1.3351655178570836E-2</v>
      </c>
      <c r="AD255" s="80">
        <f t="shared" si="132"/>
        <v>1.4553326182454307E-3</v>
      </c>
      <c r="AE255" s="80">
        <f t="shared" si="133"/>
        <v>2.1179930297291005E-7</v>
      </c>
      <c r="AF255" s="80">
        <f t="shared" si="134"/>
        <v>-9999</v>
      </c>
      <c r="AG255" s="106"/>
      <c r="AH255" s="80">
        <f t="shared" si="135"/>
        <v>-1.4806987796816263E-2</v>
      </c>
      <c r="AI255" s="80">
        <f t="shared" si="136"/>
        <v>0.57806657456303312</v>
      </c>
      <c r="AJ255" s="80">
        <f t="shared" si="137"/>
        <v>-0.28975799474137254</v>
      </c>
      <c r="AK255" s="80">
        <f t="shared" si="138"/>
        <v>0.15213248583206468</v>
      </c>
      <c r="AL255" s="80">
        <f t="shared" si="139"/>
        <v>-0.34605159925101558</v>
      </c>
      <c r="AM255" s="80">
        <f t="shared" si="140"/>
        <v>-0.17477340846641234</v>
      </c>
      <c r="AN255" s="80">
        <f t="shared" si="151"/>
        <v>5.731140765605109</v>
      </c>
      <c r="AO255" s="80">
        <f t="shared" si="151"/>
        <v>5.7301995124121357</v>
      </c>
      <c r="AP255" s="80">
        <f t="shared" si="151"/>
        <v>5.732663756226489</v>
      </c>
      <c r="AQ255" s="80">
        <f t="shared" si="151"/>
        <v>5.7262042886184297</v>
      </c>
      <c r="AR255" s="80">
        <f t="shared" si="151"/>
        <v>5.7430823873515227</v>
      </c>
      <c r="AS255" s="80">
        <f t="shared" si="151"/>
        <v>5.6985986409178704</v>
      </c>
      <c r="AT255" s="80">
        <f t="shared" si="151"/>
        <v>5.8134208746951588</v>
      </c>
      <c r="AU255" s="80">
        <f t="shared" si="141"/>
        <v>5.4955633219763076</v>
      </c>
    </row>
    <row r="256" spans="1:47" ht="12.95" customHeight="1" x14ac:dyDescent="0.2">
      <c r="A256" s="134" t="s">
        <v>567</v>
      </c>
      <c r="B256" s="135" t="s">
        <v>2525</v>
      </c>
      <c r="C256" s="138">
        <v>37517.495000000003</v>
      </c>
      <c r="D256" s="138" t="s">
        <v>2559</v>
      </c>
      <c r="E256" s="80">
        <f t="shared" si="122"/>
        <v>-4407.0428242476419</v>
      </c>
      <c r="F256" s="80">
        <f t="shared" si="123"/>
        <v>-4407</v>
      </c>
      <c r="G256" s="80">
        <f t="shared" si="124"/>
        <v>-5.8130810219154228E-2</v>
      </c>
      <c r="H256" s="80">
        <f t="shared" si="149"/>
        <v>-5.8130810219154228E-2</v>
      </c>
      <c r="P256" s="80">
        <f t="shared" si="126"/>
        <v>-4.8779155041398299E-2</v>
      </c>
      <c r="Q256" s="107">
        <f t="shared" si="142"/>
        <v>22498.995000000003</v>
      </c>
      <c r="R256" s="80">
        <f t="shared" si="150"/>
        <v>8.7453454563649258E-5</v>
      </c>
      <c r="S256" s="106">
        <f t="shared" si="147"/>
        <v>0.1</v>
      </c>
      <c r="T256" s="106">
        <f t="shared" si="127"/>
        <v>8.7453454563649269E-6</v>
      </c>
      <c r="Z256" s="80">
        <f t="shared" si="128"/>
        <v>-4407</v>
      </c>
      <c r="AA256" s="80">
        <f t="shared" si="129"/>
        <v>-6.3586142838214565E-2</v>
      </c>
      <c r="AB256" s="80">
        <f t="shared" si="130"/>
        <v>-4.3323822422337968E-2</v>
      </c>
      <c r="AC256" s="80">
        <f t="shared" si="131"/>
        <v>-9.3516551777559284E-3</v>
      </c>
      <c r="AD256" s="80">
        <f t="shared" si="132"/>
        <v>5.455332619060338E-3</v>
      </c>
      <c r="AE256" s="80">
        <f t="shared" si="133"/>
        <v>2.976065398458373E-6</v>
      </c>
      <c r="AF256" s="80">
        <f t="shared" si="134"/>
        <v>-9999</v>
      </c>
      <c r="AG256" s="106"/>
      <c r="AH256" s="80">
        <f t="shared" si="135"/>
        <v>-1.4806987796816263E-2</v>
      </c>
      <c r="AI256" s="80">
        <f t="shared" si="136"/>
        <v>0.57806657456303312</v>
      </c>
      <c r="AJ256" s="80">
        <f t="shared" si="137"/>
        <v>-0.28975799474137254</v>
      </c>
      <c r="AK256" s="80">
        <f t="shared" si="138"/>
        <v>0.15213248583206468</v>
      </c>
      <c r="AL256" s="80">
        <f t="shared" si="139"/>
        <v>-0.34605159925101558</v>
      </c>
      <c r="AM256" s="80">
        <f t="shared" si="140"/>
        <v>-0.17477340846641234</v>
      </c>
      <c r="AN256" s="80">
        <f t="shared" si="151"/>
        <v>5.731140765605109</v>
      </c>
      <c r="AO256" s="80">
        <f t="shared" si="151"/>
        <v>5.7301995124121357</v>
      </c>
      <c r="AP256" s="80">
        <f t="shared" si="151"/>
        <v>5.732663756226489</v>
      </c>
      <c r="AQ256" s="80">
        <f t="shared" si="151"/>
        <v>5.7262042886184297</v>
      </c>
      <c r="AR256" s="80">
        <f t="shared" si="151"/>
        <v>5.7430823873515227</v>
      </c>
      <c r="AS256" s="80">
        <f t="shared" si="151"/>
        <v>5.6985986409178704</v>
      </c>
      <c r="AT256" s="80">
        <f t="shared" si="151"/>
        <v>5.8134208746951588</v>
      </c>
      <c r="AU256" s="80">
        <f t="shared" si="141"/>
        <v>5.4955633219763076</v>
      </c>
    </row>
    <row r="257" spans="1:47" ht="12.95" customHeight="1" x14ac:dyDescent="0.2">
      <c r="A257" s="134" t="s">
        <v>567</v>
      </c>
      <c r="B257" s="135" t="s">
        <v>2525</v>
      </c>
      <c r="C257" s="138">
        <v>37547.357000000004</v>
      </c>
      <c r="D257" s="138" t="s">
        <v>2559</v>
      </c>
      <c r="E257" s="80">
        <f t="shared" si="122"/>
        <v>-4385.0438588402485</v>
      </c>
      <c r="F257" s="80">
        <f t="shared" si="123"/>
        <v>-4385</v>
      </c>
      <c r="G257" s="80">
        <f t="shared" si="124"/>
        <v>-5.9535194646741729E-2</v>
      </c>
      <c r="H257" s="80">
        <f t="shared" si="149"/>
        <v>-5.9535194646741729E-2</v>
      </c>
      <c r="P257" s="80">
        <f t="shared" si="126"/>
        <v>-4.8658032777160548E-2</v>
      </c>
      <c r="Q257" s="107">
        <f t="shared" si="142"/>
        <v>22528.857000000004</v>
      </c>
      <c r="R257" s="80">
        <f t="shared" si="150"/>
        <v>1.1831265033707078E-4</v>
      </c>
      <c r="S257" s="106">
        <f t="shared" si="147"/>
        <v>0.1</v>
      </c>
      <c r="T257" s="106">
        <f t="shared" si="127"/>
        <v>1.1831265033707079E-5</v>
      </c>
      <c r="Z257" s="80">
        <f t="shared" si="128"/>
        <v>-4385</v>
      </c>
      <c r="AA257" s="80">
        <f t="shared" si="129"/>
        <v>-6.3293508150993896E-2</v>
      </c>
      <c r="AB257" s="80">
        <f t="shared" si="130"/>
        <v>-4.4899719272908381E-2</v>
      </c>
      <c r="AC257" s="80">
        <f t="shared" si="131"/>
        <v>-1.0877161869581181E-2</v>
      </c>
      <c r="AD257" s="80">
        <f t="shared" si="132"/>
        <v>3.758313504252167E-3</v>
      </c>
      <c r="AE257" s="80">
        <f t="shared" si="133"/>
        <v>1.4124920396244205E-6</v>
      </c>
      <c r="AF257" s="80">
        <f t="shared" si="134"/>
        <v>-9999</v>
      </c>
      <c r="AG257" s="106"/>
      <c r="AH257" s="80">
        <f t="shared" si="135"/>
        <v>-1.4635475373833345E-2</v>
      </c>
      <c r="AI257" s="80">
        <f t="shared" si="136"/>
        <v>0.57745785776918179</v>
      </c>
      <c r="AJ257" s="80">
        <f t="shared" si="137"/>
        <v>-0.28590458575490862</v>
      </c>
      <c r="AK257" s="80">
        <f t="shared" si="138"/>
        <v>0.15043352945871735</v>
      </c>
      <c r="AL257" s="80">
        <f t="shared" si="139"/>
        <v>-0.34202790893667862</v>
      </c>
      <c r="AM257" s="80">
        <f t="shared" si="140"/>
        <v>-0.17270083595702829</v>
      </c>
      <c r="AN257" s="80">
        <f t="shared" si="151"/>
        <v>5.7373652371947275</v>
      </c>
      <c r="AO257" s="80">
        <f t="shared" si="151"/>
        <v>5.7364093088889065</v>
      </c>
      <c r="AP257" s="80">
        <f t="shared" si="151"/>
        <v>5.7389024694977619</v>
      </c>
      <c r="AQ257" s="80">
        <f t="shared" si="151"/>
        <v>5.7323920867148388</v>
      </c>
      <c r="AR257" s="80">
        <f t="shared" si="151"/>
        <v>5.7493391131888352</v>
      </c>
      <c r="AS257" s="80">
        <f t="shared" si="151"/>
        <v>5.704848161423711</v>
      </c>
      <c r="AT257" s="80">
        <f t="shared" si="151"/>
        <v>5.8192871102146873</v>
      </c>
      <c r="AU257" s="80">
        <f t="shared" si="141"/>
        <v>5.504162441018881</v>
      </c>
    </row>
    <row r="258" spans="1:47" ht="12.95" customHeight="1" x14ac:dyDescent="0.2">
      <c r="A258" s="134" t="s">
        <v>567</v>
      </c>
      <c r="B258" s="135" t="s">
        <v>2525</v>
      </c>
      <c r="C258" s="138">
        <v>37547.360999999997</v>
      </c>
      <c r="D258" s="138" t="s">
        <v>2559</v>
      </c>
      <c r="E258" s="80">
        <f t="shared" si="122"/>
        <v>-4385.0409120898139</v>
      </c>
      <c r="F258" s="80">
        <f t="shared" si="123"/>
        <v>-4385</v>
      </c>
      <c r="G258" s="80">
        <f t="shared" si="124"/>
        <v>-5.553519465320278E-2</v>
      </c>
      <c r="H258" s="80">
        <f t="shared" si="149"/>
        <v>-5.553519465320278E-2</v>
      </c>
      <c r="P258" s="80">
        <f t="shared" si="126"/>
        <v>-4.8658032777160548E-2</v>
      </c>
      <c r="Q258" s="107">
        <f t="shared" si="142"/>
        <v>22528.860999999997</v>
      </c>
      <c r="R258" s="80">
        <f t="shared" si="150"/>
        <v>4.7295355469288702E-5</v>
      </c>
      <c r="S258" s="106">
        <f t="shared" si="147"/>
        <v>0.1</v>
      </c>
      <c r="T258" s="106">
        <f t="shared" si="127"/>
        <v>4.7295355469288709E-6</v>
      </c>
      <c r="Z258" s="80">
        <f t="shared" si="128"/>
        <v>-4385</v>
      </c>
      <c r="AA258" s="80">
        <f t="shared" si="129"/>
        <v>-6.3293508150993896E-2</v>
      </c>
      <c r="AB258" s="80">
        <f t="shared" si="130"/>
        <v>-4.0899719279369431E-2</v>
      </c>
      <c r="AC258" s="80">
        <f t="shared" si="131"/>
        <v>-6.8771618760422315E-3</v>
      </c>
      <c r="AD258" s="80">
        <f t="shared" si="132"/>
        <v>7.7583134977911167E-3</v>
      </c>
      <c r="AE258" s="80">
        <f t="shared" si="133"/>
        <v>6.019142833000783E-6</v>
      </c>
      <c r="AF258" s="80">
        <f t="shared" si="134"/>
        <v>-9999</v>
      </c>
      <c r="AG258" s="106"/>
      <c r="AH258" s="80">
        <f t="shared" si="135"/>
        <v>-1.4635475373833345E-2</v>
      </c>
      <c r="AI258" s="80">
        <f t="shared" si="136"/>
        <v>0.57745785776918179</v>
      </c>
      <c r="AJ258" s="80">
        <f t="shared" si="137"/>
        <v>-0.28590458575490862</v>
      </c>
      <c r="AK258" s="80">
        <f t="shared" si="138"/>
        <v>0.15043352945871735</v>
      </c>
      <c r="AL258" s="80">
        <f t="shared" si="139"/>
        <v>-0.34202790893667862</v>
      </c>
      <c r="AM258" s="80">
        <f t="shared" si="140"/>
        <v>-0.17270083595702829</v>
      </c>
      <c r="AN258" s="80">
        <f t="shared" si="151"/>
        <v>5.7373652371947275</v>
      </c>
      <c r="AO258" s="80">
        <f t="shared" si="151"/>
        <v>5.7364093088889065</v>
      </c>
      <c r="AP258" s="80">
        <f t="shared" si="151"/>
        <v>5.7389024694977619</v>
      </c>
      <c r="AQ258" s="80">
        <f t="shared" si="151"/>
        <v>5.7323920867148388</v>
      </c>
      <c r="AR258" s="80">
        <f t="shared" si="151"/>
        <v>5.7493391131888352</v>
      </c>
      <c r="AS258" s="80">
        <f t="shared" si="151"/>
        <v>5.704848161423711</v>
      </c>
      <c r="AT258" s="80">
        <f t="shared" si="151"/>
        <v>5.8192871102146873</v>
      </c>
      <c r="AU258" s="80">
        <f t="shared" si="141"/>
        <v>5.504162441018881</v>
      </c>
    </row>
    <row r="259" spans="1:47" ht="12.95" customHeight="1" x14ac:dyDescent="0.2">
      <c r="A259" s="134" t="s">
        <v>612</v>
      </c>
      <c r="B259" s="135" t="s">
        <v>2525</v>
      </c>
      <c r="C259" s="138">
        <v>37866.357499999998</v>
      </c>
      <c r="D259" s="138" t="s">
        <v>2559</v>
      </c>
      <c r="E259" s="80">
        <f t="shared" si="122"/>
        <v>-4150.0401429323829</v>
      </c>
      <c r="F259" s="80">
        <f t="shared" si="123"/>
        <v>-4150</v>
      </c>
      <c r="G259" s="80">
        <f t="shared" si="124"/>
        <v>-5.4491119226440787E-2</v>
      </c>
      <c r="I259" s="80">
        <f>G259</f>
        <v>-5.4491119226440787E-2</v>
      </c>
      <c r="P259" s="80">
        <f t="shared" si="126"/>
        <v>-4.7340191134071626E-2</v>
      </c>
      <c r="Q259" s="107">
        <f t="shared" si="142"/>
        <v>22847.857499999998</v>
      </c>
      <c r="R259" s="80">
        <f t="shared" si="150"/>
        <v>5.1135772582234459E-5</v>
      </c>
      <c r="S259" s="106">
        <f t="shared" si="147"/>
        <v>0.1</v>
      </c>
      <c r="T259" s="106">
        <f t="shared" si="127"/>
        <v>5.1135772582234464E-6</v>
      </c>
      <c r="Z259" s="80">
        <f t="shared" si="128"/>
        <v>-4150</v>
      </c>
      <c r="AA259" s="80">
        <f t="shared" si="129"/>
        <v>-6.0120806666365392E-2</v>
      </c>
      <c r="AB259" s="80">
        <f t="shared" si="130"/>
        <v>-4.1710503694147021E-2</v>
      </c>
      <c r="AC259" s="80">
        <f t="shared" si="131"/>
        <v>-7.1509280923691618E-3</v>
      </c>
      <c r="AD259" s="80">
        <f t="shared" si="132"/>
        <v>5.629687439924605E-3</v>
      </c>
      <c r="AE259" s="80">
        <f t="shared" si="133"/>
        <v>3.1693380671244855E-6</v>
      </c>
      <c r="AF259" s="80">
        <f t="shared" si="134"/>
        <v>-9999</v>
      </c>
      <c r="AG259" s="106"/>
      <c r="AH259" s="80">
        <f t="shared" si="135"/>
        <v>-1.2780615532293768E-2</v>
      </c>
      <c r="AI259" s="80">
        <f t="shared" si="136"/>
        <v>0.571451086566927</v>
      </c>
      <c r="AJ259" s="80">
        <f t="shared" si="137"/>
        <v>-0.24495599044822744</v>
      </c>
      <c r="AK259" s="80">
        <f t="shared" si="138"/>
        <v>0.1323553457241084</v>
      </c>
      <c r="AL259" s="80">
        <f t="shared" si="139"/>
        <v>-0.29955192363849659</v>
      </c>
      <c r="AM259" s="80">
        <f t="shared" si="140"/>
        <v>-0.15090607018522409</v>
      </c>
      <c r="AN259" s="80">
        <f t="shared" si="151"/>
        <v>5.8034599618479508</v>
      </c>
      <c r="AO259" s="80">
        <f t="shared" si="151"/>
        <v>5.802367935514714</v>
      </c>
      <c r="AP259" s="80">
        <f t="shared" si="151"/>
        <v>5.8051120542579664</v>
      </c>
      <c r="AQ259" s="80">
        <f t="shared" si="151"/>
        <v>5.798208954619982</v>
      </c>
      <c r="AR259" s="80">
        <f t="shared" si="151"/>
        <v>5.8155276657878874</v>
      </c>
      <c r="AS259" s="80">
        <f t="shared" si="151"/>
        <v>5.7717728120324177</v>
      </c>
      <c r="AT259" s="80">
        <f t="shared" si="151"/>
        <v>5.8805371156866517</v>
      </c>
      <c r="AU259" s="80">
        <f t="shared" si="141"/>
        <v>5.5960166671554603</v>
      </c>
    </row>
    <row r="260" spans="1:47" ht="12.95" customHeight="1" x14ac:dyDescent="0.2">
      <c r="A260" s="134" t="s">
        <v>576</v>
      </c>
      <c r="B260" s="135" t="s">
        <v>2525</v>
      </c>
      <c r="C260" s="138">
        <v>37870.425999999999</v>
      </c>
      <c r="D260" s="138" t="s">
        <v>2559</v>
      </c>
      <c r="E260" s="80">
        <f t="shared" si="122"/>
        <v>-4147.0429293914276</v>
      </c>
      <c r="F260" s="80">
        <f t="shared" si="123"/>
        <v>-4147</v>
      </c>
      <c r="G260" s="80">
        <f t="shared" si="124"/>
        <v>-5.827353528002277E-2</v>
      </c>
      <c r="H260" s="80">
        <f>G260</f>
        <v>-5.827353528002277E-2</v>
      </c>
      <c r="P260" s="80">
        <f t="shared" si="126"/>
        <v>-4.7323083470310126E-2</v>
      </c>
      <c r="Q260" s="107">
        <f t="shared" si="142"/>
        <v>22851.925999999999</v>
      </c>
      <c r="R260" s="80">
        <f t="shared" si="150"/>
        <v>1.1991239483683892E-4</v>
      </c>
      <c r="S260" s="106">
        <f t="shared" si="147"/>
        <v>0.1</v>
      </c>
      <c r="T260" s="106">
        <f t="shared" si="127"/>
        <v>1.1991239483683893E-5</v>
      </c>
      <c r="Z260" s="80">
        <f t="shared" si="128"/>
        <v>-4147</v>
      </c>
      <c r="AA260" s="80">
        <f t="shared" si="129"/>
        <v>-6.0079767952822119E-2</v>
      </c>
      <c r="AB260" s="80">
        <f t="shared" si="130"/>
        <v>-4.5516850797510777E-2</v>
      </c>
      <c r="AC260" s="80">
        <f t="shared" si="131"/>
        <v>-1.0950451809712644E-2</v>
      </c>
      <c r="AD260" s="80">
        <f t="shared" si="132"/>
        <v>1.8062326727993488E-3</v>
      </c>
      <c r="AE260" s="80">
        <f t="shared" si="133"/>
        <v>3.26247646828788E-7</v>
      </c>
      <c r="AF260" s="80">
        <f t="shared" si="134"/>
        <v>-9999</v>
      </c>
      <c r="AG260" s="106"/>
      <c r="AH260" s="80">
        <f t="shared" si="135"/>
        <v>-1.2756684482511993E-2</v>
      </c>
      <c r="AI260" s="80">
        <f t="shared" si="136"/>
        <v>0.57138012489646206</v>
      </c>
      <c r="AJ260" s="80">
        <f t="shared" si="137"/>
        <v>-0.24443569219543701</v>
      </c>
      <c r="AK260" s="80">
        <f t="shared" si="138"/>
        <v>0.13212536248821902</v>
      </c>
      <c r="AL260" s="80">
        <f t="shared" si="139"/>
        <v>-0.29901531233522372</v>
      </c>
      <c r="AM260" s="80">
        <f t="shared" si="140"/>
        <v>-0.15063166560880031</v>
      </c>
      <c r="AN260" s="80">
        <f t="shared" si="151"/>
        <v>5.8042992949236849</v>
      </c>
      <c r="AO260" s="80">
        <f t="shared" si="151"/>
        <v>5.8032058248113954</v>
      </c>
      <c r="AP260" s="80">
        <f t="shared" si="151"/>
        <v>5.8059523743527883</v>
      </c>
      <c r="AQ260" s="80">
        <f t="shared" si="151"/>
        <v>5.7990461843602317</v>
      </c>
      <c r="AR260" s="80">
        <f t="shared" si="151"/>
        <v>5.8163651724537866</v>
      </c>
      <c r="AS260" s="80">
        <f t="shared" si="151"/>
        <v>5.7726293436942289</v>
      </c>
      <c r="AT260" s="80">
        <f t="shared" si="151"/>
        <v>5.8813029517240807</v>
      </c>
      <c r="AU260" s="80">
        <f t="shared" si="141"/>
        <v>5.5971892742976292</v>
      </c>
    </row>
    <row r="261" spans="1:47" ht="12.95" customHeight="1" x14ac:dyDescent="0.2">
      <c r="A261" s="134" t="s">
        <v>576</v>
      </c>
      <c r="B261" s="135" t="s">
        <v>2525</v>
      </c>
      <c r="C261" s="138">
        <v>37870.427000000003</v>
      </c>
      <c r="D261" s="138" t="s">
        <v>2559</v>
      </c>
      <c r="E261" s="80">
        <f t="shared" si="122"/>
        <v>-4147.0421927038151</v>
      </c>
      <c r="F261" s="80">
        <f t="shared" si="123"/>
        <v>-4147</v>
      </c>
      <c r="G261" s="80">
        <f t="shared" si="124"/>
        <v>-5.7273535276181065E-2</v>
      </c>
      <c r="H261" s="80">
        <f>G261</f>
        <v>-5.7273535276181065E-2</v>
      </c>
      <c r="P261" s="80">
        <f t="shared" si="126"/>
        <v>-4.7323083470310126E-2</v>
      </c>
      <c r="Q261" s="107">
        <f t="shared" si="142"/>
        <v>22851.927000000003</v>
      </c>
      <c r="R261" s="80">
        <f t="shared" si="150"/>
        <v>9.9011491140960222E-5</v>
      </c>
      <c r="S261" s="106">
        <f t="shared" si="147"/>
        <v>0.1</v>
      </c>
      <c r="T261" s="106">
        <f t="shared" si="127"/>
        <v>9.9011491140960222E-6</v>
      </c>
      <c r="Z261" s="80">
        <f t="shared" si="128"/>
        <v>-4147</v>
      </c>
      <c r="AA261" s="80">
        <f t="shared" si="129"/>
        <v>-6.0079767952822119E-2</v>
      </c>
      <c r="AB261" s="80">
        <f t="shared" si="130"/>
        <v>-4.4516850793669072E-2</v>
      </c>
      <c r="AC261" s="80">
        <f t="shared" si="131"/>
        <v>-9.9504518058709385E-3</v>
      </c>
      <c r="AD261" s="80">
        <f t="shared" si="132"/>
        <v>2.8062326766410545E-3</v>
      </c>
      <c r="AE261" s="80">
        <f t="shared" si="133"/>
        <v>7.8749418354480169E-7</v>
      </c>
      <c r="AF261" s="80">
        <f t="shared" si="134"/>
        <v>-9999</v>
      </c>
      <c r="AG261" s="106"/>
      <c r="AH261" s="80">
        <f t="shared" si="135"/>
        <v>-1.2756684482511993E-2</v>
      </c>
      <c r="AI261" s="80">
        <f t="shared" si="136"/>
        <v>0.57138012489646206</v>
      </c>
      <c r="AJ261" s="80">
        <f t="shared" si="137"/>
        <v>-0.24443569219543701</v>
      </c>
      <c r="AK261" s="80">
        <f t="shared" si="138"/>
        <v>0.13212536248821902</v>
      </c>
      <c r="AL261" s="80">
        <f t="shared" si="139"/>
        <v>-0.29901531233522372</v>
      </c>
      <c r="AM261" s="80">
        <f t="shared" si="140"/>
        <v>-0.15063166560880031</v>
      </c>
      <c r="AN261" s="80">
        <f t="shared" ref="AN261:AT270" si="152">$AU261+$AB$7*SIN(AO261)</f>
        <v>5.8042992949236849</v>
      </c>
      <c r="AO261" s="80">
        <f t="shared" si="152"/>
        <v>5.8032058248113954</v>
      </c>
      <c r="AP261" s="80">
        <f t="shared" si="152"/>
        <v>5.8059523743527883</v>
      </c>
      <c r="AQ261" s="80">
        <f t="shared" si="152"/>
        <v>5.7990461843602317</v>
      </c>
      <c r="AR261" s="80">
        <f t="shared" si="152"/>
        <v>5.8163651724537866</v>
      </c>
      <c r="AS261" s="80">
        <f t="shared" si="152"/>
        <v>5.7726293436942289</v>
      </c>
      <c r="AT261" s="80">
        <f t="shared" si="152"/>
        <v>5.8813029517240807</v>
      </c>
      <c r="AU261" s="80">
        <f t="shared" si="141"/>
        <v>5.5971892742976292</v>
      </c>
    </row>
    <row r="262" spans="1:47" ht="12.95" customHeight="1" x14ac:dyDescent="0.2">
      <c r="A262" s="134" t="s">
        <v>576</v>
      </c>
      <c r="B262" s="135" t="s">
        <v>2525</v>
      </c>
      <c r="C262" s="138">
        <v>37870.428</v>
      </c>
      <c r="D262" s="138" t="s">
        <v>2559</v>
      </c>
      <c r="E262" s="80">
        <f t="shared" si="122"/>
        <v>-4147.0414560162071</v>
      </c>
      <c r="F262" s="80">
        <f t="shared" si="123"/>
        <v>-4147</v>
      </c>
      <c r="G262" s="80">
        <f t="shared" si="124"/>
        <v>-5.6273535279615317E-2</v>
      </c>
      <c r="H262" s="80">
        <f>G262</f>
        <v>-5.6273535279615317E-2</v>
      </c>
      <c r="P262" s="80">
        <f t="shared" si="126"/>
        <v>-4.7323083470310126E-2</v>
      </c>
      <c r="Q262" s="107">
        <f t="shared" si="142"/>
        <v>22851.928</v>
      </c>
      <c r="R262" s="80">
        <f t="shared" si="150"/>
        <v>8.0110587590694556E-5</v>
      </c>
      <c r="S262" s="106">
        <f t="shared" si="147"/>
        <v>0.1</v>
      </c>
      <c r="T262" s="106">
        <f t="shared" si="127"/>
        <v>8.0110587590694553E-6</v>
      </c>
      <c r="Z262" s="80">
        <f t="shared" si="128"/>
        <v>-4147</v>
      </c>
      <c r="AA262" s="80">
        <f t="shared" si="129"/>
        <v>-6.0079767952822119E-2</v>
      </c>
      <c r="AB262" s="80">
        <f t="shared" si="130"/>
        <v>-4.3516850797103324E-2</v>
      </c>
      <c r="AC262" s="80">
        <f t="shared" si="131"/>
        <v>-8.9504518093051905E-3</v>
      </c>
      <c r="AD262" s="80">
        <f t="shared" si="132"/>
        <v>3.8062326732068025E-3</v>
      </c>
      <c r="AE262" s="80">
        <f t="shared" si="133"/>
        <v>1.4487407162587003E-6</v>
      </c>
      <c r="AF262" s="80">
        <f t="shared" si="134"/>
        <v>-9999</v>
      </c>
      <c r="AG262" s="106"/>
      <c r="AH262" s="80">
        <f t="shared" si="135"/>
        <v>-1.2756684482511993E-2</v>
      </c>
      <c r="AI262" s="80">
        <f t="shared" si="136"/>
        <v>0.57138012489646206</v>
      </c>
      <c r="AJ262" s="80">
        <f t="shared" si="137"/>
        <v>-0.24443569219543701</v>
      </c>
      <c r="AK262" s="80">
        <f t="shared" si="138"/>
        <v>0.13212536248821902</v>
      </c>
      <c r="AL262" s="80">
        <f t="shared" si="139"/>
        <v>-0.29901531233522372</v>
      </c>
      <c r="AM262" s="80">
        <f t="shared" si="140"/>
        <v>-0.15063166560880031</v>
      </c>
      <c r="AN262" s="80">
        <f t="shared" si="152"/>
        <v>5.8042992949236849</v>
      </c>
      <c r="AO262" s="80">
        <f t="shared" si="152"/>
        <v>5.8032058248113954</v>
      </c>
      <c r="AP262" s="80">
        <f t="shared" si="152"/>
        <v>5.8059523743527883</v>
      </c>
      <c r="AQ262" s="80">
        <f t="shared" si="152"/>
        <v>5.7990461843602317</v>
      </c>
      <c r="AR262" s="80">
        <f t="shared" si="152"/>
        <v>5.8163651724537866</v>
      </c>
      <c r="AS262" s="80">
        <f t="shared" si="152"/>
        <v>5.7726293436942289</v>
      </c>
      <c r="AT262" s="80">
        <f t="shared" si="152"/>
        <v>5.8813029517240807</v>
      </c>
      <c r="AU262" s="80">
        <f t="shared" si="141"/>
        <v>5.5971892742976292</v>
      </c>
    </row>
    <row r="263" spans="1:47" ht="12.95" customHeight="1" x14ac:dyDescent="0.2">
      <c r="A263" s="134" t="s">
        <v>612</v>
      </c>
      <c r="B263" s="135" t="s">
        <v>2525</v>
      </c>
      <c r="C263" s="138">
        <v>38151.417500000003</v>
      </c>
      <c r="D263" s="138" t="s">
        <v>2559</v>
      </c>
      <c r="E263" s="80">
        <f t="shared" si="122"/>
        <v>-3940.0399728489547</v>
      </c>
      <c r="F263" s="80">
        <f t="shared" si="123"/>
        <v>-3940</v>
      </c>
      <c r="G263" s="80">
        <f t="shared" si="124"/>
        <v>-5.4260243305179756E-2</v>
      </c>
      <c r="I263" s="80">
        <f>G263</f>
        <v>-5.4260243305179756E-2</v>
      </c>
      <c r="P263" s="80">
        <f t="shared" si="126"/>
        <v>-4.6125354741705871E-2</v>
      </c>
      <c r="Q263" s="107">
        <f t="shared" si="142"/>
        <v>23132.917500000003</v>
      </c>
      <c r="R263" s="80">
        <f t="shared" si="150"/>
        <v>6.6176411940138222E-5</v>
      </c>
      <c r="S263" s="106">
        <f t="shared" si="147"/>
        <v>0.1</v>
      </c>
      <c r="T263" s="106">
        <f t="shared" si="127"/>
        <v>6.6176411940138228E-6</v>
      </c>
      <c r="Z263" s="80">
        <f t="shared" si="128"/>
        <v>-3940</v>
      </c>
      <c r="AA263" s="80">
        <f t="shared" si="129"/>
        <v>-5.7217225331838699E-2</v>
      </c>
      <c r="AB263" s="80">
        <f t="shared" si="130"/>
        <v>-4.3168372715046928E-2</v>
      </c>
      <c r="AC263" s="80">
        <f t="shared" si="131"/>
        <v>-8.1348885634738854E-3</v>
      </c>
      <c r="AD263" s="80">
        <f t="shared" si="132"/>
        <v>2.9569820266589428E-3</v>
      </c>
      <c r="AE263" s="80">
        <f t="shared" si="133"/>
        <v>8.7437427059840293E-7</v>
      </c>
      <c r="AF263" s="80">
        <f t="shared" si="134"/>
        <v>-9999</v>
      </c>
      <c r="AG263" s="106"/>
      <c r="AH263" s="80">
        <f t="shared" si="135"/>
        <v>-1.1091870590132828E-2</v>
      </c>
      <c r="AI263" s="80">
        <f t="shared" si="136"/>
        <v>0.5668189996170645</v>
      </c>
      <c r="AJ263" s="80">
        <f t="shared" si="137"/>
        <v>-0.2086769523190721</v>
      </c>
      <c r="AK263" s="80">
        <f t="shared" si="138"/>
        <v>0.11630274998320131</v>
      </c>
      <c r="AL263" s="80">
        <f t="shared" si="139"/>
        <v>-0.26229955711440417</v>
      </c>
      <c r="AM263" s="80">
        <f t="shared" si="140"/>
        <v>-0.13190692518951883</v>
      </c>
      <c r="AN263" s="80">
        <f t="shared" si="152"/>
        <v>5.8619666584342909</v>
      </c>
      <c r="AO263" s="80">
        <f t="shared" si="152"/>
        <v>5.8607962308003732</v>
      </c>
      <c r="AP263" s="80">
        <f t="shared" si="152"/>
        <v>5.8636553619656215</v>
      </c>
      <c r="AQ263" s="80">
        <f t="shared" si="152"/>
        <v>5.8566645578842778</v>
      </c>
      <c r="AR263" s="80">
        <f t="shared" si="152"/>
        <v>5.8737193839914825</v>
      </c>
      <c r="AS263" s="80">
        <f t="shared" si="152"/>
        <v>5.8318761927089602</v>
      </c>
      <c r="AT263" s="80">
        <f t="shared" si="152"/>
        <v>5.9332333268844843</v>
      </c>
      <c r="AU263" s="80">
        <f t="shared" si="141"/>
        <v>5.6780991671072973</v>
      </c>
    </row>
    <row r="264" spans="1:47" ht="12.95" customHeight="1" x14ac:dyDescent="0.2">
      <c r="A264" s="134" t="s">
        <v>612</v>
      </c>
      <c r="B264" s="135" t="s">
        <v>2525</v>
      </c>
      <c r="C264" s="138">
        <v>38246.434999999998</v>
      </c>
      <c r="D264" s="138" t="s">
        <v>2559</v>
      </c>
      <c r="E264" s="80">
        <f t="shared" si="122"/>
        <v>-3870.0417578735091</v>
      </c>
      <c r="F264" s="80">
        <f t="shared" si="123"/>
        <v>-3870</v>
      </c>
      <c r="G264" s="80">
        <f t="shared" si="124"/>
        <v>-5.6683284674363676E-2</v>
      </c>
      <c r="I264" s="80">
        <f>G264</f>
        <v>-5.6683284674363676E-2</v>
      </c>
      <c r="P264" s="80">
        <f t="shared" si="126"/>
        <v>-4.5712608987508153E-2</v>
      </c>
      <c r="Q264" s="107">
        <f t="shared" si="142"/>
        <v>23227.934999999998</v>
      </c>
      <c r="R264" s="80">
        <f t="shared" si="150"/>
        <v>1.2035572502616291E-4</v>
      </c>
      <c r="S264" s="106">
        <f t="shared" si="147"/>
        <v>0.1</v>
      </c>
      <c r="T264" s="106">
        <f t="shared" si="127"/>
        <v>1.2035572502616292E-5</v>
      </c>
      <c r="Z264" s="80">
        <f t="shared" si="128"/>
        <v>-3870</v>
      </c>
      <c r="AA264" s="80">
        <f t="shared" si="129"/>
        <v>-5.623592623533194E-2</v>
      </c>
      <c r="AB264" s="80">
        <f t="shared" si="130"/>
        <v>-4.615996742653989E-2</v>
      </c>
      <c r="AC264" s="80">
        <f t="shared" si="131"/>
        <v>-1.0970675686855523E-2</v>
      </c>
      <c r="AD264" s="80">
        <f t="shared" si="132"/>
        <v>-4.4735843903173644E-4</v>
      </c>
      <c r="AE264" s="80">
        <f t="shared" si="133"/>
        <v>2.0012957297291185E-8</v>
      </c>
      <c r="AF264" s="80">
        <f t="shared" si="134"/>
        <v>-9999</v>
      </c>
      <c r="AG264" s="106"/>
      <c r="AH264" s="80">
        <f t="shared" si="135"/>
        <v>-1.0523317247823788E-2</v>
      </c>
      <c r="AI264" s="80">
        <f t="shared" si="136"/>
        <v>0.56542280306816406</v>
      </c>
      <c r="AJ264" s="80">
        <f t="shared" si="137"/>
        <v>-0.1966457218318875</v>
      </c>
      <c r="AK264" s="80">
        <f t="shared" si="138"/>
        <v>0.11097192732076039</v>
      </c>
      <c r="AL264" s="80">
        <f t="shared" si="139"/>
        <v>-0.25001328745913565</v>
      </c>
      <c r="AM264" s="80">
        <f t="shared" si="140"/>
        <v>-0.12566188520959634</v>
      </c>
      <c r="AN264" s="80">
        <f t="shared" si="152"/>
        <v>5.8813639846928973</v>
      </c>
      <c r="AO264" s="80">
        <f t="shared" si="152"/>
        <v>5.8801788220560223</v>
      </c>
      <c r="AP264" s="80">
        <f t="shared" si="152"/>
        <v>5.8830495691923783</v>
      </c>
      <c r="AQ264" s="80">
        <f t="shared" si="152"/>
        <v>5.8760898651113704</v>
      </c>
      <c r="AR264" s="80">
        <f t="shared" si="152"/>
        <v>5.8929274998389669</v>
      </c>
      <c r="AS264" s="80">
        <f t="shared" si="152"/>
        <v>5.8519788751184354</v>
      </c>
      <c r="AT264" s="80">
        <f t="shared" si="152"/>
        <v>5.9504068320864416</v>
      </c>
      <c r="AU264" s="80">
        <f t="shared" si="141"/>
        <v>5.7054600004245764</v>
      </c>
    </row>
    <row r="265" spans="1:47" ht="12.95" customHeight="1" x14ac:dyDescent="0.2">
      <c r="A265" s="27" t="s">
        <v>2528</v>
      </c>
      <c r="B265" s="23"/>
      <c r="C265" s="24">
        <v>38288.521800000002</v>
      </c>
      <c r="D265" s="24"/>
      <c r="E265" s="80">
        <f t="shared" si="122"/>
        <v>-3839.0369337723791</v>
      </c>
      <c r="F265" s="80">
        <f t="shared" si="123"/>
        <v>-3839</v>
      </c>
      <c r="G265" s="80">
        <f t="shared" si="124"/>
        <v>-5.0134917270042934E-2</v>
      </c>
      <c r="I265" s="80">
        <f>+G265</f>
        <v>-5.0134917270042934E-2</v>
      </c>
      <c r="P265" s="80">
        <f t="shared" si="126"/>
        <v>-4.5528575525535499E-2</v>
      </c>
      <c r="Q265" s="107">
        <f t="shared" si="142"/>
        <v>23270.021800000002</v>
      </c>
      <c r="R265" s="80">
        <f t="shared" si="150"/>
        <v>2.1218384267191796E-5</v>
      </c>
      <c r="S265" s="106">
        <f t="shared" si="147"/>
        <v>0.1</v>
      </c>
      <c r="T265" s="106">
        <f t="shared" si="127"/>
        <v>2.1218384267191797E-6</v>
      </c>
      <c r="Z265" s="80">
        <f t="shared" si="128"/>
        <v>-3839</v>
      </c>
      <c r="AA265" s="80">
        <f t="shared" si="129"/>
        <v>-5.5799288740054687E-2</v>
      </c>
      <c r="AB265" s="80">
        <f t="shared" si="130"/>
        <v>-3.9864204055523739E-2</v>
      </c>
      <c r="AC265" s="80">
        <f t="shared" si="131"/>
        <v>-4.6063417445074348E-3</v>
      </c>
      <c r="AD265" s="80">
        <f t="shared" si="132"/>
        <v>5.6643714700117531E-3</v>
      </c>
      <c r="AE265" s="80">
        <f t="shared" si="133"/>
        <v>3.2085104150283109E-6</v>
      </c>
      <c r="AF265" s="80">
        <f t="shared" si="134"/>
        <v>-9999</v>
      </c>
      <c r="AG265" s="106"/>
      <c r="AH265" s="80">
        <f t="shared" si="135"/>
        <v>-1.0270713214519191E-2</v>
      </c>
      <c r="AI265" s="80">
        <f t="shared" si="136"/>
        <v>0.56482754270578384</v>
      </c>
      <c r="AJ265" s="80">
        <f t="shared" si="137"/>
        <v>-0.19132707311142366</v>
      </c>
      <c r="AK265" s="80">
        <f t="shared" si="138"/>
        <v>0.10861418488820612</v>
      </c>
      <c r="AL265" s="80">
        <f t="shared" si="139"/>
        <v>-0.24459164309110273</v>
      </c>
      <c r="AM265" s="80">
        <f t="shared" si="140"/>
        <v>-0.12290918763354251</v>
      </c>
      <c r="AN265" s="80">
        <f t="shared" si="152"/>
        <v>5.8899385841586618</v>
      </c>
      <c r="AO265" s="80">
        <f t="shared" si="152"/>
        <v>5.8887489059660192</v>
      </c>
      <c r="AP265" s="80">
        <f t="shared" si="152"/>
        <v>5.8916202465340426</v>
      </c>
      <c r="AQ265" s="80">
        <f t="shared" si="152"/>
        <v>5.8846842703534019</v>
      </c>
      <c r="AR265" s="80">
        <f t="shared" si="152"/>
        <v>5.9014049856968223</v>
      </c>
      <c r="AS265" s="80">
        <f t="shared" si="152"/>
        <v>5.8608926508157246</v>
      </c>
      <c r="AT265" s="80">
        <f t="shared" si="152"/>
        <v>5.9579532025362241</v>
      </c>
      <c r="AU265" s="80">
        <f t="shared" si="141"/>
        <v>5.7175769408936565</v>
      </c>
    </row>
    <row r="266" spans="1:47" ht="12.95" customHeight="1" x14ac:dyDescent="0.2">
      <c r="A266" s="134" t="s">
        <v>638</v>
      </c>
      <c r="B266" s="135" t="s">
        <v>2525</v>
      </c>
      <c r="C266" s="138">
        <v>38413.406999999999</v>
      </c>
      <c r="D266" s="138" t="s">
        <v>2559</v>
      </c>
      <c r="E266" s="80">
        <f t="shared" si="122"/>
        <v>-3747.0355542701627</v>
      </c>
      <c r="F266" s="80">
        <f t="shared" si="123"/>
        <v>-3747</v>
      </c>
      <c r="G266" s="80">
        <f t="shared" si="124"/>
        <v>-4.8262343065289315E-2</v>
      </c>
      <c r="I266" s="80">
        <f>G266</f>
        <v>-4.8262343065289315E-2</v>
      </c>
      <c r="P266" s="80">
        <f t="shared" si="126"/>
        <v>-4.49779082293102E-2</v>
      </c>
      <c r="Q266" s="107">
        <f t="shared" si="142"/>
        <v>23394.906999999999</v>
      </c>
      <c r="R266" s="80">
        <f t="shared" si="150"/>
        <v>1.0787512191793156E-5</v>
      </c>
      <c r="S266" s="106">
        <f t="shared" si="147"/>
        <v>0.1</v>
      </c>
      <c r="T266" s="106">
        <f t="shared" si="127"/>
        <v>1.0787512191793157E-6</v>
      </c>
      <c r="Z266" s="80">
        <f t="shared" si="128"/>
        <v>-3747</v>
      </c>
      <c r="AA266" s="80">
        <f t="shared" si="129"/>
        <v>-5.4496193170575989E-2</v>
      </c>
      <c r="AB266" s="80">
        <f t="shared" si="130"/>
        <v>-3.8744058124023525E-2</v>
      </c>
      <c r="AC266" s="80">
        <f t="shared" si="131"/>
        <v>-3.2844348359791151E-3</v>
      </c>
      <c r="AD266" s="80">
        <f t="shared" si="132"/>
        <v>6.2338501052866743E-3</v>
      </c>
      <c r="AE266" s="80">
        <f t="shared" si="133"/>
        <v>3.8860887135182681E-6</v>
      </c>
      <c r="AF266" s="80">
        <f t="shared" si="134"/>
        <v>-9999</v>
      </c>
      <c r="AG266" s="106"/>
      <c r="AH266" s="80">
        <f t="shared" si="135"/>
        <v>-9.5182849412657894E-3</v>
      </c>
      <c r="AI266" s="80">
        <f t="shared" si="136"/>
        <v>0.56314313131723881</v>
      </c>
      <c r="AJ266" s="80">
        <f t="shared" si="137"/>
        <v>-0.17557597752012519</v>
      </c>
      <c r="AK266" s="80">
        <f t="shared" si="138"/>
        <v>0.10162767846954179</v>
      </c>
      <c r="AL266" s="80">
        <f t="shared" si="139"/>
        <v>-0.22856842751428388</v>
      </c>
      <c r="AM266" s="80">
        <f t="shared" si="140"/>
        <v>-0.11478437781140415</v>
      </c>
      <c r="AN266" s="80">
        <f t="shared" si="152"/>
        <v>5.915331699149684</v>
      </c>
      <c r="AO266" s="80">
        <f t="shared" si="152"/>
        <v>5.9141362319674124</v>
      </c>
      <c r="AP266" s="80">
        <f t="shared" si="152"/>
        <v>5.9169924159190241</v>
      </c>
      <c r="AQ266" s="80">
        <f t="shared" si="152"/>
        <v>5.9101632347843474</v>
      </c>
      <c r="AR266" s="80">
        <f t="shared" si="152"/>
        <v>5.9264623482594923</v>
      </c>
      <c r="AS266" s="80">
        <f t="shared" si="152"/>
        <v>5.8873869237423389</v>
      </c>
      <c r="AT266" s="80">
        <f t="shared" si="152"/>
        <v>5.9801437149176584</v>
      </c>
      <c r="AU266" s="80">
        <f t="shared" si="141"/>
        <v>5.7535368932535089</v>
      </c>
    </row>
    <row r="267" spans="1:47" ht="12.95" customHeight="1" x14ac:dyDescent="0.2">
      <c r="A267" s="134" t="s">
        <v>612</v>
      </c>
      <c r="B267" s="135" t="s">
        <v>2525</v>
      </c>
      <c r="C267" s="138">
        <v>38626.519999999997</v>
      </c>
      <c r="D267" s="138" t="s">
        <v>2559</v>
      </c>
      <c r="E267" s="80">
        <f t="shared" si="122"/>
        <v>-3590.0378476575611</v>
      </c>
      <c r="F267" s="80">
        <f t="shared" si="123"/>
        <v>-3590</v>
      </c>
      <c r="G267" s="80">
        <f t="shared" si="124"/>
        <v>-5.1375450122577604E-2</v>
      </c>
      <c r="I267" s="80">
        <f>G267</f>
        <v>-5.1375450122577604E-2</v>
      </c>
      <c r="P267" s="80">
        <f t="shared" si="126"/>
        <v>-4.4022624520338095E-2</v>
      </c>
      <c r="Q267" s="107">
        <f t="shared" si="142"/>
        <v>23608.019999999997</v>
      </c>
      <c r="R267" s="80">
        <f t="shared" si="150"/>
        <v>5.4064044336948795E-5</v>
      </c>
      <c r="S267" s="106">
        <f t="shared" si="147"/>
        <v>0.1</v>
      </c>
      <c r="T267" s="106">
        <f t="shared" si="127"/>
        <v>5.4064044336948795E-6</v>
      </c>
      <c r="Z267" s="80">
        <f t="shared" si="128"/>
        <v>-3590</v>
      </c>
      <c r="AA267" s="80">
        <f t="shared" si="129"/>
        <v>-5.2248229999014864E-2</v>
      </c>
      <c r="AB267" s="80">
        <f t="shared" si="130"/>
        <v>-4.3149844643900828E-2</v>
      </c>
      <c r="AC267" s="80">
        <f t="shared" si="131"/>
        <v>-7.3528256022395086E-3</v>
      </c>
      <c r="AD267" s="80">
        <f t="shared" si="132"/>
        <v>8.7277987643726018E-4</v>
      </c>
      <c r="AE267" s="80">
        <f t="shared" si="133"/>
        <v>7.6174471271383922E-8</v>
      </c>
      <c r="AF267" s="80">
        <f t="shared" si="134"/>
        <v>-9999</v>
      </c>
      <c r="AG267" s="106"/>
      <c r="AH267" s="80">
        <f t="shared" si="135"/>
        <v>-8.2256054786767722E-3</v>
      </c>
      <c r="AI267" s="80">
        <f t="shared" si="136"/>
        <v>0.56054711202418772</v>
      </c>
      <c r="AJ267" s="80">
        <f t="shared" si="137"/>
        <v>-0.14880652261283936</v>
      </c>
      <c r="AK267" s="80">
        <f t="shared" si="138"/>
        <v>8.9740002207120431E-2</v>
      </c>
      <c r="AL267" s="80">
        <f t="shared" si="139"/>
        <v>-0.2014388719212363</v>
      </c>
      <c r="AM267" s="80">
        <f t="shared" si="140"/>
        <v>-0.10106140322529508</v>
      </c>
      <c r="AN267" s="80">
        <f t="shared" si="152"/>
        <v>5.9584909823521661</v>
      </c>
      <c r="AO267" s="80">
        <f t="shared" si="152"/>
        <v>5.9573132912679165</v>
      </c>
      <c r="AP267" s="80">
        <f t="shared" si="152"/>
        <v>5.960083575420529</v>
      </c>
      <c r="AQ267" s="80">
        <f t="shared" si="152"/>
        <v>5.9535628986965463</v>
      </c>
      <c r="AR267" s="80">
        <f t="shared" si="152"/>
        <v>5.9688886595222916</v>
      </c>
      <c r="AS267" s="80">
        <f t="shared" si="152"/>
        <v>5.932738902922412</v>
      </c>
      <c r="AT267" s="80">
        <f t="shared" si="152"/>
        <v>6.0173455410935004</v>
      </c>
      <c r="AU267" s="80">
        <f t="shared" si="141"/>
        <v>5.8149033336936924</v>
      </c>
    </row>
    <row r="268" spans="1:47" ht="12.95" customHeight="1" x14ac:dyDescent="0.2">
      <c r="A268" s="27" t="s">
        <v>2529</v>
      </c>
      <c r="B268" s="23"/>
      <c r="C268" s="24">
        <v>38881.726999999999</v>
      </c>
      <c r="D268" s="24"/>
      <c r="E268" s="80">
        <f t="shared" si="122"/>
        <v>-3402.0300127930382</v>
      </c>
      <c r="F268" s="80">
        <f t="shared" si="123"/>
        <v>-3402</v>
      </c>
      <c r="G268" s="80">
        <f t="shared" si="124"/>
        <v>-4.0740189782809466E-2</v>
      </c>
      <c r="I268" s="80">
        <f>+G268</f>
        <v>-4.0740189782809466E-2</v>
      </c>
      <c r="P268" s="80">
        <f t="shared" si="126"/>
        <v>-4.2852905320848872E-2</v>
      </c>
      <c r="Q268" s="107">
        <f t="shared" si="142"/>
        <v>23863.226999999999</v>
      </c>
      <c r="R268" s="80">
        <f t="shared" si="150"/>
        <v>4.4635669446731357E-6</v>
      </c>
      <c r="S268" s="106">
        <f t="shared" si="147"/>
        <v>0.1</v>
      </c>
      <c r="T268" s="106">
        <f t="shared" si="127"/>
        <v>4.4635669446731359E-7</v>
      </c>
      <c r="Z268" s="80">
        <f t="shared" si="128"/>
        <v>-3402</v>
      </c>
      <c r="AA268" s="80">
        <f t="shared" si="129"/>
        <v>-4.9518528242663326E-2</v>
      </c>
      <c r="AB268" s="80">
        <f t="shared" si="130"/>
        <v>-3.4074566860995012E-2</v>
      </c>
      <c r="AC268" s="80">
        <f t="shared" si="131"/>
        <v>2.1127155380394058E-3</v>
      </c>
      <c r="AD268" s="80">
        <f t="shared" si="132"/>
        <v>8.77833845985386E-3</v>
      </c>
      <c r="AE268" s="80">
        <f t="shared" si="133"/>
        <v>7.7059226115749441E-6</v>
      </c>
      <c r="AF268" s="80">
        <f t="shared" si="134"/>
        <v>-9999</v>
      </c>
      <c r="AG268" s="106"/>
      <c r="AH268" s="80">
        <f t="shared" si="135"/>
        <v>-6.6656229218144568E-3</v>
      </c>
      <c r="AI268" s="80">
        <f t="shared" si="136"/>
        <v>0.55788788927982691</v>
      </c>
      <c r="AJ268" s="80">
        <f t="shared" si="137"/>
        <v>-0.11692105570408502</v>
      </c>
      <c r="AK268" s="80">
        <f t="shared" si="138"/>
        <v>7.5557860616677186E-2</v>
      </c>
      <c r="AL268" s="80">
        <f t="shared" si="139"/>
        <v>-0.1692667273256806</v>
      </c>
      <c r="AM268" s="80">
        <f t="shared" si="140"/>
        <v>-8.483601509909669E-2</v>
      </c>
      <c r="AN268" s="80">
        <f t="shared" si="152"/>
        <v>6.00991384111581</v>
      </c>
      <c r="AO268" s="80">
        <f t="shared" si="152"/>
        <v>6.0088053724584061</v>
      </c>
      <c r="AP268" s="80">
        <f t="shared" si="152"/>
        <v>6.0113718666945619</v>
      </c>
      <c r="AQ268" s="80">
        <f t="shared" si="152"/>
        <v>6.0054267024848578</v>
      </c>
      <c r="AR268" s="80">
        <f t="shared" si="152"/>
        <v>6.0191834437130112</v>
      </c>
      <c r="AS268" s="80">
        <f t="shared" si="152"/>
        <v>5.9872683143723773</v>
      </c>
      <c r="AT268" s="80">
        <f t="shared" si="152"/>
        <v>6.0608983233389155</v>
      </c>
      <c r="AU268" s="80">
        <f t="shared" si="141"/>
        <v>5.8883867146029552</v>
      </c>
    </row>
    <row r="269" spans="1:47" ht="12.95" customHeight="1" x14ac:dyDescent="0.2">
      <c r="A269" s="27" t="s">
        <v>2529</v>
      </c>
      <c r="B269" s="23"/>
      <c r="C269" s="24">
        <v>38915.658000000003</v>
      </c>
      <c r="D269" s="24"/>
      <c r="E269" s="80">
        <f t="shared" si="122"/>
        <v>-3377.0334655008837</v>
      </c>
      <c r="F269" s="80">
        <f t="shared" si="123"/>
        <v>-3377</v>
      </c>
      <c r="G269" s="80">
        <f t="shared" si="124"/>
        <v>-4.5426990262058098E-2</v>
      </c>
      <c r="I269" s="80">
        <f>+G269</f>
        <v>-4.5426990262058098E-2</v>
      </c>
      <c r="P269" s="80">
        <f t="shared" si="126"/>
        <v>-4.2695238343497421E-2</v>
      </c>
      <c r="Q269" s="107">
        <f t="shared" si="142"/>
        <v>23897.158000000003</v>
      </c>
      <c r="R269" s="80">
        <f t="shared" si="150"/>
        <v>7.4624685445599366E-6</v>
      </c>
      <c r="S269" s="106">
        <f t="shared" si="147"/>
        <v>0.1</v>
      </c>
      <c r="T269" s="106">
        <f t="shared" si="127"/>
        <v>7.462468544559937E-7</v>
      </c>
      <c r="Z269" s="80">
        <f t="shared" si="128"/>
        <v>-3377</v>
      </c>
      <c r="AA269" s="80">
        <f t="shared" si="129"/>
        <v>-4.9152580749772558E-2</v>
      </c>
      <c r="AB269" s="80">
        <f t="shared" si="130"/>
        <v>-3.8969647855782961E-2</v>
      </c>
      <c r="AC269" s="80">
        <f t="shared" si="131"/>
        <v>-2.7317519185606765E-3</v>
      </c>
      <c r="AD269" s="80">
        <f t="shared" si="132"/>
        <v>3.7255904877144599E-3</v>
      </c>
      <c r="AE269" s="80">
        <f t="shared" si="133"/>
        <v>1.3880024482148468E-6</v>
      </c>
      <c r="AF269" s="80">
        <f t="shared" si="134"/>
        <v>-9999</v>
      </c>
      <c r="AG269" s="106"/>
      <c r="AH269" s="80">
        <f t="shared" si="135"/>
        <v>-6.457342406275139E-3</v>
      </c>
      <c r="AI269" s="80">
        <f t="shared" si="136"/>
        <v>0.55757037619109773</v>
      </c>
      <c r="AJ269" s="80">
        <f t="shared" si="137"/>
        <v>-0.11269395706124771</v>
      </c>
      <c r="AK269" s="80">
        <f t="shared" si="138"/>
        <v>7.3675889697572827E-2</v>
      </c>
      <c r="AL269" s="80">
        <f t="shared" si="139"/>
        <v>-0.165011488695568</v>
      </c>
      <c r="AM269" s="80">
        <f t="shared" si="140"/>
        <v>-8.2693466484236838E-2</v>
      </c>
      <c r="AN269" s="80">
        <f t="shared" si="152"/>
        <v>6.0167329516637373</v>
      </c>
      <c r="AO269" s="80">
        <f t="shared" si="152"/>
        <v>6.0156376598806629</v>
      </c>
      <c r="AP269" s="80">
        <f t="shared" si="152"/>
        <v>6.0181688723713247</v>
      </c>
      <c r="AQ269" s="80">
        <f t="shared" si="152"/>
        <v>6.0123165905590161</v>
      </c>
      <c r="AR269" s="80">
        <f t="shared" si="152"/>
        <v>6.0258333020385422</v>
      </c>
      <c r="AS269" s="80">
        <f t="shared" si="152"/>
        <v>5.9945369450340253</v>
      </c>
      <c r="AT269" s="80">
        <f t="shared" si="152"/>
        <v>6.066616195963336</v>
      </c>
      <c r="AU269" s="80">
        <f t="shared" si="141"/>
        <v>5.8981584407876984</v>
      </c>
    </row>
    <row r="270" spans="1:47" ht="12.95" customHeight="1" x14ac:dyDescent="0.2">
      <c r="A270" s="27" t="s">
        <v>2530</v>
      </c>
      <c r="B270" s="23"/>
      <c r="C270" s="24">
        <v>38937.377</v>
      </c>
      <c r="D270" s="24"/>
      <c r="E270" s="80">
        <f t="shared" si="122"/>
        <v>-3361.0333473010614</v>
      </c>
      <c r="F270" s="80">
        <f t="shared" si="123"/>
        <v>-3361</v>
      </c>
      <c r="G270" s="80">
        <f t="shared" si="124"/>
        <v>-4.5266542576428037E-2</v>
      </c>
      <c r="I270" s="80">
        <f>+G270</f>
        <v>-4.5266542576428037E-2</v>
      </c>
      <c r="P270" s="80">
        <f t="shared" si="126"/>
        <v>-4.2594070407059342E-2</v>
      </c>
      <c r="Q270" s="107">
        <f t="shared" si="142"/>
        <v>23918.877</v>
      </c>
      <c r="R270" s="80">
        <f t="shared" si="150"/>
        <v>7.1421074960502179E-6</v>
      </c>
      <c r="S270" s="106">
        <f t="shared" si="147"/>
        <v>0.1</v>
      </c>
      <c r="T270" s="106">
        <f t="shared" si="127"/>
        <v>7.1421074960502187E-7</v>
      </c>
      <c r="Z270" s="80">
        <f t="shared" si="128"/>
        <v>-3361</v>
      </c>
      <c r="AA270" s="80">
        <f t="shared" si="129"/>
        <v>-4.891802177497806E-2</v>
      </c>
      <c r="AB270" s="80">
        <f t="shared" si="130"/>
        <v>-3.894259120850932E-2</v>
      </c>
      <c r="AC270" s="80">
        <f t="shared" si="131"/>
        <v>-2.6724721693686948E-3</v>
      </c>
      <c r="AD270" s="80">
        <f t="shared" si="132"/>
        <v>3.6514791985500228E-3</v>
      </c>
      <c r="AE270" s="80">
        <f t="shared" si="133"/>
        <v>1.3333300337443518E-6</v>
      </c>
      <c r="AF270" s="80">
        <f t="shared" si="134"/>
        <v>-9999</v>
      </c>
      <c r="AG270" s="106"/>
      <c r="AH270" s="80">
        <f t="shared" si="135"/>
        <v>-6.3239513679187141E-3</v>
      </c>
      <c r="AI270" s="80">
        <f t="shared" si="136"/>
        <v>0.55737156141366073</v>
      </c>
      <c r="AJ270" s="80">
        <f t="shared" si="137"/>
        <v>-0.109990140447499</v>
      </c>
      <c r="AK270" s="80">
        <f t="shared" si="138"/>
        <v>7.2471884900526307E-2</v>
      </c>
      <c r="AL270" s="80">
        <f t="shared" si="139"/>
        <v>-0.16229075407827542</v>
      </c>
      <c r="AM270" s="80">
        <f t="shared" si="140"/>
        <v>-8.1323949915961619E-2</v>
      </c>
      <c r="AN270" s="80">
        <f t="shared" si="152"/>
        <v>6.021095002814266</v>
      </c>
      <c r="AO270" s="80">
        <f t="shared" si="152"/>
        <v>6.0200086292502242</v>
      </c>
      <c r="AP270" s="80">
        <f t="shared" si="152"/>
        <v>6.0225162740021947</v>
      </c>
      <c r="AQ270" s="80">
        <f t="shared" si="152"/>
        <v>6.0167253871015092</v>
      </c>
      <c r="AR270" s="80">
        <f t="shared" si="152"/>
        <v>6.0300847771879571</v>
      </c>
      <c r="AS270" s="80">
        <f t="shared" si="152"/>
        <v>5.9991909213129606</v>
      </c>
      <c r="AT270" s="80">
        <f t="shared" si="152"/>
        <v>6.0702671684173737</v>
      </c>
      <c r="AU270" s="80">
        <f t="shared" si="141"/>
        <v>5.904412345545933</v>
      </c>
    </row>
    <row r="271" spans="1:47" ht="12.95" customHeight="1" x14ac:dyDescent="0.2">
      <c r="A271" s="27" t="s">
        <v>2529</v>
      </c>
      <c r="B271" s="23"/>
      <c r="C271" s="24">
        <v>38938.739000000001</v>
      </c>
      <c r="D271" s="24"/>
      <c r="E271" s="80">
        <f t="shared" si="122"/>
        <v>-3360.0299787763515</v>
      </c>
      <c r="F271" s="80">
        <f t="shared" si="123"/>
        <v>-3360</v>
      </c>
      <c r="G271" s="80">
        <f t="shared" si="124"/>
        <v>-4.069401459855726E-2</v>
      </c>
      <c r="I271" s="80">
        <f>+G271</f>
        <v>-4.069401459855726E-2</v>
      </c>
      <c r="P271" s="80">
        <f t="shared" si="126"/>
        <v>-4.2587740645474242E-2</v>
      </c>
      <c r="Q271" s="107">
        <f t="shared" si="142"/>
        <v>23920.239000000001</v>
      </c>
      <c r="R271" s="80">
        <f t="shared" si="150"/>
        <v>3.5861983407718215E-6</v>
      </c>
      <c r="S271" s="106">
        <f t="shared" si="147"/>
        <v>0.1</v>
      </c>
      <c r="T271" s="106">
        <f t="shared" si="127"/>
        <v>3.5861983407718217E-7</v>
      </c>
      <c r="Z271" s="80">
        <f t="shared" si="128"/>
        <v>-3360</v>
      </c>
      <c r="AA271" s="80">
        <f t="shared" si="129"/>
        <v>-4.890335275593681E-2</v>
      </c>
      <c r="AB271" s="80">
        <f t="shared" si="130"/>
        <v>-3.4378402488094692E-2</v>
      </c>
      <c r="AC271" s="80">
        <f t="shared" si="131"/>
        <v>1.8937260469169825E-3</v>
      </c>
      <c r="AD271" s="80">
        <f t="shared" si="132"/>
        <v>8.2093381573795504E-3</v>
      </c>
      <c r="AE271" s="80">
        <f t="shared" si="133"/>
        <v>6.7393232982207881E-6</v>
      </c>
      <c r="AF271" s="80">
        <f t="shared" si="134"/>
        <v>-9999</v>
      </c>
      <c r="AG271" s="106"/>
      <c r="AH271" s="80">
        <f t="shared" si="135"/>
        <v>-6.3156121104625696E-3</v>
      </c>
      <c r="AI271" s="80">
        <f t="shared" si="136"/>
        <v>0.55735924910489887</v>
      </c>
      <c r="AJ271" s="80">
        <f t="shared" si="137"/>
        <v>-0.10982119111211457</v>
      </c>
      <c r="AK271" s="80">
        <f t="shared" si="138"/>
        <v>7.2396646285838834E-2</v>
      </c>
      <c r="AL271" s="80">
        <f t="shared" si="139"/>
        <v>-0.16212077501337563</v>
      </c>
      <c r="AM271" s="80">
        <f t="shared" si="140"/>
        <v>-8.1238398889124916E-2</v>
      </c>
      <c r="AN271" s="80">
        <f t="shared" ref="AN271:AT280" si="153">$AU271+$AB$7*SIN(AO271)</f>
        <v>6.0213675753141418</v>
      </c>
      <c r="AO271" s="80">
        <f t="shared" si="153"/>
        <v>6.0202817716674053</v>
      </c>
      <c r="AP271" s="80">
        <f t="shared" si="153"/>
        <v>6.0227879179801098</v>
      </c>
      <c r="AQ271" s="80">
        <f t="shared" si="153"/>
        <v>6.0170009184368984</v>
      </c>
      <c r="AR271" s="80">
        <f t="shared" si="153"/>
        <v>6.0303503808542276</v>
      </c>
      <c r="AS271" s="80">
        <f t="shared" si="153"/>
        <v>5.9994818475517757</v>
      </c>
      <c r="AT271" s="80">
        <f t="shared" si="153"/>
        <v>6.0704951377566818</v>
      </c>
      <c r="AU271" s="80">
        <f t="shared" si="141"/>
        <v>5.9048032145933229</v>
      </c>
    </row>
    <row r="272" spans="1:47" ht="12.95" customHeight="1" x14ac:dyDescent="0.2">
      <c r="A272" s="134" t="s">
        <v>661</v>
      </c>
      <c r="B272" s="135" t="s">
        <v>2525</v>
      </c>
      <c r="C272" s="138">
        <v>38941.445</v>
      </c>
      <c r="D272" s="138" t="s">
        <v>2559</v>
      </c>
      <c r="E272" s="80">
        <f t="shared" si="122"/>
        <v>-3358.0365021039129</v>
      </c>
      <c r="F272" s="80">
        <f t="shared" si="123"/>
        <v>-3358</v>
      </c>
      <c r="G272" s="80">
        <f t="shared" si="124"/>
        <v>-4.954895863920683E-2</v>
      </c>
      <c r="I272" s="80">
        <f>G272</f>
        <v>-4.954895863920683E-2</v>
      </c>
      <c r="P272" s="80">
        <f t="shared" si="126"/>
        <v>-4.2575078734460148E-2</v>
      </c>
      <c r="Q272" s="107">
        <f t="shared" si="142"/>
        <v>23922.945</v>
      </c>
      <c r="R272" s="80">
        <f t="shared" si="150"/>
        <v>4.8635000925829601E-5</v>
      </c>
      <c r="S272" s="106">
        <f t="shared" si="147"/>
        <v>0.1</v>
      </c>
      <c r="T272" s="106">
        <f t="shared" si="127"/>
        <v>4.8635000925829603E-6</v>
      </c>
      <c r="Z272" s="80">
        <f t="shared" si="128"/>
        <v>-3358</v>
      </c>
      <c r="AA272" s="80">
        <f t="shared" si="129"/>
        <v>-4.8874011520624261E-2</v>
      </c>
      <c r="AB272" s="80">
        <f t="shared" si="130"/>
        <v>-4.3250025853042717E-2</v>
      </c>
      <c r="AC272" s="80">
        <f t="shared" si="131"/>
        <v>-6.9738799047466826E-3</v>
      </c>
      <c r="AD272" s="80">
        <f t="shared" si="132"/>
        <v>-6.7494711858256951E-4</v>
      </c>
      <c r="AE272" s="80">
        <f t="shared" si="133"/>
        <v>4.5555361288291316E-8</v>
      </c>
      <c r="AF272" s="80">
        <f t="shared" si="134"/>
        <v>-9999</v>
      </c>
      <c r="AG272" s="106"/>
      <c r="AH272" s="80">
        <f t="shared" si="135"/>
        <v>-6.2989327861641131E-3</v>
      </c>
      <c r="AI272" s="80">
        <f t="shared" si="136"/>
        <v>0.55733466454828151</v>
      </c>
      <c r="AJ272" s="80">
        <f t="shared" si="137"/>
        <v>-0.10948330622065451</v>
      </c>
      <c r="AK272" s="80">
        <f t="shared" si="138"/>
        <v>7.2246173157014287E-2</v>
      </c>
      <c r="AL272" s="80">
        <f t="shared" si="139"/>
        <v>-0.1617808403180287</v>
      </c>
      <c r="AM272" s="80">
        <f t="shared" si="140"/>
        <v>-8.106731217247562E-2</v>
      </c>
      <c r="AN272" s="80">
        <f t="shared" si="153"/>
        <v>6.0219127007817139</v>
      </c>
      <c r="AO272" s="80">
        <f t="shared" si="153"/>
        <v>6.0208280413843696</v>
      </c>
      <c r="AP272" s="80">
        <f t="shared" si="153"/>
        <v>6.0233311818565332</v>
      </c>
      <c r="AQ272" s="80">
        <f t="shared" si="153"/>
        <v>6.017551974677648</v>
      </c>
      <c r="AR272" s="80">
        <f t="shared" si="153"/>
        <v>6.0308815483386722</v>
      </c>
      <c r="AS272" s="80">
        <f t="shared" si="153"/>
        <v>6.0000637185599919</v>
      </c>
      <c r="AT272" s="80">
        <f t="shared" si="153"/>
        <v>6.0709510005176428</v>
      </c>
      <c r="AU272" s="80">
        <f t="shared" si="141"/>
        <v>5.9055849526881019</v>
      </c>
    </row>
    <row r="273" spans="1:47" ht="12.95" customHeight="1" x14ac:dyDescent="0.2">
      <c r="A273" s="27" t="s">
        <v>2529</v>
      </c>
      <c r="B273" s="23"/>
      <c r="C273" s="24">
        <v>38953.671999999999</v>
      </c>
      <c r="D273" s="24"/>
      <c r="E273" s="80">
        <f t="shared" si="122"/>
        <v>-3349.0290226974375</v>
      </c>
      <c r="F273" s="80">
        <f t="shared" si="123"/>
        <v>-3349</v>
      </c>
      <c r="G273" s="80">
        <f t="shared" si="124"/>
        <v>-3.9396206811943557E-2</v>
      </c>
      <c r="I273" s="80">
        <f>+G273</f>
        <v>-3.9396206811943557E-2</v>
      </c>
      <c r="P273" s="80">
        <f t="shared" si="126"/>
        <v>-4.2518060735472339E-2</v>
      </c>
      <c r="Q273" s="107">
        <f t="shared" si="142"/>
        <v>23935.171999999999</v>
      </c>
      <c r="R273" s="80">
        <f t="shared" si="150"/>
        <v>9.7459719198520498E-6</v>
      </c>
      <c r="S273" s="106">
        <f t="shared" si="147"/>
        <v>0.1</v>
      </c>
      <c r="T273" s="106">
        <f t="shared" si="127"/>
        <v>9.7459719198520502E-7</v>
      </c>
      <c r="Z273" s="80">
        <f t="shared" si="128"/>
        <v>-3349</v>
      </c>
      <c r="AA273" s="80">
        <f t="shared" si="129"/>
        <v>-4.8741923296648046E-2</v>
      </c>
      <c r="AB273" s="80">
        <f t="shared" si="130"/>
        <v>-3.317234425076785E-2</v>
      </c>
      <c r="AC273" s="80">
        <f t="shared" si="131"/>
        <v>3.121853923528782E-3</v>
      </c>
      <c r="AD273" s="80">
        <f t="shared" si="132"/>
        <v>9.3457164847044888E-3</v>
      </c>
      <c r="AE273" s="80">
        <f t="shared" si="133"/>
        <v>8.7342416612477228E-6</v>
      </c>
      <c r="AF273" s="80">
        <f t="shared" si="134"/>
        <v>-9999</v>
      </c>
      <c r="AG273" s="106"/>
      <c r="AH273" s="80">
        <f t="shared" si="135"/>
        <v>-6.2238625611757093E-3</v>
      </c>
      <c r="AI273" s="80">
        <f t="shared" si="136"/>
        <v>0.55722469465089408</v>
      </c>
      <c r="AJ273" s="80">
        <f t="shared" si="137"/>
        <v>-0.10796305097223866</v>
      </c>
      <c r="AK273" s="80">
        <f t="shared" si="138"/>
        <v>7.1569111489676818E-2</v>
      </c>
      <c r="AL273" s="80">
        <f t="shared" si="139"/>
        <v>-0.16025151919998182</v>
      </c>
      <c r="AM273" s="80">
        <f t="shared" si="140"/>
        <v>-8.0297673892848767E-2</v>
      </c>
      <c r="AN273" s="80">
        <f t="shared" si="153"/>
        <v>6.0243654444137844</v>
      </c>
      <c r="AO273" s="80">
        <f t="shared" si="153"/>
        <v>6.0232860069047547</v>
      </c>
      <c r="AP273" s="80">
        <f t="shared" si="153"/>
        <v>6.0257754734609721</v>
      </c>
      <c r="AQ273" s="80">
        <f t="shared" si="153"/>
        <v>6.0200316225036836</v>
      </c>
      <c r="AR273" s="80">
        <f t="shared" si="153"/>
        <v>6.0332711468418134</v>
      </c>
      <c r="AS273" s="80">
        <f t="shared" si="153"/>
        <v>6.0026824430395704</v>
      </c>
      <c r="AT273" s="80">
        <f t="shared" si="153"/>
        <v>6.0730011352311015</v>
      </c>
      <c r="AU273" s="80">
        <f t="shared" si="141"/>
        <v>5.9091027741146096</v>
      </c>
    </row>
    <row r="274" spans="1:47" ht="12.95" customHeight="1" x14ac:dyDescent="0.2">
      <c r="A274" s="134" t="s">
        <v>2438</v>
      </c>
      <c r="B274" s="135" t="s">
        <v>2525</v>
      </c>
      <c r="C274" s="138">
        <v>38957.745999999999</v>
      </c>
      <c r="D274" s="138" t="s">
        <v>2559</v>
      </c>
      <c r="E274" s="80">
        <f t="shared" si="122"/>
        <v>-3346.0277573746284</v>
      </c>
      <c r="F274" s="80">
        <f t="shared" si="123"/>
        <v>-3346</v>
      </c>
      <c r="G274" s="80">
        <f t="shared" si="124"/>
        <v>-3.767862287349999E-2</v>
      </c>
      <c r="I274" s="80">
        <f>G274</f>
        <v>-3.767862287349999E-2</v>
      </c>
      <c r="P274" s="80">
        <f t="shared" si="126"/>
        <v>-4.2499040408746337E-2</v>
      </c>
      <c r="Q274" s="107">
        <f t="shared" si="142"/>
        <v>23939.245999999999</v>
      </c>
      <c r="R274" s="80">
        <f t="shared" si="150"/>
        <v>2.3236425214110473E-5</v>
      </c>
      <c r="S274" s="106">
        <f t="shared" si="147"/>
        <v>0.1</v>
      </c>
      <c r="T274" s="106">
        <f t="shared" si="127"/>
        <v>2.3236425214110474E-6</v>
      </c>
      <c r="Z274" s="80">
        <f t="shared" si="128"/>
        <v>-3346</v>
      </c>
      <c r="AA274" s="80">
        <f t="shared" si="129"/>
        <v>-4.8697874775542375E-2</v>
      </c>
      <c r="AB274" s="80">
        <f t="shared" si="130"/>
        <v>-3.1479788506703951E-2</v>
      </c>
      <c r="AC274" s="80">
        <f t="shared" si="131"/>
        <v>4.8204175352463477E-3</v>
      </c>
      <c r="AD274" s="80">
        <f t="shared" si="132"/>
        <v>1.1019251902042386E-2</v>
      </c>
      <c r="AE274" s="80">
        <f t="shared" si="133"/>
        <v>1.2142391248066475E-5</v>
      </c>
      <c r="AF274" s="80">
        <f t="shared" si="134"/>
        <v>-9999</v>
      </c>
      <c r="AG274" s="106"/>
      <c r="AH274" s="80">
        <f t="shared" si="135"/>
        <v>-6.1988343667960391E-3</v>
      </c>
      <c r="AI274" s="80">
        <f t="shared" si="136"/>
        <v>0.55718827807133442</v>
      </c>
      <c r="AJ274" s="80">
        <f t="shared" si="137"/>
        <v>-0.10745638142922898</v>
      </c>
      <c r="AK274" s="80">
        <f t="shared" si="138"/>
        <v>7.1343448676005866E-2</v>
      </c>
      <c r="AL274" s="80">
        <f t="shared" si="139"/>
        <v>-0.15974188479515003</v>
      </c>
      <c r="AM274" s="80">
        <f t="shared" si="140"/>
        <v>-8.0041218943202208E-2</v>
      </c>
      <c r="AN274" s="80">
        <f t="shared" si="153"/>
        <v>6.0251829094627416</v>
      </c>
      <c r="AO274" s="80">
        <f t="shared" si="153"/>
        <v>6.0241052390095602</v>
      </c>
      <c r="AP274" s="80">
        <f t="shared" si="153"/>
        <v>6.0265900940121693</v>
      </c>
      <c r="AQ274" s="80">
        <f t="shared" si="153"/>
        <v>6.0208581338573399</v>
      </c>
      <c r="AR274" s="80">
        <f t="shared" si="153"/>
        <v>6.0340674424147682</v>
      </c>
      <c r="AS274" s="80">
        <f t="shared" si="153"/>
        <v>6.0035554617408806</v>
      </c>
      <c r="AT274" s="80">
        <f t="shared" si="153"/>
        <v>6.0736840618487822</v>
      </c>
      <c r="AU274" s="80">
        <f t="shared" si="141"/>
        <v>5.9102753812567785</v>
      </c>
    </row>
    <row r="275" spans="1:47" ht="12.95" customHeight="1" x14ac:dyDescent="0.2">
      <c r="A275" s="27" t="s">
        <v>2531</v>
      </c>
      <c r="B275" s="23"/>
      <c r="C275" s="28">
        <v>38958.745999999999</v>
      </c>
      <c r="D275" s="24"/>
      <c r="E275" s="80">
        <f t="shared" si="122"/>
        <v>-3345.2910697647098</v>
      </c>
      <c r="F275" s="80">
        <f t="shared" si="123"/>
        <v>-3345.5</v>
      </c>
      <c r="P275" s="80">
        <f t="shared" si="126"/>
        <v>-4.2495869657837533E-2</v>
      </c>
      <c r="Q275" s="107">
        <f t="shared" si="142"/>
        <v>23940.245999999999</v>
      </c>
      <c r="R275" s="80">
        <f>+(P275-U275)^2</f>
        <v>0.10634349974070416</v>
      </c>
      <c r="T275" s="106">
        <f t="shared" si="127"/>
        <v>0</v>
      </c>
      <c r="U275" s="80">
        <f>C275-(C$7+F275*C$8)</f>
        <v>0.28360764111857861</v>
      </c>
      <c r="Z275" s="80">
        <f t="shared" si="128"/>
        <v>-3345.5</v>
      </c>
      <c r="AA275" s="80">
        <f t="shared" si="129"/>
        <v>-4.8690532427888539E-2</v>
      </c>
      <c r="AB275" s="80">
        <f t="shared" si="130"/>
        <v>6.1946627700510039E-3</v>
      </c>
      <c r="AC275" s="80">
        <f t="shared" si="131"/>
        <v>4.2495869657837533E-2</v>
      </c>
      <c r="AD275" s="80">
        <f t="shared" si="132"/>
        <v>4.8690532427888539E-2</v>
      </c>
      <c r="AE275" s="80">
        <f t="shared" si="133"/>
        <v>0</v>
      </c>
      <c r="AF275" s="80">
        <f t="shared" si="134"/>
        <v>4.2495869657837533E-2</v>
      </c>
      <c r="AG275" s="106"/>
      <c r="AH275" s="80">
        <f t="shared" si="135"/>
        <v>-6.1946627700510039E-3</v>
      </c>
      <c r="AI275" s="80">
        <f t="shared" si="136"/>
        <v>0.55718222030338505</v>
      </c>
      <c r="AJ275" s="80">
        <f t="shared" si="137"/>
        <v>-0.10737194049055511</v>
      </c>
      <c r="AK275" s="80">
        <f t="shared" si="138"/>
        <v>7.1305839389042863E-2</v>
      </c>
      <c r="AL275" s="80">
        <f t="shared" si="139"/>
        <v>-0.1596569524687734</v>
      </c>
      <c r="AM275" s="80">
        <f t="shared" si="140"/>
        <v>-7.999848086167459E-2</v>
      </c>
      <c r="AN275" s="80">
        <f t="shared" si="153"/>
        <v>6.0253191480149226</v>
      </c>
      <c r="AO275" s="80">
        <f t="shared" si="153"/>
        <v>6.0242417733541531</v>
      </c>
      <c r="AP275" s="80">
        <f t="shared" si="153"/>
        <v>6.0267258571643811</v>
      </c>
      <c r="AQ275" s="80">
        <f t="shared" si="153"/>
        <v>6.0209958839214748</v>
      </c>
      <c r="AR275" s="80">
        <f t="shared" si="153"/>
        <v>6.0342001468528697</v>
      </c>
      <c r="AS275" s="80">
        <f t="shared" si="153"/>
        <v>6.0037009702161637</v>
      </c>
      <c r="AT275" s="80">
        <f t="shared" si="153"/>
        <v>6.0737978610888606</v>
      </c>
      <c r="AU275" s="80">
        <f t="shared" si="141"/>
        <v>5.9104708157804735</v>
      </c>
    </row>
    <row r="276" spans="1:47" ht="12.95" customHeight="1" x14ac:dyDescent="0.2">
      <c r="A276" s="134" t="s">
        <v>661</v>
      </c>
      <c r="B276" s="135" t="s">
        <v>2525</v>
      </c>
      <c r="C276" s="138">
        <v>38964.519</v>
      </c>
      <c r="D276" s="138" t="s">
        <v>2559</v>
      </c>
      <c r="E276" s="80">
        <f t="shared" si="122"/>
        <v>-3341.0381721926483</v>
      </c>
      <c r="F276" s="80">
        <f t="shared" si="123"/>
        <v>-3341</v>
      </c>
      <c r="G276" s="80">
        <f t="shared" ref="G276:G298" si="154">C276-(C$7+F276*C$8)</f>
        <v>-5.1815982966218144E-2</v>
      </c>
      <c r="I276" s="80">
        <f>G276</f>
        <v>-5.1815982966218144E-2</v>
      </c>
      <c r="P276" s="80">
        <f t="shared" si="126"/>
        <v>-4.2467323945243649E-2</v>
      </c>
      <c r="Q276" s="107">
        <f t="shared" si="142"/>
        <v>23946.019</v>
      </c>
      <c r="R276" s="80">
        <f t="shared" ref="R276:R298" si="155">+(P276-G276)^2</f>
        <v>8.739742549044781E-5</v>
      </c>
      <c r="S276" s="106">
        <f t="shared" ref="S276:S298" si="156">S$16</f>
        <v>0.1</v>
      </c>
      <c r="T276" s="106">
        <f t="shared" si="127"/>
        <v>8.7397425490447814E-6</v>
      </c>
      <c r="Z276" s="80">
        <f t="shared" si="128"/>
        <v>-3341</v>
      </c>
      <c r="AA276" s="80">
        <f t="shared" si="129"/>
        <v>-4.8624439387879304E-2</v>
      </c>
      <c r="AB276" s="80">
        <f t="shared" si="130"/>
        <v>-4.5658867523582489E-2</v>
      </c>
      <c r="AC276" s="80">
        <f t="shared" si="131"/>
        <v>-9.3486590209744952E-3</v>
      </c>
      <c r="AD276" s="80">
        <f t="shared" si="132"/>
        <v>-3.1915435783388402E-3</v>
      </c>
      <c r="AE276" s="80">
        <f t="shared" si="133"/>
        <v>1.0185950412435889E-6</v>
      </c>
      <c r="AF276" s="80">
        <f t="shared" si="134"/>
        <v>-9999</v>
      </c>
      <c r="AG276" s="106"/>
      <c r="AH276" s="80">
        <f t="shared" si="135"/>
        <v>-6.1571154426356542E-3</v>
      </c>
      <c r="AI276" s="80">
        <f t="shared" si="136"/>
        <v>0.55712785027208356</v>
      </c>
      <c r="AJ276" s="80">
        <f t="shared" si="137"/>
        <v>-0.10661202318979736</v>
      </c>
      <c r="AK276" s="80">
        <f t="shared" si="138"/>
        <v>7.096737096574593E-2</v>
      </c>
      <c r="AL276" s="80">
        <f t="shared" si="139"/>
        <v>-0.15889264795186384</v>
      </c>
      <c r="AM276" s="80">
        <f t="shared" si="140"/>
        <v>-7.9613894660345422E-2</v>
      </c>
      <c r="AN276" s="80">
        <f t="shared" si="153"/>
        <v>6.0265452228917651</v>
      </c>
      <c r="AO276" s="80">
        <f t="shared" si="153"/>
        <v>6.0254705268469273</v>
      </c>
      <c r="AP276" s="80">
        <f t="shared" si="153"/>
        <v>6.0279476365338045</v>
      </c>
      <c r="AQ276" s="80">
        <f t="shared" si="153"/>
        <v>6.022235611118953</v>
      </c>
      <c r="AR276" s="80">
        <f t="shared" si="153"/>
        <v>6.0353943394109733</v>
      </c>
      <c r="AS276" s="80">
        <f t="shared" si="153"/>
        <v>6.0050106152618472</v>
      </c>
      <c r="AT276" s="80">
        <f t="shared" si="153"/>
        <v>6.0748217739039188</v>
      </c>
      <c r="AU276" s="80">
        <f t="shared" si="141"/>
        <v>5.9122297264937274</v>
      </c>
    </row>
    <row r="277" spans="1:47" ht="12.95" customHeight="1" x14ac:dyDescent="0.2">
      <c r="A277" s="27" t="s">
        <v>2531</v>
      </c>
      <c r="B277" s="23"/>
      <c r="C277" s="24">
        <v>38972.675000000003</v>
      </c>
      <c r="D277" s="24"/>
      <c r="E277" s="80">
        <f t="shared" ref="E277:E340" si="157">(C277-C$7)/C$8</f>
        <v>-3335.0297480461495</v>
      </c>
      <c r="F277" s="80">
        <f t="shared" ref="F277:F340" si="158">+ROUND(2*E277,0)/2</f>
        <v>-3335</v>
      </c>
      <c r="G277" s="80">
        <f t="shared" si="154"/>
        <v>-4.0380815080425236E-2</v>
      </c>
      <c r="I277" s="80">
        <f>+G277</f>
        <v>-4.0380815080425236E-2</v>
      </c>
      <c r="P277" s="80">
        <f t="shared" ref="P277:P340" si="159">+D$11+D$12*F277+D$13*F277^2</f>
        <v>-4.2429237922757532E-2</v>
      </c>
      <c r="Q277" s="107">
        <f t="shared" si="142"/>
        <v>23954.175000000003</v>
      </c>
      <c r="R277" s="80">
        <f t="shared" si="155"/>
        <v>4.1960361409887199E-6</v>
      </c>
      <c r="S277" s="106">
        <f t="shared" si="156"/>
        <v>0.1</v>
      </c>
      <c r="T277" s="106">
        <f t="shared" ref="T277:T340" si="160">R277*S277</f>
        <v>4.1960361409887199E-7</v>
      </c>
      <c r="Z277" s="80">
        <f t="shared" ref="Z277:Z340" si="161">F277</f>
        <v>-3335</v>
      </c>
      <c r="AA277" s="80">
        <f t="shared" ref="AA277:AA340" si="162">AB$3+AB$4*Z277+AB$5*Z277^2+AH277</f>
        <v>-4.8536282035252745E-2</v>
      </c>
      <c r="AB277" s="80">
        <f t="shared" ref="AB277:AB340" si="163">G277-AH277</f>
        <v>-3.4273770967930023E-2</v>
      </c>
      <c r="AC277" s="80">
        <f t="shared" ref="AC277:AC340" si="164">+G277-P277</f>
        <v>2.0484228423322953E-3</v>
      </c>
      <c r="AD277" s="80">
        <f t="shared" ref="AD277:AD340" si="165">G277-AA277</f>
        <v>8.1554669548275088E-3</v>
      </c>
      <c r="AE277" s="80">
        <f t="shared" ref="AE277:AE340" si="166">+(G277-AA277)^2*S277</f>
        <v>6.6511641251283485E-6</v>
      </c>
      <c r="AF277" s="80">
        <f t="shared" ref="AF277:AF340" si="167">IF(U277&lt;&gt;0,G277-P277, -9999)</f>
        <v>-9999</v>
      </c>
      <c r="AG277" s="106"/>
      <c r="AH277" s="80">
        <f t="shared" ref="AH277:AH340" si="168">$AB$6*($AB$11/AI277*AJ277+$AB$12)</f>
        <v>-6.1070441124952152E-3</v>
      </c>
      <c r="AI277" s="80">
        <f t="shared" ref="AI277:AI340" si="169">1+$AB$7*COS(AL277)</f>
        <v>0.55705577633364056</v>
      </c>
      <c r="AJ277" s="80">
        <f t="shared" ref="AJ277:AJ340" si="170">SIN(AL277+RADIANS($AB$9))</f>
        <v>-0.10559894298584144</v>
      </c>
      <c r="AK277" s="80">
        <f t="shared" ref="AK277:AK340" si="171">$AB$7*SIN(AL277)</f>
        <v>7.0516122036183501E-2</v>
      </c>
      <c r="AL277" s="80">
        <f t="shared" ref="AL277:AL340" si="172">2*ATAN(AM277)</f>
        <v>-0.15787381627504662</v>
      </c>
      <c r="AM277" s="80">
        <f t="shared" ref="AM277:AM340" si="173">SQRT((1+$AB$7)/(1-$AB$7))*TAN(AN277/2)</f>
        <v>-7.9101270700668011E-2</v>
      </c>
      <c r="AN277" s="80">
        <f t="shared" si="153"/>
        <v>6.0281797882981927</v>
      </c>
      <c r="AO277" s="80">
        <f t="shared" si="153"/>
        <v>6.0271087098465133</v>
      </c>
      <c r="AP277" s="80">
        <f t="shared" si="153"/>
        <v>6.0295764273535655</v>
      </c>
      <c r="AQ277" s="80">
        <f t="shared" si="153"/>
        <v>6.0238885157309703</v>
      </c>
      <c r="AR277" s="80">
        <f t="shared" si="153"/>
        <v>6.0369861848393596</v>
      </c>
      <c r="AS277" s="80">
        <f t="shared" si="153"/>
        <v>6.0067570007207127</v>
      </c>
      <c r="AT277" s="80">
        <f t="shared" si="153"/>
        <v>6.0761862089056091</v>
      </c>
      <c r="AU277" s="80">
        <f t="shared" ref="AU277:AU340" si="174">RADIANS($AB$9)+$AB$18*(F277-AB$15)</f>
        <v>5.9145749407780652</v>
      </c>
    </row>
    <row r="278" spans="1:47" ht="12.95" customHeight="1" x14ac:dyDescent="0.2">
      <c r="A278" s="27" t="s">
        <v>2530</v>
      </c>
      <c r="B278" s="23"/>
      <c r="C278" s="24">
        <v>38975.385999999999</v>
      </c>
      <c r="D278" s="24"/>
      <c r="E278" s="80">
        <f t="shared" si="157"/>
        <v>-3333.0325879356628</v>
      </c>
      <c r="F278" s="80">
        <f t="shared" si="158"/>
        <v>-3333</v>
      </c>
      <c r="G278" s="80">
        <f t="shared" si="154"/>
        <v>-4.4235759123694152E-2</v>
      </c>
      <c r="I278" s="80">
        <f>+G278</f>
        <v>-4.4235759123694152E-2</v>
      </c>
      <c r="P278" s="80">
        <f t="shared" si="159"/>
        <v>-4.2416536214345088E-2</v>
      </c>
      <c r="Q278" s="107">
        <f t="shared" si="142"/>
        <v>23956.885999999999</v>
      </c>
      <c r="R278" s="80">
        <f t="shared" si="155"/>
        <v>3.3095719939004714E-6</v>
      </c>
      <c r="S278" s="106">
        <f t="shared" si="156"/>
        <v>0.1</v>
      </c>
      <c r="T278" s="106">
        <f t="shared" si="160"/>
        <v>3.3095719939004718E-7</v>
      </c>
      <c r="Z278" s="80">
        <f t="shared" si="161"/>
        <v>-3333</v>
      </c>
      <c r="AA278" s="80">
        <f t="shared" si="162"/>
        <v>-4.8506887809041922E-2</v>
      </c>
      <c r="AB278" s="80">
        <f t="shared" si="163"/>
        <v>-3.8145407528997317E-2</v>
      </c>
      <c r="AC278" s="80">
        <f t="shared" si="164"/>
        <v>-1.8192229093490636E-3</v>
      </c>
      <c r="AD278" s="80">
        <f t="shared" si="165"/>
        <v>4.2711286853477706E-3</v>
      </c>
      <c r="AE278" s="80">
        <f t="shared" si="166"/>
        <v>1.8242540246800577E-6</v>
      </c>
      <c r="AF278" s="80">
        <f t="shared" si="167"/>
        <v>-9999</v>
      </c>
      <c r="AG278" s="106"/>
      <c r="AH278" s="80">
        <f t="shared" si="168"/>
        <v>-6.0903515946968368E-3</v>
      </c>
      <c r="AI278" s="80">
        <f t="shared" si="169"/>
        <v>0.55703185814550304</v>
      </c>
      <c r="AJ278" s="80">
        <f t="shared" si="170"/>
        <v>-0.10526128576664558</v>
      </c>
      <c r="AK278" s="80">
        <f t="shared" si="171"/>
        <v>7.0365716427746652E-2</v>
      </c>
      <c r="AL278" s="80">
        <f t="shared" si="172"/>
        <v>-0.15753426664723813</v>
      </c>
      <c r="AM278" s="80">
        <f t="shared" si="173"/>
        <v>-7.8930435896449325E-2</v>
      </c>
      <c r="AN278" s="80">
        <f t="shared" si="153"/>
        <v>6.0287245925820985</v>
      </c>
      <c r="AO278" s="80">
        <f t="shared" si="153"/>
        <v>6.0276547316891618</v>
      </c>
      <c r="AP278" s="80">
        <f t="shared" si="153"/>
        <v>6.0301192948054654</v>
      </c>
      <c r="AQ278" s="80">
        <f t="shared" si="153"/>
        <v>6.0244394675684507</v>
      </c>
      <c r="AR278" s="80">
        <f t="shared" si="153"/>
        <v>6.037516695914638</v>
      </c>
      <c r="AS278" s="80">
        <f t="shared" si="153"/>
        <v>6.0073391778442389</v>
      </c>
      <c r="AT278" s="80">
        <f t="shared" si="153"/>
        <v>6.0766408227804405</v>
      </c>
      <c r="AU278" s="80">
        <f t="shared" si="174"/>
        <v>5.9153566788728451</v>
      </c>
    </row>
    <row r="279" spans="1:47" ht="12.95" customHeight="1" x14ac:dyDescent="0.2">
      <c r="A279" s="27" t="s">
        <v>2531</v>
      </c>
      <c r="B279" s="23"/>
      <c r="C279" s="24">
        <v>38987.603000000003</v>
      </c>
      <c r="D279" s="24"/>
      <c r="E279" s="80">
        <f t="shared" si="157"/>
        <v>-3324.0324754052831</v>
      </c>
      <c r="F279" s="80">
        <f t="shared" si="158"/>
        <v>-3324</v>
      </c>
      <c r="G279" s="80">
        <f t="shared" si="154"/>
        <v>-4.4083007298468146E-2</v>
      </c>
      <c r="I279" s="80">
        <f>+G279</f>
        <v>-4.4083007298468146E-2</v>
      </c>
      <c r="P279" s="80">
        <f t="shared" si="159"/>
        <v>-4.235933912706473E-2</v>
      </c>
      <c r="Q279" s="107">
        <f t="shared" si="142"/>
        <v>23969.103000000003</v>
      </c>
      <c r="R279" s="80">
        <f t="shared" si="155"/>
        <v>2.9710319651091989E-6</v>
      </c>
      <c r="S279" s="106">
        <f t="shared" si="156"/>
        <v>0.1</v>
      </c>
      <c r="T279" s="106">
        <f t="shared" si="160"/>
        <v>2.9710319651091993E-7</v>
      </c>
      <c r="Z279" s="80">
        <f t="shared" si="161"/>
        <v>-3324</v>
      </c>
      <c r="AA279" s="80">
        <f t="shared" si="162"/>
        <v>-4.8374561681927351E-2</v>
      </c>
      <c r="AB279" s="80">
        <f t="shared" si="163"/>
        <v>-3.8067784743605525E-2</v>
      </c>
      <c r="AC279" s="80">
        <f t="shared" si="164"/>
        <v>-1.7236681714034169E-3</v>
      </c>
      <c r="AD279" s="80">
        <f t="shared" si="165"/>
        <v>4.2915543834592049E-3</v>
      </c>
      <c r="AE279" s="80">
        <f t="shared" si="166"/>
        <v>1.8417439026187915E-6</v>
      </c>
      <c r="AF279" s="80">
        <f t="shared" si="167"/>
        <v>-9999</v>
      </c>
      <c r="AG279" s="106"/>
      <c r="AH279" s="80">
        <f t="shared" si="168"/>
        <v>-6.0152225548626191E-3</v>
      </c>
      <c r="AI279" s="80">
        <f t="shared" si="169"/>
        <v>0.55692488445930999</v>
      </c>
      <c r="AJ279" s="80">
        <f t="shared" si="170"/>
        <v>-0.10374205130837462</v>
      </c>
      <c r="AK279" s="80">
        <f t="shared" si="171"/>
        <v>6.9688957052175593E-2</v>
      </c>
      <c r="AL279" s="80">
        <f t="shared" si="172"/>
        <v>-0.15600666799261745</v>
      </c>
      <c r="AM279" s="80">
        <f t="shared" si="173"/>
        <v>-7.8161924270681374E-2</v>
      </c>
      <c r="AN279" s="80">
        <f t="shared" si="153"/>
        <v>6.0311758990707682</v>
      </c>
      <c r="AO279" s="80">
        <f t="shared" si="153"/>
        <v>6.0301115894210513</v>
      </c>
      <c r="AP279" s="80">
        <f t="shared" si="153"/>
        <v>6.032561811730532</v>
      </c>
      <c r="AQ279" s="80">
        <f t="shared" si="153"/>
        <v>6.0269186507175592</v>
      </c>
      <c r="AR279" s="80">
        <f t="shared" si="153"/>
        <v>6.0399033551568042</v>
      </c>
      <c r="AS279" s="80">
        <f t="shared" si="153"/>
        <v>6.0099592746452286</v>
      </c>
      <c r="AT279" s="80">
        <f t="shared" si="153"/>
        <v>6.0786853683868616</v>
      </c>
      <c r="AU279" s="80">
        <f t="shared" si="174"/>
        <v>5.9188745002993519</v>
      </c>
    </row>
    <row r="280" spans="1:47" ht="12.95" customHeight="1" x14ac:dyDescent="0.2">
      <c r="A280" s="134" t="s">
        <v>681</v>
      </c>
      <c r="B280" s="135" t="s">
        <v>2525</v>
      </c>
      <c r="C280" s="138">
        <v>39055.466999999997</v>
      </c>
      <c r="D280" s="138" t="s">
        <v>2559</v>
      </c>
      <c r="E280" s="80">
        <f t="shared" si="157"/>
        <v>-3274.0379074457651</v>
      </c>
      <c r="F280" s="80">
        <f t="shared" si="158"/>
        <v>-3274</v>
      </c>
      <c r="G280" s="80">
        <f t="shared" si="154"/>
        <v>-5.1456608278385829E-2</v>
      </c>
      <c r="I280" s="80">
        <f>G280</f>
        <v>-5.1456608278385829E-2</v>
      </c>
      <c r="P280" s="80">
        <f t="shared" si="159"/>
        <v>-4.2040403507811505E-2</v>
      </c>
      <c r="Q280" s="107">
        <f t="shared" si="142"/>
        <v>24036.966999999997</v>
      </c>
      <c r="R280" s="80">
        <f t="shared" si="155"/>
        <v>8.8664912281386654E-5</v>
      </c>
      <c r="S280" s="106">
        <f t="shared" si="156"/>
        <v>0.1</v>
      </c>
      <c r="T280" s="106">
        <f t="shared" si="160"/>
        <v>8.8664912281386657E-6</v>
      </c>
      <c r="Z280" s="80">
        <f t="shared" si="161"/>
        <v>-3274</v>
      </c>
      <c r="AA280" s="80">
        <f t="shared" si="162"/>
        <v>-4.7637877175164961E-2</v>
      </c>
      <c r="AB280" s="80">
        <f t="shared" si="163"/>
        <v>-4.5859134611032373E-2</v>
      </c>
      <c r="AC280" s="80">
        <f t="shared" si="164"/>
        <v>-9.416204770574324E-3</v>
      </c>
      <c r="AD280" s="80">
        <f t="shared" si="165"/>
        <v>-3.8187311032208682E-3</v>
      </c>
      <c r="AE280" s="80">
        <f t="shared" si="166"/>
        <v>1.458270723870647E-6</v>
      </c>
      <c r="AF280" s="80">
        <f t="shared" si="167"/>
        <v>-9999</v>
      </c>
      <c r="AG280" s="106"/>
      <c r="AH280" s="80">
        <f t="shared" si="168"/>
        <v>-5.5974736673534567E-3</v>
      </c>
      <c r="AI280" s="80">
        <f t="shared" si="169"/>
        <v>0.55635014050866016</v>
      </c>
      <c r="AJ280" s="80">
        <f t="shared" si="170"/>
        <v>-9.5308414520091991E-2</v>
      </c>
      <c r="AK280" s="80">
        <f t="shared" si="171"/>
        <v>6.5931107375276091E-2</v>
      </c>
      <c r="AL280" s="80">
        <f t="shared" si="172"/>
        <v>-0.14753092345797661</v>
      </c>
      <c r="AM280" s="80">
        <f t="shared" si="173"/>
        <v>-7.3899547981688546E-2</v>
      </c>
      <c r="AN280" s="80">
        <f t="shared" si="153"/>
        <v>6.0447851464067863</v>
      </c>
      <c r="AO280" s="80">
        <f t="shared" si="153"/>
        <v>6.0437538139058251</v>
      </c>
      <c r="AP280" s="80">
        <f t="shared" si="153"/>
        <v>6.0461200555742423</v>
      </c>
      <c r="AQ280" s="80">
        <f t="shared" si="153"/>
        <v>6.0406890269660902</v>
      </c>
      <c r="AR280" s="80">
        <f t="shared" si="153"/>
        <v>6.0531438426952189</v>
      </c>
      <c r="AS280" s="80">
        <f t="shared" si="153"/>
        <v>6.0245241682338824</v>
      </c>
      <c r="AT280" s="80">
        <f t="shared" si="153"/>
        <v>6.0900084474126279</v>
      </c>
      <c r="AU280" s="80">
        <f t="shared" si="174"/>
        <v>5.9384179526688365</v>
      </c>
    </row>
    <row r="281" spans="1:47" ht="12.95" customHeight="1" x14ac:dyDescent="0.2">
      <c r="A281" s="27" t="s">
        <v>2532</v>
      </c>
      <c r="B281" s="23"/>
      <c r="C281" s="24">
        <v>39086.697</v>
      </c>
      <c r="D281" s="24"/>
      <c r="E281" s="80">
        <f t="shared" si="157"/>
        <v>-3251.0311533880017</v>
      </c>
      <c r="F281" s="80">
        <f t="shared" si="158"/>
        <v>-3251</v>
      </c>
      <c r="G281" s="80">
        <f t="shared" si="154"/>
        <v>-4.2288464719604235E-2</v>
      </c>
      <c r="I281" s="80">
        <f>+G281</f>
        <v>-4.2288464719604235E-2</v>
      </c>
      <c r="P281" s="80">
        <f t="shared" si="159"/>
        <v>-4.1893024924636792E-2</v>
      </c>
      <c r="Q281" s="107">
        <f t="shared" ref="Q281:Q344" si="175">C281-15018.5</f>
        <v>24068.197</v>
      </c>
      <c r="R281" s="80">
        <f t="shared" si="155"/>
        <v>1.5637263144389374E-7</v>
      </c>
      <c r="S281" s="106">
        <f t="shared" si="156"/>
        <v>0.1</v>
      </c>
      <c r="T281" s="106">
        <f t="shared" si="160"/>
        <v>1.5637263144389373E-8</v>
      </c>
      <c r="Z281" s="80">
        <f t="shared" si="161"/>
        <v>-3251</v>
      </c>
      <c r="AA281" s="80">
        <f t="shared" si="162"/>
        <v>-4.7298136371599513E-2</v>
      </c>
      <c r="AB281" s="80">
        <f t="shared" si="163"/>
        <v>-3.6883353272641514E-2</v>
      </c>
      <c r="AC281" s="80">
        <f t="shared" si="164"/>
        <v>-3.9543979496744347E-4</v>
      </c>
      <c r="AD281" s="80">
        <f t="shared" si="165"/>
        <v>5.0096716519952775E-3</v>
      </c>
      <c r="AE281" s="80">
        <f t="shared" si="166"/>
        <v>2.5096810060805094E-6</v>
      </c>
      <c r="AF281" s="80">
        <f t="shared" si="167"/>
        <v>-9999</v>
      </c>
      <c r="AG281" s="106"/>
      <c r="AH281" s="80">
        <f t="shared" si="168"/>
        <v>-5.4051114469627209E-3</v>
      </c>
      <c r="AI281" s="80">
        <f t="shared" si="169"/>
        <v>0.55609684470114717</v>
      </c>
      <c r="AJ281" s="80">
        <f t="shared" si="170"/>
        <v>-9.1432602094586285E-2</v>
      </c>
      <c r="AK281" s="80">
        <f t="shared" si="171"/>
        <v>6.4203562690386434E-2</v>
      </c>
      <c r="AL281" s="80">
        <f t="shared" si="172"/>
        <v>-0.14363810246702205</v>
      </c>
      <c r="AM281" s="80">
        <f t="shared" si="173"/>
        <v>-7.1942786846995121E-2</v>
      </c>
      <c r="AN281" s="80">
        <f t="shared" ref="AN281:AT290" si="176">$AU281+$AB$7*SIN(AO281)</f>
        <v>6.051040360242407</v>
      </c>
      <c r="AO281" s="80">
        <f t="shared" si="176"/>
        <v>6.0500254002932596</v>
      </c>
      <c r="AP281" s="80">
        <f t="shared" si="176"/>
        <v>6.0523505930026662</v>
      </c>
      <c r="AQ281" s="80">
        <f t="shared" si="176"/>
        <v>6.0470218592837277</v>
      </c>
      <c r="AR281" s="80">
        <f t="shared" si="176"/>
        <v>6.0592240831228388</v>
      </c>
      <c r="AS281" s="80">
        <f t="shared" si="176"/>
        <v>6.0312289240529768</v>
      </c>
      <c r="AT281" s="80">
        <f t="shared" si="176"/>
        <v>6.0951974311350696</v>
      </c>
      <c r="AU281" s="80">
        <f t="shared" si="174"/>
        <v>5.9474079407587999</v>
      </c>
    </row>
    <row r="282" spans="1:47" ht="12.95" customHeight="1" x14ac:dyDescent="0.2">
      <c r="A282" s="27" t="s">
        <v>2532</v>
      </c>
      <c r="B282" s="49"/>
      <c r="C282" s="28">
        <v>39139.635999999999</v>
      </c>
      <c r="D282" s="28"/>
      <c r="E282" s="80">
        <f t="shared" si="157"/>
        <v>-3212.0316480065167</v>
      </c>
      <c r="F282" s="80">
        <f t="shared" si="158"/>
        <v>-3212</v>
      </c>
      <c r="G282" s="80">
        <f t="shared" si="154"/>
        <v>-4.2959873477229849E-2</v>
      </c>
      <c r="I282" s="80">
        <f>+G282</f>
        <v>-4.2959873477229849E-2</v>
      </c>
      <c r="P282" s="80">
        <f t="shared" si="159"/>
        <v>-4.1642159808596375E-2</v>
      </c>
      <c r="Q282" s="107">
        <f t="shared" si="175"/>
        <v>24121.135999999999</v>
      </c>
      <c r="R282" s="80">
        <f t="shared" si="155"/>
        <v>1.7363693125034866E-6</v>
      </c>
      <c r="S282" s="106">
        <f t="shared" si="156"/>
        <v>0.1</v>
      </c>
      <c r="T282" s="106">
        <f t="shared" si="160"/>
        <v>1.7363693125034868E-7</v>
      </c>
      <c r="Z282" s="80">
        <f t="shared" si="161"/>
        <v>-3212</v>
      </c>
      <c r="AA282" s="80">
        <f t="shared" si="162"/>
        <v>-4.6720827002346067E-2</v>
      </c>
      <c r="AB282" s="80">
        <f t="shared" si="163"/>
        <v>-3.7881206283480157E-2</v>
      </c>
      <c r="AC282" s="80">
        <f t="shared" si="164"/>
        <v>-1.3177136686334731E-3</v>
      </c>
      <c r="AD282" s="80">
        <f t="shared" si="165"/>
        <v>3.7609535251162188E-3</v>
      </c>
      <c r="AE282" s="80">
        <f t="shared" si="166"/>
        <v>1.4144771418084114E-6</v>
      </c>
      <c r="AF282" s="80">
        <f t="shared" si="167"/>
        <v>-9999</v>
      </c>
      <c r="AG282" s="106"/>
      <c r="AH282" s="80">
        <f t="shared" si="168"/>
        <v>-5.0786671937496902E-3</v>
      </c>
      <c r="AI282" s="80">
        <f t="shared" si="169"/>
        <v>0.55568322757166411</v>
      </c>
      <c r="AJ282" s="80">
        <f t="shared" si="170"/>
        <v>-8.4865705070633235E-2</v>
      </c>
      <c r="AK282" s="80">
        <f t="shared" si="171"/>
        <v>6.1275725089811259E-2</v>
      </c>
      <c r="AL282" s="80">
        <f t="shared" si="172"/>
        <v>-0.13704553027847063</v>
      </c>
      <c r="AM282" s="80">
        <f t="shared" si="173"/>
        <v>-6.8630213511227139E-2</v>
      </c>
      <c r="AN282" s="80">
        <f t="shared" si="176"/>
        <v>6.0616400679841869</v>
      </c>
      <c r="AO282" s="80">
        <f t="shared" si="176"/>
        <v>6.0606545729183372</v>
      </c>
      <c r="AP282" s="80">
        <f t="shared" si="176"/>
        <v>6.0629067541925226</v>
      </c>
      <c r="AQ282" s="80">
        <f t="shared" si="176"/>
        <v>6.0577580887191163</v>
      </c>
      <c r="AR282" s="80">
        <f t="shared" si="176"/>
        <v>6.0695196536253695</v>
      </c>
      <c r="AS282" s="80">
        <f t="shared" si="176"/>
        <v>6.0426047079951859</v>
      </c>
      <c r="AT282" s="80">
        <f t="shared" si="176"/>
        <v>6.1039690080224327</v>
      </c>
      <c r="AU282" s="80">
        <f t="shared" si="174"/>
        <v>5.9626518336069987</v>
      </c>
    </row>
    <row r="283" spans="1:47" ht="12.95" customHeight="1" x14ac:dyDescent="0.2">
      <c r="A283" s="134" t="s">
        <v>681</v>
      </c>
      <c r="B283" s="135" t="s">
        <v>2525</v>
      </c>
      <c r="C283" s="138">
        <v>39142.339</v>
      </c>
      <c r="D283" s="138" t="s">
        <v>2559</v>
      </c>
      <c r="E283" s="80">
        <f t="shared" si="157"/>
        <v>-3210.0403813969056</v>
      </c>
      <c r="F283" s="80">
        <f t="shared" si="158"/>
        <v>-3210</v>
      </c>
      <c r="G283" s="80">
        <f t="shared" si="154"/>
        <v>-5.4814817522128578E-2</v>
      </c>
      <c r="I283" s="80">
        <f>G283</f>
        <v>-5.4814817522128578E-2</v>
      </c>
      <c r="P283" s="80">
        <f t="shared" si="159"/>
        <v>-4.1629262296984063E-2</v>
      </c>
      <c r="Q283" s="107">
        <f t="shared" si="175"/>
        <v>24123.839</v>
      </c>
      <c r="R283" s="80">
        <f t="shared" si="155"/>
        <v>1.7385886659533584E-4</v>
      </c>
      <c r="S283" s="106">
        <f t="shared" si="156"/>
        <v>0.1</v>
      </c>
      <c r="T283" s="106">
        <f t="shared" si="160"/>
        <v>1.7385886659533586E-5</v>
      </c>
      <c r="Z283" s="80">
        <f t="shared" si="161"/>
        <v>-3210</v>
      </c>
      <c r="AA283" s="80">
        <f t="shared" si="162"/>
        <v>-4.6691180162355343E-2</v>
      </c>
      <c r="AB283" s="80">
        <f t="shared" si="163"/>
        <v>-4.9752899656757298E-2</v>
      </c>
      <c r="AC283" s="80">
        <f t="shared" si="164"/>
        <v>-1.3185555225144516E-2</v>
      </c>
      <c r="AD283" s="80">
        <f t="shared" si="165"/>
        <v>-8.123637359773235E-3</v>
      </c>
      <c r="AE283" s="80">
        <f t="shared" si="166"/>
        <v>6.5993483953103452E-6</v>
      </c>
      <c r="AF283" s="80">
        <f t="shared" si="167"/>
        <v>-9999</v>
      </c>
      <c r="AG283" s="106"/>
      <c r="AH283" s="80">
        <f t="shared" si="168"/>
        <v>-5.0619178653712781E-3</v>
      </c>
      <c r="AI283" s="80">
        <f t="shared" si="169"/>
        <v>0.55566255358921313</v>
      </c>
      <c r="AJ283" s="80">
        <f t="shared" si="170"/>
        <v>-8.4529112474073589E-2</v>
      </c>
      <c r="AK283" s="80">
        <f t="shared" si="171"/>
        <v>6.1125628533021115E-2</v>
      </c>
      <c r="AL283" s="80">
        <f t="shared" si="172"/>
        <v>-0.13670772384672064</v>
      </c>
      <c r="AM283" s="80">
        <f t="shared" si="173"/>
        <v>-6.8460516708755234E-2</v>
      </c>
      <c r="AN283" s="80">
        <f t="shared" si="176"/>
        <v>6.0621834125376024</v>
      </c>
      <c r="AO283" s="80">
        <f t="shared" si="176"/>
        <v>6.0611994855847282</v>
      </c>
      <c r="AP283" s="80">
        <f t="shared" si="176"/>
        <v>6.0634478087370907</v>
      </c>
      <c r="AQ283" s="80">
        <f t="shared" si="176"/>
        <v>6.0583085981274269</v>
      </c>
      <c r="AR283" s="80">
        <f t="shared" si="176"/>
        <v>6.0700471540108634</v>
      </c>
      <c r="AS283" s="80">
        <f t="shared" si="176"/>
        <v>6.0431883095406107</v>
      </c>
      <c r="AT283" s="80">
        <f t="shared" si="176"/>
        <v>6.1044179344407139</v>
      </c>
      <c r="AU283" s="80">
        <f t="shared" si="174"/>
        <v>5.9634335717017777</v>
      </c>
    </row>
    <row r="284" spans="1:47" ht="12.95" customHeight="1" x14ac:dyDescent="0.2">
      <c r="A284" s="27" t="s">
        <v>2533</v>
      </c>
      <c r="B284" s="49"/>
      <c r="C284" s="28">
        <v>39192.578000000001</v>
      </c>
      <c r="D284" s="28"/>
      <c r="E284" s="80">
        <f t="shared" si="157"/>
        <v>-3173.0299325621991</v>
      </c>
      <c r="F284" s="80">
        <f t="shared" si="158"/>
        <v>-3173</v>
      </c>
      <c r="G284" s="80">
        <f t="shared" si="154"/>
        <v>-4.063128223788226E-2</v>
      </c>
      <c r="I284" s="80">
        <f t="shared" ref="I284:I290" si="177">+G284</f>
        <v>-4.063128223788226E-2</v>
      </c>
      <c r="P284" s="80">
        <f t="shared" si="159"/>
        <v>-4.1390084055698252E-2</v>
      </c>
      <c r="Q284" s="107">
        <f t="shared" si="175"/>
        <v>24174.078000000001</v>
      </c>
      <c r="R284" s="80">
        <f t="shared" si="155"/>
        <v>5.7578019872085385E-7</v>
      </c>
      <c r="S284" s="106">
        <f t="shared" si="156"/>
        <v>0.1</v>
      </c>
      <c r="T284" s="106">
        <f t="shared" si="160"/>
        <v>5.7578019872085387E-8</v>
      </c>
      <c r="Z284" s="80">
        <f t="shared" si="161"/>
        <v>-3173</v>
      </c>
      <c r="AA284" s="80">
        <f t="shared" si="162"/>
        <v>-4.6141996238382804E-2</v>
      </c>
      <c r="AB284" s="80">
        <f t="shared" si="163"/>
        <v>-3.5879370055197708E-2</v>
      </c>
      <c r="AC284" s="80">
        <f t="shared" si="164"/>
        <v>7.5880181781599193E-4</v>
      </c>
      <c r="AD284" s="80">
        <f t="shared" si="165"/>
        <v>5.5107140005005439E-3</v>
      </c>
      <c r="AE284" s="80">
        <f t="shared" si="166"/>
        <v>3.036796879531271E-6</v>
      </c>
      <c r="AF284" s="80">
        <f t="shared" si="167"/>
        <v>-9999</v>
      </c>
      <c r="AG284" s="106"/>
      <c r="AH284" s="80">
        <f t="shared" si="168"/>
        <v>-4.7519121826845494E-3</v>
      </c>
      <c r="AI284" s="80">
        <f t="shared" si="169"/>
        <v>0.5552895057679379</v>
      </c>
      <c r="AJ284" s="80">
        <f t="shared" si="170"/>
        <v>-7.8305106386994408E-2</v>
      </c>
      <c r="AK284" s="80">
        <f t="shared" si="171"/>
        <v>5.8349679230402726E-2</v>
      </c>
      <c r="AL284" s="80">
        <f t="shared" si="172"/>
        <v>-0.13046297560627887</v>
      </c>
      <c r="AM284" s="80">
        <f t="shared" si="173"/>
        <v>-6.5324168744647568E-2</v>
      </c>
      <c r="AN284" s="80">
        <f t="shared" si="176"/>
        <v>6.072231360272176</v>
      </c>
      <c r="AO284" s="80">
        <f t="shared" si="176"/>
        <v>6.0712774328208399</v>
      </c>
      <c r="AP284" s="80">
        <f t="shared" si="176"/>
        <v>6.0734524117729203</v>
      </c>
      <c r="AQ284" s="80">
        <f t="shared" si="176"/>
        <v>6.068491916818016</v>
      </c>
      <c r="AR284" s="80">
        <f t="shared" si="176"/>
        <v>6.0797977415286359</v>
      </c>
      <c r="AS284" s="80">
        <f t="shared" si="176"/>
        <v>6.0539888555152741</v>
      </c>
      <c r="AT284" s="80">
        <f t="shared" si="176"/>
        <v>6.1127077467879429</v>
      </c>
      <c r="AU284" s="80">
        <f t="shared" si="174"/>
        <v>5.9778957264551966</v>
      </c>
    </row>
    <row r="285" spans="1:47" ht="12.95" customHeight="1" x14ac:dyDescent="0.2">
      <c r="A285" s="27" t="s">
        <v>2533</v>
      </c>
      <c r="B285" s="49"/>
      <c r="C285" s="28">
        <v>39200.716999999997</v>
      </c>
      <c r="D285" s="28"/>
      <c r="E285" s="80">
        <f t="shared" si="157"/>
        <v>-3167.0340321050739</v>
      </c>
      <c r="F285" s="80">
        <f t="shared" si="158"/>
        <v>-3167</v>
      </c>
      <c r="G285" s="80">
        <f t="shared" si="154"/>
        <v>-4.6196114359190688E-2</v>
      </c>
      <c r="I285" s="80">
        <f t="shared" si="177"/>
        <v>-4.6196114359190688E-2</v>
      </c>
      <c r="P285" s="80">
        <f t="shared" si="159"/>
        <v>-4.1351195717661479E-2</v>
      </c>
      <c r="Q285" s="107">
        <f t="shared" si="175"/>
        <v>24182.216999999997</v>
      </c>
      <c r="R285" s="80">
        <f t="shared" si="155"/>
        <v>2.3473236643037231E-5</v>
      </c>
      <c r="S285" s="106">
        <f t="shared" si="156"/>
        <v>0.1</v>
      </c>
      <c r="T285" s="106">
        <f t="shared" si="160"/>
        <v>2.3473236643037234E-6</v>
      </c>
      <c r="Z285" s="80">
        <f t="shared" si="161"/>
        <v>-3167</v>
      </c>
      <c r="AA285" s="80">
        <f t="shared" si="162"/>
        <v>-4.6052811962448682E-2</v>
      </c>
      <c r="AB285" s="80">
        <f t="shared" si="163"/>
        <v>-4.1494498114403484E-2</v>
      </c>
      <c r="AC285" s="80">
        <f t="shared" si="164"/>
        <v>-4.8449186415292084E-3</v>
      </c>
      <c r="AD285" s="80">
        <f t="shared" si="165"/>
        <v>-1.4330239674200523E-4</v>
      </c>
      <c r="AE285" s="80">
        <f t="shared" si="166"/>
        <v>2.0535576912003072E-9</v>
      </c>
      <c r="AF285" s="80">
        <f t="shared" si="167"/>
        <v>-9999</v>
      </c>
      <c r="AG285" s="106"/>
      <c r="AH285" s="80">
        <f t="shared" si="168"/>
        <v>-4.701616244787204E-3</v>
      </c>
      <c r="AI285" s="80">
        <f t="shared" si="169"/>
        <v>0.55523069273599113</v>
      </c>
      <c r="AJ285" s="80">
        <f t="shared" si="170"/>
        <v>-7.7296330730367888E-2</v>
      </c>
      <c r="AK285" s="80">
        <f t="shared" si="171"/>
        <v>5.7899672385165163E-2</v>
      </c>
      <c r="AL285" s="80">
        <f t="shared" si="172"/>
        <v>-0.12945113294029226</v>
      </c>
      <c r="AM285" s="80">
        <f t="shared" si="173"/>
        <v>-6.4816105267939447E-2</v>
      </c>
      <c r="AN285" s="80">
        <f t="shared" si="176"/>
        <v>6.073860068018246</v>
      </c>
      <c r="AO285" s="80">
        <f t="shared" si="176"/>
        <v>6.0729111805602516</v>
      </c>
      <c r="AP285" s="80">
        <f t="shared" si="176"/>
        <v>6.0750739177505517</v>
      </c>
      <c r="AQ285" s="80">
        <f t="shared" si="176"/>
        <v>6.0701430745707503</v>
      </c>
      <c r="AR285" s="80">
        <f t="shared" si="176"/>
        <v>6.0813774816339254</v>
      </c>
      <c r="AS285" s="80">
        <f t="shared" si="176"/>
        <v>6.0557409857620081</v>
      </c>
      <c r="AT285" s="80">
        <f t="shared" si="176"/>
        <v>6.1140493497353852</v>
      </c>
      <c r="AU285" s="80">
        <f t="shared" si="174"/>
        <v>5.9802409407395345</v>
      </c>
    </row>
    <row r="286" spans="1:47" ht="12.95" customHeight="1" x14ac:dyDescent="0.2">
      <c r="A286" s="27" t="s">
        <v>2533</v>
      </c>
      <c r="B286" s="49"/>
      <c r="C286" s="28">
        <v>39200.724000000002</v>
      </c>
      <c r="D286" s="28"/>
      <c r="E286" s="80">
        <f t="shared" si="157"/>
        <v>-3167.0288752918009</v>
      </c>
      <c r="F286" s="80">
        <f t="shared" si="158"/>
        <v>-3167</v>
      </c>
      <c r="G286" s="80">
        <f t="shared" si="154"/>
        <v>-3.9196114354126621E-2</v>
      </c>
      <c r="I286" s="80">
        <f t="shared" si="177"/>
        <v>-3.9196114354126621E-2</v>
      </c>
      <c r="P286" s="80">
        <f t="shared" si="159"/>
        <v>-4.1351195717661479E-2</v>
      </c>
      <c r="Q286" s="107">
        <f t="shared" si="175"/>
        <v>24182.224000000002</v>
      </c>
      <c r="R286" s="80">
        <f t="shared" si="155"/>
        <v>4.6443756834552632E-6</v>
      </c>
      <c r="S286" s="106">
        <f t="shared" si="156"/>
        <v>0.1</v>
      </c>
      <c r="T286" s="106">
        <f t="shared" si="160"/>
        <v>4.6443756834552635E-7</v>
      </c>
      <c r="Z286" s="80">
        <f t="shared" si="161"/>
        <v>-3167</v>
      </c>
      <c r="AA286" s="80">
        <f t="shared" si="162"/>
        <v>-4.6052811962448682E-2</v>
      </c>
      <c r="AB286" s="80">
        <f t="shared" si="163"/>
        <v>-3.4494498109339418E-2</v>
      </c>
      <c r="AC286" s="80">
        <f t="shared" si="164"/>
        <v>2.1550813635348581E-3</v>
      </c>
      <c r="AD286" s="80">
        <f t="shared" si="165"/>
        <v>6.8566976083220613E-3</v>
      </c>
      <c r="AE286" s="80">
        <f t="shared" si="166"/>
        <v>4.7014302091969481E-6</v>
      </c>
      <c r="AF286" s="80">
        <f t="shared" si="167"/>
        <v>-9999</v>
      </c>
      <c r="AG286" s="106"/>
      <c r="AH286" s="80">
        <f t="shared" si="168"/>
        <v>-4.701616244787204E-3</v>
      </c>
      <c r="AI286" s="80">
        <f t="shared" si="169"/>
        <v>0.55523069273599113</v>
      </c>
      <c r="AJ286" s="80">
        <f t="shared" si="170"/>
        <v>-7.7296330730367888E-2</v>
      </c>
      <c r="AK286" s="80">
        <f t="shared" si="171"/>
        <v>5.7899672385165163E-2</v>
      </c>
      <c r="AL286" s="80">
        <f t="shared" si="172"/>
        <v>-0.12945113294029226</v>
      </c>
      <c r="AM286" s="80">
        <f t="shared" si="173"/>
        <v>-6.4816105267939447E-2</v>
      </c>
      <c r="AN286" s="80">
        <f t="shared" si="176"/>
        <v>6.073860068018246</v>
      </c>
      <c r="AO286" s="80">
        <f t="shared" si="176"/>
        <v>6.0729111805602516</v>
      </c>
      <c r="AP286" s="80">
        <f t="shared" si="176"/>
        <v>6.0750739177505517</v>
      </c>
      <c r="AQ286" s="80">
        <f t="shared" si="176"/>
        <v>6.0701430745707503</v>
      </c>
      <c r="AR286" s="80">
        <f t="shared" si="176"/>
        <v>6.0813774816339254</v>
      </c>
      <c r="AS286" s="80">
        <f t="shared" si="176"/>
        <v>6.0557409857620081</v>
      </c>
      <c r="AT286" s="80">
        <f t="shared" si="176"/>
        <v>6.1140493497353852</v>
      </c>
      <c r="AU286" s="80">
        <f t="shared" si="174"/>
        <v>5.9802409407395345</v>
      </c>
    </row>
    <row r="287" spans="1:47" ht="12.95" customHeight="1" x14ac:dyDescent="0.2">
      <c r="A287" s="27" t="s">
        <v>2533</v>
      </c>
      <c r="B287" s="49"/>
      <c r="C287" s="28">
        <v>39230.584999999999</v>
      </c>
      <c r="D287" s="28"/>
      <c r="E287" s="80">
        <f t="shared" si="157"/>
        <v>-3145.0306465720205</v>
      </c>
      <c r="F287" s="80">
        <f t="shared" si="158"/>
        <v>-3145</v>
      </c>
      <c r="G287" s="80">
        <f t="shared" si="154"/>
        <v>-4.1600498785555828E-2</v>
      </c>
      <c r="I287" s="80">
        <f t="shared" si="177"/>
        <v>-4.1600498785555828E-2</v>
      </c>
      <c r="P287" s="80">
        <f t="shared" si="159"/>
        <v>-4.1208359992886127E-2</v>
      </c>
      <c r="Q287" s="107">
        <f t="shared" si="175"/>
        <v>24212.084999999999</v>
      </c>
      <c r="R287" s="80">
        <f t="shared" si="155"/>
        <v>1.5377283271645068E-7</v>
      </c>
      <c r="S287" s="106">
        <f t="shared" si="156"/>
        <v>0.1</v>
      </c>
      <c r="T287" s="106">
        <f t="shared" si="160"/>
        <v>1.5377283271645068E-8</v>
      </c>
      <c r="Z287" s="80">
        <f t="shared" si="161"/>
        <v>-3145</v>
      </c>
      <c r="AA287" s="80">
        <f t="shared" si="162"/>
        <v>-4.5725501604360327E-2</v>
      </c>
      <c r="AB287" s="80">
        <f t="shared" si="163"/>
        <v>-3.7083357174081628E-2</v>
      </c>
      <c r="AC287" s="80">
        <f t="shared" si="164"/>
        <v>-3.9213879266970092E-4</v>
      </c>
      <c r="AD287" s="80">
        <f t="shared" si="165"/>
        <v>4.125002818804499E-3</v>
      </c>
      <c r="AE287" s="80">
        <f t="shared" si="166"/>
        <v>1.7015648255145062E-6</v>
      </c>
      <c r="AF287" s="80">
        <f t="shared" si="167"/>
        <v>-9999</v>
      </c>
      <c r="AG287" s="106"/>
      <c r="AH287" s="80">
        <f t="shared" si="168"/>
        <v>-4.5171416114742017E-3</v>
      </c>
      <c r="AI287" s="80">
        <f t="shared" si="169"/>
        <v>0.55501904825876269</v>
      </c>
      <c r="AJ287" s="80">
        <f t="shared" si="170"/>
        <v>-7.3598713513794434E-2</v>
      </c>
      <c r="AK287" s="80">
        <f t="shared" si="171"/>
        <v>5.6249989634473752E-2</v>
      </c>
      <c r="AL287" s="80">
        <f t="shared" si="172"/>
        <v>-0.12574294439268158</v>
      </c>
      <c r="AM287" s="80">
        <f t="shared" si="173"/>
        <v>-6.2954443299974142E-2</v>
      </c>
      <c r="AN287" s="80">
        <f t="shared" si="176"/>
        <v>6.0798303952796529</v>
      </c>
      <c r="AO287" s="80">
        <f t="shared" si="176"/>
        <v>6.078900399981074</v>
      </c>
      <c r="AP287" s="80">
        <f t="shared" si="176"/>
        <v>6.0810174336409979</v>
      </c>
      <c r="AQ287" s="80">
        <f t="shared" si="176"/>
        <v>6.0761968846299999</v>
      </c>
      <c r="AR287" s="80">
        <f t="shared" si="176"/>
        <v>6.0871665176621361</v>
      </c>
      <c r="AS287" s="80">
        <f t="shared" si="176"/>
        <v>6.0621670763320932</v>
      </c>
      <c r="AT287" s="80">
        <f t="shared" si="176"/>
        <v>6.1189623061040699</v>
      </c>
      <c r="AU287" s="80">
        <f t="shared" si="174"/>
        <v>5.9888400597821079</v>
      </c>
    </row>
    <row r="288" spans="1:47" ht="12.95" customHeight="1" x14ac:dyDescent="0.2">
      <c r="A288" s="27" t="s">
        <v>2533</v>
      </c>
      <c r="B288" s="49"/>
      <c r="C288" s="28">
        <v>39234.656000000003</v>
      </c>
      <c r="D288" s="28"/>
      <c r="E288" s="80">
        <f t="shared" si="157"/>
        <v>-3142.0315913120389</v>
      </c>
      <c r="F288" s="80">
        <f t="shared" si="158"/>
        <v>-3142</v>
      </c>
      <c r="G288" s="80">
        <f t="shared" si="154"/>
        <v>-4.2882914836809505E-2</v>
      </c>
      <c r="I288" s="80">
        <f t="shared" si="177"/>
        <v>-4.2882914836809505E-2</v>
      </c>
      <c r="P288" s="80">
        <f t="shared" si="159"/>
        <v>-4.1188852546004365E-2</v>
      </c>
      <c r="Q288" s="107">
        <f t="shared" si="175"/>
        <v>24216.156000000003</v>
      </c>
      <c r="R288" s="80">
        <f t="shared" si="155"/>
        <v>2.8698470451279591E-6</v>
      </c>
      <c r="S288" s="106">
        <f t="shared" si="156"/>
        <v>0.1</v>
      </c>
      <c r="T288" s="106">
        <f t="shared" si="160"/>
        <v>2.8698470451279593E-7</v>
      </c>
      <c r="Z288" s="80">
        <f t="shared" si="161"/>
        <v>-3142</v>
      </c>
      <c r="AA288" s="80">
        <f t="shared" si="162"/>
        <v>-4.5680831851012585E-2</v>
      </c>
      <c r="AB288" s="80">
        <f t="shared" si="163"/>
        <v>-3.8390935531801285E-2</v>
      </c>
      <c r="AC288" s="80">
        <f t="shared" si="164"/>
        <v>-1.69406229080514E-3</v>
      </c>
      <c r="AD288" s="80">
        <f t="shared" si="165"/>
        <v>2.7979170142030801E-3</v>
      </c>
      <c r="AE288" s="80">
        <f t="shared" si="166"/>
        <v>7.8283396183670783E-7</v>
      </c>
      <c r="AF288" s="80">
        <f t="shared" si="167"/>
        <v>-9999</v>
      </c>
      <c r="AG288" s="106"/>
      <c r="AH288" s="80">
        <f t="shared" si="168"/>
        <v>-4.491979305008221E-3</v>
      </c>
      <c r="AI288" s="80">
        <f t="shared" si="169"/>
        <v>0.55499067445400829</v>
      </c>
      <c r="AJ288" s="80">
        <f t="shared" si="170"/>
        <v>-7.3094641136306926E-2</v>
      </c>
      <c r="AK288" s="80">
        <f t="shared" si="171"/>
        <v>5.6025074060793656E-2</v>
      </c>
      <c r="AL288" s="80">
        <f t="shared" si="172"/>
        <v>-0.12523751062642174</v>
      </c>
      <c r="AM288" s="80">
        <f t="shared" si="173"/>
        <v>-6.2700728864748756E-2</v>
      </c>
      <c r="AN288" s="80">
        <f t="shared" si="176"/>
        <v>6.0806443384483497</v>
      </c>
      <c r="AO288" s="80">
        <f t="shared" si="176"/>
        <v>6.0797169691630151</v>
      </c>
      <c r="AP288" s="80">
        <f t="shared" si="176"/>
        <v>6.0818276718898181</v>
      </c>
      <c r="AQ288" s="80">
        <f t="shared" si="176"/>
        <v>6.0770223524339606</v>
      </c>
      <c r="AR288" s="80">
        <f t="shared" si="176"/>
        <v>6.0879555294383039</v>
      </c>
      <c r="AS288" s="80">
        <f t="shared" si="176"/>
        <v>6.0630435557101725</v>
      </c>
      <c r="AT288" s="80">
        <f t="shared" si="176"/>
        <v>6.1196315031201163</v>
      </c>
      <c r="AU288" s="80">
        <f t="shared" si="174"/>
        <v>5.9900126669242777</v>
      </c>
    </row>
    <row r="289" spans="1:47" ht="12.95" customHeight="1" x14ac:dyDescent="0.2">
      <c r="A289" s="27" t="s">
        <v>2530</v>
      </c>
      <c r="B289" s="49"/>
      <c r="C289" s="28">
        <v>39256.373999999996</v>
      </c>
      <c r="D289" s="28"/>
      <c r="E289" s="80">
        <f t="shared" si="157"/>
        <v>-3126.0322097998296</v>
      </c>
      <c r="F289" s="80">
        <f t="shared" si="158"/>
        <v>-3126</v>
      </c>
      <c r="G289" s="80">
        <f t="shared" si="154"/>
        <v>-4.372246715502115E-2</v>
      </c>
      <c r="I289" s="80">
        <f t="shared" si="177"/>
        <v>-4.372246715502115E-2</v>
      </c>
      <c r="P289" s="80">
        <f t="shared" si="159"/>
        <v>-4.1084691845210665E-2</v>
      </c>
      <c r="Q289" s="107">
        <f t="shared" si="175"/>
        <v>24237.873999999996</v>
      </c>
      <c r="R289" s="80">
        <f t="shared" si="155"/>
        <v>6.957858585045799E-6</v>
      </c>
      <c r="S289" s="106">
        <f t="shared" si="156"/>
        <v>0.1</v>
      </c>
      <c r="T289" s="106">
        <f t="shared" si="160"/>
        <v>6.9578585850457998E-7</v>
      </c>
      <c r="Z289" s="80">
        <f t="shared" si="161"/>
        <v>-3126</v>
      </c>
      <c r="AA289" s="80">
        <f t="shared" si="162"/>
        <v>-4.5442446022001974E-2</v>
      </c>
      <c r="AB289" s="80">
        <f t="shared" si="163"/>
        <v>-3.9364712978229841E-2</v>
      </c>
      <c r="AC289" s="80">
        <f t="shared" si="164"/>
        <v>-2.6377753098104847E-3</v>
      </c>
      <c r="AD289" s="80">
        <f t="shared" si="165"/>
        <v>1.7199788669808244E-3</v>
      </c>
      <c r="AE289" s="80">
        <f t="shared" si="166"/>
        <v>2.9583273028606407E-7</v>
      </c>
      <c r="AF289" s="80">
        <f t="shared" si="167"/>
        <v>-9999</v>
      </c>
      <c r="AG289" s="106"/>
      <c r="AH289" s="80">
        <f t="shared" si="168"/>
        <v>-4.3577541767913083E-3</v>
      </c>
      <c r="AI289" s="80">
        <f t="shared" si="169"/>
        <v>0.55484131746430077</v>
      </c>
      <c r="AJ289" s="80">
        <f t="shared" si="170"/>
        <v>-7.0406849066462662E-2</v>
      </c>
      <c r="AK289" s="80">
        <f t="shared" si="171"/>
        <v>5.482568840877735E-2</v>
      </c>
      <c r="AL289" s="80">
        <f t="shared" si="172"/>
        <v>-0.12254277229537076</v>
      </c>
      <c r="AM289" s="80">
        <f t="shared" si="173"/>
        <v>-6.1348176123717221E-2</v>
      </c>
      <c r="AN289" s="80">
        <f t="shared" si="176"/>
        <v>6.0849846027763954</v>
      </c>
      <c r="AO289" s="80">
        <f t="shared" si="176"/>
        <v>6.0840714387130985</v>
      </c>
      <c r="AP289" s="80">
        <f t="shared" si="176"/>
        <v>6.0861479813232267</v>
      </c>
      <c r="AQ289" s="80">
        <f t="shared" si="176"/>
        <v>6.0814246440352777</v>
      </c>
      <c r="AR289" s="80">
        <f t="shared" si="176"/>
        <v>6.0921619885855911</v>
      </c>
      <c r="AS289" s="80">
        <f t="shared" si="176"/>
        <v>6.0677188886299556</v>
      </c>
      <c r="AT289" s="80">
        <f t="shared" si="176"/>
        <v>6.1231975607158624</v>
      </c>
      <c r="AU289" s="80">
        <f t="shared" si="174"/>
        <v>5.9962665716825123</v>
      </c>
    </row>
    <row r="290" spans="1:47" ht="12.95" customHeight="1" x14ac:dyDescent="0.2">
      <c r="A290" s="28" t="s">
        <v>2530</v>
      </c>
      <c r="B290" s="49" t="s">
        <v>2525</v>
      </c>
      <c r="C290" s="28">
        <v>39256.373999999996</v>
      </c>
      <c r="D290" s="28" t="s">
        <v>2537</v>
      </c>
      <c r="E290" s="16">
        <f t="shared" si="157"/>
        <v>-3126.0322097998296</v>
      </c>
      <c r="F290" s="80">
        <f t="shared" si="158"/>
        <v>-3126</v>
      </c>
      <c r="G290" s="80">
        <f t="shared" si="154"/>
        <v>-4.372246715502115E-2</v>
      </c>
      <c r="I290" s="80">
        <f t="shared" si="177"/>
        <v>-4.372246715502115E-2</v>
      </c>
      <c r="P290" s="80">
        <f t="shared" si="159"/>
        <v>-4.1084691845210665E-2</v>
      </c>
      <c r="Q290" s="107">
        <f t="shared" si="175"/>
        <v>24237.873999999996</v>
      </c>
      <c r="R290" s="80">
        <f t="shared" si="155"/>
        <v>6.957858585045799E-6</v>
      </c>
      <c r="S290" s="106">
        <f t="shared" si="156"/>
        <v>0.1</v>
      </c>
      <c r="T290" s="106">
        <f t="shared" si="160"/>
        <v>6.9578585850457998E-7</v>
      </c>
      <c r="Z290" s="80">
        <f t="shared" si="161"/>
        <v>-3126</v>
      </c>
      <c r="AA290" s="80">
        <f t="shared" si="162"/>
        <v>-4.5442446022001974E-2</v>
      </c>
      <c r="AB290" s="80">
        <f t="shared" si="163"/>
        <v>-3.9364712978229841E-2</v>
      </c>
      <c r="AC290" s="80">
        <f t="shared" si="164"/>
        <v>-2.6377753098104847E-3</v>
      </c>
      <c r="AD290" s="80">
        <f t="shared" si="165"/>
        <v>1.7199788669808244E-3</v>
      </c>
      <c r="AE290" s="80">
        <f t="shared" si="166"/>
        <v>2.9583273028606407E-7</v>
      </c>
      <c r="AF290" s="80">
        <f t="shared" si="167"/>
        <v>-9999</v>
      </c>
      <c r="AG290" s="106"/>
      <c r="AH290" s="80">
        <f t="shared" si="168"/>
        <v>-4.3577541767913083E-3</v>
      </c>
      <c r="AI290" s="80">
        <f t="shared" si="169"/>
        <v>0.55484131746430077</v>
      </c>
      <c r="AJ290" s="80">
        <f t="shared" si="170"/>
        <v>-7.0406849066462662E-2</v>
      </c>
      <c r="AK290" s="80">
        <f t="shared" si="171"/>
        <v>5.482568840877735E-2</v>
      </c>
      <c r="AL290" s="80">
        <f t="shared" si="172"/>
        <v>-0.12254277229537076</v>
      </c>
      <c r="AM290" s="80">
        <f t="shared" si="173"/>
        <v>-6.1348176123717221E-2</v>
      </c>
      <c r="AN290" s="80">
        <f t="shared" si="176"/>
        <v>6.0849846027763954</v>
      </c>
      <c r="AO290" s="80">
        <f t="shared" si="176"/>
        <v>6.0840714387130985</v>
      </c>
      <c r="AP290" s="80">
        <f t="shared" si="176"/>
        <v>6.0861479813232267</v>
      </c>
      <c r="AQ290" s="80">
        <f t="shared" si="176"/>
        <v>6.0814246440352777</v>
      </c>
      <c r="AR290" s="80">
        <f t="shared" si="176"/>
        <v>6.0921619885855911</v>
      </c>
      <c r="AS290" s="80">
        <f t="shared" si="176"/>
        <v>6.0677188886299556</v>
      </c>
      <c r="AT290" s="80">
        <f t="shared" si="176"/>
        <v>6.1231975607158624</v>
      </c>
      <c r="AU290" s="80">
        <f t="shared" si="174"/>
        <v>5.9962665716825123</v>
      </c>
    </row>
    <row r="291" spans="1:47" ht="12.95" customHeight="1" x14ac:dyDescent="0.2">
      <c r="A291" s="134" t="s">
        <v>2439</v>
      </c>
      <c r="B291" s="135" t="s">
        <v>2525</v>
      </c>
      <c r="C291" s="138">
        <v>39256.374000000003</v>
      </c>
      <c r="D291" s="138" t="s">
        <v>2559</v>
      </c>
      <c r="E291" s="80">
        <f t="shared" si="157"/>
        <v>-3126.0322097998242</v>
      </c>
      <c r="F291" s="80">
        <f t="shared" si="158"/>
        <v>-3126</v>
      </c>
      <c r="G291" s="80">
        <f t="shared" si="154"/>
        <v>-4.3722467147745192E-2</v>
      </c>
      <c r="I291" s="80">
        <f>G291</f>
        <v>-4.3722467147745192E-2</v>
      </c>
      <c r="P291" s="80">
        <f t="shared" si="159"/>
        <v>-4.1084691845210665E-2</v>
      </c>
      <c r="Q291" s="107">
        <f t="shared" si="175"/>
        <v>24237.874000000003</v>
      </c>
      <c r="R291" s="80">
        <f t="shared" si="155"/>
        <v>6.9578585466611161E-6</v>
      </c>
      <c r="S291" s="106">
        <f t="shared" si="156"/>
        <v>0.1</v>
      </c>
      <c r="T291" s="106">
        <f t="shared" si="160"/>
        <v>6.9578585466611169E-7</v>
      </c>
      <c r="Z291" s="80">
        <f t="shared" si="161"/>
        <v>-3126</v>
      </c>
      <c r="AA291" s="80">
        <f t="shared" si="162"/>
        <v>-4.5442446022001974E-2</v>
      </c>
      <c r="AB291" s="80">
        <f t="shared" si="163"/>
        <v>-3.9364712970953883E-2</v>
      </c>
      <c r="AC291" s="80">
        <f t="shared" si="164"/>
        <v>-2.6377753025345271E-3</v>
      </c>
      <c r="AD291" s="80">
        <f t="shared" si="165"/>
        <v>1.719978874256782E-3</v>
      </c>
      <c r="AE291" s="80">
        <f t="shared" si="166"/>
        <v>2.9583273278896273E-7</v>
      </c>
      <c r="AF291" s="80">
        <f t="shared" si="167"/>
        <v>-9999</v>
      </c>
      <c r="AG291" s="106"/>
      <c r="AH291" s="80">
        <f t="shared" si="168"/>
        <v>-4.3577541767913083E-3</v>
      </c>
      <c r="AI291" s="80">
        <f t="shared" si="169"/>
        <v>0.55484131746430077</v>
      </c>
      <c r="AJ291" s="80">
        <f t="shared" si="170"/>
        <v>-7.0406849066462662E-2</v>
      </c>
      <c r="AK291" s="80">
        <f t="shared" si="171"/>
        <v>5.482568840877735E-2</v>
      </c>
      <c r="AL291" s="80">
        <f t="shared" si="172"/>
        <v>-0.12254277229537076</v>
      </c>
      <c r="AM291" s="80">
        <f t="shared" si="173"/>
        <v>-6.1348176123717221E-2</v>
      </c>
      <c r="AN291" s="80">
        <f t="shared" ref="AN291:AT300" si="178">$AU291+$AB$7*SIN(AO291)</f>
        <v>6.0849846027763954</v>
      </c>
      <c r="AO291" s="80">
        <f t="shared" si="178"/>
        <v>6.0840714387130985</v>
      </c>
      <c r="AP291" s="80">
        <f t="shared" si="178"/>
        <v>6.0861479813232267</v>
      </c>
      <c r="AQ291" s="80">
        <f t="shared" si="178"/>
        <v>6.0814246440352777</v>
      </c>
      <c r="AR291" s="80">
        <f t="shared" si="178"/>
        <v>6.0921619885855911</v>
      </c>
      <c r="AS291" s="80">
        <f t="shared" si="178"/>
        <v>6.0677188886299556</v>
      </c>
      <c r="AT291" s="80">
        <f t="shared" si="178"/>
        <v>6.1231975607158624</v>
      </c>
      <c r="AU291" s="80">
        <f t="shared" si="174"/>
        <v>5.9962665716825123</v>
      </c>
    </row>
    <row r="292" spans="1:47" ht="12.95" customHeight="1" x14ac:dyDescent="0.2">
      <c r="A292" s="27" t="s">
        <v>2533</v>
      </c>
      <c r="B292" s="49"/>
      <c r="C292" s="28">
        <v>39272.663999999997</v>
      </c>
      <c r="D292" s="28"/>
      <c r="E292" s="80">
        <f t="shared" si="157"/>
        <v>-3114.0315686342533</v>
      </c>
      <c r="F292" s="80">
        <f t="shared" si="158"/>
        <v>-3114</v>
      </c>
      <c r="G292" s="80">
        <f t="shared" si="154"/>
        <v>-4.2852131387917325E-2</v>
      </c>
      <c r="I292" s="80">
        <f>+G292</f>
        <v>-4.2852131387917325E-2</v>
      </c>
      <c r="P292" s="80">
        <f t="shared" si="159"/>
        <v>-4.1006437600356944E-2</v>
      </c>
      <c r="Q292" s="107">
        <f t="shared" si="175"/>
        <v>24254.163999999997</v>
      </c>
      <c r="R292" s="80">
        <f t="shared" si="155"/>
        <v>3.4065855574389826E-6</v>
      </c>
      <c r="S292" s="106">
        <f t="shared" si="156"/>
        <v>0.1</v>
      </c>
      <c r="T292" s="106">
        <f t="shared" si="160"/>
        <v>3.406585557438983E-7</v>
      </c>
      <c r="Z292" s="80">
        <f t="shared" si="161"/>
        <v>-3114</v>
      </c>
      <c r="AA292" s="80">
        <f t="shared" si="162"/>
        <v>-4.5263494762143475E-2</v>
      </c>
      <c r="AB292" s="80">
        <f t="shared" si="163"/>
        <v>-3.8595074226130802E-2</v>
      </c>
      <c r="AC292" s="80">
        <f t="shared" si="164"/>
        <v>-1.8456937875603804E-3</v>
      </c>
      <c r="AD292" s="80">
        <f t="shared" si="165"/>
        <v>2.4113633742261498E-3</v>
      </c>
      <c r="AE292" s="80">
        <f t="shared" si="166"/>
        <v>5.8146733225593221E-7</v>
      </c>
      <c r="AF292" s="80">
        <f t="shared" si="167"/>
        <v>-9999</v>
      </c>
      <c r="AG292" s="106"/>
      <c r="AH292" s="80">
        <f t="shared" si="168"/>
        <v>-4.2570571617865267E-3</v>
      </c>
      <c r="AI292" s="80">
        <f t="shared" si="169"/>
        <v>0.55473147441652282</v>
      </c>
      <c r="AJ292" s="80">
        <f t="shared" si="170"/>
        <v>-6.8391655975743745E-2</v>
      </c>
      <c r="AK292" s="80">
        <f t="shared" si="171"/>
        <v>5.3926328181437715E-2</v>
      </c>
      <c r="AL292" s="80">
        <f t="shared" si="172"/>
        <v>-0.12052270841298444</v>
      </c>
      <c r="AM292" s="80">
        <f t="shared" si="173"/>
        <v>-6.0334405299779167E-2</v>
      </c>
      <c r="AN292" s="80">
        <f t="shared" si="178"/>
        <v>6.0882389660534235</v>
      </c>
      <c r="AO292" s="80">
        <f t="shared" si="178"/>
        <v>6.0873366749599462</v>
      </c>
      <c r="AP292" s="80">
        <f t="shared" si="178"/>
        <v>6.0893871647425231</v>
      </c>
      <c r="AQ292" s="80">
        <f t="shared" si="178"/>
        <v>6.0847261432182407</v>
      </c>
      <c r="AR292" s="80">
        <f t="shared" si="178"/>
        <v>6.0953150829094174</v>
      </c>
      <c r="AS292" s="80">
        <f t="shared" si="178"/>
        <v>6.0712262366728522</v>
      </c>
      <c r="AT292" s="80">
        <f t="shared" si="178"/>
        <v>6.1258688402537533</v>
      </c>
      <c r="AU292" s="80">
        <f t="shared" si="174"/>
        <v>6.0009570002511889</v>
      </c>
    </row>
    <row r="293" spans="1:47" ht="12.95" customHeight="1" x14ac:dyDescent="0.2">
      <c r="A293" s="27" t="s">
        <v>2533</v>
      </c>
      <c r="B293" s="49"/>
      <c r="C293" s="28">
        <v>39291.669000000002</v>
      </c>
      <c r="D293" s="28"/>
      <c r="E293" s="80">
        <f t="shared" si="157"/>
        <v>-3100.0308206077448</v>
      </c>
      <c r="F293" s="80">
        <f t="shared" si="158"/>
        <v>-3100</v>
      </c>
      <c r="G293" s="80">
        <f t="shared" si="154"/>
        <v>-4.1836739655991551E-2</v>
      </c>
      <c r="I293" s="80">
        <f>+G293</f>
        <v>-4.1836739655991551E-2</v>
      </c>
      <c r="P293" s="80">
        <f t="shared" si="159"/>
        <v>-4.0914996118830968E-2</v>
      </c>
      <c r="Q293" s="107">
        <f t="shared" si="175"/>
        <v>24273.169000000002</v>
      </c>
      <c r="R293" s="80">
        <f t="shared" si="155"/>
        <v>8.4961114829730219E-7</v>
      </c>
      <c r="S293" s="106">
        <f t="shared" si="156"/>
        <v>0.1</v>
      </c>
      <c r="T293" s="106">
        <f t="shared" si="160"/>
        <v>8.4961114829730227E-8</v>
      </c>
      <c r="Z293" s="80">
        <f t="shared" si="161"/>
        <v>-3100</v>
      </c>
      <c r="AA293" s="80">
        <f t="shared" si="162"/>
        <v>-4.5054544004988158E-2</v>
      </c>
      <c r="AB293" s="80">
        <f t="shared" si="163"/>
        <v>-3.7697191769834361E-2</v>
      </c>
      <c r="AC293" s="80">
        <f t="shared" si="164"/>
        <v>-9.2174353716058255E-4</v>
      </c>
      <c r="AD293" s="80">
        <f t="shared" si="165"/>
        <v>3.2178043489966071E-3</v>
      </c>
      <c r="AE293" s="80">
        <f t="shared" si="166"/>
        <v>1.0354264828421479E-6</v>
      </c>
      <c r="AF293" s="80">
        <f t="shared" si="167"/>
        <v>-9999</v>
      </c>
      <c r="AG293" s="106"/>
      <c r="AH293" s="80">
        <f t="shared" si="168"/>
        <v>-4.1395478861571914E-3</v>
      </c>
      <c r="AI293" s="80">
        <f t="shared" si="169"/>
        <v>0.55460567629961599</v>
      </c>
      <c r="AJ293" s="80">
        <f t="shared" si="170"/>
        <v>-6.6041294484532997E-2</v>
      </c>
      <c r="AK293" s="80">
        <f t="shared" si="171"/>
        <v>5.2877265075771097E-2</v>
      </c>
      <c r="AL293" s="80">
        <f t="shared" si="172"/>
        <v>-0.11816701877940002</v>
      </c>
      <c r="AM293" s="80">
        <f t="shared" si="173"/>
        <v>-5.9152356299799543E-2</v>
      </c>
      <c r="AN293" s="80">
        <f t="shared" si="178"/>
        <v>6.0920348356318685</v>
      </c>
      <c r="AO293" s="80">
        <f t="shared" si="178"/>
        <v>6.0911454642611886</v>
      </c>
      <c r="AP293" s="80">
        <f t="shared" si="178"/>
        <v>6.0931650962663797</v>
      </c>
      <c r="AQ293" s="80">
        <f t="shared" si="178"/>
        <v>6.08857766200836</v>
      </c>
      <c r="AR293" s="80">
        <f t="shared" si="178"/>
        <v>6.0989918301380799</v>
      </c>
      <c r="AS293" s="80">
        <f t="shared" si="178"/>
        <v>6.0753190475374623</v>
      </c>
      <c r="AT293" s="80">
        <f t="shared" si="178"/>
        <v>6.1289818629147188</v>
      </c>
      <c r="AU293" s="80">
        <f t="shared" si="174"/>
        <v>6.0064291669146446</v>
      </c>
    </row>
    <row r="294" spans="1:47" ht="12.95" customHeight="1" x14ac:dyDescent="0.2">
      <c r="A294" s="27" t="s">
        <v>2530</v>
      </c>
      <c r="B294" s="49"/>
      <c r="C294" s="28">
        <v>39294.381000000001</v>
      </c>
      <c r="D294" s="28"/>
      <c r="E294" s="80">
        <f t="shared" si="157"/>
        <v>-3098.032923809646</v>
      </c>
      <c r="F294" s="80">
        <f t="shared" si="158"/>
        <v>-3098</v>
      </c>
      <c r="G294" s="80">
        <f t="shared" si="154"/>
        <v>-4.469168369541876E-2</v>
      </c>
      <c r="I294" s="80">
        <f>+G294</f>
        <v>-4.469168369541876E-2</v>
      </c>
      <c r="P294" s="80">
        <f t="shared" si="159"/>
        <v>-4.0901920314874073E-2</v>
      </c>
      <c r="Q294" s="107">
        <f t="shared" si="175"/>
        <v>24275.881000000001</v>
      </c>
      <c r="R294" s="80">
        <f t="shared" si="155"/>
        <v>1.4362306480517499E-5</v>
      </c>
      <c r="S294" s="106">
        <f t="shared" si="156"/>
        <v>0.1</v>
      </c>
      <c r="T294" s="106">
        <f t="shared" si="160"/>
        <v>1.43623064805175E-6</v>
      </c>
      <c r="Z294" s="80">
        <f t="shared" si="161"/>
        <v>-3098</v>
      </c>
      <c r="AA294" s="80">
        <f t="shared" si="162"/>
        <v>-4.5024678638691251E-2</v>
      </c>
      <c r="AB294" s="80">
        <f t="shared" si="163"/>
        <v>-4.0568925371601582E-2</v>
      </c>
      <c r="AC294" s="80">
        <f t="shared" si="164"/>
        <v>-3.7897633805446876E-3</v>
      </c>
      <c r="AD294" s="80">
        <f t="shared" si="165"/>
        <v>3.3299494327249102E-4</v>
      </c>
      <c r="AE294" s="80">
        <f t="shared" si="166"/>
        <v>1.1088563224504952E-8</v>
      </c>
      <c r="AF294" s="80">
        <f t="shared" si="167"/>
        <v>-9999</v>
      </c>
      <c r="AG294" s="106"/>
      <c r="AH294" s="80">
        <f t="shared" si="168"/>
        <v>-4.1227583238171786E-3</v>
      </c>
      <c r="AI294" s="80">
        <f t="shared" si="169"/>
        <v>0.55458791169853616</v>
      </c>
      <c r="AJ294" s="80">
        <f t="shared" si="170"/>
        <v>-6.5705589366626974E-2</v>
      </c>
      <c r="AK294" s="80">
        <f t="shared" si="171"/>
        <v>5.2727415462402144E-2</v>
      </c>
      <c r="AL294" s="80">
        <f t="shared" si="172"/>
        <v>-0.11783058291648618</v>
      </c>
      <c r="AM294" s="80">
        <f t="shared" si="173"/>
        <v>-5.8983551451687419E-2</v>
      </c>
      <c r="AN294" s="80">
        <f t="shared" si="178"/>
        <v>6.0925770256808107</v>
      </c>
      <c r="AO294" s="80">
        <f t="shared" si="178"/>
        <v>6.0916895204446444</v>
      </c>
      <c r="AP294" s="80">
        <f t="shared" si="178"/>
        <v>6.0937047038674956</v>
      </c>
      <c r="AQ294" s="80">
        <f t="shared" si="178"/>
        <v>6.0891278591709943</v>
      </c>
      <c r="AR294" s="80">
        <f t="shared" si="178"/>
        <v>6.0995169179233901</v>
      </c>
      <c r="AS294" s="80">
        <f t="shared" si="178"/>
        <v>6.0759038135049552</v>
      </c>
      <c r="AT294" s="80">
        <f t="shared" si="178"/>
        <v>6.129426279214524</v>
      </c>
      <c r="AU294" s="80">
        <f t="shared" si="174"/>
        <v>6.0072109050094245</v>
      </c>
    </row>
    <row r="295" spans="1:47" ht="12.95" customHeight="1" x14ac:dyDescent="0.2">
      <c r="A295" s="27" t="s">
        <v>2533</v>
      </c>
      <c r="B295" s="49"/>
      <c r="C295" s="28">
        <v>39295.74</v>
      </c>
      <c r="D295" s="28"/>
      <c r="E295" s="80">
        <f t="shared" si="157"/>
        <v>-3097.0317653477687</v>
      </c>
      <c r="F295" s="80">
        <f t="shared" si="158"/>
        <v>-3097</v>
      </c>
      <c r="G295" s="80">
        <f t="shared" si="154"/>
        <v>-4.3119155721797142E-2</v>
      </c>
      <c r="I295" s="80">
        <f>G295</f>
        <v>-4.3119155721797142E-2</v>
      </c>
      <c r="P295" s="80">
        <f t="shared" si="159"/>
        <v>-4.0895381218973674E-2</v>
      </c>
      <c r="Q295" s="107">
        <f t="shared" si="175"/>
        <v>24277.239999999998</v>
      </c>
      <c r="R295" s="80">
        <f t="shared" si="155"/>
        <v>4.9451730394077632E-6</v>
      </c>
      <c r="S295" s="106">
        <f t="shared" si="156"/>
        <v>0.1</v>
      </c>
      <c r="T295" s="106">
        <f t="shared" si="160"/>
        <v>4.9451730394077638E-7</v>
      </c>
      <c r="Z295" s="80">
        <f t="shared" si="161"/>
        <v>-3097</v>
      </c>
      <c r="AA295" s="80">
        <f t="shared" si="162"/>
        <v>-4.500974452872103E-2</v>
      </c>
      <c r="AB295" s="80">
        <f t="shared" si="163"/>
        <v>-3.900479241204978E-2</v>
      </c>
      <c r="AC295" s="80">
        <f t="shared" si="164"/>
        <v>-2.2237745028234682E-3</v>
      </c>
      <c r="AD295" s="80">
        <f t="shared" si="165"/>
        <v>1.8905888069238874E-3</v>
      </c>
      <c r="AE295" s="80">
        <f t="shared" si="166"/>
        <v>3.5743260368658882E-7</v>
      </c>
      <c r="AF295" s="80">
        <f t="shared" si="167"/>
        <v>-9999</v>
      </c>
      <c r="AG295" s="106"/>
      <c r="AH295" s="80">
        <f t="shared" si="168"/>
        <v>-4.1143633097473591E-3</v>
      </c>
      <c r="AI295" s="80">
        <f t="shared" si="169"/>
        <v>0.55457904875046005</v>
      </c>
      <c r="AJ295" s="80">
        <f t="shared" si="170"/>
        <v>-6.5537742481459049E-2</v>
      </c>
      <c r="AK295" s="80">
        <f t="shared" si="171"/>
        <v>5.2652492195248479E-2</v>
      </c>
      <c r="AL295" s="80">
        <f t="shared" si="172"/>
        <v>-0.1176623734683616</v>
      </c>
      <c r="AM295" s="80">
        <f t="shared" si="173"/>
        <v>-5.8899154540775989E-2</v>
      </c>
      <c r="AN295" s="80">
        <f t="shared" si="178"/>
        <v>6.0928481135400334</v>
      </c>
      <c r="AO295" s="80">
        <f t="shared" si="178"/>
        <v>6.0919615432797594</v>
      </c>
      <c r="AP295" s="80">
        <f t="shared" si="178"/>
        <v>6.0939744986513169</v>
      </c>
      <c r="AQ295" s="80">
        <f t="shared" si="178"/>
        <v>6.0894029559198364</v>
      </c>
      <c r="AR295" s="80">
        <f t="shared" si="178"/>
        <v>6.0997794467565472</v>
      </c>
      <c r="AS295" s="80">
        <f t="shared" si="178"/>
        <v>6.0761962038186219</v>
      </c>
      <c r="AT295" s="80">
        <f t="shared" si="178"/>
        <v>6.1296484593436995</v>
      </c>
      <c r="AU295" s="80">
        <f t="shared" si="174"/>
        <v>6.0076017740568135</v>
      </c>
    </row>
    <row r="296" spans="1:47" ht="12.95" customHeight="1" x14ac:dyDescent="0.2">
      <c r="A296" s="27" t="s">
        <v>2533</v>
      </c>
      <c r="B296" s="49"/>
      <c r="C296" s="28">
        <v>39299.813000000002</v>
      </c>
      <c r="D296" s="28"/>
      <c r="E296" s="80">
        <f t="shared" si="157"/>
        <v>-3094.0312367125671</v>
      </c>
      <c r="F296" s="80">
        <f t="shared" si="158"/>
        <v>-3094</v>
      </c>
      <c r="G296" s="80">
        <f t="shared" si="154"/>
        <v>-4.2401571772643365E-2</v>
      </c>
      <c r="I296" s="80">
        <f>+G296</f>
        <v>-4.2401571772643365E-2</v>
      </c>
      <c r="P296" s="80">
        <f t="shared" si="159"/>
        <v>-4.0875759155584668E-2</v>
      </c>
      <c r="Q296" s="107">
        <f t="shared" si="175"/>
        <v>24281.313000000002</v>
      </c>
      <c r="R296" s="80">
        <f t="shared" si="155"/>
        <v>2.3281041423755107E-6</v>
      </c>
      <c r="S296" s="106">
        <f t="shared" si="156"/>
        <v>0.1</v>
      </c>
      <c r="T296" s="106">
        <f t="shared" si="160"/>
        <v>2.3281041423755108E-7</v>
      </c>
      <c r="Z296" s="80">
        <f t="shared" si="161"/>
        <v>-3094</v>
      </c>
      <c r="AA296" s="80">
        <f t="shared" si="162"/>
        <v>-4.4964936496640392E-2</v>
      </c>
      <c r="AB296" s="80">
        <f t="shared" si="163"/>
        <v>-3.831239443158764E-2</v>
      </c>
      <c r="AC296" s="80">
        <f t="shared" si="164"/>
        <v>-1.5258126170586972E-3</v>
      </c>
      <c r="AD296" s="80">
        <f t="shared" si="165"/>
        <v>2.5633647239970275E-3</v>
      </c>
      <c r="AE296" s="80">
        <f t="shared" si="166"/>
        <v>6.5708387082323573E-7</v>
      </c>
      <c r="AF296" s="80">
        <f t="shared" si="167"/>
        <v>-9999</v>
      </c>
      <c r="AG296" s="106"/>
      <c r="AH296" s="80">
        <f t="shared" si="168"/>
        <v>-4.0891773410557273E-3</v>
      </c>
      <c r="AI296" s="80">
        <f t="shared" si="169"/>
        <v>0.55455253729871634</v>
      </c>
      <c r="AJ296" s="80">
        <f t="shared" si="170"/>
        <v>-6.5034224482804215E-2</v>
      </c>
      <c r="AK296" s="80">
        <f t="shared" si="171"/>
        <v>5.2427728535616551E-2</v>
      </c>
      <c r="AL296" s="80">
        <f t="shared" si="172"/>
        <v>-0.11715777895958085</v>
      </c>
      <c r="AM296" s="80">
        <f t="shared" si="173"/>
        <v>-5.8645985796094965E-2</v>
      </c>
      <c r="AN296" s="80">
        <f t="shared" si="178"/>
        <v>6.0936613485367239</v>
      </c>
      <c r="AO296" s="80">
        <f t="shared" si="178"/>
        <v>6.0927775908251283</v>
      </c>
      <c r="AP296" s="80">
        <f t="shared" si="178"/>
        <v>6.0947838470317546</v>
      </c>
      <c r="AQ296" s="80">
        <f t="shared" si="178"/>
        <v>6.0902282388707336</v>
      </c>
      <c r="AR296" s="80">
        <f t="shared" si="178"/>
        <v>6.1005669731750318</v>
      </c>
      <c r="AS296" s="80">
        <f t="shared" si="178"/>
        <v>6.0770734040107959</v>
      </c>
      <c r="AT296" s="80">
        <f t="shared" si="178"/>
        <v>6.1303148879575913</v>
      </c>
      <c r="AU296" s="80">
        <f t="shared" si="174"/>
        <v>6.0087743811989824</v>
      </c>
    </row>
    <row r="297" spans="1:47" ht="12.95" customHeight="1" x14ac:dyDescent="0.2">
      <c r="A297" s="27" t="s">
        <v>2533</v>
      </c>
      <c r="B297" s="49"/>
      <c r="C297" s="28">
        <v>39314.743000000002</v>
      </c>
      <c r="D297" s="28"/>
      <c r="E297" s="80">
        <f t="shared" si="157"/>
        <v>-3083.0324906964806</v>
      </c>
      <c r="F297" s="80">
        <f t="shared" si="158"/>
        <v>-3083</v>
      </c>
      <c r="G297" s="80">
        <f t="shared" si="154"/>
        <v>-4.4103763990278821E-2</v>
      </c>
      <c r="I297" s="80">
        <f>+G297</f>
        <v>-4.4103763990278821E-2</v>
      </c>
      <c r="P297" s="80">
        <f t="shared" si="159"/>
        <v>-4.0803750301831559E-2</v>
      </c>
      <c r="Q297" s="107">
        <f t="shared" si="175"/>
        <v>24296.243000000002</v>
      </c>
      <c r="R297" s="80">
        <f t="shared" si="155"/>
        <v>1.0890090343939302E-5</v>
      </c>
      <c r="S297" s="106">
        <f t="shared" si="156"/>
        <v>0.1</v>
      </c>
      <c r="T297" s="106">
        <f t="shared" si="160"/>
        <v>1.0890090343939303E-6</v>
      </c>
      <c r="Z297" s="80">
        <f t="shared" si="161"/>
        <v>-3083</v>
      </c>
      <c r="AA297" s="80">
        <f t="shared" si="162"/>
        <v>-4.4800567365201382E-2</v>
      </c>
      <c r="AB297" s="80">
        <f t="shared" si="163"/>
        <v>-4.0106946926908998E-2</v>
      </c>
      <c r="AC297" s="80">
        <f t="shared" si="164"/>
        <v>-3.300013688447262E-3</v>
      </c>
      <c r="AD297" s="80">
        <f t="shared" si="165"/>
        <v>6.9680337492256106E-4</v>
      </c>
      <c r="AE297" s="80">
        <f t="shared" si="166"/>
        <v>4.8553494330347128E-8</v>
      </c>
      <c r="AF297" s="80">
        <f t="shared" si="167"/>
        <v>-9999</v>
      </c>
      <c r="AG297" s="106"/>
      <c r="AH297" s="80">
        <f t="shared" si="168"/>
        <v>-3.9968170633698265E-3</v>
      </c>
      <c r="AI297" s="80">
        <f t="shared" si="169"/>
        <v>0.55445632129204048</v>
      </c>
      <c r="AJ297" s="80">
        <f t="shared" si="170"/>
        <v>-6.3188281354429332E-2</v>
      </c>
      <c r="AK297" s="80">
        <f t="shared" si="171"/>
        <v>5.1603673413763186E-2</v>
      </c>
      <c r="AL297" s="80">
        <f t="shared" si="172"/>
        <v>-0.1153080301829849</v>
      </c>
      <c r="AM297" s="80">
        <f t="shared" si="173"/>
        <v>-5.7717980510105273E-2</v>
      </c>
      <c r="AN297" s="80">
        <f t="shared" si="178"/>
        <v>6.096642845969507</v>
      </c>
      <c r="AO297" s="80">
        <f t="shared" si="178"/>
        <v>6.0957694983007604</v>
      </c>
      <c r="AP297" s="80">
        <f t="shared" si="178"/>
        <v>6.0977509992124439</v>
      </c>
      <c r="AQ297" s="80">
        <f t="shared" si="178"/>
        <v>6.0932541838218146</v>
      </c>
      <c r="AR297" s="80">
        <f t="shared" si="178"/>
        <v>6.1034538040483035</v>
      </c>
      <c r="AS297" s="80">
        <f t="shared" si="178"/>
        <v>6.0802901778988954</v>
      </c>
      <c r="AT297" s="80">
        <f t="shared" si="178"/>
        <v>6.1327570350407017</v>
      </c>
      <c r="AU297" s="80">
        <f t="shared" si="174"/>
        <v>6.0130739407202691</v>
      </c>
    </row>
    <row r="298" spans="1:47" ht="12.95" customHeight="1" x14ac:dyDescent="0.2">
      <c r="A298" s="27" t="s">
        <v>2530</v>
      </c>
      <c r="B298" s="49"/>
      <c r="C298" s="28">
        <v>39321.531999999999</v>
      </c>
      <c r="D298" s="28"/>
      <c r="E298" s="80">
        <f t="shared" si="157"/>
        <v>-3078.0311185127448</v>
      </c>
      <c r="F298" s="80">
        <f t="shared" si="158"/>
        <v>-3078</v>
      </c>
      <c r="G298" s="80">
        <f t="shared" si="154"/>
        <v>-4.2241124087013304E-2</v>
      </c>
      <c r="I298" s="80">
        <f>+G298</f>
        <v>-4.2241124087013304E-2</v>
      </c>
      <c r="P298" s="80">
        <f t="shared" si="159"/>
        <v>-4.0770987166752377E-2</v>
      </c>
      <c r="Q298" s="107">
        <f t="shared" si="175"/>
        <v>24303.031999999999</v>
      </c>
      <c r="R298" s="80">
        <f t="shared" si="155"/>
        <v>2.1613025643142826E-6</v>
      </c>
      <c r="S298" s="106">
        <f t="shared" si="156"/>
        <v>0.1</v>
      </c>
      <c r="T298" s="106">
        <f t="shared" si="160"/>
        <v>2.1613025643142828E-7</v>
      </c>
      <c r="Z298" s="80">
        <f t="shared" si="161"/>
        <v>-3078</v>
      </c>
      <c r="AA298" s="80">
        <f t="shared" si="162"/>
        <v>-4.4725816302222166E-2</v>
      </c>
      <c r="AB298" s="80">
        <f t="shared" si="163"/>
        <v>-3.8286294951543509E-2</v>
      </c>
      <c r="AC298" s="80">
        <f t="shared" si="164"/>
        <v>-1.4701369202609268E-3</v>
      </c>
      <c r="AD298" s="80">
        <f t="shared" si="165"/>
        <v>2.4846922152088613E-3</v>
      </c>
      <c r="AE298" s="80">
        <f t="shared" si="166"/>
        <v>6.1736954043195192E-7</v>
      </c>
      <c r="AF298" s="80">
        <f t="shared" si="167"/>
        <v>-9999</v>
      </c>
      <c r="AG298" s="106"/>
      <c r="AH298" s="80">
        <f t="shared" si="168"/>
        <v>-3.9548291354697916E-3</v>
      </c>
      <c r="AI298" s="80">
        <f t="shared" si="169"/>
        <v>0.55441310204398375</v>
      </c>
      <c r="AJ298" s="80">
        <f t="shared" si="170"/>
        <v>-6.2349365893219655E-2</v>
      </c>
      <c r="AK298" s="80">
        <f t="shared" si="171"/>
        <v>5.1229143232641515E-2</v>
      </c>
      <c r="AL298" s="80">
        <f t="shared" si="172"/>
        <v>-0.11446745716511959</v>
      </c>
      <c r="AM298" s="80">
        <f t="shared" si="173"/>
        <v>-5.729630407752738E-2</v>
      </c>
      <c r="AN298" s="80">
        <f t="shared" si="178"/>
        <v>6.0979978845590121</v>
      </c>
      <c r="AO298" s="80">
        <f t="shared" si="178"/>
        <v>6.0971293190149574</v>
      </c>
      <c r="AP298" s="80">
        <f t="shared" si="178"/>
        <v>6.0990994685721915</v>
      </c>
      <c r="AQ298" s="80">
        <f t="shared" si="178"/>
        <v>6.0946295659871588</v>
      </c>
      <c r="AR298" s="80">
        <f t="shared" si="178"/>
        <v>6.104765605305964</v>
      </c>
      <c r="AS298" s="80">
        <f t="shared" si="178"/>
        <v>6.0817525402511166</v>
      </c>
      <c r="AT298" s="80">
        <f t="shared" si="178"/>
        <v>6.1338663684317902</v>
      </c>
      <c r="AU298" s="80">
        <f t="shared" si="174"/>
        <v>6.0150282859572179</v>
      </c>
    </row>
    <row r="299" spans="1:47" ht="12.95" customHeight="1" x14ac:dyDescent="0.2">
      <c r="A299" s="27" t="s">
        <v>2534</v>
      </c>
      <c r="B299" s="49"/>
      <c r="C299" s="28">
        <v>39346.395600000003</v>
      </c>
      <c r="D299" s="28"/>
      <c r="E299" s="80">
        <f t="shared" si="157"/>
        <v>-3059.7144124547672</v>
      </c>
      <c r="F299" s="80">
        <f t="shared" si="158"/>
        <v>-3059.5</v>
      </c>
      <c r="J299" s="80">
        <f>G299</f>
        <v>0</v>
      </c>
      <c r="P299" s="80">
        <f t="shared" si="159"/>
        <v>-4.0649590547770093E-2</v>
      </c>
      <c r="Q299" s="107">
        <f t="shared" si="175"/>
        <v>24327.895600000003</v>
      </c>
      <c r="R299" s="80">
        <f>+(P299-U299)^2</f>
        <v>6.2700042759566033E-2</v>
      </c>
      <c r="S299" s="106"/>
      <c r="T299" s="106">
        <f t="shared" si="160"/>
        <v>0</v>
      </c>
      <c r="U299" s="80">
        <f>C299-(C$7+F299*C$8)</f>
        <v>-0.29104935644136276</v>
      </c>
      <c r="Z299" s="80">
        <f t="shared" si="161"/>
        <v>-3059.5</v>
      </c>
      <c r="AA299" s="80">
        <f t="shared" si="162"/>
        <v>-4.4449032895641345E-2</v>
      </c>
      <c r="AB299" s="80">
        <f t="shared" si="163"/>
        <v>3.7994423478712532E-3</v>
      </c>
      <c r="AC299" s="80">
        <f t="shared" si="164"/>
        <v>4.0649590547770093E-2</v>
      </c>
      <c r="AD299" s="80">
        <f t="shared" si="165"/>
        <v>4.4449032895641345E-2</v>
      </c>
      <c r="AE299" s="80">
        <f t="shared" si="166"/>
        <v>0</v>
      </c>
      <c r="AF299" s="80">
        <f t="shared" si="167"/>
        <v>4.0649590547770093E-2</v>
      </c>
      <c r="AG299" s="106"/>
      <c r="AH299" s="80">
        <f t="shared" si="168"/>
        <v>-3.7994423478712532E-3</v>
      </c>
      <c r="AI299" s="80">
        <f t="shared" si="169"/>
        <v>0.55425598764161754</v>
      </c>
      <c r="AJ299" s="80">
        <f t="shared" si="170"/>
        <v>-5.9246183648879951E-2</v>
      </c>
      <c r="AK299" s="80">
        <f t="shared" si="171"/>
        <v>4.9843597312654295E-2</v>
      </c>
      <c r="AL299" s="80">
        <f t="shared" si="172"/>
        <v>-0.1113585224519687</v>
      </c>
      <c r="AM299" s="80">
        <f t="shared" si="173"/>
        <v>-5.5736871247397728E-2</v>
      </c>
      <c r="AN299" s="80">
        <f t="shared" si="178"/>
        <v>6.1030105249876669</v>
      </c>
      <c r="AO299" s="80">
        <f t="shared" si="178"/>
        <v>6.1021599236427209</v>
      </c>
      <c r="AP299" s="80">
        <f t="shared" si="178"/>
        <v>6.1040875418036196</v>
      </c>
      <c r="AQ299" s="80">
        <f t="shared" si="178"/>
        <v>6.0997182295626855</v>
      </c>
      <c r="AR299" s="80">
        <f t="shared" si="178"/>
        <v>6.1096171585096597</v>
      </c>
      <c r="AS299" s="80">
        <f t="shared" si="178"/>
        <v>6.0871643120343908</v>
      </c>
      <c r="AT299" s="80">
        <f t="shared" si="178"/>
        <v>6.1379669806135739</v>
      </c>
      <c r="AU299" s="80">
        <f t="shared" si="174"/>
        <v>6.0222593633339274</v>
      </c>
    </row>
    <row r="300" spans="1:47" ht="12.95" customHeight="1" x14ac:dyDescent="0.2">
      <c r="A300" s="27" t="s">
        <v>2530</v>
      </c>
      <c r="B300" s="49"/>
      <c r="C300" s="28">
        <v>39404.335999999996</v>
      </c>
      <c r="D300" s="28"/>
      <c r="E300" s="80">
        <f t="shared" si="157"/>
        <v>-3017.0304376610393</v>
      </c>
      <c r="F300" s="80">
        <f t="shared" si="158"/>
        <v>-3017</v>
      </c>
      <c r="G300" s="80">
        <f t="shared" ref="G300:G336" si="179">C300-(C$7+F300*C$8)</f>
        <v>-4.1316917282529175E-2</v>
      </c>
      <c r="I300" s="80">
        <f>+G300</f>
        <v>-4.1316917282529175E-2</v>
      </c>
      <c r="P300" s="80">
        <f t="shared" si="159"/>
        <v>-4.0369674675528947E-2</v>
      </c>
      <c r="Q300" s="107">
        <f t="shared" si="175"/>
        <v>24385.835999999996</v>
      </c>
      <c r="R300" s="80">
        <f t="shared" ref="R300:R336" si="180">+(P300-G300)^2</f>
        <v>8.9726855651658987E-7</v>
      </c>
      <c r="S300" s="106">
        <f t="shared" ref="S300:S311" si="181">S$16</f>
        <v>0.1</v>
      </c>
      <c r="T300" s="106">
        <f t="shared" si="160"/>
        <v>8.9726855651658998E-8</v>
      </c>
      <c r="Z300" s="80">
        <f t="shared" si="161"/>
        <v>-3017</v>
      </c>
      <c r="AA300" s="80">
        <f t="shared" si="162"/>
        <v>-4.3811971881630003E-2</v>
      </c>
      <c r="AB300" s="80">
        <f t="shared" si="163"/>
        <v>-3.7874620076428119E-2</v>
      </c>
      <c r="AC300" s="80">
        <f t="shared" si="164"/>
        <v>-9.4724260700022878E-4</v>
      </c>
      <c r="AD300" s="80">
        <f t="shared" si="165"/>
        <v>2.495054599100828E-3</v>
      </c>
      <c r="AE300" s="80">
        <f t="shared" si="166"/>
        <v>6.2252974524941942E-7</v>
      </c>
      <c r="AF300" s="80">
        <f t="shared" si="167"/>
        <v>-9999</v>
      </c>
      <c r="AG300" s="106"/>
      <c r="AH300" s="80">
        <f t="shared" si="168"/>
        <v>-3.4422972061010546E-3</v>
      </c>
      <c r="AI300" s="80">
        <f t="shared" si="169"/>
        <v>0.55391168810649516</v>
      </c>
      <c r="AJ300" s="80">
        <f t="shared" si="170"/>
        <v>-5.2121959975982596E-2</v>
      </c>
      <c r="AK300" s="80">
        <f t="shared" si="171"/>
        <v>4.6661833851863239E-2</v>
      </c>
      <c r="AL300" s="80">
        <f t="shared" si="172"/>
        <v>-0.10422321265230301</v>
      </c>
      <c r="AM300" s="80">
        <f t="shared" si="173"/>
        <v>-5.2158829387775163E-2</v>
      </c>
      <c r="AN300" s="80">
        <f t="shared" si="178"/>
        <v>6.1145202635364759</v>
      </c>
      <c r="AO300" s="80">
        <f t="shared" si="178"/>
        <v>6.1137125084196633</v>
      </c>
      <c r="AP300" s="80">
        <f t="shared" si="178"/>
        <v>6.1155393251424579</v>
      </c>
      <c r="AQ300" s="80">
        <f t="shared" si="178"/>
        <v>6.1114069857771582</v>
      </c>
      <c r="AR300" s="80">
        <f t="shared" si="178"/>
        <v>6.1207504056037045</v>
      </c>
      <c r="AS300" s="80">
        <f t="shared" si="178"/>
        <v>6.0996027410076845</v>
      </c>
      <c r="AT300" s="80">
        <f t="shared" si="178"/>
        <v>6.147364659986378</v>
      </c>
      <c r="AU300" s="80">
        <f t="shared" si="174"/>
        <v>6.0388712978479901</v>
      </c>
    </row>
    <row r="301" spans="1:47" ht="12.95" customHeight="1" x14ac:dyDescent="0.2">
      <c r="A301" s="28" t="s">
        <v>2530</v>
      </c>
      <c r="B301" s="49" t="s">
        <v>2525</v>
      </c>
      <c r="C301" s="28">
        <v>39404.335999999996</v>
      </c>
      <c r="D301" s="28" t="s">
        <v>2537</v>
      </c>
      <c r="E301" s="16">
        <f t="shared" si="157"/>
        <v>-3017.0304376610393</v>
      </c>
      <c r="F301" s="80">
        <f t="shared" si="158"/>
        <v>-3017</v>
      </c>
      <c r="G301" s="80">
        <f t="shared" si="179"/>
        <v>-4.1316917282529175E-2</v>
      </c>
      <c r="I301" s="80">
        <f>+G301</f>
        <v>-4.1316917282529175E-2</v>
      </c>
      <c r="P301" s="80">
        <f t="shared" si="159"/>
        <v>-4.0369674675528947E-2</v>
      </c>
      <c r="Q301" s="107">
        <f t="shared" si="175"/>
        <v>24385.835999999996</v>
      </c>
      <c r="R301" s="80">
        <f t="shared" si="180"/>
        <v>8.9726855651658987E-7</v>
      </c>
      <c r="S301" s="106">
        <f t="shared" si="181"/>
        <v>0.1</v>
      </c>
      <c r="T301" s="106">
        <f t="shared" si="160"/>
        <v>8.9726855651658998E-8</v>
      </c>
      <c r="Z301" s="80">
        <f t="shared" si="161"/>
        <v>-3017</v>
      </c>
      <c r="AA301" s="80">
        <f t="shared" si="162"/>
        <v>-4.3811971881630003E-2</v>
      </c>
      <c r="AB301" s="80">
        <f t="shared" si="163"/>
        <v>-3.7874620076428119E-2</v>
      </c>
      <c r="AC301" s="80">
        <f t="shared" si="164"/>
        <v>-9.4724260700022878E-4</v>
      </c>
      <c r="AD301" s="80">
        <f t="shared" si="165"/>
        <v>2.495054599100828E-3</v>
      </c>
      <c r="AE301" s="80">
        <f t="shared" si="166"/>
        <v>6.2252974524941942E-7</v>
      </c>
      <c r="AF301" s="80">
        <f t="shared" si="167"/>
        <v>-9999</v>
      </c>
      <c r="AG301" s="106"/>
      <c r="AH301" s="80">
        <f t="shared" si="168"/>
        <v>-3.4422972061010546E-3</v>
      </c>
      <c r="AI301" s="80">
        <f t="shared" si="169"/>
        <v>0.55391168810649516</v>
      </c>
      <c r="AJ301" s="80">
        <f t="shared" si="170"/>
        <v>-5.2121959975982596E-2</v>
      </c>
      <c r="AK301" s="80">
        <f t="shared" si="171"/>
        <v>4.6661833851863239E-2</v>
      </c>
      <c r="AL301" s="80">
        <f t="shared" si="172"/>
        <v>-0.10422321265230301</v>
      </c>
      <c r="AM301" s="80">
        <f t="shared" si="173"/>
        <v>-5.2158829387775163E-2</v>
      </c>
      <c r="AN301" s="80">
        <f t="shared" ref="AN301:AT310" si="182">$AU301+$AB$7*SIN(AO301)</f>
        <v>6.1145202635364759</v>
      </c>
      <c r="AO301" s="80">
        <f t="shared" si="182"/>
        <v>6.1137125084196633</v>
      </c>
      <c r="AP301" s="80">
        <f t="shared" si="182"/>
        <v>6.1155393251424579</v>
      </c>
      <c r="AQ301" s="80">
        <f t="shared" si="182"/>
        <v>6.1114069857771582</v>
      </c>
      <c r="AR301" s="80">
        <f t="shared" si="182"/>
        <v>6.1207504056037045</v>
      </c>
      <c r="AS301" s="80">
        <f t="shared" si="182"/>
        <v>6.0996027410076845</v>
      </c>
      <c r="AT301" s="80">
        <f t="shared" si="182"/>
        <v>6.147364659986378</v>
      </c>
      <c r="AU301" s="80">
        <f t="shared" si="174"/>
        <v>6.0388712978479901</v>
      </c>
    </row>
    <row r="302" spans="1:47" ht="12.95" customHeight="1" x14ac:dyDescent="0.2">
      <c r="A302" s="134" t="s">
        <v>2439</v>
      </c>
      <c r="B302" s="135" t="s">
        <v>2525</v>
      </c>
      <c r="C302" s="138">
        <v>39404.336000000003</v>
      </c>
      <c r="D302" s="138" t="s">
        <v>2559</v>
      </c>
      <c r="E302" s="80">
        <f t="shared" si="157"/>
        <v>-3017.0304376610338</v>
      </c>
      <c r="F302" s="80">
        <f t="shared" si="158"/>
        <v>-3017</v>
      </c>
      <c r="G302" s="80">
        <f t="shared" si="179"/>
        <v>-4.1316917275253218E-2</v>
      </c>
      <c r="I302" s="80">
        <f>G302</f>
        <v>-4.1316917275253218E-2</v>
      </c>
      <c r="P302" s="80">
        <f t="shared" si="159"/>
        <v>-4.0369674675528947E-2</v>
      </c>
      <c r="Q302" s="107">
        <f t="shared" si="175"/>
        <v>24385.836000000003</v>
      </c>
      <c r="R302" s="80">
        <f t="shared" si="180"/>
        <v>8.9726854273239582E-7</v>
      </c>
      <c r="S302" s="106">
        <f t="shared" si="181"/>
        <v>0.1</v>
      </c>
      <c r="T302" s="106">
        <f t="shared" si="160"/>
        <v>8.9726854273239587E-8</v>
      </c>
      <c r="Z302" s="80">
        <f t="shared" si="161"/>
        <v>-3017</v>
      </c>
      <c r="AA302" s="80">
        <f t="shared" si="162"/>
        <v>-4.3811971881630003E-2</v>
      </c>
      <c r="AB302" s="80">
        <f t="shared" si="163"/>
        <v>-3.7874620069152161E-2</v>
      </c>
      <c r="AC302" s="80">
        <f t="shared" si="164"/>
        <v>-9.4724259972427116E-4</v>
      </c>
      <c r="AD302" s="80">
        <f t="shared" si="165"/>
        <v>2.4950546063767856E-3</v>
      </c>
      <c r="AE302" s="80">
        <f t="shared" si="166"/>
        <v>6.2252974888020169E-7</v>
      </c>
      <c r="AF302" s="80">
        <f t="shared" si="167"/>
        <v>-9999</v>
      </c>
      <c r="AG302" s="106"/>
      <c r="AH302" s="80">
        <f t="shared" si="168"/>
        <v>-3.4422972061010546E-3</v>
      </c>
      <c r="AI302" s="80">
        <f t="shared" si="169"/>
        <v>0.55391168810649516</v>
      </c>
      <c r="AJ302" s="80">
        <f t="shared" si="170"/>
        <v>-5.2121959975982596E-2</v>
      </c>
      <c r="AK302" s="80">
        <f t="shared" si="171"/>
        <v>4.6661833851863239E-2</v>
      </c>
      <c r="AL302" s="80">
        <f t="shared" si="172"/>
        <v>-0.10422321265230301</v>
      </c>
      <c r="AM302" s="80">
        <f t="shared" si="173"/>
        <v>-5.2158829387775163E-2</v>
      </c>
      <c r="AN302" s="80">
        <f t="shared" si="182"/>
        <v>6.1145202635364759</v>
      </c>
      <c r="AO302" s="80">
        <f t="shared" si="182"/>
        <v>6.1137125084196633</v>
      </c>
      <c r="AP302" s="80">
        <f t="shared" si="182"/>
        <v>6.1155393251424579</v>
      </c>
      <c r="AQ302" s="80">
        <f t="shared" si="182"/>
        <v>6.1114069857771582</v>
      </c>
      <c r="AR302" s="80">
        <f t="shared" si="182"/>
        <v>6.1207504056037045</v>
      </c>
      <c r="AS302" s="80">
        <f t="shared" si="182"/>
        <v>6.0996027410076845</v>
      </c>
      <c r="AT302" s="80">
        <f t="shared" si="182"/>
        <v>6.147364659986378</v>
      </c>
      <c r="AU302" s="80">
        <f t="shared" si="174"/>
        <v>6.0388712978479901</v>
      </c>
    </row>
    <row r="303" spans="1:47" ht="12.95" customHeight="1" x14ac:dyDescent="0.2">
      <c r="A303" s="27" t="s">
        <v>2535</v>
      </c>
      <c r="B303" s="49"/>
      <c r="C303" s="28">
        <v>39530.576999999997</v>
      </c>
      <c r="D303" s="28"/>
      <c r="E303" s="80">
        <f t="shared" si="157"/>
        <v>-2924.0302570972917</v>
      </c>
      <c r="F303" s="80">
        <f t="shared" si="158"/>
        <v>-2924</v>
      </c>
      <c r="G303" s="80">
        <f t="shared" si="179"/>
        <v>-4.1071815088798758E-2</v>
      </c>
      <c r="I303" s="80">
        <f>+G303</f>
        <v>-4.1071815088798758E-2</v>
      </c>
      <c r="P303" s="80">
        <f t="shared" si="159"/>
        <v>-3.9752137815354555E-2</v>
      </c>
      <c r="Q303" s="107">
        <f t="shared" si="175"/>
        <v>24512.076999999997</v>
      </c>
      <c r="R303" s="80">
        <f t="shared" si="180"/>
        <v>1.7415481060451259E-6</v>
      </c>
      <c r="S303" s="106">
        <f t="shared" si="181"/>
        <v>0.1</v>
      </c>
      <c r="T303" s="106">
        <f t="shared" si="160"/>
        <v>1.741548106045126E-7</v>
      </c>
      <c r="Z303" s="80">
        <f t="shared" si="161"/>
        <v>-2924</v>
      </c>
      <c r="AA303" s="80">
        <f t="shared" si="162"/>
        <v>-4.2412200349252208E-2</v>
      </c>
      <c r="AB303" s="80">
        <f t="shared" si="163"/>
        <v>-3.8411752554901105E-2</v>
      </c>
      <c r="AC303" s="80">
        <f t="shared" si="164"/>
        <v>-1.319677273444203E-3</v>
      </c>
      <c r="AD303" s="80">
        <f t="shared" si="165"/>
        <v>1.34038526045345E-3</v>
      </c>
      <c r="AE303" s="80">
        <f t="shared" si="166"/>
        <v>1.7966326464408631E-7</v>
      </c>
      <c r="AF303" s="80">
        <f t="shared" si="167"/>
        <v>-9999</v>
      </c>
      <c r="AG303" s="106"/>
      <c r="AH303" s="80">
        <f t="shared" si="168"/>
        <v>-2.6600625338976543E-3</v>
      </c>
      <c r="AI303" s="80">
        <f t="shared" si="169"/>
        <v>0.55323874208895463</v>
      </c>
      <c r="AJ303" s="80">
        <f t="shared" si="170"/>
        <v>-3.655432276776991E-2</v>
      </c>
      <c r="AK303" s="80">
        <f t="shared" si="171"/>
        <v>3.9705001903490848E-2</v>
      </c>
      <c r="AL303" s="80">
        <f t="shared" si="172"/>
        <v>-8.8640092261882131E-2</v>
      </c>
      <c r="AM303" s="80">
        <f t="shared" si="173"/>
        <v>-4.4349087743143473E-2</v>
      </c>
      <c r="AN303" s="80">
        <f t="shared" si="182"/>
        <v>6.1396803158340019</v>
      </c>
      <c r="AO303" s="80">
        <f t="shared" si="182"/>
        <v>6.1389735560165954</v>
      </c>
      <c r="AP303" s="80">
        <f t="shared" si="182"/>
        <v>6.1405656536796105</v>
      </c>
      <c r="AQ303" s="80">
        <f t="shared" si="182"/>
        <v>6.1369786607343269</v>
      </c>
      <c r="AR303" s="80">
        <f t="shared" si="182"/>
        <v>6.1450575481926153</v>
      </c>
      <c r="AS303" s="80">
        <f t="shared" si="182"/>
        <v>6.1268480503300085</v>
      </c>
      <c r="AT303" s="80">
        <f t="shared" si="182"/>
        <v>6.1678273206702565</v>
      </c>
      <c r="AU303" s="80">
        <f t="shared" si="174"/>
        <v>6.0752221192552316</v>
      </c>
    </row>
    <row r="304" spans="1:47" ht="12.95" customHeight="1" x14ac:dyDescent="0.2">
      <c r="A304" s="134" t="s">
        <v>681</v>
      </c>
      <c r="B304" s="135" t="s">
        <v>2525</v>
      </c>
      <c r="C304" s="138">
        <v>39530.587</v>
      </c>
      <c r="D304" s="138" t="s">
        <v>2559</v>
      </c>
      <c r="E304" s="80">
        <f t="shared" si="157"/>
        <v>-2924.0228902211911</v>
      </c>
      <c r="F304" s="80">
        <f t="shared" si="158"/>
        <v>-2924</v>
      </c>
      <c r="G304" s="80">
        <f t="shared" si="179"/>
        <v>-3.107181508676149E-2</v>
      </c>
      <c r="I304" s="80">
        <f>G304</f>
        <v>-3.107181508676149E-2</v>
      </c>
      <c r="P304" s="80">
        <f t="shared" si="159"/>
        <v>-3.9752137815354555E-2</v>
      </c>
      <c r="Q304" s="107">
        <f t="shared" si="175"/>
        <v>24512.087</v>
      </c>
      <c r="R304" s="80">
        <f t="shared" si="180"/>
        <v>7.534800267252935E-5</v>
      </c>
      <c r="S304" s="106">
        <f t="shared" si="181"/>
        <v>0.1</v>
      </c>
      <c r="T304" s="106">
        <f t="shared" si="160"/>
        <v>7.5348002672529355E-6</v>
      </c>
      <c r="Z304" s="80">
        <f t="shared" si="161"/>
        <v>-2924</v>
      </c>
      <c r="AA304" s="80">
        <f t="shared" si="162"/>
        <v>-4.2412200349252208E-2</v>
      </c>
      <c r="AB304" s="80">
        <f t="shared" si="163"/>
        <v>-2.8411752552863836E-2</v>
      </c>
      <c r="AC304" s="80">
        <f t="shared" si="164"/>
        <v>8.6803227285930651E-3</v>
      </c>
      <c r="AD304" s="80">
        <f t="shared" si="165"/>
        <v>1.1340385262490718E-2</v>
      </c>
      <c r="AE304" s="80">
        <f t="shared" si="166"/>
        <v>1.2860433790171666E-5</v>
      </c>
      <c r="AF304" s="80">
        <f t="shared" si="167"/>
        <v>-9999</v>
      </c>
      <c r="AG304" s="106"/>
      <c r="AH304" s="80">
        <f t="shared" si="168"/>
        <v>-2.6600625338976543E-3</v>
      </c>
      <c r="AI304" s="80">
        <f t="shared" si="169"/>
        <v>0.55323874208895463</v>
      </c>
      <c r="AJ304" s="80">
        <f t="shared" si="170"/>
        <v>-3.655432276776991E-2</v>
      </c>
      <c r="AK304" s="80">
        <f t="shared" si="171"/>
        <v>3.9705001903490848E-2</v>
      </c>
      <c r="AL304" s="80">
        <f t="shared" si="172"/>
        <v>-8.8640092261882131E-2</v>
      </c>
      <c r="AM304" s="80">
        <f t="shared" si="173"/>
        <v>-4.4349087743143473E-2</v>
      </c>
      <c r="AN304" s="80">
        <f t="shared" si="182"/>
        <v>6.1396803158340019</v>
      </c>
      <c r="AO304" s="80">
        <f t="shared" si="182"/>
        <v>6.1389735560165954</v>
      </c>
      <c r="AP304" s="80">
        <f t="shared" si="182"/>
        <v>6.1405656536796105</v>
      </c>
      <c r="AQ304" s="80">
        <f t="shared" si="182"/>
        <v>6.1369786607343269</v>
      </c>
      <c r="AR304" s="80">
        <f t="shared" si="182"/>
        <v>6.1450575481926153</v>
      </c>
      <c r="AS304" s="80">
        <f t="shared" si="182"/>
        <v>6.1268480503300085</v>
      </c>
      <c r="AT304" s="80">
        <f t="shared" si="182"/>
        <v>6.1678273206702565</v>
      </c>
      <c r="AU304" s="80">
        <f t="shared" si="174"/>
        <v>6.0752221192552316</v>
      </c>
    </row>
    <row r="305" spans="1:47" ht="12.95" customHeight="1" x14ac:dyDescent="0.2">
      <c r="A305" s="27" t="s">
        <v>2535</v>
      </c>
      <c r="B305" s="49"/>
      <c r="C305" s="28">
        <v>39534.648000000001</v>
      </c>
      <c r="D305" s="28"/>
      <c r="E305" s="80">
        <f t="shared" si="157"/>
        <v>-2921.0312018373102</v>
      </c>
      <c r="F305" s="80">
        <f t="shared" si="158"/>
        <v>-2921</v>
      </c>
      <c r="G305" s="80">
        <f t="shared" si="179"/>
        <v>-4.2354231140052434E-2</v>
      </c>
      <c r="I305" s="80">
        <f>+G305</f>
        <v>-4.2354231140052434E-2</v>
      </c>
      <c r="P305" s="80">
        <f t="shared" si="159"/>
        <v>-3.9732102654970722E-2</v>
      </c>
      <c r="Q305" s="107">
        <f t="shared" si="175"/>
        <v>24516.148000000001</v>
      </c>
      <c r="R305" s="80">
        <f t="shared" si="180"/>
        <v>6.8755577922769155E-6</v>
      </c>
      <c r="S305" s="106">
        <f t="shared" si="181"/>
        <v>0.1</v>
      </c>
      <c r="T305" s="106">
        <f t="shared" si="160"/>
        <v>6.8755577922769155E-7</v>
      </c>
      <c r="Z305" s="80">
        <f t="shared" si="161"/>
        <v>-2921</v>
      </c>
      <c r="AA305" s="80">
        <f t="shared" si="162"/>
        <v>-4.2366918200004558E-2</v>
      </c>
      <c r="AB305" s="80">
        <f t="shared" si="163"/>
        <v>-3.9719415595018598E-2</v>
      </c>
      <c r="AC305" s="80">
        <f t="shared" si="164"/>
        <v>-2.6221284850817123E-3</v>
      </c>
      <c r="AD305" s="80">
        <f t="shared" si="165"/>
        <v>1.2687059952123936E-5</v>
      </c>
      <c r="AE305" s="80">
        <f t="shared" si="166"/>
        <v>1.6096149022878702E-11</v>
      </c>
      <c r="AF305" s="80">
        <f t="shared" si="167"/>
        <v>-9999</v>
      </c>
      <c r="AG305" s="106"/>
      <c r="AH305" s="80">
        <f t="shared" si="168"/>
        <v>-2.6348155450338371E-3</v>
      </c>
      <c r="AI305" s="80">
        <f t="shared" si="169"/>
        <v>0.5532188650788008</v>
      </c>
      <c r="AJ305" s="80">
        <f t="shared" si="170"/>
        <v>-3.6052618429663549E-2</v>
      </c>
      <c r="AK305" s="80">
        <f t="shared" si="171"/>
        <v>3.9480706996468815E-2</v>
      </c>
      <c r="AL305" s="80">
        <f t="shared" si="172"/>
        <v>-8.8138056982727295E-2</v>
      </c>
      <c r="AM305" s="80">
        <f t="shared" si="173"/>
        <v>-4.4097579186246495E-2</v>
      </c>
      <c r="AN305" s="80">
        <f t="shared" si="182"/>
        <v>6.1404913816005804</v>
      </c>
      <c r="AO305" s="80">
        <f t="shared" si="182"/>
        <v>6.139788035680029</v>
      </c>
      <c r="AP305" s="80">
        <f t="shared" si="182"/>
        <v>6.1413722580437131</v>
      </c>
      <c r="AQ305" s="80">
        <f t="shared" si="182"/>
        <v>6.1378034303049764</v>
      </c>
      <c r="AR305" s="80">
        <f t="shared" si="182"/>
        <v>6.1458404824057107</v>
      </c>
      <c r="AS305" s="80">
        <f t="shared" si="182"/>
        <v>6.1277275090069292</v>
      </c>
      <c r="AT305" s="80">
        <f t="shared" si="182"/>
        <v>6.1684852561836285</v>
      </c>
      <c r="AU305" s="80">
        <f t="shared" si="174"/>
        <v>6.0763947263974005</v>
      </c>
    </row>
    <row r="306" spans="1:47" ht="12.95" customHeight="1" x14ac:dyDescent="0.2">
      <c r="A306" s="134" t="s">
        <v>743</v>
      </c>
      <c r="B306" s="135" t="s">
        <v>2525</v>
      </c>
      <c r="C306" s="138">
        <v>39537.353999999999</v>
      </c>
      <c r="D306" s="138" t="s">
        <v>2559</v>
      </c>
      <c r="E306" s="80">
        <f t="shared" si="157"/>
        <v>-2919.0377251648711</v>
      </c>
      <c r="F306" s="80">
        <f t="shared" si="158"/>
        <v>-2919</v>
      </c>
      <c r="G306" s="80">
        <f t="shared" si="179"/>
        <v>-5.1209175180702005E-2</v>
      </c>
      <c r="I306" s="80">
        <f>G306</f>
        <v>-5.1209175180702005E-2</v>
      </c>
      <c r="P306" s="80">
        <f t="shared" si="159"/>
        <v>-3.9718741901641673E-2</v>
      </c>
      <c r="Q306" s="107">
        <f t="shared" si="175"/>
        <v>24518.853999999999</v>
      </c>
      <c r="R306" s="80">
        <f t="shared" si="180"/>
        <v>1.3203005694053716E-4</v>
      </c>
      <c r="S306" s="106">
        <f t="shared" si="181"/>
        <v>0.1</v>
      </c>
      <c r="T306" s="106">
        <f t="shared" si="160"/>
        <v>1.3203005694053717E-5</v>
      </c>
      <c r="Z306" s="80">
        <f t="shared" si="161"/>
        <v>-2919</v>
      </c>
      <c r="AA306" s="80">
        <f t="shared" si="162"/>
        <v>-4.2336725715918684E-2</v>
      </c>
      <c r="AB306" s="80">
        <f t="shared" si="163"/>
        <v>-4.8591191366424993E-2</v>
      </c>
      <c r="AC306" s="80">
        <f t="shared" si="164"/>
        <v>-1.1490433279060332E-2</v>
      </c>
      <c r="AD306" s="80">
        <f t="shared" si="165"/>
        <v>-8.8724494647833205E-3</v>
      </c>
      <c r="AE306" s="80">
        <f t="shared" si="166"/>
        <v>7.8720359505133828E-6</v>
      </c>
      <c r="AF306" s="80">
        <f t="shared" si="167"/>
        <v>-9999</v>
      </c>
      <c r="AG306" s="106"/>
      <c r="AH306" s="80">
        <f t="shared" si="168"/>
        <v>-2.6179838142770086E-3</v>
      </c>
      <c r="AI306" s="80">
        <f t="shared" si="169"/>
        <v>0.55320567712800939</v>
      </c>
      <c r="AJ306" s="80">
        <f t="shared" si="170"/>
        <v>-3.5718164916465282E-2</v>
      </c>
      <c r="AK306" s="80">
        <f t="shared" si="171"/>
        <v>3.9331180960851843E-2</v>
      </c>
      <c r="AL306" s="80">
        <f t="shared" si="172"/>
        <v>-8.7803387911598973E-2</v>
      </c>
      <c r="AM306" s="80">
        <f t="shared" si="173"/>
        <v>-4.3929920488128514E-2</v>
      </c>
      <c r="AN306" s="80">
        <f t="shared" si="182"/>
        <v>6.1410320741519469</v>
      </c>
      <c r="AO306" s="80">
        <f t="shared" si="182"/>
        <v>6.1403310093338517</v>
      </c>
      <c r="AP306" s="80">
        <f t="shared" si="182"/>
        <v>6.1419099714526073</v>
      </c>
      <c r="AQ306" s="80">
        <f t="shared" si="182"/>
        <v>6.1383532727707406</v>
      </c>
      <c r="AR306" s="80">
        <f t="shared" si="182"/>
        <v>6.1463624002630004</v>
      </c>
      <c r="AS306" s="80">
        <f t="shared" si="182"/>
        <v>6.1283138338048193</v>
      </c>
      <c r="AT306" s="80">
        <f t="shared" si="182"/>
        <v>6.1689238094682119</v>
      </c>
      <c r="AU306" s="80">
        <f t="shared" si="174"/>
        <v>6.0771764644921804</v>
      </c>
    </row>
    <row r="307" spans="1:47" ht="12.95" customHeight="1" x14ac:dyDescent="0.2">
      <c r="A307" s="27" t="s">
        <v>2536</v>
      </c>
      <c r="B307" s="49"/>
      <c r="C307" s="28">
        <v>39571.296000000002</v>
      </c>
      <c r="D307" s="28" t="s">
        <v>2537</v>
      </c>
      <c r="E307" s="80">
        <f t="shared" si="157"/>
        <v>-2894.033074309009</v>
      </c>
      <c r="F307" s="80">
        <f t="shared" si="158"/>
        <v>-2894</v>
      </c>
      <c r="G307" s="80">
        <f t="shared" si="179"/>
        <v>-4.4895975668623578E-2</v>
      </c>
      <c r="I307" s="80">
        <f>+G307</f>
        <v>-4.4895975668623578E-2</v>
      </c>
      <c r="P307" s="80">
        <f t="shared" si="159"/>
        <v>-3.9551463852589661E-2</v>
      </c>
      <c r="Q307" s="107">
        <f t="shared" si="175"/>
        <v>24552.796000000002</v>
      </c>
      <c r="R307" s="80">
        <f t="shared" si="180"/>
        <v>2.8563806551726161E-5</v>
      </c>
      <c r="S307" s="106">
        <f t="shared" si="181"/>
        <v>0.1</v>
      </c>
      <c r="T307" s="106">
        <f t="shared" si="160"/>
        <v>2.8563806551726161E-6</v>
      </c>
      <c r="Z307" s="80">
        <f t="shared" si="161"/>
        <v>-2894</v>
      </c>
      <c r="AA307" s="80">
        <f t="shared" si="162"/>
        <v>-4.1959025099446101E-2</v>
      </c>
      <c r="AB307" s="80">
        <f t="shared" si="163"/>
        <v>-4.2488414421767137E-2</v>
      </c>
      <c r="AC307" s="80">
        <f t="shared" si="164"/>
        <v>-5.3445118160339172E-3</v>
      </c>
      <c r="AD307" s="80">
        <f t="shared" si="165"/>
        <v>-2.9369505691774767E-3</v>
      </c>
      <c r="AE307" s="80">
        <f t="shared" si="166"/>
        <v>8.6256786457919044E-7</v>
      </c>
      <c r="AF307" s="80">
        <f t="shared" si="167"/>
        <v>-9999</v>
      </c>
      <c r="AG307" s="106"/>
      <c r="AH307" s="80">
        <f t="shared" si="168"/>
        <v>-2.4075612468564419E-3</v>
      </c>
      <c r="AI307" s="80">
        <f t="shared" si="169"/>
        <v>0.55304510292423603</v>
      </c>
      <c r="AJ307" s="80">
        <f t="shared" si="170"/>
        <v>-3.1538567982178363E-2</v>
      </c>
      <c r="AK307" s="80">
        <f t="shared" si="171"/>
        <v>3.7462364132673807E-2</v>
      </c>
      <c r="AL307" s="80">
        <f t="shared" si="172"/>
        <v>-8.3621422629061207E-2</v>
      </c>
      <c r="AM307" s="80">
        <f t="shared" si="173"/>
        <v>-4.1835091960309032E-2</v>
      </c>
      <c r="AN307" s="80">
        <f t="shared" si="182"/>
        <v>6.147789541458704</v>
      </c>
      <c r="AO307" s="80">
        <f t="shared" si="182"/>
        <v>6.1471173341892094</v>
      </c>
      <c r="AP307" s="80">
        <f t="shared" si="182"/>
        <v>6.1486298758952218</v>
      </c>
      <c r="AQ307" s="80">
        <f t="shared" si="182"/>
        <v>6.1452260464506221</v>
      </c>
      <c r="AR307" s="80">
        <f t="shared" si="182"/>
        <v>6.1528838359609042</v>
      </c>
      <c r="AS307" s="80">
        <f t="shared" si="182"/>
        <v>6.1356441551324252</v>
      </c>
      <c r="AT307" s="80">
        <f t="shared" si="182"/>
        <v>6.1744010626502659</v>
      </c>
      <c r="AU307" s="80">
        <f t="shared" si="174"/>
        <v>6.0869481906769227</v>
      </c>
    </row>
    <row r="308" spans="1:47" ht="12.95" customHeight="1" x14ac:dyDescent="0.2">
      <c r="A308" s="27" t="s">
        <v>2538</v>
      </c>
      <c r="B308" s="49"/>
      <c r="C308" s="28">
        <v>39606.595999999998</v>
      </c>
      <c r="D308" s="28"/>
      <c r="E308" s="80">
        <f t="shared" si="157"/>
        <v>-2868.028001678882</v>
      </c>
      <c r="F308" s="80">
        <f t="shared" si="158"/>
        <v>-2868</v>
      </c>
      <c r="G308" s="80">
        <f t="shared" si="179"/>
        <v>-3.8010248179489281E-2</v>
      </c>
      <c r="I308" s="80">
        <f>+G308</f>
        <v>-3.8010248179489281E-2</v>
      </c>
      <c r="P308" s="80">
        <f t="shared" si="159"/>
        <v>-3.9376966968073489E-2</v>
      </c>
      <c r="Q308" s="107">
        <f t="shared" si="175"/>
        <v>24588.095999999998</v>
      </c>
      <c r="R308" s="80">
        <f t="shared" si="180"/>
        <v>1.8679202470690844E-6</v>
      </c>
      <c r="S308" s="106">
        <f t="shared" si="181"/>
        <v>0.1</v>
      </c>
      <c r="T308" s="106">
        <f t="shared" si="160"/>
        <v>1.8679202470690845E-7</v>
      </c>
      <c r="Z308" s="80">
        <f t="shared" si="161"/>
        <v>-2868</v>
      </c>
      <c r="AA308" s="80">
        <f t="shared" si="162"/>
        <v>-4.1565642629548628E-2</v>
      </c>
      <c r="AB308" s="80">
        <f t="shared" si="163"/>
        <v>-3.5821572518014141E-2</v>
      </c>
      <c r="AC308" s="80">
        <f t="shared" si="164"/>
        <v>1.3667187885842078E-3</v>
      </c>
      <c r="AD308" s="80">
        <f t="shared" si="165"/>
        <v>3.5553944500593473E-3</v>
      </c>
      <c r="AE308" s="80">
        <f t="shared" si="166"/>
        <v>1.2640829695512811E-6</v>
      </c>
      <c r="AF308" s="80">
        <f t="shared" si="167"/>
        <v>-9999</v>
      </c>
      <c r="AG308" s="106"/>
      <c r="AH308" s="80">
        <f t="shared" si="168"/>
        <v>-2.1886756614751387E-3</v>
      </c>
      <c r="AI308" s="80">
        <f t="shared" si="169"/>
        <v>0.55288649196224227</v>
      </c>
      <c r="AJ308" s="80">
        <f t="shared" si="170"/>
        <v>-2.719385444817226E-2</v>
      </c>
      <c r="AK308" s="80">
        <f t="shared" si="171"/>
        <v>3.5519285980797496E-2</v>
      </c>
      <c r="AL308" s="80">
        <f t="shared" si="172"/>
        <v>-7.9274831067228851E-2</v>
      </c>
      <c r="AM308" s="80">
        <f t="shared" si="173"/>
        <v>-3.9658187028553255E-2</v>
      </c>
      <c r="AN308" s="80">
        <f t="shared" si="182"/>
        <v>6.1548150493921128</v>
      </c>
      <c r="AO308" s="80">
        <f t="shared" si="182"/>
        <v>6.1541735105815469</v>
      </c>
      <c r="AP308" s="80">
        <f t="shared" si="182"/>
        <v>6.155615701822577</v>
      </c>
      <c r="AQ308" s="80">
        <f t="shared" si="182"/>
        <v>6.1523732499944561</v>
      </c>
      <c r="AR308" s="80">
        <f t="shared" si="182"/>
        <v>6.1596613069374984</v>
      </c>
      <c r="AS308" s="80">
        <f t="shared" si="182"/>
        <v>6.1432700900615718</v>
      </c>
      <c r="AT308" s="80">
        <f t="shared" si="182"/>
        <v>6.1800885535431132</v>
      </c>
      <c r="AU308" s="80">
        <f t="shared" si="174"/>
        <v>6.097110785909055</v>
      </c>
    </row>
    <row r="309" spans="1:47" ht="12.95" customHeight="1" x14ac:dyDescent="0.2">
      <c r="A309" s="27" t="s">
        <v>2538</v>
      </c>
      <c r="B309" s="49"/>
      <c r="C309" s="28">
        <v>39610.665000000001</v>
      </c>
      <c r="D309" s="28"/>
      <c r="E309" s="80">
        <f t="shared" si="157"/>
        <v>-2865.0304197941205</v>
      </c>
      <c r="F309" s="80">
        <f t="shared" si="158"/>
        <v>-2865</v>
      </c>
      <c r="G309" s="80">
        <f t="shared" si="179"/>
        <v>-4.1292664231150411E-2</v>
      </c>
      <c r="I309" s="80">
        <f>+G309</f>
        <v>-4.1292664231150411E-2</v>
      </c>
      <c r="P309" s="80">
        <f t="shared" si="159"/>
        <v>-3.9356798088431212E-2</v>
      </c>
      <c r="Q309" s="107">
        <f t="shared" si="175"/>
        <v>24592.165000000001</v>
      </c>
      <c r="R309" s="80">
        <f t="shared" si="180"/>
        <v>3.74757772252651E-6</v>
      </c>
      <c r="S309" s="106">
        <f t="shared" si="181"/>
        <v>0.1</v>
      </c>
      <c r="T309" s="106">
        <f t="shared" si="160"/>
        <v>3.74757772252651E-7</v>
      </c>
      <c r="Z309" s="80">
        <f t="shared" si="161"/>
        <v>-2865</v>
      </c>
      <c r="AA309" s="80">
        <f t="shared" si="162"/>
        <v>-4.1520215017282161E-2</v>
      </c>
      <c r="AB309" s="80">
        <f t="shared" si="163"/>
        <v>-3.9129247302299462E-2</v>
      </c>
      <c r="AC309" s="80">
        <f t="shared" si="164"/>
        <v>-1.9358661427191989E-3</v>
      </c>
      <c r="AD309" s="80">
        <f t="shared" si="165"/>
        <v>2.2755078613174995E-4</v>
      </c>
      <c r="AE309" s="80">
        <f t="shared" si="166"/>
        <v>5.1779360269177413E-9</v>
      </c>
      <c r="AF309" s="80">
        <f t="shared" si="167"/>
        <v>-9999</v>
      </c>
      <c r="AG309" s="106"/>
      <c r="AH309" s="80">
        <f t="shared" si="168"/>
        <v>-2.1634169288509463E-3</v>
      </c>
      <c r="AI309" s="80">
        <f t="shared" si="169"/>
        <v>0.55286874013453824</v>
      </c>
      <c r="AJ309" s="80">
        <f t="shared" si="170"/>
        <v>-2.6692674401178892E-2</v>
      </c>
      <c r="AK309" s="80">
        <f t="shared" si="171"/>
        <v>3.5295115774574982E-2</v>
      </c>
      <c r="AL309" s="80">
        <f t="shared" si="172"/>
        <v>-7.8773469002673652E-2</v>
      </c>
      <c r="AM309" s="80">
        <f t="shared" si="173"/>
        <v>-3.9407114223012643E-2</v>
      </c>
      <c r="AN309" s="80">
        <f t="shared" si="182"/>
        <v>6.1556255420408714</v>
      </c>
      <c r="AO309" s="80">
        <f t="shared" si="182"/>
        <v>6.1549875837061219</v>
      </c>
      <c r="AP309" s="80">
        <f t="shared" si="182"/>
        <v>6.1564215766074106</v>
      </c>
      <c r="AQ309" s="80">
        <f t="shared" si="182"/>
        <v>6.1531978973327579</v>
      </c>
      <c r="AR309" s="80">
        <f t="shared" si="182"/>
        <v>6.1604430173457283</v>
      </c>
      <c r="AS309" s="80">
        <f t="shared" si="182"/>
        <v>6.1441501579506399</v>
      </c>
      <c r="AT309" s="80">
        <f t="shared" si="182"/>
        <v>6.180744242258851</v>
      </c>
      <c r="AU309" s="80">
        <f t="shared" si="174"/>
        <v>6.0982833930512239</v>
      </c>
    </row>
    <row r="310" spans="1:47" ht="12.95" customHeight="1" x14ac:dyDescent="0.2">
      <c r="A310" s="27" t="s">
        <v>2536</v>
      </c>
      <c r="B310" s="49"/>
      <c r="C310" s="28">
        <v>39617.449999999997</v>
      </c>
      <c r="D310" s="28" t="s">
        <v>2537</v>
      </c>
      <c r="E310" s="80">
        <f t="shared" si="157"/>
        <v>-2860.0319943608247</v>
      </c>
      <c r="F310" s="80">
        <f t="shared" si="158"/>
        <v>-2860</v>
      </c>
      <c r="G310" s="80">
        <f t="shared" si="179"/>
        <v>-4.3430024335975759E-2</v>
      </c>
      <c r="I310" s="80">
        <f>G310</f>
        <v>-4.3430024335975759E-2</v>
      </c>
      <c r="P310" s="80">
        <f t="shared" si="159"/>
        <v>-3.9323167370068093E-2</v>
      </c>
      <c r="Q310" s="107">
        <f t="shared" si="175"/>
        <v>24598.949999999997</v>
      </c>
      <c r="R310" s="80">
        <f t="shared" si="180"/>
        <v>1.6866274138424313E-5</v>
      </c>
      <c r="S310" s="106">
        <f t="shared" si="181"/>
        <v>0.1</v>
      </c>
      <c r="T310" s="106">
        <f t="shared" si="160"/>
        <v>1.6866274138424313E-6</v>
      </c>
      <c r="Z310" s="80">
        <f t="shared" si="161"/>
        <v>-2860</v>
      </c>
      <c r="AA310" s="80">
        <f t="shared" si="162"/>
        <v>-4.1444485261255028E-2</v>
      </c>
      <c r="AB310" s="80">
        <f t="shared" si="163"/>
        <v>-4.1308706444788824E-2</v>
      </c>
      <c r="AC310" s="80">
        <f t="shared" si="164"/>
        <v>-4.1068569659076654E-3</v>
      </c>
      <c r="AD310" s="80">
        <f t="shared" si="165"/>
        <v>-1.985539074720731E-3</v>
      </c>
      <c r="AE310" s="80">
        <f t="shared" si="166"/>
        <v>3.9423654172428571E-7</v>
      </c>
      <c r="AF310" s="80">
        <f t="shared" si="167"/>
        <v>-9999</v>
      </c>
      <c r="AG310" s="106"/>
      <c r="AH310" s="80">
        <f t="shared" si="168"/>
        <v>-2.1213178911869339E-3</v>
      </c>
      <c r="AI310" s="80">
        <f t="shared" si="169"/>
        <v>0.5528394061482147</v>
      </c>
      <c r="AJ310" s="80">
        <f t="shared" si="170"/>
        <v>-2.585743474768543E-2</v>
      </c>
      <c r="AK310" s="80">
        <f t="shared" si="171"/>
        <v>3.4921512746937826E-2</v>
      </c>
      <c r="AL310" s="80">
        <f t="shared" si="172"/>
        <v>-7.7937940859708593E-2</v>
      </c>
      <c r="AM310" s="80">
        <f t="shared" si="173"/>
        <v>-3.8988708260900756E-2</v>
      </c>
      <c r="AN310" s="80">
        <f t="shared" si="182"/>
        <v>6.1569762989563142</v>
      </c>
      <c r="AO310" s="80">
        <f t="shared" si="182"/>
        <v>6.1563443269277132</v>
      </c>
      <c r="AP310" s="80">
        <f t="shared" si="182"/>
        <v>6.157764619450008</v>
      </c>
      <c r="AQ310" s="80">
        <f t="shared" si="182"/>
        <v>6.1545722962165019</v>
      </c>
      <c r="AR310" s="80">
        <f t="shared" si="182"/>
        <v>6.1617457307484633</v>
      </c>
      <c r="AS310" s="80">
        <f t="shared" si="182"/>
        <v>6.1456170062823432</v>
      </c>
      <c r="AT310" s="80">
        <f t="shared" si="182"/>
        <v>6.1818368051710948</v>
      </c>
      <c r="AU310" s="80">
        <f t="shared" si="174"/>
        <v>6.1002377382881727</v>
      </c>
    </row>
    <row r="311" spans="1:47" ht="12.95" customHeight="1" x14ac:dyDescent="0.2">
      <c r="A311" s="27" t="s">
        <v>2536</v>
      </c>
      <c r="B311" s="49"/>
      <c r="C311" s="28">
        <v>39670.387000000002</v>
      </c>
      <c r="D311" s="28" t="s">
        <v>2537</v>
      </c>
      <c r="E311" s="80">
        <f t="shared" si="157"/>
        <v>-2821.0339623545547</v>
      </c>
      <c r="F311" s="80">
        <f t="shared" si="158"/>
        <v>-2821</v>
      </c>
      <c r="G311" s="80">
        <f t="shared" si="179"/>
        <v>-4.6101433086732868E-2</v>
      </c>
      <c r="I311" s="80">
        <f>+G311</f>
        <v>-4.6101433086732868E-2</v>
      </c>
      <c r="P311" s="80">
        <f t="shared" si="159"/>
        <v>-3.9060164843480093E-2</v>
      </c>
      <c r="Q311" s="107">
        <f t="shared" si="175"/>
        <v>24651.887000000002</v>
      </c>
      <c r="R311" s="80">
        <f t="shared" si="180"/>
        <v>4.9579458473440027E-5</v>
      </c>
      <c r="S311" s="106">
        <f t="shared" si="181"/>
        <v>0.1</v>
      </c>
      <c r="T311" s="106">
        <f t="shared" si="160"/>
        <v>4.9579458473440033E-6</v>
      </c>
      <c r="Z311" s="80">
        <f t="shared" si="161"/>
        <v>-2821</v>
      </c>
      <c r="AA311" s="80">
        <f t="shared" si="162"/>
        <v>-4.0853066411916238E-2</v>
      </c>
      <c r="AB311" s="80">
        <f t="shared" si="163"/>
        <v>-4.4308531518296723E-2</v>
      </c>
      <c r="AC311" s="80">
        <f t="shared" si="164"/>
        <v>-7.0412682432527754E-3</v>
      </c>
      <c r="AD311" s="80">
        <f t="shared" si="165"/>
        <v>-5.2483666748166305E-3</v>
      </c>
      <c r="AE311" s="80">
        <f t="shared" si="166"/>
        <v>2.7545352753325775E-6</v>
      </c>
      <c r="AF311" s="80">
        <f t="shared" si="167"/>
        <v>-9999</v>
      </c>
      <c r="AG311" s="106"/>
      <c r="AH311" s="80">
        <f t="shared" si="168"/>
        <v>-1.7929015684361471E-3</v>
      </c>
      <c r="AI311" s="80">
        <f t="shared" si="169"/>
        <v>0.55262141608650706</v>
      </c>
      <c r="AJ311" s="80">
        <f t="shared" si="170"/>
        <v>-1.9345113165511466E-2</v>
      </c>
      <c r="AK311" s="80">
        <f t="shared" si="171"/>
        <v>3.2007989658421318E-2</v>
      </c>
      <c r="AL311" s="80">
        <f t="shared" si="172"/>
        <v>-7.1423943801397993E-2</v>
      </c>
      <c r="AM311" s="80">
        <f t="shared" si="173"/>
        <v>-3.5727161343642767E-2</v>
      </c>
      <c r="AN311" s="80">
        <f t="shared" ref="AN311:AT320" si="183">$AU311+$AB$7*SIN(AO311)</f>
        <v>6.167509540815213</v>
      </c>
      <c r="AO311" s="80">
        <f t="shared" si="183"/>
        <v>6.1669250477426827</v>
      </c>
      <c r="AP311" s="80">
        <f t="shared" si="183"/>
        <v>6.1682369577205698</v>
      </c>
      <c r="AQ311" s="80">
        <f t="shared" si="183"/>
        <v>6.165292060437686</v>
      </c>
      <c r="AR311" s="80">
        <f t="shared" si="183"/>
        <v>6.1719011948654128</v>
      </c>
      <c r="AS311" s="80">
        <f t="shared" si="183"/>
        <v>6.1570612719051265</v>
      </c>
      <c r="AT311" s="80">
        <f t="shared" si="183"/>
        <v>6.1903483558339856</v>
      </c>
      <c r="AU311" s="80">
        <f t="shared" si="174"/>
        <v>6.1154816311363707</v>
      </c>
    </row>
    <row r="312" spans="1:47" ht="12.95" customHeight="1" x14ac:dyDescent="0.2">
      <c r="A312" s="16" t="s">
        <v>2379</v>
      </c>
      <c r="B312" s="41"/>
      <c r="C312" s="42">
        <v>39673.110200000003</v>
      </c>
      <c r="D312" s="42"/>
      <c r="E312" s="80">
        <f t="shared" si="157"/>
        <v>-2819.0278146552237</v>
      </c>
      <c r="F312" s="80">
        <f t="shared" si="158"/>
        <v>-2819</v>
      </c>
      <c r="G312" s="80">
        <f t="shared" si="179"/>
        <v>-3.7756377125333529E-2</v>
      </c>
      <c r="J312" s="80">
        <f>G312</f>
        <v>-3.7756377125333529E-2</v>
      </c>
      <c r="P312" s="80">
        <f t="shared" si="159"/>
        <v>-3.9046644900557648E-2</v>
      </c>
      <c r="Q312" s="107">
        <f t="shared" si="175"/>
        <v>24654.610200000003</v>
      </c>
      <c r="R312" s="80">
        <f t="shared" si="180"/>
        <v>1.664790931781797E-6</v>
      </c>
      <c r="S312" s="106">
        <f>S$17</f>
        <v>1</v>
      </c>
      <c r="T312" s="106">
        <f t="shared" si="160"/>
        <v>1.664790931781797E-6</v>
      </c>
      <c r="Z312" s="80">
        <f t="shared" si="161"/>
        <v>-2819</v>
      </c>
      <c r="AA312" s="80">
        <f t="shared" si="162"/>
        <v>-4.0822702768895713E-2</v>
      </c>
      <c r="AB312" s="80">
        <f t="shared" si="163"/>
        <v>-3.5980319256995463E-2</v>
      </c>
      <c r="AC312" s="80">
        <f t="shared" si="164"/>
        <v>1.2902677752241187E-3</v>
      </c>
      <c r="AD312" s="80">
        <f t="shared" si="165"/>
        <v>3.0663256435621844E-3</v>
      </c>
      <c r="AE312" s="80">
        <f t="shared" si="166"/>
        <v>9.4023529523670443E-6</v>
      </c>
      <c r="AF312" s="80">
        <f t="shared" si="167"/>
        <v>-9999</v>
      </c>
      <c r="AG312" s="106"/>
      <c r="AH312" s="80">
        <f t="shared" si="168"/>
        <v>-1.7760578683380689E-3</v>
      </c>
      <c r="AI312" s="80">
        <f t="shared" si="169"/>
        <v>0.55261075333606913</v>
      </c>
      <c r="AJ312" s="80">
        <f t="shared" si="170"/>
        <v>-1.9011267615687083E-2</v>
      </c>
      <c r="AK312" s="80">
        <f t="shared" si="171"/>
        <v>3.1858605052578398E-2</v>
      </c>
      <c r="AL312" s="80">
        <f t="shared" si="172"/>
        <v>-7.1090036838384885E-2</v>
      </c>
      <c r="AM312" s="80">
        <f t="shared" si="173"/>
        <v>-3.5559995753245983E-2</v>
      </c>
      <c r="AN312" s="80">
        <f t="shared" si="183"/>
        <v>6.1680495840963792</v>
      </c>
      <c r="AO312" s="80">
        <f t="shared" si="183"/>
        <v>6.1674675623119359</v>
      </c>
      <c r="AP312" s="80">
        <f t="shared" si="183"/>
        <v>6.1687738437424571</v>
      </c>
      <c r="AQ312" s="80">
        <f t="shared" si="183"/>
        <v>6.1658417669627017</v>
      </c>
      <c r="AR312" s="80">
        <f t="shared" si="183"/>
        <v>6.1724217243527075</v>
      </c>
      <c r="AS312" s="80">
        <f t="shared" si="183"/>
        <v>6.1576482891766666</v>
      </c>
      <c r="AT312" s="80">
        <f t="shared" si="183"/>
        <v>6.190784363307122</v>
      </c>
      <c r="AU312" s="80">
        <f t="shared" si="174"/>
        <v>6.1162633692311505</v>
      </c>
    </row>
    <row r="313" spans="1:47" ht="12.95" customHeight="1" x14ac:dyDescent="0.2">
      <c r="A313" s="27" t="s">
        <v>2536</v>
      </c>
      <c r="B313" s="49"/>
      <c r="C313" s="28">
        <v>39674.463000000003</v>
      </c>
      <c r="D313" s="28" t="s">
        <v>2537</v>
      </c>
      <c r="E313" s="80">
        <f t="shared" si="157"/>
        <v>-2818.0312236565255</v>
      </c>
      <c r="F313" s="80">
        <f t="shared" si="158"/>
        <v>-2818</v>
      </c>
      <c r="G313" s="80">
        <f t="shared" si="179"/>
        <v>-4.2383849147881847E-2</v>
      </c>
      <c r="I313" s="80">
        <f>+G313</f>
        <v>-4.2383849147881847E-2</v>
      </c>
      <c r="P313" s="80">
        <f t="shared" si="159"/>
        <v>-3.9039883735174488E-2</v>
      </c>
      <c r="Q313" s="107">
        <f t="shared" si="175"/>
        <v>24655.963000000003</v>
      </c>
      <c r="R313" s="80">
        <f t="shared" si="180"/>
        <v>1.1182104681383096E-5</v>
      </c>
      <c r="S313" s="106">
        <f t="shared" ref="S313:S333" si="184">S$16</f>
        <v>0.1</v>
      </c>
      <c r="T313" s="106">
        <f t="shared" si="160"/>
        <v>1.1182104681383097E-6</v>
      </c>
      <c r="Z313" s="80">
        <f t="shared" si="161"/>
        <v>-2818</v>
      </c>
      <c r="AA313" s="80">
        <f t="shared" si="162"/>
        <v>-4.0807519694813318E-2</v>
      </c>
      <c r="AB313" s="80">
        <f t="shared" si="163"/>
        <v>-4.0616213188243017E-2</v>
      </c>
      <c r="AC313" s="80">
        <f t="shared" si="164"/>
        <v>-3.3439654127073587E-3</v>
      </c>
      <c r="AD313" s="80">
        <f t="shared" si="165"/>
        <v>-1.5763294530685285E-3</v>
      </c>
      <c r="AE313" s="80">
        <f t="shared" si="166"/>
        <v>2.4848145446113262E-7</v>
      </c>
      <c r="AF313" s="80">
        <f t="shared" si="167"/>
        <v>-9999</v>
      </c>
      <c r="AG313" s="106"/>
      <c r="AH313" s="80">
        <f t="shared" si="168"/>
        <v>-1.767635959638827E-3</v>
      </c>
      <c r="AI313" s="80">
        <f t="shared" si="169"/>
        <v>0.5526054408285026</v>
      </c>
      <c r="AJ313" s="80">
        <f t="shared" si="170"/>
        <v>-1.8844349148848902E-2</v>
      </c>
      <c r="AK313" s="80">
        <f t="shared" si="171"/>
        <v>3.178391370107464E-2</v>
      </c>
      <c r="AL313" s="80">
        <f t="shared" si="172"/>
        <v>-7.0923088463049594E-2</v>
      </c>
      <c r="AM313" s="80">
        <f t="shared" si="173"/>
        <v>-3.547641625925637E-2</v>
      </c>
      <c r="AN313" s="80">
        <f t="shared" si="183"/>
        <v>6.1683196013798707</v>
      </c>
      <c r="AO313" s="80">
        <f t="shared" si="183"/>
        <v>6.1677388165372395</v>
      </c>
      <c r="AP313" s="80">
        <f t="shared" si="183"/>
        <v>6.1690422811884167</v>
      </c>
      <c r="AQ313" s="80">
        <f t="shared" si="183"/>
        <v>6.1661166193498227</v>
      </c>
      <c r="AR313" s="80">
        <f t="shared" si="183"/>
        <v>6.1726819797509922</v>
      </c>
      <c r="AS313" s="80">
        <f t="shared" si="183"/>
        <v>6.1579418024930126</v>
      </c>
      <c r="AT313" s="80">
        <f t="shared" si="183"/>
        <v>6.1910023499526634</v>
      </c>
      <c r="AU313" s="80">
        <f t="shared" si="174"/>
        <v>6.1166542382785396</v>
      </c>
    </row>
    <row r="314" spans="1:47" ht="12.95" customHeight="1" x14ac:dyDescent="0.2">
      <c r="A314" s="28" t="s">
        <v>2539</v>
      </c>
      <c r="B314" s="49" t="s">
        <v>2525</v>
      </c>
      <c r="C314" s="28">
        <v>39686.684999999998</v>
      </c>
      <c r="D314" s="28"/>
      <c r="E314" s="80">
        <f t="shared" si="157"/>
        <v>-2809.0274276881032</v>
      </c>
      <c r="F314" s="80">
        <f t="shared" si="158"/>
        <v>-2809</v>
      </c>
      <c r="G314" s="80">
        <f t="shared" si="179"/>
        <v>-3.7231097325275186E-2</v>
      </c>
      <c r="J314" s="80">
        <f>+G314</f>
        <v>-3.7231097325275186E-2</v>
      </c>
      <c r="P314" s="80">
        <f t="shared" si="159"/>
        <v>-3.8978997429067443E-2</v>
      </c>
      <c r="Q314" s="107">
        <f t="shared" si="175"/>
        <v>24668.184999999998</v>
      </c>
      <c r="R314" s="80">
        <f t="shared" si="180"/>
        <v>3.0551547728369798E-6</v>
      </c>
      <c r="S314" s="106">
        <f t="shared" si="184"/>
        <v>0.1</v>
      </c>
      <c r="T314" s="106">
        <f t="shared" si="160"/>
        <v>3.0551547728369802E-7</v>
      </c>
      <c r="Z314" s="80">
        <f t="shared" si="161"/>
        <v>-2809</v>
      </c>
      <c r="AA314" s="80">
        <f t="shared" si="162"/>
        <v>-4.0670834524253435E-2</v>
      </c>
      <c r="AB314" s="80">
        <f t="shared" si="163"/>
        <v>-3.5539260230089194E-2</v>
      </c>
      <c r="AC314" s="80">
        <f t="shared" si="164"/>
        <v>1.7479001037922562E-3</v>
      </c>
      <c r="AD314" s="80">
        <f t="shared" si="165"/>
        <v>3.4397371989782488E-3</v>
      </c>
      <c r="AE314" s="80">
        <f t="shared" si="166"/>
        <v>1.183179199803473E-6</v>
      </c>
      <c r="AF314" s="80">
        <f t="shared" si="167"/>
        <v>-9999</v>
      </c>
      <c r="AG314" s="106"/>
      <c r="AH314" s="80">
        <f t="shared" si="168"/>
        <v>-1.6918370951859926E-3</v>
      </c>
      <c r="AI314" s="80">
        <f t="shared" si="169"/>
        <v>0.55255819413437512</v>
      </c>
      <c r="AJ314" s="80">
        <f t="shared" si="170"/>
        <v>-1.7342211591171216E-2</v>
      </c>
      <c r="AK314" s="80">
        <f t="shared" si="171"/>
        <v>3.1111719819454285E-2</v>
      </c>
      <c r="AL314" s="80">
        <f t="shared" si="172"/>
        <v>-6.9420704828573085E-2</v>
      </c>
      <c r="AM314" s="80">
        <f t="shared" si="173"/>
        <v>-3.4724298912093547E-2</v>
      </c>
      <c r="AN314" s="80">
        <f t="shared" si="183"/>
        <v>6.1707496274341267</v>
      </c>
      <c r="AO314" s="80">
        <f t="shared" si="183"/>
        <v>6.1701800136838632</v>
      </c>
      <c r="AP314" s="80">
        <f t="shared" si="183"/>
        <v>6.1714580527788359</v>
      </c>
      <c r="AQ314" s="80">
        <f t="shared" si="183"/>
        <v>6.1685902648935507</v>
      </c>
      <c r="AR314" s="80">
        <f t="shared" si="183"/>
        <v>6.1750240005230745</v>
      </c>
      <c r="AS314" s="80">
        <f t="shared" si="183"/>
        <v>6.1605835615211593</v>
      </c>
      <c r="AT314" s="80">
        <f t="shared" si="183"/>
        <v>6.1929637217865867</v>
      </c>
      <c r="AU314" s="80">
        <f t="shared" si="174"/>
        <v>6.1201720597050473</v>
      </c>
    </row>
    <row r="315" spans="1:47" ht="12.95" customHeight="1" x14ac:dyDescent="0.2">
      <c r="A315" s="27" t="s">
        <v>2536</v>
      </c>
      <c r="B315" s="49"/>
      <c r="C315" s="28">
        <v>39708.398999999998</v>
      </c>
      <c r="D315" s="28" t="s">
        <v>2537</v>
      </c>
      <c r="E315" s="80">
        <f t="shared" si="157"/>
        <v>-2793.0309929263285</v>
      </c>
      <c r="F315" s="80">
        <f t="shared" si="158"/>
        <v>-2793</v>
      </c>
      <c r="G315" s="80">
        <f t="shared" si="179"/>
        <v>-4.2070649637025781E-2</v>
      </c>
      <c r="I315" s="80">
        <f>+G315</f>
        <v>-4.2070649637025781E-2</v>
      </c>
      <c r="P315" s="80">
        <f t="shared" si="159"/>
        <v>-3.8870595917505996E-2</v>
      </c>
      <c r="Q315" s="107">
        <f t="shared" si="175"/>
        <v>24689.898999999998</v>
      </c>
      <c r="R315" s="80">
        <f t="shared" si="180"/>
        <v>1.0240343807812413E-5</v>
      </c>
      <c r="S315" s="106">
        <f t="shared" si="184"/>
        <v>0.1</v>
      </c>
      <c r="T315" s="106">
        <f t="shared" si="160"/>
        <v>1.0240343807812414E-6</v>
      </c>
      <c r="Z315" s="80">
        <f t="shared" si="161"/>
        <v>-2793</v>
      </c>
      <c r="AA315" s="80">
        <f t="shared" si="162"/>
        <v>-4.0427672687542174E-2</v>
      </c>
      <c r="AB315" s="80">
        <f t="shared" si="163"/>
        <v>-4.0513572866989603E-2</v>
      </c>
      <c r="AC315" s="80">
        <f t="shared" si="164"/>
        <v>-3.2000537195197853E-3</v>
      </c>
      <c r="AD315" s="80">
        <f t="shared" si="165"/>
        <v>-1.6429769494836072E-3</v>
      </c>
      <c r="AE315" s="80">
        <f t="shared" si="166"/>
        <v>2.6993732565344598E-7</v>
      </c>
      <c r="AF315" s="80">
        <f t="shared" si="167"/>
        <v>-9999</v>
      </c>
      <c r="AG315" s="106"/>
      <c r="AH315" s="80">
        <f t="shared" si="168"/>
        <v>-1.5570767700361751E-3</v>
      </c>
      <c r="AI315" s="80">
        <f t="shared" si="169"/>
        <v>0.55247671353336791</v>
      </c>
      <c r="AJ315" s="80">
        <f t="shared" si="170"/>
        <v>-1.4672310807090144E-2</v>
      </c>
      <c r="AK315" s="80">
        <f t="shared" si="171"/>
        <v>2.9916831659127573E-2</v>
      </c>
      <c r="AL315" s="80">
        <f t="shared" si="172"/>
        <v>-6.6750461127268471E-2</v>
      </c>
      <c r="AM315" s="80">
        <f t="shared" si="173"/>
        <v>-3.3387628377690971E-2</v>
      </c>
      <c r="AN315" s="80">
        <f t="shared" si="183"/>
        <v>6.1750691099186028</v>
      </c>
      <c r="AO315" s="80">
        <f t="shared" si="183"/>
        <v>6.1745195244403446</v>
      </c>
      <c r="AP315" s="80">
        <f t="shared" si="183"/>
        <v>6.1757520373283814</v>
      </c>
      <c r="AQ315" s="80">
        <f t="shared" si="183"/>
        <v>6.1729877447386503</v>
      </c>
      <c r="AR315" s="80">
        <f t="shared" si="183"/>
        <v>6.1791863828598803</v>
      </c>
      <c r="AS315" s="80">
        <f t="shared" si="183"/>
        <v>6.16528062865628</v>
      </c>
      <c r="AT315" s="80">
        <f t="shared" si="183"/>
        <v>6.196448393184065</v>
      </c>
      <c r="AU315" s="80">
        <f t="shared" si="174"/>
        <v>6.1264259644632819</v>
      </c>
    </row>
    <row r="316" spans="1:47" ht="12.95" customHeight="1" x14ac:dyDescent="0.2">
      <c r="A316" s="134" t="s">
        <v>565</v>
      </c>
      <c r="B316" s="135" t="s">
        <v>2525</v>
      </c>
      <c r="C316" s="138">
        <v>39712.46</v>
      </c>
      <c r="D316" s="138" t="s">
        <v>2559</v>
      </c>
      <c r="E316" s="80">
        <f t="shared" si="157"/>
        <v>-2790.0393045424476</v>
      </c>
      <c r="F316" s="80">
        <f t="shared" si="158"/>
        <v>-2790</v>
      </c>
      <c r="G316" s="80">
        <f t="shared" si="179"/>
        <v>-5.3353065690316726E-2</v>
      </c>
      <c r="H316" s="80">
        <f>G316</f>
        <v>-5.3353065690316726E-2</v>
      </c>
      <c r="P316" s="80">
        <f t="shared" si="159"/>
        <v>-3.8850247949571169E-2</v>
      </c>
      <c r="Q316" s="107">
        <f t="shared" si="175"/>
        <v>24693.96</v>
      </c>
      <c r="R316" s="80">
        <f t="shared" si="180"/>
        <v>2.1033172242128405E-4</v>
      </c>
      <c r="S316" s="106">
        <f t="shared" si="184"/>
        <v>0.1</v>
      </c>
      <c r="T316" s="106">
        <f t="shared" si="160"/>
        <v>2.1033172242128407E-5</v>
      </c>
      <c r="Z316" s="80">
        <f t="shared" si="161"/>
        <v>-2790</v>
      </c>
      <c r="AA316" s="80">
        <f t="shared" si="162"/>
        <v>-4.0382056299502624E-2</v>
      </c>
      <c r="AB316" s="80">
        <f t="shared" si="163"/>
        <v>-5.1821257340385271E-2</v>
      </c>
      <c r="AC316" s="80">
        <f t="shared" si="164"/>
        <v>-1.4502817740745556E-2</v>
      </c>
      <c r="AD316" s="80">
        <f t="shared" si="165"/>
        <v>-1.2971009390814102E-2</v>
      </c>
      <c r="AE316" s="80">
        <f t="shared" si="166"/>
        <v>1.6824708461658761E-5</v>
      </c>
      <c r="AF316" s="80">
        <f t="shared" si="167"/>
        <v>-9999</v>
      </c>
      <c r="AG316" s="106"/>
      <c r="AH316" s="80">
        <f t="shared" si="168"/>
        <v>-1.5318083499314557E-3</v>
      </c>
      <c r="AI316" s="80">
        <f t="shared" si="169"/>
        <v>0.55246179387537309</v>
      </c>
      <c r="AJ316" s="80">
        <f t="shared" si="170"/>
        <v>-1.4171784177584506E-2</v>
      </c>
      <c r="AK316" s="80">
        <f t="shared" si="171"/>
        <v>2.9692807296830416E-2</v>
      </c>
      <c r="AL316" s="80">
        <f t="shared" si="172"/>
        <v>-6.6249882430780019E-2</v>
      </c>
      <c r="AM316" s="80">
        <f t="shared" si="173"/>
        <v>-3.3137062112110073E-2</v>
      </c>
      <c r="AN316" s="80">
        <f t="shared" si="183"/>
        <v>6.1758789343354552</v>
      </c>
      <c r="AO316" s="80">
        <f t="shared" si="183"/>
        <v>6.1753331277016281</v>
      </c>
      <c r="AP316" s="80">
        <f t="shared" si="183"/>
        <v>6.1765570590208494</v>
      </c>
      <c r="AQ316" s="80">
        <f t="shared" si="183"/>
        <v>6.1738122566801845</v>
      </c>
      <c r="AR316" s="80">
        <f t="shared" si="183"/>
        <v>6.1799666608790087</v>
      </c>
      <c r="AS316" s="80">
        <f t="shared" si="183"/>
        <v>6.1661614133520182</v>
      </c>
      <c r="AT316" s="80">
        <f t="shared" si="183"/>
        <v>6.197101460913669</v>
      </c>
      <c r="AU316" s="80">
        <f t="shared" si="174"/>
        <v>6.1275985716054517</v>
      </c>
    </row>
    <row r="317" spans="1:47" ht="12.95" customHeight="1" x14ac:dyDescent="0.2">
      <c r="A317" s="134" t="s">
        <v>565</v>
      </c>
      <c r="B317" s="135" t="s">
        <v>2525</v>
      </c>
      <c r="C317" s="138">
        <v>39712.466</v>
      </c>
      <c r="D317" s="138" t="s">
        <v>2559</v>
      </c>
      <c r="E317" s="80">
        <f t="shared" si="157"/>
        <v>-2790.0348844167875</v>
      </c>
      <c r="F317" s="80">
        <f t="shared" si="158"/>
        <v>-2790</v>
      </c>
      <c r="G317" s="80">
        <f t="shared" si="179"/>
        <v>-4.7353065689094365E-2</v>
      </c>
      <c r="H317" s="80">
        <f>G317</f>
        <v>-4.7353065689094365E-2</v>
      </c>
      <c r="P317" s="80">
        <f t="shared" si="159"/>
        <v>-3.8850247949571169E-2</v>
      </c>
      <c r="Q317" s="107">
        <f t="shared" si="175"/>
        <v>24693.966</v>
      </c>
      <c r="R317" s="80">
        <f t="shared" si="180"/>
        <v>7.2297909511550345E-5</v>
      </c>
      <c r="S317" s="106">
        <f t="shared" si="184"/>
        <v>0.1</v>
      </c>
      <c r="T317" s="106">
        <f t="shared" si="160"/>
        <v>7.2297909511550347E-6</v>
      </c>
      <c r="Z317" s="80">
        <f t="shared" si="161"/>
        <v>-2790</v>
      </c>
      <c r="AA317" s="80">
        <f t="shared" si="162"/>
        <v>-4.0382056299502624E-2</v>
      </c>
      <c r="AB317" s="80">
        <f t="shared" si="163"/>
        <v>-4.582125733916291E-2</v>
      </c>
      <c r="AC317" s="80">
        <f t="shared" si="164"/>
        <v>-8.5028177395231955E-3</v>
      </c>
      <c r="AD317" s="80">
        <f t="shared" si="165"/>
        <v>-6.971009389591741E-3</v>
      </c>
      <c r="AE317" s="80">
        <f t="shared" si="166"/>
        <v>4.8594971909776225E-6</v>
      </c>
      <c r="AF317" s="80">
        <f t="shared" si="167"/>
        <v>-9999</v>
      </c>
      <c r="AG317" s="106"/>
      <c r="AH317" s="80">
        <f t="shared" si="168"/>
        <v>-1.5318083499314557E-3</v>
      </c>
      <c r="AI317" s="80">
        <f t="shared" si="169"/>
        <v>0.55246179387537309</v>
      </c>
      <c r="AJ317" s="80">
        <f t="shared" si="170"/>
        <v>-1.4171784177584506E-2</v>
      </c>
      <c r="AK317" s="80">
        <f t="shared" si="171"/>
        <v>2.9692807296830416E-2</v>
      </c>
      <c r="AL317" s="80">
        <f t="shared" si="172"/>
        <v>-6.6249882430780019E-2</v>
      </c>
      <c r="AM317" s="80">
        <f t="shared" si="173"/>
        <v>-3.3137062112110073E-2</v>
      </c>
      <c r="AN317" s="80">
        <f t="shared" si="183"/>
        <v>6.1758789343354552</v>
      </c>
      <c r="AO317" s="80">
        <f t="shared" si="183"/>
        <v>6.1753331277016281</v>
      </c>
      <c r="AP317" s="80">
        <f t="shared" si="183"/>
        <v>6.1765570590208494</v>
      </c>
      <c r="AQ317" s="80">
        <f t="shared" si="183"/>
        <v>6.1738122566801845</v>
      </c>
      <c r="AR317" s="80">
        <f t="shared" si="183"/>
        <v>6.1799666608790087</v>
      </c>
      <c r="AS317" s="80">
        <f t="shared" si="183"/>
        <v>6.1661614133520182</v>
      </c>
      <c r="AT317" s="80">
        <f t="shared" si="183"/>
        <v>6.197101460913669</v>
      </c>
      <c r="AU317" s="80">
        <f t="shared" si="174"/>
        <v>6.1275985716054517</v>
      </c>
    </row>
    <row r="318" spans="1:47" ht="12.95" customHeight="1" x14ac:dyDescent="0.2">
      <c r="A318" s="134" t="s">
        <v>565</v>
      </c>
      <c r="B318" s="135" t="s">
        <v>2525</v>
      </c>
      <c r="C318" s="138">
        <v>39712.466</v>
      </c>
      <c r="D318" s="138" t="s">
        <v>2559</v>
      </c>
      <c r="E318" s="80">
        <f t="shared" si="157"/>
        <v>-2790.0348844167875</v>
      </c>
      <c r="F318" s="80">
        <f t="shared" si="158"/>
        <v>-2790</v>
      </c>
      <c r="G318" s="80">
        <f t="shared" si="179"/>
        <v>-4.7353065689094365E-2</v>
      </c>
      <c r="H318" s="80">
        <f>G318</f>
        <v>-4.7353065689094365E-2</v>
      </c>
      <c r="P318" s="80">
        <f t="shared" si="159"/>
        <v>-3.8850247949571169E-2</v>
      </c>
      <c r="Q318" s="107">
        <f t="shared" si="175"/>
        <v>24693.966</v>
      </c>
      <c r="R318" s="80">
        <f t="shared" si="180"/>
        <v>7.2297909511550345E-5</v>
      </c>
      <c r="S318" s="106">
        <f t="shared" si="184"/>
        <v>0.1</v>
      </c>
      <c r="T318" s="106">
        <f t="shared" si="160"/>
        <v>7.2297909511550347E-6</v>
      </c>
      <c r="Z318" s="80">
        <f t="shared" si="161"/>
        <v>-2790</v>
      </c>
      <c r="AA318" s="80">
        <f t="shared" si="162"/>
        <v>-4.0382056299502624E-2</v>
      </c>
      <c r="AB318" s="80">
        <f t="shared" si="163"/>
        <v>-4.582125733916291E-2</v>
      </c>
      <c r="AC318" s="80">
        <f t="shared" si="164"/>
        <v>-8.5028177395231955E-3</v>
      </c>
      <c r="AD318" s="80">
        <f t="shared" si="165"/>
        <v>-6.971009389591741E-3</v>
      </c>
      <c r="AE318" s="80">
        <f t="shared" si="166"/>
        <v>4.8594971909776225E-6</v>
      </c>
      <c r="AF318" s="80">
        <f t="shared" si="167"/>
        <v>-9999</v>
      </c>
      <c r="AG318" s="106"/>
      <c r="AH318" s="80">
        <f t="shared" si="168"/>
        <v>-1.5318083499314557E-3</v>
      </c>
      <c r="AI318" s="80">
        <f t="shared" si="169"/>
        <v>0.55246179387537309</v>
      </c>
      <c r="AJ318" s="80">
        <f t="shared" si="170"/>
        <v>-1.4171784177584506E-2</v>
      </c>
      <c r="AK318" s="80">
        <f t="shared" si="171"/>
        <v>2.9692807296830416E-2</v>
      </c>
      <c r="AL318" s="80">
        <f t="shared" si="172"/>
        <v>-6.6249882430780019E-2</v>
      </c>
      <c r="AM318" s="80">
        <f t="shared" si="173"/>
        <v>-3.3137062112110073E-2</v>
      </c>
      <c r="AN318" s="80">
        <f t="shared" si="183"/>
        <v>6.1758789343354552</v>
      </c>
      <c r="AO318" s="80">
        <f t="shared" si="183"/>
        <v>6.1753331277016281</v>
      </c>
      <c r="AP318" s="80">
        <f t="shared" si="183"/>
        <v>6.1765570590208494</v>
      </c>
      <c r="AQ318" s="80">
        <f t="shared" si="183"/>
        <v>6.1738122566801845</v>
      </c>
      <c r="AR318" s="80">
        <f t="shared" si="183"/>
        <v>6.1799666608790087</v>
      </c>
      <c r="AS318" s="80">
        <f t="shared" si="183"/>
        <v>6.1661614133520182</v>
      </c>
      <c r="AT318" s="80">
        <f t="shared" si="183"/>
        <v>6.197101460913669</v>
      </c>
      <c r="AU318" s="80">
        <f t="shared" si="174"/>
        <v>6.1275985716054517</v>
      </c>
    </row>
    <row r="319" spans="1:47" ht="12.95" customHeight="1" x14ac:dyDescent="0.2">
      <c r="A319" s="134" t="s">
        <v>565</v>
      </c>
      <c r="B319" s="135" t="s">
        <v>2525</v>
      </c>
      <c r="C319" s="138">
        <v>39712.468999999997</v>
      </c>
      <c r="D319" s="138" t="s">
        <v>2559</v>
      </c>
      <c r="E319" s="80">
        <f t="shared" si="157"/>
        <v>-2790.0326743539599</v>
      </c>
      <c r="F319" s="80">
        <f t="shared" si="158"/>
        <v>-2790</v>
      </c>
      <c r="G319" s="80">
        <f t="shared" si="179"/>
        <v>-4.4353065692121163E-2</v>
      </c>
      <c r="H319" s="80">
        <f>G319</f>
        <v>-4.4353065692121163E-2</v>
      </c>
      <c r="P319" s="80">
        <f t="shared" si="159"/>
        <v>-3.8850247949571169E-2</v>
      </c>
      <c r="Q319" s="107">
        <f t="shared" si="175"/>
        <v>24693.968999999997</v>
      </c>
      <c r="R319" s="80">
        <f t="shared" si="180"/>
        <v>3.0281003107723009E-5</v>
      </c>
      <c r="S319" s="106">
        <f t="shared" si="184"/>
        <v>0.1</v>
      </c>
      <c r="T319" s="106">
        <f t="shared" si="160"/>
        <v>3.0281003107723013E-6</v>
      </c>
      <c r="Z319" s="80">
        <f t="shared" si="161"/>
        <v>-2790</v>
      </c>
      <c r="AA319" s="80">
        <f t="shared" si="162"/>
        <v>-4.0382056299502624E-2</v>
      </c>
      <c r="AB319" s="80">
        <f t="shared" si="163"/>
        <v>-4.2821257342189709E-2</v>
      </c>
      <c r="AC319" s="80">
        <f t="shared" si="164"/>
        <v>-5.5028177425499938E-3</v>
      </c>
      <c r="AD319" s="80">
        <f t="shared" si="165"/>
        <v>-3.9710093926185394E-3</v>
      </c>
      <c r="AE319" s="80">
        <f t="shared" si="166"/>
        <v>1.5768915596264661E-6</v>
      </c>
      <c r="AF319" s="80">
        <f t="shared" si="167"/>
        <v>-9999</v>
      </c>
      <c r="AG319" s="106"/>
      <c r="AH319" s="80">
        <f t="shared" si="168"/>
        <v>-1.5318083499314557E-3</v>
      </c>
      <c r="AI319" s="80">
        <f t="shared" si="169"/>
        <v>0.55246179387537309</v>
      </c>
      <c r="AJ319" s="80">
        <f t="shared" si="170"/>
        <v>-1.4171784177584506E-2</v>
      </c>
      <c r="AK319" s="80">
        <f t="shared" si="171"/>
        <v>2.9692807296830416E-2</v>
      </c>
      <c r="AL319" s="80">
        <f t="shared" si="172"/>
        <v>-6.6249882430780019E-2</v>
      </c>
      <c r="AM319" s="80">
        <f t="shared" si="173"/>
        <v>-3.3137062112110073E-2</v>
      </c>
      <c r="AN319" s="80">
        <f t="shared" si="183"/>
        <v>6.1758789343354552</v>
      </c>
      <c r="AO319" s="80">
        <f t="shared" si="183"/>
        <v>6.1753331277016281</v>
      </c>
      <c r="AP319" s="80">
        <f t="shared" si="183"/>
        <v>6.1765570590208494</v>
      </c>
      <c r="AQ319" s="80">
        <f t="shared" si="183"/>
        <v>6.1738122566801845</v>
      </c>
      <c r="AR319" s="80">
        <f t="shared" si="183"/>
        <v>6.1799666608790087</v>
      </c>
      <c r="AS319" s="80">
        <f t="shared" si="183"/>
        <v>6.1661614133520182</v>
      </c>
      <c r="AT319" s="80">
        <f t="shared" si="183"/>
        <v>6.197101460913669</v>
      </c>
      <c r="AU319" s="80">
        <f t="shared" si="174"/>
        <v>6.1275985716054517</v>
      </c>
    </row>
    <row r="320" spans="1:47" ht="12.95" customHeight="1" x14ac:dyDescent="0.2">
      <c r="A320" s="28" t="s">
        <v>2539</v>
      </c>
      <c r="B320" s="49" t="s">
        <v>2525</v>
      </c>
      <c r="C320" s="28">
        <v>39762.701000000001</v>
      </c>
      <c r="D320" s="28"/>
      <c r="E320" s="80">
        <f t="shared" si="157"/>
        <v>-2753.027382332521</v>
      </c>
      <c r="F320" s="80">
        <f t="shared" si="158"/>
        <v>-2753</v>
      </c>
      <c r="G320" s="80">
        <f t="shared" si="179"/>
        <v>-3.7169530412938911E-2</v>
      </c>
      <c r="J320" s="80">
        <f>+G320</f>
        <v>-3.7169530412938911E-2</v>
      </c>
      <c r="P320" s="80">
        <f t="shared" si="159"/>
        <v>-3.8598700676879413E-2</v>
      </c>
      <c r="Q320" s="107">
        <f t="shared" si="175"/>
        <v>24744.201000000001</v>
      </c>
      <c r="R320" s="80">
        <f t="shared" si="180"/>
        <v>2.0425276433317637E-6</v>
      </c>
      <c r="S320" s="106">
        <f t="shared" si="184"/>
        <v>0.1</v>
      </c>
      <c r="T320" s="106">
        <f t="shared" si="160"/>
        <v>2.0425276433317637E-7</v>
      </c>
      <c r="Z320" s="80">
        <f t="shared" si="161"/>
        <v>-2753</v>
      </c>
      <c r="AA320" s="80">
        <f t="shared" si="162"/>
        <v>-3.9818848479234809E-2</v>
      </c>
      <c r="AB320" s="80">
        <f t="shared" si="163"/>
        <v>-3.5949382610583516E-2</v>
      </c>
      <c r="AC320" s="80">
        <f t="shared" si="164"/>
        <v>1.4291702639405018E-3</v>
      </c>
      <c r="AD320" s="80">
        <f t="shared" si="165"/>
        <v>2.6493180662958971E-3</v>
      </c>
      <c r="AE320" s="80">
        <f t="shared" si="166"/>
        <v>7.0188862164018318E-7</v>
      </c>
      <c r="AF320" s="80">
        <f t="shared" si="167"/>
        <v>-9999</v>
      </c>
      <c r="AG320" s="106"/>
      <c r="AH320" s="80">
        <f t="shared" si="168"/>
        <v>-1.2201478023553943E-3</v>
      </c>
      <c r="AI320" s="80">
        <f t="shared" si="169"/>
        <v>0.55228706794496196</v>
      </c>
      <c r="AJ320" s="80">
        <f t="shared" si="170"/>
        <v>-8.0006475268263755E-3</v>
      </c>
      <c r="AK320" s="80">
        <f t="shared" si="171"/>
        <v>2.6930265819272478E-2</v>
      </c>
      <c r="AL320" s="80">
        <f t="shared" si="172"/>
        <v>-6.0078356718061936E-2</v>
      </c>
      <c r="AM320" s="80">
        <f t="shared" si="173"/>
        <v>-3.0048216928025652E-2</v>
      </c>
      <c r="AN320" s="80">
        <f t="shared" si="183"/>
        <v>6.1858648226916335</v>
      </c>
      <c r="AO320" s="80">
        <f t="shared" si="183"/>
        <v>6.1853662080412892</v>
      </c>
      <c r="AP320" s="80">
        <f t="shared" si="183"/>
        <v>6.1864831704367642</v>
      </c>
      <c r="AQ320" s="80">
        <f t="shared" si="183"/>
        <v>6.1839808575284829</v>
      </c>
      <c r="AR320" s="80">
        <f t="shared" si="183"/>
        <v>6.1895859070659425</v>
      </c>
      <c r="AS320" s="80">
        <f t="shared" si="183"/>
        <v>6.177026525316216</v>
      </c>
      <c r="AT320" s="80">
        <f t="shared" si="183"/>
        <v>6.2051483272221652</v>
      </c>
      <c r="AU320" s="80">
        <f t="shared" si="174"/>
        <v>6.1420607263588707</v>
      </c>
    </row>
    <row r="321" spans="1:47" ht="12.95" customHeight="1" x14ac:dyDescent="0.2">
      <c r="A321" s="28" t="s">
        <v>2539</v>
      </c>
      <c r="B321" s="49" t="s">
        <v>2525</v>
      </c>
      <c r="C321" s="28">
        <v>39800.709000000003</v>
      </c>
      <c r="D321" s="28"/>
      <c r="E321" s="80">
        <f t="shared" si="157"/>
        <v>-2725.0273596547299</v>
      </c>
      <c r="F321" s="80">
        <f t="shared" si="158"/>
        <v>-2725</v>
      </c>
      <c r="G321" s="80">
        <f t="shared" si="179"/>
        <v>-3.7138746956770774E-2</v>
      </c>
      <c r="J321" s="80">
        <f>+G321</f>
        <v>-3.7138746956770774E-2</v>
      </c>
      <c r="P321" s="80">
        <f t="shared" si="159"/>
        <v>-3.8407616265976295E-2</v>
      </c>
      <c r="Q321" s="107">
        <f t="shared" si="175"/>
        <v>24782.209000000003</v>
      </c>
      <c r="R321" s="80">
        <f t="shared" si="180"/>
        <v>1.6100293238436965E-6</v>
      </c>
      <c r="S321" s="106">
        <f t="shared" si="184"/>
        <v>0.1</v>
      </c>
      <c r="T321" s="106">
        <f t="shared" si="160"/>
        <v>1.6100293238436965E-7</v>
      </c>
      <c r="Z321" s="80">
        <f t="shared" si="161"/>
        <v>-2725</v>
      </c>
      <c r="AA321" s="80">
        <f t="shared" si="162"/>
        <v>-3.9391900660853747E-2</v>
      </c>
      <c r="AB321" s="80">
        <f t="shared" si="163"/>
        <v>-3.6154462561893322E-2</v>
      </c>
      <c r="AC321" s="80">
        <f t="shared" si="164"/>
        <v>1.2688693092055212E-3</v>
      </c>
      <c r="AD321" s="80">
        <f t="shared" si="165"/>
        <v>2.2531537040829733E-3</v>
      </c>
      <c r="AE321" s="80">
        <f t="shared" si="166"/>
        <v>5.0767016142228223E-7</v>
      </c>
      <c r="AF321" s="80">
        <f t="shared" si="167"/>
        <v>-9999</v>
      </c>
      <c r="AG321" s="106"/>
      <c r="AH321" s="80">
        <f t="shared" si="168"/>
        <v>-9.8428439487744887E-4</v>
      </c>
      <c r="AI321" s="80">
        <f t="shared" si="169"/>
        <v>0.55216624307069084</v>
      </c>
      <c r="AJ321" s="80">
        <f t="shared" si="170"/>
        <v>-3.3330196394976918E-3</v>
      </c>
      <c r="AK321" s="80">
        <f t="shared" si="171"/>
        <v>2.4840187217414458E-2</v>
      </c>
      <c r="AL321" s="80">
        <f t="shared" si="172"/>
        <v>-5.5410649645346539E-2</v>
      </c>
      <c r="AM321" s="80">
        <f t="shared" si="173"/>
        <v>-2.77124157306331E-2</v>
      </c>
      <c r="AN321" s="80">
        <f t="shared" ref="AN321:AT330" si="185">$AU321+$AB$7*SIN(AO321)</f>
        <v>6.1934194575604664</v>
      </c>
      <c r="AO321" s="80">
        <f t="shared" si="185"/>
        <v>6.1929572385248957</v>
      </c>
      <c r="AP321" s="80">
        <f t="shared" si="185"/>
        <v>6.1939919372531156</v>
      </c>
      <c r="AQ321" s="80">
        <f t="shared" si="185"/>
        <v>6.1916755817929729</v>
      </c>
      <c r="AR321" s="80">
        <f t="shared" si="185"/>
        <v>6.1968604879702296</v>
      </c>
      <c r="AS321" s="80">
        <f t="shared" si="185"/>
        <v>6.1852512107909821</v>
      </c>
      <c r="AT321" s="80">
        <f t="shared" si="185"/>
        <v>6.2112290044271319</v>
      </c>
      <c r="AU321" s="80">
        <f t="shared" si="174"/>
        <v>6.1530050596857819</v>
      </c>
    </row>
    <row r="322" spans="1:47" ht="12.95" customHeight="1" x14ac:dyDescent="0.2">
      <c r="A322" s="28" t="s">
        <v>2539</v>
      </c>
      <c r="B322" s="49" t="s">
        <v>2525</v>
      </c>
      <c r="C322" s="28">
        <v>39906.597000000002</v>
      </c>
      <c r="D322" s="28"/>
      <c r="E322" s="80">
        <f t="shared" si="157"/>
        <v>-2647.0209820156597</v>
      </c>
      <c r="F322" s="80">
        <f t="shared" si="158"/>
        <v>-2647</v>
      </c>
      <c r="G322" s="80">
        <f t="shared" si="179"/>
        <v>-2.848156447726069E-2</v>
      </c>
      <c r="J322" s="80">
        <f>+G322</f>
        <v>-2.848156447726069E-2</v>
      </c>
      <c r="P322" s="80">
        <f t="shared" si="159"/>
        <v>-3.7872019243850946E-2</v>
      </c>
      <c r="Q322" s="107">
        <f t="shared" si="175"/>
        <v>24888.097000000002</v>
      </c>
      <c r="R322" s="80">
        <f t="shared" si="180"/>
        <v>8.818064072337766E-5</v>
      </c>
      <c r="S322" s="106">
        <f t="shared" si="184"/>
        <v>0.1</v>
      </c>
      <c r="T322" s="106">
        <f t="shared" si="160"/>
        <v>8.8180640723377667E-6</v>
      </c>
      <c r="Z322" s="80">
        <f t="shared" si="161"/>
        <v>-2647</v>
      </c>
      <c r="AA322" s="80">
        <f t="shared" si="162"/>
        <v>-3.8199279733208198E-2</v>
      </c>
      <c r="AB322" s="80">
        <f t="shared" si="163"/>
        <v>-2.8154303987903435E-2</v>
      </c>
      <c r="AC322" s="80">
        <f t="shared" si="164"/>
        <v>9.390454766590256E-3</v>
      </c>
      <c r="AD322" s="80">
        <f t="shared" si="165"/>
        <v>9.717715255947508E-3</v>
      </c>
      <c r="AE322" s="80">
        <f t="shared" si="166"/>
        <v>9.4433989795674942E-6</v>
      </c>
      <c r="AF322" s="80">
        <f t="shared" si="167"/>
        <v>-9999</v>
      </c>
      <c r="AG322" s="106"/>
      <c r="AH322" s="80">
        <f t="shared" si="168"/>
        <v>-3.2726048935725384E-4</v>
      </c>
      <c r="AI322" s="80">
        <f t="shared" si="169"/>
        <v>0.55188131391494233</v>
      </c>
      <c r="AJ322" s="80">
        <f t="shared" si="170"/>
        <v>9.6593172848338845E-3</v>
      </c>
      <c r="AK322" s="80">
        <f t="shared" si="171"/>
        <v>1.9019777280960791E-2</v>
      </c>
      <c r="AL322" s="80">
        <f t="shared" si="172"/>
        <v>-4.2418156337316285E-2</v>
      </c>
      <c r="AM322" s="80">
        <f t="shared" si="173"/>
        <v>-2.1212258865468337E-2</v>
      </c>
      <c r="AN322" s="80">
        <f t="shared" si="185"/>
        <v>6.2144556092537373</v>
      </c>
      <c r="AO322" s="80">
        <f t="shared" si="185"/>
        <v>6.2140975042496223</v>
      </c>
      <c r="AP322" s="80">
        <f t="shared" si="185"/>
        <v>6.2148978024184753</v>
      </c>
      <c r="AQ322" s="80">
        <f t="shared" si="185"/>
        <v>6.213109223449071</v>
      </c>
      <c r="AR322" s="80">
        <f t="shared" si="185"/>
        <v>6.2171062007770344</v>
      </c>
      <c r="AS322" s="80">
        <f t="shared" si="185"/>
        <v>6.2081725118558406</v>
      </c>
      <c r="AT322" s="80">
        <f t="shared" si="185"/>
        <v>6.2281330922190516</v>
      </c>
      <c r="AU322" s="80">
        <f t="shared" si="174"/>
        <v>6.1834928453821787</v>
      </c>
    </row>
    <row r="323" spans="1:47" ht="12.95" customHeight="1" x14ac:dyDescent="0.2">
      <c r="A323" s="28" t="s">
        <v>2539</v>
      </c>
      <c r="B323" s="49" t="s">
        <v>2525</v>
      </c>
      <c r="C323" s="28">
        <v>39910.663</v>
      </c>
      <c r="D323" s="28"/>
      <c r="E323" s="80">
        <f t="shared" si="157"/>
        <v>-2644.0256101937312</v>
      </c>
      <c r="F323" s="80">
        <f t="shared" si="158"/>
        <v>-2644</v>
      </c>
      <c r="G323" s="80">
        <f t="shared" si="179"/>
        <v>-3.4763980533170979E-2</v>
      </c>
      <c r="J323" s="80">
        <f>+G323</f>
        <v>-3.4763980533170979E-2</v>
      </c>
      <c r="P323" s="80">
        <f t="shared" si="159"/>
        <v>-3.7851322650706606E-2</v>
      </c>
      <c r="Q323" s="107">
        <f t="shared" si="175"/>
        <v>24892.163</v>
      </c>
      <c r="R323" s="80">
        <f t="shared" si="180"/>
        <v>9.531681350709369E-6</v>
      </c>
      <c r="S323" s="106">
        <f t="shared" si="184"/>
        <v>0.1</v>
      </c>
      <c r="T323" s="106">
        <f t="shared" si="160"/>
        <v>9.5316813507093696E-7</v>
      </c>
      <c r="Z323" s="80">
        <f t="shared" si="161"/>
        <v>-2644</v>
      </c>
      <c r="AA323" s="80">
        <f t="shared" si="162"/>
        <v>-3.8153315474638627E-2</v>
      </c>
      <c r="AB323" s="80">
        <f t="shared" si="163"/>
        <v>-3.4461987709238959E-2</v>
      </c>
      <c r="AC323" s="80">
        <f t="shared" si="164"/>
        <v>3.0873421175356269E-3</v>
      </c>
      <c r="AD323" s="80">
        <f t="shared" si="165"/>
        <v>3.3893349414676477E-3</v>
      </c>
      <c r="AE323" s="80">
        <f t="shared" si="166"/>
        <v>1.1487591345453504E-6</v>
      </c>
      <c r="AF323" s="80">
        <f t="shared" si="167"/>
        <v>-9999</v>
      </c>
      <c r="AG323" s="106"/>
      <c r="AH323" s="80">
        <f t="shared" si="168"/>
        <v>-3.0199282393202206E-4</v>
      </c>
      <c r="AI323" s="80">
        <f t="shared" si="169"/>
        <v>0.55187187055439724</v>
      </c>
      <c r="AJ323" s="80">
        <f t="shared" si="170"/>
        <v>1.0158733440648535E-2</v>
      </c>
      <c r="AK323" s="80">
        <f t="shared" si="171"/>
        <v>1.8795966216207508E-2</v>
      </c>
      <c r="AL323" s="80">
        <f t="shared" si="172"/>
        <v>-4.1918715655971238E-2</v>
      </c>
      <c r="AM323" s="80">
        <f t="shared" si="173"/>
        <v>-2.0962427478846538E-2</v>
      </c>
      <c r="AN323" s="80">
        <f t="shared" si="185"/>
        <v>6.2152644603115403</v>
      </c>
      <c r="AO323" s="80">
        <f t="shared" si="185"/>
        <v>6.2149104311807584</v>
      </c>
      <c r="AP323" s="80">
        <f t="shared" si="185"/>
        <v>6.2157015767912274</v>
      </c>
      <c r="AQ323" s="80">
        <f t="shared" si="185"/>
        <v>6.2139335519393564</v>
      </c>
      <c r="AR323" s="80">
        <f t="shared" si="185"/>
        <v>6.2178843818887177</v>
      </c>
      <c r="AS323" s="80">
        <f t="shared" si="185"/>
        <v>6.2090543530199263</v>
      </c>
      <c r="AT323" s="80">
        <f t="shared" si="185"/>
        <v>6.2287823399154094</v>
      </c>
      <c r="AU323" s="80">
        <f t="shared" si="174"/>
        <v>6.1846654525243476</v>
      </c>
    </row>
    <row r="324" spans="1:47" ht="12.95" customHeight="1" x14ac:dyDescent="0.2">
      <c r="A324" s="28" t="s">
        <v>2539</v>
      </c>
      <c r="B324" s="49" t="s">
        <v>2525</v>
      </c>
      <c r="C324" s="28">
        <v>39918.803999999996</v>
      </c>
      <c r="D324" s="28"/>
      <c r="E324" s="80">
        <f t="shared" si="157"/>
        <v>-2638.028236361386</v>
      </c>
      <c r="F324" s="80">
        <f t="shared" si="158"/>
        <v>-2638</v>
      </c>
      <c r="G324" s="80">
        <f t="shared" si="179"/>
        <v>-3.8328812654071953E-2</v>
      </c>
      <c r="I324" s="80">
        <f>+G324</f>
        <v>-3.8328812654071953E-2</v>
      </c>
      <c r="P324" s="80">
        <f t="shared" si="159"/>
        <v>-3.7809907973822811E-2</v>
      </c>
      <c r="Q324" s="107">
        <f t="shared" si="175"/>
        <v>24900.303999999996</v>
      </c>
      <c r="R324" s="80">
        <f t="shared" si="180"/>
        <v>2.6926206718446466E-7</v>
      </c>
      <c r="S324" s="106">
        <f t="shared" si="184"/>
        <v>0.1</v>
      </c>
      <c r="T324" s="106">
        <f t="shared" si="160"/>
        <v>2.6926206718446469E-8</v>
      </c>
      <c r="Z324" s="80">
        <f t="shared" si="161"/>
        <v>-2638</v>
      </c>
      <c r="AA324" s="80">
        <f t="shared" si="162"/>
        <v>-3.8061366333085357E-2</v>
      </c>
      <c r="AB324" s="80">
        <f t="shared" si="163"/>
        <v>-3.8077354294809407E-2</v>
      </c>
      <c r="AC324" s="80">
        <f t="shared" si="164"/>
        <v>-5.1890468024914232E-4</v>
      </c>
      <c r="AD324" s="80">
        <f t="shared" si="165"/>
        <v>-2.6744632098659599E-4</v>
      </c>
      <c r="AE324" s="80">
        <f t="shared" si="166"/>
        <v>7.1527534609265327E-9</v>
      </c>
      <c r="AF324" s="80">
        <f t="shared" si="167"/>
        <v>-9999</v>
      </c>
      <c r="AG324" s="106"/>
      <c r="AH324" s="80">
        <f t="shared" si="168"/>
        <v>-2.5145835926254753E-4</v>
      </c>
      <c r="AI324" s="80">
        <f t="shared" si="169"/>
        <v>0.55185332016905986</v>
      </c>
      <c r="AJ324" s="80">
        <f t="shared" si="170"/>
        <v>1.1157504135668787E-2</v>
      </c>
      <c r="AK324" s="80">
        <f t="shared" si="171"/>
        <v>1.8348354229213572E-2</v>
      </c>
      <c r="AL324" s="80">
        <f t="shared" si="172"/>
        <v>-4.091988818665597E-2</v>
      </c>
      <c r="AM324" s="80">
        <f t="shared" si="173"/>
        <v>-2.0462799479154258E-2</v>
      </c>
      <c r="AN324" s="80">
        <f t="shared" si="185"/>
        <v>6.2168821162556158</v>
      </c>
      <c r="AO324" s="80">
        <f t="shared" si="185"/>
        <v>6.2165362531965362</v>
      </c>
      <c r="AP324" s="80">
        <f t="shared" si="185"/>
        <v>6.2173090662343951</v>
      </c>
      <c r="AQ324" s="80">
        <f t="shared" si="185"/>
        <v>6.2155822006164563</v>
      </c>
      <c r="AR324" s="80">
        <f t="shared" si="185"/>
        <v>6.2194406443449335</v>
      </c>
      <c r="AS324" s="80">
        <f t="shared" si="185"/>
        <v>6.2108180858153004</v>
      </c>
      <c r="AT324" s="80">
        <f t="shared" si="185"/>
        <v>6.2300806540446994</v>
      </c>
      <c r="AU324" s="80">
        <f t="shared" si="174"/>
        <v>6.1870106668086855</v>
      </c>
    </row>
    <row r="325" spans="1:47" ht="12.95" customHeight="1" x14ac:dyDescent="0.2">
      <c r="A325" s="28" t="s">
        <v>2539</v>
      </c>
      <c r="B325" s="49" t="s">
        <v>2525</v>
      </c>
      <c r="C325" s="28">
        <v>39948.667000000001</v>
      </c>
      <c r="D325" s="28"/>
      <c r="E325" s="80">
        <f t="shared" si="157"/>
        <v>-2616.0285342663801</v>
      </c>
      <c r="F325" s="80">
        <f t="shared" si="158"/>
        <v>-2616</v>
      </c>
      <c r="G325" s="80">
        <f t="shared" si="179"/>
        <v>-3.8733197077817749E-2</v>
      </c>
      <c r="I325" s="80">
        <f>+G325</f>
        <v>-3.8733197077817749E-2</v>
      </c>
      <c r="P325" s="80">
        <f t="shared" si="159"/>
        <v>-3.7657809006608443E-2</v>
      </c>
      <c r="Q325" s="107">
        <f t="shared" si="175"/>
        <v>24930.167000000001</v>
      </c>
      <c r="R325" s="80">
        <f t="shared" si="180"/>
        <v>1.156459503699271E-6</v>
      </c>
      <c r="S325" s="106">
        <f t="shared" si="184"/>
        <v>0.1</v>
      </c>
      <c r="T325" s="106">
        <f t="shared" si="160"/>
        <v>1.1564595036992711E-7</v>
      </c>
      <c r="Z325" s="80">
        <f t="shared" si="161"/>
        <v>-2616</v>
      </c>
      <c r="AA325" s="80">
        <f t="shared" si="162"/>
        <v>-3.7723985483255611E-2</v>
      </c>
      <c r="AB325" s="80">
        <f t="shared" si="163"/>
        <v>-3.8667020601170582E-2</v>
      </c>
      <c r="AC325" s="80">
        <f t="shared" si="164"/>
        <v>-1.0753880712093059E-3</v>
      </c>
      <c r="AD325" s="80">
        <f t="shared" si="165"/>
        <v>-1.0092115945621385E-3</v>
      </c>
      <c r="AE325" s="80">
        <f t="shared" si="166"/>
        <v>1.0185080425986544E-7</v>
      </c>
      <c r="AF325" s="80">
        <f t="shared" si="167"/>
        <v>-9999</v>
      </c>
      <c r="AG325" s="106"/>
      <c r="AH325" s="80">
        <f t="shared" si="168"/>
        <v>-6.6176476647168374E-5</v>
      </c>
      <c r="AI325" s="80">
        <f t="shared" si="169"/>
        <v>0.55178913723066381</v>
      </c>
      <c r="AJ325" s="80">
        <f t="shared" si="170"/>
        <v>1.4818971166385459E-2</v>
      </c>
      <c r="AK325" s="80">
        <f t="shared" si="171"/>
        <v>1.6707221252592313E-2</v>
      </c>
      <c r="AL325" s="80">
        <f t="shared" si="172"/>
        <v>-3.7258110235676788E-2</v>
      </c>
      <c r="AM325" s="80">
        <f t="shared" si="173"/>
        <v>-1.8631210436651946E-2</v>
      </c>
      <c r="AN325" s="80">
        <f t="shared" si="185"/>
        <v>6.2228130163168212</v>
      </c>
      <c r="AO325" s="80">
        <f t="shared" si="185"/>
        <v>6.2224972524852689</v>
      </c>
      <c r="AP325" s="80">
        <f t="shared" si="185"/>
        <v>6.2232025453376467</v>
      </c>
      <c r="AQ325" s="80">
        <f t="shared" si="185"/>
        <v>6.2216271553800473</v>
      </c>
      <c r="AR325" s="80">
        <f t="shared" si="185"/>
        <v>6.225145848339257</v>
      </c>
      <c r="AS325" s="80">
        <f t="shared" si="185"/>
        <v>6.2172856585138279</v>
      </c>
      <c r="AT325" s="80">
        <f t="shared" si="185"/>
        <v>6.2348391562961138</v>
      </c>
      <c r="AU325" s="80">
        <f t="shared" si="174"/>
        <v>6.1956097858512589</v>
      </c>
    </row>
    <row r="326" spans="1:47" ht="12.95" customHeight="1" x14ac:dyDescent="0.2">
      <c r="A326" s="28" t="s">
        <v>2539</v>
      </c>
      <c r="B326" s="49" t="s">
        <v>2525</v>
      </c>
      <c r="C326" s="28">
        <v>39948.667000000001</v>
      </c>
      <c r="D326" s="28"/>
      <c r="E326" s="80">
        <f t="shared" si="157"/>
        <v>-2616.0285342663801</v>
      </c>
      <c r="F326" s="80">
        <f t="shared" si="158"/>
        <v>-2616</v>
      </c>
      <c r="G326" s="80">
        <f t="shared" si="179"/>
        <v>-3.8733197077817749E-2</v>
      </c>
      <c r="I326" s="80">
        <f>+G326</f>
        <v>-3.8733197077817749E-2</v>
      </c>
      <c r="P326" s="80">
        <f t="shared" si="159"/>
        <v>-3.7657809006608443E-2</v>
      </c>
      <c r="Q326" s="107">
        <f t="shared" si="175"/>
        <v>24930.167000000001</v>
      </c>
      <c r="R326" s="80">
        <f t="shared" si="180"/>
        <v>1.156459503699271E-6</v>
      </c>
      <c r="S326" s="106">
        <f t="shared" si="184"/>
        <v>0.1</v>
      </c>
      <c r="T326" s="106">
        <f t="shared" si="160"/>
        <v>1.1564595036992711E-7</v>
      </c>
      <c r="Z326" s="80">
        <f t="shared" si="161"/>
        <v>-2616</v>
      </c>
      <c r="AA326" s="80">
        <f t="shared" si="162"/>
        <v>-3.7723985483255611E-2</v>
      </c>
      <c r="AB326" s="80">
        <f t="shared" si="163"/>
        <v>-3.8667020601170582E-2</v>
      </c>
      <c r="AC326" s="80">
        <f t="shared" si="164"/>
        <v>-1.0753880712093059E-3</v>
      </c>
      <c r="AD326" s="80">
        <f t="shared" si="165"/>
        <v>-1.0092115945621385E-3</v>
      </c>
      <c r="AE326" s="80">
        <f t="shared" si="166"/>
        <v>1.0185080425986544E-7</v>
      </c>
      <c r="AF326" s="80">
        <f t="shared" si="167"/>
        <v>-9999</v>
      </c>
      <c r="AG326" s="106"/>
      <c r="AH326" s="80">
        <f t="shared" si="168"/>
        <v>-6.6176476647168374E-5</v>
      </c>
      <c r="AI326" s="80">
        <f t="shared" si="169"/>
        <v>0.55178913723066381</v>
      </c>
      <c r="AJ326" s="80">
        <f t="shared" si="170"/>
        <v>1.4818971166385459E-2</v>
      </c>
      <c r="AK326" s="80">
        <f t="shared" si="171"/>
        <v>1.6707221252592313E-2</v>
      </c>
      <c r="AL326" s="80">
        <f t="shared" si="172"/>
        <v>-3.7258110235676788E-2</v>
      </c>
      <c r="AM326" s="80">
        <f t="shared" si="173"/>
        <v>-1.8631210436651946E-2</v>
      </c>
      <c r="AN326" s="80">
        <f t="shared" si="185"/>
        <v>6.2228130163168212</v>
      </c>
      <c r="AO326" s="80">
        <f t="shared" si="185"/>
        <v>6.2224972524852689</v>
      </c>
      <c r="AP326" s="80">
        <f t="shared" si="185"/>
        <v>6.2232025453376467</v>
      </c>
      <c r="AQ326" s="80">
        <f t="shared" si="185"/>
        <v>6.2216271553800473</v>
      </c>
      <c r="AR326" s="80">
        <f t="shared" si="185"/>
        <v>6.225145848339257</v>
      </c>
      <c r="AS326" s="80">
        <f t="shared" si="185"/>
        <v>6.2172856585138279</v>
      </c>
      <c r="AT326" s="80">
        <f t="shared" si="185"/>
        <v>6.2348391562961138</v>
      </c>
      <c r="AU326" s="80">
        <f t="shared" si="174"/>
        <v>6.1956097858512589</v>
      </c>
    </row>
    <row r="327" spans="1:47" ht="12.95" customHeight="1" x14ac:dyDescent="0.2">
      <c r="A327" s="28" t="s">
        <v>2539</v>
      </c>
      <c r="B327" s="49" t="s">
        <v>2525</v>
      </c>
      <c r="C327" s="28">
        <v>39948.669000000002</v>
      </c>
      <c r="D327" s="28"/>
      <c r="E327" s="80">
        <f t="shared" si="157"/>
        <v>-2616.0270608911601</v>
      </c>
      <c r="F327" s="80">
        <f t="shared" si="158"/>
        <v>-2616</v>
      </c>
      <c r="G327" s="80">
        <f t="shared" si="179"/>
        <v>-3.6733197077410296E-2</v>
      </c>
      <c r="J327" s="80">
        <f>+G327</f>
        <v>-3.6733197077410296E-2</v>
      </c>
      <c r="P327" s="80">
        <f t="shared" si="159"/>
        <v>-3.7657809006608443E-2</v>
      </c>
      <c r="Q327" s="107">
        <f t="shared" si="175"/>
        <v>24930.169000000002</v>
      </c>
      <c r="R327" s="80">
        <f t="shared" si="180"/>
        <v>8.5490721961552063E-7</v>
      </c>
      <c r="S327" s="106">
        <f t="shared" si="184"/>
        <v>0.1</v>
      </c>
      <c r="T327" s="106">
        <f t="shared" si="160"/>
        <v>8.5490721961552068E-8</v>
      </c>
      <c r="Z327" s="80">
        <f t="shared" si="161"/>
        <v>-2616</v>
      </c>
      <c r="AA327" s="80">
        <f t="shared" si="162"/>
        <v>-3.7723985483255611E-2</v>
      </c>
      <c r="AB327" s="80">
        <f t="shared" si="163"/>
        <v>-3.6667020600763128E-2</v>
      </c>
      <c r="AC327" s="80">
        <f t="shared" si="164"/>
        <v>9.2461192919814778E-4</v>
      </c>
      <c r="AD327" s="80">
        <f t="shared" si="165"/>
        <v>9.9078840584531508E-4</v>
      </c>
      <c r="AE327" s="80">
        <f t="shared" si="166"/>
        <v>9.8166166515750077E-8</v>
      </c>
      <c r="AF327" s="80">
        <f t="shared" si="167"/>
        <v>-9999</v>
      </c>
      <c r="AG327" s="106"/>
      <c r="AH327" s="80">
        <f t="shared" si="168"/>
        <v>-6.6176476647168374E-5</v>
      </c>
      <c r="AI327" s="80">
        <f t="shared" si="169"/>
        <v>0.55178913723066381</v>
      </c>
      <c r="AJ327" s="80">
        <f t="shared" si="170"/>
        <v>1.4818971166385459E-2</v>
      </c>
      <c r="AK327" s="80">
        <f t="shared" si="171"/>
        <v>1.6707221252592313E-2</v>
      </c>
      <c r="AL327" s="80">
        <f t="shared" si="172"/>
        <v>-3.7258110235676788E-2</v>
      </c>
      <c r="AM327" s="80">
        <f t="shared" si="173"/>
        <v>-1.8631210436651946E-2</v>
      </c>
      <c r="AN327" s="80">
        <f t="shared" si="185"/>
        <v>6.2228130163168212</v>
      </c>
      <c r="AO327" s="80">
        <f t="shared" si="185"/>
        <v>6.2224972524852689</v>
      </c>
      <c r="AP327" s="80">
        <f t="shared" si="185"/>
        <v>6.2232025453376467</v>
      </c>
      <c r="AQ327" s="80">
        <f t="shared" si="185"/>
        <v>6.2216271553800473</v>
      </c>
      <c r="AR327" s="80">
        <f t="shared" si="185"/>
        <v>6.225145848339257</v>
      </c>
      <c r="AS327" s="80">
        <f t="shared" si="185"/>
        <v>6.2172856585138279</v>
      </c>
      <c r="AT327" s="80">
        <f t="shared" si="185"/>
        <v>6.2348391562961138</v>
      </c>
      <c r="AU327" s="80">
        <f t="shared" si="174"/>
        <v>6.1956097858512589</v>
      </c>
    </row>
    <row r="328" spans="1:47" ht="12.95" customHeight="1" x14ac:dyDescent="0.2">
      <c r="A328" s="28" t="s">
        <v>2539</v>
      </c>
      <c r="B328" s="49" t="s">
        <v>2525</v>
      </c>
      <c r="C328" s="28">
        <v>39948.67</v>
      </c>
      <c r="D328" s="28"/>
      <c r="E328" s="80">
        <f t="shared" si="157"/>
        <v>-2616.0263242035526</v>
      </c>
      <c r="F328" s="80">
        <f t="shared" si="158"/>
        <v>-2616</v>
      </c>
      <c r="G328" s="80">
        <f t="shared" si="179"/>
        <v>-3.5733197080844548E-2</v>
      </c>
      <c r="I328" s="80">
        <f>G328</f>
        <v>-3.5733197080844548E-2</v>
      </c>
      <c r="P328" s="80">
        <f t="shared" si="159"/>
        <v>-3.7657809006608443E-2</v>
      </c>
      <c r="Q328" s="107">
        <f t="shared" si="175"/>
        <v>24930.17</v>
      </c>
      <c r="R328" s="80">
        <f t="shared" si="180"/>
        <v>3.7041310647926114E-6</v>
      </c>
      <c r="S328" s="106">
        <f t="shared" si="184"/>
        <v>0.1</v>
      </c>
      <c r="T328" s="106">
        <f t="shared" si="160"/>
        <v>3.7041310647926118E-7</v>
      </c>
      <c r="Z328" s="80">
        <f t="shared" si="161"/>
        <v>-2616</v>
      </c>
      <c r="AA328" s="80">
        <f t="shared" si="162"/>
        <v>-3.7723985483255611E-2</v>
      </c>
      <c r="AB328" s="80">
        <f t="shared" si="163"/>
        <v>-3.566702060419738E-2</v>
      </c>
      <c r="AC328" s="80">
        <f t="shared" si="164"/>
        <v>1.9246119257638958E-3</v>
      </c>
      <c r="AD328" s="80">
        <f t="shared" si="165"/>
        <v>1.9907884024110631E-3</v>
      </c>
      <c r="AE328" s="80">
        <f t="shared" si="166"/>
        <v>3.9632384631743933E-7</v>
      </c>
      <c r="AF328" s="80">
        <f t="shared" si="167"/>
        <v>-9999</v>
      </c>
      <c r="AG328" s="106"/>
      <c r="AH328" s="80">
        <f t="shared" si="168"/>
        <v>-6.6176476647168374E-5</v>
      </c>
      <c r="AI328" s="80">
        <f t="shared" si="169"/>
        <v>0.55178913723066381</v>
      </c>
      <c r="AJ328" s="80">
        <f t="shared" si="170"/>
        <v>1.4818971166385459E-2</v>
      </c>
      <c r="AK328" s="80">
        <f t="shared" si="171"/>
        <v>1.6707221252592313E-2</v>
      </c>
      <c r="AL328" s="80">
        <f t="shared" si="172"/>
        <v>-3.7258110235676788E-2</v>
      </c>
      <c r="AM328" s="80">
        <f t="shared" si="173"/>
        <v>-1.8631210436651946E-2</v>
      </c>
      <c r="AN328" s="80">
        <f t="shared" si="185"/>
        <v>6.2228130163168212</v>
      </c>
      <c r="AO328" s="80">
        <f t="shared" si="185"/>
        <v>6.2224972524852689</v>
      </c>
      <c r="AP328" s="80">
        <f t="shared" si="185"/>
        <v>6.2232025453376467</v>
      </c>
      <c r="AQ328" s="80">
        <f t="shared" si="185"/>
        <v>6.2216271553800473</v>
      </c>
      <c r="AR328" s="80">
        <f t="shared" si="185"/>
        <v>6.225145848339257</v>
      </c>
      <c r="AS328" s="80">
        <f t="shared" si="185"/>
        <v>6.2172856585138279</v>
      </c>
      <c r="AT328" s="80">
        <f t="shared" si="185"/>
        <v>6.2348391562961138</v>
      </c>
      <c r="AU328" s="80">
        <f t="shared" si="174"/>
        <v>6.1956097858512589</v>
      </c>
    </row>
    <row r="329" spans="1:47" ht="12.95" customHeight="1" x14ac:dyDescent="0.2">
      <c r="A329" s="28" t="s">
        <v>2539</v>
      </c>
      <c r="B329" s="49" t="s">
        <v>2525</v>
      </c>
      <c r="C329" s="28">
        <v>39952.741000000002</v>
      </c>
      <c r="D329" s="28"/>
      <c r="E329" s="80">
        <f t="shared" si="157"/>
        <v>-2613.027268943571</v>
      </c>
      <c r="F329" s="80">
        <f t="shared" si="158"/>
        <v>-2613</v>
      </c>
      <c r="G329" s="80">
        <f t="shared" si="179"/>
        <v>-3.7015613139374182E-2</v>
      </c>
      <c r="J329" s="80">
        <f>+G329</f>
        <v>-3.7015613139374182E-2</v>
      </c>
      <c r="P329" s="80">
        <f t="shared" si="159"/>
        <v>-3.7637038390303183E-2</v>
      </c>
      <c r="Q329" s="107">
        <f t="shared" si="175"/>
        <v>24934.241000000002</v>
      </c>
      <c r="R329" s="80">
        <f t="shared" si="180"/>
        <v>3.8616934249217264E-7</v>
      </c>
      <c r="S329" s="106">
        <f t="shared" si="184"/>
        <v>0.1</v>
      </c>
      <c r="T329" s="106">
        <f t="shared" si="160"/>
        <v>3.8616934249217269E-8</v>
      </c>
      <c r="Z329" s="80">
        <f t="shared" si="161"/>
        <v>-2613</v>
      </c>
      <c r="AA329" s="80">
        <f t="shared" si="162"/>
        <v>-3.7677950668756614E-2</v>
      </c>
      <c r="AB329" s="80">
        <f t="shared" si="163"/>
        <v>-3.6974700860920751E-2</v>
      </c>
      <c r="AC329" s="80">
        <f t="shared" si="164"/>
        <v>6.2142525092900164E-4</v>
      </c>
      <c r="AD329" s="80">
        <f t="shared" si="165"/>
        <v>6.6233752938243268E-4</v>
      </c>
      <c r="AE329" s="80">
        <f t="shared" si="166"/>
        <v>4.3869100282842485E-8</v>
      </c>
      <c r="AF329" s="80">
        <f t="shared" si="167"/>
        <v>-9999</v>
      </c>
      <c r="AG329" s="106"/>
      <c r="AH329" s="80">
        <f t="shared" si="168"/>
        <v>-4.0912278453429298E-5</v>
      </c>
      <c r="AI329" s="80">
        <f t="shared" si="169"/>
        <v>0.5517808517672812</v>
      </c>
      <c r="AJ329" s="80">
        <f t="shared" si="170"/>
        <v>1.5318179152659971E-2</v>
      </c>
      <c r="AK329" s="80">
        <f t="shared" si="171"/>
        <v>1.648344332813597E-2</v>
      </c>
      <c r="AL329" s="80">
        <f t="shared" si="172"/>
        <v>-3.675884555898918E-2</v>
      </c>
      <c r="AM329" s="80">
        <f t="shared" si="173"/>
        <v>-1.8381492601669665E-2</v>
      </c>
      <c r="AN329" s="80">
        <f t="shared" si="185"/>
        <v>6.2236217165566989</v>
      </c>
      <c r="AO329" s="80">
        <f t="shared" si="185"/>
        <v>6.2233100754877357</v>
      </c>
      <c r="AP329" s="80">
        <f t="shared" si="185"/>
        <v>6.2240061259456505</v>
      </c>
      <c r="AQ329" s="80">
        <f t="shared" si="185"/>
        <v>6.2224514569107638</v>
      </c>
      <c r="AR329" s="80">
        <f t="shared" si="185"/>
        <v>6.2259237034423984</v>
      </c>
      <c r="AS329" s="80">
        <f t="shared" si="185"/>
        <v>6.2181676646712782</v>
      </c>
      <c r="AT329" s="80">
        <f t="shared" si="185"/>
        <v>6.2354878118783228</v>
      </c>
      <c r="AU329" s="80">
        <f t="shared" si="174"/>
        <v>6.1967823929934278</v>
      </c>
    </row>
    <row r="330" spans="1:47" ht="12.95" customHeight="1" x14ac:dyDescent="0.2">
      <c r="A330" s="28" t="s">
        <v>2539</v>
      </c>
      <c r="B330" s="49" t="s">
        <v>2525</v>
      </c>
      <c r="C330" s="28">
        <v>39963.597000000002</v>
      </c>
      <c r="D330" s="28"/>
      <c r="E330" s="80">
        <f t="shared" si="157"/>
        <v>-2605.0297882502937</v>
      </c>
      <c r="F330" s="80">
        <f t="shared" si="158"/>
        <v>-2605</v>
      </c>
      <c r="G330" s="80">
        <f t="shared" si="179"/>
        <v>-4.0435389295453206E-2</v>
      </c>
      <c r="I330" s="80">
        <f>+G330</f>
        <v>-4.0435389295453206E-2</v>
      </c>
      <c r="P330" s="80">
        <f t="shared" si="159"/>
        <v>-3.7581615058445261E-2</v>
      </c>
      <c r="Q330" s="107">
        <f t="shared" si="175"/>
        <v>24945.097000000002</v>
      </c>
      <c r="R330" s="80">
        <f t="shared" si="180"/>
        <v>8.1440273958102758E-6</v>
      </c>
      <c r="S330" s="106">
        <f t="shared" si="184"/>
        <v>0.1</v>
      </c>
      <c r="T330" s="106">
        <f t="shared" si="160"/>
        <v>8.1440273958102762E-7</v>
      </c>
      <c r="Z330" s="80">
        <f t="shared" si="161"/>
        <v>-2605</v>
      </c>
      <c r="AA330" s="80">
        <f t="shared" si="162"/>
        <v>-3.7555158110493002E-2</v>
      </c>
      <c r="AB330" s="80">
        <f t="shared" si="163"/>
        <v>-4.0461846243405465E-2</v>
      </c>
      <c r="AC330" s="80">
        <f t="shared" si="164"/>
        <v>-2.8537742370079444E-3</v>
      </c>
      <c r="AD330" s="80">
        <f t="shared" si="165"/>
        <v>-2.8802311849602039E-3</v>
      </c>
      <c r="AE330" s="80">
        <f t="shared" si="166"/>
        <v>8.2957316788172597E-7</v>
      </c>
      <c r="AF330" s="80">
        <f t="shared" si="167"/>
        <v>-9999</v>
      </c>
      <c r="AG330" s="106"/>
      <c r="AH330" s="80">
        <f t="shared" si="168"/>
        <v>2.6456947952261208E-5</v>
      </c>
      <c r="AI330" s="80">
        <f t="shared" si="169"/>
        <v>0.55175930463606271</v>
      </c>
      <c r="AJ330" s="80">
        <f t="shared" si="170"/>
        <v>1.6649304723196957E-2</v>
      </c>
      <c r="AK330" s="80">
        <f t="shared" si="171"/>
        <v>1.5886716654796216E-2</v>
      </c>
      <c r="AL330" s="80">
        <f t="shared" si="172"/>
        <v>-3.5427549819490839E-2</v>
      </c>
      <c r="AM330" s="80">
        <f t="shared" si="173"/>
        <v>-1.7715627872214066E-2</v>
      </c>
      <c r="AN330" s="80">
        <f t="shared" si="185"/>
        <v>6.2257781847590481</v>
      </c>
      <c r="AO330" s="80">
        <f t="shared" si="185"/>
        <v>6.2254775582322814</v>
      </c>
      <c r="AP330" s="80">
        <f t="shared" si="185"/>
        <v>6.2261489230329321</v>
      </c>
      <c r="AQ330" s="80">
        <f t="shared" si="185"/>
        <v>6.2246495826711463</v>
      </c>
      <c r="AR330" s="80">
        <f t="shared" si="185"/>
        <v>6.2279978414712227</v>
      </c>
      <c r="AS330" s="80">
        <f t="shared" si="185"/>
        <v>6.2205197531332308</v>
      </c>
      <c r="AT330" s="80">
        <f t="shared" si="185"/>
        <v>6.2372173018667016</v>
      </c>
      <c r="AU330" s="80">
        <f t="shared" si="174"/>
        <v>6.1999093453725456</v>
      </c>
    </row>
    <row r="331" spans="1:47" ht="12.95" customHeight="1" x14ac:dyDescent="0.2">
      <c r="A331" s="28" t="s">
        <v>2539</v>
      </c>
      <c r="B331" s="49" t="s">
        <v>2525</v>
      </c>
      <c r="C331" s="28">
        <v>39963.599000000002</v>
      </c>
      <c r="D331" s="28"/>
      <c r="E331" s="80">
        <f t="shared" si="157"/>
        <v>-2605.0283148750736</v>
      </c>
      <c r="F331" s="80">
        <f t="shared" si="158"/>
        <v>-2605</v>
      </c>
      <c r="G331" s="80">
        <f t="shared" si="179"/>
        <v>-3.8435389295045752E-2</v>
      </c>
      <c r="I331" s="80">
        <f>+G331</f>
        <v>-3.8435389295045752E-2</v>
      </c>
      <c r="P331" s="80">
        <f t="shared" si="159"/>
        <v>-3.7581615058445261E-2</v>
      </c>
      <c r="Q331" s="107">
        <f t="shared" si="175"/>
        <v>24945.099000000002</v>
      </c>
      <c r="R331" s="80">
        <f t="shared" si="180"/>
        <v>7.2893044708275081E-7</v>
      </c>
      <c r="S331" s="106">
        <f t="shared" si="184"/>
        <v>0.1</v>
      </c>
      <c r="T331" s="106">
        <f t="shared" si="160"/>
        <v>7.2893044708275084E-8</v>
      </c>
      <c r="Z331" s="80">
        <f t="shared" si="161"/>
        <v>-2605</v>
      </c>
      <c r="AA331" s="80">
        <f t="shared" si="162"/>
        <v>-3.7555158110493002E-2</v>
      </c>
      <c r="AB331" s="80">
        <f t="shared" si="163"/>
        <v>-3.8461846242998012E-2</v>
      </c>
      <c r="AC331" s="80">
        <f t="shared" si="164"/>
        <v>-8.5377423660049079E-4</v>
      </c>
      <c r="AD331" s="80">
        <f t="shared" si="165"/>
        <v>-8.8023118455275023E-4</v>
      </c>
      <c r="AE331" s="80">
        <f t="shared" si="166"/>
        <v>7.7480693825913784E-8</v>
      </c>
      <c r="AF331" s="80">
        <f t="shared" si="167"/>
        <v>-9999</v>
      </c>
      <c r="AG331" s="106"/>
      <c r="AH331" s="80">
        <f t="shared" si="168"/>
        <v>2.6456947952261208E-5</v>
      </c>
      <c r="AI331" s="80">
        <f t="shared" si="169"/>
        <v>0.55175930463606271</v>
      </c>
      <c r="AJ331" s="80">
        <f t="shared" si="170"/>
        <v>1.6649304723196957E-2</v>
      </c>
      <c r="AK331" s="80">
        <f t="shared" si="171"/>
        <v>1.5886716654796216E-2</v>
      </c>
      <c r="AL331" s="80">
        <f t="shared" si="172"/>
        <v>-3.5427549819490839E-2</v>
      </c>
      <c r="AM331" s="80">
        <f t="shared" si="173"/>
        <v>-1.7715627872214066E-2</v>
      </c>
      <c r="AN331" s="80">
        <f t="shared" ref="AN331:AT340" si="186">$AU331+$AB$7*SIN(AO331)</f>
        <v>6.2257781847590481</v>
      </c>
      <c r="AO331" s="80">
        <f t="shared" si="186"/>
        <v>6.2254775582322814</v>
      </c>
      <c r="AP331" s="80">
        <f t="shared" si="186"/>
        <v>6.2261489230329321</v>
      </c>
      <c r="AQ331" s="80">
        <f t="shared" si="186"/>
        <v>6.2246495826711463</v>
      </c>
      <c r="AR331" s="80">
        <f t="shared" si="186"/>
        <v>6.2279978414712227</v>
      </c>
      <c r="AS331" s="80">
        <f t="shared" si="186"/>
        <v>6.2205197531332308</v>
      </c>
      <c r="AT331" s="80">
        <f t="shared" si="186"/>
        <v>6.2372173018667016</v>
      </c>
      <c r="AU331" s="80">
        <f t="shared" si="174"/>
        <v>6.1999093453725456</v>
      </c>
    </row>
    <row r="332" spans="1:47" ht="12.95" customHeight="1" x14ac:dyDescent="0.2">
      <c r="A332" s="28" t="s">
        <v>2539</v>
      </c>
      <c r="B332" s="49" t="s">
        <v>2525</v>
      </c>
      <c r="C332" s="28">
        <v>39963.599000000002</v>
      </c>
      <c r="D332" s="28"/>
      <c r="E332" s="80">
        <f t="shared" si="157"/>
        <v>-2605.0283148750736</v>
      </c>
      <c r="F332" s="80">
        <f t="shared" si="158"/>
        <v>-2605</v>
      </c>
      <c r="G332" s="80">
        <f t="shared" si="179"/>
        <v>-3.8435389295045752E-2</v>
      </c>
      <c r="I332" s="80">
        <f>+G332</f>
        <v>-3.8435389295045752E-2</v>
      </c>
      <c r="P332" s="80">
        <f t="shared" si="159"/>
        <v>-3.7581615058445261E-2</v>
      </c>
      <c r="Q332" s="107">
        <f t="shared" si="175"/>
        <v>24945.099000000002</v>
      </c>
      <c r="R332" s="80">
        <f t="shared" si="180"/>
        <v>7.2893044708275081E-7</v>
      </c>
      <c r="S332" s="106">
        <f t="shared" si="184"/>
        <v>0.1</v>
      </c>
      <c r="T332" s="106">
        <f t="shared" si="160"/>
        <v>7.2893044708275084E-8</v>
      </c>
      <c r="Z332" s="80">
        <f t="shared" si="161"/>
        <v>-2605</v>
      </c>
      <c r="AA332" s="80">
        <f t="shared" si="162"/>
        <v>-3.7555158110493002E-2</v>
      </c>
      <c r="AB332" s="80">
        <f t="shared" si="163"/>
        <v>-3.8461846242998012E-2</v>
      </c>
      <c r="AC332" s="80">
        <f t="shared" si="164"/>
        <v>-8.5377423660049079E-4</v>
      </c>
      <c r="AD332" s="80">
        <f t="shared" si="165"/>
        <v>-8.8023118455275023E-4</v>
      </c>
      <c r="AE332" s="80">
        <f t="shared" si="166"/>
        <v>7.7480693825913784E-8</v>
      </c>
      <c r="AF332" s="80">
        <f t="shared" si="167"/>
        <v>-9999</v>
      </c>
      <c r="AG332" s="106"/>
      <c r="AH332" s="80">
        <f t="shared" si="168"/>
        <v>2.6456947952261208E-5</v>
      </c>
      <c r="AI332" s="80">
        <f t="shared" si="169"/>
        <v>0.55175930463606271</v>
      </c>
      <c r="AJ332" s="80">
        <f t="shared" si="170"/>
        <v>1.6649304723196957E-2</v>
      </c>
      <c r="AK332" s="80">
        <f t="shared" si="171"/>
        <v>1.5886716654796216E-2</v>
      </c>
      <c r="AL332" s="80">
        <f t="shared" si="172"/>
        <v>-3.5427549819490839E-2</v>
      </c>
      <c r="AM332" s="80">
        <f t="shared" si="173"/>
        <v>-1.7715627872214066E-2</v>
      </c>
      <c r="AN332" s="80">
        <f t="shared" si="186"/>
        <v>6.2257781847590481</v>
      </c>
      <c r="AO332" s="80">
        <f t="shared" si="186"/>
        <v>6.2254775582322814</v>
      </c>
      <c r="AP332" s="80">
        <f t="shared" si="186"/>
        <v>6.2261489230329321</v>
      </c>
      <c r="AQ332" s="80">
        <f t="shared" si="186"/>
        <v>6.2246495826711463</v>
      </c>
      <c r="AR332" s="80">
        <f t="shared" si="186"/>
        <v>6.2279978414712227</v>
      </c>
      <c r="AS332" s="80">
        <f t="shared" si="186"/>
        <v>6.2205197531332308</v>
      </c>
      <c r="AT332" s="80">
        <f t="shared" si="186"/>
        <v>6.2372173018667016</v>
      </c>
      <c r="AU332" s="80">
        <f t="shared" si="174"/>
        <v>6.1999093453725456</v>
      </c>
    </row>
    <row r="333" spans="1:47" ht="12.95" customHeight="1" x14ac:dyDescent="0.2">
      <c r="A333" s="28" t="s">
        <v>2539</v>
      </c>
      <c r="B333" s="49" t="s">
        <v>2525</v>
      </c>
      <c r="C333" s="28">
        <v>40001.61</v>
      </c>
      <c r="D333" s="28"/>
      <c r="E333" s="80">
        <f t="shared" si="157"/>
        <v>-2577.026082134455</v>
      </c>
      <c r="F333" s="80">
        <f t="shared" si="158"/>
        <v>-2577</v>
      </c>
      <c r="G333" s="80">
        <f t="shared" si="179"/>
        <v>-3.5404605834628455E-2</v>
      </c>
      <c r="I333" s="80">
        <f>G333</f>
        <v>-3.5404605834628455E-2</v>
      </c>
      <c r="P333" s="80">
        <f t="shared" si="159"/>
        <v>-3.7387232239167241E-2</v>
      </c>
      <c r="Q333" s="107">
        <f t="shared" si="175"/>
        <v>24983.11</v>
      </c>
      <c r="R333" s="80">
        <f t="shared" si="180"/>
        <v>3.9308074599743926E-6</v>
      </c>
      <c r="S333" s="106">
        <f t="shared" si="184"/>
        <v>0.1</v>
      </c>
      <c r="T333" s="106">
        <f t="shared" si="160"/>
        <v>3.9308074599743929E-7</v>
      </c>
      <c r="Z333" s="80">
        <f t="shared" si="161"/>
        <v>-2577</v>
      </c>
      <c r="AA333" s="80">
        <f t="shared" si="162"/>
        <v>-3.7125008166323747E-2</v>
      </c>
      <c r="AB333" s="80">
        <f t="shared" si="163"/>
        <v>-3.5666829907471949E-2</v>
      </c>
      <c r="AC333" s="80">
        <f t="shared" si="164"/>
        <v>1.9826264045387856E-3</v>
      </c>
      <c r="AD333" s="80">
        <f t="shared" si="165"/>
        <v>1.7204023316952921E-3</v>
      </c>
      <c r="AE333" s="80">
        <f t="shared" si="166"/>
        <v>2.9597841829025983E-7</v>
      </c>
      <c r="AF333" s="80">
        <f t="shared" si="167"/>
        <v>-9999</v>
      </c>
      <c r="AG333" s="106"/>
      <c r="AH333" s="80">
        <f t="shared" si="168"/>
        <v>2.6222407284349017E-4</v>
      </c>
      <c r="AI333" s="80">
        <f t="shared" si="169"/>
        <v>0.55169015752622785</v>
      </c>
      <c r="AJ333" s="80">
        <f t="shared" si="170"/>
        <v>2.1307169767105009E-2</v>
      </c>
      <c r="AK333" s="80">
        <f t="shared" si="171"/>
        <v>1.3798329158175193E-2</v>
      </c>
      <c r="AL333" s="80">
        <f t="shared" si="172"/>
        <v>-3.0768841511679038E-2</v>
      </c>
      <c r="AM333" s="80">
        <f t="shared" si="173"/>
        <v>-1.5385634601053303E-2</v>
      </c>
      <c r="AN333" s="80">
        <f t="shared" si="186"/>
        <v>6.2333251146622883</v>
      </c>
      <c r="AO333" s="80">
        <f t="shared" si="186"/>
        <v>6.2330632604536085</v>
      </c>
      <c r="AP333" s="80">
        <f t="shared" si="186"/>
        <v>6.2336478015931256</v>
      </c>
      <c r="AQ333" s="80">
        <f t="shared" si="186"/>
        <v>6.2323428979034636</v>
      </c>
      <c r="AR333" s="80">
        <f t="shared" si="186"/>
        <v>6.2352557910936497</v>
      </c>
      <c r="AS333" s="80">
        <f t="shared" si="186"/>
        <v>6.2287528397330068</v>
      </c>
      <c r="AT333" s="80">
        <f t="shared" si="186"/>
        <v>6.2432677338027744</v>
      </c>
      <c r="AU333" s="80">
        <f t="shared" si="174"/>
        <v>6.2108536786994577</v>
      </c>
    </row>
    <row r="334" spans="1:47" ht="12.95" customHeight="1" x14ac:dyDescent="0.2">
      <c r="A334" s="16" t="s">
        <v>2379</v>
      </c>
      <c r="B334" s="41"/>
      <c r="C334" s="42">
        <v>40038.2598</v>
      </c>
      <c r="D334" s="42"/>
      <c r="E334" s="80">
        <f t="shared" si="157"/>
        <v>-2550.0266285684575</v>
      </c>
      <c r="F334" s="80">
        <f t="shared" si="158"/>
        <v>-2550</v>
      </c>
      <c r="G334" s="80">
        <f t="shared" si="179"/>
        <v>-3.6146350365015678E-2</v>
      </c>
      <c r="J334" s="80">
        <f>G334</f>
        <v>-3.6146350365015678E-2</v>
      </c>
      <c r="P334" s="80">
        <f t="shared" si="159"/>
        <v>-3.7199200672069402E-2</v>
      </c>
      <c r="Q334" s="107">
        <f t="shared" si="175"/>
        <v>25019.7598</v>
      </c>
      <c r="R334" s="80">
        <f t="shared" si="180"/>
        <v>1.1084937690631203E-6</v>
      </c>
      <c r="S334" s="106">
        <f>S$17</f>
        <v>1</v>
      </c>
      <c r="T334" s="106">
        <f t="shared" si="160"/>
        <v>1.1084937690631203E-6</v>
      </c>
      <c r="Z334" s="80">
        <f t="shared" si="161"/>
        <v>-2550</v>
      </c>
      <c r="AA334" s="80">
        <f t="shared" si="162"/>
        <v>-3.6709673025751566E-2</v>
      </c>
      <c r="AB334" s="80">
        <f t="shared" si="163"/>
        <v>-3.6635878011333514E-2</v>
      </c>
      <c r="AC334" s="80">
        <f t="shared" si="164"/>
        <v>1.0528503070537237E-3</v>
      </c>
      <c r="AD334" s="80">
        <f t="shared" si="165"/>
        <v>5.6332266073588766E-4</v>
      </c>
      <c r="AE334" s="80">
        <f t="shared" si="166"/>
        <v>3.1733242009856E-7</v>
      </c>
      <c r="AF334" s="80">
        <f t="shared" si="167"/>
        <v>-9999</v>
      </c>
      <c r="AG334" s="106"/>
      <c r="AH334" s="80">
        <f t="shared" si="168"/>
        <v>4.895276463178364E-4</v>
      </c>
      <c r="AI334" s="80">
        <f t="shared" si="169"/>
        <v>0.55163270769650019</v>
      </c>
      <c r="AJ334" s="80">
        <f t="shared" si="170"/>
        <v>2.5797152066480599E-2</v>
      </c>
      <c r="AK334" s="80">
        <f t="shared" si="171"/>
        <v>1.1784733295400477E-2</v>
      </c>
      <c r="AL334" s="80">
        <f t="shared" si="172"/>
        <v>-2.6277609606765187E-2</v>
      </c>
      <c r="AM334" s="80">
        <f t="shared" si="173"/>
        <v>-1.3139560898296555E-2</v>
      </c>
      <c r="AN334" s="80">
        <f t="shared" si="186"/>
        <v>6.2406015732366029</v>
      </c>
      <c r="AO334" s="80">
        <f t="shared" si="186"/>
        <v>6.2403774004678469</v>
      </c>
      <c r="AP334" s="80">
        <f t="shared" si="186"/>
        <v>6.240877656557835</v>
      </c>
      <c r="AQ334" s="80">
        <f t="shared" si="186"/>
        <v>6.2397612878652797</v>
      </c>
      <c r="AR334" s="80">
        <f t="shared" si="186"/>
        <v>6.2422524976462386</v>
      </c>
      <c r="AS334" s="80">
        <f t="shared" si="186"/>
        <v>6.2366929170464909</v>
      </c>
      <c r="AT334" s="80">
        <f t="shared" si="186"/>
        <v>6.2490983953183017</v>
      </c>
      <c r="AU334" s="80">
        <f t="shared" si="174"/>
        <v>6.221407142978979</v>
      </c>
    </row>
    <row r="335" spans="1:47" ht="12.95" customHeight="1" x14ac:dyDescent="0.2">
      <c r="A335" s="134" t="s">
        <v>681</v>
      </c>
      <c r="B335" s="135" t="s">
        <v>2525</v>
      </c>
      <c r="C335" s="138">
        <v>40069.476999999999</v>
      </c>
      <c r="D335" s="138" t="s">
        <v>2559</v>
      </c>
      <c r="E335" s="80">
        <f t="shared" si="157"/>
        <v>-2527.029304112104</v>
      </c>
      <c r="F335" s="80">
        <f t="shared" si="158"/>
        <v>-2527</v>
      </c>
      <c r="G335" s="80">
        <f t="shared" si="179"/>
        <v>-3.9778206810296979E-2</v>
      </c>
      <c r="I335" s="80">
        <f>G335</f>
        <v>-3.9778206810296979E-2</v>
      </c>
      <c r="P335" s="80">
        <f t="shared" si="159"/>
        <v>-3.7038567963349533E-2</v>
      </c>
      <c r="Q335" s="107">
        <f t="shared" si="175"/>
        <v>25050.976999999999</v>
      </c>
      <c r="R335" s="80">
        <f t="shared" si="180"/>
        <v>7.5056210117035276E-6</v>
      </c>
      <c r="S335" s="106">
        <f>S$16</f>
        <v>0.1</v>
      </c>
      <c r="T335" s="106">
        <f t="shared" si="160"/>
        <v>7.5056210117035285E-7</v>
      </c>
      <c r="Z335" s="80">
        <f t="shared" si="161"/>
        <v>-2527</v>
      </c>
      <c r="AA335" s="80">
        <f t="shared" si="162"/>
        <v>-3.6355450833470519E-2</v>
      </c>
      <c r="AB335" s="80">
        <f t="shared" si="163"/>
        <v>-4.0461323940175993E-2</v>
      </c>
      <c r="AC335" s="80">
        <f t="shared" si="164"/>
        <v>-2.7396388469474453E-3</v>
      </c>
      <c r="AD335" s="80">
        <f t="shared" si="165"/>
        <v>-3.4227559768264595E-3</v>
      </c>
      <c r="AE335" s="80">
        <f t="shared" si="166"/>
        <v>1.1715258476901252E-6</v>
      </c>
      <c r="AF335" s="80">
        <f t="shared" si="167"/>
        <v>-9999</v>
      </c>
      <c r="AG335" s="106"/>
      <c r="AH335" s="80">
        <f t="shared" si="168"/>
        <v>6.8311712987901164E-4</v>
      </c>
      <c r="AI335" s="80">
        <f t="shared" si="169"/>
        <v>0.55159090977548608</v>
      </c>
      <c r="AJ335" s="80">
        <f t="shared" si="170"/>
        <v>2.9620816948678488E-2</v>
      </c>
      <c r="AK335" s="80">
        <f t="shared" si="171"/>
        <v>1.0069585415473379E-2</v>
      </c>
      <c r="AL335" s="80">
        <f t="shared" si="172"/>
        <v>-2.2452473659713396E-2</v>
      </c>
      <c r="AM335" s="80">
        <f t="shared" si="173"/>
        <v>-1.1226708461829368E-2</v>
      </c>
      <c r="AN335" s="80">
        <f t="shared" si="186"/>
        <v>6.2467994132369737</v>
      </c>
      <c r="AO335" s="80">
        <f t="shared" si="186"/>
        <v>6.2466075357461452</v>
      </c>
      <c r="AP335" s="80">
        <f t="shared" si="186"/>
        <v>6.2470356181250128</v>
      </c>
      <c r="AQ335" s="80">
        <f t="shared" si="186"/>
        <v>6.2460805488727678</v>
      </c>
      <c r="AR335" s="80">
        <f t="shared" si="186"/>
        <v>6.2482113021320709</v>
      </c>
      <c r="AS335" s="80">
        <f t="shared" si="186"/>
        <v>6.2434573730614558</v>
      </c>
      <c r="AT335" s="80">
        <f t="shared" si="186"/>
        <v>6.254062802039531</v>
      </c>
      <c r="AU335" s="80">
        <f t="shared" si="174"/>
        <v>6.2303971310689423</v>
      </c>
    </row>
    <row r="336" spans="1:47" ht="12.95" customHeight="1" x14ac:dyDescent="0.2">
      <c r="A336" s="134" t="s">
        <v>2540</v>
      </c>
      <c r="B336" s="135" t="s">
        <v>2525</v>
      </c>
      <c r="C336" s="138">
        <v>40088.496500000001</v>
      </c>
      <c r="D336" s="138" t="s">
        <v>2559</v>
      </c>
      <c r="E336" s="80">
        <f t="shared" si="157"/>
        <v>-2513.0178741152536</v>
      </c>
      <c r="F336" s="80">
        <f t="shared" si="158"/>
        <v>-2513</v>
      </c>
      <c r="G336" s="80">
        <f t="shared" si="179"/>
        <v>-2.4262815080874134E-2</v>
      </c>
      <c r="J336" s="80">
        <f>G336</f>
        <v>-2.4262815080874134E-2</v>
      </c>
      <c r="P336" s="80">
        <f t="shared" si="159"/>
        <v>-3.6940585381431398E-2</v>
      </c>
      <c r="Q336" s="107">
        <f t="shared" si="175"/>
        <v>25069.996500000001</v>
      </c>
      <c r="R336" s="80">
        <f t="shared" si="180"/>
        <v>1.6072585979369183E-4</v>
      </c>
      <c r="S336" s="106">
        <f>S$16</f>
        <v>0.1</v>
      </c>
      <c r="T336" s="106">
        <f t="shared" si="160"/>
        <v>1.6072585979369182E-5</v>
      </c>
      <c r="Z336" s="80">
        <f t="shared" si="161"/>
        <v>-2513</v>
      </c>
      <c r="AA336" s="80">
        <f t="shared" si="162"/>
        <v>-3.6139651159918927E-2</v>
      </c>
      <c r="AB336" s="80">
        <f t="shared" si="163"/>
        <v>-2.5063749302386605E-2</v>
      </c>
      <c r="AC336" s="80">
        <f t="shared" si="164"/>
        <v>1.2677770300557265E-2</v>
      </c>
      <c r="AD336" s="80">
        <f t="shared" si="165"/>
        <v>1.1876836079044793E-2</v>
      </c>
      <c r="AE336" s="80">
        <f t="shared" si="166"/>
        <v>1.410592352485001E-5</v>
      </c>
      <c r="AF336" s="80">
        <f t="shared" si="167"/>
        <v>-9999</v>
      </c>
      <c r="AG336" s="106"/>
      <c r="AH336" s="80">
        <f t="shared" si="168"/>
        <v>8.0093422151247286E-4</v>
      </c>
      <c r="AI336" s="80">
        <f t="shared" si="169"/>
        <v>0.55156868235946321</v>
      </c>
      <c r="AJ336" s="80">
        <f t="shared" si="170"/>
        <v>3.1947772556431928E-2</v>
      </c>
      <c r="AK336" s="80">
        <f t="shared" si="171"/>
        <v>9.0256360212354059E-3</v>
      </c>
      <c r="AL336" s="80">
        <f t="shared" si="172"/>
        <v>-2.0124414144156968E-2</v>
      </c>
      <c r="AM336" s="80">
        <f t="shared" si="173"/>
        <v>-1.0062546678650267E-2</v>
      </c>
      <c r="AN336" s="80">
        <f t="shared" si="186"/>
        <v>6.250571767738613</v>
      </c>
      <c r="AO336" s="80">
        <f t="shared" si="186"/>
        <v>6.2503996249950013</v>
      </c>
      <c r="AP336" s="80">
        <f t="shared" si="186"/>
        <v>6.2507836288336476</v>
      </c>
      <c r="AQ336" s="80">
        <f t="shared" si="186"/>
        <v>6.249927013626575</v>
      </c>
      <c r="AR336" s="80">
        <f t="shared" si="186"/>
        <v>6.2518378723926018</v>
      </c>
      <c r="AS336" s="80">
        <f t="shared" si="186"/>
        <v>6.2475751361219434</v>
      </c>
      <c r="AT336" s="80">
        <f t="shared" si="186"/>
        <v>6.2570836576064313</v>
      </c>
      <c r="AU336" s="80">
        <f t="shared" si="174"/>
        <v>6.235869297732398</v>
      </c>
    </row>
    <row r="337" spans="1:47" ht="12.95" customHeight="1" x14ac:dyDescent="0.2">
      <c r="A337" s="27" t="s">
        <v>2540</v>
      </c>
      <c r="B337" s="49"/>
      <c r="C337" s="28">
        <v>40088.964999999997</v>
      </c>
      <c r="D337" s="28"/>
      <c r="E337" s="80">
        <f t="shared" si="157"/>
        <v>-2512.6727359700099</v>
      </c>
      <c r="F337" s="80">
        <f t="shared" si="158"/>
        <v>-2512.5</v>
      </c>
      <c r="P337" s="80">
        <f t="shared" si="159"/>
        <v>-3.6937083118194367E-2</v>
      </c>
      <c r="Q337" s="107">
        <f t="shared" si="175"/>
        <v>25070.464999999997</v>
      </c>
      <c r="R337" s="80">
        <f>+(P337-U337)^2</f>
        <v>3.9021841410799465E-2</v>
      </c>
      <c r="S337" s="106"/>
      <c r="T337" s="106">
        <f t="shared" si="160"/>
        <v>0</v>
      </c>
      <c r="U337" s="80">
        <f>C337-(C$7+F337*C$8)</f>
        <v>-0.23447655110066989</v>
      </c>
      <c r="Z337" s="80">
        <f t="shared" si="161"/>
        <v>-2512.5</v>
      </c>
      <c r="AA337" s="80">
        <f t="shared" si="162"/>
        <v>-3.6131941441150825E-2</v>
      </c>
      <c r="AB337" s="80">
        <f t="shared" si="163"/>
        <v>-8.0514167704354275E-4</v>
      </c>
      <c r="AC337" s="80">
        <f t="shared" si="164"/>
        <v>3.6937083118194367E-2</v>
      </c>
      <c r="AD337" s="80">
        <f t="shared" si="165"/>
        <v>3.6131941441150825E-2</v>
      </c>
      <c r="AE337" s="80">
        <f t="shared" si="166"/>
        <v>0</v>
      </c>
      <c r="AF337" s="80">
        <f t="shared" si="167"/>
        <v>3.6937083118194367E-2</v>
      </c>
      <c r="AG337" s="106"/>
      <c r="AH337" s="80">
        <f t="shared" si="168"/>
        <v>8.0514167704354275E-4</v>
      </c>
      <c r="AI337" s="80">
        <f t="shared" si="169"/>
        <v>0.55156793350563915</v>
      </c>
      <c r="AJ337" s="80">
        <f t="shared" si="170"/>
        <v>3.2030871372094656E-2</v>
      </c>
      <c r="AK337" s="80">
        <f t="shared" si="171"/>
        <v>8.9883527975310185E-3</v>
      </c>
      <c r="AL337" s="80">
        <f t="shared" si="172"/>
        <v>-2.0041272777606756E-2</v>
      </c>
      <c r="AM337" s="80">
        <f t="shared" si="173"/>
        <v>-1.0020971803509152E-2</v>
      </c>
      <c r="AN337" s="80">
        <f t="shared" si="186"/>
        <v>6.2507064915821093</v>
      </c>
      <c r="AO337" s="80">
        <f t="shared" si="186"/>
        <v>6.2505350546290561</v>
      </c>
      <c r="AP337" s="80">
        <f t="shared" si="186"/>
        <v>6.2509174823647005</v>
      </c>
      <c r="AQ337" s="80">
        <f t="shared" si="186"/>
        <v>6.2500643868357075</v>
      </c>
      <c r="AR337" s="80">
        <f t="shared" si="186"/>
        <v>6.2519673860347966</v>
      </c>
      <c r="AS337" s="80">
        <f t="shared" si="186"/>
        <v>6.2477222025028114</v>
      </c>
      <c r="AT337" s="80">
        <f t="shared" si="186"/>
        <v>6.2571915331198618</v>
      </c>
      <c r="AU337" s="80">
        <f t="shared" si="174"/>
        <v>6.2360647322560929</v>
      </c>
    </row>
    <row r="338" spans="1:47" ht="12.95" customHeight="1" x14ac:dyDescent="0.2">
      <c r="A338" s="27" t="s">
        <v>2540</v>
      </c>
      <c r="B338" s="49"/>
      <c r="C338" s="28">
        <v>40111.578099999999</v>
      </c>
      <c r="D338" s="28"/>
      <c r="E338" s="80">
        <f t="shared" si="157"/>
        <v>-2496.0139453781558</v>
      </c>
      <c r="F338" s="80">
        <f t="shared" si="158"/>
        <v>-2496</v>
      </c>
      <c r="G338" s="80">
        <f t="shared" ref="G338:G369" si="187">C338-(C$7+F338*C$8)</f>
        <v>-1.8929839417978656E-2</v>
      </c>
      <c r="J338" s="80">
        <f>+G338</f>
        <v>-1.8929839417978656E-2</v>
      </c>
      <c r="P338" s="80">
        <f t="shared" si="159"/>
        <v>-3.68213967996701E-2</v>
      </c>
      <c r="Q338" s="107">
        <f t="shared" si="175"/>
        <v>25093.078099999999</v>
      </c>
      <c r="R338" s="80">
        <f t="shared" ref="R338:R369" si="188">+(P338-G338)^2</f>
        <v>3.2010782554235765E-4</v>
      </c>
      <c r="S338" s="106">
        <f t="shared" ref="S338:S346" si="189">S$16</f>
        <v>0.1</v>
      </c>
      <c r="T338" s="106">
        <f t="shared" si="160"/>
        <v>3.2010782554235768E-5</v>
      </c>
      <c r="Z338" s="80">
        <f t="shared" si="161"/>
        <v>-2496</v>
      </c>
      <c r="AA338" s="80">
        <f t="shared" si="162"/>
        <v>-3.5877421185836443E-2</v>
      </c>
      <c r="AB338" s="80">
        <f t="shared" si="163"/>
        <v>-1.9873815031812316E-2</v>
      </c>
      <c r="AC338" s="80">
        <f t="shared" si="164"/>
        <v>1.7891557381691445E-2</v>
      </c>
      <c r="AD338" s="80">
        <f t="shared" si="165"/>
        <v>1.6947581767857788E-2</v>
      </c>
      <c r="AE338" s="80">
        <f t="shared" si="166"/>
        <v>2.8722052777822569E-5</v>
      </c>
      <c r="AF338" s="80">
        <f t="shared" si="167"/>
        <v>-9999</v>
      </c>
      <c r="AG338" s="106"/>
      <c r="AH338" s="80">
        <f t="shared" si="168"/>
        <v>9.4397561383365947E-4</v>
      </c>
      <c r="AI338" s="80">
        <f t="shared" si="169"/>
        <v>0.55154496133233555</v>
      </c>
      <c r="AJ338" s="80">
        <f t="shared" si="170"/>
        <v>3.477287632837478E-2</v>
      </c>
      <c r="AK338" s="80">
        <f t="shared" si="171"/>
        <v>7.7580306779040653E-3</v>
      </c>
      <c r="AL338" s="80">
        <f t="shared" si="172"/>
        <v>-1.729773606974943E-2</v>
      </c>
      <c r="AM338" s="80">
        <f t="shared" si="173"/>
        <v>-8.6490836948504707E-3</v>
      </c>
      <c r="AN338" s="80">
        <f t="shared" si="186"/>
        <v>6.2551522682391205</v>
      </c>
      <c r="AO338" s="80">
        <f t="shared" si="186"/>
        <v>6.2550041571349677</v>
      </c>
      <c r="AP338" s="80">
        <f t="shared" si="186"/>
        <v>6.2553345070484667</v>
      </c>
      <c r="AQ338" s="80">
        <f t="shared" si="186"/>
        <v>6.254597683893012</v>
      </c>
      <c r="AR338" s="80">
        <f t="shared" si="186"/>
        <v>6.2562410974323557</v>
      </c>
      <c r="AS338" s="80">
        <f t="shared" si="186"/>
        <v>6.2525755143500099</v>
      </c>
      <c r="AT338" s="80">
        <f t="shared" si="186"/>
        <v>6.2607509923886484</v>
      </c>
      <c r="AU338" s="80">
        <f t="shared" si="174"/>
        <v>6.2425140715380234</v>
      </c>
    </row>
    <row r="339" spans="1:47" ht="12.95" customHeight="1" x14ac:dyDescent="0.2">
      <c r="A339" s="27" t="s">
        <v>2540</v>
      </c>
      <c r="B339" s="49"/>
      <c r="C339" s="28">
        <v>40114.288099999998</v>
      </c>
      <c r="D339" s="28"/>
      <c r="E339" s="80">
        <f t="shared" si="157"/>
        <v>-2494.0175219552766</v>
      </c>
      <c r="F339" s="80">
        <f t="shared" si="158"/>
        <v>-2494</v>
      </c>
      <c r="G339" s="80">
        <f t="shared" si="187"/>
        <v>-2.3784783457813319E-2</v>
      </c>
      <c r="J339" s="80">
        <f>+G339</f>
        <v>-2.3784783457813319E-2</v>
      </c>
      <c r="P339" s="80">
        <f t="shared" si="159"/>
        <v>-3.680735949056916E-2</v>
      </c>
      <c r="Q339" s="107">
        <f t="shared" si="175"/>
        <v>25095.788099999998</v>
      </c>
      <c r="R339" s="80">
        <f t="shared" si="188"/>
        <v>1.6958748652890686E-4</v>
      </c>
      <c r="S339" s="106">
        <f t="shared" si="189"/>
        <v>0.1</v>
      </c>
      <c r="T339" s="106">
        <f t="shared" si="160"/>
        <v>1.6958748652890687E-5</v>
      </c>
      <c r="Z339" s="80">
        <f t="shared" si="161"/>
        <v>-2494</v>
      </c>
      <c r="AA339" s="80">
        <f t="shared" si="162"/>
        <v>-3.5846557162850054E-2</v>
      </c>
      <c r="AB339" s="80">
        <f t="shared" si="163"/>
        <v>-2.4745585785532428E-2</v>
      </c>
      <c r="AC339" s="80">
        <f t="shared" si="164"/>
        <v>1.3022576032755841E-2</v>
      </c>
      <c r="AD339" s="80">
        <f t="shared" si="165"/>
        <v>1.2061773705036735E-2</v>
      </c>
      <c r="AE339" s="80">
        <f t="shared" si="166"/>
        <v>1.4548638491151562E-5</v>
      </c>
      <c r="AF339" s="80">
        <f t="shared" si="167"/>
        <v>-9999</v>
      </c>
      <c r="AG339" s="106"/>
      <c r="AH339" s="80">
        <f t="shared" si="168"/>
        <v>9.6080232771910768E-4</v>
      </c>
      <c r="AI339" s="80">
        <f t="shared" si="169"/>
        <v>0.55154240631899509</v>
      </c>
      <c r="AJ339" s="80">
        <f t="shared" si="170"/>
        <v>3.5105207196540797E-2</v>
      </c>
      <c r="AK339" s="80">
        <f t="shared" si="171"/>
        <v>7.6089037488040728E-3</v>
      </c>
      <c r="AL339" s="80">
        <f t="shared" si="172"/>
        <v>-1.6965202169908378E-2</v>
      </c>
      <c r="AM339" s="80">
        <f t="shared" si="173"/>
        <v>-8.4828045446432333E-3</v>
      </c>
      <c r="AN339" s="80">
        <f t="shared" si="186"/>
        <v>6.2556911365232946</v>
      </c>
      <c r="AO339" s="80">
        <f t="shared" si="186"/>
        <v>6.2555458571300671</v>
      </c>
      <c r="AP339" s="80">
        <f t="shared" si="186"/>
        <v>6.2558698862967388</v>
      </c>
      <c r="AQ339" s="80">
        <f t="shared" si="186"/>
        <v>6.2551471720997522</v>
      </c>
      <c r="AR339" s="80">
        <f t="shared" si="186"/>
        <v>6.2567590932855301</v>
      </c>
      <c r="AS339" s="80">
        <f t="shared" si="186"/>
        <v>6.2531638096955202</v>
      </c>
      <c r="AT339" s="80">
        <f t="shared" si="186"/>
        <v>6.2611823880592707</v>
      </c>
      <c r="AU339" s="80">
        <f t="shared" si="174"/>
        <v>6.2432958096328024</v>
      </c>
    </row>
    <row r="340" spans="1:47" ht="12.95" customHeight="1" x14ac:dyDescent="0.2">
      <c r="A340" s="27" t="s">
        <v>2540</v>
      </c>
      <c r="B340" s="49"/>
      <c r="C340" s="28">
        <v>40118.360699999997</v>
      </c>
      <c r="D340" s="28"/>
      <c r="E340" s="80">
        <f t="shared" si="157"/>
        <v>-2491.0172879951224</v>
      </c>
      <c r="F340" s="80">
        <f t="shared" si="158"/>
        <v>-2491</v>
      </c>
      <c r="G340" s="80">
        <f t="shared" si="187"/>
        <v>-2.3467199513106607E-2</v>
      </c>
      <c r="J340" s="80">
        <f>+G340</f>
        <v>-2.3467199513106607E-2</v>
      </c>
      <c r="P340" s="80">
        <f t="shared" si="159"/>
        <v>-3.6786297557307994E-2</v>
      </c>
      <c r="Q340" s="107">
        <f t="shared" si="175"/>
        <v>25099.860699999997</v>
      </c>
      <c r="R340" s="80">
        <f t="shared" si="188"/>
        <v>1.7739837271104922E-4</v>
      </c>
      <c r="S340" s="106">
        <f t="shared" si="189"/>
        <v>0.1</v>
      </c>
      <c r="T340" s="106">
        <f t="shared" si="160"/>
        <v>1.7739837271104923E-5</v>
      </c>
      <c r="Z340" s="80">
        <f t="shared" si="161"/>
        <v>-2491</v>
      </c>
      <c r="AA340" s="80">
        <f t="shared" si="162"/>
        <v>-3.5800255845834711E-2</v>
      </c>
      <c r="AB340" s="80">
        <f t="shared" si="163"/>
        <v>-2.445324122457989E-2</v>
      </c>
      <c r="AC340" s="80">
        <f t="shared" si="164"/>
        <v>1.3319098044201387E-2</v>
      </c>
      <c r="AD340" s="80">
        <f t="shared" si="165"/>
        <v>1.2333056332728104E-2</v>
      </c>
      <c r="AE340" s="80">
        <f t="shared" si="166"/>
        <v>1.5210427850624479E-5</v>
      </c>
      <c r="AF340" s="80">
        <f t="shared" si="167"/>
        <v>-9999</v>
      </c>
      <c r="AG340" s="106"/>
      <c r="AH340" s="80">
        <f t="shared" si="168"/>
        <v>9.8604171147328458E-4</v>
      </c>
      <c r="AI340" s="80">
        <f t="shared" si="169"/>
        <v>0.55153866682489516</v>
      </c>
      <c r="AJ340" s="80">
        <f t="shared" si="170"/>
        <v>3.5603690151606512E-2</v>
      </c>
      <c r="AK340" s="80">
        <f t="shared" si="171"/>
        <v>7.385214500835487E-3</v>
      </c>
      <c r="AL340" s="80">
        <f t="shared" si="172"/>
        <v>-1.6466407381142106E-2</v>
      </c>
      <c r="AM340" s="80">
        <f t="shared" si="173"/>
        <v>-8.2333897266173503E-3</v>
      </c>
      <c r="AN340" s="80">
        <f t="shared" si="186"/>
        <v>6.2564994337476945</v>
      </c>
      <c r="AO340" s="80">
        <f t="shared" si="186"/>
        <v>6.256358403563639</v>
      </c>
      <c r="AP340" s="80">
        <f t="shared" si="186"/>
        <v>6.2566729484714667</v>
      </c>
      <c r="AQ340" s="80">
        <f t="shared" si="186"/>
        <v>6.2559714035229206</v>
      </c>
      <c r="AR340" s="80">
        <f t="shared" si="186"/>
        <v>6.2575360757890168</v>
      </c>
      <c r="AS340" s="80">
        <f t="shared" si="186"/>
        <v>6.2540462584421084</v>
      </c>
      <c r="AT340" s="80">
        <f t="shared" si="186"/>
        <v>6.2618294611369638</v>
      </c>
      <c r="AU340" s="80">
        <f t="shared" si="174"/>
        <v>6.2444684167749713</v>
      </c>
    </row>
    <row r="341" spans="1:47" ht="12.95" customHeight="1" x14ac:dyDescent="0.2">
      <c r="A341" s="27" t="s">
        <v>2540</v>
      </c>
      <c r="B341" s="49"/>
      <c r="C341" s="28">
        <v>40126.503199999999</v>
      </c>
      <c r="D341" s="28"/>
      <c r="E341" s="80">
        <f t="shared" ref="E341:E404" si="190">(C341-C$7)/C$8</f>
        <v>-2485.018809131358</v>
      </c>
      <c r="F341" s="80">
        <f t="shared" ref="F341:F404" si="191">+ROUND(2*E341,0)/2</f>
        <v>-2485</v>
      </c>
      <c r="G341" s="80">
        <f t="shared" si="187"/>
        <v>-2.5532031628245022E-2</v>
      </c>
      <c r="J341" s="80">
        <f>+G341</f>
        <v>-2.5532031628245022E-2</v>
      </c>
      <c r="P341" s="80">
        <f t="shared" ref="P341:P404" si="192">+D$11+D$12*F341+D$13*F341^2</f>
        <v>-3.6744152200190582E-2</v>
      </c>
      <c r="Q341" s="107">
        <f t="shared" si="175"/>
        <v>25108.003199999999</v>
      </c>
      <c r="R341" s="80">
        <f t="shared" si="188"/>
        <v>1.2571164771984483E-4</v>
      </c>
      <c r="S341" s="106">
        <f t="shared" si="189"/>
        <v>0.1</v>
      </c>
      <c r="T341" s="106">
        <f t="shared" ref="T341:T404" si="193">R341*S341</f>
        <v>1.2571164771984484E-5</v>
      </c>
      <c r="Z341" s="80">
        <f t="shared" ref="Z341:Z404" si="194">F341</f>
        <v>-2485</v>
      </c>
      <c r="AA341" s="80">
        <f t="shared" ref="AA341:AA404" si="195">AB$3+AB$4*Z341+AB$5*Z341^2+AH341</f>
        <v>-3.5707634234014303E-2</v>
      </c>
      <c r="AB341" s="80">
        <f t="shared" ref="AB341:AB404" si="196">G341-AH341</f>
        <v>-2.6568549594421304E-2</v>
      </c>
      <c r="AC341" s="80">
        <f t="shared" ref="AC341:AC404" si="197">+G341-P341</f>
        <v>1.1212120571945559E-2</v>
      </c>
      <c r="AD341" s="80">
        <f t="shared" ref="AD341:AD404" si="198">G341-AA341</f>
        <v>1.0175602605769281E-2</v>
      </c>
      <c r="AE341" s="80">
        <f t="shared" ref="AE341:AE404" si="199">+(G341-AA341)^2*S341</f>
        <v>1.0354288839053859E-5</v>
      </c>
      <c r="AF341" s="80">
        <f t="shared" ref="AF341:AF404" si="200">IF(U341&lt;&gt;0,G341-P341, -9999)</f>
        <v>-9999</v>
      </c>
      <c r="AG341" s="106"/>
      <c r="AH341" s="80">
        <f t="shared" ref="AH341:AH404" si="201">$AB$6*($AB$11/AI341*AJ341+$AB$12)</f>
        <v>1.0365179661762816E-3</v>
      </c>
      <c r="AI341" s="80">
        <f t="shared" ref="AI341:AI404" si="202">1+$AB$7*COS(AL341)</f>
        <v>0.55153152270999528</v>
      </c>
      <c r="AJ341" s="80">
        <f t="shared" ref="AJ341:AJ404" si="203">SIN(AL341+RADIANS($AB$9))</f>
        <v>3.6600608344778497E-2</v>
      </c>
      <c r="AK341" s="80">
        <f t="shared" ref="AK341:AK404" si="204">$AB$7*SIN(AL341)</f>
        <v>6.9378399808779035E-3</v>
      </c>
      <c r="AL341" s="80">
        <f t="shared" ref="AL341:AL404" si="205">2*ATAN(AM341)</f>
        <v>-1.5468838836451953E-2</v>
      </c>
      <c r="AM341" s="80">
        <f t="shared" ref="AM341:AM404" si="206">SQRT((1+$AB$7)/(1-$AB$7))*TAN(AN341/2)</f>
        <v>-7.7345736494462266E-3</v>
      </c>
      <c r="AN341" s="80">
        <f t="shared" ref="AN341:AT350" si="207">$AU341+$AB$7*SIN(AO341)</f>
        <v>6.2581160101445708</v>
      </c>
      <c r="AO341" s="80">
        <f t="shared" si="207"/>
        <v>6.2579834840811692</v>
      </c>
      <c r="AP341" s="80">
        <f t="shared" si="207"/>
        <v>6.2582790495772977</v>
      </c>
      <c r="AQ341" s="80">
        <f t="shared" si="207"/>
        <v>6.2576198632936366</v>
      </c>
      <c r="AR341" s="80">
        <f t="shared" si="207"/>
        <v>6.2590900016624103</v>
      </c>
      <c r="AS341" s="80">
        <f t="shared" si="207"/>
        <v>6.2558111758162021</v>
      </c>
      <c r="AT341" s="80">
        <f t="shared" si="207"/>
        <v>6.2631235364003048</v>
      </c>
      <c r="AU341" s="80">
        <f t="shared" ref="AU341:AU404" si="208">RADIANS($AB$9)+$AB$18*(F341-AB$15)</f>
        <v>6.2468136310593101</v>
      </c>
    </row>
    <row r="342" spans="1:47" ht="12.95" customHeight="1" x14ac:dyDescent="0.2">
      <c r="A342" s="27" t="s">
        <v>2540</v>
      </c>
      <c r="B342" s="49"/>
      <c r="C342" s="28">
        <v>40149.580399999999</v>
      </c>
      <c r="D342" s="28"/>
      <c r="E342" s="80">
        <f t="shared" si="190"/>
        <v>-2468.0181218197422</v>
      </c>
      <c r="F342" s="80">
        <f t="shared" si="191"/>
        <v>-2468</v>
      </c>
      <c r="G342" s="80">
        <f t="shared" si="187"/>
        <v>-2.4599055963335559E-2</v>
      </c>
      <c r="J342" s="80">
        <f>+G342</f>
        <v>-2.4599055963335559E-2</v>
      </c>
      <c r="P342" s="80">
        <f t="shared" si="192"/>
        <v>-3.6624584747197014E-2</v>
      </c>
      <c r="Q342" s="107">
        <f t="shared" si="175"/>
        <v>25131.080399999999</v>
      </c>
      <c r="R342" s="80">
        <f t="shared" si="188"/>
        <v>1.4461334253148037E-4</v>
      </c>
      <c r="S342" s="106">
        <f t="shared" si="189"/>
        <v>0.1</v>
      </c>
      <c r="T342" s="106">
        <f t="shared" si="193"/>
        <v>1.4461334253148037E-5</v>
      </c>
      <c r="Z342" s="80">
        <f t="shared" si="194"/>
        <v>-2468</v>
      </c>
      <c r="AA342" s="80">
        <f t="shared" si="195"/>
        <v>-3.5445069593763402E-2</v>
      </c>
      <c r="AB342" s="80">
        <f t="shared" si="196"/>
        <v>-2.5778571116769171E-2</v>
      </c>
      <c r="AC342" s="80">
        <f t="shared" si="197"/>
        <v>1.2025528783861456E-2</v>
      </c>
      <c r="AD342" s="80">
        <f t="shared" si="198"/>
        <v>1.0846013630427843E-2</v>
      </c>
      <c r="AE342" s="80">
        <f t="shared" si="199"/>
        <v>1.1763601167142658E-5</v>
      </c>
      <c r="AF342" s="80">
        <f t="shared" si="200"/>
        <v>-9999</v>
      </c>
      <c r="AG342" s="106"/>
      <c r="AH342" s="80">
        <f t="shared" si="201"/>
        <v>1.1795151534336132E-3</v>
      </c>
      <c r="AI342" s="80">
        <f t="shared" si="202"/>
        <v>0.55151370546401157</v>
      </c>
      <c r="AJ342" s="80">
        <f t="shared" si="203"/>
        <v>3.9424870082079143E-2</v>
      </c>
      <c r="AK342" s="80">
        <f t="shared" si="204"/>
        <v>5.6703050882982902E-3</v>
      </c>
      <c r="AL342" s="80">
        <f t="shared" si="205"/>
        <v>-1.2642533455985233E-2</v>
      </c>
      <c r="AM342" s="80">
        <f t="shared" si="206"/>
        <v>-6.3213509252673375E-3</v>
      </c>
      <c r="AN342" s="80">
        <f t="shared" si="207"/>
        <v>6.2626961907757464</v>
      </c>
      <c r="AO342" s="80">
        <f t="shared" si="207"/>
        <v>6.2625877973813093</v>
      </c>
      <c r="AP342" s="80">
        <f t="shared" si="207"/>
        <v>6.2628295159357972</v>
      </c>
      <c r="AQ342" s="80">
        <f t="shared" si="207"/>
        <v>6.2622904790417149</v>
      </c>
      <c r="AR342" s="80">
        <f t="shared" si="207"/>
        <v>6.263492533293487</v>
      </c>
      <c r="AS342" s="80">
        <f t="shared" si="207"/>
        <v>6.2608119063046379</v>
      </c>
      <c r="AT342" s="80">
        <f t="shared" si="207"/>
        <v>6.266789615020353</v>
      </c>
      <c r="AU342" s="80">
        <f t="shared" si="208"/>
        <v>6.2534584048649346</v>
      </c>
    </row>
    <row r="343" spans="1:47" ht="12.95" customHeight="1" x14ac:dyDescent="0.2">
      <c r="A343" s="28" t="s">
        <v>2539</v>
      </c>
      <c r="B343" s="49" t="s">
        <v>2525</v>
      </c>
      <c r="C343" s="28">
        <v>40168.571000000004</v>
      </c>
      <c r="D343" s="28"/>
      <c r="E343" s="80">
        <f t="shared" si="190"/>
        <v>-2454.0279820948172</v>
      </c>
      <c r="F343" s="80">
        <f t="shared" si="191"/>
        <v>-2454</v>
      </c>
      <c r="G343" s="80">
        <f t="shared" si="187"/>
        <v>-3.7983664231433067E-2</v>
      </c>
      <c r="I343" s="80">
        <f>+G343</f>
        <v>-3.7983664231433067E-2</v>
      </c>
      <c r="P343" s="80">
        <f t="shared" si="192"/>
        <v>-3.6525944712258208E-2</v>
      </c>
      <c r="Q343" s="107">
        <f t="shared" si="175"/>
        <v>25150.071000000004</v>
      </c>
      <c r="R343" s="80">
        <f t="shared" si="188"/>
        <v>2.1249461965833821E-6</v>
      </c>
      <c r="S343" s="106">
        <f t="shared" si="189"/>
        <v>0.1</v>
      </c>
      <c r="T343" s="106">
        <f t="shared" si="193"/>
        <v>2.1249461965833822E-7</v>
      </c>
      <c r="Z343" s="80">
        <f t="shared" si="194"/>
        <v>-2454</v>
      </c>
      <c r="AA343" s="80">
        <f t="shared" si="195"/>
        <v>-3.5228689175120662E-2</v>
      </c>
      <c r="AB343" s="80">
        <f t="shared" si="196"/>
        <v>-3.9280919768570614E-2</v>
      </c>
      <c r="AC343" s="80">
        <f t="shared" si="197"/>
        <v>-1.457719519174859E-3</v>
      </c>
      <c r="AD343" s="80">
        <f t="shared" si="198"/>
        <v>-2.7549750563124059E-3</v>
      </c>
      <c r="AE343" s="80">
        <f t="shared" si="199"/>
        <v>7.5898875609035442E-7</v>
      </c>
      <c r="AF343" s="80">
        <f t="shared" si="200"/>
        <v>-9999</v>
      </c>
      <c r="AG343" s="106"/>
      <c r="AH343" s="80">
        <f t="shared" si="201"/>
        <v>1.2972555371375449E-3</v>
      </c>
      <c r="AI343" s="80">
        <f t="shared" si="202"/>
        <v>0.55150172302641542</v>
      </c>
      <c r="AJ343" s="80">
        <f t="shared" si="203"/>
        <v>4.1750364503239913E-2</v>
      </c>
      <c r="AK343" s="80">
        <f t="shared" si="204"/>
        <v>4.6264779413294314E-3</v>
      </c>
      <c r="AL343" s="80">
        <f t="shared" si="205"/>
        <v>-1.0315120680034866E-2</v>
      </c>
      <c r="AM343" s="80">
        <f t="shared" si="206"/>
        <v>-5.1576060716093212E-3</v>
      </c>
      <c r="AN343" s="80">
        <f t="shared" si="207"/>
        <v>6.2664679902171558</v>
      </c>
      <c r="AO343" s="80">
        <f t="shared" si="207"/>
        <v>6.2663795068453947</v>
      </c>
      <c r="AP343" s="80">
        <f t="shared" si="207"/>
        <v>6.2665768119834659</v>
      </c>
      <c r="AQ343" s="80">
        <f t="shared" si="207"/>
        <v>6.2661368491272675</v>
      </c>
      <c r="AR343" s="80">
        <f t="shared" si="207"/>
        <v>6.2671179003489952</v>
      </c>
      <c r="AS343" s="80">
        <f t="shared" si="207"/>
        <v>6.2649302805767775</v>
      </c>
      <c r="AT343" s="80">
        <f t="shared" si="207"/>
        <v>6.2698082908125627</v>
      </c>
      <c r="AU343" s="80">
        <f t="shared" si="208"/>
        <v>6.2589305715283903</v>
      </c>
    </row>
    <row r="344" spans="1:47" ht="12.95" customHeight="1" x14ac:dyDescent="0.2">
      <c r="A344" s="134" t="s">
        <v>681</v>
      </c>
      <c r="B344" s="135" t="s">
        <v>2525</v>
      </c>
      <c r="C344" s="138">
        <v>40171.281999999999</v>
      </c>
      <c r="D344" s="138" t="s">
        <v>2559</v>
      </c>
      <c r="E344" s="80">
        <f t="shared" si="190"/>
        <v>-2452.0308219843305</v>
      </c>
      <c r="F344" s="80">
        <f t="shared" si="191"/>
        <v>-2452</v>
      </c>
      <c r="G344" s="80">
        <f t="shared" si="187"/>
        <v>-4.1838608274701983E-2</v>
      </c>
      <c r="I344" s="80">
        <f>G344</f>
        <v>-4.1838608274701983E-2</v>
      </c>
      <c r="P344" s="80">
        <f t="shared" si="192"/>
        <v>-3.6511840543528053E-2</v>
      </c>
      <c r="Q344" s="107">
        <f t="shared" si="175"/>
        <v>25152.781999999999</v>
      </c>
      <c r="R344" s="80">
        <f t="shared" si="188"/>
        <v>2.837445446187586E-5</v>
      </c>
      <c r="S344" s="106">
        <f t="shared" si="189"/>
        <v>0.1</v>
      </c>
      <c r="T344" s="106">
        <f t="shared" si="193"/>
        <v>2.8374454461875861E-6</v>
      </c>
      <c r="Z344" s="80">
        <f t="shared" si="194"/>
        <v>-2452</v>
      </c>
      <c r="AA344" s="80">
        <f t="shared" si="195"/>
        <v>-3.5197766644022722E-2</v>
      </c>
      <c r="AB344" s="80">
        <f t="shared" si="196"/>
        <v>-4.3152682174207313E-2</v>
      </c>
      <c r="AC344" s="80">
        <f t="shared" si="197"/>
        <v>-5.32676773117393E-3</v>
      </c>
      <c r="AD344" s="80">
        <f t="shared" si="198"/>
        <v>-6.6408416306792603E-3</v>
      </c>
      <c r="AE344" s="80">
        <f t="shared" si="199"/>
        <v>4.410077756376278E-6</v>
      </c>
      <c r="AF344" s="80">
        <f t="shared" si="200"/>
        <v>-9999</v>
      </c>
      <c r="AG344" s="106"/>
      <c r="AH344" s="80">
        <f t="shared" si="201"/>
        <v>1.3140738995053277E-3</v>
      </c>
      <c r="AI344" s="80">
        <f t="shared" si="202"/>
        <v>0.55150020960805257</v>
      </c>
      <c r="AJ344" s="80">
        <f t="shared" si="203"/>
        <v>4.2082551435889543E-2</v>
      </c>
      <c r="AK344" s="80">
        <f t="shared" si="204"/>
        <v>4.4773613652551751E-3</v>
      </c>
      <c r="AL344" s="80">
        <f t="shared" si="205"/>
        <v>-9.9826415362646529E-3</v>
      </c>
      <c r="AM344" s="80">
        <f t="shared" si="206"/>
        <v>-4.991362218607691E-3</v>
      </c>
      <c r="AN344" s="80">
        <f t="shared" si="207"/>
        <v>6.2670068115017417</v>
      </c>
      <c r="AO344" s="80">
        <f t="shared" si="207"/>
        <v>6.266921174699509</v>
      </c>
      <c r="AP344" s="80">
        <f t="shared" si="207"/>
        <v>6.2671121307082371</v>
      </c>
      <c r="AQ344" s="80">
        <f t="shared" si="207"/>
        <v>6.2666863293468342</v>
      </c>
      <c r="AR344" s="80">
        <f t="shared" si="207"/>
        <v>6.2676357942997312</v>
      </c>
      <c r="AS344" s="80">
        <f t="shared" si="207"/>
        <v>6.2655186277015726</v>
      </c>
      <c r="AT344" s="80">
        <f t="shared" si="207"/>
        <v>6.2702395019077048</v>
      </c>
      <c r="AU344" s="80">
        <f t="shared" si="208"/>
        <v>6.2597123096231702</v>
      </c>
    </row>
    <row r="345" spans="1:47" ht="12.95" customHeight="1" x14ac:dyDescent="0.2">
      <c r="A345" s="27" t="s">
        <v>2541</v>
      </c>
      <c r="B345" s="49"/>
      <c r="C345" s="28">
        <v>40206.584999999999</v>
      </c>
      <c r="D345" s="28">
        <v>3.0000000000000001E-3</v>
      </c>
      <c r="E345" s="80">
        <f t="shared" si="190"/>
        <v>-2426.023539291371</v>
      </c>
      <c r="F345" s="80">
        <f t="shared" si="191"/>
        <v>-2426</v>
      </c>
      <c r="G345" s="80">
        <f t="shared" si="187"/>
        <v>-3.1952880781318527E-2</v>
      </c>
      <c r="J345" s="80">
        <f>+G345</f>
        <v>-3.1952880781318527E-2</v>
      </c>
      <c r="P345" s="80">
        <f t="shared" si="192"/>
        <v>-3.6328196624976036E-2</v>
      </c>
      <c r="Q345" s="107">
        <f t="shared" ref="Q345:Q408" si="209">C345-15018.5</f>
        <v>25188.084999999999</v>
      </c>
      <c r="R345" s="80">
        <f t="shared" si="188"/>
        <v>1.9143388731760424E-5</v>
      </c>
      <c r="S345" s="106">
        <f t="shared" si="189"/>
        <v>0.1</v>
      </c>
      <c r="T345" s="106">
        <f t="shared" si="193"/>
        <v>1.9143388731760426E-6</v>
      </c>
      <c r="Z345" s="80">
        <f t="shared" si="194"/>
        <v>-2426</v>
      </c>
      <c r="AA345" s="80">
        <f t="shared" si="195"/>
        <v>-3.4795524541390489E-2</v>
      </c>
      <c r="AB345" s="80">
        <f t="shared" si="196"/>
        <v>-3.3485552864904074E-2</v>
      </c>
      <c r="AC345" s="80">
        <f t="shared" si="197"/>
        <v>4.3753158436575096E-3</v>
      </c>
      <c r="AD345" s="80">
        <f t="shared" si="198"/>
        <v>2.8426437600719626E-3</v>
      </c>
      <c r="AE345" s="80">
        <f t="shared" si="199"/>
        <v>8.0806235466760655E-7</v>
      </c>
      <c r="AF345" s="80">
        <f t="shared" si="200"/>
        <v>-9999</v>
      </c>
      <c r="AG345" s="106"/>
      <c r="AH345" s="80">
        <f t="shared" si="201"/>
        <v>1.5326720835855485E-3</v>
      </c>
      <c r="AI345" s="80">
        <f t="shared" si="202"/>
        <v>0.55148504722420411</v>
      </c>
      <c r="AJ345" s="80">
        <f t="shared" si="203"/>
        <v>4.6400394518346585E-2</v>
      </c>
      <c r="AK345" s="80">
        <f t="shared" si="204"/>
        <v>2.5388743453165553E-3</v>
      </c>
      <c r="AL345" s="80">
        <f t="shared" si="205"/>
        <v>-5.6605631823335436E-3</v>
      </c>
      <c r="AM345" s="80">
        <f t="shared" si="206"/>
        <v>-2.8302891485087801E-3</v>
      </c>
      <c r="AN345" s="80">
        <f t="shared" si="207"/>
        <v>6.2740113589883775</v>
      </c>
      <c r="AO345" s="80">
        <f t="shared" si="207"/>
        <v>6.2739627684993282</v>
      </c>
      <c r="AP345" s="80">
        <f t="shared" si="207"/>
        <v>6.2740711077031364</v>
      </c>
      <c r="AQ345" s="80">
        <f t="shared" si="207"/>
        <v>6.2738295503422519</v>
      </c>
      <c r="AR345" s="80">
        <f t="shared" si="207"/>
        <v>6.2743681354317022</v>
      </c>
      <c r="AS345" s="80">
        <f t="shared" si="207"/>
        <v>6.2731672827640192</v>
      </c>
      <c r="AT345" s="80">
        <f t="shared" si="207"/>
        <v>6.2758447386906964</v>
      </c>
      <c r="AU345" s="80">
        <f t="shared" si="208"/>
        <v>6.2698749048553024</v>
      </c>
    </row>
    <row r="346" spans="1:47" ht="12.95" customHeight="1" x14ac:dyDescent="0.2">
      <c r="A346" s="27" t="s">
        <v>2541</v>
      </c>
      <c r="B346" s="49"/>
      <c r="C346" s="28">
        <v>40232.377999999997</v>
      </c>
      <c r="D346" s="28">
        <v>3.0000000000000001E-3</v>
      </c>
      <c r="E346" s="80">
        <f t="shared" si="190"/>
        <v>-2407.0221557687396</v>
      </c>
      <c r="F346" s="80">
        <f t="shared" si="191"/>
        <v>-2407</v>
      </c>
      <c r="G346" s="80">
        <f t="shared" si="187"/>
        <v>-3.0074849149968941E-2</v>
      </c>
      <c r="J346" s="80">
        <f>+G346</f>
        <v>-3.0074849149968941E-2</v>
      </c>
      <c r="P346" s="80">
        <f t="shared" si="192"/>
        <v>-3.6193655032124468E-2</v>
      </c>
      <c r="Q346" s="107">
        <f t="shared" si="209"/>
        <v>25213.877999999997</v>
      </c>
      <c r="R346" s="80">
        <f t="shared" si="188"/>
        <v>3.7439785423501077E-5</v>
      </c>
      <c r="S346" s="106">
        <f t="shared" si="189"/>
        <v>0.1</v>
      </c>
      <c r="T346" s="106">
        <f t="shared" si="193"/>
        <v>3.7439785423501079E-6</v>
      </c>
      <c r="Z346" s="80">
        <f t="shared" si="194"/>
        <v>-2407</v>
      </c>
      <c r="AA346" s="80">
        <f t="shared" si="195"/>
        <v>-3.4501288377474064E-2</v>
      </c>
      <c r="AB346" s="80">
        <f t="shared" si="196"/>
        <v>-3.1767215804619345E-2</v>
      </c>
      <c r="AC346" s="80">
        <f t="shared" si="197"/>
        <v>6.1188058821555272E-3</v>
      </c>
      <c r="AD346" s="80">
        <f t="shared" si="198"/>
        <v>4.4264392275051231E-3</v>
      </c>
      <c r="AE346" s="80">
        <f t="shared" si="199"/>
        <v>1.9593364234796152E-6</v>
      </c>
      <c r="AF346" s="80">
        <f t="shared" si="200"/>
        <v>-9999</v>
      </c>
      <c r="AG346" s="106"/>
      <c r="AH346" s="80">
        <f t="shared" si="201"/>
        <v>1.6923666546504021E-3</v>
      </c>
      <c r="AI346" s="80">
        <f t="shared" si="202"/>
        <v>0.55147926562496563</v>
      </c>
      <c r="AJ346" s="80">
        <f t="shared" si="203"/>
        <v>4.9555074403334884E-2</v>
      </c>
      <c r="AK346" s="80">
        <f t="shared" si="204"/>
        <v>1.1223110512001363E-3</v>
      </c>
      <c r="AL346" s="80">
        <f t="shared" si="205"/>
        <v>-2.502244874841711E-3</v>
      </c>
      <c r="AM346" s="80">
        <f t="shared" si="206"/>
        <v>-1.2511230902183146E-3</v>
      </c>
      <c r="AN346" s="80">
        <f t="shared" si="207"/>
        <v>6.2791299606841626</v>
      </c>
      <c r="AO346" s="80">
        <f t="shared" si="207"/>
        <v>6.279108476101154</v>
      </c>
      <c r="AP346" s="80">
        <f t="shared" si="207"/>
        <v>6.2791563773252346</v>
      </c>
      <c r="AQ346" s="80">
        <f t="shared" si="207"/>
        <v>6.2790495785317342</v>
      </c>
      <c r="AR346" s="80">
        <f t="shared" si="207"/>
        <v>6.2792876930998069</v>
      </c>
      <c r="AS346" s="80">
        <f t="shared" si="207"/>
        <v>6.2787568015031123</v>
      </c>
      <c r="AT346" s="80">
        <f t="shared" si="207"/>
        <v>6.2799404566440726</v>
      </c>
      <c r="AU346" s="80">
        <f t="shared" si="208"/>
        <v>6.277301416755706</v>
      </c>
    </row>
    <row r="347" spans="1:47" ht="12.95" customHeight="1" x14ac:dyDescent="0.2">
      <c r="A347" s="134" t="s">
        <v>2534</v>
      </c>
      <c r="B347" s="135" t="s">
        <v>2525</v>
      </c>
      <c r="C347" s="138">
        <v>40346.395600000003</v>
      </c>
      <c r="D347" s="138" t="s">
        <v>2559</v>
      </c>
      <c r="E347" s="80">
        <f t="shared" si="190"/>
        <v>-2323.0268025360683</v>
      </c>
      <c r="F347" s="80">
        <f t="shared" si="191"/>
        <v>-2323</v>
      </c>
      <c r="G347" s="80">
        <f t="shared" si="187"/>
        <v>-3.6382498779857997E-2</v>
      </c>
      <c r="J347" s="80">
        <f>G347</f>
        <v>-3.6382498779857997E-2</v>
      </c>
      <c r="P347" s="80">
        <f t="shared" si="192"/>
        <v>-3.5595396298086349E-2</v>
      </c>
      <c r="Q347" s="107">
        <f t="shared" si="209"/>
        <v>25327.895600000003</v>
      </c>
      <c r="R347" s="80">
        <f t="shared" si="188"/>
        <v>6.1953031681108775E-7</v>
      </c>
      <c r="S347" s="106">
        <f>S$17</f>
        <v>1</v>
      </c>
      <c r="T347" s="106">
        <f t="shared" si="193"/>
        <v>6.1953031681108775E-7</v>
      </c>
      <c r="Z347" s="80">
        <f t="shared" si="194"/>
        <v>-2323</v>
      </c>
      <c r="AA347" s="80">
        <f t="shared" si="195"/>
        <v>-3.3197593955083982E-2</v>
      </c>
      <c r="AB347" s="80">
        <f t="shared" si="196"/>
        <v>-3.8780301122860364E-2</v>
      </c>
      <c r="AC347" s="80">
        <f t="shared" si="197"/>
        <v>-7.8710248177164821E-4</v>
      </c>
      <c r="AD347" s="80">
        <f t="shared" si="198"/>
        <v>-3.1849048247740153E-3</v>
      </c>
      <c r="AE347" s="80">
        <f t="shared" si="199"/>
        <v>1.0143618742868801E-5</v>
      </c>
      <c r="AF347" s="80">
        <f t="shared" si="200"/>
        <v>-9999</v>
      </c>
      <c r="AG347" s="106"/>
      <c r="AH347" s="80">
        <f t="shared" si="201"/>
        <v>2.397802343002364E-3</v>
      </c>
      <c r="AI347" s="80">
        <f t="shared" si="202"/>
        <v>0.55150731923822294</v>
      </c>
      <c r="AJ347" s="80">
        <f t="shared" si="203"/>
        <v>6.3495953606008571E-2</v>
      </c>
      <c r="AK347" s="80">
        <f t="shared" si="204"/>
        <v>-5.1404328154927197E-3</v>
      </c>
      <c r="AL347" s="80">
        <f t="shared" si="205"/>
        <v>1.1461073854895637E-2</v>
      </c>
      <c r="AM347" s="80">
        <f t="shared" si="206"/>
        <v>5.7305996567413439E-3</v>
      </c>
      <c r="AN347" s="80">
        <f t="shared" si="207"/>
        <v>6.3017597632849833</v>
      </c>
      <c r="AO347" s="80">
        <f t="shared" si="207"/>
        <v>6.3018580535593189</v>
      </c>
      <c r="AP347" s="80">
        <f t="shared" si="207"/>
        <v>6.3016388732703641</v>
      </c>
      <c r="AQ347" s="80">
        <f t="shared" si="207"/>
        <v>6.3021276308857503</v>
      </c>
      <c r="AR347" s="80">
        <f t="shared" si="207"/>
        <v>6.301037739612676</v>
      </c>
      <c r="AS347" s="80">
        <f t="shared" si="207"/>
        <v>6.3034681429443857</v>
      </c>
      <c r="AT347" s="80">
        <f t="shared" si="207"/>
        <v>6.2980486075062041</v>
      </c>
      <c r="AU347" s="80">
        <f t="shared" si="208"/>
        <v>6.3101344167364415</v>
      </c>
    </row>
    <row r="348" spans="1:47" ht="12.95" customHeight="1" x14ac:dyDescent="0.2">
      <c r="A348" s="16" t="s">
        <v>2379</v>
      </c>
      <c r="B348" s="41"/>
      <c r="C348" s="42">
        <v>40403.410100000001</v>
      </c>
      <c r="D348" s="42"/>
      <c r="E348" s="80">
        <f t="shared" si="190"/>
        <v>-2281.0249268003604</v>
      </c>
      <c r="F348" s="80">
        <f t="shared" si="191"/>
        <v>-2281</v>
      </c>
      <c r="G348" s="80">
        <f t="shared" si="187"/>
        <v>-3.3836323600553442E-2</v>
      </c>
      <c r="J348" s="80">
        <f>G348</f>
        <v>-3.3836323600553442E-2</v>
      </c>
      <c r="P348" s="80">
        <f t="shared" si="192"/>
        <v>-3.5294160852746823E-2</v>
      </c>
      <c r="Q348" s="107">
        <f t="shared" si="209"/>
        <v>25384.910100000001</v>
      </c>
      <c r="R348" s="80">
        <f t="shared" si="188"/>
        <v>2.1252894538827468E-6</v>
      </c>
      <c r="S348" s="106">
        <f>S$17</f>
        <v>1</v>
      </c>
      <c r="T348" s="106">
        <f t="shared" si="193"/>
        <v>2.1252894538827468E-6</v>
      </c>
      <c r="Z348" s="80">
        <f t="shared" si="194"/>
        <v>-2281</v>
      </c>
      <c r="AA348" s="80">
        <f t="shared" si="195"/>
        <v>-3.2544047712678957E-2</v>
      </c>
      <c r="AB348" s="80">
        <f t="shared" si="196"/>
        <v>-3.6586436740621307E-2</v>
      </c>
      <c r="AC348" s="80">
        <f t="shared" si="197"/>
        <v>1.4578372521933808E-3</v>
      </c>
      <c r="AD348" s="80">
        <f t="shared" si="198"/>
        <v>-1.2922758878744847E-3</v>
      </c>
      <c r="AE348" s="80">
        <f t="shared" si="199"/>
        <v>1.6699769703817878E-6</v>
      </c>
      <c r="AF348" s="80">
        <f t="shared" si="200"/>
        <v>-9999</v>
      </c>
      <c r="AG348" s="106"/>
      <c r="AH348" s="80">
        <f t="shared" si="201"/>
        <v>2.7501131400678659E-3</v>
      </c>
      <c r="AI348" s="80">
        <f t="shared" si="202"/>
        <v>0.55155414777351353</v>
      </c>
      <c r="AJ348" s="80">
        <f t="shared" si="203"/>
        <v>7.0463072653397546E-2</v>
      </c>
      <c r="AK348" s="80">
        <f t="shared" si="204"/>
        <v>-8.2720231670436514E-3</v>
      </c>
      <c r="AL348" s="80">
        <f t="shared" si="205"/>
        <v>1.84438881989091E-2</v>
      </c>
      <c r="AM348" s="80">
        <f t="shared" si="206"/>
        <v>9.2222055327968819E-3</v>
      </c>
      <c r="AN348" s="80">
        <f t="shared" si="207"/>
        <v>6.3130756560299846</v>
      </c>
      <c r="AO348" s="80">
        <f t="shared" si="207"/>
        <v>6.3132335200636289</v>
      </c>
      <c r="AP348" s="80">
        <f t="shared" si="207"/>
        <v>6.3128813981019247</v>
      </c>
      <c r="AQ348" s="80">
        <f t="shared" si="207"/>
        <v>6.313666825163426</v>
      </c>
      <c r="AR348" s="80">
        <f t="shared" si="207"/>
        <v>6.3119149127616696</v>
      </c>
      <c r="AS348" s="80">
        <f t="shared" si="207"/>
        <v>6.3158227210578231</v>
      </c>
      <c r="AT348" s="80">
        <f t="shared" si="207"/>
        <v>6.3071065765585361</v>
      </c>
      <c r="AU348" s="80">
        <f t="shared" si="208"/>
        <v>6.3265509167268084</v>
      </c>
    </row>
    <row r="349" spans="1:47" ht="12.95" customHeight="1" x14ac:dyDescent="0.2">
      <c r="A349" s="28" t="s">
        <v>2539</v>
      </c>
      <c r="B349" s="49" t="s">
        <v>2525</v>
      </c>
      <c r="C349" s="28">
        <v>40442.775000000001</v>
      </c>
      <c r="D349" s="28"/>
      <c r="E349" s="80">
        <f t="shared" si="190"/>
        <v>-2252.0252927046718</v>
      </c>
      <c r="F349" s="80">
        <f t="shared" si="191"/>
        <v>-2252</v>
      </c>
      <c r="G349" s="80">
        <f t="shared" si="187"/>
        <v>-3.433301216136897E-2</v>
      </c>
      <c r="J349" s="80">
        <f>+G349</f>
        <v>-3.433301216136897E-2</v>
      </c>
      <c r="P349" s="80">
        <f t="shared" si="192"/>
        <v>-3.5085345521580436E-2</v>
      </c>
      <c r="Q349" s="107">
        <f t="shared" si="209"/>
        <v>25424.275000000001</v>
      </c>
      <c r="R349" s="80">
        <f t="shared" si="188"/>
        <v>5.66005484887075E-7</v>
      </c>
      <c r="S349" s="106">
        <f>S$16</f>
        <v>0.1</v>
      </c>
      <c r="T349" s="106">
        <f t="shared" si="193"/>
        <v>5.6600548488707504E-8</v>
      </c>
      <c r="Z349" s="80">
        <f t="shared" si="194"/>
        <v>-2252</v>
      </c>
      <c r="AA349" s="80">
        <f t="shared" si="195"/>
        <v>-3.2092149696679652E-2</v>
      </c>
      <c r="AB349" s="80">
        <f t="shared" si="196"/>
        <v>-3.7326207986269754E-2</v>
      </c>
      <c r="AC349" s="80">
        <f t="shared" si="197"/>
        <v>7.5233336021146568E-4</v>
      </c>
      <c r="AD349" s="80">
        <f t="shared" si="198"/>
        <v>-2.240862464689318E-3</v>
      </c>
      <c r="AE349" s="80">
        <f t="shared" si="199"/>
        <v>5.0214645856534854E-7</v>
      </c>
      <c r="AF349" s="80">
        <f t="shared" si="200"/>
        <v>-9999</v>
      </c>
      <c r="AG349" s="106"/>
      <c r="AH349" s="80">
        <f t="shared" si="201"/>
        <v>2.9931958249007815E-3</v>
      </c>
      <c r="AI349" s="80">
        <f t="shared" si="202"/>
        <v>0.55159925240308572</v>
      </c>
      <c r="AJ349" s="80">
        <f t="shared" si="203"/>
        <v>7.5272587304627409E-2</v>
      </c>
      <c r="AK349" s="80">
        <f t="shared" si="204"/>
        <v>-1.0434476553430829E-2</v>
      </c>
      <c r="AL349" s="80">
        <f t="shared" si="205"/>
        <v>2.3266227261498375E-2</v>
      </c>
      <c r="AM349" s="80">
        <f t="shared" si="206"/>
        <v>1.163363842632577E-2</v>
      </c>
      <c r="AN349" s="80">
        <f t="shared" si="207"/>
        <v>6.3208897589114557</v>
      </c>
      <c r="AO349" s="80">
        <f t="shared" si="207"/>
        <v>6.321088520998333</v>
      </c>
      <c r="AP349" s="80">
        <f t="shared" si="207"/>
        <v>6.3206450573083366</v>
      </c>
      <c r="AQ349" s="80">
        <f t="shared" si="207"/>
        <v>6.3216344918886174</v>
      </c>
      <c r="AR349" s="80">
        <f t="shared" si="207"/>
        <v>6.3194269639429583</v>
      </c>
      <c r="AS349" s="80">
        <f t="shared" si="207"/>
        <v>6.3243524391724923</v>
      </c>
      <c r="AT349" s="80">
        <f t="shared" si="207"/>
        <v>6.313363827409777</v>
      </c>
      <c r="AU349" s="80">
        <f t="shared" si="208"/>
        <v>6.3378861191011095</v>
      </c>
    </row>
    <row r="350" spans="1:47" ht="12.95" customHeight="1" x14ac:dyDescent="0.2">
      <c r="A350" s="28" t="s">
        <v>2539</v>
      </c>
      <c r="B350" s="49" t="s">
        <v>2525</v>
      </c>
      <c r="C350" s="28">
        <v>40457.709000000003</v>
      </c>
      <c r="D350" s="28"/>
      <c r="E350" s="80">
        <f t="shared" si="190"/>
        <v>-2241.0235999381448</v>
      </c>
      <c r="F350" s="80">
        <f t="shared" si="191"/>
        <v>-2241</v>
      </c>
      <c r="G350" s="80">
        <f t="shared" si="187"/>
        <v>-3.2035204378189519E-2</v>
      </c>
      <c r="J350" s="80">
        <f>+G350</f>
        <v>-3.2035204378189519E-2</v>
      </c>
      <c r="P350" s="80">
        <f t="shared" si="192"/>
        <v>-3.5005964597757705E-2</v>
      </c>
      <c r="Q350" s="107">
        <f t="shared" si="209"/>
        <v>25439.209000000003</v>
      </c>
      <c r="R350" s="80">
        <f t="shared" si="188"/>
        <v>8.8254162821688169E-6</v>
      </c>
      <c r="S350" s="106">
        <f>S$16</f>
        <v>0.1</v>
      </c>
      <c r="T350" s="106">
        <f t="shared" si="193"/>
        <v>8.8254162821688177E-7</v>
      </c>
      <c r="Z350" s="80">
        <f t="shared" si="194"/>
        <v>-2241</v>
      </c>
      <c r="AA350" s="80">
        <f t="shared" si="195"/>
        <v>-3.1920605757259114E-2</v>
      </c>
      <c r="AB350" s="80">
        <f t="shared" si="196"/>
        <v>-3.512056321868811E-2</v>
      </c>
      <c r="AC350" s="80">
        <f t="shared" si="197"/>
        <v>2.9707602195681859E-3</v>
      </c>
      <c r="AD350" s="80">
        <f t="shared" si="198"/>
        <v>-1.1459862093040479E-4</v>
      </c>
      <c r="AE350" s="80">
        <f t="shared" si="199"/>
        <v>1.3132843919150612E-9</v>
      </c>
      <c r="AF350" s="80">
        <f t="shared" si="200"/>
        <v>-9999</v>
      </c>
      <c r="AG350" s="106"/>
      <c r="AH350" s="80">
        <f t="shared" si="201"/>
        <v>3.0853588404985929E-3</v>
      </c>
      <c r="AI350" s="80">
        <f t="shared" si="202"/>
        <v>0.55161909152487976</v>
      </c>
      <c r="AJ350" s="80">
        <f t="shared" si="203"/>
        <v>7.7096667554520742E-2</v>
      </c>
      <c r="AK350" s="80">
        <f t="shared" si="204"/>
        <v>-1.1254761723008579E-2</v>
      </c>
      <c r="AL350" s="80">
        <f t="shared" si="205"/>
        <v>2.5095624496050066E-2</v>
      </c>
      <c r="AM350" s="80">
        <f t="shared" si="206"/>
        <v>1.2548470830443942E-2</v>
      </c>
      <c r="AN350" s="80">
        <f t="shared" si="207"/>
        <v>6.3238539298692915</v>
      </c>
      <c r="AO350" s="80">
        <f t="shared" si="207"/>
        <v>6.3240681417312068</v>
      </c>
      <c r="AP350" s="80">
        <f t="shared" si="207"/>
        <v>6.323590152133777</v>
      </c>
      <c r="AQ350" s="80">
        <f t="shared" si="207"/>
        <v>6.3246567448341038</v>
      </c>
      <c r="AR350" s="80">
        <f t="shared" si="207"/>
        <v>6.3222767979581302</v>
      </c>
      <c r="AS350" s="80">
        <f t="shared" si="207"/>
        <v>6.327587628502422</v>
      </c>
      <c r="AT350" s="80">
        <f t="shared" si="207"/>
        <v>6.3157380563051326</v>
      </c>
      <c r="AU350" s="80">
        <f t="shared" si="208"/>
        <v>6.3421856786223962</v>
      </c>
    </row>
    <row r="351" spans="1:47" ht="12.95" customHeight="1" x14ac:dyDescent="0.2">
      <c r="A351" s="134" t="s">
        <v>743</v>
      </c>
      <c r="B351" s="135" t="s">
        <v>2525</v>
      </c>
      <c r="C351" s="138">
        <v>40528.29</v>
      </c>
      <c r="D351" s="138" t="s">
        <v>2559</v>
      </c>
      <c r="E351" s="80">
        <f t="shared" si="190"/>
        <v>-2189.0274517424746</v>
      </c>
      <c r="F351" s="80">
        <f t="shared" si="191"/>
        <v>-2189</v>
      </c>
      <c r="G351" s="80">
        <f t="shared" si="187"/>
        <v>-3.7263749392877799E-2</v>
      </c>
      <c r="I351" s="80">
        <f>G351</f>
        <v>-3.7263749392877799E-2</v>
      </c>
      <c r="P351" s="80">
        <f t="shared" si="192"/>
        <v>-3.4629405558734991E-2</v>
      </c>
      <c r="Q351" s="107">
        <f t="shared" si="209"/>
        <v>25509.79</v>
      </c>
      <c r="R351" s="80">
        <f t="shared" si="188"/>
        <v>6.9397674364862292E-6</v>
      </c>
      <c r="S351" s="106">
        <f>S$16</f>
        <v>0.1</v>
      </c>
      <c r="T351" s="106">
        <f t="shared" si="193"/>
        <v>6.9397674364862296E-7</v>
      </c>
      <c r="Z351" s="80">
        <f t="shared" si="194"/>
        <v>-2189</v>
      </c>
      <c r="AA351" s="80">
        <f t="shared" si="195"/>
        <v>-3.1108690547918219E-2</v>
      </c>
      <c r="AB351" s="80">
        <f t="shared" si="196"/>
        <v>-4.078446440369457E-2</v>
      </c>
      <c r="AC351" s="80">
        <f t="shared" si="197"/>
        <v>-2.6343438341428077E-3</v>
      </c>
      <c r="AD351" s="80">
        <f t="shared" si="198"/>
        <v>-6.1550588449595794E-3</v>
      </c>
      <c r="AE351" s="80">
        <f t="shared" si="199"/>
        <v>3.7884749384915152E-6</v>
      </c>
      <c r="AF351" s="80">
        <f t="shared" si="200"/>
        <v>-9999</v>
      </c>
      <c r="AG351" s="106"/>
      <c r="AH351" s="80">
        <f t="shared" si="201"/>
        <v>3.5207150108167726E-3</v>
      </c>
      <c r="AI351" s="80">
        <f t="shared" si="202"/>
        <v>0.5517332214476951</v>
      </c>
      <c r="AJ351" s="80">
        <f t="shared" si="203"/>
        <v>8.5718131691964891E-2</v>
      </c>
      <c r="AK351" s="80">
        <f t="shared" si="204"/>
        <v>-1.5132877874173715E-2</v>
      </c>
      <c r="AL351" s="80">
        <f t="shared" si="205"/>
        <v>3.3745826855904749E-2</v>
      </c>
      <c r="AM351" s="80">
        <f t="shared" si="206"/>
        <v>1.6874514822846503E-2</v>
      </c>
      <c r="AN351" s="80">
        <f t="shared" ref="AN351:AT360" si="210">$AU351+$AB$7*SIN(AO351)</f>
        <v>6.3378682122958141</v>
      </c>
      <c r="AO351" s="80">
        <f t="shared" si="210"/>
        <v>6.3381548824002643</v>
      </c>
      <c r="AP351" s="80">
        <f t="shared" si="210"/>
        <v>6.3375147830644583</v>
      </c>
      <c r="AQ351" s="80">
        <f t="shared" si="210"/>
        <v>6.3389440777753832</v>
      </c>
      <c r="AR351" s="80">
        <f t="shared" si="210"/>
        <v>6.3357527204719171</v>
      </c>
      <c r="AS351" s="80">
        <f t="shared" si="210"/>
        <v>6.3428792318063234</v>
      </c>
      <c r="AT351" s="80">
        <f t="shared" si="210"/>
        <v>6.3269689007078105</v>
      </c>
      <c r="AU351" s="80">
        <f t="shared" si="208"/>
        <v>6.3625108690866607</v>
      </c>
    </row>
    <row r="352" spans="1:47" ht="12.95" customHeight="1" x14ac:dyDescent="0.2">
      <c r="A352" s="134" t="s">
        <v>743</v>
      </c>
      <c r="B352" s="135" t="s">
        <v>2525</v>
      </c>
      <c r="C352" s="138">
        <v>40528.290999999997</v>
      </c>
      <c r="D352" s="138" t="s">
        <v>2559</v>
      </c>
      <c r="E352" s="80">
        <f t="shared" si="190"/>
        <v>-2189.0267150548671</v>
      </c>
      <c r="F352" s="80">
        <f t="shared" si="191"/>
        <v>-2189</v>
      </c>
      <c r="G352" s="80">
        <f t="shared" si="187"/>
        <v>-3.6263749396312051E-2</v>
      </c>
      <c r="I352" s="80">
        <f>G352</f>
        <v>-3.6263749396312051E-2</v>
      </c>
      <c r="P352" s="80">
        <f t="shared" si="192"/>
        <v>-3.4629405558734991E-2</v>
      </c>
      <c r="Q352" s="107">
        <f t="shared" si="209"/>
        <v>25509.790999999997</v>
      </c>
      <c r="R352" s="80">
        <f t="shared" si="188"/>
        <v>2.6710797794261107E-6</v>
      </c>
      <c r="S352" s="106">
        <f>S$16</f>
        <v>0.1</v>
      </c>
      <c r="T352" s="106">
        <f t="shared" si="193"/>
        <v>2.6710797794261107E-7</v>
      </c>
      <c r="Z352" s="80">
        <f t="shared" si="194"/>
        <v>-2189</v>
      </c>
      <c r="AA352" s="80">
        <f t="shared" si="195"/>
        <v>-3.1108690547918219E-2</v>
      </c>
      <c r="AB352" s="80">
        <f t="shared" si="196"/>
        <v>-3.9784464407128822E-2</v>
      </c>
      <c r="AC352" s="80">
        <f t="shared" si="197"/>
        <v>-1.6343438375770597E-3</v>
      </c>
      <c r="AD352" s="80">
        <f t="shared" si="198"/>
        <v>-5.1550588483938314E-3</v>
      </c>
      <c r="AE352" s="80">
        <f t="shared" si="199"/>
        <v>2.657463173040354E-6</v>
      </c>
      <c r="AF352" s="80">
        <f t="shared" si="200"/>
        <v>-9999</v>
      </c>
      <c r="AG352" s="106"/>
      <c r="AH352" s="80">
        <f t="shared" si="201"/>
        <v>3.5207150108167726E-3</v>
      </c>
      <c r="AI352" s="80">
        <f t="shared" si="202"/>
        <v>0.5517332214476951</v>
      </c>
      <c r="AJ352" s="80">
        <f t="shared" si="203"/>
        <v>8.5718131691964891E-2</v>
      </c>
      <c r="AK352" s="80">
        <f t="shared" si="204"/>
        <v>-1.5132877874173715E-2</v>
      </c>
      <c r="AL352" s="80">
        <f t="shared" si="205"/>
        <v>3.3745826855904749E-2</v>
      </c>
      <c r="AM352" s="80">
        <f t="shared" si="206"/>
        <v>1.6874514822846503E-2</v>
      </c>
      <c r="AN352" s="80">
        <f t="shared" si="210"/>
        <v>6.3378682122958141</v>
      </c>
      <c r="AO352" s="80">
        <f t="shared" si="210"/>
        <v>6.3381548824002643</v>
      </c>
      <c r="AP352" s="80">
        <f t="shared" si="210"/>
        <v>6.3375147830644583</v>
      </c>
      <c r="AQ352" s="80">
        <f t="shared" si="210"/>
        <v>6.3389440777753832</v>
      </c>
      <c r="AR352" s="80">
        <f t="shared" si="210"/>
        <v>6.3357527204719171</v>
      </c>
      <c r="AS352" s="80">
        <f t="shared" si="210"/>
        <v>6.3428792318063234</v>
      </c>
      <c r="AT352" s="80">
        <f t="shared" si="210"/>
        <v>6.3269689007078105</v>
      </c>
      <c r="AU352" s="80">
        <f t="shared" si="208"/>
        <v>6.3625108690866607</v>
      </c>
    </row>
    <row r="353" spans="1:47" ht="12.95" customHeight="1" x14ac:dyDescent="0.2">
      <c r="A353" s="134" t="s">
        <v>743</v>
      </c>
      <c r="B353" s="135" t="s">
        <v>2525</v>
      </c>
      <c r="C353" s="138">
        <v>40528.292000000001</v>
      </c>
      <c r="D353" s="138" t="s">
        <v>2559</v>
      </c>
      <c r="E353" s="80">
        <f t="shared" si="190"/>
        <v>-2189.0259783672545</v>
      </c>
      <c r="F353" s="80">
        <f t="shared" si="191"/>
        <v>-2189</v>
      </c>
      <c r="G353" s="80">
        <f t="shared" si="187"/>
        <v>-3.5263749392470345E-2</v>
      </c>
      <c r="I353" s="80">
        <f>G353</f>
        <v>-3.5263749392470345E-2</v>
      </c>
      <c r="P353" s="80">
        <f t="shared" si="192"/>
        <v>-3.4629405558734991E-2</v>
      </c>
      <c r="Q353" s="107">
        <f t="shared" si="209"/>
        <v>25509.792000000001</v>
      </c>
      <c r="R353" s="80">
        <f t="shared" si="188"/>
        <v>4.0239209939806656E-7</v>
      </c>
      <c r="S353" s="106">
        <f>S$16</f>
        <v>0.1</v>
      </c>
      <c r="T353" s="106">
        <f t="shared" si="193"/>
        <v>4.0239209939806657E-8</v>
      </c>
      <c r="Z353" s="80">
        <f t="shared" si="194"/>
        <v>-2189</v>
      </c>
      <c r="AA353" s="80">
        <f t="shared" si="195"/>
        <v>-3.1108690547918219E-2</v>
      </c>
      <c r="AB353" s="80">
        <f t="shared" si="196"/>
        <v>-3.8784464403287117E-2</v>
      </c>
      <c r="AC353" s="80">
        <f t="shared" si="197"/>
        <v>-6.3434383373535408E-4</v>
      </c>
      <c r="AD353" s="80">
        <f t="shared" si="198"/>
        <v>-4.1550588445521258E-3</v>
      </c>
      <c r="AE353" s="80">
        <f t="shared" si="199"/>
        <v>1.7264514001690847E-6</v>
      </c>
      <c r="AF353" s="80">
        <f t="shared" si="200"/>
        <v>-9999</v>
      </c>
      <c r="AG353" s="106"/>
      <c r="AH353" s="80">
        <f t="shared" si="201"/>
        <v>3.5207150108167726E-3</v>
      </c>
      <c r="AI353" s="80">
        <f t="shared" si="202"/>
        <v>0.5517332214476951</v>
      </c>
      <c r="AJ353" s="80">
        <f t="shared" si="203"/>
        <v>8.5718131691964891E-2</v>
      </c>
      <c r="AK353" s="80">
        <f t="shared" si="204"/>
        <v>-1.5132877874173715E-2</v>
      </c>
      <c r="AL353" s="80">
        <f t="shared" si="205"/>
        <v>3.3745826855904749E-2</v>
      </c>
      <c r="AM353" s="80">
        <f t="shared" si="206"/>
        <v>1.6874514822846503E-2</v>
      </c>
      <c r="AN353" s="80">
        <f t="shared" si="210"/>
        <v>6.3378682122958141</v>
      </c>
      <c r="AO353" s="80">
        <f t="shared" si="210"/>
        <v>6.3381548824002643</v>
      </c>
      <c r="AP353" s="80">
        <f t="shared" si="210"/>
        <v>6.3375147830644583</v>
      </c>
      <c r="AQ353" s="80">
        <f t="shared" si="210"/>
        <v>6.3389440777753832</v>
      </c>
      <c r="AR353" s="80">
        <f t="shared" si="210"/>
        <v>6.3357527204719171</v>
      </c>
      <c r="AS353" s="80">
        <f t="shared" si="210"/>
        <v>6.3428792318063234</v>
      </c>
      <c r="AT353" s="80">
        <f t="shared" si="210"/>
        <v>6.3269689007078105</v>
      </c>
      <c r="AU353" s="80">
        <f t="shared" si="208"/>
        <v>6.3625108690866607</v>
      </c>
    </row>
    <row r="354" spans="1:47" ht="12.95" customHeight="1" x14ac:dyDescent="0.2">
      <c r="A354" s="28" t="s">
        <v>2542</v>
      </c>
      <c r="B354" s="49"/>
      <c r="C354" s="28">
        <v>40654.537499999999</v>
      </c>
      <c r="D354" s="28" t="s">
        <v>2537</v>
      </c>
      <c r="E354" s="80">
        <f t="shared" si="190"/>
        <v>-2096.0224827092652</v>
      </c>
      <c r="F354" s="80">
        <f t="shared" si="191"/>
        <v>-2096</v>
      </c>
      <c r="G354" s="80">
        <f t="shared" si="187"/>
        <v>-3.0518647203280125E-2</v>
      </c>
      <c r="P354" s="80">
        <f t="shared" si="192"/>
        <v>-3.3950577521315854E-2</v>
      </c>
      <c r="Q354" s="107">
        <f t="shared" si="209"/>
        <v>25636.037499999999</v>
      </c>
      <c r="R354" s="80">
        <f t="shared" si="188"/>
        <v>1.1778145707852823E-5</v>
      </c>
      <c r="S354" s="106">
        <f>S$15</f>
        <v>0.2</v>
      </c>
      <c r="T354" s="106">
        <f t="shared" si="193"/>
        <v>2.3556291415705649E-6</v>
      </c>
      <c r="Z354" s="80">
        <f t="shared" si="194"/>
        <v>-2096</v>
      </c>
      <c r="AA354" s="80">
        <f t="shared" si="195"/>
        <v>-2.965271694696572E-2</v>
      </c>
      <c r="AB354" s="80">
        <f t="shared" si="196"/>
        <v>-3.4816507777630262E-2</v>
      </c>
      <c r="AC354" s="80">
        <f t="shared" si="197"/>
        <v>3.4319303180357294E-3</v>
      </c>
      <c r="AD354" s="80">
        <f t="shared" si="198"/>
        <v>-8.6593025631440459E-4</v>
      </c>
      <c r="AE354" s="80">
        <f t="shared" si="199"/>
        <v>1.4996704176014611E-7</v>
      </c>
      <c r="AF354" s="80">
        <f t="shared" si="200"/>
        <v>-9999</v>
      </c>
      <c r="AG354" s="106"/>
      <c r="AH354" s="80">
        <f t="shared" si="201"/>
        <v>4.297860574350134E-3</v>
      </c>
      <c r="AI354" s="80">
        <f t="shared" si="202"/>
        <v>0.55202122490518879</v>
      </c>
      <c r="AJ354" s="80">
        <f t="shared" si="203"/>
        <v>0.10113242333813967</v>
      </c>
      <c r="AK354" s="80">
        <f t="shared" si="204"/>
        <v>-2.207092682622094E-2</v>
      </c>
      <c r="AL354" s="80">
        <f t="shared" si="205"/>
        <v>4.9227990950852729E-2</v>
      </c>
      <c r="AM354" s="80">
        <f t="shared" si="206"/>
        <v>2.4618967466661063E-2</v>
      </c>
      <c r="AN354" s="80">
        <f t="shared" si="210"/>
        <v>6.3629421683228635</v>
      </c>
      <c r="AO354" s="80">
        <f t="shared" si="210"/>
        <v>6.3633553258633517</v>
      </c>
      <c r="AP354" s="80">
        <f t="shared" si="210"/>
        <v>6.3624312387947004</v>
      </c>
      <c r="AQ354" s="80">
        <f t="shared" si="210"/>
        <v>6.3644981892119477</v>
      </c>
      <c r="AR354" s="80">
        <f t="shared" si="210"/>
        <v>6.3598754090541885</v>
      </c>
      <c r="AS354" s="80">
        <f t="shared" si="210"/>
        <v>6.3702167787531847</v>
      </c>
      <c r="AT354" s="80">
        <f t="shared" si="210"/>
        <v>6.3470939031755513</v>
      </c>
      <c r="AU354" s="80">
        <f t="shared" si="208"/>
        <v>6.3988616904939031</v>
      </c>
    </row>
    <row r="355" spans="1:47" ht="12.95" customHeight="1" x14ac:dyDescent="0.2">
      <c r="A355" s="28" t="s">
        <v>2542</v>
      </c>
      <c r="B355" s="49"/>
      <c r="C355" s="28">
        <v>40684.393499999998</v>
      </c>
      <c r="D355" s="28" t="s">
        <v>2537</v>
      </c>
      <c r="E355" s="80">
        <f t="shared" si="190"/>
        <v>-2074.0279374275328</v>
      </c>
      <c r="F355" s="80">
        <f t="shared" si="191"/>
        <v>-2074</v>
      </c>
      <c r="G355" s="80">
        <f t="shared" si="187"/>
        <v>-3.7923031632089987E-2</v>
      </c>
      <c r="P355" s="80">
        <f t="shared" si="192"/>
        <v>-3.3788987670543925E-2</v>
      </c>
      <c r="Q355" s="107">
        <f t="shared" si="209"/>
        <v>25665.893499999998</v>
      </c>
      <c r="R355" s="80">
        <f t="shared" si="188"/>
        <v>1.7090319475995457E-5</v>
      </c>
      <c r="S355" s="106">
        <f>S$15</f>
        <v>0.2</v>
      </c>
      <c r="T355" s="106">
        <f t="shared" si="193"/>
        <v>3.4180638951990916E-6</v>
      </c>
      <c r="Z355" s="80">
        <f t="shared" si="194"/>
        <v>-2074</v>
      </c>
      <c r="AA355" s="80">
        <f t="shared" si="195"/>
        <v>-2.9307590724911715E-2</v>
      </c>
      <c r="AB355" s="80">
        <f t="shared" si="196"/>
        <v>-4.2404428577722197E-2</v>
      </c>
      <c r="AC355" s="80">
        <f t="shared" si="197"/>
        <v>-4.134043961546062E-3</v>
      </c>
      <c r="AD355" s="80">
        <f t="shared" si="198"/>
        <v>-8.615440907178272E-3</v>
      </c>
      <c r="AE355" s="80">
        <f t="shared" si="199"/>
        <v>1.4845164405016154E-5</v>
      </c>
      <c r="AF355" s="80">
        <f t="shared" si="200"/>
        <v>-9999</v>
      </c>
      <c r="AG355" s="106"/>
      <c r="AH355" s="80">
        <f t="shared" si="201"/>
        <v>4.4813969456322109E-3</v>
      </c>
      <c r="AI355" s="80">
        <f t="shared" si="202"/>
        <v>0.55210512776424059</v>
      </c>
      <c r="AJ355" s="80">
        <f t="shared" si="203"/>
        <v>0.10477813081394051</v>
      </c>
      <c r="AK355" s="80">
        <f t="shared" si="204"/>
        <v>-2.3712700633386125E-2</v>
      </c>
      <c r="AL355" s="80">
        <f t="shared" si="205"/>
        <v>5.2893177384557635E-2</v>
      </c>
      <c r="AM355" s="80">
        <f t="shared" si="206"/>
        <v>2.6452756193549167E-2</v>
      </c>
      <c r="AN355" s="80">
        <f t="shared" si="210"/>
        <v>6.3688759873366587</v>
      </c>
      <c r="AO355" s="80">
        <f t="shared" si="210"/>
        <v>6.3693183420868387</v>
      </c>
      <c r="AP355" s="80">
        <f t="shared" si="210"/>
        <v>6.3683284649082887</v>
      </c>
      <c r="AQ355" s="80">
        <f t="shared" si="210"/>
        <v>6.3705436750127769</v>
      </c>
      <c r="AR355" s="80">
        <f t="shared" si="210"/>
        <v>6.3655869157362304</v>
      </c>
      <c r="AS355" s="80">
        <f t="shared" si="210"/>
        <v>6.3766811663060103</v>
      </c>
      <c r="AT355" s="80">
        <f t="shared" si="210"/>
        <v>6.3518638639853231</v>
      </c>
      <c r="AU355" s="80">
        <f t="shared" si="208"/>
        <v>6.4074608095364765</v>
      </c>
    </row>
    <row r="356" spans="1:47" ht="12.95" customHeight="1" x14ac:dyDescent="0.2">
      <c r="A356" s="134" t="s">
        <v>681</v>
      </c>
      <c r="B356" s="135" t="s">
        <v>2525</v>
      </c>
      <c r="C356" s="138">
        <v>40684.400999999998</v>
      </c>
      <c r="D356" s="138" t="s">
        <v>2559</v>
      </c>
      <c r="E356" s="80">
        <f t="shared" si="190"/>
        <v>-2074.0224122704585</v>
      </c>
      <c r="F356" s="80">
        <f t="shared" si="191"/>
        <v>-2074</v>
      </c>
      <c r="G356" s="80">
        <f t="shared" si="187"/>
        <v>-3.0423031632381026E-2</v>
      </c>
      <c r="I356" s="80">
        <f>G356</f>
        <v>-3.0423031632381026E-2</v>
      </c>
      <c r="P356" s="80">
        <f t="shared" si="192"/>
        <v>-3.3788987670543925E-2</v>
      </c>
      <c r="Q356" s="107">
        <f t="shared" si="209"/>
        <v>25665.900999999998</v>
      </c>
      <c r="R356" s="80">
        <f t="shared" si="188"/>
        <v>1.1329660050845284E-5</v>
      </c>
      <c r="S356" s="106">
        <f>S$16</f>
        <v>0.1</v>
      </c>
      <c r="T356" s="106">
        <f t="shared" si="193"/>
        <v>1.1329660050845284E-6</v>
      </c>
      <c r="Z356" s="80">
        <f t="shared" si="194"/>
        <v>-2074</v>
      </c>
      <c r="AA356" s="80">
        <f t="shared" si="195"/>
        <v>-2.9307590724911715E-2</v>
      </c>
      <c r="AB356" s="80">
        <f t="shared" si="196"/>
        <v>-3.4904428578013236E-2</v>
      </c>
      <c r="AC356" s="80">
        <f t="shared" si="197"/>
        <v>3.3659560381628997E-3</v>
      </c>
      <c r="AD356" s="80">
        <f t="shared" si="198"/>
        <v>-1.1154409074693103E-3</v>
      </c>
      <c r="AE356" s="80">
        <f t="shared" si="199"/>
        <v>1.2442084180559586E-7</v>
      </c>
      <c r="AF356" s="80">
        <f t="shared" si="200"/>
        <v>-9999</v>
      </c>
      <c r="AG356" s="106"/>
      <c r="AH356" s="80">
        <f t="shared" si="201"/>
        <v>4.4813969456322109E-3</v>
      </c>
      <c r="AI356" s="80">
        <f t="shared" si="202"/>
        <v>0.55210512776424059</v>
      </c>
      <c r="AJ356" s="80">
        <f t="shared" si="203"/>
        <v>0.10477813081394051</v>
      </c>
      <c r="AK356" s="80">
        <f t="shared" si="204"/>
        <v>-2.3712700633386125E-2</v>
      </c>
      <c r="AL356" s="80">
        <f t="shared" si="205"/>
        <v>5.2893177384557635E-2</v>
      </c>
      <c r="AM356" s="80">
        <f t="shared" si="206"/>
        <v>2.6452756193549167E-2</v>
      </c>
      <c r="AN356" s="80">
        <f t="shared" si="210"/>
        <v>6.3688759873366587</v>
      </c>
      <c r="AO356" s="80">
        <f t="shared" si="210"/>
        <v>6.3693183420868387</v>
      </c>
      <c r="AP356" s="80">
        <f t="shared" si="210"/>
        <v>6.3683284649082887</v>
      </c>
      <c r="AQ356" s="80">
        <f t="shared" si="210"/>
        <v>6.3705436750127769</v>
      </c>
      <c r="AR356" s="80">
        <f t="shared" si="210"/>
        <v>6.3655869157362304</v>
      </c>
      <c r="AS356" s="80">
        <f t="shared" si="210"/>
        <v>6.3766811663060103</v>
      </c>
      <c r="AT356" s="80">
        <f t="shared" si="210"/>
        <v>6.3518638639853231</v>
      </c>
      <c r="AU356" s="80">
        <f t="shared" si="208"/>
        <v>6.4074608095364765</v>
      </c>
    </row>
    <row r="357" spans="1:47" ht="12.95" customHeight="1" x14ac:dyDescent="0.2">
      <c r="A357" s="134" t="s">
        <v>876</v>
      </c>
      <c r="B357" s="135" t="s">
        <v>2525</v>
      </c>
      <c r="C357" s="138">
        <v>40726.482000000004</v>
      </c>
      <c r="D357" s="138" t="s">
        <v>2559</v>
      </c>
      <c r="E357" s="80">
        <f t="shared" si="190"/>
        <v>-2043.0218609574658</v>
      </c>
      <c r="F357" s="80">
        <f t="shared" si="191"/>
        <v>-2043</v>
      </c>
      <c r="G357" s="80">
        <f t="shared" si="187"/>
        <v>-2.9674664227059111E-2</v>
      </c>
      <c r="I357" s="80">
        <f>G357</f>
        <v>-2.9674664227059111E-2</v>
      </c>
      <c r="P357" s="80">
        <f t="shared" si="192"/>
        <v>-3.3560639009565019E-2</v>
      </c>
      <c r="Q357" s="107">
        <f t="shared" si="209"/>
        <v>25707.982000000004</v>
      </c>
      <c r="R357" s="80">
        <f t="shared" si="188"/>
        <v>1.5100800010271836E-5</v>
      </c>
      <c r="S357" s="106">
        <f>S$16</f>
        <v>0.1</v>
      </c>
      <c r="T357" s="106">
        <f t="shared" si="193"/>
        <v>1.5100800010271838E-6</v>
      </c>
      <c r="Z357" s="80">
        <f t="shared" si="194"/>
        <v>-2043</v>
      </c>
      <c r="AA357" s="80">
        <f t="shared" si="195"/>
        <v>-2.8820836532854839E-2</v>
      </c>
      <c r="AB357" s="80">
        <f t="shared" si="196"/>
        <v>-3.4414466703769291E-2</v>
      </c>
      <c r="AC357" s="80">
        <f t="shared" si="197"/>
        <v>3.8859747825059077E-3</v>
      </c>
      <c r="AD357" s="80">
        <f t="shared" si="198"/>
        <v>-8.538276942042719E-4</v>
      </c>
      <c r="AE357" s="80">
        <f t="shared" si="199"/>
        <v>7.2902173139018375E-8</v>
      </c>
      <c r="AF357" s="80">
        <f t="shared" si="200"/>
        <v>-9999</v>
      </c>
      <c r="AG357" s="106"/>
      <c r="AH357" s="80">
        <f t="shared" si="201"/>
        <v>4.7398024767101787E-3</v>
      </c>
      <c r="AI357" s="80">
        <f t="shared" si="202"/>
        <v>0.55223362128335141</v>
      </c>
      <c r="AJ357" s="80">
        <f t="shared" si="203"/>
        <v>0.10991494849686932</v>
      </c>
      <c r="AK357" s="80">
        <f t="shared" si="204"/>
        <v>-2.6026502596289094E-2</v>
      </c>
      <c r="AL357" s="80">
        <f t="shared" si="205"/>
        <v>5.8059855776145447E-2</v>
      </c>
      <c r="AM357" s="80">
        <f t="shared" si="206"/>
        <v>2.9038085499975524E-2</v>
      </c>
      <c r="AN357" s="80">
        <f t="shared" si="210"/>
        <v>6.3772390723049064</v>
      </c>
      <c r="AO357" s="80">
        <f t="shared" si="210"/>
        <v>6.3777220193670994</v>
      </c>
      <c r="AP357" s="80">
        <f t="shared" si="210"/>
        <v>6.3766404931662999</v>
      </c>
      <c r="AQ357" s="80">
        <f t="shared" si="210"/>
        <v>6.3790626496052703</v>
      </c>
      <c r="AR357" s="80">
        <f t="shared" si="210"/>
        <v>6.3736388159161619</v>
      </c>
      <c r="AS357" s="80">
        <f t="shared" si="210"/>
        <v>6.3857881258424287</v>
      </c>
      <c r="AT357" s="80">
        <f t="shared" si="210"/>
        <v>6.3585922156718855</v>
      </c>
      <c r="AU357" s="80">
        <f t="shared" si="208"/>
        <v>6.4195777500055566</v>
      </c>
    </row>
    <row r="358" spans="1:47" ht="12.95" customHeight="1" x14ac:dyDescent="0.2">
      <c r="A358" s="134" t="s">
        <v>876</v>
      </c>
      <c r="B358" s="135" t="s">
        <v>2525</v>
      </c>
      <c r="C358" s="138">
        <v>40726.483999999997</v>
      </c>
      <c r="D358" s="138" t="s">
        <v>2559</v>
      </c>
      <c r="E358" s="80">
        <f t="shared" si="190"/>
        <v>-2043.020387582251</v>
      </c>
      <c r="F358" s="80">
        <f t="shared" si="191"/>
        <v>-2043</v>
      </c>
      <c r="G358" s="80">
        <f t="shared" si="187"/>
        <v>-2.7674664233927615E-2</v>
      </c>
      <c r="I358" s="80">
        <f>G358</f>
        <v>-2.7674664233927615E-2</v>
      </c>
      <c r="P358" s="80">
        <f t="shared" si="192"/>
        <v>-3.3560639009565019E-2</v>
      </c>
      <c r="Q358" s="107">
        <f t="shared" si="209"/>
        <v>25707.983999999997</v>
      </c>
      <c r="R358" s="80">
        <f t="shared" si="188"/>
        <v>3.4644699059439786E-5</v>
      </c>
      <c r="S358" s="106">
        <f>S$16</f>
        <v>0.1</v>
      </c>
      <c r="T358" s="106">
        <f t="shared" si="193"/>
        <v>3.4644699059439789E-6</v>
      </c>
      <c r="Z358" s="80">
        <f t="shared" si="194"/>
        <v>-2043</v>
      </c>
      <c r="AA358" s="80">
        <f t="shared" si="195"/>
        <v>-2.8820836532854839E-2</v>
      </c>
      <c r="AB358" s="80">
        <f t="shared" si="196"/>
        <v>-3.2414466710637795E-2</v>
      </c>
      <c r="AC358" s="80">
        <f t="shared" si="197"/>
        <v>5.8859747756374037E-3</v>
      </c>
      <c r="AD358" s="80">
        <f t="shared" si="198"/>
        <v>1.1461722989272241E-3</v>
      </c>
      <c r="AE358" s="80">
        <f t="shared" si="199"/>
        <v>1.3137109388281179E-7</v>
      </c>
      <c r="AF358" s="80">
        <f t="shared" si="200"/>
        <v>-9999</v>
      </c>
      <c r="AG358" s="106"/>
      <c r="AH358" s="80">
        <f t="shared" si="201"/>
        <v>4.7398024767101787E-3</v>
      </c>
      <c r="AI358" s="80">
        <f t="shared" si="202"/>
        <v>0.55223362128335141</v>
      </c>
      <c r="AJ358" s="80">
        <f t="shared" si="203"/>
        <v>0.10991494849686932</v>
      </c>
      <c r="AK358" s="80">
        <f t="shared" si="204"/>
        <v>-2.6026502596289094E-2</v>
      </c>
      <c r="AL358" s="80">
        <f t="shared" si="205"/>
        <v>5.8059855776145447E-2</v>
      </c>
      <c r="AM358" s="80">
        <f t="shared" si="206"/>
        <v>2.9038085499975524E-2</v>
      </c>
      <c r="AN358" s="80">
        <f t="shared" si="210"/>
        <v>6.3772390723049064</v>
      </c>
      <c r="AO358" s="80">
        <f t="shared" si="210"/>
        <v>6.3777220193670994</v>
      </c>
      <c r="AP358" s="80">
        <f t="shared" si="210"/>
        <v>6.3766404931662999</v>
      </c>
      <c r="AQ358" s="80">
        <f t="shared" si="210"/>
        <v>6.3790626496052703</v>
      </c>
      <c r="AR358" s="80">
        <f t="shared" si="210"/>
        <v>6.3736388159161619</v>
      </c>
      <c r="AS358" s="80">
        <f t="shared" si="210"/>
        <v>6.3857881258424287</v>
      </c>
      <c r="AT358" s="80">
        <f t="shared" si="210"/>
        <v>6.3585922156718855</v>
      </c>
      <c r="AU358" s="80">
        <f t="shared" si="208"/>
        <v>6.4195777500055566</v>
      </c>
    </row>
    <row r="359" spans="1:47" ht="12.95" customHeight="1" x14ac:dyDescent="0.2">
      <c r="A359" s="16" t="s">
        <v>2379</v>
      </c>
      <c r="B359" s="41"/>
      <c r="C359" s="42">
        <v>40768.561999999998</v>
      </c>
      <c r="D359" s="42"/>
      <c r="E359" s="80">
        <f t="shared" si="190"/>
        <v>-2012.0220463320911</v>
      </c>
      <c r="F359" s="80">
        <f t="shared" si="191"/>
        <v>-2012</v>
      </c>
      <c r="G359" s="80">
        <f t="shared" si="187"/>
        <v>-2.9926296840130817E-2</v>
      </c>
      <c r="I359" s="80">
        <f>+G359</f>
        <v>-2.9926296840130817E-2</v>
      </c>
      <c r="P359" s="80">
        <f t="shared" si="192"/>
        <v>-3.3331525442589903E-2</v>
      </c>
      <c r="Q359" s="107">
        <f t="shared" si="209"/>
        <v>25750.061999999998</v>
      </c>
      <c r="R359" s="80">
        <f t="shared" si="188"/>
        <v>1.1595581835005458E-5</v>
      </c>
      <c r="S359" s="106">
        <f>S$17</f>
        <v>1</v>
      </c>
      <c r="T359" s="106">
        <f t="shared" si="193"/>
        <v>1.1595581835005458E-5</v>
      </c>
      <c r="Z359" s="80">
        <f t="shared" si="194"/>
        <v>-2012</v>
      </c>
      <c r="AA359" s="80">
        <f t="shared" si="195"/>
        <v>-2.833357857942987E-2</v>
      </c>
      <c r="AB359" s="80">
        <f t="shared" si="196"/>
        <v>-3.492424370329085E-2</v>
      </c>
      <c r="AC359" s="80">
        <f t="shared" si="197"/>
        <v>3.4052286024590858E-3</v>
      </c>
      <c r="AD359" s="80">
        <f t="shared" si="198"/>
        <v>-1.5927182607009469E-3</v>
      </c>
      <c r="AE359" s="80">
        <f t="shared" si="199"/>
        <v>2.5367514579702491E-6</v>
      </c>
      <c r="AF359" s="80">
        <f t="shared" si="200"/>
        <v>-9999</v>
      </c>
      <c r="AG359" s="106"/>
      <c r="AH359" s="80">
        <f t="shared" si="201"/>
        <v>4.9979468631600327E-3</v>
      </c>
      <c r="AI359" s="80">
        <f t="shared" si="202"/>
        <v>0.55237414333079082</v>
      </c>
      <c r="AJ359" s="80">
        <f t="shared" si="203"/>
        <v>0.11505148283851588</v>
      </c>
      <c r="AK359" s="80">
        <f t="shared" si="204"/>
        <v>-2.8340804285912881E-2</v>
      </c>
      <c r="AL359" s="80">
        <f t="shared" si="205"/>
        <v>6.3229202671434559E-2</v>
      </c>
      <c r="AM359" s="80">
        <f t="shared" si="206"/>
        <v>3.1625138300725615E-2</v>
      </c>
      <c r="AN359" s="80">
        <f t="shared" si="210"/>
        <v>6.3856044388895459</v>
      </c>
      <c r="AO359" s="80">
        <f t="shared" si="210"/>
        <v>6.3861272844605201</v>
      </c>
      <c r="AP359" s="80">
        <f t="shared" si="210"/>
        <v>6.3849554438143601</v>
      </c>
      <c r="AQ359" s="80">
        <f t="shared" si="210"/>
        <v>6.3875820583653233</v>
      </c>
      <c r="AR359" s="80">
        <f t="shared" si="210"/>
        <v>6.3816956282701653</v>
      </c>
      <c r="AS359" s="80">
        <f t="shared" si="210"/>
        <v>6.3948926126154779</v>
      </c>
      <c r="AT359" s="80">
        <f t="shared" si="210"/>
        <v>6.3653295211600707</v>
      </c>
      <c r="AU359" s="80">
        <f t="shared" si="208"/>
        <v>6.4316946904746377</v>
      </c>
    </row>
    <row r="360" spans="1:47" ht="12.95" customHeight="1" x14ac:dyDescent="0.2">
      <c r="A360" s="134" t="s">
        <v>882</v>
      </c>
      <c r="B360" s="135" t="s">
        <v>2525</v>
      </c>
      <c r="C360" s="138">
        <v>40855.438000000002</v>
      </c>
      <c r="D360" s="138" t="s">
        <v>2559</v>
      </c>
      <c r="E360" s="80">
        <f t="shared" si="190"/>
        <v>-1948.0215735327913</v>
      </c>
      <c r="F360" s="80">
        <f t="shared" si="191"/>
        <v>-1948</v>
      </c>
      <c r="G360" s="80">
        <f t="shared" si="187"/>
        <v>-2.9284506083058659E-2</v>
      </c>
      <c r="I360" s="80">
        <f>G360</f>
        <v>-2.9284506083058659E-2</v>
      </c>
      <c r="P360" s="80">
        <f t="shared" si="192"/>
        <v>-3.2856097106370219E-2</v>
      </c>
      <c r="Q360" s="107">
        <f t="shared" si="209"/>
        <v>25836.938000000002</v>
      </c>
      <c r="R360" s="80">
        <f t="shared" si="188"/>
        <v>1.2756262437799715E-5</v>
      </c>
      <c r="S360" s="106">
        <f>S$16</f>
        <v>0.1</v>
      </c>
      <c r="T360" s="106">
        <f t="shared" si="193"/>
        <v>1.2756262437799716E-6</v>
      </c>
      <c r="Z360" s="80">
        <f t="shared" si="194"/>
        <v>-1948</v>
      </c>
      <c r="AA360" s="80">
        <f t="shared" si="195"/>
        <v>-2.7326085147889648E-2</v>
      </c>
      <c r="AB360" s="80">
        <f t="shared" si="196"/>
        <v>-3.4814518041539233E-2</v>
      </c>
      <c r="AC360" s="80">
        <f t="shared" si="197"/>
        <v>3.57159102331156E-3</v>
      </c>
      <c r="AD360" s="80">
        <f t="shared" si="198"/>
        <v>-1.9584209351690106E-3</v>
      </c>
      <c r="AE360" s="80">
        <f t="shared" si="199"/>
        <v>3.8354125593082616E-7</v>
      </c>
      <c r="AF360" s="80">
        <f t="shared" si="200"/>
        <v>-9999</v>
      </c>
      <c r="AG360" s="106"/>
      <c r="AH360" s="80">
        <f t="shared" si="201"/>
        <v>5.5300119584805714E-3</v>
      </c>
      <c r="AI360" s="80">
        <f t="shared" si="202"/>
        <v>0.55270240081187805</v>
      </c>
      <c r="AJ360" s="80">
        <f t="shared" si="203"/>
        <v>0.12565544838326553</v>
      </c>
      <c r="AK360" s="80">
        <f t="shared" si="204"/>
        <v>-3.3120484702944562E-2</v>
      </c>
      <c r="AL360" s="80">
        <f t="shared" si="205"/>
        <v>7.3910864750357977E-2</v>
      </c>
      <c r="AM360" s="80">
        <f t="shared" si="206"/>
        <v>3.6972264964289937E-2</v>
      </c>
      <c r="AN360" s="80">
        <f t="shared" si="210"/>
        <v>6.4028829547639017</v>
      </c>
      <c r="AO360" s="80">
        <f t="shared" si="210"/>
        <v>6.4034857404917229</v>
      </c>
      <c r="AP360" s="80">
        <f t="shared" si="210"/>
        <v>6.4021321294588569</v>
      </c>
      <c r="AQ360" s="80">
        <f t="shared" si="210"/>
        <v>6.4051720981838125</v>
      </c>
      <c r="AR360" s="80">
        <f t="shared" si="210"/>
        <v>6.398346412299154</v>
      </c>
      <c r="AS360" s="80">
        <f t="shared" si="210"/>
        <v>6.4136802541650653</v>
      </c>
      <c r="AT360" s="80">
        <f t="shared" si="210"/>
        <v>6.3792705046719611</v>
      </c>
      <c r="AU360" s="80">
        <f t="shared" si="208"/>
        <v>6.456710309507578</v>
      </c>
    </row>
    <row r="361" spans="1:47" ht="12.95" customHeight="1" x14ac:dyDescent="0.2">
      <c r="A361" s="134" t="s">
        <v>681</v>
      </c>
      <c r="B361" s="135" t="s">
        <v>2525</v>
      </c>
      <c r="C361" s="138">
        <v>40859.506000000001</v>
      </c>
      <c r="D361" s="138" t="s">
        <v>2559</v>
      </c>
      <c r="E361" s="80">
        <f t="shared" si="190"/>
        <v>-1945.0247283356427</v>
      </c>
      <c r="F361" s="80">
        <f t="shared" si="191"/>
        <v>-1945</v>
      </c>
      <c r="G361" s="80">
        <f t="shared" si="187"/>
        <v>-3.3566922138561495E-2</v>
      </c>
      <c r="I361" s="80">
        <f>G361</f>
        <v>-3.3566922138561495E-2</v>
      </c>
      <c r="P361" s="80">
        <f t="shared" si="192"/>
        <v>-3.2833731410339247E-2</v>
      </c>
      <c r="Q361" s="107">
        <f t="shared" si="209"/>
        <v>25841.006000000001</v>
      </c>
      <c r="R361" s="80">
        <f t="shared" si="188"/>
        <v>5.3756864395107031E-7</v>
      </c>
      <c r="S361" s="106">
        <f>S$16</f>
        <v>0.1</v>
      </c>
      <c r="T361" s="106">
        <f t="shared" si="193"/>
        <v>5.3756864395107034E-8</v>
      </c>
      <c r="Z361" s="80">
        <f t="shared" si="194"/>
        <v>-1945</v>
      </c>
      <c r="AA361" s="80">
        <f t="shared" si="195"/>
        <v>-2.7278809275827726E-2</v>
      </c>
      <c r="AB361" s="80">
        <f t="shared" si="196"/>
        <v>-3.9121844273073011E-2</v>
      </c>
      <c r="AC361" s="80">
        <f t="shared" si="197"/>
        <v>-7.3319072822224801E-4</v>
      </c>
      <c r="AD361" s="80">
        <f t="shared" si="198"/>
        <v>-6.2881128627337683E-3</v>
      </c>
      <c r="AE361" s="80">
        <f t="shared" si="199"/>
        <v>3.9540363374477863E-6</v>
      </c>
      <c r="AF361" s="80">
        <f t="shared" si="200"/>
        <v>-9999</v>
      </c>
      <c r="AG361" s="106"/>
      <c r="AH361" s="80">
        <f t="shared" si="201"/>
        <v>5.5549221345115194E-3</v>
      </c>
      <c r="AI361" s="80">
        <f t="shared" si="202"/>
        <v>0.55271905171023261</v>
      </c>
      <c r="AJ361" s="80">
        <f t="shared" si="203"/>
        <v>0.12615250329267458</v>
      </c>
      <c r="AK361" s="80">
        <f t="shared" si="204"/>
        <v>-3.3344595415482681E-2</v>
      </c>
      <c r="AL361" s="80">
        <f t="shared" si="205"/>
        <v>7.4411906740424708E-2</v>
      </c>
      <c r="AM361" s="80">
        <f t="shared" si="206"/>
        <v>3.7223130737440165E-2</v>
      </c>
      <c r="AN361" s="80">
        <f t="shared" ref="AN361:AT370" si="211">$AU361+$AB$7*SIN(AO361)</f>
        <v>6.4036931745563761</v>
      </c>
      <c r="AO361" s="80">
        <f t="shared" si="211"/>
        <v>6.4042996212174845</v>
      </c>
      <c r="AP361" s="80">
        <f t="shared" si="211"/>
        <v>6.4029376562206233</v>
      </c>
      <c r="AQ361" s="80">
        <f t="shared" si="211"/>
        <v>6.4059966893085898</v>
      </c>
      <c r="AR361" s="80">
        <f t="shared" si="211"/>
        <v>6.39912753853661</v>
      </c>
      <c r="AS361" s="80">
        <f t="shared" si="211"/>
        <v>6.4145606139044276</v>
      </c>
      <c r="AT361" s="80">
        <f t="shared" si="211"/>
        <v>6.3799251233352798</v>
      </c>
      <c r="AU361" s="80">
        <f t="shared" si="208"/>
        <v>6.4578829166497478</v>
      </c>
    </row>
    <row r="362" spans="1:47" ht="12.95" customHeight="1" x14ac:dyDescent="0.2">
      <c r="A362" s="134" t="s">
        <v>890</v>
      </c>
      <c r="B362" s="135" t="s">
        <v>2525</v>
      </c>
      <c r="C362" s="138">
        <v>41015.610999999997</v>
      </c>
      <c r="D362" s="138" t="s">
        <v>2559</v>
      </c>
      <c r="E362" s="80">
        <f t="shared" si="190"/>
        <v>-1830.0241089892872</v>
      </c>
      <c r="F362" s="80">
        <f t="shared" si="191"/>
        <v>-1830</v>
      </c>
      <c r="G362" s="80">
        <f t="shared" si="187"/>
        <v>-3.2726204379287083E-2</v>
      </c>
      <c r="H362" s="80">
        <f>G362</f>
        <v>-3.2726204379287083E-2</v>
      </c>
      <c r="P362" s="80">
        <f t="shared" si="192"/>
        <v>-3.1970979222196397E-2</v>
      </c>
      <c r="Q362" s="107">
        <f t="shared" si="209"/>
        <v>25997.110999999997</v>
      </c>
      <c r="R362" s="80">
        <f t="shared" si="188"/>
        <v>5.7036503790265124E-7</v>
      </c>
      <c r="S362" s="106">
        <f>S$16</f>
        <v>0.1</v>
      </c>
      <c r="T362" s="106">
        <f t="shared" si="193"/>
        <v>5.7036503790265124E-8</v>
      </c>
      <c r="Z362" s="80">
        <f t="shared" si="194"/>
        <v>-1830</v>
      </c>
      <c r="AA362" s="80">
        <f t="shared" si="195"/>
        <v>-2.5463387564761852E-2</v>
      </c>
      <c r="AB362" s="80">
        <f t="shared" si="196"/>
        <v>-3.9233796036721627E-2</v>
      </c>
      <c r="AC362" s="80">
        <f t="shared" si="197"/>
        <v>-7.5522515709068594E-4</v>
      </c>
      <c r="AD362" s="80">
        <f t="shared" si="198"/>
        <v>-7.2628168145252303E-3</v>
      </c>
      <c r="AE362" s="80">
        <f t="shared" si="199"/>
        <v>5.274850808135042E-6</v>
      </c>
      <c r="AF362" s="80">
        <f t="shared" si="200"/>
        <v>-9999</v>
      </c>
      <c r="AG362" s="106"/>
      <c r="AH362" s="80">
        <f t="shared" si="201"/>
        <v>6.5075916574345435E-3</v>
      </c>
      <c r="AI362" s="80">
        <f t="shared" si="202"/>
        <v>0.55344304444048098</v>
      </c>
      <c r="AJ362" s="80">
        <f t="shared" si="203"/>
        <v>0.14520714555402306</v>
      </c>
      <c r="AK362" s="80">
        <f t="shared" si="204"/>
        <v>-4.194036466018837E-2</v>
      </c>
      <c r="AL362" s="80">
        <f t="shared" si="205"/>
        <v>9.3644710005876139E-2</v>
      </c>
      <c r="AM362" s="80">
        <f t="shared" si="206"/>
        <v>4.6856601765587279E-2</v>
      </c>
      <c r="AN362" s="80">
        <f t="shared" si="211"/>
        <v>6.4347739111062836</v>
      </c>
      <c r="AO362" s="80">
        <f t="shared" si="211"/>
        <v>6.4355141712039394</v>
      </c>
      <c r="AP362" s="80">
        <f t="shared" si="211"/>
        <v>6.433844606268341</v>
      </c>
      <c r="AQ362" s="80">
        <f t="shared" si="211"/>
        <v>6.4376107096864725</v>
      </c>
      <c r="AR362" s="80">
        <f t="shared" si="211"/>
        <v>6.4291184027878785</v>
      </c>
      <c r="AS362" s="80">
        <f t="shared" si="211"/>
        <v>6.4482839620412005</v>
      </c>
      <c r="AT362" s="80">
        <f t="shared" si="211"/>
        <v>6.4051063174345213</v>
      </c>
      <c r="AU362" s="80">
        <f t="shared" si="208"/>
        <v>6.5028328570995626</v>
      </c>
    </row>
    <row r="363" spans="1:47" ht="12.95" customHeight="1" x14ac:dyDescent="0.2">
      <c r="A363" s="134" t="s">
        <v>681</v>
      </c>
      <c r="B363" s="135" t="s">
        <v>2525</v>
      </c>
      <c r="C363" s="138">
        <v>41060.410000000003</v>
      </c>
      <c r="D363" s="138" t="s">
        <v>2559</v>
      </c>
      <c r="E363" s="80">
        <f t="shared" si="190"/>
        <v>-1797.0212407525348</v>
      </c>
      <c r="F363" s="80">
        <f t="shared" si="191"/>
        <v>-1797</v>
      </c>
      <c r="G363" s="80">
        <f t="shared" si="187"/>
        <v>-2.8832781019445974E-2</v>
      </c>
      <c r="I363" s="80">
        <f>G363</f>
        <v>-2.8832781019445974E-2</v>
      </c>
      <c r="P363" s="80">
        <f t="shared" si="192"/>
        <v>-3.1721463150228876E-2</v>
      </c>
      <c r="Q363" s="107">
        <f t="shared" si="209"/>
        <v>26041.910000000003</v>
      </c>
      <c r="R363" s="80">
        <f t="shared" si="188"/>
        <v>8.3444844527044471E-6</v>
      </c>
      <c r="S363" s="106">
        <f>S$16</f>
        <v>0.1</v>
      </c>
      <c r="T363" s="106">
        <f t="shared" si="193"/>
        <v>8.3444844527044479E-7</v>
      </c>
      <c r="Z363" s="80">
        <f t="shared" si="194"/>
        <v>-1797</v>
      </c>
      <c r="AA363" s="80">
        <f t="shared" si="195"/>
        <v>-2.4941347112873755E-2</v>
      </c>
      <c r="AB363" s="80">
        <f t="shared" si="196"/>
        <v>-3.5612897056801096E-2</v>
      </c>
      <c r="AC363" s="80">
        <f t="shared" si="197"/>
        <v>2.8886821307829019E-3</v>
      </c>
      <c r="AD363" s="80">
        <f t="shared" si="198"/>
        <v>-3.8914339065722198E-3</v>
      </c>
      <c r="AE363" s="80">
        <f t="shared" si="199"/>
        <v>1.5143257849219928E-6</v>
      </c>
      <c r="AF363" s="80">
        <f t="shared" si="200"/>
        <v>-9999</v>
      </c>
      <c r="AG363" s="106"/>
      <c r="AH363" s="80">
        <f t="shared" si="201"/>
        <v>6.7801160373551226E-3</v>
      </c>
      <c r="AI363" s="80">
        <f t="shared" si="202"/>
        <v>0.55368177460967694</v>
      </c>
      <c r="AJ363" s="80">
        <f t="shared" si="203"/>
        <v>0.15067568752549212</v>
      </c>
      <c r="AK363" s="80">
        <f t="shared" si="204"/>
        <v>-4.4408900356218833E-2</v>
      </c>
      <c r="AL363" s="80">
        <f t="shared" si="205"/>
        <v>9.9174104168098465E-2</v>
      </c>
      <c r="AM363" s="80">
        <f t="shared" si="206"/>
        <v>4.9627734897814302E-2</v>
      </c>
      <c r="AN363" s="80">
        <f t="shared" si="211"/>
        <v>6.4437015880746973</v>
      </c>
      <c r="AO363" s="80">
        <f t="shared" si="211"/>
        <v>6.4444777041038481</v>
      </c>
      <c r="AP363" s="80">
        <f t="shared" si="211"/>
        <v>6.4427248132851194</v>
      </c>
      <c r="AQ363" s="80">
        <f t="shared" si="211"/>
        <v>6.4466845026452253</v>
      </c>
      <c r="AR363" s="80">
        <f t="shared" si="211"/>
        <v>6.4377433469058012</v>
      </c>
      <c r="AS363" s="80">
        <f t="shared" si="211"/>
        <v>6.457951732485947</v>
      </c>
      <c r="AT363" s="80">
        <f t="shared" si="211"/>
        <v>6.4123669361219937</v>
      </c>
      <c r="AU363" s="80">
        <f t="shared" si="208"/>
        <v>6.5157315356634227</v>
      </c>
    </row>
    <row r="364" spans="1:47" ht="12.95" customHeight="1" x14ac:dyDescent="0.2">
      <c r="A364" s="28" t="s">
        <v>2542</v>
      </c>
      <c r="B364" s="49"/>
      <c r="C364" s="28">
        <v>41064.479500000001</v>
      </c>
      <c r="D364" s="28" t="s">
        <v>2537</v>
      </c>
      <c r="E364" s="80">
        <f t="shared" si="190"/>
        <v>-1794.0232905239723</v>
      </c>
      <c r="F364" s="80">
        <f t="shared" si="191"/>
        <v>-1794</v>
      </c>
      <c r="G364" s="80">
        <f t="shared" si="187"/>
        <v>-3.1615197076462209E-2</v>
      </c>
      <c r="P364" s="80">
        <f t="shared" si="192"/>
        <v>-3.1698736889768896E-2</v>
      </c>
      <c r="Q364" s="107">
        <f t="shared" si="209"/>
        <v>26045.979500000001</v>
      </c>
      <c r="R364" s="80">
        <f t="shared" si="188"/>
        <v>6.9789004073160209E-9</v>
      </c>
      <c r="S364" s="106">
        <f>S$15</f>
        <v>0.2</v>
      </c>
      <c r="T364" s="106">
        <f t="shared" si="193"/>
        <v>1.3957800814632042E-9</v>
      </c>
      <c r="Z364" s="80">
        <f t="shared" si="194"/>
        <v>-1794</v>
      </c>
      <c r="AA364" s="80">
        <f t="shared" si="195"/>
        <v>-2.4893865851008633E-2</v>
      </c>
      <c r="AB364" s="80">
        <f t="shared" si="196"/>
        <v>-3.8420068115222472E-2</v>
      </c>
      <c r="AC364" s="80">
        <f t="shared" si="197"/>
        <v>8.3539813306686417E-5</v>
      </c>
      <c r="AD364" s="80">
        <f t="shared" si="198"/>
        <v>-6.7213312254535765E-3</v>
      </c>
      <c r="AE364" s="80">
        <f t="shared" si="199"/>
        <v>9.0352586884514556E-6</v>
      </c>
      <c r="AF364" s="80">
        <f t="shared" si="200"/>
        <v>-9999</v>
      </c>
      <c r="AG364" s="106"/>
      <c r="AH364" s="80">
        <f t="shared" si="201"/>
        <v>6.804871038760262E-3</v>
      </c>
      <c r="AI364" s="80">
        <f t="shared" si="202"/>
        <v>0.55370416537371958</v>
      </c>
      <c r="AJ364" s="80">
        <f t="shared" si="203"/>
        <v>0.15117285111063311</v>
      </c>
      <c r="AK364" s="80">
        <f t="shared" si="204"/>
        <v>-4.4633359067491524E-2</v>
      </c>
      <c r="AL364" s="80">
        <f t="shared" si="205"/>
        <v>9.9677028593325265E-2</v>
      </c>
      <c r="AM364" s="80">
        <f t="shared" si="206"/>
        <v>4.9879819590950877E-2</v>
      </c>
      <c r="AN364" s="80">
        <f t="shared" si="211"/>
        <v>6.4445134091771648</v>
      </c>
      <c r="AO364" s="80">
        <f t="shared" si="211"/>
        <v>6.4452927245187279</v>
      </c>
      <c r="AP364" s="80">
        <f t="shared" si="211"/>
        <v>6.4435323762520316</v>
      </c>
      <c r="AQ364" s="80">
        <f t="shared" si="211"/>
        <v>6.4475094418931773</v>
      </c>
      <c r="AR364" s="80">
        <f t="shared" si="211"/>
        <v>6.4385278873365008</v>
      </c>
      <c r="AS364" s="80">
        <f t="shared" si="211"/>
        <v>6.4588303961893851</v>
      </c>
      <c r="AT364" s="80">
        <f t="shared" si="211"/>
        <v>6.4130278310440652</v>
      </c>
      <c r="AU364" s="80">
        <f t="shared" si="208"/>
        <v>6.5169041428055916</v>
      </c>
    </row>
    <row r="365" spans="1:47" ht="12.95" customHeight="1" x14ac:dyDescent="0.2">
      <c r="A365" s="28" t="s">
        <v>2543</v>
      </c>
      <c r="B365" s="49"/>
      <c r="C365" s="28">
        <v>41083.487999999998</v>
      </c>
      <c r="D365" s="28"/>
      <c r="E365" s="80">
        <f t="shared" si="190"/>
        <v>-1780.0199640908354</v>
      </c>
      <c r="F365" s="80">
        <f t="shared" si="191"/>
        <v>-1780</v>
      </c>
      <c r="G365" s="80">
        <f t="shared" si="187"/>
        <v>-2.7099805352918338E-2</v>
      </c>
      <c r="J365" s="80">
        <f>+G365</f>
        <v>-2.7099805352918338E-2</v>
      </c>
      <c r="P365" s="80">
        <f t="shared" si="192"/>
        <v>-3.159258628981422E-2</v>
      </c>
      <c r="Q365" s="107">
        <f t="shared" si="209"/>
        <v>26064.987999999998</v>
      </c>
      <c r="R365" s="80">
        <f t="shared" si="188"/>
        <v>2.0185080546935038E-5</v>
      </c>
      <c r="S365" s="106">
        <f t="shared" ref="S365:S377" si="212">S$16</f>
        <v>0.1</v>
      </c>
      <c r="T365" s="106">
        <f t="shared" si="193"/>
        <v>2.018508054693504E-6</v>
      </c>
      <c r="Z365" s="80">
        <f t="shared" si="194"/>
        <v>-1780</v>
      </c>
      <c r="AA365" s="80">
        <f t="shared" si="195"/>
        <v>-2.4672236694585771E-2</v>
      </c>
      <c r="AB365" s="80">
        <f t="shared" si="196"/>
        <v>-3.4020154948146787E-2</v>
      </c>
      <c r="AC365" s="80">
        <f t="shared" si="197"/>
        <v>4.4927809368958821E-3</v>
      </c>
      <c r="AD365" s="80">
        <f t="shared" si="198"/>
        <v>-2.427568658332567E-3</v>
      </c>
      <c r="AE365" s="80">
        <f t="shared" si="199"/>
        <v>5.8930895909185798E-7</v>
      </c>
      <c r="AF365" s="80">
        <f t="shared" si="200"/>
        <v>-9999</v>
      </c>
      <c r="AG365" s="106"/>
      <c r="AH365" s="80">
        <f t="shared" si="201"/>
        <v>6.9203495952284508E-3</v>
      </c>
      <c r="AI365" s="80">
        <f t="shared" si="202"/>
        <v>0.55381017419981649</v>
      </c>
      <c r="AJ365" s="80">
        <f t="shared" si="203"/>
        <v>0.15349300531883517</v>
      </c>
      <c r="AK365" s="80">
        <f t="shared" si="204"/>
        <v>-4.5680938024712646E-2</v>
      </c>
      <c r="AL365" s="80">
        <f t="shared" si="205"/>
        <v>0.10202458110328858</v>
      </c>
      <c r="AM365" s="80">
        <f t="shared" si="206"/>
        <v>5.1056585634463893E-2</v>
      </c>
      <c r="AN365" s="80">
        <f t="shared" si="211"/>
        <v>6.4483023927731811</v>
      </c>
      <c r="AO365" s="80">
        <f t="shared" si="211"/>
        <v>6.4490965025174321</v>
      </c>
      <c r="AP365" s="80">
        <f t="shared" si="211"/>
        <v>6.4473016178452793</v>
      </c>
      <c r="AQ365" s="80">
        <f t="shared" si="211"/>
        <v>6.4513592710085916</v>
      </c>
      <c r="AR365" s="80">
        <f t="shared" si="211"/>
        <v>6.4421901047465084</v>
      </c>
      <c r="AS365" s="80">
        <f t="shared" si="211"/>
        <v>6.4629303196375227</v>
      </c>
      <c r="AT365" s="80">
        <f t="shared" si="211"/>
        <v>6.4161139072515692</v>
      </c>
      <c r="AU365" s="80">
        <f t="shared" si="208"/>
        <v>6.5223763094690481</v>
      </c>
    </row>
    <row r="366" spans="1:47" ht="12.95" customHeight="1" x14ac:dyDescent="0.2">
      <c r="A366" s="28" t="s">
        <v>2543</v>
      </c>
      <c r="B366" s="49"/>
      <c r="C366" s="28">
        <v>41098.417999999998</v>
      </c>
      <c r="D366" s="28"/>
      <c r="E366" s="80">
        <f t="shared" si="190"/>
        <v>-1769.021218074749</v>
      </c>
      <c r="F366" s="80">
        <f t="shared" si="191"/>
        <v>-1769</v>
      </c>
      <c r="G366" s="80">
        <f t="shared" si="187"/>
        <v>-2.8801997570553795E-2</v>
      </c>
      <c r="J366" s="80">
        <f>+G366</f>
        <v>-2.8801997570553795E-2</v>
      </c>
      <c r="P366" s="80">
        <f t="shared" si="192"/>
        <v>-3.1509072804147234E-2</v>
      </c>
      <c r="Q366" s="107">
        <f t="shared" si="209"/>
        <v>26079.917999999998</v>
      </c>
      <c r="R366" s="80">
        <f t="shared" si="188"/>
        <v>7.328256320334975E-6</v>
      </c>
      <c r="S366" s="106">
        <f t="shared" si="212"/>
        <v>0.1</v>
      </c>
      <c r="T366" s="106">
        <f t="shared" si="193"/>
        <v>7.3282563203349752E-7</v>
      </c>
      <c r="Z366" s="80">
        <f t="shared" si="194"/>
        <v>-1769</v>
      </c>
      <c r="AA366" s="80">
        <f t="shared" si="195"/>
        <v>-2.4498042345841572E-2</v>
      </c>
      <c r="AB366" s="80">
        <f t="shared" si="196"/>
        <v>-3.5813028028859453E-2</v>
      </c>
      <c r="AC366" s="80">
        <f t="shared" si="197"/>
        <v>2.7070752335934395E-3</v>
      </c>
      <c r="AD366" s="80">
        <f t="shared" si="198"/>
        <v>-4.3039552247122227E-3</v>
      </c>
      <c r="AE366" s="80">
        <f t="shared" si="199"/>
        <v>1.8524030576327641E-6</v>
      </c>
      <c r="AF366" s="80">
        <f t="shared" si="200"/>
        <v>-9999</v>
      </c>
      <c r="AG366" s="106"/>
      <c r="AH366" s="80">
        <f t="shared" si="201"/>
        <v>7.0110304583056622E-3</v>
      </c>
      <c r="AI366" s="80">
        <f t="shared" si="202"/>
        <v>0.55389522311954154</v>
      </c>
      <c r="AJ366" s="80">
        <f t="shared" si="203"/>
        <v>0.15531605383518907</v>
      </c>
      <c r="AK366" s="80">
        <f t="shared" si="204"/>
        <v>-4.6504158855441159E-2</v>
      </c>
      <c r="AL366" s="80">
        <f t="shared" si="205"/>
        <v>0.10386975778526919</v>
      </c>
      <c r="AM366" s="80">
        <f t="shared" si="206"/>
        <v>5.1981622791217826E-2</v>
      </c>
      <c r="AN366" s="80">
        <f t="shared" si="211"/>
        <v>6.4512800204435132</v>
      </c>
      <c r="AO366" s="80">
        <f t="shared" si="211"/>
        <v>6.452085595774685</v>
      </c>
      <c r="AP366" s="80">
        <f t="shared" si="211"/>
        <v>6.450263885245791</v>
      </c>
      <c r="AQ366" s="80">
        <f t="shared" si="211"/>
        <v>6.4543842699894345</v>
      </c>
      <c r="AR366" s="80">
        <f t="shared" si="211"/>
        <v>6.4450687672889861</v>
      </c>
      <c r="AS366" s="80">
        <f t="shared" si="211"/>
        <v>6.4661510941130524</v>
      </c>
      <c r="AT366" s="80">
        <f t="shared" si="211"/>
        <v>6.4185409100925854</v>
      </c>
      <c r="AU366" s="80">
        <f t="shared" si="208"/>
        <v>6.5266758689903348</v>
      </c>
    </row>
    <row r="367" spans="1:47" ht="12.95" customHeight="1" x14ac:dyDescent="0.2">
      <c r="A367" s="16" t="s">
        <v>2385</v>
      </c>
      <c r="B367" s="41"/>
      <c r="C367" s="42">
        <v>41136.43</v>
      </c>
      <c r="D367" s="42"/>
      <c r="E367" s="80">
        <f t="shared" si="190"/>
        <v>-1741.0182486465176</v>
      </c>
      <c r="F367" s="80">
        <f t="shared" si="191"/>
        <v>-1741</v>
      </c>
      <c r="G367" s="80">
        <f t="shared" si="187"/>
        <v>-2.477121411357075E-2</v>
      </c>
      <c r="I367" s="80">
        <f t="shared" ref="I367:I375" si="213">G367</f>
        <v>-2.477121411357075E-2</v>
      </c>
      <c r="P367" s="80">
        <f t="shared" si="192"/>
        <v>-3.1296058434859525E-2</v>
      </c>
      <c r="Q367" s="107">
        <f t="shared" si="209"/>
        <v>26117.93</v>
      </c>
      <c r="R367" s="80">
        <f t="shared" si="188"/>
        <v>4.2573593417054381E-5</v>
      </c>
      <c r="S367" s="106">
        <f t="shared" si="212"/>
        <v>0.1</v>
      </c>
      <c r="T367" s="106">
        <f t="shared" si="193"/>
        <v>4.2573593417054386E-6</v>
      </c>
      <c r="Z367" s="80">
        <f t="shared" si="194"/>
        <v>-1741</v>
      </c>
      <c r="AA367" s="80">
        <f t="shared" si="195"/>
        <v>-2.4054415685206585E-2</v>
      </c>
      <c r="AB367" s="80">
        <f t="shared" si="196"/>
        <v>-3.2012856863223693E-2</v>
      </c>
      <c r="AC367" s="80">
        <f t="shared" si="197"/>
        <v>6.5248443212887752E-3</v>
      </c>
      <c r="AD367" s="80">
        <f t="shared" si="198"/>
        <v>-7.1679842836416471E-4</v>
      </c>
      <c r="AE367" s="80">
        <f t="shared" si="199"/>
        <v>5.1379998690533658E-8</v>
      </c>
      <c r="AF367" s="80">
        <f t="shared" si="200"/>
        <v>-9999</v>
      </c>
      <c r="AG367" s="106"/>
      <c r="AH367" s="80">
        <f t="shared" si="201"/>
        <v>7.2416427496529399E-3</v>
      </c>
      <c r="AI367" s="80">
        <f t="shared" si="202"/>
        <v>0.55411869752413789</v>
      </c>
      <c r="AJ367" s="80">
        <f t="shared" si="203"/>
        <v>0.15995684816610367</v>
      </c>
      <c r="AK367" s="80">
        <f t="shared" si="204"/>
        <v>-4.8600132189579273E-2</v>
      </c>
      <c r="AL367" s="80">
        <f t="shared" si="205"/>
        <v>0.10856931425825762</v>
      </c>
      <c r="AM367" s="80">
        <f t="shared" si="206"/>
        <v>5.4338042500409155E-2</v>
      </c>
      <c r="AN367" s="80">
        <f t="shared" si="211"/>
        <v>6.4588617608606338</v>
      </c>
      <c r="AO367" s="80">
        <f t="shared" si="211"/>
        <v>6.4596958786485486</v>
      </c>
      <c r="AP367" s="80">
        <f t="shared" si="211"/>
        <v>6.4578071417297753</v>
      </c>
      <c r="AQ367" s="80">
        <f t="shared" si="211"/>
        <v>6.4620848204677399</v>
      </c>
      <c r="AR367" s="80">
        <f t="shared" si="211"/>
        <v>6.4524011906831369</v>
      </c>
      <c r="AS367" s="80">
        <f t="shared" si="211"/>
        <v>6.4743470115971897</v>
      </c>
      <c r="AT367" s="80">
        <f t="shared" si="211"/>
        <v>6.424727836169712</v>
      </c>
      <c r="AU367" s="80">
        <f t="shared" si="208"/>
        <v>6.5376202023172461</v>
      </c>
    </row>
    <row r="368" spans="1:47" ht="12.95" customHeight="1" x14ac:dyDescent="0.2">
      <c r="A368" s="134" t="s">
        <v>910</v>
      </c>
      <c r="B368" s="135" t="s">
        <v>2525</v>
      </c>
      <c r="C368" s="138">
        <v>41159.499000000003</v>
      </c>
      <c r="D368" s="138" t="s">
        <v>2559</v>
      </c>
      <c r="E368" s="80">
        <f t="shared" si="190"/>
        <v>-1724.0236021733008</v>
      </c>
      <c r="F368" s="80">
        <f t="shared" si="191"/>
        <v>-1724</v>
      </c>
      <c r="G368" s="80">
        <f t="shared" si="187"/>
        <v>-3.2038238437962718E-2</v>
      </c>
      <c r="I368" s="80">
        <f t="shared" si="213"/>
        <v>-3.2038238437962718E-2</v>
      </c>
      <c r="P368" s="80">
        <f t="shared" si="192"/>
        <v>-3.1166423831980358E-2</v>
      </c>
      <c r="Q368" s="107">
        <f t="shared" si="209"/>
        <v>26140.999000000003</v>
      </c>
      <c r="R368" s="80">
        <f t="shared" si="188"/>
        <v>7.6006070720417773E-7</v>
      </c>
      <c r="S368" s="106">
        <f t="shared" si="212"/>
        <v>0.1</v>
      </c>
      <c r="T368" s="106">
        <f t="shared" si="193"/>
        <v>7.6006070720417776E-8</v>
      </c>
      <c r="Z368" s="80">
        <f t="shared" si="194"/>
        <v>-1724</v>
      </c>
      <c r="AA368" s="80">
        <f t="shared" si="195"/>
        <v>-2.3784917838130096E-2</v>
      </c>
      <c r="AB368" s="80">
        <f t="shared" si="196"/>
        <v>-3.9419744431812981E-2</v>
      </c>
      <c r="AC368" s="80">
        <f t="shared" si="197"/>
        <v>-8.7181460598236005E-4</v>
      </c>
      <c r="AD368" s="80">
        <f t="shared" si="198"/>
        <v>-8.2533205998326226E-3</v>
      </c>
      <c r="AE368" s="80">
        <f t="shared" si="199"/>
        <v>6.811730092362153E-6</v>
      </c>
      <c r="AF368" s="80">
        <f t="shared" si="200"/>
        <v>-9999</v>
      </c>
      <c r="AG368" s="106"/>
      <c r="AH368" s="80">
        <f t="shared" si="201"/>
        <v>7.3815059938502616E-3</v>
      </c>
      <c r="AI368" s="80">
        <f t="shared" si="202"/>
        <v>0.55425928195486041</v>
      </c>
      <c r="AJ368" s="80">
        <f t="shared" si="203"/>
        <v>0.16277470939749306</v>
      </c>
      <c r="AK368" s="80">
        <f t="shared" si="204"/>
        <v>-4.9873049064792105E-2</v>
      </c>
      <c r="AL368" s="80">
        <f t="shared" si="205"/>
        <v>0.11142459593841812</v>
      </c>
      <c r="AM368" s="80">
        <f t="shared" si="206"/>
        <v>5.5770010683563687E-2</v>
      </c>
      <c r="AN368" s="80">
        <f t="shared" si="211"/>
        <v>6.4634666365980662</v>
      </c>
      <c r="AO368" s="80">
        <f t="shared" si="211"/>
        <v>6.4643176242382463</v>
      </c>
      <c r="AP368" s="80">
        <f t="shared" si="211"/>
        <v>6.4623890932710149</v>
      </c>
      <c r="AQ368" s="80">
        <f t="shared" si="211"/>
        <v>6.466760560403376</v>
      </c>
      <c r="AR368" s="80">
        <f t="shared" si="211"/>
        <v>6.456856560543299</v>
      </c>
      <c r="AS368" s="80">
        <f t="shared" si="211"/>
        <v>6.4793213676281898</v>
      </c>
      <c r="AT368" s="80">
        <f t="shared" si="211"/>
        <v>6.4284907449235575</v>
      </c>
      <c r="AU368" s="80">
        <f t="shared" si="208"/>
        <v>6.5442649761228706</v>
      </c>
    </row>
    <row r="369" spans="1:47" ht="12.95" customHeight="1" x14ac:dyDescent="0.2">
      <c r="A369" s="16" t="s">
        <v>2385</v>
      </c>
      <c r="B369" s="41"/>
      <c r="C369" s="42">
        <v>41159.5</v>
      </c>
      <c r="D369" s="42"/>
      <c r="E369" s="80">
        <f t="shared" si="190"/>
        <v>-1724.0228654856935</v>
      </c>
      <c r="F369" s="80">
        <f t="shared" si="191"/>
        <v>-1724</v>
      </c>
      <c r="G369" s="80">
        <f t="shared" si="187"/>
        <v>-3.103823844139697E-2</v>
      </c>
      <c r="I369" s="80">
        <f t="shared" si="213"/>
        <v>-3.103823844139697E-2</v>
      </c>
      <c r="P369" s="80">
        <f t="shared" si="192"/>
        <v>-3.1166423831980358E-2</v>
      </c>
      <c r="Q369" s="107">
        <f t="shared" si="209"/>
        <v>26141</v>
      </c>
      <c r="R369" s="80">
        <f t="shared" si="188"/>
        <v>1.6431494359015727E-8</v>
      </c>
      <c r="S369" s="106">
        <f t="shared" si="212"/>
        <v>0.1</v>
      </c>
      <c r="T369" s="106">
        <f t="shared" si="193"/>
        <v>1.6431494359015728E-9</v>
      </c>
      <c r="Z369" s="80">
        <f t="shared" si="194"/>
        <v>-1724</v>
      </c>
      <c r="AA369" s="80">
        <f t="shared" si="195"/>
        <v>-2.3784917838130096E-2</v>
      </c>
      <c r="AB369" s="80">
        <f t="shared" si="196"/>
        <v>-3.8419744435247233E-2</v>
      </c>
      <c r="AC369" s="80">
        <f t="shared" si="197"/>
        <v>1.2818539058338796E-4</v>
      </c>
      <c r="AD369" s="80">
        <f t="shared" si="198"/>
        <v>-7.2533206032668746E-3</v>
      </c>
      <c r="AE369" s="80">
        <f t="shared" si="199"/>
        <v>5.2610659773775743E-6</v>
      </c>
      <c r="AF369" s="80">
        <f t="shared" si="200"/>
        <v>-9999</v>
      </c>
      <c r="AG369" s="106"/>
      <c r="AH369" s="80">
        <f t="shared" si="201"/>
        <v>7.3815059938502616E-3</v>
      </c>
      <c r="AI369" s="80">
        <f t="shared" si="202"/>
        <v>0.55425928195486041</v>
      </c>
      <c r="AJ369" s="80">
        <f t="shared" si="203"/>
        <v>0.16277470939749306</v>
      </c>
      <c r="AK369" s="80">
        <f t="shared" si="204"/>
        <v>-4.9873049064792105E-2</v>
      </c>
      <c r="AL369" s="80">
        <f t="shared" si="205"/>
        <v>0.11142459593841812</v>
      </c>
      <c r="AM369" s="80">
        <f t="shared" si="206"/>
        <v>5.5770010683563687E-2</v>
      </c>
      <c r="AN369" s="80">
        <f t="shared" si="211"/>
        <v>6.4634666365980662</v>
      </c>
      <c r="AO369" s="80">
        <f t="shared" si="211"/>
        <v>6.4643176242382463</v>
      </c>
      <c r="AP369" s="80">
        <f t="shared" si="211"/>
        <v>6.4623890932710149</v>
      </c>
      <c r="AQ369" s="80">
        <f t="shared" si="211"/>
        <v>6.466760560403376</v>
      </c>
      <c r="AR369" s="80">
        <f t="shared" si="211"/>
        <v>6.456856560543299</v>
      </c>
      <c r="AS369" s="80">
        <f t="shared" si="211"/>
        <v>6.4793213676281898</v>
      </c>
      <c r="AT369" s="80">
        <f t="shared" si="211"/>
        <v>6.4284907449235575</v>
      </c>
      <c r="AU369" s="80">
        <f t="shared" si="208"/>
        <v>6.5442649761228706</v>
      </c>
    </row>
    <row r="370" spans="1:47" ht="12.95" customHeight="1" x14ac:dyDescent="0.2">
      <c r="A370" s="134" t="s">
        <v>910</v>
      </c>
      <c r="B370" s="135" t="s">
        <v>2525</v>
      </c>
      <c r="C370" s="138">
        <v>41159.500999999997</v>
      </c>
      <c r="D370" s="138" t="s">
        <v>2559</v>
      </c>
      <c r="E370" s="80">
        <f t="shared" si="190"/>
        <v>-1724.022128798086</v>
      </c>
      <c r="F370" s="80">
        <f t="shared" si="191"/>
        <v>-1724</v>
      </c>
      <c r="G370" s="80">
        <f t="shared" ref="G370:G401" si="214">C370-(C$7+F370*C$8)</f>
        <v>-3.0038238444831222E-2</v>
      </c>
      <c r="I370" s="80">
        <f t="shared" si="213"/>
        <v>-3.0038238444831222E-2</v>
      </c>
      <c r="P370" s="80">
        <f t="shared" si="192"/>
        <v>-3.1166423831980358E-2</v>
      </c>
      <c r="Q370" s="107">
        <f t="shared" si="209"/>
        <v>26141.000999999997</v>
      </c>
      <c r="R370" s="80">
        <f t="shared" ref="R370:R401" si="215">+(P370-G370)^2</f>
        <v>1.2728022677768459E-6</v>
      </c>
      <c r="S370" s="106">
        <f t="shared" si="212"/>
        <v>0.1</v>
      </c>
      <c r="T370" s="106">
        <f t="shared" si="193"/>
        <v>1.272802267776846E-7</v>
      </c>
      <c r="Z370" s="80">
        <f t="shared" si="194"/>
        <v>-1724</v>
      </c>
      <c r="AA370" s="80">
        <f t="shared" si="195"/>
        <v>-2.3784917838130096E-2</v>
      </c>
      <c r="AB370" s="80">
        <f t="shared" si="196"/>
        <v>-3.7419744438681485E-2</v>
      </c>
      <c r="AC370" s="80">
        <f t="shared" si="197"/>
        <v>1.128185387149136E-3</v>
      </c>
      <c r="AD370" s="80">
        <f t="shared" si="198"/>
        <v>-6.2533206067011265E-3</v>
      </c>
      <c r="AE370" s="80">
        <f t="shared" si="199"/>
        <v>3.9104018610192951E-6</v>
      </c>
      <c r="AF370" s="80">
        <f t="shared" si="200"/>
        <v>-9999</v>
      </c>
      <c r="AG370" s="106"/>
      <c r="AH370" s="80">
        <f t="shared" si="201"/>
        <v>7.3815059938502616E-3</v>
      </c>
      <c r="AI370" s="80">
        <f t="shared" si="202"/>
        <v>0.55425928195486041</v>
      </c>
      <c r="AJ370" s="80">
        <f t="shared" si="203"/>
        <v>0.16277470939749306</v>
      </c>
      <c r="AK370" s="80">
        <f t="shared" si="204"/>
        <v>-4.9873049064792105E-2</v>
      </c>
      <c r="AL370" s="80">
        <f t="shared" si="205"/>
        <v>0.11142459593841812</v>
      </c>
      <c r="AM370" s="80">
        <f t="shared" si="206"/>
        <v>5.5770010683563687E-2</v>
      </c>
      <c r="AN370" s="80">
        <f t="shared" si="211"/>
        <v>6.4634666365980662</v>
      </c>
      <c r="AO370" s="80">
        <f t="shared" si="211"/>
        <v>6.4643176242382463</v>
      </c>
      <c r="AP370" s="80">
        <f t="shared" si="211"/>
        <v>6.4623890932710149</v>
      </c>
      <c r="AQ370" s="80">
        <f t="shared" si="211"/>
        <v>6.466760560403376</v>
      </c>
      <c r="AR370" s="80">
        <f t="shared" si="211"/>
        <v>6.456856560543299</v>
      </c>
      <c r="AS370" s="80">
        <f t="shared" si="211"/>
        <v>6.4793213676281898</v>
      </c>
      <c r="AT370" s="80">
        <f t="shared" si="211"/>
        <v>6.4284907449235575</v>
      </c>
      <c r="AU370" s="80">
        <f t="shared" si="208"/>
        <v>6.5442649761228706</v>
      </c>
    </row>
    <row r="371" spans="1:47" ht="12.95" customHeight="1" x14ac:dyDescent="0.2">
      <c r="A371" s="134" t="s">
        <v>910</v>
      </c>
      <c r="B371" s="135" t="s">
        <v>2525</v>
      </c>
      <c r="C371" s="138">
        <v>41159.506999999998</v>
      </c>
      <c r="D371" s="138" t="s">
        <v>2559</v>
      </c>
      <c r="E371" s="80">
        <f t="shared" si="190"/>
        <v>-1724.0177086724257</v>
      </c>
      <c r="F371" s="80">
        <f t="shared" si="191"/>
        <v>-1724</v>
      </c>
      <c r="G371" s="80">
        <f t="shared" si="214"/>
        <v>-2.4038238443608861E-2</v>
      </c>
      <c r="I371" s="80">
        <f t="shared" si="213"/>
        <v>-2.4038238443608861E-2</v>
      </c>
      <c r="P371" s="80">
        <f t="shared" si="192"/>
        <v>-3.1166423831980358E-2</v>
      </c>
      <c r="Q371" s="107">
        <f t="shared" si="209"/>
        <v>26141.006999999998</v>
      </c>
      <c r="R371" s="80">
        <f t="shared" si="215"/>
        <v>5.0811026930992909E-5</v>
      </c>
      <c r="S371" s="106">
        <f t="shared" si="212"/>
        <v>0.1</v>
      </c>
      <c r="T371" s="106">
        <f t="shared" si="193"/>
        <v>5.0811026930992916E-6</v>
      </c>
      <c r="Z371" s="80">
        <f t="shared" si="194"/>
        <v>-1724</v>
      </c>
      <c r="AA371" s="80">
        <f t="shared" si="195"/>
        <v>-2.3784917838130096E-2</v>
      </c>
      <c r="AB371" s="80">
        <f t="shared" si="196"/>
        <v>-3.1419744437459124E-2</v>
      </c>
      <c r="AC371" s="80">
        <f t="shared" si="197"/>
        <v>7.1281853883714968E-3</v>
      </c>
      <c r="AD371" s="80">
        <f t="shared" si="198"/>
        <v>-2.5332060547876567E-4</v>
      </c>
      <c r="AE371" s="80">
        <f t="shared" si="199"/>
        <v>6.417132916012845E-9</v>
      </c>
      <c r="AF371" s="80">
        <f t="shared" si="200"/>
        <v>-9999</v>
      </c>
      <c r="AG371" s="106"/>
      <c r="AH371" s="80">
        <f t="shared" si="201"/>
        <v>7.3815059938502616E-3</v>
      </c>
      <c r="AI371" s="80">
        <f t="shared" si="202"/>
        <v>0.55425928195486041</v>
      </c>
      <c r="AJ371" s="80">
        <f t="shared" si="203"/>
        <v>0.16277470939749306</v>
      </c>
      <c r="AK371" s="80">
        <f t="shared" si="204"/>
        <v>-4.9873049064792105E-2</v>
      </c>
      <c r="AL371" s="80">
        <f t="shared" si="205"/>
        <v>0.11142459593841812</v>
      </c>
      <c r="AM371" s="80">
        <f t="shared" si="206"/>
        <v>5.5770010683563687E-2</v>
      </c>
      <c r="AN371" s="80">
        <f t="shared" ref="AN371:AT380" si="216">$AU371+$AB$7*SIN(AO371)</f>
        <v>6.4634666365980662</v>
      </c>
      <c r="AO371" s="80">
        <f t="shared" si="216"/>
        <v>6.4643176242382463</v>
      </c>
      <c r="AP371" s="80">
        <f t="shared" si="216"/>
        <v>6.4623890932710149</v>
      </c>
      <c r="AQ371" s="80">
        <f t="shared" si="216"/>
        <v>6.466760560403376</v>
      </c>
      <c r="AR371" s="80">
        <f t="shared" si="216"/>
        <v>6.456856560543299</v>
      </c>
      <c r="AS371" s="80">
        <f t="shared" si="216"/>
        <v>6.4793213676281898</v>
      </c>
      <c r="AT371" s="80">
        <f t="shared" si="216"/>
        <v>6.4284907449235575</v>
      </c>
      <c r="AU371" s="80">
        <f t="shared" si="208"/>
        <v>6.5442649761228706</v>
      </c>
    </row>
    <row r="372" spans="1:47" ht="12.95" customHeight="1" x14ac:dyDescent="0.2">
      <c r="A372" s="134" t="s">
        <v>910</v>
      </c>
      <c r="B372" s="135" t="s">
        <v>2525</v>
      </c>
      <c r="C372" s="138">
        <v>41159.51</v>
      </c>
      <c r="D372" s="138" t="s">
        <v>2559</v>
      </c>
      <c r="E372" s="80">
        <f t="shared" si="190"/>
        <v>-1724.0154986095929</v>
      </c>
      <c r="F372" s="80">
        <f t="shared" si="191"/>
        <v>-1724</v>
      </c>
      <c r="G372" s="80">
        <f t="shared" si="214"/>
        <v>-2.1038238439359702E-2</v>
      </c>
      <c r="I372" s="80">
        <f t="shared" si="213"/>
        <v>-2.1038238439359702E-2</v>
      </c>
      <c r="P372" s="80">
        <f t="shared" si="192"/>
        <v>-3.1166423831980358E-2</v>
      </c>
      <c r="Q372" s="107">
        <f t="shared" si="209"/>
        <v>26141.010000000002</v>
      </c>
      <c r="R372" s="80">
        <f t="shared" si="215"/>
        <v>1.0258013934729443E-4</v>
      </c>
      <c r="S372" s="106">
        <f t="shared" si="212"/>
        <v>0.1</v>
      </c>
      <c r="T372" s="106">
        <f t="shared" si="193"/>
        <v>1.0258013934729444E-5</v>
      </c>
      <c r="Z372" s="80">
        <f t="shared" si="194"/>
        <v>-1724</v>
      </c>
      <c r="AA372" s="80">
        <f t="shared" si="195"/>
        <v>-2.3784917838130096E-2</v>
      </c>
      <c r="AB372" s="80">
        <f t="shared" si="196"/>
        <v>-2.8419744433209965E-2</v>
      </c>
      <c r="AC372" s="80">
        <f t="shared" si="197"/>
        <v>1.0128185392620656E-2</v>
      </c>
      <c r="AD372" s="80">
        <f t="shared" si="198"/>
        <v>2.7466793987703936E-3</v>
      </c>
      <c r="AE372" s="80">
        <f t="shared" si="199"/>
        <v>7.544247719629691E-7</v>
      </c>
      <c r="AF372" s="80">
        <f t="shared" si="200"/>
        <v>-9999</v>
      </c>
      <c r="AG372" s="106"/>
      <c r="AH372" s="80">
        <f t="shared" si="201"/>
        <v>7.3815059938502616E-3</v>
      </c>
      <c r="AI372" s="80">
        <f t="shared" si="202"/>
        <v>0.55425928195486041</v>
      </c>
      <c r="AJ372" s="80">
        <f t="shared" si="203"/>
        <v>0.16277470939749306</v>
      </c>
      <c r="AK372" s="80">
        <f t="shared" si="204"/>
        <v>-4.9873049064792105E-2</v>
      </c>
      <c r="AL372" s="80">
        <f t="shared" si="205"/>
        <v>0.11142459593841812</v>
      </c>
      <c r="AM372" s="80">
        <f t="shared" si="206"/>
        <v>5.5770010683563687E-2</v>
      </c>
      <c r="AN372" s="80">
        <f t="shared" si="216"/>
        <v>6.4634666365980662</v>
      </c>
      <c r="AO372" s="80">
        <f t="shared" si="216"/>
        <v>6.4643176242382463</v>
      </c>
      <c r="AP372" s="80">
        <f t="shared" si="216"/>
        <v>6.4623890932710149</v>
      </c>
      <c r="AQ372" s="80">
        <f t="shared" si="216"/>
        <v>6.466760560403376</v>
      </c>
      <c r="AR372" s="80">
        <f t="shared" si="216"/>
        <v>6.456856560543299</v>
      </c>
      <c r="AS372" s="80">
        <f t="shared" si="216"/>
        <v>6.4793213676281898</v>
      </c>
      <c r="AT372" s="80">
        <f t="shared" si="216"/>
        <v>6.4284907449235575</v>
      </c>
      <c r="AU372" s="80">
        <f t="shared" si="208"/>
        <v>6.5442649761228706</v>
      </c>
    </row>
    <row r="373" spans="1:47" ht="12.95" customHeight="1" x14ac:dyDescent="0.2">
      <c r="A373" s="16" t="s">
        <v>2387</v>
      </c>
      <c r="B373" s="41"/>
      <c r="C373" s="42">
        <v>41227.372000000003</v>
      </c>
      <c r="D373" s="42"/>
      <c r="E373" s="80">
        <f t="shared" si="190"/>
        <v>-1674.0224040252892</v>
      </c>
      <c r="F373" s="80">
        <f t="shared" si="191"/>
        <v>-1674</v>
      </c>
      <c r="G373" s="80">
        <f t="shared" si="214"/>
        <v>-3.0411839412408881E-2</v>
      </c>
      <c r="I373" s="80">
        <f t="shared" si="213"/>
        <v>-3.0411839412408881E-2</v>
      </c>
      <c r="P373" s="80">
        <f t="shared" si="192"/>
        <v>-3.0783812375373497E-2</v>
      </c>
      <c r="Q373" s="107">
        <f t="shared" si="209"/>
        <v>26208.872000000003</v>
      </c>
      <c r="R373" s="80">
        <f t="shared" si="215"/>
        <v>1.3836388517667555E-7</v>
      </c>
      <c r="S373" s="106">
        <f t="shared" si="212"/>
        <v>0.1</v>
      </c>
      <c r="T373" s="106">
        <f t="shared" si="193"/>
        <v>1.3836388517667556E-8</v>
      </c>
      <c r="Z373" s="80">
        <f t="shared" si="194"/>
        <v>-1674</v>
      </c>
      <c r="AA373" s="80">
        <f t="shared" si="195"/>
        <v>-2.2991629409341206E-2</v>
      </c>
      <c r="AB373" s="80">
        <f t="shared" si="196"/>
        <v>-3.8204022378441171E-2</v>
      </c>
      <c r="AC373" s="80">
        <f t="shared" si="197"/>
        <v>3.7197296296461596E-4</v>
      </c>
      <c r="AD373" s="80">
        <f t="shared" si="198"/>
        <v>-7.4202100030676746E-3</v>
      </c>
      <c r="AE373" s="80">
        <f t="shared" si="199"/>
        <v>5.5059516489625583E-6</v>
      </c>
      <c r="AF373" s="80">
        <f t="shared" si="200"/>
        <v>-9999</v>
      </c>
      <c r="AG373" s="106"/>
      <c r="AH373" s="80">
        <f t="shared" si="201"/>
        <v>7.7921829660322923E-3</v>
      </c>
      <c r="AI373" s="80">
        <f t="shared" si="202"/>
        <v>0.55469431087561816</v>
      </c>
      <c r="AJ373" s="80">
        <f t="shared" si="203"/>
        <v>0.17106372420039243</v>
      </c>
      <c r="AK373" s="80">
        <f t="shared" si="204"/>
        <v>-5.361857868197497E-2</v>
      </c>
      <c r="AL373" s="80">
        <f t="shared" si="205"/>
        <v>0.11983158243576568</v>
      </c>
      <c r="AM373" s="80">
        <f t="shared" si="206"/>
        <v>5.9987591595827332E-2</v>
      </c>
      <c r="AN373" s="80">
        <f t="shared" si="216"/>
        <v>6.4770180832831672</v>
      </c>
      <c r="AO373" s="80">
        <f t="shared" si="216"/>
        <v>6.4779166106177453</v>
      </c>
      <c r="AP373" s="80">
        <f t="shared" si="216"/>
        <v>6.4758751211464425</v>
      </c>
      <c r="AQ373" s="80">
        <f t="shared" si="216"/>
        <v>6.4805146551407198</v>
      </c>
      <c r="AR373" s="80">
        <f t="shared" si="216"/>
        <v>6.4699768011858536</v>
      </c>
      <c r="AS373" s="80">
        <f t="shared" si="216"/>
        <v>6.4939439077009258</v>
      </c>
      <c r="AT373" s="80">
        <f t="shared" si="216"/>
        <v>6.439588226753048</v>
      </c>
      <c r="AU373" s="80">
        <f t="shared" si="208"/>
        <v>6.5638084284923561</v>
      </c>
    </row>
    <row r="374" spans="1:47" ht="12.95" customHeight="1" x14ac:dyDescent="0.2">
      <c r="A374" s="16" t="s">
        <v>2388</v>
      </c>
      <c r="B374" s="41"/>
      <c r="C374" s="42">
        <v>41261.307000000001</v>
      </c>
      <c r="D374" s="42"/>
      <c r="E374" s="80">
        <f t="shared" si="190"/>
        <v>-1649.0229099827</v>
      </c>
      <c r="F374" s="80">
        <f t="shared" si="191"/>
        <v>-1649</v>
      </c>
      <c r="G374" s="80">
        <f t="shared" si="214"/>
        <v>-3.1098639898118563E-2</v>
      </c>
      <c r="I374" s="80">
        <f t="shared" si="213"/>
        <v>-3.1098639898118563E-2</v>
      </c>
      <c r="P374" s="80">
        <f t="shared" si="192"/>
        <v>-3.0591760445851081E-2</v>
      </c>
      <c r="Q374" s="107">
        <f t="shared" si="209"/>
        <v>26242.807000000001</v>
      </c>
      <c r="R374" s="80">
        <f t="shared" si="215"/>
        <v>2.5692677913098271E-7</v>
      </c>
      <c r="S374" s="106">
        <f t="shared" si="212"/>
        <v>0.1</v>
      </c>
      <c r="T374" s="106">
        <f t="shared" si="193"/>
        <v>2.5692677913098271E-8</v>
      </c>
      <c r="Z374" s="80">
        <f t="shared" si="194"/>
        <v>-1649</v>
      </c>
      <c r="AA374" s="80">
        <f t="shared" si="195"/>
        <v>-2.2594635045290475E-2</v>
      </c>
      <c r="AB374" s="80">
        <f t="shared" si="196"/>
        <v>-3.9095765298679169E-2</v>
      </c>
      <c r="AC374" s="80">
        <f t="shared" si="197"/>
        <v>-5.0687945226748216E-4</v>
      </c>
      <c r="AD374" s="80">
        <f t="shared" si="198"/>
        <v>-8.5040048528280884E-3</v>
      </c>
      <c r="AE374" s="80">
        <f t="shared" si="199"/>
        <v>7.2318098536923681E-6</v>
      </c>
      <c r="AF374" s="80">
        <f t="shared" si="200"/>
        <v>-9999</v>
      </c>
      <c r="AG374" s="106"/>
      <c r="AH374" s="80">
        <f t="shared" si="201"/>
        <v>7.9971254005606063E-3</v>
      </c>
      <c r="AI374" s="80">
        <f t="shared" si="202"/>
        <v>0.55492392526195822</v>
      </c>
      <c r="AJ374" s="80">
        <f t="shared" si="203"/>
        <v>0.17520897873568014</v>
      </c>
      <c r="AK374" s="80">
        <f t="shared" si="204"/>
        <v>-5.5492309757234834E-2</v>
      </c>
      <c r="AL374" s="80">
        <f t="shared" si="205"/>
        <v>0.12404040248429322</v>
      </c>
      <c r="AM374" s="80">
        <f t="shared" si="206"/>
        <v>6.2099844128653318E-2</v>
      </c>
      <c r="AN374" s="80">
        <f t="shared" si="216"/>
        <v>6.4837983050385049</v>
      </c>
      <c r="AO374" s="80">
        <f t="shared" si="216"/>
        <v>6.4847194062334053</v>
      </c>
      <c r="AP374" s="80">
        <f t="shared" si="216"/>
        <v>6.4826237944753675</v>
      </c>
      <c r="AQ374" s="80">
        <f t="shared" si="216"/>
        <v>6.4873928570105655</v>
      </c>
      <c r="AR374" s="80">
        <f t="shared" si="216"/>
        <v>6.4765463727014554</v>
      </c>
      <c r="AS374" s="80">
        <f t="shared" si="216"/>
        <v>6.5012505799005469</v>
      </c>
      <c r="AT374" s="80">
        <f t="shared" si="216"/>
        <v>6.4451545582351875</v>
      </c>
      <c r="AU374" s="80">
        <f t="shared" si="208"/>
        <v>6.5735801546770984</v>
      </c>
    </row>
    <row r="375" spans="1:47" ht="12.95" customHeight="1" x14ac:dyDescent="0.2">
      <c r="A375" s="16" t="s">
        <v>2388</v>
      </c>
      <c r="B375" s="41"/>
      <c r="C375" s="42">
        <v>41276.239999999998</v>
      </c>
      <c r="D375" s="42"/>
      <c r="E375" s="80">
        <f t="shared" si="190"/>
        <v>-1638.0219539037862</v>
      </c>
      <c r="F375" s="80">
        <f t="shared" si="191"/>
        <v>-1638</v>
      </c>
      <c r="G375" s="80">
        <f t="shared" si="214"/>
        <v>-2.9800832118780818E-2</v>
      </c>
      <c r="I375" s="80">
        <f t="shared" si="213"/>
        <v>-2.9800832118780818E-2</v>
      </c>
      <c r="P375" s="80">
        <f t="shared" si="192"/>
        <v>-3.0507099999163768E-2</v>
      </c>
      <c r="Q375" s="107">
        <f t="shared" si="209"/>
        <v>26257.739999999998</v>
      </c>
      <c r="R375" s="80">
        <f t="shared" si="215"/>
        <v>4.9881431886062576E-7</v>
      </c>
      <c r="S375" s="106">
        <f t="shared" si="212"/>
        <v>0.1</v>
      </c>
      <c r="T375" s="106">
        <f t="shared" si="193"/>
        <v>4.9881431886062581E-8</v>
      </c>
      <c r="Z375" s="80">
        <f t="shared" si="194"/>
        <v>-1638</v>
      </c>
      <c r="AA375" s="80">
        <f t="shared" si="195"/>
        <v>-2.2419886028454704E-2</v>
      </c>
      <c r="AB375" s="80">
        <f t="shared" si="196"/>
        <v>-3.7888046089489882E-2</v>
      </c>
      <c r="AC375" s="80">
        <f t="shared" si="197"/>
        <v>7.0626788038295057E-4</v>
      </c>
      <c r="AD375" s="80">
        <f t="shared" si="198"/>
        <v>-7.380946090326114E-3</v>
      </c>
      <c r="AE375" s="80">
        <f t="shared" si="199"/>
        <v>5.447836518830035E-6</v>
      </c>
      <c r="AF375" s="80">
        <f t="shared" si="200"/>
        <v>-9999</v>
      </c>
      <c r="AG375" s="106"/>
      <c r="AH375" s="80">
        <f t="shared" si="201"/>
        <v>8.0872139707090628E-3</v>
      </c>
      <c r="AI375" s="80">
        <f t="shared" si="202"/>
        <v>0.55502751949721563</v>
      </c>
      <c r="AJ375" s="80">
        <f t="shared" si="203"/>
        <v>0.17703306463350751</v>
      </c>
      <c r="AK375" s="80">
        <f t="shared" si="204"/>
        <v>-5.6316963178202679E-2</v>
      </c>
      <c r="AL375" s="80">
        <f t="shared" si="205"/>
        <v>0.12589345461305035</v>
      </c>
      <c r="AM375" s="80">
        <f t="shared" si="206"/>
        <v>6.3029997023961087E-2</v>
      </c>
      <c r="AN375" s="80">
        <f t="shared" si="216"/>
        <v>6.4867825904952223</v>
      </c>
      <c r="AO375" s="80">
        <f t="shared" si="216"/>
        <v>6.4877133654270622</v>
      </c>
      <c r="AP375" s="80">
        <f t="shared" si="216"/>
        <v>6.485594451192874</v>
      </c>
      <c r="AQ375" s="80">
        <f t="shared" si="216"/>
        <v>6.4904195262835245</v>
      </c>
      <c r="AR375" s="80">
        <f t="shared" si="216"/>
        <v>6.4794390541096414</v>
      </c>
      <c r="AS375" s="80">
        <f t="shared" si="216"/>
        <v>6.5044645126616798</v>
      </c>
      <c r="AT375" s="80">
        <f t="shared" si="216"/>
        <v>6.447607605247331</v>
      </c>
      <c r="AU375" s="80">
        <f t="shared" si="208"/>
        <v>6.5778797141983851</v>
      </c>
    </row>
    <row r="376" spans="1:47" ht="12.95" customHeight="1" x14ac:dyDescent="0.2">
      <c r="A376" s="28" t="s">
        <v>2544</v>
      </c>
      <c r="B376" s="49"/>
      <c r="C376" s="28">
        <v>41353.612999999998</v>
      </c>
      <c r="D376" s="28"/>
      <c r="E376" s="80">
        <f t="shared" si="190"/>
        <v>-1581.0222234615469</v>
      </c>
      <c r="F376" s="80">
        <f t="shared" si="191"/>
        <v>-1581</v>
      </c>
      <c r="G376" s="80">
        <f t="shared" si="214"/>
        <v>-3.0166737225954421E-2</v>
      </c>
      <c r="J376" s="80">
        <f>+G376</f>
        <v>-3.0166737225954421E-2</v>
      </c>
      <c r="P376" s="80">
        <f t="shared" si="192"/>
        <v>-3.0066862410078707E-2</v>
      </c>
      <c r="Q376" s="107">
        <f t="shared" si="209"/>
        <v>26335.112999999998</v>
      </c>
      <c r="R376" s="80">
        <f t="shared" si="215"/>
        <v>9.9749788462077746E-9</v>
      </c>
      <c r="S376" s="106">
        <f t="shared" si="212"/>
        <v>0.1</v>
      </c>
      <c r="T376" s="106">
        <f t="shared" si="193"/>
        <v>9.974978846207775E-10</v>
      </c>
      <c r="Z376" s="80">
        <f t="shared" si="194"/>
        <v>-1581</v>
      </c>
      <c r="AA376" s="80">
        <f t="shared" si="195"/>
        <v>-2.1513694773281931E-2</v>
      </c>
      <c r="AB376" s="80">
        <f t="shared" si="196"/>
        <v>-3.8719904862751196E-2</v>
      </c>
      <c r="AC376" s="80">
        <f t="shared" si="197"/>
        <v>-9.9874815875714007E-5</v>
      </c>
      <c r="AD376" s="80">
        <f t="shared" si="198"/>
        <v>-8.6530424526724894E-3</v>
      </c>
      <c r="AE376" s="80">
        <f t="shared" si="199"/>
        <v>7.4875143687752337E-6</v>
      </c>
      <c r="AF376" s="80">
        <f t="shared" si="200"/>
        <v>-9999</v>
      </c>
      <c r="AG376" s="106"/>
      <c r="AH376" s="80">
        <f t="shared" si="201"/>
        <v>8.5531676367967754E-3</v>
      </c>
      <c r="AI376" s="80">
        <f t="shared" si="202"/>
        <v>0.55558951465924689</v>
      </c>
      <c r="AJ376" s="80">
        <f t="shared" si="203"/>
        <v>0.18648701630393133</v>
      </c>
      <c r="AK376" s="80">
        <f t="shared" si="204"/>
        <v>-6.0592320186737297E-2</v>
      </c>
      <c r="AL376" s="80">
        <f t="shared" si="205"/>
        <v>0.13550758989823089</v>
      </c>
      <c r="AM376" s="80">
        <f t="shared" si="206"/>
        <v>6.7857662008655797E-2</v>
      </c>
      <c r="AN376" s="80">
        <f t="shared" si="216"/>
        <v>6.5022566841270315</v>
      </c>
      <c r="AO376" s="80">
        <f t="shared" si="216"/>
        <v>6.5032349943692127</v>
      </c>
      <c r="AP376" s="80">
        <f t="shared" si="216"/>
        <v>6.5010004694408092</v>
      </c>
      <c r="AQ376" s="80">
        <f t="shared" si="216"/>
        <v>6.5061059116794979</v>
      </c>
      <c r="AR376" s="80">
        <f t="shared" si="216"/>
        <v>6.4944494348220134</v>
      </c>
      <c r="AS376" s="80">
        <f t="shared" si="216"/>
        <v>6.5211083841536874</v>
      </c>
      <c r="AT376" s="80">
        <f t="shared" si="216"/>
        <v>6.4603581807063186</v>
      </c>
      <c r="AU376" s="80">
        <f t="shared" si="208"/>
        <v>6.6001592498995976</v>
      </c>
    </row>
    <row r="377" spans="1:47" ht="12.95" customHeight="1" x14ac:dyDescent="0.2">
      <c r="A377" s="28" t="s">
        <v>2544</v>
      </c>
      <c r="B377" s="49"/>
      <c r="C377" s="28">
        <v>41368.546000000002</v>
      </c>
      <c r="D377" s="28"/>
      <c r="E377" s="80">
        <f t="shared" si="190"/>
        <v>-1570.0212673826277</v>
      </c>
      <c r="F377" s="80">
        <f t="shared" si="191"/>
        <v>-1570</v>
      </c>
      <c r="G377" s="80">
        <f t="shared" si="214"/>
        <v>-2.8868929439340718E-2</v>
      </c>
      <c r="J377" s="80">
        <f>+G377</f>
        <v>-2.8868929439340718E-2</v>
      </c>
      <c r="P377" s="80">
        <f t="shared" si="192"/>
        <v>-2.9981606594312135E-2</v>
      </c>
      <c r="Q377" s="107">
        <f t="shared" si="209"/>
        <v>26350.046000000002</v>
      </c>
      <c r="R377" s="80">
        <f t="shared" si="215"/>
        <v>1.2380504511952868E-6</v>
      </c>
      <c r="S377" s="106">
        <f t="shared" si="212"/>
        <v>0.1</v>
      </c>
      <c r="T377" s="106">
        <f t="shared" si="193"/>
        <v>1.2380504511952868E-7</v>
      </c>
      <c r="Z377" s="80">
        <f t="shared" si="194"/>
        <v>-1570</v>
      </c>
      <c r="AA377" s="80">
        <f t="shared" si="195"/>
        <v>-2.1338690076944885E-2</v>
      </c>
      <c r="AB377" s="80">
        <f t="shared" si="196"/>
        <v>-3.7511845956707965E-2</v>
      </c>
      <c r="AC377" s="80">
        <f t="shared" si="197"/>
        <v>1.1126771549714171E-3</v>
      </c>
      <c r="AD377" s="80">
        <f t="shared" si="198"/>
        <v>-7.5302393623958332E-3</v>
      </c>
      <c r="AE377" s="80">
        <f t="shared" si="199"/>
        <v>5.6704504854975607E-6</v>
      </c>
      <c r="AF377" s="80">
        <f t="shared" si="200"/>
        <v>-9999</v>
      </c>
      <c r="AG377" s="106"/>
      <c r="AH377" s="80">
        <f t="shared" si="201"/>
        <v>8.6429165173672502E-3</v>
      </c>
      <c r="AI377" s="80">
        <f t="shared" si="202"/>
        <v>0.55570284670686698</v>
      </c>
      <c r="AJ377" s="80">
        <f t="shared" si="203"/>
        <v>0.1883118512882076</v>
      </c>
      <c r="AK377" s="80">
        <f t="shared" si="204"/>
        <v>-6.1417817626760358E-2</v>
      </c>
      <c r="AL377" s="80">
        <f t="shared" si="205"/>
        <v>0.13736533741096107</v>
      </c>
      <c r="AM377" s="80">
        <f t="shared" si="206"/>
        <v>6.8790872004722489E-2</v>
      </c>
      <c r="AN377" s="80">
        <f t="shared" si="216"/>
        <v>6.5052449213165904</v>
      </c>
      <c r="AO377" s="80">
        <f t="shared" si="216"/>
        <v>6.5062318957327898</v>
      </c>
      <c r="AP377" s="80">
        <f t="shared" si="216"/>
        <v>6.503976072342823</v>
      </c>
      <c r="AQ377" s="80">
        <f t="shared" si="216"/>
        <v>6.5091336685825905</v>
      </c>
      <c r="AR377" s="80">
        <f t="shared" si="216"/>
        <v>6.4973503588411621</v>
      </c>
      <c r="AS377" s="80">
        <f t="shared" si="216"/>
        <v>6.5243183497375989</v>
      </c>
      <c r="AT377" s="80">
        <f t="shared" si="216"/>
        <v>6.4628266599754625</v>
      </c>
      <c r="AU377" s="80">
        <f t="shared" si="208"/>
        <v>6.6044588094208851</v>
      </c>
    </row>
    <row r="378" spans="1:47" ht="12.95" customHeight="1" x14ac:dyDescent="0.2">
      <c r="A378" s="16" t="s">
        <v>2379</v>
      </c>
      <c r="B378" s="41"/>
      <c r="C378" s="42">
        <v>41498.859700000001</v>
      </c>
      <c r="D378" s="42"/>
      <c r="E378" s="80">
        <f t="shared" si="190"/>
        <v>-1474.0207791899663</v>
      </c>
      <c r="F378" s="80">
        <f t="shared" si="191"/>
        <v>-1474</v>
      </c>
      <c r="G378" s="80">
        <f t="shared" si="214"/>
        <v>-2.8206243303429801E-2</v>
      </c>
      <c r="J378" s="80">
        <f>G378</f>
        <v>-2.8206243303429801E-2</v>
      </c>
      <c r="P378" s="80">
        <f t="shared" si="192"/>
        <v>-2.9233467849773057E-2</v>
      </c>
      <c r="Q378" s="107">
        <f t="shared" si="209"/>
        <v>26480.359700000001</v>
      </c>
      <c r="R378" s="80">
        <f t="shared" si="215"/>
        <v>1.0551902686101072E-6</v>
      </c>
      <c r="S378" s="106">
        <f>S$17</f>
        <v>1</v>
      </c>
      <c r="T378" s="106">
        <f t="shared" si="193"/>
        <v>1.0551902686101072E-6</v>
      </c>
      <c r="Z378" s="80">
        <f t="shared" si="194"/>
        <v>-1474</v>
      </c>
      <c r="AA378" s="80">
        <f t="shared" si="195"/>
        <v>-1.9809774612154118E-2</v>
      </c>
      <c r="AB378" s="80">
        <f t="shared" si="196"/>
        <v>-3.7629936541048736E-2</v>
      </c>
      <c r="AC378" s="80">
        <f t="shared" si="197"/>
        <v>1.0272245463432556E-3</v>
      </c>
      <c r="AD378" s="80">
        <f t="shared" si="198"/>
        <v>-8.3964686912756832E-3</v>
      </c>
      <c r="AE378" s="80">
        <f t="shared" si="199"/>
        <v>7.0500686483572779E-5</v>
      </c>
      <c r="AF378" s="80">
        <f t="shared" si="200"/>
        <v>-9999</v>
      </c>
      <c r="AG378" s="106"/>
      <c r="AH378" s="80">
        <f t="shared" si="201"/>
        <v>9.4236932376189388E-3</v>
      </c>
      <c r="AI378" s="80">
        <f t="shared" si="202"/>
        <v>0.55675937696603361</v>
      </c>
      <c r="AJ378" s="80">
        <f t="shared" si="203"/>
        <v>0.20424377685197989</v>
      </c>
      <c r="AK378" s="80">
        <f t="shared" si="204"/>
        <v>-6.8628411309581486E-2</v>
      </c>
      <c r="AL378" s="80">
        <f t="shared" si="205"/>
        <v>0.15361351352119285</v>
      </c>
      <c r="AM378" s="80">
        <f t="shared" si="206"/>
        <v>7.6958148812650354E-2</v>
      </c>
      <c r="AN378" s="80">
        <f t="shared" si="216"/>
        <v>6.5313535285257398</v>
      </c>
      <c r="AO378" s="80">
        <f t="shared" si="216"/>
        <v>6.532408899937141</v>
      </c>
      <c r="AP378" s="80">
        <f t="shared" si="216"/>
        <v>6.5299816345810813</v>
      </c>
      <c r="AQ378" s="80">
        <f t="shared" si="216"/>
        <v>6.5355663859438131</v>
      </c>
      <c r="AR378" s="80">
        <f t="shared" si="216"/>
        <v>6.5227284734452491</v>
      </c>
      <c r="AS378" s="80">
        <f t="shared" si="216"/>
        <v>6.5523035871022115</v>
      </c>
      <c r="AT378" s="80">
        <f t="shared" si="216"/>
        <v>6.4844845726346936</v>
      </c>
      <c r="AU378" s="80">
        <f t="shared" si="208"/>
        <v>6.6419822379702955</v>
      </c>
    </row>
    <row r="379" spans="1:47" ht="12.95" customHeight="1" x14ac:dyDescent="0.2">
      <c r="A379" s="134" t="s">
        <v>941</v>
      </c>
      <c r="B379" s="135" t="s">
        <v>2525</v>
      </c>
      <c r="C379" s="138">
        <v>41675.341</v>
      </c>
      <c r="D379" s="138" t="s">
        <v>2559</v>
      </c>
      <c r="E379" s="80">
        <f t="shared" si="190"/>
        <v>-1344.0091920976217</v>
      </c>
      <c r="F379" s="80">
        <f t="shared" si="191"/>
        <v>-1344</v>
      </c>
      <c r="G379" s="80">
        <f t="shared" si="214"/>
        <v>-1.2477605836465955E-2</v>
      </c>
      <c r="I379" s="80">
        <f t="shared" ref="I379:I384" si="217">G379</f>
        <v>-1.2477605836465955E-2</v>
      </c>
      <c r="P379" s="80">
        <f t="shared" si="192"/>
        <v>-2.8208670824242322E-2</v>
      </c>
      <c r="Q379" s="107">
        <f t="shared" si="209"/>
        <v>26656.841</v>
      </c>
      <c r="R379" s="80">
        <f t="shared" si="215"/>
        <v>2.4746640564964349E-4</v>
      </c>
      <c r="S379" s="106">
        <f t="shared" ref="S379:S384" si="218">S$16</f>
        <v>0.1</v>
      </c>
      <c r="T379" s="106">
        <f t="shared" si="193"/>
        <v>2.4746640564964349E-5</v>
      </c>
      <c r="Z379" s="80">
        <f t="shared" si="194"/>
        <v>-1344</v>
      </c>
      <c r="AA379" s="80">
        <f t="shared" si="195"/>
        <v>-1.7735308818835682E-2</v>
      </c>
      <c r="AB379" s="80">
        <f t="shared" si="196"/>
        <v>-2.2950967841872595E-2</v>
      </c>
      <c r="AC379" s="80">
        <f t="shared" si="197"/>
        <v>1.5731064987776367E-2</v>
      </c>
      <c r="AD379" s="80">
        <f t="shared" si="198"/>
        <v>5.2577029823697267E-3</v>
      </c>
      <c r="AE379" s="80">
        <f t="shared" si="199"/>
        <v>2.7643440650819521E-6</v>
      </c>
      <c r="AF379" s="80">
        <f t="shared" si="200"/>
        <v>-9999</v>
      </c>
      <c r="AG379" s="106"/>
      <c r="AH379" s="80">
        <f t="shared" si="201"/>
        <v>1.047336200540664E-2</v>
      </c>
      <c r="AI379" s="80">
        <f t="shared" si="202"/>
        <v>0.5583851813274413</v>
      </c>
      <c r="AJ379" s="80">
        <f t="shared" si="203"/>
        <v>0.22583873218389988</v>
      </c>
      <c r="AK379" s="80">
        <f t="shared" si="204"/>
        <v>-7.8412120716244482E-2</v>
      </c>
      <c r="AL379" s="80">
        <f t="shared" si="205"/>
        <v>0.1757263022913497</v>
      </c>
      <c r="AM379" s="80">
        <f t="shared" si="206"/>
        <v>8.8089950745526432E-2</v>
      </c>
      <c r="AN379" s="80">
        <f t="shared" si="216"/>
        <v>6.5668008402431699</v>
      </c>
      <c r="AO379" s="80">
        <f t="shared" si="216"/>
        <v>6.5679275106278228</v>
      </c>
      <c r="AP379" s="80">
        <f t="shared" si="216"/>
        <v>6.5653111578344054</v>
      </c>
      <c r="AQ379" s="80">
        <f t="shared" si="216"/>
        <v>6.5713899315774702</v>
      </c>
      <c r="AR379" s="80">
        <f t="shared" si="216"/>
        <v>6.5572830399566433</v>
      </c>
      <c r="AS379" s="80">
        <f t="shared" si="216"/>
        <v>6.590112016329309</v>
      </c>
      <c r="AT379" s="80">
        <f t="shared" si="216"/>
        <v>6.5141705838893005</v>
      </c>
      <c r="AU379" s="80">
        <f t="shared" si="208"/>
        <v>6.6927952141309568</v>
      </c>
    </row>
    <row r="380" spans="1:47" ht="12.95" customHeight="1" x14ac:dyDescent="0.2">
      <c r="A380" s="134" t="s">
        <v>945</v>
      </c>
      <c r="B380" s="135" t="s">
        <v>2525</v>
      </c>
      <c r="C380" s="138">
        <v>41683.476999999999</v>
      </c>
      <c r="D380" s="138" t="s">
        <v>2559</v>
      </c>
      <c r="E380" s="80">
        <f t="shared" si="190"/>
        <v>-1338.0155017033244</v>
      </c>
      <c r="F380" s="80">
        <f t="shared" si="191"/>
        <v>-1338</v>
      </c>
      <c r="G380" s="80">
        <f t="shared" si="214"/>
        <v>-2.1042437954747584E-2</v>
      </c>
      <c r="I380" s="80">
        <f t="shared" si="217"/>
        <v>-2.1042437954747584E-2</v>
      </c>
      <c r="P380" s="80">
        <f t="shared" si="192"/>
        <v>-2.8161047753216557E-2</v>
      </c>
      <c r="Q380" s="107">
        <f t="shared" si="209"/>
        <v>26664.976999999999</v>
      </c>
      <c r="R380" s="80">
        <f t="shared" si="215"/>
        <v>5.0674605462858469E-5</v>
      </c>
      <c r="S380" s="106">
        <f t="shared" si="218"/>
        <v>0.1</v>
      </c>
      <c r="T380" s="106">
        <f t="shared" si="193"/>
        <v>5.0674605462858474E-6</v>
      </c>
      <c r="Z380" s="80">
        <f t="shared" si="194"/>
        <v>-1338</v>
      </c>
      <c r="AA380" s="80">
        <f t="shared" si="195"/>
        <v>-1.7639465886704897E-2</v>
      </c>
      <c r="AB380" s="80">
        <f t="shared" si="196"/>
        <v>-3.156401982125924E-2</v>
      </c>
      <c r="AC380" s="80">
        <f t="shared" si="197"/>
        <v>7.1186097984689729E-3</v>
      </c>
      <c r="AD380" s="80">
        <f t="shared" si="198"/>
        <v>-3.4029720680426867E-3</v>
      </c>
      <c r="AE380" s="80">
        <f t="shared" si="199"/>
        <v>1.1580218895878721E-6</v>
      </c>
      <c r="AF380" s="80">
        <f t="shared" si="200"/>
        <v>-9999</v>
      </c>
      <c r="AG380" s="106"/>
      <c r="AH380" s="80">
        <f t="shared" si="201"/>
        <v>1.052158186651166E-2</v>
      </c>
      <c r="AI380" s="80">
        <f t="shared" si="202"/>
        <v>0.55846569982438288</v>
      </c>
      <c r="AJ380" s="80">
        <f t="shared" si="203"/>
        <v>0.22683607139423195</v>
      </c>
      <c r="AK380" s="80">
        <f t="shared" si="204"/>
        <v>-7.8864253720198715E-2</v>
      </c>
      <c r="AL380" s="80">
        <f t="shared" si="205"/>
        <v>0.17675021310052949</v>
      </c>
      <c r="AM380" s="80">
        <f t="shared" si="206"/>
        <v>8.8605902155365901E-2</v>
      </c>
      <c r="AN380" s="80">
        <f t="shared" si="216"/>
        <v>6.568439631253618</v>
      </c>
      <c r="AO380" s="80">
        <f t="shared" si="216"/>
        <v>6.5695689873363783</v>
      </c>
      <c r="AP380" s="80">
        <f t="shared" si="216"/>
        <v>6.566945142638124</v>
      </c>
      <c r="AQ380" s="80">
        <f t="shared" si="216"/>
        <v>6.5730442709511712</v>
      </c>
      <c r="AR380" s="80">
        <f t="shared" si="216"/>
        <v>6.5588834677910448</v>
      </c>
      <c r="AS380" s="80">
        <f t="shared" si="216"/>
        <v>6.5918544395857399</v>
      </c>
      <c r="AT380" s="80">
        <f t="shared" si="216"/>
        <v>6.5155514252562119</v>
      </c>
      <c r="AU380" s="80">
        <f t="shared" si="208"/>
        <v>6.6951404284152947</v>
      </c>
    </row>
    <row r="381" spans="1:47" ht="12.95" customHeight="1" x14ac:dyDescent="0.2">
      <c r="A381" s="16" t="s">
        <v>2389</v>
      </c>
      <c r="B381" s="41"/>
      <c r="C381" s="42">
        <v>41694.339999999997</v>
      </c>
      <c r="D381" s="42"/>
      <c r="E381" s="80">
        <f t="shared" si="190"/>
        <v>-1330.0128641967792</v>
      </c>
      <c r="F381" s="80">
        <f t="shared" si="191"/>
        <v>-1330</v>
      </c>
      <c r="G381" s="80">
        <f t="shared" si="214"/>
        <v>-1.7462214113038499E-2</v>
      </c>
      <c r="I381" s="80">
        <f t="shared" si="217"/>
        <v>-1.7462214113038499E-2</v>
      </c>
      <c r="P381" s="80">
        <f t="shared" si="192"/>
        <v>-2.8097505752096047E-2</v>
      </c>
      <c r="Q381" s="107">
        <f t="shared" si="209"/>
        <v>26675.839999999997</v>
      </c>
      <c r="R381" s="80">
        <f t="shared" si="215"/>
        <v>1.1310942824780739E-4</v>
      </c>
      <c r="S381" s="106">
        <f t="shared" si="218"/>
        <v>0.1</v>
      </c>
      <c r="T381" s="106">
        <f t="shared" si="193"/>
        <v>1.131094282478074E-5</v>
      </c>
      <c r="Z381" s="80">
        <f t="shared" si="194"/>
        <v>-1330</v>
      </c>
      <c r="AA381" s="80">
        <f t="shared" si="195"/>
        <v>-1.7511663053804152E-2</v>
      </c>
      <c r="AB381" s="80">
        <f t="shared" si="196"/>
        <v>-2.8048056811330394E-2</v>
      </c>
      <c r="AC381" s="80">
        <f t="shared" si="197"/>
        <v>1.0635291639057548E-2</v>
      </c>
      <c r="AD381" s="80">
        <f t="shared" si="198"/>
        <v>4.9448940765653426E-5</v>
      </c>
      <c r="AE381" s="80">
        <f t="shared" si="199"/>
        <v>2.4451977428451015E-10</v>
      </c>
      <c r="AF381" s="80">
        <f t="shared" si="200"/>
        <v>-9999</v>
      </c>
      <c r="AG381" s="106"/>
      <c r="AH381" s="80">
        <f t="shared" si="201"/>
        <v>1.0585842698291896E-2</v>
      </c>
      <c r="AI381" s="80">
        <f t="shared" si="202"/>
        <v>0.55857381589500288</v>
      </c>
      <c r="AJ381" s="80">
        <f t="shared" si="203"/>
        <v>0.22816595271526136</v>
      </c>
      <c r="AK381" s="80">
        <f t="shared" si="204"/>
        <v>-7.9467180225026912E-2</v>
      </c>
      <c r="AL381" s="80">
        <f t="shared" si="205"/>
        <v>0.1781159059528177</v>
      </c>
      <c r="AM381" s="80">
        <f t="shared" si="206"/>
        <v>8.9294151361784257E-2</v>
      </c>
      <c r="AN381" s="80">
        <f t="shared" ref="AN381:AT390" si="219">$AU381+$AB$7*SIN(AO381)</f>
        <v>6.5706250826885331</v>
      </c>
      <c r="AO381" s="80">
        <f t="shared" si="219"/>
        <v>6.5717579360420251</v>
      </c>
      <c r="AP381" s="80">
        <f t="shared" si="219"/>
        <v>6.5691242741621165</v>
      </c>
      <c r="AQ381" s="80">
        <f t="shared" si="219"/>
        <v>6.5752501987608456</v>
      </c>
      <c r="AR381" s="80">
        <f t="shared" si="219"/>
        <v>6.5610181709762969</v>
      </c>
      <c r="AS381" s="80">
        <f t="shared" si="219"/>
        <v>6.5941773064053475</v>
      </c>
      <c r="AT381" s="80">
        <f t="shared" si="219"/>
        <v>6.5173940844861145</v>
      </c>
      <c r="AU381" s="80">
        <f t="shared" si="208"/>
        <v>6.6982673807944124</v>
      </c>
    </row>
    <row r="382" spans="1:47" ht="12.95" customHeight="1" x14ac:dyDescent="0.2">
      <c r="A382" s="16" t="s">
        <v>2389</v>
      </c>
      <c r="B382" s="41"/>
      <c r="C382" s="42">
        <v>41709.267</v>
      </c>
      <c r="D382" s="42"/>
      <c r="E382" s="80">
        <f t="shared" si="190"/>
        <v>-1319.0163282435203</v>
      </c>
      <c r="F382" s="80">
        <f t="shared" si="191"/>
        <v>-1319</v>
      </c>
      <c r="G382" s="80">
        <f t="shared" si="214"/>
        <v>-2.2164406327647157E-2</v>
      </c>
      <c r="I382" s="80">
        <f t="shared" si="217"/>
        <v>-2.2164406327647157E-2</v>
      </c>
      <c r="P382" s="80">
        <f t="shared" si="192"/>
        <v>-2.8010052323992812E-2</v>
      </c>
      <c r="Q382" s="107">
        <f t="shared" si="209"/>
        <v>26690.767</v>
      </c>
      <c r="R382" s="80">
        <f t="shared" si="215"/>
        <v>3.4171577114591991E-5</v>
      </c>
      <c r="S382" s="106">
        <f t="shared" si="218"/>
        <v>0.1</v>
      </c>
      <c r="T382" s="106">
        <f t="shared" si="193"/>
        <v>3.4171577114591991E-6</v>
      </c>
      <c r="Z382" s="80">
        <f t="shared" si="194"/>
        <v>-1319</v>
      </c>
      <c r="AA382" s="80">
        <f t="shared" si="195"/>
        <v>-1.7335911693153728E-2</v>
      </c>
      <c r="AB382" s="80">
        <f t="shared" si="196"/>
        <v>-3.2838546958486245E-2</v>
      </c>
      <c r="AC382" s="80">
        <f t="shared" si="197"/>
        <v>5.8456459963456553E-3</v>
      </c>
      <c r="AD382" s="80">
        <f t="shared" si="198"/>
        <v>-4.8284946344934292E-3</v>
      </c>
      <c r="AE382" s="80">
        <f t="shared" si="199"/>
        <v>2.3314360435331833E-6</v>
      </c>
      <c r="AF382" s="80">
        <f t="shared" si="200"/>
        <v>-9999</v>
      </c>
      <c r="AG382" s="106"/>
      <c r="AH382" s="80">
        <f t="shared" si="201"/>
        <v>1.0674140630839084E-2</v>
      </c>
      <c r="AI382" s="80">
        <f t="shared" si="202"/>
        <v>0.55872389204570339</v>
      </c>
      <c r="AJ382" s="80">
        <f t="shared" si="203"/>
        <v>0.22999472023202033</v>
      </c>
      <c r="AK382" s="80">
        <f t="shared" si="204"/>
        <v>-8.0296359164807526E-2</v>
      </c>
      <c r="AL382" s="80">
        <f t="shared" si="205"/>
        <v>0.17999463381689915</v>
      </c>
      <c r="AM382" s="80">
        <f t="shared" si="206"/>
        <v>9.0241084967949026E-2</v>
      </c>
      <c r="AN382" s="80">
        <f t="shared" si="219"/>
        <v>6.5736308245366137</v>
      </c>
      <c r="AO382" s="80">
        <f t="shared" si="219"/>
        <v>6.5747683304211906</v>
      </c>
      <c r="AP382" s="80">
        <f t="shared" si="219"/>
        <v>6.5721214915575663</v>
      </c>
      <c r="AQ382" s="80">
        <f t="shared" si="219"/>
        <v>6.5782836186259992</v>
      </c>
      <c r="AR382" s="80">
        <f t="shared" si="219"/>
        <v>6.5639548892920754</v>
      </c>
      <c r="AS382" s="80">
        <f t="shared" si="219"/>
        <v>6.5973705657297792</v>
      </c>
      <c r="AT382" s="80">
        <f t="shared" si="219"/>
        <v>6.519930631193116</v>
      </c>
      <c r="AU382" s="80">
        <f t="shared" si="208"/>
        <v>6.7025669403156991</v>
      </c>
    </row>
    <row r="383" spans="1:47" ht="12.95" customHeight="1" x14ac:dyDescent="0.2">
      <c r="A383" s="134" t="s">
        <v>954</v>
      </c>
      <c r="B383" s="135" t="s">
        <v>2525</v>
      </c>
      <c r="C383" s="138">
        <v>41717.411999999997</v>
      </c>
      <c r="D383" s="138" t="s">
        <v>2559</v>
      </c>
      <c r="E383" s="80">
        <f t="shared" si="190"/>
        <v>-1313.0160076607349</v>
      </c>
      <c r="F383" s="80">
        <f t="shared" si="191"/>
        <v>-1313</v>
      </c>
      <c r="G383" s="80">
        <f t="shared" si="214"/>
        <v>-2.1729238447733223E-2</v>
      </c>
      <c r="I383" s="80">
        <f t="shared" si="217"/>
        <v>-2.1729238447733223E-2</v>
      </c>
      <c r="P383" s="80">
        <f t="shared" si="192"/>
        <v>-2.7962309860772003E-2</v>
      </c>
      <c r="Q383" s="107">
        <f t="shared" si="209"/>
        <v>26698.911999999997</v>
      </c>
      <c r="R383" s="80">
        <f t="shared" si="215"/>
        <v>3.8851179240041251E-5</v>
      </c>
      <c r="S383" s="106">
        <f t="shared" si="218"/>
        <v>0.1</v>
      </c>
      <c r="T383" s="106">
        <f t="shared" si="193"/>
        <v>3.8851179240041256E-6</v>
      </c>
      <c r="Z383" s="80">
        <f t="shared" si="194"/>
        <v>-1313</v>
      </c>
      <c r="AA383" s="80">
        <f t="shared" si="195"/>
        <v>-1.7240036549401469E-2</v>
      </c>
      <c r="AB383" s="80">
        <f t="shared" si="196"/>
        <v>-3.2451511759103761E-2</v>
      </c>
      <c r="AC383" s="80">
        <f t="shared" si="197"/>
        <v>6.23307141303878E-3</v>
      </c>
      <c r="AD383" s="80">
        <f t="shared" si="198"/>
        <v>-4.4892018983317544E-3</v>
      </c>
      <c r="AE383" s="80">
        <f t="shared" si="199"/>
        <v>2.0152933683985431E-6</v>
      </c>
      <c r="AF383" s="80">
        <f t="shared" si="200"/>
        <v>-9999</v>
      </c>
      <c r="AG383" s="106"/>
      <c r="AH383" s="80">
        <f t="shared" si="201"/>
        <v>1.0722273311370536E-2</v>
      </c>
      <c r="AI383" s="80">
        <f t="shared" si="202"/>
        <v>0.5588064440470365</v>
      </c>
      <c r="AJ383" s="80">
        <f t="shared" si="203"/>
        <v>0.23099231899753284</v>
      </c>
      <c r="AK383" s="80">
        <f t="shared" si="204"/>
        <v>-8.0748714738967095E-2</v>
      </c>
      <c r="AL383" s="80">
        <f t="shared" si="205"/>
        <v>0.18101983740868333</v>
      </c>
      <c r="AM383" s="80">
        <f t="shared" si="206"/>
        <v>9.0757885063957544E-2</v>
      </c>
      <c r="AN383" s="80">
        <f t="shared" si="219"/>
        <v>6.5752706870355473</v>
      </c>
      <c r="AO383" s="80">
        <f t="shared" si="219"/>
        <v>6.576410654385537</v>
      </c>
      <c r="AP383" s="80">
        <f t="shared" si="219"/>
        <v>6.5737567853399286</v>
      </c>
      <c r="AQ383" s="80">
        <f t="shared" si="219"/>
        <v>6.5799383446873678</v>
      </c>
      <c r="AR383" s="80">
        <f t="shared" si="219"/>
        <v>6.5655574731113617</v>
      </c>
      <c r="AS383" s="80">
        <f t="shared" si="219"/>
        <v>6.5991120090179916</v>
      </c>
      <c r="AT383" s="80">
        <f t="shared" si="219"/>
        <v>6.5213156230922174</v>
      </c>
      <c r="AU383" s="80">
        <f t="shared" si="208"/>
        <v>6.7049121546000379</v>
      </c>
    </row>
    <row r="384" spans="1:47" ht="12.95" customHeight="1" x14ac:dyDescent="0.2">
      <c r="A384" s="16" t="s">
        <v>2390</v>
      </c>
      <c r="B384" s="41"/>
      <c r="C384" s="42">
        <v>41850.442000000003</v>
      </c>
      <c r="D384" s="42"/>
      <c r="E384" s="80">
        <f t="shared" si="190"/>
        <v>-1215.014454913246</v>
      </c>
      <c r="F384" s="80">
        <f t="shared" si="191"/>
        <v>-1215</v>
      </c>
      <c r="G384" s="80">
        <f t="shared" si="214"/>
        <v>-1.9621496343461331E-2</v>
      </c>
      <c r="I384" s="80">
        <f t="shared" si="217"/>
        <v>-1.9621496343461331E-2</v>
      </c>
      <c r="P384" s="80">
        <f t="shared" si="192"/>
        <v>-2.7178460143992739E-2</v>
      </c>
      <c r="Q384" s="107">
        <f t="shared" si="209"/>
        <v>26831.942000000003</v>
      </c>
      <c r="R384" s="80">
        <f t="shared" si="215"/>
        <v>5.7107701882542105E-5</v>
      </c>
      <c r="S384" s="106">
        <f t="shared" si="218"/>
        <v>0.1</v>
      </c>
      <c r="T384" s="106">
        <f t="shared" si="193"/>
        <v>5.710770188254211E-6</v>
      </c>
      <c r="Z384" s="80">
        <f t="shared" si="194"/>
        <v>-1215</v>
      </c>
      <c r="AA384" s="80">
        <f t="shared" si="195"/>
        <v>-1.5673092234832681E-2</v>
      </c>
      <c r="AB384" s="80">
        <f t="shared" si="196"/>
        <v>-3.1126864252621393E-2</v>
      </c>
      <c r="AC384" s="80">
        <f t="shared" si="197"/>
        <v>7.5569638005314084E-3</v>
      </c>
      <c r="AD384" s="80">
        <f t="shared" si="198"/>
        <v>-3.9484041086286503E-3</v>
      </c>
      <c r="AE384" s="80">
        <f t="shared" si="199"/>
        <v>1.5589895005035605E-6</v>
      </c>
      <c r="AF384" s="80">
        <f t="shared" si="200"/>
        <v>-9999</v>
      </c>
      <c r="AG384" s="106"/>
      <c r="AH384" s="80">
        <f t="shared" si="201"/>
        <v>1.150536790916006E-2</v>
      </c>
      <c r="AI384" s="80">
        <f t="shared" si="202"/>
        <v>0.56022441794022637</v>
      </c>
      <c r="AJ384" s="80">
        <f t="shared" si="203"/>
        <v>0.24729580784616934</v>
      </c>
      <c r="AK384" s="80">
        <f t="shared" si="204"/>
        <v>-8.81450291871477E-2</v>
      </c>
      <c r="AL384" s="80">
        <f t="shared" si="205"/>
        <v>0.1978107563068143</v>
      </c>
      <c r="AM384" s="80">
        <f t="shared" si="206"/>
        <v>9.922915160605171E-2</v>
      </c>
      <c r="AN384" s="80">
        <f t="shared" si="219"/>
        <v>6.6020930645682423</v>
      </c>
      <c r="AO384" s="80">
        <f t="shared" si="219"/>
        <v>6.6032656134773529</v>
      </c>
      <c r="AP384" s="80">
        <f t="shared" si="219"/>
        <v>6.6005127343047914</v>
      </c>
      <c r="AQ384" s="80">
        <f t="shared" si="219"/>
        <v>6.6069798540408611</v>
      </c>
      <c r="AR384" s="80">
        <f t="shared" si="219"/>
        <v>6.5918088225351612</v>
      </c>
      <c r="AS384" s="80">
        <f t="shared" si="219"/>
        <v>6.6275215560577783</v>
      </c>
      <c r="AT384" s="80">
        <f t="shared" si="219"/>
        <v>6.5440839005834697</v>
      </c>
      <c r="AU384" s="80">
        <f t="shared" si="208"/>
        <v>6.7432173212442281</v>
      </c>
    </row>
    <row r="385" spans="1:47" ht="12.95" customHeight="1" x14ac:dyDescent="0.2">
      <c r="A385" s="16" t="s">
        <v>2379</v>
      </c>
      <c r="B385" s="41"/>
      <c r="C385" s="42">
        <v>41864.017699999997</v>
      </c>
      <c r="D385" s="42"/>
      <c r="E385" s="80">
        <f t="shared" si="190"/>
        <v>-1205.0134049272772</v>
      </c>
      <c r="F385" s="80">
        <f t="shared" si="191"/>
        <v>-1205</v>
      </c>
      <c r="G385" s="80">
        <f t="shared" si="214"/>
        <v>-1.8196216544311028E-2</v>
      </c>
      <c r="J385" s="80">
        <f>G385</f>
        <v>-1.8196216544311028E-2</v>
      </c>
      <c r="P385" s="80">
        <f t="shared" si="192"/>
        <v>-2.709804566711313E-2</v>
      </c>
      <c r="Q385" s="107">
        <f t="shared" si="209"/>
        <v>26845.517699999997</v>
      </c>
      <c r="R385" s="80">
        <f t="shared" si="215"/>
        <v>7.9242561731567631E-5</v>
      </c>
      <c r="S385" s="106">
        <f>S$17</f>
        <v>1</v>
      </c>
      <c r="T385" s="106">
        <f t="shared" si="193"/>
        <v>7.9242561731567631E-5</v>
      </c>
      <c r="Z385" s="80">
        <f t="shared" si="194"/>
        <v>-1205</v>
      </c>
      <c r="AA385" s="80">
        <f t="shared" si="195"/>
        <v>-1.5513105469183273E-2</v>
      </c>
      <c r="AB385" s="80">
        <f t="shared" si="196"/>
        <v>-2.9781156742240883E-2</v>
      </c>
      <c r="AC385" s="80">
        <f t="shared" si="197"/>
        <v>8.9018291228021018E-3</v>
      </c>
      <c r="AD385" s="80">
        <f t="shared" si="198"/>
        <v>-2.6831110751277549E-3</v>
      </c>
      <c r="AE385" s="80">
        <f t="shared" si="199"/>
        <v>7.1990850414732166E-6</v>
      </c>
      <c r="AF385" s="80">
        <f t="shared" si="200"/>
        <v>-9999</v>
      </c>
      <c r="AG385" s="106"/>
      <c r="AH385" s="80">
        <f t="shared" si="201"/>
        <v>1.1584940197929857E-2</v>
      </c>
      <c r="AI385" s="80">
        <f t="shared" si="202"/>
        <v>0.56037653575463664</v>
      </c>
      <c r="AJ385" s="80">
        <f t="shared" si="203"/>
        <v>0.24896047024955531</v>
      </c>
      <c r="AK385" s="80">
        <f t="shared" si="204"/>
        <v>-8.8900609847860329E-2</v>
      </c>
      <c r="AL385" s="80">
        <f t="shared" si="205"/>
        <v>0.19952915815852756</v>
      </c>
      <c r="AM385" s="80">
        <f t="shared" si="206"/>
        <v>0.10009688678368181</v>
      </c>
      <c r="AN385" s="80">
        <f t="shared" si="219"/>
        <v>6.6048341996409032</v>
      </c>
      <c r="AO385" s="80">
        <f t="shared" si="219"/>
        <v>6.6060092673082416</v>
      </c>
      <c r="AP385" s="80">
        <f t="shared" si="219"/>
        <v>6.6032479684053875</v>
      </c>
      <c r="AQ385" s="80">
        <f t="shared" si="219"/>
        <v>6.6097408166302198</v>
      </c>
      <c r="AR385" s="80">
        <f t="shared" si="219"/>
        <v>6.5944957843523104</v>
      </c>
      <c r="AS385" s="80">
        <f t="shared" si="219"/>
        <v>6.6304168261038461</v>
      </c>
      <c r="AT385" s="80">
        <f t="shared" si="219"/>
        <v>6.5464232408515857</v>
      </c>
      <c r="AU385" s="80">
        <f t="shared" si="208"/>
        <v>6.7471260117181249</v>
      </c>
    </row>
    <row r="386" spans="1:47" ht="12.95" customHeight="1" x14ac:dyDescent="0.2">
      <c r="A386" s="134" t="s">
        <v>941</v>
      </c>
      <c r="B386" s="135" t="s">
        <v>2525</v>
      </c>
      <c r="C386" s="138">
        <v>41869.440000000002</v>
      </c>
      <c r="D386" s="138" t="s">
        <v>2559</v>
      </c>
      <c r="E386" s="80">
        <f t="shared" si="190"/>
        <v>-1201.0188637000108</v>
      </c>
      <c r="F386" s="80">
        <f t="shared" si="191"/>
        <v>-1201</v>
      </c>
      <c r="G386" s="80">
        <f t="shared" si="214"/>
        <v>-2.5606104616599623E-2</v>
      </c>
      <c r="I386" s="80">
        <f t="shared" ref="I386:I393" si="220">G386</f>
        <v>-2.5606104616599623E-2</v>
      </c>
      <c r="P386" s="80">
        <f t="shared" si="192"/>
        <v>-2.706585758981821E-2</v>
      </c>
      <c r="Q386" s="107">
        <f t="shared" si="209"/>
        <v>26850.940000000002</v>
      </c>
      <c r="R386" s="80">
        <f t="shared" si="215"/>
        <v>2.1308787428205055E-6</v>
      </c>
      <c r="S386" s="106">
        <f t="shared" ref="S386:S393" si="221">S$16</f>
        <v>0.1</v>
      </c>
      <c r="T386" s="106">
        <f t="shared" si="193"/>
        <v>2.1308787428205056E-7</v>
      </c>
      <c r="Z386" s="80">
        <f t="shared" si="194"/>
        <v>-1201</v>
      </c>
      <c r="AA386" s="80">
        <f t="shared" si="195"/>
        <v>-1.5449106363405504E-2</v>
      </c>
      <c r="AB386" s="80">
        <f t="shared" si="196"/>
        <v>-3.7222855843012326E-2</v>
      </c>
      <c r="AC386" s="80">
        <f t="shared" si="197"/>
        <v>1.4597529732185872E-3</v>
      </c>
      <c r="AD386" s="80">
        <f t="shared" si="198"/>
        <v>-1.0156998253194119E-2</v>
      </c>
      <c r="AE386" s="80">
        <f t="shared" si="199"/>
        <v>1.0316461351538839E-5</v>
      </c>
      <c r="AF386" s="80">
        <f t="shared" si="200"/>
        <v>-9999</v>
      </c>
      <c r="AG386" s="106"/>
      <c r="AH386" s="80">
        <f t="shared" si="201"/>
        <v>1.1616751226412706E-2</v>
      </c>
      <c r="AI386" s="80">
        <f t="shared" si="202"/>
        <v>0.5604377705211343</v>
      </c>
      <c r="AJ386" s="80">
        <f t="shared" si="203"/>
        <v>0.2496263915746903</v>
      </c>
      <c r="AK386" s="80">
        <f t="shared" si="204"/>
        <v>-8.9202887632546746E-2</v>
      </c>
      <c r="AL386" s="80">
        <f t="shared" si="205"/>
        <v>0.2002167893948715</v>
      </c>
      <c r="AM386" s="80">
        <f t="shared" si="206"/>
        <v>0.10044415918852011</v>
      </c>
      <c r="AN386" s="80">
        <f t="shared" si="219"/>
        <v>6.6059308761741233</v>
      </c>
      <c r="AO386" s="80">
        <f t="shared" si="219"/>
        <v>6.6071069097396018</v>
      </c>
      <c r="AP386" s="80">
        <f t="shared" si="219"/>
        <v>6.6043423304435596</v>
      </c>
      <c r="AQ386" s="80">
        <f t="shared" si="219"/>
        <v>6.6108452916128337</v>
      </c>
      <c r="AR386" s="80">
        <f t="shared" si="219"/>
        <v>6.5955710079530574</v>
      </c>
      <c r="AS386" s="80">
        <f t="shared" si="219"/>
        <v>6.6315747414998816</v>
      </c>
      <c r="AT386" s="80">
        <f t="shared" si="219"/>
        <v>6.5473598341831796</v>
      </c>
      <c r="AU386" s="80">
        <f t="shared" si="208"/>
        <v>6.7486894879076837</v>
      </c>
    </row>
    <row r="387" spans="1:47" ht="12.95" customHeight="1" x14ac:dyDescent="0.2">
      <c r="A387" s="16" t="s">
        <v>2391</v>
      </c>
      <c r="B387" s="41"/>
      <c r="C387" s="42">
        <v>41903.381999999998</v>
      </c>
      <c r="D387" s="42"/>
      <c r="E387" s="80">
        <f t="shared" si="190"/>
        <v>-1176.0142128441537</v>
      </c>
      <c r="F387" s="80">
        <f t="shared" si="191"/>
        <v>-1176</v>
      </c>
      <c r="G387" s="80">
        <f t="shared" si="214"/>
        <v>-1.9292905111797154E-2</v>
      </c>
      <c r="I387" s="80">
        <f t="shared" si="220"/>
        <v>-1.9292905111797154E-2</v>
      </c>
      <c r="P387" s="80">
        <f t="shared" si="192"/>
        <v>-2.6864393575586957E-2</v>
      </c>
      <c r="Q387" s="107">
        <f t="shared" si="209"/>
        <v>26884.881999999998</v>
      </c>
      <c r="R387" s="80">
        <f t="shared" si="215"/>
        <v>5.7327437557302072E-5</v>
      </c>
      <c r="S387" s="106">
        <f t="shared" si="221"/>
        <v>0.1</v>
      </c>
      <c r="T387" s="106">
        <f t="shared" si="193"/>
        <v>5.7327437557302074E-6</v>
      </c>
      <c r="Z387" s="80">
        <f t="shared" si="194"/>
        <v>-1176</v>
      </c>
      <c r="AA387" s="80">
        <f t="shared" si="195"/>
        <v>-1.5049057266837593E-2</v>
      </c>
      <c r="AB387" s="80">
        <f t="shared" si="196"/>
        <v>-3.1108241420546516E-2</v>
      </c>
      <c r="AC387" s="80">
        <f t="shared" si="197"/>
        <v>7.5714884637898029E-3</v>
      </c>
      <c r="AD387" s="80">
        <f t="shared" si="198"/>
        <v>-4.2438478449595609E-3</v>
      </c>
      <c r="AE387" s="80">
        <f t="shared" si="199"/>
        <v>1.8010244531167911E-6</v>
      </c>
      <c r="AF387" s="80">
        <f t="shared" si="200"/>
        <v>-9999</v>
      </c>
      <c r="AG387" s="106"/>
      <c r="AH387" s="80">
        <f t="shared" si="201"/>
        <v>1.1815336308749364E-2</v>
      </c>
      <c r="AI387" s="80">
        <f t="shared" si="202"/>
        <v>0.56082551828307325</v>
      </c>
      <c r="AJ387" s="80">
        <f t="shared" si="203"/>
        <v>0.25378914007210968</v>
      </c>
      <c r="AK387" s="80">
        <f t="shared" si="204"/>
        <v>-9.1092718452599683E-2</v>
      </c>
      <c r="AL387" s="80">
        <f t="shared" si="205"/>
        <v>0.20451802748446704</v>
      </c>
      <c r="AM387" s="80">
        <f t="shared" si="206"/>
        <v>0.10261694860102681</v>
      </c>
      <c r="AN387" s="80">
        <f t="shared" si="219"/>
        <v>6.6127880163500636</v>
      </c>
      <c r="AO387" s="80">
        <f t="shared" si="219"/>
        <v>6.6139695494222508</v>
      </c>
      <c r="AP387" s="80">
        <f t="shared" si="219"/>
        <v>6.6111856005914049</v>
      </c>
      <c r="AQ387" s="80">
        <f t="shared" si="219"/>
        <v>6.6177494514780415</v>
      </c>
      <c r="AR387" s="80">
        <f t="shared" si="219"/>
        <v>6.6022968856255302</v>
      </c>
      <c r="AS387" s="80">
        <f t="shared" si="219"/>
        <v>6.6388092083353474</v>
      </c>
      <c r="AT387" s="80">
        <f t="shared" si="219"/>
        <v>6.5532247532501344</v>
      </c>
      <c r="AU387" s="80">
        <f t="shared" si="208"/>
        <v>6.7584612140924261</v>
      </c>
    </row>
    <row r="388" spans="1:47" ht="12.95" customHeight="1" x14ac:dyDescent="0.2">
      <c r="A388" s="16" t="s">
        <v>2392</v>
      </c>
      <c r="B388" s="41"/>
      <c r="C388" s="42">
        <v>41994.334000000003</v>
      </c>
      <c r="D388" s="42"/>
      <c r="E388" s="80">
        <f t="shared" si="190"/>
        <v>-1109.0110013468247</v>
      </c>
      <c r="F388" s="80">
        <f t="shared" si="191"/>
        <v>-1109</v>
      </c>
      <c r="G388" s="80">
        <f t="shared" si="214"/>
        <v>-1.4933530408598017E-2</v>
      </c>
      <c r="I388" s="80">
        <f t="shared" si="220"/>
        <v>-1.4933530408598017E-2</v>
      </c>
      <c r="P388" s="80">
        <f t="shared" si="192"/>
        <v>-2.6322016905813154E-2</v>
      </c>
      <c r="Q388" s="107">
        <f t="shared" si="209"/>
        <v>26975.834000000003</v>
      </c>
      <c r="R388" s="80">
        <f t="shared" si="215"/>
        <v>1.2969762469725149E-4</v>
      </c>
      <c r="S388" s="106">
        <f t="shared" si="221"/>
        <v>0.1</v>
      </c>
      <c r="T388" s="106">
        <f t="shared" si="193"/>
        <v>1.296976246972515E-5</v>
      </c>
      <c r="Z388" s="80">
        <f t="shared" si="194"/>
        <v>-1109</v>
      </c>
      <c r="AA388" s="80">
        <f t="shared" si="195"/>
        <v>-1.397650862204727E-2</v>
      </c>
      <c r="AB388" s="80">
        <f t="shared" si="196"/>
        <v>-2.7279038692363901E-2</v>
      </c>
      <c r="AC388" s="80">
        <f t="shared" si="197"/>
        <v>1.1388486497215137E-2</v>
      </c>
      <c r="AD388" s="80">
        <f t="shared" si="198"/>
        <v>-9.5702178655074702E-4</v>
      </c>
      <c r="AE388" s="80">
        <f t="shared" si="199"/>
        <v>9.1589069993278373E-8</v>
      </c>
      <c r="AF388" s="80">
        <f t="shared" si="200"/>
        <v>-9999</v>
      </c>
      <c r="AG388" s="106"/>
      <c r="AH388" s="80">
        <f t="shared" si="201"/>
        <v>1.2345508283765884E-2</v>
      </c>
      <c r="AI388" s="80">
        <f t="shared" si="202"/>
        <v>0.56190770711439353</v>
      </c>
      <c r="AJ388" s="80">
        <f t="shared" si="203"/>
        <v>0.26495181550833563</v>
      </c>
      <c r="AK388" s="80">
        <f t="shared" si="204"/>
        <v>-9.6162631310960978E-2</v>
      </c>
      <c r="AL388" s="80">
        <f t="shared" si="205"/>
        <v>0.2160763277926224</v>
      </c>
      <c r="AM388" s="80">
        <f t="shared" si="206"/>
        <v>0.10846048508148158</v>
      </c>
      <c r="AN388" s="80">
        <f t="shared" si="219"/>
        <v>6.6311905625689729</v>
      </c>
      <c r="AO388" s="80">
        <f t="shared" si="219"/>
        <v>6.6323822998400193</v>
      </c>
      <c r="AP388" s="80">
        <f t="shared" si="219"/>
        <v>6.6295560618654221</v>
      </c>
      <c r="AQ388" s="80">
        <f t="shared" si="219"/>
        <v>6.6362633048659605</v>
      </c>
      <c r="AR388" s="80">
        <f t="shared" si="219"/>
        <v>6.6203719495847118</v>
      </c>
      <c r="AS388" s="80">
        <f t="shared" si="219"/>
        <v>6.6581760887575321</v>
      </c>
      <c r="AT388" s="80">
        <f t="shared" si="219"/>
        <v>6.5690403980679619</v>
      </c>
      <c r="AU388" s="80">
        <f t="shared" si="208"/>
        <v>6.7846494402675361</v>
      </c>
    </row>
    <row r="389" spans="1:47" ht="12.95" customHeight="1" x14ac:dyDescent="0.2">
      <c r="A389" s="16" t="s">
        <v>2393</v>
      </c>
      <c r="B389" s="41"/>
      <c r="C389" s="42">
        <v>42074.421999999999</v>
      </c>
      <c r="D389" s="42"/>
      <c r="E389" s="80">
        <f t="shared" si="190"/>
        <v>-1050.0111640436589</v>
      </c>
      <c r="F389" s="80">
        <f t="shared" si="191"/>
        <v>-1050</v>
      </c>
      <c r="G389" s="80">
        <f t="shared" si="214"/>
        <v>-1.5154379558225628E-2</v>
      </c>
      <c r="I389" s="80">
        <f t="shared" si="220"/>
        <v>-1.5154379558225628E-2</v>
      </c>
      <c r="P389" s="80">
        <f t="shared" si="192"/>
        <v>-2.5841443090852134E-2</v>
      </c>
      <c r="Q389" s="107">
        <f t="shared" si="209"/>
        <v>27055.921999999999</v>
      </c>
      <c r="R389" s="80">
        <f t="shared" si="215"/>
        <v>1.1421332695039532E-4</v>
      </c>
      <c r="S389" s="106">
        <f t="shared" si="221"/>
        <v>0.1</v>
      </c>
      <c r="T389" s="106">
        <f t="shared" si="193"/>
        <v>1.1421332695039532E-5</v>
      </c>
      <c r="Z389" s="80">
        <f t="shared" si="194"/>
        <v>-1050</v>
      </c>
      <c r="AA389" s="80">
        <f t="shared" si="195"/>
        <v>-1.3031614183250112E-2</v>
      </c>
      <c r="AB389" s="80">
        <f t="shared" si="196"/>
        <v>-2.7964208465827652E-2</v>
      </c>
      <c r="AC389" s="80">
        <f t="shared" si="197"/>
        <v>1.0687063532626506E-2</v>
      </c>
      <c r="AD389" s="80">
        <f t="shared" si="198"/>
        <v>-2.1227653749755163E-3</v>
      </c>
      <c r="AE389" s="80">
        <f t="shared" si="199"/>
        <v>4.5061328371949444E-7</v>
      </c>
      <c r="AF389" s="80">
        <f t="shared" si="200"/>
        <v>-9999</v>
      </c>
      <c r="AG389" s="106"/>
      <c r="AH389" s="80">
        <f t="shared" si="201"/>
        <v>1.2809828907602022E-2</v>
      </c>
      <c r="AI389" s="80">
        <f t="shared" si="202"/>
        <v>0.56291307072765995</v>
      </c>
      <c r="AJ389" s="80">
        <f t="shared" si="203"/>
        <v>0.27478988420706446</v>
      </c>
      <c r="AK389" s="80">
        <f t="shared" si="204"/>
        <v>-0.10063361767169147</v>
      </c>
      <c r="AL389" s="80">
        <f t="shared" si="205"/>
        <v>0.22629354354238668</v>
      </c>
      <c r="AM389" s="80">
        <f t="shared" si="206"/>
        <v>0.11363209945677648</v>
      </c>
      <c r="AN389" s="80">
        <f t="shared" si="219"/>
        <v>6.6474276786294624</v>
      </c>
      <c r="AO389" s="80">
        <f t="shared" si="219"/>
        <v>6.6486230177621595</v>
      </c>
      <c r="AP389" s="80">
        <f t="shared" si="219"/>
        <v>6.6457710854104572</v>
      </c>
      <c r="AQ389" s="80">
        <f t="shared" si="219"/>
        <v>6.652580603575494</v>
      </c>
      <c r="AR389" s="80">
        <f t="shared" si="219"/>
        <v>6.6363505861324921</v>
      </c>
      <c r="AS389" s="80">
        <f t="shared" si="219"/>
        <v>6.675204279875909</v>
      </c>
      <c r="AT389" s="80">
        <f t="shared" si="219"/>
        <v>6.5830898082917617</v>
      </c>
      <c r="AU389" s="80">
        <f t="shared" si="208"/>
        <v>6.8077107140635285</v>
      </c>
    </row>
    <row r="390" spans="1:47" ht="12.95" customHeight="1" x14ac:dyDescent="0.2">
      <c r="A390" s="134" t="s">
        <v>975</v>
      </c>
      <c r="B390" s="135" t="s">
        <v>2525</v>
      </c>
      <c r="C390" s="138">
        <v>42120.574000000001</v>
      </c>
      <c r="D390" s="138" t="s">
        <v>2559</v>
      </c>
      <c r="E390" s="80">
        <f t="shared" si="190"/>
        <v>-1016.0115574706897</v>
      </c>
      <c r="F390" s="80">
        <f t="shared" si="191"/>
        <v>-1016</v>
      </c>
      <c r="G390" s="80">
        <f t="shared" si="214"/>
        <v>-1.5688428218709305E-2</v>
      </c>
      <c r="I390" s="80">
        <f t="shared" si="220"/>
        <v>-1.5688428218709305E-2</v>
      </c>
      <c r="P390" s="80">
        <f t="shared" si="192"/>
        <v>-2.5563243854596525E-2</v>
      </c>
      <c r="Q390" s="107">
        <f t="shared" si="209"/>
        <v>27102.074000000001</v>
      </c>
      <c r="R390" s="80">
        <f t="shared" si="215"/>
        <v>9.751198384276272E-5</v>
      </c>
      <c r="S390" s="106">
        <f t="shared" si="221"/>
        <v>0.1</v>
      </c>
      <c r="T390" s="106">
        <f t="shared" si="193"/>
        <v>9.7511983842762733E-6</v>
      </c>
      <c r="Z390" s="80">
        <f t="shared" si="194"/>
        <v>-1016</v>
      </c>
      <c r="AA390" s="80">
        <f t="shared" si="195"/>
        <v>-1.2486965601439607E-2</v>
      </c>
      <c r="AB390" s="80">
        <f t="shared" si="196"/>
        <v>-2.8764706471866221E-2</v>
      </c>
      <c r="AC390" s="80">
        <f t="shared" si="197"/>
        <v>9.8748156358872199E-3</v>
      </c>
      <c r="AD390" s="80">
        <f t="shared" si="198"/>
        <v>-3.2014626172696976E-3</v>
      </c>
      <c r="AE390" s="80">
        <f t="shared" si="199"/>
        <v>1.0249362889775343E-6</v>
      </c>
      <c r="AF390" s="80">
        <f t="shared" si="200"/>
        <v>-9999</v>
      </c>
      <c r="AG390" s="106"/>
      <c r="AH390" s="80">
        <f t="shared" si="201"/>
        <v>1.3076278253156918E-2</v>
      </c>
      <c r="AI390" s="80">
        <f t="shared" si="202"/>
        <v>0.5635149527954959</v>
      </c>
      <c r="AJ390" s="80">
        <f t="shared" si="203"/>
        <v>0.28046296307924573</v>
      </c>
      <c r="AK390" s="80">
        <f t="shared" si="204"/>
        <v>-0.10321294644228346</v>
      </c>
      <c r="AL390" s="80">
        <f t="shared" si="205"/>
        <v>0.2321987725208137</v>
      </c>
      <c r="AM390" s="80">
        <f t="shared" si="206"/>
        <v>0.11662385131628841</v>
      </c>
      <c r="AN390" s="80">
        <f t="shared" si="219"/>
        <v>6.6567987861664104</v>
      </c>
      <c r="AO390" s="80">
        <f t="shared" si="219"/>
        <v>6.6579939596592963</v>
      </c>
      <c r="AP390" s="80">
        <f t="shared" si="219"/>
        <v>6.6551320849801145</v>
      </c>
      <c r="AQ390" s="80">
        <f t="shared" si="219"/>
        <v>6.6619903132862728</v>
      </c>
      <c r="AR390" s="80">
        <f t="shared" si="219"/>
        <v>6.6455856955541828</v>
      </c>
      <c r="AS390" s="80">
        <f t="shared" si="219"/>
        <v>6.6850058802693804</v>
      </c>
      <c r="AT390" s="80">
        <f t="shared" si="219"/>
        <v>6.5912400269476263</v>
      </c>
      <c r="AU390" s="80">
        <f t="shared" si="208"/>
        <v>6.8210002616747785</v>
      </c>
    </row>
    <row r="391" spans="1:47" ht="12.95" customHeight="1" x14ac:dyDescent="0.2">
      <c r="A391" s="16" t="s">
        <v>2395</v>
      </c>
      <c r="B391" s="41"/>
      <c r="C391" s="42">
        <v>42146.366000000002</v>
      </c>
      <c r="D391" s="42"/>
      <c r="E391" s="80">
        <f t="shared" si="190"/>
        <v>-997.01091063566571</v>
      </c>
      <c r="F391" s="80">
        <f t="shared" si="191"/>
        <v>-997</v>
      </c>
      <c r="G391" s="80">
        <f t="shared" si="214"/>
        <v>-1.4810396591201425E-2</v>
      </c>
      <c r="I391" s="80">
        <f t="shared" si="220"/>
        <v>-1.4810396591201425E-2</v>
      </c>
      <c r="P391" s="80">
        <f t="shared" si="192"/>
        <v>-2.5407378815711163E-2</v>
      </c>
      <c r="Q391" s="107">
        <f t="shared" si="209"/>
        <v>27127.866000000002</v>
      </c>
      <c r="R391" s="80">
        <f t="shared" si="215"/>
        <v>1.1229603226657537E-4</v>
      </c>
      <c r="S391" s="106">
        <f t="shared" si="221"/>
        <v>0.1</v>
      </c>
      <c r="T391" s="106">
        <f t="shared" si="193"/>
        <v>1.1229603226657538E-5</v>
      </c>
      <c r="Z391" s="80">
        <f t="shared" si="194"/>
        <v>-997</v>
      </c>
      <c r="AA391" s="80">
        <f t="shared" si="195"/>
        <v>-1.2182570180184912E-2</v>
      </c>
      <c r="AB391" s="80">
        <f t="shared" si="196"/>
        <v>-2.8035205226727675E-2</v>
      </c>
      <c r="AC391" s="80">
        <f t="shared" si="197"/>
        <v>1.0596982224509739E-2</v>
      </c>
      <c r="AD391" s="80">
        <f t="shared" si="198"/>
        <v>-2.6278264110165123E-3</v>
      </c>
      <c r="AE391" s="80">
        <f t="shared" si="199"/>
        <v>6.9054716464359245E-7</v>
      </c>
      <c r="AF391" s="80">
        <f t="shared" si="200"/>
        <v>-9999</v>
      </c>
      <c r="AG391" s="106"/>
      <c r="AH391" s="80">
        <f t="shared" si="201"/>
        <v>1.3224808635526251E-2</v>
      </c>
      <c r="AI391" s="80">
        <f t="shared" si="202"/>
        <v>0.56385852519908353</v>
      </c>
      <c r="AJ391" s="80">
        <f t="shared" si="203"/>
        <v>0.28363442366339259</v>
      </c>
      <c r="AK391" s="80">
        <f t="shared" si="204"/>
        <v>-0.10465525646090276</v>
      </c>
      <c r="AL391" s="80">
        <f t="shared" si="205"/>
        <v>0.23550444492211653</v>
      </c>
      <c r="AM391" s="80">
        <f t="shared" si="206"/>
        <v>0.11829949246757279</v>
      </c>
      <c r="AN391" s="80">
        <f t="shared" ref="AN391:AT400" si="222">$AU391+$AB$7*SIN(AO391)</f>
        <v>6.6620402057075045</v>
      </c>
      <c r="AO391" s="80">
        <f t="shared" si="222"/>
        <v>6.6632345859141413</v>
      </c>
      <c r="AP391" s="80">
        <f t="shared" si="222"/>
        <v>6.6603686899467549</v>
      </c>
      <c r="AQ391" s="80">
        <f t="shared" si="222"/>
        <v>6.6672508839197473</v>
      </c>
      <c r="AR391" s="80">
        <f t="shared" si="222"/>
        <v>6.6507552890878134</v>
      </c>
      <c r="AS391" s="80">
        <f t="shared" si="222"/>
        <v>6.6904796467623928</v>
      </c>
      <c r="AT391" s="80">
        <f t="shared" si="222"/>
        <v>6.5958121768804148</v>
      </c>
      <c r="AU391" s="80">
        <f t="shared" si="208"/>
        <v>6.8284267735751829</v>
      </c>
    </row>
    <row r="392" spans="1:47" ht="12.95" customHeight="1" x14ac:dyDescent="0.2">
      <c r="A392" s="16" t="s">
        <v>2395</v>
      </c>
      <c r="B392" s="41"/>
      <c r="C392" s="42">
        <v>42150.432000000001</v>
      </c>
      <c r="D392" s="42"/>
      <c r="E392" s="80">
        <f t="shared" si="190"/>
        <v>-994.01553881373707</v>
      </c>
      <c r="F392" s="80">
        <f t="shared" si="191"/>
        <v>-994</v>
      </c>
      <c r="G392" s="80">
        <f t="shared" si="214"/>
        <v>-2.1092812647111714E-2</v>
      </c>
      <c r="I392" s="80">
        <f t="shared" si="220"/>
        <v>-2.1092812647111714E-2</v>
      </c>
      <c r="P392" s="80">
        <f t="shared" si="192"/>
        <v>-2.5382742280130561E-2</v>
      </c>
      <c r="Q392" s="107">
        <f t="shared" si="209"/>
        <v>27131.932000000001</v>
      </c>
      <c r="R392" s="80">
        <f t="shared" si="215"/>
        <v>1.840349625625322E-5</v>
      </c>
      <c r="S392" s="106">
        <f t="shared" si="221"/>
        <v>0.1</v>
      </c>
      <c r="T392" s="106">
        <f t="shared" si="193"/>
        <v>1.840349625625322E-6</v>
      </c>
      <c r="Z392" s="80">
        <f t="shared" si="194"/>
        <v>-994</v>
      </c>
      <c r="AA392" s="80">
        <f t="shared" si="195"/>
        <v>-1.2134505894828644E-2</v>
      </c>
      <c r="AB392" s="80">
        <f t="shared" si="196"/>
        <v>-3.4341049032413633E-2</v>
      </c>
      <c r="AC392" s="80">
        <f t="shared" si="197"/>
        <v>4.289929633018847E-3</v>
      </c>
      <c r="AD392" s="80">
        <f t="shared" si="198"/>
        <v>-8.9583067522830701E-3</v>
      </c>
      <c r="AE392" s="80">
        <f t="shared" si="199"/>
        <v>8.0251259868000451E-6</v>
      </c>
      <c r="AF392" s="80">
        <f t="shared" si="200"/>
        <v>-9999</v>
      </c>
      <c r="AG392" s="106"/>
      <c r="AH392" s="80">
        <f t="shared" si="201"/>
        <v>1.3248236385301917E-2</v>
      </c>
      <c r="AI392" s="80">
        <f t="shared" si="202"/>
        <v>0.56391324894384698</v>
      </c>
      <c r="AJ392" s="80">
        <f t="shared" si="203"/>
        <v>0.28413526114882359</v>
      </c>
      <c r="AK392" s="80">
        <f t="shared" si="204"/>
        <v>-0.10488305058351675</v>
      </c>
      <c r="AL392" s="80">
        <f t="shared" si="205"/>
        <v>0.23602677178722378</v>
      </c>
      <c r="AM392" s="80">
        <f t="shared" si="206"/>
        <v>0.11856431901024582</v>
      </c>
      <c r="AN392" s="80">
        <f t="shared" si="222"/>
        <v>6.6628681054670356</v>
      </c>
      <c r="AO392" s="80">
        <f t="shared" si="222"/>
        <v>6.6640623149644949</v>
      </c>
      <c r="AP392" s="80">
        <f t="shared" si="222"/>
        <v>6.6611958840811347</v>
      </c>
      <c r="AQ392" s="80">
        <f t="shared" si="222"/>
        <v>6.6680816490326054</v>
      </c>
      <c r="AR392" s="80">
        <f t="shared" si="222"/>
        <v>6.6515721227961233</v>
      </c>
      <c r="AS392" s="80">
        <f t="shared" si="222"/>
        <v>6.6913436895654579</v>
      </c>
      <c r="AT392" s="80">
        <f t="shared" si="222"/>
        <v>6.5965352640273691</v>
      </c>
      <c r="AU392" s="80">
        <f t="shared" si="208"/>
        <v>6.8295993807173518</v>
      </c>
    </row>
    <row r="393" spans="1:47" ht="12.95" customHeight="1" x14ac:dyDescent="0.2">
      <c r="A393" s="16" t="s">
        <v>2395</v>
      </c>
      <c r="B393" s="41"/>
      <c r="C393" s="42">
        <v>42158.582999999999</v>
      </c>
      <c r="D393" s="42"/>
      <c r="E393" s="80">
        <f t="shared" si="190"/>
        <v>-988.0107981052912</v>
      </c>
      <c r="F393" s="80">
        <f t="shared" si="191"/>
        <v>-988</v>
      </c>
      <c r="G393" s="80">
        <f t="shared" si="214"/>
        <v>-1.4657644765975419E-2</v>
      </c>
      <c r="I393" s="80">
        <f t="shared" si="220"/>
        <v>-1.4657644765975419E-2</v>
      </c>
      <c r="P393" s="80">
        <f t="shared" si="192"/>
        <v>-2.5333447718374261E-2</v>
      </c>
      <c r="Q393" s="107">
        <f t="shared" si="209"/>
        <v>27140.082999999999</v>
      </c>
      <c r="R393" s="80">
        <f t="shared" si="215"/>
        <v>1.1397276867844782E-4</v>
      </c>
      <c r="S393" s="106">
        <f t="shared" si="221"/>
        <v>0.1</v>
      </c>
      <c r="T393" s="106">
        <f t="shared" si="193"/>
        <v>1.1397276867844783E-5</v>
      </c>
      <c r="Z393" s="80">
        <f t="shared" si="194"/>
        <v>-988</v>
      </c>
      <c r="AA393" s="80">
        <f t="shared" si="195"/>
        <v>-1.2038375937866904E-2</v>
      </c>
      <c r="AB393" s="80">
        <f t="shared" si="196"/>
        <v>-2.7952716546482778E-2</v>
      </c>
      <c r="AC393" s="80">
        <f t="shared" si="197"/>
        <v>1.0675802952398842E-2</v>
      </c>
      <c r="AD393" s="80">
        <f t="shared" si="198"/>
        <v>-2.619268828108515E-3</v>
      </c>
      <c r="AE393" s="80">
        <f t="shared" si="199"/>
        <v>6.860569193900954E-7</v>
      </c>
      <c r="AF393" s="80">
        <f t="shared" si="200"/>
        <v>-9999</v>
      </c>
      <c r="AG393" s="106"/>
      <c r="AH393" s="80">
        <f t="shared" si="201"/>
        <v>1.3295071780507357E-2</v>
      </c>
      <c r="AI393" s="80">
        <f t="shared" si="202"/>
        <v>0.56402308621492425</v>
      </c>
      <c r="AJ393" s="80">
        <f t="shared" si="203"/>
        <v>0.28513700251221719</v>
      </c>
      <c r="AK393" s="80">
        <f t="shared" si="204"/>
        <v>-0.10533868896495953</v>
      </c>
      <c r="AL393" s="80">
        <f t="shared" si="205"/>
        <v>0.23707173755830518</v>
      </c>
      <c r="AM393" s="80">
        <f t="shared" si="206"/>
        <v>0.11909417956969624</v>
      </c>
      <c r="AN393" s="80">
        <f t="shared" si="222"/>
        <v>6.6645241580230508</v>
      </c>
      <c r="AO393" s="80">
        <f t="shared" si="222"/>
        <v>6.6657179891160281</v>
      </c>
      <c r="AP393" s="80">
        <f t="shared" si="222"/>
        <v>6.6628505699893452</v>
      </c>
      <c r="AQ393" s="80">
        <f t="shared" si="222"/>
        <v>6.6697433026984072</v>
      </c>
      <c r="AR393" s="80">
        <f t="shared" si="222"/>
        <v>6.6532062687072617</v>
      </c>
      <c r="AS393" s="80">
        <f t="shared" si="222"/>
        <v>6.6930715819155031</v>
      </c>
      <c r="AT393" s="80">
        <f t="shared" si="222"/>
        <v>6.5979824003335521</v>
      </c>
      <c r="AU393" s="80">
        <f t="shared" si="208"/>
        <v>6.8319445950016897</v>
      </c>
    </row>
    <row r="394" spans="1:47" ht="12.95" customHeight="1" x14ac:dyDescent="0.2">
      <c r="A394" s="16" t="s">
        <v>2379</v>
      </c>
      <c r="B394" s="41"/>
      <c r="C394" s="42">
        <v>42229.168599999997</v>
      </c>
      <c r="D394" s="42"/>
      <c r="E394" s="80">
        <f t="shared" si="190"/>
        <v>-936.01126114661508</v>
      </c>
      <c r="F394" s="80">
        <f t="shared" si="191"/>
        <v>-936</v>
      </c>
      <c r="G394" s="80">
        <f t="shared" si="214"/>
        <v>-1.5286189780454151E-2</v>
      </c>
      <c r="J394" s="80">
        <f>G394</f>
        <v>-1.5286189780454151E-2</v>
      </c>
      <c r="P394" s="80">
        <f t="shared" si="192"/>
        <v>-2.490502789361887E-2</v>
      </c>
      <c r="Q394" s="107">
        <f t="shared" si="209"/>
        <v>27210.668599999997</v>
      </c>
      <c r="R394" s="80">
        <f t="shared" si="215"/>
        <v>9.25220466472702E-5</v>
      </c>
      <c r="S394" s="106">
        <f>S$17</f>
        <v>1</v>
      </c>
      <c r="T394" s="106">
        <f t="shared" si="193"/>
        <v>9.25220466472702E-5</v>
      </c>
      <c r="Z394" s="80">
        <f t="shared" si="194"/>
        <v>-936</v>
      </c>
      <c r="AA394" s="80">
        <f t="shared" si="195"/>
        <v>-1.1205187839580568E-2</v>
      </c>
      <c r="AB394" s="80">
        <f t="shared" si="196"/>
        <v>-2.8986029834492451E-2</v>
      </c>
      <c r="AC394" s="80">
        <f t="shared" si="197"/>
        <v>9.6188381131647183E-3</v>
      </c>
      <c r="AD394" s="80">
        <f t="shared" si="198"/>
        <v>-4.0810019408735829E-3</v>
      </c>
      <c r="AE394" s="80">
        <f t="shared" si="199"/>
        <v>1.665457684141395E-5</v>
      </c>
      <c r="AF394" s="80">
        <f t="shared" si="200"/>
        <v>-9999</v>
      </c>
      <c r="AG394" s="106"/>
      <c r="AH394" s="80">
        <f t="shared" si="201"/>
        <v>1.3699840054038301E-2</v>
      </c>
      <c r="AI394" s="80">
        <f t="shared" si="202"/>
        <v>0.56499687331901161</v>
      </c>
      <c r="AJ394" s="80">
        <f t="shared" si="203"/>
        <v>0.29382252747010973</v>
      </c>
      <c r="AK394" s="80">
        <f t="shared" si="204"/>
        <v>-0.10929038623858797</v>
      </c>
      <c r="AL394" s="80">
        <f t="shared" si="205"/>
        <v>0.24614581497715332</v>
      </c>
      <c r="AM394" s="80">
        <f t="shared" si="206"/>
        <v>0.12369808826371657</v>
      </c>
      <c r="AN394" s="80">
        <f t="shared" si="222"/>
        <v>6.6788909522933686</v>
      </c>
      <c r="AO394" s="80">
        <f t="shared" si="222"/>
        <v>6.6800794643259955</v>
      </c>
      <c r="AP394" s="80">
        <f t="shared" si="222"/>
        <v>6.6772080039944015</v>
      </c>
      <c r="AQ394" s="80">
        <f t="shared" si="222"/>
        <v>6.6841514162980804</v>
      </c>
      <c r="AR394" s="80">
        <f t="shared" si="222"/>
        <v>6.6673958587057438</v>
      </c>
      <c r="AS394" s="80">
        <f t="shared" si="222"/>
        <v>6.7080358533969822</v>
      </c>
      <c r="AT394" s="80">
        <f t="shared" si="222"/>
        <v>6.610578677615031</v>
      </c>
      <c r="AU394" s="80">
        <f t="shared" si="208"/>
        <v>6.8522697854659542</v>
      </c>
    </row>
    <row r="395" spans="1:47" ht="12.95" customHeight="1" x14ac:dyDescent="0.2">
      <c r="A395" s="16" t="s">
        <v>2396</v>
      </c>
      <c r="B395" s="41"/>
      <c r="C395" s="42">
        <v>42302.472000000002</v>
      </c>
      <c r="D395" s="42"/>
      <c r="E395" s="80">
        <f t="shared" si="190"/>
        <v>-882.00955460169757</v>
      </c>
      <c r="F395" s="80">
        <f t="shared" si="191"/>
        <v>-882</v>
      </c>
      <c r="G395" s="80">
        <f t="shared" si="214"/>
        <v>-1.2969678828085307E-2</v>
      </c>
      <c r="I395" s="80">
        <f t="shared" ref="I395:I412" si="223">G395</f>
        <v>-1.2969678828085307E-2</v>
      </c>
      <c r="P395" s="80">
        <f t="shared" si="192"/>
        <v>-2.4457852380214633E-2</v>
      </c>
      <c r="Q395" s="107">
        <f t="shared" si="209"/>
        <v>27283.972000000002</v>
      </c>
      <c r="R395" s="80">
        <f t="shared" si="215"/>
        <v>1.3197813156384374E-4</v>
      </c>
      <c r="S395" s="106">
        <f t="shared" ref="S395:S414" si="224">S$16</f>
        <v>0.1</v>
      </c>
      <c r="T395" s="106">
        <f t="shared" si="193"/>
        <v>1.3197813156384374E-5</v>
      </c>
      <c r="Z395" s="80">
        <f t="shared" si="194"/>
        <v>-882</v>
      </c>
      <c r="AA395" s="80">
        <f t="shared" si="195"/>
        <v>-1.0339891570523509E-2</v>
      </c>
      <c r="AB395" s="80">
        <f t="shared" si="196"/>
        <v>-2.7087639637776433E-2</v>
      </c>
      <c r="AC395" s="80">
        <f t="shared" si="197"/>
        <v>1.1488173552129326E-2</v>
      </c>
      <c r="AD395" s="80">
        <f t="shared" si="198"/>
        <v>-2.629787257561798E-3</v>
      </c>
      <c r="AE395" s="80">
        <f t="shared" si="199"/>
        <v>6.9157810200344028E-7</v>
      </c>
      <c r="AF395" s="80">
        <f t="shared" si="200"/>
        <v>-9999</v>
      </c>
      <c r="AG395" s="106"/>
      <c r="AH395" s="80">
        <f t="shared" si="201"/>
        <v>1.4117960809691124E-2</v>
      </c>
      <c r="AI395" s="80">
        <f t="shared" si="202"/>
        <v>0.56604994486147364</v>
      </c>
      <c r="AJ395" s="80">
        <f t="shared" si="203"/>
        <v>0.30284945790393869</v>
      </c>
      <c r="AK395" s="80">
        <f t="shared" si="204"/>
        <v>-0.11339955199067454</v>
      </c>
      <c r="AL395" s="80">
        <f t="shared" si="205"/>
        <v>0.25560348245216113</v>
      </c>
      <c r="AM395" s="80">
        <f t="shared" si="206"/>
        <v>0.1285021248318238</v>
      </c>
      <c r="AN395" s="80">
        <f t="shared" si="222"/>
        <v>6.6938382497197573</v>
      </c>
      <c r="AO395" s="80">
        <f t="shared" si="222"/>
        <v>6.6950174657363721</v>
      </c>
      <c r="AP395" s="80">
        <f t="shared" si="222"/>
        <v>6.692150263334625</v>
      </c>
      <c r="AQ395" s="80">
        <f t="shared" si="222"/>
        <v>6.6991279831620147</v>
      </c>
      <c r="AR395" s="80">
        <f t="shared" si="222"/>
        <v>6.6821833393146317</v>
      </c>
      <c r="AS395" s="80">
        <f t="shared" si="222"/>
        <v>6.7235552125640581</v>
      </c>
      <c r="AT395" s="80">
        <f t="shared" si="222"/>
        <v>6.6237651463783411</v>
      </c>
      <c r="AU395" s="80">
        <f t="shared" si="208"/>
        <v>6.8733767140249977</v>
      </c>
    </row>
    <row r="396" spans="1:47" ht="12.95" customHeight="1" x14ac:dyDescent="0.2">
      <c r="A396" s="134" t="s">
        <v>975</v>
      </c>
      <c r="B396" s="135" t="s">
        <v>2525</v>
      </c>
      <c r="C396" s="138">
        <v>42367.629000000001</v>
      </c>
      <c r="D396" s="138" t="s">
        <v>2559</v>
      </c>
      <c r="E396" s="80">
        <f t="shared" si="190"/>
        <v>-834.00920000222538</v>
      </c>
      <c r="F396" s="80">
        <f t="shared" si="191"/>
        <v>-834</v>
      </c>
      <c r="G396" s="80">
        <f t="shared" si="214"/>
        <v>-1.2488335763919167E-2</v>
      </c>
      <c r="I396" s="80">
        <f t="shared" si="223"/>
        <v>-1.2488335763919167E-2</v>
      </c>
      <c r="P396" s="80">
        <f t="shared" si="192"/>
        <v>-2.4058414554343401E-2</v>
      </c>
      <c r="Q396" s="107">
        <f t="shared" si="209"/>
        <v>27349.129000000001</v>
      </c>
      <c r="R396" s="80">
        <f t="shared" si="215"/>
        <v>1.338667232166247E-4</v>
      </c>
      <c r="S396" s="106">
        <f t="shared" si="224"/>
        <v>0.1</v>
      </c>
      <c r="T396" s="106">
        <f t="shared" si="193"/>
        <v>1.3386672321662471E-5</v>
      </c>
      <c r="Z396" s="80">
        <f t="shared" si="194"/>
        <v>-834</v>
      </c>
      <c r="AA396" s="80">
        <f t="shared" si="195"/>
        <v>-9.5707510202378727E-3</v>
      </c>
      <c r="AB396" s="80">
        <f t="shared" si="196"/>
        <v>-2.6975999298024696E-2</v>
      </c>
      <c r="AC396" s="80">
        <f t="shared" si="197"/>
        <v>1.1570078790424234E-2</v>
      </c>
      <c r="AD396" s="80">
        <f t="shared" si="198"/>
        <v>-2.9175847436812945E-3</v>
      </c>
      <c r="AE396" s="80">
        <f t="shared" si="199"/>
        <v>8.5123007365618449E-7</v>
      </c>
      <c r="AF396" s="80">
        <f t="shared" si="200"/>
        <v>-9999</v>
      </c>
      <c r="AG396" s="106"/>
      <c r="AH396" s="80">
        <f t="shared" si="201"/>
        <v>1.4487663534105528E-2</v>
      </c>
      <c r="AI396" s="80">
        <f t="shared" si="202"/>
        <v>0.56702219650487673</v>
      </c>
      <c r="AJ396" s="80">
        <f t="shared" si="203"/>
        <v>0.31087990577309715</v>
      </c>
      <c r="AK396" s="80">
        <f t="shared" si="204"/>
        <v>-0.11705695377445197</v>
      </c>
      <c r="AL396" s="80">
        <f t="shared" si="205"/>
        <v>0.26404104746758683</v>
      </c>
      <c r="AM396" s="80">
        <f t="shared" si="206"/>
        <v>0.13279292282911123</v>
      </c>
      <c r="AN396" s="80">
        <f t="shared" si="222"/>
        <v>6.7071494817613138</v>
      </c>
      <c r="AO396" s="80">
        <f t="shared" si="222"/>
        <v>6.7083173350475169</v>
      </c>
      <c r="AP396" s="80">
        <f t="shared" si="222"/>
        <v>6.7054609721457741</v>
      </c>
      <c r="AQ396" s="80">
        <f t="shared" si="222"/>
        <v>6.7124536809404578</v>
      </c>
      <c r="AR396" s="80">
        <f t="shared" si="222"/>
        <v>6.6953733952927257</v>
      </c>
      <c r="AS396" s="80">
        <f t="shared" si="222"/>
        <v>6.7373327860657044</v>
      </c>
      <c r="AT396" s="80">
        <f t="shared" si="222"/>
        <v>6.6355796951111969</v>
      </c>
      <c r="AU396" s="80">
        <f t="shared" si="208"/>
        <v>6.8921384282997034</v>
      </c>
    </row>
    <row r="397" spans="1:47" ht="12.95" customHeight="1" x14ac:dyDescent="0.2">
      <c r="A397" s="134" t="s">
        <v>975</v>
      </c>
      <c r="B397" s="135" t="s">
        <v>2525</v>
      </c>
      <c r="C397" s="138">
        <v>42386.633000000002</v>
      </c>
      <c r="D397" s="138" t="s">
        <v>2559</v>
      </c>
      <c r="E397" s="80">
        <f t="shared" si="190"/>
        <v>-820.00918866332984</v>
      </c>
      <c r="F397" s="80">
        <f t="shared" si="191"/>
        <v>-820</v>
      </c>
      <c r="G397" s="80">
        <f t="shared" si="214"/>
        <v>-1.2472944035835098E-2</v>
      </c>
      <c r="I397" s="80">
        <f t="shared" si="223"/>
        <v>-1.2472944035835098E-2</v>
      </c>
      <c r="P397" s="80">
        <f t="shared" si="192"/>
        <v>-2.3941566413713318E-2</v>
      </c>
      <c r="Q397" s="107">
        <f t="shared" si="209"/>
        <v>27368.133000000002</v>
      </c>
      <c r="R397" s="80">
        <f t="shared" si="215"/>
        <v>1.3152929924636908E-4</v>
      </c>
      <c r="S397" s="106">
        <f t="shared" si="224"/>
        <v>0.1</v>
      </c>
      <c r="T397" s="106">
        <f t="shared" si="193"/>
        <v>1.3152929924636908E-5</v>
      </c>
      <c r="Z397" s="80">
        <f t="shared" si="194"/>
        <v>-820</v>
      </c>
      <c r="AA397" s="80">
        <f t="shared" si="195"/>
        <v>-9.346429220950735E-3</v>
      </c>
      <c r="AB397" s="80">
        <f t="shared" si="196"/>
        <v>-2.7068081228597683E-2</v>
      </c>
      <c r="AC397" s="80">
        <f t="shared" si="197"/>
        <v>1.146862237787822E-2</v>
      </c>
      <c r="AD397" s="80">
        <f t="shared" si="198"/>
        <v>-3.1265148148843635E-3</v>
      </c>
      <c r="AE397" s="80">
        <f t="shared" si="199"/>
        <v>9.775094887691405E-7</v>
      </c>
      <c r="AF397" s="80">
        <f t="shared" si="200"/>
        <v>-9999</v>
      </c>
      <c r="AG397" s="106"/>
      <c r="AH397" s="80">
        <f t="shared" si="201"/>
        <v>1.4595137192762583E-2</v>
      </c>
      <c r="AI397" s="80">
        <f t="shared" si="202"/>
        <v>0.56731224195261043</v>
      </c>
      <c r="AJ397" s="80">
        <f t="shared" si="203"/>
        <v>0.31322330284366268</v>
      </c>
      <c r="AK397" s="80">
        <f t="shared" si="204"/>
        <v>-0.1181245646863488</v>
      </c>
      <c r="AL397" s="80">
        <f t="shared" si="205"/>
        <v>0.26650761288973573</v>
      </c>
      <c r="AM397" s="80">
        <f t="shared" si="206"/>
        <v>0.1340481594066372</v>
      </c>
      <c r="AN397" s="80">
        <f t="shared" si="222"/>
        <v>6.7110364259487367</v>
      </c>
      <c r="AO397" s="80">
        <f t="shared" si="222"/>
        <v>6.712200434063579</v>
      </c>
      <c r="AP397" s="80">
        <f t="shared" si="222"/>
        <v>6.7093484565882955</v>
      </c>
      <c r="AQ397" s="80">
        <f t="shared" si="222"/>
        <v>6.7163428160618164</v>
      </c>
      <c r="AR397" s="80">
        <f t="shared" si="222"/>
        <v>6.6992287173038259</v>
      </c>
      <c r="AS397" s="80">
        <f t="shared" si="222"/>
        <v>6.741348178042025</v>
      </c>
      <c r="AT397" s="80">
        <f t="shared" si="222"/>
        <v>6.6390425080654518</v>
      </c>
      <c r="AU397" s="80">
        <f t="shared" si="208"/>
        <v>6.897610594963159</v>
      </c>
    </row>
    <row r="398" spans="1:47" ht="12.95" customHeight="1" x14ac:dyDescent="0.2">
      <c r="A398" s="16" t="s">
        <v>2397</v>
      </c>
      <c r="B398" s="41"/>
      <c r="C398" s="42">
        <v>42423.286999999997</v>
      </c>
      <c r="D398" s="42"/>
      <c r="E398" s="80">
        <f t="shared" si="190"/>
        <v>-793.00664100937354</v>
      </c>
      <c r="F398" s="80">
        <f t="shared" si="191"/>
        <v>-793</v>
      </c>
      <c r="G398" s="80">
        <f t="shared" si="214"/>
        <v>-9.0146885631838813E-3</v>
      </c>
      <c r="I398" s="80">
        <f t="shared" si="223"/>
        <v>-9.0146885631838813E-3</v>
      </c>
      <c r="P398" s="80">
        <f t="shared" si="192"/>
        <v>-2.3715775871012749E-2</v>
      </c>
      <c r="Q398" s="107">
        <f t="shared" si="209"/>
        <v>27404.786999999997</v>
      </c>
      <c r="R398" s="80">
        <f t="shared" si="215"/>
        <v>2.1612196803240703E-4</v>
      </c>
      <c r="S398" s="106">
        <f t="shared" si="224"/>
        <v>0.1</v>
      </c>
      <c r="T398" s="106">
        <f t="shared" si="193"/>
        <v>2.1612196803240705E-5</v>
      </c>
      <c r="Z398" s="80">
        <f t="shared" si="194"/>
        <v>-793</v>
      </c>
      <c r="AA398" s="80">
        <f t="shared" si="195"/>
        <v>-8.9138311370980244E-3</v>
      </c>
      <c r="AB398" s="80">
        <f t="shared" si="196"/>
        <v>-2.3816633297098606E-2</v>
      </c>
      <c r="AC398" s="80">
        <f t="shared" si="197"/>
        <v>1.4701087307828868E-2</v>
      </c>
      <c r="AD398" s="80">
        <f t="shared" si="198"/>
        <v>-1.008574260858569E-4</v>
      </c>
      <c r="AE398" s="80">
        <f t="shared" si="199"/>
        <v>1.0172220396664089E-9</v>
      </c>
      <c r="AF398" s="80">
        <f t="shared" si="200"/>
        <v>-9999</v>
      </c>
      <c r="AG398" s="106"/>
      <c r="AH398" s="80">
        <f t="shared" si="201"/>
        <v>1.4801944733914725E-2</v>
      </c>
      <c r="AI398" s="80">
        <f t="shared" si="202"/>
        <v>0.56787992615729554</v>
      </c>
      <c r="AJ398" s="80">
        <f t="shared" si="203"/>
        <v>0.3177442478083114</v>
      </c>
      <c r="AK398" s="80">
        <f t="shared" si="204"/>
        <v>-0.12018465180126538</v>
      </c>
      <c r="AL398" s="80">
        <f t="shared" si="205"/>
        <v>0.27127186950784166</v>
      </c>
      <c r="AM398" s="80">
        <f t="shared" si="206"/>
        <v>0.13647387112892356</v>
      </c>
      <c r="AN398" s="80">
        <f t="shared" si="222"/>
        <v>6.7185385290334976</v>
      </c>
      <c r="AO398" s="80">
        <f t="shared" si="222"/>
        <v>6.719694463465153</v>
      </c>
      <c r="AP398" s="80">
        <f t="shared" si="222"/>
        <v>6.7168524757206756</v>
      </c>
      <c r="AQ398" s="80">
        <f t="shared" si="222"/>
        <v>6.7238465807064758</v>
      </c>
      <c r="AR398" s="80">
        <f t="shared" si="222"/>
        <v>6.7066745933687901</v>
      </c>
      <c r="AS398" s="80">
        <f t="shared" si="222"/>
        <v>6.7490882634477192</v>
      </c>
      <c r="AT398" s="80">
        <f t="shared" si="222"/>
        <v>6.6457427078143994</v>
      </c>
      <c r="AU398" s="80">
        <f t="shared" si="208"/>
        <v>6.9081640592426812</v>
      </c>
    </row>
    <row r="399" spans="1:47" ht="12.95" customHeight="1" x14ac:dyDescent="0.2">
      <c r="A399" s="134" t="s">
        <v>999</v>
      </c>
      <c r="B399" s="135" t="s">
        <v>2525</v>
      </c>
      <c r="C399" s="138">
        <v>42424.642999999996</v>
      </c>
      <c r="D399" s="138" t="s">
        <v>2559</v>
      </c>
      <c r="E399" s="80">
        <f t="shared" si="190"/>
        <v>-792.00769261032406</v>
      </c>
      <c r="F399" s="80">
        <f t="shared" si="191"/>
        <v>-792</v>
      </c>
      <c r="G399" s="80">
        <f t="shared" si="214"/>
        <v>-1.0442160586535465E-2</v>
      </c>
      <c r="I399" s="80">
        <f t="shared" si="223"/>
        <v>-1.0442160586535465E-2</v>
      </c>
      <c r="P399" s="80">
        <f t="shared" si="192"/>
        <v>-2.3707402115048598E-2</v>
      </c>
      <c r="Q399" s="107">
        <f t="shared" si="209"/>
        <v>27406.142999999996</v>
      </c>
      <c r="R399" s="80">
        <f t="shared" si="215"/>
        <v>1.7596663280978943E-4</v>
      </c>
      <c r="S399" s="106">
        <f t="shared" si="224"/>
        <v>0.1</v>
      </c>
      <c r="T399" s="106">
        <f t="shared" si="193"/>
        <v>1.7596663280978944E-5</v>
      </c>
      <c r="Z399" s="80">
        <f t="shared" si="194"/>
        <v>-792</v>
      </c>
      <c r="AA399" s="80">
        <f t="shared" si="195"/>
        <v>-8.8978096598445865E-3</v>
      </c>
      <c r="AB399" s="80">
        <f t="shared" si="196"/>
        <v>-2.5251753041739475E-2</v>
      </c>
      <c r="AC399" s="80">
        <f t="shared" si="197"/>
        <v>1.3265241528513133E-2</v>
      </c>
      <c r="AD399" s="80">
        <f t="shared" si="198"/>
        <v>-1.5443509266908784E-3</v>
      </c>
      <c r="AE399" s="80">
        <f t="shared" si="199"/>
        <v>2.385019784770975E-7</v>
      </c>
      <c r="AF399" s="80">
        <f t="shared" si="200"/>
        <v>-9999</v>
      </c>
      <c r="AG399" s="106"/>
      <c r="AH399" s="80">
        <f t="shared" si="201"/>
        <v>1.4809592455204012E-2</v>
      </c>
      <c r="AI399" s="80">
        <f t="shared" si="202"/>
        <v>0.56790116239854771</v>
      </c>
      <c r="AJ399" s="80">
        <f t="shared" si="203"/>
        <v>0.31791172939426721</v>
      </c>
      <c r="AK399" s="80">
        <f t="shared" si="204"/>
        <v>-0.12026097991405846</v>
      </c>
      <c r="AL399" s="80">
        <f t="shared" si="205"/>
        <v>0.271448510198259</v>
      </c>
      <c r="AM399" s="80">
        <f t="shared" si="206"/>
        <v>0.13656383753557622</v>
      </c>
      <c r="AN399" s="80">
        <f t="shared" si="222"/>
        <v>6.7188165341103412</v>
      </c>
      <c r="AO399" s="80">
        <f t="shared" si="222"/>
        <v>6.7199721531120575</v>
      </c>
      <c r="AP399" s="80">
        <f t="shared" si="222"/>
        <v>6.7171305737482916</v>
      </c>
      <c r="AQ399" s="80">
        <f t="shared" si="222"/>
        <v>6.724124582774615</v>
      </c>
      <c r="AR399" s="80">
        <f t="shared" si="222"/>
        <v>6.7069506364470142</v>
      </c>
      <c r="AS399" s="80">
        <f t="shared" si="222"/>
        <v>6.7493748353872487</v>
      </c>
      <c r="AT399" s="80">
        <f t="shared" si="222"/>
        <v>6.6459914220133101</v>
      </c>
      <c r="AU399" s="80">
        <f t="shared" si="208"/>
        <v>6.9085549282900711</v>
      </c>
    </row>
    <row r="400" spans="1:47" ht="12.95" customHeight="1" x14ac:dyDescent="0.2">
      <c r="A400" s="16" t="s">
        <v>2397</v>
      </c>
      <c r="B400" s="41"/>
      <c r="C400" s="42">
        <v>42443.644999999997</v>
      </c>
      <c r="D400" s="42"/>
      <c r="E400" s="80">
        <f t="shared" si="190"/>
        <v>-778.00915464664865</v>
      </c>
      <c r="F400" s="80">
        <f t="shared" si="191"/>
        <v>-778</v>
      </c>
      <c r="G400" s="80">
        <f t="shared" si="214"/>
        <v>-1.242676885885885E-2</v>
      </c>
      <c r="I400" s="80">
        <f t="shared" si="223"/>
        <v>-1.242676885885885E-2</v>
      </c>
      <c r="P400" s="80">
        <f t="shared" si="192"/>
        <v>-2.3590085957013961E-2</v>
      </c>
      <c r="Q400" s="107">
        <f t="shared" si="209"/>
        <v>27425.144999999997</v>
      </c>
      <c r="R400" s="80">
        <f t="shared" si="215"/>
        <v>1.2461964863396226E-4</v>
      </c>
      <c r="S400" s="106">
        <f t="shared" si="224"/>
        <v>0.1</v>
      </c>
      <c r="T400" s="106">
        <f t="shared" si="193"/>
        <v>1.2461964863396226E-5</v>
      </c>
      <c r="Z400" s="80">
        <f t="shared" si="194"/>
        <v>-778</v>
      </c>
      <c r="AA400" s="80">
        <f t="shared" si="195"/>
        <v>-8.6735148172447096E-3</v>
      </c>
      <c r="AB400" s="80">
        <f t="shared" si="196"/>
        <v>-2.7343339998628102E-2</v>
      </c>
      <c r="AC400" s="80">
        <f t="shared" si="197"/>
        <v>1.1163317098155112E-2</v>
      </c>
      <c r="AD400" s="80">
        <f t="shared" si="198"/>
        <v>-3.7532540416141402E-3</v>
      </c>
      <c r="AE400" s="80">
        <f t="shared" si="199"/>
        <v>1.408691590089288E-6</v>
      </c>
      <c r="AF400" s="80">
        <f t="shared" si="200"/>
        <v>-9999</v>
      </c>
      <c r="AG400" s="106"/>
      <c r="AH400" s="80">
        <f t="shared" si="201"/>
        <v>1.4916571139769252E-2</v>
      </c>
      <c r="AI400" s="80">
        <f t="shared" si="202"/>
        <v>0.56820005675591556</v>
      </c>
      <c r="AJ400" s="80">
        <f t="shared" si="203"/>
        <v>0.32025676781755519</v>
      </c>
      <c r="AK400" s="80">
        <f t="shared" si="204"/>
        <v>-0.12132978925565334</v>
      </c>
      <c r="AL400" s="80">
        <f t="shared" si="205"/>
        <v>0.27392289451264912</v>
      </c>
      <c r="AM400" s="80">
        <f t="shared" si="206"/>
        <v>0.13782431654097133</v>
      </c>
      <c r="AN400" s="80">
        <f t="shared" si="222"/>
        <v>6.7227097358807431</v>
      </c>
      <c r="AO400" s="80">
        <f t="shared" si="222"/>
        <v>6.7238608176547903</v>
      </c>
      <c r="AP400" s="80">
        <f t="shared" si="222"/>
        <v>6.7210252407494115</v>
      </c>
      <c r="AQ400" s="80">
        <f t="shared" si="222"/>
        <v>6.7280172606876736</v>
      </c>
      <c r="AR400" s="80">
        <f t="shared" si="222"/>
        <v>6.7108172746016495</v>
      </c>
      <c r="AS400" s="80">
        <f t="shared" si="222"/>
        <v>6.7533861113998981</v>
      </c>
      <c r="AT400" s="80">
        <f t="shared" si="222"/>
        <v>6.6494776426478825</v>
      </c>
      <c r="AU400" s="80">
        <f t="shared" si="208"/>
        <v>6.9140270949535267</v>
      </c>
    </row>
    <row r="401" spans="1:47" ht="12.95" customHeight="1" x14ac:dyDescent="0.2">
      <c r="A401" s="16" t="s">
        <v>2398</v>
      </c>
      <c r="B401" s="41"/>
      <c r="C401" s="42">
        <v>42446.37</v>
      </c>
      <c r="D401" s="42"/>
      <c r="E401" s="80">
        <f t="shared" si="190"/>
        <v>-776.00168090961586</v>
      </c>
      <c r="F401" s="80">
        <f t="shared" si="191"/>
        <v>-776</v>
      </c>
      <c r="G401" s="80">
        <f t="shared" si="214"/>
        <v>-2.2817128919996321E-3</v>
      </c>
      <c r="I401" s="80">
        <f t="shared" si="223"/>
        <v>-2.2817128919996321E-3</v>
      </c>
      <c r="P401" s="80">
        <f t="shared" si="192"/>
        <v>-2.3573313770698687E-2</v>
      </c>
      <c r="Q401" s="107">
        <f t="shared" si="209"/>
        <v>27427.870000000003</v>
      </c>
      <c r="R401" s="80">
        <f t="shared" si="215"/>
        <v>4.533322679778184E-4</v>
      </c>
      <c r="S401" s="106">
        <f t="shared" si="224"/>
        <v>0.1</v>
      </c>
      <c r="T401" s="106">
        <f t="shared" si="193"/>
        <v>4.5333226797781843E-5</v>
      </c>
      <c r="Z401" s="80">
        <f t="shared" si="194"/>
        <v>-776</v>
      </c>
      <c r="AA401" s="80">
        <f t="shared" si="195"/>
        <v>-8.6414736351034978E-3</v>
      </c>
      <c r="AB401" s="80">
        <f t="shared" si="196"/>
        <v>-1.7213553027594822E-2</v>
      </c>
      <c r="AC401" s="80">
        <f t="shared" si="197"/>
        <v>2.1291600878699055E-2</v>
      </c>
      <c r="AD401" s="80">
        <f t="shared" si="198"/>
        <v>6.3597607431038657E-3</v>
      </c>
      <c r="AE401" s="80">
        <f t="shared" si="199"/>
        <v>4.0446556709525037E-6</v>
      </c>
      <c r="AF401" s="80">
        <f t="shared" si="200"/>
        <v>-9999</v>
      </c>
      <c r="AG401" s="106"/>
      <c r="AH401" s="80">
        <f t="shared" si="201"/>
        <v>1.493184013559519E-2</v>
      </c>
      <c r="AI401" s="80">
        <f t="shared" si="202"/>
        <v>0.56824299810051726</v>
      </c>
      <c r="AJ401" s="80">
        <f t="shared" si="203"/>
        <v>0.32059181858947461</v>
      </c>
      <c r="AK401" s="80">
        <f t="shared" si="204"/>
        <v>-0.12148250926444422</v>
      </c>
      <c r="AL401" s="80">
        <f t="shared" si="205"/>
        <v>0.27427659442336744</v>
      </c>
      <c r="AM401" s="80">
        <f t="shared" si="206"/>
        <v>0.13800453025157405</v>
      </c>
      <c r="AN401" s="80">
        <f t="shared" ref="AN401:AT410" si="225">$AU401+$AB$7*SIN(AO401)</f>
        <v>6.7232660804852857</v>
      </c>
      <c r="AO401" s="80">
        <f t="shared" si="225"/>
        <v>6.7244164957285237</v>
      </c>
      <c r="AP401" s="80">
        <f t="shared" si="225"/>
        <v>6.7215818195884633</v>
      </c>
      <c r="AQ401" s="80">
        <f t="shared" si="225"/>
        <v>6.7285734572005422</v>
      </c>
      <c r="AR401" s="80">
        <f t="shared" si="225"/>
        <v>6.7113699622490541</v>
      </c>
      <c r="AS401" s="80">
        <f t="shared" si="225"/>
        <v>6.7539590396180254</v>
      </c>
      <c r="AT401" s="80">
        <f t="shared" si="225"/>
        <v>6.6499763194614054</v>
      </c>
      <c r="AU401" s="80">
        <f t="shared" si="208"/>
        <v>6.9148088330483057</v>
      </c>
    </row>
    <row r="402" spans="1:47" ht="12.95" customHeight="1" x14ac:dyDescent="0.2">
      <c r="A402" s="16" t="s">
        <v>2398</v>
      </c>
      <c r="B402" s="41"/>
      <c r="C402" s="42">
        <v>42461.285000000003</v>
      </c>
      <c r="D402" s="42"/>
      <c r="E402" s="80">
        <f t="shared" si="190"/>
        <v>-765.01398520767782</v>
      </c>
      <c r="F402" s="80">
        <f t="shared" si="191"/>
        <v>-765</v>
      </c>
      <c r="G402" s="80">
        <f t="shared" ref="G402:G433" si="226">C402-(C$7+F402*C$8)</f>
        <v>-1.8983905101777054E-2</v>
      </c>
      <c r="I402" s="80">
        <f t="shared" si="223"/>
        <v>-1.8983905101777054E-2</v>
      </c>
      <c r="P402" s="80">
        <f t="shared" si="192"/>
        <v>-2.3481009835685032E-2</v>
      </c>
      <c r="Q402" s="107">
        <f t="shared" si="209"/>
        <v>27442.785000000003</v>
      </c>
      <c r="R402" s="80">
        <f t="shared" ref="R402:R433" si="227">+(P402-G402)^2</f>
        <v>2.0223950987737545E-5</v>
      </c>
      <c r="S402" s="106">
        <f t="shared" si="224"/>
        <v>0.1</v>
      </c>
      <c r="T402" s="106">
        <f t="shared" si="193"/>
        <v>2.0223950987737545E-6</v>
      </c>
      <c r="Z402" s="80">
        <f t="shared" si="194"/>
        <v>-765</v>
      </c>
      <c r="AA402" s="80">
        <f t="shared" si="195"/>
        <v>-8.4652516707718374E-3</v>
      </c>
      <c r="AB402" s="80">
        <f t="shared" si="196"/>
        <v>-3.3999663266690253E-2</v>
      </c>
      <c r="AC402" s="80">
        <f t="shared" si="197"/>
        <v>4.4971047339079778E-3</v>
      </c>
      <c r="AD402" s="80">
        <f t="shared" si="198"/>
        <v>-1.0518653431005217E-2</v>
      </c>
      <c r="AE402" s="80">
        <f t="shared" si="199"/>
        <v>1.1064207000159783E-5</v>
      </c>
      <c r="AF402" s="80">
        <f t="shared" si="200"/>
        <v>-9999</v>
      </c>
      <c r="AG402" s="106"/>
      <c r="AH402" s="80">
        <f t="shared" si="201"/>
        <v>1.5015758164913195E-2</v>
      </c>
      <c r="AI402" s="80">
        <f t="shared" si="202"/>
        <v>0.56848025992740658</v>
      </c>
      <c r="AJ402" s="80">
        <f t="shared" si="203"/>
        <v>0.3224348012118321</v>
      </c>
      <c r="AK402" s="80">
        <f t="shared" si="204"/>
        <v>-0.1223226171813584</v>
      </c>
      <c r="AL402" s="80">
        <f t="shared" si="205"/>
        <v>0.27622291733666365</v>
      </c>
      <c r="AM402" s="80">
        <f t="shared" si="206"/>
        <v>0.13899635932824514</v>
      </c>
      <c r="AN402" s="80">
        <f t="shared" si="225"/>
        <v>6.7263267530140372</v>
      </c>
      <c r="AO402" s="80">
        <f t="shared" si="225"/>
        <v>6.7274734211322018</v>
      </c>
      <c r="AP402" s="80">
        <f t="shared" si="225"/>
        <v>6.7246438912962807</v>
      </c>
      <c r="AQ402" s="80">
        <f t="shared" si="225"/>
        <v>6.7316329889756386</v>
      </c>
      <c r="AR402" s="80">
        <f t="shared" si="225"/>
        <v>6.7144111377344435</v>
      </c>
      <c r="AS402" s="80">
        <f t="shared" si="225"/>
        <v>6.7571096493114613</v>
      </c>
      <c r="AT402" s="80">
        <f t="shared" si="225"/>
        <v>6.6527219395119523</v>
      </c>
      <c r="AU402" s="80">
        <f t="shared" si="208"/>
        <v>6.9191083925695924</v>
      </c>
    </row>
    <row r="403" spans="1:47" ht="12.95" customHeight="1" x14ac:dyDescent="0.2">
      <c r="A403" s="16" t="s">
        <v>2398</v>
      </c>
      <c r="B403" s="41"/>
      <c r="C403" s="42">
        <v>42461.296000000002</v>
      </c>
      <c r="D403" s="42"/>
      <c r="E403" s="80">
        <f t="shared" si="190"/>
        <v>-765.0058816439697</v>
      </c>
      <c r="F403" s="80">
        <f t="shared" si="191"/>
        <v>-765</v>
      </c>
      <c r="G403" s="80">
        <f t="shared" si="226"/>
        <v>-7.9839051031740382E-3</v>
      </c>
      <c r="I403" s="80">
        <f t="shared" si="223"/>
        <v>-7.9839051031740382E-3</v>
      </c>
      <c r="P403" s="80">
        <f t="shared" si="192"/>
        <v>-2.3481009835685032E-2</v>
      </c>
      <c r="Q403" s="107">
        <f t="shared" si="209"/>
        <v>27442.796000000002</v>
      </c>
      <c r="R403" s="80">
        <f t="shared" si="227"/>
        <v>2.4016025509041464E-4</v>
      </c>
      <c r="S403" s="106">
        <f t="shared" si="224"/>
        <v>0.1</v>
      </c>
      <c r="T403" s="106">
        <f t="shared" si="193"/>
        <v>2.4016025509041465E-5</v>
      </c>
      <c r="Z403" s="80">
        <f t="shared" si="194"/>
        <v>-765</v>
      </c>
      <c r="AA403" s="80">
        <f t="shared" si="195"/>
        <v>-8.4652516707718374E-3</v>
      </c>
      <c r="AB403" s="80">
        <f t="shared" si="196"/>
        <v>-2.2999663268087233E-2</v>
      </c>
      <c r="AC403" s="80">
        <f t="shared" si="197"/>
        <v>1.5497104732510994E-2</v>
      </c>
      <c r="AD403" s="80">
        <f t="shared" si="198"/>
        <v>4.8134656759779917E-4</v>
      </c>
      <c r="AE403" s="80">
        <f t="shared" si="199"/>
        <v>2.3169451813818266E-8</v>
      </c>
      <c r="AF403" s="80">
        <f t="shared" si="200"/>
        <v>-9999</v>
      </c>
      <c r="AG403" s="106"/>
      <c r="AH403" s="80">
        <f t="shared" si="201"/>
        <v>1.5015758164913195E-2</v>
      </c>
      <c r="AI403" s="80">
        <f t="shared" si="202"/>
        <v>0.56848025992740658</v>
      </c>
      <c r="AJ403" s="80">
        <f t="shared" si="203"/>
        <v>0.3224348012118321</v>
      </c>
      <c r="AK403" s="80">
        <f t="shared" si="204"/>
        <v>-0.1223226171813584</v>
      </c>
      <c r="AL403" s="80">
        <f t="shared" si="205"/>
        <v>0.27622291733666365</v>
      </c>
      <c r="AM403" s="80">
        <f t="shared" si="206"/>
        <v>0.13899635932824514</v>
      </c>
      <c r="AN403" s="80">
        <f t="shared" si="225"/>
        <v>6.7263267530140372</v>
      </c>
      <c r="AO403" s="80">
        <f t="shared" si="225"/>
        <v>6.7274734211322018</v>
      </c>
      <c r="AP403" s="80">
        <f t="shared" si="225"/>
        <v>6.7246438912962807</v>
      </c>
      <c r="AQ403" s="80">
        <f t="shared" si="225"/>
        <v>6.7316329889756386</v>
      </c>
      <c r="AR403" s="80">
        <f t="shared" si="225"/>
        <v>6.7144111377344435</v>
      </c>
      <c r="AS403" s="80">
        <f t="shared" si="225"/>
        <v>6.7571096493114613</v>
      </c>
      <c r="AT403" s="80">
        <f t="shared" si="225"/>
        <v>6.6527219395119523</v>
      </c>
      <c r="AU403" s="80">
        <f t="shared" si="208"/>
        <v>6.9191083925695924</v>
      </c>
    </row>
    <row r="404" spans="1:47" ht="12.95" customHeight="1" x14ac:dyDescent="0.2">
      <c r="A404" s="134" t="s">
        <v>999</v>
      </c>
      <c r="B404" s="135" t="s">
        <v>2525</v>
      </c>
      <c r="C404" s="138">
        <v>42477.58</v>
      </c>
      <c r="D404" s="138" t="s">
        <v>2559</v>
      </c>
      <c r="E404" s="80">
        <f t="shared" si="190"/>
        <v>-753.00966060405392</v>
      </c>
      <c r="F404" s="80">
        <f t="shared" si="191"/>
        <v>-753</v>
      </c>
      <c r="G404" s="80">
        <f t="shared" si="226"/>
        <v>-1.3113569337292574E-2</v>
      </c>
      <c r="I404" s="80">
        <f t="shared" si="223"/>
        <v>-1.3113569337292574E-2</v>
      </c>
      <c r="P404" s="80">
        <f t="shared" si="192"/>
        <v>-2.3380204793032527E-2</v>
      </c>
      <c r="Q404" s="107">
        <f t="shared" si="209"/>
        <v>27459.08</v>
      </c>
      <c r="R404" s="80">
        <f t="shared" si="227"/>
        <v>1.054038035810567E-4</v>
      </c>
      <c r="S404" s="106">
        <f t="shared" si="224"/>
        <v>0.1</v>
      </c>
      <c r="T404" s="106">
        <f t="shared" si="193"/>
        <v>1.0540380358105671E-5</v>
      </c>
      <c r="Z404" s="80">
        <f t="shared" si="194"/>
        <v>-753</v>
      </c>
      <c r="AA404" s="80">
        <f t="shared" si="195"/>
        <v>-8.2730189030260273E-3</v>
      </c>
      <c r="AB404" s="80">
        <f t="shared" si="196"/>
        <v>-2.8220755227299076E-2</v>
      </c>
      <c r="AC404" s="80">
        <f t="shared" si="197"/>
        <v>1.0266635455739952E-2</v>
      </c>
      <c r="AD404" s="80">
        <f t="shared" si="198"/>
        <v>-4.8405504342665471E-3</v>
      </c>
      <c r="AE404" s="80">
        <f t="shared" si="199"/>
        <v>2.3430928506678056E-6</v>
      </c>
      <c r="AF404" s="80">
        <f t="shared" si="200"/>
        <v>-9999</v>
      </c>
      <c r="AG404" s="106"/>
      <c r="AH404" s="80">
        <f t="shared" si="201"/>
        <v>1.5107185890006499E-2</v>
      </c>
      <c r="AI404" s="80">
        <f t="shared" si="202"/>
        <v>0.56874118821894859</v>
      </c>
      <c r="AJ404" s="80">
        <f t="shared" si="203"/>
        <v>0.32444572204286454</v>
      </c>
      <c r="AK404" s="80">
        <f t="shared" si="204"/>
        <v>-0.12323938496930022</v>
      </c>
      <c r="AL404" s="80">
        <f t="shared" si="205"/>
        <v>0.27834806854943184</v>
      </c>
      <c r="AM404" s="80">
        <f t="shared" si="206"/>
        <v>0.14007962428207385</v>
      </c>
      <c r="AN404" s="80">
        <f t="shared" si="225"/>
        <v>6.7296671765312972</v>
      </c>
      <c r="AO404" s="80">
        <f t="shared" si="225"/>
        <v>6.7308096016293817</v>
      </c>
      <c r="AP404" s="80">
        <f t="shared" si="225"/>
        <v>6.7279860543791781</v>
      </c>
      <c r="AQ404" s="80">
        <f t="shared" si="225"/>
        <v>6.7349715403973445</v>
      </c>
      <c r="AR404" s="80">
        <f t="shared" si="225"/>
        <v>6.7177314814075935</v>
      </c>
      <c r="AS404" s="80">
        <f t="shared" si="225"/>
        <v>6.7605457244804388</v>
      </c>
      <c r="AT404" s="80">
        <f t="shared" si="225"/>
        <v>6.655722778712053</v>
      </c>
      <c r="AU404" s="80">
        <f t="shared" si="208"/>
        <v>6.9237988211382691</v>
      </c>
    </row>
    <row r="405" spans="1:47" ht="12.95" customHeight="1" x14ac:dyDescent="0.2">
      <c r="A405" s="134" t="s">
        <v>999</v>
      </c>
      <c r="B405" s="135" t="s">
        <v>2525</v>
      </c>
      <c r="C405" s="138">
        <v>42504.728999999999</v>
      </c>
      <c r="D405" s="138" t="s">
        <v>2559</v>
      </c>
      <c r="E405" s="80">
        <f t="shared" ref="E405:E468" si="228">(C405-C$7)/C$8</f>
        <v>-733.00932868237294</v>
      </c>
      <c r="F405" s="80">
        <f t="shared" ref="F405:F468" si="229">+ROUND(2*E405,0)/2</f>
        <v>-733</v>
      </c>
      <c r="G405" s="80">
        <f t="shared" si="226"/>
        <v>-1.2663009729294572E-2</v>
      </c>
      <c r="I405" s="80">
        <f t="shared" si="223"/>
        <v>-1.2663009729294572E-2</v>
      </c>
      <c r="P405" s="80">
        <f t="shared" ref="P405:P468" si="230">+D$11+D$12*F405+D$13*F405^2</f>
        <v>-2.321194168526226E-2</v>
      </c>
      <c r="Q405" s="107">
        <f t="shared" si="209"/>
        <v>27486.228999999999</v>
      </c>
      <c r="R405" s="80">
        <f t="shared" si="227"/>
        <v>1.1127996541163627E-4</v>
      </c>
      <c r="S405" s="106">
        <f t="shared" si="224"/>
        <v>0.1</v>
      </c>
      <c r="T405" s="106">
        <f t="shared" ref="T405:T468" si="231">R405*S405</f>
        <v>1.1127996541163627E-5</v>
      </c>
      <c r="Z405" s="80">
        <f t="shared" ref="Z405:Z468" si="232">F405</f>
        <v>-733</v>
      </c>
      <c r="AA405" s="80">
        <f t="shared" ref="AA405:AA468" si="233">AB$3+AB$4*Z405+AB$5*Z405^2+AH405</f>
        <v>-7.9526551663983945E-3</v>
      </c>
      <c r="AB405" s="80">
        <f t="shared" ref="AB405:AB468" si="234">G405-AH405</f>
        <v>-2.7922296248158437E-2</v>
      </c>
      <c r="AC405" s="80">
        <f t="shared" ref="AC405:AC468" si="235">+G405-P405</f>
        <v>1.0548931955967688E-2</v>
      </c>
      <c r="AD405" s="80">
        <f t="shared" ref="AD405:AD468" si="236">G405-AA405</f>
        <v>-4.7103545628961775E-3</v>
      </c>
      <c r="AE405" s="80">
        <f t="shared" ref="AE405:AE468" si="237">+(G405-AA405)^2*S405</f>
        <v>2.2187440108196842E-6</v>
      </c>
      <c r="AF405" s="80">
        <f t="shared" ref="AF405:AF468" si="238">IF(U405&lt;&gt;0,G405-P405, -9999)</f>
        <v>-9999</v>
      </c>
      <c r="AG405" s="106"/>
      <c r="AH405" s="80">
        <f t="shared" ref="AH405:AH468" si="239">$AB$6*($AB$11/AI405*AJ405+$AB$12)</f>
        <v>1.5259286518863865E-2</v>
      </c>
      <c r="AI405" s="80">
        <f t="shared" ref="AI405:AI468" si="240">1+$AB$7*COS(AL405)</f>
        <v>0.56918094860842672</v>
      </c>
      <c r="AJ405" s="80">
        <f t="shared" ref="AJ405:AJ468" si="241">SIN(AL405+RADIANS($AB$9))</f>
        <v>0.32779817826229168</v>
      </c>
      <c r="AK405" s="80">
        <f t="shared" ref="AK405:AK468" si="242">$AB$7*SIN(AL405)</f>
        <v>-0.1247679995210338</v>
      </c>
      <c r="AL405" s="80">
        <f t="shared" ref="AL405:AL468" si="243">2*ATAN(AM405)</f>
        <v>0.28189441398984832</v>
      </c>
      <c r="AM405" s="80">
        <f t="shared" ref="AM405:AM468" si="244">SQRT((1+$AB$7)/(1-$AB$7))*TAN(AN405/2)</f>
        <v>0.14188804181113099</v>
      </c>
      <c r="AN405" s="80">
        <f t="shared" si="225"/>
        <v>6.7352380778141985</v>
      </c>
      <c r="AO405" s="80">
        <f t="shared" si="225"/>
        <v>6.7363730772297128</v>
      </c>
      <c r="AP405" s="80">
        <f t="shared" si="225"/>
        <v>6.7335603458397228</v>
      </c>
      <c r="AQ405" s="80">
        <f t="shared" si="225"/>
        <v>6.7405378745992968</v>
      </c>
      <c r="AR405" s="80">
        <f t="shared" si="225"/>
        <v>6.7232716757026543</v>
      </c>
      <c r="AS405" s="80">
        <f t="shared" si="225"/>
        <v>6.7662703169299201</v>
      </c>
      <c r="AT405" s="80">
        <f t="shared" si="225"/>
        <v>6.6607373016636835</v>
      </c>
      <c r="AU405" s="80">
        <f t="shared" ref="AU405:AU468" si="245">RADIANS($AB$9)+$AB$18*(F405-AB$15)</f>
        <v>6.9316162020860634</v>
      </c>
    </row>
    <row r="406" spans="1:47" ht="12.95" customHeight="1" x14ac:dyDescent="0.2">
      <c r="A406" s="134" t="s">
        <v>999</v>
      </c>
      <c r="B406" s="135" t="s">
        <v>2525</v>
      </c>
      <c r="C406" s="138">
        <v>42504.73</v>
      </c>
      <c r="D406" s="138" t="s">
        <v>2559</v>
      </c>
      <c r="E406" s="80">
        <f t="shared" si="228"/>
        <v>-733.0085919947602</v>
      </c>
      <c r="F406" s="80">
        <f t="shared" si="229"/>
        <v>-733</v>
      </c>
      <c r="G406" s="80">
        <f t="shared" si="226"/>
        <v>-1.1663009725452866E-2</v>
      </c>
      <c r="I406" s="80">
        <f t="shared" si="223"/>
        <v>-1.1663009725452866E-2</v>
      </c>
      <c r="P406" s="80">
        <f t="shared" si="230"/>
        <v>-2.321194168526226E-2</v>
      </c>
      <c r="Q406" s="107">
        <f t="shared" si="209"/>
        <v>27486.230000000003</v>
      </c>
      <c r="R406" s="80">
        <f t="shared" si="227"/>
        <v>1.3337782941230683E-4</v>
      </c>
      <c r="S406" s="106">
        <f t="shared" si="224"/>
        <v>0.1</v>
      </c>
      <c r="T406" s="106">
        <f t="shared" si="231"/>
        <v>1.3337782941230684E-5</v>
      </c>
      <c r="Z406" s="80">
        <f t="shared" si="232"/>
        <v>-733</v>
      </c>
      <c r="AA406" s="80">
        <f t="shared" si="233"/>
        <v>-7.9526551663983945E-3</v>
      </c>
      <c r="AB406" s="80">
        <f t="shared" si="234"/>
        <v>-2.6922296244316732E-2</v>
      </c>
      <c r="AC406" s="80">
        <f t="shared" si="235"/>
        <v>1.1548931959809394E-2</v>
      </c>
      <c r="AD406" s="80">
        <f t="shared" si="236"/>
        <v>-3.7103545590544719E-3</v>
      </c>
      <c r="AE406" s="80">
        <f t="shared" si="237"/>
        <v>1.3766730953896305E-6</v>
      </c>
      <c r="AF406" s="80">
        <f t="shared" si="238"/>
        <v>-9999</v>
      </c>
      <c r="AG406" s="106"/>
      <c r="AH406" s="80">
        <f t="shared" si="239"/>
        <v>1.5259286518863865E-2</v>
      </c>
      <c r="AI406" s="80">
        <f t="shared" si="240"/>
        <v>0.56918094860842672</v>
      </c>
      <c r="AJ406" s="80">
        <f t="shared" si="241"/>
        <v>0.32779817826229168</v>
      </c>
      <c r="AK406" s="80">
        <f t="shared" si="242"/>
        <v>-0.1247679995210338</v>
      </c>
      <c r="AL406" s="80">
        <f t="shared" si="243"/>
        <v>0.28189441398984832</v>
      </c>
      <c r="AM406" s="80">
        <f t="shared" si="244"/>
        <v>0.14188804181113099</v>
      </c>
      <c r="AN406" s="80">
        <f t="shared" si="225"/>
        <v>6.7352380778141985</v>
      </c>
      <c r="AO406" s="80">
        <f t="shared" si="225"/>
        <v>6.7363730772297128</v>
      </c>
      <c r="AP406" s="80">
        <f t="shared" si="225"/>
        <v>6.7335603458397228</v>
      </c>
      <c r="AQ406" s="80">
        <f t="shared" si="225"/>
        <v>6.7405378745992968</v>
      </c>
      <c r="AR406" s="80">
        <f t="shared" si="225"/>
        <v>6.7232716757026543</v>
      </c>
      <c r="AS406" s="80">
        <f t="shared" si="225"/>
        <v>6.7662703169299201</v>
      </c>
      <c r="AT406" s="80">
        <f t="shared" si="225"/>
        <v>6.6607373016636835</v>
      </c>
      <c r="AU406" s="80">
        <f t="shared" si="245"/>
        <v>6.9316162020860634</v>
      </c>
    </row>
    <row r="407" spans="1:47" ht="12.95" customHeight="1" x14ac:dyDescent="0.2">
      <c r="A407" s="16" t="s">
        <v>2400</v>
      </c>
      <c r="B407" s="41"/>
      <c r="C407" s="42">
        <v>42526.447999999997</v>
      </c>
      <c r="D407" s="42"/>
      <c r="E407" s="80">
        <f t="shared" si="228"/>
        <v>-717.00921048255066</v>
      </c>
      <c r="F407" s="80">
        <f t="shared" si="229"/>
        <v>-717</v>
      </c>
      <c r="G407" s="80">
        <f t="shared" si="226"/>
        <v>-1.2502562043664511E-2</v>
      </c>
      <c r="I407" s="80">
        <f t="shared" si="223"/>
        <v>-1.2502562043664511E-2</v>
      </c>
      <c r="P407" s="80">
        <f t="shared" si="230"/>
        <v>-2.3077101966031577E-2</v>
      </c>
      <c r="Q407" s="107">
        <f t="shared" si="209"/>
        <v>27507.947999999997</v>
      </c>
      <c r="R407" s="80">
        <f t="shared" si="227"/>
        <v>1.1182089456973487E-4</v>
      </c>
      <c r="S407" s="106">
        <f t="shared" si="224"/>
        <v>0.1</v>
      </c>
      <c r="T407" s="106">
        <f t="shared" si="231"/>
        <v>1.1182089456973488E-5</v>
      </c>
      <c r="Z407" s="80">
        <f t="shared" si="232"/>
        <v>-717</v>
      </c>
      <c r="AA407" s="80">
        <f t="shared" si="233"/>
        <v>-7.6963884565620609E-3</v>
      </c>
      <c r="AB407" s="80">
        <f t="shared" si="234"/>
        <v>-2.7883275553134027E-2</v>
      </c>
      <c r="AC407" s="80">
        <f t="shared" si="235"/>
        <v>1.0574539922367066E-2</v>
      </c>
      <c r="AD407" s="80">
        <f t="shared" si="236"/>
        <v>-4.8061735871024504E-3</v>
      </c>
      <c r="AE407" s="80">
        <f t="shared" si="237"/>
        <v>2.3099304549361237E-6</v>
      </c>
      <c r="AF407" s="80">
        <f t="shared" si="238"/>
        <v>-9999</v>
      </c>
      <c r="AG407" s="106"/>
      <c r="AH407" s="80">
        <f t="shared" si="239"/>
        <v>1.5380713509469516E-2</v>
      </c>
      <c r="AI407" s="80">
        <f t="shared" si="240"/>
        <v>0.56953716591866654</v>
      </c>
      <c r="AJ407" s="80">
        <f t="shared" si="241"/>
        <v>0.3304809796122879</v>
      </c>
      <c r="AK407" s="80">
        <f t="shared" si="242"/>
        <v>-0.12599149662212189</v>
      </c>
      <c r="AL407" s="80">
        <f t="shared" si="243"/>
        <v>0.28473551932070701</v>
      </c>
      <c r="AM407" s="80">
        <f t="shared" si="244"/>
        <v>0.14333748647446864</v>
      </c>
      <c r="AN407" s="80">
        <f t="shared" si="225"/>
        <v>6.7396980068284709</v>
      </c>
      <c r="AO407" s="80">
        <f t="shared" si="225"/>
        <v>6.740826753265015</v>
      </c>
      <c r="AP407" s="80">
        <f t="shared" si="225"/>
        <v>6.7380234251913</v>
      </c>
      <c r="AQ407" s="80">
        <f t="shared" si="225"/>
        <v>6.744992856623794</v>
      </c>
      <c r="AR407" s="80">
        <f t="shared" si="225"/>
        <v>6.72770952282207</v>
      </c>
      <c r="AS407" s="80">
        <f t="shared" si="225"/>
        <v>6.7708480239817375</v>
      </c>
      <c r="AT407" s="80">
        <f t="shared" si="225"/>
        <v>6.6647608305131909</v>
      </c>
      <c r="AU407" s="80">
        <f t="shared" si="245"/>
        <v>6.9378701068442981</v>
      </c>
    </row>
    <row r="408" spans="1:47" ht="12.95" customHeight="1" x14ac:dyDescent="0.2">
      <c r="A408" s="134" t="s">
        <v>999</v>
      </c>
      <c r="B408" s="135" t="s">
        <v>2525</v>
      </c>
      <c r="C408" s="138">
        <v>42538.667000000001</v>
      </c>
      <c r="D408" s="138" t="s">
        <v>2559</v>
      </c>
      <c r="E408" s="80">
        <f t="shared" si="228"/>
        <v>-708.00762457695066</v>
      </c>
      <c r="F408" s="80">
        <f t="shared" si="229"/>
        <v>-708</v>
      </c>
      <c r="G408" s="80">
        <f t="shared" si="226"/>
        <v>-1.0349810218031053E-2</v>
      </c>
      <c r="I408" s="80">
        <f t="shared" si="223"/>
        <v>-1.0349810218031053E-2</v>
      </c>
      <c r="P408" s="80">
        <f t="shared" si="230"/>
        <v>-2.3001165079818042E-2</v>
      </c>
      <c r="Q408" s="107">
        <f t="shared" si="209"/>
        <v>27520.167000000001</v>
      </c>
      <c r="R408" s="80">
        <f t="shared" si="227"/>
        <v>1.6005677983886129E-4</v>
      </c>
      <c r="S408" s="106">
        <f t="shared" si="224"/>
        <v>0.1</v>
      </c>
      <c r="T408" s="106">
        <f t="shared" si="231"/>
        <v>1.6005677983886131E-5</v>
      </c>
      <c r="Z408" s="80">
        <f t="shared" si="232"/>
        <v>-708</v>
      </c>
      <c r="AA408" s="80">
        <f t="shared" si="233"/>
        <v>-7.552248831880189E-3</v>
      </c>
      <c r="AB408" s="80">
        <f t="shared" si="234"/>
        <v>-2.5798726465968903E-2</v>
      </c>
      <c r="AC408" s="80">
        <f t="shared" si="235"/>
        <v>1.2651354861786989E-2</v>
      </c>
      <c r="AD408" s="80">
        <f t="shared" si="236"/>
        <v>-2.7975613861508635E-3</v>
      </c>
      <c r="AE408" s="80">
        <f t="shared" si="237"/>
        <v>7.8263497092823412E-7</v>
      </c>
      <c r="AF408" s="80">
        <f t="shared" si="238"/>
        <v>-9999</v>
      </c>
      <c r="AG408" s="106"/>
      <c r="AH408" s="80">
        <f t="shared" si="239"/>
        <v>1.5448916247937853E-2</v>
      </c>
      <c r="AI408" s="80">
        <f t="shared" si="240"/>
        <v>0.56973926674673825</v>
      </c>
      <c r="AJ408" s="80">
        <f t="shared" si="241"/>
        <v>0.33199038461228436</v>
      </c>
      <c r="AK408" s="80">
        <f t="shared" si="242"/>
        <v>-0.12667995171605242</v>
      </c>
      <c r="AL408" s="80">
        <f t="shared" si="243"/>
        <v>0.28633523140770117</v>
      </c>
      <c r="AM408" s="80">
        <f t="shared" si="244"/>
        <v>0.14415386984023632</v>
      </c>
      <c r="AN408" s="80">
        <f t="shared" si="225"/>
        <v>6.7422079818112657</v>
      </c>
      <c r="AO408" s="80">
        <f t="shared" si="225"/>
        <v>6.7433330911941205</v>
      </c>
      <c r="AP408" s="80">
        <f t="shared" si="225"/>
        <v>6.7405353420312721</v>
      </c>
      <c r="AQ408" s="80">
        <f t="shared" si="225"/>
        <v>6.7474995471198262</v>
      </c>
      <c r="AR408" s="80">
        <f t="shared" si="225"/>
        <v>6.7302080468074266</v>
      </c>
      <c r="AS408" s="80">
        <f t="shared" si="225"/>
        <v>6.7734222208142167</v>
      </c>
      <c r="AT408" s="80">
        <f t="shared" si="225"/>
        <v>6.6670287539937032</v>
      </c>
      <c r="AU408" s="80">
        <f t="shared" si="245"/>
        <v>6.9413879282708058</v>
      </c>
    </row>
    <row r="409" spans="1:47" ht="12.95" customHeight="1" x14ac:dyDescent="0.2">
      <c r="A409" s="16" t="s">
        <v>2400</v>
      </c>
      <c r="B409" s="41"/>
      <c r="C409" s="42">
        <v>42541.38</v>
      </c>
      <c r="D409" s="42"/>
      <c r="E409" s="80">
        <f t="shared" si="228"/>
        <v>-706.00899109124418</v>
      </c>
      <c r="F409" s="80">
        <f t="shared" si="229"/>
        <v>-706</v>
      </c>
      <c r="G409" s="80">
        <f t="shared" si="226"/>
        <v>-1.2204754260892514E-2</v>
      </c>
      <c r="I409" s="80">
        <f t="shared" si="223"/>
        <v>-1.2204754260892514E-2</v>
      </c>
      <c r="P409" s="80">
        <f t="shared" si="230"/>
        <v>-2.2984281460787397E-2</v>
      </c>
      <c r="Q409" s="107">
        <f t="shared" ref="Q409:Q472" si="246">C409-15018.5</f>
        <v>27522.879999999997</v>
      </c>
      <c r="R409" s="80">
        <f t="shared" si="227"/>
        <v>1.1619820665327361E-4</v>
      </c>
      <c r="S409" s="106">
        <f t="shared" si="224"/>
        <v>0.1</v>
      </c>
      <c r="T409" s="106">
        <f t="shared" si="231"/>
        <v>1.1619820665327361E-5</v>
      </c>
      <c r="Z409" s="80">
        <f t="shared" si="232"/>
        <v>-706</v>
      </c>
      <c r="AA409" s="80">
        <f t="shared" si="233"/>
        <v>-7.5202188748873522E-3</v>
      </c>
      <c r="AB409" s="80">
        <f t="shared" si="234"/>
        <v>-2.7668816846792559E-2</v>
      </c>
      <c r="AC409" s="80">
        <f t="shared" si="235"/>
        <v>1.0779527199894882E-2</v>
      </c>
      <c r="AD409" s="80">
        <f t="shared" si="236"/>
        <v>-4.6845353860051619E-3</v>
      </c>
      <c r="AE409" s="80">
        <f t="shared" si="237"/>
        <v>2.1944871782734533E-6</v>
      </c>
      <c r="AF409" s="80">
        <f t="shared" si="238"/>
        <v>-9999</v>
      </c>
      <c r="AG409" s="106"/>
      <c r="AH409" s="80">
        <f t="shared" si="239"/>
        <v>1.5464062585900044E-2</v>
      </c>
      <c r="AI409" s="80">
        <f t="shared" si="240"/>
        <v>0.56978434743414375</v>
      </c>
      <c r="AJ409" s="80">
        <f t="shared" si="241"/>
        <v>0.33232584028461193</v>
      </c>
      <c r="AK409" s="80">
        <f t="shared" si="242"/>
        <v>-0.12683296509090325</v>
      </c>
      <c r="AL409" s="80">
        <f t="shared" si="243"/>
        <v>0.28669087945513094</v>
      </c>
      <c r="AM409" s="80">
        <f t="shared" si="244"/>
        <v>0.1443353937624037</v>
      </c>
      <c r="AN409" s="80">
        <f t="shared" si="225"/>
        <v>6.7427658784034179</v>
      </c>
      <c r="AO409" s="80">
        <f t="shared" si="225"/>
        <v>6.7438901679791527</v>
      </c>
      <c r="AP409" s="80">
        <f t="shared" si="225"/>
        <v>6.7410936866657956</v>
      </c>
      <c r="AQ409" s="80">
        <f t="shared" si="225"/>
        <v>6.7480566649668035</v>
      </c>
      <c r="AR409" s="80">
        <f t="shared" si="225"/>
        <v>6.7307634935673333</v>
      </c>
      <c r="AS409" s="80">
        <f t="shared" si="225"/>
        <v>6.7739941902176266</v>
      </c>
      <c r="AT409" s="80">
        <f t="shared" si="225"/>
        <v>6.6675331975234879</v>
      </c>
      <c r="AU409" s="80">
        <f t="shared" si="245"/>
        <v>6.9421696663655847</v>
      </c>
    </row>
    <row r="410" spans="1:47" ht="12.95" customHeight="1" x14ac:dyDescent="0.2">
      <c r="A410" s="16" t="s">
        <v>2400</v>
      </c>
      <c r="B410" s="41"/>
      <c r="C410" s="42">
        <v>42545.453000000001</v>
      </c>
      <c r="D410" s="42"/>
      <c r="E410" s="80">
        <f t="shared" si="228"/>
        <v>-703.00846245604237</v>
      </c>
      <c r="F410" s="80">
        <f t="shared" si="229"/>
        <v>-703</v>
      </c>
      <c r="G410" s="80">
        <f t="shared" si="226"/>
        <v>-1.1487170311738737E-2</v>
      </c>
      <c r="I410" s="80">
        <f t="shared" si="223"/>
        <v>-1.1487170311738737E-2</v>
      </c>
      <c r="P410" s="80">
        <f t="shared" si="230"/>
        <v>-2.2958950062631676E-2</v>
      </c>
      <c r="Q410" s="107">
        <f t="shared" si="246"/>
        <v>27526.953000000001</v>
      </c>
      <c r="R410" s="80">
        <f t="shared" si="227"/>
        <v>1.3160173065299727E-4</v>
      </c>
      <c r="S410" s="106">
        <f t="shared" si="224"/>
        <v>0.1</v>
      </c>
      <c r="T410" s="106">
        <f t="shared" si="231"/>
        <v>1.3160173065299728E-5</v>
      </c>
      <c r="Z410" s="80">
        <f t="shared" si="232"/>
        <v>-703</v>
      </c>
      <c r="AA410" s="80">
        <f t="shared" si="233"/>
        <v>-7.4721746885094108E-3</v>
      </c>
      <c r="AB410" s="80">
        <f t="shared" si="234"/>
        <v>-2.6973945685861003E-2</v>
      </c>
      <c r="AC410" s="80">
        <f t="shared" si="235"/>
        <v>1.1471779750892939E-2</v>
      </c>
      <c r="AD410" s="80">
        <f t="shared" si="236"/>
        <v>-4.0149956232293262E-3</v>
      </c>
      <c r="AE410" s="80">
        <f t="shared" si="237"/>
        <v>1.6120189854550646E-6</v>
      </c>
      <c r="AF410" s="80">
        <f t="shared" si="238"/>
        <v>-9999</v>
      </c>
      <c r="AG410" s="106"/>
      <c r="AH410" s="80">
        <f t="shared" si="239"/>
        <v>1.5486775374122266E-2</v>
      </c>
      <c r="AI410" s="80">
        <f t="shared" si="240"/>
        <v>0.56985208409314425</v>
      </c>
      <c r="AJ410" s="80">
        <f t="shared" si="241"/>
        <v>0.33282904589379603</v>
      </c>
      <c r="AK410" s="80">
        <f t="shared" si="242"/>
        <v>-0.12706250110636211</v>
      </c>
      <c r="AL410" s="80">
        <f t="shared" si="243"/>
        <v>0.28722445855685991</v>
      </c>
      <c r="AM410" s="80">
        <f t="shared" si="244"/>
        <v>0.14460775175571525</v>
      </c>
      <c r="AN410" s="80">
        <f t="shared" si="225"/>
        <v>6.7436028083374699</v>
      </c>
      <c r="AO410" s="80">
        <f t="shared" si="225"/>
        <v>6.7447258603604219</v>
      </c>
      <c r="AP410" s="80">
        <f t="shared" si="225"/>
        <v>6.741931299896005</v>
      </c>
      <c r="AQ410" s="80">
        <f t="shared" si="225"/>
        <v>6.7488923935443612</v>
      </c>
      <c r="AR410" s="80">
        <f t="shared" si="225"/>
        <v>6.7315968134040993</v>
      </c>
      <c r="AS410" s="80">
        <f t="shared" si="225"/>
        <v>6.7748520937495407</v>
      </c>
      <c r="AT410" s="80">
        <f t="shared" si="225"/>
        <v>6.6682901775604169</v>
      </c>
      <c r="AU410" s="80">
        <f t="shared" si="245"/>
        <v>6.9433422735077537</v>
      </c>
    </row>
    <row r="411" spans="1:47" ht="12.95" customHeight="1" x14ac:dyDescent="0.2">
      <c r="A411" s="134" t="s">
        <v>999</v>
      </c>
      <c r="B411" s="135" t="s">
        <v>2525</v>
      </c>
      <c r="C411" s="138">
        <v>42565.813999999998</v>
      </c>
      <c r="D411" s="138" t="s">
        <v>2559</v>
      </c>
      <c r="E411" s="80">
        <f t="shared" si="228"/>
        <v>-688.00876603048982</v>
      </c>
      <c r="F411" s="80">
        <f t="shared" si="229"/>
        <v>-688</v>
      </c>
      <c r="G411" s="80">
        <f t="shared" si="226"/>
        <v>-1.1899250610440504E-2</v>
      </c>
      <c r="I411" s="80">
        <f t="shared" si="223"/>
        <v>-1.1899250610440504E-2</v>
      </c>
      <c r="P411" s="80">
        <f t="shared" si="230"/>
        <v>-2.2832185618877548E-2</v>
      </c>
      <c r="Q411" s="107">
        <f t="shared" si="246"/>
        <v>27547.313999999998</v>
      </c>
      <c r="R411" s="80">
        <f t="shared" si="227"/>
        <v>1.195290678987083E-4</v>
      </c>
      <c r="S411" s="106">
        <f t="shared" si="224"/>
        <v>0.1</v>
      </c>
      <c r="T411" s="106">
        <f t="shared" si="231"/>
        <v>1.1952906789870831E-5</v>
      </c>
      <c r="Z411" s="80">
        <f t="shared" si="232"/>
        <v>-688</v>
      </c>
      <c r="AA411" s="80">
        <f t="shared" si="233"/>
        <v>-7.2319677321196225E-3</v>
      </c>
      <c r="AB411" s="80">
        <f t="shared" si="234"/>
        <v>-2.7499468497198427E-2</v>
      </c>
      <c r="AC411" s="80">
        <f t="shared" si="235"/>
        <v>1.0932935008437044E-2</v>
      </c>
      <c r="AD411" s="80">
        <f t="shared" si="236"/>
        <v>-4.6672828783208813E-3</v>
      </c>
      <c r="AE411" s="80">
        <f t="shared" si="237"/>
        <v>2.1783529466267251E-6</v>
      </c>
      <c r="AF411" s="80">
        <f t="shared" si="238"/>
        <v>-9999</v>
      </c>
      <c r="AG411" s="106"/>
      <c r="AH411" s="80">
        <f t="shared" si="239"/>
        <v>1.5600217886757925E-2</v>
      </c>
      <c r="AI411" s="80">
        <f t="shared" si="240"/>
        <v>0.57019285213328985</v>
      </c>
      <c r="AJ411" s="80">
        <f t="shared" si="241"/>
        <v>0.3353454730622506</v>
      </c>
      <c r="AK411" s="80">
        <f t="shared" si="242"/>
        <v>-0.12821046910880457</v>
      </c>
      <c r="AL411" s="80">
        <f t="shared" si="243"/>
        <v>0.28989428950247292</v>
      </c>
      <c r="AM411" s="80">
        <f t="shared" si="244"/>
        <v>0.14597084612265537</v>
      </c>
      <c r="AN411" s="80">
        <f t="shared" ref="AN411:AT420" si="247">$AU411+$AB$7*SIN(AO411)</f>
        <v>6.7477889951559709</v>
      </c>
      <c r="AO411" s="80">
        <f t="shared" si="247"/>
        <v>6.7489057195153483</v>
      </c>
      <c r="AP411" s="80">
        <f t="shared" si="247"/>
        <v>6.7461211045952343</v>
      </c>
      <c r="AQ411" s="80">
        <f t="shared" si="247"/>
        <v>6.7530719772328185</v>
      </c>
      <c r="AR411" s="80">
        <f t="shared" si="247"/>
        <v>6.7357661131847291</v>
      </c>
      <c r="AS411" s="80">
        <f t="shared" si="247"/>
        <v>6.7791407040369327</v>
      </c>
      <c r="AT411" s="80">
        <f t="shared" si="247"/>
        <v>6.67208076213646</v>
      </c>
      <c r="AU411" s="80">
        <f t="shared" si="245"/>
        <v>6.9492053092185992</v>
      </c>
    </row>
    <row r="412" spans="1:47" ht="12.95" customHeight="1" x14ac:dyDescent="0.2">
      <c r="A412" s="134" t="s">
        <v>999</v>
      </c>
      <c r="B412" s="135" t="s">
        <v>2525</v>
      </c>
      <c r="C412" s="138">
        <v>42565.815000000002</v>
      </c>
      <c r="D412" s="138" t="s">
        <v>2559</v>
      </c>
      <c r="E412" s="80">
        <f t="shared" si="228"/>
        <v>-688.00802934287708</v>
      </c>
      <c r="F412" s="80">
        <f t="shared" si="229"/>
        <v>-688</v>
      </c>
      <c r="G412" s="80">
        <f t="shared" si="226"/>
        <v>-1.0899250606598798E-2</v>
      </c>
      <c r="I412" s="80">
        <f t="shared" si="223"/>
        <v>-1.0899250606598798E-2</v>
      </c>
      <c r="P412" s="80">
        <f t="shared" si="230"/>
        <v>-2.2832185618877548E-2</v>
      </c>
      <c r="Q412" s="107">
        <f t="shared" si="246"/>
        <v>27547.315000000002</v>
      </c>
      <c r="R412" s="80">
        <f t="shared" si="227"/>
        <v>1.4239493800726803E-4</v>
      </c>
      <c r="S412" s="106">
        <f t="shared" si="224"/>
        <v>0.1</v>
      </c>
      <c r="T412" s="106">
        <f t="shared" si="231"/>
        <v>1.4239493800726804E-5</v>
      </c>
      <c r="Z412" s="80">
        <f t="shared" si="232"/>
        <v>-688</v>
      </c>
      <c r="AA412" s="80">
        <f t="shared" si="233"/>
        <v>-7.2319677321196225E-3</v>
      </c>
      <c r="AB412" s="80">
        <f t="shared" si="234"/>
        <v>-2.6499468493356722E-2</v>
      </c>
      <c r="AC412" s="80">
        <f t="shared" si="235"/>
        <v>1.193293501227875E-2</v>
      </c>
      <c r="AD412" s="80">
        <f t="shared" si="236"/>
        <v>-3.6672828744791757E-3</v>
      </c>
      <c r="AE412" s="80">
        <f t="shared" si="237"/>
        <v>1.3448963681448246E-6</v>
      </c>
      <c r="AF412" s="80">
        <f t="shared" si="238"/>
        <v>-9999</v>
      </c>
      <c r="AG412" s="106"/>
      <c r="AH412" s="80">
        <f t="shared" si="239"/>
        <v>1.5600217886757925E-2</v>
      </c>
      <c r="AI412" s="80">
        <f t="shared" si="240"/>
        <v>0.57019285213328985</v>
      </c>
      <c r="AJ412" s="80">
        <f t="shared" si="241"/>
        <v>0.3353454730622506</v>
      </c>
      <c r="AK412" s="80">
        <f t="shared" si="242"/>
        <v>-0.12821046910880457</v>
      </c>
      <c r="AL412" s="80">
        <f t="shared" si="243"/>
        <v>0.28989428950247292</v>
      </c>
      <c r="AM412" s="80">
        <f t="shared" si="244"/>
        <v>0.14597084612265537</v>
      </c>
      <c r="AN412" s="80">
        <f t="shared" si="247"/>
        <v>6.7477889951559709</v>
      </c>
      <c r="AO412" s="80">
        <f t="shared" si="247"/>
        <v>6.7489057195153483</v>
      </c>
      <c r="AP412" s="80">
        <f t="shared" si="247"/>
        <v>6.7461211045952343</v>
      </c>
      <c r="AQ412" s="80">
        <f t="shared" si="247"/>
        <v>6.7530719772328185</v>
      </c>
      <c r="AR412" s="80">
        <f t="shared" si="247"/>
        <v>6.7357661131847291</v>
      </c>
      <c r="AS412" s="80">
        <f t="shared" si="247"/>
        <v>6.7791407040369327</v>
      </c>
      <c r="AT412" s="80">
        <f t="shared" si="247"/>
        <v>6.67208076213646</v>
      </c>
      <c r="AU412" s="80">
        <f t="shared" si="245"/>
        <v>6.9492053092185992</v>
      </c>
    </row>
    <row r="413" spans="1:47" ht="12.95" customHeight="1" x14ac:dyDescent="0.2">
      <c r="A413" s="134" t="s">
        <v>1038</v>
      </c>
      <c r="B413" s="135" t="s">
        <v>2525</v>
      </c>
      <c r="C413" s="138">
        <v>42576.673999999999</v>
      </c>
      <c r="D413" s="138" t="s">
        <v>2559</v>
      </c>
      <c r="E413" s="80">
        <f t="shared" si="228"/>
        <v>-680.00833858677231</v>
      </c>
      <c r="F413" s="80">
        <f t="shared" si="229"/>
        <v>-680</v>
      </c>
      <c r="G413" s="80">
        <f t="shared" si="226"/>
        <v>-1.1319026765704621E-2</v>
      </c>
      <c r="J413" s="80">
        <f>G413</f>
        <v>-1.1319026765704621E-2</v>
      </c>
      <c r="P413" s="80">
        <f t="shared" si="230"/>
        <v>-2.2764504688329055E-2</v>
      </c>
      <c r="Q413" s="107">
        <f t="shared" si="246"/>
        <v>27558.173999999999</v>
      </c>
      <c r="R413" s="80">
        <f t="shared" si="227"/>
        <v>1.3099896487728333E-4</v>
      </c>
      <c r="S413" s="106">
        <f t="shared" si="224"/>
        <v>0.1</v>
      </c>
      <c r="T413" s="106">
        <f t="shared" si="231"/>
        <v>1.3099896487728334E-5</v>
      </c>
      <c r="Z413" s="80">
        <f t="shared" si="232"/>
        <v>-680</v>
      </c>
      <c r="AA413" s="80">
        <f t="shared" si="233"/>
        <v>-7.103867315620141E-3</v>
      </c>
      <c r="AB413" s="80">
        <f t="shared" si="234"/>
        <v>-2.6979664138413535E-2</v>
      </c>
      <c r="AC413" s="80">
        <f t="shared" si="235"/>
        <v>1.1445477922624434E-2</v>
      </c>
      <c r="AD413" s="80">
        <f t="shared" si="236"/>
        <v>-4.2151594500844797E-3</v>
      </c>
      <c r="AE413" s="80">
        <f t="shared" si="237"/>
        <v>1.7767569189636493E-6</v>
      </c>
      <c r="AF413" s="80">
        <f t="shared" si="238"/>
        <v>-9999</v>
      </c>
      <c r="AG413" s="106"/>
      <c r="AH413" s="80">
        <f t="shared" si="239"/>
        <v>1.5660637372708914E-2</v>
      </c>
      <c r="AI413" s="80">
        <f t="shared" si="240"/>
        <v>0.57037601886992362</v>
      </c>
      <c r="AJ413" s="80">
        <f t="shared" si="241"/>
        <v>0.33668784069783309</v>
      </c>
      <c r="AK413" s="80">
        <f t="shared" si="242"/>
        <v>-0.12882291560261924</v>
      </c>
      <c r="AL413" s="80">
        <f t="shared" si="243"/>
        <v>0.29131952619562762</v>
      </c>
      <c r="AM413" s="80">
        <f t="shared" si="244"/>
        <v>0.14669872441424789</v>
      </c>
      <c r="AN413" s="80">
        <f t="shared" si="247"/>
        <v>6.7500226812743236</v>
      </c>
      <c r="AO413" s="80">
        <f t="shared" si="247"/>
        <v>6.7511359366635579</v>
      </c>
      <c r="AP413" s="80">
        <f t="shared" si="247"/>
        <v>6.7483568567911352</v>
      </c>
      <c r="AQ413" s="80">
        <f t="shared" si="247"/>
        <v>6.7553017370406625</v>
      </c>
      <c r="AR413" s="80">
        <f t="shared" si="247"/>
        <v>6.7379915854635151</v>
      </c>
      <c r="AS413" s="80">
        <f t="shared" si="247"/>
        <v>6.7814273471826887</v>
      </c>
      <c r="AT413" s="80">
        <f t="shared" si="247"/>
        <v>6.6741062978751691</v>
      </c>
      <c r="AU413" s="80">
        <f t="shared" si="245"/>
        <v>6.952332261597717</v>
      </c>
    </row>
    <row r="414" spans="1:47" ht="12.95" customHeight="1" x14ac:dyDescent="0.2">
      <c r="A414" s="134" t="s">
        <v>999</v>
      </c>
      <c r="B414" s="135" t="s">
        <v>2525</v>
      </c>
      <c r="C414" s="138">
        <v>42576.675999999999</v>
      </c>
      <c r="D414" s="138" t="s">
        <v>2559</v>
      </c>
      <c r="E414" s="80">
        <f t="shared" si="228"/>
        <v>-680.00686521155228</v>
      </c>
      <c r="F414" s="80">
        <f t="shared" si="229"/>
        <v>-680</v>
      </c>
      <c r="G414" s="80">
        <f t="shared" si="226"/>
        <v>-9.319026765297167E-3</v>
      </c>
      <c r="I414" s="80">
        <f>G414</f>
        <v>-9.319026765297167E-3</v>
      </c>
      <c r="P414" s="80">
        <f t="shared" si="230"/>
        <v>-2.2764504688329055E-2</v>
      </c>
      <c r="Q414" s="107">
        <f t="shared" si="246"/>
        <v>27558.175999999999</v>
      </c>
      <c r="R414" s="80">
        <f t="shared" si="227"/>
        <v>1.8078087657873789E-4</v>
      </c>
      <c r="S414" s="106">
        <f t="shared" si="224"/>
        <v>0.1</v>
      </c>
      <c r="T414" s="106">
        <f t="shared" si="231"/>
        <v>1.807808765787379E-5</v>
      </c>
      <c r="Z414" s="80">
        <f t="shared" si="232"/>
        <v>-680</v>
      </c>
      <c r="AA414" s="80">
        <f t="shared" si="233"/>
        <v>-7.103867315620141E-3</v>
      </c>
      <c r="AB414" s="80">
        <f t="shared" si="234"/>
        <v>-2.4979664138006081E-2</v>
      </c>
      <c r="AC414" s="80">
        <f t="shared" si="235"/>
        <v>1.3445477923031888E-2</v>
      </c>
      <c r="AD414" s="80">
        <f t="shared" si="236"/>
        <v>-2.215159449677026E-3</v>
      </c>
      <c r="AE414" s="80">
        <f t="shared" si="237"/>
        <v>4.9069313874934253E-7</v>
      </c>
      <c r="AF414" s="80">
        <f t="shared" si="238"/>
        <v>-9999</v>
      </c>
      <c r="AG414" s="106"/>
      <c r="AH414" s="80">
        <f t="shared" si="239"/>
        <v>1.5660637372708914E-2</v>
      </c>
      <c r="AI414" s="80">
        <f t="shared" si="240"/>
        <v>0.57037601886992362</v>
      </c>
      <c r="AJ414" s="80">
        <f t="shared" si="241"/>
        <v>0.33668784069783309</v>
      </c>
      <c r="AK414" s="80">
        <f t="shared" si="242"/>
        <v>-0.12882291560261924</v>
      </c>
      <c r="AL414" s="80">
        <f t="shared" si="243"/>
        <v>0.29131952619562762</v>
      </c>
      <c r="AM414" s="80">
        <f t="shared" si="244"/>
        <v>0.14669872441424789</v>
      </c>
      <c r="AN414" s="80">
        <f t="shared" si="247"/>
        <v>6.7500226812743236</v>
      </c>
      <c r="AO414" s="80">
        <f t="shared" si="247"/>
        <v>6.7511359366635579</v>
      </c>
      <c r="AP414" s="80">
        <f t="shared" si="247"/>
        <v>6.7483568567911352</v>
      </c>
      <c r="AQ414" s="80">
        <f t="shared" si="247"/>
        <v>6.7553017370406625</v>
      </c>
      <c r="AR414" s="80">
        <f t="shared" si="247"/>
        <v>6.7379915854635151</v>
      </c>
      <c r="AS414" s="80">
        <f t="shared" si="247"/>
        <v>6.7814273471826887</v>
      </c>
      <c r="AT414" s="80">
        <f t="shared" si="247"/>
        <v>6.6741062978751691</v>
      </c>
      <c r="AU414" s="80">
        <f t="shared" si="245"/>
        <v>6.952332261597717</v>
      </c>
    </row>
    <row r="415" spans="1:47" ht="12.95" customHeight="1" x14ac:dyDescent="0.2">
      <c r="A415" s="16" t="s">
        <v>2379</v>
      </c>
      <c r="B415" s="41"/>
      <c r="C415" s="42">
        <v>42594.314599999998</v>
      </c>
      <c r="D415" s="42"/>
      <c r="E415" s="80">
        <f t="shared" si="228"/>
        <v>-667.01272713524145</v>
      </c>
      <c r="F415" s="80">
        <f t="shared" si="229"/>
        <v>-667</v>
      </c>
      <c r="G415" s="80">
        <f t="shared" si="226"/>
        <v>-1.7276163016504142E-2</v>
      </c>
      <c r="J415" s="80">
        <f>G415</f>
        <v>-1.7276163016504142E-2</v>
      </c>
      <c r="P415" s="80">
        <f t="shared" si="230"/>
        <v>-2.2654414529290273E-2</v>
      </c>
      <c r="Q415" s="107">
        <f t="shared" si="246"/>
        <v>27575.814599999998</v>
      </c>
      <c r="R415" s="80">
        <f t="shared" si="227"/>
        <v>2.8925589334786296E-5</v>
      </c>
      <c r="S415" s="106">
        <f>S$17</f>
        <v>1</v>
      </c>
      <c r="T415" s="106">
        <f t="shared" si="231"/>
        <v>2.8925589334786296E-5</v>
      </c>
      <c r="Z415" s="80">
        <f t="shared" si="232"/>
        <v>-667</v>
      </c>
      <c r="AA415" s="80">
        <f t="shared" si="233"/>
        <v>-6.8957198150800467E-3</v>
      </c>
      <c r="AB415" s="80">
        <f t="shared" si="234"/>
        <v>-3.3034857730714365E-2</v>
      </c>
      <c r="AC415" s="80">
        <f t="shared" si="235"/>
        <v>5.3782515127861301E-3</v>
      </c>
      <c r="AD415" s="80">
        <f t="shared" si="236"/>
        <v>-1.0380443201424096E-2</v>
      </c>
      <c r="AE415" s="80">
        <f t="shared" si="237"/>
        <v>1.0775360105799173E-4</v>
      </c>
      <c r="AF415" s="80">
        <f t="shared" si="238"/>
        <v>-9999</v>
      </c>
      <c r="AG415" s="106"/>
      <c r="AH415" s="80">
        <f t="shared" si="239"/>
        <v>1.5758694714210226E-2</v>
      </c>
      <c r="AI415" s="80">
        <f t="shared" si="240"/>
        <v>0.57067578362300675</v>
      </c>
      <c r="AJ415" s="80">
        <f t="shared" si="241"/>
        <v>0.33886959570833414</v>
      </c>
      <c r="AK415" s="80">
        <f t="shared" si="242"/>
        <v>-0.12981843466432849</v>
      </c>
      <c r="AL415" s="80">
        <f t="shared" si="243"/>
        <v>0.29363752073557003</v>
      </c>
      <c r="AM415" s="80">
        <f t="shared" si="244"/>
        <v>0.14788286576518828</v>
      </c>
      <c r="AN415" s="80">
        <f t="shared" si="247"/>
        <v>6.7536539953185386</v>
      </c>
      <c r="AO415" s="80">
        <f t="shared" si="247"/>
        <v>6.754761476172324</v>
      </c>
      <c r="AP415" s="80">
        <f t="shared" si="247"/>
        <v>6.7519917293056775</v>
      </c>
      <c r="AQ415" s="80">
        <f t="shared" si="247"/>
        <v>6.7589260741684463</v>
      </c>
      <c r="AR415" s="80">
        <f t="shared" si="247"/>
        <v>6.7416107272377257</v>
      </c>
      <c r="AS415" s="80">
        <f t="shared" si="247"/>
        <v>6.7851422345454759</v>
      </c>
      <c r="AT415" s="80">
        <f t="shared" si="247"/>
        <v>6.6774036004227018</v>
      </c>
      <c r="AU415" s="80">
        <f t="shared" si="245"/>
        <v>6.9574135592137836</v>
      </c>
    </row>
    <row r="416" spans="1:47" ht="12.95" customHeight="1" x14ac:dyDescent="0.2">
      <c r="A416" s="134" t="s">
        <v>1038</v>
      </c>
      <c r="B416" s="135" t="s">
        <v>2525</v>
      </c>
      <c r="C416" s="138">
        <v>42595.678</v>
      </c>
      <c r="D416" s="138" t="s">
        <v>2559</v>
      </c>
      <c r="E416" s="80">
        <f t="shared" si="228"/>
        <v>-666.00832724787676</v>
      </c>
      <c r="F416" s="80">
        <f t="shared" si="229"/>
        <v>-666</v>
      </c>
      <c r="G416" s="80">
        <f t="shared" si="226"/>
        <v>-1.1303635037620552E-2</v>
      </c>
      <c r="J416" s="80">
        <f>G416</f>
        <v>-1.1303635037620552E-2</v>
      </c>
      <c r="P416" s="80">
        <f t="shared" si="230"/>
        <v>-2.2645940483882288E-2</v>
      </c>
      <c r="Q416" s="107">
        <f t="shared" si="246"/>
        <v>27577.178</v>
      </c>
      <c r="R416" s="80">
        <f t="shared" si="227"/>
        <v>1.2864789283629864E-4</v>
      </c>
      <c r="S416" s="106">
        <f t="shared" ref="S416:S437" si="248">S$16</f>
        <v>0.1</v>
      </c>
      <c r="T416" s="106">
        <f t="shared" si="231"/>
        <v>1.2864789283629866E-5</v>
      </c>
      <c r="Z416" s="80">
        <f t="shared" si="232"/>
        <v>-666</v>
      </c>
      <c r="AA416" s="80">
        <f t="shared" si="233"/>
        <v>-6.8797093010136458E-3</v>
      </c>
      <c r="AB416" s="80">
        <f t="shared" si="234"/>
        <v>-2.7069866220489194E-2</v>
      </c>
      <c r="AC416" s="80">
        <f t="shared" si="235"/>
        <v>1.1342305446261736E-2</v>
      </c>
      <c r="AD416" s="80">
        <f t="shared" si="236"/>
        <v>-4.4239257366069061E-3</v>
      </c>
      <c r="AE416" s="80">
        <f t="shared" si="237"/>
        <v>1.9571118923012958E-6</v>
      </c>
      <c r="AF416" s="80">
        <f t="shared" si="238"/>
        <v>-9999</v>
      </c>
      <c r="AG416" s="106"/>
      <c r="AH416" s="80">
        <f t="shared" si="239"/>
        <v>1.5766231182868642E-2</v>
      </c>
      <c r="AI416" s="80">
        <f t="shared" si="240"/>
        <v>0.5706989513072025</v>
      </c>
      <c r="AJ416" s="80">
        <f t="shared" si="241"/>
        <v>0.33903744399197799</v>
      </c>
      <c r="AK416" s="80">
        <f t="shared" si="242"/>
        <v>-0.12989502814842496</v>
      </c>
      <c r="AL416" s="80">
        <f t="shared" si="243"/>
        <v>0.29381593030959313</v>
      </c>
      <c r="AM416" s="80">
        <f t="shared" si="244"/>
        <v>0.14797402260496387</v>
      </c>
      <c r="AN416" s="80">
        <f t="shared" si="247"/>
        <v>6.7539334082539693</v>
      </c>
      <c r="AO416" s="80">
        <f t="shared" si="247"/>
        <v>6.7550404379371969</v>
      </c>
      <c r="AP416" s="80">
        <f t="shared" si="247"/>
        <v>6.7522714262343753</v>
      </c>
      <c r="AQ416" s="80">
        <f t="shared" si="247"/>
        <v>6.7592049199386315</v>
      </c>
      <c r="AR416" s="80">
        <f t="shared" si="247"/>
        <v>6.7418892640854056</v>
      </c>
      <c r="AS416" s="80">
        <f t="shared" si="247"/>
        <v>6.7854279487463289</v>
      </c>
      <c r="AT416" s="80">
        <f t="shared" si="247"/>
        <v>6.6776575379504788</v>
      </c>
      <c r="AU416" s="80">
        <f t="shared" si="245"/>
        <v>6.9578044282611726</v>
      </c>
    </row>
    <row r="417" spans="1:47" ht="12.95" customHeight="1" x14ac:dyDescent="0.2">
      <c r="A417" s="16" t="s">
        <v>2401</v>
      </c>
      <c r="B417" s="41"/>
      <c r="C417" s="42">
        <v>42606.536</v>
      </c>
      <c r="D417" s="42"/>
      <c r="E417" s="80">
        <f t="shared" si="228"/>
        <v>-658.00937317937951</v>
      </c>
      <c r="F417" s="80">
        <f t="shared" si="229"/>
        <v>-658</v>
      </c>
      <c r="G417" s="80">
        <f t="shared" si="226"/>
        <v>-1.2723411193292122E-2</v>
      </c>
      <c r="I417" s="80">
        <f t="shared" ref="I417:I437" si="249">G417</f>
        <v>-1.2723411193292122E-2</v>
      </c>
      <c r="P417" s="80">
        <f t="shared" si="230"/>
        <v>-2.257811946649162E-2</v>
      </c>
      <c r="Q417" s="107">
        <f t="shared" si="246"/>
        <v>27588.036</v>
      </c>
      <c r="R417" s="80">
        <f t="shared" si="227"/>
        <v>9.711527514986663E-5</v>
      </c>
      <c r="S417" s="106">
        <f t="shared" si="248"/>
        <v>0.1</v>
      </c>
      <c r="T417" s="106">
        <f t="shared" si="231"/>
        <v>9.7115275149866644E-6</v>
      </c>
      <c r="Z417" s="80">
        <f t="shared" si="232"/>
        <v>-658</v>
      </c>
      <c r="AA417" s="80">
        <f t="shared" si="233"/>
        <v>-6.7516296133972899E-3</v>
      </c>
      <c r="AB417" s="80">
        <f t="shared" si="234"/>
        <v>-2.8549901046386453E-2</v>
      </c>
      <c r="AC417" s="80">
        <f t="shared" si="235"/>
        <v>9.854708273199498E-3</v>
      </c>
      <c r="AD417" s="80">
        <f t="shared" si="236"/>
        <v>-5.9717815798948325E-3</v>
      </c>
      <c r="AE417" s="80">
        <f t="shared" si="237"/>
        <v>3.5662175237971224E-6</v>
      </c>
      <c r="AF417" s="80">
        <f t="shared" si="238"/>
        <v>-9999</v>
      </c>
      <c r="AG417" s="106"/>
      <c r="AH417" s="80">
        <f t="shared" si="239"/>
        <v>1.582648985309433E-2</v>
      </c>
      <c r="AI417" s="80">
        <f t="shared" si="240"/>
        <v>0.57088485365302466</v>
      </c>
      <c r="AJ417" s="80">
        <f t="shared" si="241"/>
        <v>0.34038033850243909</v>
      </c>
      <c r="AK417" s="80">
        <f t="shared" si="242"/>
        <v>-0.13050785387105912</v>
      </c>
      <c r="AL417" s="80">
        <f t="shared" si="243"/>
        <v>0.29524373566104145</v>
      </c>
      <c r="AM417" s="80">
        <f t="shared" si="244"/>
        <v>0.14870363431539968</v>
      </c>
      <c r="AN417" s="80">
        <f t="shared" si="247"/>
        <v>6.7561691306189262</v>
      </c>
      <c r="AO417" s="80">
        <f t="shared" si="247"/>
        <v>6.7572725154450612</v>
      </c>
      <c r="AP417" s="80">
        <f t="shared" si="247"/>
        <v>6.7545094730860082</v>
      </c>
      <c r="AQ417" s="80">
        <f t="shared" si="247"/>
        <v>6.7614359488519122</v>
      </c>
      <c r="AR417" s="80">
        <f t="shared" si="247"/>
        <v>6.7441182874020793</v>
      </c>
      <c r="AS417" s="80">
        <f t="shared" si="247"/>
        <v>6.7877134248836084</v>
      </c>
      <c r="AT417" s="80">
        <f t="shared" si="247"/>
        <v>6.6796905807449161</v>
      </c>
      <c r="AU417" s="80">
        <f t="shared" si="245"/>
        <v>6.9609313806402904</v>
      </c>
    </row>
    <row r="418" spans="1:47" ht="12.95" customHeight="1" x14ac:dyDescent="0.2">
      <c r="A418" s="134" t="s">
        <v>681</v>
      </c>
      <c r="B418" s="135" t="s">
        <v>2525</v>
      </c>
      <c r="C418" s="138">
        <v>42697.472000000002</v>
      </c>
      <c r="D418" s="138" t="s">
        <v>2559</v>
      </c>
      <c r="E418" s="80">
        <f t="shared" si="228"/>
        <v>-591.0179486838116</v>
      </c>
      <c r="F418" s="80">
        <f t="shared" si="229"/>
        <v>-591</v>
      </c>
      <c r="G418" s="80">
        <f t="shared" si="226"/>
        <v>-2.4364036493352614E-2</v>
      </c>
      <c r="I418" s="80">
        <f t="shared" si="249"/>
        <v>-2.4364036493352614E-2</v>
      </c>
      <c r="P418" s="80">
        <f t="shared" si="230"/>
        <v>-2.2008118626577873E-2</v>
      </c>
      <c r="Q418" s="107">
        <f t="shared" si="246"/>
        <v>27678.972000000002</v>
      </c>
      <c r="R418" s="80">
        <f t="shared" si="227"/>
        <v>5.5503489949884473E-6</v>
      </c>
      <c r="S418" s="106">
        <f t="shared" si="248"/>
        <v>0.1</v>
      </c>
      <c r="T418" s="106">
        <f t="shared" si="231"/>
        <v>5.5503489949884475E-7</v>
      </c>
      <c r="Z418" s="80">
        <f t="shared" si="232"/>
        <v>-591</v>
      </c>
      <c r="AA418" s="80">
        <f t="shared" si="233"/>
        <v>-5.6793063036542531E-3</v>
      </c>
      <c r="AB418" s="80">
        <f t="shared" si="234"/>
        <v>-4.0692848816276231E-2</v>
      </c>
      <c r="AC418" s="80">
        <f t="shared" si="235"/>
        <v>-2.3559178667747413E-3</v>
      </c>
      <c r="AD418" s="80">
        <f t="shared" si="236"/>
        <v>-1.8684730189698361E-2</v>
      </c>
      <c r="AE418" s="80">
        <f t="shared" si="237"/>
        <v>3.4911914226182536E-5</v>
      </c>
      <c r="AF418" s="80">
        <f t="shared" si="238"/>
        <v>-9999</v>
      </c>
      <c r="AG418" s="106"/>
      <c r="AH418" s="80">
        <f t="shared" si="239"/>
        <v>1.632881232292362E-2</v>
      </c>
      <c r="AI418" s="80">
        <f t="shared" si="240"/>
        <v>0.5724811840586963</v>
      </c>
      <c r="AJ418" s="80">
        <f t="shared" si="241"/>
        <v>0.35163472090835568</v>
      </c>
      <c r="AK418" s="80">
        <f t="shared" si="242"/>
        <v>-0.13564575467946471</v>
      </c>
      <c r="AL418" s="80">
        <f t="shared" si="243"/>
        <v>0.30723914893381671</v>
      </c>
      <c r="AM418" s="80">
        <f t="shared" si="244"/>
        <v>0.15483951291091136</v>
      </c>
      <c r="AN418" s="80">
        <f t="shared" si="247"/>
        <v>6.7749229926543899</v>
      </c>
      <c r="AO418" s="80">
        <f t="shared" si="247"/>
        <v>6.7759934684892444</v>
      </c>
      <c r="AP418" s="80">
        <f t="shared" si="247"/>
        <v>6.7732864064091212</v>
      </c>
      <c r="AQ418" s="80">
        <f t="shared" si="247"/>
        <v>6.7801397641924748</v>
      </c>
      <c r="AR418" s="80">
        <f t="shared" si="247"/>
        <v>6.7628376063657827</v>
      </c>
      <c r="AS418" s="80">
        <f t="shared" si="247"/>
        <v>6.806837970038627</v>
      </c>
      <c r="AT418" s="80">
        <f t="shared" si="247"/>
        <v>6.6968262956022535</v>
      </c>
      <c r="AU418" s="80">
        <f t="shared" si="245"/>
        <v>6.9871196068154005</v>
      </c>
    </row>
    <row r="419" spans="1:47" ht="12.95" customHeight="1" x14ac:dyDescent="0.2">
      <c r="A419" s="134" t="s">
        <v>999</v>
      </c>
      <c r="B419" s="135" t="s">
        <v>2525</v>
      </c>
      <c r="C419" s="138">
        <v>42740.921999999999</v>
      </c>
      <c r="D419" s="138" t="s">
        <v>2559</v>
      </c>
      <c r="E419" s="80">
        <f t="shared" si="228"/>
        <v>-559.00887203284628</v>
      </c>
      <c r="F419" s="80">
        <f t="shared" si="229"/>
        <v>-559</v>
      </c>
      <c r="G419" s="80">
        <f t="shared" si="226"/>
        <v>-1.2043141119647771E-2</v>
      </c>
      <c r="I419" s="80">
        <f t="shared" si="249"/>
        <v>-1.2043141119647771E-2</v>
      </c>
      <c r="P419" s="80">
        <f t="shared" si="230"/>
        <v>-2.1734618637875288E-2</v>
      </c>
      <c r="Q419" s="107">
        <f t="shared" si="246"/>
        <v>27722.421999999999</v>
      </c>
      <c r="R419" s="80">
        <f t="shared" si="227"/>
        <v>9.3924736486309388E-5</v>
      </c>
      <c r="S419" s="106">
        <f t="shared" si="248"/>
        <v>0.1</v>
      </c>
      <c r="T419" s="106">
        <f t="shared" si="231"/>
        <v>9.3924736486309392E-6</v>
      </c>
      <c r="Z419" s="80">
        <f t="shared" si="232"/>
        <v>-559</v>
      </c>
      <c r="AA419" s="80">
        <f t="shared" si="233"/>
        <v>-5.1674003120182679E-3</v>
      </c>
      <c r="AB419" s="80">
        <f t="shared" si="234"/>
        <v>-2.8610359445504791E-2</v>
      </c>
      <c r="AC419" s="80">
        <f t="shared" si="235"/>
        <v>9.6914775182275169E-3</v>
      </c>
      <c r="AD419" s="80">
        <f t="shared" si="236"/>
        <v>-6.8757408076295032E-3</v>
      </c>
      <c r="AE419" s="80">
        <f t="shared" si="237"/>
        <v>4.7275811653701615E-6</v>
      </c>
      <c r="AF419" s="80">
        <f t="shared" si="238"/>
        <v>-9999</v>
      </c>
      <c r="AG419" s="106"/>
      <c r="AH419" s="80">
        <f t="shared" si="239"/>
        <v>1.656721832585702E-2</v>
      </c>
      <c r="AI419" s="80">
        <f t="shared" si="240"/>
        <v>0.57326867920531543</v>
      </c>
      <c r="AJ419" s="80">
        <f t="shared" si="241"/>
        <v>0.3570148396295732</v>
      </c>
      <c r="AK419" s="80">
        <f t="shared" si="242"/>
        <v>-0.13810318098885285</v>
      </c>
      <c r="AL419" s="80">
        <f t="shared" si="243"/>
        <v>0.31299254463136539</v>
      </c>
      <c r="AM419" s="80">
        <f t="shared" si="244"/>
        <v>0.15778650117682153</v>
      </c>
      <c r="AN419" s="80">
        <f t="shared" si="247"/>
        <v>6.7838991818403436</v>
      </c>
      <c r="AO419" s="80">
        <f t="shared" si="247"/>
        <v>6.7849525224239331</v>
      </c>
      <c r="AP419" s="80">
        <f t="shared" si="247"/>
        <v>6.7822758274643666</v>
      </c>
      <c r="AQ419" s="80">
        <f t="shared" si="247"/>
        <v>6.7890854280373221</v>
      </c>
      <c r="AR419" s="80">
        <f t="shared" si="247"/>
        <v>6.7718108332972786</v>
      </c>
      <c r="AS419" s="80">
        <f t="shared" si="247"/>
        <v>6.815962041972945</v>
      </c>
      <c r="AT419" s="80">
        <f t="shared" si="247"/>
        <v>6.705080388674169</v>
      </c>
      <c r="AU419" s="80">
        <f t="shared" si="245"/>
        <v>6.9996274163318706</v>
      </c>
    </row>
    <row r="420" spans="1:47" ht="12.95" customHeight="1" x14ac:dyDescent="0.2">
      <c r="A420" s="16" t="s">
        <v>2402</v>
      </c>
      <c r="B420" s="41"/>
      <c r="C420" s="42">
        <v>42742.277999999998</v>
      </c>
      <c r="D420" s="42"/>
      <c r="E420" s="80">
        <f t="shared" si="228"/>
        <v>-558.00992363379669</v>
      </c>
      <c r="F420" s="80">
        <f t="shared" si="229"/>
        <v>-558</v>
      </c>
      <c r="G420" s="80">
        <f t="shared" si="226"/>
        <v>-1.3470613135723397E-2</v>
      </c>
      <c r="I420" s="80">
        <f t="shared" si="249"/>
        <v>-1.3470613135723397E-2</v>
      </c>
      <c r="P420" s="80">
        <f t="shared" si="230"/>
        <v>-2.1726058630086878E-2</v>
      </c>
      <c r="Q420" s="107">
        <f t="shared" si="246"/>
        <v>27723.777999999998</v>
      </c>
      <c r="R420" s="80">
        <f t="shared" si="227"/>
        <v>6.8152380310406303E-5</v>
      </c>
      <c r="S420" s="106">
        <f t="shared" si="248"/>
        <v>0.1</v>
      </c>
      <c r="T420" s="106">
        <f t="shared" si="231"/>
        <v>6.8152380310406305E-6</v>
      </c>
      <c r="Z420" s="80">
        <f t="shared" si="232"/>
        <v>-558</v>
      </c>
      <c r="AA420" s="80">
        <f t="shared" si="233"/>
        <v>-5.1514061463437122E-3</v>
      </c>
      <c r="AB420" s="80">
        <f t="shared" si="234"/>
        <v>-3.0045265619466563E-2</v>
      </c>
      <c r="AC420" s="80">
        <f t="shared" si="235"/>
        <v>8.2554454943634809E-3</v>
      </c>
      <c r="AD420" s="80">
        <f t="shared" si="236"/>
        <v>-8.3192069893796849E-3</v>
      </c>
      <c r="AE420" s="80">
        <f t="shared" si="237"/>
        <v>6.9209204932143804E-6</v>
      </c>
      <c r="AF420" s="80">
        <f t="shared" si="238"/>
        <v>-9999</v>
      </c>
      <c r="AG420" s="106"/>
      <c r="AH420" s="80">
        <f t="shared" si="239"/>
        <v>1.6574652483743166E-2</v>
      </c>
      <c r="AI420" s="80">
        <f t="shared" si="240"/>
        <v>0.57329355184700204</v>
      </c>
      <c r="AJ420" s="80">
        <f t="shared" si="241"/>
        <v>0.35718301998588536</v>
      </c>
      <c r="AK420" s="80">
        <f t="shared" si="242"/>
        <v>-0.13818001248758321</v>
      </c>
      <c r="AL420" s="80">
        <f t="shared" si="243"/>
        <v>0.31317259642030265</v>
      </c>
      <c r="AM420" s="80">
        <f t="shared" si="244"/>
        <v>0.15787876971908169</v>
      </c>
      <c r="AN420" s="80">
        <f t="shared" si="247"/>
        <v>6.784179890891207</v>
      </c>
      <c r="AO420" s="80">
        <f t="shared" si="247"/>
        <v>6.7852326820762334</v>
      </c>
      <c r="AP420" s="80">
        <f t="shared" si="247"/>
        <v>6.7825569724543682</v>
      </c>
      <c r="AQ420" s="80">
        <f t="shared" si="247"/>
        <v>6.7893651157057198</v>
      </c>
      <c r="AR420" s="80">
        <f t="shared" si="247"/>
        <v>6.7720915900884391</v>
      </c>
      <c r="AS420" s="80">
        <f t="shared" si="247"/>
        <v>6.8162470672689306</v>
      </c>
      <c r="AT420" s="80">
        <f t="shared" si="247"/>
        <v>6.7053390681373672</v>
      </c>
      <c r="AU420" s="80">
        <f t="shared" si="245"/>
        <v>7.0000182853792605</v>
      </c>
    </row>
    <row r="421" spans="1:47" ht="12.95" customHeight="1" x14ac:dyDescent="0.2">
      <c r="A421" s="16" t="s">
        <v>2403</v>
      </c>
      <c r="B421" s="41"/>
      <c r="C421" s="42">
        <v>42777.571000000004</v>
      </c>
      <c r="D421" s="42"/>
      <c r="E421" s="80">
        <f t="shared" si="228"/>
        <v>-532.01000781693222</v>
      </c>
      <c r="F421" s="80">
        <f t="shared" si="229"/>
        <v>-532</v>
      </c>
      <c r="G421" s="80">
        <f t="shared" si="226"/>
        <v>-1.3584885637101252E-2</v>
      </c>
      <c r="I421" s="80">
        <f t="shared" si="249"/>
        <v>-1.3584885637101252E-2</v>
      </c>
      <c r="P421" s="80">
        <f t="shared" si="230"/>
        <v>-2.1503219049851831E-2</v>
      </c>
      <c r="Q421" s="107">
        <f t="shared" si="246"/>
        <v>27759.071000000004</v>
      </c>
      <c r="R421" s="80">
        <f t="shared" si="227"/>
        <v>6.2700004035482241E-5</v>
      </c>
      <c r="S421" s="106">
        <f t="shared" si="248"/>
        <v>0.1</v>
      </c>
      <c r="T421" s="106">
        <f t="shared" si="231"/>
        <v>6.2700004035482243E-6</v>
      </c>
      <c r="Z421" s="80">
        <f t="shared" si="232"/>
        <v>-532</v>
      </c>
      <c r="AA421" s="80">
        <f t="shared" si="233"/>
        <v>-4.7356233634872347E-3</v>
      </c>
      <c r="AB421" s="80">
        <f t="shared" si="234"/>
        <v>-3.0352481323465848E-2</v>
      </c>
      <c r="AC421" s="80">
        <f t="shared" si="235"/>
        <v>7.9183334127505799E-3</v>
      </c>
      <c r="AD421" s="80">
        <f t="shared" si="236"/>
        <v>-8.849262273614017E-3</v>
      </c>
      <c r="AE421" s="80">
        <f t="shared" si="237"/>
        <v>7.8309442787208316E-6</v>
      </c>
      <c r="AF421" s="80">
        <f t="shared" si="238"/>
        <v>-9999</v>
      </c>
      <c r="AG421" s="106"/>
      <c r="AH421" s="80">
        <f t="shared" si="239"/>
        <v>1.6767595686364597E-2</v>
      </c>
      <c r="AI421" s="80">
        <f t="shared" si="240"/>
        <v>0.5739458735324301</v>
      </c>
      <c r="AJ421" s="80">
        <f t="shared" si="241"/>
        <v>0.36155681623936459</v>
      </c>
      <c r="AK421" s="80">
        <f t="shared" si="242"/>
        <v>-0.14017842225667865</v>
      </c>
      <c r="AL421" s="80">
        <f t="shared" si="243"/>
        <v>0.31785950660422263</v>
      </c>
      <c r="AM421" s="80">
        <f t="shared" si="244"/>
        <v>0.16028153045976035</v>
      </c>
      <c r="AN421" s="80">
        <f t="shared" ref="AN421:AT430" si="250">$AU421+$AB$7*SIN(AO421)</f>
        <v>6.7914826976904319</v>
      </c>
      <c r="AO421" s="80">
        <f t="shared" si="250"/>
        <v>6.7925209191585862</v>
      </c>
      <c r="AP421" s="80">
        <f t="shared" si="250"/>
        <v>6.7898715830650849</v>
      </c>
      <c r="AQ421" s="80">
        <f t="shared" si="250"/>
        <v>6.7966399515500839</v>
      </c>
      <c r="AR421" s="80">
        <f t="shared" si="250"/>
        <v>6.7793986123886034</v>
      </c>
      <c r="AS421" s="80">
        <f t="shared" si="250"/>
        <v>6.8236555921686435</v>
      </c>
      <c r="AT421" s="80">
        <f t="shared" si="250"/>
        <v>6.7120805953710567</v>
      </c>
      <c r="AU421" s="80">
        <f t="shared" si="245"/>
        <v>7.0101808806113928</v>
      </c>
    </row>
    <row r="422" spans="1:47" ht="12.95" customHeight="1" x14ac:dyDescent="0.2">
      <c r="A422" s="16" t="s">
        <v>2404</v>
      </c>
      <c r="B422" s="41"/>
      <c r="C422" s="42">
        <v>42837.302000000003</v>
      </c>
      <c r="D422" s="42"/>
      <c r="E422" s="80">
        <f t="shared" si="228"/>
        <v>-488.00692018887867</v>
      </c>
      <c r="F422" s="80">
        <f t="shared" si="229"/>
        <v>-488</v>
      </c>
      <c r="G422" s="80">
        <f t="shared" si="226"/>
        <v>-9.3936544944881462E-3</v>
      </c>
      <c r="I422" s="80">
        <f t="shared" si="249"/>
        <v>-9.3936544944881462E-3</v>
      </c>
      <c r="P422" s="80">
        <f t="shared" si="230"/>
        <v>-2.112488015420038E-2</v>
      </c>
      <c r="Q422" s="107">
        <f t="shared" si="246"/>
        <v>27818.802000000003</v>
      </c>
      <c r="R422" s="80">
        <f t="shared" si="227"/>
        <v>1.3762165547909075E-4</v>
      </c>
      <c r="S422" s="106">
        <f t="shared" si="248"/>
        <v>0.1</v>
      </c>
      <c r="T422" s="106">
        <f t="shared" si="231"/>
        <v>1.3762165547909075E-5</v>
      </c>
      <c r="Z422" s="80">
        <f t="shared" si="232"/>
        <v>-488</v>
      </c>
      <c r="AA422" s="80">
        <f t="shared" si="233"/>
        <v>-4.0322992123804045E-3</v>
      </c>
      <c r="AB422" s="80">
        <f t="shared" si="234"/>
        <v>-2.6486235436308122E-2</v>
      </c>
      <c r="AC422" s="80">
        <f t="shared" si="235"/>
        <v>1.1731225659712234E-2</v>
      </c>
      <c r="AD422" s="80">
        <f t="shared" si="236"/>
        <v>-5.3613552821077416E-3</v>
      </c>
      <c r="AE422" s="80">
        <f t="shared" si="237"/>
        <v>2.8744130460984583E-6</v>
      </c>
      <c r="AF422" s="80">
        <f t="shared" si="238"/>
        <v>-9999</v>
      </c>
      <c r="AG422" s="106"/>
      <c r="AH422" s="80">
        <f t="shared" si="239"/>
        <v>1.7092580941819976E-2</v>
      </c>
      <c r="AI422" s="80">
        <f t="shared" si="240"/>
        <v>0.5750746752217013</v>
      </c>
      <c r="AJ422" s="80">
        <f t="shared" si="241"/>
        <v>0.36896352442188318</v>
      </c>
      <c r="AK422" s="80">
        <f t="shared" si="242"/>
        <v>-0.1435638433188284</v>
      </c>
      <c r="AL422" s="80">
        <f t="shared" si="243"/>
        <v>0.32581599297408109</v>
      </c>
      <c r="AM422" s="80">
        <f t="shared" si="244"/>
        <v>0.16436460044888937</v>
      </c>
      <c r="AN422" s="80">
        <f t="shared" si="250"/>
        <v>6.8038607401979041</v>
      </c>
      <c r="AO422" s="80">
        <f t="shared" si="250"/>
        <v>6.8048731110638716</v>
      </c>
      <c r="AP422" s="80">
        <f t="shared" si="250"/>
        <v>6.8022716165076407</v>
      </c>
      <c r="AQ422" s="80">
        <f t="shared" si="250"/>
        <v>6.8089645613865244</v>
      </c>
      <c r="AR422" s="80">
        <f t="shared" si="250"/>
        <v>6.7917967744005541</v>
      </c>
      <c r="AS422" s="80">
        <f t="shared" si="250"/>
        <v>6.8361839419124966</v>
      </c>
      <c r="AT422" s="80">
        <f t="shared" si="250"/>
        <v>6.7235596541225862</v>
      </c>
      <c r="AU422" s="80">
        <f t="shared" si="245"/>
        <v>7.0273791186965395</v>
      </c>
    </row>
    <row r="423" spans="1:47" ht="12.95" customHeight="1" x14ac:dyDescent="0.2">
      <c r="A423" s="16" t="s">
        <v>2405</v>
      </c>
      <c r="B423" s="41"/>
      <c r="C423" s="42">
        <v>42841.377999999997</v>
      </c>
      <c r="D423" s="42"/>
      <c r="E423" s="80">
        <f t="shared" si="228"/>
        <v>-485.00418149085471</v>
      </c>
      <c r="F423" s="80">
        <f t="shared" si="229"/>
        <v>-485</v>
      </c>
      <c r="G423" s="80">
        <f t="shared" si="226"/>
        <v>-5.6760705629130825E-3</v>
      </c>
      <c r="I423" s="80">
        <f t="shared" si="249"/>
        <v>-5.6760705629130825E-3</v>
      </c>
      <c r="P423" s="80">
        <f t="shared" si="230"/>
        <v>-2.1099028206074295E-2</v>
      </c>
      <c r="Q423" s="107">
        <f t="shared" si="246"/>
        <v>27822.877999999997</v>
      </c>
      <c r="R423" s="80">
        <f t="shared" si="227"/>
        <v>2.3786762246274487E-4</v>
      </c>
      <c r="S423" s="106">
        <f t="shared" si="248"/>
        <v>0.1</v>
      </c>
      <c r="T423" s="106">
        <f t="shared" si="231"/>
        <v>2.3786762246274487E-5</v>
      </c>
      <c r="Z423" s="80">
        <f t="shared" si="232"/>
        <v>-485</v>
      </c>
      <c r="AA423" s="80">
        <f t="shared" si="233"/>
        <v>-3.9843603864021249E-3</v>
      </c>
      <c r="AB423" s="80">
        <f t="shared" si="234"/>
        <v>-2.2790738382585253E-2</v>
      </c>
      <c r="AC423" s="80">
        <f t="shared" si="235"/>
        <v>1.5422957643161213E-2</v>
      </c>
      <c r="AD423" s="80">
        <f t="shared" si="236"/>
        <v>-1.6917101765109577E-3</v>
      </c>
      <c r="AE423" s="80">
        <f t="shared" si="237"/>
        <v>2.8618833213107362E-7</v>
      </c>
      <c r="AF423" s="80">
        <f t="shared" si="238"/>
        <v>-9999</v>
      </c>
      <c r="AG423" s="106"/>
      <c r="AH423" s="80">
        <f t="shared" si="239"/>
        <v>1.711466781967217E-2</v>
      </c>
      <c r="AI423" s="80">
        <f t="shared" si="240"/>
        <v>0.57515278516894064</v>
      </c>
      <c r="AJ423" s="80">
        <f t="shared" si="241"/>
        <v>0.36946875346113128</v>
      </c>
      <c r="AK423" s="80">
        <f t="shared" si="242"/>
        <v>-0.14379482882464001</v>
      </c>
      <c r="AL423" s="80">
        <f t="shared" si="243"/>
        <v>0.32635963374700816</v>
      </c>
      <c r="AM423" s="80">
        <f t="shared" si="244"/>
        <v>0.16464377673913125</v>
      </c>
      <c r="AN423" s="80">
        <f t="shared" si="250"/>
        <v>6.8047056004992816</v>
      </c>
      <c r="AO423" s="80">
        <f t="shared" si="250"/>
        <v>6.8057161569017772</v>
      </c>
      <c r="AP423" s="80">
        <f t="shared" si="250"/>
        <v>6.8031180663089854</v>
      </c>
      <c r="AQ423" s="80">
        <f t="shared" si="250"/>
        <v>6.8098055048080619</v>
      </c>
      <c r="AR423" s="80">
        <f t="shared" si="250"/>
        <v>6.7926435976730337</v>
      </c>
      <c r="AS423" s="80">
        <f t="shared" si="250"/>
        <v>6.8370377385656402</v>
      </c>
      <c r="AT423" s="80">
        <f t="shared" si="250"/>
        <v>6.7243455705665589</v>
      </c>
      <c r="AU423" s="80">
        <f t="shared" si="245"/>
        <v>7.0285517258387085</v>
      </c>
    </row>
    <row r="424" spans="1:47" ht="12.95" customHeight="1" x14ac:dyDescent="0.2">
      <c r="A424" s="16" t="s">
        <v>2522</v>
      </c>
      <c r="B424" s="41"/>
      <c r="C424" s="42">
        <v>42865.800900000002</v>
      </c>
      <c r="D424" s="42"/>
      <c r="E424" s="80">
        <f t="shared" si="228"/>
        <v>-467.01213366256763</v>
      </c>
      <c r="F424" s="80">
        <f t="shared" si="229"/>
        <v>-467</v>
      </c>
      <c r="G424" s="80">
        <f t="shared" si="226"/>
        <v>-1.6470566908537876E-2</v>
      </c>
      <c r="I424" s="80">
        <f t="shared" si="249"/>
        <v>-1.6470566908537876E-2</v>
      </c>
      <c r="P424" s="80">
        <f t="shared" si="230"/>
        <v>-2.0943766083152036E-2</v>
      </c>
      <c r="Q424" s="107">
        <f t="shared" si="246"/>
        <v>27847.300900000002</v>
      </c>
      <c r="R424" s="80">
        <f t="shared" si="227"/>
        <v>2.0009510855768807E-5</v>
      </c>
      <c r="S424" s="106">
        <f t="shared" si="248"/>
        <v>0.1</v>
      </c>
      <c r="T424" s="106">
        <f t="shared" si="231"/>
        <v>2.000951085576881E-6</v>
      </c>
      <c r="Z424" s="80">
        <f t="shared" si="232"/>
        <v>-467</v>
      </c>
      <c r="AA424" s="80">
        <f t="shared" si="233"/>
        <v>-3.6967702513737953E-3</v>
      </c>
      <c r="AB424" s="80">
        <f t="shared" si="234"/>
        <v>-3.371756274031612E-2</v>
      </c>
      <c r="AC424" s="80">
        <f t="shared" si="235"/>
        <v>4.4731991746141606E-3</v>
      </c>
      <c r="AD424" s="80">
        <f t="shared" si="236"/>
        <v>-1.2773796657164081E-2</v>
      </c>
      <c r="AE424" s="80">
        <f t="shared" si="237"/>
        <v>1.6316988103857627E-5</v>
      </c>
      <c r="AF424" s="80">
        <f t="shared" si="238"/>
        <v>-9999</v>
      </c>
      <c r="AG424" s="106"/>
      <c r="AH424" s="80">
        <f t="shared" si="239"/>
        <v>1.7246995831778241E-2</v>
      </c>
      <c r="AI424" s="80">
        <f t="shared" si="240"/>
        <v>0.57562453594386565</v>
      </c>
      <c r="AJ424" s="80">
        <f t="shared" si="241"/>
        <v>0.37250073855880639</v>
      </c>
      <c r="AK424" s="80">
        <f t="shared" si="242"/>
        <v>-0.14518117733906274</v>
      </c>
      <c r="AL424" s="80">
        <f t="shared" si="243"/>
        <v>0.32962461316251107</v>
      </c>
      <c r="AM424" s="80">
        <f t="shared" si="244"/>
        <v>0.16632097156628861</v>
      </c>
      <c r="AN424" s="80">
        <f t="shared" si="250"/>
        <v>6.8097772130481342</v>
      </c>
      <c r="AO424" s="80">
        <f t="shared" si="250"/>
        <v>6.8107767500883849</v>
      </c>
      <c r="AP424" s="80">
        <f t="shared" si="250"/>
        <v>6.8081994521774201</v>
      </c>
      <c r="AQ424" s="80">
        <f t="shared" si="250"/>
        <v>6.814852895500513</v>
      </c>
      <c r="AR424" s="80">
        <f t="shared" si="250"/>
        <v>6.7977285642801055</v>
      </c>
      <c r="AS424" s="80">
        <f t="shared" si="250"/>
        <v>6.8421594473488003</v>
      </c>
      <c r="AT424" s="80">
        <f t="shared" si="250"/>
        <v>6.7290698717993873</v>
      </c>
      <c r="AU424" s="80">
        <f t="shared" si="245"/>
        <v>7.035587368691723</v>
      </c>
    </row>
    <row r="425" spans="1:47" ht="12.95" customHeight="1" x14ac:dyDescent="0.2">
      <c r="A425" s="16" t="s">
        <v>2522</v>
      </c>
      <c r="B425" s="41"/>
      <c r="C425" s="42">
        <v>42865.807999999997</v>
      </c>
      <c r="D425" s="42"/>
      <c r="E425" s="80">
        <f t="shared" si="228"/>
        <v>-467.00690318054069</v>
      </c>
      <c r="F425" s="80">
        <f t="shared" si="229"/>
        <v>-467</v>
      </c>
      <c r="G425" s="80">
        <f t="shared" si="226"/>
        <v>-9.3705669132759795E-3</v>
      </c>
      <c r="I425" s="80">
        <f t="shared" si="249"/>
        <v>-9.3705669132759795E-3</v>
      </c>
      <c r="P425" s="80">
        <f t="shared" si="230"/>
        <v>-2.0943766083152036E-2</v>
      </c>
      <c r="Q425" s="107">
        <f t="shared" si="246"/>
        <v>27847.307999999997</v>
      </c>
      <c r="R425" s="80">
        <f t="shared" si="227"/>
        <v>1.3393893902561985E-4</v>
      </c>
      <c r="S425" s="106">
        <f t="shared" si="248"/>
        <v>0.1</v>
      </c>
      <c r="T425" s="106">
        <f t="shared" si="231"/>
        <v>1.3393893902561986E-5</v>
      </c>
      <c r="Z425" s="80">
        <f t="shared" si="232"/>
        <v>-467</v>
      </c>
      <c r="AA425" s="80">
        <f t="shared" si="233"/>
        <v>-3.6967702513737953E-3</v>
      </c>
      <c r="AB425" s="80">
        <f t="shared" si="234"/>
        <v>-2.6617562745054221E-2</v>
      </c>
      <c r="AC425" s="80">
        <f t="shared" si="235"/>
        <v>1.1573199169876057E-2</v>
      </c>
      <c r="AD425" s="80">
        <f t="shared" si="236"/>
        <v>-5.6737966619021842E-3</v>
      </c>
      <c r="AE425" s="80">
        <f t="shared" si="237"/>
        <v>3.2191968560612367E-6</v>
      </c>
      <c r="AF425" s="80">
        <f t="shared" si="238"/>
        <v>-9999</v>
      </c>
      <c r="AG425" s="106"/>
      <c r="AH425" s="80">
        <f t="shared" si="239"/>
        <v>1.7246995831778241E-2</v>
      </c>
      <c r="AI425" s="80">
        <f t="shared" si="240"/>
        <v>0.57562453594386565</v>
      </c>
      <c r="AJ425" s="80">
        <f t="shared" si="241"/>
        <v>0.37250073855880639</v>
      </c>
      <c r="AK425" s="80">
        <f t="shared" si="242"/>
        <v>-0.14518117733906274</v>
      </c>
      <c r="AL425" s="80">
        <f t="shared" si="243"/>
        <v>0.32962461316251107</v>
      </c>
      <c r="AM425" s="80">
        <f t="shared" si="244"/>
        <v>0.16632097156628861</v>
      </c>
      <c r="AN425" s="80">
        <f t="shared" si="250"/>
        <v>6.8097772130481342</v>
      </c>
      <c r="AO425" s="80">
        <f t="shared" si="250"/>
        <v>6.8107767500883849</v>
      </c>
      <c r="AP425" s="80">
        <f t="shared" si="250"/>
        <v>6.8081994521774201</v>
      </c>
      <c r="AQ425" s="80">
        <f t="shared" si="250"/>
        <v>6.814852895500513</v>
      </c>
      <c r="AR425" s="80">
        <f t="shared" si="250"/>
        <v>6.7977285642801055</v>
      </c>
      <c r="AS425" s="80">
        <f t="shared" si="250"/>
        <v>6.8421594473488003</v>
      </c>
      <c r="AT425" s="80">
        <f t="shared" si="250"/>
        <v>6.7290698717993873</v>
      </c>
      <c r="AU425" s="80">
        <f t="shared" si="245"/>
        <v>7.035587368691723</v>
      </c>
    </row>
    <row r="426" spans="1:47" ht="12.95" customHeight="1" x14ac:dyDescent="0.2">
      <c r="A426" s="16" t="s">
        <v>2522</v>
      </c>
      <c r="B426" s="41"/>
      <c r="C426" s="42">
        <v>42865.809000000001</v>
      </c>
      <c r="D426" s="42"/>
      <c r="E426" s="80">
        <f t="shared" si="228"/>
        <v>-467.00616649292795</v>
      </c>
      <c r="F426" s="80">
        <f t="shared" si="229"/>
        <v>-467</v>
      </c>
      <c r="G426" s="80">
        <f t="shared" si="226"/>
        <v>-8.3705669094342738E-3</v>
      </c>
      <c r="I426" s="80">
        <f t="shared" si="249"/>
        <v>-8.3705669094342738E-3</v>
      </c>
      <c r="P426" s="80">
        <f t="shared" si="230"/>
        <v>-2.0943766083152036E-2</v>
      </c>
      <c r="Q426" s="107">
        <f t="shared" si="246"/>
        <v>27847.309000000001</v>
      </c>
      <c r="R426" s="80">
        <f t="shared" si="227"/>
        <v>1.5808533746197704E-4</v>
      </c>
      <c r="S426" s="106">
        <f t="shared" si="248"/>
        <v>0.1</v>
      </c>
      <c r="T426" s="106">
        <f t="shared" si="231"/>
        <v>1.5808533746197703E-5</v>
      </c>
      <c r="Z426" s="80">
        <f t="shared" si="232"/>
        <v>-467</v>
      </c>
      <c r="AA426" s="80">
        <f t="shared" si="233"/>
        <v>-3.6967702513737953E-3</v>
      </c>
      <c r="AB426" s="80">
        <f t="shared" si="234"/>
        <v>-2.5617562741212515E-2</v>
      </c>
      <c r="AC426" s="80">
        <f t="shared" si="235"/>
        <v>1.2573199173717763E-2</v>
      </c>
      <c r="AD426" s="80">
        <f t="shared" si="236"/>
        <v>-4.6737966580604785E-3</v>
      </c>
      <c r="AE426" s="80">
        <f t="shared" si="237"/>
        <v>2.18443752008973E-6</v>
      </c>
      <c r="AF426" s="80">
        <f t="shared" si="238"/>
        <v>-9999</v>
      </c>
      <c r="AG426" s="106"/>
      <c r="AH426" s="80">
        <f t="shared" si="239"/>
        <v>1.7246995831778241E-2</v>
      </c>
      <c r="AI426" s="80">
        <f t="shared" si="240"/>
        <v>0.57562453594386565</v>
      </c>
      <c r="AJ426" s="80">
        <f t="shared" si="241"/>
        <v>0.37250073855880639</v>
      </c>
      <c r="AK426" s="80">
        <f t="shared" si="242"/>
        <v>-0.14518117733906274</v>
      </c>
      <c r="AL426" s="80">
        <f t="shared" si="243"/>
        <v>0.32962461316251107</v>
      </c>
      <c r="AM426" s="80">
        <f t="shared" si="244"/>
        <v>0.16632097156628861</v>
      </c>
      <c r="AN426" s="80">
        <f t="shared" si="250"/>
        <v>6.8097772130481342</v>
      </c>
      <c r="AO426" s="80">
        <f t="shared" si="250"/>
        <v>6.8107767500883849</v>
      </c>
      <c r="AP426" s="80">
        <f t="shared" si="250"/>
        <v>6.8081994521774201</v>
      </c>
      <c r="AQ426" s="80">
        <f t="shared" si="250"/>
        <v>6.814852895500513</v>
      </c>
      <c r="AR426" s="80">
        <f t="shared" si="250"/>
        <v>6.7977285642801055</v>
      </c>
      <c r="AS426" s="80">
        <f t="shared" si="250"/>
        <v>6.8421594473488003</v>
      </c>
      <c r="AT426" s="80">
        <f t="shared" si="250"/>
        <v>6.7290698717993873</v>
      </c>
      <c r="AU426" s="80">
        <f t="shared" si="245"/>
        <v>7.035587368691723</v>
      </c>
    </row>
    <row r="427" spans="1:47" ht="12.95" customHeight="1" x14ac:dyDescent="0.2">
      <c r="A427" s="16" t="s">
        <v>2405</v>
      </c>
      <c r="B427" s="41"/>
      <c r="C427" s="42">
        <v>42887.527000000002</v>
      </c>
      <c r="D427" s="42"/>
      <c r="E427" s="80">
        <f t="shared" si="228"/>
        <v>-451.00678498071306</v>
      </c>
      <c r="F427" s="80">
        <f t="shared" si="229"/>
        <v>-451</v>
      </c>
      <c r="G427" s="80">
        <f t="shared" si="226"/>
        <v>-9.2101192203699611E-3</v>
      </c>
      <c r="I427" s="80">
        <f t="shared" si="249"/>
        <v>-9.2101192203699611E-3</v>
      </c>
      <c r="P427" s="80">
        <f t="shared" si="230"/>
        <v>-2.0805538809374143E-2</v>
      </c>
      <c r="Q427" s="107">
        <f t="shared" si="246"/>
        <v>27869.027000000002</v>
      </c>
      <c r="R427" s="80">
        <f t="shared" si="227"/>
        <v>1.344537554450619E-4</v>
      </c>
      <c r="S427" s="106">
        <f t="shared" si="248"/>
        <v>0.1</v>
      </c>
      <c r="T427" s="106">
        <f t="shared" si="231"/>
        <v>1.3445375544506191E-5</v>
      </c>
      <c r="Z427" s="80">
        <f t="shared" si="232"/>
        <v>-451</v>
      </c>
      <c r="AA427" s="80">
        <f t="shared" si="233"/>
        <v>-3.441198143029487E-3</v>
      </c>
      <c r="AB427" s="80">
        <f t="shared" si="234"/>
        <v>-2.6574459886714617E-2</v>
      </c>
      <c r="AC427" s="80">
        <f t="shared" si="235"/>
        <v>1.1595419589004181E-2</v>
      </c>
      <c r="AD427" s="80">
        <f t="shared" si="236"/>
        <v>-5.7689210773404741E-3</v>
      </c>
      <c r="AE427" s="80">
        <f t="shared" si="237"/>
        <v>3.3280450396583176E-6</v>
      </c>
      <c r="AF427" s="80">
        <f t="shared" si="238"/>
        <v>-9999</v>
      </c>
      <c r="AG427" s="106"/>
      <c r="AH427" s="80">
        <f t="shared" si="239"/>
        <v>1.7364340666344655E-2</v>
      </c>
      <c r="AI427" s="80">
        <f t="shared" si="240"/>
        <v>0.57604833374679787</v>
      </c>
      <c r="AJ427" s="80">
        <f t="shared" si="241"/>
        <v>0.37519671904704188</v>
      </c>
      <c r="AK427" s="80">
        <f t="shared" si="242"/>
        <v>-0.14641411621680933</v>
      </c>
      <c r="AL427" s="80">
        <f t="shared" si="243"/>
        <v>0.3325313644983649</v>
      </c>
      <c r="AM427" s="80">
        <f t="shared" si="244"/>
        <v>0.16781491365708909</v>
      </c>
      <c r="AN427" s="80">
        <f t="shared" si="250"/>
        <v>6.8142888650636841</v>
      </c>
      <c r="AO427" s="80">
        <f t="shared" si="250"/>
        <v>6.8152784217680864</v>
      </c>
      <c r="AP427" s="80">
        <f t="shared" si="250"/>
        <v>6.8127201272495608</v>
      </c>
      <c r="AQ427" s="80">
        <f t="shared" si="250"/>
        <v>6.81934199115297</v>
      </c>
      <c r="AR427" s="80">
        <f t="shared" si="250"/>
        <v>6.8022543473268158</v>
      </c>
      <c r="AS427" s="80">
        <f t="shared" si="250"/>
        <v>6.8467105576415896</v>
      </c>
      <c r="AT427" s="80">
        <f t="shared" si="250"/>
        <v>6.7332819846543686</v>
      </c>
      <c r="AU427" s="80">
        <f t="shared" si="245"/>
        <v>7.0418412734499585</v>
      </c>
    </row>
    <row r="428" spans="1:47" ht="12.95" customHeight="1" x14ac:dyDescent="0.2">
      <c r="A428" s="16" t="s">
        <v>2522</v>
      </c>
      <c r="B428" s="41"/>
      <c r="C428" s="42">
        <v>42895.671000000002</v>
      </c>
      <c r="D428" s="42"/>
      <c r="E428" s="80">
        <f t="shared" si="228"/>
        <v>-445.00720108553503</v>
      </c>
      <c r="F428" s="80">
        <f t="shared" si="229"/>
        <v>-445</v>
      </c>
      <c r="G428" s="80">
        <f t="shared" si="226"/>
        <v>-9.7749513370217755E-3</v>
      </c>
      <c r="I428" s="80">
        <f t="shared" si="249"/>
        <v>-9.7749513370217755E-3</v>
      </c>
      <c r="P428" s="80">
        <f t="shared" si="230"/>
        <v>-2.0753651049141612E-2</v>
      </c>
      <c r="Q428" s="107">
        <f t="shared" si="246"/>
        <v>27877.171000000002</v>
      </c>
      <c r="R428" s="80">
        <f t="shared" si="227"/>
        <v>1.2053184736890019E-4</v>
      </c>
      <c r="S428" s="106">
        <f t="shared" si="248"/>
        <v>0.1</v>
      </c>
      <c r="T428" s="106">
        <f t="shared" si="231"/>
        <v>1.2053184736890019E-5</v>
      </c>
      <c r="Z428" s="80">
        <f t="shared" si="232"/>
        <v>-445</v>
      </c>
      <c r="AA428" s="80">
        <f t="shared" si="233"/>
        <v>-3.3453745375057187E-3</v>
      </c>
      <c r="AB428" s="80">
        <f t="shared" si="234"/>
        <v>-2.7183227848657669E-2</v>
      </c>
      <c r="AC428" s="80">
        <f t="shared" si="235"/>
        <v>1.0978699712119837E-2</v>
      </c>
      <c r="AD428" s="80">
        <f t="shared" si="236"/>
        <v>-6.4295767995160569E-3</v>
      </c>
      <c r="AE428" s="80">
        <f t="shared" si="237"/>
        <v>4.1339457820875144E-6</v>
      </c>
      <c r="AF428" s="80">
        <f t="shared" si="238"/>
        <v>-9999</v>
      </c>
      <c r="AG428" s="106"/>
      <c r="AH428" s="80">
        <f t="shared" si="239"/>
        <v>1.7408276511635894E-2</v>
      </c>
      <c r="AI428" s="80">
        <f t="shared" si="240"/>
        <v>0.57620834507187169</v>
      </c>
      <c r="AJ428" s="80">
        <f t="shared" si="241"/>
        <v>0.37620792679570808</v>
      </c>
      <c r="AK428" s="80">
        <f t="shared" si="242"/>
        <v>-0.14687662155596462</v>
      </c>
      <c r="AL428" s="80">
        <f t="shared" si="243"/>
        <v>0.33362250914488989</v>
      </c>
      <c r="AM428" s="80">
        <f t="shared" si="244"/>
        <v>0.16837590172070771</v>
      </c>
      <c r="AN428" s="80">
        <f t="shared" si="250"/>
        <v>6.8159816030190132</v>
      </c>
      <c r="AO428" s="80">
        <f t="shared" si="250"/>
        <v>6.8169673735599314</v>
      </c>
      <c r="AP428" s="80">
        <f t="shared" si="250"/>
        <v>6.8144163291177238</v>
      </c>
      <c r="AQ428" s="80">
        <f t="shared" si="250"/>
        <v>6.8210260245387611</v>
      </c>
      <c r="AR428" s="80">
        <f t="shared" si="250"/>
        <v>6.803952930887073</v>
      </c>
      <c r="AS428" s="80">
        <f t="shared" si="250"/>
        <v>6.8484168611008638</v>
      </c>
      <c r="AT428" s="80">
        <f t="shared" si="250"/>
        <v>6.7348646340138298</v>
      </c>
      <c r="AU428" s="80">
        <f t="shared" si="245"/>
        <v>7.0441864877342963</v>
      </c>
    </row>
    <row r="429" spans="1:47" ht="12.95" customHeight="1" x14ac:dyDescent="0.2">
      <c r="A429" s="134" t="s">
        <v>1081</v>
      </c>
      <c r="B429" s="135" t="s">
        <v>2525</v>
      </c>
      <c r="C429" s="138">
        <v>42898.385000000002</v>
      </c>
      <c r="D429" s="138" t="s">
        <v>2559</v>
      </c>
      <c r="E429" s="80">
        <f t="shared" si="228"/>
        <v>-443.00783091221575</v>
      </c>
      <c r="F429" s="80">
        <f t="shared" si="229"/>
        <v>-443</v>
      </c>
      <c r="G429" s="80">
        <f t="shared" si="226"/>
        <v>-1.0629895376041532E-2</v>
      </c>
      <c r="I429" s="80">
        <f t="shared" si="249"/>
        <v>-1.0629895376041532E-2</v>
      </c>
      <c r="P429" s="80">
        <f t="shared" si="230"/>
        <v>-2.073634876148037E-2</v>
      </c>
      <c r="Q429" s="107">
        <f t="shared" si="246"/>
        <v>27879.885000000002</v>
      </c>
      <c r="R429" s="80">
        <f t="shared" si="227"/>
        <v>1.0214040003204816E-4</v>
      </c>
      <c r="S429" s="106">
        <f t="shared" si="248"/>
        <v>0.1</v>
      </c>
      <c r="T429" s="106">
        <f t="shared" si="231"/>
        <v>1.0214040003204817E-5</v>
      </c>
      <c r="Z429" s="80">
        <f t="shared" si="232"/>
        <v>-443</v>
      </c>
      <c r="AA429" s="80">
        <f t="shared" si="233"/>
        <v>-3.3134353044350986E-3</v>
      </c>
      <c r="AB429" s="80">
        <f t="shared" si="234"/>
        <v>-2.8052808833086803E-2</v>
      </c>
      <c r="AC429" s="80">
        <f t="shared" si="235"/>
        <v>1.0106453385438838E-2</v>
      </c>
      <c r="AD429" s="80">
        <f t="shared" si="236"/>
        <v>-7.3164600716064329E-3</v>
      </c>
      <c r="AE429" s="80">
        <f t="shared" si="237"/>
        <v>5.3530587979411213E-6</v>
      </c>
      <c r="AF429" s="80">
        <f t="shared" si="238"/>
        <v>-9999</v>
      </c>
      <c r="AG429" s="106"/>
      <c r="AH429" s="80">
        <f t="shared" si="239"/>
        <v>1.7422913457045271E-2</v>
      </c>
      <c r="AI429" s="80">
        <f t="shared" si="240"/>
        <v>0.57626181425090084</v>
      </c>
      <c r="AJ429" s="80">
        <f t="shared" si="241"/>
        <v>0.37654502217792662</v>
      </c>
      <c r="AK429" s="80">
        <f t="shared" si="242"/>
        <v>-0.14703080862349122</v>
      </c>
      <c r="AL429" s="80">
        <f t="shared" si="243"/>
        <v>0.33398635961581224</v>
      </c>
      <c r="AM429" s="80">
        <f t="shared" si="244"/>
        <v>0.16856299035035027</v>
      </c>
      <c r="AN429" s="80">
        <f t="shared" si="250"/>
        <v>6.8165459547503442</v>
      </c>
      <c r="AO429" s="80">
        <f t="shared" si="250"/>
        <v>6.8175304580642662</v>
      </c>
      <c r="AP429" s="80">
        <f t="shared" si="250"/>
        <v>6.8149818451289521</v>
      </c>
      <c r="AQ429" s="80">
        <f t="shared" si="250"/>
        <v>6.8215874451565064</v>
      </c>
      <c r="AR429" s="80">
        <f t="shared" si="250"/>
        <v>6.8045192972335142</v>
      </c>
      <c r="AS429" s="80">
        <f t="shared" si="250"/>
        <v>6.8489855853689772</v>
      </c>
      <c r="AT429" s="80">
        <f t="shared" si="250"/>
        <v>6.7353925616554049</v>
      </c>
      <c r="AU429" s="80">
        <f t="shared" si="245"/>
        <v>7.0449682258290762</v>
      </c>
    </row>
    <row r="430" spans="1:47" ht="12.95" customHeight="1" x14ac:dyDescent="0.2">
      <c r="A430" s="134" t="s">
        <v>1081</v>
      </c>
      <c r="B430" s="135" t="s">
        <v>2525</v>
      </c>
      <c r="C430" s="138">
        <v>42898.385999999999</v>
      </c>
      <c r="D430" s="138" t="s">
        <v>2559</v>
      </c>
      <c r="E430" s="80">
        <f t="shared" si="228"/>
        <v>-443.00709422460835</v>
      </c>
      <c r="F430" s="80">
        <f t="shared" si="229"/>
        <v>-443</v>
      </c>
      <c r="G430" s="80">
        <f t="shared" si="226"/>
        <v>-9.6298953794757836E-3</v>
      </c>
      <c r="I430" s="80">
        <f t="shared" si="249"/>
        <v>-9.6298953794757836E-3</v>
      </c>
      <c r="P430" s="80">
        <f t="shared" si="230"/>
        <v>-2.073634876148037E-2</v>
      </c>
      <c r="Q430" s="107">
        <f t="shared" si="246"/>
        <v>27879.885999999999</v>
      </c>
      <c r="R430" s="80">
        <f t="shared" si="227"/>
        <v>1.2335330672664111E-4</v>
      </c>
      <c r="S430" s="106">
        <f t="shared" si="248"/>
        <v>0.1</v>
      </c>
      <c r="T430" s="106">
        <f t="shared" si="231"/>
        <v>1.2335330672664113E-5</v>
      </c>
      <c r="Z430" s="80">
        <f t="shared" si="232"/>
        <v>-443</v>
      </c>
      <c r="AA430" s="80">
        <f t="shared" si="233"/>
        <v>-3.3134353044350986E-3</v>
      </c>
      <c r="AB430" s="80">
        <f t="shared" si="234"/>
        <v>-2.7052808836521055E-2</v>
      </c>
      <c r="AC430" s="80">
        <f t="shared" si="235"/>
        <v>1.1106453382004586E-2</v>
      </c>
      <c r="AD430" s="80">
        <f t="shared" si="236"/>
        <v>-6.3164600750406849E-3</v>
      </c>
      <c r="AE430" s="80">
        <f t="shared" si="237"/>
        <v>3.9897667879582977E-6</v>
      </c>
      <c r="AF430" s="80">
        <f t="shared" si="238"/>
        <v>-9999</v>
      </c>
      <c r="AG430" s="106"/>
      <c r="AH430" s="80">
        <f t="shared" si="239"/>
        <v>1.7422913457045271E-2</v>
      </c>
      <c r="AI430" s="80">
        <f t="shared" si="240"/>
        <v>0.57626181425090084</v>
      </c>
      <c r="AJ430" s="80">
        <f t="shared" si="241"/>
        <v>0.37654502217792662</v>
      </c>
      <c r="AK430" s="80">
        <f t="shared" si="242"/>
        <v>-0.14703080862349122</v>
      </c>
      <c r="AL430" s="80">
        <f t="shared" si="243"/>
        <v>0.33398635961581224</v>
      </c>
      <c r="AM430" s="80">
        <f t="shared" si="244"/>
        <v>0.16856299035035027</v>
      </c>
      <c r="AN430" s="80">
        <f t="shared" si="250"/>
        <v>6.8165459547503442</v>
      </c>
      <c r="AO430" s="80">
        <f t="shared" si="250"/>
        <v>6.8175304580642662</v>
      </c>
      <c r="AP430" s="80">
        <f t="shared" si="250"/>
        <v>6.8149818451289521</v>
      </c>
      <c r="AQ430" s="80">
        <f t="shared" si="250"/>
        <v>6.8215874451565064</v>
      </c>
      <c r="AR430" s="80">
        <f t="shared" si="250"/>
        <v>6.8045192972335142</v>
      </c>
      <c r="AS430" s="80">
        <f t="shared" si="250"/>
        <v>6.8489855853689772</v>
      </c>
      <c r="AT430" s="80">
        <f t="shared" si="250"/>
        <v>6.7353925616554049</v>
      </c>
      <c r="AU430" s="80">
        <f t="shared" si="245"/>
        <v>7.0449682258290762</v>
      </c>
    </row>
    <row r="431" spans="1:47" ht="12.95" customHeight="1" x14ac:dyDescent="0.2">
      <c r="A431" s="16" t="s">
        <v>2405</v>
      </c>
      <c r="B431" s="41"/>
      <c r="C431" s="42">
        <v>42898.39</v>
      </c>
      <c r="D431" s="42"/>
      <c r="E431" s="80">
        <f t="shared" si="228"/>
        <v>-443.00414747416806</v>
      </c>
      <c r="F431" s="80">
        <f t="shared" si="229"/>
        <v>-443</v>
      </c>
      <c r="G431" s="80">
        <f t="shared" si="226"/>
        <v>-5.6298953786608763E-3</v>
      </c>
      <c r="I431" s="80">
        <f t="shared" si="249"/>
        <v>-5.6298953786608763E-3</v>
      </c>
      <c r="P431" s="80">
        <f t="shared" si="230"/>
        <v>-2.073634876148037E-2</v>
      </c>
      <c r="Q431" s="107">
        <f t="shared" si="246"/>
        <v>27879.89</v>
      </c>
      <c r="R431" s="80">
        <f t="shared" si="227"/>
        <v>2.2820493380729852E-4</v>
      </c>
      <c r="S431" s="106">
        <f t="shared" si="248"/>
        <v>0.1</v>
      </c>
      <c r="T431" s="106">
        <f t="shared" si="231"/>
        <v>2.2820493380729855E-5</v>
      </c>
      <c r="Z431" s="80">
        <f t="shared" si="232"/>
        <v>-443</v>
      </c>
      <c r="AA431" s="80">
        <f t="shared" si="233"/>
        <v>-3.3134353044350986E-3</v>
      </c>
      <c r="AB431" s="80">
        <f t="shared" si="234"/>
        <v>-2.3052808835706148E-2</v>
      </c>
      <c r="AC431" s="80">
        <f t="shared" si="235"/>
        <v>1.5106453382819494E-2</v>
      </c>
      <c r="AD431" s="80">
        <f t="shared" si="236"/>
        <v>-2.3164600742257777E-3</v>
      </c>
      <c r="AE431" s="80">
        <f t="shared" si="237"/>
        <v>5.3659872754820959E-7</v>
      </c>
      <c r="AF431" s="80">
        <f t="shared" si="238"/>
        <v>-9999</v>
      </c>
      <c r="AG431" s="106"/>
      <c r="AH431" s="80">
        <f t="shared" si="239"/>
        <v>1.7422913457045271E-2</v>
      </c>
      <c r="AI431" s="80">
        <f t="shared" si="240"/>
        <v>0.57626181425090084</v>
      </c>
      <c r="AJ431" s="80">
        <f t="shared" si="241"/>
        <v>0.37654502217792662</v>
      </c>
      <c r="AK431" s="80">
        <f t="shared" si="242"/>
        <v>-0.14703080862349122</v>
      </c>
      <c r="AL431" s="80">
        <f t="shared" si="243"/>
        <v>0.33398635961581224</v>
      </c>
      <c r="AM431" s="80">
        <f t="shared" si="244"/>
        <v>0.16856299035035027</v>
      </c>
      <c r="AN431" s="80">
        <f t="shared" ref="AN431:AT440" si="251">$AU431+$AB$7*SIN(AO431)</f>
        <v>6.8165459547503442</v>
      </c>
      <c r="AO431" s="80">
        <f t="shared" si="251"/>
        <v>6.8175304580642662</v>
      </c>
      <c r="AP431" s="80">
        <f t="shared" si="251"/>
        <v>6.8149818451289521</v>
      </c>
      <c r="AQ431" s="80">
        <f t="shared" si="251"/>
        <v>6.8215874451565064</v>
      </c>
      <c r="AR431" s="80">
        <f t="shared" si="251"/>
        <v>6.8045192972335142</v>
      </c>
      <c r="AS431" s="80">
        <f t="shared" si="251"/>
        <v>6.8489855853689772</v>
      </c>
      <c r="AT431" s="80">
        <f t="shared" si="251"/>
        <v>6.7353925616554049</v>
      </c>
      <c r="AU431" s="80">
        <f t="shared" si="245"/>
        <v>7.0449682258290762</v>
      </c>
    </row>
    <row r="432" spans="1:47" ht="12.95" customHeight="1" x14ac:dyDescent="0.2">
      <c r="A432" s="16" t="s">
        <v>2407</v>
      </c>
      <c r="B432" s="41"/>
      <c r="C432" s="42">
        <v>42906.534</v>
      </c>
      <c r="D432" s="42"/>
      <c r="E432" s="80">
        <f t="shared" si="228"/>
        <v>-437.00456357899003</v>
      </c>
      <c r="F432" s="80">
        <f t="shared" si="229"/>
        <v>-437</v>
      </c>
      <c r="G432" s="80">
        <f t="shared" si="226"/>
        <v>-6.1947274953126907E-3</v>
      </c>
      <c r="I432" s="80">
        <f t="shared" si="249"/>
        <v>-6.1947274953126907E-3</v>
      </c>
      <c r="P432" s="80">
        <f t="shared" si="230"/>
        <v>-2.0684422795745429E-2</v>
      </c>
      <c r="Q432" s="107">
        <f t="shared" si="246"/>
        <v>27888.034</v>
      </c>
      <c r="R432" s="80">
        <f t="shared" si="227"/>
        <v>2.0995126989938257E-4</v>
      </c>
      <c r="S432" s="106">
        <f t="shared" si="248"/>
        <v>0.1</v>
      </c>
      <c r="T432" s="106">
        <f t="shared" si="231"/>
        <v>2.0995126989938257E-5</v>
      </c>
      <c r="Z432" s="80">
        <f t="shared" si="232"/>
        <v>-437</v>
      </c>
      <c r="AA432" s="80">
        <f t="shared" si="233"/>
        <v>-3.2176235768361823E-3</v>
      </c>
      <c r="AB432" s="80">
        <f t="shared" si="234"/>
        <v>-2.3661526714221937E-2</v>
      </c>
      <c r="AC432" s="80">
        <f t="shared" si="235"/>
        <v>1.4489695300432738E-2</v>
      </c>
      <c r="AD432" s="80">
        <f t="shared" si="236"/>
        <v>-2.9771039184765084E-3</v>
      </c>
      <c r="AE432" s="80">
        <f t="shared" si="237"/>
        <v>8.8631477414081818E-7</v>
      </c>
      <c r="AF432" s="80">
        <f t="shared" si="238"/>
        <v>-9999</v>
      </c>
      <c r="AG432" s="106"/>
      <c r="AH432" s="80">
        <f t="shared" si="239"/>
        <v>1.7466799218909246E-2</v>
      </c>
      <c r="AI432" s="80">
        <f t="shared" si="240"/>
        <v>0.57642261851915944</v>
      </c>
      <c r="AJ432" s="80">
        <f t="shared" si="241"/>
        <v>0.37755638683310955</v>
      </c>
      <c r="AK432" s="80">
        <f t="shared" si="242"/>
        <v>-0.14749342576620228</v>
      </c>
      <c r="AL432" s="80">
        <f t="shared" si="243"/>
        <v>0.33507831901000984</v>
      </c>
      <c r="AM432" s="80">
        <f t="shared" si="244"/>
        <v>0.16912453496744506</v>
      </c>
      <c r="AN432" s="80">
        <f t="shared" si="251"/>
        <v>6.8182393280242479</v>
      </c>
      <c r="AO432" s="80">
        <f t="shared" si="251"/>
        <v>6.8192200143233741</v>
      </c>
      <c r="AP432" s="80">
        <f t="shared" si="251"/>
        <v>6.8166787400157558</v>
      </c>
      <c r="AQ432" s="80">
        <f t="shared" si="251"/>
        <v>6.8232719367065826</v>
      </c>
      <c r="AR432" s="80">
        <f t="shared" si="251"/>
        <v>6.8062189123085339</v>
      </c>
      <c r="AS432" s="80">
        <f t="shared" si="251"/>
        <v>6.8506916282946939</v>
      </c>
      <c r="AT432" s="80">
        <f t="shared" si="251"/>
        <v>6.7369774803168889</v>
      </c>
      <c r="AU432" s="80">
        <f t="shared" si="245"/>
        <v>7.0473134401134141</v>
      </c>
    </row>
    <row r="433" spans="1:47" ht="12.95" customHeight="1" x14ac:dyDescent="0.2">
      <c r="A433" s="16" t="s">
        <v>2407</v>
      </c>
      <c r="B433" s="41"/>
      <c r="C433" s="42">
        <v>42936.394</v>
      </c>
      <c r="D433" s="42"/>
      <c r="E433" s="80">
        <f t="shared" si="228"/>
        <v>-415.00707154681726</v>
      </c>
      <c r="F433" s="80">
        <f t="shared" si="229"/>
        <v>-415</v>
      </c>
      <c r="G433" s="80">
        <f t="shared" si="226"/>
        <v>-9.5991119160316885E-3</v>
      </c>
      <c r="I433" s="80">
        <f t="shared" si="249"/>
        <v>-9.5991119160316885E-3</v>
      </c>
      <c r="P433" s="80">
        <f t="shared" si="230"/>
        <v>-2.0493782436076836E-2</v>
      </c>
      <c r="Q433" s="107">
        <f t="shared" si="246"/>
        <v>27917.894</v>
      </c>
      <c r="R433" s="80">
        <f t="shared" si="227"/>
        <v>1.1869384574034082E-4</v>
      </c>
      <c r="S433" s="106">
        <f t="shared" si="248"/>
        <v>0.1</v>
      </c>
      <c r="T433" s="106">
        <f t="shared" si="231"/>
        <v>1.1869384574034082E-5</v>
      </c>
      <c r="Z433" s="80">
        <f t="shared" si="232"/>
        <v>-415</v>
      </c>
      <c r="AA433" s="80">
        <f t="shared" si="233"/>
        <v>-2.866392344644704E-3</v>
      </c>
      <c r="AB433" s="80">
        <f t="shared" si="234"/>
        <v>-2.7226502007463821E-2</v>
      </c>
      <c r="AC433" s="80">
        <f t="shared" si="235"/>
        <v>1.0894670520045148E-2</v>
      </c>
      <c r="AD433" s="80">
        <f t="shared" si="236"/>
        <v>-6.7327195713869845E-3</v>
      </c>
      <c r="AE433" s="80">
        <f t="shared" si="237"/>
        <v>4.5329512826937341E-6</v>
      </c>
      <c r="AF433" s="80">
        <f t="shared" si="238"/>
        <v>-9999</v>
      </c>
      <c r="AG433" s="106"/>
      <c r="AH433" s="80">
        <f t="shared" si="239"/>
        <v>1.7627390091432132E-2</v>
      </c>
      <c r="AI433" s="80">
        <f t="shared" si="240"/>
        <v>0.57701733992401882</v>
      </c>
      <c r="AJ433" s="80">
        <f t="shared" si="241"/>
        <v>0.38126573441299694</v>
      </c>
      <c r="AK433" s="80">
        <f t="shared" si="242"/>
        <v>-0.1491904086108177</v>
      </c>
      <c r="AL433" s="80">
        <f t="shared" si="243"/>
        <v>0.33908743942282871</v>
      </c>
      <c r="AM433" s="80">
        <f t="shared" si="244"/>
        <v>0.17118713385219531</v>
      </c>
      <c r="AN433" s="80">
        <f t="shared" si="251"/>
        <v>6.824452468585898</v>
      </c>
      <c r="AO433" s="80">
        <f t="shared" si="251"/>
        <v>6.8254189674425962</v>
      </c>
      <c r="AP433" s="80">
        <f t="shared" si="251"/>
        <v>6.8229051581433762</v>
      </c>
      <c r="AQ433" s="80">
        <f t="shared" si="251"/>
        <v>6.8294513874922282</v>
      </c>
      <c r="AR433" s="80">
        <f t="shared" si="251"/>
        <v>6.8124574718382469</v>
      </c>
      <c r="AS433" s="80">
        <f t="shared" si="251"/>
        <v>6.8569454740194855</v>
      </c>
      <c r="AT433" s="80">
        <f t="shared" si="251"/>
        <v>6.7428034835463349</v>
      </c>
      <c r="AU433" s="80">
        <f t="shared" si="245"/>
        <v>7.0559125591559875</v>
      </c>
    </row>
    <row r="434" spans="1:47" ht="12.95" customHeight="1" x14ac:dyDescent="0.2">
      <c r="A434" s="16" t="s">
        <v>2522</v>
      </c>
      <c r="B434" s="41"/>
      <c r="C434" s="42">
        <v>42937.749000000003</v>
      </c>
      <c r="D434" s="42"/>
      <c r="E434" s="80">
        <f t="shared" si="228"/>
        <v>-414.00885983537506</v>
      </c>
      <c r="F434" s="80">
        <f t="shared" si="229"/>
        <v>-414</v>
      </c>
      <c r="G434" s="80">
        <f t="shared" ref="G434:G465" si="252">C434-(C$7+F434*C$8)</f>
        <v>-1.202658393594902E-2</v>
      </c>
      <c r="I434" s="80">
        <f t="shared" si="249"/>
        <v>-1.202658393594902E-2</v>
      </c>
      <c r="P434" s="80">
        <f t="shared" si="230"/>
        <v>-2.0485107811781186E-2</v>
      </c>
      <c r="Q434" s="107">
        <f t="shared" si="246"/>
        <v>27919.249000000003</v>
      </c>
      <c r="R434" s="80">
        <f t="shared" ref="R434:R451" si="253">+(P434-G434)^2</f>
        <v>7.1546626158022807E-5</v>
      </c>
      <c r="S434" s="106">
        <f t="shared" si="248"/>
        <v>0.1</v>
      </c>
      <c r="T434" s="106">
        <f t="shared" si="231"/>
        <v>7.1546626158022807E-6</v>
      </c>
      <c r="Z434" s="80">
        <f t="shared" si="232"/>
        <v>-414</v>
      </c>
      <c r="AA434" s="80">
        <f t="shared" si="233"/>
        <v>-2.8504302823377375E-3</v>
      </c>
      <c r="AB434" s="80">
        <f t="shared" si="234"/>
        <v>-2.9661261465392469E-2</v>
      </c>
      <c r="AC434" s="80">
        <f t="shared" si="235"/>
        <v>8.4585238758321662E-3</v>
      </c>
      <c r="AD434" s="80">
        <f t="shared" si="236"/>
        <v>-9.1761536536112825E-3</v>
      </c>
      <c r="AE434" s="80">
        <f t="shared" si="237"/>
        <v>8.4201795874683694E-6</v>
      </c>
      <c r="AF434" s="80">
        <f t="shared" si="238"/>
        <v>-9999</v>
      </c>
      <c r="AG434" s="106"/>
      <c r="AH434" s="80">
        <f t="shared" si="239"/>
        <v>1.7634677529443449E-2</v>
      </c>
      <c r="AI434" s="80">
        <f t="shared" si="240"/>
        <v>0.57704456387373693</v>
      </c>
      <c r="AJ434" s="80">
        <f t="shared" si="241"/>
        <v>0.38143437895730048</v>
      </c>
      <c r="AK434" s="80">
        <f t="shared" si="242"/>
        <v>-0.14926757115213735</v>
      </c>
      <c r="AL434" s="80">
        <f t="shared" si="243"/>
        <v>0.33926987012656945</v>
      </c>
      <c r="AM434" s="80">
        <f t="shared" si="244"/>
        <v>0.17128102373946733</v>
      </c>
      <c r="AN434" s="80">
        <f t="shared" si="251"/>
        <v>6.8247350381847633</v>
      </c>
      <c r="AO434" s="80">
        <f t="shared" si="251"/>
        <v>6.8257008851822887</v>
      </c>
      <c r="AP434" s="80">
        <f t="shared" si="251"/>
        <v>6.8231883447401218</v>
      </c>
      <c r="AQ434" s="80">
        <f t="shared" si="251"/>
        <v>6.8297323841837185</v>
      </c>
      <c r="AR434" s="80">
        <f t="shared" si="251"/>
        <v>6.8127412910985647</v>
      </c>
      <c r="AS434" s="80">
        <f t="shared" si="251"/>
        <v>6.857229679112776</v>
      </c>
      <c r="AT434" s="80">
        <f t="shared" si="251"/>
        <v>6.7430688504461598</v>
      </c>
      <c r="AU434" s="80">
        <f t="shared" si="245"/>
        <v>7.0563034282033774</v>
      </c>
    </row>
    <row r="435" spans="1:47" ht="12.95" customHeight="1" x14ac:dyDescent="0.2">
      <c r="A435" s="16" t="s">
        <v>2522</v>
      </c>
      <c r="B435" s="41"/>
      <c r="C435" s="42">
        <v>42937.752999999997</v>
      </c>
      <c r="D435" s="42"/>
      <c r="E435" s="80">
        <f t="shared" si="228"/>
        <v>-414.00591308494012</v>
      </c>
      <c r="F435" s="80">
        <f t="shared" si="229"/>
        <v>-414</v>
      </c>
      <c r="G435" s="80">
        <f t="shared" si="252"/>
        <v>-8.0265839424100704E-3</v>
      </c>
      <c r="I435" s="80">
        <f t="shared" si="249"/>
        <v>-8.0265839424100704E-3</v>
      </c>
      <c r="P435" s="80">
        <f t="shared" si="230"/>
        <v>-2.0485107811781186E-2</v>
      </c>
      <c r="Q435" s="107">
        <f t="shared" si="246"/>
        <v>27919.252999999997</v>
      </c>
      <c r="R435" s="80">
        <f t="shared" si="253"/>
        <v>1.5521481700368983E-4</v>
      </c>
      <c r="S435" s="106">
        <f t="shared" si="248"/>
        <v>0.1</v>
      </c>
      <c r="T435" s="106">
        <f t="shared" si="231"/>
        <v>1.5521481700368984E-5</v>
      </c>
      <c r="Z435" s="80">
        <f t="shared" si="232"/>
        <v>-414</v>
      </c>
      <c r="AA435" s="80">
        <f t="shared" si="233"/>
        <v>-2.8504302823377375E-3</v>
      </c>
      <c r="AB435" s="80">
        <f t="shared" si="234"/>
        <v>-2.5661261471853519E-2</v>
      </c>
      <c r="AC435" s="80">
        <f t="shared" si="235"/>
        <v>1.2458523869371116E-2</v>
      </c>
      <c r="AD435" s="80">
        <f t="shared" si="236"/>
        <v>-5.1761536600723329E-3</v>
      </c>
      <c r="AE435" s="80">
        <f t="shared" si="237"/>
        <v>2.6792566712680211E-6</v>
      </c>
      <c r="AF435" s="80">
        <f t="shared" si="238"/>
        <v>-9999</v>
      </c>
      <c r="AG435" s="106"/>
      <c r="AH435" s="80">
        <f t="shared" si="239"/>
        <v>1.7634677529443449E-2</v>
      </c>
      <c r="AI435" s="80">
        <f t="shared" si="240"/>
        <v>0.57704456387373693</v>
      </c>
      <c r="AJ435" s="80">
        <f t="shared" si="241"/>
        <v>0.38143437895730048</v>
      </c>
      <c r="AK435" s="80">
        <f t="shared" si="242"/>
        <v>-0.14926757115213735</v>
      </c>
      <c r="AL435" s="80">
        <f t="shared" si="243"/>
        <v>0.33926987012656945</v>
      </c>
      <c r="AM435" s="80">
        <f t="shared" si="244"/>
        <v>0.17128102373946733</v>
      </c>
      <c r="AN435" s="80">
        <f t="shared" si="251"/>
        <v>6.8247350381847633</v>
      </c>
      <c r="AO435" s="80">
        <f t="shared" si="251"/>
        <v>6.8257008851822887</v>
      </c>
      <c r="AP435" s="80">
        <f t="shared" si="251"/>
        <v>6.8231883447401218</v>
      </c>
      <c r="AQ435" s="80">
        <f t="shared" si="251"/>
        <v>6.8297323841837185</v>
      </c>
      <c r="AR435" s="80">
        <f t="shared" si="251"/>
        <v>6.8127412910985647</v>
      </c>
      <c r="AS435" s="80">
        <f t="shared" si="251"/>
        <v>6.857229679112776</v>
      </c>
      <c r="AT435" s="80">
        <f t="shared" si="251"/>
        <v>6.7430688504461598</v>
      </c>
      <c r="AU435" s="80">
        <f t="shared" si="245"/>
        <v>7.0563034282033774</v>
      </c>
    </row>
    <row r="436" spans="1:47" ht="12.95" customHeight="1" x14ac:dyDescent="0.2">
      <c r="A436" s="16" t="s">
        <v>2407</v>
      </c>
      <c r="B436" s="41"/>
      <c r="C436" s="42">
        <v>42955.402000000002</v>
      </c>
      <c r="D436" s="42"/>
      <c r="E436" s="80">
        <f t="shared" si="228"/>
        <v>-401.00411345748142</v>
      </c>
      <c r="F436" s="80">
        <f t="shared" si="229"/>
        <v>-401</v>
      </c>
      <c r="G436" s="80">
        <f t="shared" si="252"/>
        <v>-5.5837201871327125E-3</v>
      </c>
      <c r="I436" s="80">
        <f t="shared" si="249"/>
        <v>-5.5837201871327125E-3</v>
      </c>
      <c r="P436" s="80">
        <f t="shared" si="230"/>
        <v>-2.0372265264672795E-2</v>
      </c>
      <c r="Q436" s="107">
        <f t="shared" si="246"/>
        <v>27936.902000000002</v>
      </c>
      <c r="R436" s="80">
        <f t="shared" si="253"/>
        <v>2.1870106551043499E-4</v>
      </c>
      <c r="S436" s="106">
        <f t="shared" si="248"/>
        <v>0.1</v>
      </c>
      <c r="T436" s="106">
        <f t="shared" si="231"/>
        <v>2.18701065510435E-5</v>
      </c>
      <c r="Z436" s="80">
        <f t="shared" si="232"/>
        <v>-401</v>
      </c>
      <c r="AA436" s="80">
        <f t="shared" si="233"/>
        <v>-2.6429478028403772E-3</v>
      </c>
      <c r="AB436" s="80">
        <f t="shared" si="234"/>
        <v>-2.331303764896513E-2</v>
      </c>
      <c r="AC436" s="80">
        <f t="shared" si="235"/>
        <v>1.4788545077540082E-2</v>
      </c>
      <c r="AD436" s="80">
        <f t="shared" si="236"/>
        <v>-2.9407723842923353E-3</v>
      </c>
      <c r="AE436" s="80">
        <f t="shared" si="237"/>
        <v>8.6481422162164265E-7</v>
      </c>
      <c r="AF436" s="80">
        <f t="shared" si="238"/>
        <v>-9999</v>
      </c>
      <c r="AG436" s="106"/>
      <c r="AH436" s="80">
        <f t="shared" si="239"/>
        <v>1.7729317461832417E-2</v>
      </c>
      <c r="AI436" s="80">
        <f t="shared" si="240"/>
        <v>0.57739999302990852</v>
      </c>
      <c r="AJ436" s="80">
        <f t="shared" si="241"/>
        <v>0.38362705845050826</v>
      </c>
      <c r="AK436" s="80">
        <f t="shared" si="242"/>
        <v>-0.15027089823147527</v>
      </c>
      <c r="AL436" s="80">
        <f t="shared" si="243"/>
        <v>0.34164304770265203</v>
      </c>
      <c r="AM436" s="80">
        <f t="shared" si="244"/>
        <v>0.17250267256859894</v>
      </c>
      <c r="AN436" s="80">
        <f t="shared" si="251"/>
        <v>6.8284096707905944</v>
      </c>
      <c r="AO436" s="80">
        <f t="shared" si="251"/>
        <v>6.8293669902232166</v>
      </c>
      <c r="AP436" s="80">
        <f t="shared" si="251"/>
        <v>6.8268711033779219</v>
      </c>
      <c r="AQ436" s="80">
        <f t="shared" si="251"/>
        <v>6.8333862440872739</v>
      </c>
      <c r="AR436" s="80">
        <f t="shared" si="251"/>
        <v>6.8164329121033971</v>
      </c>
      <c r="AS436" s="80">
        <f t="shared" si="251"/>
        <v>6.8609238736516778</v>
      </c>
      <c r="AT436" s="80">
        <f t="shared" si="251"/>
        <v>6.7465229819677024</v>
      </c>
      <c r="AU436" s="80">
        <f t="shared" si="245"/>
        <v>7.0613847258194431</v>
      </c>
    </row>
    <row r="437" spans="1:47" ht="12.95" customHeight="1" x14ac:dyDescent="0.2">
      <c r="A437" s="16" t="s">
        <v>2522</v>
      </c>
      <c r="B437" s="41"/>
      <c r="C437" s="42">
        <v>42956.756999999998</v>
      </c>
      <c r="D437" s="42"/>
      <c r="E437" s="80">
        <f t="shared" si="228"/>
        <v>-400.00590174604457</v>
      </c>
      <c r="F437" s="80">
        <f t="shared" si="229"/>
        <v>-400</v>
      </c>
      <c r="G437" s="80">
        <f t="shared" si="252"/>
        <v>-8.0111922143260017E-3</v>
      </c>
      <c r="I437" s="80">
        <f t="shared" si="249"/>
        <v>-8.0111922143260017E-3</v>
      </c>
      <c r="P437" s="80">
        <f t="shared" si="230"/>
        <v>-2.036357949710561E-2</v>
      </c>
      <c r="Q437" s="107">
        <f t="shared" si="246"/>
        <v>27938.256999999998</v>
      </c>
      <c r="R437" s="80">
        <f t="shared" si="253"/>
        <v>1.5258147158377539E-4</v>
      </c>
      <c r="S437" s="106">
        <f t="shared" si="248"/>
        <v>0.1</v>
      </c>
      <c r="T437" s="106">
        <f t="shared" si="231"/>
        <v>1.525814715837754E-5</v>
      </c>
      <c r="Z437" s="80">
        <f t="shared" si="232"/>
        <v>-400</v>
      </c>
      <c r="AA437" s="80">
        <f t="shared" si="233"/>
        <v>-2.6269895042869904E-3</v>
      </c>
      <c r="AB437" s="80">
        <f t="shared" si="234"/>
        <v>-2.5747782207144621E-2</v>
      </c>
      <c r="AC437" s="80">
        <f t="shared" si="235"/>
        <v>1.2352387282779608E-2</v>
      </c>
      <c r="AD437" s="80">
        <f t="shared" si="236"/>
        <v>-5.3842027100390114E-3</v>
      </c>
      <c r="AE437" s="80">
        <f t="shared" si="237"/>
        <v>2.8989638822791437E-6</v>
      </c>
      <c r="AF437" s="80">
        <f t="shared" si="238"/>
        <v>-9999</v>
      </c>
      <c r="AG437" s="106"/>
      <c r="AH437" s="80">
        <f t="shared" si="239"/>
        <v>1.773658999281862E-2</v>
      </c>
      <c r="AI437" s="80">
        <f t="shared" si="240"/>
        <v>0.57742745065545198</v>
      </c>
      <c r="AJ437" s="80">
        <f t="shared" si="241"/>
        <v>0.3837957492448375</v>
      </c>
      <c r="AK437" s="80">
        <f t="shared" si="242"/>
        <v>-0.15034809372541219</v>
      </c>
      <c r="AL437" s="80">
        <f t="shared" si="243"/>
        <v>0.34182572162680036</v>
      </c>
      <c r="AM437" s="80">
        <f t="shared" si="244"/>
        <v>0.17259672894256903</v>
      </c>
      <c r="AN437" s="80">
        <f t="shared" si="251"/>
        <v>6.828692429550836</v>
      </c>
      <c r="AO437" s="80">
        <f t="shared" si="251"/>
        <v>6.8296490889673862</v>
      </c>
      <c r="AP437" s="80">
        <f t="shared" si="251"/>
        <v>6.827154495248978</v>
      </c>
      <c r="AQ437" s="80">
        <f t="shared" si="251"/>
        <v>6.8336673800812617</v>
      </c>
      <c r="AR437" s="80">
        <f t="shared" si="251"/>
        <v>6.8167170347019566</v>
      </c>
      <c r="AS437" s="80">
        <f t="shared" si="251"/>
        <v>6.8612080064420358</v>
      </c>
      <c r="AT437" s="80">
        <f t="shared" si="251"/>
        <v>6.7467890205866441</v>
      </c>
      <c r="AU437" s="80">
        <f t="shared" si="245"/>
        <v>7.061775594866833</v>
      </c>
    </row>
    <row r="438" spans="1:47" ht="12.95" customHeight="1" x14ac:dyDescent="0.2">
      <c r="A438" s="16" t="s">
        <v>2379</v>
      </c>
      <c r="B438" s="41"/>
      <c r="C438" s="42">
        <v>42959.472699999998</v>
      </c>
      <c r="D438" s="42"/>
      <c r="E438" s="80">
        <f t="shared" si="228"/>
        <v>-398.00527920378789</v>
      </c>
      <c r="F438" s="80">
        <f t="shared" si="229"/>
        <v>-398</v>
      </c>
      <c r="G438" s="80">
        <f t="shared" si="252"/>
        <v>-7.1661362526356243E-3</v>
      </c>
      <c r="J438" s="80">
        <f>G438</f>
        <v>-7.1661362526356243E-3</v>
      </c>
      <c r="P438" s="80">
        <f t="shared" si="230"/>
        <v>-2.0346205574127342E-2</v>
      </c>
      <c r="Q438" s="107">
        <f t="shared" si="246"/>
        <v>27940.972699999998</v>
      </c>
      <c r="R438" s="80">
        <f t="shared" si="253"/>
        <v>1.7371422731932715E-4</v>
      </c>
      <c r="S438" s="106">
        <f>S$17</f>
        <v>1</v>
      </c>
      <c r="T438" s="106">
        <f t="shared" si="231"/>
        <v>1.7371422731932715E-4</v>
      </c>
      <c r="Z438" s="80">
        <f t="shared" si="232"/>
        <v>-398</v>
      </c>
      <c r="AA438" s="80">
        <f t="shared" si="233"/>
        <v>-2.5950737275411695E-3</v>
      </c>
      <c r="AB438" s="80">
        <f t="shared" si="234"/>
        <v>-2.4917268099221797E-2</v>
      </c>
      <c r="AC438" s="80">
        <f t="shared" si="235"/>
        <v>1.3180069321491718E-2</v>
      </c>
      <c r="AD438" s="80">
        <f t="shared" si="236"/>
        <v>-4.5710625250944548E-3</v>
      </c>
      <c r="AE438" s="80">
        <f t="shared" si="237"/>
        <v>2.0894612608322892E-5</v>
      </c>
      <c r="AF438" s="80">
        <f t="shared" si="238"/>
        <v>-9999</v>
      </c>
      <c r="AG438" s="106"/>
      <c r="AH438" s="80">
        <f t="shared" si="239"/>
        <v>1.7751131846586173E-2</v>
      </c>
      <c r="AI438" s="80">
        <f t="shared" si="240"/>
        <v>0.57748241609203976</v>
      </c>
      <c r="AJ438" s="80">
        <f t="shared" si="241"/>
        <v>0.38413314076555471</v>
      </c>
      <c r="AK438" s="80">
        <f t="shared" si="242"/>
        <v>-0.15050249178998854</v>
      </c>
      <c r="AL438" s="80">
        <f t="shared" si="243"/>
        <v>0.34219112185284306</v>
      </c>
      <c r="AM438" s="80">
        <f t="shared" si="244"/>
        <v>0.17278487755957894</v>
      </c>
      <c r="AN438" s="80">
        <f t="shared" si="251"/>
        <v>6.8292579877846</v>
      </c>
      <c r="AO438" s="80">
        <f t="shared" si="251"/>
        <v>6.8302133254599315</v>
      </c>
      <c r="AP438" s="80">
        <f t="shared" si="251"/>
        <v>6.8277213231234173</v>
      </c>
      <c r="AQ438" s="80">
        <f t="shared" si="251"/>
        <v>6.8342296821838335</v>
      </c>
      <c r="AR438" s="80">
        <f t="shared" si="251"/>
        <v>6.8172853450110376</v>
      </c>
      <c r="AS438" s="80">
        <f t="shared" si="251"/>
        <v>6.8617762567064258</v>
      </c>
      <c r="AT438" s="80">
        <f t="shared" si="251"/>
        <v>6.7473212422132223</v>
      </c>
      <c r="AU438" s="80">
        <f t="shared" si="245"/>
        <v>7.062557332961612</v>
      </c>
    </row>
    <row r="439" spans="1:47" ht="12.95" customHeight="1" x14ac:dyDescent="0.2">
      <c r="A439" s="16" t="s">
        <v>2407</v>
      </c>
      <c r="B439" s="41"/>
      <c r="C439" s="42">
        <v>42959.474999999999</v>
      </c>
      <c r="D439" s="42"/>
      <c r="E439" s="80">
        <f t="shared" si="228"/>
        <v>-398.00358482228501</v>
      </c>
      <c r="F439" s="80">
        <f t="shared" si="229"/>
        <v>-398</v>
      </c>
      <c r="G439" s="80">
        <f t="shared" si="252"/>
        <v>-4.8661362525308505E-3</v>
      </c>
      <c r="I439" s="80">
        <f t="shared" ref="I439:I448" si="254">G439</f>
        <v>-4.8661362525308505E-3</v>
      </c>
      <c r="P439" s="80">
        <f t="shared" si="230"/>
        <v>-2.0346205574127342E-2</v>
      </c>
      <c r="Q439" s="107">
        <f t="shared" si="246"/>
        <v>27940.974999999999</v>
      </c>
      <c r="R439" s="80">
        <f t="shared" si="253"/>
        <v>2.3963254620143286E-4</v>
      </c>
      <c r="S439" s="106">
        <f t="shared" ref="S439:S448" si="255">S$16</f>
        <v>0.1</v>
      </c>
      <c r="T439" s="106">
        <f t="shared" si="231"/>
        <v>2.3963254620143289E-5</v>
      </c>
      <c r="Z439" s="80">
        <f t="shared" si="232"/>
        <v>-398</v>
      </c>
      <c r="AA439" s="80">
        <f t="shared" si="233"/>
        <v>-2.5950737275411695E-3</v>
      </c>
      <c r="AB439" s="80">
        <f t="shared" si="234"/>
        <v>-2.2617268099117023E-2</v>
      </c>
      <c r="AC439" s="80">
        <f t="shared" si="235"/>
        <v>1.5480069321596492E-2</v>
      </c>
      <c r="AD439" s="80">
        <f t="shared" si="236"/>
        <v>-2.271062524989681E-3</v>
      </c>
      <c r="AE439" s="80">
        <f t="shared" si="237"/>
        <v>5.1577249924125063E-7</v>
      </c>
      <c r="AF439" s="80">
        <f t="shared" si="238"/>
        <v>-9999</v>
      </c>
      <c r="AG439" s="106"/>
      <c r="AH439" s="80">
        <f t="shared" si="239"/>
        <v>1.7751131846586173E-2</v>
      </c>
      <c r="AI439" s="80">
        <f t="shared" si="240"/>
        <v>0.57748241609203976</v>
      </c>
      <c r="AJ439" s="80">
        <f t="shared" si="241"/>
        <v>0.38413314076555471</v>
      </c>
      <c r="AK439" s="80">
        <f t="shared" si="242"/>
        <v>-0.15050249178998854</v>
      </c>
      <c r="AL439" s="80">
        <f t="shared" si="243"/>
        <v>0.34219112185284306</v>
      </c>
      <c r="AM439" s="80">
        <f t="shared" si="244"/>
        <v>0.17278487755957894</v>
      </c>
      <c r="AN439" s="80">
        <f t="shared" si="251"/>
        <v>6.8292579877846</v>
      </c>
      <c r="AO439" s="80">
        <f t="shared" si="251"/>
        <v>6.8302133254599315</v>
      </c>
      <c r="AP439" s="80">
        <f t="shared" si="251"/>
        <v>6.8277213231234173</v>
      </c>
      <c r="AQ439" s="80">
        <f t="shared" si="251"/>
        <v>6.8342296821838335</v>
      </c>
      <c r="AR439" s="80">
        <f t="shared" si="251"/>
        <v>6.8172853450110376</v>
      </c>
      <c r="AS439" s="80">
        <f t="shared" si="251"/>
        <v>6.8617762567064258</v>
      </c>
      <c r="AT439" s="80">
        <f t="shared" si="251"/>
        <v>6.7473212422132223</v>
      </c>
      <c r="AU439" s="80">
        <f t="shared" si="245"/>
        <v>7.062557332961612</v>
      </c>
    </row>
    <row r="440" spans="1:47" ht="12.95" customHeight="1" x14ac:dyDescent="0.2">
      <c r="A440" s="16" t="s">
        <v>2522</v>
      </c>
      <c r="B440" s="41"/>
      <c r="C440" s="42">
        <v>42960.832000000002</v>
      </c>
      <c r="D440" s="42"/>
      <c r="E440" s="80">
        <f t="shared" si="228"/>
        <v>-397.00389973562267</v>
      </c>
      <c r="F440" s="80">
        <f t="shared" si="229"/>
        <v>-397</v>
      </c>
      <c r="G440" s="80">
        <f t="shared" si="252"/>
        <v>-5.2936082647647709E-3</v>
      </c>
      <c r="I440" s="80">
        <f t="shared" si="254"/>
        <v>-5.2936082647647709E-3</v>
      </c>
      <c r="P440" s="80">
        <f t="shared" si="230"/>
        <v>-2.0337517418716259E-2</v>
      </c>
      <c r="Q440" s="107">
        <f t="shared" si="246"/>
        <v>27942.332000000002</v>
      </c>
      <c r="R440" s="80">
        <f t="shared" si="253"/>
        <v>2.2631920263234539E-4</v>
      </c>
      <c r="S440" s="106">
        <f t="shared" si="255"/>
        <v>0.1</v>
      </c>
      <c r="T440" s="106">
        <f t="shared" si="231"/>
        <v>2.263192026323454E-5</v>
      </c>
      <c r="Z440" s="80">
        <f t="shared" si="232"/>
        <v>-397</v>
      </c>
      <c r="AA440" s="80">
        <f t="shared" si="233"/>
        <v>-2.5791162505285868E-3</v>
      </c>
      <c r="AB440" s="80">
        <f t="shared" si="234"/>
        <v>-2.3052009432952443E-2</v>
      </c>
      <c r="AC440" s="80">
        <f t="shared" si="235"/>
        <v>1.5043909153951488E-2</v>
      </c>
      <c r="AD440" s="80">
        <f t="shared" si="236"/>
        <v>-2.7144920142361841E-3</v>
      </c>
      <c r="AE440" s="80">
        <f t="shared" si="237"/>
        <v>7.3684668953520162E-7</v>
      </c>
      <c r="AF440" s="80">
        <f t="shared" si="238"/>
        <v>-9999</v>
      </c>
      <c r="AG440" s="106"/>
      <c r="AH440" s="80">
        <f t="shared" si="239"/>
        <v>1.7758401168187672E-2</v>
      </c>
      <c r="AI440" s="80">
        <f t="shared" si="240"/>
        <v>0.5775099239126642</v>
      </c>
      <c r="AJ440" s="80">
        <f t="shared" si="241"/>
        <v>0.3843018414937347</v>
      </c>
      <c r="AK440" s="80">
        <f t="shared" si="242"/>
        <v>-0.15057969436193255</v>
      </c>
      <c r="AL440" s="80">
        <f t="shared" si="243"/>
        <v>0.34237384817683786</v>
      </c>
      <c r="AM440" s="80">
        <f t="shared" si="244"/>
        <v>0.17287896981912212</v>
      </c>
      <c r="AN440" s="80">
        <f t="shared" si="251"/>
        <v>6.8295407872733573</v>
      </c>
      <c r="AO440" s="80">
        <f t="shared" si="251"/>
        <v>6.8304954632268524</v>
      </c>
      <c r="AP440" s="80">
        <f t="shared" si="251"/>
        <v>6.8280047591391488</v>
      </c>
      <c r="AQ440" s="80">
        <f t="shared" si="251"/>
        <v>6.8345108483149657</v>
      </c>
      <c r="AR440" s="80">
        <f t="shared" si="251"/>
        <v>6.8175695327309311</v>
      </c>
      <c r="AS440" s="80">
        <f t="shared" si="251"/>
        <v>6.8620603741957087</v>
      </c>
      <c r="AT440" s="80">
        <f t="shared" si="251"/>
        <v>6.747587425258982</v>
      </c>
      <c r="AU440" s="80">
        <f t="shared" si="245"/>
        <v>7.062948202009002</v>
      </c>
    </row>
    <row r="441" spans="1:47" ht="12.95" customHeight="1" x14ac:dyDescent="0.2">
      <c r="A441" s="16" t="s">
        <v>2408</v>
      </c>
      <c r="B441" s="41"/>
      <c r="C441" s="42">
        <v>42974.404000000002</v>
      </c>
      <c r="D441" s="42"/>
      <c r="E441" s="80">
        <f t="shared" si="228"/>
        <v>-387.00557549380602</v>
      </c>
      <c r="F441" s="80">
        <f t="shared" si="229"/>
        <v>-387</v>
      </c>
      <c r="G441" s="80">
        <f t="shared" si="252"/>
        <v>-7.5683284594560973E-3</v>
      </c>
      <c r="I441" s="80">
        <f t="shared" si="254"/>
        <v>-7.5683284594560973E-3</v>
      </c>
      <c r="P441" s="80">
        <f t="shared" si="230"/>
        <v>-2.0250592087467236E-2</v>
      </c>
      <c r="Q441" s="107">
        <f t="shared" si="246"/>
        <v>27955.904000000002</v>
      </c>
      <c r="R441" s="80">
        <f t="shared" si="253"/>
        <v>1.6083981073037424E-4</v>
      </c>
      <c r="S441" s="106">
        <f t="shared" si="255"/>
        <v>0.1</v>
      </c>
      <c r="T441" s="106">
        <f t="shared" si="231"/>
        <v>1.6083981073037424E-5</v>
      </c>
      <c r="Z441" s="80">
        <f t="shared" si="232"/>
        <v>-387</v>
      </c>
      <c r="AA441" s="80">
        <f t="shared" si="233"/>
        <v>-2.4195567043345523E-3</v>
      </c>
      <c r="AB441" s="80">
        <f t="shared" si="234"/>
        <v>-2.5399363842588781E-2</v>
      </c>
      <c r="AC441" s="80">
        <f t="shared" si="235"/>
        <v>1.2682263628011139E-2</v>
      </c>
      <c r="AD441" s="80">
        <f t="shared" si="236"/>
        <v>-5.1487717551215451E-3</v>
      </c>
      <c r="AE441" s="80">
        <f t="shared" si="237"/>
        <v>2.6509850586337398E-6</v>
      </c>
      <c r="AF441" s="80">
        <f t="shared" si="238"/>
        <v>-9999</v>
      </c>
      <c r="AG441" s="106"/>
      <c r="AH441" s="80">
        <f t="shared" si="239"/>
        <v>1.7831035383132684E-2</v>
      </c>
      <c r="AI441" s="80">
        <f t="shared" si="240"/>
        <v>0.57778592368225801</v>
      </c>
      <c r="AJ441" s="80">
        <f t="shared" si="241"/>
        <v>0.38598903114098337</v>
      </c>
      <c r="AK441" s="80">
        <f t="shared" si="242"/>
        <v>-0.15135185002361795</v>
      </c>
      <c r="AL441" s="80">
        <f t="shared" si="243"/>
        <v>0.34420207512331347</v>
      </c>
      <c r="AM441" s="80">
        <f t="shared" si="244"/>
        <v>0.17382055258959619</v>
      </c>
      <c r="AN441" s="80">
        <f t="shared" ref="AN441:AT450" si="256">$AU441+$AB$7*SIN(AO441)</f>
        <v>6.8323695309473349</v>
      </c>
      <c r="AO441" s="80">
        <f t="shared" si="256"/>
        <v>6.8333175588650814</v>
      </c>
      <c r="AP441" s="80">
        <f t="shared" si="256"/>
        <v>6.8308399303141751</v>
      </c>
      <c r="AQ441" s="80">
        <f t="shared" si="256"/>
        <v>6.8373230652462009</v>
      </c>
      <c r="AR441" s="80">
        <f t="shared" si="256"/>
        <v>6.8204126051040497</v>
      </c>
      <c r="AS441" s="80">
        <f t="shared" si="256"/>
        <v>6.8649012706790735</v>
      </c>
      <c r="AT441" s="80">
        <f t="shared" si="256"/>
        <v>6.7502519087770345</v>
      </c>
      <c r="AU441" s="80">
        <f t="shared" si="245"/>
        <v>7.0668568924828987</v>
      </c>
    </row>
    <row r="442" spans="1:47" ht="12.95" customHeight="1" x14ac:dyDescent="0.2">
      <c r="A442" s="16" t="s">
        <v>2522</v>
      </c>
      <c r="B442" s="41"/>
      <c r="C442" s="42">
        <v>43009.697</v>
      </c>
      <c r="D442" s="42"/>
      <c r="E442" s="80">
        <f t="shared" si="228"/>
        <v>-361.00565967694695</v>
      </c>
      <c r="F442" s="80">
        <f t="shared" si="229"/>
        <v>-361</v>
      </c>
      <c r="G442" s="80">
        <f t="shared" si="252"/>
        <v>-7.6826009681099094E-3</v>
      </c>
      <c r="I442" s="80">
        <f t="shared" si="254"/>
        <v>-7.6826009681099094E-3</v>
      </c>
      <c r="P442" s="80">
        <f t="shared" si="230"/>
        <v>-2.0024213722571259E-2</v>
      </c>
      <c r="Q442" s="107">
        <f t="shared" si="246"/>
        <v>27991.197</v>
      </c>
      <c r="R442" s="80">
        <f t="shared" si="253"/>
        <v>1.5231540538108307E-4</v>
      </c>
      <c r="S442" s="106">
        <f t="shared" si="255"/>
        <v>0.1</v>
      </c>
      <c r="T442" s="106">
        <f t="shared" si="231"/>
        <v>1.5231540538108308E-5</v>
      </c>
      <c r="Z442" s="80">
        <f t="shared" si="232"/>
        <v>-361</v>
      </c>
      <c r="AA442" s="80">
        <f t="shared" si="233"/>
        <v>-2.0048348427589395E-3</v>
      </c>
      <c r="AB442" s="80">
        <f t="shared" si="234"/>
        <v>-2.5701979847922229E-2</v>
      </c>
      <c r="AC442" s="80">
        <f t="shared" si="235"/>
        <v>1.2341612754461349E-2</v>
      </c>
      <c r="AD442" s="80">
        <f t="shared" si="236"/>
        <v>-5.6777661253509699E-3</v>
      </c>
      <c r="AE442" s="80">
        <f t="shared" si="237"/>
        <v>3.2237028174182967E-6</v>
      </c>
      <c r="AF442" s="80">
        <f t="shared" si="238"/>
        <v>-9999</v>
      </c>
      <c r="AG442" s="106"/>
      <c r="AH442" s="80">
        <f t="shared" si="239"/>
        <v>1.8019378879812319E-2</v>
      </c>
      <c r="AI442" s="80">
        <f t="shared" si="240"/>
        <v>0.57851139266627949</v>
      </c>
      <c r="AJ442" s="80">
        <f t="shared" si="241"/>
        <v>0.3903772810056455</v>
      </c>
      <c r="AK442" s="80">
        <f t="shared" si="242"/>
        <v>-0.15336056414312191</v>
      </c>
      <c r="AL442" s="80">
        <f t="shared" si="243"/>
        <v>0.34896372958540894</v>
      </c>
      <c r="AM442" s="80">
        <f t="shared" si="244"/>
        <v>0.17627433324616473</v>
      </c>
      <c r="AN442" s="80">
        <f t="shared" si="256"/>
        <v>6.8397306801505531</v>
      </c>
      <c r="AO442" s="80">
        <f t="shared" si="256"/>
        <v>6.840661170506344</v>
      </c>
      <c r="AP442" s="80">
        <f t="shared" si="256"/>
        <v>6.8382183121029954</v>
      </c>
      <c r="AQ442" s="80">
        <f t="shared" si="256"/>
        <v>6.8446396226543715</v>
      </c>
      <c r="AR442" s="80">
        <f t="shared" si="256"/>
        <v>6.8278147896846031</v>
      </c>
      <c r="AS442" s="80">
        <f t="shared" si="256"/>
        <v>6.8722852777412449</v>
      </c>
      <c r="AT442" s="80">
        <f t="shared" si="256"/>
        <v>6.7572022505088611</v>
      </c>
      <c r="AU442" s="80">
        <f t="shared" si="245"/>
        <v>7.077019487715031</v>
      </c>
    </row>
    <row r="443" spans="1:47" ht="12.95" customHeight="1" x14ac:dyDescent="0.2">
      <c r="A443" s="16" t="s">
        <v>2408</v>
      </c>
      <c r="B443" s="41"/>
      <c r="C443" s="42">
        <v>43016.485000000001</v>
      </c>
      <c r="D443" s="42"/>
      <c r="E443" s="80">
        <f t="shared" si="228"/>
        <v>-356.00502418081851</v>
      </c>
      <c r="F443" s="80">
        <f t="shared" si="229"/>
        <v>-356</v>
      </c>
      <c r="G443" s="80">
        <f t="shared" si="252"/>
        <v>-6.8199610686860979E-3</v>
      </c>
      <c r="I443" s="80">
        <f t="shared" si="254"/>
        <v>-6.8199610686860979E-3</v>
      </c>
      <c r="P443" s="80">
        <f t="shared" si="230"/>
        <v>-1.9980617735662287E-2</v>
      </c>
      <c r="Q443" s="107">
        <f t="shared" si="246"/>
        <v>27997.985000000001</v>
      </c>
      <c r="R443" s="80">
        <f t="shared" si="253"/>
        <v>1.7320288390602483E-4</v>
      </c>
      <c r="S443" s="106">
        <f t="shared" si="255"/>
        <v>0.1</v>
      </c>
      <c r="T443" s="106">
        <f t="shared" si="231"/>
        <v>1.7320288390602482E-5</v>
      </c>
      <c r="Z443" s="80">
        <f t="shared" si="232"/>
        <v>-356</v>
      </c>
      <c r="AA443" s="80">
        <f t="shared" si="233"/>
        <v>-1.9251032850100824E-3</v>
      </c>
      <c r="AB443" s="80">
        <f t="shared" si="234"/>
        <v>-2.4875475519338303E-2</v>
      </c>
      <c r="AC443" s="80">
        <f t="shared" si="235"/>
        <v>1.3160656666976189E-2</v>
      </c>
      <c r="AD443" s="80">
        <f t="shared" si="236"/>
        <v>-4.8948577836760154E-3</v>
      </c>
      <c r="AE443" s="80">
        <f t="shared" si="237"/>
        <v>2.3959632722413673E-6</v>
      </c>
      <c r="AF443" s="80">
        <f t="shared" si="238"/>
        <v>-9999</v>
      </c>
      <c r="AG443" s="106"/>
      <c r="AH443" s="80">
        <f t="shared" si="239"/>
        <v>1.8055514450652205E-2</v>
      </c>
      <c r="AI443" s="80">
        <f t="shared" si="240"/>
        <v>0.57865221428395341</v>
      </c>
      <c r="AJ443" s="80">
        <f t="shared" si="241"/>
        <v>0.39122143390846303</v>
      </c>
      <c r="AK443" s="80">
        <f t="shared" si="242"/>
        <v>-0.15374703970678671</v>
      </c>
      <c r="AL443" s="80">
        <f t="shared" si="243"/>
        <v>0.34988081275781335</v>
      </c>
      <c r="AM443" s="80">
        <f t="shared" si="244"/>
        <v>0.17674716118165876</v>
      </c>
      <c r="AN443" s="80">
        <f t="shared" si="256"/>
        <v>6.8411473563185368</v>
      </c>
      <c r="AO443" s="80">
        <f t="shared" si="256"/>
        <v>6.8420744339801312</v>
      </c>
      <c r="AP443" s="80">
        <f t="shared" si="256"/>
        <v>6.8396383869532826</v>
      </c>
      <c r="AQ443" s="80">
        <f t="shared" si="256"/>
        <v>6.8460474588052396</v>
      </c>
      <c r="AR443" s="80">
        <f t="shared" si="256"/>
        <v>6.8292399800335737</v>
      </c>
      <c r="AS443" s="80">
        <f t="shared" si="256"/>
        <v>6.8737049027556223</v>
      </c>
      <c r="AT443" s="80">
        <f t="shared" si="256"/>
        <v>6.7585426312186927</v>
      </c>
      <c r="AU443" s="80">
        <f t="shared" si="245"/>
        <v>7.0789738329519798</v>
      </c>
    </row>
    <row r="444" spans="1:47" ht="12.95" customHeight="1" x14ac:dyDescent="0.2">
      <c r="A444" s="16" t="s">
        <v>2522</v>
      </c>
      <c r="B444" s="41"/>
      <c r="C444" s="42">
        <v>43043.633999999998</v>
      </c>
      <c r="D444" s="42"/>
      <c r="E444" s="80">
        <f t="shared" si="228"/>
        <v>-336.00469225913753</v>
      </c>
      <c r="F444" s="80">
        <f t="shared" si="229"/>
        <v>-336</v>
      </c>
      <c r="G444" s="80">
        <f t="shared" si="252"/>
        <v>-6.3694014606880955E-3</v>
      </c>
      <c r="I444" s="80">
        <f t="shared" si="254"/>
        <v>-6.3694014606880955E-3</v>
      </c>
      <c r="P444" s="80">
        <f t="shared" si="230"/>
        <v>-1.9806034801034673E-2</v>
      </c>
      <c r="Q444" s="107">
        <f t="shared" si="246"/>
        <v>28025.133999999998</v>
      </c>
      <c r="R444" s="80">
        <f t="shared" si="253"/>
        <v>1.8054311552291323E-4</v>
      </c>
      <c r="S444" s="106">
        <f t="shared" si="255"/>
        <v>0.1</v>
      </c>
      <c r="T444" s="106">
        <f t="shared" si="231"/>
        <v>1.8054311552291324E-5</v>
      </c>
      <c r="Z444" s="80">
        <f t="shared" si="232"/>
        <v>-336</v>
      </c>
      <c r="AA444" s="80">
        <f t="shared" si="233"/>
        <v>-1.6062526397361242E-3</v>
      </c>
      <c r="AB444" s="80">
        <f t="shared" si="234"/>
        <v>-2.4569183621986644E-2</v>
      </c>
      <c r="AC444" s="80">
        <f t="shared" si="235"/>
        <v>1.3436633340346577E-2</v>
      </c>
      <c r="AD444" s="80">
        <f t="shared" si="236"/>
        <v>-4.7631488209519714E-3</v>
      </c>
      <c r="AE444" s="80">
        <f t="shared" si="237"/>
        <v>2.2687586690536156E-6</v>
      </c>
      <c r="AF444" s="80">
        <f t="shared" si="238"/>
        <v>-9999</v>
      </c>
      <c r="AG444" s="106"/>
      <c r="AH444" s="80">
        <f t="shared" si="239"/>
        <v>1.8199782161298549E-2</v>
      </c>
      <c r="AI444" s="80">
        <f t="shared" si="240"/>
        <v>0.5792197421870422</v>
      </c>
      <c r="AJ444" s="80">
        <f t="shared" si="241"/>
        <v>0.39459888349575062</v>
      </c>
      <c r="AK444" s="80">
        <f t="shared" si="242"/>
        <v>-0.1552935394061086</v>
      </c>
      <c r="AL444" s="80">
        <f t="shared" si="243"/>
        <v>0.35355364605844886</v>
      </c>
      <c r="AM444" s="80">
        <f t="shared" si="244"/>
        <v>0.17864156369570097</v>
      </c>
      <c r="AN444" s="80">
        <f t="shared" si="256"/>
        <v>6.8468175471761645</v>
      </c>
      <c r="AO444" s="80">
        <f t="shared" si="256"/>
        <v>6.8477308517992546</v>
      </c>
      <c r="AP444" s="80">
        <f t="shared" si="256"/>
        <v>6.845322439460567</v>
      </c>
      <c r="AQ444" s="80">
        <f t="shared" si="256"/>
        <v>6.8516814520038913</v>
      </c>
      <c r="AR444" s="80">
        <f t="shared" si="256"/>
        <v>6.8349462226228415</v>
      </c>
      <c r="AS444" s="80">
        <f t="shared" si="256"/>
        <v>6.8793822238264601</v>
      </c>
      <c r="AT444" s="80">
        <f t="shared" si="256"/>
        <v>6.7639164161926812</v>
      </c>
      <c r="AU444" s="80">
        <f t="shared" si="245"/>
        <v>7.0867912138997742</v>
      </c>
    </row>
    <row r="445" spans="1:47" ht="12.95" customHeight="1" x14ac:dyDescent="0.2">
      <c r="A445" s="16" t="s">
        <v>2409</v>
      </c>
      <c r="B445" s="41"/>
      <c r="C445" s="42">
        <v>43157.66</v>
      </c>
      <c r="D445" s="42"/>
      <c r="E445" s="80">
        <f t="shared" si="228"/>
        <v>-252.00315085054407</v>
      </c>
      <c r="F445" s="80">
        <f t="shared" si="229"/>
        <v>-252</v>
      </c>
      <c r="G445" s="80">
        <f t="shared" si="252"/>
        <v>-4.2770510917762294E-3</v>
      </c>
      <c r="I445" s="80">
        <f t="shared" si="254"/>
        <v>-4.2770510917762294E-3</v>
      </c>
      <c r="P445" s="80">
        <f t="shared" si="230"/>
        <v>-1.9069309774879195E-2</v>
      </c>
      <c r="Q445" s="107">
        <f t="shared" si="246"/>
        <v>28139.160000000003</v>
      </c>
      <c r="R445" s="80">
        <f t="shared" si="253"/>
        <v>2.1881091694783507E-4</v>
      </c>
      <c r="S445" s="106">
        <f t="shared" si="255"/>
        <v>0.1</v>
      </c>
      <c r="T445" s="106">
        <f t="shared" si="231"/>
        <v>2.188109169478351E-5</v>
      </c>
      <c r="Z445" s="80">
        <f t="shared" si="232"/>
        <v>-252</v>
      </c>
      <c r="AA445" s="80">
        <f t="shared" si="233"/>
        <v>-2.6849599280923814E-4</v>
      </c>
      <c r="AB445" s="80">
        <f t="shared" si="234"/>
        <v>-2.3077864873846186E-2</v>
      </c>
      <c r="AC445" s="80">
        <f t="shared" si="235"/>
        <v>1.4792258683102966E-2</v>
      </c>
      <c r="AD445" s="80">
        <f t="shared" si="236"/>
        <v>-4.0085550989669913E-3</v>
      </c>
      <c r="AE445" s="80">
        <f t="shared" si="237"/>
        <v>1.6068513981454268E-6</v>
      </c>
      <c r="AF445" s="80">
        <f t="shared" si="238"/>
        <v>-9999</v>
      </c>
      <c r="AG445" s="106"/>
      <c r="AH445" s="80">
        <f t="shared" si="239"/>
        <v>1.8800813782069957E-2</v>
      </c>
      <c r="AI445" s="80">
        <f t="shared" si="240"/>
        <v>0.58167826718011328</v>
      </c>
      <c r="AJ445" s="80">
        <f t="shared" si="241"/>
        <v>0.40879893079956642</v>
      </c>
      <c r="AK445" s="80">
        <f t="shared" si="242"/>
        <v>-0.16179937143568623</v>
      </c>
      <c r="AL445" s="80">
        <f t="shared" si="243"/>
        <v>0.36905998913205246</v>
      </c>
      <c r="AM445" s="80">
        <f t="shared" si="244"/>
        <v>0.18665341797339846</v>
      </c>
      <c r="AN445" s="80">
        <f t="shared" si="256"/>
        <v>6.8706944981069853</v>
      </c>
      <c r="AO445" s="80">
        <f t="shared" si="256"/>
        <v>6.8715480827323425</v>
      </c>
      <c r="AP445" s="80">
        <f t="shared" si="256"/>
        <v>6.8692620273467497</v>
      </c>
      <c r="AQ445" s="80">
        <f t="shared" si="256"/>
        <v>6.8753923626511417</v>
      </c>
      <c r="AR445" s="80">
        <f t="shared" si="256"/>
        <v>6.8590088823442716</v>
      </c>
      <c r="AS445" s="80">
        <f t="shared" si="256"/>
        <v>6.9032077671392704</v>
      </c>
      <c r="AT445" s="80">
        <f t="shared" si="256"/>
        <v>6.7867034958427555</v>
      </c>
      <c r="AU445" s="80">
        <f t="shared" si="245"/>
        <v>7.1196242138805088</v>
      </c>
    </row>
    <row r="446" spans="1:47" ht="12.95" customHeight="1" x14ac:dyDescent="0.2">
      <c r="A446" s="16" t="s">
        <v>2410</v>
      </c>
      <c r="B446" s="41"/>
      <c r="C446" s="42">
        <v>43213.311000000002</v>
      </c>
      <c r="D446" s="42"/>
      <c r="E446" s="80">
        <f t="shared" si="228"/>
        <v>-211.00574867096003</v>
      </c>
      <c r="F446" s="80">
        <f t="shared" si="229"/>
        <v>-211</v>
      </c>
      <c r="G446" s="80">
        <f t="shared" si="252"/>
        <v>-7.8034038888290524E-3</v>
      </c>
      <c r="I446" s="80">
        <f t="shared" si="254"/>
        <v>-7.8034038888290524E-3</v>
      </c>
      <c r="P446" s="80">
        <f t="shared" si="230"/>
        <v>-1.8707678181161883E-2</v>
      </c>
      <c r="Q446" s="107">
        <f t="shared" si="246"/>
        <v>28194.811000000002</v>
      </c>
      <c r="R446" s="80">
        <f t="shared" si="253"/>
        <v>1.1890319784243064E-4</v>
      </c>
      <c r="S446" s="106">
        <f t="shared" si="255"/>
        <v>0.1</v>
      </c>
      <c r="T446" s="106">
        <f t="shared" si="231"/>
        <v>1.1890319784243065E-5</v>
      </c>
      <c r="Z446" s="80">
        <f t="shared" si="232"/>
        <v>-211</v>
      </c>
      <c r="AA446" s="80">
        <f t="shared" si="233"/>
        <v>3.8355069494573971E-4</v>
      </c>
      <c r="AB446" s="80">
        <f t="shared" si="234"/>
        <v>-2.6894632764936675E-2</v>
      </c>
      <c r="AC446" s="80">
        <f t="shared" si="235"/>
        <v>1.090427429233283E-2</v>
      </c>
      <c r="AD446" s="80">
        <f t="shared" si="236"/>
        <v>-8.1869545837747922E-3</v>
      </c>
      <c r="AE446" s="80">
        <f t="shared" si="237"/>
        <v>6.7026225356791088E-6</v>
      </c>
      <c r="AF446" s="80">
        <f t="shared" si="238"/>
        <v>-9999</v>
      </c>
      <c r="AG446" s="106"/>
      <c r="AH446" s="80">
        <f t="shared" si="239"/>
        <v>1.9091228876107622E-2</v>
      </c>
      <c r="AI446" s="80">
        <f t="shared" si="240"/>
        <v>0.58292284911536574</v>
      </c>
      <c r="AJ446" s="80">
        <f t="shared" si="241"/>
        <v>0.41573864642687003</v>
      </c>
      <c r="AK446" s="80">
        <f t="shared" si="242"/>
        <v>-0.16498108666259856</v>
      </c>
      <c r="AL446" s="80">
        <f t="shared" si="243"/>
        <v>0.3766771883045924</v>
      </c>
      <c r="AM446" s="80">
        <f t="shared" si="244"/>
        <v>0.19059753015191741</v>
      </c>
      <c r="AN446" s="80">
        <f t="shared" si="256"/>
        <v>6.8823861637454851</v>
      </c>
      <c r="AO446" s="80">
        <f t="shared" si="256"/>
        <v>6.8832097046429457</v>
      </c>
      <c r="AP446" s="80">
        <f t="shared" si="256"/>
        <v>6.8809866601043739</v>
      </c>
      <c r="AQ446" s="80">
        <f t="shared" si="256"/>
        <v>6.8869952688854585</v>
      </c>
      <c r="AR446" s="80">
        <f t="shared" si="256"/>
        <v>6.8708108279942142</v>
      </c>
      <c r="AS446" s="80">
        <f t="shared" si="256"/>
        <v>6.9148267984830767</v>
      </c>
      <c r="AT446" s="80">
        <f t="shared" si="256"/>
        <v>6.7979554298050155</v>
      </c>
      <c r="AU446" s="80">
        <f t="shared" si="245"/>
        <v>7.1356498448234866</v>
      </c>
    </row>
    <row r="447" spans="1:47" ht="12.95" customHeight="1" x14ac:dyDescent="0.2">
      <c r="A447" s="16" t="s">
        <v>2410</v>
      </c>
      <c r="B447" s="41"/>
      <c r="C447" s="42">
        <v>43217.387999999999</v>
      </c>
      <c r="D447" s="42"/>
      <c r="E447" s="80">
        <f t="shared" si="228"/>
        <v>-208.00227328532335</v>
      </c>
      <c r="F447" s="80">
        <f t="shared" si="229"/>
        <v>-208</v>
      </c>
      <c r="G447" s="80">
        <f t="shared" si="252"/>
        <v>-3.0858199461363256E-3</v>
      </c>
      <c r="I447" s="80">
        <f t="shared" si="254"/>
        <v>-3.0858199461363256E-3</v>
      </c>
      <c r="P447" s="80">
        <f t="shared" si="230"/>
        <v>-1.8681164800275287E-2</v>
      </c>
      <c r="Q447" s="107">
        <f t="shared" si="246"/>
        <v>28198.887999999999</v>
      </c>
      <c r="R447" s="80">
        <f t="shared" si="253"/>
        <v>2.4321478111951857E-4</v>
      </c>
      <c r="S447" s="106">
        <f t="shared" si="255"/>
        <v>0.1</v>
      </c>
      <c r="T447" s="106">
        <f t="shared" si="231"/>
        <v>2.4321478111951857E-5</v>
      </c>
      <c r="Z447" s="80">
        <f t="shared" si="232"/>
        <v>-208</v>
      </c>
      <c r="AA447" s="80">
        <f t="shared" si="233"/>
        <v>4.3123636675384408E-4</v>
      </c>
      <c r="AB447" s="80">
        <f t="shared" si="234"/>
        <v>-2.2198221113165457E-2</v>
      </c>
      <c r="AC447" s="80">
        <f t="shared" si="235"/>
        <v>1.5595344854138962E-2</v>
      </c>
      <c r="AD447" s="80">
        <f t="shared" si="236"/>
        <v>-3.5170563128901697E-3</v>
      </c>
      <c r="AE447" s="80">
        <f t="shared" si="237"/>
        <v>1.2369685108040597E-6</v>
      </c>
      <c r="AF447" s="80">
        <f t="shared" si="238"/>
        <v>-9999</v>
      </c>
      <c r="AG447" s="106"/>
      <c r="AH447" s="80">
        <f t="shared" si="239"/>
        <v>1.9112401167029131E-2</v>
      </c>
      <c r="AI447" s="80">
        <f t="shared" si="240"/>
        <v>0.58301507949566145</v>
      </c>
      <c r="AJ447" s="80">
        <f t="shared" si="241"/>
        <v>0.41624665722990545</v>
      </c>
      <c r="AK447" s="80">
        <f t="shared" si="242"/>
        <v>-0.16521405756898017</v>
      </c>
      <c r="AL447" s="80">
        <f t="shared" si="243"/>
        <v>0.37723582994126298</v>
      </c>
      <c r="AM447" s="80">
        <f t="shared" si="244"/>
        <v>0.19088701339351238</v>
      </c>
      <c r="AN447" s="80">
        <f t="shared" si="256"/>
        <v>6.88324263834114</v>
      </c>
      <c r="AO447" s="80">
        <f t="shared" si="256"/>
        <v>6.8840639624836379</v>
      </c>
      <c r="AP447" s="80">
        <f t="shared" si="256"/>
        <v>6.8818456039840212</v>
      </c>
      <c r="AQ447" s="80">
        <f t="shared" si="256"/>
        <v>6.8878450619334934</v>
      </c>
      <c r="AR447" s="80">
        <f t="shared" si="256"/>
        <v>6.871675865803315</v>
      </c>
      <c r="AS447" s="80">
        <f t="shared" si="256"/>
        <v>6.9156767394871324</v>
      </c>
      <c r="AT447" s="80">
        <f t="shared" si="256"/>
        <v>6.7987821323458268</v>
      </c>
      <c r="AU447" s="80">
        <f t="shared" si="245"/>
        <v>7.1368224519656556</v>
      </c>
    </row>
    <row r="448" spans="1:47" ht="12.95" customHeight="1" x14ac:dyDescent="0.2">
      <c r="A448" s="16" t="s">
        <v>2522</v>
      </c>
      <c r="B448" s="41"/>
      <c r="C448" s="42">
        <v>43313.767999999996</v>
      </c>
      <c r="D448" s="42"/>
      <c r="E448" s="80">
        <f t="shared" si="228"/>
        <v>-137.00032144136111</v>
      </c>
      <c r="F448" s="80">
        <f t="shared" si="229"/>
        <v>-137</v>
      </c>
      <c r="G448" s="80">
        <f t="shared" si="252"/>
        <v>-4.3633333552861586E-4</v>
      </c>
      <c r="I448" s="80">
        <f t="shared" si="254"/>
        <v>-4.3633333552861586E-4</v>
      </c>
      <c r="P448" s="80">
        <f t="shared" si="230"/>
        <v>-1.8051590497316753E-2</v>
      </c>
      <c r="Q448" s="107">
        <f t="shared" si="246"/>
        <v>28295.267999999996</v>
      </c>
      <c r="R448" s="80">
        <f t="shared" si="253"/>
        <v>3.1029728487592825E-4</v>
      </c>
      <c r="S448" s="106">
        <f t="shared" si="255"/>
        <v>0.1</v>
      </c>
      <c r="T448" s="106">
        <f t="shared" si="231"/>
        <v>3.1029728487592824E-5</v>
      </c>
      <c r="Z448" s="80">
        <f t="shared" si="232"/>
        <v>-137</v>
      </c>
      <c r="AA448" s="80">
        <f t="shared" si="233"/>
        <v>1.5587371289204656E-3</v>
      </c>
      <c r="AB448" s="80">
        <f t="shared" si="234"/>
        <v>-2.0046660961765835E-2</v>
      </c>
      <c r="AC448" s="80">
        <f t="shared" si="235"/>
        <v>1.7615257161788137E-2</v>
      </c>
      <c r="AD448" s="80">
        <f t="shared" si="236"/>
        <v>-1.9950704644490815E-3</v>
      </c>
      <c r="AE448" s="80">
        <f t="shared" si="237"/>
        <v>3.9803061581170742E-7</v>
      </c>
      <c r="AF448" s="80">
        <f t="shared" si="238"/>
        <v>-9999</v>
      </c>
      <c r="AG448" s="106"/>
      <c r="AH448" s="80">
        <f t="shared" si="239"/>
        <v>1.9610327626237219E-2</v>
      </c>
      <c r="AI448" s="80">
        <f t="shared" si="240"/>
        <v>0.58524472853947673</v>
      </c>
      <c r="AJ448" s="80">
        <f t="shared" si="241"/>
        <v>0.42827865023531847</v>
      </c>
      <c r="AK448" s="80">
        <f t="shared" si="242"/>
        <v>-0.17073421901342276</v>
      </c>
      <c r="AL448" s="80">
        <f t="shared" si="243"/>
        <v>0.39050939889669067</v>
      </c>
      <c r="AM448" s="80">
        <f t="shared" si="244"/>
        <v>0.19777445469866212</v>
      </c>
      <c r="AN448" s="80">
        <f t="shared" si="256"/>
        <v>6.9035526394566311</v>
      </c>
      <c r="AO448" s="80">
        <f t="shared" si="256"/>
        <v>6.9043209290274303</v>
      </c>
      <c r="AP448" s="80">
        <f t="shared" si="256"/>
        <v>6.902216145731086</v>
      </c>
      <c r="AQ448" s="80">
        <f t="shared" si="256"/>
        <v>6.9079899272645733</v>
      </c>
      <c r="AR448" s="80">
        <f t="shared" si="256"/>
        <v>6.8922077258201666</v>
      </c>
      <c r="AS448" s="80">
        <f t="shared" si="256"/>
        <v>6.9357838675296639</v>
      </c>
      <c r="AT448" s="80">
        <f t="shared" si="256"/>
        <v>6.8184841379234822</v>
      </c>
      <c r="AU448" s="80">
        <f t="shared" si="245"/>
        <v>7.1645741543303236</v>
      </c>
    </row>
    <row r="449" spans="1:47" ht="12.95" customHeight="1" x14ac:dyDescent="0.2">
      <c r="A449" s="16" t="s">
        <v>2379</v>
      </c>
      <c r="B449" s="41"/>
      <c r="C449" s="42">
        <v>43324.623699999996</v>
      </c>
      <c r="D449" s="42"/>
      <c r="E449" s="80">
        <f t="shared" si="228"/>
        <v>-129.00306175436663</v>
      </c>
      <c r="F449" s="80">
        <f t="shared" si="229"/>
        <v>-129</v>
      </c>
      <c r="G449" s="80">
        <f t="shared" si="252"/>
        <v>-4.1561094913049601E-3</v>
      </c>
      <c r="J449" s="80">
        <f>G449</f>
        <v>-4.1561094913049601E-3</v>
      </c>
      <c r="P449" s="80">
        <f t="shared" si="230"/>
        <v>-1.7980401028130078E-2</v>
      </c>
      <c r="Q449" s="107">
        <f t="shared" si="246"/>
        <v>28306.123699999996</v>
      </c>
      <c r="R449" s="80">
        <f t="shared" si="253"/>
        <v>1.9111103649513457E-4</v>
      </c>
      <c r="S449" s="106">
        <f>S$17</f>
        <v>1</v>
      </c>
      <c r="T449" s="106">
        <f t="shared" si="231"/>
        <v>1.9111103649513457E-4</v>
      </c>
      <c r="Z449" s="80">
        <f t="shared" si="232"/>
        <v>-129</v>
      </c>
      <c r="AA449" s="80">
        <f t="shared" si="233"/>
        <v>1.6856465286967069E-3</v>
      </c>
      <c r="AB449" s="80">
        <f t="shared" si="234"/>
        <v>-2.3822157048131745E-2</v>
      </c>
      <c r="AC449" s="80">
        <f t="shared" si="235"/>
        <v>1.3824291536825118E-2</v>
      </c>
      <c r="AD449" s="80">
        <f t="shared" si="236"/>
        <v>-5.841756020001667E-3</v>
      </c>
      <c r="AE449" s="80">
        <f t="shared" si="237"/>
        <v>3.4126113397225717E-5</v>
      </c>
      <c r="AF449" s="80">
        <f t="shared" si="238"/>
        <v>-9999</v>
      </c>
      <c r="AG449" s="106"/>
      <c r="AH449" s="80">
        <f t="shared" si="239"/>
        <v>1.9666047556826785E-2</v>
      </c>
      <c r="AI449" s="80">
        <f t="shared" si="240"/>
        <v>0.58550164252827863</v>
      </c>
      <c r="AJ449" s="80">
        <f t="shared" si="241"/>
        <v>0.42963546214866222</v>
      </c>
      <c r="AK449" s="80">
        <f t="shared" si="242"/>
        <v>-0.17135699693814929</v>
      </c>
      <c r="AL449" s="80">
        <f t="shared" si="243"/>
        <v>0.39201141899262398</v>
      </c>
      <c r="AM449" s="80">
        <f t="shared" si="244"/>
        <v>0.19855495638070952</v>
      </c>
      <c r="AN449" s="80">
        <f t="shared" si="256"/>
        <v>6.9058459855156764</v>
      </c>
      <c r="AO449" s="80">
        <f t="shared" si="256"/>
        <v>6.9066082443766108</v>
      </c>
      <c r="AP449" s="80">
        <f t="shared" si="256"/>
        <v>6.9045165511631064</v>
      </c>
      <c r="AQ449" s="80">
        <f t="shared" si="256"/>
        <v>6.9102638618032772</v>
      </c>
      <c r="AR449" s="80">
        <f t="shared" si="256"/>
        <v>6.8945283371535737</v>
      </c>
      <c r="AS449" s="80">
        <f t="shared" si="256"/>
        <v>6.9380485782746231</v>
      </c>
      <c r="AT449" s="80">
        <f t="shared" si="256"/>
        <v>6.8207206767447834</v>
      </c>
      <c r="AU449" s="80">
        <f t="shared" si="245"/>
        <v>7.1677011067094414</v>
      </c>
    </row>
    <row r="450" spans="1:47" ht="12.95" customHeight="1" x14ac:dyDescent="0.2">
      <c r="A450" s="16" t="s">
        <v>2411</v>
      </c>
      <c r="B450" s="41"/>
      <c r="C450" s="42">
        <v>43400.639999999999</v>
      </c>
      <c r="D450" s="42"/>
      <c r="E450" s="80">
        <f t="shared" si="228"/>
        <v>-73.002795392501682</v>
      </c>
      <c r="F450" s="80">
        <f t="shared" si="229"/>
        <v>-73</v>
      </c>
      <c r="G450" s="80">
        <f t="shared" si="252"/>
        <v>-3.794542579271365E-3</v>
      </c>
      <c r="I450" s="80">
        <f>G450</f>
        <v>-3.794542579271365E-3</v>
      </c>
      <c r="P450" s="80">
        <f t="shared" si="230"/>
        <v>-1.748064840506661E-2</v>
      </c>
      <c r="Q450" s="107">
        <f t="shared" si="246"/>
        <v>28382.14</v>
      </c>
      <c r="R450" s="80">
        <f t="shared" si="253"/>
        <v>1.8730949267486654E-4</v>
      </c>
      <c r="S450" s="106">
        <f>S$16</f>
        <v>0.1</v>
      </c>
      <c r="T450" s="106">
        <f t="shared" si="231"/>
        <v>1.8730949267486657E-5</v>
      </c>
      <c r="Z450" s="80">
        <f t="shared" si="232"/>
        <v>-73</v>
      </c>
      <c r="AA450" s="80">
        <f t="shared" si="233"/>
        <v>2.5732073821999844E-3</v>
      </c>
      <c r="AB450" s="80">
        <f t="shared" si="234"/>
        <v>-2.384839836653796E-2</v>
      </c>
      <c r="AC450" s="80">
        <f t="shared" si="235"/>
        <v>1.3686105825795245E-2</v>
      </c>
      <c r="AD450" s="80">
        <f t="shared" si="236"/>
        <v>-6.3677499614713494E-3</v>
      </c>
      <c r="AE450" s="80">
        <f t="shared" si="237"/>
        <v>4.0548239571818369E-6</v>
      </c>
      <c r="AF450" s="80">
        <f t="shared" si="238"/>
        <v>-9999</v>
      </c>
      <c r="AG450" s="106"/>
      <c r="AH450" s="80">
        <f t="shared" si="239"/>
        <v>2.0053855787266595E-2</v>
      </c>
      <c r="AI450" s="80">
        <f t="shared" si="240"/>
        <v>0.5873327513692419</v>
      </c>
      <c r="AJ450" s="80">
        <f t="shared" si="241"/>
        <v>0.4391393752269806</v>
      </c>
      <c r="AK450" s="80">
        <f t="shared" si="242"/>
        <v>-0.17572094540474079</v>
      </c>
      <c r="AL450" s="80">
        <f t="shared" si="243"/>
        <v>0.40256289247382993</v>
      </c>
      <c r="AM450" s="80">
        <f t="shared" si="244"/>
        <v>0.20404448548214754</v>
      </c>
      <c r="AN450" s="80">
        <f t="shared" si="256"/>
        <v>6.9219278433550029</v>
      </c>
      <c r="AO450" s="80">
        <f t="shared" si="256"/>
        <v>6.9226477015421324</v>
      </c>
      <c r="AP450" s="80">
        <f t="shared" si="256"/>
        <v>6.9206490331598474</v>
      </c>
      <c r="AQ450" s="80">
        <f t="shared" si="256"/>
        <v>6.9262056375438101</v>
      </c>
      <c r="AR450" s="80">
        <f t="shared" si="256"/>
        <v>6.9108134936111547</v>
      </c>
      <c r="AS450" s="80">
        <f t="shared" si="256"/>
        <v>6.9538975228461135</v>
      </c>
      <c r="AT450" s="80">
        <f t="shared" si="256"/>
        <v>6.8364719278290282</v>
      </c>
      <c r="AU450" s="80">
        <f t="shared" si="245"/>
        <v>7.1895897733632648</v>
      </c>
    </row>
    <row r="451" spans="1:47" ht="12.95" customHeight="1" x14ac:dyDescent="0.2">
      <c r="A451" s="16" t="s">
        <v>2412</v>
      </c>
      <c r="B451" s="41"/>
      <c r="C451" s="42">
        <v>43480.732000000004</v>
      </c>
      <c r="D451" s="42"/>
      <c r="E451" s="80">
        <f t="shared" si="228"/>
        <v>-14.000011338890189</v>
      </c>
      <c r="F451" s="80">
        <f t="shared" si="229"/>
        <v>-14</v>
      </c>
      <c r="G451" s="80">
        <f t="shared" si="252"/>
        <v>-1.5391720808111131E-5</v>
      </c>
      <c r="I451" s="80">
        <f>G451</f>
        <v>-1.5391720808111131E-5</v>
      </c>
      <c r="P451" s="80">
        <f t="shared" si="230"/>
        <v>-1.6951423066575544E-2</v>
      </c>
      <c r="Q451" s="107">
        <f t="shared" si="246"/>
        <v>28462.232000000004</v>
      </c>
      <c r="R451" s="80">
        <f t="shared" si="253"/>
        <v>2.8682915774481705E-4</v>
      </c>
      <c r="S451" s="106">
        <f>S$16</f>
        <v>0.1</v>
      </c>
      <c r="T451" s="106">
        <f t="shared" si="231"/>
        <v>2.8682915774481706E-5</v>
      </c>
      <c r="Z451" s="80">
        <f t="shared" si="232"/>
        <v>-14</v>
      </c>
      <c r="AA451" s="80">
        <f t="shared" si="233"/>
        <v>3.506702978091001E-3</v>
      </c>
      <c r="AB451" s="80">
        <f t="shared" si="234"/>
        <v>-2.0473517765474656E-2</v>
      </c>
      <c r="AC451" s="80">
        <f t="shared" si="235"/>
        <v>1.6936031345767433E-2</v>
      </c>
      <c r="AD451" s="80">
        <f t="shared" si="236"/>
        <v>-3.5220946988991121E-3</v>
      </c>
      <c r="AE451" s="80">
        <f t="shared" si="237"/>
        <v>1.2405151068013228E-6</v>
      </c>
      <c r="AF451" s="80">
        <f t="shared" si="238"/>
        <v>-9999</v>
      </c>
      <c r="AG451" s="106"/>
      <c r="AH451" s="80">
        <f t="shared" si="239"/>
        <v>2.0458126044666545E-2</v>
      </c>
      <c r="AI451" s="80">
        <f t="shared" si="240"/>
        <v>0.58932471486898907</v>
      </c>
      <c r="AJ451" s="80">
        <f t="shared" si="241"/>
        <v>0.44916424252572018</v>
      </c>
      <c r="AK451" s="80">
        <f t="shared" si="242"/>
        <v>-0.18032725509189848</v>
      </c>
      <c r="AL451" s="80">
        <f t="shared" si="243"/>
        <v>0.41375206694234429</v>
      </c>
      <c r="AM451" s="80">
        <f t="shared" si="244"/>
        <v>0.20987871952027679</v>
      </c>
      <c r="AN451" s="80">
        <f t="shared" ref="AN451:AT460" si="257">$AU451+$AB$7*SIN(AO451)</f>
        <v>6.9389262487260845</v>
      </c>
      <c r="AO451" s="80">
        <f t="shared" si="257"/>
        <v>6.9396012943092806</v>
      </c>
      <c r="AP451" s="80">
        <f t="shared" si="257"/>
        <v>6.9377028160639815</v>
      </c>
      <c r="AQ451" s="80">
        <f t="shared" si="257"/>
        <v>6.9430491400378269</v>
      </c>
      <c r="AR451" s="80">
        <f t="shared" si="257"/>
        <v>6.928048873620801</v>
      </c>
      <c r="AS451" s="80">
        <f t="shared" si="257"/>
        <v>6.970589673597761</v>
      </c>
      <c r="AT451" s="80">
        <f t="shared" si="257"/>
        <v>6.8532500657273765</v>
      </c>
      <c r="AU451" s="80">
        <f t="shared" si="245"/>
        <v>7.2126510471592571</v>
      </c>
    </row>
    <row r="452" spans="1:47" ht="12.95" customHeight="1" x14ac:dyDescent="0.2">
      <c r="A452" s="16" t="s">
        <v>2414</v>
      </c>
      <c r="B452" s="41"/>
      <c r="C452" s="42">
        <v>43488.732000000004</v>
      </c>
      <c r="D452" s="42"/>
      <c r="E452" s="80">
        <f t="shared" si="228"/>
        <v>-8.1065104595405995</v>
      </c>
      <c r="F452" s="80">
        <f t="shared" si="229"/>
        <v>-8</v>
      </c>
      <c r="I452" s="80">
        <f>G452</f>
        <v>0</v>
      </c>
      <c r="K452" s="20"/>
      <c r="P452" s="80">
        <f t="shared" si="230"/>
        <v>-1.6897448330773748E-2</v>
      </c>
      <c r="Q452" s="107">
        <f t="shared" si="246"/>
        <v>28470.232000000004</v>
      </c>
      <c r="S452" s="106"/>
      <c r="T452" s="106">
        <f t="shared" si="231"/>
        <v>0</v>
      </c>
      <c r="U452" s="80">
        <f>C452-(C$7+F452*C$8)</f>
        <v>-0.14458022383769276</v>
      </c>
      <c r="Z452" s="80">
        <f t="shared" si="232"/>
        <v>-8</v>
      </c>
      <c r="AA452" s="80">
        <f t="shared" si="233"/>
        <v>3.601536913545457E-3</v>
      </c>
      <c r="AB452" s="80">
        <f t="shared" si="234"/>
        <v>-2.0498985244319205E-2</v>
      </c>
      <c r="AC452" s="80">
        <f t="shared" si="235"/>
        <v>1.6897448330773748E-2</v>
      </c>
      <c r="AD452" s="80">
        <f t="shared" si="236"/>
        <v>-3.601536913545457E-3</v>
      </c>
      <c r="AE452" s="80">
        <f t="shared" si="237"/>
        <v>0</v>
      </c>
      <c r="AF452" s="80">
        <f t="shared" si="238"/>
        <v>1.6897448330773748E-2</v>
      </c>
      <c r="AG452" s="106"/>
      <c r="AH452" s="80">
        <f t="shared" si="239"/>
        <v>2.0498985244319205E-2</v>
      </c>
      <c r="AI452" s="80">
        <f t="shared" si="240"/>
        <v>0.58953094304628006</v>
      </c>
      <c r="AJ452" s="80">
        <f t="shared" si="241"/>
        <v>0.45018440028771972</v>
      </c>
      <c r="AK452" s="80">
        <f t="shared" si="242"/>
        <v>-0.1807961892019288</v>
      </c>
      <c r="AL452" s="80">
        <f t="shared" si="243"/>
        <v>0.41489421463799225</v>
      </c>
      <c r="AM452" s="80">
        <f t="shared" si="244"/>
        <v>0.21047502017912595</v>
      </c>
      <c r="AN452" s="80">
        <f t="shared" si="257"/>
        <v>6.94065813064684</v>
      </c>
      <c r="AO452" s="80">
        <f t="shared" si="257"/>
        <v>6.9413286226019224</v>
      </c>
      <c r="AP452" s="80">
        <f t="shared" si="257"/>
        <v>6.9394404328718622</v>
      </c>
      <c r="AQ452" s="80">
        <f t="shared" si="257"/>
        <v>6.9447648850610975</v>
      </c>
      <c r="AR452" s="80">
        <f t="shared" si="257"/>
        <v>6.9298061188961713</v>
      </c>
      <c r="AS452" s="80">
        <f t="shared" si="257"/>
        <v>6.9722869500756826</v>
      </c>
      <c r="AT452" s="80">
        <f t="shared" si="257"/>
        <v>6.8549669686196353</v>
      </c>
      <c r="AU452" s="80">
        <f t="shared" si="245"/>
        <v>7.214996261443595</v>
      </c>
    </row>
    <row r="453" spans="1:47" ht="12.95" customHeight="1" x14ac:dyDescent="0.2">
      <c r="A453" s="16" t="s">
        <v>2371</v>
      </c>
      <c r="B453" s="41"/>
      <c r="C453" s="42">
        <v>43499.735999999997</v>
      </c>
      <c r="D453" s="42"/>
      <c r="E453" s="80">
        <f t="shared" si="228"/>
        <v>0</v>
      </c>
      <c r="F453" s="80">
        <f t="shared" si="229"/>
        <v>0</v>
      </c>
      <c r="G453" s="80">
        <f t="shared" ref="G453:G484" si="258">C453-(C$7+F453*C$8)</f>
        <v>0</v>
      </c>
      <c r="H453" s="80">
        <f>G453</f>
        <v>0</v>
      </c>
      <c r="P453" s="80">
        <f t="shared" si="230"/>
        <v>-1.6825437443285209E-2</v>
      </c>
      <c r="Q453" s="107">
        <f t="shared" si="246"/>
        <v>28481.235999999997</v>
      </c>
      <c r="R453" s="80">
        <f t="shared" ref="R453:R516" si="259">+(P453-G453)^2</f>
        <v>2.8309534515790391E-4</v>
      </c>
      <c r="S453" s="106">
        <f>S$15</f>
        <v>0.2</v>
      </c>
      <c r="T453" s="106">
        <f t="shared" si="231"/>
        <v>5.6619069031580786E-5</v>
      </c>
      <c r="Z453" s="80">
        <f t="shared" si="232"/>
        <v>0</v>
      </c>
      <c r="AA453" s="80">
        <f t="shared" si="233"/>
        <v>3.7279531776651595E-3</v>
      </c>
      <c r="AB453" s="80">
        <f t="shared" si="234"/>
        <v>-2.0553390620950369E-2</v>
      </c>
      <c r="AC453" s="80">
        <f t="shared" si="235"/>
        <v>1.6825437443285209E-2</v>
      </c>
      <c r="AD453" s="80">
        <f t="shared" si="236"/>
        <v>-3.7279531776651595E-3</v>
      </c>
      <c r="AE453" s="80">
        <f t="shared" si="237"/>
        <v>2.7795269789727522E-6</v>
      </c>
      <c r="AF453" s="80">
        <f t="shared" si="238"/>
        <v>-9999</v>
      </c>
      <c r="AG453" s="106"/>
      <c r="AH453" s="80">
        <f t="shared" si="239"/>
        <v>2.0553390620950369E-2</v>
      </c>
      <c r="AI453" s="80">
        <f t="shared" si="240"/>
        <v>0.58980697231509827</v>
      </c>
      <c r="AJ453" s="80">
        <f t="shared" si="241"/>
        <v>0.45154480580931838</v>
      </c>
      <c r="AK453" s="80">
        <f t="shared" si="242"/>
        <v>-0.18142157750694718</v>
      </c>
      <c r="AL453" s="80">
        <f t="shared" si="243"/>
        <v>0.41641832107757315</v>
      </c>
      <c r="AM453" s="80">
        <f t="shared" si="244"/>
        <v>0.2112709599713159</v>
      </c>
      <c r="AN453" s="80">
        <f t="shared" si="257"/>
        <v>6.9429682462257851</v>
      </c>
      <c r="AO453" s="80">
        <f t="shared" si="257"/>
        <v>6.9436326696745763</v>
      </c>
      <c r="AP453" s="80">
        <f t="shared" si="257"/>
        <v>6.9417582221719165</v>
      </c>
      <c r="AQ453" s="80">
        <f t="shared" si="257"/>
        <v>6.9470533808674233</v>
      </c>
      <c r="AR453" s="80">
        <f t="shared" si="257"/>
        <v>6.9321504071375175</v>
      </c>
      <c r="AS453" s="80">
        <f t="shared" si="257"/>
        <v>6.9745499383061684</v>
      </c>
      <c r="AT453" s="80">
        <f t="shared" si="257"/>
        <v>6.8572592533377268</v>
      </c>
      <c r="AU453" s="80">
        <f t="shared" si="245"/>
        <v>7.2181232138227127</v>
      </c>
    </row>
    <row r="454" spans="1:47" ht="12.95" customHeight="1" x14ac:dyDescent="0.2">
      <c r="A454" s="16" t="s">
        <v>2415</v>
      </c>
      <c r="B454" s="41"/>
      <c r="C454" s="42">
        <v>43612.406999999999</v>
      </c>
      <c r="D454" s="42"/>
      <c r="E454" s="80">
        <f t="shared" si="228"/>
        <v>83.00332969715123</v>
      </c>
      <c r="F454" s="80">
        <f t="shared" si="229"/>
        <v>83</v>
      </c>
      <c r="G454" s="80">
        <f t="shared" si="258"/>
        <v>4.5198223888291977E-3</v>
      </c>
      <c r="I454" s="80">
        <f>G454</f>
        <v>4.5198223888291977E-3</v>
      </c>
      <c r="P454" s="80">
        <f t="shared" si="230"/>
        <v>-1.6075318588094537E-2</v>
      </c>
      <c r="Q454" s="107">
        <f t="shared" si="246"/>
        <v>28593.906999999999</v>
      </c>
      <c r="R454" s="80">
        <f t="shared" si="259"/>
        <v>4.2415983185936309E-4</v>
      </c>
      <c r="S454" s="106">
        <f>S$16</f>
        <v>0.1</v>
      </c>
      <c r="T454" s="106">
        <f t="shared" si="231"/>
        <v>4.2415983185936311E-5</v>
      </c>
      <c r="Z454" s="80">
        <f t="shared" si="232"/>
        <v>83</v>
      </c>
      <c r="AA454" s="80">
        <f t="shared" si="233"/>
        <v>5.0374865751182697E-3</v>
      </c>
      <c r="AB454" s="80">
        <f t="shared" si="234"/>
        <v>-1.6592982774383608E-2</v>
      </c>
      <c r="AC454" s="80">
        <f t="shared" si="235"/>
        <v>2.0595140976923734E-2</v>
      </c>
      <c r="AD454" s="80">
        <f t="shared" si="236"/>
        <v>-5.1766418628907199E-4</v>
      </c>
      <c r="AE454" s="80">
        <f t="shared" si="237"/>
        <v>2.6797620976632705E-8</v>
      </c>
      <c r="AF454" s="80">
        <f t="shared" si="238"/>
        <v>-9999</v>
      </c>
      <c r="AG454" s="106"/>
      <c r="AH454" s="80">
        <f t="shared" si="239"/>
        <v>2.1112805163212806E-2</v>
      </c>
      <c r="AI454" s="80">
        <f t="shared" si="240"/>
        <v>0.59274293701191161</v>
      </c>
      <c r="AJ454" s="80">
        <f t="shared" si="241"/>
        <v>0.46567215749736868</v>
      </c>
      <c r="AK454" s="80">
        <f t="shared" si="242"/>
        <v>-0.18791964610633985</v>
      </c>
      <c r="AL454" s="80">
        <f t="shared" si="243"/>
        <v>0.43231637236767889</v>
      </c>
      <c r="AM454" s="80">
        <f t="shared" si="244"/>
        <v>0.21958893809785862</v>
      </c>
      <c r="AN454" s="80">
        <f t="shared" si="257"/>
        <v>6.967000153298982</v>
      </c>
      <c r="AO454" s="80">
        <f t="shared" si="257"/>
        <v>6.967601988227841</v>
      </c>
      <c r="AP454" s="80">
        <f t="shared" si="257"/>
        <v>6.9658713578903289</v>
      </c>
      <c r="AQ454" s="80">
        <f t="shared" si="257"/>
        <v>6.9708545530183619</v>
      </c>
      <c r="AR454" s="80">
        <f t="shared" si="257"/>
        <v>6.956560015577832</v>
      </c>
      <c r="AS454" s="80">
        <f t="shared" si="257"/>
        <v>6.9980270647134208</v>
      </c>
      <c r="AT454" s="80">
        <f t="shared" si="257"/>
        <v>6.8812513993995044</v>
      </c>
      <c r="AU454" s="80">
        <f t="shared" si="245"/>
        <v>7.2505653447560574</v>
      </c>
    </row>
    <row r="455" spans="1:47" ht="12.95" customHeight="1" x14ac:dyDescent="0.2">
      <c r="A455" s="16" t="s">
        <v>2415</v>
      </c>
      <c r="B455" s="41"/>
      <c r="C455" s="42">
        <v>43658.561000000002</v>
      </c>
      <c r="D455" s="42"/>
      <c r="E455" s="80">
        <f t="shared" si="228"/>
        <v>117.00440964534053</v>
      </c>
      <c r="F455" s="80">
        <f t="shared" si="229"/>
        <v>117</v>
      </c>
      <c r="G455" s="80">
        <f t="shared" si="258"/>
        <v>5.9857737287529744E-3</v>
      </c>
      <c r="I455" s="80">
        <f>G455</f>
        <v>5.9857737287529744E-3</v>
      </c>
      <c r="P455" s="80">
        <f t="shared" si="230"/>
        <v>-1.5766457844257214E-2</v>
      </c>
      <c r="Q455" s="107">
        <f t="shared" si="246"/>
        <v>28640.061000000002</v>
      </c>
      <c r="R455" s="80">
        <f t="shared" si="259"/>
        <v>4.7315957840586131E-4</v>
      </c>
      <c r="S455" s="106">
        <f>S$16</f>
        <v>0.1</v>
      </c>
      <c r="T455" s="106">
        <f t="shared" si="231"/>
        <v>4.7315957840586133E-5</v>
      </c>
      <c r="Z455" s="80">
        <f t="shared" si="232"/>
        <v>117</v>
      </c>
      <c r="AA455" s="80">
        <f t="shared" si="233"/>
        <v>5.5727945941568442E-3</v>
      </c>
      <c r="AB455" s="80">
        <f t="shared" si="234"/>
        <v>-1.5353478709661084E-2</v>
      </c>
      <c r="AC455" s="80">
        <f t="shared" si="235"/>
        <v>2.1752231573010188E-2</v>
      </c>
      <c r="AD455" s="80">
        <f t="shared" si="236"/>
        <v>4.129791345961302E-4</v>
      </c>
      <c r="AE455" s="80">
        <f t="shared" si="237"/>
        <v>1.7055176561176863E-8</v>
      </c>
      <c r="AF455" s="80">
        <f t="shared" si="238"/>
        <v>-9999</v>
      </c>
      <c r="AG455" s="106"/>
      <c r="AH455" s="80">
        <f t="shared" si="239"/>
        <v>2.1339252438414058E-2</v>
      </c>
      <c r="AI455" s="80">
        <f t="shared" si="240"/>
        <v>0.59398417408807003</v>
      </c>
      <c r="AJ455" s="80">
        <f t="shared" si="241"/>
        <v>0.47146616766988658</v>
      </c>
      <c r="AK455" s="80">
        <f t="shared" si="242"/>
        <v>-0.19058661510050795</v>
      </c>
      <c r="AL455" s="80">
        <f t="shared" si="243"/>
        <v>0.43887495675081095</v>
      </c>
      <c r="AM455" s="80">
        <f t="shared" si="244"/>
        <v>0.22302884486383681</v>
      </c>
      <c r="AN455" s="80">
        <f t="shared" si="257"/>
        <v>6.9768792463804177</v>
      </c>
      <c r="AO455" s="80">
        <f t="shared" si="257"/>
        <v>6.9774557502121439</v>
      </c>
      <c r="AP455" s="80">
        <f t="shared" si="257"/>
        <v>6.9757844252271743</v>
      </c>
      <c r="AQ455" s="80">
        <f t="shared" si="257"/>
        <v>6.9806361360083473</v>
      </c>
      <c r="AR455" s="80">
        <f t="shared" si="257"/>
        <v>6.9666054850884649</v>
      </c>
      <c r="AS455" s="80">
        <f t="shared" si="257"/>
        <v>7.007644746811474</v>
      </c>
      <c r="AT455" s="80">
        <f t="shared" si="257"/>
        <v>6.8911912321143012</v>
      </c>
      <c r="AU455" s="80">
        <f t="shared" si="245"/>
        <v>7.2638548923673074</v>
      </c>
    </row>
    <row r="456" spans="1:47" ht="12.95" customHeight="1" x14ac:dyDescent="0.2">
      <c r="A456" s="16" t="s">
        <v>2415</v>
      </c>
      <c r="B456" s="41"/>
      <c r="C456" s="42">
        <v>43673.487999999998</v>
      </c>
      <c r="D456" s="42"/>
      <c r="E456" s="80">
        <f t="shared" si="228"/>
        <v>128.00094559859403</v>
      </c>
      <c r="F456" s="80">
        <f t="shared" si="229"/>
        <v>128</v>
      </c>
      <c r="G456" s="80">
        <f t="shared" si="258"/>
        <v>1.2835815068683587E-3</v>
      </c>
      <c r="I456" s="80">
        <f>G456</f>
        <v>1.2835815068683587E-3</v>
      </c>
      <c r="P456" s="80">
        <f t="shared" si="230"/>
        <v>-1.5666335312364502E-2</v>
      </c>
      <c r="Q456" s="107">
        <f t="shared" si="246"/>
        <v>28654.987999999998</v>
      </c>
      <c r="R456" s="80">
        <f t="shared" si="259"/>
        <v>2.87299680178913E-4</v>
      </c>
      <c r="S456" s="106">
        <f>S$16</f>
        <v>0.1</v>
      </c>
      <c r="T456" s="106">
        <f t="shared" si="231"/>
        <v>2.8729968017891301E-5</v>
      </c>
      <c r="Z456" s="80">
        <f t="shared" si="232"/>
        <v>128</v>
      </c>
      <c r="AA456" s="80">
        <f t="shared" si="233"/>
        <v>5.745835071892913E-3</v>
      </c>
      <c r="AB456" s="80">
        <f t="shared" si="234"/>
        <v>-2.0128588877389057E-2</v>
      </c>
      <c r="AC456" s="80">
        <f t="shared" si="235"/>
        <v>1.6949916819232861E-2</v>
      </c>
      <c r="AD456" s="80">
        <f t="shared" si="236"/>
        <v>-4.4622535650245543E-3</v>
      </c>
      <c r="AE456" s="80">
        <f t="shared" si="237"/>
        <v>1.9911706878574347E-6</v>
      </c>
      <c r="AF456" s="80">
        <f t="shared" si="238"/>
        <v>-9999</v>
      </c>
      <c r="AG456" s="106"/>
      <c r="AH456" s="80">
        <f t="shared" si="239"/>
        <v>2.1412170384257415E-2</v>
      </c>
      <c r="AI456" s="80">
        <f t="shared" si="240"/>
        <v>0.59439061949188954</v>
      </c>
      <c r="AJ456" s="80">
        <f t="shared" si="241"/>
        <v>0.47334155542756456</v>
      </c>
      <c r="AK456" s="80">
        <f t="shared" si="242"/>
        <v>-0.19145009582197325</v>
      </c>
      <c r="AL456" s="80">
        <f t="shared" si="243"/>
        <v>0.44100273787159033</v>
      </c>
      <c r="AM456" s="80">
        <f t="shared" si="244"/>
        <v>0.22414592080485848</v>
      </c>
      <c r="AN456" s="80">
        <f t="shared" si="257"/>
        <v>6.9800798379295959</v>
      </c>
      <c r="AO456" s="80">
        <f t="shared" si="257"/>
        <v>6.9806481983454187</v>
      </c>
      <c r="AP456" s="80">
        <f t="shared" si="257"/>
        <v>6.9789960764270775</v>
      </c>
      <c r="AQ456" s="80">
        <f t="shared" si="257"/>
        <v>6.9838048582926469</v>
      </c>
      <c r="AR456" s="80">
        <f t="shared" si="257"/>
        <v>6.9698612830060966</v>
      </c>
      <c r="AS456" s="80">
        <f t="shared" si="257"/>
        <v>7.0107565864790304</v>
      </c>
      <c r="AT456" s="80">
        <f t="shared" si="257"/>
        <v>6.8944211233242116</v>
      </c>
      <c r="AU456" s="80">
        <f t="shared" si="245"/>
        <v>7.2681544518885941</v>
      </c>
    </row>
    <row r="457" spans="1:47" ht="12.95" customHeight="1" x14ac:dyDescent="0.2">
      <c r="A457" s="16" t="s">
        <v>2415</v>
      </c>
      <c r="B457" s="41"/>
      <c r="C457" s="42">
        <v>43673.489000000001</v>
      </c>
      <c r="D457" s="42"/>
      <c r="E457" s="80">
        <f t="shared" si="228"/>
        <v>128.00168228620677</v>
      </c>
      <c r="F457" s="80">
        <f t="shared" si="229"/>
        <v>128</v>
      </c>
      <c r="G457" s="80">
        <f t="shared" si="258"/>
        <v>2.2835815107100643E-3</v>
      </c>
      <c r="I457" s="80">
        <f>G457</f>
        <v>2.2835815107100643E-3</v>
      </c>
      <c r="P457" s="80">
        <f t="shared" si="230"/>
        <v>-1.5666335312364502E-2</v>
      </c>
      <c r="Q457" s="107">
        <f t="shared" si="246"/>
        <v>28654.989000000001</v>
      </c>
      <c r="R457" s="80">
        <f t="shared" si="259"/>
        <v>3.2219951395529532E-4</v>
      </c>
      <c r="S457" s="106">
        <f>S$16</f>
        <v>0.1</v>
      </c>
      <c r="T457" s="106">
        <f t="shared" si="231"/>
        <v>3.2219951395529535E-5</v>
      </c>
      <c r="Z457" s="80">
        <f t="shared" si="232"/>
        <v>128</v>
      </c>
      <c r="AA457" s="80">
        <f t="shared" si="233"/>
        <v>5.745835071892913E-3</v>
      </c>
      <c r="AB457" s="80">
        <f t="shared" si="234"/>
        <v>-1.9128588873547351E-2</v>
      </c>
      <c r="AC457" s="80">
        <f t="shared" si="235"/>
        <v>1.7949916823074567E-2</v>
      </c>
      <c r="AD457" s="80">
        <f t="shared" si="236"/>
        <v>-3.4622535611828487E-3</v>
      </c>
      <c r="AE457" s="80">
        <f t="shared" si="237"/>
        <v>1.1987199721923318E-6</v>
      </c>
      <c r="AF457" s="80">
        <f t="shared" si="238"/>
        <v>-9999</v>
      </c>
      <c r="AG457" s="106"/>
      <c r="AH457" s="80">
        <f t="shared" si="239"/>
        <v>2.1412170384257415E-2</v>
      </c>
      <c r="AI457" s="80">
        <f t="shared" si="240"/>
        <v>0.59439061949188954</v>
      </c>
      <c r="AJ457" s="80">
        <f t="shared" si="241"/>
        <v>0.47334155542756456</v>
      </c>
      <c r="AK457" s="80">
        <f t="shared" si="242"/>
        <v>-0.19145009582197325</v>
      </c>
      <c r="AL457" s="80">
        <f t="shared" si="243"/>
        <v>0.44100273787159033</v>
      </c>
      <c r="AM457" s="80">
        <f t="shared" si="244"/>
        <v>0.22414592080485848</v>
      </c>
      <c r="AN457" s="80">
        <f t="shared" si="257"/>
        <v>6.9800798379295959</v>
      </c>
      <c r="AO457" s="80">
        <f t="shared" si="257"/>
        <v>6.9806481983454187</v>
      </c>
      <c r="AP457" s="80">
        <f t="shared" si="257"/>
        <v>6.9789960764270775</v>
      </c>
      <c r="AQ457" s="80">
        <f t="shared" si="257"/>
        <v>6.9838048582926469</v>
      </c>
      <c r="AR457" s="80">
        <f t="shared" si="257"/>
        <v>6.9698612830060966</v>
      </c>
      <c r="AS457" s="80">
        <f t="shared" si="257"/>
        <v>7.0107565864790304</v>
      </c>
      <c r="AT457" s="80">
        <f t="shared" si="257"/>
        <v>6.8944211233242116</v>
      </c>
      <c r="AU457" s="80">
        <f t="shared" si="245"/>
        <v>7.2681544518885941</v>
      </c>
    </row>
    <row r="458" spans="1:47" ht="12.95" customHeight="1" x14ac:dyDescent="0.2">
      <c r="A458" s="16" t="s">
        <v>2379</v>
      </c>
      <c r="B458" s="41"/>
      <c r="C458" s="42">
        <v>43689.779699999999</v>
      </c>
      <c r="D458" s="42"/>
      <c r="E458" s="80">
        <f t="shared" si="228"/>
        <v>140.00283913310764</v>
      </c>
      <c r="F458" s="80">
        <f t="shared" si="229"/>
        <v>140</v>
      </c>
      <c r="G458" s="80">
        <f t="shared" si="258"/>
        <v>3.8539172746823169E-3</v>
      </c>
      <c r="J458" s="80">
        <f>G458</f>
        <v>3.8539172746823169E-3</v>
      </c>
      <c r="P458" s="80">
        <f t="shared" si="230"/>
        <v>-1.5557000891298474E-2</v>
      </c>
      <c r="Q458" s="107">
        <f t="shared" si="246"/>
        <v>28671.279699999999</v>
      </c>
      <c r="R458" s="80">
        <f t="shared" si="259"/>
        <v>3.7678374404640305E-4</v>
      </c>
      <c r="S458" s="106">
        <f>S$17</f>
        <v>1</v>
      </c>
      <c r="T458" s="106">
        <f t="shared" si="231"/>
        <v>3.7678374404640305E-4</v>
      </c>
      <c r="Z458" s="80">
        <f t="shared" si="232"/>
        <v>140</v>
      </c>
      <c r="AA458" s="80">
        <f t="shared" si="233"/>
        <v>5.9345225199487796E-3</v>
      </c>
      <c r="AB458" s="80">
        <f t="shared" si="234"/>
        <v>-1.7637606136564937E-2</v>
      </c>
      <c r="AC458" s="80">
        <f t="shared" si="235"/>
        <v>1.9410918165980791E-2</v>
      </c>
      <c r="AD458" s="80">
        <f t="shared" si="236"/>
        <v>-2.0806052452664626E-3</v>
      </c>
      <c r="AE458" s="80">
        <f t="shared" si="237"/>
        <v>4.3289181866303169E-6</v>
      </c>
      <c r="AF458" s="80">
        <f t="shared" si="238"/>
        <v>-9999</v>
      </c>
      <c r="AG458" s="106"/>
      <c r="AH458" s="80">
        <f t="shared" si="239"/>
        <v>2.1491523411247253E-2</v>
      </c>
      <c r="AI458" s="80">
        <f t="shared" si="240"/>
        <v>0.59483674732503544</v>
      </c>
      <c r="AJ458" s="80">
        <f t="shared" si="241"/>
        <v>0.47538790847268214</v>
      </c>
      <c r="AK458" s="80">
        <f t="shared" si="242"/>
        <v>-0.19239243079772828</v>
      </c>
      <c r="AL458" s="80">
        <f t="shared" si="243"/>
        <v>0.44332727255089455</v>
      </c>
      <c r="AM458" s="80">
        <f t="shared" si="244"/>
        <v>0.22536690071204407</v>
      </c>
      <c r="AN458" s="80">
        <f t="shared" si="257"/>
        <v>6.9835738781050525</v>
      </c>
      <c r="AO458" s="80">
        <f t="shared" si="257"/>
        <v>6.9841333870011768</v>
      </c>
      <c r="AP458" s="80">
        <f t="shared" si="257"/>
        <v>6.9825022148498919</v>
      </c>
      <c r="AQ458" s="80">
        <f t="shared" si="257"/>
        <v>6.98726396508044</v>
      </c>
      <c r="AR458" s="80">
        <f t="shared" si="257"/>
        <v>6.9734162986319355</v>
      </c>
      <c r="AS458" s="80">
        <f t="shared" si="257"/>
        <v>7.0141514962319578</v>
      </c>
      <c r="AT458" s="80">
        <f t="shared" si="257"/>
        <v>6.897952521262984</v>
      </c>
      <c r="AU458" s="80">
        <f t="shared" si="245"/>
        <v>7.2728448804572707</v>
      </c>
    </row>
    <row r="459" spans="1:47" ht="12.95" customHeight="1" x14ac:dyDescent="0.2">
      <c r="A459" s="16" t="s">
        <v>2416</v>
      </c>
      <c r="B459" s="41"/>
      <c r="C459" s="42">
        <v>43741.362999999998</v>
      </c>
      <c r="D459" s="42"/>
      <c r="E459" s="80">
        <f t="shared" si="228"/>
        <v>178.0036171218257</v>
      </c>
      <c r="F459" s="80">
        <f t="shared" si="229"/>
        <v>178</v>
      </c>
      <c r="G459" s="80">
        <f t="shared" si="258"/>
        <v>4.9099805328296497E-3</v>
      </c>
      <c r="I459" s="80">
        <f t="shared" ref="I459:I485" si="260">G459</f>
        <v>4.9099805328296497E-3</v>
      </c>
      <c r="P459" s="80">
        <f t="shared" si="230"/>
        <v>-1.5210019074020807E-2</v>
      </c>
      <c r="Q459" s="107">
        <f t="shared" si="246"/>
        <v>28722.862999999998</v>
      </c>
      <c r="R459" s="80">
        <f t="shared" si="259"/>
        <v>4.0481438417966261E-4</v>
      </c>
      <c r="S459" s="106">
        <f t="shared" ref="S459:S490" si="261">S$16</f>
        <v>0.1</v>
      </c>
      <c r="T459" s="106">
        <f t="shared" si="231"/>
        <v>4.0481438417966266E-5</v>
      </c>
      <c r="Z459" s="80">
        <f t="shared" si="232"/>
        <v>178</v>
      </c>
      <c r="AA459" s="80">
        <f t="shared" si="233"/>
        <v>6.5314413513343616E-3</v>
      </c>
      <c r="AB459" s="80">
        <f t="shared" si="234"/>
        <v>-1.6831479892525519E-2</v>
      </c>
      <c r="AC459" s="80">
        <f t="shared" si="235"/>
        <v>2.0119999606850458E-2</v>
      </c>
      <c r="AD459" s="80">
        <f t="shared" si="236"/>
        <v>-1.6214608185047118E-3</v>
      </c>
      <c r="AE459" s="80">
        <f t="shared" si="237"/>
        <v>2.6291351859459703E-7</v>
      </c>
      <c r="AF459" s="80">
        <f t="shared" si="238"/>
        <v>-9999</v>
      </c>
      <c r="AG459" s="106"/>
      <c r="AH459" s="80">
        <f t="shared" si="239"/>
        <v>2.1741460425355168E-2</v>
      </c>
      <c r="AI459" s="80">
        <f t="shared" si="240"/>
        <v>0.59626843472779667</v>
      </c>
      <c r="AJ459" s="80">
        <f t="shared" si="241"/>
        <v>0.48187128876632829</v>
      </c>
      <c r="AK459" s="80">
        <f t="shared" si="242"/>
        <v>-0.19537894448807006</v>
      </c>
      <c r="AL459" s="80">
        <f t="shared" si="243"/>
        <v>0.45071142201985021</v>
      </c>
      <c r="AM459" s="80">
        <f t="shared" si="244"/>
        <v>0.22924974525510594</v>
      </c>
      <c r="AN459" s="80">
        <f t="shared" si="257"/>
        <v>6.9946556324797937</v>
      </c>
      <c r="AO459" s="80">
        <f t="shared" si="257"/>
        <v>6.9951873564228464</v>
      </c>
      <c r="AP459" s="80">
        <f t="shared" si="257"/>
        <v>6.9936224740006647</v>
      </c>
      <c r="AQ459" s="80">
        <f t="shared" si="257"/>
        <v>6.9982340405238546</v>
      </c>
      <c r="AR459" s="80">
        <f t="shared" si="257"/>
        <v>6.984696168568413</v>
      </c>
      <c r="AS459" s="80">
        <f t="shared" si="257"/>
        <v>7.0249035826199675</v>
      </c>
      <c r="AT459" s="80">
        <f t="shared" si="257"/>
        <v>6.9091898134357841</v>
      </c>
      <c r="AU459" s="80">
        <f t="shared" si="245"/>
        <v>7.2876979042580796</v>
      </c>
    </row>
    <row r="460" spans="1:47" ht="12.95" customHeight="1" x14ac:dyDescent="0.2">
      <c r="A460" s="16" t="s">
        <v>2417</v>
      </c>
      <c r="B460" s="41"/>
      <c r="C460" s="42">
        <v>43783.444000000003</v>
      </c>
      <c r="D460" s="42"/>
      <c r="E460" s="80">
        <f t="shared" si="228"/>
        <v>209.00416843481855</v>
      </c>
      <c r="F460" s="80">
        <f t="shared" si="229"/>
        <v>209</v>
      </c>
      <c r="G460" s="80">
        <f t="shared" si="258"/>
        <v>5.6583479381515644E-3</v>
      </c>
      <c r="I460" s="80">
        <f t="shared" si="260"/>
        <v>5.6583479381515644E-3</v>
      </c>
      <c r="P460" s="80">
        <f t="shared" si="230"/>
        <v>-1.4926103693575245E-2</v>
      </c>
      <c r="Q460" s="107">
        <f t="shared" si="246"/>
        <v>28764.944000000003</v>
      </c>
      <c r="R460" s="80">
        <f t="shared" si="259"/>
        <v>4.2371964897890054E-4</v>
      </c>
      <c r="S460" s="106">
        <f t="shared" si="261"/>
        <v>0.1</v>
      </c>
      <c r="T460" s="106">
        <f t="shared" si="231"/>
        <v>4.2371964897890054E-5</v>
      </c>
      <c r="Z460" s="80">
        <f t="shared" si="232"/>
        <v>209</v>
      </c>
      <c r="AA460" s="80">
        <f t="shared" si="233"/>
        <v>7.0177156335924432E-3</v>
      </c>
      <c r="AB460" s="80">
        <f t="shared" si="234"/>
        <v>-1.6285471389016124E-2</v>
      </c>
      <c r="AC460" s="80">
        <f t="shared" si="235"/>
        <v>2.058445163172681E-2</v>
      </c>
      <c r="AD460" s="80">
        <f t="shared" si="236"/>
        <v>-1.3593676954408787E-3</v>
      </c>
      <c r="AE460" s="80">
        <f t="shared" si="237"/>
        <v>1.8478805314082458E-7</v>
      </c>
      <c r="AF460" s="80">
        <f t="shared" si="238"/>
        <v>-9999</v>
      </c>
      <c r="AG460" s="106"/>
      <c r="AH460" s="80">
        <f t="shared" si="239"/>
        <v>2.1943819327167689E-2</v>
      </c>
      <c r="AI460" s="80">
        <f t="shared" si="240"/>
        <v>0.59745793006220715</v>
      </c>
      <c r="AJ460" s="80">
        <f t="shared" si="241"/>
        <v>0.48716401592788988</v>
      </c>
      <c r="AK460" s="80">
        <f t="shared" si="242"/>
        <v>-0.19781807469645649</v>
      </c>
      <c r="AL460" s="80">
        <f t="shared" si="243"/>
        <v>0.45676178175164661</v>
      </c>
      <c r="AM460" s="80">
        <f t="shared" si="244"/>
        <v>0.23243613434751359</v>
      </c>
      <c r="AN460" s="80">
        <f t="shared" si="257"/>
        <v>7.0037157546792681</v>
      </c>
      <c r="AO460" s="80">
        <f t="shared" si="257"/>
        <v>7.0042251210533628</v>
      </c>
      <c r="AP460" s="80">
        <f t="shared" si="257"/>
        <v>7.0027141743836774</v>
      </c>
      <c r="AQ460" s="80">
        <f t="shared" si="257"/>
        <v>7.0072020049979251</v>
      </c>
      <c r="AR460" s="80">
        <f t="shared" si="257"/>
        <v>6.9939233588523742</v>
      </c>
      <c r="AS460" s="80">
        <f t="shared" si="257"/>
        <v>7.0336772603508351</v>
      </c>
      <c r="AT460" s="80">
        <f t="shared" si="257"/>
        <v>6.9184188882607573</v>
      </c>
      <c r="AU460" s="80">
        <f t="shared" si="245"/>
        <v>7.2998148447271598</v>
      </c>
    </row>
    <row r="461" spans="1:47" ht="12.95" customHeight="1" x14ac:dyDescent="0.2">
      <c r="A461" s="16" t="s">
        <v>2522</v>
      </c>
      <c r="B461" s="41"/>
      <c r="C461" s="42">
        <v>43909.688000000002</v>
      </c>
      <c r="D461" s="42"/>
      <c r="E461" s="80">
        <f t="shared" si="228"/>
        <v>302.00655906139383</v>
      </c>
      <c r="F461" s="80">
        <f t="shared" si="229"/>
        <v>302</v>
      </c>
      <c r="G461" s="80">
        <f t="shared" si="258"/>
        <v>8.9034501288551837E-3</v>
      </c>
      <c r="I461" s="80">
        <f t="shared" si="260"/>
        <v>8.9034501288551837E-3</v>
      </c>
      <c r="P461" s="80">
        <f t="shared" si="230"/>
        <v>-1.4069768116261299E-2</v>
      </c>
      <c r="Q461" s="107">
        <f t="shared" si="246"/>
        <v>28891.188000000002</v>
      </c>
      <c r="R461" s="80">
        <f t="shared" si="259"/>
        <v>5.2776875653775287E-4</v>
      </c>
      <c r="S461" s="106">
        <f t="shared" si="261"/>
        <v>0.1</v>
      </c>
      <c r="T461" s="106">
        <f t="shared" si="231"/>
        <v>5.277687565377529E-5</v>
      </c>
      <c r="Z461" s="80">
        <f t="shared" si="232"/>
        <v>302</v>
      </c>
      <c r="AA461" s="80">
        <f t="shared" si="233"/>
        <v>8.4726222990116305E-3</v>
      </c>
      <c r="AB461" s="80">
        <f t="shared" si="234"/>
        <v>-1.3638940286417746E-2</v>
      </c>
      <c r="AC461" s="80">
        <f t="shared" si="235"/>
        <v>2.2973218245116483E-2</v>
      </c>
      <c r="AD461" s="80">
        <f t="shared" si="236"/>
        <v>4.3082782984355319E-4</v>
      </c>
      <c r="AE461" s="80">
        <f t="shared" si="237"/>
        <v>1.8561261896770563E-8</v>
      </c>
      <c r="AF461" s="80">
        <f t="shared" si="238"/>
        <v>-9999</v>
      </c>
      <c r="AG461" s="106"/>
      <c r="AH461" s="80">
        <f t="shared" si="239"/>
        <v>2.254239041527293E-2</v>
      </c>
      <c r="AI461" s="80">
        <f t="shared" si="240"/>
        <v>0.60114484534335122</v>
      </c>
      <c r="AJ461" s="80">
        <f t="shared" si="241"/>
        <v>0.50306163867995202</v>
      </c>
      <c r="AK461" s="80">
        <f t="shared" si="242"/>
        <v>-0.2051503700952953</v>
      </c>
      <c r="AL461" s="80">
        <f t="shared" si="243"/>
        <v>0.47506005028905895</v>
      </c>
      <c r="AM461" s="80">
        <f t="shared" si="244"/>
        <v>0.24210038638772727</v>
      </c>
      <c r="AN461" s="80">
        <f t="shared" ref="AN461:AT470" si="262">$AU461+$AB$7*SIN(AO461)</f>
        <v>7.0310055825068369</v>
      </c>
      <c r="AO461" s="80">
        <f t="shared" si="262"/>
        <v>7.0314498785986466</v>
      </c>
      <c r="AP461" s="80">
        <f t="shared" si="262"/>
        <v>7.0300990844883282</v>
      </c>
      <c r="AQ461" s="80">
        <f t="shared" si="262"/>
        <v>7.0342111759502179</v>
      </c>
      <c r="AR461" s="80">
        <f t="shared" si="262"/>
        <v>7.0217413981604855</v>
      </c>
      <c r="AS461" s="80">
        <f t="shared" si="262"/>
        <v>7.0600160880043301</v>
      </c>
      <c r="AT461" s="80">
        <f t="shared" si="262"/>
        <v>6.9464437433152293</v>
      </c>
      <c r="AU461" s="80">
        <f t="shared" si="245"/>
        <v>7.3361656661344021</v>
      </c>
    </row>
    <row r="462" spans="1:47" ht="12.95" customHeight="1" x14ac:dyDescent="0.2">
      <c r="A462" s="16" t="s">
        <v>2418</v>
      </c>
      <c r="B462" s="41"/>
      <c r="C462" s="42">
        <v>43931.409</v>
      </c>
      <c r="D462" s="42"/>
      <c r="E462" s="80">
        <f t="shared" si="228"/>
        <v>318.00815063643626</v>
      </c>
      <c r="F462" s="80">
        <f t="shared" si="229"/>
        <v>318</v>
      </c>
      <c r="G462" s="80">
        <f t="shared" si="258"/>
        <v>1.1063897814892698E-2</v>
      </c>
      <c r="I462" s="80">
        <f t="shared" si="260"/>
        <v>1.1063897814892698E-2</v>
      </c>
      <c r="P462" s="80">
        <f t="shared" si="230"/>
        <v>-1.3921747498698411E-2</v>
      </c>
      <c r="Q462" s="107">
        <f t="shared" si="246"/>
        <v>28912.909</v>
      </c>
      <c r="R462" s="80">
        <f t="shared" si="259"/>
        <v>6.242824717365773E-4</v>
      </c>
      <c r="S462" s="106">
        <f t="shared" si="261"/>
        <v>0.1</v>
      </c>
      <c r="T462" s="106">
        <f t="shared" si="231"/>
        <v>6.2428247173657727E-5</v>
      </c>
      <c r="Z462" s="80">
        <f t="shared" si="232"/>
        <v>318</v>
      </c>
      <c r="AA462" s="80">
        <f t="shared" si="233"/>
        <v>8.7223075635085266E-3</v>
      </c>
      <c r="AB462" s="80">
        <f t="shared" si="234"/>
        <v>-1.1580157247314239E-2</v>
      </c>
      <c r="AC462" s="80">
        <f t="shared" si="235"/>
        <v>2.4985645313591109E-2</v>
      </c>
      <c r="AD462" s="80">
        <f t="shared" si="236"/>
        <v>2.3415902513841715E-3</v>
      </c>
      <c r="AE462" s="80">
        <f t="shared" si="237"/>
        <v>5.4830449053773875E-7</v>
      </c>
      <c r="AF462" s="80">
        <f t="shared" si="238"/>
        <v>-9999</v>
      </c>
      <c r="AG462" s="106"/>
      <c r="AH462" s="80">
        <f t="shared" si="239"/>
        <v>2.2644055062206937E-2</v>
      </c>
      <c r="AI462" s="80">
        <f t="shared" si="240"/>
        <v>0.60179737400478439</v>
      </c>
      <c r="AJ462" s="80">
        <f t="shared" si="241"/>
        <v>0.50579961256359074</v>
      </c>
      <c r="AK462" s="80">
        <f t="shared" si="242"/>
        <v>-0.20641409205025271</v>
      </c>
      <c r="AL462" s="80">
        <f t="shared" si="243"/>
        <v>0.47823101461997219</v>
      </c>
      <c r="AM462" s="80">
        <f t="shared" si="244"/>
        <v>0.24377944368661958</v>
      </c>
      <c r="AN462" s="80">
        <f t="shared" si="262"/>
        <v>7.0357175629439581</v>
      </c>
      <c r="AO462" s="80">
        <f t="shared" si="262"/>
        <v>7.0361510074623963</v>
      </c>
      <c r="AP462" s="80">
        <f t="shared" si="262"/>
        <v>7.0348274052071584</v>
      </c>
      <c r="AQ462" s="80">
        <f t="shared" si="262"/>
        <v>7.0388744311109432</v>
      </c>
      <c r="AR462" s="80">
        <f t="shared" si="262"/>
        <v>7.0265480189611909</v>
      </c>
      <c r="AS462" s="80">
        <f t="shared" si="262"/>
        <v>7.0645509739605874</v>
      </c>
      <c r="AT462" s="80">
        <f t="shared" si="262"/>
        <v>6.9513168420512468</v>
      </c>
      <c r="AU462" s="80">
        <f t="shared" si="245"/>
        <v>7.3424195708926376</v>
      </c>
    </row>
    <row r="463" spans="1:47" ht="12.95" customHeight="1" x14ac:dyDescent="0.2">
      <c r="A463" s="16" t="s">
        <v>2419</v>
      </c>
      <c r="B463" s="41"/>
      <c r="C463" s="42">
        <v>43965.332999999999</v>
      </c>
      <c r="D463" s="42"/>
      <c r="E463" s="80">
        <f t="shared" si="228"/>
        <v>342.99954111531747</v>
      </c>
      <c r="F463" s="80">
        <f t="shared" si="229"/>
        <v>343</v>
      </c>
      <c r="G463" s="80">
        <f t="shared" si="258"/>
        <v>-6.2290267669595778E-4</v>
      </c>
      <c r="I463" s="80">
        <f t="shared" si="260"/>
        <v>-6.2290267669595778E-4</v>
      </c>
      <c r="P463" s="80">
        <f t="shared" si="230"/>
        <v>-1.3690057360423353E-2</v>
      </c>
      <c r="Q463" s="107">
        <f t="shared" si="246"/>
        <v>28946.832999999999</v>
      </c>
      <c r="R463" s="80">
        <f t="shared" si="259"/>
        <v>1.7075053152845881E-4</v>
      </c>
      <c r="S463" s="106">
        <f t="shared" si="261"/>
        <v>0.1</v>
      </c>
      <c r="T463" s="106">
        <f t="shared" si="231"/>
        <v>1.7075053152845882E-5</v>
      </c>
      <c r="Z463" s="80">
        <f t="shared" si="232"/>
        <v>343</v>
      </c>
      <c r="AA463" s="80">
        <f t="shared" si="233"/>
        <v>9.1120591110373551E-3</v>
      </c>
      <c r="AB463" s="80">
        <f t="shared" si="234"/>
        <v>-2.3425019148156666E-2</v>
      </c>
      <c r="AC463" s="80">
        <f t="shared" si="235"/>
        <v>1.3067154683727395E-2</v>
      </c>
      <c r="AD463" s="80">
        <f t="shared" si="236"/>
        <v>-9.7349617877333129E-3</v>
      </c>
      <c r="AE463" s="80">
        <f t="shared" si="237"/>
        <v>9.4769481008627796E-6</v>
      </c>
      <c r="AF463" s="80">
        <f t="shared" si="238"/>
        <v>-9999</v>
      </c>
      <c r="AG463" s="106"/>
      <c r="AH463" s="80">
        <f t="shared" si="239"/>
        <v>2.2802116471460708E-2</v>
      </c>
      <c r="AI463" s="80">
        <f t="shared" si="240"/>
        <v>0.60282783865618561</v>
      </c>
      <c r="AJ463" s="80">
        <f t="shared" si="241"/>
        <v>0.5100793733148824</v>
      </c>
      <c r="AK463" s="80">
        <f t="shared" si="242"/>
        <v>-0.20838997816569516</v>
      </c>
      <c r="AL463" s="80">
        <f t="shared" si="243"/>
        <v>0.48319944480479027</v>
      </c>
      <c r="AM463" s="80">
        <f t="shared" si="244"/>
        <v>0.24641289198495517</v>
      </c>
      <c r="AN463" s="80">
        <f t="shared" si="262"/>
        <v>7.0430902286834147</v>
      </c>
      <c r="AO463" s="80">
        <f t="shared" si="262"/>
        <v>7.0435069403221444</v>
      </c>
      <c r="AP463" s="80">
        <f t="shared" si="262"/>
        <v>7.0422255531967917</v>
      </c>
      <c r="AQ463" s="80">
        <f t="shared" si="262"/>
        <v>7.0461708120851032</v>
      </c>
      <c r="AR463" s="80">
        <f t="shared" si="262"/>
        <v>7.0340705886623951</v>
      </c>
      <c r="AS463" s="80">
        <f t="shared" si="262"/>
        <v>7.0716392350161019</v>
      </c>
      <c r="AT463" s="80">
        <f t="shared" si="262"/>
        <v>6.9589617017658858</v>
      </c>
      <c r="AU463" s="80">
        <f t="shared" si="245"/>
        <v>7.3521912970773791</v>
      </c>
    </row>
    <row r="464" spans="1:47" ht="12.95" customHeight="1" x14ac:dyDescent="0.2">
      <c r="A464" s="16" t="s">
        <v>2419</v>
      </c>
      <c r="B464" s="41"/>
      <c r="C464" s="42">
        <v>43965.343999999997</v>
      </c>
      <c r="D464" s="42"/>
      <c r="E464" s="80">
        <f t="shared" si="228"/>
        <v>343.00764467902553</v>
      </c>
      <c r="F464" s="80">
        <f t="shared" si="229"/>
        <v>343</v>
      </c>
      <c r="G464" s="80">
        <f t="shared" si="258"/>
        <v>1.0377097321907058E-2</v>
      </c>
      <c r="I464" s="80">
        <f t="shared" si="260"/>
        <v>1.0377097321907058E-2</v>
      </c>
      <c r="P464" s="80">
        <f t="shared" si="230"/>
        <v>-1.3690057360423353E-2</v>
      </c>
      <c r="Q464" s="107">
        <f t="shared" si="246"/>
        <v>28946.843999999997</v>
      </c>
      <c r="R464" s="80">
        <f t="shared" si="259"/>
        <v>5.792279345032186E-4</v>
      </c>
      <c r="S464" s="106">
        <f t="shared" si="261"/>
        <v>0.1</v>
      </c>
      <c r="T464" s="106">
        <f t="shared" si="231"/>
        <v>5.7922793450321863E-5</v>
      </c>
      <c r="Z464" s="80">
        <f t="shared" si="232"/>
        <v>343</v>
      </c>
      <c r="AA464" s="80">
        <f t="shared" si="233"/>
        <v>9.1120591110373551E-3</v>
      </c>
      <c r="AB464" s="80">
        <f t="shared" si="234"/>
        <v>-1.242501914955365E-2</v>
      </c>
      <c r="AC464" s="80">
        <f t="shared" si="235"/>
        <v>2.4067154682330411E-2</v>
      </c>
      <c r="AD464" s="80">
        <f t="shared" si="236"/>
        <v>1.2650382108697032E-3</v>
      </c>
      <c r="AE464" s="80">
        <f t="shared" si="237"/>
        <v>1.6003216749604199E-7</v>
      </c>
      <c r="AF464" s="80">
        <f t="shared" si="238"/>
        <v>-9999</v>
      </c>
      <c r="AG464" s="106"/>
      <c r="AH464" s="80">
        <f t="shared" si="239"/>
        <v>2.2802116471460708E-2</v>
      </c>
      <c r="AI464" s="80">
        <f t="shared" si="240"/>
        <v>0.60282783865618561</v>
      </c>
      <c r="AJ464" s="80">
        <f t="shared" si="241"/>
        <v>0.5100793733148824</v>
      </c>
      <c r="AK464" s="80">
        <f t="shared" si="242"/>
        <v>-0.20838997816569516</v>
      </c>
      <c r="AL464" s="80">
        <f t="shared" si="243"/>
        <v>0.48319944480479027</v>
      </c>
      <c r="AM464" s="80">
        <f t="shared" si="244"/>
        <v>0.24641289198495517</v>
      </c>
      <c r="AN464" s="80">
        <f t="shared" si="262"/>
        <v>7.0430902286834147</v>
      </c>
      <c r="AO464" s="80">
        <f t="shared" si="262"/>
        <v>7.0435069403221444</v>
      </c>
      <c r="AP464" s="80">
        <f t="shared" si="262"/>
        <v>7.0422255531967917</v>
      </c>
      <c r="AQ464" s="80">
        <f t="shared" si="262"/>
        <v>7.0461708120851032</v>
      </c>
      <c r="AR464" s="80">
        <f t="shared" si="262"/>
        <v>7.0340705886623951</v>
      </c>
      <c r="AS464" s="80">
        <f t="shared" si="262"/>
        <v>7.0716392350161019</v>
      </c>
      <c r="AT464" s="80">
        <f t="shared" si="262"/>
        <v>6.9589617017658858</v>
      </c>
      <c r="AU464" s="80">
        <f t="shared" si="245"/>
        <v>7.3521912970773791</v>
      </c>
    </row>
    <row r="465" spans="1:47" ht="12.95" customHeight="1" x14ac:dyDescent="0.2">
      <c r="A465" s="16" t="s">
        <v>2419</v>
      </c>
      <c r="B465" s="41"/>
      <c r="C465" s="42">
        <v>43988.42</v>
      </c>
      <c r="D465" s="42"/>
      <c r="E465" s="80">
        <f t="shared" si="228"/>
        <v>360.00744796551015</v>
      </c>
      <c r="F465" s="80">
        <f t="shared" si="229"/>
        <v>360</v>
      </c>
      <c r="G465" s="80">
        <f t="shared" si="258"/>
        <v>1.0110072995303199E-2</v>
      </c>
      <c r="I465" s="80">
        <f t="shared" si="260"/>
        <v>1.0110072995303199E-2</v>
      </c>
      <c r="P465" s="80">
        <f t="shared" si="230"/>
        <v>-1.3532223912972123E-2</v>
      </c>
      <c r="Q465" s="107">
        <f t="shared" si="246"/>
        <v>28969.919999999998</v>
      </c>
      <c r="R465" s="80">
        <f t="shared" si="259"/>
        <v>5.5895820309904488E-4</v>
      </c>
      <c r="S465" s="106">
        <f t="shared" si="261"/>
        <v>0.1</v>
      </c>
      <c r="T465" s="106">
        <f t="shared" si="231"/>
        <v>5.5895820309904489E-5</v>
      </c>
      <c r="Z465" s="80">
        <f t="shared" si="232"/>
        <v>360</v>
      </c>
      <c r="AA465" s="80">
        <f t="shared" si="233"/>
        <v>9.3768192383699312E-3</v>
      </c>
      <c r="AB465" s="80">
        <f t="shared" si="234"/>
        <v>-1.2798970156038855E-2</v>
      </c>
      <c r="AC465" s="80">
        <f t="shared" si="235"/>
        <v>2.3642296908275323E-2</v>
      </c>
      <c r="AD465" s="80">
        <f t="shared" si="236"/>
        <v>7.3325375693326748E-4</v>
      </c>
      <c r="AE465" s="80">
        <f t="shared" si="237"/>
        <v>5.3766107205675135E-8</v>
      </c>
      <c r="AF465" s="80">
        <f t="shared" si="238"/>
        <v>-9999</v>
      </c>
      <c r="AG465" s="106"/>
      <c r="AH465" s="80">
        <f t="shared" si="239"/>
        <v>2.2909043151342054E-2</v>
      </c>
      <c r="AI465" s="80">
        <f t="shared" si="240"/>
        <v>0.60353619514649237</v>
      </c>
      <c r="AJ465" s="80">
        <f t="shared" si="241"/>
        <v>0.51299076907037522</v>
      </c>
      <c r="AK465" s="80">
        <f t="shared" si="242"/>
        <v>-0.20973449927824372</v>
      </c>
      <c r="AL465" s="80">
        <f t="shared" si="243"/>
        <v>0.48658769806831825</v>
      </c>
      <c r="AM465" s="80">
        <f t="shared" si="244"/>
        <v>0.24821063701939788</v>
      </c>
      <c r="AN465" s="80">
        <f t="shared" si="262"/>
        <v>7.0481108147146054</v>
      </c>
      <c r="AO465" s="80">
        <f t="shared" si="262"/>
        <v>7.0485163089150173</v>
      </c>
      <c r="AP465" s="80">
        <f t="shared" si="262"/>
        <v>7.0472634212523593</v>
      </c>
      <c r="AQ465" s="80">
        <f t="shared" si="262"/>
        <v>7.0511394508799876</v>
      </c>
      <c r="AR465" s="80">
        <f t="shared" si="262"/>
        <v>7.0391944653767675</v>
      </c>
      <c r="AS465" s="80">
        <f t="shared" si="262"/>
        <v>7.076461138963003</v>
      </c>
      <c r="AT465" s="80">
        <f t="shared" si="262"/>
        <v>6.9641816414883753</v>
      </c>
      <c r="AU465" s="80">
        <f t="shared" si="245"/>
        <v>7.3588360708830045</v>
      </c>
    </row>
    <row r="466" spans="1:47" ht="12.95" customHeight="1" x14ac:dyDescent="0.2">
      <c r="A466" s="16" t="s">
        <v>2522</v>
      </c>
      <c r="B466" s="41"/>
      <c r="C466" s="42">
        <v>43989.777999999998</v>
      </c>
      <c r="D466" s="42"/>
      <c r="E466" s="80">
        <f t="shared" si="228"/>
        <v>361.00786973977984</v>
      </c>
      <c r="F466" s="80">
        <f t="shared" si="229"/>
        <v>361</v>
      </c>
      <c r="G466" s="80">
        <f t="shared" si="258"/>
        <v>1.0682600972359069E-2</v>
      </c>
      <c r="I466" s="80">
        <f t="shared" si="260"/>
        <v>1.0682600972359069E-2</v>
      </c>
      <c r="P466" s="80">
        <f t="shared" si="230"/>
        <v>-1.3522932429002113E-2</v>
      </c>
      <c r="Q466" s="107">
        <f t="shared" si="246"/>
        <v>28971.277999999998</v>
      </c>
      <c r="R466" s="80">
        <f t="shared" si="259"/>
        <v>5.8590784724441177E-4</v>
      </c>
      <c r="S466" s="106">
        <f t="shared" si="261"/>
        <v>0.1</v>
      </c>
      <c r="T466" s="106">
        <f t="shared" si="231"/>
        <v>5.8590784724441182E-5</v>
      </c>
      <c r="Z466" s="80">
        <f t="shared" si="232"/>
        <v>361</v>
      </c>
      <c r="AA466" s="80">
        <f t="shared" si="233"/>
        <v>9.3923864385301002E-3</v>
      </c>
      <c r="AB466" s="80">
        <f t="shared" si="234"/>
        <v>-1.2232717895173145E-2</v>
      </c>
      <c r="AC466" s="80">
        <f t="shared" si="235"/>
        <v>2.4205533401361182E-2</v>
      </c>
      <c r="AD466" s="80">
        <f t="shared" si="236"/>
        <v>1.2902145338289685E-3</v>
      </c>
      <c r="AE466" s="80">
        <f t="shared" si="237"/>
        <v>1.6646535433035025E-7</v>
      </c>
      <c r="AF466" s="80">
        <f t="shared" si="238"/>
        <v>-9999</v>
      </c>
      <c r="AG466" s="106"/>
      <c r="AH466" s="80">
        <f t="shared" si="239"/>
        <v>2.2915318867532213E-2</v>
      </c>
      <c r="AI466" s="80">
        <f t="shared" si="240"/>
        <v>0.60357805684517474</v>
      </c>
      <c r="AJ466" s="80">
        <f t="shared" si="241"/>
        <v>0.5131620566634999</v>
      </c>
      <c r="AK466" s="80">
        <f t="shared" si="242"/>
        <v>-0.20981361188390096</v>
      </c>
      <c r="AL466" s="80">
        <f t="shared" si="243"/>
        <v>0.48678725419754221</v>
      </c>
      <c r="AM466" s="80">
        <f t="shared" si="244"/>
        <v>0.2483165648866906</v>
      </c>
      <c r="AN466" s="80">
        <f t="shared" si="262"/>
        <v>7.0484063254758134</v>
      </c>
      <c r="AO466" s="80">
        <f t="shared" si="262"/>
        <v>7.0488111639880113</v>
      </c>
      <c r="AP466" s="80">
        <f t="shared" si="262"/>
        <v>7.0475599472337365</v>
      </c>
      <c r="AQ466" s="80">
        <f t="shared" si="262"/>
        <v>7.0514319046600304</v>
      </c>
      <c r="AR466" s="80">
        <f t="shared" si="262"/>
        <v>7.0394960851714998</v>
      </c>
      <c r="AS466" s="80">
        <f t="shared" si="262"/>
        <v>7.0767448306534826</v>
      </c>
      <c r="AT466" s="80">
        <f t="shared" si="262"/>
        <v>6.9644892388062054</v>
      </c>
      <c r="AU466" s="80">
        <f t="shared" si="245"/>
        <v>7.3592269399303945</v>
      </c>
    </row>
    <row r="467" spans="1:47" ht="12.95" customHeight="1" x14ac:dyDescent="0.2">
      <c r="A467" s="16" t="s">
        <v>2419</v>
      </c>
      <c r="B467" s="41"/>
      <c r="C467" s="42">
        <v>43992.493999999999</v>
      </c>
      <c r="D467" s="42"/>
      <c r="E467" s="80">
        <f t="shared" si="228"/>
        <v>363.00871328831931</v>
      </c>
      <c r="F467" s="80">
        <f t="shared" si="229"/>
        <v>363</v>
      </c>
      <c r="G467" s="80">
        <f t="shared" si="258"/>
        <v>1.1827656933746766E-2</v>
      </c>
      <c r="I467" s="80">
        <f t="shared" si="260"/>
        <v>1.1827656933746766E-2</v>
      </c>
      <c r="P467" s="80">
        <f t="shared" si="230"/>
        <v>-1.3504347073218194E-2</v>
      </c>
      <c r="Q467" s="107">
        <f t="shared" si="246"/>
        <v>28973.993999999999</v>
      </c>
      <c r="R467" s="80">
        <f t="shared" si="259"/>
        <v>6.4171042700888884E-4</v>
      </c>
      <c r="S467" s="106">
        <f t="shared" si="261"/>
        <v>0.1</v>
      </c>
      <c r="T467" s="106">
        <f t="shared" si="231"/>
        <v>6.4171042700888892E-5</v>
      </c>
      <c r="Z467" s="80">
        <f t="shared" si="232"/>
        <v>363</v>
      </c>
      <c r="AA467" s="80">
        <f t="shared" si="233"/>
        <v>9.4235185157481704E-3</v>
      </c>
      <c r="AB467" s="80">
        <f t="shared" si="234"/>
        <v>-1.1100208655219598E-2</v>
      </c>
      <c r="AC467" s="80">
        <f t="shared" si="235"/>
        <v>2.5332004006964962E-2</v>
      </c>
      <c r="AD467" s="80">
        <f t="shared" si="236"/>
        <v>2.4041384179985959E-3</v>
      </c>
      <c r="AE467" s="80">
        <f t="shared" si="237"/>
        <v>5.7798815328967926E-7</v>
      </c>
      <c r="AF467" s="80">
        <f t="shared" si="238"/>
        <v>-9999</v>
      </c>
      <c r="AG467" s="106"/>
      <c r="AH467" s="80">
        <f t="shared" si="239"/>
        <v>2.2927865588966364E-2</v>
      </c>
      <c r="AI467" s="80">
        <f t="shared" si="240"/>
        <v>0.60366184496347852</v>
      </c>
      <c r="AJ467" s="80">
        <f t="shared" si="241"/>
        <v>0.51350464149302422</v>
      </c>
      <c r="AK467" s="80">
        <f t="shared" si="242"/>
        <v>-0.20997184479987338</v>
      </c>
      <c r="AL467" s="80">
        <f t="shared" si="243"/>
        <v>0.48718644914752046</v>
      </c>
      <c r="AM467" s="80">
        <f t="shared" si="244"/>
        <v>0.24852848027087013</v>
      </c>
      <c r="AN467" s="80">
        <f t="shared" si="262"/>
        <v>7.0489974079293534</v>
      </c>
      <c r="AO467" s="80">
        <f t="shared" si="262"/>
        <v>7.0494009364678654</v>
      </c>
      <c r="AP467" s="80">
        <f t="shared" si="262"/>
        <v>7.0481530596384712</v>
      </c>
      <c r="AQ467" s="80">
        <f t="shared" si="262"/>
        <v>7.0520168728224659</v>
      </c>
      <c r="AR467" s="80">
        <f t="shared" si="262"/>
        <v>7.0400993965615921</v>
      </c>
      <c r="AS467" s="80">
        <f t="shared" si="262"/>
        <v>7.077312231222022</v>
      </c>
      <c r="AT467" s="80">
        <f t="shared" si="262"/>
        <v>6.9651046143770081</v>
      </c>
      <c r="AU467" s="80">
        <f t="shared" si="245"/>
        <v>7.3600086780251734</v>
      </c>
    </row>
    <row r="468" spans="1:47" ht="12.95" customHeight="1" x14ac:dyDescent="0.2">
      <c r="A468" s="16" t="s">
        <v>2522</v>
      </c>
      <c r="B468" s="41"/>
      <c r="C468" s="42">
        <v>44027.784</v>
      </c>
      <c r="D468" s="42"/>
      <c r="E468" s="80">
        <f t="shared" si="228"/>
        <v>389.00641904235079</v>
      </c>
      <c r="F468" s="80">
        <f t="shared" si="229"/>
        <v>389</v>
      </c>
      <c r="G468" s="80">
        <f t="shared" si="258"/>
        <v>8.7133844281197526E-3</v>
      </c>
      <c r="I468" s="80">
        <f t="shared" si="260"/>
        <v>8.7133844281197526E-3</v>
      </c>
      <c r="P468" s="80">
        <f t="shared" si="230"/>
        <v>-1.3262447722967264E-2</v>
      </c>
      <c r="Q468" s="107">
        <f t="shared" si="246"/>
        <v>29009.284</v>
      </c>
      <c r="R468" s="80">
        <f t="shared" si="259"/>
        <v>4.8293719873274989E-4</v>
      </c>
      <c r="S468" s="106">
        <f t="shared" si="261"/>
        <v>0.1</v>
      </c>
      <c r="T468" s="106">
        <f t="shared" si="231"/>
        <v>4.829371987327499E-5</v>
      </c>
      <c r="Z468" s="80">
        <f t="shared" si="232"/>
        <v>389</v>
      </c>
      <c r="AA468" s="80">
        <f t="shared" si="233"/>
        <v>9.8279510396476321E-3</v>
      </c>
      <c r="AB468" s="80">
        <f t="shared" si="234"/>
        <v>-1.4377014334495144E-2</v>
      </c>
      <c r="AC468" s="80">
        <f t="shared" si="235"/>
        <v>2.1975832151087019E-2</v>
      </c>
      <c r="AD468" s="80">
        <f t="shared" si="236"/>
        <v>-1.1145666115278795E-3</v>
      </c>
      <c r="AE468" s="80">
        <f t="shared" si="237"/>
        <v>1.2422587315327393E-7</v>
      </c>
      <c r="AF468" s="80">
        <f t="shared" si="238"/>
        <v>-9999</v>
      </c>
      <c r="AG468" s="106"/>
      <c r="AH468" s="80">
        <f t="shared" si="239"/>
        <v>2.3090398762614896E-2</v>
      </c>
      <c r="AI468" s="80">
        <f t="shared" si="240"/>
        <v>0.60475897245563814</v>
      </c>
      <c r="AJ468" s="80">
        <f t="shared" si="241"/>
        <v>0.51795940888118674</v>
      </c>
      <c r="AK468" s="80">
        <f t="shared" si="242"/>
        <v>-0.21202980661240234</v>
      </c>
      <c r="AL468" s="80">
        <f t="shared" si="243"/>
        <v>0.49238607344590885</v>
      </c>
      <c r="AM468" s="80">
        <f t="shared" si="244"/>
        <v>0.25129066441749248</v>
      </c>
      <c r="AN468" s="80">
        <f t="shared" si="262"/>
        <v>7.0566889094859251</v>
      </c>
      <c r="AO468" s="80">
        <f t="shared" si="262"/>
        <v>7.0570755812460453</v>
      </c>
      <c r="AP468" s="80">
        <f t="shared" si="262"/>
        <v>7.0558708855169785</v>
      </c>
      <c r="AQ468" s="80">
        <f t="shared" si="262"/>
        <v>7.0596288647578076</v>
      </c>
      <c r="AR468" s="80">
        <f t="shared" si="262"/>
        <v>7.0479511634782863</v>
      </c>
      <c r="AS468" s="80">
        <f t="shared" si="262"/>
        <v>7.0846905999711947</v>
      </c>
      <c r="AT468" s="80">
        <f t="shared" si="262"/>
        <v>6.9731264947751637</v>
      </c>
      <c r="AU468" s="80">
        <f t="shared" si="245"/>
        <v>7.3701712732573057</v>
      </c>
    </row>
    <row r="469" spans="1:47" ht="12.95" customHeight="1" x14ac:dyDescent="0.2">
      <c r="A469" s="16" t="s">
        <v>2522</v>
      </c>
      <c r="B469" s="41"/>
      <c r="C469" s="42">
        <v>44042.718000000001</v>
      </c>
      <c r="D469" s="42"/>
      <c r="E469" s="80">
        <f t="shared" ref="E469:E532" si="263">(C469-C$7)/C$8</f>
        <v>400.00811180887746</v>
      </c>
      <c r="F469" s="80">
        <f t="shared" ref="F469:F532" si="264">+ROUND(2*E469,0)/2</f>
        <v>400</v>
      </c>
      <c r="G469" s="80">
        <f t="shared" si="258"/>
        <v>1.1011192218575161E-2</v>
      </c>
      <c r="I469" s="80">
        <f t="shared" si="260"/>
        <v>1.1011192218575161E-2</v>
      </c>
      <c r="P469" s="80">
        <f t="shared" ref="P469:P532" si="265">+D$11+D$12*F469+D$13*F469^2</f>
        <v>-1.3159943714757528E-2</v>
      </c>
      <c r="Q469" s="107">
        <f t="shared" si="246"/>
        <v>29024.218000000001</v>
      </c>
      <c r="R469" s="80">
        <f t="shared" si="259"/>
        <v>5.8424381230764673E-4</v>
      </c>
      <c r="S469" s="106">
        <f t="shared" si="261"/>
        <v>0.1</v>
      </c>
      <c r="T469" s="106">
        <f t="shared" ref="T469:T532" si="266">R469*S469</f>
        <v>5.8424381230764678E-5</v>
      </c>
      <c r="Z469" s="80">
        <f t="shared" ref="Z469:Z532" si="267">F469</f>
        <v>400</v>
      </c>
      <c r="AA469" s="80">
        <f t="shared" ref="AA469:AA532" si="268">AB$3+AB$4*Z469+AB$5*Z469^2+AH469</f>
        <v>9.9988960949896968E-3</v>
      </c>
      <c r="AB469" s="80">
        <f t="shared" ref="AB469:AB532" si="269">G469-AH469</f>
        <v>-1.2147647591172064E-2</v>
      </c>
      <c r="AC469" s="80">
        <f t="shared" ref="AC469:AC532" si="270">+G469-P469</f>
        <v>2.4171135933332689E-2</v>
      </c>
      <c r="AD469" s="80">
        <f t="shared" ref="AD469:AD532" si="271">G469-AA469</f>
        <v>1.0122961235854641E-3</v>
      </c>
      <c r="AE469" s="80">
        <f t="shared" ref="AE469:AE532" si="272">+(G469-AA469)^2*S469</f>
        <v>1.0247434418261572E-7</v>
      </c>
      <c r="AF469" s="80">
        <f t="shared" ref="AF469:AF532" si="273">IF(U469&lt;&gt;0,G469-P469, -9999)</f>
        <v>-9999</v>
      </c>
      <c r="AG469" s="106"/>
      <c r="AH469" s="80">
        <f t="shared" ref="AH469:AH532" si="274">$AB$6*($AB$11/AI469*AJ469+$AB$12)</f>
        <v>2.3158839809747225E-2</v>
      </c>
      <c r="AI469" s="80">
        <f t="shared" ref="AI469:AI532" si="275">1+$AB$7*COS(AL469)</f>
        <v>0.60522757038120667</v>
      </c>
      <c r="AJ469" s="80">
        <f t="shared" ref="AJ469:AJ532" si="276">SIN(AL469+RADIANS($AB$9))</f>
        <v>0.51984476502259891</v>
      </c>
      <c r="AK469" s="80">
        <f t="shared" ref="AK469:AK532" si="277">$AB$7*SIN(AL469)</f>
        <v>-0.21290100412936219</v>
      </c>
      <c r="AL469" s="80">
        <f t="shared" ref="AL469:AL532" si="278">2*ATAN(AM469)</f>
        <v>0.49459159831617655</v>
      </c>
      <c r="AM469" s="80">
        <f t="shared" ref="AM469:AM532" si="279">SQRT((1+$AB$7)/(1-$AB$7))*TAN(AN469/2)</f>
        <v>0.25246338844344973</v>
      </c>
      <c r="AN469" s="80">
        <f t="shared" si="262"/>
        <v>7.0599471876765474</v>
      </c>
      <c r="AO469" s="80">
        <f t="shared" si="262"/>
        <v>7.060326826334105</v>
      </c>
      <c r="AP469" s="80">
        <f t="shared" si="262"/>
        <v>7.0591402603087703</v>
      </c>
      <c r="AQ469" s="80">
        <f t="shared" si="262"/>
        <v>7.0628535029538133</v>
      </c>
      <c r="AR469" s="80">
        <f t="shared" si="262"/>
        <v>7.0512779445776772</v>
      </c>
      <c r="AS469" s="80">
        <f t="shared" si="262"/>
        <v>7.0878134834828979</v>
      </c>
      <c r="AT469" s="80">
        <f t="shared" si="262"/>
        <v>6.9765326987941254</v>
      </c>
      <c r="AU469" s="80">
        <f t="shared" ref="AU469:AU532" si="280">RADIANS($AB$9)+$AB$18*(F469-AB$15)</f>
        <v>7.3744708327785924</v>
      </c>
    </row>
    <row r="470" spans="1:47" ht="12.95" customHeight="1" x14ac:dyDescent="0.2">
      <c r="A470" s="16" t="s">
        <v>2420</v>
      </c>
      <c r="B470" s="41"/>
      <c r="C470" s="42">
        <v>44045.432000000001</v>
      </c>
      <c r="D470" s="42"/>
      <c r="E470" s="80">
        <f t="shared" si="263"/>
        <v>402.00748198219679</v>
      </c>
      <c r="F470" s="80">
        <f t="shared" si="264"/>
        <v>402</v>
      </c>
      <c r="G470" s="80">
        <f t="shared" si="258"/>
        <v>1.0156248179555405E-2</v>
      </c>
      <c r="I470" s="80">
        <f t="shared" si="260"/>
        <v>1.0156248179555405E-2</v>
      </c>
      <c r="P470" s="80">
        <f t="shared" si="265"/>
        <v>-1.3141296275032188E-2</v>
      </c>
      <c r="Q470" s="107">
        <f t="shared" si="246"/>
        <v>29026.932000000001</v>
      </c>
      <c r="R470" s="80">
        <f t="shared" si="259"/>
        <v>5.4277557761348515E-4</v>
      </c>
      <c r="S470" s="106">
        <f t="shared" si="261"/>
        <v>0.1</v>
      </c>
      <c r="T470" s="106">
        <f t="shared" si="266"/>
        <v>5.4277557761348517E-5</v>
      </c>
      <c r="Z470" s="80">
        <f t="shared" si="267"/>
        <v>402</v>
      </c>
      <c r="AA470" s="80">
        <f t="shared" si="268"/>
        <v>1.0029966602065725E-2</v>
      </c>
      <c r="AB470" s="80">
        <f t="shared" si="269"/>
        <v>-1.3015014697542508E-2</v>
      </c>
      <c r="AC470" s="80">
        <f t="shared" si="270"/>
        <v>2.3297544454587593E-2</v>
      </c>
      <c r="AD470" s="80">
        <f t="shared" si="271"/>
        <v>1.2628157748968E-4</v>
      </c>
      <c r="AE470" s="80">
        <f t="shared" si="272"/>
        <v>1.5947036813282055E-9</v>
      </c>
      <c r="AF470" s="80">
        <f t="shared" si="273"/>
        <v>-9999</v>
      </c>
      <c r="AG470" s="106"/>
      <c r="AH470" s="80">
        <f t="shared" si="274"/>
        <v>2.3171262877097913E-2</v>
      </c>
      <c r="AI470" s="80">
        <f t="shared" si="275"/>
        <v>0.60531305433240568</v>
      </c>
      <c r="AJ470" s="80">
        <f t="shared" si="276"/>
        <v>0.52018759809216708</v>
      </c>
      <c r="AK470" s="80">
        <f t="shared" si="277"/>
        <v>-0.21305943693251708</v>
      </c>
      <c r="AL470" s="80">
        <f t="shared" si="278"/>
        <v>0.49499296868680637</v>
      </c>
      <c r="AM470" s="80">
        <f t="shared" si="279"/>
        <v>0.25267687567278219</v>
      </c>
      <c r="AN470" s="80">
        <f t="shared" si="262"/>
        <v>7.0605398707865188</v>
      </c>
      <c r="AO470" s="80">
        <f t="shared" si="262"/>
        <v>7.0609182371192869</v>
      </c>
      <c r="AP470" s="80">
        <f t="shared" si="262"/>
        <v>7.0597349581190336</v>
      </c>
      <c r="AQ470" s="80">
        <f t="shared" si="262"/>
        <v>7.0634400703816738</v>
      </c>
      <c r="AR470" s="80">
        <f t="shared" si="262"/>
        <v>7.0518831259342152</v>
      </c>
      <c r="AS470" s="80">
        <f t="shared" si="262"/>
        <v>7.0883813650733938</v>
      </c>
      <c r="AT470" s="80">
        <f t="shared" si="262"/>
        <v>6.9771527984864727</v>
      </c>
      <c r="AU470" s="80">
        <f t="shared" si="280"/>
        <v>7.3752525708733714</v>
      </c>
    </row>
    <row r="471" spans="1:47" ht="12.95" customHeight="1" x14ac:dyDescent="0.2">
      <c r="A471" s="16" t="s">
        <v>2522</v>
      </c>
      <c r="B471" s="41"/>
      <c r="C471" s="42">
        <v>44046.792000000001</v>
      </c>
      <c r="D471" s="42"/>
      <c r="E471" s="80">
        <f t="shared" si="263"/>
        <v>403.00937713168662</v>
      </c>
      <c r="F471" s="80">
        <f t="shared" si="264"/>
        <v>403</v>
      </c>
      <c r="G471" s="80">
        <f t="shared" si="258"/>
        <v>1.2728776157018729E-2</v>
      </c>
      <c r="I471" s="80">
        <f t="shared" si="260"/>
        <v>1.2728776157018729E-2</v>
      </c>
      <c r="P471" s="80">
        <f t="shared" si="265"/>
        <v>-1.3131971361247566E-2</v>
      </c>
      <c r="Q471" s="107">
        <f t="shared" si="246"/>
        <v>29028.292000000001</v>
      </c>
      <c r="R471" s="80">
        <f t="shared" si="259"/>
        <v>6.6877826220351625E-4</v>
      </c>
      <c r="S471" s="106">
        <f t="shared" si="261"/>
        <v>0.1</v>
      </c>
      <c r="T471" s="106">
        <f t="shared" si="266"/>
        <v>6.6877826220351633E-5</v>
      </c>
      <c r="Z471" s="80">
        <f t="shared" si="267"/>
        <v>403</v>
      </c>
      <c r="AA471" s="80">
        <f t="shared" si="268"/>
        <v>1.004550064896156E-2</v>
      </c>
      <c r="AB471" s="80">
        <f t="shared" si="269"/>
        <v>-1.0448695853190398E-2</v>
      </c>
      <c r="AC471" s="80">
        <f t="shared" si="270"/>
        <v>2.5860747518266294E-2</v>
      </c>
      <c r="AD471" s="80">
        <f t="shared" si="271"/>
        <v>2.6832755080571681E-3</v>
      </c>
      <c r="AE471" s="80">
        <f t="shared" si="272"/>
        <v>7.1999674521394542E-7</v>
      </c>
      <c r="AF471" s="80">
        <f t="shared" si="273"/>
        <v>-9999</v>
      </c>
      <c r="AG471" s="106"/>
      <c r="AH471" s="80">
        <f t="shared" si="274"/>
        <v>2.3177472010209126E-2</v>
      </c>
      <c r="AI471" s="80">
        <f t="shared" si="275"/>
        <v>0.60535582917436415</v>
      </c>
      <c r="AJ471" s="80">
        <f t="shared" si="276"/>
        <v>0.52035901935086259</v>
      </c>
      <c r="AK471" s="80">
        <f t="shared" si="277"/>
        <v>-0.21313865716890049</v>
      </c>
      <c r="AL471" s="80">
        <f t="shared" si="278"/>
        <v>0.49519369620017079</v>
      </c>
      <c r="AM471" s="80">
        <f t="shared" si="279"/>
        <v>0.2527836499221901</v>
      </c>
      <c r="AN471" s="80">
        <f t="shared" ref="AN471:AT480" si="281">$AU471+$AB$7*SIN(AO471)</f>
        <v>7.0608362434416803</v>
      </c>
      <c r="AO471" s="80">
        <f t="shared" si="281"/>
        <v>7.0612139743578446</v>
      </c>
      <c r="AP471" s="80">
        <f t="shared" si="281"/>
        <v>7.0600323377828733</v>
      </c>
      <c r="AQ471" s="80">
        <f t="shared" si="281"/>
        <v>7.063733385305806</v>
      </c>
      <c r="AR471" s="80">
        <f t="shared" si="281"/>
        <v>7.0521857526341885</v>
      </c>
      <c r="AS471" s="80">
        <f t="shared" si="281"/>
        <v>7.0886653157841684</v>
      </c>
      <c r="AT471" s="80">
        <f t="shared" si="281"/>
        <v>6.97746293955817</v>
      </c>
      <c r="AU471" s="80">
        <f t="shared" si="280"/>
        <v>7.3756434399207613</v>
      </c>
    </row>
    <row r="472" spans="1:47" ht="12.95" customHeight="1" x14ac:dyDescent="0.2">
      <c r="A472" s="16" t="s">
        <v>2420</v>
      </c>
      <c r="B472" s="41"/>
      <c r="C472" s="42">
        <v>44083.442999999999</v>
      </c>
      <c r="D472" s="42"/>
      <c r="E472" s="80">
        <f t="shared" si="263"/>
        <v>430.00971472281537</v>
      </c>
      <c r="F472" s="80">
        <f t="shared" si="264"/>
        <v>430</v>
      </c>
      <c r="G472" s="80">
        <f t="shared" si="258"/>
        <v>1.3187031632696744E-2</v>
      </c>
      <c r="I472" s="80">
        <f t="shared" si="260"/>
        <v>1.3187031632696744E-2</v>
      </c>
      <c r="P472" s="80">
        <f t="shared" si="265"/>
        <v>-1.2879897820731314E-2</v>
      </c>
      <c r="Q472" s="107">
        <f t="shared" si="246"/>
        <v>29064.942999999999</v>
      </c>
      <c r="R472" s="80">
        <f t="shared" si="259"/>
        <v>6.7948481112999515E-4</v>
      </c>
      <c r="S472" s="106">
        <f t="shared" si="261"/>
        <v>0.1</v>
      </c>
      <c r="T472" s="106">
        <f t="shared" si="266"/>
        <v>6.7948481112999518E-5</v>
      </c>
      <c r="Z472" s="80">
        <f t="shared" si="267"/>
        <v>430</v>
      </c>
      <c r="AA472" s="80">
        <f t="shared" si="268"/>
        <v>1.0464612996580743E-2</v>
      </c>
      <c r="AB472" s="80">
        <f t="shared" si="269"/>
        <v>-1.0157479184615313E-2</v>
      </c>
      <c r="AC472" s="80">
        <f t="shared" si="270"/>
        <v>2.6066929453428058E-2</v>
      </c>
      <c r="AD472" s="80">
        <f t="shared" si="271"/>
        <v>2.7224186361160009E-3</v>
      </c>
      <c r="AE472" s="80">
        <f t="shared" si="272"/>
        <v>7.4115632302717065E-7</v>
      </c>
      <c r="AF472" s="80">
        <f t="shared" si="273"/>
        <v>-9999</v>
      </c>
      <c r="AG472" s="106"/>
      <c r="AH472" s="80">
        <f t="shared" si="274"/>
        <v>2.3344510817312057E-2</v>
      </c>
      <c r="AI472" s="80">
        <f t="shared" si="275"/>
        <v>0.60651906445214443</v>
      </c>
      <c r="AJ472" s="80">
        <f t="shared" si="276"/>
        <v>0.52498857712042712</v>
      </c>
      <c r="AK472" s="80">
        <f t="shared" si="277"/>
        <v>-0.21527856861935915</v>
      </c>
      <c r="AL472" s="80">
        <f t="shared" si="278"/>
        <v>0.50062406803963588</v>
      </c>
      <c r="AM472" s="80">
        <f t="shared" si="279"/>
        <v>0.25567432619718627</v>
      </c>
      <c r="AN472" s="80">
        <f t="shared" si="281"/>
        <v>7.0688461825260447</v>
      </c>
      <c r="AO472" s="80">
        <f t="shared" si="281"/>
        <v>7.0692069476944051</v>
      </c>
      <c r="AP472" s="80">
        <f t="shared" si="281"/>
        <v>7.0680693741325715</v>
      </c>
      <c r="AQ472" s="80">
        <f t="shared" si="281"/>
        <v>7.0716608103039977</v>
      </c>
      <c r="AR472" s="80">
        <f t="shared" si="281"/>
        <v>7.0603657586598407</v>
      </c>
      <c r="AS472" s="80">
        <f t="shared" si="281"/>
        <v>7.0963345683498069</v>
      </c>
      <c r="AT472" s="80">
        <f t="shared" si="281"/>
        <v>6.9858597837267915</v>
      </c>
      <c r="AU472" s="80">
        <f t="shared" si="280"/>
        <v>7.3861969042002835</v>
      </c>
    </row>
    <row r="473" spans="1:47" ht="12.95" customHeight="1" x14ac:dyDescent="0.2">
      <c r="A473" s="16" t="s">
        <v>2421</v>
      </c>
      <c r="B473" s="41"/>
      <c r="C473" s="42">
        <v>44167.605000000003</v>
      </c>
      <c r="D473" s="42"/>
      <c r="E473" s="80">
        <f t="shared" si="263"/>
        <v>492.0108173487958</v>
      </c>
      <c r="F473" s="80">
        <f t="shared" si="264"/>
        <v>492</v>
      </c>
      <c r="G473" s="80">
        <f t="shared" si="258"/>
        <v>1.4683766428788658E-2</v>
      </c>
      <c r="I473" s="80">
        <f t="shared" si="260"/>
        <v>1.4683766428788658E-2</v>
      </c>
      <c r="P473" s="80">
        <f t="shared" si="265"/>
        <v>-1.2298866262808815E-2</v>
      </c>
      <c r="Q473" s="107">
        <f t="shared" ref="Q473:Q536" si="282">C473-15018.5</f>
        <v>29149.105000000003</v>
      </c>
      <c r="R473" s="80">
        <f t="shared" si="259"/>
        <v>7.2806246696966467E-4</v>
      </c>
      <c r="S473" s="106">
        <f t="shared" si="261"/>
        <v>0.1</v>
      </c>
      <c r="T473" s="106">
        <f t="shared" si="266"/>
        <v>7.2806246696966465E-5</v>
      </c>
      <c r="Z473" s="80">
        <f t="shared" si="267"/>
        <v>492</v>
      </c>
      <c r="AA473" s="80">
        <f t="shared" si="268"/>
        <v>1.1424716135273454E-2</v>
      </c>
      <c r="AB473" s="80">
        <f t="shared" si="269"/>
        <v>-9.0398159692936103E-3</v>
      </c>
      <c r="AC473" s="80">
        <f t="shared" si="270"/>
        <v>2.6982632691597473E-2</v>
      </c>
      <c r="AD473" s="80">
        <f t="shared" si="271"/>
        <v>3.2590502935152046E-3</v>
      </c>
      <c r="AE473" s="80">
        <f t="shared" si="272"/>
        <v>1.0621408815661542E-6</v>
      </c>
      <c r="AF473" s="80">
        <f t="shared" si="273"/>
        <v>-9999</v>
      </c>
      <c r="AG473" s="106"/>
      <c r="AH473" s="80">
        <f t="shared" si="274"/>
        <v>2.3723582398082269E-2</v>
      </c>
      <c r="AI473" s="80">
        <f t="shared" si="275"/>
        <v>0.60925160188506489</v>
      </c>
      <c r="AJ473" s="80">
        <f t="shared" si="276"/>
        <v>0.53562789810606881</v>
      </c>
      <c r="AK473" s="80">
        <f t="shared" si="277"/>
        <v>-0.22019945076459185</v>
      </c>
      <c r="AL473" s="80">
        <f t="shared" si="278"/>
        <v>0.51317350313993026</v>
      </c>
      <c r="AM473" s="80">
        <f t="shared" si="279"/>
        <v>0.26237004773973671</v>
      </c>
      <c r="AN473" s="80">
        <f t="shared" si="281"/>
        <v>7.0872977612235388</v>
      </c>
      <c r="AO473" s="80">
        <f t="shared" si="281"/>
        <v>7.0876210105436428</v>
      </c>
      <c r="AP473" s="80">
        <f t="shared" si="281"/>
        <v>7.0865823780169244</v>
      </c>
      <c r="AQ473" s="80">
        <f t="shared" si="281"/>
        <v>7.0899236041599298</v>
      </c>
      <c r="AR473" s="80">
        <f t="shared" si="281"/>
        <v>7.0792159578598994</v>
      </c>
      <c r="AS473" s="80">
        <f t="shared" si="281"/>
        <v>7.1139661929496638</v>
      </c>
      <c r="AT473" s="80">
        <f t="shared" si="281"/>
        <v>7.0053105569744067</v>
      </c>
      <c r="AU473" s="80">
        <f t="shared" si="280"/>
        <v>7.4104307851384448</v>
      </c>
    </row>
    <row r="474" spans="1:47" ht="12.95" customHeight="1" x14ac:dyDescent="0.2">
      <c r="A474" s="16" t="s">
        <v>2421</v>
      </c>
      <c r="B474" s="41"/>
      <c r="C474" s="42">
        <v>44167.606</v>
      </c>
      <c r="D474" s="42"/>
      <c r="E474" s="80">
        <f t="shared" si="263"/>
        <v>492.0115540364032</v>
      </c>
      <c r="F474" s="80">
        <f t="shared" si="264"/>
        <v>492</v>
      </c>
      <c r="G474" s="80">
        <f t="shared" si="258"/>
        <v>1.5683766425354406E-2</v>
      </c>
      <c r="I474" s="80">
        <f t="shared" si="260"/>
        <v>1.5683766425354406E-2</v>
      </c>
      <c r="P474" s="80">
        <f t="shared" si="265"/>
        <v>-1.2298866262808815E-2</v>
      </c>
      <c r="Q474" s="107">
        <f t="shared" si="282"/>
        <v>29149.106</v>
      </c>
      <c r="R474" s="80">
        <f t="shared" si="259"/>
        <v>7.8302773216066082E-4</v>
      </c>
      <c r="S474" s="106">
        <f t="shared" si="261"/>
        <v>0.1</v>
      </c>
      <c r="T474" s="106">
        <f t="shared" si="266"/>
        <v>7.8302773216066082E-5</v>
      </c>
      <c r="Z474" s="80">
        <f t="shared" si="267"/>
        <v>492</v>
      </c>
      <c r="AA474" s="80">
        <f t="shared" si="268"/>
        <v>1.1424716135273454E-2</v>
      </c>
      <c r="AB474" s="80">
        <f t="shared" si="269"/>
        <v>-8.0398159727278623E-3</v>
      </c>
      <c r="AC474" s="80">
        <f t="shared" si="270"/>
        <v>2.7982632688163221E-2</v>
      </c>
      <c r="AD474" s="80">
        <f t="shared" si="271"/>
        <v>4.2590502900809526E-3</v>
      </c>
      <c r="AE474" s="80">
        <f t="shared" si="272"/>
        <v>1.813950937343865E-6</v>
      </c>
      <c r="AF474" s="80">
        <f t="shared" si="273"/>
        <v>-9999</v>
      </c>
      <c r="AG474" s="106"/>
      <c r="AH474" s="80">
        <f t="shared" si="274"/>
        <v>2.3723582398082269E-2</v>
      </c>
      <c r="AI474" s="80">
        <f t="shared" si="275"/>
        <v>0.60925160188506489</v>
      </c>
      <c r="AJ474" s="80">
        <f t="shared" si="276"/>
        <v>0.53562789810606881</v>
      </c>
      <c r="AK474" s="80">
        <f t="shared" si="277"/>
        <v>-0.22019945076459185</v>
      </c>
      <c r="AL474" s="80">
        <f t="shared" si="278"/>
        <v>0.51317350313993026</v>
      </c>
      <c r="AM474" s="80">
        <f t="shared" si="279"/>
        <v>0.26237004773973671</v>
      </c>
      <c r="AN474" s="80">
        <f t="shared" si="281"/>
        <v>7.0872977612235388</v>
      </c>
      <c r="AO474" s="80">
        <f t="shared" si="281"/>
        <v>7.0876210105436428</v>
      </c>
      <c r="AP474" s="80">
        <f t="shared" si="281"/>
        <v>7.0865823780169244</v>
      </c>
      <c r="AQ474" s="80">
        <f t="shared" si="281"/>
        <v>7.0899236041599298</v>
      </c>
      <c r="AR474" s="80">
        <f t="shared" si="281"/>
        <v>7.0792159578598994</v>
      </c>
      <c r="AS474" s="80">
        <f t="shared" si="281"/>
        <v>7.1139661929496638</v>
      </c>
      <c r="AT474" s="80">
        <f t="shared" si="281"/>
        <v>7.0053105569744067</v>
      </c>
      <c r="AU474" s="80">
        <f t="shared" si="280"/>
        <v>7.4104307851384448</v>
      </c>
    </row>
    <row r="475" spans="1:47" ht="12.95" customHeight="1" x14ac:dyDescent="0.2">
      <c r="A475" s="16" t="s">
        <v>2421</v>
      </c>
      <c r="B475" s="41"/>
      <c r="C475" s="42">
        <v>44167.608999999997</v>
      </c>
      <c r="D475" s="42"/>
      <c r="E475" s="80">
        <f t="shared" si="263"/>
        <v>492.01376409923068</v>
      </c>
      <c r="F475" s="80">
        <f t="shared" si="264"/>
        <v>492</v>
      </c>
      <c r="G475" s="80">
        <f t="shared" si="258"/>
        <v>1.8683766422327608E-2</v>
      </c>
      <c r="I475" s="80">
        <f t="shared" si="260"/>
        <v>1.8683766422327608E-2</v>
      </c>
      <c r="P475" s="80">
        <f t="shared" si="265"/>
        <v>-1.2298866262808815E-2</v>
      </c>
      <c r="Q475" s="107">
        <f t="shared" si="282"/>
        <v>29149.108999999997</v>
      </c>
      <c r="R475" s="80">
        <f t="shared" si="259"/>
        <v>9.5992352810208377E-4</v>
      </c>
      <c r="S475" s="106">
        <f t="shared" si="261"/>
        <v>0.1</v>
      </c>
      <c r="T475" s="106">
        <f t="shared" si="266"/>
        <v>9.5992352810208388E-5</v>
      </c>
      <c r="Z475" s="80">
        <f t="shared" si="267"/>
        <v>492</v>
      </c>
      <c r="AA475" s="80">
        <f t="shared" si="268"/>
        <v>1.1424716135273454E-2</v>
      </c>
      <c r="AB475" s="80">
        <f t="shared" si="269"/>
        <v>-5.0398159757546607E-3</v>
      </c>
      <c r="AC475" s="80">
        <f t="shared" si="270"/>
        <v>3.0982632685136423E-2</v>
      </c>
      <c r="AD475" s="80">
        <f t="shared" si="271"/>
        <v>7.2590502870541543E-3</v>
      </c>
      <c r="AE475" s="80">
        <f t="shared" si="272"/>
        <v>5.2693811069981002E-6</v>
      </c>
      <c r="AF475" s="80">
        <f t="shared" si="273"/>
        <v>-9999</v>
      </c>
      <c r="AG475" s="106"/>
      <c r="AH475" s="80">
        <f t="shared" si="274"/>
        <v>2.3723582398082269E-2</v>
      </c>
      <c r="AI475" s="80">
        <f t="shared" si="275"/>
        <v>0.60925160188506489</v>
      </c>
      <c r="AJ475" s="80">
        <f t="shared" si="276"/>
        <v>0.53562789810606881</v>
      </c>
      <c r="AK475" s="80">
        <f t="shared" si="277"/>
        <v>-0.22019945076459185</v>
      </c>
      <c r="AL475" s="80">
        <f t="shared" si="278"/>
        <v>0.51317350313993026</v>
      </c>
      <c r="AM475" s="80">
        <f t="shared" si="279"/>
        <v>0.26237004773973671</v>
      </c>
      <c r="AN475" s="80">
        <f t="shared" si="281"/>
        <v>7.0872977612235388</v>
      </c>
      <c r="AO475" s="80">
        <f t="shared" si="281"/>
        <v>7.0876210105436428</v>
      </c>
      <c r="AP475" s="80">
        <f t="shared" si="281"/>
        <v>7.0865823780169244</v>
      </c>
      <c r="AQ475" s="80">
        <f t="shared" si="281"/>
        <v>7.0899236041599298</v>
      </c>
      <c r="AR475" s="80">
        <f t="shared" si="281"/>
        <v>7.0792159578598994</v>
      </c>
      <c r="AS475" s="80">
        <f t="shared" si="281"/>
        <v>7.1139661929496638</v>
      </c>
      <c r="AT475" s="80">
        <f t="shared" si="281"/>
        <v>7.0053105569744067</v>
      </c>
      <c r="AU475" s="80">
        <f t="shared" si="280"/>
        <v>7.4104307851384448</v>
      </c>
    </row>
    <row r="476" spans="1:47" ht="12.95" customHeight="1" x14ac:dyDescent="0.2">
      <c r="A476" s="16" t="s">
        <v>2522</v>
      </c>
      <c r="B476" s="41"/>
      <c r="C476" s="42">
        <v>44194.756999999998</v>
      </c>
      <c r="D476" s="42"/>
      <c r="E476" s="80">
        <f t="shared" si="263"/>
        <v>512.01335933330427</v>
      </c>
      <c r="F476" s="80">
        <f t="shared" si="264"/>
        <v>512</v>
      </c>
      <c r="G476" s="80">
        <f t="shared" si="258"/>
        <v>1.8134326033759862E-2</v>
      </c>
      <c r="I476" s="80">
        <f t="shared" si="260"/>
        <v>1.8134326033759862E-2</v>
      </c>
      <c r="P476" s="80">
        <f t="shared" si="265"/>
        <v>-1.2110784050662231E-2</v>
      </c>
      <c r="Q476" s="107">
        <f t="shared" si="282"/>
        <v>29176.256999999998</v>
      </c>
      <c r="R476" s="80">
        <f t="shared" si="259"/>
        <v>9.1476668401881101E-4</v>
      </c>
      <c r="S476" s="106">
        <f t="shared" si="261"/>
        <v>0.1</v>
      </c>
      <c r="T476" s="106">
        <f t="shared" si="266"/>
        <v>9.1476668401881101E-5</v>
      </c>
      <c r="Z476" s="80">
        <f t="shared" si="267"/>
        <v>512</v>
      </c>
      <c r="AA476" s="80">
        <f t="shared" si="268"/>
        <v>1.1733719516529812E-2</v>
      </c>
      <c r="AB476" s="80">
        <f t="shared" si="269"/>
        <v>-5.7101775334321807E-3</v>
      </c>
      <c r="AC476" s="80">
        <f t="shared" si="270"/>
        <v>3.0245110084422093E-2</v>
      </c>
      <c r="AD476" s="80">
        <f t="shared" si="271"/>
        <v>6.4006065172300501E-3</v>
      </c>
      <c r="AE476" s="80">
        <f t="shared" si="272"/>
        <v>4.0967763788407793E-6</v>
      </c>
      <c r="AF476" s="80">
        <f t="shared" si="273"/>
        <v>-9999</v>
      </c>
      <c r="AG476" s="106"/>
      <c r="AH476" s="80">
        <f t="shared" si="274"/>
        <v>2.3844503567192043E-2</v>
      </c>
      <c r="AI476" s="80">
        <f t="shared" si="275"/>
        <v>0.61015157881140025</v>
      </c>
      <c r="AJ476" s="80">
        <f t="shared" si="276"/>
        <v>0.53906239818581103</v>
      </c>
      <c r="AK476" s="80">
        <f t="shared" si="277"/>
        <v>-0.22178890243466173</v>
      </c>
      <c r="AL476" s="80">
        <f t="shared" si="278"/>
        <v>0.51724589860475312</v>
      </c>
      <c r="AM476" s="80">
        <f t="shared" si="279"/>
        <v>0.2645475796652641</v>
      </c>
      <c r="AN476" s="80">
        <f t="shared" si="281"/>
        <v>7.0932675599683357</v>
      </c>
      <c r="AO476" s="80">
        <f t="shared" si="281"/>
        <v>7.0935791531619232</v>
      </c>
      <c r="AP476" s="80">
        <f t="shared" si="281"/>
        <v>7.0925717096771965</v>
      </c>
      <c r="AQ476" s="80">
        <f t="shared" si="281"/>
        <v>7.0958328398728749</v>
      </c>
      <c r="AR476" s="80">
        <f t="shared" si="281"/>
        <v>7.0853164885712241</v>
      </c>
      <c r="AS476" s="80">
        <f t="shared" si="281"/>
        <v>7.1196606782251601</v>
      </c>
      <c r="AT476" s="80">
        <f t="shared" si="281"/>
        <v>7.0116356189041706</v>
      </c>
      <c r="AU476" s="80">
        <f t="shared" si="280"/>
        <v>7.4182481660862383</v>
      </c>
    </row>
    <row r="477" spans="1:47" ht="12.95" customHeight="1" x14ac:dyDescent="0.2">
      <c r="A477" s="16" t="s">
        <v>2422</v>
      </c>
      <c r="B477" s="41"/>
      <c r="C477" s="42">
        <v>44265.343999999997</v>
      </c>
      <c r="D477" s="42"/>
      <c r="E477" s="80">
        <f t="shared" si="263"/>
        <v>564.01392765463515</v>
      </c>
      <c r="F477" s="80">
        <f t="shared" si="264"/>
        <v>564</v>
      </c>
      <c r="G477" s="80">
        <f t="shared" si="258"/>
        <v>1.8905781020293944E-2</v>
      </c>
      <c r="I477" s="80">
        <f t="shared" si="260"/>
        <v>1.8905781020293944E-2</v>
      </c>
      <c r="P477" s="80">
        <f t="shared" si="265"/>
        <v>-1.1620280284487038E-2</v>
      </c>
      <c r="Q477" s="107">
        <f t="shared" si="282"/>
        <v>29246.843999999997</v>
      </c>
      <c r="R477" s="80">
        <f t="shared" si="259"/>
        <v>9.3184041878324676E-4</v>
      </c>
      <c r="S477" s="106">
        <f t="shared" si="261"/>
        <v>0.1</v>
      </c>
      <c r="T477" s="106">
        <f t="shared" si="266"/>
        <v>9.3184041878324682E-5</v>
      </c>
      <c r="Z477" s="80">
        <f t="shared" si="267"/>
        <v>564</v>
      </c>
      <c r="AA477" s="80">
        <f t="shared" si="268"/>
        <v>1.2535448512641222E-2</v>
      </c>
      <c r="AB477" s="80">
        <f t="shared" si="269"/>
        <v>-5.249947776834317E-3</v>
      </c>
      <c r="AC477" s="80">
        <f t="shared" si="270"/>
        <v>3.0526061304780982E-2</v>
      </c>
      <c r="AD477" s="80">
        <f t="shared" si="271"/>
        <v>6.3703325076527213E-3</v>
      </c>
      <c r="AE477" s="80">
        <f t="shared" si="272"/>
        <v>4.0581136258057011E-6</v>
      </c>
      <c r="AF477" s="80">
        <f t="shared" si="273"/>
        <v>-9999</v>
      </c>
      <c r="AG477" s="106"/>
      <c r="AH477" s="80">
        <f t="shared" si="274"/>
        <v>2.4155728797128261E-2</v>
      </c>
      <c r="AI477" s="80">
        <f t="shared" si="275"/>
        <v>0.61253454333471724</v>
      </c>
      <c r="AJ477" s="80">
        <f t="shared" si="276"/>
        <v>0.54799752680778702</v>
      </c>
      <c r="AK477" s="80">
        <f t="shared" si="277"/>
        <v>-0.2259261574886354</v>
      </c>
      <c r="AL477" s="80">
        <f t="shared" si="278"/>
        <v>0.52789080307478675</v>
      </c>
      <c r="AM477" s="80">
        <f t="shared" si="279"/>
        <v>0.27025060992370253</v>
      </c>
      <c r="AN477" s="80">
        <f t="shared" si="281"/>
        <v>7.1088303173929743</v>
      </c>
      <c r="AO477" s="80">
        <f t="shared" si="281"/>
        <v>7.1091126629976049</v>
      </c>
      <c r="AP477" s="80">
        <f t="shared" si="281"/>
        <v>7.1081844903887452</v>
      </c>
      <c r="AQ477" s="80">
        <f t="shared" si="281"/>
        <v>7.1112392532626414</v>
      </c>
      <c r="AR477" s="80">
        <f t="shared" si="281"/>
        <v>7.1012233004088179</v>
      </c>
      <c r="AS477" s="80">
        <f t="shared" si="281"/>
        <v>7.1344840380557972</v>
      </c>
      <c r="AT477" s="80">
        <f t="shared" si="281"/>
        <v>7.028197294420794</v>
      </c>
      <c r="AU477" s="80">
        <f t="shared" si="280"/>
        <v>7.4385733565505028</v>
      </c>
    </row>
    <row r="478" spans="1:47" ht="12.95" customHeight="1" x14ac:dyDescent="0.2">
      <c r="A478" s="16" t="s">
        <v>2422</v>
      </c>
      <c r="B478" s="41"/>
      <c r="C478" s="42">
        <v>44288.411999999997</v>
      </c>
      <c r="D478" s="42"/>
      <c r="E478" s="80">
        <f t="shared" si="263"/>
        <v>581.0078374402392</v>
      </c>
      <c r="F478" s="80">
        <f t="shared" si="264"/>
        <v>581</v>
      </c>
      <c r="G478" s="80">
        <f t="shared" si="258"/>
        <v>1.0638756692060269E-2</v>
      </c>
      <c r="I478" s="80">
        <f t="shared" si="260"/>
        <v>1.0638756692060269E-2</v>
      </c>
      <c r="P478" s="80">
        <f t="shared" si="265"/>
        <v>-1.1459456460524087E-2</v>
      </c>
      <c r="Q478" s="107">
        <f t="shared" si="282"/>
        <v>29269.911999999997</v>
      </c>
      <c r="R478" s="80">
        <f t="shared" si="259"/>
        <v>4.8833102453705224E-4</v>
      </c>
      <c r="S478" s="106">
        <f t="shared" si="261"/>
        <v>0.1</v>
      </c>
      <c r="T478" s="106">
        <f t="shared" si="266"/>
        <v>4.8833102453705226E-5</v>
      </c>
      <c r="Z478" s="80">
        <f t="shared" si="267"/>
        <v>581</v>
      </c>
      <c r="AA478" s="80">
        <f t="shared" si="268"/>
        <v>1.2797012208379328E-2</v>
      </c>
      <c r="AB478" s="80">
        <f t="shared" si="269"/>
        <v>-1.3617711976843146E-2</v>
      </c>
      <c r="AC478" s="80">
        <f t="shared" si="270"/>
        <v>2.2098213152584357E-2</v>
      </c>
      <c r="AD478" s="80">
        <f t="shared" si="271"/>
        <v>-2.1582555163190582E-3</v>
      </c>
      <c r="AE478" s="80">
        <f t="shared" si="272"/>
        <v>4.6580668737216453E-7</v>
      </c>
      <c r="AF478" s="80">
        <f t="shared" si="273"/>
        <v>-9999</v>
      </c>
      <c r="AG478" s="106"/>
      <c r="AH478" s="80">
        <f t="shared" si="274"/>
        <v>2.4256468668903415E-2</v>
      </c>
      <c r="AI478" s="80">
        <f t="shared" si="275"/>
        <v>0.61332723151618485</v>
      </c>
      <c r="AJ478" s="80">
        <f t="shared" si="276"/>
        <v>0.55092028369127544</v>
      </c>
      <c r="AK478" s="80">
        <f t="shared" si="277"/>
        <v>-0.22728017700511796</v>
      </c>
      <c r="AL478" s="80">
        <f t="shared" si="278"/>
        <v>0.53138893323227832</v>
      </c>
      <c r="AM478" s="80">
        <f t="shared" si="279"/>
        <v>0.27212830813264083</v>
      </c>
      <c r="AN478" s="80">
        <f t="shared" si="281"/>
        <v>7.1139312713967122</v>
      </c>
      <c r="AO478" s="80">
        <f t="shared" si="281"/>
        <v>7.1142043939610202</v>
      </c>
      <c r="AP478" s="80">
        <f t="shared" si="281"/>
        <v>7.1133015356490503</v>
      </c>
      <c r="AQ478" s="80">
        <f t="shared" si="281"/>
        <v>7.1162895173533389</v>
      </c>
      <c r="AR478" s="80">
        <f t="shared" si="281"/>
        <v>7.1064378775413823</v>
      </c>
      <c r="AS478" s="80">
        <f t="shared" si="281"/>
        <v>7.1393361165389964</v>
      </c>
      <c r="AT478" s="80">
        <f t="shared" si="281"/>
        <v>7.0336483849986671</v>
      </c>
      <c r="AU478" s="80">
        <f t="shared" si="280"/>
        <v>7.4452181303561282</v>
      </c>
    </row>
    <row r="479" spans="1:47" ht="12.95" customHeight="1" x14ac:dyDescent="0.2">
      <c r="A479" s="16" t="s">
        <v>2423</v>
      </c>
      <c r="B479" s="41"/>
      <c r="C479" s="42">
        <v>44303.351999999999</v>
      </c>
      <c r="D479" s="42"/>
      <c r="E479" s="80">
        <f t="shared" si="263"/>
        <v>592.01395033242625</v>
      </c>
      <c r="F479" s="80">
        <f t="shared" si="264"/>
        <v>592</v>
      </c>
      <c r="G479" s="80">
        <f t="shared" si="258"/>
        <v>1.8936564476462081E-2</v>
      </c>
      <c r="I479" s="80">
        <f t="shared" si="260"/>
        <v>1.8936564476462081E-2</v>
      </c>
      <c r="P479" s="80">
        <f t="shared" si="265"/>
        <v>-1.1355271410208215E-2</v>
      </c>
      <c r="Q479" s="107">
        <f t="shared" si="282"/>
        <v>29284.851999999999</v>
      </c>
      <c r="R479" s="80">
        <f t="shared" si="259"/>
        <v>9.1759532138496638E-4</v>
      </c>
      <c r="S479" s="106">
        <f t="shared" si="261"/>
        <v>0.1</v>
      </c>
      <c r="T479" s="106">
        <f t="shared" si="266"/>
        <v>9.1759532138496638E-5</v>
      </c>
      <c r="Z479" s="80">
        <f t="shared" si="267"/>
        <v>592</v>
      </c>
      <c r="AA479" s="80">
        <f t="shared" si="268"/>
        <v>1.2966114239175659E-2</v>
      </c>
      <c r="AB479" s="80">
        <f t="shared" si="269"/>
        <v>-5.3848211729217929E-3</v>
      </c>
      <c r="AC479" s="80">
        <f t="shared" si="270"/>
        <v>3.0291835886670296E-2</v>
      </c>
      <c r="AD479" s="80">
        <f t="shared" si="271"/>
        <v>5.9704502372864218E-3</v>
      </c>
      <c r="AE479" s="80">
        <f t="shared" si="272"/>
        <v>3.5646276035913493E-6</v>
      </c>
      <c r="AF479" s="80">
        <f t="shared" si="273"/>
        <v>-9999</v>
      </c>
      <c r="AG479" s="106"/>
      <c r="AH479" s="80">
        <f t="shared" si="274"/>
        <v>2.4321385649383874E-2</v>
      </c>
      <c r="AI479" s="80">
        <f t="shared" si="275"/>
        <v>0.61384376848949473</v>
      </c>
      <c r="AJ479" s="80">
        <f t="shared" si="276"/>
        <v>0.55281190349434084</v>
      </c>
      <c r="AK479" s="80">
        <f t="shared" si="277"/>
        <v>-0.22815668653804747</v>
      </c>
      <c r="AL479" s="80">
        <f t="shared" si="278"/>
        <v>0.53365724655156244</v>
      </c>
      <c r="AM479" s="80">
        <f t="shared" si="279"/>
        <v>0.27334683002332044</v>
      </c>
      <c r="AN479" s="80">
        <f t="shared" si="281"/>
        <v>7.1172353829978343</v>
      </c>
      <c r="AO479" s="80">
        <f t="shared" si="281"/>
        <v>7.1175026280989764</v>
      </c>
      <c r="AP479" s="80">
        <f t="shared" si="281"/>
        <v>7.116615984909938</v>
      </c>
      <c r="AQ479" s="80">
        <f t="shared" si="281"/>
        <v>7.1195609571354703</v>
      </c>
      <c r="AR479" s="80">
        <f t="shared" si="281"/>
        <v>7.1098157730742919</v>
      </c>
      <c r="AS479" s="80">
        <f t="shared" si="281"/>
        <v>7.1424773717758478</v>
      </c>
      <c r="AT479" s="80">
        <f t="shared" si="281"/>
        <v>7.0371852413228746</v>
      </c>
      <c r="AU479" s="80">
        <f t="shared" si="280"/>
        <v>7.4495176898774149</v>
      </c>
    </row>
    <row r="480" spans="1:47" ht="12.95" customHeight="1" x14ac:dyDescent="0.2">
      <c r="A480" s="16" t="s">
        <v>2522</v>
      </c>
      <c r="B480" s="41"/>
      <c r="C480" s="42">
        <v>44319.64</v>
      </c>
      <c r="D480" s="42"/>
      <c r="E480" s="80">
        <f t="shared" si="263"/>
        <v>604.01311812278232</v>
      </c>
      <c r="F480" s="80">
        <f t="shared" si="264"/>
        <v>604</v>
      </c>
      <c r="G480" s="80">
        <f t="shared" si="258"/>
        <v>1.7806900243158452E-2</v>
      </c>
      <c r="I480" s="80">
        <f t="shared" si="260"/>
        <v>1.7806900243158452E-2</v>
      </c>
      <c r="P480" s="80">
        <f t="shared" si="265"/>
        <v>-1.124150515086237E-2</v>
      </c>
      <c r="Q480" s="107">
        <f t="shared" si="282"/>
        <v>29301.14</v>
      </c>
      <c r="R480" s="80">
        <f t="shared" si="259"/>
        <v>8.4380985593537797E-4</v>
      </c>
      <c r="S480" s="106">
        <f t="shared" si="261"/>
        <v>0.1</v>
      </c>
      <c r="T480" s="106">
        <f t="shared" si="266"/>
        <v>8.4380985593537802E-5</v>
      </c>
      <c r="Z480" s="80">
        <f t="shared" si="267"/>
        <v>604</v>
      </c>
      <c r="AA480" s="80">
        <f t="shared" si="268"/>
        <v>1.3150457707985404E-2</v>
      </c>
      <c r="AB480" s="80">
        <f t="shared" si="269"/>
        <v>-6.5850626156893216E-3</v>
      </c>
      <c r="AC480" s="80">
        <f t="shared" si="270"/>
        <v>2.9048405394020822E-2</v>
      </c>
      <c r="AD480" s="80">
        <f t="shared" si="271"/>
        <v>4.6564425351730485E-3</v>
      </c>
      <c r="AE480" s="80">
        <f t="shared" si="272"/>
        <v>2.1682457083368807E-6</v>
      </c>
      <c r="AF480" s="80">
        <f t="shared" si="273"/>
        <v>-9999</v>
      </c>
      <c r="AG480" s="106"/>
      <c r="AH480" s="80">
        <f t="shared" si="274"/>
        <v>2.4391962858847774E-2</v>
      </c>
      <c r="AI480" s="80">
        <f t="shared" si="275"/>
        <v>0.61441052601509605</v>
      </c>
      <c r="AJ480" s="80">
        <f t="shared" si="276"/>
        <v>0.55487586364814812</v>
      </c>
      <c r="AK480" s="80">
        <f t="shared" si="277"/>
        <v>-0.22911321720595021</v>
      </c>
      <c r="AL480" s="80">
        <f t="shared" si="278"/>
        <v>0.53613612054148607</v>
      </c>
      <c r="AM480" s="80">
        <f t="shared" si="279"/>
        <v>0.27467932800590367</v>
      </c>
      <c r="AN480" s="80">
        <f t="shared" si="281"/>
        <v>7.1208430208540747</v>
      </c>
      <c r="AO480" s="80">
        <f t="shared" si="281"/>
        <v>7.1211039357393719</v>
      </c>
      <c r="AP480" s="80">
        <f t="shared" si="281"/>
        <v>7.1202348312664938</v>
      </c>
      <c r="AQ480" s="80">
        <f t="shared" si="281"/>
        <v>7.123133074575426</v>
      </c>
      <c r="AR480" s="80">
        <f t="shared" si="281"/>
        <v>7.1135041214664128</v>
      </c>
      <c r="AS480" s="80">
        <f t="shared" si="281"/>
        <v>7.1459057445157246</v>
      </c>
      <c r="AT480" s="80">
        <f t="shared" si="281"/>
        <v>7.0410523239002609</v>
      </c>
      <c r="AU480" s="80">
        <f t="shared" si="280"/>
        <v>7.4542081184460915</v>
      </c>
    </row>
    <row r="481" spans="1:47" ht="12.95" customHeight="1" x14ac:dyDescent="0.2">
      <c r="A481" s="16" t="s">
        <v>2423</v>
      </c>
      <c r="B481" s="41"/>
      <c r="C481" s="42">
        <v>44341.362000000001</v>
      </c>
      <c r="D481" s="42"/>
      <c r="E481" s="80">
        <f t="shared" si="263"/>
        <v>620.01544638543749</v>
      </c>
      <c r="F481" s="80">
        <f t="shared" si="264"/>
        <v>620</v>
      </c>
      <c r="G481" s="80">
        <f t="shared" si="258"/>
        <v>2.0967347933037672E-2</v>
      </c>
      <c r="I481" s="80">
        <f t="shared" si="260"/>
        <v>2.0967347933037672E-2</v>
      </c>
      <c r="P481" s="80">
        <f t="shared" si="265"/>
        <v>-1.1089638512723323E-2</v>
      </c>
      <c r="Q481" s="107">
        <f t="shared" si="282"/>
        <v>29322.862000000001</v>
      </c>
      <c r="R481" s="80">
        <f t="shared" si="259"/>
        <v>1.027650379983704E-3</v>
      </c>
      <c r="S481" s="106">
        <f t="shared" si="261"/>
        <v>0.1</v>
      </c>
      <c r="T481" s="106">
        <f t="shared" si="266"/>
        <v>1.027650379983704E-4</v>
      </c>
      <c r="Z481" s="80">
        <f t="shared" si="267"/>
        <v>620</v>
      </c>
      <c r="AA481" s="80">
        <f t="shared" si="268"/>
        <v>1.3396033238918059E-2</v>
      </c>
      <c r="AB481" s="80">
        <f t="shared" si="269"/>
        <v>-3.5183238186037094E-3</v>
      </c>
      <c r="AC481" s="80">
        <f t="shared" si="270"/>
        <v>3.2056986445760993E-2</v>
      </c>
      <c r="AD481" s="80">
        <f t="shared" si="271"/>
        <v>7.5713146941196133E-3</v>
      </c>
      <c r="AE481" s="80">
        <f t="shared" si="272"/>
        <v>5.7324806197391581E-6</v>
      </c>
      <c r="AF481" s="80">
        <f t="shared" si="273"/>
        <v>-9999</v>
      </c>
      <c r="AG481" s="106"/>
      <c r="AH481" s="80">
        <f t="shared" si="274"/>
        <v>2.4485671751641382E-2</v>
      </c>
      <c r="AI481" s="80">
        <f t="shared" si="275"/>
        <v>0.61517152701003464</v>
      </c>
      <c r="AJ481" s="80">
        <f t="shared" si="276"/>
        <v>0.55762841058444312</v>
      </c>
      <c r="AK481" s="80">
        <f t="shared" si="277"/>
        <v>-0.23038913846496178</v>
      </c>
      <c r="AL481" s="80">
        <f t="shared" si="278"/>
        <v>0.53944840083684797</v>
      </c>
      <c r="AM481" s="80">
        <f t="shared" si="279"/>
        <v>0.27646123406128514</v>
      </c>
      <c r="AN481" s="80">
        <f t="shared" ref="AN481:AT490" si="283">$AU481+$AB$7*SIN(AO481)</f>
        <v>7.1256583555124058</v>
      </c>
      <c r="AO481" s="80">
        <f t="shared" si="283"/>
        <v>7.1259109633134576</v>
      </c>
      <c r="AP481" s="80">
        <f t="shared" si="283"/>
        <v>7.1250649950560856</v>
      </c>
      <c r="AQ481" s="80">
        <f t="shared" si="283"/>
        <v>7.1279012573824962</v>
      </c>
      <c r="AR481" s="80">
        <f t="shared" si="283"/>
        <v>7.1184273989859896</v>
      </c>
      <c r="AS481" s="80">
        <f t="shared" si="283"/>
        <v>7.1504794987730165</v>
      </c>
      <c r="AT481" s="80">
        <f t="shared" si="283"/>
        <v>7.0462225762661213</v>
      </c>
      <c r="AU481" s="80">
        <f t="shared" si="280"/>
        <v>7.4604620232043262</v>
      </c>
    </row>
    <row r="482" spans="1:47" ht="12.95" customHeight="1" x14ac:dyDescent="0.2">
      <c r="A482" s="16" t="s">
        <v>2522</v>
      </c>
      <c r="B482" s="41"/>
      <c r="C482" s="42">
        <v>44342.718999999997</v>
      </c>
      <c r="D482" s="42"/>
      <c r="E482" s="80">
        <f t="shared" si="263"/>
        <v>621.01513147209448</v>
      </c>
      <c r="F482" s="80">
        <f t="shared" si="264"/>
        <v>621</v>
      </c>
      <c r="G482" s="80">
        <f t="shared" si="258"/>
        <v>2.0539875913527794E-2</v>
      </c>
      <c r="I482" s="80">
        <f t="shared" si="260"/>
        <v>2.0539875913527794E-2</v>
      </c>
      <c r="P482" s="80">
        <f t="shared" si="265"/>
        <v>-1.1080140082281914E-2</v>
      </c>
      <c r="Q482" s="107">
        <f t="shared" si="282"/>
        <v>29324.218999999997</v>
      </c>
      <c r="R482" s="80">
        <f t="shared" si="259"/>
        <v>9.9982541157526169E-4</v>
      </c>
      <c r="S482" s="106">
        <f t="shared" si="261"/>
        <v>0.1</v>
      </c>
      <c r="T482" s="106">
        <f t="shared" si="266"/>
        <v>9.9982541157526172E-5</v>
      </c>
      <c r="Z482" s="80">
        <f t="shared" si="267"/>
        <v>621</v>
      </c>
      <c r="AA482" s="80">
        <f t="shared" si="268"/>
        <v>1.3411373455567767E-2</v>
      </c>
      <c r="AB482" s="80">
        <f t="shared" si="269"/>
        <v>-3.9516376243218868E-3</v>
      </c>
      <c r="AC482" s="80">
        <f t="shared" si="270"/>
        <v>3.1620015995809707E-2</v>
      </c>
      <c r="AD482" s="80">
        <f t="shared" si="271"/>
        <v>7.1285024579600276E-3</v>
      </c>
      <c r="AE482" s="80">
        <f t="shared" si="272"/>
        <v>5.0815547293142155E-6</v>
      </c>
      <c r="AF482" s="80">
        <f t="shared" si="273"/>
        <v>-9999</v>
      </c>
      <c r="AG482" s="106"/>
      <c r="AH482" s="80">
        <f t="shared" si="274"/>
        <v>2.4491513537849681E-2</v>
      </c>
      <c r="AI482" s="80">
        <f t="shared" si="275"/>
        <v>0.61521929241736106</v>
      </c>
      <c r="AJ482" s="80">
        <f t="shared" si="276"/>
        <v>0.55780046729292498</v>
      </c>
      <c r="AK482" s="80">
        <f t="shared" si="277"/>
        <v>-0.23046890423356362</v>
      </c>
      <c r="AL482" s="80">
        <f t="shared" si="278"/>
        <v>0.53965568986179657</v>
      </c>
      <c r="AM482" s="80">
        <f t="shared" si="279"/>
        <v>0.27657280340548102</v>
      </c>
      <c r="AN482" s="80">
        <f t="shared" si="283"/>
        <v>7.1259595103428657</v>
      </c>
      <c r="AO482" s="80">
        <f t="shared" si="283"/>
        <v>7.1262116040270058</v>
      </c>
      <c r="AP482" s="80">
        <f t="shared" si="283"/>
        <v>7.1253670722225086</v>
      </c>
      <c r="AQ482" s="80">
        <f t="shared" si="283"/>
        <v>7.1281994734597394</v>
      </c>
      <c r="AR482" s="80">
        <f t="shared" si="283"/>
        <v>7.1187353119700463</v>
      </c>
      <c r="AS482" s="80">
        <f t="shared" si="283"/>
        <v>7.1507654588946989</v>
      </c>
      <c r="AT482" s="80">
        <f t="shared" si="283"/>
        <v>7.0465462545397433</v>
      </c>
      <c r="AU482" s="80">
        <f t="shared" si="280"/>
        <v>7.4608528922517161</v>
      </c>
    </row>
    <row r="483" spans="1:47" ht="12.95" customHeight="1" x14ac:dyDescent="0.2">
      <c r="A483" s="16" t="s">
        <v>2424</v>
      </c>
      <c r="B483" s="41"/>
      <c r="C483" s="42">
        <v>44383.442000000003</v>
      </c>
      <c r="D483" s="42"/>
      <c r="E483" s="80">
        <f t="shared" si="263"/>
        <v>651.01526101081754</v>
      </c>
      <c r="F483" s="80">
        <f t="shared" si="264"/>
        <v>651</v>
      </c>
      <c r="G483" s="80">
        <f t="shared" si="258"/>
        <v>2.0715715334517881E-2</v>
      </c>
      <c r="I483" s="80">
        <f t="shared" si="260"/>
        <v>2.0715715334517881E-2</v>
      </c>
      <c r="P483" s="80">
        <f t="shared" si="265"/>
        <v>-1.0794817053235017E-2</v>
      </c>
      <c r="Q483" s="107">
        <f t="shared" si="282"/>
        <v>29364.942000000003</v>
      </c>
      <c r="R483" s="80">
        <f t="shared" si="259"/>
        <v>9.9291365135962444E-4</v>
      </c>
      <c r="S483" s="106">
        <f t="shared" si="261"/>
        <v>0.1</v>
      </c>
      <c r="T483" s="106">
        <f t="shared" si="266"/>
        <v>9.9291365135962449E-5</v>
      </c>
      <c r="Z483" s="80">
        <f t="shared" si="267"/>
        <v>651</v>
      </c>
      <c r="AA483" s="80">
        <f t="shared" si="268"/>
        <v>1.3871122464272136E-2</v>
      </c>
      <c r="AB483" s="80">
        <f t="shared" si="269"/>
        <v>-3.9502241829892717E-3</v>
      </c>
      <c r="AC483" s="80">
        <f t="shared" si="270"/>
        <v>3.15105323877529E-2</v>
      </c>
      <c r="AD483" s="80">
        <f t="shared" si="271"/>
        <v>6.8445928702457453E-3</v>
      </c>
      <c r="AE483" s="80">
        <f t="shared" si="272"/>
        <v>4.6848451559418888E-6</v>
      </c>
      <c r="AF483" s="80">
        <f t="shared" si="273"/>
        <v>-9999</v>
      </c>
      <c r="AG483" s="106"/>
      <c r="AH483" s="80">
        <f t="shared" si="274"/>
        <v>2.4665939517507153E-2</v>
      </c>
      <c r="AI483" s="80">
        <f t="shared" si="275"/>
        <v>0.61666342377773931</v>
      </c>
      <c r="AJ483" s="80">
        <f t="shared" si="276"/>
        <v>0.56296337827751808</v>
      </c>
      <c r="AK483" s="80">
        <f t="shared" si="277"/>
        <v>-0.23286300280768249</v>
      </c>
      <c r="AL483" s="80">
        <f t="shared" si="278"/>
        <v>0.54588934941353184</v>
      </c>
      <c r="AM483" s="80">
        <f t="shared" si="279"/>
        <v>0.27993095303284365</v>
      </c>
      <c r="AN483" s="80">
        <f t="shared" si="283"/>
        <v>7.1350049857947324</v>
      </c>
      <c r="AO483" s="80">
        <f t="shared" si="283"/>
        <v>7.1352419353169241</v>
      </c>
      <c r="AP483" s="80">
        <f t="shared" si="283"/>
        <v>7.1344399637140521</v>
      </c>
      <c r="AQ483" s="80">
        <f t="shared" si="283"/>
        <v>7.1371572647302486</v>
      </c>
      <c r="AR483" s="80">
        <f t="shared" si="283"/>
        <v>7.1279841065705973</v>
      </c>
      <c r="AS483" s="80">
        <f t="shared" si="283"/>
        <v>7.1593499545898078</v>
      </c>
      <c r="AT483" s="80">
        <f t="shared" si="283"/>
        <v>7.0562860817373512</v>
      </c>
      <c r="AU483" s="80">
        <f t="shared" si="280"/>
        <v>7.4725789636734072</v>
      </c>
    </row>
    <row r="484" spans="1:47" ht="12.95" customHeight="1" x14ac:dyDescent="0.2">
      <c r="A484" s="16" t="s">
        <v>2424</v>
      </c>
      <c r="B484" s="41"/>
      <c r="C484" s="42">
        <v>44402.447</v>
      </c>
      <c r="D484" s="42"/>
      <c r="E484" s="80">
        <f t="shared" si="263"/>
        <v>665.01600903732049</v>
      </c>
      <c r="F484" s="80">
        <f t="shared" si="264"/>
        <v>665</v>
      </c>
      <c r="G484" s="80">
        <f t="shared" si="258"/>
        <v>2.1731107059167698E-2</v>
      </c>
      <c r="I484" s="80">
        <f t="shared" si="260"/>
        <v>2.1731107059167698E-2</v>
      </c>
      <c r="P484" s="80">
        <f t="shared" si="265"/>
        <v>-1.0661421154372654E-2</v>
      </c>
      <c r="Q484" s="107">
        <f t="shared" si="282"/>
        <v>29383.947</v>
      </c>
      <c r="R484" s="80">
        <f t="shared" si="259"/>
        <v>1.049275884065008E-3</v>
      </c>
      <c r="S484" s="106">
        <f t="shared" si="261"/>
        <v>0.1</v>
      </c>
      <c r="T484" s="106">
        <f t="shared" si="266"/>
        <v>1.049275884065008E-4</v>
      </c>
      <c r="Z484" s="80">
        <f t="shared" si="267"/>
        <v>665</v>
      </c>
      <c r="AA484" s="80">
        <f t="shared" si="268"/>
        <v>1.408536518137191E-2</v>
      </c>
      <c r="AB484" s="80">
        <f t="shared" si="269"/>
        <v>-3.0156792765768659E-3</v>
      </c>
      <c r="AC484" s="80">
        <f t="shared" si="270"/>
        <v>3.2392528213540356E-2</v>
      </c>
      <c r="AD484" s="80">
        <f t="shared" si="271"/>
        <v>7.6457418777957885E-3</v>
      </c>
      <c r="AE484" s="80">
        <f t="shared" si="272"/>
        <v>5.8457368861880269E-6</v>
      </c>
      <c r="AF484" s="80">
        <f t="shared" si="273"/>
        <v>-9999</v>
      </c>
      <c r="AG484" s="106"/>
      <c r="AH484" s="80">
        <f t="shared" si="274"/>
        <v>2.4746786335744564E-2</v>
      </c>
      <c r="AI484" s="80">
        <f t="shared" si="275"/>
        <v>0.61734479616058524</v>
      </c>
      <c r="AJ484" s="80">
        <f t="shared" si="276"/>
        <v>0.56537352322796508</v>
      </c>
      <c r="AK484" s="80">
        <f t="shared" si="277"/>
        <v>-0.23398099008473261</v>
      </c>
      <c r="AL484" s="80">
        <f t="shared" si="278"/>
        <v>0.54880840549819698</v>
      </c>
      <c r="AM484" s="80">
        <f t="shared" si="279"/>
        <v>0.28150549607058889</v>
      </c>
      <c r="AN484" s="80">
        <f t="shared" si="283"/>
        <v>7.1392334360703202</v>
      </c>
      <c r="AO484" s="80">
        <f t="shared" si="283"/>
        <v>7.1394635042605277</v>
      </c>
      <c r="AP484" s="80">
        <f t="shared" si="283"/>
        <v>7.1386810345050975</v>
      </c>
      <c r="AQ484" s="80">
        <f t="shared" si="283"/>
        <v>7.141345129945238</v>
      </c>
      <c r="AR484" s="80">
        <f t="shared" si="283"/>
        <v>7.1323077771754235</v>
      </c>
      <c r="AS484" s="80">
        <f t="shared" si="283"/>
        <v>7.1633599480068799</v>
      </c>
      <c r="AT484" s="80">
        <f t="shared" si="283"/>
        <v>7.0608509068840979</v>
      </c>
      <c r="AU484" s="80">
        <f t="shared" si="280"/>
        <v>7.4780511303368629</v>
      </c>
    </row>
    <row r="485" spans="1:47" ht="12.95" customHeight="1" x14ac:dyDescent="0.2">
      <c r="A485" s="16" t="s">
        <v>2424</v>
      </c>
      <c r="B485" s="41"/>
      <c r="C485" s="42">
        <v>44421.444000000003</v>
      </c>
      <c r="D485" s="42"/>
      <c r="E485" s="80">
        <f t="shared" si="263"/>
        <v>679.01086356294832</v>
      </c>
      <c r="F485" s="80">
        <f t="shared" si="264"/>
        <v>679</v>
      </c>
      <c r="G485" s="80">
        <f t="shared" ref="G485:G516" si="284">C485-(C$7+F485*C$8)</f>
        <v>1.4746498789463658E-2</v>
      </c>
      <c r="I485" s="80">
        <f t="shared" si="260"/>
        <v>1.4746498789463658E-2</v>
      </c>
      <c r="P485" s="80">
        <f t="shared" si="265"/>
        <v>-1.0527869249708773E-2</v>
      </c>
      <c r="Q485" s="107">
        <f t="shared" si="282"/>
        <v>29402.944000000003</v>
      </c>
      <c r="R485" s="80">
        <f t="shared" si="259"/>
        <v>6.3879367977954084E-4</v>
      </c>
      <c r="S485" s="106">
        <f t="shared" si="261"/>
        <v>0.1</v>
      </c>
      <c r="T485" s="106">
        <f t="shared" si="266"/>
        <v>6.3879367977954087E-5</v>
      </c>
      <c r="Z485" s="80">
        <f t="shared" si="267"/>
        <v>679</v>
      </c>
      <c r="AA485" s="80">
        <f t="shared" si="268"/>
        <v>1.4299409518815122E-2</v>
      </c>
      <c r="AB485" s="80">
        <f t="shared" si="269"/>
        <v>-1.0080779979060237E-2</v>
      </c>
      <c r="AC485" s="80">
        <f t="shared" si="270"/>
        <v>2.5274368039172431E-2</v>
      </c>
      <c r="AD485" s="80">
        <f t="shared" si="271"/>
        <v>4.4708927064853604E-4</v>
      </c>
      <c r="AE485" s="80">
        <f t="shared" si="272"/>
        <v>1.9988881592903991E-8</v>
      </c>
      <c r="AF485" s="80">
        <f t="shared" si="273"/>
        <v>-9999</v>
      </c>
      <c r="AG485" s="106"/>
      <c r="AH485" s="80">
        <f t="shared" si="274"/>
        <v>2.4827278768523895E-2</v>
      </c>
      <c r="AI485" s="80">
        <f t="shared" si="275"/>
        <v>0.61803094432193362</v>
      </c>
      <c r="AJ485" s="80">
        <f t="shared" si="276"/>
        <v>0.56778415612459021</v>
      </c>
      <c r="AK485" s="80">
        <f t="shared" si="277"/>
        <v>-0.23509944544983941</v>
      </c>
      <c r="AL485" s="80">
        <f t="shared" si="278"/>
        <v>0.55173390662764199</v>
      </c>
      <c r="AM485" s="80">
        <f t="shared" si="279"/>
        <v>0.28308481425337206</v>
      </c>
      <c r="AN485" s="80">
        <f t="shared" si="283"/>
        <v>7.1434665313464247</v>
      </c>
      <c r="AO485" s="80">
        <f t="shared" si="283"/>
        <v>7.1436898371711051</v>
      </c>
      <c r="AP485" s="80">
        <f t="shared" si="283"/>
        <v>7.1429266355148933</v>
      </c>
      <c r="AQ485" s="80">
        <f t="shared" si="283"/>
        <v>7.1455378668444309</v>
      </c>
      <c r="AR485" s="80">
        <f t="shared" si="283"/>
        <v>7.1366362729971815</v>
      </c>
      <c r="AS485" s="80">
        <f t="shared" si="283"/>
        <v>7.1673725241735751</v>
      </c>
      <c r="AT485" s="80">
        <f t="shared" si="283"/>
        <v>7.0654282248968148</v>
      </c>
      <c r="AU485" s="80">
        <f t="shared" si="280"/>
        <v>7.4835232970003185</v>
      </c>
    </row>
    <row r="486" spans="1:47" ht="12.95" customHeight="1" x14ac:dyDescent="0.2">
      <c r="A486" s="16" t="s">
        <v>2425</v>
      </c>
      <c r="B486" s="41"/>
      <c r="C486" s="42">
        <v>44459.451999999997</v>
      </c>
      <c r="D486" s="42"/>
      <c r="E486" s="80">
        <f t="shared" si="263"/>
        <v>707.01088624073407</v>
      </c>
      <c r="F486" s="80">
        <f t="shared" si="264"/>
        <v>707</v>
      </c>
      <c r="G486" s="80">
        <f t="shared" si="284"/>
        <v>1.4777282238355838E-2</v>
      </c>
      <c r="I486" s="80">
        <f>+G486</f>
        <v>1.4777282238355838E-2</v>
      </c>
      <c r="P486" s="80">
        <f t="shared" si="265"/>
        <v>-1.0260297422976466E-2</v>
      </c>
      <c r="Q486" s="107">
        <f t="shared" si="282"/>
        <v>29440.951999999997</v>
      </c>
      <c r="R486" s="80">
        <f t="shared" si="259"/>
        <v>6.2688039529756108E-4</v>
      </c>
      <c r="S486" s="106">
        <f t="shared" si="261"/>
        <v>0.1</v>
      </c>
      <c r="T486" s="106">
        <f t="shared" si="266"/>
        <v>6.2688039529756117E-5</v>
      </c>
      <c r="Z486" s="80">
        <f t="shared" si="267"/>
        <v>707</v>
      </c>
      <c r="AA486" s="80">
        <f t="shared" si="268"/>
        <v>1.472689390855463E-2</v>
      </c>
      <c r="AB486" s="80">
        <f t="shared" si="269"/>
        <v>-1.0209909093175259E-2</v>
      </c>
      <c r="AC486" s="80">
        <f t="shared" si="270"/>
        <v>2.5037579661332306E-2</v>
      </c>
      <c r="AD486" s="80">
        <f t="shared" si="271"/>
        <v>5.0388329801207346E-5</v>
      </c>
      <c r="AE486" s="80">
        <f t="shared" si="272"/>
        <v>2.5389837801552406E-10</v>
      </c>
      <c r="AF486" s="80">
        <f t="shared" si="273"/>
        <v>-9999</v>
      </c>
      <c r="AG486" s="106"/>
      <c r="AH486" s="80">
        <f t="shared" si="274"/>
        <v>2.4987191331531097E-2</v>
      </c>
      <c r="AI486" s="80">
        <f t="shared" si="275"/>
        <v>0.61941768098155847</v>
      </c>
      <c r="AJ486" s="80">
        <f t="shared" si="276"/>
        <v>0.5726068476139623</v>
      </c>
      <c r="AK486" s="80">
        <f t="shared" si="277"/>
        <v>-0.23733774920345269</v>
      </c>
      <c r="AL486" s="80">
        <f t="shared" si="278"/>
        <v>0.5576044548938901</v>
      </c>
      <c r="AM486" s="80">
        <f t="shared" si="279"/>
        <v>0.28625795826361983</v>
      </c>
      <c r="AN486" s="80">
        <f t="shared" si="283"/>
        <v>7.1519467888840333</v>
      </c>
      <c r="AO486" s="80">
        <f t="shared" si="283"/>
        <v>7.1521569282611512</v>
      </c>
      <c r="AP486" s="80">
        <f t="shared" si="283"/>
        <v>7.1514315482697262</v>
      </c>
      <c r="AQ486" s="80">
        <f t="shared" si="283"/>
        <v>7.1539381272401563</v>
      </c>
      <c r="AR486" s="80">
        <f t="shared" si="283"/>
        <v>7.1453077709653545</v>
      </c>
      <c r="AS486" s="80">
        <f t="shared" si="283"/>
        <v>7.1754057303639982</v>
      </c>
      <c r="AT486" s="80">
        <f t="shared" si="283"/>
        <v>7.0746204463285691</v>
      </c>
      <c r="AU486" s="80">
        <f t="shared" si="280"/>
        <v>7.4944676303272306</v>
      </c>
    </row>
    <row r="487" spans="1:47" ht="12.95" customHeight="1" x14ac:dyDescent="0.2">
      <c r="A487" s="16" t="s">
        <v>2425</v>
      </c>
      <c r="B487" s="41"/>
      <c r="C487" s="42">
        <v>44459.459000000003</v>
      </c>
      <c r="D487" s="42"/>
      <c r="E487" s="80">
        <f t="shared" si="263"/>
        <v>707.01604305400713</v>
      </c>
      <c r="F487" s="80">
        <f t="shared" si="264"/>
        <v>707</v>
      </c>
      <c r="G487" s="80">
        <f t="shared" si="284"/>
        <v>2.1777282243419904E-2</v>
      </c>
      <c r="I487" s="80">
        <f>+G487</f>
        <v>2.1777282243419904E-2</v>
      </c>
      <c r="P487" s="80">
        <f t="shared" si="265"/>
        <v>-1.0260297422976466E-2</v>
      </c>
      <c r="Q487" s="107">
        <f t="shared" si="282"/>
        <v>29440.959000000003</v>
      </c>
      <c r="R487" s="80">
        <f t="shared" si="259"/>
        <v>1.0264065108806942E-3</v>
      </c>
      <c r="S487" s="106">
        <f t="shared" si="261"/>
        <v>0.1</v>
      </c>
      <c r="T487" s="106">
        <f t="shared" si="266"/>
        <v>1.0264065108806942E-4</v>
      </c>
      <c r="Z487" s="80">
        <f t="shared" si="267"/>
        <v>707</v>
      </c>
      <c r="AA487" s="80">
        <f t="shared" si="268"/>
        <v>1.472689390855463E-2</v>
      </c>
      <c r="AB487" s="80">
        <f t="shared" si="269"/>
        <v>-3.2099090881111923E-3</v>
      </c>
      <c r="AC487" s="80">
        <f t="shared" si="270"/>
        <v>3.2037579666396372E-2</v>
      </c>
      <c r="AD487" s="80">
        <f t="shared" si="271"/>
        <v>7.0503883348652738E-3</v>
      </c>
      <c r="AE487" s="80">
        <f t="shared" si="272"/>
        <v>4.9707975672404329E-6</v>
      </c>
      <c r="AF487" s="80">
        <f t="shared" si="273"/>
        <v>-9999</v>
      </c>
      <c r="AG487" s="106"/>
      <c r="AH487" s="80">
        <f t="shared" si="274"/>
        <v>2.4987191331531097E-2</v>
      </c>
      <c r="AI487" s="80">
        <f t="shared" si="275"/>
        <v>0.61941768098155847</v>
      </c>
      <c r="AJ487" s="80">
        <f t="shared" si="276"/>
        <v>0.5726068476139623</v>
      </c>
      <c r="AK487" s="80">
        <f t="shared" si="277"/>
        <v>-0.23733774920345269</v>
      </c>
      <c r="AL487" s="80">
        <f t="shared" si="278"/>
        <v>0.5576044548938901</v>
      </c>
      <c r="AM487" s="80">
        <f t="shared" si="279"/>
        <v>0.28625795826361983</v>
      </c>
      <c r="AN487" s="80">
        <f t="shared" si="283"/>
        <v>7.1519467888840333</v>
      </c>
      <c r="AO487" s="80">
        <f t="shared" si="283"/>
        <v>7.1521569282611512</v>
      </c>
      <c r="AP487" s="80">
        <f t="shared" si="283"/>
        <v>7.1514315482697262</v>
      </c>
      <c r="AQ487" s="80">
        <f t="shared" si="283"/>
        <v>7.1539381272401563</v>
      </c>
      <c r="AR487" s="80">
        <f t="shared" si="283"/>
        <v>7.1453077709653545</v>
      </c>
      <c r="AS487" s="80">
        <f t="shared" si="283"/>
        <v>7.1754057303639982</v>
      </c>
      <c r="AT487" s="80">
        <f t="shared" si="283"/>
        <v>7.0746204463285691</v>
      </c>
      <c r="AU487" s="80">
        <f t="shared" si="280"/>
        <v>7.4944676303272306</v>
      </c>
    </row>
    <row r="488" spans="1:47" ht="12.95" customHeight="1" x14ac:dyDescent="0.2">
      <c r="A488" s="16" t="s">
        <v>2425</v>
      </c>
      <c r="B488" s="41"/>
      <c r="C488" s="42">
        <v>44459.46</v>
      </c>
      <c r="D488" s="42"/>
      <c r="E488" s="80">
        <f t="shared" si="263"/>
        <v>707.01677974161453</v>
      </c>
      <c r="F488" s="80">
        <f t="shared" si="264"/>
        <v>707</v>
      </c>
      <c r="G488" s="80">
        <f t="shared" si="284"/>
        <v>2.2777282239985652E-2</v>
      </c>
      <c r="I488" s="80">
        <f>G488</f>
        <v>2.2777282239985652E-2</v>
      </c>
      <c r="P488" s="80">
        <f t="shared" si="265"/>
        <v>-1.0260297422976466E-2</v>
      </c>
      <c r="Q488" s="107">
        <f t="shared" si="282"/>
        <v>29440.959999999999</v>
      </c>
      <c r="R488" s="80">
        <f t="shared" si="259"/>
        <v>1.0914816699865682E-3</v>
      </c>
      <c r="S488" s="106">
        <f t="shared" si="261"/>
        <v>0.1</v>
      </c>
      <c r="T488" s="106">
        <f t="shared" si="266"/>
        <v>1.0914816699865683E-4</v>
      </c>
      <c r="Z488" s="80">
        <f t="shared" si="267"/>
        <v>707</v>
      </c>
      <c r="AA488" s="80">
        <f t="shared" si="268"/>
        <v>1.472689390855463E-2</v>
      </c>
      <c r="AB488" s="80">
        <f t="shared" si="269"/>
        <v>-2.2099090915454443E-3</v>
      </c>
      <c r="AC488" s="80">
        <f t="shared" si="270"/>
        <v>3.303757966296212E-2</v>
      </c>
      <c r="AD488" s="80">
        <f t="shared" si="271"/>
        <v>8.0503883314310219E-3</v>
      </c>
      <c r="AE488" s="80">
        <f t="shared" si="272"/>
        <v>6.4808752286840752E-6</v>
      </c>
      <c r="AF488" s="80">
        <f t="shared" si="273"/>
        <v>-9999</v>
      </c>
      <c r="AG488" s="106"/>
      <c r="AH488" s="80">
        <f t="shared" si="274"/>
        <v>2.4987191331531097E-2</v>
      </c>
      <c r="AI488" s="80">
        <f t="shared" si="275"/>
        <v>0.61941768098155847</v>
      </c>
      <c r="AJ488" s="80">
        <f t="shared" si="276"/>
        <v>0.5726068476139623</v>
      </c>
      <c r="AK488" s="80">
        <f t="shared" si="277"/>
        <v>-0.23733774920345269</v>
      </c>
      <c r="AL488" s="80">
        <f t="shared" si="278"/>
        <v>0.5576044548938901</v>
      </c>
      <c r="AM488" s="80">
        <f t="shared" si="279"/>
        <v>0.28625795826361983</v>
      </c>
      <c r="AN488" s="80">
        <f t="shared" si="283"/>
        <v>7.1519467888840333</v>
      </c>
      <c r="AO488" s="80">
        <f t="shared" si="283"/>
        <v>7.1521569282611512</v>
      </c>
      <c r="AP488" s="80">
        <f t="shared" si="283"/>
        <v>7.1514315482697262</v>
      </c>
      <c r="AQ488" s="80">
        <f t="shared" si="283"/>
        <v>7.1539381272401563</v>
      </c>
      <c r="AR488" s="80">
        <f t="shared" si="283"/>
        <v>7.1453077709653545</v>
      </c>
      <c r="AS488" s="80">
        <f t="shared" si="283"/>
        <v>7.1754057303639982</v>
      </c>
      <c r="AT488" s="80">
        <f t="shared" si="283"/>
        <v>7.0746204463285691</v>
      </c>
      <c r="AU488" s="80">
        <f t="shared" si="280"/>
        <v>7.4944676303272306</v>
      </c>
    </row>
    <row r="489" spans="1:47" ht="12.95" customHeight="1" x14ac:dyDescent="0.2">
      <c r="A489" s="16" t="s">
        <v>2425</v>
      </c>
      <c r="B489" s="41"/>
      <c r="C489" s="42">
        <v>44459.464999999997</v>
      </c>
      <c r="D489" s="42"/>
      <c r="E489" s="80">
        <f t="shared" si="263"/>
        <v>707.02046317966222</v>
      </c>
      <c r="F489" s="80">
        <f t="shared" si="264"/>
        <v>707</v>
      </c>
      <c r="G489" s="80">
        <f t="shared" si="284"/>
        <v>2.7777282237366308E-2</v>
      </c>
      <c r="I489" s="80">
        <f>+G489</f>
        <v>2.7777282237366308E-2</v>
      </c>
      <c r="P489" s="80">
        <f t="shared" si="265"/>
        <v>-1.0260297422976466E-2</v>
      </c>
      <c r="Q489" s="107">
        <f t="shared" si="282"/>
        <v>29440.964999999997</v>
      </c>
      <c r="R489" s="80">
        <f t="shared" si="259"/>
        <v>1.4468574664169224E-3</v>
      </c>
      <c r="S489" s="106">
        <f t="shared" si="261"/>
        <v>0.1</v>
      </c>
      <c r="T489" s="106">
        <f t="shared" si="266"/>
        <v>1.4468574664169224E-4</v>
      </c>
      <c r="Z489" s="80">
        <f t="shared" si="267"/>
        <v>707</v>
      </c>
      <c r="AA489" s="80">
        <f t="shared" si="268"/>
        <v>1.472689390855463E-2</v>
      </c>
      <c r="AB489" s="80">
        <f t="shared" si="269"/>
        <v>2.7900909058352109E-3</v>
      </c>
      <c r="AC489" s="80">
        <f t="shared" si="270"/>
        <v>3.8037579660342775E-2</v>
      </c>
      <c r="AD489" s="80">
        <f t="shared" si="271"/>
        <v>1.3050388328811677E-2</v>
      </c>
      <c r="AE489" s="80">
        <f t="shared" si="272"/>
        <v>1.7031263553278407E-5</v>
      </c>
      <c r="AF489" s="80">
        <f t="shared" si="273"/>
        <v>-9999</v>
      </c>
      <c r="AG489" s="106"/>
      <c r="AH489" s="80">
        <f t="shared" si="274"/>
        <v>2.4987191331531097E-2</v>
      </c>
      <c r="AI489" s="80">
        <f t="shared" si="275"/>
        <v>0.61941768098155847</v>
      </c>
      <c r="AJ489" s="80">
        <f t="shared" si="276"/>
        <v>0.5726068476139623</v>
      </c>
      <c r="AK489" s="80">
        <f t="shared" si="277"/>
        <v>-0.23733774920345269</v>
      </c>
      <c r="AL489" s="80">
        <f t="shared" si="278"/>
        <v>0.5576044548938901</v>
      </c>
      <c r="AM489" s="80">
        <f t="shared" si="279"/>
        <v>0.28625795826361983</v>
      </c>
      <c r="AN489" s="80">
        <f t="shared" si="283"/>
        <v>7.1519467888840333</v>
      </c>
      <c r="AO489" s="80">
        <f t="shared" si="283"/>
        <v>7.1521569282611512</v>
      </c>
      <c r="AP489" s="80">
        <f t="shared" si="283"/>
        <v>7.1514315482697262</v>
      </c>
      <c r="AQ489" s="80">
        <f t="shared" si="283"/>
        <v>7.1539381272401563</v>
      </c>
      <c r="AR489" s="80">
        <f t="shared" si="283"/>
        <v>7.1453077709653545</v>
      </c>
      <c r="AS489" s="80">
        <f t="shared" si="283"/>
        <v>7.1754057303639982</v>
      </c>
      <c r="AT489" s="80">
        <f t="shared" si="283"/>
        <v>7.0746204463285691</v>
      </c>
      <c r="AU489" s="80">
        <f t="shared" si="280"/>
        <v>7.4944676303272306</v>
      </c>
    </row>
    <row r="490" spans="1:47" ht="12.95" customHeight="1" x14ac:dyDescent="0.2">
      <c r="A490" s="16" t="s">
        <v>2426</v>
      </c>
      <c r="B490" s="41"/>
      <c r="C490" s="42">
        <v>44497.468000000001</v>
      </c>
      <c r="D490" s="42"/>
      <c r="E490" s="80">
        <f t="shared" si="263"/>
        <v>735.01680241940562</v>
      </c>
      <c r="F490" s="80">
        <f t="shared" si="264"/>
        <v>735</v>
      </c>
      <c r="G490" s="80">
        <f t="shared" si="284"/>
        <v>2.280806569615379E-2</v>
      </c>
      <c r="I490" s="80">
        <f t="shared" ref="I490:I523" si="285">G490</f>
        <v>2.280806569615379E-2</v>
      </c>
      <c r="P490" s="80">
        <f t="shared" si="265"/>
        <v>-9.9921015730380924E-3</v>
      </c>
      <c r="Q490" s="107">
        <f t="shared" si="282"/>
        <v>29478.968000000001</v>
      </c>
      <c r="R490" s="80">
        <f t="shared" si="259"/>
        <v>1.0758509728869665E-3</v>
      </c>
      <c r="S490" s="106">
        <f t="shared" si="261"/>
        <v>0.1</v>
      </c>
      <c r="T490" s="106">
        <f t="shared" si="266"/>
        <v>1.0758509728869665E-4</v>
      </c>
      <c r="Z490" s="80">
        <f t="shared" si="267"/>
        <v>735</v>
      </c>
      <c r="AA490" s="80">
        <f t="shared" si="268"/>
        <v>1.5153557210307075E-2</v>
      </c>
      <c r="AB490" s="80">
        <f t="shared" si="269"/>
        <v>-2.337593087191378E-3</v>
      </c>
      <c r="AC490" s="80">
        <f t="shared" si="270"/>
        <v>3.2800167269191882E-2</v>
      </c>
      <c r="AD490" s="80">
        <f t="shared" si="271"/>
        <v>7.6545084858467144E-3</v>
      </c>
      <c r="AE490" s="80">
        <f t="shared" si="272"/>
        <v>5.8591500159899361E-6</v>
      </c>
      <c r="AF490" s="80">
        <f t="shared" si="273"/>
        <v>-9999</v>
      </c>
      <c r="AG490" s="106"/>
      <c r="AH490" s="80">
        <f t="shared" si="274"/>
        <v>2.5145658783345168E-2</v>
      </c>
      <c r="AI490" s="80">
        <f t="shared" si="275"/>
        <v>0.6208238625802599</v>
      </c>
      <c r="AJ490" s="80">
        <f t="shared" si="276"/>
        <v>0.57743137344109607</v>
      </c>
      <c r="AK490" s="80">
        <f t="shared" si="277"/>
        <v>-0.23957789037776872</v>
      </c>
      <c r="AL490" s="80">
        <f t="shared" si="278"/>
        <v>0.56350142034056871</v>
      </c>
      <c r="AM490" s="80">
        <f t="shared" si="279"/>
        <v>0.28945075438814244</v>
      </c>
      <c r="AN490" s="80">
        <f t="shared" si="283"/>
        <v>7.1604460245443686</v>
      </c>
      <c r="AO490" s="80">
        <f t="shared" si="283"/>
        <v>7.1606434767459577</v>
      </c>
      <c r="AP490" s="80">
        <f t="shared" si="283"/>
        <v>7.1599549451558175</v>
      </c>
      <c r="AQ490" s="80">
        <f t="shared" si="283"/>
        <v>7.1623583895264185</v>
      </c>
      <c r="AR490" s="80">
        <f t="shared" si="283"/>
        <v>7.1539986638167905</v>
      </c>
      <c r="AS490" s="80">
        <f t="shared" si="283"/>
        <v>7.1834501922200413</v>
      </c>
      <c r="AT490" s="80">
        <f t="shared" si="283"/>
        <v>7.083862955895734</v>
      </c>
      <c r="AU490" s="80">
        <f t="shared" si="280"/>
        <v>7.5054119636541419</v>
      </c>
    </row>
    <row r="491" spans="1:47" ht="12.95" customHeight="1" x14ac:dyDescent="0.2">
      <c r="A491" s="16" t="s">
        <v>2522</v>
      </c>
      <c r="B491" s="41"/>
      <c r="C491" s="42">
        <v>44562.625999999997</v>
      </c>
      <c r="D491" s="42"/>
      <c r="E491" s="80">
        <f t="shared" si="263"/>
        <v>783.0178937064851</v>
      </c>
      <c r="F491" s="80">
        <f t="shared" si="264"/>
        <v>783</v>
      </c>
      <c r="G491" s="80">
        <f t="shared" si="284"/>
        <v>2.4289408756885678E-2</v>
      </c>
      <c r="I491" s="80">
        <f t="shared" si="285"/>
        <v>2.4289408756885678E-2</v>
      </c>
      <c r="P491" s="80">
        <f t="shared" si="265"/>
        <v>-9.5308854497663589E-3</v>
      </c>
      <c r="Q491" s="107">
        <f t="shared" si="282"/>
        <v>29544.125999999997</v>
      </c>
      <c r="R491" s="80">
        <f t="shared" si="259"/>
        <v>1.1438123002245012E-3</v>
      </c>
      <c r="S491" s="106">
        <f t="shared" ref="S491:S523" si="286">S$16</f>
        <v>0.1</v>
      </c>
      <c r="T491" s="106">
        <f t="shared" si="266"/>
        <v>1.1438123002245013E-4</v>
      </c>
      <c r="Z491" s="80">
        <f t="shared" si="267"/>
        <v>783</v>
      </c>
      <c r="AA491" s="80">
        <f t="shared" si="268"/>
        <v>1.5883015935112321E-2</v>
      </c>
      <c r="AB491" s="80">
        <f t="shared" si="269"/>
        <v>-1.1244926279930026E-3</v>
      </c>
      <c r="AC491" s="80">
        <f t="shared" si="270"/>
        <v>3.3820294206652037E-2</v>
      </c>
      <c r="AD491" s="80">
        <f t="shared" si="271"/>
        <v>8.4063928217733563E-3</v>
      </c>
      <c r="AE491" s="80">
        <f t="shared" si="272"/>
        <v>7.0667440273962617E-6</v>
      </c>
      <c r="AF491" s="80">
        <f t="shared" si="273"/>
        <v>-9999</v>
      </c>
      <c r="AG491" s="106"/>
      <c r="AH491" s="80">
        <f t="shared" si="274"/>
        <v>2.541390138487868E-2</v>
      </c>
      <c r="AI491" s="80">
        <f t="shared" si="275"/>
        <v>0.62328037355116339</v>
      </c>
      <c r="AJ491" s="80">
        <f t="shared" si="276"/>
        <v>0.58570601139392953</v>
      </c>
      <c r="AK491" s="80">
        <f t="shared" si="277"/>
        <v>-0.24342233216092729</v>
      </c>
      <c r="AL491" s="80">
        <f t="shared" si="278"/>
        <v>0.57367321602888377</v>
      </c>
      <c r="AM491" s="80">
        <f t="shared" si="279"/>
        <v>0.29497093154131598</v>
      </c>
      <c r="AN491" s="80">
        <f t="shared" ref="AN491:AT500" si="287">$AU491+$AB$7*SIN(AO491)</f>
        <v>7.1750610745169183</v>
      </c>
      <c r="AO491" s="80">
        <f t="shared" si="287"/>
        <v>7.175237894165428</v>
      </c>
      <c r="AP491" s="80">
        <f t="shared" si="287"/>
        <v>7.1746102036788022</v>
      </c>
      <c r="AQ491" s="80">
        <f t="shared" si="287"/>
        <v>7.1768406522848389</v>
      </c>
      <c r="AR491" s="80">
        <f t="shared" si="287"/>
        <v>7.1689426541969592</v>
      </c>
      <c r="AS491" s="80">
        <f t="shared" si="287"/>
        <v>7.1972687106083661</v>
      </c>
      <c r="AT491" s="80">
        <f t="shared" si="287"/>
        <v>7.0998248389408012</v>
      </c>
      <c r="AU491" s="80">
        <f t="shared" si="280"/>
        <v>7.5241736779288475</v>
      </c>
    </row>
    <row r="492" spans="1:47" ht="12.95" customHeight="1" x14ac:dyDescent="0.2">
      <c r="A492" s="16" t="s">
        <v>2427</v>
      </c>
      <c r="B492" s="41"/>
      <c r="C492" s="42">
        <v>44604.705000000002</v>
      </c>
      <c r="D492" s="42"/>
      <c r="E492" s="80">
        <f t="shared" si="263"/>
        <v>814.01697164425786</v>
      </c>
      <c r="F492" s="80">
        <f t="shared" si="264"/>
        <v>814</v>
      </c>
      <c r="G492" s="80">
        <f t="shared" si="284"/>
        <v>2.3037776161800139E-2</v>
      </c>
      <c r="I492" s="80">
        <f t="shared" si="285"/>
        <v>2.3037776161800139E-2</v>
      </c>
      <c r="P492" s="80">
        <f t="shared" si="265"/>
        <v>-9.2320420652012049E-3</v>
      </c>
      <c r="Q492" s="107">
        <f t="shared" si="282"/>
        <v>29586.205000000002</v>
      </c>
      <c r="R492" s="80">
        <f t="shared" si="259"/>
        <v>1.041341168403708E-3</v>
      </c>
      <c r="S492" s="106">
        <f t="shared" si="286"/>
        <v>0.1</v>
      </c>
      <c r="T492" s="106">
        <f t="shared" si="266"/>
        <v>1.041341168403708E-4</v>
      </c>
      <c r="Z492" s="80">
        <f t="shared" si="267"/>
        <v>814</v>
      </c>
      <c r="AA492" s="80">
        <f t="shared" si="268"/>
        <v>1.6352768477508911E-2</v>
      </c>
      <c r="AB492" s="80">
        <f t="shared" si="269"/>
        <v>-2.5470343809099773E-3</v>
      </c>
      <c r="AC492" s="80">
        <f t="shared" si="270"/>
        <v>3.226981822700134E-2</v>
      </c>
      <c r="AD492" s="80">
        <f t="shared" si="271"/>
        <v>6.6850076842912276E-3</v>
      </c>
      <c r="AE492" s="80">
        <f t="shared" si="272"/>
        <v>4.4689327739032767E-6</v>
      </c>
      <c r="AF492" s="80">
        <f t="shared" si="273"/>
        <v>-9999</v>
      </c>
      <c r="AG492" s="106"/>
      <c r="AH492" s="80">
        <f t="shared" si="274"/>
        <v>2.5584810542710116E-2</v>
      </c>
      <c r="AI492" s="80">
        <f t="shared" si="275"/>
        <v>0.62489817074953824</v>
      </c>
      <c r="AJ492" s="80">
        <f t="shared" si="276"/>
        <v>0.5910525666142854</v>
      </c>
      <c r="AK492" s="80">
        <f t="shared" si="277"/>
        <v>-0.2459079633508709</v>
      </c>
      <c r="AL492" s="80">
        <f t="shared" si="278"/>
        <v>0.58028548311618589</v>
      </c>
      <c r="AM492" s="80">
        <f t="shared" si="279"/>
        <v>0.29856824591355074</v>
      </c>
      <c r="AN492" s="80">
        <f t="shared" si="287"/>
        <v>7.1845306710711139</v>
      </c>
      <c r="AO492" s="80">
        <f t="shared" si="287"/>
        <v>7.1846949138807901</v>
      </c>
      <c r="AP492" s="80">
        <f t="shared" si="287"/>
        <v>7.1841049165077262</v>
      </c>
      <c r="AQ492" s="80">
        <f t="shared" si="287"/>
        <v>7.186226373888883</v>
      </c>
      <c r="AR492" s="80">
        <f t="shared" si="287"/>
        <v>7.1786245469522942</v>
      </c>
      <c r="AS492" s="80">
        <f t="shared" si="287"/>
        <v>7.2062132667754906</v>
      </c>
      <c r="AT492" s="80">
        <f t="shared" si="287"/>
        <v>7.1102128791717201</v>
      </c>
      <c r="AU492" s="80">
        <f t="shared" si="280"/>
        <v>7.5362906183979277</v>
      </c>
    </row>
    <row r="493" spans="1:47" ht="12.95" customHeight="1" x14ac:dyDescent="0.2">
      <c r="A493" s="16" t="s">
        <v>2427</v>
      </c>
      <c r="B493" s="41"/>
      <c r="C493" s="42">
        <v>44626.427000000003</v>
      </c>
      <c r="D493" s="42"/>
      <c r="E493" s="80">
        <f t="shared" si="263"/>
        <v>830.01929990691303</v>
      </c>
      <c r="F493" s="80">
        <f t="shared" si="264"/>
        <v>830</v>
      </c>
      <c r="G493" s="80">
        <f t="shared" si="284"/>
        <v>2.6198223851679359E-2</v>
      </c>
      <c r="I493" s="80">
        <f t="shared" si="285"/>
        <v>2.6198223851679359E-2</v>
      </c>
      <c r="P493" s="80">
        <f t="shared" si="265"/>
        <v>-9.077501041893303E-3</v>
      </c>
      <c r="Q493" s="107">
        <f t="shared" si="282"/>
        <v>29607.927000000003</v>
      </c>
      <c r="R493" s="80">
        <f t="shared" si="259"/>
        <v>1.244376766767022E-3</v>
      </c>
      <c r="S493" s="106">
        <f t="shared" si="286"/>
        <v>0.1</v>
      </c>
      <c r="T493" s="106">
        <f t="shared" si="266"/>
        <v>1.2443767667670219E-4</v>
      </c>
      <c r="Z493" s="80">
        <f t="shared" si="267"/>
        <v>830</v>
      </c>
      <c r="AA493" s="80">
        <f t="shared" si="268"/>
        <v>1.6594794550832227E-2</v>
      </c>
      <c r="AB493" s="80">
        <f t="shared" si="269"/>
        <v>5.2592825895382903E-4</v>
      </c>
      <c r="AC493" s="80">
        <f t="shared" si="270"/>
        <v>3.5275724893572662E-2</v>
      </c>
      <c r="AD493" s="80">
        <f t="shared" si="271"/>
        <v>9.6034293008471321E-3</v>
      </c>
      <c r="AE493" s="80">
        <f t="shared" si="272"/>
        <v>9.2225854336369243E-6</v>
      </c>
      <c r="AF493" s="80">
        <f t="shared" si="273"/>
        <v>-9999</v>
      </c>
      <c r="AG493" s="106"/>
      <c r="AH493" s="80">
        <f t="shared" si="274"/>
        <v>2.567229559272553E-2</v>
      </c>
      <c r="AI493" s="80">
        <f t="shared" si="275"/>
        <v>0.62574290709537883</v>
      </c>
      <c r="AJ493" s="80">
        <f t="shared" si="276"/>
        <v>0.59381279935991194</v>
      </c>
      <c r="AK493" s="80">
        <f t="shared" si="277"/>
        <v>-0.24719170123003242</v>
      </c>
      <c r="AL493" s="80">
        <f t="shared" si="278"/>
        <v>0.58371170941546024</v>
      </c>
      <c r="AM493" s="80">
        <f t="shared" si="279"/>
        <v>0.30043502775432596</v>
      </c>
      <c r="AN493" s="80">
        <f t="shared" si="287"/>
        <v>7.1894277858304916</v>
      </c>
      <c r="AO493" s="80">
        <f t="shared" si="287"/>
        <v>7.1895857661104099</v>
      </c>
      <c r="AP493" s="80">
        <f t="shared" si="287"/>
        <v>7.189014723212761</v>
      </c>
      <c r="AQ493" s="80">
        <f t="shared" si="287"/>
        <v>7.1910808133396777</v>
      </c>
      <c r="AR493" s="80">
        <f t="shared" si="287"/>
        <v>7.1836310799876806</v>
      </c>
      <c r="AS493" s="80">
        <f t="shared" si="287"/>
        <v>7.2108363421224286</v>
      </c>
      <c r="AT493" s="80">
        <f t="shared" si="287"/>
        <v>7.1155989083019984</v>
      </c>
      <c r="AU493" s="80">
        <f t="shared" si="280"/>
        <v>7.5425445231561632</v>
      </c>
    </row>
    <row r="494" spans="1:47" ht="12.95" customHeight="1" x14ac:dyDescent="0.2">
      <c r="A494" s="16" t="s">
        <v>2428</v>
      </c>
      <c r="B494" s="41"/>
      <c r="C494" s="42">
        <v>44691.572999999997</v>
      </c>
      <c r="D494" s="42"/>
      <c r="E494" s="80">
        <f t="shared" si="263"/>
        <v>878.01155094267165</v>
      </c>
      <c r="F494" s="80">
        <f t="shared" si="264"/>
        <v>878</v>
      </c>
      <c r="G494" s="80">
        <f t="shared" si="284"/>
        <v>1.5679566909966525E-2</v>
      </c>
      <c r="I494" s="80">
        <f t="shared" si="285"/>
        <v>1.5679566909966525E-2</v>
      </c>
      <c r="P494" s="80">
        <f t="shared" si="265"/>
        <v>-8.6126553958924129E-3</v>
      </c>
      <c r="Q494" s="107">
        <f t="shared" si="282"/>
        <v>29673.072999999997</v>
      </c>
      <c r="R494" s="80">
        <f t="shared" si="259"/>
        <v>5.901120645572705E-4</v>
      </c>
      <c r="S494" s="106">
        <f t="shared" si="286"/>
        <v>0.1</v>
      </c>
      <c r="T494" s="106">
        <f t="shared" si="266"/>
        <v>5.9011206455727054E-5</v>
      </c>
      <c r="Z494" s="80">
        <f t="shared" si="267"/>
        <v>878</v>
      </c>
      <c r="AA494" s="80">
        <f t="shared" si="268"/>
        <v>1.7319085872868789E-2</v>
      </c>
      <c r="AB494" s="80">
        <f t="shared" si="269"/>
        <v>-1.0252174358794677E-2</v>
      </c>
      <c r="AC494" s="80">
        <f t="shared" si="270"/>
        <v>2.4292222305858938E-2</v>
      </c>
      <c r="AD494" s="80">
        <f t="shared" si="271"/>
        <v>-1.6395189629022644E-3</v>
      </c>
      <c r="AE494" s="80">
        <f t="shared" si="272"/>
        <v>2.688022429716117E-7</v>
      </c>
      <c r="AF494" s="80">
        <f t="shared" si="273"/>
        <v>-9999</v>
      </c>
      <c r="AG494" s="106"/>
      <c r="AH494" s="80">
        <f t="shared" si="274"/>
        <v>2.5931741268761202E-2</v>
      </c>
      <c r="AI494" s="80">
        <f t="shared" si="275"/>
        <v>0.62831747952060335</v>
      </c>
      <c r="AJ494" s="80">
        <f t="shared" si="276"/>
        <v>0.60209620819407994</v>
      </c>
      <c r="AK494" s="80">
        <f t="shared" si="277"/>
        <v>-0.25104623621257238</v>
      </c>
      <c r="AL494" s="80">
        <f t="shared" si="278"/>
        <v>0.59404632794640855</v>
      </c>
      <c r="AM494" s="80">
        <f t="shared" si="279"/>
        <v>0.30607755449416363</v>
      </c>
      <c r="AN494" s="80">
        <f t="shared" si="287"/>
        <v>7.204158897312789</v>
      </c>
      <c r="AO494" s="80">
        <f t="shared" si="287"/>
        <v>7.2042990171601424</v>
      </c>
      <c r="AP494" s="80">
        <f t="shared" si="287"/>
        <v>7.2037827666811838</v>
      </c>
      <c r="AQ494" s="80">
        <f t="shared" si="287"/>
        <v>7.2056865521812004</v>
      </c>
      <c r="AR494" s="80">
        <f t="shared" si="287"/>
        <v>7.1986893720118985</v>
      </c>
      <c r="AS494" s="80">
        <f t="shared" si="287"/>
        <v>7.2247337478448053</v>
      </c>
      <c r="AT494" s="80">
        <f t="shared" si="287"/>
        <v>7.1318573183256335</v>
      </c>
      <c r="AU494" s="80">
        <f t="shared" si="280"/>
        <v>7.5613062374308688</v>
      </c>
    </row>
    <row r="495" spans="1:47" ht="12.95" customHeight="1" x14ac:dyDescent="0.2">
      <c r="A495" s="16" t="s">
        <v>2428</v>
      </c>
      <c r="B495" s="41"/>
      <c r="C495" s="42">
        <v>44691.578000000001</v>
      </c>
      <c r="D495" s="42"/>
      <c r="E495" s="80">
        <f t="shared" si="263"/>
        <v>878.01523438072468</v>
      </c>
      <c r="F495" s="80">
        <f t="shared" si="264"/>
        <v>878</v>
      </c>
      <c r="G495" s="80">
        <f t="shared" si="284"/>
        <v>2.0679566914623138E-2</v>
      </c>
      <c r="I495" s="80">
        <f t="shared" si="285"/>
        <v>2.0679566914623138E-2</v>
      </c>
      <c r="P495" s="80">
        <f t="shared" si="265"/>
        <v>-8.6126553958924129E-3</v>
      </c>
      <c r="Q495" s="107">
        <f t="shared" si="282"/>
        <v>29673.078000000001</v>
      </c>
      <c r="R495" s="80">
        <f t="shared" si="259"/>
        <v>8.5803428788866498E-4</v>
      </c>
      <c r="S495" s="106">
        <f t="shared" si="286"/>
        <v>0.1</v>
      </c>
      <c r="T495" s="106">
        <f t="shared" si="266"/>
        <v>8.5803428788866506E-5</v>
      </c>
      <c r="Z495" s="80">
        <f t="shared" si="267"/>
        <v>878</v>
      </c>
      <c r="AA495" s="80">
        <f t="shared" si="268"/>
        <v>1.7319085872868789E-2</v>
      </c>
      <c r="AB495" s="80">
        <f t="shared" si="269"/>
        <v>-5.2521743541380644E-3</v>
      </c>
      <c r="AC495" s="80">
        <f t="shared" si="270"/>
        <v>2.929222231051555E-2</v>
      </c>
      <c r="AD495" s="80">
        <f t="shared" si="271"/>
        <v>3.3604810417543485E-3</v>
      </c>
      <c r="AE495" s="80">
        <f t="shared" si="272"/>
        <v>1.1292832831990391E-6</v>
      </c>
      <c r="AF495" s="80">
        <f t="shared" si="273"/>
        <v>-9999</v>
      </c>
      <c r="AG495" s="106"/>
      <c r="AH495" s="80">
        <f t="shared" si="274"/>
        <v>2.5931741268761202E-2</v>
      </c>
      <c r="AI495" s="80">
        <f t="shared" si="275"/>
        <v>0.62831747952060335</v>
      </c>
      <c r="AJ495" s="80">
        <f t="shared" si="276"/>
        <v>0.60209620819407994</v>
      </c>
      <c r="AK495" s="80">
        <f t="shared" si="277"/>
        <v>-0.25104623621257238</v>
      </c>
      <c r="AL495" s="80">
        <f t="shared" si="278"/>
        <v>0.59404632794640855</v>
      </c>
      <c r="AM495" s="80">
        <f t="shared" si="279"/>
        <v>0.30607755449416363</v>
      </c>
      <c r="AN495" s="80">
        <f t="shared" si="287"/>
        <v>7.204158897312789</v>
      </c>
      <c r="AO495" s="80">
        <f t="shared" si="287"/>
        <v>7.2042990171601424</v>
      </c>
      <c r="AP495" s="80">
        <f t="shared" si="287"/>
        <v>7.2037827666811838</v>
      </c>
      <c r="AQ495" s="80">
        <f t="shared" si="287"/>
        <v>7.2056865521812004</v>
      </c>
      <c r="AR495" s="80">
        <f t="shared" si="287"/>
        <v>7.1986893720118985</v>
      </c>
      <c r="AS495" s="80">
        <f t="shared" si="287"/>
        <v>7.2247337478448053</v>
      </c>
      <c r="AT495" s="80">
        <f t="shared" si="287"/>
        <v>7.1318573183256335</v>
      </c>
      <c r="AU495" s="80">
        <f t="shared" si="280"/>
        <v>7.5613062374308688</v>
      </c>
    </row>
    <row r="496" spans="1:47" ht="12.95" customHeight="1" x14ac:dyDescent="0.2">
      <c r="A496" s="16" t="s">
        <v>2428</v>
      </c>
      <c r="B496" s="41"/>
      <c r="C496" s="42">
        <v>44691.582999999999</v>
      </c>
      <c r="D496" s="42"/>
      <c r="E496" s="80">
        <f t="shared" si="263"/>
        <v>878.01891781877237</v>
      </c>
      <c r="F496" s="80">
        <f t="shared" si="264"/>
        <v>878</v>
      </c>
      <c r="G496" s="80">
        <f t="shared" si="284"/>
        <v>2.5679566912003793E-2</v>
      </c>
      <c r="I496" s="80">
        <f t="shared" si="285"/>
        <v>2.5679566912003793E-2</v>
      </c>
      <c r="P496" s="80">
        <f t="shared" si="265"/>
        <v>-8.6126553958924129E-3</v>
      </c>
      <c r="Q496" s="107">
        <f t="shared" si="282"/>
        <v>29673.082999999999</v>
      </c>
      <c r="R496" s="80">
        <f t="shared" si="259"/>
        <v>1.1759565108141741E-3</v>
      </c>
      <c r="S496" s="106">
        <f t="shared" si="286"/>
        <v>0.1</v>
      </c>
      <c r="T496" s="106">
        <f t="shared" si="266"/>
        <v>1.1759565108141742E-4</v>
      </c>
      <c r="Z496" s="80">
        <f t="shared" si="267"/>
        <v>878</v>
      </c>
      <c r="AA496" s="80">
        <f t="shared" si="268"/>
        <v>1.7319085872868789E-2</v>
      </c>
      <c r="AB496" s="80">
        <f t="shared" si="269"/>
        <v>-2.5217435675740918E-4</v>
      </c>
      <c r="AC496" s="80">
        <f t="shared" si="270"/>
        <v>3.4292222307896206E-2</v>
      </c>
      <c r="AD496" s="80">
        <f t="shared" si="271"/>
        <v>8.3604810391350037E-3</v>
      </c>
      <c r="AE496" s="80">
        <f t="shared" si="272"/>
        <v>6.9897643205735918E-6</v>
      </c>
      <c r="AF496" s="80">
        <f t="shared" si="273"/>
        <v>-9999</v>
      </c>
      <c r="AG496" s="106"/>
      <c r="AH496" s="80">
        <f t="shared" si="274"/>
        <v>2.5931741268761202E-2</v>
      </c>
      <c r="AI496" s="80">
        <f t="shared" si="275"/>
        <v>0.62831747952060335</v>
      </c>
      <c r="AJ496" s="80">
        <f t="shared" si="276"/>
        <v>0.60209620819407994</v>
      </c>
      <c r="AK496" s="80">
        <f t="shared" si="277"/>
        <v>-0.25104623621257238</v>
      </c>
      <c r="AL496" s="80">
        <f t="shared" si="278"/>
        <v>0.59404632794640855</v>
      </c>
      <c r="AM496" s="80">
        <f t="shared" si="279"/>
        <v>0.30607755449416363</v>
      </c>
      <c r="AN496" s="80">
        <f t="shared" si="287"/>
        <v>7.204158897312789</v>
      </c>
      <c r="AO496" s="80">
        <f t="shared" si="287"/>
        <v>7.2042990171601424</v>
      </c>
      <c r="AP496" s="80">
        <f t="shared" si="287"/>
        <v>7.2037827666811838</v>
      </c>
      <c r="AQ496" s="80">
        <f t="shared" si="287"/>
        <v>7.2056865521812004</v>
      </c>
      <c r="AR496" s="80">
        <f t="shared" si="287"/>
        <v>7.1986893720118985</v>
      </c>
      <c r="AS496" s="80">
        <f t="shared" si="287"/>
        <v>7.2247337478448053</v>
      </c>
      <c r="AT496" s="80">
        <f t="shared" si="287"/>
        <v>7.1318573183256335</v>
      </c>
      <c r="AU496" s="80">
        <f t="shared" si="280"/>
        <v>7.5613062374308688</v>
      </c>
    </row>
    <row r="497" spans="1:47" ht="12.95" customHeight="1" x14ac:dyDescent="0.2">
      <c r="A497" s="16" t="s">
        <v>2429</v>
      </c>
      <c r="B497" s="41"/>
      <c r="C497" s="42">
        <v>44717.375999999997</v>
      </c>
      <c r="D497" s="42"/>
      <c r="E497" s="80">
        <f t="shared" si="263"/>
        <v>897.02030134140375</v>
      </c>
      <c r="F497" s="80">
        <f t="shared" si="264"/>
        <v>897</v>
      </c>
      <c r="G497" s="80">
        <f t="shared" si="284"/>
        <v>2.7557598543353379E-2</v>
      </c>
      <c r="I497" s="80">
        <f t="shared" si="285"/>
        <v>2.7557598543353379E-2</v>
      </c>
      <c r="P497" s="80">
        <f t="shared" si="265"/>
        <v>-8.4281473734694485E-3</v>
      </c>
      <c r="Q497" s="107">
        <f t="shared" si="282"/>
        <v>29698.875999999997</v>
      </c>
      <c r="R497" s="80">
        <f t="shared" si="259"/>
        <v>1.2949739091901306E-3</v>
      </c>
      <c r="S497" s="106">
        <f t="shared" si="286"/>
        <v>0.1</v>
      </c>
      <c r="T497" s="106">
        <f t="shared" si="266"/>
        <v>1.2949739091901307E-4</v>
      </c>
      <c r="Z497" s="80">
        <f t="shared" si="267"/>
        <v>897</v>
      </c>
      <c r="AA497" s="80">
        <f t="shared" si="268"/>
        <v>1.7605028231797347E-2</v>
      </c>
      <c r="AB497" s="80">
        <f t="shared" si="269"/>
        <v>1.5244229380865851E-3</v>
      </c>
      <c r="AC497" s="80">
        <f t="shared" si="270"/>
        <v>3.5985745916822826E-2</v>
      </c>
      <c r="AD497" s="80">
        <f t="shared" si="271"/>
        <v>9.9525703115560318E-3</v>
      </c>
      <c r="AE497" s="80">
        <f t="shared" si="272"/>
        <v>9.9053655806466547E-6</v>
      </c>
      <c r="AF497" s="80">
        <f t="shared" si="273"/>
        <v>-9999</v>
      </c>
      <c r="AG497" s="106"/>
      <c r="AH497" s="80">
        <f t="shared" si="274"/>
        <v>2.6033175605266794E-2</v>
      </c>
      <c r="AI497" s="80">
        <f t="shared" si="275"/>
        <v>0.62935351301616183</v>
      </c>
      <c r="AJ497" s="80">
        <f t="shared" si="276"/>
        <v>0.60537609180391649</v>
      </c>
      <c r="AK497" s="80">
        <f t="shared" si="277"/>
        <v>-0.25257333674193583</v>
      </c>
      <c r="AL497" s="80">
        <f t="shared" si="278"/>
        <v>0.598160671747613</v>
      </c>
      <c r="AM497" s="80">
        <f t="shared" si="279"/>
        <v>0.30832887012153404</v>
      </c>
      <c r="AN497" s="80">
        <f t="shared" si="287"/>
        <v>7.2100066715876334</v>
      </c>
      <c r="AO497" s="80">
        <f t="shared" si="287"/>
        <v>7.2101401024222715</v>
      </c>
      <c r="AP497" s="80">
        <f t="shared" si="287"/>
        <v>7.2096446742316891</v>
      </c>
      <c r="AQ497" s="80">
        <f t="shared" si="287"/>
        <v>7.2114858477216766</v>
      </c>
      <c r="AR497" s="80">
        <f t="shared" si="287"/>
        <v>7.2046660497721007</v>
      </c>
      <c r="AS497" s="80">
        <f t="shared" si="287"/>
        <v>7.2302470357987483</v>
      </c>
      <c r="AT497" s="80">
        <f t="shared" si="287"/>
        <v>7.1383346516353328</v>
      </c>
      <c r="AU497" s="80">
        <f t="shared" si="280"/>
        <v>7.5687327493312733</v>
      </c>
    </row>
    <row r="498" spans="1:47" ht="12.95" customHeight="1" x14ac:dyDescent="0.2">
      <c r="A498" s="16" t="s">
        <v>2429</v>
      </c>
      <c r="B498" s="41"/>
      <c r="C498" s="42">
        <v>44725.517999999996</v>
      </c>
      <c r="D498" s="42"/>
      <c r="E498" s="80">
        <f t="shared" si="263"/>
        <v>903.01841186136164</v>
      </c>
      <c r="F498" s="80">
        <f t="shared" si="264"/>
        <v>903</v>
      </c>
      <c r="G498" s="80">
        <f t="shared" si="284"/>
        <v>2.4992766426294111E-2</v>
      </c>
      <c r="I498" s="80">
        <f t="shared" si="285"/>
        <v>2.4992766426294111E-2</v>
      </c>
      <c r="P498" s="80">
        <f t="shared" si="265"/>
        <v>-8.3698219860804685E-3</v>
      </c>
      <c r="Q498" s="107">
        <f t="shared" si="282"/>
        <v>29707.017999999996</v>
      </c>
      <c r="R498" s="80">
        <f t="shared" si="259"/>
        <v>1.1130623055735105E-3</v>
      </c>
      <c r="S498" s="106">
        <f t="shared" si="286"/>
        <v>0.1</v>
      </c>
      <c r="T498" s="106">
        <f t="shared" si="266"/>
        <v>1.1130623055735105E-4</v>
      </c>
      <c r="Z498" s="80">
        <f t="shared" si="267"/>
        <v>903</v>
      </c>
      <c r="AA498" s="80">
        <f t="shared" si="268"/>
        <v>1.7695235048334604E-2</v>
      </c>
      <c r="AB498" s="80">
        <f t="shared" si="269"/>
        <v>-1.0722906081209634E-3</v>
      </c>
      <c r="AC498" s="80">
        <f t="shared" si="270"/>
        <v>3.3362588412374578E-2</v>
      </c>
      <c r="AD498" s="80">
        <f t="shared" si="271"/>
        <v>7.2975313779595069E-3</v>
      </c>
      <c r="AE498" s="80">
        <f t="shared" si="272"/>
        <v>5.3253964212303586E-6</v>
      </c>
      <c r="AF498" s="80">
        <f t="shared" si="273"/>
        <v>-9999</v>
      </c>
      <c r="AG498" s="106"/>
      <c r="AH498" s="80">
        <f t="shared" si="274"/>
        <v>2.6065057034415074E-2</v>
      </c>
      <c r="AI498" s="80">
        <f t="shared" si="275"/>
        <v>0.62968269827413581</v>
      </c>
      <c r="AJ498" s="80">
        <f t="shared" si="276"/>
        <v>0.6064119567654892</v>
      </c>
      <c r="AK498" s="80">
        <f t="shared" si="277"/>
        <v>-0.25305573455049596</v>
      </c>
      <c r="AL498" s="80">
        <f t="shared" si="278"/>
        <v>0.59946275357065248</v>
      </c>
      <c r="AM498" s="80">
        <f t="shared" si="279"/>
        <v>0.30904194657890832</v>
      </c>
      <c r="AN498" s="80">
        <f t="shared" si="287"/>
        <v>7.2118553301506854</v>
      </c>
      <c r="AO498" s="80">
        <f t="shared" si="287"/>
        <v>7.2119866931059313</v>
      </c>
      <c r="AP498" s="80">
        <f t="shared" si="287"/>
        <v>7.2114977376071021</v>
      </c>
      <c r="AQ498" s="80">
        <f t="shared" si="287"/>
        <v>7.2133193372797972</v>
      </c>
      <c r="AR498" s="80">
        <f t="shared" si="287"/>
        <v>7.2065553268314835</v>
      </c>
      <c r="AS498" s="80">
        <f t="shared" si="287"/>
        <v>7.2319895736068558</v>
      </c>
      <c r="AT498" s="80">
        <f t="shared" si="287"/>
        <v>7.140385054516611</v>
      </c>
      <c r="AU498" s="80">
        <f t="shared" si="280"/>
        <v>7.5710779636156111</v>
      </c>
    </row>
    <row r="499" spans="1:47" ht="12.95" customHeight="1" x14ac:dyDescent="0.2">
      <c r="A499" s="16" t="s">
        <v>2429</v>
      </c>
      <c r="B499" s="41"/>
      <c r="C499" s="42">
        <v>44736.377999999997</v>
      </c>
      <c r="D499" s="42"/>
      <c r="E499" s="80">
        <f t="shared" si="263"/>
        <v>911.01883930507915</v>
      </c>
      <c r="F499" s="80">
        <f t="shared" si="264"/>
        <v>911</v>
      </c>
      <c r="G499" s="80">
        <f t="shared" si="284"/>
        <v>2.5572990271029994E-2</v>
      </c>
      <c r="I499" s="80">
        <f t="shared" si="285"/>
        <v>2.5572990271029994E-2</v>
      </c>
      <c r="P499" s="80">
        <f t="shared" si="265"/>
        <v>-8.2920102298090111E-3</v>
      </c>
      <c r="Q499" s="107">
        <f t="shared" si="282"/>
        <v>29717.877999999997</v>
      </c>
      <c r="R499" s="80">
        <f t="shared" si="259"/>
        <v>1.1468382589218259E-3</v>
      </c>
      <c r="S499" s="106">
        <f t="shared" si="286"/>
        <v>0.1</v>
      </c>
      <c r="T499" s="106">
        <f t="shared" si="266"/>
        <v>1.1468382589218259E-4</v>
      </c>
      <c r="Z499" s="80">
        <f t="shared" si="267"/>
        <v>911</v>
      </c>
      <c r="AA499" s="80">
        <f t="shared" si="268"/>
        <v>1.7815442464660734E-2</v>
      </c>
      <c r="AB499" s="80">
        <f t="shared" si="269"/>
        <v>-5.3446242343975145E-4</v>
      </c>
      <c r="AC499" s="80">
        <f t="shared" si="270"/>
        <v>3.3865000500839001E-2</v>
      </c>
      <c r="AD499" s="80">
        <f t="shared" si="271"/>
        <v>7.7575478063692596E-3</v>
      </c>
      <c r="AE499" s="80">
        <f t="shared" si="272"/>
        <v>6.0179547968104519E-6</v>
      </c>
      <c r="AF499" s="80">
        <f t="shared" si="273"/>
        <v>-9999</v>
      </c>
      <c r="AG499" s="106"/>
      <c r="AH499" s="80">
        <f t="shared" si="274"/>
        <v>2.6107452694469745E-2</v>
      </c>
      <c r="AI499" s="80">
        <f t="shared" si="275"/>
        <v>0.63012312523651859</v>
      </c>
      <c r="AJ499" s="80">
        <f t="shared" si="276"/>
        <v>0.60779319047641056</v>
      </c>
      <c r="AK499" s="80">
        <f t="shared" si="277"/>
        <v>-0.25369904663127074</v>
      </c>
      <c r="AL499" s="80">
        <f t="shared" si="278"/>
        <v>0.60120097832094521</v>
      </c>
      <c r="AM499" s="80">
        <f t="shared" si="279"/>
        <v>0.30999432124444487</v>
      </c>
      <c r="AN499" s="80">
        <f t="shared" si="287"/>
        <v>7.2143217045595378</v>
      </c>
      <c r="AO499" s="80">
        <f t="shared" si="287"/>
        <v>7.2144503433624223</v>
      </c>
      <c r="AP499" s="80">
        <f t="shared" si="287"/>
        <v>7.2139699412069982</v>
      </c>
      <c r="AQ499" s="80">
        <f t="shared" si="287"/>
        <v>7.2157655924884656</v>
      </c>
      <c r="AR499" s="80">
        <f t="shared" si="287"/>
        <v>7.2090757880825604</v>
      </c>
      <c r="AS499" s="80">
        <f t="shared" si="287"/>
        <v>7.2343140968893298</v>
      </c>
      <c r="AT499" s="80">
        <f t="shared" si="287"/>
        <v>7.1431226101389083</v>
      </c>
      <c r="AU499" s="80">
        <f t="shared" si="280"/>
        <v>7.5742049159947289</v>
      </c>
    </row>
    <row r="500" spans="1:47" ht="12.95" customHeight="1" x14ac:dyDescent="0.2">
      <c r="A500" s="16" t="s">
        <v>2522</v>
      </c>
      <c r="B500" s="41"/>
      <c r="C500" s="42">
        <v>44737.732000000004</v>
      </c>
      <c r="D500" s="42"/>
      <c r="E500" s="80">
        <f t="shared" si="263"/>
        <v>912.01631432891395</v>
      </c>
      <c r="F500" s="80">
        <f t="shared" si="264"/>
        <v>912</v>
      </c>
      <c r="G500" s="80">
        <f t="shared" si="284"/>
        <v>2.2145518254546914E-2</v>
      </c>
      <c r="I500" s="80">
        <f t="shared" si="285"/>
        <v>2.2145518254546914E-2</v>
      </c>
      <c r="P500" s="80">
        <f t="shared" si="265"/>
        <v>-8.2822801785092277E-3</v>
      </c>
      <c r="Q500" s="107">
        <f t="shared" si="282"/>
        <v>29719.232000000004</v>
      </c>
      <c r="R500" s="80">
        <f t="shared" si="259"/>
        <v>9.2585091748269386E-4</v>
      </c>
      <c r="S500" s="106">
        <f t="shared" si="286"/>
        <v>0.1</v>
      </c>
      <c r="T500" s="106">
        <f t="shared" si="266"/>
        <v>9.2585091748269391E-5</v>
      </c>
      <c r="Z500" s="80">
        <f t="shared" si="267"/>
        <v>912</v>
      </c>
      <c r="AA500" s="80">
        <f t="shared" si="268"/>
        <v>1.7830462879501165E-2</v>
      </c>
      <c r="AB500" s="80">
        <f t="shared" si="269"/>
        <v>-3.9672248034634781E-3</v>
      </c>
      <c r="AC500" s="80">
        <f t="shared" si="270"/>
        <v>3.0427798433056142E-2</v>
      </c>
      <c r="AD500" s="80">
        <f t="shared" si="271"/>
        <v>4.3150553750457496E-3</v>
      </c>
      <c r="AE500" s="80">
        <f t="shared" si="272"/>
        <v>1.8619702889711215E-6</v>
      </c>
      <c r="AF500" s="80">
        <f t="shared" si="273"/>
        <v>-9999</v>
      </c>
      <c r="AG500" s="106"/>
      <c r="AH500" s="80">
        <f t="shared" si="274"/>
        <v>2.6112743058010392E-2</v>
      </c>
      <c r="AI500" s="80">
        <f t="shared" si="275"/>
        <v>0.63017830048267942</v>
      </c>
      <c r="AJ500" s="80">
        <f t="shared" si="276"/>
        <v>0.60796585102785783</v>
      </c>
      <c r="AK500" s="80">
        <f t="shared" si="277"/>
        <v>-0.25377946984052202</v>
      </c>
      <c r="AL500" s="80">
        <f t="shared" si="278"/>
        <v>0.60141842691887604</v>
      </c>
      <c r="AM500" s="80">
        <f t="shared" si="279"/>
        <v>0.31011349758292356</v>
      </c>
      <c r="AN500" s="80">
        <f t="shared" si="287"/>
        <v>7.2146301219023288</v>
      </c>
      <c r="AO500" s="80">
        <f t="shared" si="287"/>
        <v>7.2147584228333708</v>
      </c>
      <c r="AP500" s="80">
        <f t="shared" si="287"/>
        <v>7.2142790836596564</v>
      </c>
      <c r="AQ500" s="80">
        <f t="shared" si="287"/>
        <v>7.2160715035160639</v>
      </c>
      <c r="AR500" s="80">
        <f t="shared" si="287"/>
        <v>7.2093909603609836</v>
      </c>
      <c r="AS500" s="80">
        <f t="shared" si="287"/>
        <v>7.234604754600567</v>
      </c>
      <c r="AT500" s="80">
        <f t="shared" si="287"/>
        <v>7.1434651008845247</v>
      </c>
      <c r="AU500" s="80">
        <f t="shared" si="280"/>
        <v>7.5745957850421188</v>
      </c>
    </row>
    <row r="501" spans="1:47" ht="12.95" customHeight="1" x14ac:dyDescent="0.2">
      <c r="A501" s="16" t="s">
        <v>2430</v>
      </c>
      <c r="B501" s="41"/>
      <c r="C501" s="42">
        <v>44793.391000000003</v>
      </c>
      <c r="D501" s="42"/>
      <c r="E501" s="80">
        <f t="shared" si="263"/>
        <v>953.01961000937854</v>
      </c>
      <c r="F501" s="80">
        <f t="shared" si="264"/>
        <v>953</v>
      </c>
      <c r="G501" s="80">
        <f t="shared" si="284"/>
        <v>2.6619165459123906E-2</v>
      </c>
      <c r="I501" s="80">
        <f t="shared" si="285"/>
        <v>2.6619165459123906E-2</v>
      </c>
      <c r="P501" s="80">
        <f t="shared" si="265"/>
        <v>-7.8826627640186005E-3</v>
      </c>
      <c r="Q501" s="107">
        <f t="shared" si="282"/>
        <v>29774.891000000003</v>
      </c>
      <c r="R501" s="80">
        <f t="shared" si="259"/>
        <v>1.1903761507392324E-3</v>
      </c>
      <c r="S501" s="106">
        <f t="shared" si="286"/>
        <v>0.1</v>
      </c>
      <c r="T501" s="106">
        <f t="shared" si="266"/>
        <v>1.1903761507392325E-4</v>
      </c>
      <c r="Z501" s="80">
        <f t="shared" si="267"/>
        <v>953</v>
      </c>
      <c r="AA501" s="80">
        <f t="shared" si="268"/>
        <v>1.8445231956009764E-2</v>
      </c>
      <c r="AB501" s="80">
        <f t="shared" si="269"/>
        <v>2.9127073909554144E-4</v>
      </c>
      <c r="AC501" s="80">
        <f t="shared" si="270"/>
        <v>3.4501828223142503E-2</v>
      </c>
      <c r="AD501" s="80">
        <f t="shared" si="271"/>
        <v>8.1739335031141419E-3</v>
      </c>
      <c r="AE501" s="80">
        <f t="shared" si="272"/>
        <v>6.6813188913331829E-6</v>
      </c>
      <c r="AF501" s="80">
        <f t="shared" si="273"/>
        <v>-9999</v>
      </c>
      <c r="AG501" s="106"/>
      <c r="AH501" s="80">
        <f t="shared" si="274"/>
        <v>2.6327894720028364E-2</v>
      </c>
      <c r="AI501" s="80">
        <f t="shared" si="275"/>
        <v>0.63246398007931326</v>
      </c>
      <c r="AJ501" s="80">
        <f t="shared" si="276"/>
        <v>0.61504606404803075</v>
      </c>
      <c r="AK501" s="80">
        <f t="shared" si="277"/>
        <v>-0.25707855376766914</v>
      </c>
      <c r="AL501" s="80">
        <f t="shared" si="278"/>
        <v>0.61036676183494087</v>
      </c>
      <c r="AM501" s="80">
        <f t="shared" si="279"/>
        <v>0.31502479462681349</v>
      </c>
      <c r="AN501" s="80">
        <f t="shared" ref="AN501:AT510" si="288">$AU501+$AB$7*SIN(AO501)</f>
        <v>7.227298490026735</v>
      </c>
      <c r="AO501" s="80">
        <f t="shared" si="288"/>
        <v>7.2274134404610182</v>
      </c>
      <c r="AP501" s="80">
        <f t="shared" si="288"/>
        <v>7.2269764970369232</v>
      </c>
      <c r="AQ501" s="80">
        <f t="shared" si="288"/>
        <v>7.2286387897238402</v>
      </c>
      <c r="AR501" s="80">
        <f t="shared" si="288"/>
        <v>7.2223350200021574</v>
      </c>
      <c r="AS501" s="80">
        <f t="shared" si="288"/>
        <v>7.2465398510998202</v>
      </c>
      <c r="AT501" s="80">
        <f t="shared" si="288"/>
        <v>7.1575640170202037</v>
      </c>
      <c r="AU501" s="80">
        <f t="shared" si="280"/>
        <v>7.5906214159850958</v>
      </c>
    </row>
    <row r="502" spans="1:47" ht="12.95" customHeight="1" x14ac:dyDescent="0.2">
      <c r="A502" s="16" t="s">
        <v>2430</v>
      </c>
      <c r="B502" s="41"/>
      <c r="C502" s="42">
        <v>44835.474999999999</v>
      </c>
      <c r="D502" s="42"/>
      <c r="E502" s="80">
        <f t="shared" si="263"/>
        <v>984.02237138519365</v>
      </c>
      <c r="F502" s="80">
        <f t="shared" si="264"/>
        <v>984</v>
      </c>
      <c r="G502" s="80">
        <f t="shared" si="284"/>
        <v>3.0367532846867107E-2</v>
      </c>
      <c r="I502" s="80">
        <f t="shared" si="285"/>
        <v>3.0367532846867107E-2</v>
      </c>
      <c r="P502" s="80">
        <f t="shared" si="265"/>
        <v>-7.5796247336677751E-3</v>
      </c>
      <c r="Q502" s="107">
        <f t="shared" si="282"/>
        <v>29816.974999999999</v>
      </c>
      <c r="R502" s="80">
        <f t="shared" si="259"/>
        <v>1.4399867684419458E-3</v>
      </c>
      <c r="S502" s="106">
        <f t="shared" si="286"/>
        <v>0.1</v>
      </c>
      <c r="T502" s="106">
        <f t="shared" si="266"/>
        <v>1.439986768441946E-4</v>
      </c>
      <c r="Z502" s="80">
        <f t="shared" si="267"/>
        <v>984</v>
      </c>
      <c r="AA502" s="80">
        <f t="shared" si="268"/>
        <v>1.8908647807765678E-2</v>
      </c>
      <c r="AB502" s="80">
        <f t="shared" si="269"/>
        <v>3.879260305433653E-3</v>
      </c>
      <c r="AC502" s="80">
        <f t="shared" si="270"/>
        <v>3.7947157580534879E-2</v>
      </c>
      <c r="AD502" s="80">
        <f t="shared" si="271"/>
        <v>1.1458885039101429E-2</v>
      </c>
      <c r="AE502" s="80">
        <f t="shared" si="272"/>
        <v>1.3130604633934256E-5</v>
      </c>
      <c r="AF502" s="80">
        <f t="shared" si="273"/>
        <v>-9999</v>
      </c>
      <c r="AG502" s="106"/>
      <c r="AH502" s="80">
        <f t="shared" si="274"/>
        <v>2.6488272541433454E-2</v>
      </c>
      <c r="AI502" s="80">
        <f t="shared" si="275"/>
        <v>0.63422296674018752</v>
      </c>
      <c r="AJ502" s="80">
        <f t="shared" si="276"/>
        <v>0.62040069943621967</v>
      </c>
      <c r="AK502" s="80">
        <f t="shared" si="277"/>
        <v>-0.25957517347786901</v>
      </c>
      <c r="AL502" s="80">
        <f t="shared" si="278"/>
        <v>0.61717588667792622</v>
      </c>
      <c r="AM502" s="80">
        <f t="shared" si="279"/>
        <v>0.31877126057876692</v>
      </c>
      <c r="AN502" s="80">
        <f t="shared" si="288"/>
        <v>7.2369075268559646</v>
      </c>
      <c r="AO502" s="80">
        <f t="shared" si="288"/>
        <v>7.2370130251949387</v>
      </c>
      <c r="AP502" s="80">
        <f t="shared" si="288"/>
        <v>7.2366065959423089</v>
      </c>
      <c r="AQ502" s="80">
        <f t="shared" si="288"/>
        <v>7.2381736345390593</v>
      </c>
      <c r="AR502" s="80">
        <f t="shared" si="288"/>
        <v>7.2321506314518658</v>
      </c>
      <c r="AS502" s="80">
        <f t="shared" si="288"/>
        <v>7.2555883487801918</v>
      </c>
      <c r="AT502" s="80">
        <f t="shared" si="288"/>
        <v>7.1682979825861644</v>
      </c>
      <c r="AU502" s="80">
        <f t="shared" si="280"/>
        <v>7.6027383564541768</v>
      </c>
    </row>
    <row r="503" spans="1:47" ht="12.95" customHeight="1" x14ac:dyDescent="0.2">
      <c r="A503" s="16" t="s">
        <v>2430</v>
      </c>
      <c r="B503" s="41"/>
      <c r="C503" s="42">
        <v>44854.474999999999</v>
      </c>
      <c r="D503" s="42"/>
      <c r="E503" s="80">
        <f t="shared" si="263"/>
        <v>998.01943597364891</v>
      </c>
      <c r="F503" s="80">
        <f t="shared" si="264"/>
        <v>998</v>
      </c>
      <c r="G503" s="80">
        <f t="shared" si="284"/>
        <v>2.6382924574136268E-2</v>
      </c>
      <c r="I503" s="80">
        <f t="shared" si="285"/>
        <v>2.6382924574136268E-2</v>
      </c>
      <c r="P503" s="80">
        <f t="shared" si="265"/>
        <v>-7.4425181253836284E-3</v>
      </c>
      <c r="Q503" s="107">
        <f t="shared" si="282"/>
        <v>29835.974999999999</v>
      </c>
      <c r="R503" s="80">
        <f t="shared" si="259"/>
        <v>1.144160573818504E-3</v>
      </c>
      <c r="S503" s="106">
        <f t="shared" si="286"/>
        <v>0.1</v>
      </c>
      <c r="T503" s="106">
        <f t="shared" si="266"/>
        <v>1.1441605738185041E-4</v>
      </c>
      <c r="Z503" s="80">
        <f t="shared" si="267"/>
        <v>998</v>
      </c>
      <c r="AA503" s="80">
        <f t="shared" si="268"/>
        <v>1.911752602474175E-2</v>
      </c>
      <c r="AB503" s="80">
        <f t="shared" si="269"/>
        <v>-1.7711957598911046E-4</v>
      </c>
      <c r="AC503" s="80">
        <f t="shared" si="270"/>
        <v>3.3825442699519898E-2</v>
      </c>
      <c r="AD503" s="80">
        <f t="shared" si="271"/>
        <v>7.2653985493945188E-3</v>
      </c>
      <c r="AE503" s="80">
        <f t="shared" si="272"/>
        <v>5.2786016081543985E-6</v>
      </c>
      <c r="AF503" s="80">
        <f t="shared" si="273"/>
        <v>-9999</v>
      </c>
      <c r="AG503" s="106"/>
      <c r="AH503" s="80">
        <f t="shared" si="274"/>
        <v>2.6560044150125379E-2</v>
      </c>
      <c r="AI503" s="80">
        <f t="shared" si="275"/>
        <v>0.63502615233514437</v>
      </c>
      <c r="AJ503" s="80">
        <f t="shared" si="276"/>
        <v>0.62281923384659588</v>
      </c>
      <c r="AK503" s="80">
        <f t="shared" si="277"/>
        <v>-0.26070327820556177</v>
      </c>
      <c r="AL503" s="80">
        <f t="shared" si="278"/>
        <v>0.62026340627174692</v>
      </c>
      <c r="AM503" s="80">
        <f t="shared" si="279"/>
        <v>0.32047272836198226</v>
      </c>
      <c r="AN503" s="80">
        <f t="shared" si="288"/>
        <v>7.2412558290031441</v>
      </c>
      <c r="AO503" s="80">
        <f t="shared" si="288"/>
        <v>7.2413572367176018</v>
      </c>
      <c r="AP503" s="80">
        <f t="shared" si="288"/>
        <v>7.240964152747285</v>
      </c>
      <c r="AQ503" s="80">
        <f t="shared" si="288"/>
        <v>7.2424890812140674</v>
      </c>
      <c r="AR503" s="80">
        <f t="shared" si="288"/>
        <v>7.2365916167610962</v>
      </c>
      <c r="AS503" s="80">
        <f t="shared" si="288"/>
        <v>7.2596819574967819</v>
      </c>
      <c r="AT503" s="80">
        <f t="shared" si="288"/>
        <v>7.1731664754174798</v>
      </c>
      <c r="AU503" s="80">
        <f t="shared" si="280"/>
        <v>7.6082105231176325</v>
      </c>
    </row>
    <row r="504" spans="1:47" ht="12.95" customHeight="1" x14ac:dyDescent="0.2">
      <c r="A504" s="16" t="s">
        <v>2430</v>
      </c>
      <c r="B504" s="41"/>
      <c r="C504" s="42">
        <v>44865.334000000003</v>
      </c>
      <c r="D504" s="42"/>
      <c r="E504" s="80">
        <f t="shared" si="263"/>
        <v>1006.019126729759</v>
      </c>
      <c r="F504" s="80">
        <f t="shared" si="264"/>
        <v>1006</v>
      </c>
      <c r="G504" s="80">
        <f t="shared" si="284"/>
        <v>2.5963148422306404E-2</v>
      </c>
      <c r="I504" s="80">
        <f t="shared" si="285"/>
        <v>2.5963148422306404E-2</v>
      </c>
      <c r="P504" s="80">
        <f t="shared" si="265"/>
        <v>-7.3641014486573123E-3</v>
      </c>
      <c r="Q504" s="107">
        <f t="shared" si="282"/>
        <v>29846.834000000003</v>
      </c>
      <c r="R504" s="80">
        <f t="shared" si="259"/>
        <v>1.110705583961651E-3</v>
      </c>
      <c r="S504" s="106">
        <f t="shared" si="286"/>
        <v>0.1</v>
      </c>
      <c r="T504" s="106">
        <f t="shared" si="266"/>
        <v>1.110705583961651E-4</v>
      </c>
      <c r="Z504" s="80">
        <f t="shared" si="267"/>
        <v>1006</v>
      </c>
      <c r="AA504" s="80">
        <f t="shared" si="268"/>
        <v>1.9236770002859782E-2</v>
      </c>
      <c r="AB504" s="80">
        <f t="shared" si="269"/>
        <v>-6.3772302921068919E-4</v>
      </c>
      <c r="AC504" s="80">
        <f t="shared" si="270"/>
        <v>3.3327249870963714E-2</v>
      </c>
      <c r="AD504" s="80">
        <f t="shared" si="271"/>
        <v>6.7263784194466214E-3</v>
      </c>
      <c r="AE504" s="80">
        <f t="shared" si="272"/>
        <v>4.524416664159723E-6</v>
      </c>
      <c r="AF504" s="80">
        <f t="shared" si="273"/>
        <v>-9999</v>
      </c>
      <c r="AG504" s="106"/>
      <c r="AH504" s="80">
        <f t="shared" si="274"/>
        <v>2.6600871451517093E-2</v>
      </c>
      <c r="AI504" s="80">
        <f t="shared" si="275"/>
        <v>0.63548759513318109</v>
      </c>
      <c r="AJ504" s="80">
        <f t="shared" si="276"/>
        <v>0.62420133060195959</v>
      </c>
      <c r="AK504" s="80">
        <f t="shared" si="277"/>
        <v>-0.26134807335165894</v>
      </c>
      <c r="AL504" s="80">
        <f t="shared" si="278"/>
        <v>0.62203121197318867</v>
      </c>
      <c r="AM504" s="80">
        <f t="shared" si="279"/>
        <v>0.32144768691080455</v>
      </c>
      <c r="AN504" s="80">
        <f t="shared" si="288"/>
        <v>7.2437430355446288</v>
      </c>
      <c r="AO504" s="80">
        <f t="shared" si="288"/>
        <v>7.2438421549061101</v>
      </c>
      <c r="AP504" s="80">
        <f t="shared" si="288"/>
        <v>7.2434565752891018</v>
      </c>
      <c r="AQ504" s="80">
        <f t="shared" si="288"/>
        <v>7.2449576981072852</v>
      </c>
      <c r="AR504" s="80">
        <f t="shared" si="288"/>
        <v>7.2391316015715148</v>
      </c>
      <c r="AS504" s="80">
        <f t="shared" si="288"/>
        <v>7.2620232241385434</v>
      </c>
      <c r="AT504" s="80">
        <f t="shared" si="288"/>
        <v>7.1759543191206063</v>
      </c>
      <c r="AU504" s="80">
        <f t="shared" si="280"/>
        <v>7.6113374754967502</v>
      </c>
    </row>
    <row r="505" spans="1:47" ht="12.95" customHeight="1" x14ac:dyDescent="0.2">
      <c r="A505" s="16" t="s">
        <v>2522</v>
      </c>
      <c r="B505" s="41"/>
      <c r="C505" s="42">
        <v>44885.699000000001</v>
      </c>
      <c r="D505" s="42"/>
      <c r="E505" s="80">
        <f t="shared" si="263"/>
        <v>1021.0217699057517</v>
      </c>
      <c r="F505" s="80">
        <f t="shared" si="264"/>
        <v>1021</v>
      </c>
      <c r="G505" s="80">
        <f t="shared" si="284"/>
        <v>2.9551068131695502E-2</v>
      </c>
      <c r="I505" s="80">
        <f t="shared" si="285"/>
        <v>2.9551068131695502E-2</v>
      </c>
      <c r="P505" s="80">
        <f t="shared" si="265"/>
        <v>-7.216932878771177E-3</v>
      </c>
      <c r="Q505" s="107">
        <f t="shared" si="282"/>
        <v>29867.199000000001</v>
      </c>
      <c r="R505" s="80">
        <f t="shared" si="259"/>
        <v>1.3518858983056787E-3</v>
      </c>
      <c r="S505" s="106">
        <f t="shared" si="286"/>
        <v>0.1</v>
      </c>
      <c r="T505" s="106">
        <f t="shared" si="266"/>
        <v>1.3518858983056789E-4</v>
      </c>
      <c r="Z505" s="80">
        <f t="shared" si="267"/>
        <v>1021</v>
      </c>
      <c r="AA505" s="80">
        <f t="shared" si="268"/>
        <v>1.9460124988962008E-2</v>
      </c>
      <c r="AB505" s="80">
        <f t="shared" si="269"/>
        <v>2.874010263962317E-3</v>
      </c>
      <c r="AC505" s="80">
        <f t="shared" si="270"/>
        <v>3.6768001010466678E-2</v>
      </c>
      <c r="AD505" s="80">
        <f t="shared" si="271"/>
        <v>1.0090943142733493E-2</v>
      </c>
      <c r="AE505" s="80">
        <f t="shared" si="272"/>
        <v>1.0182713350988013E-5</v>
      </c>
      <c r="AF505" s="80">
        <f t="shared" si="273"/>
        <v>-9999</v>
      </c>
      <c r="AG505" s="106"/>
      <c r="AH505" s="80">
        <f t="shared" si="274"/>
        <v>2.6677057867733184E-2</v>
      </c>
      <c r="AI505" s="80">
        <f t="shared" si="275"/>
        <v>0.63635768855659713</v>
      </c>
      <c r="AJ505" s="80">
        <f t="shared" si="276"/>
        <v>0.62679289893042223</v>
      </c>
      <c r="AK505" s="80">
        <f t="shared" si="277"/>
        <v>-0.26255738053712185</v>
      </c>
      <c r="AL505" s="80">
        <f t="shared" si="278"/>
        <v>0.62535277549956436</v>
      </c>
      <c r="AM505" s="80">
        <f t="shared" si="279"/>
        <v>0.32328105539162821</v>
      </c>
      <c r="AN505" s="80">
        <f t="shared" si="288"/>
        <v>7.2484114045938384</v>
      </c>
      <c r="AO505" s="80">
        <f t="shared" si="288"/>
        <v>7.2485063287691851</v>
      </c>
      <c r="AP505" s="80">
        <f t="shared" si="288"/>
        <v>7.2481345818623026</v>
      </c>
      <c r="AQ505" s="80">
        <f t="shared" si="288"/>
        <v>7.2495915781297295</v>
      </c>
      <c r="AR505" s="80">
        <f t="shared" si="288"/>
        <v>7.2438985517606511</v>
      </c>
      <c r="AS505" s="80">
        <f t="shared" si="288"/>
        <v>7.2664172135179932</v>
      </c>
      <c r="AT505" s="80">
        <f t="shared" si="288"/>
        <v>7.1811930028524706</v>
      </c>
      <c r="AU505" s="80">
        <f t="shared" si="280"/>
        <v>7.6172005112075958</v>
      </c>
    </row>
    <row r="506" spans="1:47" ht="12.95" customHeight="1" x14ac:dyDescent="0.2">
      <c r="A506" s="16" t="s">
        <v>2522</v>
      </c>
      <c r="B506" s="41"/>
      <c r="C506" s="42">
        <v>44995.648999999998</v>
      </c>
      <c r="D506" s="42"/>
      <c r="E506" s="80">
        <f t="shared" si="263"/>
        <v>1102.0205726163106</v>
      </c>
      <c r="F506" s="80">
        <f t="shared" si="264"/>
        <v>1102</v>
      </c>
      <c r="G506" s="80">
        <f t="shared" si="284"/>
        <v>2.7925834554480389E-2</v>
      </c>
      <c r="I506" s="80">
        <f t="shared" si="285"/>
        <v>2.7925834554480389E-2</v>
      </c>
      <c r="P506" s="80">
        <f t="shared" si="265"/>
        <v>-6.4191279556906579E-3</v>
      </c>
      <c r="Q506" s="107">
        <f t="shared" si="282"/>
        <v>29977.148999999998</v>
      </c>
      <c r="R506" s="80">
        <f t="shared" si="259"/>
        <v>1.1795764498250545E-3</v>
      </c>
      <c r="S506" s="106">
        <f t="shared" si="286"/>
        <v>0.1</v>
      </c>
      <c r="T506" s="106">
        <f t="shared" si="266"/>
        <v>1.1795764498250546E-4</v>
      </c>
      <c r="Z506" s="80">
        <f t="shared" si="267"/>
        <v>1102</v>
      </c>
      <c r="AA506" s="80">
        <f t="shared" si="268"/>
        <v>2.0660983816373078E-2</v>
      </c>
      <c r="AB506" s="80">
        <f t="shared" si="269"/>
        <v>8.4572278241665244E-4</v>
      </c>
      <c r="AC506" s="80">
        <f t="shared" si="270"/>
        <v>3.4344962510171044E-2</v>
      </c>
      <c r="AD506" s="80">
        <f t="shared" si="271"/>
        <v>7.2648507381073112E-3</v>
      </c>
      <c r="AE506" s="80">
        <f t="shared" si="272"/>
        <v>5.2778056246978346E-6</v>
      </c>
      <c r="AF506" s="80">
        <f t="shared" si="273"/>
        <v>-9999</v>
      </c>
      <c r="AG506" s="106"/>
      <c r="AH506" s="80">
        <f t="shared" si="274"/>
        <v>2.7080111772063736E-2</v>
      </c>
      <c r="AI506" s="80">
        <f t="shared" si="275"/>
        <v>0.64116815356959078</v>
      </c>
      <c r="AJ506" s="80">
        <f t="shared" si="276"/>
        <v>0.64078950391413048</v>
      </c>
      <c r="AK506" s="80">
        <f t="shared" si="277"/>
        <v>-0.26909443460197957</v>
      </c>
      <c r="AL506" s="80">
        <f t="shared" si="278"/>
        <v>0.64344858033448815</v>
      </c>
      <c r="AM506" s="80">
        <f t="shared" si="279"/>
        <v>0.33330415111170048</v>
      </c>
      <c r="AN506" s="80">
        <f t="shared" si="288"/>
        <v>7.2737319799835118</v>
      </c>
      <c r="AO506" s="80">
        <f t="shared" si="288"/>
        <v>7.2738063428552078</v>
      </c>
      <c r="AP506" s="80">
        <f t="shared" si="288"/>
        <v>7.2735039605299976</v>
      </c>
      <c r="AQ506" s="80">
        <f t="shared" si="288"/>
        <v>7.2747344112101224</v>
      </c>
      <c r="AR506" s="80">
        <f t="shared" si="288"/>
        <v>7.2697418005118069</v>
      </c>
      <c r="AS506" s="80">
        <f t="shared" si="288"/>
        <v>7.290242198575644</v>
      </c>
      <c r="AT506" s="80">
        <f t="shared" si="288"/>
        <v>7.2097414038950545</v>
      </c>
      <c r="AU506" s="80">
        <f t="shared" si="280"/>
        <v>7.6488609040461615</v>
      </c>
    </row>
    <row r="507" spans="1:47" ht="12.95" customHeight="1" x14ac:dyDescent="0.2">
      <c r="A507" s="16" t="s">
        <v>2431</v>
      </c>
      <c r="B507" s="41"/>
      <c r="C507" s="42">
        <v>45002.436000000002</v>
      </c>
      <c r="D507" s="42"/>
      <c r="E507" s="80">
        <f t="shared" si="263"/>
        <v>1107.0204714248316</v>
      </c>
      <c r="F507" s="80">
        <f t="shared" si="264"/>
        <v>1107</v>
      </c>
      <c r="G507" s="80">
        <f t="shared" si="284"/>
        <v>2.7788474457338452E-2</v>
      </c>
      <c r="I507" s="80">
        <f t="shared" si="285"/>
        <v>2.7788474457338452E-2</v>
      </c>
      <c r="P507" s="80">
        <f t="shared" si="265"/>
        <v>-6.3697096094036641E-3</v>
      </c>
      <c r="Q507" s="107">
        <f t="shared" si="282"/>
        <v>29983.936000000002</v>
      </c>
      <c r="R507" s="80">
        <f t="shared" si="259"/>
        <v>1.1667815387374353E-3</v>
      </c>
      <c r="S507" s="106">
        <f t="shared" si="286"/>
        <v>0.1</v>
      </c>
      <c r="T507" s="106">
        <f t="shared" si="266"/>
        <v>1.1667815387374354E-4</v>
      </c>
      <c r="Z507" s="80">
        <f t="shared" si="267"/>
        <v>1107</v>
      </c>
      <c r="AA507" s="80">
        <f t="shared" si="268"/>
        <v>2.0734813013039182E-2</v>
      </c>
      <c r="AB507" s="80">
        <f t="shared" si="269"/>
        <v>6.8395183489560613E-4</v>
      </c>
      <c r="AC507" s="80">
        <f t="shared" si="270"/>
        <v>3.415818406674212E-2</v>
      </c>
      <c r="AD507" s="80">
        <f t="shared" si="271"/>
        <v>7.0536614442992703E-3</v>
      </c>
      <c r="AE507" s="80">
        <f t="shared" si="272"/>
        <v>4.9754139770794068E-6</v>
      </c>
      <c r="AF507" s="80">
        <f t="shared" si="273"/>
        <v>-9999</v>
      </c>
      <c r="AG507" s="106"/>
      <c r="AH507" s="80">
        <f t="shared" si="274"/>
        <v>2.7104522622442846E-2</v>
      </c>
      <c r="AI507" s="80">
        <f t="shared" si="275"/>
        <v>0.64147138482866373</v>
      </c>
      <c r="AJ507" s="80">
        <f t="shared" si="276"/>
        <v>0.64165355642399158</v>
      </c>
      <c r="AK507" s="80">
        <f t="shared" si="277"/>
        <v>-0.26949831325954471</v>
      </c>
      <c r="AL507" s="80">
        <f t="shared" si="278"/>
        <v>0.64457459336840983</v>
      </c>
      <c r="AM507" s="80">
        <f t="shared" si="279"/>
        <v>0.33392982043007818</v>
      </c>
      <c r="AN507" s="80">
        <f t="shared" si="288"/>
        <v>7.275301241894665</v>
      </c>
      <c r="AO507" s="80">
        <f t="shared" si="288"/>
        <v>7.2753744478807167</v>
      </c>
      <c r="AP507" s="80">
        <f t="shared" si="288"/>
        <v>7.2750760548565561</v>
      </c>
      <c r="AQ507" s="80">
        <f t="shared" si="288"/>
        <v>7.2762931828363939</v>
      </c>
      <c r="AR507" s="80">
        <f t="shared" si="288"/>
        <v>7.2713427314558814</v>
      </c>
      <c r="AS507" s="80">
        <f t="shared" si="288"/>
        <v>7.291718521552812</v>
      </c>
      <c r="AT507" s="80">
        <f t="shared" si="288"/>
        <v>7.2115180439595399</v>
      </c>
      <c r="AU507" s="80">
        <f t="shared" si="280"/>
        <v>7.6508152492831094</v>
      </c>
    </row>
    <row r="508" spans="1:47" ht="12.95" customHeight="1" x14ac:dyDescent="0.2">
      <c r="A508" s="16" t="s">
        <v>2431</v>
      </c>
      <c r="B508" s="41"/>
      <c r="C508" s="42">
        <v>45006.51</v>
      </c>
      <c r="D508" s="42"/>
      <c r="E508" s="80">
        <f t="shared" si="263"/>
        <v>1110.0217367476407</v>
      </c>
      <c r="F508" s="80">
        <f t="shared" si="264"/>
        <v>1110</v>
      </c>
      <c r="G508" s="80">
        <f t="shared" si="284"/>
        <v>2.9506058403057978E-2</v>
      </c>
      <c r="I508" s="80">
        <f t="shared" si="285"/>
        <v>2.9506058403057978E-2</v>
      </c>
      <c r="P508" s="80">
        <f t="shared" si="265"/>
        <v>-6.340049050255865E-3</v>
      </c>
      <c r="Q508" s="107">
        <f t="shared" si="282"/>
        <v>29988.010000000002</v>
      </c>
      <c r="R508" s="80">
        <f t="shared" si="259"/>
        <v>1.284943419554522E-3</v>
      </c>
      <c r="S508" s="106">
        <f t="shared" si="286"/>
        <v>0.1</v>
      </c>
      <c r="T508" s="106">
        <f t="shared" si="266"/>
        <v>1.284943419554522E-4</v>
      </c>
      <c r="Z508" s="80">
        <f t="shared" si="267"/>
        <v>1110</v>
      </c>
      <c r="AA508" s="80">
        <f t="shared" si="268"/>
        <v>2.0779093549746667E-2</v>
      </c>
      <c r="AB508" s="80">
        <f t="shared" si="269"/>
        <v>2.3869158030554449E-3</v>
      </c>
      <c r="AC508" s="80">
        <f t="shared" si="270"/>
        <v>3.584610745331384E-2</v>
      </c>
      <c r="AD508" s="80">
        <f t="shared" si="271"/>
        <v>8.7269648533113107E-3</v>
      </c>
      <c r="AE508" s="80">
        <f t="shared" si="272"/>
        <v>7.6159915550930919E-6</v>
      </c>
      <c r="AF508" s="80">
        <f t="shared" si="273"/>
        <v>-9999</v>
      </c>
      <c r="AG508" s="106"/>
      <c r="AH508" s="80">
        <f t="shared" si="274"/>
        <v>2.7119142600002533E-2</v>
      </c>
      <c r="AI508" s="80">
        <f t="shared" si="275"/>
        <v>0.64165367949282159</v>
      </c>
      <c r="AJ508" s="80">
        <f t="shared" si="276"/>
        <v>0.64217198877404447</v>
      </c>
      <c r="AK508" s="80">
        <f t="shared" si="277"/>
        <v>-0.26974065938486602</v>
      </c>
      <c r="AL508" s="80">
        <f t="shared" si="278"/>
        <v>0.64525071162566161</v>
      </c>
      <c r="AM508" s="80">
        <f t="shared" si="279"/>
        <v>0.33430561867376318</v>
      </c>
      <c r="AN508" s="80">
        <f t="shared" si="288"/>
        <v>7.2762431538140371</v>
      </c>
      <c r="AO508" s="80">
        <f t="shared" si="288"/>
        <v>7.2763156717622239</v>
      </c>
      <c r="AP508" s="80">
        <f t="shared" si="288"/>
        <v>7.2760196561455306</v>
      </c>
      <c r="AQ508" s="80">
        <f t="shared" si="288"/>
        <v>7.2772288279673756</v>
      </c>
      <c r="AR508" s="80">
        <f t="shared" si="288"/>
        <v>7.2723036086859203</v>
      </c>
      <c r="AS508" s="80">
        <f t="shared" si="288"/>
        <v>7.2926046431895291</v>
      </c>
      <c r="AT508" s="80">
        <f t="shared" si="288"/>
        <v>7.2125848333374112</v>
      </c>
      <c r="AU508" s="80">
        <f t="shared" si="280"/>
        <v>7.6519878564252792</v>
      </c>
    </row>
    <row r="509" spans="1:47" ht="12.95" customHeight="1" x14ac:dyDescent="0.2">
      <c r="A509" s="16" t="s">
        <v>2431</v>
      </c>
      <c r="B509" s="41"/>
      <c r="C509" s="42">
        <v>45006.512000000002</v>
      </c>
      <c r="D509" s="42"/>
      <c r="E509" s="80">
        <f t="shared" si="263"/>
        <v>1110.023210122861</v>
      </c>
      <c r="F509" s="80">
        <f t="shared" si="264"/>
        <v>1110</v>
      </c>
      <c r="G509" s="80">
        <f t="shared" si="284"/>
        <v>3.1506058403465431E-2</v>
      </c>
      <c r="I509" s="80">
        <f t="shared" si="285"/>
        <v>3.1506058403465431E-2</v>
      </c>
      <c r="P509" s="80">
        <f t="shared" si="265"/>
        <v>-6.340049050255865E-3</v>
      </c>
      <c r="Q509" s="107">
        <f t="shared" si="282"/>
        <v>29988.012000000002</v>
      </c>
      <c r="R509" s="80">
        <f t="shared" si="259"/>
        <v>1.4323278493986184E-3</v>
      </c>
      <c r="S509" s="106">
        <f t="shared" si="286"/>
        <v>0.1</v>
      </c>
      <c r="T509" s="106">
        <f t="shared" si="266"/>
        <v>1.4323278493986186E-4</v>
      </c>
      <c r="Z509" s="80">
        <f t="shared" si="267"/>
        <v>1110</v>
      </c>
      <c r="AA509" s="80">
        <f t="shared" si="268"/>
        <v>2.0779093549746667E-2</v>
      </c>
      <c r="AB509" s="80">
        <f t="shared" si="269"/>
        <v>4.3869158034628986E-3</v>
      </c>
      <c r="AC509" s="80">
        <f t="shared" si="270"/>
        <v>3.7846107453721294E-2</v>
      </c>
      <c r="AD509" s="80">
        <f t="shared" si="271"/>
        <v>1.0726964853718764E-2</v>
      </c>
      <c r="AE509" s="80">
        <f t="shared" si="272"/>
        <v>1.1506777497291763E-5</v>
      </c>
      <c r="AF509" s="80">
        <f t="shared" si="273"/>
        <v>-9999</v>
      </c>
      <c r="AG509" s="106"/>
      <c r="AH509" s="80">
        <f t="shared" si="274"/>
        <v>2.7119142600002533E-2</v>
      </c>
      <c r="AI509" s="80">
        <f t="shared" si="275"/>
        <v>0.64165367949282159</v>
      </c>
      <c r="AJ509" s="80">
        <f t="shared" si="276"/>
        <v>0.64217198877404447</v>
      </c>
      <c r="AK509" s="80">
        <f t="shared" si="277"/>
        <v>-0.26974065938486602</v>
      </c>
      <c r="AL509" s="80">
        <f t="shared" si="278"/>
        <v>0.64525071162566161</v>
      </c>
      <c r="AM509" s="80">
        <f t="shared" si="279"/>
        <v>0.33430561867376318</v>
      </c>
      <c r="AN509" s="80">
        <f t="shared" si="288"/>
        <v>7.2762431538140371</v>
      </c>
      <c r="AO509" s="80">
        <f t="shared" si="288"/>
        <v>7.2763156717622239</v>
      </c>
      <c r="AP509" s="80">
        <f t="shared" si="288"/>
        <v>7.2760196561455306</v>
      </c>
      <c r="AQ509" s="80">
        <f t="shared" si="288"/>
        <v>7.2772288279673756</v>
      </c>
      <c r="AR509" s="80">
        <f t="shared" si="288"/>
        <v>7.2723036086859203</v>
      </c>
      <c r="AS509" s="80">
        <f t="shared" si="288"/>
        <v>7.2926046431895291</v>
      </c>
      <c r="AT509" s="80">
        <f t="shared" si="288"/>
        <v>7.2125848333374112</v>
      </c>
      <c r="AU509" s="80">
        <f t="shared" si="280"/>
        <v>7.6519878564252792</v>
      </c>
    </row>
    <row r="510" spans="1:47" ht="12.95" customHeight="1" x14ac:dyDescent="0.2">
      <c r="A510" s="16" t="s">
        <v>2431</v>
      </c>
      <c r="B510" s="41"/>
      <c r="C510" s="42">
        <v>45006.517</v>
      </c>
      <c r="D510" s="42"/>
      <c r="E510" s="80">
        <f t="shared" si="263"/>
        <v>1110.0268935609085</v>
      </c>
      <c r="F510" s="80">
        <f t="shared" si="264"/>
        <v>1110</v>
      </c>
      <c r="G510" s="80">
        <f t="shared" si="284"/>
        <v>3.6506058400846086E-2</v>
      </c>
      <c r="I510" s="80">
        <f t="shared" si="285"/>
        <v>3.6506058400846086E-2</v>
      </c>
      <c r="P510" s="80">
        <f t="shared" si="265"/>
        <v>-6.340049050255865E-3</v>
      </c>
      <c r="Q510" s="107">
        <f t="shared" si="282"/>
        <v>29988.017</v>
      </c>
      <c r="R510" s="80">
        <f t="shared" si="259"/>
        <v>1.835788923711374E-3</v>
      </c>
      <c r="S510" s="106">
        <f t="shared" si="286"/>
        <v>0.1</v>
      </c>
      <c r="T510" s="106">
        <f t="shared" si="266"/>
        <v>1.835788923711374E-4</v>
      </c>
      <c r="Z510" s="80">
        <f t="shared" si="267"/>
        <v>1110</v>
      </c>
      <c r="AA510" s="80">
        <f t="shared" si="268"/>
        <v>2.0779093549746667E-2</v>
      </c>
      <c r="AB510" s="80">
        <f t="shared" si="269"/>
        <v>9.3869158008435538E-3</v>
      </c>
      <c r="AC510" s="80">
        <f t="shared" si="270"/>
        <v>4.2846107451101949E-2</v>
      </c>
      <c r="AD510" s="80">
        <f t="shared" si="271"/>
        <v>1.572696485109942E-2</v>
      </c>
      <c r="AE510" s="80">
        <f t="shared" si="272"/>
        <v>2.473374234277166E-5</v>
      </c>
      <c r="AF510" s="80">
        <f t="shared" si="273"/>
        <v>-9999</v>
      </c>
      <c r="AG510" s="106"/>
      <c r="AH510" s="80">
        <f t="shared" si="274"/>
        <v>2.7119142600002533E-2</v>
      </c>
      <c r="AI510" s="80">
        <f t="shared" si="275"/>
        <v>0.64165367949282159</v>
      </c>
      <c r="AJ510" s="80">
        <f t="shared" si="276"/>
        <v>0.64217198877404447</v>
      </c>
      <c r="AK510" s="80">
        <f t="shared" si="277"/>
        <v>-0.26974065938486602</v>
      </c>
      <c r="AL510" s="80">
        <f t="shared" si="278"/>
        <v>0.64525071162566161</v>
      </c>
      <c r="AM510" s="80">
        <f t="shared" si="279"/>
        <v>0.33430561867376318</v>
      </c>
      <c r="AN510" s="80">
        <f t="shared" si="288"/>
        <v>7.2762431538140371</v>
      </c>
      <c r="AO510" s="80">
        <f t="shared" si="288"/>
        <v>7.2763156717622239</v>
      </c>
      <c r="AP510" s="80">
        <f t="shared" si="288"/>
        <v>7.2760196561455306</v>
      </c>
      <c r="AQ510" s="80">
        <f t="shared" si="288"/>
        <v>7.2772288279673756</v>
      </c>
      <c r="AR510" s="80">
        <f t="shared" si="288"/>
        <v>7.2723036086859203</v>
      </c>
      <c r="AS510" s="80">
        <f t="shared" si="288"/>
        <v>7.2926046431895291</v>
      </c>
      <c r="AT510" s="80">
        <f t="shared" si="288"/>
        <v>7.2125848333374112</v>
      </c>
      <c r="AU510" s="80">
        <f t="shared" si="280"/>
        <v>7.6519878564252792</v>
      </c>
    </row>
    <row r="511" spans="1:47" ht="12.95" customHeight="1" x14ac:dyDescent="0.2">
      <c r="A511" s="16" t="s">
        <v>2522</v>
      </c>
      <c r="B511" s="41"/>
      <c r="C511" s="42">
        <v>45018.73</v>
      </c>
      <c r="D511" s="42"/>
      <c r="E511" s="80">
        <f t="shared" si="263"/>
        <v>1119.0240593408482</v>
      </c>
      <c r="F511" s="80">
        <f t="shared" si="264"/>
        <v>1119</v>
      </c>
      <c r="G511" s="80">
        <f t="shared" si="284"/>
        <v>3.2658810225257184E-2</v>
      </c>
      <c r="I511" s="80">
        <f t="shared" si="285"/>
        <v>3.2658810225257184E-2</v>
      </c>
      <c r="P511" s="80">
        <f t="shared" si="265"/>
        <v>-6.251024391622252E-3</v>
      </c>
      <c r="Q511" s="107">
        <f t="shared" si="282"/>
        <v>30000.230000000003</v>
      </c>
      <c r="R511" s="80">
        <f t="shared" si="259"/>
        <v>1.5139752299129091E-3</v>
      </c>
      <c r="S511" s="106">
        <f t="shared" si="286"/>
        <v>0.1</v>
      </c>
      <c r="T511" s="106">
        <f t="shared" si="266"/>
        <v>1.5139752299129093E-4</v>
      </c>
      <c r="Z511" s="80">
        <f t="shared" si="267"/>
        <v>1119</v>
      </c>
      <c r="AA511" s="80">
        <f t="shared" si="268"/>
        <v>2.0911858435588408E-2</v>
      </c>
      <c r="AB511" s="80">
        <f t="shared" si="269"/>
        <v>5.495927398046524E-3</v>
      </c>
      <c r="AC511" s="80">
        <f t="shared" si="270"/>
        <v>3.8909834616879434E-2</v>
      </c>
      <c r="AD511" s="80">
        <f t="shared" si="271"/>
        <v>1.1746951789668777E-2</v>
      </c>
      <c r="AE511" s="80">
        <f t="shared" si="272"/>
        <v>1.3799087634880248E-5</v>
      </c>
      <c r="AF511" s="80">
        <f t="shared" si="273"/>
        <v>-9999</v>
      </c>
      <c r="AG511" s="106"/>
      <c r="AH511" s="80">
        <f t="shared" si="274"/>
        <v>2.716288282721066E-2</v>
      </c>
      <c r="AI511" s="80">
        <f t="shared" si="275"/>
        <v>0.6422021693562916</v>
      </c>
      <c r="AJ511" s="80">
        <f t="shared" si="276"/>
        <v>0.64372728714826744</v>
      </c>
      <c r="AK511" s="80">
        <f t="shared" si="277"/>
        <v>-0.27046778206113931</v>
      </c>
      <c r="AL511" s="80">
        <f t="shared" si="278"/>
        <v>0.64728137102640515</v>
      </c>
      <c r="AM511" s="80">
        <f t="shared" si="279"/>
        <v>0.33543480554030752</v>
      </c>
      <c r="AN511" s="80">
        <f t="shared" ref="AN511:AT520" si="289">$AU511+$AB$7*SIN(AO511)</f>
        <v>7.2790704905583752</v>
      </c>
      <c r="AO511" s="80">
        <f t="shared" si="289"/>
        <v>7.2791409716554965</v>
      </c>
      <c r="AP511" s="80">
        <f t="shared" si="289"/>
        <v>7.2788520156370975</v>
      </c>
      <c r="AQ511" s="80">
        <f t="shared" si="289"/>
        <v>7.2800374879607306</v>
      </c>
      <c r="AR511" s="80">
        <f t="shared" si="289"/>
        <v>7.2751876764126857</v>
      </c>
      <c r="AS511" s="80">
        <f t="shared" si="289"/>
        <v>7.2952644945558323</v>
      </c>
      <c r="AT511" s="80">
        <f t="shared" si="289"/>
        <v>7.2157888271431947</v>
      </c>
      <c r="AU511" s="80">
        <f t="shared" si="280"/>
        <v>7.655505677851786</v>
      </c>
    </row>
    <row r="512" spans="1:47" ht="12.95" customHeight="1" x14ac:dyDescent="0.2">
      <c r="A512" s="16" t="s">
        <v>2522</v>
      </c>
      <c r="B512" s="41"/>
      <c r="C512" s="42">
        <v>45022.8</v>
      </c>
      <c r="D512" s="42"/>
      <c r="E512" s="80">
        <f t="shared" si="263"/>
        <v>1122.022377913217</v>
      </c>
      <c r="F512" s="80">
        <f t="shared" si="264"/>
        <v>1122</v>
      </c>
      <c r="G512" s="80">
        <f t="shared" si="284"/>
        <v>3.0376394170161802E-2</v>
      </c>
      <c r="I512" s="80">
        <f t="shared" si="285"/>
        <v>3.0376394170161802E-2</v>
      </c>
      <c r="P512" s="80">
        <f t="shared" si="265"/>
        <v>-6.2213351783476428E-3</v>
      </c>
      <c r="Q512" s="107">
        <f t="shared" si="282"/>
        <v>30004.300000000003</v>
      </c>
      <c r="R512" s="80">
        <f t="shared" si="259"/>
        <v>1.3393937934667497E-3</v>
      </c>
      <c r="S512" s="106">
        <f t="shared" si="286"/>
        <v>0.1</v>
      </c>
      <c r="T512" s="106">
        <f t="shared" si="266"/>
        <v>1.3393937934667497E-4</v>
      </c>
      <c r="Z512" s="80">
        <f t="shared" si="267"/>
        <v>1122</v>
      </c>
      <c r="AA512" s="80">
        <f t="shared" si="268"/>
        <v>2.0956087731836642E-2</v>
      </c>
      <c r="AB512" s="80">
        <f t="shared" si="269"/>
        <v>3.1989712599775171E-3</v>
      </c>
      <c r="AC512" s="80">
        <f t="shared" si="270"/>
        <v>3.6597729348509446E-2</v>
      </c>
      <c r="AD512" s="80">
        <f t="shared" si="271"/>
        <v>9.4203064383251607E-3</v>
      </c>
      <c r="AE512" s="80">
        <f t="shared" si="272"/>
        <v>8.8742173391950488E-6</v>
      </c>
      <c r="AF512" s="80">
        <f t="shared" si="273"/>
        <v>-9999</v>
      </c>
      <c r="AG512" s="106"/>
      <c r="AH512" s="80">
        <f t="shared" si="274"/>
        <v>2.7177422910184285E-2</v>
      </c>
      <c r="AI512" s="80">
        <f t="shared" si="275"/>
        <v>0.64238553586492286</v>
      </c>
      <c r="AJ512" s="80">
        <f t="shared" si="276"/>
        <v>0.6442457196468383</v>
      </c>
      <c r="AK512" s="80">
        <f t="shared" si="277"/>
        <v>-0.27071018412279463</v>
      </c>
      <c r="AL512" s="80">
        <f t="shared" si="278"/>
        <v>0.64795902796394489</v>
      </c>
      <c r="AM512" s="80">
        <f t="shared" si="279"/>
        <v>0.33581180066721039</v>
      </c>
      <c r="AN512" s="80">
        <f t="shared" si="289"/>
        <v>7.2800134711312525</v>
      </c>
      <c r="AO512" s="80">
        <f t="shared" si="289"/>
        <v>7.2800832823185768</v>
      </c>
      <c r="AP512" s="80">
        <f t="shared" si="289"/>
        <v>7.279796655338715</v>
      </c>
      <c r="AQ512" s="80">
        <f t="shared" si="289"/>
        <v>7.2809742842674305</v>
      </c>
      <c r="AR512" s="80">
        <f t="shared" si="289"/>
        <v>7.2761495116096002</v>
      </c>
      <c r="AS512" s="80">
        <f t="shared" si="289"/>
        <v>7.2961516104448574</v>
      </c>
      <c r="AT512" s="80">
        <f t="shared" si="289"/>
        <v>7.2168580341153072</v>
      </c>
      <c r="AU512" s="80">
        <f t="shared" si="280"/>
        <v>7.656678284993955</v>
      </c>
    </row>
    <row r="513" spans="1:47" ht="12.95" customHeight="1" x14ac:dyDescent="0.2">
      <c r="A513" s="16" t="s">
        <v>2522</v>
      </c>
      <c r="B513" s="41"/>
      <c r="C513" s="42">
        <v>45026.874000000003</v>
      </c>
      <c r="D513" s="42"/>
      <c r="E513" s="80">
        <f t="shared" si="263"/>
        <v>1125.0236432360261</v>
      </c>
      <c r="F513" s="80">
        <f t="shared" si="264"/>
        <v>1125</v>
      </c>
      <c r="G513" s="80">
        <f t="shared" si="284"/>
        <v>3.209397810860537E-2</v>
      </c>
      <c r="I513" s="80">
        <f t="shared" si="285"/>
        <v>3.209397810860537E-2</v>
      </c>
      <c r="P513" s="80">
        <f t="shared" si="265"/>
        <v>-6.1916388015413317E-3</v>
      </c>
      <c r="Q513" s="107">
        <f t="shared" si="282"/>
        <v>30008.374000000003</v>
      </c>
      <c r="R513" s="80">
        <f t="shared" si="259"/>
        <v>1.4657884621905111E-3</v>
      </c>
      <c r="S513" s="106">
        <f t="shared" si="286"/>
        <v>0.1</v>
      </c>
      <c r="T513" s="106">
        <f t="shared" si="266"/>
        <v>1.4657884621905112E-4</v>
      </c>
      <c r="Z513" s="80">
        <f t="shared" si="267"/>
        <v>1125</v>
      </c>
      <c r="AA513" s="80">
        <f t="shared" si="268"/>
        <v>2.1000304149669635E-2</v>
      </c>
      <c r="AB513" s="80">
        <f t="shared" si="269"/>
        <v>4.9020351573944021E-3</v>
      </c>
      <c r="AC513" s="80">
        <f t="shared" si="270"/>
        <v>3.8285616910146703E-2</v>
      </c>
      <c r="AD513" s="80">
        <f t="shared" si="271"/>
        <v>1.1093673958935735E-2</v>
      </c>
      <c r="AE513" s="80">
        <f t="shared" si="272"/>
        <v>1.2306960190716888E-5</v>
      </c>
      <c r="AF513" s="80">
        <f t="shared" si="273"/>
        <v>-9999</v>
      </c>
      <c r="AG513" s="106"/>
      <c r="AH513" s="80">
        <f t="shared" si="274"/>
        <v>2.7191942951210968E-2</v>
      </c>
      <c r="AI513" s="80">
        <f t="shared" si="275"/>
        <v>0.64256917128454316</v>
      </c>
      <c r="AJ513" s="80">
        <f t="shared" si="276"/>
        <v>0.64476415162900591</v>
      </c>
      <c r="AK513" s="80">
        <f t="shared" si="277"/>
        <v>-0.27095259996943666</v>
      </c>
      <c r="AL513" s="80">
        <f t="shared" si="278"/>
        <v>0.6486370712705114</v>
      </c>
      <c r="AM513" s="80">
        <f t="shared" si="279"/>
        <v>0.33618909661366297</v>
      </c>
      <c r="AN513" s="80">
        <f t="shared" si="289"/>
        <v>7.28095671986594</v>
      </c>
      <c r="AO513" s="80">
        <f t="shared" si="289"/>
        <v>7.2810258656400979</v>
      </c>
      <c r="AP513" s="80">
        <f t="shared" si="289"/>
        <v>7.2807415556425727</v>
      </c>
      <c r="AQ513" s="80">
        <f t="shared" si="289"/>
        <v>7.2819113694498103</v>
      </c>
      <c r="AR513" s="80">
        <f t="shared" si="289"/>
        <v>7.2771115867578011</v>
      </c>
      <c r="AS513" s="80">
        <f t="shared" si="289"/>
        <v>7.2970389773618036</v>
      </c>
      <c r="AT513" s="80">
        <f t="shared" si="289"/>
        <v>7.2179278458434997</v>
      </c>
      <c r="AU513" s="80">
        <f t="shared" si="280"/>
        <v>7.6578508921361248</v>
      </c>
    </row>
    <row r="514" spans="1:47" ht="12.95" customHeight="1" x14ac:dyDescent="0.2">
      <c r="A514" s="16" t="s">
        <v>2443</v>
      </c>
      <c r="B514" s="41"/>
      <c r="C514" s="42">
        <v>45055.379000000001</v>
      </c>
      <c r="D514" s="42"/>
      <c r="E514" s="80">
        <f t="shared" si="263"/>
        <v>1146.0229235567567</v>
      </c>
      <c r="F514" s="80">
        <f t="shared" si="264"/>
        <v>1146</v>
      </c>
      <c r="G514" s="80">
        <f t="shared" si="284"/>
        <v>3.1117065700527746E-2</v>
      </c>
      <c r="I514" s="80">
        <f t="shared" si="285"/>
        <v>3.1117065700527746E-2</v>
      </c>
      <c r="P514" s="80">
        <f t="shared" si="265"/>
        <v>-5.9835635850094921E-3</v>
      </c>
      <c r="Q514" s="107">
        <f t="shared" si="282"/>
        <v>30036.879000000001</v>
      </c>
      <c r="R514" s="80">
        <f t="shared" si="259"/>
        <v>1.3764566933828631E-3</v>
      </c>
      <c r="S514" s="106">
        <f t="shared" si="286"/>
        <v>0.1</v>
      </c>
      <c r="T514" s="106">
        <f t="shared" si="266"/>
        <v>1.3764566933828631E-4</v>
      </c>
      <c r="Z514" s="80">
        <f t="shared" si="267"/>
        <v>1146</v>
      </c>
      <c r="AA514" s="80">
        <f t="shared" si="268"/>
        <v>2.1309456172587921E-2</v>
      </c>
      <c r="AB514" s="80">
        <f t="shared" si="269"/>
        <v>3.8240459429303326E-3</v>
      </c>
      <c r="AC514" s="80">
        <f t="shared" si="270"/>
        <v>3.7100629285537236E-2</v>
      </c>
      <c r="AD514" s="80">
        <f t="shared" si="271"/>
        <v>9.8076095279398257E-3</v>
      </c>
      <c r="AE514" s="80">
        <f t="shared" si="272"/>
        <v>9.6189204652536054E-6</v>
      </c>
      <c r="AF514" s="80">
        <f t="shared" si="273"/>
        <v>-9999</v>
      </c>
      <c r="AG514" s="106"/>
      <c r="AH514" s="80">
        <f t="shared" si="274"/>
        <v>2.7293019757597414E-2</v>
      </c>
      <c r="AI514" s="80">
        <f t="shared" si="275"/>
        <v>0.64386218088316483</v>
      </c>
      <c r="AJ514" s="80">
        <f t="shared" si="276"/>
        <v>0.64839314210311061</v>
      </c>
      <c r="AK514" s="80">
        <f t="shared" si="277"/>
        <v>-0.2726498900442107</v>
      </c>
      <c r="AL514" s="80">
        <f t="shared" si="278"/>
        <v>0.65339425021612918</v>
      </c>
      <c r="AM514" s="80">
        <f t="shared" si="279"/>
        <v>0.338838645386908</v>
      </c>
      <c r="AN514" s="80">
        <f t="shared" si="289"/>
        <v>7.2875670032535123</v>
      </c>
      <c r="AO514" s="80">
        <f t="shared" si="289"/>
        <v>7.2876316158325558</v>
      </c>
      <c r="AP514" s="80">
        <f t="shared" si="289"/>
        <v>7.2873631884274293</v>
      </c>
      <c r="AQ514" s="80">
        <f t="shared" si="289"/>
        <v>7.2884790906121939</v>
      </c>
      <c r="AR514" s="80">
        <f t="shared" si="289"/>
        <v>7.2838528471974566</v>
      </c>
      <c r="AS514" s="80">
        <f t="shared" si="289"/>
        <v>7.3032576578133668</v>
      </c>
      <c r="AT514" s="80">
        <f t="shared" si="289"/>
        <v>7.2254334728791543</v>
      </c>
      <c r="AU514" s="80">
        <f t="shared" si="280"/>
        <v>7.6660591421313082</v>
      </c>
    </row>
    <row r="515" spans="1:47" ht="12.95" customHeight="1" x14ac:dyDescent="0.2">
      <c r="A515" s="16" t="s">
        <v>2522</v>
      </c>
      <c r="B515" s="41"/>
      <c r="C515" s="42">
        <v>45056.735999999997</v>
      </c>
      <c r="D515" s="42"/>
      <c r="E515" s="80">
        <f t="shared" si="263"/>
        <v>1147.0226086434138</v>
      </c>
      <c r="F515" s="80">
        <f t="shared" si="264"/>
        <v>1147</v>
      </c>
      <c r="G515" s="80">
        <f t="shared" si="284"/>
        <v>3.0689593673741911E-2</v>
      </c>
      <c r="I515" s="80">
        <f t="shared" si="285"/>
        <v>3.0689593673741911E-2</v>
      </c>
      <c r="P515" s="80">
        <f t="shared" si="265"/>
        <v>-5.973646485937483E-3</v>
      </c>
      <c r="Q515" s="107">
        <f t="shared" si="282"/>
        <v>30038.235999999997</v>
      </c>
      <c r="R515" s="80">
        <f t="shared" si="259"/>
        <v>1.344193179006328E-3</v>
      </c>
      <c r="S515" s="106">
        <f t="shared" si="286"/>
        <v>0.1</v>
      </c>
      <c r="T515" s="106">
        <f t="shared" si="266"/>
        <v>1.3441931790063281E-4</v>
      </c>
      <c r="Z515" s="80">
        <f t="shared" si="267"/>
        <v>1147</v>
      </c>
      <c r="AA515" s="80">
        <f t="shared" si="268"/>
        <v>2.1324161763009365E-2</v>
      </c>
      <c r="AB515" s="80">
        <f t="shared" si="269"/>
        <v>3.3917854247950616E-3</v>
      </c>
      <c r="AC515" s="80">
        <f t="shared" si="270"/>
        <v>3.6663240159679394E-2</v>
      </c>
      <c r="AD515" s="80">
        <f t="shared" si="271"/>
        <v>9.3654319107325454E-3</v>
      </c>
      <c r="AE515" s="80">
        <f t="shared" si="272"/>
        <v>8.7711314874567457E-6</v>
      </c>
      <c r="AF515" s="80">
        <f t="shared" si="273"/>
        <v>-9999</v>
      </c>
      <c r="AG515" s="106"/>
      <c r="AH515" s="80">
        <f t="shared" si="274"/>
        <v>2.7297808248946849E-2</v>
      </c>
      <c r="AI515" s="80">
        <f t="shared" si="275"/>
        <v>0.64392408414734459</v>
      </c>
      <c r="AJ515" s="80">
        <f t="shared" si="276"/>
        <v>0.64856594894039499</v>
      </c>
      <c r="AK515" s="80">
        <f t="shared" si="277"/>
        <v>-0.27273072965125955</v>
      </c>
      <c r="AL515" s="80">
        <f t="shared" si="278"/>
        <v>0.65362125961719097</v>
      </c>
      <c r="AM515" s="80">
        <f t="shared" si="279"/>
        <v>0.33896518661413905</v>
      </c>
      <c r="AN515" s="80">
        <f t="shared" si="289"/>
        <v>7.2878821092450439</v>
      </c>
      <c r="AO515" s="80">
        <f t="shared" si="289"/>
        <v>7.287946511351417</v>
      </c>
      <c r="AP515" s="80">
        <f t="shared" si="289"/>
        <v>7.2876788256353784</v>
      </c>
      <c r="AQ515" s="80">
        <f t="shared" si="289"/>
        <v>7.2887921953670824</v>
      </c>
      <c r="AR515" s="80">
        <f t="shared" si="289"/>
        <v>7.2841741542074505</v>
      </c>
      <c r="AS515" s="80">
        <f t="shared" si="289"/>
        <v>7.3035540992761954</v>
      </c>
      <c r="AT515" s="80">
        <f t="shared" si="289"/>
        <v>7.2257916238194264</v>
      </c>
      <c r="AU515" s="80">
        <f t="shared" si="280"/>
        <v>7.6664500111786982</v>
      </c>
    </row>
    <row r="516" spans="1:47" ht="12.95" customHeight="1" x14ac:dyDescent="0.2">
      <c r="A516" s="16" t="s">
        <v>2522</v>
      </c>
      <c r="B516" s="41"/>
      <c r="C516" s="42">
        <v>45060.809000000001</v>
      </c>
      <c r="D516" s="42"/>
      <c r="E516" s="80">
        <f t="shared" si="263"/>
        <v>1150.0231372786154</v>
      </c>
      <c r="F516" s="80">
        <f t="shared" si="264"/>
        <v>1150</v>
      </c>
      <c r="G516" s="80">
        <f t="shared" si="284"/>
        <v>3.1407177622895688E-2</v>
      </c>
      <c r="I516" s="80">
        <f t="shared" si="285"/>
        <v>3.1407177622895688E-2</v>
      </c>
      <c r="P516" s="80">
        <f t="shared" si="265"/>
        <v>-5.9438904130336527E-3</v>
      </c>
      <c r="Q516" s="107">
        <f t="shared" si="282"/>
        <v>30042.309000000001</v>
      </c>
      <c r="R516" s="80">
        <f t="shared" si="259"/>
        <v>1.3951022834246228E-3</v>
      </c>
      <c r="S516" s="106">
        <f t="shared" si="286"/>
        <v>0.1</v>
      </c>
      <c r="T516" s="106">
        <f t="shared" si="266"/>
        <v>1.3951022834246229E-4</v>
      </c>
      <c r="Z516" s="80">
        <f t="shared" si="267"/>
        <v>1150</v>
      </c>
      <c r="AA516" s="80">
        <f t="shared" si="268"/>
        <v>2.1368269791557717E-2</v>
      </c>
      <c r="AB516" s="80">
        <f t="shared" si="269"/>
        <v>4.0950174183043177E-3</v>
      </c>
      <c r="AC516" s="80">
        <f t="shared" si="270"/>
        <v>3.7351068035929344E-2</v>
      </c>
      <c r="AD516" s="80">
        <f t="shared" si="271"/>
        <v>1.003890783133797E-2</v>
      </c>
      <c r="AE516" s="80">
        <f t="shared" si="272"/>
        <v>1.0077967044609883E-5</v>
      </c>
      <c r="AF516" s="80">
        <f t="shared" si="273"/>
        <v>-9999</v>
      </c>
      <c r="AG516" s="106"/>
      <c r="AH516" s="80">
        <f t="shared" si="274"/>
        <v>2.731216020459137E-2</v>
      </c>
      <c r="AI516" s="80">
        <f t="shared" si="275"/>
        <v>0.64410997540771531</v>
      </c>
      <c r="AJ516" s="80">
        <f t="shared" si="276"/>
        <v>0.64908436780646417</v>
      </c>
      <c r="AK516" s="80">
        <f t="shared" si="277"/>
        <v>-0.27297325719219973</v>
      </c>
      <c r="AL516" s="80">
        <f t="shared" si="278"/>
        <v>0.65430254931879583</v>
      </c>
      <c r="AM516" s="80">
        <f t="shared" si="279"/>
        <v>0.33934501454403748</v>
      </c>
      <c r="AN516" s="80">
        <f t="shared" si="289"/>
        <v>7.2888276082908066</v>
      </c>
      <c r="AO516" s="80">
        <f t="shared" si="289"/>
        <v>7.2888913818940235</v>
      </c>
      <c r="AP516" s="80">
        <f t="shared" si="289"/>
        <v>7.2886259132987821</v>
      </c>
      <c r="AQ516" s="80">
        <f t="shared" si="289"/>
        <v>7.2897317046857788</v>
      </c>
      <c r="AR516" s="80">
        <f t="shared" si="289"/>
        <v>7.2851382362900665</v>
      </c>
      <c r="AS516" s="80">
        <f t="shared" si="289"/>
        <v>7.3044435966884427</v>
      </c>
      <c r="AT516" s="80">
        <f t="shared" si="289"/>
        <v>7.2268664805992398</v>
      </c>
      <c r="AU516" s="80">
        <f t="shared" si="280"/>
        <v>7.6676226183208671</v>
      </c>
    </row>
    <row r="517" spans="1:47" ht="12.95" customHeight="1" x14ac:dyDescent="0.2">
      <c r="A517" s="16" t="s">
        <v>2444</v>
      </c>
      <c r="B517" s="41"/>
      <c r="C517" s="42">
        <v>45067.597999999998</v>
      </c>
      <c r="D517" s="42"/>
      <c r="E517" s="80">
        <f t="shared" si="263"/>
        <v>1155.0245094623515</v>
      </c>
      <c r="F517" s="80">
        <f t="shared" si="264"/>
        <v>1155</v>
      </c>
      <c r="G517" s="80">
        <f t="shared" ref="G517:G548" si="290">C517-(C$7+F517*C$8)</f>
        <v>3.3269817518885247E-2</v>
      </c>
      <c r="I517" s="80">
        <f t="shared" si="285"/>
        <v>3.3269817518885247E-2</v>
      </c>
      <c r="P517" s="80">
        <f t="shared" si="265"/>
        <v>-5.8942810392345968E-3</v>
      </c>
      <c r="Q517" s="107">
        <f t="shared" si="282"/>
        <v>30049.097999999998</v>
      </c>
      <c r="R517" s="80">
        <f t="shared" ref="R517:R580" si="291">+(P517-G517)^2</f>
        <v>1.5338266158701247E-3</v>
      </c>
      <c r="S517" s="106">
        <f t="shared" si="286"/>
        <v>0.1</v>
      </c>
      <c r="T517" s="106">
        <f t="shared" si="266"/>
        <v>1.5338266158701247E-4</v>
      </c>
      <c r="Z517" s="80">
        <f t="shared" si="267"/>
        <v>1155</v>
      </c>
      <c r="AA517" s="80">
        <f t="shared" si="268"/>
        <v>2.1441753968448319E-2</v>
      </c>
      <c r="AB517" s="80">
        <f t="shared" si="269"/>
        <v>5.9337825112023325E-3</v>
      </c>
      <c r="AC517" s="80">
        <f t="shared" si="270"/>
        <v>3.9164098558119843E-2</v>
      </c>
      <c r="AD517" s="80">
        <f t="shared" si="271"/>
        <v>1.1828063550436928E-2</v>
      </c>
      <c r="AE517" s="80">
        <f t="shared" si="272"/>
        <v>1.3990308735317464E-5</v>
      </c>
      <c r="AF517" s="80">
        <f t="shared" si="273"/>
        <v>-9999</v>
      </c>
      <c r="AG517" s="106"/>
      <c r="AH517" s="80">
        <f t="shared" si="274"/>
        <v>2.7336035007682915E-2</v>
      </c>
      <c r="AI517" s="80">
        <f t="shared" si="275"/>
        <v>0.64442039993142375</v>
      </c>
      <c r="AJ517" s="80">
        <f t="shared" si="276"/>
        <v>0.64994839324389431</v>
      </c>
      <c r="AK517" s="80">
        <f t="shared" si="277"/>
        <v>-0.2733774986378491</v>
      </c>
      <c r="AL517" s="80">
        <f t="shared" si="278"/>
        <v>0.65543890535744509</v>
      </c>
      <c r="AM517" s="80">
        <f t="shared" si="279"/>
        <v>0.33997874338170142</v>
      </c>
      <c r="AN517" s="80">
        <f t="shared" si="289"/>
        <v>7.2904040445053244</v>
      </c>
      <c r="AO517" s="80">
        <f t="shared" si="289"/>
        <v>7.2904667802864918</v>
      </c>
      <c r="AP517" s="80">
        <f t="shared" si="289"/>
        <v>7.2902049804426516</v>
      </c>
      <c r="AQ517" s="80">
        <f t="shared" si="289"/>
        <v>7.2912982046935921</v>
      </c>
      <c r="AR517" s="80">
        <f t="shared" si="289"/>
        <v>7.28674557703832</v>
      </c>
      <c r="AS517" s="80">
        <f t="shared" si="289"/>
        <v>7.3059266713470512</v>
      </c>
      <c r="AT517" s="80">
        <f t="shared" si="289"/>
        <v>7.2286592553936595</v>
      </c>
      <c r="AU517" s="80">
        <f t="shared" si="280"/>
        <v>7.6695769635578159</v>
      </c>
    </row>
    <row r="518" spans="1:47" ht="12.95" customHeight="1" x14ac:dyDescent="0.2">
      <c r="A518" s="16" t="s">
        <v>2444</v>
      </c>
      <c r="B518" s="41"/>
      <c r="C518" s="42">
        <v>45078.455000000002</v>
      </c>
      <c r="D518" s="42"/>
      <c r="E518" s="80">
        <f t="shared" si="263"/>
        <v>1163.0227268432413</v>
      </c>
      <c r="F518" s="80">
        <f t="shared" si="264"/>
        <v>1163</v>
      </c>
      <c r="G518" s="80">
        <f t="shared" si="290"/>
        <v>3.0850041366647929E-2</v>
      </c>
      <c r="I518" s="80">
        <f t="shared" si="285"/>
        <v>3.0850041366647929E-2</v>
      </c>
      <c r="P518" s="80">
        <f t="shared" si="265"/>
        <v>-5.8148646518618296E-3</v>
      </c>
      <c r="Q518" s="107">
        <f t="shared" si="282"/>
        <v>30059.955000000002</v>
      </c>
      <c r="R518" s="80">
        <f t="shared" si="291"/>
        <v>1.3443153333461532E-3</v>
      </c>
      <c r="S518" s="106">
        <f t="shared" si="286"/>
        <v>0.1</v>
      </c>
      <c r="T518" s="106">
        <f t="shared" si="266"/>
        <v>1.3443153333461534E-4</v>
      </c>
      <c r="Z518" s="80">
        <f t="shared" si="267"/>
        <v>1163</v>
      </c>
      <c r="AA518" s="80">
        <f t="shared" si="268"/>
        <v>2.1559252435538127E-2</v>
      </c>
      <c r="AB518" s="80">
        <f t="shared" si="269"/>
        <v>3.4759242792479737E-3</v>
      </c>
      <c r="AC518" s="80">
        <f t="shared" si="270"/>
        <v>3.666490601850976E-2</v>
      </c>
      <c r="AD518" s="80">
        <f t="shared" si="271"/>
        <v>9.2907889311098016E-3</v>
      </c>
      <c r="AE518" s="80">
        <f t="shared" si="272"/>
        <v>8.6318758962432417E-6</v>
      </c>
      <c r="AF518" s="80">
        <f t="shared" si="273"/>
        <v>-9999</v>
      </c>
      <c r="AG518" s="106"/>
      <c r="AH518" s="80">
        <f t="shared" si="274"/>
        <v>2.7374117087399955E-2</v>
      </c>
      <c r="AI518" s="80">
        <f t="shared" si="275"/>
        <v>0.6449186581400681</v>
      </c>
      <c r="AJ518" s="80">
        <f t="shared" si="276"/>
        <v>0.65133081590657815</v>
      </c>
      <c r="AK518" s="80">
        <f t="shared" si="277"/>
        <v>-0.27402435915328038</v>
      </c>
      <c r="AL518" s="80">
        <f t="shared" si="278"/>
        <v>0.65725935248947154</v>
      </c>
      <c r="AM518" s="80">
        <f t="shared" si="279"/>
        <v>0.34099449024568407</v>
      </c>
      <c r="AN518" s="80">
        <f t="shared" si="289"/>
        <v>7.292927918247754</v>
      </c>
      <c r="AO518" s="80">
        <f t="shared" si="289"/>
        <v>7.2929890185367006</v>
      </c>
      <c r="AP518" s="80">
        <f t="shared" si="289"/>
        <v>7.2927330201060983</v>
      </c>
      <c r="AQ518" s="80">
        <f t="shared" si="289"/>
        <v>7.2938063021319373</v>
      </c>
      <c r="AR518" s="80">
        <f t="shared" si="289"/>
        <v>7.2893187211843067</v>
      </c>
      <c r="AS518" s="80">
        <f t="shared" si="289"/>
        <v>7.3083011064353158</v>
      </c>
      <c r="AT518" s="80">
        <f t="shared" si="289"/>
        <v>7.231531198183295</v>
      </c>
      <c r="AU518" s="80">
        <f t="shared" si="280"/>
        <v>7.6727039159369328</v>
      </c>
    </row>
    <row r="519" spans="1:47" ht="12.95" customHeight="1" x14ac:dyDescent="0.2">
      <c r="A519" s="16" t="s">
        <v>2444</v>
      </c>
      <c r="B519" s="41"/>
      <c r="C519" s="42">
        <v>45093.383000000002</v>
      </c>
      <c r="D519" s="42"/>
      <c r="E519" s="80">
        <f t="shared" si="263"/>
        <v>1174.0199994841075</v>
      </c>
      <c r="F519" s="80">
        <f t="shared" si="264"/>
        <v>1174</v>
      </c>
      <c r="G519" s="80">
        <f t="shared" si="290"/>
        <v>2.7147849155880976E-2</v>
      </c>
      <c r="I519" s="80">
        <f t="shared" si="285"/>
        <v>2.7147849155880976E-2</v>
      </c>
      <c r="P519" s="80">
        <f t="shared" si="265"/>
        <v>-5.7055839426617318E-3</v>
      </c>
      <c r="Q519" s="107">
        <f t="shared" si="282"/>
        <v>30074.883000000002</v>
      </c>
      <c r="R519" s="80">
        <f t="shared" si="291"/>
        <v>1.0793480663604217E-3</v>
      </c>
      <c r="S519" s="106">
        <f t="shared" si="286"/>
        <v>0.1</v>
      </c>
      <c r="T519" s="106">
        <f t="shared" si="266"/>
        <v>1.0793480663604217E-4</v>
      </c>
      <c r="Z519" s="80">
        <f t="shared" si="267"/>
        <v>1174</v>
      </c>
      <c r="AA519" s="80">
        <f t="shared" si="268"/>
        <v>2.1720658799761441E-2</v>
      </c>
      <c r="AB519" s="80">
        <f t="shared" si="269"/>
        <v>-2.7839358654219507E-4</v>
      </c>
      <c r="AC519" s="80">
        <f t="shared" si="270"/>
        <v>3.285343309854271E-2</v>
      </c>
      <c r="AD519" s="80">
        <f t="shared" si="271"/>
        <v>5.427190356119535E-3</v>
      </c>
      <c r="AE519" s="80">
        <f t="shared" si="272"/>
        <v>2.9454395161556884E-6</v>
      </c>
      <c r="AF519" s="80">
        <f t="shared" si="273"/>
        <v>-9999</v>
      </c>
      <c r="AG519" s="106"/>
      <c r="AH519" s="80">
        <f t="shared" si="274"/>
        <v>2.7426242742423172E-2</v>
      </c>
      <c r="AI519" s="80">
        <f t="shared" si="275"/>
        <v>0.64560694842834843</v>
      </c>
      <c r="AJ519" s="80">
        <f t="shared" si="276"/>
        <v>0.65323160343512032</v>
      </c>
      <c r="AK519" s="80">
        <f t="shared" si="277"/>
        <v>-0.27491393879566844</v>
      </c>
      <c r="AL519" s="80">
        <f t="shared" si="278"/>
        <v>0.65976706576126176</v>
      </c>
      <c r="AM519" s="80">
        <f t="shared" si="279"/>
        <v>0.34239474129616781</v>
      </c>
      <c r="AN519" s="80">
        <f t="shared" si="289"/>
        <v>7.2964014240136796</v>
      </c>
      <c r="AO519" s="80">
        <f t="shared" si="289"/>
        <v>7.2964603253214522</v>
      </c>
      <c r="AP519" s="80">
        <f t="shared" si="289"/>
        <v>7.2962121665593225</v>
      </c>
      <c r="AQ519" s="80">
        <f t="shared" si="289"/>
        <v>7.2972583607118162</v>
      </c>
      <c r="AR519" s="80">
        <f t="shared" si="289"/>
        <v>7.292859611928451</v>
      </c>
      <c r="AS519" s="80">
        <f t="shared" si="289"/>
        <v>7.3115690316988662</v>
      </c>
      <c r="AT519" s="80">
        <f t="shared" si="289"/>
        <v>7.235487163498413</v>
      </c>
      <c r="AU519" s="80">
        <f t="shared" si="280"/>
        <v>7.6770034754582195</v>
      </c>
    </row>
    <row r="520" spans="1:47" ht="12.95" customHeight="1" x14ac:dyDescent="0.2">
      <c r="A520" s="16" t="s">
        <v>2444</v>
      </c>
      <c r="B520" s="41"/>
      <c r="C520" s="42">
        <v>45093.387000000002</v>
      </c>
      <c r="D520" s="42"/>
      <c r="E520" s="80">
        <f t="shared" si="263"/>
        <v>1174.0229462345478</v>
      </c>
      <c r="F520" s="80">
        <f t="shared" si="264"/>
        <v>1174</v>
      </c>
      <c r="G520" s="80">
        <f t="shared" si="290"/>
        <v>3.1147849156695884E-2</v>
      </c>
      <c r="I520" s="80">
        <f t="shared" si="285"/>
        <v>3.1147849156695884E-2</v>
      </c>
      <c r="P520" s="80">
        <f t="shared" si="265"/>
        <v>-5.7055839426617318E-3</v>
      </c>
      <c r="Q520" s="107">
        <f t="shared" si="282"/>
        <v>30074.887000000002</v>
      </c>
      <c r="R520" s="80">
        <f t="shared" si="291"/>
        <v>1.3581755312088277E-3</v>
      </c>
      <c r="S520" s="106">
        <f t="shared" si="286"/>
        <v>0.1</v>
      </c>
      <c r="T520" s="106">
        <f t="shared" si="266"/>
        <v>1.3581755312088277E-4</v>
      </c>
      <c r="Z520" s="80">
        <f t="shared" si="267"/>
        <v>1174</v>
      </c>
      <c r="AA520" s="80">
        <f t="shared" si="268"/>
        <v>2.1720658799761441E-2</v>
      </c>
      <c r="AB520" s="80">
        <f t="shared" si="269"/>
        <v>3.7216064142727122E-3</v>
      </c>
      <c r="AC520" s="80">
        <f t="shared" si="270"/>
        <v>3.6853433099357617E-2</v>
      </c>
      <c r="AD520" s="80">
        <f t="shared" si="271"/>
        <v>9.4271903569344423E-3</v>
      </c>
      <c r="AE520" s="80">
        <f t="shared" si="272"/>
        <v>8.8871918025877739E-6</v>
      </c>
      <c r="AF520" s="80">
        <f t="shared" si="273"/>
        <v>-9999</v>
      </c>
      <c r="AG520" s="106"/>
      <c r="AH520" s="80">
        <f t="shared" si="274"/>
        <v>2.7426242742423172E-2</v>
      </c>
      <c r="AI520" s="80">
        <f t="shared" si="275"/>
        <v>0.64560694842834843</v>
      </c>
      <c r="AJ520" s="80">
        <f t="shared" si="276"/>
        <v>0.65323160343512032</v>
      </c>
      <c r="AK520" s="80">
        <f t="shared" si="277"/>
        <v>-0.27491393879566844</v>
      </c>
      <c r="AL520" s="80">
        <f t="shared" si="278"/>
        <v>0.65976706576126176</v>
      </c>
      <c r="AM520" s="80">
        <f t="shared" si="279"/>
        <v>0.34239474129616781</v>
      </c>
      <c r="AN520" s="80">
        <f t="shared" si="289"/>
        <v>7.2964014240136796</v>
      </c>
      <c r="AO520" s="80">
        <f t="shared" si="289"/>
        <v>7.2964603253214522</v>
      </c>
      <c r="AP520" s="80">
        <f t="shared" si="289"/>
        <v>7.2962121665593225</v>
      </c>
      <c r="AQ520" s="80">
        <f t="shared" si="289"/>
        <v>7.2972583607118162</v>
      </c>
      <c r="AR520" s="80">
        <f t="shared" si="289"/>
        <v>7.292859611928451</v>
      </c>
      <c r="AS520" s="80">
        <f t="shared" si="289"/>
        <v>7.3115690316988662</v>
      </c>
      <c r="AT520" s="80">
        <f t="shared" si="289"/>
        <v>7.235487163498413</v>
      </c>
      <c r="AU520" s="80">
        <f t="shared" si="280"/>
        <v>7.6770034754582195</v>
      </c>
    </row>
    <row r="521" spans="1:47" ht="12.95" customHeight="1" x14ac:dyDescent="0.2">
      <c r="A521" s="16" t="s">
        <v>2446</v>
      </c>
      <c r="B521" s="41"/>
      <c r="C521" s="42">
        <v>45112.389000000003</v>
      </c>
      <c r="D521" s="42"/>
      <c r="E521" s="80">
        <f t="shared" si="263"/>
        <v>1188.0214841982233</v>
      </c>
      <c r="F521" s="80">
        <f t="shared" si="264"/>
        <v>1188</v>
      </c>
      <c r="G521" s="80">
        <f t="shared" si="290"/>
        <v>2.9163240884372499E-2</v>
      </c>
      <c r="I521" s="80">
        <f t="shared" si="285"/>
        <v>2.9163240884372499E-2</v>
      </c>
      <c r="P521" s="80">
        <f t="shared" si="265"/>
        <v>-5.5663601127855762E-3</v>
      </c>
      <c r="Q521" s="107">
        <f t="shared" si="282"/>
        <v>30093.889000000003</v>
      </c>
      <c r="R521" s="80">
        <f t="shared" si="291"/>
        <v>1.2061451854218034E-3</v>
      </c>
      <c r="S521" s="106">
        <f t="shared" si="286"/>
        <v>0.1</v>
      </c>
      <c r="T521" s="106">
        <f t="shared" si="266"/>
        <v>1.2061451854218034E-4</v>
      </c>
      <c r="Z521" s="80">
        <f t="shared" si="267"/>
        <v>1188</v>
      </c>
      <c r="AA521" s="80">
        <f t="shared" si="268"/>
        <v>2.1925825142922184E-2</v>
      </c>
      <c r="AB521" s="80">
        <f t="shared" si="269"/>
        <v>1.6710556286647395E-3</v>
      </c>
      <c r="AC521" s="80">
        <f t="shared" si="270"/>
        <v>3.4729600997158078E-2</v>
      </c>
      <c r="AD521" s="80">
        <f t="shared" si="271"/>
        <v>7.2374157414503149E-3</v>
      </c>
      <c r="AE521" s="80">
        <f t="shared" si="272"/>
        <v>5.2380186614592811E-6</v>
      </c>
      <c r="AF521" s="80">
        <f t="shared" si="273"/>
        <v>-9999</v>
      </c>
      <c r="AG521" s="106"/>
      <c r="AH521" s="80">
        <f t="shared" si="274"/>
        <v>2.7492185255707759E-2</v>
      </c>
      <c r="AI521" s="80">
        <f t="shared" si="275"/>
        <v>0.64648831651649985</v>
      </c>
      <c r="AJ521" s="80">
        <f t="shared" si="276"/>
        <v>0.65565069720955271</v>
      </c>
      <c r="AK521" s="80">
        <f t="shared" si="277"/>
        <v>-0.27604636999438592</v>
      </c>
      <c r="AL521" s="80">
        <f t="shared" si="278"/>
        <v>0.6629664517143975</v>
      </c>
      <c r="AM521" s="80">
        <f t="shared" si="279"/>
        <v>0.34418295391001547</v>
      </c>
      <c r="AN521" s="80">
        <f t="shared" ref="AN521:AT530" si="292">$AU521+$AB$7*SIN(AO521)</f>
        <v>7.3008276030277202</v>
      </c>
      <c r="AO521" s="80">
        <f t="shared" si="292"/>
        <v>7.3008837879780621</v>
      </c>
      <c r="AP521" s="80">
        <f t="shared" si="292"/>
        <v>7.3006453784426935</v>
      </c>
      <c r="AQ521" s="80">
        <f t="shared" si="292"/>
        <v>7.3016576557326029</v>
      </c>
      <c r="AR521" s="80">
        <f t="shared" si="292"/>
        <v>7.2973709330522309</v>
      </c>
      <c r="AS521" s="80">
        <f t="shared" si="292"/>
        <v>7.3157334343150193</v>
      </c>
      <c r="AT521" s="80">
        <f t="shared" si="292"/>
        <v>7.2405338337392866</v>
      </c>
      <c r="AU521" s="80">
        <f t="shared" si="280"/>
        <v>7.6824756421216751</v>
      </c>
    </row>
    <row r="522" spans="1:47" ht="12.95" customHeight="1" x14ac:dyDescent="0.2">
      <c r="A522" s="16" t="s">
        <v>2444</v>
      </c>
      <c r="B522" s="41"/>
      <c r="C522" s="42">
        <v>45116.463000000003</v>
      </c>
      <c r="D522" s="42"/>
      <c r="E522" s="80">
        <f t="shared" si="263"/>
        <v>1191.0227495210324</v>
      </c>
      <c r="F522" s="80">
        <f t="shared" si="264"/>
        <v>1191</v>
      </c>
      <c r="G522" s="80">
        <f t="shared" si="290"/>
        <v>3.0880824822816066E-2</v>
      </c>
      <c r="I522" s="80">
        <f t="shared" si="285"/>
        <v>3.0880824822816066E-2</v>
      </c>
      <c r="P522" s="80">
        <f t="shared" si="265"/>
        <v>-5.5365061382818149E-3</v>
      </c>
      <c r="Q522" s="107">
        <f t="shared" si="282"/>
        <v>30097.963000000003</v>
      </c>
      <c r="R522" s="80">
        <f t="shared" si="291"/>
        <v>1.3262219943301382E-3</v>
      </c>
      <c r="S522" s="106">
        <f t="shared" si="286"/>
        <v>0.1</v>
      </c>
      <c r="T522" s="106">
        <f t="shared" si="266"/>
        <v>1.3262219943301382E-4</v>
      </c>
      <c r="Z522" s="80">
        <f t="shared" si="267"/>
        <v>1191</v>
      </c>
      <c r="AA522" s="80">
        <f t="shared" si="268"/>
        <v>2.1969751234595492E-2</v>
      </c>
      <c r="AB522" s="80">
        <f t="shared" si="269"/>
        <v>3.3745674499387583E-3</v>
      </c>
      <c r="AC522" s="80">
        <f t="shared" si="270"/>
        <v>3.641733096109788E-2</v>
      </c>
      <c r="AD522" s="80">
        <f t="shared" si="271"/>
        <v>8.9110735882205749E-3</v>
      </c>
      <c r="AE522" s="80">
        <f t="shared" si="272"/>
        <v>7.9407232494682313E-6</v>
      </c>
      <c r="AF522" s="80">
        <f t="shared" si="273"/>
        <v>-9999</v>
      </c>
      <c r="AG522" s="106"/>
      <c r="AH522" s="80">
        <f t="shared" si="274"/>
        <v>2.7506257372877308E-2</v>
      </c>
      <c r="AI522" s="80">
        <f t="shared" si="275"/>
        <v>0.64667796596373961</v>
      </c>
      <c r="AJ522" s="80">
        <f t="shared" si="276"/>
        <v>0.65616905911125289</v>
      </c>
      <c r="AK522" s="80">
        <f t="shared" si="277"/>
        <v>-0.27628906784542795</v>
      </c>
      <c r="AL522" s="80">
        <f t="shared" si="278"/>
        <v>0.66365317006268443</v>
      </c>
      <c r="AM522" s="80">
        <f t="shared" si="279"/>
        <v>0.34456703347128098</v>
      </c>
      <c r="AN522" s="80">
        <f t="shared" si="292"/>
        <v>7.3017768536641716</v>
      </c>
      <c r="AO522" s="80">
        <f t="shared" si="292"/>
        <v>7.3018324684012397</v>
      </c>
      <c r="AP522" s="80">
        <f t="shared" si="292"/>
        <v>7.3015961148591826</v>
      </c>
      <c r="AQ522" s="80">
        <f t="shared" si="292"/>
        <v>7.302601205812584</v>
      </c>
      <c r="AR522" s="80">
        <f t="shared" si="292"/>
        <v>7.298338336201331</v>
      </c>
      <c r="AS522" s="80">
        <f t="shared" si="292"/>
        <v>7.3166265766155307</v>
      </c>
      <c r="AT522" s="80">
        <f t="shared" si="292"/>
        <v>7.241616984386674</v>
      </c>
      <c r="AU522" s="80">
        <f t="shared" si="280"/>
        <v>7.6836482492638449</v>
      </c>
    </row>
    <row r="523" spans="1:47" ht="12.95" customHeight="1" x14ac:dyDescent="0.2">
      <c r="A523" s="16" t="s">
        <v>2446</v>
      </c>
      <c r="B523" s="41"/>
      <c r="C523" s="42">
        <v>45131.396999999997</v>
      </c>
      <c r="D523" s="42"/>
      <c r="E523" s="80">
        <f t="shared" si="263"/>
        <v>1202.0244422875537</v>
      </c>
      <c r="F523" s="80">
        <f t="shared" si="264"/>
        <v>1202</v>
      </c>
      <c r="G523" s="80">
        <f t="shared" si="290"/>
        <v>3.3178632605995517E-2</v>
      </c>
      <c r="I523" s="80">
        <f t="shared" si="285"/>
        <v>3.3178632605995517E-2</v>
      </c>
      <c r="P523" s="80">
        <f t="shared" si="265"/>
        <v>-5.4269802771079049E-3</v>
      </c>
      <c r="Q523" s="107">
        <f t="shared" si="282"/>
        <v>30112.896999999997</v>
      </c>
      <c r="R523" s="80">
        <f t="shared" si="291"/>
        <v>1.4903933460800409E-3</v>
      </c>
      <c r="S523" s="106">
        <f t="shared" si="286"/>
        <v>0.1</v>
      </c>
      <c r="T523" s="106">
        <f t="shared" si="266"/>
        <v>1.490393346080041E-4</v>
      </c>
      <c r="Z523" s="80">
        <f t="shared" si="267"/>
        <v>1202</v>
      </c>
      <c r="AA523" s="80">
        <f t="shared" si="268"/>
        <v>2.213069769680601E-2</v>
      </c>
      <c r="AB523" s="80">
        <f t="shared" si="269"/>
        <v>5.6209546320816033E-3</v>
      </c>
      <c r="AC523" s="80">
        <f t="shared" si="270"/>
        <v>3.8605612883103421E-2</v>
      </c>
      <c r="AD523" s="80">
        <f t="shared" si="271"/>
        <v>1.1047934909189507E-2</v>
      </c>
      <c r="AE523" s="80">
        <f t="shared" si="272"/>
        <v>1.2205686575768817E-5</v>
      </c>
      <c r="AF523" s="80">
        <f t="shared" si="273"/>
        <v>-9999</v>
      </c>
      <c r="AG523" s="106"/>
      <c r="AH523" s="80">
        <f t="shared" si="274"/>
        <v>2.7557677973913914E-2</v>
      </c>
      <c r="AI523" s="80">
        <f t="shared" si="275"/>
        <v>0.64737572786624209</v>
      </c>
      <c r="AJ523" s="80">
        <f t="shared" si="276"/>
        <v>0.65806966644764286</v>
      </c>
      <c r="AK523" s="80">
        <f t="shared" si="277"/>
        <v>-0.27717906026349332</v>
      </c>
      <c r="AL523" s="80">
        <f t="shared" si="278"/>
        <v>0.66617458546998531</v>
      </c>
      <c r="AM523" s="80">
        <f t="shared" si="279"/>
        <v>0.34597803419704271</v>
      </c>
      <c r="AN523" s="80">
        <f t="shared" si="292"/>
        <v>7.3052598168073963</v>
      </c>
      <c r="AO523" s="80">
        <f t="shared" si="292"/>
        <v>7.3053133761709912</v>
      </c>
      <c r="AP523" s="80">
        <f t="shared" si="292"/>
        <v>7.3050844617874917</v>
      </c>
      <c r="AQ523" s="80">
        <f t="shared" si="292"/>
        <v>7.3060634495645411</v>
      </c>
      <c r="AR523" s="80">
        <f t="shared" si="292"/>
        <v>7.3018875747035406</v>
      </c>
      <c r="AS523" s="80">
        <f t="shared" si="292"/>
        <v>7.3199037849131612</v>
      </c>
      <c r="AT523" s="80">
        <f t="shared" si="292"/>
        <v>7.2455937377213449</v>
      </c>
      <c r="AU523" s="80">
        <f t="shared" si="280"/>
        <v>7.6879478087851316</v>
      </c>
    </row>
    <row r="524" spans="1:47" ht="12.95" customHeight="1" x14ac:dyDescent="0.2">
      <c r="A524" s="16" t="s">
        <v>2431</v>
      </c>
      <c r="B524" s="41"/>
      <c r="C524" s="42">
        <v>45155.379000000001</v>
      </c>
      <c r="D524" s="42"/>
      <c r="E524" s="80">
        <f t="shared" si="263"/>
        <v>1219.6916845486267</v>
      </c>
      <c r="F524" s="80">
        <f t="shared" si="264"/>
        <v>1219.5</v>
      </c>
      <c r="P524" s="80">
        <f t="shared" si="265"/>
        <v>-5.2525360993524329E-3</v>
      </c>
      <c r="Q524" s="107">
        <f t="shared" si="282"/>
        <v>30136.879000000001</v>
      </c>
      <c r="R524" s="80">
        <f t="shared" si="291"/>
        <v>2.758913547500047E-5</v>
      </c>
      <c r="S524" s="106"/>
      <c r="T524" s="106">
        <f t="shared" si="266"/>
        <v>0</v>
      </c>
      <c r="U524" s="20">
        <v>0.22540800000570016</v>
      </c>
      <c r="Z524" s="80">
        <f t="shared" si="267"/>
        <v>1219.5</v>
      </c>
      <c r="AA524" s="80">
        <f t="shared" si="268"/>
        <v>2.2386370857455373E-2</v>
      </c>
      <c r="AB524" s="80">
        <f t="shared" si="269"/>
        <v>-2.7638906956807808E-2</v>
      </c>
      <c r="AC524" s="80">
        <f t="shared" si="270"/>
        <v>5.2525360993524329E-3</v>
      </c>
      <c r="AD524" s="80">
        <f t="shared" si="271"/>
        <v>-2.2386370857455373E-2</v>
      </c>
      <c r="AE524" s="80">
        <f t="shared" si="272"/>
        <v>0</v>
      </c>
      <c r="AF524" s="80">
        <f t="shared" si="273"/>
        <v>5.2525360993524329E-3</v>
      </c>
      <c r="AG524" s="106"/>
      <c r="AH524" s="80">
        <f t="shared" si="274"/>
        <v>2.7638906956807808E-2</v>
      </c>
      <c r="AI524" s="80">
        <f t="shared" si="275"/>
        <v>0.64849355256928976</v>
      </c>
      <c r="AJ524" s="80">
        <f t="shared" si="276"/>
        <v>0.66109316364092185</v>
      </c>
      <c r="AK524" s="80">
        <f t="shared" si="277"/>
        <v>-0.27859527304148063</v>
      </c>
      <c r="AL524" s="80">
        <f t="shared" si="278"/>
        <v>0.67019716488308279</v>
      </c>
      <c r="AM524" s="80">
        <f t="shared" si="279"/>
        <v>0.34823164813406526</v>
      </c>
      <c r="AN524" s="80">
        <f t="shared" si="292"/>
        <v>7.310808634592691</v>
      </c>
      <c r="AO524" s="80">
        <f t="shared" si="292"/>
        <v>7.3108590371932269</v>
      </c>
      <c r="AP524" s="80">
        <f t="shared" si="292"/>
        <v>7.3106416377214174</v>
      </c>
      <c r="AQ524" s="80">
        <f t="shared" si="292"/>
        <v>7.3115798981032949</v>
      </c>
      <c r="AR524" s="80">
        <f t="shared" si="292"/>
        <v>7.3075408919291478</v>
      </c>
      <c r="AS524" s="80">
        <f t="shared" si="292"/>
        <v>7.3251252459988869</v>
      </c>
      <c r="AT524" s="80">
        <f t="shared" si="292"/>
        <v>7.2519372464165528</v>
      </c>
      <c r="AU524" s="80">
        <f t="shared" si="280"/>
        <v>7.6947880171144512</v>
      </c>
    </row>
    <row r="525" spans="1:47" ht="12.95" customHeight="1" x14ac:dyDescent="0.2">
      <c r="A525" s="16" t="s">
        <v>2447</v>
      </c>
      <c r="B525" s="41"/>
      <c r="C525" s="42">
        <v>45222.345999999998</v>
      </c>
      <c r="D525" s="42"/>
      <c r="E525" s="80">
        <f t="shared" si="263"/>
        <v>1269.0254437220499</v>
      </c>
      <c r="F525" s="80">
        <f t="shared" si="264"/>
        <v>1269</v>
      </c>
      <c r="G525" s="80">
        <f t="shared" ref="G525:G588" si="293">C525-(C$7+F525*C$8)</f>
        <v>3.4538007297669537E-2</v>
      </c>
      <c r="I525" s="80">
        <f t="shared" ref="I525:I556" si="294">G525</f>
        <v>3.4538007297669537E-2</v>
      </c>
      <c r="P525" s="80">
        <f t="shared" si="265"/>
        <v>-4.7577884015565231E-3</v>
      </c>
      <c r="Q525" s="107">
        <f t="shared" si="282"/>
        <v>30203.845999999998</v>
      </c>
      <c r="R525" s="80">
        <f t="shared" si="291"/>
        <v>1.5441595596353134E-3</v>
      </c>
      <c r="S525" s="106">
        <f t="shared" ref="S525:S556" si="295">S$16</f>
        <v>0.1</v>
      </c>
      <c r="T525" s="106">
        <f t="shared" si="266"/>
        <v>1.5441595596353135E-4</v>
      </c>
      <c r="Z525" s="80">
        <f t="shared" si="267"/>
        <v>1269</v>
      </c>
      <c r="AA525" s="80">
        <f t="shared" si="268"/>
        <v>2.3107001081315675E-2</v>
      </c>
      <c r="AB525" s="80">
        <f t="shared" si="269"/>
        <v>6.6732178147973394E-3</v>
      </c>
      <c r="AC525" s="80">
        <f t="shared" si="270"/>
        <v>3.929579569922606E-2</v>
      </c>
      <c r="AD525" s="80">
        <f t="shared" si="271"/>
        <v>1.1431006216353862E-2</v>
      </c>
      <c r="AE525" s="80">
        <f t="shared" si="272"/>
        <v>1.3066790311832063E-5</v>
      </c>
      <c r="AF525" s="80">
        <f t="shared" si="273"/>
        <v>-9999</v>
      </c>
      <c r="AG525" s="106"/>
      <c r="AH525" s="80">
        <f t="shared" si="274"/>
        <v>2.7864789482872198E-2</v>
      </c>
      <c r="AI525" s="80">
        <f t="shared" si="275"/>
        <v>0.65170757971236437</v>
      </c>
      <c r="AJ525" s="80">
        <f t="shared" si="276"/>
        <v>0.66964361441573905</v>
      </c>
      <c r="AK525" s="80">
        <f t="shared" si="277"/>
        <v>-0.28260307626881337</v>
      </c>
      <c r="AL525" s="80">
        <f t="shared" si="278"/>
        <v>0.68165119716345379</v>
      </c>
      <c r="AM525" s="80">
        <f t="shared" si="279"/>
        <v>0.35466605516116284</v>
      </c>
      <c r="AN525" s="80">
        <f t="shared" si="292"/>
        <v>7.3265560001276118</v>
      </c>
      <c r="AO525" s="80">
        <f t="shared" si="292"/>
        <v>7.3265982004090784</v>
      </c>
      <c r="AP525" s="80">
        <f t="shared" si="292"/>
        <v>7.3264112797660328</v>
      </c>
      <c r="AQ525" s="80">
        <f t="shared" si="292"/>
        <v>7.3272396765504535</v>
      </c>
      <c r="AR525" s="80">
        <f t="shared" si="292"/>
        <v>7.3235772889630164</v>
      </c>
      <c r="AS525" s="80">
        <f t="shared" si="292"/>
        <v>7.3399475136340255</v>
      </c>
      <c r="AT525" s="80">
        <f t="shared" si="292"/>
        <v>7.2699925803559111</v>
      </c>
      <c r="AU525" s="80">
        <f t="shared" si="280"/>
        <v>7.7141360349602408</v>
      </c>
    </row>
    <row r="526" spans="1:47" ht="12.95" customHeight="1" x14ac:dyDescent="0.2">
      <c r="A526" s="16" t="s">
        <v>2449</v>
      </c>
      <c r="B526" s="41"/>
      <c r="C526" s="42">
        <v>45234.565999999999</v>
      </c>
      <c r="D526" s="42"/>
      <c r="E526" s="80">
        <f t="shared" si="263"/>
        <v>1278.0277663152572</v>
      </c>
      <c r="F526" s="80">
        <f t="shared" si="264"/>
        <v>1278</v>
      </c>
      <c r="G526" s="80">
        <f t="shared" si="293"/>
        <v>3.7690759127144702E-2</v>
      </c>
      <c r="I526" s="80">
        <f t="shared" si="294"/>
        <v>3.7690759127144702E-2</v>
      </c>
      <c r="P526" s="80">
        <f t="shared" si="265"/>
        <v>-4.6676247413822477E-3</v>
      </c>
      <c r="Q526" s="107">
        <f t="shared" si="282"/>
        <v>30216.065999999999</v>
      </c>
      <c r="R526" s="80">
        <f t="shared" si="291"/>
        <v>1.7942326839534843E-3</v>
      </c>
      <c r="S526" s="106">
        <f t="shared" si="295"/>
        <v>0.1</v>
      </c>
      <c r="T526" s="106">
        <f t="shared" si="266"/>
        <v>1.7942326839534843E-4</v>
      </c>
      <c r="Z526" s="80">
        <f t="shared" si="267"/>
        <v>1278</v>
      </c>
      <c r="AA526" s="80">
        <f t="shared" si="268"/>
        <v>2.3237611259013607E-2</v>
      </c>
      <c r="AB526" s="80">
        <f t="shared" si="269"/>
        <v>9.7855231267488449E-3</v>
      </c>
      <c r="AC526" s="80">
        <f t="shared" si="270"/>
        <v>4.2358383868526951E-2</v>
      </c>
      <c r="AD526" s="80">
        <f t="shared" si="271"/>
        <v>1.4453147868131094E-2</v>
      </c>
      <c r="AE526" s="80">
        <f t="shared" si="272"/>
        <v>2.0889348329806238E-5</v>
      </c>
      <c r="AF526" s="80">
        <f t="shared" si="273"/>
        <v>-9999</v>
      </c>
      <c r="AG526" s="106"/>
      <c r="AH526" s="80">
        <f t="shared" si="274"/>
        <v>2.7905236000395857E-2</v>
      </c>
      <c r="AI526" s="80">
        <f t="shared" si="275"/>
        <v>0.65230033446655145</v>
      </c>
      <c r="AJ526" s="80">
        <f t="shared" si="276"/>
        <v>0.67119790001156088</v>
      </c>
      <c r="AK526" s="80">
        <f t="shared" si="277"/>
        <v>-0.28333205137143191</v>
      </c>
      <c r="AL526" s="80">
        <f t="shared" si="278"/>
        <v>0.68374597625908273</v>
      </c>
      <c r="AM526" s="80">
        <f t="shared" si="279"/>
        <v>0.35584563236964628</v>
      </c>
      <c r="AN526" s="80">
        <f t="shared" si="292"/>
        <v>7.3294275391631674</v>
      </c>
      <c r="AO526" s="80">
        <f t="shared" si="292"/>
        <v>7.3294683594700638</v>
      </c>
      <c r="AP526" s="80">
        <f t="shared" si="292"/>
        <v>7.3292866544152853</v>
      </c>
      <c r="AQ526" s="80">
        <f t="shared" si="292"/>
        <v>7.330095924217785</v>
      </c>
      <c r="AR526" s="80">
        <f t="shared" si="292"/>
        <v>7.3265002920626774</v>
      </c>
      <c r="AS526" s="80">
        <f t="shared" si="292"/>
        <v>7.3426511420816869</v>
      </c>
      <c r="AT526" s="80">
        <f t="shared" si="292"/>
        <v>7.2732932175947207</v>
      </c>
      <c r="AU526" s="80">
        <f t="shared" si="280"/>
        <v>7.7176538563867485</v>
      </c>
    </row>
    <row r="527" spans="1:47" ht="12.95" customHeight="1" x14ac:dyDescent="0.2">
      <c r="A527" s="16" t="s">
        <v>2450</v>
      </c>
      <c r="B527" s="41"/>
      <c r="C527" s="42">
        <v>45276.641000000003</v>
      </c>
      <c r="D527" s="42"/>
      <c r="E527" s="80">
        <f t="shared" si="263"/>
        <v>1309.0238975025898</v>
      </c>
      <c r="F527" s="80">
        <f t="shared" si="264"/>
        <v>1309</v>
      </c>
      <c r="G527" s="80">
        <f t="shared" si="293"/>
        <v>3.2439126531244256E-2</v>
      </c>
      <c r="I527" s="80">
        <f t="shared" si="294"/>
        <v>3.2439126531244256E-2</v>
      </c>
      <c r="P527" s="80">
        <f t="shared" si="265"/>
        <v>-4.3565675352646976E-3</v>
      </c>
      <c r="Q527" s="107">
        <f t="shared" si="282"/>
        <v>30258.141000000003</v>
      </c>
      <c r="R527" s="80">
        <f t="shared" si="291"/>
        <v>1.3539231018361224E-3</v>
      </c>
      <c r="S527" s="106">
        <f t="shared" si="295"/>
        <v>0.1</v>
      </c>
      <c r="T527" s="106">
        <f t="shared" si="266"/>
        <v>1.3539231018361224E-4</v>
      </c>
      <c r="Z527" s="80">
        <f t="shared" si="267"/>
        <v>1309</v>
      </c>
      <c r="AA527" s="80">
        <f t="shared" si="268"/>
        <v>2.3686496769743569E-2</v>
      </c>
      <c r="AB527" s="80">
        <f t="shared" si="269"/>
        <v>4.3960622262359909E-3</v>
      </c>
      <c r="AC527" s="80">
        <f t="shared" si="270"/>
        <v>3.6795694066508955E-2</v>
      </c>
      <c r="AD527" s="80">
        <f t="shared" si="271"/>
        <v>8.7526297615006868E-3</v>
      </c>
      <c r="AE527" s="80">
        <f t="shared" si="272"/>
        <v>7.6608527741907567E-6</v>
      </c>
      <c r="AF527" s="80">
        <f t="shared" si="273"/>
        <v>-9999</v>
      </c>
      <c r="AG527" s="106"/>
      <c r="AH527" s="80">
        <f t="shared" si="274"/>
        <v>2.8043064305008265E-2</v>
      </c>
      <c r="AI527" s="80">
        <f t="shared" si="275"/>
        <v>0.65436208593521727</v>
      </c>
      <c r="AJ527" s="80">
        <f t="shared" si="276"/>
        <v>0.67655054917796775</v>
      </c>
      <c r="AK527" s="80">
        <f t="shared" si="277"/>
        <v>-0.28584356054905574</v>
      </c>
      <c r="AL527" s="80">
        <f t="shared" si="278"/>
        <v>0.69099063821532558</v>
      </c>
      <c r="AM527" s="80">
        <f t="shared" si="279"/>
        <v>0.35993193011554842</v>
      </c>
      <c r="AN527" s="80">
        <f t="shared" si="292"/>
        <v>7.3393384301366753</v>
      </c>
      <c r="AO527" s="80">
        <f t="shared" si="292"/>
        <v>7.3393747481002674</v>
      </c>
      <c r="AP527" s="80">
        <f t="shared" si="292"/>
        <v>7.3392102581824652</v>
      </c>
      <c r="AQ527" s="80">
        <f t="shared" si="292"/>
        <v>7.3399556424286718</v>
      </c>
      <c r="AR527" s="80">
        <f t="shared" si="292"/>
        <v>7.336585762233212</v>
      </c>
      <c r="AS527" s="80">
        <f t="shared" si="292"/>
        <v>7.3519847852751568</v>
      </c>
      <c r="AT527" s="80">
        <f t="shared" si="292"/>
        <v>7.284704186393542</v>
      </c>
      <c r="AU527" s="80">
        <f t="shared" si="280"/>
        <v>7.7297707968558296</v>
      </c>
    </row>
    <row r="528" spans="1:47" ht="12.95" customHeight="1" x14ac:dyDescent="0.2">
      <c r="A528" s="16" t="s">
        <v>2450</v>
      </c>
      <c r="B528" s="41"/>
      <c r="C528" s="42">
        <v>45317.362000000001</v>
      </c>
      <c r="D528" s="42"/>
      <c r="E528" s="80">
        <f t="shared" si="263"/>
        <v>1339.0225536660873</v>
      </c>
      <c r="F528" s="80">
        <f t="shared" si="264"/>
        <v>1339</v>
      </c>
      <c r="G528" s="80">
        <f t="shared" si="293"/>
        <v>3.0614965944550931E-2</v>
      </c>
      <c r="I528" s="80">
        <f t="shared" si="294"/>
        <v>3.0614965944550931E-2</v>
      </c>
      <c r="P528" s="80">
        <f t="shared" si="265"/>
        <v>-4.0548161401805609E-3</v>
      </c>
      <c r="Q528" s="107">
        <f t="shared" si="282"/>
        <v>30298.862000000001</v>
      </c>
      <c r="R528" s="80">
        <f t="shared" si="291"/>
        <v>1.2019937898027689E-3</v>
      </c>
      <c r="S528" s="106">
        <f t="shared" si="295"/>
        <v>0.1</v>
      </c>
      <c r="T528" s="106">
        <f t="shared" si="266"/>
        <v>1.2019937898027689E-4</v>
      </c>
      <c r="Z528" s="80">
        <f t="shared" si="267"/>
        <v>1339</v>
      </c>
      <c r="AA528" s="80">
        <f t="shared" si="268"/>
        <v>2.4119411591782304E-2</v>
      </c>
      <c r="AB528" s="80">
        <f t="shared" si="269"/>
        <v>2.4407382125880665E-3</v>
      </c>
      <c r="AC528" s="80">
        <f t="shared" si="270"/>
        <v>3.4669782084731496E-2</v>
      </c>
      <c r="AD528" s="80">
        <f t="shared" si="271"/>
        <v>6.4955543527686274E-3</v>
      </c>
      <c r="AE528" s="80">
        <f t="shared" si="272"/>
        <v>4.2192226349771464E-6</v>
      </c>
      <c r="AF528" s="80">
        <f t="shared" si="273"/>
        <v>-9999</v>
      </c>
      <c r="AG528" s="106"/>
      <c r="AH528" s="80">
        <f t="shared" si="274"/>
        <v>2.8174227731962865E-2</v>
      </c>
      <c r="AI528" s="80">
        <f t="shared" si="275"/>
        <v>0.65638724695557649</v>
      </c>
      <c r="AJ528" s="80">
        <f t="shared" si="276"/>
        <v>0.68172881676892705</v>
      </c>
      <c r="AK528" s="80">
        <f t="shared" si="277"/>
        <v>-0.28827484228015432</v>
      </c>
      <c r="AL528" s="80">
        <f t="shared" si="278"/>
        <v>0.69804546387819133</v>
      </c>
      <c r="AM528" s="80">
        <f t="shared" si="279"/>
        <v>0.363921404483598</v>
      </c>
      <c r="AN528" s="80">
        <f t="shared" si="292"/>
        <v>7.3489595259374187</v>
      </c>
      <c r="AO528" s="80">
        <f t="shared" si="292"/>
        <v>7.348991843771282</v>
      </c>
      <c r="AP528" s="80">
        <f t="shared" si="292"/>
        <v>7.3488429298334967</v>
      </c>
      <c r="AQ528" s="80">
        <f t="shared" si="292"/>
        <v>7.3495294284411061</v>
      </c>
      <c r="AR528" s="80">
        <f t="shared" si="292"/>
        <v>7.3463717028805755</v>
      </c>
      <c r="AS528" s="80">
        <f t="shared" si="292"/>
        <v>7.3610493957905465</v>
      </c>
      <c r="AT528" s="80">
        <f t="shared" si="292"/>
        <v>7.295809274618188</v>
      </c>
      <c r="AU528" s="80">
        <f t="shared" si="280"/>
        <v>7.7414968682775207</v>
      </c>
    </row>
    <row r="529" spans="1:47" ht="12.95" customHeight="1" x14ac:dyDescent="0.2">
      <c r="A529" s="16" t="s">
        <v>2450</v>
      </c>
      <c r="B529" s="41"/>
      <c r="C529" s="42">
        <v>45325.510999999999</v>
      </c>
      <c r="D529" s="42"/>
      <c r="E529" s="80">
        <f t="shared" si="263"/>
        <v>1345.0258209993131</v>
      </c>
      <c r="F529" s="80">
        <f t="shared" si="264"/>
        <v>1345</v>
      </c>
      <c r="G529" s="80">
        <f t="shared" si="293"/>
        <v>3.5050133825279772E-2</v>
      </c>
      <c r="I529" s="80">
        <f t="shared" si="294"/>
        <v>3.5050133825279772E-2</v>
      </c>
      <c r="P529" s="80">
        <f t="shared" si="265"/>
        <v>-3.9943798987833058E-3</v>
      </c>
      <c r="Q529" s="107">
        <f t="shared" si="282"/>
        <v>30307.010999999999</v>
      </c>
      <c r="R529" s="80">
        <f t="shared" si="291"/>
        <v>1.5244740519485499E-3</v>
      </c>
      <c r="S529" s="106">
        <f t="shared" si="295"/>
        <v>0.1</v>
      </c>
      <c r="T529" s="106">
        <f t="shared" si="266"/>
        <v>1.5244740519485499E-4</v>
      </c>
      <c r="Z529" s="80">
        <f t="shared" si="267"/>
        <v>1345</v>
      </c>
      <c r="AA529" s="80">
        <f t="shared" si="268"/>
        <v>2.4205815938766119E-2</v>
      </c>
      <c r="AB529" s="80">
        <f t="shared" si="269"/>
        <v>6.8499379877303493E-3</v>
      </c>
      <c r="AC529" s="80">
        <f t="shared" si="270"/>
        <v>3.9044513724063076E-2</v>
      </c>
      <c r="AD529" s="80">
        <f t="shared" si="271"/>
        <v>1.0844317886513653E-2</v>
      </c>
      <c r="AE529" s="80">
        <f t="shared" si="272"/>
        <v>1.1759923042375995E-5</v>
      </c>
      <c r="AF529" s="80">
        <f t="shared" si="273"/>
        <v>-9999</v>
      </c>
      <c r="AG529" s="106"/>
      <c r="AH529" s="80">
        <f t="shared" si="274"/>
        <v>2.8200195837549423E-2</v>
      </c>
      <c r="AI529" s="80">
        <f t="shared" si="275"/>
        <v>0.65679584953270176</v>
      </c>
      <c r="AJ529" s="80">
        <f t="shared" si="276"/>
        <v>0.68276424008270309</v>
      </c>
      <c r="AK529" s="80">
        <f t="shared" si="277"/>
        <v>-0.28876118133924417</v>
      </c>
      <c r="AL529" s="80">
        <f t="shared" si="278"/>
        <v>0.69946167531771042</v>
      </c>
      <c r="AM529" s="80">
        <f t="shared" si="279"/>
        <v>0.36472349769644524</v>
      </c>
      <c r="AN529" s="80">
        <f t="shared" si="292"/>
        <v>7.3508873148223985</v>
      </c>
      <c r="AO529" s="80">
        <f t="shared" si="292"/>
        <v>7.3509188732517616</v>
      </c>
      <c r="AP529" s="80">
        <f t="shared" si="292"/>
        <v>7.3507729492341465</v>
      </c>
      <c r="AQ529" s="80">
        <f t="shared" si="292"/>
        <v>7.3514480164498712</v>
      </c>
      <c r="AR529" s="80">
        <f t="shared" si="292"/>
        <v>7.3483319612403717</v>
      </c>
      <c r="AS529" s="80">
        <f t="shared" si="292"/>
        <v>7.3628661975008995</v>
      </c>
      <c r="AT529" s="80">
        <f t="shared" si="292"/>
        <v>7.2980376434802343</v>
      </c>
      <c r="AU529" s="80">
        <f t="shared" si="280"/>
        <v>7.7438420825618586</v>
      </c>
    </row>
    <row r="530" spans="1:47" ht="12.95" customHeight="1" x14ac:dyDescent="0.2">
      <c r="A530" s="16" t="s">
        <v>2450</v>
      </c>
      <c r="B530" s="41"/>
      <c r="C530" s="42">
        <v>45344.512999999999</v>
      </c>
      <c r="D530" s="42"/>
      <c r="E530" s="80">
        <f t="shared" si="263"/>
        <v>1359.0243589629883</v>
      </c>
      <c r="F530" s="80">
        <f t="shared" si="264"/>
        <v>1359</v>
      </c>
      <c r="G530" s="80">
        <f t="shared" si="293"/>
        <v>3.3065525552956387E-2</v>
      </c>
      <c r="I530" s="80">
        <f t="shared" si="294"/>
        <v>3.3065525552956387E-2</v>
      </c>
      <c r="P530" s="80">
        <f t="shared" si="265"/>
        <v>-3.8532505694743435E-3</v>
      </c>
      <c r="Q530" s="107">
        <f t="shared" si="282"/>
        <v>30326.012999999999</v>
      </c>
      <c r="R530" s="80">
        <f t="shared" si="291"/>
        <v>1.3629960303781616E-3</v>
      </c>
      <c r="S530" s="106">
        <f t="shared" si="295"/>
        <v>0.1</v>
      </c>
      <c r="T530" s="106">
        <f t="shared" si="266"/>
        <v>1.3629960303781615E-4</v>
      </c>
      <c r="Z530" s="80">
        <f t="shared" si="267"/>
        <v>1359</v>
      </c>
      <c r="AA530" s="80">
        <f t="shared" si="268"/>
        <v>2.4407191913887682E-2</v>
      </c>
      <c r="AB530" s="80">
        <f t="shared" si="269"/>
        <v>4.8050830695943597E-3</v>
      </c>
      <c r="AC530" s="80">
        <f t="shared" si="270"/>
        <v>3.6918776122430733E-2</v>
      </c>
      <c r="AD530" s="80">
        <f t="shared" si="271"/>
        <v>8.6583336390687049E-3</v>
      </c>
      <c r="AE530" s="80">
        <f t="shared" si="272"/>
        <v>7.4966741405428723E-6</v>
      </c>
      <c r="AF530" s="80">
        <f t="shared" si="273"/>
        <v>-9999</v>
      </c>
      <c r="AG530" s="106"/>
      <c r="AH530" s="80">
        <f t="shared" si="274"/>
        <v>2.8260442483362028E-2</v>
      </c>
      <c r="AI530" s="80">
        <f t="shared" si="275"/>
        <v>0.65775392218489293</v>
      </c>
      <c r="AJ530" s="80">
        <f t="shared" si="276"/>
        <v>0.68517990168609966</v>
      </c>
      <c r="AK530" s="80">
        <f t="shared" si="277"/>
        <v>-0.2898960692499839</v>
      </c>
      <c r="AL530" s="80">
        <f t="shared" si="278"/>
        <v>0.70277303718440176</v>
      </c>
      <c r="AM530" s="80">
        <f t="shared" si="279"/>
        <v>0.36660055786252699</v>
      </c>
      <c r="AN530" s="80">
        <f t="shared" si="292"/>
        <v>7.3553901546478571</v>
      </c>
      <c r="AO530" s="80">
        <f t="shared" si="292"/>
        <v>7.3554199923188568</v>
      </c>
      <c r="AP530" s="80">
        <f t="shared" si="292"/>
        <v>7.3552808850560849</v>
      </c>
      <c r="AQ530" s="80">
        <f t="shared" si="292"/>
        <v>7.3559297256758338</v>
      </c>
      <c r="AR530" s="80">
        <f t="shared" si="292"/>
        <v>7.3529099014286574</v>
      </c>
      <c r="AS530" s="80">
        <f t="shared" si="292"/>
        <v>7.3671105245672077</v>
      </c>
      <c r="AT530" s="80">
        <f t="shared" si="292"/>
        <v>7.3032467072198379</v>
      </c>
      <c r="AU530" s="80">
        <f t="shared" si="280"/>
        <v>7.7493142492253142</v>
      </c>
    </row>
    <row r="531" spans="1:47" ht="12.95" customHeight="1" x14ac:dyDescent="0.2">
      <c r="A531" s="16" t="s">
        <v>2450</v>
      </c>
      <c r="B531" s="41"/>
      <c r="C531" s="42">
        <v>45351.3</v>
      </c>
      <c r="D531" s="42"/>
      <c r="E531" s="80">
        <f t="shared" si="263"/>
        <v>1364.0242577715096</v>
      </c>
      <c r="F531" s="80">
        <f t="shared" si="264"/>
        <v>1364</v>
      </c>
      <c r="G531" s="80">
        <f t="shared" si="293"/>
        <v>3.2928165455814451E-2</v>
      </c>
      <c r="I531" s="80">
        <f t="shared" si="294"/>
        <v>3.2928165455814451E-2</v>
      </c>
      <c r="P531" s="80">
        <f t="shared" si="265"/>
        <v>-3.8028094300498576E-3</v>
      </c>
      <c r="Q531" s="107">
        <f t="shared" si="282"/>
        <v>30332.800000000003</v>
      </c>
      <c r="R531" s="80">
        <f t="shared" si="291"/>
        <v>1.3491645160659948E-3</v>
      </c>
      <c r="S531" s="106">
        <f t="shared" si="295"/>
        <v>0.1</v>
      </c>
      <c r="T531" s="106">
        <f t="shared" si="266"/>
        <v>1.3491645160659948E-4</v>
      </c>
      <c r="Z531" s="80">
        <f t="shared" si="267"/>
        <v>1364</v>
      </c>
      <c r="AA531" s="80">
        <f t="shared" si="268"/>
        <v>2.4479032006544062E-2</v>
      </c>
      <c r="AB531" s="80">
        <f t="shared" si="269"/>
        <v>4.6463240192205317E-3</v>
      </c>
      <c r="AC531" s="80">
        <f t="shared" si="270"/>
        <v>3.6730974885864312E-2</v>
      </c>
      <c r="AD531" s="80">
        <f t="shared" si="271"/>
        <v>8.4491334492703893E-3</v>
      </c>
      <c r="AE531" s="80">
        <f t="shared" si="272"/>
        <v>7.1387856043579748E-6</v>
      </c>
      <c r="AF531" s="80">
        <f t="shared" si="273"/>
        <v>-9999</v>
      </c>
      <c r="AG531" s="106"/>
      <c r="AH531" s="80">
        <f t="shared" si="274"/>
        <v>2.8281841436593919E-2</v>
      </c>
      <c r="AI531" s="80">
        <f t="shared" si="275"/>
        <v>0.65809768088720211</v>
      </c>
      <c r="AJ531" s="80">
        <f t="shared" si="276"/>
        <v>0.68604252251462905</v>
      </c>
      <c r="AK531" s="80">
        <f t="shared" si="277"/>
        <v>-0.29030141737805271</v>
      </c>
      <c r="AL531" s="80">
        <f t="shared" si="278"/>
        <v>0.70395800840543499</v>
      </c>
      <c r="AM531" s="80">
        <f t="shared" si="279"/>
        <v>0.3672728172479387</v>
      </c>
      <c r="AN531" s="80">
        <f t="shared" ref="AN531:AT540" si="296">$AU531+$AB$7*SIN(AO531)</f>
        <v>7.3569999013015606</v>
      </c>
      <c r="AO531" s="80">
        <f t="shared" si="296"/>
        <v>7.3570291415321902</v>
      </c>
      <c r="AP531" s="80">
        <f t="shared" si="296"/>
        <v>7.3568924150962758</v>
      </c>
      <c r="AQ531" s="80">
        <f t="shared" si="296"/>
        <v>7.3575320403142053</v>
      </c>
      <c r="AR531" s="80">
        <f t="shared" si="296"/>
        <v>7.3545462427596044</v>
      </c>
      <c r="AS531" s="80">
        <f t="shared" si="296"/>
        <v>7.3686281098720627</v>
      </c>
      <c r="AT531" s="80">
        <f t="shared" si="296"/>
        <v>7.3051103238269084</v>
      </c>
      <c r="AU531" s="80">
        <f t="shared" si="280"/>
        <v>7.7512685944622621</v>
      </c>
    </row>
    <row r="532" spans="1:47" ht="12.95" customHeight="1" x14ac:dyDescent="0.2">
      <c r="A532" s="16" t="s">
        <v>2522</v>
      </c>
      <c r="B532" s="41"/>
      <c r="C532" s="42">
        <v>45352.659</v>
      </c>
      <c r="D532" s="42"/>
      <c r="E532" s="80">
        <f t="shared" si="263"/>
        <v>1365.0254162333867</v>
      </c>
      <c r="F532" s="80">
        <f t="shared" si="264"/>
        <v>1365</v>
      </c>
      <c r="G532" s="80">
        <f t="shared" si="293"/>
        <v>3.4500693436712027E-2</v>
      </c>
      <c r="I532" s="80">
        <f t="shared" si="294"/>
        <v>3.4500693436712027E-2</v>
      </c>
      <c r="P532" s="80">
        <f t="shared" si="265"/>
        <v>-3.7927188143210581E-3</v>
      </c>
      <c r="Q532" s="107">
        <f t="shared" si="282"/>
        <v>30334.159</v>
      </c>
      <c r="R532" s="80">
        <f t="shared" si="291"/>
        <v>1.4663854218275704E-3</v>
      </c>
      <c r="S532" s="106">
        <f t="shared" si="295"/>
        <v>0.1</v>
      </c>
      <c r="T532" s="106">
        <f t="shared" si="266"/>
        <v>1.4663854218275707E-4</v>
      </c>
      <c r="Z532" s="80">
        <f t="shared" si="267"/>
        <v>1365</v>
      </c>
      <c r="AA532" s="80">
        <f t="shared" si="268"/>
        <v>2.4493394956114641E-2</v>
      </c>
      <c r="AB532" s="80">
        <f t="shared" si="269"/>
        <v>6.2145796662763271E-3</v>
      </c>
      <c r="AC532" s="80">
        <f t="shared" si="270"/>
        <v>3.8293412251033082E-2</v>
      </c>
      <c r="AD532" s="80">
        <f t="shared" si="271"/>
        <v>1.0007298480597386E-2</v>
      </c>
      <c r="AE532" s="80">
        <f t="shared" si="272"/>
        <v>1.0014602287976677E-5</v>
      </c>
      <c r="AF532" s="80">
        <f t="shared" si="273"/>
        <v>-9999</v>
      </c>
      <c r="AG532" s="106"/>
      <c r="AH532" s="80">
        <f t="shared" si="274"/>
        <v>2.8286113770435699E-2</v>
      </c>
      <c r="AI532" s="80">
        <f t="shared" si="275"/>
        <v>0.65816653337596454</v>
      </c>
      <c r="AJ532" s="80">
        <f t="shared" si="276"/>
        <v>0.68621503914275117</v>
      </c>
      <c r="AK532" s="80">
        <f t="shared" si="277"/>
        <v>-0.29038248886978402</v>
      </c>
      <c r="AL532" s="80">
        <f t="shared" si="278"/>
        <v>0.70419515115280196</v>
      </c>
      <c r="AM532" s="80">
        <f t="shared" si="279"/>
        <v>0.36740738849480631</v>
      </c>
      <c r="AN532" s="80">
        <f t="shared" si="296"/>
        <v>7.3573219513582497</v>
      </c>
      <c r="AO532" s="80">
        <f t="shared" si="296"/>
        <v>7.3573510731691698</v>
      </c>
      <c r="AP532" s="80">
        <f t="shared" si="296"/>
        <v>7.3572148195289664</v>
      </c>
      <c r="AQ532" s="80">
        <f t="shared" si="296"/>
        <v>7.3578526112021461</v>
      </c>
      <c r="AR532" s="80">
        <f t="shared" si="296"/>
        <v>7.3548735973045662</v>
      </c>
      <c r="AS532" s="80">
        <f t="shared" si="296"/>
        <v>7.3689317385368325</v>
      </c>
      <c r="AT532" s="80">
        <f t="shared" si="296"/>
        <v>7.3054832516276074</v>
      </c>
      <c r="AU532" s="80">
        <f t="shared" si="280"/>
        <v>7.7516594635096521</v>
      </c>
    </row>
    <row r="533" spans="1:47" ht="12.95" customHeight="1" x14ac:dyDescent="0.2">
      <c r="A533" s="16" t="s">
        <v>2452</v>
      </c>
      <c r="B533" s="41"/>
      <c r="C533" s="42">
        <v>45370.300999999999</v>
      </c>
      <c r="D533" s="42"/>
      <c r="E533" s="80">
        <f t="shared" ref="E533:E596" si="297">(C533-C$7)/C$8</f>
        <v>1378.0220590475722</v>
      </c>
      <c r="F533" s="80">
        <f t="shared" ref="F533:F596" si="298">+ROUND(2*E533,0)/2</f>
        <v>1378</v>
      </c>
      <c r="G533" s="80">
        <f t="shared" si="293"/>
        <v>2.994355717964936E-2</v>
      </c>
      <c r="I533" s="80">
        <f t="shared" si="294"/>
        <v>2.994355717964936E-2</v>
      </c>
      <c r="P533" s="80">
        <f t="shared" ref="P533:P596" si="299">+D$11+D$12*F533+D$13*F533^2</f>
        <v>-3.661468378581694E-3</v>
      </c>
      <c r="Q533" s="107">
        <f t="shared" si="282"/>
        <v>30351.800999999999</v>
      </c>
      <c r="R533" s="80">
        <f t="shared" si="291"/>
        <v>1.1292977427693625E-3</v>
      </c>
      <c r="S533" s="106">
        <f t="shared" si="295"/>
        <v>0.1</v>
      </c>
      <c r="T533" s="106">
        <f t="shared" ref="T533:T596" si="300">R533*S533</f>
        <v>1.1292977427693626E-4</v>
      </c>
      <c r="Z533" s="80">
        <f t="shared" ref="Z533:Z596" si="301">F533</f>
        <v>1378</v>
      </c>
      <c r="AA533" s="80">
        <f t="shared" ref="AA533:AA596" si="302">AB$3+AB$4*Z533+AB$5*Z533^2+AH533</f>
        <v>2.4679958884001627E-2</v>
      </c>
      <c r="AB533" s="80">
        <f t="shared" ref="AB533:AB596" si="303">G533-AH533</f>
        <v>1.6021299170660384E-3</v>
      </c>
      <c r="AC533" s="80">
        <f t="shared" ref="AC533:AC596" si="304">+G533-P533</f>
        <v>3.3605025558231055E-2</v>
      </c>
      <c r="AD533" s="80">
        <f t="shared" ref="AD533:AD596" si="305">G533-AA533</f>
        <v>5.2635982956477333E-3</v>
      </c>
      <c r="AE533" s="80">
        <f t="shared" ref="AE533:AE596" si="306">+(G533-AA533)^2*S533</f>
        <v>2.7705467017945723E-6</v>
      </c>
      <c r="AF533" s="80">
        <f t="shared" ref="AF533:AF596" si="307">IF(U533&lt;&gt;0,G533-P533, -9999)</f>
        <v>-9999</v>
      </c>
      <c r="AG533" s="106"/>
      <c r="AH533" s="80">
        <f t="shared" ref="AH533:AH596" si="308">$AB$6*($AB$11/AI533*AJ533+$AB$12)</f>
        <v>2.8341427262583322E-2</v>
      </c>
      <c r="AI533" s="80">
        <f t="shared" ref="AI533:AI596" si="309">1+$AB$7*COS(AL533)</f>
        <v>0.65906468143384966</v>
      </c>
      <c r="AJ533" s="80">
        <f t="shared" ref="AJ533:AJ596" si="310">SIN(AL533+RADIANS($AB$9))</f>
        <v>0.68845751949965783</v>
      </c>
      <c r="AK533" s="80">
        <f t="shared" ref="AK533:AK596" si="311">$AB$7*SIN(AL533)</f>
        <v>-0.29143647215236013</v>
      </c>
      <c r="AL533" s="80">
        <f t="shared" ref="AL533:AL596" si="312">2*ATAN(AM533)</f>
        <v>0.70728252851460449</v>
      </c>
      <c r="AM533" s="80">
        <f t="shared" ref="AM533:AM596" si="313">SQRT((1+$AB$7)/(1-$AB$7))*TAN(AN533/2)</f>
        <v>0.36916045258024288</v>
      </c>
      <c r="AN533" s="80">
        <f t="shared" si="296"/>
        <v>7.36151166705009</v>
      </c>
      <c r="AO533" s="80">
        <f t="shared" si="296"/>
        <v>7.3615392814468725</v>
      </c>
      <c r="AP533" s="80">
        <f t="shared" si="296"/>
        <v>7.3614090726305639</v>
      </c>
      <c r="AQ533" s="80">
        <f t="shared" si="296"/>
        <v>7.3620233169592968</v>
      </c>
      <c r="AR533" s="80">
        <f t="shared" si="296"/>
        <v>7.3591318297686117</v>
      </c>
      <c r="AS533" s="80">
        <f t="shared" si="296"/>
        <v>7.3728823199544591</v>
      </c>
      <c r="AT533" s="80">
        <f t="shared" si="296"/>
        <v>7.3103375171427363</v>
      </c>
      <c r="AU533" s="80">
        <f t="shared" ref="AU533:AU596" si="314">RADIANS($AB$9)+$AB$18*(F533-AB$15)</f>
        <v>7.7567407611257186</v>
      </c>
    </row>
    <row r="534" spans="1:47" ht="12.95" customHeight="1" x14ac:dyDescent="0.2">
      <c r="A534" s="16" t="s">
        <v>2453</v>
      </c>
      <c r="B534" s="41"/>
      <c r="C534" s="42">
        <v>45378.445</v>
      </c>
      <c r="D534" s="42"/>
      <c r="E534" s="80">
        <f t="shared" si="297"/>
        <v>1384.0216429427503</v>
      </c>
      <c r="F534" s="80">
        <f t="shared" si="298"/>
        <v>1384</v>
      </c>
      <c r="G534" s="80">
        <f t="shared" si="293"/>
        <v>2.9378725062997546E-2</v>
      </c>
      <c r="I534" s="80">
        <f t="shared" si="294"/>
        <v>2.9378725062997546E-2</v>
      </c>
      <c r="P534" s="80">
        <f t="shared" si="299"/>
        <v>-3.6008458853601794E-3</v>
      </c>
      <c r="Q534" s="107">
        <f t="shared" si="282"/>
        <v>30359.945</v>
      </c>
      <c r="R534" s="80">
        <f t="shared" si="291"/>
        <v>1.0876520999377609E-3</v>
      </c>
      <c r="S534" s="106">
        <f t="shared" si="295"/>
        <v>0.1</v>
      </c>
      <c r="T534" s="106">
        <f t="shared" si="300"/>
        <v>1.0876520999377609E-4</v>
      </c>
      <c r="Z534" s="80">
        <f t="shared" si="301"/>
        <v>1384</v>
      </c>
      <c r="AA534" s="80">
        <f t="shared" si="302"/>
        <v>2.4765968154576951E-2</v>
      </c>
      <c r="AB534" s="80">
        <f t="shared" si="303"/>
        <v>1.0119110230604154E-3</v>
      </c>
      <c r="AC534" s="80">
        <f t="shared" si="304"/>
        <v>3.2979570948357725E-2</v>
      </c>
      <c r="AD534" s="80">
        <f t="shared" si="305"/>
        <v>4.6127569084205948E-3</v>
      </c>
      <c r="AE534" s="80">
        <f t="shared" si="306"/>
        <v>2.1277526296181924E-6</v>
      </c>
      <c r="AF534" s="80">
        <f t="shared" si="307"/>
        <v>-9999</v>
      </c>
      <c r="AG534" s="106"/>
      <c r="AH534" s="80">
        <f t="shared" si="308"/>
        <v>2.8366814039937131E-2</v>
      </c>
      <c r="AI534" s="80">
        <f t="shared" si="309"/>
        <v>0.65948113798838071</v>
      </c>
      <c r="AJ534" s="80">
        <f t="shared" si="310"/>
        <v>0.68949235795482955</v>
      </c>
      <c r="AK534" s="80">
        <f t="shared" si="311"/>
        <v>-0.29192295791994088</v>
      </c>
      <c r="AL534" s="80">
        <f t="shared" si="312"/>
        <v>0.70871031544086116</v>
      </c>
      <c r="AM534" s="80">
        <f t="shared" si="313"/>
        <v>0.36997184901882668</v>
      </c>
      <c r="AN534" s="80">
        <f t="shared" si="296"/>
        <v>7.3634473081413176</v>
      </c>
      <c r="AO534" s="80">
        <f t="shared" si="296"/>
        <v>7.3634742466380896</v>
      </c>
      <c r="AP534" s="80">
        <f t="shared" si="296"/>
        <v>7.3633467646121185</v>
      </c>
      <c r="AQ534" s="80">
        <f t="shared" si="296"/>
        <v>7.3639503214380575</v>
      </c>
      <c r="AR534" s="80">
        <f t="shared" si="296"/>
        <v>7.3610988152155006</v>
      </c>
      <c r="AS534" s="80">
        <f t="shared" si="296"/>
        <v>7.3747078158956487</v>
      </c>
      <c r="AT534" s="80">
        <f t="shared" si="296"/>
        <v>7.3125818344778297</v>
      </c>
      <c r="AU534" s="80">
        <f t="shared" si="314"/>
        <v>7.7590859754100565</v>
      </c>
    </row>
    <row r="535" spans="1:47" ht="12.95" customHeight="1" x14ac:dyDescent="0.2">
      <c r="A535" s="16" t="s">
        <v>2453</v>
      </c>
      <c r="B535" s="41"/>
      <c r="C535" s="42">
        <v>45408.313000000002</v>
      </c>
      <c r="D535" s="42"/>
      <c r="E535" s="80">
        <f t="shared" si="297"/>
        <v>1406.0250284758035</v>
      </c>
      <c r="F535" s="80">
        <f t="shared" si="298"/>
        <v>1406</v>
      </c>
      <c r="G535" s="80">
        <f t="shared" si="293"/>
        <v>3.3974340636632405E-2</v>
      </c>
      <c r="I535" s="80">
        <f t="shared" si="294"/>
        <v>3.3974340636632405E-2</v>
      </c>
      <c r="P535" s="80">
        <f t="shared" si="299"/>
        <v>-3.3783182582408158E-3</v>
      </c>
      <c r="Q535" s="107">
        <f t="shared" si="282"/>
        <v>30389.813000000002</v>
      </c>
      <c r="R535" s="80">
        <f t="shared" si="291"/>
        <v>1.3952211265167516E-3</v>
      </c>
      <c r="S535" s="106">
        <f t="shared" si="295"/>
        <v>0.1</v>
      </c>
      <c r="T535" s="106">
        <f t="shared" si="300"/>
        <v>1.3952211265167518E-4</v>
      </c>
      <c r="Z535" s="80">
        <f t="shared" si="301"/>
        <v>1406</v>
      </c>
      <c r="AA535" s="80">
        <f t="shared" si="302"/>
        <v>2.5080805641038508E-2</v>
      </c>
      <c r="AB535" s="80">
        <f t="shared" si="303"/>
        <v>5.5152167373530812E-3</v>
      </c>
      <c r="AC535" s="80">
        <f t="shared" si="304"/>
        <v>3.7352658894873221E-2</v>
      </c>
      <c r="AD535" s="80">
        <f t="shared" si="305"/>
        <v>8.8935349955938971E-3</v>
      </c>
      <c r="AE535" s="80">
        <f t="shared" si="306"/>
        <v>7.9094964717853341E-6</v>
      </c>
      <c r="AF535" s="80">
        <f t="shared" si="307"/>
        <v>-9999</v>
      </c>
      <c r="AG535" s="106"/>
      <c r="AH535" s="80">
        <f t="shared" si="308"/>
        <v>2.8459123899279324E-2</v>
      </c>
      <c r="AI535" s="80">
        <f t="shared" si="309"/>
        <v>0.66101862768134756</v>
      </c>
      <c r="AJ535" s="80">
        <f t="shared" si="310"/>
        <v>0.69328588791327483</v>
      </c>
      <c r="AK535" s="80">
        <f t="shared" si="311"/>
        <v>-0.29370689124938643</v>
      </c>
      <c r="AL535" s="80">
        <f t="shared" si="312"/>
        <v>0.7139610251264058</v>
      </c>
      <c r="AM535" s="80">
        <f t="shared" si="313"/>
        <v>0.37295946901239524</v>
      </c>
      <c r="AN535" s="80">
        <f t="shared" si="296"/>
        <v>7.3705551375084388</v>
      </c>
      <c r="AO535" s="80">
        <f t="shared" si="296"/>
        <v>7.3705797021880262</v>
      </c>
      <c r="AP535" s="80">
        <f t="shared" si="296"/>
        <v>7.3704618824700798</v>
      </c>
      <c r="AQ535" s="80">
        <f t="shared" si="296"/>
        <v>7.3710272228469478</v>
      </c>
      <c r="AR535" s="80">
        <f t="shared" si="296"/>
        <v>7.3683200439110408</v>
      </c>
      <c r="AS535" s="80">
        <f t="shared" si="296"/>
        <v>7.3814130945943246</v>
      </c>
      <c r="AT535" s="80">
        <f t="shared" si="296"/>
        <v>7.3208320127200972</v>
      </c>
      <c r="AU535" s="80">
        <f t="shared" si="314"/>
        <v>7.7676850944526299</v>
      </c>
    </row>
    <row r="536" spans="1:47" ht="12.95" customHeight="1" x14ac:dyDescent="0.2">
      <c r="A536" s="16" t="s">
        <v>2455</v>
      </c>
      <c r="B536" s="41"/>
      <c r="C536" s="42">
        <v>45450.391000000003</v>
      </c>
      <c r="D536" s="42"/>
      <c r="E536" s="80">
        <f t="shared" si="297"/>
        <v>1437.0233697259634</v>
      </c>
      <c r="F536" s="80">
        <f t="shared" si="298"/>
        <v>1437</v>
      </c>
      <c r="G536" s="80">
        <f t="shared" si="293"/>
        <v>3.1722708037705161E-2</v>
      </c>
      <c r="I536" s="80">
        <f t="shared" si="294"/>
        <v>3.1722708037705161E-2</v>
      </c>
      <c r="P536" s="80">
        <f t="shared" si="299"/>
        <v>-3.0641027305905251E-3</v>
      </c>
      <c r="Q536" s="107">
        <f t="shared" si="282"/>
        <v>30431.891000000003</v>
      </c>
      <c r="R536" s="80">
        <f t="shared" si="291"/>
        <v>1.2101222034292126E-3</v>
      </c>
      <c r="S536" s="106">
        <f t="shared" si="295"/>
        <v>0.1</v>
      </c>
      <c r="T536" s="106">
        <f t="shared" si="300"/>
        <v>1.2101222034292126E-4</v>
      </c>
      <c r="Z536" s="80">
        <f t="shared" si="301"/>
        <v>1437</v>
      </c>
      <c r="AA536" s="80">
        <f t="shared" si="302"/>
        <v>2.5523008319518266E-2</v>
      </c>
      <c r="AB536" s="80">
        <f t="shared" si="303"/>
        <v>3.1355969875963702E-3</v>
      </c>
      <c r="AC536" s="80">
        <f t="shared" si="304"/>
        <v>3.4786810768295685E-2</v>
      </c>
      <c r="AD536" s="80">
        <f t="shared" si="305"/>
        <v>6.1996997181868949E-3</v>
      </c>
      <c r="AE536" s="80">
        <f t="shared" si="306"/>
        <v>3.843627659568667E-6</v>
      </c>
      <c r="AF536" s="80">
        <f t="shared" si="307"/>
        <v>-9999</v>
      </c>
      <c r="AG536" s="106"/>
      <c r="AH536" s="80">
        <f t="shared" si="308"/>
        <v>2.858711105010879E-2</v>
      </c>
      <c r="AI536" s="80">
        <f t="shared" si="309"/>
        <v>0.6632133268667737</v>
      </c>
      <c r="AJ536" s="80">
        <f t="shared" si="310"/>
        <v>0.69862876294091503</v>
      </c>
      <c r="AK536" s="80">
        <f t="shared" si="311"/>
        <v>-0.29622094042499625</v>
      </c>
      <c r="AL536" s="80">
        <f t="shared" si="312"/>
        <v>0.72140155917961646</v>
      </c>
      <c r="AM536" s="80">
        <f t="shared" si="313"/>
        <v>0.37720312828245267</v>
      </c>
      <c r="AN536" s="80">
        <f t="shared" si="296"/>
        <v>7.3805989378512837</v>
      </c>
      <c r="AO536" s="80">
        <f t="shared" si="296"/>
        <v>7.3806204260621353</v>
      </c>
      <c r="AP536" s="80">
        <f t="shared" si="296"/>
        <v>7.3805153458739596</v>
      </c>
      <c r="AQ536" s="80">
        <f t="shared" si="296"/>
        <v>7.3810294070905167</v>
      </c>
      <c r="AR536" s="80">
        <f t="shared" si="296"/>
        <v>7.3785194660558933</v>
      </c>
      <c r="AS536" s="80">
        <f t="shared" si="296"/>
        <v>7.3908935638182838</v>
      </c>
      <c r="AT536" s="80">
        <f t="shared" si="296"/>
        <v>7.3325133524953312</v>
      </c>
      <c r="AU536" s="80">
        <f t="shared" si="314"/>
        <v>7.779802034921711</v>
      </c>
    </row>
    <row r="537" spans="1:47" ht="12.95" customHeight="1" x14ac:dyDescent="0.2">
      <c r="A537" s="16" t="s">
        <v>2457</v>
      </c>
      <c r="B537" s="41"/>
      <c r="C537" s="42">
        <v>45488.402000000002</v>
      </c>
      <c r="D537" s="42"/>
      <c r="E537" s="80">
        <f t="shared" si="297"/>
        <v>1465.0256024665821</v>
      </c>
      <c r="F537" s="80">
        <f t="shared" si="298"/>
        <v>1465</v>
      </c>
      <c r="G537" s="80">
        <f t="shared" si="293"/>
        <v>3.47534914908465E-2</v>
      </c>
      <c r="I537" s="80">
        <f t="shared" si="294"/>
        <v>3.47534914908465E-2</v>
      </c>
      <c r="P537" s="80">
        <f t="shared" si="299"/>
        <v>-2.779637704208296E-3</v>
      </c>
      <c r="Q537" s="107">
        <f t="shared" ref="Q537:Q600" si="315">C537-15018.5</f>
        <v>30469.902000000002</v>
      </c>
      <c r="R537" s="80">
        <f t="shared" si="291"/>
        <v>1.4087357871726749E-3</v>
      </c>
      <c r="S537" s="106">
        <f t="shared" si="295"/>
        <v>0.1</v>
      </c>
      <c r="T537" s="106">
        <f t="shared" si="300"/>
        <v>1.4087357871726749E-4</v>
      </c>
      <c r="Z537" s="80">
        <f t="shared" si="301"/>
        <v>1465</v>
      </c>
      <c r="AA537" s="80">
        <f t="shared" si="302"/>
        <v>2.5920951188143505E-2</v>
      </c>
      <c r="AB537" s="80">
        <f t="shared" si="303"/>
        <v>6.0529025984946971E-3</v>
      </c>
      <c r="AC537" s="80">
        <f t="shared" si="304"/>
        <v>3.7533129195054797E-2</v>
      </c>
      <c r="AD537" s="80">
        <f t="shared" si="305"/>
        <v>8.8325403027029945E-3</v>
      </c>
      <c r="AE537" s="80">
        <f t="shared" si="306"/>
        <v>7.8013768198872715E-6</v>
      </c>
      <c r="AF537" s="80">
        <f t="shared" si="307"/>
        <v>-9999</v>
      </c>
      <c r="AG537" s="106"/>
      <c r="AH537" s="80">
        <f t="shared" si="308"/>
        <v>2.8700588892351803E-2</v>
      </c>
      <c r="AI537" s="80">
        <f t="shared" si="309"/>
        <v>0.6652244164801242</v>
      </c>
      <c r="AJ537" s="80">
        <f t="shared" si="310"/>
        <v>0.70345171427042552</v>
      </c>
      <c r="AK537" s="80">
        <f t="shared" si="311"/>
        <v>-0.29849190512531909</v>
      </c>
      <c r="AL537" s="80">
        <f t="shared" si="312"/>
        <v>0.72816476250584183</v>
      </c>
      <c r="AM537" s="80">
        <f t="shared" si="313"/>
        <v>0.38107081984911367</v>
      </c>
      <c r="AN537" s="80">
        <f t="shared" si="296"/>
        <v>7.3896995166025556</v>
      </c>
      <c r="AO537" s="80">
        <f t="shared" si="296"/>
        <v>7.3897184819325323</v>
      </c>
      <c r="AP537" s="80">
        <f t="shared" si="296"/>
        <v>7.3896240570755074</v>
      </c>
      <c r="AQ537" s="80">
        <f t="shared" si="296"/>
        <v>7.3900943574029121</v>
      </c>
      <c r="AR537" s="80">
        <f t="shared" si="296"/>
        <v>7.3877563005320903</v>
      </c>
      <c r="AS537" s="80">
        <f t="shared" si="296"/>
        <v>7.3994897926196082</v>
      </c>
      <c r="AT537" s="80">
        <f t="shared" si="296"/>
        <v>7.3431206834194791</v>
      </c>
      <c r="AU537" s="80">
        <f t="shared" si="314"/>
        <v>7.7907463682486222</v>
      </c>
    </row>
    <row r="538" spans="1:47" ht="12.95" customHeight="1" x14ac:dyDescent="0.2">
      <c r="A538" s="16" t="s">
        <v>2457</v>
      </c>
      <c r="B538" s="41"/>
      <c r="C538" s="42">
        <v>45488.402999999998</v>
      </c>
      <c r="D538" s="42"/>
      <c r="E538" s="80">
        <f t="shared" si="297"/>
        <v>1465.0263391541896</v>
      </c>
      <c r="F538" s="80">
        <f t="shared" si="298"/>
        <v>1465</v>
      </c>
      <c r="G538" s="80">
        <f t="shared" si="293"/>
        <v>3.5753491487412248E-2</v>
      </c>
      <c r="I538" s="80">
        <f t="shared" si="294"/>
        <v>3.5753491487412248E-2</v>
      </c>
      <c r="P538" s="80">
        <f t="shared" si="299"/>
        <v>-2.779637704208296E-3</v>
      </c>
      <c r="Q538" s="107">
        <f t="shared" si="315"/>
        <v>30469.902999999998</v>
      </c>
      <c r="R538" s="80">
        <f t="shared" si="291"/>
        <v>1.4848020452981193E-3</v>
      </c>
      <c r="S538" s="106">
        <f t="shared" si="295"/>
        <v>0.1</v>
      </c>
      <c r="T538" s="106">
        <f t="shared" si="300"/>
        <v>1.4848020452981194E-4</v>
      </c>
      <c r="Z538" s="80">
        <f t="shared" si="301"/>
        <v>1465</v>
      </c>
      <c r="AA538" s="80">
        <f t="shared" si="302"/>
        <v>2.5920951188143505E-2</v>
      </c>
      <c r="AB538" s="80">
        <f t="shared" si="303"/>
        <v>7.0529025950604451E-3</v>
      </c>
      <c r="AC538" s="80">
        <f t="shared" si="304"/>
        <v>3.8533129191620545E-2</v>
      </c>
      <c r="AD538" s="80">
        <f t="shared" si="305"/>
        <v>9.8325402992687425E-3</v>
      </c>
      <c r="AE538" s="80">
        <f t="shared" si="306"/>
        <v>9.6678848736743855E-6</v>
      </c>
      <c r="AF538" s="80">
        <f t="shared" si="307"/>
        <v>-9999</v>
      </c>
      <c r="AG538" s="106"/>
      <c r="AH538" s="80">
        <f t="shared" si="308"/>
        <v>2.8700588892351803E-2</v>
      </c>
      <c r="AI538" s="80">
        <f t="shared" si="309"/>
        <v>0.6652244164801242</v>
      </c>
      <c r="AJ538" s="80">
        <f t="shared" si="310"/>
        <v>0.70345171427042552</v>
      </c>
      <c r="AK538" s="80">
        <f t="shared" si="311"/>
        <v>-0.29849190512531909</v>
      </c>
      <c r="AL538" s="80">
        <f t="shared" si="312"/>
        <v>0.72816476250584183</v>
      </c>
      <c r="AM538" s="80">
        <f t="shared" si="313"/>
        <v>0.38107081984911367</v>
      </c>
      <c r="AN538" s="80">
        <f t="shared" si="296"/>
        <v>7.3896995166025556</v>
      </c>
      <c r="AO538" s="80">
        <f t="shared" si="296"/>
        <v>7.3897184819325323</v>
      </c>
      <c r="AP538" s="80">
        <f t="shared" si="296"/>
        <v>7.3896240570755074</v>
      </c>
      <c r="AQ538" s="80">
        <f t="shared" si="296"/>
        <v>7.3900943574029121</v>
      </c>
      <c r="AR538" s="80">
        <f t="shared" si="296"/>
        <v>7.3877563005320903</v>
      </c>
      <c r="AS538" s="80">
        <f t="shared" si="296"/>
        <v>7.3994897926196082</v>
      </c>
      <c r="AT538" s="80">
        <f t="shared" si="296"/>
        <v>7.3431206834194791</v>
      </c>
      <c r="AU538" s="80">
        <f t="shared" si="314"/>
        <v>7.7907463682486222</v>
      </c>
    </row>
    <row r="539" spans="1:47" ht="12.95" customHeight="1" x14ac:dyDescent="0.2">
      <c r="A539" s="16" t="s">
        <v>2457</v>
      </c>
      <c r="B539" s="41"/>
      <c r="C539" s="42">
        <v>45522.345999999998</v>
      </c>
      <c r="D539" s="42"/>
      <c r="E539" s="80">
        <f t="shared" si="297"/>
        <v>1490.0317266976595</v>
      </c>
      <c r="F539" s="80">
        <f t="shared" si="298"/>
        <v>1490</v>
      </c>
      <c r="G539" s="80">
        <f t="shared" si="293"/>
        <v>4.3066690996056423E-2</v>
      </c>
      <c r="I539" s="80">
        <f t="shared" si="294"/>
        <v>4.3066690996056423E-2</v>
      </c>
      <c r="P539" s="80">
        <f t="shared" si="299"/>
        <v>-2.5251237579817926E-3</v>
      </c>
      <c r="Q539" s="107">
        <f t="shared" si="315"/>
        <v>30503.845999999998</v>
      </c>
      <c r="R539" s="80">
        <f t="shared" si="291"/>
        <v>2.0786135725665367E-3</v>
      </c>
      <c r="S539" s="106">
        <f t="shared" si="295"/>
        <v>0.1</v>
      </c>
      <c r="T539" s="106">
        <f t="shared" si="300"/>
        <v>2.0786135725665367E-4</v>
      </c>
      <c r="Z539" s="80">
        <f t="shared" si="301"/>
        <v>1490</v>
      </c>
      <c r="AA539" s="80">
        <f t="shared" si="302"/>
        <v>2.6275059418591949E-2</v>
      </c>
      <c r="AB539" s="80">
        <f t="shared" si="303"/>
        <v>1.4266507819482681E-2</v>
      </c>
      <c r="AC539" s="80">
        <f t="shared" si="304"/>
        <v>4.5591814754038215E-2</v>
      </c>
      <c r="AD539" s="80">
        <f t="shared" si="305"/>
        <v>1.6791631577464473E-2</v>
      </c>
      <c r="AE539" s="80">
        <f t="shared" si="306"/>
        <v>2.8195889103330209E-5</v>
      </c>
      <c r="AF539" s="80">
        <f t="shared" si="307"/>
        <v>-9999</v>
      </c>
      <c r="AG539" s="106"/>
      <c r="AH539" s="80">
        <f t="shared" si="308"/>
        <v>2.8800183176573742E-2</v>
      </c>
      <c r="AI539" s="80">
        <f t="shared" si="309"/>
        <v>0.66704344613531308</v>
      </c>
      <c r="AJ539" s="80">
        <f t="shared" si="310"/>
        <v>0.70775535439723225</v>
      </c>
      <c r="AK539" s="80">
        <f t="shared" si="311"/>
        <v>-0.30051961996676296</v>
      </c>
      <c r="AL539" s="80">
        <f t="shared" si="312"/>
        <v>0.73423818175582334</v>
      </c>
      <c r="AM539" s="80">
        <f t="shared" si="313"/>
        <v>0.38455254493000962</v>
      </c>
      <c r="AN539" s="80">
        <f t="shared" si="296"/>
        <v>7.3978484215947082</v>
      </c>
      <c r="AO539" s="80">
        <f t="shared" si="296"/>
        <v>7.3978653279574003</v>
      </c>
      <c r="AP539" s="80">
        <f t="shared" si="296"/>
        <v>7.3977797588019794</v>
      </c>
      <c r="AQ539" s="80">
        <f t="shared" si="296"/>
        <v>7.3982130084434061</v>
      </c>
      <c r="AR539" s="80">
        <f t="shared" si="296"/>
        <v>7.3960233192631613</v>
      </c>
      <c r="AS539" s="80">
        <f t="shared" si="296"/>
        <v>7.407192422253484</v>
      </c>
      <c r="AT539" s="80">
        <f t="shared" si="296"/>
        <v>7.3526368198769507</v>
      </c>
      <c r="AU539" s="80">
        <f t="shared" si="314"/>
        <v>7.8005180944333645</v>
      </c>
    </row>
    <row r="540" spans="1:47" ht="12.95" customHeight="1" x14ac:dyDescent="0.2">
      <c r="A540" s="16" t="s">
        <v>2452</v>
      </c>
      <c r="B540" s="41"/>
      <c r="C540" s="42">
        <v>45564.421999999999</v>
      </c>
      <c r="D540" s="42"/>
      <c r="E540" s="80">
        <f t="shared" si="297"/>
        <v>1521.0285945725993</v>
      </c>
      <c r="F540" s="80">
        <f t="shared" si="298"/>
        <v>1521</v>
      </c>
      <c r="G540" s="80">
        <f t="shared" si="293"/>
        <v>3.8815058396721724E-2</v>
      </c>
      <c r="I540" s="80">
        <f t="shared" si="294"/>
        <v>3.8815058396721724E-2</v>
      </c>
      <c r="P540" s="80">
        <f t="shared" si="299"/>
        <v>-2.2088355818256395E-3</v>
      </c>
      <c r="Q540" s="107">
        <f t="shared" si="315"/>
        <v>30545.921999999999</v>
      </c>
      <c r="R540" s="80">
        <f t="shared" si="291"/>
        <v>1.6829598771630949E-3</v>
      </c>
      <c r="S540" s="106">
        <f t="shared" si="295"/>
        <v>0.1</v>
      </c>
      <c r="T540" s="106">
        <f t="shared" si="300"/>
        <v>1.6829598771630951E-4</v>
      </c>
      <c r="Z540" s="80">
        <f t="shared" si="301"/>
        <v>1521</v>
      </c>
      <c r="AA540" s="80">
        <f t="shared" si="302"/>
        <v>2.6712554787690437E-2</v>
      </c>
      <c r="AB540" s="80">
        <f t="shared" si="303"/>
        <v>9.8936680272056488E-3</v>
      </c>
      <c r="AC540" s="80">
        <f t="shared" si="304"/>
        <v>4.1023893978547367E-2</v>
      </c>
      <c r="AD540" s="80">
        <f t="shared" si="305"/>
        <v>1.2102503609031288E-2</v>
      </c>
      <c r="AE540" s="80">
        <f t="shared" si="306"/>
        <v>1.4647059360661537E-5</v>
      </c>
      <c r="AF540" s="80">
        <f t="shared" si="307"/>
        <v>-9999</v>
      </c>
      <c r="AG540" s="106"/>
      <c r="AH540" s="80">
        <f t="shared" si="308"/>
        <v>2.8921390369516076E-2</v>
      </c>
      <c r="AI540" s="80">
        <f t="shared" si="309"/>
        <v>0.66933016103115772</v>
      </c>
      <c r="AJ540" s="80">
        <f t="shared" si="310"/>
        <v>0.71308814443988155</v>
      </c>
      <c r="AK540" s="80">
        <f t="shared" si="311"/>
        <v>-0.30303393595888845</v>
      </c>
      <c r="AL540" s="80">
        <f t="shared" si="312"/>
        <v>0.7418156500080737</v>
      </c>
      <c r="AM540" s="80">
        <f t="shared" si="313"/>
        <v>0.38890792604644542</v>
      </c>
      <c r="AN540" s="80">
        <f t="shared" si="296"/>
        <v>7.407984134414888</v>
      </c>
      <c r="AO540" s="80">
        <f t="shared" si="296"/>
        <v>7.4079987262699731</v>
      </c>
      <c r="AP540" s="80">
        <f t="shared" si="296"/>
        <v>7.4079233095308403</v>
      </c>
      <c r="AQ540" s="80">
        <f t="shared" si="296"/>
        <v>7.408313222650178</v>
      </c>
      <c r="AR540" s="80">
        <f t="shared" si="296"/>
        <v>7.4063007424197247</v>
      </c>
      <c r="AS540" s="80">
        <f t="shared" si="296"/>
        <v>7.4167806435765629</v>
      </c>
      <c r="AT540" s="80">
        <f t="shared" si="296"/>
        <v>7.3644962253135082</v>
      </c>
      <c r="AU540" s="80">
        <f t="shared" si="314"/>
        <v>7.8126350349024456</v>
      </c>
    </row>
    <row r="541" spans="1:47" ht="12.95" customHeight="1" x14ac:dyDescent="0.2">
      <c r="A541" s="16" t="s">
        <v>2458</v>
      </c>
      <c r="B541" s="41"/>
      <c r="C541" s="42">
        <v>45659.442999999999</v>
      </c>
      <c r="D541" s="42"/>
      <c r="E541" s="80">
        <f t="shared" si="297"/>
        <v>1591.0293879546844</v>
      </c>
      <c r="F541" s="80">
        <f t="shared" si="298"/>
        <v>1591</v>
      </c>
      <c r="G541" s="80">
        <f t="shared" si="293"/>
        <v>3.9892017033707816E-2</v>
      </c>
      <c r="I541" s="80">
        <f t="shared" si="294"/>
        <v>3.9892017033707816E-2</v>
      </c>
      <c r="P541" s="80">
        <f t="shared" si="299"/>
        <v>-1.4918227983132012E-3</v>
      </c>
      <c r="Q541" s="107">
        <f t="shared" si="315"/>
        <v>30640.942999999999</v>
      </c>
      <c r="R541" s="80">
        <f t="shared" si="291"/>
        <v>1.7126221992423696E-3</v>
      </c>
      <c r="S541" s="106">
        <f t="shared" si="295"/>
        <v>0.1</v>
      </c>
      <c r="T541" s="106">
        <f t="shared" si="300"/>
        <v>1.7126221992423696E-4</v>
      </c>
      <c r="Z541" s="80">
        <f t="shared" si="301"/>
        <v>1591</v>
      </c>
      <c r="AA541" s="80">
        <f t="shared" si="302"/>
        <v>2.7693753247092685E-2</v>
      </c>
      <c r="AB541" s="80">
        <f t="shared" si="303"/>
        <v>1.0706440988301931E-2</v>
      </c>
      <c r="AC541" s="80">
        <f t="shared" si="304"/>
        <v>4.138383983202102E-2</v>
      </c>
      <c r="AD541" s="80">
        <f t="shared" si="305"/>
        <v>1.2198263786615132E-2</v>
      </c>
      <c r="AE541" s="80">
        <f t="shared" si="306"/>
        <v>1.4879763940784614E-5</v>
      </c>
      <c r="AF541" s="80">
        <f t="shared" si="307"/>
        <v>-9999</v>
      </c>
      <c r="AG541" s="106"/>
      <c r="AH541" s="80">
        <f t="shared" si="308"/>
        <v>2.9185576045405885E-2</v>
      </c>
      <c r="AI541" s="80">
        <f t="shared" si="309"/>
        <v>0.6746232133297978</v>
      </c>
      <c r="AJ541" s="80">
        <f t="shared" si="310"/>
        <v>0.72511241889748934</v>
      </c>
      <c r="AK541" s="80">
        <f t="shared" si="311"/>
        <v>-0.30871030990653608</v>
      </c>
      <c r="AL541" s="80">
        <f t="shared" si="312"/>
        <v>0.75912000637636057</v>
      </c>
      <c r="AM541" s="80">
        <f t="shared" si="313"/>
        <v>0.39890262133255544</v>
      </c>
      <c r="AN541" s="80">
        <f t="shared" ref="AN541:AT550" si="316">$AU541+$AB$7*SIN(AO541)</f>
        <v>7.4310004280690016</v>
      </c>
      <c r="AO541" s="80">
        <f t="shared" si="316"/>
        <v>7.4310106753978582</v>
      </c>
      <c r="AP541" s="80">
        <f t="shared" si="316"/>
        <v>7.4309550187506614</v>
      </c>
      <c r="AQ541" s="80">
        <f t="shared" si="316"/>
        <v>7.431257391351175</v>
      </c>
      <c r="AR541" s="80">
        <f t="shared" si="316"/>
        <v>7.4296170929002869</v>
      </c>
      <c r="AS541" s="80">
        <f t="shared" si="316"/>
        <v>7.4385883462097544</v>
      </c>
      <c r="AT541" s="80">
        <f t="shared" si="316"/>
        <v>7.3915175948141814</v>
      </c>
      <c r="AU541" s="80">
        <f t="shared" si="314"/>
        <v>7.8399958682197246</v>
      </c>
    </row>
    <row r="542" spans="1:47" ht="12.95" customHeight="1" x14ac:dyDescent="0.2">
      <c r="A542" s="16" t="s">
        <v>2459</v>
      </c>
      <c r="B542" s="41"/>
      <c r="C542" s="42">
        <v>45686.588000000003</v>
      </c>
      <c r="D542" s="42"/>
      <c r="E542" s="80">
        <f t="shared" si="297"/>
        <v>1611.0267731259305</v>
      </c>
      <c r="F542" s="80">
        <f t="shared" si="298"/>
        <v>1611</v>
      </c>
      <c r="G542" s="80">
        <f t="shared" si="293"/>
        <v>3.6342576648166869E-2</v>
      </c>
      <c r="I542" s="80">
        <f t="shared" si="294"/>
        <v>3.6342576648166869E-2</v>
      </c>
      <c r="P542" s="80">
        <f t="shared" si="299"/>
        <v>-1.2862456498537041E-3</v>
      </c>
      <c r="Q542" s="107">
        <f t="shared" si="315"/>
        <v>30668.088000000003</v>
      </c>
      <c r="R542" s="80">
        <f t="shared" si="291"/>
        <v>1.4159282675360102E-3</v>
      </c>
      <c r="S542" s="106">
        <f t="shared" si="295"/>
        <v>0.1</v>
      </c>
      <c r="T542" s="106">
        <f t="shared" si="300"/>
        <v>1.4159282675360103E-4</v>
      </c>
      <c r="Z542" s="80">
        <f t="shared" si="301"/>
        <v>1611</v>
      </c>
      <c r="AA542" s="80">
        <f t="shared" si="302"/>
        <v>2.7972345743978753E-2</v>
      </c>
      <c r="AB542" s="80">
        <f t="shared" si="303"/>
        <v>7.0839852543344121E-3</v>
      </c>
      <c r="AC542" s="80">
        <f t="shared" si="304"/>
        <v>3.7628822298020573E-2</v>
      </c>
      <c r="AD542" s="80">
        <f t="shared" si="305"/>
        <v>8.3702309041881161E-3</v>
      </c>
      <c r="AE542" s="80">
        <f t="shared" si="306"/>
        <v>7.0060765389425808E-6</v>
      </c>
      <c r="AF542" s="80">
        <f t="shared" si="307"/>
        <v>-9999</v>
      </c>
      <c r="AG542" s="106"/>
      <c r="AH542" s="80">
        <f t="shared" si="308"/>
        <v>2.9258591393832457E-2</v>
      </c>
      <c r="AI542" s="80">
        <f t="shared" si="309"/>
        <v>0.6761691802691232</v>
      </c>
      <c r="AJ542" s="80">
        <f t="shared" si="310"/>
        <v>0.72854286136199187</v>
      </c>
      <c r="AK542" s="80">
        <f t="shared" si="311"/>
        <v>-0.31033161124649261</v>
      </c>
      <c r="AL542" s="80">
        <f t="shared" si="312"/>
        <v>0.76411470438488016</v>
      </c>
      <c r="AM542" s="80">
        <f t="shared" si="313"/>
        <v>0.40180024939318032</v>
      </c>
      <c r="AN542" s="80">
        <f t="shared" si="316"/>
        <v>7.4376100688563751</v>
      </c>
      <c r="AO542" s="80">
        <f t="shared" si="316"/>
        <v>7.4376192779522583</v>
      </c>
      <c r="AP542" s="80">
        <f t="shared" si="316"/>
        <v>7.4375685136890022</v>
      </c>
      <c r="AQ542" s="80">
        <f t="shared" si="316"/>
        <v>7.4378484193679224</v>
      </c>
      <c r="AR542" s="80">
        <f t="shared" si="316"/>
        <v>7.4363072639964978</v>
      </c>
      <c r="AS542" s="80">
        <f t="shared" si="316"/>
        <v>7.4448606298202842</v>
      </c>
      <c r="AT542" s="80">
        <f t="shared" si="316"/>
        <v>7.3992996435191065</v>
      </c>
      <c r="AU542" s="80">
        <f t="shared" si="314"/>
        <v>7.8478132491675181</v>
      </c>
    </row>
    <row r="543" spans="1:47" ht="12.95" customHeight="1" x14ac:dyDescent="0.2">
      <c r="A543" s="16" t="s">
        <v>2460</v>
      </c>
      <c r="B543" s="41"/>
      <c r="C543" s="42">
        <v>45723.243000000002</v>
      </c>
      <c r="D543" s="42"/>
      <c r="E543" s="80">
        <f t="shared" si="297"/>
        <v>1638.0300574674995</v>
      </c>
      <c r="F543" s="80">
        <f t="shared" si="298"/>
        <v>1638</v>
      </c>
      <c r="G543" s="80">
        <f t="shared" si="293"/>
        <v>4.0800832124659792E-2</v>
      </c>
      <c r="I543" s="80">
        <f t="shared" si="294"/>
        <v>4.0800832124659792E-2</v>
      </c>
      <c r="P543" s="80">
        <f t="shared" si="299"/>
        <v>-1.0082114704483723E-3</v>
      </c>
      <c r="Q543" s="107">
        <f t="shared" si="315"/>
        <v>30704.743000000002</v>
      </c>
      <c r="R543" s="80">
        <f t="shared" si="291"/>
        <v>1.7479961263376547E-3</v>
      </c>
      <c r="S543" s="106">
        <f t="shared" si="295"/>
        <v>0.1</v>
      </c>
      <c r="T543" s="106">
        <f t="shared" si="300"/>
        <v>1.7479961263376547E-4</v>
      </c>
      <c r="Z543" s="80">
        <f t="shared" si="301"/>
        <v>1638</v>
      </c>
      <c r="AA543" s="80">
        <f t="shared" si="302"/>
        <v>2.8347180257095046E-2</v>
      </c>
      <c r="AB543" s="80">
        <f t="shared" si="303"/>
        <v>1.1445440397116372E-2</v>
      </c>
      <c r="AC543" s="80">
        <f t="shared" si="304"/>
        <v>4.1809043595108161E-2</v>
      </c>
      <c r="AD543" s="80">
        <f t="shared" si="305"/>
        <v>1.2453651867564745E-2</v>
      </c>
      <c r="AE543" s="80">
        <f t="shared" si="306"/>
        <v>1.550934448384989E-5</v>
      </c>
      <c r="AF543" s="80">
        <f t="shared" si="307"/>
        <v>-9999</v>
      </c>
      <c r="AG543" s="106"/>
      <c r="AH543" s="80">
        <f t="shared" si="308"/>
        <v>2.9355391727543419E-2</v>
      </c>
      <c r="AI543" s="80">
        <f t="shared" si="309"/>
        <v>0.67828045693241101</v>
      </c>
      <c r="AJ543" s="80">
        <f t="shared" si="310"/>
        <v>0.73316995040228927</v>
      </c>
      <c r="AK543" s="80">
        <f t="shared" si="311"/>
        <v>-0.3125198303384884</v>
      </c>
      <c r="AL543" s="80">
        <f t="shared" si="312"/>
        <v>0.77089406920984305</v>
      </c>
      <c r="AM543" s="80">
        <f t="shared" si="313"/>
        <v>0.40574255822223126</v>
      </c>
      <c r="AN543" s="80">
        <f t="shared" si="316"/>
        <v>7.4465572018855388</v>
      </c>
      <c r="AO543" s="80">
        <f t="shared" si="316"/>
        <v>7.446565138370687</v>
      </c>
      <c r="AP543" s="80">
        <f t="shared" si="316"/>
        <v>7.4465204838883343</v>
      </c>
      <c r="AQ543" s="80">
        <f t="shared" si="316"/>
        <v>7.4467717916492555</v>
      </c>
      <c r="AR543" s="80">
        <f t="shared" si="316"/>
        <v>7.4453593748184916</v>
      </c>
      <c r="AS543" s="80">
        <f t="shared" si="316"/>
        <v>7.4533585593290272</v>
      </c>
      <c r="AT543" s="80">
        <f t="shared" si="316"/>
        <v>7.4098488872144292</v>
      </c>
      <c r="AU543" s="80">
        <f t="shared" si="314"/>
        <v>7.8583667134470403</v>
      </c>
    </row>
    <row r="544" spans="1:47" ht="12.95" customHeight="1" x14ac:dyDescent="0.2">
      <c r="A544" s="16" t="s">
        <v>2459</v>
      </c>
      <c r="B544" s="41"/>
      <c r="C544" s="42">
        <v>45727.307999999997</v>
      </c>
      <c r="D544" s="42"/>
      <c r="E544" s="80">
        <f t="shared" si="297"/>
        <v>1641.0246926018153</v>
      </c>
      <c r="F544" s="80">
        <f t="shared" si="298"/>
        <v>1641</v>
      </c>
      <c r="G544" s="80">
        <f t="shared" si="293"/>
        <v>3.3518416057631839E-2</v>
      </c>
      <c r="I544" s="80">
        <f t="shared" si="294"/>
        <v>3.3518416057631839E-2</v>
      </c>
      <c r="P544" s="80">
        <f t="shared" si="299"/>
        <v>-9.7728296618926824E-4</v>
      </c>
      <c r="Q544" s="107">
        <f t="shared" si="315"/>
        <v>30708.807999999997</v>
      </c>
      <c r="R544" s="80">
        <f t="shared" si="291"/>
        <v>1.1899532511420526E-3</v>
      </c>
      <c r="S544" s="106">
        <f t="shared" si="295"/>
        <v>0.1</v>
      </c>
      <c r="T544" s="106">
        <f t="shared" si="300"/>
        <v>1.1899532511420526E-4</v>
      </c>
      <c r="Z544" s="80">
        <f t="shared" si="301"/>
        <v>1641</v>
      </c>
      <c r="AA544" s="80">
        <f t="shared" si="302"/>
        <v>2.8388737819927359E-2</v>
      </c>
      <c r="AB544" s="80">
        <f t="shared" si="303"/>
        <v>4.1523952715152128E-3</v>
      </c>
      <c r="AC544" s="80">
        <f t="shared" si="304"/>
        <v>3.4495699023821109E-2</v>
      </c>
      <c r="AD544" s="80">
        <f t="shared" si="305"/>
        <v>5.1296782377044797E-3</v>
      </c>
      <c r="AE544" s="80">
        <f t="shared" si="306"/>
        <v>2.6313598822378941E-6</v>
      </c>
      <c r="AF544" s="80">
        <f t="shared" si="307"/>
        <v>-9999</v>
      </c>
      <c r="AG544" s="106"/>
      <c r="AH544" s="80">
        <f t="shared" si="308"/>
        <v>2.9366020786116626E-2</v>
      </c>
      <c r="AI544" s="80">
        <f t="shared" si="309"/>
        <v>0.67851677611294825</v>
      </c>
      <c r="AJ544" s="80">
        <f t="shared" si="310"/>
        <v>0.73368377324142342</v>
      </c>
      <c r="AK544" s="80">
        <f t="shared" si="311"/>
        <v>-0.31276292220402913</v>
      </c>
      <c r="AL544" s="80">
        <f t="shared" si="312"/>
        <v>0.77164994858865055</v>
      </c>
      <c r="AM544" s="80">
        <f t="shared" si="313"/>
        <v>0.40618278452578244</v>
      </c>
      <c r="AN544" s="80">
        <f t="shared" si="316"/>
        <v>7.4475530524367262</v>
      </c>
      <c r="AO544" s="80">
        <f t="shared" si="316"/>
        <v>7.4475608562536761</v>
      </c>
      <c r="AP544" s="80">
        <f t="shared" si="316"/>
        <v>7.4475168466373827</v>
      </c>
      <c r="AQ544" s="80">
        <f t="shared" si="316"/>
        <v>7.4477650977185981</v>
      </c>
      <c r="AR544" s="80">
        <f t="shared" si="316"/>
        <v>7.4463666226087248</v>
      </c>
      <c r="AS544" s="80">
        <f t="shared" si="316"/>
        <v>7.4543049589771879</v>
      </c>
      <c r="AT544" s="80">
        <f t="shared" si="316"/>
        <v>7.4110241089961839</v>
      </c>
      <c r="AU544" s="80">
        <f t="shared" si="314"/>
        <v>7.8595393205892092</v>
      </c>
    </row>
    <row r="545" spans="1:47" ht="12.95" customHeight="1" x14ac:dyDescent="0.2">
      <c r="A545" s="16" t="s">
        <v>2460</v>
      </c>
      <c r="B545" s="41"/>
      <c r="C545" s="42">
        <v>45727.313999999998</v>
      </c>
      <c r="D545" s="42"/>
      <c r="E545" s="80">
        <f t="shared" si="297"/>
        <v>1641.0291127274759</v>
      </c>
      <c r="F545" s="80">
        <f t="shared" si="298"/>
        <v>1641</v>
      </c>
      <c r="G545" s="80">
        <f t="shared" si="293"/>
        <v>3.95184160588542E-2</v>
      </c>
      <c r="I545" s="80">
        <f t="shared" si="294"/>
        <v>3.95184160588542E-2</v>
      </c>
      <c r="P545" s="80">
        <f t="shared" si="299"/>
        <v>-9.7728296618926824E-4</v>
      </c>
      <c r="Q545" s="107">
        <f t="shared" si="315"/>
        <v>30708.813999999998</v>
      </c>
      <c r="R545" s="80">
        <f t="shared" si="291"/>
        <v>1.6399016395269067E-3</v>
      </c>
      <c r="S545" s="106">
        <f t="shared" si="295"/>
        <v>0.1</v>
      </c>
      <c r="T545" s="106">
        <f t="shared" si="300"/>
        <v>1.6399016395269068E-4</v>
      </c>
      <c r="Z545" s="80">
        <f t="shared" si="301"/>
        <v>1641</v>
      </c>
      <c r="AA545" s="80">
        <f t="shared" si="302"/>
        <v>2.8388737819927359E-2</v>
      </c>
      <c r="AB545" s="80">
        <f t="shared" si="303"/>
        <v>1.0152395272737574E-2</v>
      </c>
      <c r="AC545" s="80">
        <f t="shared" si="304"/>
        <v>4.049569902504347E-2</v>
      </c>
      <c r="AD545" s="80">
        <f t="shared" si="305"/>
        <v>1.1129678238926841E-2</v>
      </c>
      <c r="AE545" s="80">
        <f t="shared" si="306"/>
        <v>1.2386973770204167E-5</v>
      </c>
      <c r="AF545" s="80">
        <f t="shared" si="307"/>
        <v>-9999</v>
      </c>
      <c r="AG545" s="106"/>
      <c r="AH545" s="80">
        <f t="shared" si="308"/>
        <v>2.9366020786116626E-2</v>
      </c>
      <c r="AI545" s="80">
        <f t="shared" si="309"/>
        <v>0.67851677611294825</v>
      </c>
      <c r="AJ545" s="80">
        <f t="shared" si="310"/>
        <v>0.73368377324142342</v>
      </c>
      <c r="AK545" s="80">
        <f t="shared" si="311"/>
        <v>-0.31276292220402913</v>
      </c>
      <c r="AL545" s="80">
        <f t="shared" si="312"/>
        <v>0.77164994858865055</v>
      </c>
      <c r="AM545" s="80">
        <f t="shared" si="313"/>
        <v>0.40618278452578244</v>
      </c>
      <c r="AN545" s="80">
        <f t="shared" si="316"/>
        <v>7.4475530524367262</v>
      </c>
      <c r="AO545" s="80">
        <f t="shared" si="316"/>
        <v>7.4475608562536761</v>
      </c>
      <c r="AP545" s="80">
        <f t="shared" si="316"/>
        <v>7.4475168466373827</v>
      </c>
      <c r="AQ545" s="80">
        <f t="shared" si="316"/>
        <v>7.4477650977185981</v>
      </c>
      <c r="AR545" s="80">
        <f t="shared" si="316"/>
        <v>7.4463666226087248</v>
      </c>
      <c r="AS545" s="80">
        <f t="shared" si="316"/>
        <v>7.4543049589771879</v>
      </c>
      <c r="AT545" s="80">
        <f t="shared" si="316"/>
        <v>7.4110241089961839</v>
      </c>
      <c r="AU545" s="80">
        <f t="shared" si="314"/>
        <v>7.8595393205892092</v>
      </c>
    </row>
    <row r="546" spans="1:47" ht="12.95" customHeight="1" x14ac:dyDescent="0.2">
      <c r="A546" s="16" t="s">
        <v>2522</v>
      </c>
      <c r="B546" s="41"/>
      <c r="C546" s="42">
        <v>45732.743000000002</v>
      </c>
      <c r="D546" s="42"/>
      <c r="E546" s="80">
        <f t="shared" si="297"/>
        <v>1645.0285897617271</v>
      </c>
      <c r="F546" s="80">
        <f t="shared" si="298"/>
        <v>1645</v>
      </c>
      <c r="G546" s="80">
        <f t="shared" si="293"/>
        <v>3.8808527984656394E-2</v>
      </c>
      <c r="I546" s="80">
        <f t="shared" si="294"/>
        <v>3.8808527984656394E-2</v>
      </c>
      <c r="P546" s="80">
        <f t="shared" si="299"/>
        <v>-9.3603381723892645E-4</v>
      </c>
      <c r="Q546" s="107">
        <f t="shared" si="315"/>
        <v>30714.243000000002</v>
      </c>
      <c r="R546" s="80">
        <f t="shared" si="291"/>
        <v>1.5796301928246764E-3</v>
      </c>
      <c r="S546" s="106">
        <f t="shared" si="295"/>
        <v>0.1</v>
      </c>
      <c r="T546" s="106">
        <f t="shared" si="300"/>
        <v>1.5796301928246766E-4</v>
      </c>
      <c r="Z546" s="80">
        <f t="shared" si="301"/>
        <v>1645</v>
      </c>
      <c r="AA546" s="80">
        <f t="shared" si="302"/>
        <v>2.8444119473159578E-2</v>
      </c>
      <c r="AB546" s="80">
        <f t="shared" si="303"/>
        <v>9.4283746942578905E-3</v>
      </c>
      <c r="AC546" s="80">
        <f t="shared" si="304"/>
        <v>3.9744561801895319E-2</v>
      </c>
      <c r="AD546" s="80">
        <f t="shared" si="305"/>
        <v>1.0364408511496816E-2</v>
      </c>
      <c r="AE546" s="80">
        <f t="shared" si="306"/>
        <v>1.0742096379318764E-5</v>
      </c>
      <c r="AF546" s="80">
        <f t="shared" si="307"/>
        <v>-9999</v>
      </c>
      <c r="AG546" s="106"/>
      <c r="AH546" s="80">
        <f t="shared" si="308"/>
        <v>2.9380153290398503E-2</v>
      </c>
      <c r="AI546" s="80">
        <f t="shared" si="309"/>
        <v>0.67883241069035416</v>
      </c>
      <c r="AJ546" s="80">
        <f t="shared" si="310"/>
        <v>0.73436877459817218</v>
      </c>
      <c r="AK546" s="80">
        <f t="shared" si="311"/>
        <v>-0.31308702995085319</v>
      </c>
      <c r="AL546" s="80">
        <f t="shared" si="312"/>
        <v>0.77265860745187731</v>
      </c>
      <c r="AM546" s="80">
        <f t="shared" si="313"/>
        <v>0.40677044090472408</v>
      </c>
      <c r="AN546" s="80">
        <f t="shared" si="316"/>
        <v>7.4488813927494704</v>
      </c>
      <c r="AO546" s="80">
        <f t="shared" si="316"/>
        <v>7.4488890223056901</v>
      </c>
      <c r="AP546" s="80">
        <f t="shared" si="316"/>
        <v>7.4488458621672295</v>
      </c>
      <c r="AQ546" s="80">
        <f t="shared" si="316"/>
        <v>7.4490900748431059</v>
      </c>
      <c r="AR546" s="80">
        <f t="shared" si="316"/>
        <v>7.4477100758284775</v>
      </c>
      <c r="AS546" s="80">
        <f t="shared" si="316"/>
        <v>7.4555675120399094</v>
      </c>
      <c r="AT546" s="80">
        <f t="shared" si="316"/>
        <v>7.4125920307004467</v>
      </c>
      <c r="AU546" s="80">
        <f t="shared" si="314"/>
        <v>7.8611027967787681</v>
      </c>
    </row>
    <row r="547" spans="1:47" ht="12.95" customHeight="1" x14ac:dyDescent="0.2">
      <c r="A547" s="16" t="s">
        <v>2460</v>
      </c>
      <c r="B547" s="41"/>
      <c r="C547" s="42">
        <v>45743.597000000002</v>
      </c>
      <c r="D547" s="42"/>
      <c r="E547" s="80">
        <f t="shared" si="297"/>
        <v>1653.0245970797841</v>
      </c>
      <c r="F547" s="80">
        <f t="shared" si="298"/>
        <v>1653</v>
      </c>
      <c r="G547" s="80">
        <f t="shared" si="293"/>
        <v>3.3388751828169916E-2</v>
      </c>
      <c r="I547" s="80">
        <f t="shared" si="294"/>
        <v>3.3388751828169916E-2</v>
      </c>
      <c r="P547" s="80">
        <f t="shared" si="299"/>
        <v>-8.5349731383582922E-4</v>
      </c>
      <c r="Q547" s="107">
        <f t="shared" si="315"/>
        <v>30725.097000000002</v>
      </c>
      <c r="R547" s="80">
        <f t="shared" si="291"/>
        <v>1.172531626303193E-3</v>
      </c>
      <c r="S547" s="106">
        <f t="shared" si="295"/>
        <v>0.1</v>
      </c>
      <c r="T547" s="106">
        <f t="shared" si="300"/>
        <v>1.1725316263031931E-4</v>
      </c>
      <c r="Z547" s="80">
        <f t="shared" si="301"/>
        <v>1653</v>
      </c>
      <c r="AA547" s="80">
        <f t="shared" si="302"/>
        <v>2.8554784987633516E-2</v>
      </c>
      <c r="AB547" s="80">
        <f t="shared" si="303"/>
        <v>3.9804695267005689E-3</v>
      </c>
      <c r="AC547" s="80">
        <f t="shared" si="304"/>
        <v>3.4242249142005743E-2</v>
      </c>
      <c r="AD547" s="80">
        <f t="shared" si="305"/>
        <v>4.8339668405363995E-3</v>
      </c>
      <c r="AE547" s="80">
        <f t="shared" si="306"/>
        <v>2.3367235415405461E-6</v>
      </c>
      <c r="AF547" s="80">
        <f t="shared" si="307"/>
        <v>-9999</v>
      </c>
      <c r="AG547" s="106"/>
      <c r="AH547" s="80">
        <f t="shared" si="308"/>
        <v>2.9408282301469347E-2</v>
      </c>
      <c r="AI547" s="80">
        <f t="shared" si="309"/>
        <v>0.67946554418756744</v>
      </c>
      <c r="AJ547" s="80">
        <f t="shared" si="310"/>
        <v>0.73573844437423941</v>
      </c>
      <c r="AK547" s="80">
        <f t="shared" si="311"/>
        <v>-0.3137351930903568</v>
      </c>
      <c r="AL547" s="80">
        <f t="shared" si="312"/>
        <v>0.77467874413058579</v>
      </c>
      <c r="AM547" s="80">
        <f t="shared" si="313"/>
        <v>0.40794812163457683</v>
      </c>
      <c r="AN547" s="80">
        <f t="shared" si="316"/>
        <v>7.4515399279443493</v>
      </c>
      <c r="AO547" s="80">
        <f t="shared" si="316"/>
        <v>7.4515472178673603</v>
      </c>
      <c r="AP547" s="80">
        <f t="shared" si="316"/>
        <v>7.4515057215745149</v>
      </c>
      <c r="AQ547" s="80">
        <f t="shared" si="316"/>
        <v>7.4517419841989749</v>
      </c>
      <c r="AR547" s="80">
        <f t="shared" si="316"/>
        <v>7.4503985503528005</v>
      </c>
      <c r="AS547" s="80">
        <f t="shared" si="316"/>
        <v>7.4580949837564496</v>
      </c>
      <c r="AT547" s="80">
        <f t="shared" si="316"/>
        <v>7.4157311631916691</v>
      </c>
      <c r="AU547" s="80">
        <f t="shared" si="314"/>
        <v>7.8642297491578859</v>
      </c>
    </row>
    <row r="548" spans="1:47" ht="12.95" customHeight="1" x14ac:dyDescent="0.2">
      <c r="A548" s="16" t="s">
        <v>2461</v>
      </c>
      <c r="B548" s="41"/>
      <c r="C548" s="42">
        <v>45868.487999999998</v>
      </c>
      <c r="D548" s="42"/>
      <c r="E548" s="80">
        <f t="shared" si="297"/>
        <v>1745.0302493701374</v>
      </c>
      <c r="F548" s="80">
        <f t="shared" si="298"/>
        <v>1745</v>
      </c>
      <c r="G548" s="80">
        <f t="shared" si="293"/>
        <v>4.106132603919832E-2</v>
      </c>
      <c r="I548" s="80">
        <f t="shared" si="294"/>
        <v>4.106132603919832E-2</v>
      </c>
      <c r="P548" s="80">
        <f t="shared" si="299"/>
        <v>9.933383594761154E-5</v>
      </c>
      <c r="Q548" s="107">
        <f t="shared" si="315"/>
        <v>30849.987999999998</v>
      </c>
      <c r="R548" s="80">
        <f t="shared" si="291"/>
        <v>1.677884805259172E-3</v>
      </c>
      <c r="S548" s="106">
        <f t="shared" si="295"/>
        <v>0.1</v>
      </c>
      <c r="T548" s="106">
        <f t="shared" si="300"/>
        <v>1.6778848052591722E-4</v>
      </c>
      <c r="Z548" s="80">
        <f t="shared" si="301"/>
        <v>1745</v>
      </c>
      <c r="AA548" s="80">
        <f t="shared" si="302"/>
        <v>2.981785383881623E-2</v>
      </c>
      <c r="AB548" s="80">
        <f t="shared" si="303"/>
        <v>1.13428060363297E-2</v>
      </c>
      <c r="AC548" s="80">
        <f t="shared" si="304"/>
        <v>4.0961992203250711E-2</v>
      </c>
      <c r="AD548" s="80">
        <f t="shared" si="305"/>
        <v>1.124347220038209E-2</v>
      </c>
      <c r="AE548" s="80">
        <f t="shared" si="306"/>
        <v>1.2641566712076489E-5</v>
      </c>
      <c r="AF548" s="80">
        <f t="shared" si="307"/>
        <v>-9999</v>
      </c>
      <c r="AG548" s="106"/>
      <c r="AH548" s="80">
        <f t="shared" si="308"/>
        <v>2.971852000286862E-2</v>
      </c>
      <c r="AI548" s="80">
        <f t="shared" si="309"/>
        <v>0.68692856534902802</v>
      </c>
      <c r="AJ548" s="80">
        <f t="shared" si="310"/>
        <v>0.75145454863905869</v>
      </c>
      <c r="AK548" s="80">
        <f t="shared" si="311"/>
        <v>-0.32118279149418638</v>
      </c>
      <c r="AL548" s="80">
        <f t="shared" si="312"/>
        <v>0.79818627633105665</v>
      </c>
      <c r="AM548" s="80">
        <f t="shared" si="313"/>
        <v>0.42172466103553613</v>
      </c>
      <c r="AN548" s="80">
        <f t="shared" si="316"/>
        <v>7.4822939029791815</v>
      </c>
      <c r="AO548" s="80">
        <f t="shared" si="316"/>
        <v>7.4822980557323504</v>
      </c>
      <c r="AP548" s="80">
        <f t="shared" si="316"/>
        <v>7.4822725633366849</v>
      </c>
      <c r="AQ548" s="80">
        <f t="shared" si="316"/>
        <v>7.4824290791336097</v>
      </c>
      <c r="AR548" s="80">
        <f t="shared" si="316"/>
        <v>7.4814691076489597</v>
      </c>
      <c r="AS548" s="80">
        <f t="shared" si="316"/>
        <v>7.4873947119076938</v>
      </c>
      <c r="AT548" s="80">
        <f t="shared" si="316"/>
        <v>7.4521463167833257</v>
      </c>
      <c r="AU548" s="80">
        <f t="shared" si="314"/>
        <v>7.9001897015177382</v>
      </c>
    </row>
    <row r="549" spans="1:47" ht="12.95" customHeight="1" x14ac:dyDescent="0.2">
      <c r="A549" s="16" t="s">
        <v>2462</v>
      </c>
      <c r="B549" s="41"/>
      <c r="C549" s="42">
        <v>45879.343999999997</v>
      </c>
      <c r="D549" s="42"/>
      <c r="E549" s="80">
        <f t="shared" si="297"/>
        <v>1753.0277300634148</v>
      </c>
      <c r="F549" s="80">
        <f t="shared" si="298"/>
        <v>1753</v>
      </c>
      <c r="G549" s="80">
        <f t="shared" si="293"/>
        <v>3.7641549883119296E-2</v>
      </c>
      <c r="I549" s="80">
        <f t="shared" si="294"/>
        <v>3.7641549883119296E-2</v>
      </c>
      <c r="P549" s="80">
        <f t="shared" si="299"/>
        <v>1.8250709772424357E-4</v>
      </c>
      <c r="Q549" s="107">
        <f t="shared" si="315"/>
        <v>30860.843999999997</v>
      </c>
      <c r="R549" s="80">
        <f t="shared" si="291"/>
        <v>1.4031798863980572E-3</v>
      </c>
      <c r="S549" s="106">
        <f t="shared" si="295"/>
        <v>0.1</v>
      </c>
      <c r="T549" s="106">
        <f t="shared" si="300"/>
        <v>1.4031798863980573E-4</v>
      </c>
      <c r="Z549" s="80">
        <f t="shared" si="301"/>
        <v>1753</v>
      </c>
      <c r="AA549" s="80">
        <f t="shared" si="302"/>
        <v>2.9926832967739514E-2</v>
      </c>
      <c r="AB549" s="80">
        <f t="shared" si="303"/>
        <v>7.8972240131040261E-3</v>
      </c>
      <c r="AC549" s="80">
        <f t="shared" si="304"/>
        <v>3.7459042785395052E-2</v>
      </c>
      <c r="AD549" s="80">
        <f t="shared" si="305"/>
        <v>7.7147169153797823E-3</v>
      </c>
      <c r="AE549" s="80">
        <f t="shared" si="306"/>
        <v>5.9516857084446944E-6</v>
      </c>
      <c r="AF549" s="80">
        <f t="shared" si="307"/>
        <v>-9999</v>
      </c>
      <c r="AG549" s="106"/>
      <c r="AH549" s="80">
        <f t="shared" si="308"/>
        <v>2.974432587001527E-2</v>
      </c>
      <c r="AI549" s="80">
        <f t="shared" si="309"/>
        <v>0.68759365435683317</v>
      </c>
      <c r="AJ549" s="80">
        <f t="shared" si="310"/>
        <v>0.75281781365090183</v>
      </c>
      <c r="AK549" s="80">
        <f t="shared" si="311"/>
        <v>-0.32182974372841605</v>
      </c>
      <c r="AL549" s="80">
        <f t="shared" si="312"/>
        <v>0.80025494135449782</v>
      </c>
      <c r="AM549" s="80">
        <f t="shared" si="313"/>
        <v>0.42294348342147875</v>
      </c>
      <c r="AN549" s="80">
        <f t="shared" si="316"/>
        <v>7.4849841683212874</v>
      </c>
      <c r="AO549" s="80">
        <f t="shared" si="316"/>
        <v>7.4849881078918772</v>
      </c>
      <c r="AP549" s="80">
        <f t="shared" si="316"/>
        <v>7.4849637559825979</v>
      </c>
      <c r="AQ549" s="80">
        <f t="shared" si="316"/>
        <v>7.485114308498594</v>
      </c>
      <c r="AR549" s="80">
        <f t="shared" si="316"/>
        <v>7.4841844740548389</v>
      </c>
      <c r="AS549" s="80">
        <f t="shared" si="316"/>
        <v>7.4899634900078471</v>
      </c>
      <c r="AT549" s="80">
        <f t="shared" si="316"/>
        <v>7.4553402435964822</v>
      </c>
      <c r="AU549" s="80">
        <f t="shared" si="314"/>
        <v>7.903316653896856</v>
      </c>
    </row>
    <row r="550" spans="1:47" ht="12.95" customHeight="1" x14ac:dyDescent="0.2">
      <c r="A550" s="16" t="s">
        <v>2464</v>
      </c>
      <c r="B550" s="41"/>
      <c r="C550" s="42">
        <v>45940.434999999998</v>
      </c>
      <c r="D550" s="42"/>
      <c r="E550" s="80">
        <f t="shared" si="297"/>
        <v>1798.0327128409581</v>
      </c>
      <c r="F550" s="80">
        <f t="shared" si="298"/>
        <v>1798</v>
      </c>
      <c r="G550" s="80">
        <f t="shared" si="293"/>
        <v>4.4405309003195725E-2</v>
      </c>
      <c r="I550" s="80">
        <f t="shared" si="294"/>
        <v>4.4405309003195725E-2</v>
      </c>
      <c r="P550" s="80">
        <f t="shared" si="299"/>
        <v>6.5130586316835431E-4</v>
      </c>
      <c r="Q550" s="107">
        <f t="shared" si="315"/>
        <v>30921.934999999998</v>
      </c>
      <c r="R550" s="80">
        <f t="shared" si="291"/>
        <v>1.9144127907775252E-3</v>
      </c>
      <c r="S550" s="106">
        <f t="shared" si="295"/>
        <v>0.1</v>
      </c>
      <c r="T550" s="106">
        <f t="shared" si="300"/>
        <v>1.9144127907775254E-4</v>
      </c>
      <c r="Z550" s="80">
        <f t="shared" si="301"/>
        <v>1798</v>
      </c>
      <c r="AA550" s="80">
        <f t="shared" si="302"/>
        <v>3.0537218061139456E-2</v>
      </c>
      <c r="AB550" s="80">
        <f t="shared" si="303"/>
        <v>1.4519396805224623E-2</v>
      </c>
      <c r="AC550" s="80">
        <f t="shared" si="304"/>
        <v>4.3754003140027371E-2</v>
      </c>
      <c r="AD550" s="80">
        <f t="shared" si="305"/>
        <v>1.3868090942056269E-2</v>
      </c>
      <c r="AE550" s="80">
        <f t="shared" si="306"/>
        <v>1.9232394637714317E-5</v>
      </c>
      <c r="AF550" s="80">
        <f t="shared" si="307"/>
        <v>-9999</v>
      </c>
      <c r="AG550" s="106"/>
      <c r="AH550" s="80">
        <f t="shared" si="308"/>
        <v>2.9885912197971102E-2</v>
      </c>
      <c r="AI550" s="80">
        <f t="shared" si="309"/>
        <v>0.69138412696348261</v>
      </c>
      <c r="AJ550" s="80">
        <f t="shared" si="310"/>
        <v>0.76047490871204182</v>
      </c>
      <c r="AK550" s="80">
        <f t="shared" si="311"/>
        <v>-0.32546636025298215</v>
      </c>
      <c r="AL550" s="80">
        <f t="shared" si="312"/>
        <v>0.81196651897037575</v>
      </c>
      <c r="AM550" s="80">
        <f t="shared" si="313"/>
        <v>0.42986398157720396</v>
      </c>
      <c r="AN550" s="80">
        <f t="shared" si="316"/>
        <v>7.5001657865930076</v>
      </c>
      <c r="AO550" s="80">
        <f t="shared" si="316"/>
        <v>7.500168677514905</v>
      </c>
      <c r="AP550" s="80">
        <f t="shared" si="316"/>
        <v>7.5001500751991896</v>
      </c>
      <c r="AQ550" s="80">
        <f t="shared" si="316"/>
        <v>7.5002697925540334</v>
      </c>
      <c r="AR550" s="80">
        <f t="shared" si="316"/>
        <v>7.49950001509215</v>
      </c>
      <c r="AS550" s="80">
        <f t="shared" si="316"/>
        <v>7.5044780004718348</v>
      </c>
      <c r="AT550" s="80">
        <f t="shared" si="316"/>
        <v>7.4733876768456744</v>
      </c>
      <c r="AU550" s="80">
        <f t="shared" si="314"/>
        <v>7.9209057610293918</v>
      </c>
    </row>
    <row r="551" spans="1:47" ht="12.95" customHeight="1" x14ac:dyDescent="0.2">
      <c r="A551" s="16" t="s">
        <v>2464</v>
      </c>
      <c r="B551" s="41"/>
      <c r="C551" s="42">
        <v>45974.366999999998</v>
      </c>
      <c r="D551" s="42"/>
      <c r="E551" s="80">
        <f t="shared" si="297"/>
        <v>1823.02999682072</v>
      </c>
      <c r="F551" s="80">
        <f t="shared" si="298"/>
        <v>1823</v>
      </c>
      <c r="G551" s="80">
        <f t="shared" si="293"/>
        <v>4.0718508520512842E-2</v>
      </c>
      <c r="I551" s="80">
        <f t="shared" si="294"/>
        <v>4.0718508520512842E-2</v>
      </c>
      <c r="P551" s="80">
        <f t="shared" si="299"/>
        <v>9.1244607621947076E-4</v>
      </c>
      <c r="Q551" s="107">
        <f t="shared" si="315"/>
        <v>30955.866999999998</v>
      </c>
      <c r="R551" s="80">
        <f t="shared" si="291"/>
        <v>1.584522607318983E-3</v>
      </c>
      <c r="S551" s="106">
        <f t="shared" si="295"/>
        <v>0.1</v>
      </c>
      <c r="T551" s="106">
        <f t="shared" si="300"/>
        <v>1.5845226073189832E-4</v>
      </c>
      <c r="Z551" s="80">
        <f t="shared" si="301"/>
        <v>1823</v>
      </c>
      <c r="AA551" s="80">
        <f t="shared" si="302"/>
        <v>3.0874364459150483E-2</v>
      </c>
      <c r="AB551" s="80">
        <f t="shared" si="303"/>
        <v>1.0756590137581831E-2</v>
      </c>
      <c r="AC551" s="80">
        <f t="shared" si="304"/>
        <v>3.9806062444293369E-2</v>
      </c>
      <c r="AD551" s="80">
        <f t="shared" si="305"/>
        <v>9.8441440613623588E-3</v>
      </c>
      <c r="AE551" s="80">
        <f t="shared" si="306"/>
        <v>9.6907172300855802E-6</v>
      </c>
      <c r="AF551" s="80">
        <f t="shared" si="307"/>
        <v>-9999</v>
      </c>
      <c r="AG551" s="106"/>
      <c r="AH551" s="80">
        <f t="shared" si="308"/>
        <v>2.996191838293101E-2</v>
      </c>
      <c r="AI551" s="80">
        <f t="shared" si="309"/>
        <v>0.69352666491627046</v>
      </c>
      <c r="AJ551" s="80">
        <f t="shared" si="310"/>
        <v>0.76472004427620188</v>
      </c>
      <c r="AK551" s="80">
        <f t="shared" si="311"/>
        <v>-0.32748466166993506</v>
      </c>
      <c r="AL551" s="80">
        <f t="shared" si="312"/>
        <v>0.8185291253261765</v>
      </c>
      <c r="AM551" s="80">
        <f t="shared" si="313"/>
        <v>0.43375711923797955</v>
      </c>
      <c r="AN551" s="80">
        <f t="shared" ref="AN551:AT560" si="317">$AU551+$AB$7*SIN(AO551)</f>
        <v>7.5086363480871805</v>
      </c>
      <c r="AO551" s="80">
        <f t="shared" si="317"/>
        <v>7.5086387568894128</v>
      </c>
      <c r="AP551" s="80">
        <f t="shared" si="317"/>
        <v>7.5086228924689404</v>
      </c>
      <c r="AQ551" s="80">
        <f t="shared" si="317"/>
        <v>7.5087273887365811</v>
      </c>
      <c r="AR551" s="80">
        <f t="shared" si="317"/>
        <v>7.5080396469161492</v>
      </c>
      <c r="AS551" s="80">
        <f t="shared" si="317"/>
        <v>7.5125904429644965</v>
      </c>
      <c r="AT551" s="80">
        <f t="shared" si="317"/>
        <v>7.4834738627303823</v>
      </c>
      <c r="AU551" s="80">
        <f t="shared" si="314"/>
        <v>7.930677487214135</v>
      </c>
    </row>
    <row r="552" spans="1:47" ht="12.95" customHeight="1" x14ac:dyDescent="0.2">
      <c r="A552" s="16" t="s">
        <v>2522</v>
      </c>
      <c r="B552" s="41"/>
      <c r="C552" s="42">
        <v>46024.595000000001</v>
      </c>
      <c r="D552" s="42"/>
      <c r="E552" s="80">
        <f t="shared" si="297"/>
        <v>1860.0323420917184</v>
      </c>
      <c r="F552" s="80">
        <f t="shared" si="298"/>
        <v>1860</v>
      </c>
      <c r="G552" s="80">
        <f t="shared" si="293"/>
        <v>4.3902043798880186E-2</v>
      </c>
      <c r="I552" s="80">
        <f t="shared" si="294"/>
        <v>4.3902043798880186E-2</v>
      </c>
      <c r="P552" s="80">
        <f t="shared" si="299"/>
        <v>1.2998465438531824E-3</v>
      </c>
      <c r="Q552" s="107">
        <f t="shared" si="315"/>
        <v>31006.095000000001</v>
      </c>
      <c r="R552" s="80">
        <f t="shared" si="291"/>
        <v>1.81494721095623E-3</v>
      </c>
      <c r="S552" s="106">
        <f t="shared" si="295"/>
        <v>0.1</v>
      </c>
      <c r="T552" s="106">
        <f t="shared" si="300"/>
        <v>1.8149472109562303E-4</v>
      </c>
      <c r="Z552" s="80">
        <f t="shared" si="301"/>
        <v>1860</v>
      </c>
      <c r="AA552" s="80">
        <f t="shared" si="302"/>
        <v>3.13707177984019E-2</v>
      </c>
      <c r="AB552" s="80">
        <f t="shared" si="303"/>
        <v>1.3831172544331468E-2</v>
      </c>
      <c r="AC552" s="80">
        <f t="shared" si="304"/>
        <v>4.2602197255027001E-2</v>
      </c>
      <c r="AD552" s="80">
        <f t="shared" si="305"/>
        <v>1.2531326000478286E-2</v>
      </c>
      <c r="AE552" s="80">
        <f t="shared" si="306"/>
        <v>1.5703413133026316E-5</v>
      </c>
      <c r="AF552" s="80">
        <f t="shared" si="307"/>
        <v>-9999</v>
      </c>
      <c r="AG552" s="106"/>
      <c r="AH552" s="80">
        <f t="shared" si="308"/>
        <v>3.0070871254548718E-2</v>
      </c>
      <c r="AI552" s="80">
        <f t="shared" si="309"/>
        <v>0.69674669400002298</v>
      </c>
      <c r="AJ552" s="80">
        <f t="shared" si="310"/>
        <v>0.77099029457091006</v>
      </c>
      <c r="AK552" s="80">
        <f t="shared" si="311"/>
        <v>-0.33046866893322902</v>
      </c>
      <c r="AL552" s="80">
        <f t="shared" si="312"/>
        <v>0.82831706385120951</v>
      </c>
      <c r="AM552" s="80">
        <f t="shared" si="313"/>
        <v>0.43958428190261944</v>
      </c>
      <c r="AN552" s="80">
        <f t="shared" si="317"/>
        <v>7.5212212529036888</v>
      </c>
      <c r="AO552" s="80">
        <f t="shared" si="317"/>
        <v>7.5212230629219077</v>
      </c>
      <c r="AP552" s="80">
        <f t="shared" si="317"/>
        <v>7.5212107089496847</v>
      </c>
      <c r="AQ552" s="80">
        <f t="shared" si="317"/>
        <v>7.5212950376716456</v>
      </c>
      <c r="AR552" s="80">
        <f t="shared" si="317"/>
        <v>7.5207198148798202</v>
      </c>
      <c r="AS552" s="80">
        <f t="shared" si="317"/>
        <v>7.5246627275395861</v>
      </c>
      <c r="AT552" s="80">
        <f t="shared" si="317"/>
        <v>7.4984797740097893</v>
      </c>
      <c r="AU552" s="80">
        <f t="shared" si="314"/>
        <v>7.945139641967554</v>
      </c>
    </row>
    <row r="553" spans="1:47" ht="12.95" customHeight="1" x14ac:dyDescent="0.2">
      <c r="A553" s="16" t="s">
        <v>2522</v>
      </c>
      <c r="B553" s="41"/>
      <c r="C553" s="42">
        <v>46028.667000000001</v>
      </c>
      <c r="D553" s="42"/>
      <c r="E553" s="80">
        <f t="shared" si="297"/>
        <v>1863.0321340393075</v>
      </c>
      <c r="F553" s="80">
        <f t="shared" si="298"/>
        <v>1863</v>
      </c>
      <c r="G553" s="80">
        <f t="shared" si="293"/>
        <v>4.3619627744192258E-2</v>
      </c>
      <c r="I553" s="80">
        <f t="shared" si="294"/>
        <v>4.3619627744192258E-2</v>
      </c>
      <c r="P553" s="80">
        <f t="shared" si="299"/>
        <v>1.3313051494582555E-3</v>
      </c>
      <c r="Q553" s="107">
        <f t="shared" si="315"/>
        <v>31010.167000000001</v>
      </c>
      <c r="R553" s="80">
        <f t="shared" si="291"/>
        <v>1.7883022278762902E-3</v>
      </c>
      <c r="S553" s="106">
        <f t="shared" si="295"/>
        <v>0.1</v>
      </c>
      <c r="T553" s="106">
        <f t="shared" si="300"/>
        <v>1.7883022278762902E-4</v>
      </c>
      <c r="Z553" s="80">
        <f t="shared" si="301"/>
        <v>1863</v>
      </c>
      <c r="AA553" s="80">
        <f t="shared" si="302"/>
        <v>3.1410823542526639E-2</v>
      </c>
      <c r="AB553" s="80">
        <f t="shared" si="303"/>
        <v>1.3540109351123875E-2</v>
      </c>
      <c r="AC553" s="80">
        <f t="shared" si="304"/>
        <v>4.2288322594734001E-2</v>
      </c>
      <c r="AD553" s="80">
        <f t="shared" si="305"/>
        <v>1.2208804201665618E-2</v>
      </c>
      <c r="AE553" s="80">
        <f t="shared" si="306"/>
        <v>1.4905490003460808E-5</v>
      </c>
      <c r="AF553" s="80">
        <f t="shared" si="307"/>
        <v>-9999</v>
      </c>
      <c r="AG553" s="106"/>
      <c r="AH553" s="80">
        <f t="shared" si="308"/>
        <v>3.0079518393068383E-2</v>
      </c>
      <c r="AI553" s="80">
        <f t="shared" si="309"/>
        <v>0.69701037486541328</v>
      </c>
      <c r="AJ553" s="80">
        <f t="shared" si="310"/>
        <v>0.77149800340727925</v>
      </c>
      <c r="AK553" s="80">
        <f t="shared" si="311"/>
        <v>-0.33071044103145331</v>
      </c>
      <c r="AL553" s="80">
        <f t="shared" si="312"/>
        <v>0.82911467178357523</v>
      </c>
      <c r="AM553" s="80">
        <f t="shared" si="313"/>
        <v>0.44006023195341687</v>
      </c>
      <c r="AN553" s="80">
        <f t="shared" si="317"/>
        <v>7.5222442137282863</v>
      </c>
      <c r="AO553" s="80">
        <f t="shared" si="317"/>
        <v>7.5222459806914994</v>
      </c>
      <c r="AP553" s="80">
        <f t="shared" si="317"/>
        <v>7.5222338847729429</v>
      </c>
      <c r="AQ553" s="80">
        <f t="shared" si="317"/>
        <v>7.5223166970603499</v>
      </c>
      <c r="AR553" s="80">
        <f t="shared" si="317"/>
        <v>7.5217501371320479</v>
      </c>
      <c r="AS553" s="80">
        <f t="shared" si="317"/>
        <v>7.5256450666125829</v>
      </c>
      <c r="AT553" s="80">
        <f t="shared" si="317"/>
        <v>7.4997005655153348</v>
      </c>
      <c r="AU553" s="80">
        <f t="shared" si="314"/>
        <v>7.9463122491097229</v>
      </c>
    </row>
    <row r="554" spans="1:47" ht="12.95" customHeight="1" x14ac:dyDescent="0.2">
      <c r="A554" s="16" t="s">
        <v>2522</v>
      </c>
      <c r="B554" s="41"/>
      <c r="C554" s="42">
        <v>46028.667999999998</v>
      </c>
      <c r="D554" s="42"/>
      <c r="E554" s="80">
        <f t="shared" si="297"/>
        <v>1863.0328707269148</v>
      </c>
      <c r="F554" s="80">
        <f t="shared" si="298"/>
        <v>1863</v>
      </c>
      <c r="G554" s="80">
        <f t="shared" si="293"/>
        <v>4.4619627740758006E-2</v>
      </c>
      <c r="I554" s="80">
        <f t="shared" si="294"/>
        <v>4.4619627740758006E-2</v>
      </c>
      <c r="P554" s="80">
        <f t="shared" si="299"/>
        <v>1.3313051494582555E-3</v>
      </c>
      <c r="Q554" s="107">
        <f t="shared" si="315"/>
        <v>31010.167999999998</v>
      </c>
      <c r="R554" s="80">
        <f t="shared" si="291"/>
        <v>1.8738788727684322E-3</v>
      </c>
      <c r="S554" s="106">
        <f t="shared" si="295"/>
        <v>0.1</v>
      </c>
      <c r="T554" s="106">
        <f t="shared" si="300"/>
        <v>1.8738788727684324E-4</v>
      </c>
      <c r="Z554" s="80">
        <f t="shared" si="301"/>
        <v>1863</v>
      </c>
      <c r="AA554" s="80">
        <f t="shared" si="302"/>
        <v>3.1410823542526639E-2</v>
      </c>
      <c r="AB554" s="80">
        <f t="shared" si="303"/>
        <v>1.4540109347689623E-2</v>
      </c>
      <c r="AC554" s="80">
        <f t="shared" si="304"/>
        <v>4.3288322591299749E-2</v>
      </c>
      <c r="AD554" s="80">
        <f t="shared" si="305"/>
        <v>1.3208804198231366E-2</v>
      </c>
      <c r="AE554" s="80">
        <f t="shared" si="306"/>
        <v>1.7447250834721457E-5</v>
      </c>
      <c r="AF554" s="80">
        <f t="shared" si="307"/>
        <v>-9999</v>
      </c>
      <c r="AG554" s="106"/>
      <c r="AH554" s="80">
        <f t="shared" si="308"/>
        <v>3.0079518393068383E-2</v>
      </c>
      <c r="AI554" s="80">
        <f t="shared" si="309"/>
        <v>0.69701037486541328</v>
      </c>
      <c r="AJ554" s="80">
        <f t="shared" si="310"/>
        <v>0.77149800340727925</v>
      </c>
      <c r="AK554" s="80">
        <f t="shared" si="311"/>
        <v>-0.33071044103145331</v>
      </c>
      <c r="AL554" s="80">
        <f t="shared" si="312"/>
        <v>0.82911467178357523</v>
      </c>
      <c r="AM554" s="80">
        <f t="shared" si="313"/>
        <v>0.44006023195341687</v>
      </c>
      <c r="AN554" s="80">
        <f t="shared" si="317"/>
        <v>7.5222442137282863</v>
      </c>
      <c r="AO554" s="80">
        <f t="shared" si="317"/>
        <v>7.5222459806914994</v>
      </c>
      <c r="AP554" s="80">
        <f t="shared" si="317"/>
        <v>7.5222338847729429</v>
      </c>
      <c r="AQ554" s="80">
        <f t="shared" si="317"/>
        <v>7.5223166970603499</v>
      </c>
      <c r="AR554" s="80">
        <f t="shared" si="317"/>
        <v>7.5217501371320479</v>
      </c>
      <c r="AS554" s="80">
        <f t="shared" si="317"/>
        <v>7.5256450666125829</v>
      </c>
      <c r="AT554" s="80">
        <f t="shared" si="317"/>
        <v>7.4997005655153348</v>
      </c>
      <c r="AU554" s="80">
        <f t="shared" si="314"/>
        <v>7.9463122491097229</v>
      </c>
    </row>
    <row r="555" spans="1:47" ht="12.95" customHeight="1" x14ac:dyDescent="0.2">
      <c r="A555" s="16" t="s">
        <v>2465</v>
      </c>
      <c r="B555" s="41"/>
      <c r="C555" s="42">
        <v>46054.459000000003</v>
      </c>
      <c r="D555" s="42"/>
      <c r="E555" s="80">
        <f t="shared" si="297"/>
        <v>1882.0327808743314</v>
      </c>
      <c r="F555" s="80">
        <f t="shared" si="298"/>
        <v>1882</v>
      </c>
      <c r="G555" s="80">
        <f t="shared" si="293"/>
        <v>4.4497659371700138E-2</v>
      </c>
      <c r="I555" s="80">
        <f t="shared" si="294"/>
        <v>4.4497659371700138E-2</v>
      </c>
      <c r="P555" s="80">
        <f t="shared" si="299"/>
        <v>1.5307093380821394E-3</v>
      </c>
      <c r="Q555" s="107">
        <f t="shared" si="315"/>
        <v>31035.959000000003</v>
      </c>
      <c r="R555" s="80">
        <f t="shared" si="291"/>
        <v>1.846158795191426E-3</v>
      </c>
      <c r="S555" s="106">
        <f t="shared" si="295"/>
        <v>0.1</v>
      </c>
      <c r="T555" s="106">
        <f t="shared" si="300"/>
        <v>1.8461587951914261E-4</v>
      </c>
      <c r="Z555" s="80">
        <f t="shared" si="301"/>
        <v>1882</v>
      </c>
      <c r="AA555" s="80">
        <f t="shared" si="302"/>
        <v>3.1664335927164153E-2</v>
      </c>
      <c r="AB555" s="80">
        <f t="shared" si="303"/>
        <v>1.4364032782618125E-2</v>
      </c>
      <c r="AC555" s="80">
        <f t="shared" si="304"/>
        <v>4.2966950033618001E-2</v>
      </c>
      <c r="AD555" s="80">
        <f t="shared" si="305"/>
        <v>1.2833323444535985E-2</v>
      </c>
      <c r="AE555" s="80">
        <f t="shared" si="306"/>
        <v>1.6469419063207696E-5</v>
      </c>
      <c r="AF555" s="80">
        <f t="shared" si="307"/>
        <v>-9999</v>
      </c>
      <c r="AG555" s="106"/>
      <c r="AH555" s="80">
        <f t="shared" si="308"/>
        <v>3.0133626589082012E-2</v>
      </c>
      <c r="AI555" s="80">
        <f t="shared" si="309"/>
        <v>0.69868949894090915</v>
      </c>
      <c r="AJ555" s="80">
        <f t="shared" si="310"/>
        <v>0.77471098108359904</v>
      </c>
      <c r="AK555" s="80">
        <f t="shared" si="311"/>
        <v>-0.3322410129678986</v>
      </c>
      <c r="AL555" s="80">
        <f t="shared" si="312"/>
        <v>0.8341802628605931</v>
      </c>
      <c r="AM555" s="80">
        <f t="shared" si="313"/>
        <v>0.44308689089940184</v>
      </c>
      <c r="AN555" s="80">
        <f t="shared" si="317"/>
        <v>7.5287319816524878</v>
      </c>
      <c r="AO555" s="80">
        <f t="shared" si="317"/>
        <v>7.5287334935446388</v>
      </c>
      <c r="AP555" s="80">
        <f t="shared" si="317"/>
        <v>7.5287229448294113</v>
      </c>
      <c r="AQ555" s="80">
        <f t="shared" si="317"/>
        <v>7.5287965517977167</v>
      </c>
      <c r="AR555" s="80">
        <f t="shared" si="317"/>
        <v>7.5282832707151934</v>
      </c>
      <c r="AS555" s="80">
        <f t="shared" si="317"/>
        <v>7.531878945796576</v>
      </c>
      <c r="AT555" s="80">
        <f t="shared" si="317"/>
        <v>7.5074465028780439</v>
      </c>
      <c r="AU555" s="80">
        <f t="shared" si="314"/>
        <v>7.9537387610101273</v>
      </c>
    </row>
    <row r="556" spans="1:47" ht="12.95" customHeight="1" x14ac:dyDescent="0.2">
      <c r="A556" s="16" t="s">
        <v>2522</v>
      </c>
      <c r="B556" s="41"/>
      <c r="C556" s="42">
        <v>46058.534</v>
      </c>
      <c r="D556" s="42"/>
      <c r="E556" s="80">
        <f t="shared" si="297"/>
        <v>1885.034782884748</v>
      </c>
      <c r="F556" s="80">
        <f t="shared" si="298"/>
        <v>1885</v>
      </c>
      <c r="G556" s="80">
        <f t="shared" si="293"/>
        <v>4.7215243313985411E-2</v>
      </c>
      <c r="I556" s="80">
        <f t="shared" si="294"/>
        <v>4.7215243313985411E-2</v>
      </c>
      <c r="P556" s="80">
        <f t="shared" si="299"/>
        <v>1.5622204762530257E-3</v>
      </c>
      <c r="Q556" s="107">
        <f t="shared" si="315"/>
        <v>31040.034</v>
      </c>
      <c r="R556" s="80">
        <f t="shared" si="291"/>
        <v>2.0841984942225147E-3</v>
      </c>
      <c r="S556" s="106">
        <f t="shared" si="295"/>
        <v>0.1</v>
      </c>
      <c r="T556" s="106">
        <f t="shared" si="300"/>
        <v>2.0841984942225147E-4</v>
      </c>
      <c r="Z556" s="80">
        <f t="shared" si="301"/>
        <v>1885</v>
      </c>
      <c r="AA556" s="80">
        <f t="shared" si="302"/>
        <v>3.17042863169959E-2</v>
      </c>
      <c r="AB556" s="80">
        <f t="shared" si="303"/>
        <v>1.7073177473242534E-2</v>
      </c>
      <c r="AC556" s="80">
        <f t="shared" si="304"/>
        <v>4.5653022837732385E-2</v>
      </c>
      <c r="AD556" s="80">
        <f t="shared" si="305"/>
        <v>1.5510956996989511E-2</v>
      </c>
      <c r="AE556" s="80">
        <f t="shared" si="306"/>
        <v>2.405897869624579E-5</v>
      </c>
      <c r="AF556" s="80">
        <f t="shared" si="307"/>
        <v>-9999</v>
      </c>
      <c r="AG556" s="106"/>
      <c r="AH556" s="80">
        <f t="shared" si="308"/>
        <v>3.0142065840742877E-2</v>
      </c>
      <c r="AI556" s="80">
        <f t="shared" si="309"/>
        <v>0.69895607438223339</v>
      </c>
      <c r="AJ556" s="80">
        <f t="shared" si="310"/>
        <v>0.77521788933620028</v>
      </c>
      <c r="AK556" s="80">
        <f t="shared" si="311"/>
        <v>-0.33248257637816203</v>
      </c>
      <c r="AL556" s="80">
        <f t="shared" si="312"/>
        <v>0.83498232685021523</v>
      </c>
      <c r="AM556" s="80">
        <f t="shared" si="313"/>
        <v>0.44356674119006512</v>
      </c>
      <c r="AN556" s="80">
        <f t="shared" si="317"/>
        <v>7.529757795567245</v>
      </c>
      <c r="AO556" s="80">
        <f t="shared" si="317"/>
        <v>7.5297592698669726</v>
      </c>
      <c r="AP556" s="80">
        <f t="shared" si="317"/>
        <v>7.529748952046738</v>
      </c>
      <c r="AQ556" s="80">
        <f t="shared" si="317"/>
        <v>7.5298211674969204</v>
      </c>
      <c r="AR556" s="80">
        <f t="shared" si="317"/>
        <v>7.5293160497055718</v>
      </c>
      <c r="AS556" s="80">
        <f t="shared" si="317"/>
        <v>7.5328652127920908</v>
      </c>
      <c r="AT556" s="80">
        <f t="shared" si="317"/>
        <v>7.5086717961491232</v>
      </c>
      <c r="AU556" s="80">
        <f t="shared" si="314"/>
        <v>7.9549113681522963</v>
      </c>
    </row>
    <row r="557" spans="1:47" ht="12.95" customHeight="1" x14ac:dyDescent="0.2">
      <c r="A557" s="16" t="s">
        <v>2466</v>
      </c>
      <c r="B557" s="41"/>
      <c r="C557" s="42">
        <v>46061.247000000003</v>
      </c>
      <c r="D557" s="42"/>
      <c r="E557" s="80">
        <f t="shared" si="297"/>
        <v>1887.0334163704599</v>
      </c>
      <c r="F557" s="80">
        <f t="shared" si="298"/>
        <v>1887</v>
      </c>
      <c r="G557" s="80">
        <f t="shared" si="293"/>
        <v>4.5360299278399907E-2</v>
      </c>
      <c r="I557" s="80">
        <f t="shared" ref="I557:I588" si="318">G557</f>
        <v>4.5360299278399907E-2</v>
      </c>
      <c r="P557" s="80">
        <f t="shared" si="299"/>
        <v>1.5832318814401225E-3</v>
      </c>
      <c r="Q557" s="107">
        <f t="shared" si="315"/>
        <v>31042.747000000003</v>
      </c>
      <c r="R557" s="80">
        <f t="shared" si="291"/>
        <v>1.9164316298779596E-3</v>
      </c>
      <c r="S557" s="106">
        <f t="shared" ref="S557:S588" si="319">S$16</f>
        <v>0.1</v>
      </c>
      <c r="T557" s="106">
        <f t="shared" si="300"/>
        <v>1.9164316298779597E-4</v>
      </c>
      <c r="Z557" s="80">
        <f t="shared" si="301"/>
        <v>1887</v>
      </c>
      <c r="AA557" s="80">
        <f t="shared" si="302"/>
        <v>3.1730908050357103E-2</v>
      </c>
      <c r="AB557" s="80">
        <f t="shared" si="303"/>
        <v>1.5212623109482924E-2</v>
      </c>
      <c r="AC557" s="80">
        <f t="shared" si="304"/>
        <v>4.3777067396959787E-2</v>
      </c>
      <c r="AD557" s="80">
        <f t="shared" si="305"/>
        <v>1.3629391228042805E-2</v>
      </c>
      <c r="AE557" s="80">
        <f t="shared" si="306"/>
        <v>1.8576030524705017E-5</v>
      </c>
      <c r="AF557" s="80">
        <f t="shared" si="307"/>
        <v>-9999</v>
      </c>
      <c r="AG557" s="106"/>
      <c r="AH557" s="80">
        <f t="shared" si="308"/>
        <v>3.0147676168916983E-2</v>
      </c>
      <c r="AI557" s="80">
        <f t="shared" si="309"/>
        <v>0.69913401209343962</v>
      </c>
      <c r="AJ557" s="80">
        <f t="shared" si="310"/>
        <v>0.77555576586421604</v>
      </c>
      <c r="AK557" s="80">
        <f t="shared" si="311"/>
        <v>-0.3326436021741967</v>
      </c>
      <c r="AL557" s="80">
        <f t="shared" si="312"/>
        <v>0.83551737632713885</v>
      </c>
      <c r="AM557" s="80">
        <f t="shared" si="313"/>
        <v>0.44388693981380384</v>
      </c>
      <c r="AN557" s="80">
        <f t="shared" si="317"/>
        <v>7.530441888966557</v>
      </c>
      <c r="AO557" s="80">
        <f t="shared" si="317"/>
        <v>7.5304433385969105</v>
      </c>
      <c r="AP557" s="80">
        <f t="shared" si="317"/>
        <v>7.5304331727280287</v>
      </c>
      <c r="AQ557" s="80">
        <f t="shared" si="317"/>
        <v>7.530504469738923</v>
      </c>
      <c r="AR557" s="80">
        <f t="shared" si="317"/>
        <v>7.530004756578859</v>
      </c>
      <c r="AS557" s="80">
        <f t="shared" si="317"/>
        <v>7.5335230244900906</v>
      </c>
      <c r="AT557" s="80">
        <f t="shared" si="317"/>
        <v>7.5094889992136222</v>
      </c>
      <c r="AU557" s="80">
        <f t="shared" si="314"/>
        <v>7.9556931062470753</v>
      </c>
    </row>
    <row r="558" spans="1:47" ht="12.95" customHeight="1" x14ac:dyDescent="0.2">
      <c r="A558" s="16" t="s">
        <v>2467</v>
      </c>
      <c r="B558" s="41"/>
      <c r="C558" s="42">
        <v>46092.47</v>
      </c>
      <c r="D558" s="42"/>
      <c r="E558" s="80">
        <f t="shared" si="297"/>
        <v>1910.03501361495</v>
      </c>
      <c r="F558" s="80">
        <f t="shared" si="298"/>
        <v>1910</v>
      </c>
      <c r="G558" s="80">
        <f t="shared" si="293"/>
        <v>4.7528442824841477E-2</v>
      </c>
      <c r="I558" s="80">
        <f t="shared" si="318"/>
        <v>4.7528442824841477E-2</v>
      </c>
      <c r="P558" s="80">
        <f t="shared" si="299"/>
        <v>1.8250918761321979E-3</v>
      </c>
      <c r="Q558" s="107">
        <f t="shared" si="315"/>
        <v>31073.97</v>
      </c>
      <c r="R558" s="80">
        <f t="shared" si="291"/>
        <v>2.0887962879408855E-3</v>
      </c>
      <c r="S558" s="106">
        <f t="shared" si="319"/>
        <v>0.1</v>
      </c>
      <c r="T558" s="106">
        <f t="shared" si="300"/>
        <v>2.0887962879408855E-4</v>
      </c>
      <c r="Z558" s="80">
        <f t="shared" si="301"/>
        <v>1910</v>
      </c>
      <c r="AA558" s="80">
        <f t="shared" si="302"/>
        <v>3.2036372015480603E-2</v>
      </c>
      <c r="AB558" s="80">
        <f t="shared" si="303"/>
        <v>1.7317162685493073E-2</v>
      </c>
      <c r="AC558" s="80">
        <f t="shared" si="304"/>
        <v>4.5703350948709281E-2</v>
      </c>
      <c r="AD558" s="80">
        <f t="shared" si="305"/>
        <v>1.5492070809360874E-2</v>
      </c>
      <c r="AE558" s="80">
        <f t="shared" si="306"/>
        <v>2.4000425796225129E-5</v>
      </c>
      <c r="AF558" s="80">
        <f t="shared" si="307"/>
        <v>-9999</v>
      </c>
      <c r="AG558" s="106"/>
      <c r="AH558" s="80">
        <f t="shared" si="308"/>
        <v>3.0211280139348404E-2</v>
      </c>
      <c r="AI558" s="80">
        <f t="shared" si="309"/>
        <v>0.7011930541454815</v>
      </c>
      <c r="AJ558" s="80">
        <f t="shared" si="310"/>
        <v>0.77943768866635665</v>
      </c>
      <c r="AK558" s="80">
        <f t="shared" si="311"/>
        <v>-0.33449442126216494</v>
      </c>
      <c r="AL558" s="80">
        <f t="shared" si="312"/>
        <v>0.84169011852372999</v>
      </c>
      <c r="AM558" s="80">
        <f t="shared" si="313"/>
        <v>0.44758651610648231</v>
      </c>
      <c r="AN558" s="80">
        <f t="shared" si="317"/>
        <v>7.5383215251375093</v>
      </c>
      <c r="AO558" s="80">
        <f t="shared" si="317"/>
        <v>7.5383227127046508</v>
      </c>
      <c r="AP558" s="80">
        <f t="shared" si="317"/>
        <v>7.538314183925265</v>
      </c>
      <c r="AQ558" s="80">
        <f t="shared" si="317"/>
        <v>7.5383754402094496</v>
      </c>
      <c r="AR558" s="80">
        <f t="shared" si="317"/>
        <v>7.5379357337507722</v>
      </c>
      <c r="AS558" s="80">
        <f t="shared" si="317"/>
        <v>7.5411052537261121</v>
      </c>
      <c r="AT558" s="80">
        <f t="shared" si="317"/>
        <v>7.5189064278634774</v>
      </c>
      <c r="AU558" s="80">
        <f t="shared" si="314"/>
        <v>7.9646830943370386</v>
      </c>
    </row>
    <row r="559" spans="1:47" ht="12.95" customHeight="1" x14ac:dyDescent="0.2">
      <c r="A559" s="16" t="s">
        <v>2465</v>
      </c>
      <c r="B559" s="41"/>
      <c r="C559" s="42">
        <v>46096.538</v>
      </c>
      <c r="D559" s="42"/>
      <c r="E559" s="80">
        <f t="shared" si="297"/>
        <v>1913.0318588120988</v>
      </c>
      <c r="F559" s="80">
        <f t="shared" si="298"/>
        <v>1913</v>
      </c>
      <c r="G559" s="80">
        <f t="shared" si="293"/>
        <v>4.3246026769338641E-2</v>
      </c>
      <c r="I559" s="80">
        <f t="shared" si="318"/>
        <v>4.3246026769338641E-2</v>
      </c>
      <c r="P559" s="80">
        <f t="shared" si="299"/>
        <v>1.8566698739323091E-3</v>
      </c>
      <c r="Q559" s="107">
        <f t="shared" si="315"/>
        <v>31078.038</v>
      </c>
      <c r="R559" s="80">
        <f t="shared" si="291"/>
        <v>1.7130788642153198E-3</v>
      </c>
      <c r="S559" s="106">
        <f t="shared" si="319"/>
        <v>0.1</v>
      </c>
      <c r="T559" s="106">
        <f t="shared" si="300"/>
        <v>1.7130788642153198E-4</v>
      </c>
      <c r="Z559" s="80">
        <f t="shared" si="301"/>
        <v>1913</v>
      </c>
      <c r="AA559" s="80">
        <f t="shared" si="302"/>
        <v>3.2076121539734041E-2</v>
      </c>
      <c r="AB559" s="80">
        <f t="shared" si="303"/>
        <v>1.3026575103536907E-2</v>
      </c>
      <c r="AC559" s="80">
        <f t="shared" si="304"/>
        <v>4.1389356895406335E-2</v>
      </c>
      <c r="AD559" s="80">
        <f t="shared" si="305"/>
        <v>1.11699052296046E-2</v>
      </c>
      <c r="AE559" s="80">
        <f t="shared" si="306"/>
        <v>1.247667828383482E-5</v>
      </c>
      <c r="AF559" s="80">
        <f t="shared" si="307"/>
        <v>-9999</v>
      </c>
      <c r="AG559" s="106"/>
      <c r="AH559" s="80">
        <f t="shared" si="308"/>
        <v>3.0219451665801735E-2</v>
      </c>
      <c r="AI559" s="80">
        <f t="shared" si="309"/>
        <v>0.70146336444582313</v>
      </c>
      <c r="AJ559" s="80">
        <f t="shared" si="310"/>
        <v>0.77994352006823275</v>
      </c>
      <c r="AK559" s="80">
        <f t="shared" si="311"/>
        <v>-0.3347356957039514</v>
      </c>
      <c r="AL559" s="80">
        <f t="shared" si="312"/>
        <v>0.84249794315322246</v>
      </c>
      <c r="AM559" s="80">
        <f t="shared" si="313"/>
        <v>0.44807143335791405</v>
      </c>
      <c r="AN559" s="80">
        <f t="shared" si="317"/>
        <v>7.539351015790186</v>
      </c>
      <c r="AO559" s="80">
        <f t="shared" si="317"/>
        <v>7.5393521719877263</v>
      </c>
      <c r="AP559" s="80">
        <f t="shared" si="317"/>
        <v>7.539343842232066</v>
      </c>
      <c r="AQ559" s="80">
        <f t="shared" si="317"/>
        <v>7.5394038582217293</v>
      </c>
      <c r="AR559" s="80">
        <f t="shared" si="317"/>
        <v>7.5389716894030672</v>
      </c>
      <c r="AS559" s="80">
        <f t="shared" si="317"/>
        <v>7.5420966165517358</v>
      </c>
      <c r="AT559" s="80">
        <f t="shared" si="317"/>
        <v>7.5201374449761067</v>
      </c>
      <c r="AU559" s="80">
        <f t="shared" si="314"/>
        <v>7.9658557014792075</v>
      </c>
    </row>
    <row r="560" spans="1:47" ht="12.95" customHeight="1" x14ac:dyDescent="0.2">
      <c r="A560" s="16" t="s">
        <v>2522</v>
      </c>
      <c r="B560" s="41"/>
      <c r="C560" s="42">
        <v>46142.692000000003</v>
      </c>
      <c r="D560" s="42"/>
      <c r="E560" s="80">
        <f t="shared" si="297"/>
        <v>1947.0329387602881</v>
      </c>
      <c r="F560" s="80">
        <f t="shared" si="298"/>
        <v>1947</v>
      </c>
      <c r="G560" s="80">
        <f t="shared" si="293"/>
        <v>4.4711978109262418E-2</v>
      </c>
      <c r="I560" s="80">
        <f t="shared" si="318"/>
        <v>4.4711978109262418E-2</v>
      </c>
      <c r="P560" s="80">
        <f t="shared" si="299"/>
        <v>2.2150545002714269E-3</v>
      </c>
      <c r="Q560" s="107">
        <f t="shared" si="315"/>
        <v>31124.192000000003</v>
      </c>
      <c r="R560" s="80">
        <f t="shared" si="291"/>
        <v>1.8059885162284156E-3</v>
      </c>
      <c r="S560" s="106">
        <f t="shared" si="319"/>
        <v>0.1</v>
      </c>
      <c r="T560" s="106">
        <f t="shared" si="300"/>
        <v>1.8059885162284158E-4</v>
      </c>
      <c r="Z560" s="80">
        <f t="shared" si="301"/>
        <v>1947</v>
      </c>
      <c r="AA560" s="80">
        <f t="shared" si="302"/>
        <v>3.2525087404864768E-2</v>
      </c>
      <c r="AB560" s="80">
        <f t="shared" si="303"/>
        <v>1.440194520466908E-2</v>
      </c>
      <c r="AC560" s="80">
        <f t="shared" si="304"/>
        <v>4.2496923608990989E-2</v>
      </c>
      <c r="AD560" s="80">
        <f t="shared" si="305"/>
        <v>1.218689070439765E-2</v>
      </c>
      <c r="AE560" s="80">
        <f t="shared" si="306"/>
        <v>1.4852030504093386E-5</v>
      </c>
      <c r="AF560" s="80">
        <f t="shared" si="307"/>
        <v>-9999</v>
      </c>
      <c r="AG560" s="106"/>
      <c r="AH560" s="80">
        <f t="shared" si="308"/>
        <v>3.0310032904593338E-2</v>
      </c>
      <c r="AI560" s="80">
        <f t="shared" si="309"/>
        <v>0.70455524862175589</v>
      </c>
      <c r="AJ560" s="80">
        <f t="shared" si="310"/>
        <v>0.78566774730966427</v>
      </c>
      <c r="AK560" s="80">
        <f t="shared" si="311"/>
        <v>-0.33746778754343837</v>
      </c>
      <c r="AL560" s="80">
        <f t="shared" si="312"/>
        <v>0.85169712896147021</v>
      </c>
      <c r="AM560" s="80">
        <f t="shared" si="313"/>
        <v>0.45360592268782646</v>
      </c>
      <c r="AN560" s="80">
        <f t="shared" si="317"/>
        <v>7.5510464653581399</v>
      </c>
      <c r="AO560" s="80">
        <f t="shared" si="317"/>
        <v>7.5510473073419853</v>
      </c>
      <c r="AP560" s="80">
        <f t="shared" si="317"/>
        <v>7.5510410147448184</v>
      </c>
      <c r="AQ560" s="80">
        <f t="shared" si="317"/>
        <v>7.5510880457656668</v>
      </c>
      <c r="AR560" s="80">
        <f t="shared" si="317"/>
        <v>7.5507367058377159</v>
      </c>
      <c r="AS560" s="80">
        <f t="shared" si="317"/>
        <v>7.5533709694245141</v>
      </c>
      <c r="AT560" s="80">
        <f t="shared" si="317"/>
        <v>7.5341317847580207</v>
      </c>
      <c r="AU560" s="80">
        <f t="shared" si="314"/>
        <v>7.9791452490904575</v>
      </c>
    </row>
    <row r="561" spans="1:47" ht="12.95" customHeight="1" x14ac:dyDescent="0.2">
      <c r="A561" s="16" t="s">
        <v>2467</v>
      </c>
      <c r="B561" s="41"/>
      <c r="C561" s="42">
        <v>46145.409</v>
      </c>
      <c r="D561" s="42"/>
      <c r="E561" s="80">
        <f t="shared" si="297"/>
        <v>1949.0345189964351</v>
      </c>
      <c r="F561" s="80">
        <f t="shared" si="298"/>
        <v>1949</v>
      </c>
      <c r="G561" s="80">
        <f t="shared" si="293"/>
        <v>4.6857034067215864E-2</v>
      </c>
      <c r="I561" s="80">
        <f t="shared" si="318"/>
        <v>4.6857034067215864E-2</v>
      </c>
      <c r="P561" s="80">
        <f t="shared" si="299"/>
        <v>2.2361646030064179E-3</v>
      </c>
      <c r="Q561" s="107">
        <f t="shared" si="315"/>
        <v>31126.909</v>
      </c>
      <c r="R561" s="80">
        <f t="shared" si="291"/>
        <v>1.9910219917420187E-3</v>
      </c>
      <c r="S561" s="106">
        <f t="shared" si="319"/>
        <v>0.1</v>
      </c>
      <c r="T561" s="106">
        <f t="shared" si="300"/>
        <v>1.9910219917420189E-4</v>
      </c>
      <c r="Z561" s="80">
        <f t="shared" si="301"/>
        <v>1949</v>
      </c>
      <c r="AA561" s="80">
        <f t="shared" si="302"/>
        <v>3.255140894882512E-2</v>
      </c>
      <c r="AB561" s="80">
        <f t="shared" si="303"/>
        <v>1.6541789721397158E-2</v>
      </c>
      <c r="AC561" s="80">
        <f t="shared" si="304"/>
        <v>4.4620869464209442E-2</v>
      </c>
      <c r="AD561" s="80">
        <f t="shared" si="305"/>
        <v>1.4305625118390744E-2</v>
      </c>
      <c r="AE561" s="80">
        <f t="shared" si="306"/>
        <v>2.046509100279322E-5</v>
      </c>
      <c r="AF561" s="80">
        <f t="shared" si="307"/>
        <v>-9999</v>
      </c>
      <c r="AG561" s="106"/>
      <c r="AH561" s="80">
        <f t="shared" si="308"/>
        <v>3.0315244345818705E-2</v>
      </c>
      <c r="AI561" s="80">
        <f t="shared" si="309"/>
        <v>0.70473875942555875</v>
      </c>
      <c r="AJ561" s="80">
        <f t="shared" si="310"/>
        <v>0.78600396465323408</v>
      </c>
      <c r="AK561" s="80">
        <f t="shared" si="311"/>
        <v>-0.33762835864432023</v>
      </c>
      <c r="AL561" s="80">
        <f t="shared" si="312"/>
        <v>0.8522407872250205</v>
      </c>
      <c r="AM561" s="80">
        <f t="shared" si="313"/>
        <v>0.45393372335562232</v>
      </c>
      <c r="AN561" s="80">
        <f t="shared" ref="AN561:AT570" si="320">$AU561+$AB$7*SIN(AO561)</f>
        <v>7.5517360395526572</v>
      </c>
      <c r="AO561" s="80">
        <f t="shared" si="320"/>
        <v>7.5517368652731562</v>
      </c>
      <c r="AP561" s="80">
        <f t="shared" si="320"/>
        <v>7.5517306805736242</v>
      </c>
      <c r="AQ561" s="80">
        <f t="shared" si="320"/>
        <v>7.5517770073522037</v>
      </c>
      <c r="AR561" s="80">
        <f t="shared" si="320"/>
        <v>7.5514301616234958</v>
      </c>
      <c r="AS561" s="80">
        <f t="shared" si="320"/>
        <v>7.5540364150884818</v>
      </c>
      <c r="AT561" s="80">
        <f t="shared" si="320"/>
        <v>7.5349574300531259</v>
      </c>
      <c r="AU561" s="80">
        <f t="shared" si="314"/>
        <v>7.9799269871852365</v>
      </c>
    </row>
    <row r="562" spans="1:47" ht="12.95" customHeight="1" x14ac:dyDescent="0.2">
      <c r="A562" s="16" t="s">
        <v>2522</v>
      </c>
      <c r="B562" s="41"/>
      <c r="C562" s="42">
        <v>46169.841999999997</v>
      </c>
      <c r="D562" s="42"/>
      <c r="E562" s="80">
        <f t="shared" si="297"/>
        <v>1967.0340073695766</v>
      </c>
      <c r="F562" s="80">
        <f t="shared" si="298"/>
        <v>1967</v>
      </c>
      <c r="G562" s="80">
        <f t="shared" si="293"/>
        <v>4.6162537713826168E-2</v>
      </c>
      <c r="I562" s="80">
        <f t="shared" si="318"/>
        <v>4.6162537713826168E-2</v>
      </c>
      <c r="P562" s="80">
        <f t="shared" si="299"/>
        <v>2.4262987982553979E-3</v>
      </c>
      <c r="Q562" s="107">
        <f t="shared" si="315"/>
        <v>31151.341999999997</v>
      </c>
      <c r="R562" s="80">
        <f t="shared" si="291"/>
        <v>1.9128585944798869E-3</v>
      </c>
      <c r="S562" s="106">
        <f t="shared" si="319"/>
        <v>0.1</v>
      </c>
      <c r="T562" s="106">
        <f t="shared" si="300"/>
        <v>1.9128585944798871E-4</v>
      </c>
      <c r="Z562" s="80">
        <f t="shared" si="301"/>
        <v>1967</v>
      </c>
      <c r="AA562" s="80">
        <f t="shared" si="302"/>
        <v>3.2787856776678857E-2</v>
      </c>
      <c r="AB562" s="80">
        <f t="shared" si="303"/>
        <v>1.5800979735402707E-2</v>
      </c>
      <c r="AC562" s="80">
        <f t="shared" si="304"/>
        <v>4.3736238915570769E-2</v>
      </c>
      <c r="AD562" s="80">
        <f t="shared" si="305"/>
        <v>1.3374680937147311E-2</v>
      </c>
      <c r="AE562" s="80">
        <f t="shared" si="306"/>
        <v>1.7888209017049168E-5</v>
      </c>
      <c r="AF562" s="80">
        <f t="shared" si="307"/>
        <v>-9999</v>
      </c>
      <c r="AG562" s="106"/>
      <c r="AH562" s="80">
        <f t="shared" si="308"/>
        <v>3.0361557978423461E-2</v>
      </c>
      <c r="AI562" s="80">
        <f t="shared" si="309"/>
        <v>0.70639861472634213</v>
      </c>
      <c r="AJ562" s="80">
        <f t="shared" si="310"/>
        <v>0.78902731379301771</v>
      </c>
      <c r="AK562" s="80">
        <f t="shared" si="311"/>
        <v>-0.33907275813872878</v>
      </c>
      <c r="AL562" s="80">
        <f t="shared" si="312"/>
        <v>0.85714650388712743</v>
      </c>
      <c r="AM562" s="80">
        <f t="shared" si="313"/>
        <v>0.45689531090923707</v>
      </c>
      <c r="AN562" s="80">
        <f t="shared" si="320"/>
        <v>7.5579503126648122</v>
      </c>
      <c r="AO562" s="80">
        <f t="shared" si="320"/>
        <v>7.5579510021546845</v>
      </c>
      <c r="AP562" s="80">
        <f t="shared" si="320"/>
        <v>7.5579457327032484</v>
      </c>
      <c r="AQ562" s="80">
        <f t="shared" si="320"/>
        <v>7.5579860069887861</v>
      </c>
      <c r="AR562" s="80">
        <f t="shared" si="320"/>
        <v>7.5576783265164122</v>
      </c>
      <c r="AS562" s="80">
        <f t="shared" si="320"/>
        <v>7.5600368180133444</v>
      </c>
      <c r="AT562" s="80">
        <f t="shared" si="320"/>
        <v>7.5424004711633899</v>
      </c>
      <c r="AU562" s="80">
        <f t="shared" si="314"/>
        <v>7.986962630038251</v>
      </c>
    </row>
    <row r="563" spans="1:47" ht="12.95" customHeight="1" x14ac:dyDescent="0.2">
      <c r="A563" s="16" t="s">
        <v>2522</v>
      </c>
      <c r="B563" s="41"/>
      <c r="C563" s="42">
        <v>46176.629000000001</v>
      </c>
      <c r="D563" s="42"/>
      <c r="E563" s="80">
        <f t="shared" si="297"/>
        <v>1972.0339061780976</v>
      </c>
      <c r="F563" s="80">
        <f t="shared" si="298"/>
        <v>1972</v>
      </c>
      <c r="G563" s="80">
        <f t="shared" si="293"/>
        <v>4.602517762396019E-2</v>
      </c>
      <c r="I563" s="80">
        <f t="shared" si="318"/>
        <v>4.602517762396019E-2</v>
      </c>
      <c r="P563" s="80">
        <f t="shared" si="299"/>
        <v>2.4791596194993224E-3</v>
      </c>
      <c r="Q563" s="107">
        <f t="shared" si="315"/>
        <v>31158.129000000001</v>
      </c>
      <c r="R563" s="80">
        <f t="shared" si="291"/>
        <v>1.89625568404483E-3</v>
      </c>
      <c r="S563" s="106">
        <f t="shared" si="319"/>
        <v>0.1</v>
      </c>
      <c r="T563" s="106">
        <f t="shared" si="300"/>
        <v>1.89625568404483E-4</v>
      </c>
      <c r="Z563" s="80">
        <f t="shared" si="301"/>
        <v>1972</v>
      </c>
      <c r="AA563" s="80">
        <f t="shared" si="302"/>
        <v>3.2853393489016766E-2</v>
      </c>
      <c r="AB563" s="80">
        <f t="shared" si="303"/>
        <v>1.5650943754442745E-2</v>
      </c>
      <c r="AC563" s="80">
        <f t="shared" si="304"/>
        <v>4.3546018004460868E-2</v>
      </c>
      <c r="AD563" s="80">
        <f t="shared" si="305"/>
        <v>1.3171784134943423E-2</v>
      </c>
      <c r="AE563" s="80">
        <f t="shared" si="306"/>
        <v>1.7349589729754728E-5</v>
      </c>
      <c r="AF563" s="80">
        <f t="shared" si="307"/>
        <v>-9999</v>
      </c>
      <c r="AG563" s="106"/>
      <c r="AH563" s="80">
        <f t="shared" si="308"/>
        <v>3.0374233869517445E-2</v>
      </c>
      <c r="AI563" s="80">
        <f t="shared" si="309"/>
        <v>0.70686233585162728</v>
      </c>
      <c r="AJ563" s="80">
        <f t="shared" si="310"/>
        <v>0.78986628549899163</v>
      </c>
      <c r="AK563" s="80">
        <f t="shared" si="311"/>
        <v>-0.33947373772362954</v>
      </c>
      <c r="AL563" s="80">
        <f t="shared" si="312"/>
        <v>0.85851331089569838</v>
      </c>
      <c r="AM563" s="80">
        <f t="shared" si="313"/>
        <v>0.45772163531080839</v>
      </c>
      <c r="AN563" s="80">
        <f t="shared" si="320"/>
        <v>7.5596790996607997</v>
      </c>
      <c r="AO563" s="80">
        <f t="shared" si="320"/>
        <v>7.5596797544120653</v>
      </c>
      <c r="AP563" s="80">
        <f t="shared" si="320"/>
        <v>7.5596747219173972</v>
      </c>
      <c r="AQ563" s="80">
        <f t="shared" si="320"/>
        <v>7.5597134044061223</v>
      </c>
      <c r="AR563" s="80">
        <f t="shared" si="320"/>
        <v>7.5594161965286535</v>
      </c>
      <c r="AS563" s="80">
        <f t="shared" si="320"/>
        <v>7.5617072578646942</v>
      </c>
      <c r="AT563" s="80">
        <f t="shared" si="320"/>
        <v>7.544471888831298</v>
      </c>
      <c r="AU563" s="80">
        <f t="shared" si="314"/>
        <v>7.9889169752751998</v>
      </c>
    </row>
    <row r="564" spans="1:47" ht="12.95" customHeight="1" x14ac:dyDescent="0.2">
      <c r="A564" s="16" t="s">
        <v>2468</v>
      </c>
      <c r="B564" s="41"/>
      <c r="C564" s="42">
        <v>46191.561999999998</v>
      </c>
      <c r="D564" s="42"/>
      <c r="E564" s="80">
        <f t="shared" si="297"/>
        <v>1983.0348622570116</v>
      </c>
      <c r="F564" s="80">
        <f t="shared" si="298"/>
        <v>1983</v>
      </c>
      <c r="G564" s="80">
        <f t="shared" si="293"/>
        <v>4.7322985403297935E-2</v>
      </c>
      <c r="I564" s="80">
        <f t="shared" si="318"/>
        <v>4.7322985403297935E-2</v>
      </c>
      <c r="P564" s="80">
        <f t="shared" si="299"/>
        <v>2.5955234696570465E-3</v>
      </c>
      <c r="Q564" s="107">
        <f t="shared" si="315"/>
        <v>31173.061999999998</v>
      </c>
      <c r="R564" s="80">
        <f t="shared" si="291"/>
        <v>2.0005458510252948E-3</v>
      </c>
      <c r="S564" s="106">
        <f t="shared" si="319"/>
        <v>0.1</v>
      </c>
      <c r="T564" s="106">
        <f t="shared" si="300"/>
        <v>2.0005458510252949E-4</v>
      </c>
      <c r="Z564" s="80">
        <f t="shared" si="301"/>
        <v>1983</v>
      </c>
      <c r="AA564" s="80">
        <f t="shared" si="302"/>
        <v>3.2997353476633198E-2</v>
      </c>
      <c r="AB564" s="80">
        <f t="shared" si="303"/>
        <v>1.6921155396321785E-2</v>
      </c>
      <c r="AC564" s="80">
        <f t="shared" si="304"/>
        <v>4.472746193364089E-2</v>
      </c>
      <c r="AD564" s="80">
        <f t="shared" si="305"/>
        <v>1.4325631926664736E-2</v>
      </c>
      <c r="AE564" s="80">
        <f t="shared" si="306"/>
        <v>2.0522373009827603E-5</v>
      </c>
      <c r="AF564" s="80">
        <f t="shared" si="307"/>
        <v>-9999</v>
      </c>
      <c r="AG564" s="106"/>
      <c r="AH564" s="80">
        <f t="shared" si="308"/>
        <v>3.040183000697615E-2</v>
      </c>
      <c r="AI564" s="80">
        <f t="shared" si="309"/>
        <v>0.70788660388304736</v>
      </c>
      <c r="AJ564" s="80">
        <f t="shared" si="310"/>
        <v>0.79171069515681103</v>
      </c>
      <c r="AK564" s="80">
        <f t="shared" si="311"/>
        <v>-0.34035550907167073</v>
      </c>
      <c r="AL564" s="80">
        <f t="shared" si="312"/>
        <v>0.86152661831433941</v>
      </c>
      <c r="AM564" s="80">
        <f t="shared" si="313"/>
        <v>0.45954520564089468</v>
      </c>
      <c r="AN564" s="80">
        <f t="shared" si="320"/>
        <v>7.5634864328190252</v>
      </c>
      <c r="AO564" s="80">
        <f t="shared" si="320"/>
        <v>7.5634870156198231</v>
      </c>
      <c r="AP564" s="80">
        <f t="shared" si="320"/>
        <v>7.5634824791264048</v>
      </c>
      <c r="AQ564" s="80">
        <f t="shared" si="320"/>
        <v>7.5635177927910533</v>
      </c>
      <c r="AR564" s="80">
        <f t="shared" si="320"/>
        <v>7.5632430088294686</v>
      </c>
      <c r="AS564" s="80">
        <f t="shared" si="320"/>
        <v>7.5653878750133892</v>
      </c>
      <c r="AT564" s="80">
        <f t="shared" si="320"/>
        <v>7.5490349824095242</v>
      </c>
      <c r="AU564" s="80">
        <f t="shared" si="314"/>
        <v>7.9932165347964865</v>
      </c>
    </row>
    <row r="565" spans="1:47" ht="12.95" customHeight="1" x14ac:dyDescent="0.2">
      <c r="A565" s="16" t="s">
        <v>2468</v>
      </c>
      <c r="B565" s="41"/>
      <c r="C565" s="42">
        <v>46210.565999999999</v>
      </c>
      <c r="D565" s="42"/>
      <c r="E565" s="80">
        <f t="shared" si="297"/>
        <v>1997.0348735959071</v>
      </c>
      <c r="F565" s="80">
        <f t="shared" si="298"/>
        <v>1997</v>
      </c>
      <c r="G565" s="80">
        <f t="shared" si="293"/>
        <v>4.7338377131382003E-2</v>
      </c>
      <c r="I565" s="80">
        <f t="shared" si="318"/>
        <v>4.7338377131382003E-2</v>
      </c>
      <c r="P565" s="80">
        <f t="shared" si="299"/>
        <v>2.7437622062065426E-3</v>
      </c>
      <c r="Q565" s="107">
        <f t="shared" si="315"/>
        <v>31192.065999999999</v>
      </c>
      <c r="R565" s="80">
        <f t="shared" si="291"/>
        <v>1.9886796803246821E-3</v>
      </c>
      <c r="S565" s="106">
        <f t="shared" si="319"/>
        <v>0.1</v>
      </c>
      <c r="T565" s="106">
        <f t="shared" si="300"/>
        <v>1.9886796803246824E-4</v>
      </c>
      <c r="Z565" s="80">
        <f t="shared" si="301"/>
        <v>1997</v>
      </c>
      <c r="AA565" s="80">
        <f t="shared" si="302"/>
        <v>3.318013347306141E-2</v>
      </c>
      <c r="AB565" s="80">
        <f t="shared" si="303"/>
        <v>1.6902005864527139E-2</v>
      </c>
      <c r="AC565" s="80">
        <f t="shared" si="304"/>
        <v>4.4594614925175462E-2</v>
      </c>
      <c r="AD565" s="80">
        <f t="shared" si="305"/>
        <v>1.4158243658320593E-2</v>
      </c>
      <c r="AE565" s="80">
        <f t="shared" si="306"/>
        <v>2.0045586348837531E-5</v>
      </c>
      <c r="AF565" s="80">
        <f t="shared" si="307"/>
        <v>-9999</v>
      </c>
      <c r="AG565" s="106"/>
      <c r="AH565" s="80">
        <f t="shared" si="308"/>
        <v>3.0436371266854865E-2</v>
      </c>
      <c r="AI565" s="80">
        <f t="shared" si="309"/>
        <v>0.70919837974264155</v>
      </c>
      <c r="AJ565" s="80">
        <f t="shared" si="310"/>
        <v>0.79405542907627324</v>
      </c>
      <c r="AK565" s="80">
        <f t="shared" si="311"/>
        <v>-0.3414769778507929</v>
      </c>
      <c r="AL565" s="80">
        <f t="shared" si="312"/>
        <v>0.86537440869187776</v>
      </c>
      <c r="AM565" s="80">
        <f t="shared" si="313"/>
        <v>0.46187745733143359</v>
      </c>
      <c r="AN565" s="80">
        <f t="shared" si="320"/>
        <v>7.5683401275508047</v>
      </c>
      <c r="AO565" s="80">
        <f t="shared" si="320"/>
        <v>7.5683406272121472</v>
      </c>
      <c r="AP565" s="80">
        <f t="shared" si="320"/>
        <v>7.5683366736345166</v>
      </c>
      <c r="AQ565" s="80">
        <f t="shared" si="320"/>
        <v>7.568367957830711</v>
      </c>
      <c r="AR565" s="80">
        <f t="shared" si="320"/>
        <v>7.5681205007335208</v>
      </c>
      <c r="AS565" s="80">
        <f t="shared" si="320"/>
        <v>7.5700836126133098</v>
      </c>
      <c r="AT565" s="80">
        <f t="shared" si="320"/>
        <v>7.5548544311315764</v>
      </c>
      <c r="AU565" s="80">
        <f t="shared" si="314"/>
        <v>7.9986887014599422</v>
      </c>
    </row>
    <row r="566" spans="1:47" ht="12.95" customHeight="1" x14ac:dyDescent="0.2">
      <c r="A566" s="16" t="s">
        <v>2522</v>
      </c>
      <c r="B566" s="41"/>
      <c r="C566" s="42">
        <v>46222.781999999999</v>
      </c>
      <c r="D566" s="42"/>
      <c r="E566" s="80">
        <f t="shared" si="297"/>
        <v>2006.0342494386741</v>
      </c>
      <c r="F566" s="80">
        <f t="shared" si="298"/>
        <v>2006</v>
      </c>
      <c r="G566" s="80">
        <f t="shared" si="293"/>
        <v>4.6491128960042261E-2</v>
      </c>
      <c r="I566" s="80">
        <f t="shared" si="318"/>
        <v>4.6491128960042261E-2</v>
      </c>
      <c r="P566" s="80">
        <f t="shared" si="299"/>
        <v>2.8391409174600823E-3</v>
      </c>
      <c r="Q566" s="107">
        <f t="shared" si="315"/>
        <v>31204.281999999999</v>
      </c>
      <c r="R566" s="80">
        <f t="shared" si="291"/>
        <v>1.9054960600697374E-3</v>
      </c>
      <c r="S566" s="106">
        <f t="shared" si="319"/>
        <v>0.1</v>
      </c>
      <c r="T566" s="106">
        <f t="shared" si="300"/>
        <v>1.9054960600697375E-4</v>
      </c>
      <c r="Z566" s="80">
        <f t="shared" si="301"/>
        <v>2006</v>
      </c>
      <c r="AA566" s="80">
        <f t="shared" si="302"/>
        <v>3.3297371745605285E-2</v>
      </c>
      <c r="AB566" s="80">
        <f t="shared" si="303"/>
        <v>1.6032898131897056E-2</v>
      </c>
      <c r="AC566" s="80">
        <f t="shared" si="304"/>
        <v>4.3651988042582177E-2</v>
      </c>
      <c r="AD566" s="80">
        <f t="shared" si="305"/>
        <v>1.3193757214436976E-2</v>
      </c>
      <c r="AE566" s="80">
        <f t="shared" si="306"/>
        <v>1.7407522943350774E-5</v>
      </c>
      <c r="AF566" s="80">
        <f t="shared" si="307"/>
        <v>-9999</v>
      </c>
      <c r="AG566" s="106"/>
      <c r="AH566" s="80">
        <f t="shared" si="308"/>
        <v>3.0458230828145205E-2</v>
      </c>
      <c r="AI566" s="80">
        <f t="shared" si="309"/>
        <v>0.71004652201674423</v>
      </c>
      <c r="AJ566" s="80">
        <f t="shared" si="310"/>
        <v>0.79556112549860969</v>
      </c>
      <c r="AK566" s="80">
        <f t="shared" si="311"/>
        <v>-0.34219744205915603</v>
      </c>
      <c r="AL566" s="80">
        <f t="shared" si="312"/>
        <v>0.8678555365922539</v>
      </c>
      <c r="AM566" s="80">
        <f t="shared" si="313"/>
        <v>0.4633835355018151</v>
      </c>
      <c r="AN566" s="80">
        <f t="shared" si="320"/>
        <v>7.5714651170195753</v>
      </c>
      <c r="AO566" s="80">
        <f t="shared" si="320"/>
        <v>7.571465567920753</v>
      </c>
      <c r="AP566" s="80">
        <f t="shared" si="320"/>
        <v>7.5714619617663983</v>
      </c>
      <c r="AQ566" s="80">
        <f t="shared" si="320"/>
        <v>7.5714908038169071</v>
      </c>
      <c r="AR566" s="80">
        <f t="shared" si="320"/>
        <v>7.571260205012516</v>
      </c>
      <c r="AS566" s="80">
        <f t="shared" si="320"/>
        <v>7.5731090478655201</v>
      </c>
      <c r="AT566" s="80">
        <f t="shared" si="320"/>
        <v>7.5586025241305306</v>
      </c>
      <c r="AU566" s="80">
        <f t="shared" si="314"/>
        <v>8.0022065228864498</v>
      </c>
    </row>
    <row r="567" spans="1:47" ht="12.95" customHeight="1" x14ac:dyDescent="0.2">
      <c r="A567" s="16" t="s">
        <v>2522</v>
      </c>
      <c r="B567" s="41"/>
      <c r="C567" s="42">
        <v>46233.642</v>
      </c>
      <c r="D567" s="42"/>
      <c r="E567" s="80">
        <f t="shared" si="297"/>
        <v>2014.0346768823915</v>
      </c>
      <c r="F567" s="80">
        <f t="shared" si="298"/>
        <v>2014</v>
      </c>
      <c r="G567" s="80">
        <f t="shared" si="293"/>
        <v>4.7071352804778144E-2</v>
      </c>
      <c r="I567" s="80">
        <f t="shared" si="318"/>
        <v>4.7071352804778144E-2</v>
      </c>
      <c r="P567" s="80">
        <f t="shared" si="299"/>
        <v>2.9239761185916443E-3</v>
      </c>
      <c r="Q567" s="107">
        <f t="shared" si="315"/>
        <v>31215.142</v>
      </c>
      <c r="R567" s="80">
        <f t="shared" si="291"/>
        <v>1.9489908682720433E-3</v>
      </c>
      <c r="S567" s="106">
        <f t="shared" si="319"/>
        <v>0.1</v>
      </c>
      <c r="T567" s="106">
        <f t="shared" si="300"/>
        <v>1.9489908682720434E-4</v>
      </c>
      <c r="Z567" s="80">
        <f t="shared" si="301"/>
        <v>2014</v>
      </c>
      <c r="AA567" s="80">
        <f t="shared" si="302"/>
        <v>3.3401409531308109E-2</v>
      </c>
      <c r="AB567" s="80">
        <f t="shared" si="303"/>
        <v>1.6593919392061677E-2</v>
      </c>
      <c r="AC567" s="80">
        <f t="shared" si="304"/>
        <v>4.4147376686186499E-2</v>
      </c>
      <c r="AD567" s="80">
        <f t="shared" si="305"/>
        <v>1.3669943273470035E-2</v>
      </c>
      <c r="AE567" s="80">
        <f t="shared" si="306"/>
        <v>1.8686734909988866E-5</v>
      </c>
      <c r="AF567" s="80">
        <f t="shared" si="307"/>
        <v>-9999</v>
      </c>
      <c r="AG567" s="106"/>
      <c r="AH567" s="80">
        <f t="shared" si="308"/>
        <v>3.0477433412716467E-2</v>
      </c>
      <c r="AI567" s="80">
        <f t="shared" si="309"/>
        <v>0.71080363629019927</v>
      </c>
      <c r="AJ567" s="80">
        <f t="shared" si="310"/>
        <v>0.7968984268032907</v>
      </c>
      <c r="AK567" s="80">
        <f t="shared" si="311"/>
        <v>-0.34283752998095818</v>
      </c>
      <c r="AL567" s="80">
        <f t="shared" si="312"/>
        <v>0.87006597546350128</v>
      </c>
      <c r="AM567" s="80">
        <f t="shared" si="313"/>
        <v>0.4647267608751976</v>
      </c>
      <c r="AN567" s="80">
        <f t="shared" si="320"/>
        <v>7.5742460271104939</v>
      </c>
      <c r="AO567" s="80">
        <f t="shared" si="320"/>
        <v>7.5742464375741392</v>
      </c>
      <c r="AP567" s="80">
        <f t="shared" si="320"/>
        <v>7.5742431230583183</v>
      </c>
      <c r="AQ567" s="80">
        <f t="shared" si="320"/>
        <v>7.5742698890428013</v>
      </c>
      <c r="AR567" s="80">
        <f t="shared" si="320"/>
        <v>7.5740538146660619</v>
      </c>
      <c r="AS567" s="80">
        <f t="shared" si="320"/>
        <v>7.575802788871326</v>
      </c>
      <c r="AT567" s="80">
        <f t="shared" si="320"/>
        <v>7.561938771015023</v>
      </c>
      <c r="AU567" s="80">
        <f t="shared" si="314"/>
        <v>8.0053334752655676</v>
      </c>
    </row>
    <row r="568" spans="1:47" ht="12.95" customHeight="1" x14ac:dyDescent="0.2">
      <c r="A568" s="16" t="s">
        <v>2468</v>
      </c>
      <c r="B568" s="41"/>
      <c r="C568" s="42">
        <v>46255.360000000001</v>
      </c>
      <c r="D568" s="42"/>
      <c r="E568" s="80">
        <f t="shared" si="297"/>
        <v>2030.0340583946065</v>
      </c>
      <c r="F568" s="80">
        <f t="shared" si="298"/>
        <v>2030</v>
      </c>
      <c r="G568" s="80">
        <f t="shared" si="293"/>
        <v>4.6231800493842456E-2</v>
      </c>
      <c r="I568" s="80">
        <f t="shared" si="318"/>
        <v>4.6231800493842456E-2</v>
      </c>
      <c r="P568" s="80">
        <f t="shared" si="299"/>
        <v>3.0937993428644169E-3</v>
      </c>
      <c r="Q568" s="107">
        <f t="shared" si="315"/>
        <v>31236.86</v>
      </c>
      <c r="R568" s="80">
        <f t="shared" si="291"/>
        <v>1.8608871433017824E-3</v>
      </c>
      <c r="S568" s="106">
        <f t="shared" si="319"/>
        <v>0.1</v>
      </c>
      <c r="T568" s="106">
        <f t="shared" si="300"/>
        <v>1.8608871433017826E-4</v>
      </c>
      <c r="Z568" s="80">
        <f t="shared" si="301"/>
        <v>2030</v>
      </c>
      <c r="AA568" s="80">
        <f t="shared" si="302"/>
        <v>3.3608990389777695E-2</v>
      </c>
      <c r="AB568" s="80">
        <f t="shared" si="303"/>
        <v>1.5716609446929181E-2</v>
      </c>
      <c r="AC568" s="80">
        <f t="shared" si="304"/>
        <v>4.3138001150978038E-2</v>
      </c>
      <c r="AD568" s="80">
        <f t="shared" si="305"/>
        <v>1.2622810104064762E-2</v>
      </c>
      <c r="AE568" s="80">
        <f t="shared" si="306"/>
        <v>1.5933533492327946E-5</v>
      </c>
      <c r="AF568" s="80">
        <f t="shared" si="307"/>
        <v>-9999</v>
      </c>
      <c r="AG568" s="106"/>
      <c r="AH568" s="80">
        <f t="shared" si="308"/>
        <v>3.0515191046913276E-2</v>
      </c>
      <c r="AI568" s="80">
        <f t="shared" si="309"/>
        <v>0.71232698432095232</v>
      </c>
      <c r="AJ568" s="80">
        <f t="shared" si="310"/>
        <v>0.7995698660523789</v>
      </c>
      <c r="AK568" s="80">
        <f t="shared" si="311"/>
        <v>-0.34411676041212846</v>
      </c>
      <c r="AL568" s="80">
        <f t="shared" si="312"/>
        <v>0.87450104648657556</v>
      </c>
      <c r="AM568" s="80">
        <f t="shared" si="313"/>
        <v>0.46742600579122556</v>
      </c>
      <c r="AN568" s="80">
        <f t="shared" si="320"/>
        <v>7.5798167669376646</v>
      </c>
      <c r="AO568" s="80">
        <f t="shared" si="320"/>
        <v>7.579817104225075</v>
      </c>
      <c r="AP568" s="80">
        <f t="shared" si="320"/>
        <v>7.5798143267047697</v>
      </c>
      <c r="AQ568" s="80">
        <f t="shared" si="320"/>
        <v>7.5798372000597745</v>
      </c>
      <c r="AR568" s="80">
        <f t="shared" si="320"/>
        <v>7.5796488894528817</v>
      </c>
      <c r="AS568" s="80">
        <f t="shared" si="320"/>
        <v>7.5812029764302418</v>
      </c>
      <c r="AT568" s="80">
        <f t="shared" si="320"/>
        <v>7.568624269000269</v>
      </c>
      <c r="AU568" s="80">
        <f t="shared" si="314"/>
        <v>8.0115873800238031</v>
      </c>
    </row>
    <row r="569" spans="1:47" ht="12.95" customHeight="1" x14ac:dyDescent="0.2">
      <c r="A569" s="16" t="s">
        <v>2468</v>
      </c>
      <c r="B569" s="41"/>
      <c r="C569" s="42">
        <v>46259.432999999997</v>
      </c>
      <c r="D569" s="42"/>
      <c r="E569" s="80">
        <f t="shared" si="297"/>
        <v>2033.0345870298029</v>
      </c>
      <c r="F569" s="80">
        <f t="shared" si="298"/>
        <v>2033</v>
      </c>
      <c r="G569" s="80">
        <f t="shared" si="293"/>
        <v>4.6949384428444318E-2</v>
      </c>
      <c r="I569" s="80">
        <f t="shared" si="318"/>
        <v>4.6949384428444318E-2</v>
      </c>
      <c r="P569" s="80">
        <f t="shared" si="299"/>
        <v>3.1256638819326197E-3</v>
      </c>
      <c r="Q569" s="107">
        <f t="shared" si="315"/>
        <v>31240.932999999997</v>
      </c>
      <c r="R569" s="80">
        <f t="shared" si="291"/>
        <v>1.9205184825387518E-3</v>
      </c>
      <c r="S569" s="106">
        <f t="shared" si="319"/>
        <v>0.1</v>
      </c>
      <c r="T569" s="106">
        <f t="shared" si="300"/>
        <v>1.9205184825387518E-4</v>
      </c>
      <c r="Z569" s="80">
        <f t="shared" si="301"/>
        <v>2033</v>
      </c>
      <c r="AA569" s="80">
        <f t="shared" si="302"/>
        <v>3.3647837953697669E-2</v>
      </c>
      <c r="AB569" s="80">
        <f t="shared" si="303"/>
        <v>1.6427210356679271E-2</v>
      </c>
      <c r="AC569" s="80">
        <f t="shared" si="304"/>
        <v>4.3823720546511701E-2</v>
      </c>
      <c r="AD569" s="80">
        <f t="shared" si="305"/>
        <v>1.3301546474746649E-2</v>
      </c>
      <c r="AE569" s="80">
        <f t="shared" si="306"/>
        <v>1.7693113861984502E-5</v>
      </c>
      <c r="AF569" s="80">
        <f t="shared" si="307"/>
        <v>-9999</v>
      </c>
      <c r="AG569" s="106"/>
      <c r="AH569" s="80">
        <f t="shared" si="308"/>
        <v>3.0522174071765048E-2</v>
      </c>
      <c r="AI569" s="80">
        <f t="shared" si="309"/>
        <v>0.71261397257818127</v>
      </c>
      <c r="AJ569" s="80">
        <f t="shared" si="310"/>
        <v>0.80007028271882974</v>
      </c>
      <c r="AK569" s="80">
        <f t="shared" si="311"/>
        <v>-0.34435647226256905</v>
      </c>
      <c r="AL569" s="80">
        <f t="shared" si="312"/>
        <v>0.87533474118082377</v>
      </c>
      <c r="AM569" s="80">
        <f t="shared" si="313"/>
        <v>0.46793402790937316</v>
      </c>
      <c r="AN569" s="80">
        <f t="shared" si="320"/>
        <v>7.5808626106499695</v>
      </c>
      <c r="AO569" s="80">
        <f t="shared" si="320"/>
        <v>7.5808629353004537</v>
      </c>
      <c r="AP569" s="80">
        <f t="shared" si="320"/>
        <v>7.5808602518633164</v>
      </c>
      <c r="AQ569" s="80">
        <f t="shared" si="320"/>
        <v>7.5808824329036586</v>
      </c>
      <c r="AR569" s="80">
        <f t="shared" si="320"/>
        <v>7.5806991392115357</v>
      </c>
      <c r="AS569" s="80">
        <f t="shared" si="320"/>
        <v>7.5822174094619488</v>
      </c>
      <c r="AT569" s="80">
        <f t="shared" si="320"/>
        <v>7.5698797291320972</v>
      </c>
      <c r="AU569" s="80">
        <f t="shared" si="314"/>
        <v>8.0127599871659712</v>
      </c>
    </row>
    <row r="570" spans="1:47" ht="12.95" customHeight="1" x14ac:dyDescent="0.2">
      <c r="A570" s="16" t="s">
        <v>2469</v>
      </c>
      <c r="B570" s="41"/>
      <c r="C570" s="42">
        <v>46297.438999999998</v>
      </c>
      <c r="D570" s="42"/>
      <c r="E570" s="80">
        <f t="shared" si="297"/>
        <v>2061.0331363323739</v>
      </c>
      <c r="F570" s="80">
        <f t="shared" si="298"/>
        <v>2061</v>
      </c>
      <c r="G570" s="80">
        <f t="shared" si="293"/>
        <v>4.4980167884205002E-2</v>
      </c>
      <c r="I570" s="80">
        <f t="shared" si="318"/>
        <v>4.4980167884205002E-2</v>
      </c>
      <c r="P570" s="80">
        <f t="shared" si="299"/>
        <v>3.423411687986818E-3</v>
      </c>
      <c r="Q570" s="107">
        <f t="shared" si="315"/>
        <v>31278.938999999998</v>
      </c>
      <c r="R570" s="80">
        <f t="shared" si="291"/>
        <v>1.7269639855519183E-3</v>
      </c>
      <c r="S570" s="106">
        <f t="shared" si="319"/>
        <v>0.1</v>
      </c>
      <c r="T570" s="106">
        <f t="shared" si="300"/>
        <v>1.7269639855519185E-4</v>
      </c>
      <c r="Z570" s="80">
        <f t="shared" si="301"/>
        <v>2061</v>
      </c>
      <c r="AA570" s="80">
        <f t="shared" si="302"/>
        <v>3.4009279635640301E-2</v>
      </c>
      <c r="AB570" s="80">
        <f t="shared" si="303"/>
        <v>1.439429993655152E-2</v>
      </c>
      <c r="AC570" s="80">
        <f t="shared" si="304"/>
        <v>4.1556756196218181E-2</v>
      </c>
      <c r="AD570" s="80">
        <f t="shared" si="305"/>
        <v>1.0970888248564702E-2</v>
      </c>
      <c r="AE570" s="80">
        <f t="shared" si="306"/>
        <v>1.2036038896249507E-5</v>
      </c>
      <c r="AF570" s="80">
        <f t="shared" si="307"/>
        <v>-9999</v>
      </c>
      <c r="AG570" s="106"/>
      <c r="AH570" s="80">
        <f t="shared" si="308"/>
        <v>3.0585867947653483E-2</v>
      </c>
      <c r="AI570" s="80">
        <f t="shared" si="309"/>
        <v>0.71531343019993576</v>
      </c>
      <c r="AJ570" s="80">
        <f t="shared" si="310"/>
        <v>0.80473332285973342</v>
      </c>
      <c r="AK570" s="80">
        <f t="shared" si="311"/>
        <v>-0.34659149689784513</v>
      </c>
      <c r="AL570" s="80">
        <f t="shared" si="312"/>
        <v>0.88314848116622502</v>
      </c>
      <c r="AM570" s="80">
        <f t="shared" si="313"/>
        <v>0.47270510151185247</v>
      </c>
      <c r="AN570" s="80">
        <f t="shared" si="320"/>
        <v>7.5906442317386702</v>
      </c>
      <c r="AO570" s="80">
        <f t="shared" si="320"/>
        <v>7.5906444534540656</v>
      </c>
      <c r="AP570" s="80">
        <f t="shared" si="320"/>
        <v>7.5906425544347842</v>
      </c>
      <c r="AQ570" s="80">
        <f t="shared" si="320"/>
        <v>7.5906588201989056</v>
      </c>
      <c r="AR570" s="80">
        <f t="shared" si="320"/>
        <v>7.5905195300232675</v>
      </c>
      <c r="AS570" s="80">
        <f t="shared" si="320"/>
        <v>7.5917146669469382</v>
      </c>
      <c r="AT570" s="80">
        <f t="shared" si="320"/>
        <v>7.5816267070299306</v>
      </c>
      <c r="AU570" s="80">
        <f t="shared" si="314"/>
        <v>8.0237043204928824</v>
      </c>
    </row>
    <row r="571" spans="1:47" ht="12.95" customHeight="1" x14ac:dyDescent="0.2">
      <c r="A571" s="16" t="s">
        <v>2470</v>
      </c>
      <c r="B571" s="41"/>
      <c r="C571" s="42">
        <v>46305.582999999999</v>
      </c>
      <c r="D571" s="42"/>
      <c r="E571" s="80">
        <f t="shared" si="297"/>
        <v>2067.0327202275521</v>
      </c>
      <c r="F571" s="80">
        <f t="shared" si="298"/>
        <v>2067</v>
      </c>
      <c r="G571" s="80">
        <f t="shared" si="293"/>
        <v>4.4415335767553188E-2</v>
      </c>
      <c r="I571" s="80">
        <f t="shared" si="318"/>
        <v>4.4415335767553188E-2</v>
      </c>
      <c r="P571" s="80">
        <f t="shared" si="299"/>
        <v>3.4872959759767726E-3</v>
      </c>
      <c r="Q571" s="107">
        <f t="shared" si="315"/>
        <v>31287.082999999999</v>
      </c>
      <c r="R571" s="80">
        <f t="shared" si="291"/>
        <v>1.6751044411808624E-3</v>
      </c>
      <c r="S571" s="106">
        <f t="shared" si="319"/>
        <v>0.1</v>
      </c>
      <c r="T571" s="106">
        <f t="shared" si="300"/>
        <v>1.6751044411808625E-4</v>
      </c>
      <c r="Z571" s="80">
        <f t="shared" si="301"/>
        <v>2067</v>
      </c>
      <c r="AA571" s="80">
        <f t="shared" si="302"/>
        <v>3.4086462480552568E-2</v>
      </c>
      <c r="AB571" s="80">
        <f t="shared" si="303"/>
        <v>1.3816169262977393E-2</v>
      </c>
      <c r="AC571" s="80">
        <f t="shared" si="304"/>
        <v>4.0928039791576415E-2</v>
      </c>
      <c r="AD571" s="80">
        <f t="shared" si="305"/>
        <v>1.032887328700062E-2</v>
      </c>
      <c r="AE571" s="80">
        <f t="shared" si="306"/>
        <v>1.06685623378915E-5</v>
      </c>
      <c r="AF571" s="80">
        <f t="shared" si="307"/>
        <v>-9999</v>
      </c>
      <c r="AG571" s="106"/>
      <c r="AH571" s="80">
        <f t="shared" si="308"/>
        <v>3.0599166504575795E-2</v>
      </c>
      <c r="AI571" s="80">
        <f t="shared" si="309"/>
        <v>0.71589683164019524</v>
      </c>
      <c r="AJ571" s="80">
        <f t="shared" si="310"/>
        <v>0.80573073541318718</v>
      </c>
      <c r="AK571" s="80">
        <f t="shared" si="311"/>
        <v>-0.34706987549243773</v>
      </c>
      <c r="AL571" s="80">
        <f t="shared" si="312"/>
        <v>0.88483057368549278</v>
      </c>
      <c r="AM571" s="80">
        <f t="shared" si="313"/>
        <v>0.47373448914635835</v>
      </c>
      <c r="AN571" s="80">
        <f t="shared" ref="AN571:AT580" si="321">$AU571+$AB$7*SIN(AO571)</f>
        <v>7.5927451207442003</v>
      </c>
      <c r="AO571" s="80">
        <f t="shared" si="321"/>
        <v>7.5927453236671587</v>
      </c>
      <c r="AP571" s="80">
        <f t="shared" si="321"/>
        <v>7.592743571952683</v>
      </c>
      <c r="AQ571" s="80">
        <f t="shared" si="321"/>
        <v>7.5927586938509357</v>
      </c>
      <c r="AR571" s="80">
        <f t="shared" si="321"/>
        <v>7.5926281803053133</v>
      </c>
      <c r="AS571" s="80">
        <f t="shared" si="321"/>
        <v>7.5937567182327914</v>
      </c>
      <c r="AT571" s="80">
        <f t="shared" si="321"/>
        <v>7.5841508089867107</v>
      </c>
      <c r="AU571" s="80">
        <f t="shared" si="314"/>
        <v>8.026049534777222</v>
      </c>
    </row>
    <row r="572" spans="1:47" ht="12.95" customHeight="1" x14ac:dyDescent="0.2">
      <c r="A572" s="16" t="s">
        <v>2522</v>
      </c>
      <c r="B572" s="41"/>
      <c r="C572" s="42">
        <v>46324.588000000003</v>
      </c>
      <c r="D572" s="42"/>
      <c r="E572" s="80">
        <f t="shared" si="297"/>
        <v>2081.0334682540602</v>
      </c>
      <c r="F572" s="80">
        <f t="shared" si="298"/>
        <v>2081</v>
      </c>
      <c r="G572" s="80">
        <f t="shared" si="293"/>
        <v>4.5430727499478962E-2</v>
      </c>
      <c r="I572" s="80">
        <f t="shared" si="318"/>
        <v>4.5430727499478962E-2</v>
      </c>
      <c r="P572" s="80">
        <f t="shared" si="299"/>
        <v>3.6364707473353678E-3</v>
      </c>
      <c r="Q572" s="107">
        <f t="shared" si="315"/>
        <v>31306.088000000003</v>
      </c>
      <c r="R572" s="80">
        <f t="shared" si="291"/>
        <v>1.7467598974641003E-3</v>
      </c>
      <c r="S572" s="106">
        <f t="shared" si="319"/>
        <v>0.1</v>
      </c>
      <c r="T572" s="106">
        <f t="shared" si="300"/>
        <v>1.7467598974641005E-4</v>
      </c>
      <c r="Z572" s="80">
        <f t="shared" si="301"/>
        <v>2081</v>
      </c>
      <c r="AA572" s="80">
        <f t="shared" si="302"/>
        <v>3.4266182959151605E-2</v>
      </c>
      <c r="AB572" s="80">
        <f t="shared" si="303"/>
        <v>1.4801015287662728E-2</v>
      </c>
      <c r="AC572" s="80">
        <f t="shared" si="304"/>
        <v>4.1794256752143592E-2</v>
      </c>
      <c r="AD572" s="80">
        <f t="shared" si="305"/>
        <v>1.1164544540327358E-2</v>
      </c>
      <c r="AE572" s="80">
        <f t="shared" si="306"/>
        <v>1.2464705479295341E-5</v>
      </c>
      <c r="AF572" s="80">
        <f t="shared" si="307"/>
        <v>-9999</v>
      </c>
      <c r="AG572" s="106"/>
      <c r="AH572" s="80">
        <f t="shared" si="308"/>
        <v>3.0629712211816235E-2</v>
      </c>
      <c r="AI572" s="80">
        <f t="shared" si="309"/>
        <v>0.71726495192000606</v>
      </c>
      <c r="AJ572" s="80">
        <f t="shared" si="310"/>
        <v>0.8080554667093528</v>
      </c>
      <c r="AK572" s="80">
        <f t="shared" si="311"/>
        <v>-0.34818529741162152</v>
      </c>
      <c r="AL572" s="80">
        <f t="shared" si="312"/>
        <v>0.88876616040888945</v>
      </c>
      <c r="AM572" s="80">
        <f t="shared" si="313"/>
        <v>0.47614615458136078</v>
      </c>
      <c r="AN572" s="80">
        <f t="shared" si="321"/>
        <v>7.5976538742818311</v>
      </c>
      <c r="AO572" s="80">
        <f t="shared" si="321"/>
        <v>7.5976540373926191</v>
      </c>
      <c r="AP572" s="80">
        <f t="shared" si="321"/>
        <v>7.5976526029984512</v>
      </c>
      <c r="AQ572" s="80">
        <f t="shared" si="321"/>
        <v>7.5976652173112909</v>
      </c>
      <c r="AR572" s="80">
        <f t="shared" si="321"/>
        <v>7.5975543056398367</v>
      </c>
      <c r="AS572" s="80">
        <f t="shared" si="321"/>
        <v>7.5985311127878159</v>
      </c>
      <c r="AT572" s="80">
        <f t="shared" si="321"/>
        <v>7.5900498302636565</v>
      </c>
      <c r="AU572" s="80">
        <f t="shared" si="314"/>
        <v>8.0315217014406777</v>
      </c>
    </row>
    <row r="573" spans="1:47" ht="12.95" customHeight="1" x14ac:dyDescent="0.2">
      <c r="A573" s="16" t="s">
        <v>2470</v>
      </c>
      <c r="B573" s="41"/>
      <c r="C573" s="42">
        <v>46346.305999999997</v>
      </c>
      <c r="D573" s="42"/>
      <c r="E573" s="80">
        <f t="shared" si="297"/>
        <v>2097.0328497662699</v>
      </c>
      <c r="F573" s="80">
        <f t="shared" si="298"/>
        <v>2097</v>
      </c>
      <c r="G573" s="80">
        <f t="shared" si="293"/>
        <v>4.4591175181267317E-2</v>
      </c>
      <c r="I573" s="80">
        <f t="shared" si="318"/>
        <v>4.4591175181267317E-2</v>
      </c>
      <c r="P573" s="80">
        <f t="shared" si="299"/>
        <v>3.8071472278286829E-3</v>
      </c>
      <c r="Q573" s="107">
        <f t="shared" si="315"/>
        <v>31327.805999999997</v>
      </c>
      <c r="R573" s="80">
        <f t="shared" si="291"/>
        <v>1.663336936106864E-3</v>
      </c>
      <c r="S573" s="106">
        <f t="shared" si="319"/>
        <v>0.1</v>
      </c>
      <c r="T573" s="106">
        <f t="shared" si="300"/>
        <v>1.6633369361068642E-4</v>
      </c>
      <c r="Z573" s="80">
        <f t="shared" si="301"/>
        <v>2097</v>
      </c>
      <c r="AA573" s="80">
        <f t="shared" si="302"/>
        <v>3.4470933878428665E-2</v>
      </c>
      <c r="AB573" s="80">
        <f t="shared" si="303"/>
        <v>1.3927388530667335E-2</v>
      </c>
      <c r="AC573" s="80">
        <f t="shared" si="304"/>
        <v>4.0784027953438634E-2</v>
      </c>
      <c r="AD573" s="80">
        <f t="shared" si="305"/>
        <v>1.0120241302838652E-2</v>
      </c>
      <c r="AE573" s="80">
        <f t="shared" si="306"/>
        <v>1.0241928402768138E-5</v>
      </c>
      <c r="AF573" s="80">
        <f t="shared" si="307"/>
        <v>-9999</v>
      </c>
      <c r="AG573" s="106"/>
      <c r="AH573" s="80">
        <f t="shared" si="308"/>
        <v>3.0663786650599982E-2</v>
      </c>
      <c r="AI573" s="80">
        <f t="shared" si="309"/>
        <v>0.71884034094026483</v>
      </c>
      <c r="AJ573" s="80">
        <f t="shared" si="310"/>
        <v>0.81070780077363491</v>
      </c>
      <c r="AK573" s="80">
        <f t="shared" si="311"/>
        <v>-0.3494586597350669</v>
      </c>
      <c r="AL573" s="80">
        <f t="shared" si="312"/>
        <v>0.8932824651123159</v>
      </c>
      <c r="AM573" s="80">
        <f t="shared" si="313"/>
        <v>0.47891925068175828</v>
      </c>
      <c r="AN573" s="80">
        <f t="shared" si="321"/>
        <v>7.6032753976696839</v>
      </c>
      <c r="AO573" s="80">
        <f t="shared" si="321"/>
        <v>7.6032755216656094</v>
      </c>
      <c r="AP573" s="80">
        <f t="shared" si="321"/>
        <v>7.6032744073281577</v>
      </c>
      <c r="AQ573" s="80">
        <f t="shared" si="321"/>
        <v>7.6032844219276203</v>
      </c>
      <c r="AR573" s="80">
        <f t="shared" si="321"/>
        <v>7.6031944343345872</v>
      </c>
      <c r="AS573" s="80">
        <f t="shared" si="321"/>
        <v>7.6040041682894808</v>
      </c>
      <c r="AT573" s="80">
        <f t="shared" si="321"/>
        <v>7.5968077554523976</v>
      </c>
      <c r="AU573" s="80">
        <f t="shared" si="314"/>
        <v>8.0377756061989132</v>
      </c>
    </row>
    <row r="574" spans="1:47" ht="12.95" customHeight="1" x14ac:dyDescent="0.2">
      <c r="A574" s="16" t="s">
        <v>2470</v>
      </c>
      <c r="B574" s="41"/>
      <c r="C574" s="42">
        <v>46346.309000000001</v>
      </c>
      <c r="D574" s="42"/>
      <c r="E574" s="80">
        <f t="shared" si="297"/>
        <v>2097.0350598291025</v>
      </c>
      <c r="F574" s="80">
        <f t="shared" si="298"/>
        <v>2097</v>
      </c>
      <c r="G574" s="80">
        <f t="shared" si="293"/>
        <v>4.7591175185516477E-2</v>
      </c>
      <c r="I574" s="80">
        <f t="shared" si="318"/>
        <v>4.7591175185516477E-2</v>
      </c>
      <c r="P574" s="80">
        <f t="shared" si="299"/>
        <v>3.8071472278286829E-3</v>
      </c>
      <c r="Q574" s="107">
        <f t="shared" si="315"/>
        <v>31327.809000000001</v>
      </c>
      <c r="R574" s="80">
        <f t="shared" si="291"/>
        <v>1.9170411041995862E-3</v>
      </c>
      <c r="S574" s="106">
        <f t="shared" si="319"/>
        <v>0.1</v>
      </c>
      <c r="T574" s="106">
        <f t="shared" si="300"/>
        <v>1.9170411041995864E-4</v>
      </c>
      <c r="Z574" s="80">
        <f t="shared" si="301"/>
        <v>2097</v>
      </c>
      <c r="AA574" s="80">
        <f t="shared" si="302"/>
        <v>3.4470933878428665E-2</v>
      </c>
      <c r="AB574" s="80">
        <f t="shared" si="303"/>
        <v>1.6927388534916495E-2</v>
      </c>
      <c r="AC574" s="80">
        <f t="shared" si="304"/>
        <v>4.3784027957687793E-2</v>
      </c>
      <c r="AD574" s="80">
        <f t="shared" si="305"/>
        <v>1.3120241307087811E-2</v>
      </c>
      <c r="AE574" s="80">
        <f t="shared" si="306"/>
        <v>1.7214073195621329E-5</v>
      </c>
      <c r="AF574" s="80">
        <f t="shared" si="307"/>
        <v>-9999</v>
      </c>
      <c r="AG574" s="106"/>
      <c r="AH574" s="80">
        <f t="shared" si="308"/>
        <v>3.0663786650599982E-2</v>
      </c>
      <c r="AI574" s="80">
        <f t="shared" si="309"/>
        <v>0.71884034094026483</v>
      </c>
      <c r="AJ574" s="80">
        <f t="shared" si="310"/>
        <v>0.81070780077363491</v>
      </c>
      <c r="AK574" s="80">
        <f t="shared" si="311"/>
        <v>-0.3494586597350669</v>
      </c>
      <c r="AL574" s="80">
        <f t="shared" si="312"/>
        <v>0.8932824651123159</v>
      </c>
      <c r="AM574" s="80">
        <f t="shared" si="313"/>
        <v>0.47891925068175828</v>
      </c>
      <c r="AN574" s="80">
        <f t="shared" si="321"/>
        <v>7.6032753976696839</v>
      </c>
      <c r="AO574" s="80">
        <f t="shared" si="321"/>
        <v>7.6032755216656094</v>
      </c>
      <c r="AP574" s="80">
        <f t="shared" si="321"/>
        <v>7.6032744073281577</v>
      </c>
      <c r="AQ574" s="80">
        <f t="shared" si="321"/>
        <v>7.6032844219276203</v>
      </c>
      <c r="AR574" s="80">
        <f t="shared" si="321"/>
        <v>7.6031944343345872</v>
      </c>
      <c r="AS574" s="80">
        <f t="shared" si="321"/>
        <v>7.6040041682894808</v>
      </c>
      <c r="AT574" s="80">
        <f t="shared" si="321"/>
        <v>7.5968077554523976</v>
      </c>
      <c r="AU574" s="80">
        <f t="shared" si="314"/>
        <v>8.0377756061989132</v>
      </c>
    </row>
    <row r="575" spans="1:47" ht="12.95" customHeight="1" x14ac:dyDescent="0.2">
      <c r="A575" s="16" t="s">
        <v>2470</v>
      </c>
      <c r="B575" s="41"/>
      <c r="C575" s="42">
        <v>46350.38</v>
      </c>
      <c r="D575" s="42"/>
      <c r="E575" s="80">
        <f t="shared" si="297"/>
        <v>2100.034115089079</v>
      </c>
      <c r="F575" s="80">
        <f t="shared" si="298"/>
        <v>2100</v>
      </c>
      <c r="G575" s="80">
        <f t="shared" si="293"/>
        <v>4.6308759126986843E-2</v>
      </c>
      <c r="I575" s="80">
        <f t="shared" si="318"/>
        <v>4.6308759126986843E-2</v>
      </c>
      <c r="P575" s="80">
        <f t="shared" si="299"/>
        <v>3.8391717524382364E-3</v>
      </c>
      <c r="Q575" s="107">
        <f t="shared" si="315"/>
        <v>31331.879999999997</v>
      </c>
      <c r="R575" s="80">
        <f t="shared" si="291"/>
        <v>1.8036658517644182E-3</v>
      </c>
      <c r="S575" s="106">
        <f t="shared" si="319"/>
        <v>0.1</v>
      </c>
      <c r="T575" s="106">
        <f t="shared" si="300"/>
        <v>1.8036658517644184E-4</v>
      </c>
      <c r="Z575" s="80">
        <f t="shared" si="301"/>
        <v>2100</v>
      </c>
      <c r="AA575" s="80">
        <f t="shared" si="302"/>
        <v>3.4509247687638508E-2</v>
      </c>
      <c r="AB575" s="80">
        <f t="shared" si="303"/>
        <v>1.5638683191786573E-2</v>
      </c>
      <c r="AC575" s="80">
        <f t="shared" si="304"/>
        <v>4.2469587374548604E-2</v>
      </c>
      <c r="AD575" s="80">
        <f t="shared" si="305"/>
        <v>1.1799511439348334E-2</v>
      </c>
      <c r="AE575" s="80">
        <f t="shared" si="306"/>
        <v>1.392284702073122E-5</v>
      </c>
      <c r="AF575" s="80">
        <f t="shared" si="307"/>
        <v>-9999</v>
      </c>
      <c r="AG575" s="106"/>
      <c r="AH575" s="80">
        <f t="shared" si="308"/>
        <v>3.0670075935200269E-2</v>
      </c>
      <c r="AI575" s="80">
        <f t="shared" si="309"/>
        <v>0.71913713909524335</v>
      </c>
      <c r="AJ575" s="80">
        <f t="shared" si="310"/>
        <v>0.81120456722477019</v>
      </c>
      <c r="AK575" s="80">
        <f t="shared" si="311"/>
        <v>-0.34969724349901748</v>
      </c>
      <c r="AL575" s="80">
        <f t="shared" si="312"/>
        <v>0.89413148358094963</v>
      </c>
      <c r="AM575" s="80">
        <f t="shared" si="313"/>
        <v>0.4794412330562719</v>
      </c>
      <c r="AN575" s="80">
        <f t="shared" si="321"/>
        <v>7.6043308088119934</v>
      </c>
      <c r="AO575" s="80">
        <f t="shared" si="321"/>
        <v>7.6043309261761269</v>
      </c>
      <c r="AP575" s="80">
        <f t="shared" si="321"/>
        <v>7.6043298670724173</v>
      </c>
      <c r="AQ575" s="80">
        <f t="shared" si="321"/>
        <v>7.6043394246716822</v>
      </c>
      <c r="AR575" s="80">
        <f t="shared" si="321"/>
        <v>7.6042531876309924</v>
      </c>
      <c r="AS575" s="80">
        <f t="shared" si="321"/>
        <v>7.6050323525002819</v>
      </c>
      <c r="AT575" s="80">
        <f t="shared" si="321"/>
        <v>7.598076787082527</v>
      </c>
      <c r="AU575" s="80">
        <f t="shared" si="314"/>
        <v>8.0389482133410812</v>
      </c>
    </row>
    <row r="576" spans="1:47" ht="12.95" customHeight="1" x14ac:dyDescent="0.2">
      <c r="A576" s="16" t="s">
        <v>2471</v>
      </c>
      <c r="B576" s="41"/>
      <c r="C576" s="42">
        <v>46403.315999999999</v>
      </c>
      <c r="D576" s="42"/>
      <c r="E576" s="80">
        <f t="shared" si="297"/>
        <v>2139.0314104077361</v>
      </c>
      <c r="F576" s="80">
        <f t="shared" si="298"/>
        <v>2139</v>
      </c>
      <c r="G576" s="80">
        <f t="shared" si="293"/>
        <v>4.263735036511207E-2</v>
      </c>
      <c r="I576" s="80">
        <f t="shared" si="318"/>
        <v>4.263735036511207E-2</v>
      </c>
      <c r="P576" s="80">
        <f t="shared" si="299"/>
        <v>4.2561424537473375E-3</v>
      </c>
      <c r="Q576" s="107">
        <f t="shared" si="315"/>
        <v>31384.815999999999</v>
      </c>
      <c r="R576" s="80">
        <f t="shared" si="291"/>
        <v>1.4731171207354068E-3</v>
      </c>
      <c r="S576" s="106">
        <f t="shared" si="319"/>
        <v>0.1</v>
      </c>
      <c r="T576" s="106">
        <f t="shared" si="300"/>
        <v>1.4731171207354069E-4</v>
      </c>
      <c r="Z576" s="80">
        <f t="shared" si="301"/>
        <v>2139</v>
      </c>
      <c r="AA576" s="80">
        <f t="shared" si="302"/>
        <v>3.5005088108735906E-2</v>
      </c>
      <c r="AB576" s="80">
        <f t="shared" si="303"/>
        <v>1.18884047101235E-2</v>
      </c>
      <c r="AC576" s="80">
        <f t="shared" si="304"/>
        <v>3.8381207911364734E-2</v>
      </c>
      <c r="AD576" s="80">
        <f t="shared" si="305"/>
        <v>7.6322622563761641E-3</v>
      </c>
      <c r="AE576" s="80">
        <f t="shared" si="306"/>
        <v>5.8251427150104181E-6</v>
      </c>
      <c r="AF576" s="80">
        <f t="shared" si="307"/>
        <v>-9999</v>
      </c>
      <c r="AG576" s="106"/>
      <c r="AH576" s="80">
        <f t="shared" si="308"/>
        <v>3.074894565498857E-2</v>
      </c>
      <c r="AI576" s="80">
        <f t="shared" si="309"/>
        <v>0.72303655870796291</v>
      </c>
      <c r="AJ576" s="80">
        <f t="shared" si="310"/>
        <v>0.81764623349078092</v>
      </c>
      <c r="AK576" s="80">
        <f t="shared" si="311"/>
        <v>-0.35279365206036245</v>
      </c>
      <c r="AL576" s="80">
        <f t="shared" si="312"/>
        <v>0.90523306393905523</v>
      </c>
      <c r="AM576" s="80">
        <f t="shared" si="313"/>
        <v>0.48628623624700135</v>
      </c>
      <c r="AN576" s="80">
        <f t="shared" si="321"/>
        <v>7.6180910683531939</v>
      </c>
      <c r="AO576" s="80">
        <f t="shared" si="321"/>
        <v>7.6180911170726677</v>
      </c>
      <c r="AP576" s="80">
        <f t="shared" si="321"/>
        <v>7.6180906522974396</v>
      </c>
      <c r="AQ576" s="80">
        <f t="shared" si="321"/>
        <v>7.6180950862081236</v>
      </c>
      <c r="AR576" s="80">
        <f t="shared" si="321"/>
        <v>7.6180527904605793</v>
      </c>
      <c r="AS576" s="80">
        <f t="shared" si="321"/>
        <v>7.6184565596116354</v>
      </c>
      <c r="AT576" s="80">
        <f t="shared" si="321"/>
        <v>7.6146293132084804</v>
      </c>
      <c r="AU576" s="80">
        <f t="shared" si="314"/>
        <v>8.0541921061892801</v>
      </c>
    </row>
    <row r="577" spans="1:47" ht="12.95" customHeight="1" x14ac:dyDescent="0.2">
      <c r="A577" s="16" t="s">
        <v>2472</v>
      </c>
      <c r="B577" s="41"/>
      <c r="C577" s="42">
        <v>46441.33</v>
      </c>
      <c r="D577" s="42"/>
      <c r="E577" s="80">
        <f t="shared" si="297"/>
        <v>2167.0358532111877</v>
      </c>
      <c r="F577" s="80">
        <f t="shared" si="298"/>
        <v>2167</v>
      </c>
      <c r="G577" s="80">
        <f t="shared" si="293"/>
        <v>4.8668133822502568E-2</v>
      </c>
      <c r="I577" s="80">
        <f t="shared" si="318"/>
        <v>4.8668133822502568E-2</v>
      </c>
      <c r="P577" s="80">
        <f t="shared" si="299"/>
        <v>4.5562526333673562E-3</v>
      </c>
      <c r="Q577" s="107">
        <f t="shared" si="315"/>
        <v>31422.83</v>
      </c>
      <c r="R577" s="80">
        <f t="shared" si="291"/>
        <v>1.9458580620443811E-3</v>
      </c>
      <c r="S577" s="106">
        <f t="shared" si="319"/>
        <v>0.1</v>
      </c>
      <c r="T577" s="106">
        <f t="shared" si="300"/>
        <v>1.9458580620443811E-4</v>
      </c>
      <c r="Z577" s="80">
        <f t="shared" si="301"/>
        <v>2167</v>
      </c>
      <c r="AA577" s="80">
        <f t="shared" si="302"/>
        <v>3.5358474313285301E-2</v>
      </c>
      <c r="AB577" s="80">
        <f t="shared" si="303"/>
        <v>1.7865912142584626E-2</v>
      </c>
      <c r="AC577" s="80">
        <f t="shared" si="304"/>
        <v>4.4111881189135213E-2</v>
      </c>
      <c r="AD577" s="80">
        <f t="shared" si="305"/>
        <v>1.3309659509217267E-2</v>
      </c>
      <c r="AE577" s="80">
        <f t="shared" si="306"/>
        <v>1.7714703625129763E-5</v>
      </c>
      <c r="AF577" s="80">
        <f t="shared" si="307"/>
        <v>-9999</v>
      </c>
      <c r="AG577" s="106"/>
      <c r="AH577" s="80">
        <f t="shared" si="308"/>
        <v>3.0802221679917943E-2</v>
      </c>
      <c r="AI577" s="80">
        <f t="shared" si="309"/>
        <v>0.72588377587243857</v>
      </c>
      <c r="AJ577" s="80">
        <f t="shared" si="310"/>
        <v>0.82225149534251274</v>
      </c>
      <c r="AK577" s="80">
        <f t="shared" si="311"/>
        <v>-0.35501042860240639</v>
      </c>
      <c r="AL577" s="80">
        <f t="shared" si="312"/>
        <v>0.91327823317479984</v>
      </c>
      <c r="AM577" s="80">
        <f t="shared" si="313"/>
        <v>0.49126983419427722</v>
      </c>
      <c r="AN577" s="80">
        <f t="shared" si="321"/>
        <v>7.6280164846752134</v>
      </c>
      <c r="AO577" s="80">
        <f t="shared" si="321"/>
        <v>7.628016500963974</v>
      </c>
      <c r="AP577" s="80">
        <f t="shared" si="321"/>
        <v>7.6280163388707898</v>
      </c>
      <c r="AQ577" s="80">
        <f t="shared" si="321"/>
        <v>7.6280179519022235</v>
      </c>
      <c r="AR577" s="80">
        <f t="shared" si="321"/>
        <v>7.6280019007109834</v>
      </c>
      <c r="AS577" s="80">
        <f t="shared" si="321"/>
        <v>7.6281616752165506</v>
      </c>
      <c r="AT577" s="80">
        <f t="shared" si="321"/>
        <v>7.6265761876009259</v>
      </c>
      <c r="AU577" s="80">
        <f t="shared" si="314"/>
        <v>8.0651364395161913</v>
      </c>
    </row>
    <row r="578" spans="1:47" ht="12.95" customHeight="1" x14ac:dyDescent="0.2">
      <c r="A578" s="16" t="s">
        <v>2522</v>
      </c>
      <c r="B578" s="41"/>
      <c r="C578" s="42">
        <v>46469.836000000003</v>
      </c>
      <c r="D578" s="42"/>
      <c r="E578" s="80">
        <f t="shared" si="297"/>
        <v>2188.0358702195313</v>
      </c>
      <c r="F578" s="80">
        <f t="shared" si="298"/>
        <v>2188</v>
      </c>
      <c r="G578" s="80">
        <f t="shared" si="293"/>
        <v>4.869122141826665E-2</v>
      </c>
      <c r="I578" s="80">
        <f t="shared" si="318"/>
        <v>4.869122141826665E-2</v>
      </c>
      <c r="P578" s="80">
        <f t="shared" si="299"/>
        <v>4.7817447833113525E-3</v>
      </c>
      <c r="Q578" s="107">
        <f t="shared" si="315"/>
        <v>31451.336000000003</v>
      </c>
      <c r="R578" s="80">
        <f t="shared" si="291"/>
        <v>1.9280421383556855E-3</v>
      </c>
      <c r="S578" s="106">
        <f t="shared" si="319"/>
        <v>0.1</v>
      </c>
      <c r="T578" s="106">
        <f t="shared" si="300"/>
        <v>1.9280421383556856E-4</v>
      </c>
      <c r="Z578" s="80">
        <f t="shared" si="301"/>
        <v>2188</v>
      </c>
      <c r="AA578" s="80">
        <f t="shared" si="302"/>
        <v>3.5622060781215582E-2</v>
      </c>
      <c r="AB578" s="80">
        <f t="shared" si="303"/>
        <v>1.7850905420362419E-2</v>
      </c>
      <c r="AC578" s="80">
        <f t="shared" si="304"/>
        <v>4.39094766349553E-2</v>
      </c>
      <c r="AD578" s="80">
        <f t="shared" si="305"/>
        <v>1.3069160637051068E-2</v>
      </c>
      <c r="AE578" s="80">
        <f t="shared" si="306"/>
        <v>1.7080295975704509E-5</v>
      </c>
      <c r="AF578" s="80">
        <f t="shared" si="307"/>
        <v>-9999</v>
      </c>
      <c r="AG578" s="106"/>
      <c r="AH578" s="80">
        <f t="shared" si="308"/>
        <v>3.0840315997904232E-2</v>
      </c>
      <c r="AI578" s="80">
        <f t="shared" si="309"/>
        <v>0.72804575520915638</v>
      </c>
      <c r="AJ578" s="80">
        <f t="shared" si="310"/>
        <v>0.82569412060162006</v>
      </c>
      <c r="AK578" s="80">
        <f t="shared" si="311"/>
        <v>-0.3566693111085642</v>
      </c>
      <c r="AL578" s="80">
        <f t="shared" si="312"/>
        <v>0.91935392302647889</v>
      </c>
      <c r="AM578" s="80">
        <f t="shared" si="313"/>
        <v>0.49504649891147234</v>
      </c>
      <c r="AN578" s="80">
        <f t="shared" si="321"/>
        <v>7.6354862965773842</v>
      </c>
      <c r="AO578" s="80">
        <f t="shared" si="321"/>
        <v>7.6354862957719396</v>
      </c>
      <c r="AP578" s="80">
        <f t="shared" si="321"/>
        <v>7.6354863040565197</v>
      </c>
      <c r="AQ578" s="80">
        <f t="shared" si="321"/>
        <v>7.6354862188435995</v>
      </c>
      <c r="AR578" s="80">
        <f t="shared" si="321"/>
        <v>7.6354870953218965</v>
      </c>
      <c r="AS578" s="80">
        <f t="shared" si="321"/>
        <v>7.6354780802556466</v>
      </c>
      <c r="AT578" s="80">
        <f t="shared" si="321"/>
        <v>7.6355708227062449</v>
      </c>
      <c r="AU578" s="80">
        <f t="shared" si="314"/>
        <v>8.0733446895113747</v>
      </c>
    </row>
    <row r="579" spans="1:47" ht="12.95" customHeight="1" x14ac:dyDescent="0.2">
      <c r="A579" s="16" t="s">
        <v>2522</v>
      </c>
      <c r="B579" s="41"/>
      <c r="C579" s="42">
        <v>46472.548999999999</v>
      </c>
      <c r="D579" s="42"/>
      <c r="E579" s="80">
        <f t="shared" si="297"/>
        <v>2190.0345037052375</v>
      </c>
      <c r="F579" s="80">
        <f t="shared" si="298"/>
        <v>2190</v>
      </c>
      <c r="G579" s="80">
        <f t="shared" si="293"/>
        <v>4.6836277375405189E-2</v>
      </c>
      <c r="I579" s="80">
        <f t="shared" si="318"/>
        <v>4.6836277375405189E-2</v>
      </c>
      <c r="P579" s="80">
        <f t="shared" si="299"/>
        <v>4.8032385329663998E-3</v>
      </c>
      <c r="Q579" s="107">
        <f t="shared" si="315"/>
        <v>31454.048999999999</v>
      </c>
      <c r="R579" s="80">
        <f t="shared" si="291"/>
        <v>1.7667763543299678E-3</v>
      </c>
      <c r="S579" s="106">
        <f t="shared" si="319"/>
        <v>0.1</v>
      </c>
      <c r="T579" s="106">
        <f t="shared" si="300"/>
        <v>1.7667763543299678E-4</v>
      </c>
      <c r="Z579" s="80">
        <f t="shared" si="301"/>
        <v>2190</v>
      </c>
      <c r="AA579" s="80">
        <f t="shared" si="302"/>
        <v>3.5647098607449808E-2</v>
      </c>
      <c r="AB579" s="80">
        <f t="shared" si="303"/>
        <v>1.5992417300921782E-2</v>
      </c>
      <c r="AC579" s="80">
        <f t="shared" si="304"/>
        <v>4.2033038842438787E-2</v>
      </c>
      <c r="AD579" s="80">
        <f t="shared" si="305"/>
        <v>1.1189178767955381E-2</v>
      </c>
      <c r="AE579" s="80">
        <f t="shared" si="306"/>
        <v>1.2519772150126351E-5</v>
      </c>
      <c r="AF579" s="80">
        <f t="shared" si="307"/>
        <v>-9999</v>
      </c>
      <c r="AG579" s="106"/>
      <c r="AH579" s="80">
        <f t="shared" si="308"/>
        <v>3.0843860074483406E-2</v>
      </c>
      <c r="AI579" s="80">
        <f t="shared" si="309"/>
        <v>0.72825285716830557</v>
      </c>
      <c r="AJ579" s="80">
        <f t="shared" si="310"/>
        <v>0.82602146719928371</v>
      </c>
      <c r="AK579" s="80">
        <f t="shared" si="311"/>
        <v>-0.35682712776528974</v>
      </c>
      <c r="AL579" s="80">
        <f t="shared" si="312"/>
        <v>0.91993444996970963</v>
      </c>
      <c r="AM579" s="80">
        <f t="shared" si="313"/>
        <v>0.49540794950121553</v>
      </c>
      <c r="AN579" s="80">
        <f t="shared" si="321"/>
        <v>7.6361988682578268</v>
      </c>
      <c r="AO579" s="80">
        <f t="shared" si="321"/>
        <v>7.6361988661012017</v>
      </c>
      <c r="AP579" s="80">
        <f t="shared" si="321"/>
        <v>7.6361988883550849</v>
      </c>
      <c r="AQ579" s="80">
        <f t="shared" si="321"/>
        <v>7.6361986587208044</v>
      </c>
      <c r="AR579" s="80">
        <f t="shared" si="321"/>
        <v>7.636201028291862</v>
      </c>
      <c r="AS579" s="80">
        <f t="shared" si="321"/>
        <v>7.6361765781668041</v>
      </c>
      <c r="AT579" s="80">
        <f t="shared" si="321"/>
        <v>7.6364289937592806</v>
      </c>
      <c r="AU579" s="80">
        <f t="shared" si="314"/>
        <v>8.0741264276061546</v>
      </c>
    </row>
    <row r="580" spans="1:47" ht="12.95" customHeight="1" x14ac:dyDescent="0.2">
      <c r="A580" s="16" t="s">
        <v>2522</v>
      </c>
      <c r="B580" s="41"/>
      <c r="C580" s="42">
        <v>46495.625999999997</v>
      </c>
      <c r="D580" s="42"/>
      <c r="E580" s="80">
        <f t="shared" si="297"/>
        <v>2207.0350436793296</v>
      </c>
      <c r="F580" s="80">
        <f t="shared" si="298"/>
        <v>2207</v>
      </c>
      <c r="G580" s="80">
        <f t="shared" si="293"/>
        <v>4.7569253045367077E-2</v>
      </c>
      <c r="I580" s="80">
        <f t="shared" si="318"/>
        <v>4.7569253045367077E-2</v>
      </c>
      <c r="P580" s="80">
        <f t="shared" si="299"/>
        <v>4.986063950630967E-3</v>
      </c>
      <c r="Q580" s="107">
        <f t="shared" si="315"/>
        <v>31477.125999999997</v>
      </c>
      <c r="R580" s="80">
        <f t="shared" si="291"/>
        <v>1.8133279934780522E-3</v>
      </c>
      <c r="S580" s="106">
        <f t="shared" si="319"/>
        <v>0.1</v>
      </c>
      <c r="T580" s="106">
        <f t="shared" si="300"/>
        <v>1.8133279934780524E-4</v>
      </c>
      <c r="Z580" s="80">
        <f t="shared" si="301"/>
        <v>2207</v>
      </c>
      <c r="AA580" s="80">
        <f t="shared" si="302"/>
        <v>3.5859455370616543E-2</v>
      </c>
      <c r="AB580" s="80">
        <f t="shared" si="303"/>
        <v>1.6695861625381503E-2</v>
      </c>
      <c r="AC580" s="80">
        <f t="shared" si="304"/>
        <v>4.2583189094736108E-2</v>
      </c>
      <c r="AD580" s="80">
        <f t="shared" si="305"/>
        <v>1.1709797674750534E-2</v>
      </c>
      <c r="AE580" s="80">
        <f t="shared" si="306"/>
        <v>1.3711936158359301E-5</v>
      </c>
      <c r="AF580" s="80">
        <f t="shared" si="307"/>
        <v>-9999</v>
      </c>
      <c r="AG580" s="106"/>
      <c r="AH580" s="80">
        <f t="shared" si="308"/>
        <v>3.0873391419985574E-2</v>
      </c>
      <c r="AI580" s="80">
        <f t="shared" si="309"/>
        <v>0.73002170839220337</v>
      </c>
      <c r="AJ580" s="80">
        <f t="shared" si="310"/>
        <v>0.82880015214312475</v>
      </c>
      <c r="AK580" s="80">
        <f t="shared" si="311"/>
        <v>-0.35816732236058524</v>
      </c>
      <c r="AL580" s="80">
        <f t="shared" si="312"/>
        <v>0.92488231387250919</v>
      </c>
      <c r="AM580" s="80">
        <f t="shared" si="313"/>
        <v>0.49849284334420452</v>
      </c>
      <c r="AN580" s="80">
        <f t="shared" si="321"/>
        <v>7.6422639351059889</v>
      </c>
      <c r="AO580" s="80">
        <f t="shared" si="321"/>
        <v>7.642263923176448</v>
      </c>
      <c r="AP580" s="80">
        <f t="shared" si="321"/>
        <v>7.6422640497468457</v>
      </c>
      <c r="AQ580" s="80">
        <f t="shared" si="321"/>
        <v>7.6422627068602829</v>
      </c>
      <c r="AR580" s="80">
        <f t="shared" si="321"/>
        <v>7.6422769550454595</v>
      </c>
      <c r="AS580" s="80">
        <f t="shared" si="321"/>
        <v>7.6421258282380826</v>
      </c>
      <c r="AT580" s="80">
        <f t="shared" si="321"/>
        <v>7.6437342425867563</v>
      </c>
      <c r="AU580" s="80">
        <f t="shared" si="314"/>
        <v>8.0807712014117783</v>
      </c>
    </row>
    <row r="581" spans="1:47" ht="12.95" customHeight="1" x14ac:dyDescent="0.2">
      <c r="A581" s="134" t="s">
        <v>1466</v>
      </c>
      <c r="B581" s="135" t="s">
        <v>2525</v>
      </c>
      <c r="C581" s="138">
        <v>46517.351999999999</v>
      </c>
      <c r="D581" s="138" t="s">
        <v>2559</v>
      </c>
      <c r="E581" s="80">
        <f t="shared" si="297"/>
        <v>2223.040318692425</v>
      </c>
      <c r="F581" s="80">
        <f t="shared" si="298"/>
        <v>2223</v>
      </c>
      <c r="G581" s="80">
        <f t="shared" si="293"/>
        <v>5.4729700736061204E-2</v>
      </c>
      <c r="I581" s="80">
        <f t="shared" si="318"/>
        <v>5.4729700736061204E-2</v>
      </c>
      <c r="P581" s="80">
        <f t="shared" si="299"/>
        <v>5.1583450622255909E-3</v>
      </c>
      <c r="Q581" s="107">
        <f t="shared" si="315"/>
        <v>31498.851999999999</v>
      </c>
      <c r="R581" s="80">
        <f t="shared" ref="R581:R644" si="322">+(P581-G581)^2</f>
        <v>2.457319303341914E-3</v>
      </c>
      <c r="S581" s="106">
        <f t="shared" si="319"/>
        <v>0.1</v>
      </c>
      <c r="T581" s="106">
        <f t="shared" si="300"/>
        <v>2.4573193033419142E-4</v>
      </c>
      <c r="Z581" s="80">
        <f t="shared" si="301"/>
        <v>2223</v>
      </c>
      <c r="AA581" s="80">
        <f t="shared" si="302"/>
        <v>3.6058555343935761E-2</v>
      </c>
      <c r="AB581" s="80">
        <f t="shared" si="303"/>
        <v>2.3829490454351031E-2</v>
      </c>
      <c r="AC581" s="80">
        <f t="shared" si="304"/>
        <v>4.957135567383561E-2</v>
      </c>
      <c r="AD581" s="80">
        <f t="shared" si="305"/>
        <v>1.8671145392125443E-2</v>
      </c>
      <c r="AE581" s="80">
        <f t="shared" si="306"/>
        <v>3.4861167025388722E-5</v>
      </c>
      <c r="AF581" s="80">
        <f t="shared" si="307"/>
        <v>-9999</v>
      </c>
      <c r="AG581" s="106"/>
      <c r="AH581" s="80">
        <f t="shared" si="308"/>
        <v>3.0900210281710173E-2</v>
      </c>
      <c r="AI581" s="80">
        <f t="shared" si="309"/>
        <v>0.73170047198134225</v>
      </c>
      <c r="AJ581" s="80">
        <f t="shared" si="310"/>
        <v>0.8314091018387253</v>
      </c>
      <c r="AK581" s="80">
        <f t="shared" si="311"/>
        <v>-0.35942658779141717</v>
      </c>
      <c r="AL581" s="80">
        <f t="shared" si="312"/>
        <v>0.9295611733299316</v>
      </c>
      <c r="AM581" s="80">
        <f t="shared" si="313"/>
        <v>0.50141702541558841</v>
      </c>
      <c r="AN581" s="80">
        <f t="shared" ref="AN581:AT590" si="323">$AU581+$AB$7*SIN(AO581)</f>
        <v>7.6479857295467513</v>
      </c>
      <c r="AO581" s="80">
        <f t="shared" si="323"/>
        <v>7.6479857109127387</v>
      </c>
      <c r="AP581" s="80">
        <f t="shared" si="323"/>
        <v>7.6479859140267736</v>
      </c>
      <c r="AQ581" s="80">
        <f t="shared" si="323"/>
        <v>7.6479837000584627</v>
      </c>
      <c r="AR581" s="80">
        <f t="shared" si="323"/>
        <v>7.6480078338549715</v>
      </c>
      <c r="AS581" s="80">
        <f t="shared" si="323"/>
        <v>7.6477449089000169</v>
      </c>
      <c r="AT581" s="80">
        <f t="shared" si="323"/>
        <v>7.6506273986172877</v>
      </c>
      <c r="AU581" s="80">
        <f t="shared" si="314"/>
        <v>8.0870251061700138</v>
      </c>
    </row>
    <row r="582" spans="1:47" ht="12.95" customHeight="1" x14ac:dyDescent="0.2">
      <c r="A582" s="16" t="s">
        <v>2474</v>
      </c>
      <c r="B582" s="41"/>
      <c r="C582" s="42">
        <v>46517.353999999999</v>
      </c>
      <c r="D582" s="42"/>
      <c r="E582" s="80">
        <f t="shared" si="297"/>
        <v>2223.041792067645</v>
      </c>
      <c r="F582" s="80">
        <f t="shared" si="298"/>
        <v>2223</v>
      </c>
      <c r="G582" s="80">
        <f t="shared" si="293"/>
        <v>5.6729700736468658E-2</v>
      </c>
      <c r="I582" s="80">
        <f t="shared" si="318"/>
        <v>5.6729700736468658E-2</v>
      </c>
      <c r="P582" s="80">
        <f t="shared" si="299"/>
        <v>5.1583450622255909E-3</v>
      </c>
      <c r="Q582" s="107">
        <f t="shared" si="315"/>
        <v>31498.853999999999</v>
      </c>
      <c r="R582" s="80">
        <f t="shared" si="322"/>
        <v>2.6596047260792821E-3</v>
      </c>
      <c r="S582" s="106">
        <f t="shared" si="319"/>
        <v>0.1</v>
      </c>
      <c r="T582" s="106">
        <f t="shared" si="300"/>
        <v>2.659604726079282E-4</v>
      </c>
      <c r="Z582" s="80">
        <f t="shared" si="301"/>
        <v>2223</v>
      </c>
      <c r="AA582" s="80">
        <f t="shared" si="302"/>
        <v>3.6058555343935761E-2</v>
      </c>
      <c r="AB582" s="80">
        <f t="shared" si="303"/>
        <v>2.5829490454758484E-2</v>
      </c>
      <c r="AC582" s="80">
        <f t="shared" si="304"/>
        <v>5.1571355674243063E-2</v>
      </c>
      <c r="AD582" s="80">
        <f t="shared" si="305"/>
        <v>2.0671145392532897E-2</v>
      </c>
      <c r="AE582" s="80">
        <f t="shared" si="306"/>
        <v>4.2729625183923406E-5</v>
      </c>
      <c r="AF582" s="80">
        <f t="shared" si="307"/>
        <v>-9999</v>
      </c>
      <c r="AG582" s="106"/>
      <c r="AH582" s="80">
        <f t="shared" si="308"/>
        <v>3.0900210281710173E-2</v>
      </c>
      <c r="AI582" s="80">
        <f t="shared" si="309"/>
        <v>0.73170047198134225</v>
      </c>
      <c r="AJ582" s="80">
        <f t="shared" si="310"/>
        <v>0.8314091018387253</v>
      </c>
      <c r="AK582" s="80">
        <f t="shared" si="311"/>
        <v>-0.35942658779141717</v>
      </c>
      <c r="AL582" s="80">
        <f t="shared" si="312"/>
        <v>0.9295611733299316</v>
      </c>
      <c r="AM582" s="80">
        <f t="shared" si="313"/>
        <v>0.50141702541558841</v>
      </c>
      <c r="AN582" s="80">
        <f t="shared" si="323"/>
        <v>7.6479857295467513</v>
      </c>
      <c r="AO582" s="80">
        <f t="shared" si="323"/>
        <v>7.6479857109127387</v>
      </c>
      <c r="AP582" s="80">
        <f t="shared" si="323"/>
        <v>7.6479859140267736</v>
      </c>
      <c r="AQ582" s="80">
        <f t="shared" si="323"/>
        <v>7.6479837000584627</v>
      </c>
      <c r="AR582" s="80">
        <f t="shared" si="323"/>
        <v>7.6480078338549715</v>
      </c>
      <c r="AS582" s="80">
        <f t="shared" si="323"/>
        <v>7.6477449089000169</v>
      </c>
      <c r="AT582" s="80">
        <f t="shared" si="323"/>
        <v>7.6506273986172877</v>
      </c>
      <c r="AU582" s="80">
        <f t="shared" si="314"/>
        <v>8.0870251061700138</v>
      </c>
    </row>
    <row r="583" spans="1:47" ht="12.95" customHeight="1" x14ac:dyDescent="0.2">
      <c r="A583" s="16" t="s">
        <v>2475</v>
      </c>
      <c r="B583" s="41"/>
      <c r="C583" s="42">
        <v>46578.428</v>
      </c>
      <c r="D583" s="42"/>
      <c r="E583" s="80">
        <f t="shared" si="297"/>
        <v>2268.0342511558201</v>
      </c>
      <c r="F583" s="80">
        <f t="shared" si="298"/>
        <v>2268</v>
      </c>
      <c r="G583" s="80">
        <f t="shared" si="293"/>
        <v>4.649345985671971E-2</v>
      </c>
      <c r="I583" s="80">
        <f t="shared" si="318"/>
        <v>4.649345985671971E-2</v>
      </c>
      <c r="P583" s="80">
        <f t="shared" si="299"/>
        <v>5.6439781271700705E-3</v>
      </c>
      <c r="Q583" s="107">
        <f t="shared" si="315"/>
        <v>31559.928</v>
      </c>
      <c r="R583" s="80">
        <f t="shared" si="322"/>
        <v>1.6686801575728095E-3</v>
      </c>
      <c r="S583" s="106">
        <f t="shared" si="319"/>
        <v>0.1</v>
      </c>
      <c r="T583" s="106">
        <f t="shared" si="300"/>
        <v>1.6686801575728095E-4</v>
      </c>
      <c r="Z583" s="80">
        <f t="shared" si="301"/>
        <v>2268</v>
      </c>
      <c r="AA583" s="80">
        <f t="shared" si="302"/>
        <v>3.6614481509743155E-2</v>
      </c>
      <c r="AB583" s="80">
        <f t="shared" si="303"/>
        <v>1.5522956474146626E-2</v>
      </c>
      <c r="AC583" s="80">
        <f t="shared" si="304"/>
        <v>4.0849481729549636E-2</v>
      </c>
      <c r="AD583" s="80">
        <f t="shared" si="305"/>
        <v>9.8789783469765552E-3</v>
      </c>
      <c r="AE583" s="80">
        <f t="shared" si="306"/>
        <v>9.7594213180031625E-6</v>
      </c>
      <c r="AF583" s="80">
        <f t="shared" si="307"/>
        <v>-9999</v>
      </c>
      <c r="AG583" s="106"/>
      <c r="AH583" s="80">
        <f t="shared" si="308"/>
        <v>3.0970503382573084E-2</v>
      </c>
      <c r="AI583" s="80">
        <f t="shared" si="309"/>
        <v>0.73649567477644173</v>
      </c>
      <c r="AJ583" s="80">
        <f t="shared" si="310"/>
        <v>0.83871249753486588</v>
      </c>
      <c r="AK583" s="80">
        <f t="shared" si="311"/>
        <v>-0.36295671826664538</v>
      </c>
      <c r="AL583" s="80">
        <f t="shared" si="312"/>
        <v>0.94283704038189542</v>
      </c>
      <c r="AM583" s="80">
        <f t="shared" si="313"/>
        <v>0.50975172517628853</v>
      </c>
      <c r="AN583" s="80">
        <f t="shared" si="323"/>
        <v>7.664149373487243</v>
      </c>
      <c r="AO583" s="80">
        <f t="shared" si="323"/>
        <v>7.6641493458361429</v>
      </c>
      <c r="AP583" s="80">
        <f t="shared" si="323"/>
        <v>7.6641496725521128</v>
      </c>
      <c r="AQ583" s="80">
        <f t="shared" si="323"/>
        <v>7.6641458122232198</v>
      </c>
      <c r="AR583" s="80">
        <f t="shared" si="323"/>
        <v>7.6641914290890458</v>
      </c>
      <c r="AS583" s="80">
        <f t="shared" si="323"/>
        <v>7.6636530724874721</v>
      </c>
      <c r="AT583" s="80">
        <f t="shared" si="323"/>
        <v>7.6701058237136372</v>
      </c>
      <c r="AU583" s="80">
        <f t="shared" si="314"/>
        <v>8.1046142133025505</v>
      </c>
    </row>
    <row r="584" spans="1:47" ht="12.95" customHeight="1" x14ac:dyDescent="0.2">
      <c r="A584" s="16" t="s">
        <v>2522</v>
      </c>
      <c r="B584" s="41"/>
      <c r="C584" s="42">
        <v>46594.720000000001</v>
      </c>
      <c r="D584" s="42"/>
      <c r="E584" s="80">
        <f t="shared" si="297"/>
        <v>2280.0363656966165</v>
      </c>
      <c r="F584" s="80">
        <f t="shared" si="298"/>
        <v>2280</v>
      </c>
      <c r="G584" s="80">
        <f t="shared" si="293"/>
        <v>4.9363795624230988E-2</v>
      </c>
      <c r="I584" s="80">
        <f t="shared" si="318"/>
        <v>4.9363795624230988E-2</v>
      </c>
      <c r="P584" s="80">
        <f t="shared" si="299"/>
        <v>5.7737524920266192E-3</v>
      </c>
      <c r="Q584" s="107">
        <f t="shared" si="315"/>
        <v>31576.22</v>
      </c>
      <c r="R584" s="80">
        <f t="shared" si="322"/>
        <v>1.9000918602674372E-3</v>
      </c>
      <c r="S584" s="106">
        <f t="shared" si="319"/>
        <v>0.1</v>
      </c>
      <c r="T584" s="106">
        <f t="shared" si="300"/>
        <v>1.9000918602674372E-4</v>
      </c>
      <c r="Z584" s="80">
        <f t="shared" si="301"/>
        <v>2280</v>
      </c>
      <c r="AA584" s="80">
        <f t="shared" si="302"/>
        <v>3.6761705997923617E-2</v>
      </c>
      <c r="AB584" s="80">
        <f t="shared" si="303"/>
        <v>1.8375842118333988E-2</v>
      </c>
      <c r="AC584" s="80">
        <f t="shared" si="304"/>
        <v>4.3590043132204367E-2</v>
      </c>
      <c r="AD584" s="80">
        <f t="shared" si="305"/>
        <v>1.2602089626307371E-2</v>
      </c>
      <c r="AE584" s="80">
        <f t="shared" si="306"/>
        <v>1.5881266294948385E-5</v>
      </c>
      <c r="AF584" s="80">
        <f t="shared" si="307"/>
        <v>-9999</v>
      </c>
      <c r="AG584" s="106"/>
      <c r="AH584" s="80">
        <f t="shared" si="308"/>
        <v>3.0987953505897E-2</v>
      </c>
      <c r="AI584" s="80">
        <f t="shared" si="309"/>
        <v>0.73779301361908001</v>
      </c>
      <c r="AJ584" s="80">
        <f t="shared" si="310"/>
        <v>0.84065114110026506</v>
      </c>
      <c r="AK584" s="80">
        <f t="shared" si="311"/>
        <v>-0.36389504673662687</v>
      </c>
      <c r="AL584" s="80">
        <f t="shared" si="312"/>
        <v>0.94640678466107042</v>
      </c>
      <c r="AM584" s="80">
        <f t="shared" si="313"/>
        <v>0.5120024408527678</v>
      </c>
      <c r="AN584" s="80">
        <f t="shared" si="323"/>
        <v>7.6684776146909073</v>
      </c>
      <c r="AO584" s="80">
        <f t="shared" si="323"/>
        <v>7.6684775864604493</v>
      </c>
      <c r="AP584" s="80">
        <f t="shared" si="323"/>
        <v>7.6684779277120603</v>
      </c>
      <c r="AQ584" s="80">
        <f t="shared" si="323"/>
        <v>7.6684738026819552</v>
      </c>
      <c r="AR584" s="80">
        <f t="shared" si="323"/>
        <v>7.6685236718896537</v>
      </c>
      <c r="AS584" s="80">
        <f t="shared" si="323"/>
        <v>7.6679216679332667</v>
      </c>
      <c r="AT584" s="80">
        <f t="shared" si="323"/>
        <v>7.6753227981127417</v>
      </c>
      <c r="AU584" s="80">
        <f t="shared" si="314"/>
        <v>8.109304641871228</v>
      </c>
    </row>
    <row r="585" spans="1:47" ht="12.95" customHeight="1" x14ac:dyDescent="0.2">
      <c r="A585" s="134" t="s">
        <v>1470</v>
      </c>
      <c r="B585" s="135" t="s">
        <v>2525</v>
      </c>
      <c r="C585" s="138">
        <v>46616.432000000001</v>
      </c>
      <c r="D585" s="138" t="s">
        <v>2559</v>
      </c>
      <c r="E585" s="80">
        <f t="shared" si="297"/>
        <v>2296.0313270831707</v>
      </c>
      <c r="F585" s="80">
        <f t="shared" si="298"/>
        <v>2296</v>
      </c>
      <c r="G585" s="80">
        <f t="shared" si="293"/>
        <v>4.252424331207294E-2</v>
      </c>
      <c r="I585" s="80">
        <f t="shared" si="318"/>
        <v>4.252424331207294E-2</v>
      </c>
      <c r="P585" s="80">
        <f t="shared" si="299"/>
        <v>5.9469632708466086E-3</v>
      </c>
      <c r="Q585" s="107">
        <f t="shared" si="315"/>
        <v>31597.932000000001</v>
      </c>
      <c r="R585" s="80">
        <f t="shared" si="322"/>
        <v>1.3378974152142942E-3</v>
      </c>
      <c r="S585" s="106">
        <f t="shared" si="319"/>
        <v>0.1</v>
      </c>
      <c r="T585" s="106">
        <f t="shared" si="300"/>
        <v>1.3378974152142943E-4</v>
      </c>
      <c r="Z585" s="80">
        <f t="shared" si="301"/>
        <v>2296</v>
      </c>
      <c r="AA585" s="80">
        <f t="shared" si="302"/>
        <v>3.695732555038686E-2</v>
      </c>
      <c r="AB585" s="80">
        <f t="shared" si="303"/>
        <v>1.1513881032532692E-2</v>
      </c>
      <c r="AC585" s="80">
        <f t="shared" si="304"/>
        <v>3.6577280041226332E-2</v>
      </c>
      <c r="AD585" s="80">
        <f t="shared" si="305"/>
        <v>5.5669177616860799E-3</v>
      </c>
      <c r="AE585" s="80">
        <f t="shared" si="306"/>
        <v>3.0990573365375956E-6</v>
      </c>
      <c r="AF585" s="80">
        <f t="shared" si="307"/>
        <v>-9999</v>
      </c>
      <c r="AG585" s="106"/>
      <c r="AH585" s="80">
        <f t="shared" si="308"/>
        <v>3.1010362279540248E-2</v>
      </c>
      <c r="AI585" s="80">
        <f t="shared" si="309"/>
        <v>0.73953516488902626</v>
      </c>
      <c r="AJ585" s="80">
        <f t="shared" si="310"/>
        <v>0.8432298888368509</v>
      </c>
      <c r="AK585" s="80">
        <f t="shared" si="311"/>
        <v>-0.36514405159748814</v>
      </c>
      <c r="AL585" s="80">
        <f t="shared" si="312"/>
        <v>0.95118608376254388</v>
      </c>
      <c r="AM585" s="80">
        <f t="shared" si="313"/>
        <v>0.51502222914652274</v>
      </c>
      <c r="AN585" s="80">
        <f t="shared" si="323"/>
        <v>7.6742604966630488</v>
      </c>
      <c r="AO585" s="80">
        <f t="shared" si="323"/>
        <v>7.6742604685068541</v>
      </c>
      <c r="AP585" s="80">
        <f t="shared" si="323"/>
        <v>7.6742608196884312</v>
      </c>
      <c r="AQ585" s="80">
        <f t="shared" si="323"/>
        <v>7.6742564395819226</v>
      </c>
      <c r="AR585" s="80">
        <f t="shared" si="323"/>
        <v>7.6743110779463173</v>
      </c>
      <c r="AS585" s="80">
        <f t="shared" si="323"/>
        <v>7.6736306794120193</v>
      </c>
      <c r="AT585" s="80">
        <f t="shared" si="323"/>
        <v>7.6822936138227567</v>
      </c>
      <c r="AU585" s="80">
        <f t="shared" si="314"/>
        <v>8.1155585466294617</v>
      </c>
    </row>
    <row r="586" spans="1:47" ht="12.95" customHeight="1" x14ac:dyDescent="0.2">
      <c r="A586" s="16" t="s">
        <v>2475</v>
      </c>
      <c r="B586" s="41"/>
      <c r="C586" s="42">
        <v>46616.432999999997</v>
      </c>
      <c r="D586" s="42"/>
      <c r="E586" s="80">
        <f t="shared" si="297"/>
        <v>2296.0320637707782</v>
      </c>
      <c r="F586" s="80">
        <f t="shared" si="298"/>
        <v>2296</v>
      </c>
      <c r="G586" s="80">
        <f t="shared" si="293"/>
        <v>4.3524243308638688E-2</v>
      </c>
      <c r="I586" s="80">
        <f t="shared" si="318"/>
        <v>4.3524243308638688E-2</v>
      </c>
      <c r="P586" s="80">
        <f t="shared" si="299"/>
        <v>5.9469632708466086E-3</v>
      </c>
      <c r="Q586" s="107">
        <f t="shared" si="315"/>
        <v>31597.932999999997</v>
      </c>
      <c r="R586" s="80">
        <f t="shared" si="322"/>
        <v>1.4120519750386471E-3</v>
      </c>
      <c r="S586" s="106">
        <f t="shared" si="319"/>
        <v>0.1</v>
      </c>
      <c r="T586" s="106">
        <f t="shared" si="300"/>
        <v>1.4120519750386473E-4</v>
      </c>
      <c r="Z586" s="80">
        <f t="shared" si="301"/>
        <v>2296</v>
      </c>
      <c r="AA586" s="80">
        <f t="shared" si="302"/>
        <v>3.695732555038686E-2</v>
      </c>
      <c r="AB586" s="80">
        <f t="shared" si="303"/>
        <v>1.251388102909844E-2</v>
      </c>
      <c r="AC586" s="80">
        <f t="shared" si="304"/>
        <v>3.757728003779208E-2</v>
      </c>
      <c r="AD586" s="80">
        <f t="shared" si="305"/>
        <v>6.5669177582518279E-3</v>
      </c>
      <c r="AE586" s="80">
        <f t="shared" si="306"/>
        <v>4.3124408843643216E-6</v>
      </c>
      <c r="AF586" s="80">
        <f t="shared" si="307"/>
        <v>-9999</v>
      </c>
      <c r="AG586" s="106"/>
      <c r="AH586" s="80">
        <f t="shared" si="308"/>
        <v>3.1010362279540248E-2</v>
      </c>
      <c r="AI586" s="80">
        <f t="shared" si="309"/>
        <v>0.73953516488902626</v>
      </c>
      <c r="AJ586" s="80">
        <f t="shared" si="310"/>
        <v>0.8432298888368509</v>
      </c>
      <c r="AK586" s="80">
        <f t="shared" si="311"/>
        <v>-0.36514405159748814</v>
      </c>
      <c r="AL586" s="80">
        <f t="shared" si="312"/>
        <v>0.95118608376254388</v>
      </c>
      <c r="AM586" s="80">
        <f t="shared" si="313"/>
        <v>0.51502222914652274</v>
      </c>
      <c r="AN586" s="80">
        <f t="shared" si="323"/>
        <v>7.6742604966630488</v>
      </c>
      <c r="AO586" s="80">
        <f t="shared" si="323"/>
        <v>7.6742604685068541</v>
      </c>
      <c r="AP586" s="80">
        <f t="shared" si="323"/>
        <v>7.6742608196884312</v>
      </c>
      <c r="AQ586" s="80">
        <f t="shared" si="323"/>
        <v>7.6742564395819226</v>
      </c>
      <c r="AR586" s="80">
        <f t="shared" si="323"/>
        <v>7.6743110779463173</v>
      </c>
      <c r="AS586" s="80">
        <f t="shared" si="323"/>
        <v>7.6736306794120193</v>
      </c>
      <c r="AT586" s="80">
        <f t="shared" si="323"/>
        <v>7.6822936138227567</v>
      </c>
      <c r="AU586" s="80">
        <f t="shared" si="314"/>
        <v>8.1155585466294617</v>
      </c>
    </row>
    <row r="587" spans="1:47" ht="12.95" customHeight="1" x14ac:dyDescent="0.2">
      <c r="A587" s="16" t="s">
        <v>2475</v>
      </c>
      <c r="B587" s="41"/>
      <c r="C587" s="42">
        <v>46616.436999999998</v>
      </c>
      <c r="D587" s="42"/>
      <c r="E587" s="80">
        <f t="shared" si="297"/>
        <v>2296.0350105212187</v>
      </c>
      <c r="F587" s="80">
        <f t="shared" si="298"/>
        <v>2296</v>
      </c>
      <c r="G587" s="80">
        <f t="shared" si="293"/>
        <v>4.7524243309453595E-2</v>
      </c>
      <c r="I587" s="80">
        <f t="shared" si="318"/>
        <v>4.7524243309453595E-2</v>
      </c>
      <c r="P587" s="80">
        <f t="shared" si="299"/>
        <v>5.9469632708466086E-3</v>
      </c>
      <c r="Q587" s="107">
        <f t="shared" si="315"/>
        <v>31597.936999999998</v>
      </c>
      <c r="R587" s="80">
        <f t="shared" si="322"/>
        <v>1.7286702154087469E-3</v>
      </c>
      <c r="S587" s="106">
        <f t="shared" si="319"/>
        <v>0.1</v>
      </c>
      <c r="T587" s="106">
        <f t="shared" si="300"/>
        <v>1.7286702154087471E-4</v>
      </c>
      <c r="Z587" s="80">
        <f t="shared" si="301"/>
        <v>2296</v>
      </c>
      <c r="AA587" s="80">
        <f t="shared" si="302"/>
        <v>3.695732555038686E-2</v>
      </c>
      <c r="AB587" s="80">
        <f t="shared" si="303"/>
        <v>1.6513881029913347E-2</v>
      </c>
      <c r="AC587" s="80">
        <f t="shared" si="304"/>
        <v>4.1577280038606987E-2</v>
      </c>
      <c r="AD587" s="80">
        <f t="shared" si="305"/>
        <v>1.0566917759066735E-2</v>
      </c>
      <c r="AE587" s="80">
        <f t="shared" si="306"/>
        <v>1.1165975092687996E-5</v>
      </c>
      <c r="AF587" s="80">
        <f t="shared" si="307"/>
        <v>-9999</v>
      </c>
      <c r="AG587" s="106"/>
      <c r="AH587" s="80">
        <f t="shared" si="308"/>
        <v>3.1010362279540248E-2</v>
      </c>
      <c r="AI587" s="80">
        <f t="shared" si="309"/>
        <v>0.73953516488902626</v>
      </c>
      <c r="AJ587" s="80">
        <f t="shared" si="310"/>
        <v>0.8432298888368509</v>
      </c>
      <c r="AK587" s="80">
        <f t="shared" si="311"/>
        <v>-0.36514405159748814</v>
      </c>
      <c r="AL587" s="80">
        <f t="shared" si="312"/>
        <v>0.95118608376254388</v>
      </c>
      <c r="AM587" s="80">
        <f t="shared" si="313"/>
        <v>0.51502222914652274</v>
      </c>
      <c r="AN587" s="80">
        <f t="shared" si="323"/>
        <v>7.6742604966630488</v>
      </c>
      <c r="AO587" s="80">
        <f t="shared" si="323"/>
        <v>7.6742604685068541</v>
      </c>
      <c r="AP587" s="80">
        <f t="shared" si="323"/>
        <v>7.6742608196884312</v>
      </c>
      <c r="AQ587" s="80">
        <f t="shared" si="323"/>
        <v>7.6742564395819226</v>
      </c>
      <c r="AR587" s="80">
        <f t="shared" si="323"/>
        <v>7.6743110779463173</v>
      </c>
      <c r="AS587" s="80">
        <f t="shared" si="323"/>
        <v>7.6736306794120193</v>
      </c>
      <c r="AT587" s="80">
        <f t="shared" si="323"/>
        <v>7.6822936138227567</v>
      </c>
      <c r="AU587" s="80">
        <f t="shared" si="314"/>
        <v>8.1155585466294617</v>
      </c>
    </row>
    <row r="588" spans="1:47" ht="12.95" customHeight="1" x14ac:dyDescent="0.2">
      <c r="A588" s="16" t="s">
        <v>2475</v>
      </c>
      <c r="B588" s="41"/>
      <c r="C588" s="42">
        <v>46669.375</v>
      </c>
      <c r="D588" s="42"/>
      <c r="E588" s="80">
        <f t="shared" si="297"/>
        <v>2335.0337792150963</v>
      </c>
      <c r="F588" s="80">
        <f t="shared" si="298"/>
        <v>2335</v>
      </c>
      <c r="G588" s="80">
        <f t="shared" si="293"/>
        <v>4.5852834555262234E-2</v>
      </c>
      <c r="I588" s="80">
        <f t="shared" si="318"/>
        <v>4.5852834555262234E-2</v>
      </c>
      <c r="P588" s="80">
        <f t="shared" si="299"/>
        <v>6.3700181984148504E-3</v>
      </c>
      <c r="Q588" s="107">
        <f t="shared" si="315"/>
        <v>31650.875</v>
      </c>
      <c r="R588" s="80">
        <f t="shared" si="322"/>
        <v>1.5588927874685351E-3</v>
      </c>
      <c r="S588" s="106">
        <f t="shared" si="319"/>
        <v>0.1</v>
      </c>
      <c r="T588" s="106">
        <f t="shared" si="300"/>
        <v>1.5588927874685352E-4</v>
      </c>
      <c r="Z588" s="80">
        <f t="shared" si="301"/>
        <v>2335</v>
      </c>
      <c r="AA588" s="80">
        <f t="shared" si="302"/>
        <v>3.7430848601017933E-2</v>
      </c>
      <c r="AB588" s="80">
        <f t="shared" si="303"/>
        <v>1.479200415265915E-2</v>
      </c>
      <c r="AC588" s="80">
        <f t="shared" si="304"/>
        <v>3.9482816356847382E-2</v>
      </c>
      <c r="AD588" s="80">
        <f t="shared" si="305"/>
        <v>8.4219859542443015E-3</v>
      </c>
      <c r="AE588" s="80">
        <f t="shared" si="306"/>
        <v>7.0929847413488303E-6</v>
      </c>
      <c r="AF588" s="80">
        <f t="shared" si="307"/>
        <v>-9999</v>
      </c>
      <c r="AG588" s="106"/>
      <c r="AH588" s="80">
        <f t="shared" si="308"/>
        <v>3.1060830402603084E-2</v>
      </c>
      <c r="AI588" s="80">
        <f t="shared" si="309"/>
        <v>0.74384163654671154</v>
      </c>
      <c r="AJ588" s="80">
        <f t="shared" si="310"/>
        <v>0.84948512979079771</v>
      </c>
      <c r="AK588" s="80">
        <f t="shared" si="311"/>
        <v>-0.36817794825240252</v>
      </c>
      <c r="AL588" s="80">
        <f t="shared" si="312"/>
        <v>0.96293105296847947</v>
      </c>
      <c r="AM588" s="80">
        <f t="shared" si="313"/>
        <v>0.52247500423122173</v>
      </c>
      <c r="AN588" s="80">
        <f t="shared" si="323"/>
        <v>7.6884138700508</v>
      </c>
      <c r="AO588" s="80">
        <f t="shared" si="323"/>
        <v>7.6884138449077195</v>
      </c>
      <c r="AP588" s="80">
        <f t="shared" si="323"/>
        <v>7.6884141850379315</v>
      </c>
      <c r="AQ588" s="80">
        <f t="shared" si="323"/>
        <v>7.6884095838879016</v>
      </c>
      <c r="AR588" s="80">
        <f t="shared" si="323"/>
        <v>7.6884718372061158</v>
      </c>
      <c r="AS588" s="80">
        <f t="shared" si="323"/>
        <v>7.6876315097701298</v>
      </c>
      <c r="AT588" s="80">
        <f t="shared" si="323"/>
        <v>7.699355911773754</v>
      </c>
      <c r="AU588" s="80">
        <f t="shared" si="314"/>
        <v>8.1308024394776606</v>
      </c>
    </row>
    <row r="589" spans="1:47" ht="12.95" customHeight="1" x14ac:dyDescent="0.2">
      <c r="A589" s="16" t="s">
        <v>2475</v>
      </c>
      <c r="B589" s="41"/>
      <c r="C589" s="42">
        <v>46669.375</v>
      </c>
      <c r="D589" s="42"/>
      <c r="E589" s="80">
        <f t="shared" si="297"/>
        <v>2335.0337792150963</v>
      </c>
      <c r="F589" s="80">
        <f t="shared" si="298"/>
        <v>2335</v>
      </c>
      <c r="G589" s="80">
        <f t="shared" ref="G589:G652" si="324">C589-(C$7+F589*C$8)</f>
        <v>4.5852834555262234E-2</v>
      </c>
      <c r="I589" s="80">
        <f t="shared" ref="I589:I620" si="325">G589</f>
        <v>4.5852834555262234E-2</v>
      </c>
      <c r="P589" s="80">
        <f t="shared" si="299"/>
        <v>6.3700181984148504E-3</v>
      </c>
      <c r="Q589" s="107">
        <f t="shared" si="315"/>
        <v>31650.875</v>
      </c>
      <c r="R589" s="80">
        <f t="shared" si="322"/>
        <v>1.5588927874685351E-3</v>
      </c>
      <c r="S589" s="106">
        <f t="shared" ref="S589:S620" si="326">S$16</f>
        <v>0.1</v>
      </c>
      <c r="T589" s="106">
        <f t="shared" si="300"/>
        <v>1.5588927874685352E-4</v>
      </c>
      <c r="Z589" s="80">
        <f t="shared" si="301"/>
        <v>2335</v>
      </c>
      <c r="AA589" s="80">
        <f t="shared" si="302"/>
        <v>3.7430848601017933E-2</v>
      </c>
      <c r="AB589" s="80">
        <f t="shared" si="303"/>
        <v>1.479200415265915E-2</v>
      </c>
      <c r="AC589" s="80">
        <f t="shared" si="304"/>
        <v>3.9482816356847382E-2</v>
      </c>
      <c r="AD589" s="80">
        <f t="shared" si="305"/>
        <v>8.4219859542443015E-3</v>
      </c>
      <c r="AE589" s="80">
        <f t="shared" si="306"/>
        <v>7.0929847413488303E-6</v>
      </c>
      <c r="AF589" s="80">
        <f t="shared" si="307"/>
        <v>-9999</v>
      </c>
      <c r="AG589" s="106"/>
      <c r="AH589" s="80">
        <f t="shared" si="308"/>
        <v>3.1060830402603084E-2</v>
      </c>
      <c r="AI589" s="80">
        <f t="shared" si="309"/>
        <v>0.74384163654671154</v>
      </c>
      <c r="AJ589" s="80">
        <f t="shared" si="310"/>
        <v>0.84948512979079771</v>
      </c>
      <c r="AK589" s="80">
        <f t="shared" si="311"/>
        <v>-0.36817794825240252</v>
      </c>
      <c r="AL589" s="80">
        <f t="shared" si="312"/>
        <v>0.96293105296847947</v>
      </c>
      <c r="AM589" s="80">
        <f t="shared" si="313"/>
        <v>0.52247500423122173</v>
      </c>
      <c r="AN589" s="80">
        <f t="shared" si="323"/>
        <v>7.6884138700508</v>
      </c>
      <c r="AO589" s="80">
        <f t="shared" si="323"/>
        <v>7.6884138449077195</v>
      </c>
      <c r="AP589" s="80">
        <f t="shared" si="323"/>
        <v>7.6884141850379315</v>
      </c>
      <c r="AQ589" s="80">
        <f t="shared" si="323"/>
        <v>7.6884095838879016</v>
      </c>
      <c r="AR589" s="80">
        <f t="shared" si="323"/>
        <v>7.6884718372061158</v>
      </c>
      <c r="AS589" s="80">
        <f t="shared" si="323"/>
        <v>7.6876315097701298</v>
      </c>
      <c r="AT589" s="80">
        <f t="shared" si="323"/>
        <v>7.699355911773754</v>
      </c>
      <c r="AU589" s="80">
        <f t="shared" si="314"/>
        <v>8.1308024394776606</v>
      </c>
    </row>
    <row r="590" spans="1:47" ht="12.95" customHeight="1" x14ac:dyDescent="0.2">
      <c r="A590" s="16" t="s">
        <v>2476</v>
      </c>
      <c r="B590" s="41"/>
      <c r="C590" s="42">
        <v>46681.593000000001</v>
      </c>
      <c r="D590" s="42"/>
      <c r="E590" s="80">
        <f t="shared" si="297"/>
        <v>2344.0346284330831</v>
      </c>
      <c r="F590" s="80">
        <f t="shared" si="298"/>
        <v>2344</v>
      </c>
      <c r="G590" s="80">
        <f t="shared" si="324"/>
        <v>4.7005586377053987E-2</v>
      </c>
      <c r="I590" s="80">
        <f t="shared" si="325"/>
        <v>4.7005586377053987E-2</v>
      </c>
      <c r="P590" s="80">
        <f t="shared" si="299"/>
        <v>6.4678181833837615E-3</v>
      </c>
      <c r="Q590" s="107">
        <f t="shared" si="315"/>
        <v>31663.093000000001</v>
      </c>
      <c r="R590" s="80">
        <f t="shared" si="322"/>
        <v>1.6433106501237416E-3</v>
      </c>
      <c r="S590" s="106">
        <f t="shared" si="326"/>
        <v>0.1</v>
      </c>
      <c r="T590" s="106">
        <f t="shared" si="300"/>
        <v>1.6433106501237416E-4</v>
      </c>
      <c r="Z590" s="80">
        <f t="shared" si="301"/>
        <v>2344</v>
      </c>
      <c r="AA590" s="80">
        <f t="shared" si="302"/>
        <v>3.7539449877965585E-2</v>
      </c>
      <c r="AB590" s="80">
        <f t="shared" si="303"/>
        <v>1.5933954682472162E-2</v>
      </c>
      <c r="AC590" s="80">
        <f t="shared" si="304"/>
        <v>4.0537768193670227E-2</v>
      </c>
      <c r="AD590" s="80">
        <f t="shared" si="305"/>
        <v>9.4661364990884025E-3</v>
      </c>
      <c r="AE590" s="80">
        <f t="shared" si="306"/>
        <v>8.9607740219373651E-6</v>
      </c>
      <c r="AF590" s="80">
        <f t="shared" si="307"/>
        <v>-9999</v>
      </c>
      <c r="AG590" s="106"/>
      <c r="AH590" s="80">
        <f t="shared" si="308"/>
        <v>3.1071631694581825E-2</v>
      </c>
      <c r="AI590" s="80">
        <f t="shared" si="309"/>
        <v>0.74484766710305883</v>
      </c>
      <c r="AJ590" s="80">
        <f t="shared" si="310"/>
        <v>0.8509222755872069</v>
      </c>
      <c r="AK590" s="80">
        <f t="shared" si="311"/>
        <v>-0.36887585413478108</v>
      </c>
      <c r="AL590" s="80">
        <f t="shared" si="312"/>
        <v>0.96566092133990244</v>
      </c>
      <c r="AM590" s="80">
        <f t="shared" si="313"/>
        <v>0.52421377940533243</v>
      </c>
      <c r="AN590" s="80">
        <f t="shared" si="323"/>
        <v>7.6916917602611052</v>
      </c>
      <c r="AO590" s="80">
        <f t="shared" si="323"/>
        <v>7.6916917361853265</v>
      </c>
      <c r="AP590" s="80">
        <f t="shared" si="323"/>
        <v>7.6916920683959296</v>
      </c>
      <c r="AQ590" s="80">
        <f t="shared" si="323"/>
        <v>7.6916874844339649</v>
      </c>
      <c r="AR590" s="80">
        <f t="shared" si="323"/>
        <v>7.6917507469339776</v>
      </c>
      <c r="AS590" s="80">
        <f t="shared" si="323"/>
        <v>7.6908798200186128</v>
      </c>
      <c r="AT590" s="80">
        <f t="shared" si="323"/>
        <v>7.7033076185446419</v>
      </c>
      <c r="AU590" s="80">
        <f t="shared" si="314"/>
        <v>8.1343202609041683</v>
      </c>
    </row>
    <row r="591" spans="1:47" ht="12.95" customHeight="1" x14ac:dyDescent="0.2">
      <c r="A591" s="16" t="s">
        <v>2472</v>
      </c>
      <c r="B591" s="41"/>
      <c r="C591" s="42">
        <v>46688.377999999997</v>
      </c>
      <c r="D591" s="42"/>
      <c r="E591" s="80">
        <f t="shared" si="297"/>
        <v>2349.0330538663789</v>
      </c>
      <c r="F591" s="80">
        <f t="shared" si="298"/>
        <v>2349</v>
      </c>
      <c r="G591" s="80">
        <f t="shared" si="324"/>
        <v>4.4868226279504597E-2</v>
      </c>
      <c r="I591" s="80">
        <f t="shared" si="325"/>
        <v>4.4868226279504597E-2</v>
      </c>
      <c r="P591" s="80">
        <f t="shared" si="299"/>
        <v>6.5221793665453318E-3</v>
      </c>
      <c r="Q591" s="107">
        <f t="shared" si="315"/>
        <v>31669.877999999997</v>
      </c>
      <c r="R591" s="80">
        <f t="shared" si="322"/>
        <v>1.4704193138508727E-3</v>
      </c>
      <c r="S591" s="106">
        <f t="shared" si="326"/>
        <v>0.1</v>
      </c>
      <c r="T591" s="106">
        <f t="shared" si="300"/>
        <v>1.4704193138508729E-4</v>
      </c>
      <c r="Z591" s="80">
        <f t="shared" si="301"/>
        <v>2349</v>
      </c>
      <c r="AA591" s="80">
        <f t="shared" si="302"/>
        <v>3.7599673641717762E-2</v>
      </c>
      <c r="AB591" s="80">
        <f t="shared" si="303"/>
        <v>1.379073200433217E-2</v>
      </c>
      <c r="AC591" s="80">
        <f t="shared" si="304"/>
        <v>3.8346046912959265E-2</v>
      </c>
      <c r="AD591" s="80">
        <f t="shared" si="305"/>
        <v>7.2685526377868348E-3</v>
      </c>
      <c r="AE591" s="80">
        <f t="shared" si="306"/>
        <v>5.2831857448277956E-6</v>
      </c>
      <c r="AF591" s="80">
        <f t="shared" si="307"/>
        <v>-9999</v>
      </c>
      <c r="AG591" s="106"/>
      <c r="AH591" s="80">
        <f t="shared" si="308"/>
        <v>3.1077494275172427E-2</v>
      </c>
      <c r="AI591" s="80">
        <f t="shared" si="309"/>
        <v>0.7454085749358379</v>
      </c>
      <c r="AJ591" s="80">
        <f t="shared" si="310"/>
        <v>0.8517196248625637</v>
      </c>
      <c r="AK591" s="80">
        <f t="shared" si="311"/>
        <v>-0.36926320562738846</v>
      </c>
      <c r="AL591" s="80">
        <f t="shared" si="312"/>
        <v>0.96718071010435691</v>
      </c>
      <c r="AM591" s="80">
        <f t="shared" si="313"/>
        <v>0.52518287905411332</v>
      </c>
      <c r="AN591" s="80">
        <f t="shared" ref="AN591:AT600" si="327">$AU591+$AB$7*SIN(AO591)</f>
        <v>7.6935147277971767</v>
      </c>
      <c r="AO591" s="80">
        <f t="shared" si="327"/>
        <v>7.6935147043521477</v>
      </c>
      <c r="AP591" s="80">
        <f t="shared" si="327"/>
        <v>7.6935150315023657</v>
      </c>
      <c r="AQ591" s="80">
        <f t="shared" si="327"/>
        <v>7.6935104665319844</v>
      </c>
      <c r="AR591" s="80">
        <f t="shared" si="327"/>
        <v>7.6935741765999595</v>
      </c>
      <c r="AS591" s="80">
        <f t="shared" si="327"/>
        <v>7.6926872757904423</v>
      </c>
      <c r="AT591" s="80">
        <f t="shared" si="327"/>
        <v>7.7055053162721423</v>
      </c>
      <c r="AU591" s="80">
        <f t="shared" si="314"/>
        <v>8.1362746061411162</v>
      </c>
    </row>
    <row r="592" spans="1:47" ht="12.95" customHeight="1" x14ac:dyDescent="0.2">
      <c r="A592" s="16" t="s">
        <v>2477</v>
      </c>
      <c r="B592" s="41"/>
      <c r="C592" s="42">
        <v>46760.332000000002</v>
      </c>
      <c r="D592" s="42"/>
      <c r="E592" s="80">
        <f t="shared" si="297"/>
        <v>2402.0406741504726</v>
      </c>
      <c r="F592" s="80">
        <f t="shared" si="298"/>
        <v>2402</v>
      </c>
      <c r="G592" s="80">
        <f t="shared" si="324"/>
        <v>5.5212209255842026E-2</v>
      </c>
      <c r="I592" s="80">
        <f t="shared" si="325"/>
        <v>5.5212209255842026E-2</v>
      </c>
      <c r="P592" s="80">
        <f t="shared" si="299"/>
        <v>7.0996312800831341E-3</v>
      </c>
      <c r="Q592" s="107">
        <f t="shared" si="315"/>
        <v>31741.832000000002</v>
      </c>
      <c r="R592" s="80">
        <f t="shared" si="322"/>
        <v>2.31482015947348E-3</v>
      </c>
      <c r="S592" s="106">
        <f t="shared" si="326"/>
        <v>0.1</v>
      </c>
      <c r="T592" s="106">
        <f t="shared" si="300"/>
        <v>2.3148201594734802E-4</v>
      </c>
      <c r="Z592" s="80">
        <f t="shared" si="301"/>
        <v>2402</v>
      </c>
      <c r="AA592" s="80">
        <f t="shared" si="302"/>
        <v>3.8233136003931814E-2</v>
      </c>
      <c r="AB592" s="80">
        <f t="shared" si="303"/>
        <v>2.4078704531993345E-2</v>
      </c>
      <c r="AC592" s="80">
        <f t="shared" si="304"/>
        <v>4.8112577975758894E-2</v>
      </c>
      <c r="AD592" s="80">
        <f t="shared" si="305"/>
        <v>1.6979073251910212E-2</v>
      </c>
      <c r="AE592" s="80">
        <f t="shared" si="306"/>
        <v>2.8828892849373285E-5</v>
      </c>
      <c r="AF592" s="80">
        <f t="shared" si="307"/>
        <v>-9999</v>
      </c>
      <c r="AG592" s="106"/>
      <c r="AH592" s="80">
        <f t="shared" si="308"/>
        <v>3.1133504723848682E-2</v>
      </c>
      <c r="AI592" s="80">
        <f t="shared" si="309"/>
        <v>0.75144326283153862</v>
      </c>
      <c r="AJ592" s="80">
        <f t="shared" si="310"/>
        <v>0.86012287186745318</v>
      </c>
      <c r="AK592" s="80">
        <f t="shared" si="311"/>
        <v>-0.37335192132167228</v>
      </c>
      <c r="AL592" s="80">
        <f t="shared" si="312"/>
        <v>0.98343288393176709</v>
      </c>
      <c r="AM592" s="80">
        <f t="shared" si="313"/>
        <v>0.5355949439016211</v>
      </c>
      <c r="AN592" s="80">
        <f t="shared" si="327"/>
        <v>7.7129233548916387</v>
      </c>
      <c r="AO592" s="80">
        <f t="shared" si="327"/>
        <v>7.7129233388592739</v>
      </c>
      <c r="AP592" s="80">
        <f t="shared" si="327"/>
        <v>7.7129235931067406</v>
      </c>
      <c r="AQ592" s="80">
        <f t="shared" si="327"/>
        <v>7.712919561205247</v>
      </c>
      <c r="AR592" s="80">
        <f t="shared" si="327"/>
        <v>7.7129835133081928</v>
      </c>
      <c r="AS592" s="80">
        <f t="shared" si="327"/>
        <v>7.7119725073745631</v>
      </c>
      <c r="AT592" s="80">
        <f t="shared" si="327"/>
        <v>7.7289018789572568</v>
      </c>
      <c r="AU592" s="80">
        <f t="shared" si="314"/>
        <v>8.1569906656527706</v>
      </c>
    </row>
    <row r="593" spans="1:47" ht="12.95" customHeight="1" x14ac:dyDescent="0.2">
      <c r="A593" s="16" t="s">
        <v>2477</v>
      </c>
      <c r="B593" s="41"/>
      <c r="C593" s="42">
        <v>46798.332000000002</v>
      </c>
      <c r="D593" s="42"/>
      <c r="E593" s="80">
        <f t="shared" si="297"/>
        <v>2430.0348033273831</v>
      </c>
      <c r="F593" s="80">
        <f t="shared" si="298"/>
        <v>2430</v>
      </c>
      <c r="G593" s="80">
        <f t="shared" si="324"/>
        <v>4.7242992710380349E-2</v>
      </c>
      <c r="I593" s="80">
        <f t="shared" si="325"/>
        <v>4.7242992710380349E-2</v>
      </c>
      <c r="P593" s="80">
        <f t="shared" si="299"/>
        <v>7.4056028205315549E-3</v>
      </c>
      <c r="Q593" s="107">
        <f t="shared" si="315"/>
        <v>31779.832000000002</v>
      </c>
      <c r="R593" s="80">
        <f t="shared" si="322"/>
        <v>1.5870176332358269E-3</v>
      </c>
      <c r="S593" s="106">
        <f t="shared" si="326"/>
        <v>0.1</v>
      </c>
      <c r="T593" s="106">
        <f t="shared" si="300"/>
        <v>1.587017633235827E-4</v>
      </c>
      <c r="Z593" s="80">
        <f t="shared" si="301"/>
        <v>2430</v>
      </c>
      <c r="AA593" s="80">
        <f t="shared" si="302"/>
        <v>3.8564109073874892E-2</v>
      </c>
      <c r="AB593" s="80">
        <f t="shared" si="303"/>
        <v>1.6084486457037014E-2</v>
      </c>
      <c r="AC593" s="80">
        <f t="shared" si="304"/>
        <v>3.9837389889848793E-2</v>
      </c>
      <c r="AD593" s="80">
        <f t="shared" si="305"/>
        <v>8.6788836365054578E-3</v>
      </c>
      <c r="AE593" s="80">
        <f t="shared" si="306"/>
        <v>7.5323021176002209E-6</v>
      </c>
      <c r="AF593" s="80">
        <f t="shared" si="307"/>
        <v>-9999</v>
      </c>
      <c r="AG593" s="106"/>
      <c r="AH593" s="80">
        <f t="shared" si="308"/>
        <v>3.1158506253343335E-2</v>
      </c>
      <c r="AI593" s="80">
        <f t="shared" si="309"/>
        <v>0.75469821814189686</v>
      </c>
      <c r="AJ593" s="80">
        <f t="shared" si="310"/>
        <v>0.86452457827171514</v>
      </c>
      <c r="AK593" s="80">
        <f t="shared" si="311"/>
        <v>-0.37549852804459222</v>
      </c>
      <c r="AL593" s="80">
        <f t="shared" si="312"/>
        <v>0.99212603438596381</v>
      </c>
      <c r="AM593" s="80">
        <f t="shared" si="313"/>
        <v>0.54120147347706382</v>
      </c>
      <c r="AN593" s="80">
        <f t="shared" si="327"/>
        <v>7.7232407391354174</v>
      </c>
      <c r="AO593" s="80">
        <f t="shared" si="327"/>
        <v>7.7232407269007357</v>
      </c>
      <c r="AP593" s="80">
        <f t="shared" si="327"/>
        <v>7.7232409361363459</v>
      </c>
      <c r="AQ593" s="80">
        <f t="shared" si="327"/>
        <v>7.7232373578675837</v>
      </c>
      <c r="AR593" s="80">
        <f t="shared" si="327"/>
        <v>7.7232985654875854</v>
      </c>
      <c r="AS593" s="80">
        <f t="shared" si="327"/>
        <v>7.7222554814830646</v>
      </c>
      <c r="AT593" s="80">
        <f t="shared" si="327"/>
        <v>7.7413365674885632</v>
      </c>
      <c r="AU593" s="80">
        <f t="shared" si="314"/>
        <v>8.1679349989796819</v>
      </c>
    </row>
    <row r="594" spans="1:47" ht="12.95" customHeight="1" x14ac:dyDescent="0.2">
      <c r="A594" s="16" t="s">
        <v>2522</v>
      </c>
      <c r="B594" s="41"/>
      <c r="C594" s="42">
        <v>46845.841</v>
      </c>
      <c r="D594" s="42"/>
      <c r="E594" s="80">
        <f t="shared" si="297"/>
        <v>2465.0340949870092</v>
      </c>
      <c r="F594" s="80">
        <f t="shared" si="298"/>
        <v>2465</v>
      </c>
      <c r="G594" s="80">
        <f t="shared" si="324"/>
        <v>4.6281472023110837E-2</v>
      </c>
      <c r="I594" s="80">
        <f t="shared" si="325"/>
        <v>4.6281472023110837E-2</v>
      </c>
      <c r="P594" s="80">
        <f t="shared" si="299"/>
        <v>7.7889447787256125E-3</v>
      </c>
      <c r="Q594" s="107">
        <f t="shared" si="315"/>
        <v>31827.341</v>
      </c>
      <c r="R594" s="80">
        <f t="shared" si="322"/>
        <v>1.4816746536597388E-3</v>
      </c>
      <c r="S594" s="106">
        <f t="shared" si="326"/>
        <v>0.1</v>
      </c>
      <c r="T594" s="106">
        <f t="shared" si="300"/>
        <v>1.4816746536597388E-4</v>
      </c>
      <c r="Z594" s="80">
        <f t="shared" si="301"/>
        <v>2465</v>
      </c>
      <c r="AA594" s="80">
        <f t="shared" si="302"/>
        <v>3.8974156092368713E-2</v>
      </c>
      <c r="AB594" s="80">
        <f t="shared" si="303"/>
        <v>1.5096260709467735E-2</v>
      </c>
      <c r="AC594" s="80">
        <f t="shared" si="304"/>
        <v>3.8492527244385226E-2</v>
      </c>
      <c r="AD594" s="80">
        <f t="shared" si="305"/>
        <v>7.307315930742124E-3</v>
      </c>
      <c r="AE594" s="80">
        <f t="shared" si="306"/>
        <v>5.3396866111677639E-6</v>
      </c>
      <c r="AF594" s="80">
        <f t="shared" si="307"/>
        <v>-9999</v>
      </c>
      <c r="AG594" s="106"/>
      <c r="AH594" s="80">
        <f t="shared" si="308"/>
        <v>3.1185211313643102E-2</v>
      </c>
      <c r="AI594" s="80">
        <f t="shared" si="309"/>
        <v>0.75883335415057296</v>
      </c>
      <c r="AJ594" s="80">
        <f t="shared" si="310"/>
        <v>0.86998748441696805</v>
      </c>
      <c r="AK594" s="80">
        <f t="shared" si="311"/>
        <v>-0.37816763171396994</v>
      </c>
      <c r="AL594" s="80">
        <f t="shared" si="312"/>
        <v>1.0030993133674451</v>
      </c>
      <c r="AM594" s="80">
        <f t="shared" si="313"/>
        <v>0.54831634250419614</v>
      </c>
      <c r="AN594" s="80">
        <f t="shared" si="327"/>
        <v>7.7362007099308938</v>
      </c>
      <c r="AO594" s="80">
        <f t="shared" si="327"/>
        <v>7.7362007017938659</v>
      </c>
      <c r="AP594" s="80">
        <f t="shared" si="327"/>
        <v>7.7362008561812425</v>
      </c>
      <c r="AQ594" s="80">
        <f t="shared" si="327"/>
        <v>7.7361979269565557</v>
      </c>
      <c r="AR594" s="80">
        <f t="shared" si="327"/>
        <v>7.7362535161318977</v>
      </c>
      <c r="AS594" s="80">
        <f t="shared" si="327"/>
        <v>7.7352029933742434</v>
      </c>
      <c r="AT594" s="80">
        <f t="shared" si="327"/>
        <v>7.7569517614989634</v>
      </c>
      <c r="AU594" s="80">
        <f t="shared" si="314"/>
        <v>8.181615415638321</v>
      </c>
    </row>
    <row r="595" spans="1:47" ht="12.95" customHeight="1" x14ac:dyDescent="0.2">
      <c r="A595" s="16" t="s">
        <v>2478</v>
      </c>
      <c r="B595" s="41"/>
      <c r="C595" s="42">
        <v>46889.279999999999</v>
      </c>
      <c r="D595" s="42"/>
      <c r="E595" s="80">
        <f t="shared" si="297"/>
        <v>2497.0350680742667</v>
      </c>
      <c r="F595" s="80">
        <f t="shared" si="298"/>
        <v>2497</v>
      </c>
      <c r="G595" s="80">
        <f t="shared" si="324"/>
        <v>4.7602367398212664E-2</v>
      </c>
      <c r="I595" s="80">
        <f t="shared" si="325"/>
        <v>4.7602367398212664E-2</v>
      </c>
      <c r="P595" s="80">
        <f t="shared" si="299"/>
        <v>8.1402821110092907E-3</v>
      </c>
      <c r="Q595" s="107">
        <f t="shared" si="315"/>
        <v>31870.78</v>
      </c>
      <c r="R595" s="80">
        <f t="shared" si="322"/>
        <v>1.557256175214513E-3</v>
      </c>
      <c r="S595" s="106">
        <f t="shared" si="326"/>
        <v>0.1</v>
      </c>
      <c r="T595" s="106">
        <f t="shared" si="300"/>
        <v>1.557256175214513E-4</v>
      </c>
      <c r="Z595" s="80">
        <f t="shared" si="301"/>
        <v>2497</v>
      </c>
      <c r="AA595" s="80">
        <f t="shared" si="302"/>
        <v>3.9345418946565167E-2</v>
      </c>
      <c r="AB595" s="80">
        <f t="shared" si="303"/>
        <v>1.6397230562656784E-2</v>
      </c>
      <c r="AC595" s="80">
        <f t="shared" si="304"/>
        <v>3.9462085287203373E-2</v>
      </c>
      <c r="AD595" s="80">
        <f t="shared" si="305"/>
        <v>8.2569484516474972E-3</v>
      </c>
      <c r="AE595" s="80">
        <f t="shared" si="306"/>
        <v>6.8177197733164003E-6</v>
      </c>
      <c r="AF595" s="80">
        <f t="shared" si="307"/>
        <v>-9999</v>
      </c>
      <c r="AG595" s="106"/>
      <c r="AH595" s="80">
        <f t="shared" si="308"/>
        <v>3.1205136835555879E-2</v>
      </c>
      <c r="AI595" s="80">
        <f t="shared" si="309"/>
        <v>0.76267986054451586</v>
      </c>
      <c r="AJ595" s="80">
        <f t="shared" si="310"/>
        <v>0.87494187429967041</v>
      </c>
      <c r="AK595" s="80">
        <f t="shared" si="311"/>
        <v>-0.38059330019752763</v>
      </c>
      <c r="AL595" s="80">
        <f t="shared" si="312"/>
        <v>1.0132381417696699</v>
      </c>
      <c r="AM595" s="80">
        <f t="shared" si="313"/>
        <v>0.55492831576175194</v>
      </c>
      <c r="AN595" s="80">
        <f t="shared" si="327"/>
        <v>7.748112327590893</v>
      </c>
      <c r="AO595" s="80">
        <f t="shared" si="327"/>
        <v>7.7481123223940456</v>
      </c>
      <c r="AP595" s="80">
        <f t="shared" si="327"/>
        <v>7.7481124320413048</v>
      </c>
      <c r="AQ595" s="80">
        <f t="shared" si="327"/>
        <v>7.7481101186392527</v>
      </c>
      <c r="AR595" s="80">
        <f t="shared" si="327"/>
        <v>7.748158938832538</v>
      </c>
      <c r="AS595" s="80">
        <f t="shared" si="327"/>
        <v>7.7471333902700854</v>
      </c>
      <c r="AT595" s="80">
        <f t="shared" si="327"/>
        <v>7.7712980693978624</v>
      </c>
      <c r="AU595" s="80">
        <f t="shared" si="314"/>
        <v>8.194123225154792</v>
      </c>
    </row>
    <row r="596" spans="1:47" ht="12.95" customHeight="1" x14ac:dyDescent="0.2">
      <c r="A596" s="16" t="s">
        <v>2479</v>
      </c>
      <c r="B596" s="41"/>
      <c r="C596" s="42">
        <v>46939.506000000001</v>
      </c>
      <c r="D596" s="42"/>
      <c r="E596" s="80">
        <f t="shared" si="297"/>
        <v>2534.0359399700451</v>
      </c>
      <c r="F596" s="80">
        <f t="shared" si="298"/>
        <v>2534</v>
      </c>
      <c r="G596" s="80">
        <f t="shared" si="324"/>
        <v>4.8785902683448512E-2</v>
      </c>
      <c r="I596" s="80">
        <f t="shared" si="325"/>
        <v>4.8785902683448512E-2</v>
      </c>
      <c r="P596" s="80">
        <f t="shared" si="299"/>
        <v>8.5475319290420661E-3</v>
      </c>
      <c r="Q596" s="107">
        <f t="shared" si="315"/>
        <v>31921.006000000001</v>
      </c>
      <c r="R596" s="80">
        <f t="shared" si="322"/>
        <v>1.6191264809690723E-3</v>
      </c>
      <c r="S596" s="106">
        <f t="shared" si="326"/>
        <v>0.1</v>
      </c>
      <c r="T596" s="106">
        <f t="shared" si="300"/>
        <v>1.6191264809690725E-4</v>
      </c>
      <c r="Z596" s="80">
        <f t="shared" si="301"/>
        <v>2534</v>
      </c>
      <c r="AA596" s="80">
        <f t="shared" si="302"/>
        <v>3.9770268207682966E-2</v>
      </c>
      <c r="AB596" s="80">
        <f t="shared" si="303"/>
        <v>1.7563166404807609E-2</v>
      </c>
      <c r="AC596" s="80">
        <f t="shared" si="304"/>
        <v>4.023837075440645E-2</v>
      </c>
      <c r="AD596" s="80">
        <f t="shared" si="305"/>
        <v>9.0156344757655466E-3</v>
      </c>
      <c r="AE596" s="80">
        <f t="shared" si="306"/>
        <v>8.1281665000612299E-6</v>
      </c>
      <c r="AF596" s="80">
        <f t="shared" si="307"/>
        <v>-9999</v>
      </c>
      <c r="AG596" s="106"/>
      <c r="AH596" s="80">
        <f t="shared" si="308"/>
        <v>3.1222736278640903E-2</v>
      </c>
      <c r="AI596" s="80">
        <f t="shared" si="309"/>
        <v>0.76720735531992668</v>
      </c>
      <c r="AJ596" s="80">
        <f t="shared" si="310"/>
        <v>0.88061953271717952</v>
      </c>
      <c r="AK596" s="80">
        <f t="shared" si="311"/>
        <v>-0.38337930738274456</v>
      </c>
      <c r="AL596" s="80">
        <f t="shared" si="312"/>
        <v>1.0250905085404713</v>
      </c>
      <c r="AM596" s="80">
        <f t="shared" si="313"/>
        <v>0.56270510611794533</v>
      </c>
      <c r="AN596" s="80">
        <f t="shared" si="327"/>
        <v>7.761960903071432</v>
      </c>
      <c r="AO596" s="80">
        <f t="shared" si="327"/>
        <v>7.7619609002918448</v>
      </c>
      <c r="AP596" s="80">
        <f t="shared" si="327"/>
        <v>7.7619609677328398</v>
      </c>
      <c r="AQ596" s="80">
        <f t="shared" si="327"/>
        <v>7.7619593314289812</v>
      </c>
      <c r="AR596" s="80">
        <f t="shared" si="327"/>
        <v>7.7619990408484769</v>
      </c>
      <c r="AS596" s="80">
        <f t="shared" si="327"/>
        <v>7.7610401587360212</v>
      </c>
      <c r="AT596" s="80">
        <f t="shared" si="327"/>
        <v>7.7879684277908696</v>
      </c>
      <c r="AU596" s="80">
        <f t="shared" si="314"/>
        <v>8.2085853799082109</v>
      </c>
    </row>
    <row r="597" spans="1:47" ht="12.95" customHeight="1" x14ac:dyDescent="0.2">
      <c r="A597" s="16" t="s">
        <v>2479</v>
      </c>
      <c r="B597" s="41"/>
      <c r="C597" s="42">
        <v>46939.508000000002</v>
      </c>
      <c r="D597" s="42"/>
      <c r="E597" s="80">
        <f t="shared" ref="E597:E660" si="328">(C597-C$7)/C$8</f>
        <v>2534.0374133452651</v>
      </c>
      <c r="F597" s="80">
        <f t="shared" ref="F597:F660" si="329">+ROUND(2*E597,0)/2</f>
        <v>2534</v>
      </c>
      <c r="G597" s="80">
        <f t="shared" si="324"/>
        <v>5.0785902683855966E-2</v>
      </c>
      <c r="I597" s="80">
        <f t="shared" si="325"/>
        <v>5.0785902683855966E-2</v>
      </c>
      <c r="P597" s="80">
        <f t="shared" ref="P597:P660" si="330">+D$11+D$12*F597+D$13*F597^2</f>
        <v>8.5475319290420661E-3</v>
      </c>
      <c r="Q597" s="107">
        <f t="shared" si="315"/>
        <v>31921.008000000002</v>
      </c>
      <c r="R597" s="80">
        <f t="shared" si="322"/>
        <v>1.7840799640211184E-3</v>
      </c>
      <c r="S597" s="106">
        <f t="shared" si="326"/>
        <v>0.1</v>
      </c>
      <c r="T597" s="106">
        <f t="shared" ref="T597:T660" si="331">R597*S597</f>
        <v>1.7840799640211186E-4</v>
      </c>
      <c r="Z597" s="80">
        <f t="shared" ref="Z597:Z660" si="332">F597</f>
        <v>2534</v>
      </c>
      <c r="AA597" s="80">
        <f t="shared" ref="AA597:AA660" si="333">AB$3+AB$4*Z597+AB$5*Z597^2+AH597</f>
        <v>3.9770268207682966E-2</v>
      </c>
      <c r="AB597" s="80">
        <f t="shared" ref="AB597:AB660" si="334">G597-AH597</f>
        <v>1.9563166405215063E-2</v>
      </c>
      <c r="AC597" s="80">
        <f t="shared" ref="AC597:AC613" si="335">+G597-P597</f>
        <v>4.2238370754813903E-2</v>
      </c>
      <c r="AD597" s="80">
        <f t="shared" ref="AD597:AD660" si="336">G597-AA597</f>
        <v>1.1015634476173E-2</v>
      </c>
      <c r="AE597" s="80">
        <f t="shared" ref="AE597:AE660" si="337">+(G597-AA597)^2*S597</f>
        <v>1.2134420291265122E-5</v>
      </c>
      <c r="AF597" s="80">
        <f t="shared" ref="AF597:AF660" si="338">IF(U597&lt;&gt;0,G597-P597, -9999)</f>
        <v>-9999</v>
      </c>
      <c r="AG597" s="106"/>
      <c r="AH597" s="80">
        <f t="shared" ref="AH597:AH660" si="339">$AB$6*($AB$11/AI597*AJ597+$AB$12)</f>
        <v>3.1222736278640903E-2</v>
      </c>
      <c r="AI597" s="80">
        <f t="shared" ref="AI597:AI660" si="340">1+$AB$7*COS(AL597)</f>
        <v>0.76720735531992668</v>
      </c>
      <c r="AJ597" s="80">
        <f t="shared" ref="AJ597:AJ660" si="341">SIN(AL597+RADIANS($AB$9))</f>
        <v>0.88061953271717952</v>
      </c>
      <c r="AK597" s="80">
        <f t="shared" ref="AK597:AK660" si="342">$AB$7*SIN(AL597)</f>
        <v>-0.38337930738274456</v>
      </c>
      <c r="AL597" s="80">
        <f t="shared" ref="AL597:AL660" si="343">2*ATAN(AM597)</f>
        <v>1.0250905085404713</v>
      </c>
      <c r="AM597" s="80">
        <f t="shared" ref="AM597:AM660" si="344">SQRT((1+$AB$7)/(1-$AB$7))*TAN(AN597/2)</f>
        <v>0.56270510611794533</v>
      </c>
      <c r="AN597" s="80">
        <f t="shared" si="327"/>
        <v>7.761960903071432</v>
      </c>
      <c r="AO597" s="80">
        <f t="shared" si="327"/>
        <v>7.7619609002918448</v>
      </c>
      <c r="AP597" s="80">
        <f t="shared" si="327"/>
        <v>7.7619609677328398</v>
      </c>
      <c r="AQ597" s="80">
        <f t="shared" si="327"/>
        <v>7.7619593314289812</v>
      </c>
      <c r="AR597" s="80">
        <f t="shared" si="327"/>
        <v>7.7619990408484769</v>
      </c>
      <c r="AS597" s="80">
        <f t="shared" si="327"/>
        <v>7.7610401587360212</v>
      </c>
      <c r="AT597" s="80">
        <f t="shared" si="327"/>
        <v>7.7879684277908696</v>
      </c>
      <c r="AU597" s="80">
        <f t="shared" ref="AU597:AU660" si="345">RADIANS($AB$9)+$AB$18*(F597-AB$15)</f>
        <v>8.2085853799082109</v>
      </c>
    </row>
    <row r="598" spans="1:47" ht="12.95" customHeight="1" x14ac:dyDescent="0.2">
      <c r="A598" s="16" t="s">
        <v>2480</v>
      </c>
      <c r="B598" s="41"/>
      <c r="C598" s="42">
        <v>47030.455000000002</v>
      </c>
      <c r="D598" s="42"/>
      <c r="E598" s="80">
        <f t="shared" si="328"/>
        <v>2601.0369414045413</v>
      </c>
      <c r="F598" s="80">
        <f t="shared" si="329"/>
        <v>2601</v>
      </c>
      <c r="G598" s="80">
        <f t="shared" si="324"/>
        <v>5.014527738239849E-2</v>
      </c>
      <c r="I598" s="80">
        <f t="shared" si="325"/>
        <v>5.014527738239849E-2</v>
      </c>
      <c r="P598" s="80">
        <f t="shared" si="330"/>
        <v>9.2877573849532991E-3</v>
      </c>
      <c r="Q598" s="107">
        <f t="shared" si="315"/>
        <v>32011.955000000002</v>
      </c>
      <c r="R598" s="80">
        <f t="shared" si="322"/>
        <v>1.6693369403416338E-3</v>
      </c>
      <c r="S598" s="106">
        <f t="shared" si="326"/>
        <v>0.1</v>
      </c>
      <c r="T598" s="106">
        <f t="shared" si="331"/>
        <v>1.6693369403416339E-4</v>
      </c>
      <c r="Z598" s="80">
        <f t="shared" si="332"/>
        <v>2601</v>
      </c>
      <c r="AA598" s="80">
        <f t="shared" si="333"/>
        <v>4.0527179392710805E-2</v>
      </c>
      <c r="AB598" s="80">
        <f t="shared" si="334"/>
        <v>1.8905855374640988E-2</v>
      </c>
      <c r="AC598" s="80">
        <f t="shared" si="335"/>
        <v>4.0857519997445191E-2</v>
      </c>
      <c r="AD598" s="80">
        <f t="shared" si="336"/>
        <v>9.618097989687685E-3</v>
      </c>
      <c r="AE598" s="80">
        <f t="shared" si="337"/>
        <v>9.250780893923429E-6</v>
      </c>
      <c r="AF598" s="80">
        <f t="shared" si="338"/>
        <v>-9999</v>
      </c>
      <c r="AG598" s="106"/>
      <c r="AH598" s="80">
        <f t="shared" si="339"/>
        <v>3.1239422007757502E-2</v>
      </c>
      <c r="AI598" s="80">
        <f t="shared" si="340"/>
        <v>0.77562995356718167</v>
      </c>
      <c r="AJ598" s="80">
        <f t="shared" si="341"/>
        <v>0.89075086206164211</v>
      </c>
      <c r="AK598" s="80">
        <f t="shared" si="342"/>
        <v>-0.38836862773678149</v>
      </c>
      <c r="AL598" s="80">
        <f t="shared" si="343"/>
        <v>1.0469169715293616</v>
      </c>
      <c r="AM598" s="80">
        <f t="shared" si="344"/>
        <v>0.57716323122630464</v>
      </c>
      <c r="AN598" s="80">
        <f t="shared" si="327"/>
        <v>7.7872497635371731</v>
      </c>
      <c r="AO598" s="80">
        <f t="shared" si="327"/>
        <v>7.7872497629456658</v>
      </c>
      <c r="AP598" s="80">
        <f t="shared" si="327"/>
        <v>7.7872497827228839</v>
      </c>
      <c r="AQ598" s="80">
        <f t="shared" si="327"/>
        <v>7.7872491214688138</v>
      </c>
      <c r="AR598" s="80">
        <f t="shared" si="327"/>
        <v>7.7872712341413388</v>
      </c>
      <c r="AS598" s="80">
        <f t="shared" si="327"/>
        <v>7.7865357015663959</v>
      </c>
      <c r="AT598" s="80">
        <f t="shared" si="327"/>
        <v>7.8183788456410062</v>
      </c>
      <c r="AU598" s="80">
        <f t="shared" si="345"/>
        <v>8.234773606083321</v>
      </c>
    </row>
    <row r="599" spans="1:47" ht="12.95" customHeight="1" x14ac:dyDescent="0.2">
      <c r="A599" s="16" t="s">
        <v>2480</v>
      </c>
      <c r="B599" s="41"/>
      <c r="C599" s="42">
        <v>47030.455999999998</v>
      </c>
      <c r="D599" s="42"/>
      <c r="E599" s="80">
        <f t="shared" si="328"/>
        <v>2601.0376780921483</v>
      </c>
      <c r="F599" s="80">
        <f t="shared" si="329"/>
        <v>2601</v>
      </c>
      <c r="G599" s="80">
        <f t="shared" si="324"/>
        <v>5.1145277378964238E-2</v>
      </c>
      <c r="I599" s="80">
        <f t="shared" si="325"/>
        <v>5.1145277378964238E-2</v>
      </c>
      <c r="P599" s="80">
        <f t="shared" si="330"/>
        <v>9.2877573849532991E-3</v>
      </c>
      <c r="Q599" s="107">
        <f t="shared" si="315"/>
        <v>32011.955999999998</v>
      </c>
      <c r="R599" s="80">
        <f t="shared" si="322"/>
        <v>1.7520519800490256E-3</v>
      </c>
      <c r="S599" s="106">
        <f t="shared" si="326"/>
        <v>0.1</v>
      </c>
      <c r="T599" s="106">
        <f t="shared" si="331"/>
        <v>1.7520519800490257E-4</v>
      </c>
      <c r="Z599" s="80">
        <f t="shared" si="332"/>
        <v>2601</v>
      </c>
      <c r="AA599" s="80">
        <f t="shared" si="333"/>
        <v>4.0527179392710805E-2</v>
      </c>
      <c r="AB599" s="80">
        <f t="shared" si="334"/>
        <v>1.9905855371206736E-2</v>
      </c>
      <c r="AC599" s="80">
        <f t="shared" si="335"/>
        <v>4.1857519994010939E-2</v>
      </c>
      <c r="AD599" s="80">
        <f t="shared" si="336"/>
        <v>1.0618097986253433E-2</v>
      </c>
      <c r="AE599" s="80">
        <f t="shared" si="337"/>
        <v>1.1274400484567922E-5</v>
      </c>
      <c r="AF599" s="80">
        <f t="shared" si="338"/>
        <v>-9999</v>
      </c>
      <c r="AG599" s="106"/>
      <c r="AH599" s="80">
        <f t="shared" si="339"/>
        <v>3.1239422007757502E-2</v>
      </c>
      <c r="AI599" s="80">
        <f t="shared" si="340"/>
        <v>0.77562995356718167</v>
      </c>
      <c r="AJ599" s="80">
        <f t="shared" si="341"/>
        <v>0.89075086206164211</v>
      </c>
      <c r="AK599" s="80">
        <f t="shared" si="342"/>
        <v>-0.38836862773678149</v>
      </c>
      <c r="AL599" s="80">
        <f t="shared" si="343"/>
        <v>1.0469169715293616</v>
      </c>
      <c r="AM599" s="80">
        <f t="shared" si="344"/>
        <v>0.57716323122630464</v>
      </c>
      <c r="AN599" s="80">
        <f t="shared" si="327"/>
        <v>7.7872497635371731</v>
      </c>
      <c r="AO599" s="80">
        <f t="shared" si="327"/>
        <v>7.7872497629456658</v>
      </c>
      <c r="AP599" s="80">
        <f t="shared" si="327"/>
        <v>7.7872497827228839</v>
      </c>
      <c r="AQ599" s="80">
        <f t="shared" si="327"/>
        <v>7.7872491214688138</v>
      </c>
      <c r="AR599" s="80">
        <f t="shared" si="327"/>
        <v>7.7872712341413388</v>
      </c>
      <c r="AS599" s="80">
        <f t="shared" si="327"/>
        <v>7.7865357015663959</v>
      </c>
      <c r="AT599" s="80">
        <f t="shared" si="327"/>
        <v>7.8183788456410062</v>
      </c>
      <c r="AU599" s="80">
        <f t="shared" si="345"/>
        <v>8.234773606083321</v>
      </c>
    </row>
    <row r="600" spans="1:47" ht="12.95" customHeight="1" x14ac:dyDescent="0.2">
      <c r="A600" s="16" t="s">
        <v>2480</v>
      </c>
      <c r="B600" s="41"/>
      <c r="C600" s="42">
        <v>47034.533000000003</v>
      </c>
      <c r="D600" s="42"/>
      <c r="E600" s="80">
        <f t="shared" si="328"/>
        <v>2604.0411534777904</v>
      </c>
      <c r="F600" s="80">
        <f t="shared" si="329"/>
        <v>2604</v>
      </c>
      <c r="G600" s="80">
        <f t="shared" si="324"/>
        <v>5.5862861321656965E-2</v>
      </c>
      <c r="I600" s="80">
        <f t="shared" si="325"/>
        <v>5.5862861321656965E-2</v>
      </c>
      <c r="P600" s="80">
        <f t="shared" si="330"/>
        <v>9.3209853828888373E-3</v>
      </c>
      <c r="Q600" s="107">
        <f t="shared" si="315"/>
        <v>32016.033000000003</v>
      </c>
      <c r="R600" s="80">
        <f t="shared" si="322"/>
        <v>2.1661462158996839E-3</v>
      </c>
      <c r="S600" s="106">
        <f t="shared" si="326"/>
        <v>0.1</v>
      </c>
      <c r="T600" s="106">
        <f t="shared" si="331"/>
        <v>2.1661462158996839E-4</v>
      </c>
      <c r="Z600" s="80">
        <f t="shared" si="332"/>
        <v>2604</v>
      </c>
      <c r="AA600" s="80">
        <f t="shared" si="333"/>
        <v>4.0560688753552405E-2</v>
      </c>
      <c r="AB600" s="80">
        <f t="shared" si="334"/>
        <v>2.4623157950993395E-2</v>
      </c>
      <c r="AC600" s="80">
        <f t="shared" si="335"/>
        <v>4.6541875938768129E-2</v>
      </c>
      <c r="AD600" s="80">
        <f t="shared" si="336"/>
        <v>1.5302172568104559E-2</v>
      </c>
      <c r="AE600" s="80">
        <f t="shared" si="337"/>
        <v>2.3415648530405168E-5</v>
      </c>
      <c r="AF600" s="80">
        <f t="shared" si="338"/>
        <v>-9999</v>
      </c>
      <c r="AG600" s="106"/>
      <c r="AH600" s="80">
        <f t="shared" si="339"/>
        <v>3.123970337066357E-2</v>
      </c>
      <c r="AI600" s="80">
        <f t="shared" si="340"/>
        <v>0.77601398331757232</v>
      </c>
      <c r="AJ600" s="80">
        <f t="shared" si="341"/>
        <v>0.89119971284080024</v>
      </c>
      <c r="AK600" s="80">
        <f t="shared" si="342"/>
        <v>-0.38859023801062609</v>
      </c>
      <c r="AL600" s="80">
        <f t="shared" si="343"/>
        <v>1.0479055173483161</v>
      </c>
      <c r="AM600" s="80">
        <f t="shared" si="344"/>
        <v>0.57782234312262193</v>
      </c>
      <c r="AN600" s="80">
        <f t="shared" si="327"/>
        <v>7.788388599989049</v>
      </c>
      <c r="AO600" s="80">
        <f t="shared" si="327"/>
        <v>7.7883885994466562</v>
      </c>
      <c r="AP600" s="80">
        <f t="shared" si="327"/>
        <v>7.7883886178961133</v>
      </c>
      <c r="AQ600" s="80">
        <f t="shared" si="327"/>
        <v>7.7883879903415485</v>
      </c>
      <c r="AR600" s="80">
        <f t="shared" si="327"/>
        <v>7.7884093398512837</v>
      </c>
      <c r="AS600" s="80">
        <f t="shared" si="327"/>
        <v>7.7876868820942802</v>
      </c>
      <c r="AT600" s="80">
        <f t="shared" si="327"/>
        <v>7.8197472077760413</v>
      </c>
      <c r="AU600" s="80">
        <f t="shared" si="345"/>
        <v>8.235946213225489</v>
      </c>
    </row>
    <row r="601" spans="1:47" ht="12.95" customHeight="1" x14ac:dyDescent="0.2">
      <c r="A601" s="16" t="s">
        <v>2481</v>
      </c>
      <c r="B601" s="41"/>
      <c r="C601" s="42">
        <v>47045.38</v>
      </c>
      <c r="D601" s="42"/>
      <c r="E601" s="80">
        <f t="shared" si="328"/>
        <v>2612.0320039825742</v>
      </c>
      <c r="F601" s="80">
        <f t="shared" si="329"/>
        <v>2612</v>
      </c>
      <c r="G601" s="80">
        <f t="shared" si="324"/>
        <v>4.3443085160106421E-2</v>
      </c>
      <c r="I601" s="80">
        <f t="shared" si="325"/>
        <v>4.3443085160106421E-2</v>
      </c>
      <c r="P601" s="80">
        <f t="shared" si="330"/>
        <v>9.4096283990941464E-3</v>
      </c>
      <c r="Q601" s="107">
        <f t="shared" ref="Q601:Q664" si="346">C601-15018.5</f>
        <v>32026.879999999997</v>
      </c>
      <c r="R601" s="80">
        <f t="shared" si="322"/>
        <v>1.1582761791036919E-3</v>
      </c>
      <c r="S601" s="106">
        <f t="shared" si="326"/>
        <v>0.1</v>
      </c>
      <c r="T601" s="106">
        <f t="shared" si="331"/>
        <v>1.1582761791036919E-4</v>
      </c>
      <c r="Z601" s="80">
        <f t="shared" si="332"/>
        <v>2612</v>
      </c>
      <c r="AA601" s="80">
        <f t="shared" si="333"/>
        <v>4.0649884361316335E-2</v>
      </c>
      <c r="AB601" s="80">
        <f t="shared" si="334"/>
        <v>1.2202829197884235E-2</v>
      </c>
      <c r="AC601" s="80">
        <f t="shared" si="335"/>
        <v>3.4033456761012271E-2</v>
      </c>
      <c r="AD601" s="80">
        <f t="shared" si="336"/>
        <v>2.7932007987900853E-3</v>
      </c>
      <c r="AE601" s="80">
        <f t="shared" si="337"/>
        <v>7.8019707023615704E-7</v>
      </c>
      <c r="AF601" s="80">
        <f t="shared" si="338"/>
        <v>-9999</v>
      </c>
      <c r="AG601" s="106"/>
      <c r="AH601" s="80">
        <f t="shared" si="339"/>
        <v>3.1240255962222185E-2</v>
      </c>
      <c r="AI601" s="80">
        <f t="shared" si="340"/>
        <v>0.77704099782562253</v>
      </c>
      <c r="AJ601" s="80">
        <f t="shared" si="341"/>
        <v>0.89239455308100568</v>
      </c>
      <c r="AK601" s="80">
        <f t="shared" si="342"/>
        <v>-0.38918041072980758</v>
      </c>
      <c r="AL601" s="80">
        <f t="shared" si="343"/>
        <v>1.0505464344690862</v>
      </c>
      <c r="AM601" s="80">
        <f t="shared" si="344"/>
        <v>0.57958502054854699</v>
      </c>
      <c r="AN601" s="80">
        <f t="shared" ref="AN601:AT610" si="347">$AU601+$AB$7*SIN(AO601)</f>
        <v>7.7914282577095024</v>
      </c>
      <c r="AO601" s="80">
        <f t="shared" si="347"/>
        <v>7.7914282572832096</v>
      </c>
      <c r="AP601" s="80">
        <f t="shared" si="347"/>
        <v>7.7914282724871606</v>
      </c>
      <c r="AQ601" s="80">
        <f t="shared" si="347"/>
        <v>7.791427730232499</v>
      </c>
      <c r="AR601" s="80">
        <f t="shared" si="347"/>
        <v>7.7914470728535745</v>
      </c>
      <c r="AS601" s="80">
        <f t="shared" si="347"/>
        <v>7.7907607619542727</v>
      </c>
      <c r="AT601" s="80">
        <f t="shared" si="347"/>
        <v>7.8233989705330771</v>
      </c>
      <c r="AU601" s="80">
        <f t="shared" si="345"/>
        <v>8.2390731656046068</v>
      </c>
    </row>
    <row r="602" spans="1:47" ht="12.95" customHeight="1" x14ac:dyDescent="0.2">
      <c r="A602" s="16" t="s">
        <v>2482</v>
      </c>
      <c r="B602" s="41"/>
      <c r="C602" s="42">
        <v>47151.260999999999</v>
      </c>
      <c r="D602" s="42"/>
      <c r="E602" s="80">
        <f t="shared" si="328"/>
        <v>2690.0332248083769</v>
      </c>
      <c r="F602" s="80">
        <f t="shared" si="329"/>
        <v>2690</v>
      </c>
      <c r="G602" s="80">
        <f t="shared" si="324"/>
        <v>4.5100267641828395E-2</v>
      </c>
      <c r="I602" s="80">
        <f t="shared" si="325"/>
        <v>4.5100267641828395E-2</v>
      </c>
      <c r="P602" s="80">
        <f t="shared" si="330"/>
        <v>1.0276567416576976E-2</v>
      </c>
      <c r="Q602" s="107">
        <f t="shared" si="346"/>
        <v>32132.760999999999</v>
      </c>
      <c r="R602" s="80">
        <f t="shared" si="322"/>
        <v>1.2126900973781758E-3</v>
      </c>
      <c r="S602" s="106">
        <f t="shared" si="326"/>
        <v>0.1</v>
      </c>
      <c r="T602" s="106">
        <f t="shared" si="331"/>
        <v>1.2126900973781759E-4</v>
      </c>
      <c r="Z602" s="80">
        <f t="shared" si="332"/>
        <v>2690</v>
      </c>
      <c r="AA602" s="80">
        <f t="shared" si="333"/>
        <v>4.1506914914907336E-2</v>
      </c>
      <c r="AB602" s="80">
        <f t="shared" si="334"/>
        <v>1.3869920143498037E-2</v>
      </c>
      <c r="AC602" s="80">
        <f t="shared" si="335"/>
        <v>3.4823700225251421E-2</v>
      </c>
      <c r="AD602" s="80">
        <f t="shared" si="336"/>
        <v>3.5933527269210591E-3</v>
      </c>
      <c r="AE602" s="80">
        <f t="shared" si="337"/>
        <v>1.2912183820071011E-6</v>
      </c>
      <c r="AF602" s="80">
        <f t="shared" si="338"/>
        <v>-9999</v>
      </c>
      <c r="AG602" s="106"/>
      <c r="AH602" s="80">
        <f t="shared" si="339"/>
        <v>3.1230347498330358E-2</v>
      </c>
      <c r="AI602" s="80">
        <f t="shared" si="340"/>
        <v>0.78728208114781961</v>
      </c>
      <c r="AJ602" s="80">
        <f t="shared" si="341"/>
        <v>0.90387647635263846</v>
      </c>
      <c r="AK602" s="80">
        <f t="shared" si="342"/>
        <v>-0.39487111282748072</v>
      </c>
      <c r="AL602" s="80">
        <f t="shared" si="343"/>
        <v>1.0766684447356374</v>
      </c>
      <c r="AM602" s="80">
        <f t="shared" si="344"/>
        <v>0.59716756179920283</v>
      </c>
      <c r="AN602" s="80">
        <f t="shared" si="347"/>
        <v>7.8212786355002075</v>
      </c>
      <c r="AO602" s="80">
        <f t="shared" si="347"/>
        <v>7.8212786354892012</v>
      </c>
      <c r="AP602" s="80">
        <f t="shared" si="347"/>
        <v>7.8212786362396995</v>
      </c>
      <c r="AQ602" s="80">
        <f t="shared" si="347"/>
        <v>7.8212785850649844</v>
      </c>
      <c r="AR602" s="80">
        <f t="shared" si="347"/>
        <v>7.8212820747311929</v>
      </c>
      <c r="AS602" s="80">
        <f t="shared" si="347"/>
        <v>7.8210449568579419</v>
      </c>
      <c r="AT602" s="80">
        <f t="shared" si="347"/>
        <v>7.8592158546229358</v>
      </c>
      <c r="AU602" s="80">
        <f t="shared" si="345"/>
        <v>8.2695609513010044</v>
      </c>
    </row>
    <row r="603" spans="1:47" ht="12.95" customHeight="1" x14ac:dyDescent="0.2">
      <c r="A603" s="16" t="s">
        <v>2522</v>
      </c>
      <c r="B603" s="41"/>
      <c r="C603" s="42">
        <v>47232.707000000002</v>
      </c>
      <c r="D603" s="42"/>
      <c r="E603" s="80">
        <f t="shared" si="328"/>
        <v>2750.033483885818</v>
      </c>
      <c r="F603" s="80">
        <f t="shared" si="329"/>
        <v>2750</v>
      </c>
      <c r="G603" s="80">
        <f t="shared" si="324"/>
        <v>4.5451946476532612E-2</v>
      </c>
      <c r="I603" s="80">
        <f t="shared" si="325"/>
        <v>4.5451946476532612E-2</v>
      </c>
      <c r="P603" s="80">
        <f t="shared" si="330"/>
        <v>1.0946738808454511E-2</v>
      </c>
      <c r="Q603" s="107">
        <f t="shared" si="346"/>
        <v>32214.207000000002</v>
      </c>
      <c r="R603" s="80">
        <f t="shared" si="322"/>
        <v>1.190609356217196E-3</v>
      </c>
      <c r="S603" s="106">
        <f t="shared" si="326"/>
        <v>0.1</v>
      </c>
      <c r="T603" s="106">
        <f t="shared" si="331"/>
        <v>1.190609356217196E-4</v>
      </c>
      <c r="Z603" s="80">
        <f t="shared" si="332"/>
        <v>2750</v>
      </c>
      <c r="AA603" s="80">
        <f t="shared" si="333"/>
        <v>4.2150117382134353E-2</v>
      </c>
      <c r="AB603" s="80">
        <f t="shared" si="334"/>
        <v>1.4248567902852768E-2</v>
      </c>
      <c r="AC603" s="80">
        <f t="shared" si="335"/>
        <v>3.4505207668078103E-2</v>
      </c>
      <c r="AD603" s="80">
        <f t="shared" si="336"/>
        <v>3.3018290943982592E-3</v>
      </c>
      <c r="AE603" s="80">
        <f t="shared" si="337"/>
        <v>1.0902075368614829E-6</v>
      </c>
      <c r="AF603" s="80">
        <f t="shared" si="338"/>
        <v>-9999</v>
      </c>
      <c r="AG603" s="106"/>
      <c r="AH603" s="80">
        <f t="shared" si="339"/>
        <v>3.1203378573679844E-2</v>
      </c>
      <c r="AI603" s="80">
        <f t="shared" si="340"/>
        <v>0.79544906686702344</v>
      </c>
      <c r="AJ603" s="80">
        <f t="shared" si="341"/>
        <v>0.9124844090390194</v>
      </c>
      <c r="AK603" s="80">
        <f t="shared" si="342"/>
        <v>-0.3991629047154111</v>
      </c>
      <c r="AL603" s="80">
        <f t="shared" si="343"/>
        <v>1.0972385905012101</v>
      </c>
      <c r="AM603" s="80">
        <f t="shared" si="344"/>
        <v>0.61120710995244198</v>
      </c>
      <c r="AN603" s="80">
        <f t="shared" si="347"/>
        <v>7.8445110698006699</v>
      </c>
      <c r="AO603" s="80">
        <f t="shared" si="347"/>
        <v>7.8445110698007428</v>
      </c>
      <c r="AP603" s="80">
        <f t="shared" si="347"/>
        <v>7.844511069783648</v>
      </c>
      <c r="AQ603" s="80">
        <f t="shared" si="347"/>
        <v>7.8445110738080253</v>
      </c>
      <c r="AR603" s="80">
        <f t="shared" si="347"/>
        <v>7.8445101264287702</v>
      </c>
      <c r="AS603" s="80">
        <f t="shared" si="347"/>
        <v>7.8447358270664473</v>
      </c>
      <c r="AT603" s="80">
        <f t="shared" si="347"/>
        <v>7.8870271006615695</v>
      </c>
      <c r="AU603" s="80">
        <f t="shared" si="345"/>
        <v>8.2930130941443867</v>
      </c>
    </row>
    <row r="604" spans="1:47" ht="12.95" customHeight="1" x14ac:dyDescent="0.2">
      <c r="A604" s="16" t="s">
        <v>2483</v>
      </c>
      <c r="B604" s="41"/>
      <c r="C604" s="42">
        <v>47239.493999999999</v>
      </c>
      <c r="D604" s="42"/>
      <c r="E604" s="80">
        <f t="shared" si="328"/>
        <v>2755.0333826943338</v>
      </c>
      <c r="F604" s="80">
        <f t="shared" si="329"/>
        <v>2755</v>
      </c>
      <c r="G604" s="80">
        <f t="shared" si="324"/>
        <v>4.5314586379390676E-2</v>
      </c>
      <c r="I604" s="80">
        <f t="shared" si="325"/>
        <v>4.5314586379390676E-2</v>
      </c>
      <c r="P604" s="80">
        <f t="shared" si="330"/>
        <v>1.1002715765988928E-2</v>
      </c>
      <c r="Q604" s="107">
        <f t="shared" si="346"/>
        <v>32220.993999999999</v>
      </c>
      <c r="R604" s="80">
        <f t="shared" si="322"/>
        <v>1.1773044649908224E-3</v>
      </c>
      <c r="S604" s="106">
        <f t="shared" si="326"/>
        <v>0.1</v>
      </c>
      <c r="T604" s="106">
        <f t="shared" si="331"/>
        <v>1.1773044649908225E-4</v>
      </c>
      <c r="Z604" s="80">
        <f t="shared" si="332"/>
        <v>2755</v>
      </c>
      <c r="AA604" s="80">
        <f t="shared" si="333"/>
        <v>4.2203069224460009E-2</v>
      </c>
      <c r="AB604" s="80">
        <f t="shared" si="334"/>
        <v>1.4114232920919595E-2</v>
      </c>
      <c r="AC604" s="80">
        <f t="shared" si="335"/>
        <v>3.4311870613401747E-2</v>
      </c>
      <c r="AD604" s="80">
        <f t="shared" si="336"/>
        <v>3.1115171549306667E-3</v>
      </c>
      <c r="AE604" s="80">
        <f t="shared" si="337"/>
        <v>9.6815390054278312E-7</v>
      </c>
      <c r="AF604" s="80">
        <f t="shared" si="338"/>
        <v>-9999</v>
      </c>
      <c r="AG604" s="106"/>
      <c r="AH604" s="80">
        <f t="shared" si="339"/>
        <v>3.1200353458471081E-2</v>
      </c>
      <c r="AI604" s="80">
        <f t="shared" si="340"/>
        <v>0.79614132290851913</v>
      </c>
      <c r="AJ604" s="80">
        <f t="shared" si="341"/>
        <v>0.91319223257299764</v>
      </c>
      <c r="AK604" s="80">
        <f t="shared" si="342"/>
        <v>-0.39951689391179335</v>
      </c>
      <c r="AL604" s="80">
        <f t="shared" si="343"/>
        <v>1.0989720908835454</v>
      </c>
      <c r="AM604" s="80">
        <f t="shared" si="344"/>
        <v>0.61239828693412324</v>
      </c>
      <c r="AN604" s="80">
        <f t="shared" si="347"/>
        <v>7.8464579951267108</v>
      </c>
      <c r="AO604" s="80">
        <f t="shared" si="347"/>
        <v>7.8464579951267446</v>
      </c>
      <c r="AP604" s="80">
        <f t="shared" si="347"/>
        <v>7.8464579951165998</v>
      </c>
      <c r="AQ604" s="80">
        <f t="shared" si="347"/>
        <v>7.8464579981230402</v>
      </c>
      <c r="AR604" s="80">
        <f t="shared" si="347"/>
        <v>7.8464571072426343</v>
      </c>
      <c r="AS604" s="80">
        <f t="shared" si="347"/>
        <v>7.8467258809733114</v>
      </c>
      <c r="AT604" s="80">
        <f t="shared" si="347"/>
        <v>7.889354817209373</v>
      </c>
      <c r="AU604" s="80">
        <f t="shared" si="345"/>
        <v>8.2949674393813346</v>
      </c>
    </row>
    <row r="605" spans="1:47" ht="12.95" customHeight="1" x14ac:dyDescent="0.2">
      <c r="A605" s="16" t="s">
        <v>2483</v>
      </c>
      <c r="B605" s="41"/>
      <c r="C605" s="42">
        <v>47273.430999999997</v>
      </c>
      <c r="D605" s="42"/>
      <c r="E605" s="80">
        <f t="shared" si="328"/>
        <v>2780.0343501121433</v>
      </c>
      <c r="F605" s="80">
        <f t="shared" si="329"/>
        <v>2780</v>
      </c>
      <c r="G605" s="80">
        <f t="shared" si="324"/>
        <v>4.6627785886812489E-2</v>
      </c>
      <c r="I605" s="80">
        <f t="shared" si="325"/>
        <v>4.6627785886812489E-2</v>
      </c>
      <c r="P605" s="80">
        <f t="shared" si="330"/>
        <v>1.1282899034148619E-2</v>
      </c>
      <c r="Q605" s="107">
        <f t="shared" si="346"/>
        <v>32254.930999999997</v>
      </c>
      <c r="R605" s="80">
        <f t="shared" si="322"/>
        <v>1.2492610266276111E-3</v>
      </c>
      <c r="S605" s="106">
        <f t="shared" si="326"/>
        <v>0.1</v>
      </c>
      <c r="T605" s="106">
        <f t="shared" si="331"/>
        <v>1.2492610266276111E-4</v>
      </c>
      <c r="Z605" s="80">
        <f t="shared" si="332"/>
        <v>2780</v>
      </c>
      <c r="AA605" s="80">
        <f t="shared" si="333"/>
        <v>4.2466304979217696E-2</v>
      </c>
      <c r="AB605" s="80">
        <f t="shared" si="334"/>
        <v>1.544437994174341E-2</v>
      </c>
      <c r="AC605" s="80">
        <f t="shared" si="335"/>
        <v>3.5344886852663869E-2</v>
      </c>
      <c r="AD605" s="80">
        <f t="shared" si="336"/>
        <v>4.1614809075947931E-3</v>
      </c>
      <c r="AE605" s="80">
        <f t="shared" si="337"/>
        <v>1.7317923344275986E-6</v>
      </c>
      <c r="AF605" s="80">
        <f t="shared" si="338"/>
        <v>-9999</v>
      </c>
      <c r="AG605" s="106"/>
      <c r="AH605" s="80">
        <f t="shared" si="339"/>
        <v>3.1183405945069079E-2</v>
      </c>
      <c r="AI605" s="80">
        <f t="shared" si="340"/>
        <v>0.79963002057680077</v>
      </c>
      <c r="AJ605" s="80">
        <f t="shared" si="341"/>
        <v>0.91670833847352451</v>
      </c>
      <c r="AK605" s="80">
        <f t="shared" si="342"/>
        <v>-0.40127793372220522</v>
      </c>
      <c r="AL605" s="80">
        <f t="shared" si="343"/>
        <v>1.1076851231782869</v>
      </c>
      <c r="AM605" s="80">
        <f t="shared" si="344"/>
        <v>0.61840469721142299</v>
      </c>
      <c r="AN605" s="80">
        <f t="shared" si="347"/>
        <v>7.856218148794845</v>
      </c>
      <c r="AO605" s="80">
        <f t="shared" si="347"/>
        <v>7.856218148794845</v>
      </c>
      <c r="AP605" s="80">
        <f t="shared" si="347"/>
        <v>7.8562181487954001</v>
      </c>
      <c r="AQ605" s="80">
        <f t="shared" si="347"/>
        <v>7.8562181493480319</v>
      </c>
      <c r="AR605" s="80">
        <f t="shared" si="347"/>
        <v>7.8562187001898129</v>
      </c>
      <c r="AS605" s="80">
        <f t="shared" si="347"/>
        <v>7.8567130658638593</v>
      </c>
      <c r="AT605" s="80">
        <f t="shared" si="347"/>
        <v>7.9010166095625127</v>
      </c>
      <c r="AU605" s="80">
        <f t="shared" si="345"/>
        <v>8.3047391655660761</v>
      </c>
    </row>
    <row r="606" spans="1:47" ht="12.95" customHeight="1" x14ac:dyDescent="0.2">
      <c r="A606" s="16" t="s">
        <v>2483</v>
      </c>
      <c r="B606" s="41"/>
      <c r="C606" s="42">
        <v>47288.362000000001</v>
      </c>
      <c r="D606" s="42"/>
      <c r="E606" s="80">
        <f t="shared" si="328"/>
        <v>2791.0338328158423</v>
      </c>
      <c r="F606" s="80">
        <f t="shared" si="329"/>
        <v>2791</v>
      </c>
      <c r="G606" s="80">
        <f t="shared" si="324"/>
        <v>4.5925593680294696E-2</v>
      </c>
      <c r="I606" s="80">
        <f t="shared" si="325"/>
        <v>4.5925593680294696E-2</v>
      </c>
      <c r="P606" s="80">
        <f t="shared" si="330"/>
        <v>1.1406337269836333E-2</v>
      </c>
      <c r="Q606" s="107">
        <f t="shared" si="346"/>
        <v>32269.862000000001</v>
      </c>
      <c r="R606" s="80">
        <f t="shared" si="322"/>
        <v>1.1915790631309706E-3</v>
      </c>
      <c r="S606" s="106">
        <f t="shared" si="326"/>
        <v>0.1</v>
      </c>
      <c r="T606" s="106">
        <f t="shared" si="331"/>
        <v>1.1915790631309706E-4</v>
      </c>
      <c r="Z606" s="80">
        <f t="shared" si="332"/>
        <v>2791</v>
      </c>
      <c r="AA606" s="80">
        <f t="shared" si="333"/>
        <v>4.2581317681218811E-2</v>
      </c>
      <c r="AB606" s="80">
        <f t="shared" si="334"/>
        <v>1.4750613268912215E-2</v>
      </c>
      <c r="AC606" s="80">
        <f t="shared" si="335"/>
        <v>3.451925641045836E-2</v>
      </c>
      <c r="AD606" s="80">
        <f t="shared" si="336"/>
        <v>3.3442759990758852E-3</v>
      </c>
      <c r="AE606" s="80">
        <f t="shared" si="337"/>
        <v>1.1184181957995011E-6</v>
      </c>
      <c r="AF606" s="80">
        <f t="shared" si="338"/>
        <v>-9999</v>
      </c>
      <c r="AG606" s="106"/>
      <c r="AH606" s="80">
        <f t="shared" si="339"/>
        <v>3.1174980411382482E-2</v>
      </c>
      <c r="AI606" s="80">
        <f t="shared" si="340"/>
        <v>0.80117964045347734</v>
      </c>
      <c r="AJ606" s="80">
        <f t="shared" si="341"/>
        <v>0.91824300571718576</v>
      </c>
      <c r="AK606" s="80">
        <f t="shared" si="342"/>
        <v>-0.40204797397351383</v>
      </c>
      <c r="AL606" s="80">
        <f t="shared" si="343"/>
        <v>1.1115431288513493</v>
      </c>
      <c r="AM606" s="80">
        <f t="shared" si="344"/>
        <v>0.62107458597523535</v>
      </c>
      <c r="AN606" s="80">
        <f t="shared" si="347"/>
        <v>7.8605261919081286</v>
      </c>
      <c r="AO606" s="80">
        <f t="shared" si="347"/>
        <v>7.8605261919081757</v>
      </c>
      <c r="AP606" s="80">
        <f t="shared" si="347"/>
        <v>7.8605261919240244</v>
      </c>
      <c r="AQ606" s="80">
        <f t="shared" si="347"/>
        <v>7.8605261973234342</v>
      </c>
      <c r="AR606" s="80">
        <f t="shared" si="347"/>
        <v>7.8605280365014778</v>
      </c>
      <c r="AS606" s="80">
        <f t="shared" si="347"/>
        <v>7.8611270176772186</v>
      </c>
      <c r="AT606" s="80">
        <f t="shared" si="347"/>
        <v>7.9061600215802645</v>
      </c>
      <c r="AU606" s="80">
        <f t="shared" si="345"/>
        <v>8.3090387250873636</v>
      </c>
    </row>
    <row r="607" spans="1:47" ht="12.95" customHeight="1" x14ac:dyDescent="0.2">
      <c r="A607" s="16" t="s">
        <v>2522</v>
      </c>
      <c r="B607" s="41"/>
      <c r="C607" s="42">
        <v>47331.796000000002</v>
      </c>
      <c r="D607" s="42"/>
      <c r="E607" s="80">
        <f t="shared" si="328"/>
        <v>2823.0311224650518</v>
      </c>
      <c r="F607" s="80">
        <f t="shared" si="329"/>
        <v>2823</v>
      </c>
      <c r="G607" s="80">
        <f t="shared" si="324"/>
        <v>4.2246489058015868E-2</v>
      </c>
      <c r="I607" s="80">
        <f t="shared" si="325"/>
        <v>4.2246489058015868E-2</v>
      </c>
      <c r="P607" s="80">
        <f t="shared" si="330"/>
        <v>1.1765977931310925E-2</v>
      </c>
      <c r="Q607" s="107">
        <f t="shared" si="346"/>
        <v>32313.296000000002</v>
      </c>
      <c r="R607" s="80">
        <f t="shared" si="322"/>
        <v>9.2906155854518386E-4</v>
      </c>
      <c r="S607" s="106">
        <f t="shared" si="326"/>
        <v>0.1</v>
      </c>
      <c r="T607" s="106">
        <f t="shared" si="331"/>
        <v>9.2906155854518386E-5</v>
      </c>
      <c r="Z607" s="80">
        <f t="shared" si="332"/>
        <v>2823</v>
      </c>
      <c r="AA607" s="80">
        <f t="shared" si="333"/>
        <v>4.2913043270491183E-2</v>
      </c>
      <c r="AB607" s="80">
        <f t="shared" si="334"/>
        <v>1.1099423718835606E-2</v>
      </c>
      <c r="AC607" s="80">
        <f t="shared" si="335"/>
        <v>3.0480511126704943E-2</v>
      </c>
      <c r="AD607" s="80">
        <f t="shared" si="336"/>
        <v>-6.6655421247531488E-4</v>
      </c>
      <c r="AE607" s="80">
        <f t="shared" si="337"/>
        <v>4.4429451816858724E-8</v>
      </c>
      <c r="AF607" s="80">
        <f t="shared" si="338"/>
        <v>-9999</v>
      </c>
      <c r="AG607" s="106"/>
      <c r="AH607" s="80">
        <f t="shared" si="339"/>
        <v>3.1147065339180262E-2</v>
      </c>
      <c r="AI607" s="80">
        <f t="shared" si="340"/>
        <v>0.80573901001317272</v>
      </c>
      <c r="AJ607" s="80">
        <f t="shared" si="341"/>
        <v>0.92266274555088401</v>
      </c>
      <c r="AK607" s="80">
        <f t="shared" si="342"/>
        <v>-0.40427067234187736</v>
      </c>
      <c r="AL607" s="80">
        <f t="shared" si="343"/>
        <v>1.1228521094579353</v>
      </c>
      <c r="AM607" s="80">
        <f t="shared" si="344"/>
        <v>0.62893790208570455</v>
      </c>
      <c r="AN607" s="80">
        <f t="shared" si="347"/>
        <v>7.8731064187232453</v>
      </c>
      <c r="AO607" s="80">
        <f t="shared" si="347"/>
        <v>7.8731064187283577</v>
      </c>
      <c r="AP607" s="80">
        <f t="shared" si="347"/>
        <v>7.8731064193243538</v>
      </c>
      <c r="AQ607" s="80">
        <f t="shared" si="347"/>
        <v>7.8731064888090003</v>
      </c>
      <c r="AR607" s="80">
        <f t="shared" si="347"/>
        <v>7.8731145879946745</v>
      </c>
      <c r="AS607" s="80">
        <f t="shared" si="347"/>
        <v>7.874036240156137</v>
      </c>
      <c r="AT607" s="80">
        <f t="shared" si="347"/>
        <v>7.9211649648612994</v>
      </c>
      <c r="AU607" s="80">
        <f t="shared" si="345"/>
        <v>8.3215465346038346</v>
      </c>
    </row>
    <row r="608" spans="1:47" ht="12.95" customHeight="1" x14ac:dyDescent="0.2">
      <c r="A608" s="16" t="s">
        <v>2480</v>
      </c>
      <c r="B608" s="41"/>
      <c r="C608" s="42">
        <v>47349.442000000003</v>
      </c>
      <c r="D608" s="42"/>
      <c r="E608" s="80">
        <f t="shared" si="328"/>
        <v>2836.0307120296775</v>
      </c>
      <c r="F608" s="80">
        <f t="shared" si="329"/>
        <v>2836</v>
      </c>
      <c r="G608" s="80">
        <f t="shared" si="324"/>
        <v>4.1689352809044067E-2</v>
      </c>
      <c r="I608" s="80">
        <f t="shared" si="325"/>
        <v>4.1689352809044067E-2</v>
      </c>
      <c r="P608" s="80">
        <f t="shared" si="330"/>
        <v>1.1912314764815302E-2</v>
      </c>
      <c r="Q608" s="107">
        <f t="shared" si="346"/>
        <v>32330.942000000003</v>
      </c>
      <c r="R608" s="80">
        <f t="shared" si="322"/>
        <v>8.8667199468744722E-4</v>
      </c>
      <c r="S608" s="106">
        <f t="shared" si="326"/>
        <v>0.1</v>
      </c>
      <c r="T608" s="106">
        <f t="shared" si="331"/>
        <v>8.8667199468744727E-5</v>
      </c>
      <c r="Z608" s="80">
        <f t="shared" si="332"/>
        <v>2836</v>
      </c>
      <c r="AA608" s="80">
        <f t="shared" si="333"/>
        <v>4.3046578526445722E-2</v>
      </c>
      <c r="AB608" s="80">
        <f t="shared" si="334"/>
        <v>1.055508904741365E-2</v>
      </c>
      <c r="AC608" s="80">
        <f t="shared" si="335"/>
        <v>2.9777038044228765E-2</v>
      </c>
      <c r="AD608" s="80">
        <f t="shared" si="336"/>
        <v>-1.3572257174016555E-3</v>
      </c>
      <c r="AE608" s="80">
        <f t="shared" si="337"/>
        <v>1.8420616479764387E-7</v>
      </c>
      <c r="AF608" s="80">
        <f t="shared" si="338"/>
        <v>-9999</v>
      </c>
      <c r="AG608" s="106"/>
      <c r="AH608" s="80">
        <f t="shared" si="339"/>
        <v>3.1134263761630417E-2</v>
      </c>
      <c r="AI608" s="80">
        <f t="shared" si="340"/>
        <v>0.80761333958962889</v>
      </c>
      <c r="AJ608" s="80">
        <f t="shared" si="341"/>
        <v>0.92443866687443121</v>
      </c>
      <c r="AK608" s="80">
        <f t="shared" si="342"/>
        <v>-0.40516599270244824</v>
      </c>
      <c r="AL608" s="80">
        <f t="shared" si="343"/>
        <v>1.1274832963249586</v>
      </c>
      <c r="AM608" s="80">
        <f t="shared" si="344"/>
        <v>0.63217417731808101</v>
      </c>
      <c r="AN608" s="80">
        <f t="shared" si="347"/>
        <v>7.878237631998295</v>
      </c>
      <c r="AO608" s="80">
        <f t="shared" si="347"/>
        <v>7.878237632013481</v>
      </c>
      <c r="AP608" s="80">
        <f t="shared" si="347"/>
        <v>7.8782376334094337</v>
      </c>
      <c r="AQ608" s="80">
        <f t="shared" si="347"/>
        <v>7.878237761733768</v>
      </c>
      <c r="AR608" s="80">
        <f t="shared" si="347"/>
        <v>7.8782495551794236</v>
      </c>
      <c r="AS608" s="80">
        <f t="shared" si="347"/>
        <v>7.879309985925202</v>
      </c>
      <c r="AT608" s="80">
        <f t="shared" si="347"/>
        <v>7.9272786374044895</v>
      </c>
      <c r="AU608" s="80">
        <f t="shared" si="345"/>
        <v>8.3266278322199003</v>
      </c>
    </row>
    <row r="609" spans="1:47" ht="12.95" customHeight="1" x14ac:dyDescent="0.2">
      <c r="A609" s="16" t="s">
        <v>2484</v>
      </c>
      <c r="B609" s="41"/>
      <c r="C609" s="42">
        <v>47353.521999999997</v>
      </c>
      <c r="D609" s="42"/>
      <c r="E609" s="80">
        <f t="shared" si="328"/>
        <v>2839.0363974781417</v>
      </c>
      <c r="F609" s="80">
        <f t="shared" si="329"/>
        <v>2839</v>
      </c>
      <c r="G609" s="80">
        <f t="shared" si="324"/>
        <v>4.9406936741434038E-2</v>
      </c>
      <c r="I609" s="80">
        <f t="shared" si="325"/>
        <v>4.9406936741434038E-2</v>
      </c>
      <c r="P609" s="80">
        <f t="shared" si="330"/>
        <v>1.1946103906067517E-2</v>
      </c>
      <c r="Q609" s="107">
        <f t="shared" si="346"/>
        <v>32335.021999999997</v>
      </c>
      <c r="R609" s="80">
        <f t="shared" si="322"/>
        <v>1.4033139967192744E-3</v>
      </c>
      <c r="S609" s="106">
        <f t="shared" si="326"/>
        <v>0.1</v>
      </c>
      <c r="T609" s="106">
        <f t="shared" si="331"/>
        <v>1.4033139967192744E-4</v>
      </c>
      <c r="Z609" s="80">
        <f t="shared" si="332"/>
        <v>2839</v>
      </c>
      <c r="AA609" s="80">
        <f t="shared" si="333"/>
        <v>4.3077292602327691E-2</v>
      </c>
      <c r="AB609" s="80">
        <f t="shared" si="334"/>
        <v>1.8275748045173866E-2</v>
      </c>
      <c r="AC609" s="80">
        <f t="shared" si="335"/>
        <v>3.7460832835366518E-2</v>
      </c>
      <c r="AD609" s="80">
        <f t="shared" si="336"/>
        <v>6.3296441391063468E-3</v>
      </c>
      <c r="AE609" s="80">
        <f t="shared" si="337"/>
        <v>4.0064394927723322E-6</v>
      </c>
      <c r="AF609" s="80">
        <f t="shared" si="338"/>
        <v>-9999</v>
      </c>
      <c r="AG609" s="106"/>
      <c r="AH609" s="80">
        <f t="shared" si="339"/>
        <v>3.1131188696260172E-2</v>
      </c>
      <c r="AI609" s="80">
        <f t="shared" si="340"/>
        <v>0.80804770633803258</v>
      </c>
      <c r="AJ609" s="80">
        <f t="shared" si="341"/>
        <v>0.92484684558558916</v>
      </c>
      <c r="AK609" s="80">
        <f t="shared" si="342"/>
        <v>-0.40537195969174489</v>
      </c>
      <c r="AL609" s="80">
        <f t="shared" si="343"/>
        <v>1.128555094889206</v>
      </c>
      <c r="AM609" s="80">
        <f t="shared" si="344"/>
        <v>0.63292449990236077</v>
      </c>
      <c r="AN609" s="80">
        <f t="shared" si="347"/>
        <v>7.8794234541060169</v>
      </c>
      <c r="AO609" s="80">
        <f t="shared" si="347"/>
        <v>7.8794234541249555</v>
      </c>
      <c r="AP609" s="80">
        <f t="shared" si="347"/>
        <v>7.8794234557847878</v>
      </c>
      <c r="AQ609" s="80">
        <f t="shared" si="347"/>
        <v>7.879423601256244</v>
      </c>
      <c r="AR609" s="80">
        <f t="shared" si="347"/>
        <v>7.8794363474734022</v>
      </c>
      <c r="AS609" s="80">
        <f t="shared" si="347"/>
        <v>7.8805294278518314</v>
      </c>
      <c r="AT609" s="80">
        <f t="shared" si="347"/>
        <v>7.9286909501757075</v>
      </c>
      <c r="AU609" s="80">
        <f t="shared" si="345"/>
        <v>8.3278004393620684</v>
      </c>
    </row>
    <row r="610" spans="1:47" ht="12.95" customHeight="1" x14ac:dyDescent="0.2">
      <c r="A610" s="16" t="s">
        <v>2484</v>
      </c>
      <c r="B610" s="41"/>
      <c r="C610" s="42">
        <v>47368.447999999997</v>
      </c>
      <c r="D610" s="42"/>
      <c r="E610" s="80">
        <f t="shared" si="328"/>
        <v>2850.0321967437881</v>
      </c>
      <c r="F610" s="80">
        <f t="shared" si="329"/>
        <v>2850</v>
      </c>
      <c r="G610" s="80">
        <f t="shared" si="324"/>
        <v>4.3704744530259632E-2</v>
      </c>
      <c r="I610" s="80">
        <f t="shared" si="325"/>
        <v>4.3704744530259632E-2</v>
      </c>
      <c r="P610" s="80">
        <f t="shared" si="330"/>
        <v>1.2070058711985762E-2</v>
      </c>
      <c r="Q610" s="107">
        <f t="shared" si="346"/>
        <v>32349.947999999997</v>
      </c>
      <c r="R610" s="80">
        <f t="shared" si="322"/>
        <v>1.0007533468208978E-3</v>
      </c>
      <c r="S610" s="106">
        <f t="shared" si="326"/>
        <v>0.1</v>
      </c>
      <c r="T610" s="106">
        <f t="shared" si="331"/>
        <v>1.0007533468208979E-4</v>
      </c>
      <c r="Z610" s="80">
        <f t="shared" si="332"/>
        <v>2850</v>
      </c>
      <c r="AA610" s="80">
        <f t="shared" si="333"/>
        <v>4.3189582656644895E-2</v>
      </c>
      <c r="AB610" s="80">
        <f t="shared" si="334"/>
        <v>1.2585220585600496E-2</v>
      </c>
      <c r="AC610" s="80">
        <f t="shared" si="335"/>
        <v>3.1634685818273868E-2</v>
      </c>
      <c r="AD610" s="80">
        <f t="shared" si="336"/>
        <v>5.151618736147362E-4</v>
      </c>
      <c r="AE610" s="80">
        <f t="shared" si="337"/>
        <v>2.6539175602624542E-8</v>
      </c>
      <c r="AF610" s="80">
        <f t="shared" si="338"/>
        <v>-9999</v>
      </c>
      <c r="AG610" s="106"/>
      <c r="AH610" s="80">
        <f t="shared" si="339"/>
        <v>3.1119523944659135E-2</v>
      </c>
      <c r="AI610" s="80">
        <f t="shared" si="340"/>
        <v>0.80964628384841064</v>
      </c>
      <c r="AJ610" s="80">
        <f t="shared" si="341"/>
        <v>0.92633813336242832</v>
      </c>
      <c r="AK610" s="80">
        <f t="shared" si="342"/>
        <v>-0.40612506878262999</v>
      </c>
      <c r="AL610" s="80">
        <f t="shared" si="343"/>
        <v>1.1324949132409758</v>
      </c>
      <c r="AM610" s="80">
        <f t="shared" si="344"/>
        <v>0.63568698959308734</v>
      </c>
      <c r="AN610" s="80">
        <f t="shared" si="347"/>
        <v>7.8837769356384646</v>
      </c>
      <c r="AO610" s="80">
        <f t="shared" si="347"/>
        <v>7.8837769356780099</v>
      </c>
      <c r="AP610" s="80">
        <f t="shared" si="347"/>
        <v>7.8837769386375758</v>
      </c>
      <c r="AQ610" s="80">
        <f t="shared" si="347"/>
        <v>7.8837771601300233</v>
      </c>
      <c r="AR610" s="80">
        <f t="shared" si="347"/>
        <v>7.883793731847498</v>
      </c>
      <c r="AS610" s="80">
        <f t="shared" si="347"/>
        <v>7.8850085148984483</v>
      </c>
      <c r="AT610" s="80">
        <f t="shared" si="347"/>
        <v>7.9338741229269401</v>
      </c>
      <c r="AU610" s="80">
        <f t="shared" si="345"/>
        <v>8.332099998883356</v>
      </c>
    </row>
    <row r="611" spans="1:47" ht="12.95" customHeight="1" x14ac:dyDescent="0.2">
      <c r="A611" s="16" t="s">
        <v>2522</v>
      </c>
      <c r="B611" s="41"/>
      <c r="C611" s="42">
        <v>47380.663</v>
      </c>
      <c r="D611" s="42"/>
      <c r="E611" s="80">
        <f t="shared" si="328"/>
        <v>2859.0308358989478</v>
      </c>
      <c r="F611" s="80">
        <f t="shared" si="329"/>
        <v>2859</v>
      </c>
      <c r="G611" s="80">
        <f t="shared" si="324"/>
        <v>4.1857496355078183E-2</v>
      </c>
      <c r="I611" s="80">
        <f t="shared" si="325"/>
        <v>4.1857496355078183E-2</v>
      </c>
      <c r="P611" s="80">
        <f t="shared" si="330"/>
        <v>1.217154791578135E-2</v>
      </c>
      <c r="Q611" s="107">
        <f t="shared" si="346"/>
        <v>32362.163</v>
      </c>
      <c r="R611" s="80">
        <f t="shared" si="322"/>
        <v>8.8125553474058997E-4</v>
      </c>
      <c r="S611" s="106">
        <f t="shared" si="326"/>
        <v>0.1</v>
      </c>
      <c r="T611" s="106">
        <f t="shared" si="331"/>
        <v>8.8125553474058997E-5</v>
      </c>
      <c r="Z611" s="80">
        <f t="shared" si="332"/>
        <v>2859</v>
      </c>
      <c r="AA611" s="80">
        <f t="shared" si="333"/>
        <v>4.3281070929589043E-2</v>
      </c>
      <c r="AB611" s="80">
        <f t="shared" si="334"/>
        <v>1.0747973341270489E-2</v>
      </c>
      <c r="AC611" s="80">
        <f t="shared" si="335"/>
        <v>2.9685948439296832E-2</v>
      </c>
      <c r="AD611" s="80">
        <f t="shared" si="336"/>
        <v>-1.4235745745108594E-3</v>
      </c>
      <c r="AE611" s="80">
        <f t="shared" si="337"/>
        <v>2.0265645691937745E-7</v>
      </c>
      <c r="AF611" s="80">
        <f t="shared" si="338"/>
        <v>-9999</v>
      </c>
      <c r="AG611" s="106"/>
      <c r="AH611" s="80">
        <f t="shared" si="339"/>
        <v>3.1109523013807695E-2</v>
      </c>
      <c r="AI611" s="80">
        <f t="shared" si="340"/>
        <v>0.81096113724456143</v>
      </c>
      <c r="AJ611" s="80">
        <f t="shared" si="341"/>
        <v>0.92755192751140281</v>
      </c>
      <c r="AK611" s="80">
        <f t="shared" si="342"/>
        <v>-0.40673875782195412</v>
      </c>
      <c r="AL611" s="80">
        <f t="shared" si="343"/>
        <v>1.13573002398487</v>
      </c>
      <c r="AM611" s="80">
        <f t="shared" si="344"/>
        <v>0.63796053554958398</v>
      </c>
      <c r="AN611" s="80">
        <f t="shared" ref="AN611:AT620" si="348">$AU611+$AB$7*SIN(AO611)</f>
        <v>7.8873452911673692</v>
      </c>
      <c r="AO611" s="80">
        <f t="shared" si="348"/>
        <v>7.8873452912347073</v>
      </c>
      <c r="AP611" s="80">
        <f t="shared" si="348"/>
        <v>7.8873452957354742</v>
      </c>
      <c r="AQ611" s="80">
        <f t="shared" si="348"/>
        <v>7.8873455965560701</v>
      </c>
      <c r="AR611" s="80">
        <f t="shared" si="348"/>
        <v>7.8873656965479668</v>
      </c>
      <c r="AS611" s="80">
        <f t="shared" si="348"/>
        <v>7.8886823630854384</v>
      </c>
      <c r="AT611" s="80">
        <f t="shared" si="348"/>
        <v>7.9381203770004314</v>
      </c>
      <c r="AU611" s="80">
        <f t="shared" si="345"/>
        <v>8.3356178203098636</v>
      </c>
    </row>
    <row r="612" spans="1:47" ht="12.95" customHeight="1" x14ac:dyDescent="0.2">
      <c r="A612" s="16" t="s">
        <v>2485</v>
      </c>
      <c r="B612" s="41"/>
      <c r="C612" s="42">
        <v>47482.468000000001</v>
      </c>
      <c r="D612" s="42"/>
      <c r="E612" s="80">
        <f t="shared" si="328"/>
        <v>2934.0293180267208</v>
      </c>
      <c r="F612" s="80">
        <f t="shared" si="329"/>
        <v>2934</v>
      </c>
      <c r="G612" s="80">
        <f t="shared" si="324"/>
        <v>3.9797094897949137E-2</v>
      </c>
      <c r="I612" s="80">
        <f t="shared" si="325"/>
        <v>3.9797094897949137E-2</v>
      </c>
      <c r="P612" s="80">
        <f t="shared" si="330"/>
        <v>1.3019798516840379E-2</v>
      </c>
      <c r="Q612" s="107">
        <f t="shared" si="346"/>
        <v>32463.968000000001</v>
      </c>
      <c r="R612" s="80">
        <f t="shared" si="322"/>
        <v>7.1702360148174018E-4</v>
      </c>
      <c r="S612" s="106">
        <f t="shared" si="326"/>
        <v>0.1</v>
      </c>
      <c r="T612" s="106">
        <f t="shared" si="331"/>
        <v>7.1702360148174018E-5</v>
      </c>
      <c r="Z612" s="80">
        <f t="shared" si="332"/>
        <v>2934</v>
      </c>
      <c r="AA612" s="80">
        <f t="shared" si="333"/>
        <v>4.4029724574540692E-2</v>
      </c>
      <c r="AB612" s="80">
        <f t="shared" si="334"/>
        <v>8.7871688402488234E-3</v>
      </c>
      <c r="AC612" s="80">
        <f t="shared" si="335"/>
        <v>2.6777296381108758E-2</v>
      </c>
      <c r="AD612" s="80">
        <f t="shared" si="336"/>
        <v>-4.2326296765915553E-3</v>
      </c>
      <c r="AE612" s="80">
        <f t="shared" si="337"/>
        <v>1.7915153979163535E-6</v>
      </c>
      <c r="AF612" s="80">
        <f t="shared" si="338"/>
        <v>-9999</v>
      </c>
      <c r="AG612" s="106"/>
      <c r="AH612" s="80">
        <f t="shared" si="339"/>
        <v>3.1009926057700313E-2</v>
      </c>
      <c r="AI612" s="80">
        <f t="shared" si="340"/>
        <v>0.82216519112900754</v>
      </c>
      <c r="AJ612" s="80">
        <f t="shared" si="341"/>
        <v>0.93743312467932072</v>
      </c>
      <c r="AK612" s="80">
        <f t="shared" si="342"/>
        <v>-0.41176071874358461</v>
      </c>
      <c r="AL612" s="80">
        <f t="shared" si="343"/>
        <v>1.1631053723980271</v>
      </c>
      <c r="AM612" s="80">
        <f t="shared" si="344"/>
        <v>0.65738988041226287</v>
      </c>
      <c r="AN612" s="80">
        <f t="shared" si="348"/>
        <v>7.9173099534867921</v>
      </c>
      <c r="AO612" s="80">
        <f t="shared" si="348"/>
        <v>7.9173099549718877</v>
      </c>
      <c r="AP612" s="80">
        <f t="shared" si="348"/>
        <v>7.9173100072912712</v>
      </c>
      <c r="AQ612" s="80">
        <f t="shared" si="348"/>
        <v>7.9173118504571205</v>
      </c>
      <c r="AR612" s="80">
        <f t="shared" si="348"/>
        <v>7.9173767494161833</v>
      </c>
      <c r="AS612" s="80">
        <f t="shared" si="348"/>
        <v>7.9196210413346417</v>
      </c>
      <c r="AT612" s="80">
        <f t="shared" si="348"/>
        <v>7.9736962522671577</v>
      </c>
      <c r="AU612" s="80">
        <f t="shared" si="345"/>
        <v>8.3649329988640915</v>
      </c>
    </row>
    <row r="613" spans="1:47" ht="12.95" customHeight="1" x14ac:dyDescent="0.2">
      <c r="A613" s="16" t="s">
        <v>2522</v>
      </c>
      <c r="B613" s="41"/>
      <c r="C613" s="42">
        <v>47524.553</v>
      </c>
      <c r="D613" s="42"/>
      <c r="E613" s="80">
        <f t="shared" si="328"/>
        <v>2965.032816090149</v>
      </c>
      <c r="F613" s="80">
        <f t="shared" si="329"/>
        <v>2965</v>
      </c>
      <c r="G613" s="80">
        <f t="shared" si="324"/>
        <v>4.4545462289534044E-2</v>
      </c>
      <c r="I613" s="80">
        <f t="shared" si="325"/>
        <v>4.4545462289534044E-2</v>
      </c>
      <c r="P613" s="80">
        <f t="shared" si="330"/>
        <v>1.337171650778776E-2</v>
      </c>
      <c r="Q613" s="107">
        <f t="shared" si="346"/>
        <v>32506.053</v>
      </c>
      <c r="R613" s="80">
        <f t="shared" si="322"/>
        <v>9.7180242606494409E-4</v>
      </c>
      <c r="S613" s="106">
        <f t="shared" si="326"/>
        <v>0.1</v>
      </c>
      <c r="T613" s="106">
        <f t="shared" si="331"/>
        <v>9.7180242606494411E-5</v>
      </c>
      <c r="Z613" s="80">
        <f t="shared" si="332"/>
        <v>2965</v>
      </c>
      <c r="AA613" s="80">
        <f t="shared" si="333"/>
        <v>4.4331830307972775E-2</v>
      </c>
      <c r="AB613" s="80">
        <f t="shared" si="334"/>
        <v>1.3585348489349031E-2</v>
      </c>
      <c r="AC613" s="80">
        <f t="shared" si="335"/>
        <v>3.1173745781746282E-2</v>
      </c>
      <c r="AD613" s="80">
        <f t="shared" si="336"/>
        <v>2.1363198156126861E-4</v>
      </c>
      <c r="AE613" s="80">
        <f t="shared" si="337"/>
        <v>4.5638623545794219E-9</v>
      </c>
      <c r="AF613" s="80">
        <f t="shared" si="338"/>
        <v>-9999</v>
      </c>
      <c r="AG613" s="106"/>
      <c r="AH613" s="80">
        <f t="shared" si="339"/>
        <v>3.0960113800185013E-2</v>
      </c>
      <c r="AI613" s="80">
        <f t="shared" si="340"/>
        <v>0.82692789808804412</v>
      </c>
      <c r="AJ613" s="80">
        <f t="shared" si="341"/>
        <v>0.94138783572429829</v>
      </c>
      <c r="AK613" s="80">
        <f t="shared" si="342"/>
        <v>-0.41378515716032321</v>
      </c>
      <c r="AL613" s="80">
        <f t="shared" si="343"/>
        <v>1.1746435661185732</v>
      </c>
      <c r="AM613" s="80">
        <f t="shared" si="344"/>
        <v>0.66568370528966214</v>
      </c>
      <c r="AN613" s="80">
        <f t="shared" si="348"/>
        <v>7.9298169057708909</v>
      </c>
      <c r="AO613" s="80">
        <f t="shared" si="348"/>
        <v>7.929816909396628</v>
      </c>
      <c r="AP613" s="80">
        <f t="shared" si="348"/>
        <v>7.9298170160948542</v>
      </c>
      <c r="AQ613" s="80">
        <f t="shared" si="348"/>
        <v>7.9298201559442214</v>
      </c>
      <c r="AR613" s="80">
        <f t="shared" si="348"/>
        <v>7.9299124954718296</v>
      </c>
      <c r="AS613" s="80">
        <f t="shared" si="348"/>
        <v>7.9325796998355598</v>
      </c>
      <c r="AT613" s="80">
        <f t="shared" si="348"/>
        <v>7.9884994640458951</v>
      </c>
      <c r="AU613" s="80">
        <f t="shared" si="345"/>
        <v>8.3770499393331708</v>
      </c>
    </row>
    <row r="614" spans="1:47" ht="12.95" customHeight="1" x14ac:dyDescent="0.2">
      <c r="A614" s="16" t="s">
        <v>2486</v>
      </c>
      <c r="B614" s="41"/>
      <c r="C614" s="42">
        <v>47565.273999999998</v>
      </c>
      <c r="D614" s="42"/>
      <c r="E614" s="80">
        <f t="shared" si="328"/>
        <v>2995.0314722536464</v>
      </c>
      <c r="F614" s="80">
        <f t="shared" si="329"/>
        <v>2995</v>
      </c>
      <c r="G614" s="80">
        <f t="shared" si="324"/>
        <v>4.2721301702840719E-2</v>
      </c>
      <c r="I614" s="80">
        <f t="shared" si="325"/>
        <v>4.2721301702840719E-2</v>
      </c>
      <c r="P614" s="80">
        <f t="shared" si="330"/>
        <v>1.3713010597868506E-2</v>
      </c>
      <c r="Q614" s="107">
        <f t="shared" si="346"/>
        <v>32546.773999999998</v>
      </c>
      <c r="R614" s="80">
        <f t="shared" si="322"/>
        <v>8.4148095283081005E-4</v>
      </c>
      <c r="S614" s="106">
        <f t="shared" si="326"/>
        <v>0.1</v>
      </c>
      <c r="T614" s="106">
        <f t="shared" si="331"/>
        <v>8.4148095283081008E-5</v>
      </c>
      <c r="Z614" s="80">
        <f t="shared" si="332"/>
        <v>2995</v>
      </c>
      <c r="AA614" s="80">
        <f t="shared" si="333"/>
        <v>4.4619992234877184E-2</v>
      </c>
      <c r="AB614" s="80">
        <f t="shared" si="334"/>
        <v>1.1814320065832044E-2</v>
      </c>
      <c r="AC614" s="80" t="e">
        <f>+#REF!-P614</f>
        <v>#REF!</v>
      </c>
      <c r="AD614" s="80">
        <f t="shared" si="336"/>
        <v>-1.898690532036465E-3</v>
      </c>
      <c r="AE614" s="80">
        <f t="shared" si="337"/>
        <v>3.6050257364449148E-7</v>
      </c>
      <c r="AF614" s="80">
        <f t="shared" si="338"/>
        <v>-9999</v>
      </c>
      <c r="AG614" s="106"/>
      <c r="AH614" s="80">
        <f t="shared" si="339"/>
        <v>3.0906981637008675E-2</v>
      </c>
      <c r="AI614" s="80">
        <f t="shared" si="340"/>
        <v>0.83161225110958858</v>
      </c>
      <c r="AJ614" s="80">
        <f t="shared" si="341"/>
        <v>0.94513757612180471</v>
      </c>
      <c r="AK614" s="80">
        <f t="shared" si="342"/>
        <v>-0.4157134527171758</v>
      </c>
      <c r="AL614" s="80">
        <f t="shared" si="343"/>
        <v>1.1859378664839015</v>
      </c>
      <c r="AM614" s="80">
        <f t="shared" si="344"/>
        <v>0.67386414320461885</v>
      </c>
      <c r="AN614" s="80">
        <f t="shared" si="348"/>
        <v>7.9419897497350274</v>
      </c>
      <c r="AO614" s="80">
        <f t="shared" si="348"/>
        <v>7.9419897573647207</v>
      </c>
      <c r="AP614" s="80">
        <f t="shared" si="348"/>
        <v>7.9419899509002496</v>
      </c>
      <c r="AQ614" s="80">
        <f t="shared" si="348"/>
        <v>7.9419948599994097</v>
      </c>
      <c r="AR614" s="80">
        <f t="shared" si="348"/>
        <v>7.942119289893232</v>
      </c>
      <c r="AS614" s="80">
        <f t="shared" si="348"/>
        <v>7.9452166879441659</v>
      </c>
      <c r="AT614" s="80">
        <f t="shared" si="348"/>
        <v>8.0028794727161703</v>
      </c>
      <c r="AU614" s="80">
        <f t="shared" si="345"/>
        <v>8.3887760107548619</v>
      </c>
    </row>
    <row r="615" spans="1:47" ht="12.95" customHeight="1" x14ac:dyDescent="0.2">
      <c r="A615" s="16" t="s">
        <v>2486</v>
      </c>
      <c r="B615" s="41"/>
      <c r="C615" s="42">
        <v>47592.423999999999</v>
      </c>
      <c r="D615" s="42"/>
      <c r="E615" s="80">
        <f t="shared" si="328"/>
        <v>3015.0325408629401</v>
      </c>
      <c r="F615" s="80">
        <f t="shared" si="329"/>
        <v>3015</v>
      </c>
      <c r="G615" s="80">
        <f t="shared" si="324"/>
        <v>4.4171861314680427E-2</v>
      </c>
      <c r="I615" s="80">
        <f t="shared" si="325"/>
        <v>4.4171861314680427E-2</v>
      </c>
      <c r="P615" s="80">
        <f t="shared" si="330"/>
        <v>1.394093796523913E-2</v>
      </c>
      <c r="Q615" s="107">
        <f t="shared" si="346"/>
        <v>32573.923999999999</v>
      </c>
      <c r="R615" s="80">
        <f t="shared" si="322"/>
        <v>9.1390872655979492E-4</v>
      </c>
      <c r="S615" s="106">
        <f t="shared" si="326"/>
        <v>0.1</v>
      </c>
      <c r="T615" s="106">
        <f t="shared" si="331"/>
        <v>9.1390872655979492E-5</v>
      </c>
      <c r="Z615" s="80">
        <f t="shared" si="332"/>
        <v>3015</v>
      </c>
      <c r="AA615" s="80">
        <f t="shared" si="333"/>
        <v>4.4809768705538933E-2</v>
      </c>
      <c r="AB615" s="80">
        <f t="shared" si="334"/>
        <v>1.3303030574380623E-2</v>
      </c>
      <c r="AC615" s="80">
        <f t="shared" ref="AC615:AC678" si="349">+G615-P615</f>
        <v>3.0230923349441295E-2</v>
      </c>
      <c r="AD615" s="80">
        <f t="shared" si="336"/>
        <v>-6.3790739085850534E-4</v>
      </c>
      <c r="AE615" s="80">
        <f t="shared" si="337"/>
        <v>4.0692583931190596E-8</v>
      </c>
      <c r="AF615" s="80">
        <f t="shared" si="338"/>
        <v>-9999</v>
      </c>
      <c r="AG615" s="106"/>
      <c r="AH615" s="80">
        <f t="shared" si="339"/>
        <v>3.0868830740299804E-2</v>
      </c>
      <c r="AI615" s="80">
        <f t="shared" si="340"/>
        <v>0.83477693173298195</v>
      </c>
      <c r="AJ615" s="80">
        <f t="shared" si="341"/>
        <v>0.94759329446748863</v>
      </c>
      <c r="AK615" s="80">
        <f t="shared" si="342"/>
        <v>-0.41698135025303962</v>
      </c>
      <c r="AL615" s="80">
        <f t="shared" si="343"/>
        <v>1.1935388875911168</v>
      </c>
      <c r="AM615" s="80">
        <f t="shared" si="344"/>
        <v>0.67940465463352406</v>
      </c>
      <c r="AN615" s="80">
        <f t="shared" si="348"/>
        <v>7.950143418170379</v>
      </c>
      <c r="AO615" s="80">
        <f t="shared" si="348"/>
        <v>7.950143430082405</v>
      </c>
      <c r="AP615" s="80">
        <f t="shared" si="348"/>
        <v>7.9501437066925389</v>
      </c>
      <c r="AQ615" s="80">
        <f t="shared" si="348"/>
        <v>7.9501501296561949</v>
      </c>
      <c r="AR615" s="80">
        <f t="shared" si="348"/>
        <v>7.9502991525736935</v>
      </c>
      <c r="AS615" s="80">
        <f t="shared" si="348"/>
        <v>7.9536944029267964</v>
      </c>
      <c r="AT615" s="80">
        <f t="shared" si="348"/>
        <v>8.0124956460203762</v>
      </c>
      <c r="AU615" s="80">
        <f t="shared" si="345"/>
        <v>8.3965933917026554</v>
      </c>
    </row>
    <row r="616" spans="1:47" ht="12.95" customHeight="1" x14ac:dyDescent="0.2">
      <c r="A616" s="16" t="s">
        <v>2487</v>
      </c>
      <c r="B616" s="41"/>
      <c r="C616" s="42">
        <v>47649.432000000001</v>
      </c>
      <c r="D616" s="42"/>
      <c r="E616" s="80">
        <f t="shared" si="328"/>
        <v>3057.0296281291867</v>
      </c>
      <c r="F616" s="80">
        <f t="shared" si="329"/>
        <v>3057</v>
      </c>
      <c r="G616" s="80">
        <f t="shared" si="324"/>
        <v>4.0218036505393684E-2</v>
      </c>
      <c r="I616" s="80">
        <f t="shared" si="325"/>
        <v>4.0218036505393684E-2</v>
      </c>
      <c r="P616" s="80">
        <f t="shared" si="330"/>
        <v>1.4420621760970373E-2</v>
      </c>
      <c r="Q616" s="107">
        <f t="shared" si="346"/>
        <v>32630.932000000001</v>
      </c>
      <c r="R616" s="80">
        <f t="shared" si="322"/>
        <v>6.655066074957893E-4</v>
      </c>
      <c r="S616" s="106">
        <f t="shared" si="326"/>
        <v>0.1</v>
      </c>
      <c r="T616" s="106">
        <f t="shared" si="331"/>
        <v>6.655066074957893E-5</v>
      </c>
      <c r="Z616" s="80">
        <f t="shared" si="332"/>
        <v>3057</v>
      </c>
      <c r="AA616" s="80">
        <f t="shared" si="333"/>
        <v>4.5202116108988513E-2</v>
      </c>
      <c r="AB616" s="80">
        <f t="shared" si="334"/>
        <v>9.4365421573755458E-3</v>
      </c>
      <c r="AC616" s="80">
        <f t="shared" si="349"/>
        <v>2.5797414744423312E-2</v>
      </c>
      <c r="AD616" s="80">
        <f t="shared" si="336"/>
        <v>-4.9840796035948293E-3</v>
      </c>
      <c r="AE616" s="80">
        <f t="shared" si="337"/>
        <v>2.4841049494969993E-6</v>
      </c>
      <c r="AF616" s="80">
        <f t="shared" si="338"/>
        <v>-9999</v>
      </c>
      <c r="AG616" s="106"/>
      <c r="AH616" s="80">
        <f t="shared" si="339"/>
        <v>3.0781494348018138E-2</v>
      </c>
      <c r="AI616" s="80">
        <f t="shared" si="340"/>
        <v>0.84153347079971108</v>
      </c>
      <c r="AJ616" s="80">
        <f t="shared" si="341"/>
        <v>0.95262983613881391</v>
      </c>
      <c r="AK616" s="80">
        <f t="shared" si="342"/>
        <v>-0.41959560039355726</v>
      </c>
      <c r="AL616" s="80">
        <f t="shared" si="343"/>
        <v>1.2096913578717172</v>
      </c>
      <c r="AM616" s="80">
        <f t="shared" si="344"/>
        <v>0.6912741912735979</v>
      </c>
      <c r="AN616" s="80">
        <f t="shared" si="348"/>
        <v>7.9673678653229345</v>
      </c>
      <c r="AO616" s="80">
        <f t="shared" si="348"/>
        <v>7.9673678927306852</v>
      </c>
      <c r="AP616" s="80">
        <f t="shared" si="348"/>
        <v>7.9673684328118508</v>
      </c>
      <c r="AQ616" s="80">
        <f t="shared" si="348"/>
        <v>7.9673790748141826</v>
      </c>
      <c r="AR616" s="80">
        <f t="shared" si="348"/>
        <v>7.967588567141572</v>
      </c>
      <c r="AS616" s="80">
        <f t="shared" si="348"/>
        <v>7.9716369173110708</v>
      </c>
      <c r="AT616" s="80">
        <f t="shared" si="348"/>
        <v>8.0327658804790509</v>
      </c>
      <c r="AU616" s="80">
        <f t="shared" si="345"/>
        <v>8.413009891693024</v>
      </c>
    </row>
    <row r="617" spans="1:47" ht="12.95" customHeight="1" x14ac:dyDescent="0.2">
      <c r="A617" s="16" t="s">
        <v>2522</v>
      </c>
      <c r="B617" s="41"/>
      <c r="C617" s="42">
        <v>47650.790999999997</v>
      </c>
      <c r="D617" s="42"/>
      <c r="E617" s="80">
        <f t="shared" si="328"/>
        <v>3058.0307865910636</v>
      </c>
      <c r="F617" s="80">
        <f t="shared" si="329"/>
        <v>3058</v>
      </c>
      <c r="G617" s="80">
        <f t="shared" si="324"/>
        <v>4.1790564479015302E-2</v>
      </c>
      <c r="I617" s="80">
        <f t="shared" si="325"/>
        <v>4.1790564479015302E-2</v>
      </c>
      <c r="P617" s="80">
        <f t="shared" si="330"/>
        <v>1.4432059916607169E-2</v>
      </c>
      <c r="Q617" s="107">
        <f t="shared" si="346"/>
        <v>32632.290999999997</v>
      </c>
      <c r="R617" s="80">
        <f t="shared" si="322"/>
        <v>7.4848777189130656E-4</v>
      </c>
      <c r="S617" s="106">
        <f t="shared" si="326"/>
        <v>0.1</v>
      </c>
      <c r="T617" s="106">
        <f t="shared" si="331"/>
        <v>7.4848777189130664E-5</v>
      </c>
      <c r="Z617" s="80">
        <f t="shared" si="332"/>
        <v>3058</v>
      </c>
      <c r="AA617" s="80">
        <f t="shared" si="333"/>
        <v>4.5211354327878865E-2</v>
      </c>
      <c r="AB617" s="80">
        <f t="shared" si="334"/>
        <v>1.1011270067743606E-2</v>
      </c>
      <c r="AC617" s="80">
        <f t="shared" si="349"/>
        <v>2.7358504562408133E-2</v>
      </c>
      <c r="AD617" s="80">
        <f t="shared" si="336"/>
        <v>-3.4207898488635632E-3</v>
      </c>
      <c r="AE617" s="80">
        <f t="shared" si="337"/>
        <v>1.1701803190088001E-6</v>
      </c>
      <c r="AF617" s="80">
        <f t="shared" si="338"/>
        <v>-9999</v>
      </c>
      <c r="AG617" s="106"/>
      <c r="AH617" s="80">
        <f t="shared" si="339"/>
        <v>3.0779294411271696E-2</v>
      </c>
      <c r="AI617" s="80">
        <f t="shared" si="340"/>
        <v>0.84169619080633384</v>
      </c>
      <c r="AJ617" s="80">
        <f t="shared" si="341"/>
        <v>0.95274769895138589</v>
      </c>
      <c r="AK617" s="80">
        <f t="shared" si="342"/>
        <v>-0.41965701798157878</v>
      </c>
      <c r="AL617" s="80">
        <f t="shared" si="343"/>
        <v>1.2100791314717538</v>
      </c>
      <c r="AM617" s="80">
        <f t="shared" si="344"/>
        <v>0.69156076723439452</v>
      </c>
      <c r="AN617" s="80">
        <f t="shared" si="348"/>
        <v>7.9677796701860473</v>
      </c>
      <c r="AO617" s="80">
        <f t="shared" si="348"/>
        <v>7.9677796981027349</v>
      </c>
      <c r="AP617" s="80">
        <f t="shared" si="348"/>
        <v>7.9677802462305616</v>
      </c>
      <c r="AQ617" s="80">
        <f t="shared" si="348"/>
        <v>7.9677910078671026</v>
      </c>
      <c r="AR617" s="80">
        <f t="shared" si="348"/>
        <v>7.9680020909991276</v>
      </c>
      <c r="AS617" s="80">
        <f t="shared" si="348"/>
        <v>7.9720664331771589</v>
      </c>
      <c r="AT617" s="80">
        <f t="shared" si="348"/>
        <v>8.0332497582583322</v>
      </c>
      <c r="AU617" s="80">
        <f t="shared" si="345"/>
        <v>8.413400760740414</v>
      </c>
    </row>
    <row r="618" spans="1:47" ht="12.95" customHeight="1" x14ac:dyDescent="0.2">
      <c r="A618" s="16" t="s">
        <v>2522</v>
      </c>
      <c r="B618" s="41"/>
      <c r="C618" s="42">
        <v>47650.796000000002</v>
      </c>
      <c r="D618" s="42"/>
      <c r="E618" s="80">
        <f t="shared" si="328"/>
        <v>3058.0344700291166</v>
      </c>
      <c r="F618" s="80">
        <f t="shared" si="329"/>
        <v>3058</v>
      </c>
      <c r="G618" s="80">
        <f t="shared" si="324"/>
        <v>4.6790564483671915E-2</v>
      </c>
      <c r="I618" s="80">
        <f t="shared" si="325"/>
        <v>4.6790564483671915E-2</v>
      </c>
      <c r="P618" s="80">
        <f t="shared" si="330"/>
        <v>1.4432059916607169E-2</v>
      </c>
      <c r="Q618" s="107">
        <f t="shared" si="346"/>
        <v>32632.296000000002</v>
      </c>
      <c r="R618" s="80">
        <f t="shared" si="322"/>
        <v>1.0470728178167501E-3</v>
      </c>
      <c r="S618" s="106">
        <f t="shared" si="326"/>
        <v>0.1</v>
      </c>
      <c r="T618" s="106">
        <f t="shared" si="331"/>
        <v>1.0470728178167502E-4</v>
      </c>
      <c r="Z618" s="80">
        <f t="shared" si="332"/>
        <v>3058</v>
      </c>
      <c r="AA618" s="80">
        <f t="shared" si="333"/>
        <v>4.5211354327878865E-2</v>
      </c>
      <c r="AB618" s="80">
        <f t="shared" si="334"/>
        <v>1.6011270072400219E-2</v>
      </c>
      <c r="AC618" s="80">
        <f t="shared" si="349"/>
        <v>3.2358504567064746E-2</v>
      </c>
      <c r="AD618" s="80">
        <f t="shared" si="336"/>
        <v>1.5792101557930496E-3</v>
      </c>
      <c r="AE618" s="80">
        <f t="shared" si="337"/>
        <v>2.4939047161599084E-7</v>
      </c>
      <c r="AF618" s="80">
        <f t="shared" si="338"/>
        <v>-9999</v>
      </c>
      <c r="AG618" s="106"/>
      <c r="AH618" s="80">
        <f t="shared" si="339"/>
        <v>3.0779294411271696E-2</v>
      </c>
      <c r="AI618" s="80">
        <f t="shared" si="340"/>
        <v>0.84169619080633384</v>
      </c>
      <c r="AJ618" s="80">
        <f t="shared" si="341"/>
        <v>0.95274769895138589</v>
      </c>
      <c r="AK618" s="80">
        <f t="shared" si="342"/>
        <v>-0.41965701798157878</v>
      </c>
      <c r="AL618" s="80">
        <f t="shared" si="343"/>
        <v>1.2100791314717538</v>
      </c>
      <c r="AM618" s="80">
        <f t="shared" si="344"/>
        <v>0.69156076723439452</v>
      </c>
      <c r="AN618" s="80">
        <f t="shared" si="348"/>
        <v>7.9677796701860473</v>
      </c>
      <c r="AO618" s="80">
        <f t="shared" si="348"/>
        <v>7.9677796981027349</v>
      </c>
      <c r="AP618" s="80">
        <f t="shared" si="348"/>
        <v>7.9677802462305616</v>
      </c>
      <c r="AQ618" s="80">
        <f t="shared" si="348"/>
        <v>7.9677910078671026</v>
      </c>
      <c r="AR618" s="80">
        <f t="shared" si="348"/>
        <v>7.9680020909991276</v>
      </c>
      <c r="AS618" s="80">
        <f t="shared" si="348"/>
        <v>7.9720664331771589</v>
      </c>
      <c r="AT618" s="80">
        <f t="shared" si="348"/>
        <v>8.0332497582583322</v>
      </c>
      <c r="AU618" s="80">
        <f t="shared" si="345"/>
        <v>8.413400760740414</v>
      </c>
    </row>
    <row r="619" spans="1:47" ht="12.95" customHeight="1" x14ac:dyDescent="0.2">
      <c r="A619" s="16" t="s">
        <v>2522</v>
      </c>
      <c r="B619" s="41"/>
      <c r="C619" s="42">
        <v>47665.722999999998</v>
      </c>
      <c r="D619" s="42"/>
      <c r="E619" s="80">
        <f t="shared" si="328"/>
        <v>3069.0310059823701</v>
      </c>
      <c r="F619" s="80">
        <f t="shared" si="329"/>
        <v>3069</v>
      </c>
      <c r="G619" s="80">
        <f t="shared" si="324"/>
        <v>4.2088372269063257E-2</v>
      </c>
      <c r="I619" s="80">
        <f t="shared" si="325"/>
        <v>4.2088372269063257E-2</v>
      </c>
      <c r="P619" s="80">
        <f t="shared" si="330"/>
        <v>1.4557932161177725E-2</v>
      </c>
      <c r="Q619" s="107">
        <f t="shared" si="346"/>
        <v>32647.222999999998</v>
      </c>
      <c r="R619" s="80">
        <f t="shared" si="322"/>
        <v>7.5792513253387223E-4</v>
      </c>
      <c r="S619" s="106">
        <f t="shared" si="326"/>
        <v>0.1</v>
      </c>
      <c r="T619" s="106">
        <f t="shared" si="331"/>
        <v>7.5792513253387228E-5</v>
      </c>
      <c r="Z619" s="80">
        <f t="shared" si="332"/>
        <v>3069</v>
      </c>
      <c r="AA619" s="80">
        <f t="shared" si="333"/>
        <v>4.5312653955977035E-2</v>
      </c>
      <c r="AB619" s="80">
        <f t="shared" si="334"/>
        <v>1.1333650474263945E-2</v>
      </c>
      <c r="AC619" s="80">
        <f t="shared" si="349"/>
        <v>2.753044010788553E-2</v>
      </c>
      <c r="AD619" s="80">
        <f t="shared" si="336"/>
        <v>-3.2242816869137783E-3</v>
      </c>
      <c r="AE619" s="80">
        <f t="shared" si="337"/>
        <v>1.039599239656756E-6</v>
      </c>
      <c r="AF619" s="80">
        <f t="shared" si="338"/>
        <v>-9999</v>
      </c>
      <c r="AG619" s="106"/>
      <c r="AH619" s="80">
        <f t="shared" si="339"/>
        <v>3.0754721794799312E-2</v>
      </c>
      <c r="AI619" s="80">
        <f t="shared" si="340"/>
        <v>0.84349184794797349</v>
      </c>
      <c r="AJ619" s="80">
        <f t="shared" si="341"/>
        <v>0.95403770481362771</v>
      </c>
      <c r="AK619" s="80">
        <f t="shared" si="342"/>
        <v>-0.4203299978441648</v>
      </c>
      <c r="AL619" s="80">
        <f t="shared" si="343"/>
        <v>1.2143545651928074</v>
      </c>
      <c r="AM619" s="80">
        <f t="shared" si="344"/>
        <v>0.69472554414386856</v>
      </c>
      <c r="AN619" s="80">
        <f t="shared" si="348"/>
        <v>7.972314789360178</v>
      </c>
      <c r="AO619" s="80">
        <f t="shared" si="348"/>
        <v>7.9723148234062986</v>
      </c>
      <c r="AP619" s="80">
        <f t="shared" si="348"/>
        <v>7.9723154663753011</v>
      </c>
      <c r="AQ619" s="80">
        <f t="shared" si="348"/>
        <v>7.9723276083432619</v>
      </c>
      <c r="AR619" s="80">
        <f t="shared" si="348"/>
        <v>7.9725566675927233</v>
      </c>
      <c r="AS619" s="80">
        <f t="shared" si="348"/>
        <v>7.9767982409837321</v>
      </c>
      <c r="AT619" s="80">
        <f t="shared" si="348"/>
        <v>8.038576243908107</v>
      </c>
      <c r="AU619" s="80">
        <f t="shared" si="345"/>
        <v>8.4177003202616998</v>
      </c>
    </row>
    <row r="620" spans="1:47" ht="12.95" customHeight="1" x14ac:dyDescent="0.2">
      <c r="A620" s="134" t="s">
        <v>1582</v>
      </c>
      <c r="B620" s="135" t="s">
        <v>2525</v>
      </c>
      <c r="C620" s="138">
        <v>47759.385000000002</v>
      </c>
      <c r="D620" s="138" t="s">
        <v>2559</v>
      </c>
      <c r="E620" s="80">
        <f t="shared" si="328"/>
        <v>3138.0306409025784</v>
      </c>
      <c r="F620" s="80">
        <f t="shared" si="329"/>
        <v>3138</v>
      </c>
      <c r="G620" s="80">
        <f t="shared" si="324"/>
        <v>4.1592802925151773E-2</v>
      </c>
      <c r="I620" s="80">
        <f t="shared" si="325"/>
        <v>4.1592802925151773E-2</v>
      </c>
      <c r="P620" s="80">
        <f t="shared" si="330"/>
        <v>1.5349691238963558E-2</v>
      </c>
      <c r="Q620" s="107">
        <f t="shared" si="346"/>
        <v>32740.885000000002</v>
      </c>
      <c r="R620" s="80">
        <f t="shared" si="322"/>
        <v>6.8870091097374857E-4</v>
      </c>
      <c r="S620" s="106">
        <f t="shared" si="326"/>
        <v>0.1</v>
      </c>
      <c r="T620" s="106">
        <f t="shared" si="331"/>
        <v>6.8870091097374865E-5</v>
      </c>
      <c r="Z620" s="80">
        <f t="shared" si="332"/>
        <v>3138</v>
      </c>
      <c r="AA620" s="80">
        <f t="shared" si="333"/>
        <v>4.5934447088588362E-2</v>
      </c>
      <c r="AB620" s="80">
        <f t="shared" si="334"/>
        <v>1.100804707552697E-2</v>
      </c>
      <c r="AC620" s="80">
        <f t="shared" si="349"/>
        <v>2.6243111686188217E-2</v>
      </c>
      <c r="AD620" s="80">
        <f t="shared" si="336"/>
        <v>-4.3416441634365893E-3</v>
      </c>
      <c r="AE620" s="80">
        <f t="shared" si="337"/>
        <v>1.8849874041903001E-6</v>
      </c>
      <c r="AF620" s="80">
        <f t="shared" si="338"/>
        <v>-9999</v>
      </c>
      <c r="AG620" s="106"/>
      <c r="AH620" s="80">
        <f t="shared" si="339"/>
        <v>3.0584755849624803E-2</v>
      </c>
      <c r="AI620" s="80">
        <f t="shared" si="340"/>
        <v>0.85499909614970027</v>
      </c>
      <c r="AJ620" s="80">
        <f t="shared" si="341"/>
        <v>0.96184674759968325</v>
      </c>
      <c r="AK620" s="80">
        <f t="shared" si="342"/>
        <v>-0.42443709384196376</v>
      </c>
      <c r="AL620" s="80">
        <f t="shared" si="343"/>
        <v>1.2415964799353227</v>
      </c>
      <c r="AM620" s="80">
        <f t="shared" si="344"/>
        <v>0.71511476983917732</v>
      </c>
      <c r="AN620" s="80">
        <f t="shared" si="348"/>
        <v>8.0009857611003898</v>
      </c>
      <c r="AO620" s="80">
        <f t="shared" si="348"/>
        <v>8.000985864064301</v>
      </c>
      <c r="AP620" s="80">
        <f t="shared" si="348"/>
        <v>8.0009874313001088</v>
      </c>
      <c r="AQ620" s="80">
        <f t="shared" si="348"/>
        <v>8.0010112844855499</v>
      </c>
      <c r="AR620" s="80">
        <f t="shared" si="348"/>
        <v>8.0013738547371975</v>
      </c>
      <c r="AS620" s="80">
        <f t="shared" si="348"/>
        <v>8.0067798279105169</v>
      </c>
      <c r="AT620" s="80">
        <f t="shared" si="348"/>
        <v>8.0721469285369878</v>
      </c>
      <c r="AU620" s="80">
        <f t="shared" si="345"/>
        <v>8.4446702845315897</v>
      </c>
    </row>
    <row r="621" spans="1:47" ht="12.95" customHeight="1" x14ac:dyDescent="0.2">
      <c r="A621" s="16" t="s">
        <v>2522</v>
      </c>
      <c r="B621" s="41"/>
      <c r="C621" s="42">
        <v>47790.608</v>
      </c>
      <c r="D621" s="42"/>
      <c r="E621" s="80">
        <f t="shared" si="328"/>
        <v>3161.0322381470683</v>
      </c>
      <c r="F621" s="80">
        <f t="shared" si="329"/>
        <v>3161</v>
      </c>
      <c r="G621" s="80">
        <f t="shared" si="324"/>
        <v>4.37609464788693E-2</v>
      </c>
      <c r="I621" s="80">
        <f t="shared" ref="I621:I652" si="350">G621</f>
        <v>4.37609464788693E-2</v>
      </c>
      <c r="P621" s="80">
        <f t="shared" si="330"/>
        <v>1.5614453044507835E-2</v>
      </c>
      <c r="Q621" s="107">
        <f t="shared" si="346"/>
        <v>32772.108</v>
      </c>
      <c r="R621" s="80">
        <f t="shared" si="322"/>
        <v>7.9222509265055305E-4</v>
      </c>
      <c r="S621" s="106">
        <f t="shared" ref="S621:S652" si="351">S$16</f>
        <v>0.1</v>
      </c>
      <c r="T621" s="106">
        <f t="shared" si="331"/>
        <v>7.9222509265055305E-5</v>
      </c>
      <c r="Z621" s="80">
        <f t="shared" si="332"/>
        <v>3161</v>
      </c>
      <c r="AA621" s="80">
        <f t="shared" si="333"/>
        <v>4.6136378502640796E-2</v>
      </c>
      <c r="AB621" s="80">
        <f t="shared" si="334"/>
        <v>1.323902102073634E-2</v>
      </c>
      <c r="AC621" s="80">
        <f t="shared" si="349"/>
        <v>2.8146493434361465E-2</v>
      </c>
      <c r="AD621" s="80">
        <f t="shared" si="336"/>
        <v>-2.3754320237714954E-3</v>
      </c>
      <c r="AE621" s="80">
        <f t="shared" si="337"/>
        <v>5.6426772995591425E-7</v>
      </c>
      <c r="AF621" s="80">
        <f t="shared" si="338"/>
        <v>-9999</v>
      </c>
      <c r="AG621" s="106"/>
      <c r="AH621" s="80">
        <f t="shared" si="339"/>
        <v>3.052192545813296E-2</v>
      </c>
      <c r="AI621" s="80">
        <f t="shared" si="340"/>
        <v>0.85893001822742043</v>
      </c>
      <c r="AJ621" s="80">
        <f t="shared" si="341"/>
        <v>0.96433547076262072</v>
      </c>
      <c r="AK621" s="80">
        <f t="shared" si="342"/>
        <v>-0.4257597550134346</v>
      </c>
      <c r="AL621" s="80">
        <f t="shared" si="343"/>
        <v>1.2508435009581109</v>
      </c>
      <c r="AM621" s="80">
        <f t="shared" si="344"/>
        <v>0.72212592461216507</v>
      </c>
      <c r="AN621" s="80">
        <f t="shared" ref="AN621:AT630" si="352">$AU621+$AB$7*SIN(AO621)</f>
        <v>8.0106299758532309</v>
      </c>
      <c r="AO621" s="80">
        <f t="shared" si="352"/>
        <v>8.0106301184002415</v>
      </c>
      <c r="AP621" s="80">
        <f t="shared" si="352"/>
        <v>8.0106321555495601</v>
      </c>
      <c r="AQ621" s="80">
        <f t="shared" si="352"/>
        <v>8.0106612657227405</v>
      </c>
      <c r="AR621" s="80">
        <f t="shared" si="352"/>
        <v>8.0110766557858284</v>
      </c>
      <c r="AS621" s="80">
        <f t="shared" si="352"/>
        <v>8.0168896952707112</v>
      </c>
      <c r="AT621" s="80">
        <f t="shared" si="352"/>
        <v>8.0833976104814269</v>
      </c>
      <c r="AU621" s="80">
        <f t="shared" si="345"/>
        <v>8.4536602726215531</v>
      </c>
    </row>
    <row r="622" spans="1:47" ht="12.95" customHeight="1" x14ac:dyDescent="0.2">
      <c r="A622" s="16" t="s">
        <v>2488</v>
      </c>
      <c r="B622" s="41"/>
      <c r="C622" s="42">
        <v>47827.258000000002</v>
      </c>
      <c r="D622" s="42"/>
      <c r="E622" s="80">
        <f t="shared" si="328"/>
        <v>3188.03183905059</v>
      </c>
      <c r="F622" s="80">
        <f t="shared" si="329"/>
        <v>3188</v>
      </c>
      <c r="G622" s="80">
        <f t="shared" si="324"/>
        <v>4.321920195070561E-2</v>
      </c>
      <c r="I622" s="80">
        <f t="shared" si="350"/>
        <v>4.321920195070561E-2</v>
      </c>
      <c r="P622" s="80">
        <f t="shared" si="330"/>
        <v>1.5925797646328791E-2</v>
      </c>
      <c r="Q622" s="107">
        <f t="shared" si="346"/>
        <v>32808.758000000002</v>
      </c>
      <c r="R622" s="80">
        <f t="shared" si="322"/>
        <v>7.4492991852217506E-4</v>
      </c>
      <c r="S622" s="106">
        <f t="shared" si="351"/>
        <v>0.1</v>
      </c>
      <c r="T622" s="106">
        <f t="shared" si="331"/>
        <v>7.4492991852217509E-5</v>
      </c>
      <c r="Z622" s="80">
        <f t="shared" si="332"/>
        <v>3188</v>
      </c>
      <c r="AA622" s="80">
        <f t="shared" si="333"/>
        <v>4.6369945456564129E-2</v>
      </c>
      <c r="AB622" s="80">
        <f t="shared" si="334"/>
        <v>1.2775054140470268E-2</v>
      </c>
      <c r="AC622" s="80">
        <f t="shared" si="349"/>
        <v>2.7293404304376819E-2</v>
      </c>
      <c r="AD622" s="80">
        <f t="shared" si="336"/>
        <v>-3.1507435058585193E-3</v>
      </c>
      <c r="AE622" s="80">
        <f t="shared" si="337"/>
        <v>9.9271846397096339E-7</v>
      </c>
      <c r="AF622" s="80">
        <f t="shared" si="338"/>
        <v>-9999</v>
      </c>
      <c r="AG622" s="106"/>
      <c r="AH622" s="80">
        <f t="shared" si="339"/>
        <v>3.0444147810235342E-2</v>
      </c>
      <c r="AI622" s="80">
        <f t="shared" si="340"/>
        <v>0.86360663587528719</v>
      </c>
      <c r="AJ622" s="80">
        <f t="shared" si="341"/>
        <v>0.96717955709110903</v>
      </c>
      <c r="AK622" s="80">
        <f t="shared" si="342"/>
        <v>-0.42728089001166347</v>
      </c>
      <c r="AL622" s="80">
        <f t="shared" si="343"/>
        <v>1.2618079745110573</v>
      </c>
      <c r="AM622" s="80">
        <f t="shared" si="344"/>
        <v>0.73050019716789094</v>
      </c>
      <c r="AN622" s="80">
        <f t="shared" si="352"/>
        <v>8.0220082838605347</v>
      </c>
      <c r="AO622" s="80">
        <f t="shared" si="352"/>
        <v>8.0220084880444542</v>
      </c>
      <c r="AP622" s="80">
        <f t="shared" si="352"/>
        <v>8.0220112101250205</v>
      </c>
      <c r="AQ622" s="80">
        <f t="shared" si="352"/>
        <v>8.0220474954050509</v>
      </c>
      <c r="AR622" s="80">
        <f t="shared" si="352"/>
        <v>8.0225304384357461</v>
      </c>
      <c r="AS622" s="80">
        <f t="shared" si="352"/>
        <v>8.0288324460219336</v>
      </c>
      <c r="AT622" s="80">
        <f t="shared" si="352"/>
        <v>8.0966431023953511</v>
      </c>
      <c r="AU622" s="80">
        <f t="shared" si="345"/>
        <v>8.4642137369010744</v>
      </c>
    </row>
    <row r="623" spans="1:47" ht="12.95" customHeight="1" x14ac:dyDescent="0.2">
      <c r="A623" s="16" t="s">
        <v>2522</v>
      </c>
      <c r="B623" s="41"/>
      <c r="C623" s="42">
        <v>47897.845000000001</v>
      </c>
      <c r="D623" s="42"/>
      <c r="E623" s="80">
        <f t="shared" si="328"/>
        <v>3240.0324073719207</v>
      </c>
      <c r="F623" s="80">
        <f t="shared" si="329"/>
        <v>3240</v>
      </c>
      <c r="G623" s="80">
        <f t="shared" si="324"/>
        <v>4.3990656937239692E-2</v>
      </c>
      <c r="I623" s="80">
        <f t="shared" si="350"/>
        <v>4.3990656937239692E-2</v>
      </c>
      <c r="P623" s="80">
        <f t="shared" si="330"/>
        <v>1.652705916399691E-2</v>
      </c>
      <c r="Q623" s="107">
        <f t="shared" si="346"/>
        <v>32879.345000000001</v>
      </c>
      <c r="R623" s="80">
        <f t="shared" si="322"/>
        <v>7.5424920265046587E-4</v>
      </c>
      <c r="S623" s="106">
        <f t="shared" si="351"/>
        <v>0.1</v>
      </c>
      <c r="T623" s="106">
        <f t="shared" si="331"/>
        <v>7.5424920265046596E-5</v>
      </c>
      <c r="Z623" s="80">
        <f t="shared" si="332"/>
        <v>3240</v>
      </c>
      <c r="AA623" s="80">
        <f t="shared" si="333"/>
        <v>4.6808964757418234E-2</v>
      </c>
      <c r="AB623" s="80">
        <f t="shared" si="334"/>
        <v>1.3708751343818364E-2</v>
      </c>
      <c r="AC623" s="80">
        <f t="shared" si="349"/>
        <v>2.7463597773242782E-2</v>
      </c>
      <c r="AD623" s="80">
        <f t="shared" si="336"/>
        <v>-2.8183078201785422E-3</v>
      </c>
      <c r="AE623" s="80">
        <f t="shared" si="337"/>
        <v>7.9428589692795259E-7</v>
      </c>
      <c r="AF623" s="80">
        <f t="shared" si="338"/>
        <v>-9999</v>
      </c>
      <c r="AG623" s="106"/>
      <c r="AH623" s="80">
        <f t="shared" si="339"/>
        <v>3.0281905593421327E-2</v>
      </c>
      <c r="AI623" s="80">
        <f t="shared" si="340"/>
        <v>0.87280580758436277</v>
      </c>
      <c r="AJ623" s="80">
        <f t="shared" si="341"/>
        <v>0.97240876318569469</v>
      </c>
      <c r="AK623" s="80">
        <f t="shared" si="342"/>
        <v>-0.4301089933518592</v>
      </c>
      <c r="AL623" s="80">
        <f t="shared" si="343"/>
        <v>1.2832657008435548</v>
      </c>
      <c r="AM623" s="80">
        <f t="shared" si="344"/>
        <v>0.74708492748441335</v>
      </c>
      <c r="AN623" s="80">
        <f t="shared" si="352"/>
        <v>8.0440981971535663</v>
      </c>
      <c r="AO623" s="80">
        <f t="shared" si="352"/>
        <v>8.0440985818624515</v>
      </c>
      <c r="AP623" s="80">
        <f t="shared" si="352"/>
        <v>8.0441031206699005</v>
      </c>
      <c r="AQ623" s="80">
        <f t="shared" si="352"/>
        <v>8.0441566615827682</v>
      </c>
      <c r="AR623" s="80">
        <f t="shared" si="352"/>
        <v>8.0447871234369011</v>
      </c>
      <c r="AS623" s="80">
        <f t="shared" si="352"/>
        <v>8.052061970447479</v>
      </c>
      <c r="AT623" s="80">
        <f t="shared" si="352"/>
        <v>8.1222680193171506</v>
      </c>
      <c r="AU623" s="80">
        <f t="shared" si="345"/>
        <v>8.4845389273653389</v>
      </c>
    </row>
    <row r="624" spans="1:47" ht="12.95" customHeight="1" x14ac:dyDescent="0.2">
      <c r="A624" s="16" t="s">
        <v>2489</v>
      </c>
      <c r="B624" s="41"/>
      <c r="C624" s="42">
        <v>47945.351999999999</v>
      </c>
      <c r="D624" s="42"/>
      <c r="E624" s="80">
        <f t="shared" si="328"/>
        <v>3275.0302256563264</v>
      </c>
      <c r="F624" s="80">
        <f t="shared" si="329"/>
        <v>3275</v>
      </c>
      <c r="G624" s="80">
        <f t="shared" si="324"/>
        <v>4.1029136256838683E-2</v>
      </c>
      <c r="I624" s="80">
        <f t="shared" si="350"/>
        <v>4.1029136256838683E-2</v>
      </c>
      <c r="P624" s="80">
        <f t="shared" si="330"/>
        <v>1.693296624705316E-2</v>
      </c>
      <c r="Q624" s="107">
        <f t="shared" si="346"/>
        <v>32926.851999999999</v>
      </c>
      <c r="R624" s="80">
        <f t="shared" si="322"/>
        <v>5.8062540914048731E-4</v>
      </c>
      <c r="S624" s="106">
        <f t="shared" si="351"/>
        <v>0.1</v>
      </c>
      <c r="T624" s="106">
        <f t="shared" si="331"/>
        <v>5.8062540914048735E-5</v>
      </c>
      <c r="Z624" s="80">
        <f t="shared" si="332"/>
        <v>3275</v>
      </c>
      <c r="AA624" s="80">
        <f t="shared" si="333"/>
        <v>4.7096262179500067E-2</v>
      </c>
      <c r="AB624" s="80">
        <f t="shared" si="334"/>
        <v>1.0865840324391772E-2</v>
      </c>
      <c r="AC624" s="80">
        <f t="shared" si="349"/>
        <v>2.4096170009785523E-2</v>
      </c>
      <c r="AD624" s="80">
        <f t="shared" si="336"/>
        <v>-6.0671259226613844E-3</v>
      </c>
      <c r="AE624" s="80">
        <f t="shared" si="337"/>
        <v>3.6810016961429756E-6</v>
      </c>
      <c r="AF624" s="80">
        <f t="shared" si="338"/>
        <v>-9999</v>
      </c>
      <c r="AG624" s="106"/>
      <c r="AH624" s="80">
        <f t="shared" si="339"/>
        <v>3.0163295932446911E-2</v>
      </c>
      <c r="AI624" s="80">
        <f t="shared" si="340"/>
        <v>0.87914306114094876</v>
      </c>
      <c r="AJ624" s="80">
        <f t="shared" si="341"/>
        <v>0.97573342149717801</v>
      </c>
      <c r="AK624" s="80">
        <f t="shared" si="342"/>
        <v>-0.43193252838381524</v>
      </c>
      <c r="AL624" s="80">
        <f t="shared" si="343"/>
        <v>1.2979683323002424</v>
      </c>
      <c r="AM624" s="80">
        <f t="shared" si="344"/>
        <v>0.75860274031987329</v>
      </c>
      <c r="AN624" s="80">
        <f t="shared" si="352"/>
        <v>8.0590996475987726</v>
      </c>
      <c r="AO624" s="80">
        <f t="shared" si="352"/>
        <v>8.0591002154712044</v>
      </c>
      <c r="AP624" s="80">
        <f t="shared" si="352"/>
        <v>8.0591064313864251</v>
      </c>
      <c r="AQ624" s="80">
        <f t="shared" si="352"/>
        <v>8.0591744584769032</v>
      </c>
      <c r="AR624" s="80">
        <f t="shared" si="352"/>
        <v>8.0599175001894459</v>
      </c>
      <c r="AS624" s="80">
        <f t="shared" si="352"/>
        <v>8.0678679037699794</v>
      </c>
      <c r="AT624" s="80">
        <f t="shared" si="352"/>
        <v>8.1395999597129194</v>
      </c>
      <c r="AU624" s="80">
        <f t="shared" si="345"/>
        <v>8.4982193440239779</v>
      </c>
    </row>
    <row r="625" spans="1:47" ht="12.95" customHeight="1" x14ac:dyDescent="0.2">
      <c r="A625" s="16" t="s">
        <v>2489</v>
      </c>
      <c r="B625" s="41"/>
      <c r="C625" s="42">
        <v>47961.641000000003</v>
      </c>
      <c r="D625" s="42"/>
      <c r="E625" s="80">
        <f t="shared" si="328"/>
        <v>3287.0301301342956</v>
      </c>
      <c r="F625" s="80">
        <f t="shared" si="329"/>
        <v>3287</v>
      </c>
      <c r="G625" s="80">
        <f t="shared" si="324"/>
        <v>4.089947202737676E-2</v>
      </c>
      <c r="I625" s="80">
        <f t="shared" si="350"/>
        <v>4.089947202737676E-2</v>
      </c>
      <c r="P625" s="80">
        <f t="shared" si="330"/>
        <v>1.7072358847141977E-2</v>
      </c>
      <c r="Q625" s="107">
        <f t="shared" si="346"/>
        <v>32943.141000000003</v>
      </c>
      <c r="R625" s="80">
        <f t="shared" si="322"/>
        <v>5.677313225037181E-4</v>
      </c>
      <c r="S625" s="106">
        <f t="shared" si="351"/>
        <v>0.1</v>
      </c>
      <c r="T625" s="106">
        <f t="shared" si="331"/>
        <v>5.6773132250371814E-5</v>
      </c>
      <c r="Z625" s="80">
        <f t="shared" si="332"/>
        <v>3287</v>
      </c>
      <c r="AA625" s="80">
        <f t="shared" si="333"/>
        <v>4.7193216422925059E-2</v>
      </c>
      <c r="AB625" s="80">
        <f t="shared" si="334"/>
        <v>1.0778614451593678E-2</v>
      </c>
      <c r="AC625" s="80">
        <f t="shared" si="349"/>
        <v>2.3827113180234782E-2</v>
      </c>
      <c r="AD625" s="80">
        <f t="shared" si="336"/>
        <v>-6.2937443955482994E-3</v>
      </c>
      <c r="AE625" s="80">
        <f t="shared" si="337"/>
        <v>3.9611218516495631E-6</v>
      </c>
      <c r="AF625" s="80">
        <f t="shared" si="338"/>
        <v>-9999</v>
      </c>
      <c r="AG625" s="106"/>
      <c r="AH625" s="80">
        <f t="shared" si="339"/>
        <v>3.0120857575783082E-2</v>
      </c>
      <c r="AI625" s="80">
        <f t="shared" si="340"/>
        <v>0.88134325562767502</v>
      </c>
      <c r="AJ625" s="80">
        <f t="shared" si="341"/>
        <v>0.97683534318769139</v>
      </c>
      <c r="AK625" s="80">
        <f t="shared" si="342"/>
        <v>-0.43254212021649002</v>
      </c>
      <c r="AL625" s="80">
        <f t="shared" si="343"/>
        <v>1.303058567715726</v>
      </c>
      <c r="AM625" s="80">
        <f t="shared" si="344"/>
        <v>0.76262028305331342</v>
      </c>
      <c r="AN625" s="80">
        <f t="shared" si="352"/>
        <v>8.0642681196681707</v>
      </c>
      <c r="AO625" s="80">
        <f t="shared" si="352"/>
        <v>8.0642687647722564</v>
      </c>
      <c r="AP625" s="80">
        <f t="shared" si="352"/>
        <v>8.0642756549707642</v>
      </c>
      <c r="AQ625" s="80">
        <f t="shared" si="352"/>
        <v>8.0643492336214937</v>
      </c>
      <c r="AR625" s="80">
        <f t="shared" si="352"/>
        <v>8.0651333858835503</v>
      </c>
      <c r="AS625" s="80">
        <f t="shared" si="352"/>
        <v>8.0733188698569283</v>
      </c>
      <c r="AT625" s="80">
        <f t="shared" si="352"/>
        <v>8.1455578244715063</v>
      </c>
      <c r="AU625" s="80">
        <f t="shared" si="345"/>
        <v>8.5029097725926555</v>
      </c>
    </row>
    <row r="626" spans="1:47" ht="12.95" customHeight="1" x14ac:dyDescent="0.2">
      <c r="A626" s="16" t="s">
        <v>2490</v>
      </c>
      <c r="B626" s="41"/>
      <c r="C626" s="42">
        <v>47983.360000000001</v>
      </c>
      <c r="D626" s="42"/>
      <c r="E626" s="80">
        <f t="shared" si="328"/>
        <v>3303.0302483341179</v>
      </c>
      <c r="F626" s="80">
        <f t="shared" si="329"/>
        <v>3303</v>
      </c>
      <c r="G626" s="80">
        <f t="shared" si="324"/>
        <v>4.1059919713006821E-2</v>
      </c>
      <c r="I626" s="80">
        <f t="shared" si="350"/>
        <v>4.1059919713006821E-2</v>
      </c>
      <c r="P626" s="80">
        <f t="shared" si="330"/>
        <v>1.7258393939604988E-2</v>
      </c>
      <c r="Q626" s="107">
        <f t="shared" si="346"/>
        <v>32964.86</v>
      </c>
      <c r="R626" s="80">
        <f t="shared" si="322"/>
        <v>5.6651262914191166E-4</v>
      </c>
      <c r="S626" s="106">
        <f t="shared" si="351"/>
        <v>0.1</v>
      </c>
      <c r="T626" s="106">
        <f t="shared" si="331"/>
        <v>5.6651262914191168E-5</v>
      </c>
      <c r="Z626" s="80">
        <f t="shared" si="332"/>
        <v>3303</v>
      </c>
      <c r="AA626" s="80">
        <f t="shared" si="333"/>
        <v>4.7321244174658064E-2</v>
      </c>
      <c r="AB626" s="80">
        <f t="shared" si="334"/>
        <v>1.0997069477953741E-2</v>
      </c>
      <c r="AC626" s="80">
        <f t="shared" si="349"/>
        <v>2.3801525773401833E-2</v>
      </c>
      <c r="AD626" s="80">
        <f t="shared" si="336"/>
        <v>-6.2613244616512437E-3</v>
      </c>
      <c r="AE626" s="80">
        <f t="shared" si="337"/>
        <v>3.9204184014072237E-6</v>
      </c>
      <c r="AF626" s="80">
        <f t="shared" si="338"/>
        <v>-9999</v>
      </c>
      <c r="AG626" s="106"/>
      <c r="AH626" s="80">
        <f t="shared" si="339"/>
        <v>3.006285023505308E-2</v>
      </c>
      <c r="AI626" s="80">
        <f t="shared" si="340"/>
        <v>0.88429886858047135</v>
      </c>
      <c r="AJ626" s="80">
        <f t="shared" si="341"/>
        <v>0.97827344822181539</v>
      </c>
      <c r="AK626" s="80">
        <f t="shared" si="342"/>
        <v>-0.43334207842610523</v>
      </c>
      <c r="AL626" s="80">
        <f t="shared" si="343"/>
        <v>1.3098853500465957</v>
      </c>
      <c r="AM626" s="80">
        <f t="shared" si="344"/>
        <v>0.76803297827337558</v>
      </c>
      <c r="AN626" s="80">
        <f t="shared" si="352"/>
        <v>8.0711795925666454</v>
      </c>
      <c r="AO626" s="80">
        <f t="shared" si="352"/>
        <v>8.0711803538660707</v>
      </c>
      <c r="AP626" s="80">
        <f t="shared" si="352"/>
        <v>8.071188230245923</v>
      </c>
      <c r="AQ626" s="80">
        <f t="shared" si="352"/>
        <v>8.0712697025307989</v>
      </c>
      <c r="AR626" s="80">
        <f t="shared" si="352"/>
        <v>8.0721106844671162</v>
      </c>
      <c r="AS626" s="80">
        <f t="shared" si="352"/>
        <v>8.0806121580716272</v>
      </c>
      <c r="AT626" s="80">
        <f t="shared" si="352"/>
        <v>8.1535138687274422</v>
      </c>
      <c r="AU626" s="80">
        <f t="shared" si="345"/>
        <v>8.5091636773508892</v>
      </c>
    </row>
    <row r="627" spans="1:47" ht="12.95" customHeight="1" x14ac:dyDescent="0.2">
      <c r="A627" s="16" t="s">
        <v>2490</v>
      </c>
      <c r="B627" s="41"/>
      <c r="C627" s="42">
        <v>47983.362999999998</v>
      </c>
      <c r="D627" s="42"/>
      <c r="E627" s="80">
        <f t="shared" si="328"/>
        <v>3303.032458396945</v>
      </c>
      <c r="F627" s="80">
        <f t="shared" si="329"/>
        <v>3303</v>
      </c>
      <c r="G627" s="80">
        <f t="shared" si="324"/>
        <v>4.4059919709980022E-2</v>
      </c>
      <c r="I627" s="80">
        <f t="shared" si="350"/>
        <v>4.4059919709980022E-2</v>
      </c>
      <c r="P627" s="80">
        <f t="shared" si="330"/>
        <v>1.7258393939604988E-2</v>
      </c>
      <c r="Q627" s="107">
        <f t="shared" si="346"/>
        <v>32964.862999999998</v>
      </c>
      <c r="R627" s="80">
        <f t="shared" si="322"/>
        <v>7.1832178362007709E-4</v>
      </c>
      <c r="S627" s="106">
        <f t="shared" si="351"/>
        <v>0.1</v>
      </c>
      <c r="T627" s="106">
        <f t="shared" si="331"/>
        <v>7.1832178362007712E-5</v>
      </c>
      <c r="Z627" s="80">
        <f t="shared" si="332"/>
        <v>3303</v>
      </c>
      <c r="AA627" s="80">
        <f t="shared" si="333"/>
        <v>4.7321244174658064E-2</v>
      </c>
      <c r="AB627" s="80">
        <f t="shared" si="334"/>
        <v>1.3997069474926942E-2</v>
      </c>
      <c r="AC627" s="80">
        <f t="shared" si="349"/>
        <v>2.6801525770375034E-2</v>
      </c>
      <c r="AD627" s="80">
        <f t="shared" si="336"/>
        <v>-3.261324464678042E-3</v>
      </c>
      <c r="AE627" s="80">
        <f t="shared" si="337"/>
        <v>1.0636237263907517E-6</v>
      </c>
      <c r="AF627" s="80">
        <f t="shared" si="338"/>
        <v>-9999</v>
      </c>
      <c r="AG627" s="106"/>
      <c r="AH627" s="80">
        <f t="shared" si="339"/>
        <v>3.006285023505308E-2</v>
      </c>
      <c r="AI627" s="80">
        <f t="shared" si="340"/>
        <v>0.88429886858047135</v>
      </c>
      <c r="AJ627" s="80">
        <f t="shared" si="341"/>
        <v>0.97827344822181539</v>
      </c>
      <c r="AK627" s="80">
        <f t="shared" si="342"/>
        <v>-0.43334207842610523</v>
      </c>
      <c r="AL627" s="80">
        <f t="shared" si="343"/>
        <v>1.3098853500465957</v>
      </c>
      <c r="AM627" s="80">
        <f t="shared" si="344"/>
        <v>0.76803297827337558</v>
      </c>
      <c r="AN627" s="80">
        <f t="shared" si="352"/>
        <v>8.0711795925666454</v>
      </c>
      <c r="AO627" s="80">
        <f t="shared" si="352"/>
        <v>8.0711803538660707</v>
      </c>
      <c r="AP627" s="80">
        <f t="shared" si="352"/>
        <v>8.071188230245923</v>
      </c>
      <c r="AQ627" s="80">
        <f t="shared" si="352"/>
        <v>8.0712697025307989</v>
      </c>
      <c r="AR627" s="80">
        <f t="shared" si="352"/>
        <v>8.0721106844671162</v>
      </c>
      <c r="AS627" s="80">
        <f t="shared" si="352"/>
        <v>8.0806121580716272</v>
      </c>
      <c r="AT627" s="80">
        <f t="shared" si="352"/>
        <v>8.1535138687274422</v>
      </c>
      <c r="AU627" s="80">
        <f t="shared" si="345"/>
        <v>8.5091636773508892</v>
      </c>
    </row>
    <row r="628" spans="1:47" ht="12.95" customHeight="1" x14ac:dyDescent="0.2">
      <c r="A628" s="16" t="s">
        <v>2490</v>
      </c>
      <c r="B628" s="41"/>
      <c r="C628" s="42">
        <v>48002.366000000002</v>
      </c>
      <c r="D628" s="42"/>
      <c r="E628" s="80">
        <f t="shared" si="328"/>
        <v>3317.0317330482335</v>
      </c>
      <c r="F628" s="80">
        <f t="shared" si="329"/>
        <v>3317</v>
      </c>
      <c r="G628" s="80">
        <f t="shared" si="324"/>
        <v>4.3075311441498343E-2</v>
      </c>
      <c r="I628" s="80">
        <f t="shared" si="350"/>
        <v>4.3075311441498343E-2</v>
      </c>
      <c r="P628" s="80">
        <f t="shared" si="330"/>
        <v>1.7421341794583177E-2</v>
      </c>
      <c r="Q628" s="107">
        <f t="shared" si="346"/>
        <v>32983.866000000002</v>
      </c>
      <c r="R628" s="80">
        <f t="shared" si="322"/>
        <v>6.5812615864484464E-4</v>
      </c>
      <c r="S628" s="106">
        <f t="shared" si="351"/>
        <v>0.1</v>
      </c>
      <c r="T628" s="106">
        <f t="shared" si="331"/>
        <v>6.5812615864484464E-5</v>
      </c>
      <c r="Z628" s="80">
        <f t="shared" si="332"/>
        <v>3317</v>
      </c>
      <c r="AA628" s="80">
        <f t="shared" si="333"/>
        <v>4.7432092100025455E-2</v>
      </c>
      <c r="AB628" s="80">
        <f t="shared" si="334"/>
        <v>1.3064561136056068E-2</v>
      </c>
      <c r="AC628" s="80">
        <f t="shared" si="349"/>
        <v>2.5653969646915166E-2</v>
      </c>
      <c r="AD628" s="80">
        <f t="shared" si="336"/>
        <v>-4.3567806585271124E-3</v>
      </c>
      <c r="AE628" s="80">
        <f t="shared" si="337"/>
        <v>1.8981537706515942E-6</v>
      </c>
      <c r="AF628" s="80">
        <f t="shared" si="338"/>
        <v>-9999</v>
      </c>
      <c r="AG628" s="106"/>
      <c r="AH628" s="80">
        <f t="shared" si="339"/>
        <v>3.0010750305442275E-2</v>
      </c>
      <c r="AI628" s="80">
        <f t="shared" si="340"/>
        <v>0.88690582284806485</v>
      </c>
      <c r="AJ628" s="80">
        <f t="shared" si="341"/>
        <v>0.979501988238345</v>
      </c>
      <c r="AK628" s="80">
        <f t="shared" si="342"/>
        <v>-0.43402974073298539</v>
      </c>
      <c r="AL628" s="80">
        <f t="shared" si="343"/>
        <v>1.3158964893528895</v>
      </c>
      <c r="AM628" s="80">
        <f t="shared" si="344"/>
        <v>0.7728225277970634</v>
      </c>
      <c r="AN628" s="80">
        <f t="shared" si="352"/>
        <v>8.0772461893017073</v>
      </c>
      <c r="AO628" s="80">
        <f t="shared" si="352"/>
        <v>8.0772470658667785</v>
      </c>
      <c r="AP628" s="80">
        <f t="shared" si="352"/>
        <v>8.0772558922837963</v>
      </c>
      <c r="AQ628" s="80">
        <f t="shared" si="352"/>
        <v>8.0773447492156745</v>
      </c>
      <c r="AR628" s="80">
        <f t="shared" si="352"/>
        <v>8.0782373573474544</v>
      </c>
      <c r="AS628" s="80">
        <f t="shared" si="352"/>
        <v>8.0870175843085175</v>
      </c>
      <c r="AT628" s="80">
        <f t="shared" si="352"/>
        <v>8.1604868201966951</v>
      </c>
      <c r="AU628" s="80">
        <f t="shared" si="345"/>
        <v>8.5146358440143466</v>
      </c>
    </row>
    <row r="629" spans="1:47" ht="12.95" customHeight="1" x14ac:dyDescent="0.2">
      <c r="A629" s="16" t="s">
        <v>2491</v>
      </c>
      <c r="B629" s="41"/>
      <c r="C629" s="42">
        <v>48116.387999999999</v>
      </c>
      <c r="D629" s="42"/>
      <c r="E629" s="80">
        <f t="shared" si="328"/>
        <v>3401.0303277063813</v>
      </c>
      <c r="F629" s="80">
        <f t="shared" si="329"/>
        <v>3401</v>
      </c>
      <c r="G629" s="80">
        <f t="shared" si="324"/>
        <v>4.1167661802319344E-2</v>
      </c>
      <c r="I629" s="80">
        <f t="shared" si="350"/>
        <v>4.1167661802319344E-2</v>
      </c>
      <c r="P629" s="80">
        <f t="shared" si="330"/>
        <v>1.8402305046284147E-2</v>
      </c>
      <c r="Q629" s="107">
        <f t="shared" si="346"/>
        <v>33097.887999999999</v>
      </c>
      <c r="R629" s="80">
        <f t="shared" si="322"/>
        <v>5.1826146822955734E-4</v>
      </c>
      <c r="S629" s="106">
        <f t="shared" si="351"/>
        <v>0.1</v>
      </c>
      <c r="T629" s="106">
        <f t="shared" si="331"/>
        <v>5.1826146822955738E-5</v>
      </c>
      <c r="Z629" s="80">
        <f t="shared" si="332"/>
        <v>3401</v>
      </c>
      <c r="AA629" s="80">
        <f t="shared" si="333"/>
        <v>4.8073606219054266E-2</v>
      </c>
      <c r="AB629" s="80">
        <f t="shared" si="334"/>
        <v>1.1496360629549222E-2</v>
      </c>
      <c r="AC629" s="80">
        <f t="shared" si="349"/>
        <v>2.2765356756035197E-2</v>
      </c>
      <c r="AD629" s="80">
        <f t="shared" si="336"/>
        <v>-6.9059444167349215E-3</v>
      </c>
      <c r="AE629" s="80">
        <f t="shared" si="337"/>
        <v>4.7692068287032235E-6</v>
      </c>
      <c r="AF629" s="80">
        <f t="shared" si="338"/>
        <v>-9999</v>
      </c>
      <c r="AG629" s="106"/>
      <c r="AH629" s="80">
        <f t="shared" si="339"/>
        <v>2.9671301172770122E-2</v>
      </c>
      <c r="AI629" s="80">
        <f t="shared" si="340"/>
        <v>0.90296298261643682</v>
      </c>
      <c r="AJ629" s="80">
        <f t="shared" si="341"/>
        <v>0.98625442984271716</v>
      </c>
      <c r="AK629" s="80">
        <f t="shared" si="342"/>
        <v>-0.43789944736630793</v>
      </c>
      <c r="AL629" s="80">
        <f t="shared" si="343"/>
        <v>1.3527236656077233</v>
      </c>
      <c r="AM629" s="80">
        <f t="shared" si="344"/>
        <v>0.80266171436092382</v>
      </c>
      <c r="AN629" s="80">
        <f t="shared" si="352"/>
        <v>8.1140269953192252</v>
      </c>
      <c r="AO629" s="80">
        <f t="shared" si="352"/>
        <v>8.114028903554301</v>
      </c>
      <c r="AP629" s="80">
        <f t="shared" si="352"/>
        <v>8.1140454493668788</v>
      </c>
      <c r="AQ629" s="80">
        <f t="shared" si="352"/>
        <v>8.1141888707148322</v>
      </c>
      <c r="AR629" s="80">
        <f t="shared" si="352"/>
        <v>8.1154288444229525</v>
      </c>
      <c r="AS629" s="80">
        <f t="shared" si="352"/>
        <v>8.1259189677880013</v>
      </c>
      <c r="AT629" s="80">
        <f t="shared" si="352"/>
        <v>8.2025456353206252</v>
      </c>
      <c r="AU629" s="80">
        <f t="shared" si="345"/>
        <v>8.5474688439950803</v>
      </c>
    </row>
    <row r="630" spans="1:47" ht="12.95" customHeight="1" x14ac:dyDescent="0.2">
      <c r="A630" s="16" t="s">
        <v>2522</v>
      </c>
      <c r="B630" s="41"/>
      <c r="C630" s="42">
        <v>48219.553</v>
      </c>
      <c r="D630" s="42"/>
      <c r="E630" s="80">
        <f t="shared" si="328"/>
        <v>3477.0307049836442</v>
      </c>
      <c r="F630" s="80">
        <f t="shared" si="329"/>
        <v>3477</v>
      </c>
      <c r="G630" s="80">
        <f t="shared" si="324"/>
        <v>4.1679788329929579E-2</v>
      </c>
      <c r="I630" s="80">
        <f t="shared" si="350"/>
        <v>4.1679788329929579E-2</v>
      </c>
      <c r="P630" s="80">
        <f t="shared" si="330"/>
        <v>1.9294682590033429E-2</v>
      </c>
      <c r="Q630" s="107">
        <f t="shared" si="346"/>
        <v>33201.053</v>
      </c>
      <c r="R630" s="80">
        <f t="shared" si="322"/>
        <v>5.0109295898633161E-4</v>
      </c>
      <c r="S630" s="106">
        <f t="shared" si="351"/>
        <v>0.1</v>
      </c>
      <c r="T630" s="106">
        <f t="shared" si="331"/>
        <v>5.0109295898633162E-5</v>
      </c>
      <c r="Z630" s="80">
        <f t="shared" si="332"/>
        <v>3477</v>
      </c>
      <c r="AA630" s="80">
        <f t="shared" si="333"/>
        <v>4.861801093587946E-2</v>
      </c>
      <c r="AB630" s="80">
        <f t="shared" si="334"/>
        <v>1.2356459984083551E-2</v>
      </c>
      <c r="AC630" s="80">
        <f t="shared" si="349"/>
        <v>2.238510573989615E-2</v>
      </c>
      <c r="AD630" s="80">
        <f t="shared" si="336"/>
        <v>-6.9382226059498814E-3</v>
      </c>
      <c r="AE630" s="80">
        <f t="shared" si="337"/>
        <v>4.8138932929713964E-6</v>
      </c>
      <c r="AF630" s="80">
        <f t="shared" si="338"/>
        <v>-9999</v>
      </c>
      <c r="AG630" s="106"/>
      <c r="AH630" s="80">
        <f t="shared" si="339"/>
        <v>2.9323328345846028E-2</v>
      </c>
      <c r="AI630" s="80">
        <f t="shared" si="340"/>
        <v>0.91812215732282876</v>
      </c>
      <c r="AJ630" s="80">
        <f t="shared" si="341"/>
        <v>0.9913660551737915</v>
      </c>
      <c r="AK630" s="80">
        <f t="shared" si="342"/>
        <v>-0.44098540522895791</v>
      </c>
      <c r="AL630" s="80">
        <f t="shared" si="343"/>
        <v>1.3872166293775268</v>
      </c>
      <c r="AM630" s="80">
        <f t="shared" si="344"/>
        <v>0.83142047673159025</v>
      </c>
      <c r="AN630" s="80">
        <f t="shared" si="352"/>
        <v>8.1478857616530949</v>
      </c>
      <c r="AO630" s="80">
        <f t="shared" si="352"/>
        <v>8.147889307153072</v>
      </c>
      <c r="AP630" s="80">
        <f t="shared" si="352"/>
        <v>8.1479165927665864</v>
      </c>
      <c r="AQ630" s="80">
        <f t="shared" si="352"/>
        <v>8.1481264963430871</v>
      </c>
      <c r="AR630" s="80">
        <f t="shared" si="352"/>
        <v>8.1497364121473694</v>
      </c>
      <c r="AS630" s="80">
        <f t="shared" si="352"/>
        <v>8.1618124833832688</v>
      </c>
      <c r="AT630" s="80">
        <f t="shared" si="352"/>
        <v>8.2409194973504682</v>
      </c>
      <c r="AU630" s="80">
        <f t="shared" si="345"/>
        <v>8.5771748915966981</v>
      </c>
    </row>
    <row r="631" spans="1:47" ht="12.95" customHeight="1" x14ac:dyDescent="0.2">
      <c r="A631" s="16" t="s">
        <v>2492</v>
      </c>
      <c r="B631" s="41"/>
      <c r="C631" s="42">
        <v>48227.697</v>
      </c>
      <c r="D631" s="42">
        <v>2E-3</v>
      </c>
      <c r="E631" s="80">
        <f t="shared" si="328"/>
        <v>3483.0302888788224</v>
      </c>
      <c r="F631" s="80">
        <f t="shared" si="329"/>
        <v>3483</v>
      </c>
      <c r="G631" s="80">
        <f t="shared" si="324"/>
        <v>4.1114956213277765E-2</v>
      </c>
      <c r="I631" s="80">
        <f t="shared" si="350"/>
        <v>4.1114956213277765E-2</v>
      </c>
      <c r="P631" s="80">
        <f t="shared" si="330"/>
        <v>1.936532925195034E-2</v>
      </c>
      <c r="Q631" s="107">
        <f t="shared" si="346"/>
        <v>33209.197</v>
      </c>
      <c r="R631" s="80">
        <f t="shared" si="322"/>
        <v>4.7304627295690081E-4</v>
      </c>
      <c r="S631" s="106">
        <f t="shared" si="351"/>
        <v>0.1</v>
      </c>
      <c r="T631" s="106">
        <f t="shared" si="331"/>
        <v>4.7304627295690083E-5</v>
      </c>
      <c r="Z631" s="80">
        <f t="shared" si="332"/>
        <v>3483</v>
      </c>
      <c r="AA631" s="80">
        <f t="shared" si="333"/>
        <v>4.8659486257268444E-2</v>
      </c>
      <c r="AB631" s="80">
        <f t="shared" si="334"/>
        <v>1.1820799207959656E-2</v>
      </c>
      <c r="AC631" s="80">
        <f t="shared" si="349"/>
        <v>2.1749626961327425E-2</v>
      </c>
      <c r="AD631" s="80">
        <f t="shared" si="336"/>
        <v>-7.5445300439906798E-3</v>
      </c>
      <c r="AE631" s="80">
        <f t="shared" si="337"/>
        <v>5.6919933584678016E-6</v>
      </c>
      <c r="AF631" s="80">
        <f t="shared" si="338"/>
        <v>-9999</v>
      </c>
      <c r="AG631" s="106"/>
      <c r="AH631" s="80">
        <f t="shared" si="339"/>
        <v>2.9294157005318108E-2</v>
      </c>
      <c r="AI631" s="80">
        <f t="shared" si="340"/>
        <v>0.91934514462678985</v>
      </c>
      <c r="AJ631" s="80">
        <f t="shared" si="341"/>
        <v>0.99172579639086389</v>
      </c>
      <c r="AK631" s="80">
        <f t="shared" si="342"/>
        <v>-0.44121072408900303</v>
      </c>
      <c r="AL631" s="80">
        <f t="shared" si="343"/>
        <v>1.3899892249033132</v>
      </c>
      <c r="AM631" s="80">
        <f t="shared" si="344"/>
        <v>0.8337677736883089</v>
      </c>
      <c r="AN631" s="80">
        <f t="shared" ref="AN631:AT640" si="353">$AU631+$AB$7*SIN(AO631)</f>
        <v>8.1505830265040462</v>
      </c>
      <c r="AO631" s="80">
        <f t="shared" si="353"/>
        <v>8.1505867388901265</v>
      </c>
      <c r="AP631" s="80">
        <f t="shared" si="353"/>
        <v>8.1506150565331126</v>
      </c>
      <c r="AQ631" s="80">
        <f t="shared" si="353"/>
        <v>8.1508309739042275</v>
      </c>
      <c r="AR631" s="80">
        <f t="shared" si="353"/>
        <v>8.1524723243955535</v>
      </c>
      <c r="AS631" s="80">
        <f t="shared" si="353"/>
        <v>8.1646745260467046</v>
      </c>
      <c r="AT631" s="80">
        <f t="shared" si="353"/>
        <v>8.2439617513182206</v>
      </c>
      <c r="AU631" s="80">
        <f t="shared" si="345"/>
        <v>8.579520105881036</v>
      </c>
    </row>
    <row r="632" spans="1:47" ht="12.95" customHeight="1" x14ac:dyDescent="0.2">
      <c r="A632" s="16" t="s">
        <v>2522</v>
      </c>
      <c r="B632" s="41"/>
      <c r="C632" s="42">
        <v>48295.57</v>
      </c>
      <c r="D632" s="42"/>
      <c r="E632" s="80">
        <f t="shared" si="328"/>
        <v>3533.0314870268339</v>
      </c>
      <c r="F632" s="80">
        <f t="shared" si="329"/>
        <v>3533</v>
      </c>
      <c r="G632" s="80">
        <f t="shared" si="324"/>
        <v>4.2741355238831602E-2</v>
      </c>
      <c r="I632" s="80">
        <f t="shared" si="350"/>
        <v>4.2741355238831602E-2</v>
      </c>
      <c r="P632" s="80">
        <f t="shared" si="330"/>
        <v>1.9955165761744949E-2</v>
      </c>
      <c r="Q632" s="107">
        <f t="shared" si="346"/>
        <v>33277.07</v>
      </c>
      <c r="R632" s="80">
        <f t="shared" si="322"/>
        <v>5.1921043088569451E-4</v>
      </c>
      <c r="S632" s="106">
        <f t="shared" si="351"/>
        <v>0.1</v>
      </c>
      <c r="T632" s="106">
        <f t="shared" si="331"/>
        <v>5.1921043088569455E-5</v>
      </c>
      <c r="Z632" s="80">
        <f t="shared" si="332"/>
        <v>3533</v>
      </c>
      <c r="AA632" s="80">
        <f t="shared" si="333"/>
        <v>4.899633745779379E-2</v>
      </c>
      <c r="AB632" s="80">
        <f t="shared" si="334"/>
        <v>1.3700183542782761E-2</v>
      </c>
      <c r="AC632" s="80">
        <f t="shared" si="349"/>
        <v>2.2786189477086653E-2</v>
      </c>
      <c r="AD632" s="80">
        <f t="shared" si="336"/>
        <v>-6.2549822189621879E-3</v>
      </c>
      <c r="AE632" s="80">
        <f t="shared" si="337"/>
        <v>3.9124802559533138E-6</v>
      </c>
      <c r="AF632" s="80">
        <f t="shared" si="338"/>
        <v>-9999</v>
      </c>
      <c r="AG632" s="106"/>
      <c r="AH632" s="80">
        <f t="shared" si="339"/>
        <v>2.9041171696048841E-2</v>
      </c>
      <c r="AI632" s="80">
        <f t="shared" si="340"/>
        <v>0.9296888128137053</v>
      </c>
      <c r="AJ632" s="80">
        <f t="shared" si="341"/>
        <v>0.99445754959325328</v>
      </c>
      <c r="AK632" s="80">
        <f t="shared" si="342"/>
        <v>-0.4429768004115674</v>
      </c>
      <c r="AL632" s="80">
        <f t="shared" si="343"/>
        <v>1.4133851586355703</v>
      </c>
      <c r="AM632" s="80">
        <f t="shared" si="344"/>
        <v>0.8537940383934699</v>
      </c>
      <c r="AN632" s="80">
        <f t="shared" si="353"/>
        <v>8.1732012373949114</v>
      </c>
      <c r="AO632" s="80">
        <f t="shared" si="353"/>
        <v>8.1732066038334121</v>
      </c>
      <c r="AP632" s="80">
        <f t="shared" si="353"/>
        <v>8.173244726361375</v>
      </c>
      <c r="AQ632" s="80">
        <f t="shared" si="353"/>
        <v>8.1735154177329381</v>
      </c>
      <c r="AR632" s="80">
        <f t="shared" si="353"/>
        <v>8.1754311475219676</v>
      </c>
      <c r="AS632" s="80">
        <f t="shared" si="353"/>
        <v>8.1886866566053644</v>
      </c>
      <c r="AT632" s="80">
        <f t="shared" si="353"/>
        <v>8.2693852733509701</v>
      </c>
      <c r="AU632" s="80">
        <f t="shared" si="345"/>
        <v>8.5990635582505206</v>
      </c>
    </row>
    <row r="633" spans="1:47" ht="12.95" customHeight="1" x14ac:dyDescent="0.2">
      <c r="A633" s="16" t="s">
        <v>2492</v>
      </c>
      <c r="B633" s="41"/>
      <c r="C633" s="42">
        <v>48359.368000000002</v>
      </c>
      <c r="D633" s="42"/>
      <c r="E633" s="80">
        <f t="shared" si="328"/>
        <v>3580.0306831644289</v>
      </c>
      <c r="F633" s="80">
        <f t="shared" si="329"/>
        <v>3580</v>
      </c>
      <c r="G633" s="80">
        <f t="shared" si="324"/>
        <v>4.1650170322100166E-2</v>
      </c>
      <c r="I633" s="80">
        <f t="shared" si="350"/>
        <v>4.1650170322100166E-2</v>
      </c>
      <c r="P633" s="80">
        <f t="shared" si="330"/>
        <v>2.0511426444342486E-2</v>
      </c>
      <c r="Q633" s="107">
        <f t="shared" si="346"/>
        <v>33340.868000000002</v>
      </c>
      <c r="R633" s="80">
        <f t="shared" si="322"/>
        <v>4.468464927294378E-4</v>
      </c>
      <c r="S633" s="106">
        <f t="shared" si="351"/>
        <v>0.1</v>
      </c>
      <c r="T633" s="106">
        <f t="shared" si="331"/>
        <v>4.468464927294378E-5</v>
      </c>
      <c r="Z633" s="80">
        <f t="shared" si="332"/>
        <v>3580</v>
      </c>
      <c r="AA633" s="80">
        <f t="shared" si="333"/>
        <v>4.9298406798953726E-2</v>
      </c>
      <c r="AB633" s="80">
        <f t="shared" si="334"/>
        <v>1.286318996748893E-2</v>
      </c>
      <c r="AC633" s="80">
        <f t="shared" si="349"/>
        <v>2.1138743877757681E-2</v>
      </c>
      <c r="AD633" s="80">
        <f t="shared" si="336"/>
        <v>-7.6482364768535593E-3</v>
      </c>
      <c r="AE633" s="80">
        <f t="shared" si="337"/>
        <v>5.849552120587335E-6</v>
      </c>
      <c r="AF633" s="80">
        <f t="shared" si="338"/>
        <v>-9999</v>
      </c>
      <c r="AG633" s="106"/>
      <c r="AH633" s="80">
        <f t="shared" si="339"/>
        <v>2.8786980354611236E-2</v>
      </c>
      <c r="AI633" s="80">
        <f t="shared" si="340"/>
        <v>0.93966313714049376</v>
      </c>
      <c r="AJ633" s="80">
        <f t="shared" si="341"/>
        <v>0.99656947397714435</v>
      </c>
      <c r="AK633" s="80">
        <f t="shared" si="342"/>
        <v>-0.44444524041403455</v>
      </c>
      <c r="AL633" s="80">
        <f t="shared" si="343"/>
        <v>1.4358635373120665</v>
      </c>
      <c r="AM633" s="80">
        <f t="shared" si="344"/>
        <v>0.87341530601874517</v>
      </c>
      <c r="AN633" s="80">
        <f t="shared" si="353"/>
        <v>8.1946961613568732</v>
      </c>
      <c r="AO633" s="80">
        <f t="shared" si="353"/>
        <v>8.1947035822220897</v>
      </c>
      <c r="AP633" s="80">
        <f t="shared" si="353"/>
        <v>8.1947530902887049</v>
      </c>
      <c r="AQ633" s="80">
        <f t="shared" si="353"/>
        <v>8.1950832050740026</v>
      </c>
      <c r="AR633" s="80">
        <f t="shared" si="353"/>
        <v>8.1972765789786983</v>
      </c>
      <c r="AS633" s="80">
        <f t="shared" si="353"/>
        <v>8.2115218673419825</v>
      </c>
      <c r="AT633" s="80">
        <f t="shared" si="353"/>
        <v>8.2933982353881319</v>
      </c>
      <c r="AU633" s="80">
        <f t="shared" si="345"/>
        <v>8.6174344034778372</v>
      </c>
    </row>
    <row r="634" spans="1:47" ht="12.95" customHeight="1" x14ac:dyDescent="0.2">
      <c r="A634" s="16" t="s">
        <v>2493</v>
      </c>
      <c r="B634" s="41"/>
      <c r="C634" s="42">
        <v>48397.375</v>
      </c>
      <c r="D634" s="42">
        <v>4.0000000000000001E-3</v>
      </c>
      <c r="E634" s="80">
        <f t="shared" si="328"/>
        <v>3608.0299691546074</v>
      </c>
      <c r="F634" s="80">
        <f t="shared" si="329"/>
        <v>3608</v>
      </c>
      <c r="G634" s="80">
        <f t="shared" si="324"/>
        <v>4.0680953774426598E-2</v>
      </c>
      <c r="I634" s="80">
        <f t="shared" si="350"/>
        <v>4.0680953774426598E-2</v>
      </c>
      <c r="P634" s="80">
        <f t="shared" si="330"/>
        <v>2.0843651532531812E-2</v>
      </c>
      <c r="Q634" s="107">
        <f t="shared" si="346"/>
        <v>33378.875</v>
      </c>
      <c r="R634" s="80">
        <f t="shared" si="322"/>
        <v>3.9351856023628394E-4</v>
      </c>
      <c r="S634" s="106">
        <f t="shared" si="351"/>
        <v>0.1</v>
      </c>
      <c r="T634" s="106">
        <f t="shared" si="331"/>
        <v>3.9351856023628395E-5</v>
      </c>
      <c r="Z634" s="80">
        <f t="shared" si="332"/>
        <v>3608</v>
      </c>
      <c r="AA634" s="80">
        <f t="shared" si="333"/>
        <v>4.9471492404833069E-2</v>
      </c>
      <c r="AB634" s="80">
        <f t="shared" si="334"/>
        <v>1.2053112902125341E-2</v>
      </c>
      <c r="AC634" s="80">
        <f t="shared" si="349"/>
        <v>1.9837302241894787E-2</v>
      </c>
      <c r="AD634" s="80">
        <f t="shared" si="336"/>
        <v>-8.7905386304064706E-3</v>
      </c>
      <c r="AE634" s="80">
        <f t="shared" si="337"/>
        <v>7.7273569412668479E-6</v>
      </c>
      <c r="AF634" s="80">
        <f t="shared" si="338"/>
        <v>-9999</v>
      </c>
      <c r="AG634" s="106"/>
      <c r="AH634" s="80">
        <f t="shared" si="339"/>
        <v>2.8627840872301257E-2</v>
      </c>
      <c r="AI634" s="80">
        <f t="shared" si="340"/>
        <v>0.94572298696992008</v>
      </c>
      <c r="AJ634" s="80">
        <f t="shared" si="341"/>
        <v>0.99760437354628706</v>
      </c>
      <c r="AK634" s="80">
        <f t="shared" si="342"/>
        <v>-0.44522591411883061</v>
      </c>
      <c r="AL634" s="80">
        <f t="shared" si="343"/>
        <v>1.4494860001444962</v>
      </c>
      <c r="AM634" s="80">
        <f t="shared" si="344"/>
        <v>0.88549456128243498</v>
      </c>
      <c r="AN634" s="80">
        <f t="shared" si="353"/>
        <v>8.2076117390014272</v>
      </c>
      <c r="AO634" s="80">
        <f t="shared" si="353"/>
        <v>8.2076206569013195</v>
      </c>
      <c r="AP634" s="80">
        <f t="shared" si="353"/>
        <v>8.2076780652404562</v>
      </c>
      <c r="AQ634" s="80">
        <f t="shared" si="353"/>
        <v>8.2080474138351942</v>
      </c>
      <c r="AR634" s="80">
        <f t="shared" si="353"/>
        <v>8.2104149286664612</v>
      </c>
      <c r="AS634" s="80">
        <f t="shared" si="353"/>
        <v>8.2252474860022584</v>
      </c>
      <c r="AT634" s="80">
        <f t="shared" si="353"/>
        <v>8.3077559329184343</v>
      </c>
      <c r="AU634" s="80">
        <f t="shared" si="345"/>
        <v>8.6283787368047484</v>
      </c>
    </row>
    <row r="635" spans="1:47" ht="12.95" customHeight="1" x14ac:dyDescent="0.2">
      <c r="A635" s="16" t="s">
        <v>2494</v>
      </c>
      <c r="B635" s="41"/>
      <c r="C635" s="42">
        <v>48598.275000000001</v>
      </c>
      <c r="D635" s="42">
        <v>3.0000000000000001E-3</v>
      </c>
      <c r="E635" s="80">
        <f t="shared" si="328"/>
        <v>3756.0305099872749</v>
      </c>
      <c r="F635" s="80">
        <f t="shared" si="329"/>
        <v>3756</v>
      </c>
      <c r="G635" s="80">
        <f t="shared" si="324"/>
        <v>4.1415094900003169E-2</v>
      </c>
      <c r="I635" s="80">
        <f t="shared" si="350"/>
        <v>4.1415094900003169E-2</v>
      </c>
      <c r="P635" s="80">
        <f t="shared" si="330"/>
        <v>2.2610064853568004E-2</v>
      </c>
      <c r="Q635" s="107">
        <f t="shared" si="346"/>
        <v>33579.775000000001</v>
      </c>
      <c r="R635" s="80">
        <f t="shared" si="322"/>
        <v>3.5362915504732936E-4</v>
      </c>
      <c r="S635" s="106">
        <f t="shared" si="351"/>
        <v>0.1</v>
      </c>
      <c r="T635" s="106">
        <f t="shared" si="331"/>
        <v>3.5362915504732934E-5</v>
      </c>
      <c r="Z635" s="80">
        <f t="shared" si="332"/>
        <v>3756</v>
      </c>
      <c r="AA635" s="80">
        <f t="shared" si="333"/>
        <v>5.02975548720688E-2</v>
      </c>
      <c r="AB635" s="80">
        <f t="shared" si="334"/>
        <v>1.3727604881502372E-2</v>
      </c>
      <c r="AC635" s="80">
        <f t="shared" si="349"/>
        <v>1.8805030046435165E-2</v>
      </c>
      <c r="AD635" s="80">
        <f t="shared" si="336"/>
        <v>-8.8824599720656316E-3</v>
      </c>
      <c r="AE635" s="80">
        <f t="shared" si="337"/>
        <v>7.8898095155348176E-6</v>
      </c>
      <c r="AF635" s="80">
        <f t="shared" si="338"/>
        <v>-9999</v>
      </c>
      <c r="AG635" s="106"/>
      <c r="AH635" s="80">
        <f t="shared" si="339"/>
        <v>2.7687490018500797E-2</v>
      </c>
      <c r="AI635" s="80">
        <f t="shared" si="340"/>
        <v>0.97925276498472436</v>
      </c>
      <c r="AJ635" s="80">
        <f t="shared" si="341"/>
        <v>0.99998315549651717</v>
      </c>
      <c r="AK635" s="80">
        <f t="shared" si="342"/>
        <v>-0.44804203037844198</v>
      </c>
      <c r="AL635" s="80">
        <f t="shared" si="343"/>
        <v>1.5245229343085263</v>
      </c>
      <c r="AM635" s="80">
        <f t="shared" si="344"/>
        <v>0.9547651213608378</v>
      </c>
      <c r="AN635" s="80">
        <f t="shared" si="353"/>
        <v>8.2772997880240329</v>
      </c>
      <c r="AO635" s="80">
        <f t="shared" si="353"/>
        <v>8.2773211018227446</v>
      </c>
      <c r="AP635" s="80">
        <f t="shared" si="353"/>
        <v>8.277436761766781</v>
      </c>
      <c r="AQ635" s="80">
        <f t="shared" si="353"/>
        <v>8.2780638770340929</v>
      </c>
      <c r="AR635" s="80">
        <f t="shared" si="353"/>
        <v>8.2814490877063527</v>
      </c>
      <c r="AS635" s="80">
        <f t="shared" si="353"/>
        <v>8.2993057472969038</v>
      </c>
      <c r="AT635" s="80">
        <f t="shared" si="353"/>
        <v>8.38427468511264</v>
      </c>
      <c r="AU635" s="80">
        <f t="shared" si="345"/>
        <v>8.6862273558184242</v>
      </c>
    </row>
    <row r="636" spans="1:47" ht="12.95" customHeight="1" x14ac:dyDescent="0.2">
      <c r="A636" s="16" t="s">
        <v>2495</v>
      </c>
      <c r="B636" s="41"/>
      <c r="C636" s="42">
        <v>48686.504999999997</v>
      </c>
      <c r="D636" s="42">
        <v>2E-3</v>
      </c>
      <c r="E636" s="80">
        <f t="shared" si="328"/>
        <v>3821.0284578103988</v>
      </c>
      <c r="F636" s="80">
        <f t="shared" si="329"/>
        <v>3821</v>
      </c>
      <c r="G636" s="80">
        <f t="shared" si="324"/>
        <v>3.8629413626040332E-2</v>
      </c>
      <c r="I636" s="80">
        <f t="shared" si="350"/>
        <v>3.8629413626040332E-2</v>
      </c>
      <c r="P636" s="80">
        <f t="shared" si="330"/>
        <v>2.3391364437607875E-2</v>
      </c>
      <c r="Q636" s="107">
        <f t="shared" si="346"/>
        <v>33668.004999999997</v>
      </c>
      <c r="R636" s="80">
        <f t="shared" si="322"/>
        <v>2.3219814306908707E-4</v>
      </c>
      <c r="S636" s="106">
        <f t="shared" si="351"/>
        <v>0.1</v>
      </c>
      <c r="T636" s="106">
        <f t="shared" si="331"/>
        <v>2.321981430690871E-5</v>
      </c>
      <c r="Z636" s="80">
        <f t="shared" si="332"/>
        <v>3821</v>
      </c>
      <c r="AA636" s="80">
        <f t="shared" si="333"/>
        <v>5.06110359457458E-2</v>
      </c>
      <c r="AB636" s="80">
        <f t="shared" si="334"/>
        <v>1.1409742117902411E-2</v>
      </c>
      <c r="AC636" s="80">
        <f t="shared" si="349"/>
        <v>1.5238049188432457E-2</v>
      </c>
      <c r="AD636" s="80">
        <f t="shared" si="336"/>
        <v>-1.1981622319705468E-2</v>
      </c>
      <c r="AE636" s="80">
        <f t="shared" si="337"/>
        <v>1.4355927341206423E-5</v>
      </c>
      <c r="AF636" s="80">
        <f t="shared" si="338"/>
        <v>-9999</v>
      </c>
      <c r="AG636" s="106"/>
      <c r="AH636" s="80">
        <f t="shared" si="339"/>
        <v>2.7219671508137921E-2</v>
      </c>
      <c r="AI636" s="80">
        <f t="shared" si="340"/>
        <v>0.99479471640953177</v>
      </c>
      <c r="AJ636" s="80">
        <f t="shared" si="341"/>
        <v>0.99918112230750522</v>
      </c>
      <c r="AK636" s="80">
        <f t="shared" si="342"/>
        <v>-0.44849193278046662</v>
      </c>
      <c r="AL636" s="80">
        <f t="shared" si="343"/>
        <v>1.5591906556439417</v>
      </c>
      <c r="AM636" s="80">
        <f t="shared" si="344"/>
        <v>0.98846115734000717</v>
      </c>
      <c r="AN636" s="80">
        <f t="shared" si="353"/>
        <v>8.3086928627724657</v>
      </c>
      <c r="AO636" s="80">
        <f t="shared" si="353"/>
        <v>8.3087227039886464</v>
      </c>
      <c r="AP636" s="80">
        <f t="shared" si="353"/>
        <v>8.3088741555186019</v>
      </c>
      <c r="AQ636" s="80">
        <f t="shared" si="353"/>
        <v>8.309642087583514</v>
      </c>
      <c r="AR636" s="80">
        <f t="shared" si="353"/>
        <v>8.3135175071745699</v>
      </c>
      <c r="AS636" s="80">
        <f t="shared" si="353"/>
        <v>8.3326305198082835</v>
      </c>
      <c r="AT636" s="80">
        <f t="shared" si="353"/>
        <v>8.4182039673012117</v>
      </c>
      <c r="AU636" s="80">
        <f t="shared" si="345"/>
        <v>8.7116338438987544</v>
      </c>
    </row>
    <row r="637" spans="1:47" ht="12.95" customHeight="1" x14ac:dyDescent="0.2">
      <c r="A637" s="16" t="s">
        <v>2496</v>
      </c>
      <c r="B637" s="41"/>
      <c r="C637" s="42">
        <v>48712.300999999999</v>
      </c>
      <c r="D637" s="42">
        <v>5.0000000000000001E-3</v>
      </c>
      <c r="E637" s="80">
        <f t="shared" si="328"/>
        <v>3840.0320513958632</v>
      </c>
      <c r="F637" s="80">
        <f t="shared" si="329"/>
        <v>3840</v>
      </c>
      <c r="G637" s="80">
        <f t="shared" si="324"/>
        <v>4.3507445261639077E-2</v>
      </c>
      <c r="I637" s="80">
        <f t="shared" si="350"/>
        <v>4.3507445261639077E-2</v>
      </c>
      <c r="P637" s="80">
        <f t="shared" si="330"/>
        <v>2.3620379482497136E-2</v>
      </c>
      <c r="Q637" s="107">
        <f t="shared" si="346"/>
        <v>33693.800999999999</v>
      </c>
      <c r="R637" s="80">
        <f t="shared" si="322"/>
        <v>3.9549538530391843E-4</v>
      </c>
      <c r="S637" s="106">
        <f t="shared" si="351"/>
        <v>0.1</v>
      </c>
      <c r="T637" s="106">
        <f t="shared" si="331"/>
        <v>3.9549538530391847E-5</v>
      </c>
      <c r="Z637" s="80">
        <f t="shared" si="332"/>
        <v>3840</v>
      </c>
      <c r="AA637" s="80">
        <f t="shared" si="333"/>
        <v>5.0696746600400203E-2</v>
      </c>
      <c r="AB637" s="80">
        <f t="shared" si="334"/>
        <v>1.6431078143736014E-2</v>
      </c>
      <c r="AC637" s="80">
        <f t="shared" si="349"/>
        <v>1.9887065779141941E-2</v>
      </c>
      <c r="AD637" s="80">
        <f t="shared" si="336"/>
        <v>-7.1893013387611254E-3</v>
      </c>
      <c r="AE637" s="80">
        <f t="shared" si="337"/>
        <v>5.1686053739512509E-6</v>
      </c>
      <c r="AF637" s="80">
        <f t="shared" si="338"/>
        <v>-9999</v>
      </c>
      <c r="AG637" s="106"/>
      <c r="AH637" s="80">
        <f t="shared" si="339"/>
        <v>2.7076367117903063E-2</v>
      </c>
      <c r="AI637" s="80">
        <f t="shared" si="340"/>
        <v>0.99943352309254863</v>
      </c>
      <c r="AJ637" s="80">
        <f t="shared" si="341"/>
        <v>0.99870921406054014</v>
      </c>
      <c r="AK637" s="80">
        <f t="shared" si="342"/>
        <v>-0.44852178079813371</v>
      </c>
      <c r="AL637" s="80">
        <f t="shared" si="343"/>
        <v>1.5695333410704546</v>
      </c>
      <c r="AM637" s="80">
        <f t="shared" si="344"/>
        <v>0.99873781117101434</v>
      </c>
      <c r="AN637" s="80">
        <f t="shared" si="353"/>
        <v>8.3179636337835152</v>
      </c>
      <c r="AO637" s="80">
        <f t="shared" si="353"/>
        <v>8.3179964056954176</v>
      </c>
      <c r="AP637" s="80">
        <f t="shared" si="353"/>
        <v>8.3181596407054155</v>
      </c>
      <c r="AQ637" s="80">
        <f t="shared" si="353"/>
        <v>8.3189719135379967</v>
      </c>
      <c r="AR637" s="80">
        <f t="shared" si="353"/>
        <v>8.3229944713492507</v>
      </c>
      <c r="AS637" s="80">
        <f t="shared" si="353"/>
        <v>8.3424632008935991</v>
      </c>
      <c r="AT637" s="80">
        <f t="shared" si="353"/>
        <v>8.4281577779979653</v>
      </c>
      <c r="AU637" s="80">
        <f t="shared" si="345"/>
        <v>8.7190603557991579</v>
      </c>
    </row>
    <row r="638" spans="1:47" ht="12.95" customHeight="1" x14ac:dyDescent="0.2">
      <c r="A638" s="16" t="s">
        <v>2522</v>
      </c>
      <c r="B638" s="41"/>
      <c r="C638" s="42">
        <v>48717.73</v>
      </c>
      <c r="D638" s="42"/>
      <c r="E638" s="80">
        <f t="shared" si="328"/>
        <v>3844.0315284301141</v>
      </c>
      <c r="F638" s="80">
        <f t="shared" si="329"/>
        <v>3844</v>
      </c>
      <c r="G638" s="80">
        <f t="shared" si="324"/>
        <v>4.2797557187441271E-2</v>
      </c>
      <c r="I638" s="80">
        <f t="shared" si="350"/>
        <v>4.2797557187441271E-2</v>
      </c>
      <c r="P638" s="80">
        <f t="shared" si="330"/>
        <v>2.3668629789764507E-2</v>
      </c>
      <c r="Q638" s="107">
        <f t="shared" si="346"/>
        <v>33699.230000000003</v>
      </c>
      <c r="R638" s="80">
        <f t="shared" si="322"/>
        <v>3.6591586338558874E-4</v>
      </c>
      <c r="S638" s="106">
        <f t="shared" si="351"/>
        <v>0.1</v>
      </c>
      <c r="T638" s="106">
        <f t="shared" si="331"/>
        <v>3.6591586338558878E-5</v>
      </c>
      <c r="Z638" s="80">
        <f t="shared" si="332"/>
        <v>3844</v>
      </c>
      <c r="AA638" s="80">
        <f t="shared" si="333"/>
        <v>5.0714444329123753E-2</v>
      </c>
      <c r="AB638" s="80">
        <f t="shared" si="334"/>
        <v>1.5751742648082021E-2</v>
      </c>
      <c r="AC638" s="80">
        <f t="shared" si="349"/>
        <v>1.9128927397676763E-2</v>
      </c>
      <c r="AD638" s="80">
        <f t="shared" si="336"/>
        <v>-7.9168871416824826E-3</v>
      </c>
      <c r="AE638" s="80">
        <f t="shared" si="337"/>
        <v>6.2677102014137436E-6</v>
      </c>
      <c r="AF638" s="80">
        <f t="shared" si="338"/>
        <v>-9999</v>
      </c>
      <c r="AG638" s="106"/>
      <c r="AH638" s="80">
        <f t="shared" si="339"/>
        <v>2.704581453935925E-2</v>
      </c>
      <c r="AI638" s="80">
        <f t="shared" si="340"/>
        <v>1.0004156617888227</v>
      </c>
      <c r="AJ638" s="80">
        <f t="shared" si="341"/>
        <v>0.99859559773884587</v>
      </c>
      <c r="AK638" s="80">
        <f t="shared" si="342"/>
        <v>-0.44852194591981015</v>
      </c>
      <c r="AL638" s="80">
        <f t="shared" si="343"/>
        <v>1.5717230633205186</v>
      </c>
      <c r="AM638" s="80">
        <f t="shared" si="344"/>
        <v>1.0009271662113759</v>
      </c>
      <c r="AN638" s="80">
        <f t="shared" si="353"/>
        <v>8.3199208933594786</v>
      </c>
      <c r="AO638" s="80">
        <f t="shared" si="353"/>
        <v>8.3199543093652526</v>
      </c>
      <c r="AP638" s="80">
        <f t="shared" si="353"/>
        <v>8.3201201039725348</v>
      </c>
      <c r="AQ638" s="80">
        <f t="shared" si="353"/>
        <v>8.3209418927474132</v>
      </c>
      <c r="AR638" s="80">
        <f t="shared" si="353"/>
        <v>8.3249956199010846</v>
      </c>
      <c r="AS638" s="80">
        <f t="shared" si="353"/>
        <v>8.3445385023568974</v>
      </c>
      <c r="AT638" s="80">
        <f t="shared" si="353"/>
        <v>8.4302553661829407</v>
      </c>
      <c r="AU638" s="80">
        <f t="shared" si="345"/>
        <v>8.7206238319887177</v>
      </c>
    </row>
    <row r="639" spans="1:47" ht="12.95" customHeight="1" x14ac:dyDescent="0.2">
      <c r="A639" s="16" t="s">
        <v>2522</v>
      </c>
      <c r="B639" s="41"/>
      <c r="C639" s="42">
        <v>48770.667000000001</v>
      </c>
      <c r="D639" s="42"/>
      <c r="E639" s="80">
        <f t="shared" si="328"/>
        <v>3883.0295604363791</v>
      </c>
      <c r="F639" s="80">
        <f t="shared" si="329"/>
        <v>3883</v>
      </c>
      <c r="G639" s="80">
        <f t="shared" si="324"/>
        <v>4.0126148422132246E-2</v>
      </c>
      <c r="I639" s="80">
        <f t="shared" si="350"/>
        <v>4.0126148422132246E-2</v>
      </c>
      <c r="P639" s="80">
        <f t="shared" si="330"/>
        <v>2.4139737687991682E-2</v>
      </c>
      <c r="Q639" s="107">
        <f t="shared" si="346"/>
        <v>33752.167000000001</v>
      </c>
      <c r="R639" s="80">
        <f t="shared" si="322"/>
        <v>2.5556532816064462E-4</v>
      </c>
      <c r="S639" s="106">
        <f t="shared" si="351"/>
        <v>0.1</v>
      </c>
      <c r="T639" s="106">
        <f t="shared" si="331"/>
        <v>2.5556532816064463E-5</v>
      </c>
      <c r="Z639" s="80">
        <f t="shared" si="332"/>
        <v>3883</v>
      </c>
      <c r="AA639" s="80">
        <f t="shared" si="333"/>
        <v>5.0880611495541718E-2</v>
      </c>
      <c r="AB639" s="80">
        <f t="shared" si="334"/>
        <v>1.3385274614582211E-2</v>
      </c>
      <c r="AC639" s="80">
        <f t="shared" si="349"/>
        <v>1.5986410734140564E-2</v>
      </c>
      <c r="AD639" s="80">
        <f t="shared" si="336"/>
        <v>-1.0754463073409472E-2</v>
      </c>
      <c r="AE639" s="80">
        <f t="shared" si="337"/>
        <v>1.1565847599732792E-5</v>
      </c>
      <c r="AF639" s="80">
        <f t="shared" si="338"/>
        <v>-9999</v>
      </c>
      <c r="AG639" s="106"/>
      <c r="AH639" s="80">
        <f t="shared" si="339"/>
        <v>2.6740873807550036E-2</v>
      </c>
      <c r="AI639" s="80">
        <f t="shared" si="340"/>
        <v>1.0100929010020934</v>
      </c>
      <c r="AJ639" s="80">
        <f t="shared" si="341"/>
        <v>0.99722004462584568</v>
      </c>
      <c r="AK639" s="80">
        <f t="shared" si="342"/>
        <v>-0.44840856603746737</v>
      </c>
      <c r="AL639" s="80">
        <f t="shared" si="343"/>
        <v>1.5933007967248707</v>
      </c>
      <c r="AM639" s="80">
        <f t="shared" si="344"/>
        <v>1.0227615488685338</v>
      </c>
      <c r="AN639" s="80">
        <f t="shared" si="353"/>
        <v>8.3391058034175707</v>
      </c>
      <c r="AO639" s="80">
        <f t="shared" si="353"/>
        <v>8.3391460170859233</v>
      </c>
      <c r="AP639" s="80">
        <f t="shared" si="353"/>
        <v>8.3393382355682775</v>
      </c>
      <c r="AQ639" s="80">
        <f t="shared" si="353"/>
        <v>8.3402560604030125</v>
      </c>
      <c r="AR639" s="80">
        <f t="shared" si="353"/>
        <v>8.3446168077697838</v>
      </c>
      <c r="AS639" s="80">
        <f t="shared" si="353"/>
        <v>8.3648683873317999</v>
      </c>
      <c r="AT639" s="80">
        <f t="shared" si="353"/>
        <v>8.4507438482503971</v>
      </c>
      <c r="AU639" s="80">
        <f t="shared" si="345"/>
        <v>8.7358677248369148</v>
      </c>
    </row>
    <row r="640" spans="1:47" ht="12.95" customHeight="1" x14ac:dyDescent="0.2">
      <c r="A640" s="16" t="s">
        <v>2496</v>
      </c>
      <c r="B640" s="41"/>
      <c r="C640" s="42">
        <v>48819.533000000003</v>
      </c>
      <c r="D640" s="42">
        <v>6.0000000000000001E-3</v>
      </c>
      <c r="E640" s="80">
        <f t="shared" si="328"/>
        <v>3919.0285371826676</v>
      </c>
      <c r="F640" s="80">
        <f t="shared" si="329"/>
        <v>3919</v>
      </c>
      <c r="G640" s="80">
        <f t="shared" si="324"/>
        <v>3.8737155729904771E-2</v>
      </c>
      <c r="I640" s="80">
        <f t="shared" si="350"/>
        <v>3.8737155729904771E-2</v>
      </c>
      <c r="P640" s="80">
        <f t="shared" si="330"/>
        <v>2.457568104687979E-2</v>
      </c>
      <c r="Q640" s="107">
        <f t="shared" si="346"/>
        <v>33801.033000000003</v>
      </c>
      <c r="R640" s="80">
        <f t="shared" si="322"/>
        <v>2.0054736519795746E-4</v>
      </c>
      <c r="S640" s="106">
        <f t="shared" si="351"/>
        <v>0.1</v>
      </c>
      <c r="T640" s="106">
        <f t="shared" si="331"/>
        <v>2.0054736519795749E-5</v>
      </c>
      <c r="Z640" s="80">
        <f t="shared" si="332"/>
        <v>3919</v>
      </c>
      <c r="AA640" s="80">
        <f t="shared" si="333"/>
        <v>5.1023577085272172E-2</v>
      </c>
      <c r="AB640" s="80">
        <f t="shared" si="334"/>
        <v>1.2289259691512389E-2</v>
      </c>
      <c r="AC640" s="80">
        <f t="shared" si="349"/>
        <v>1.4161474683024981E-2</v>
      </c>
      <c r="AD640" s="80">
        <f t="shared" si="336"/>
        <v>-1.2286421355367401E-2</v>
      </c>
      <c r="AE640" s="80">
        <f t="shared" si="337"/>
        <v>1.5095614972162814E-5</v>
      </c>
      <c r="AF640" s="80">
        <f t="shared" si="338"/>
        <v>-9999</v>
      </c>
      <c r="AG640" s="106"/>
      <c r="AH640" s="80">
        <f t="shared" si="339"/>
        <v>2.6447896038392382E-2</v>
      </c>
      <c r="AI640" s="80">
        <f t="shared" si="340"/>
        <v>1.0191893521846238</v>
      </c>
      <c r="AJ640" s="80">
        <f t="shared" si="341"/>
        <v>0.99550281806348317</v>
      </c>
      <c r="AK640" s="80">
        <f t="shared" si="342"/>
        <v>-0.44811145656984741</v>
      </c>
      <c r="AL640" s="80">
        <f t="shared" si="343"/>
        <v>1.6135929013388068</v>
      </c>
      <c r="AM640" s="80">
        <f t="shared" si="344"/>
        <v>1.0437391944609349</v>
      </c>
      <c r="AN640" s="80">
        <f t="shared" si="353"/>
        <v>8.3569807163394785</v>
      </c>
      <c r="AO640" s="80">
        <f t="shared" si="353"/>
        <v>8.3570280861653519</v>
      </c>
      <c r="AP640" s="80">
        <f t="shared" si="353"/>
        <v>8.3572471129428969</v>
      </c>
      <c r="AQ640" s="80">
        <f t="shared" si="353"/>
        <v>8.3582587098738816</v>
      </c>
      <c r="AR640" s="80">
        <f t="shared" si="353"/>
        <v>8.3629070285692997</v>
      </c>
      <c r="AS640" s="80">
        <f t="shared" si="353"/>
        <v>8.3837879483842546</v>
      </c>
      <c r="AT640" s="80">
        <f t="shared" si="353"/>
        <v>8.4697151272101969</v>
      </c>
      <c r="AU640" s="80">
        <f t="shared" si="345"/>
        <v>8.7499390105429455</v>
      </c>
    </row>
    <row r="641" spans="1:47" ht="12.95" customHeight="1" x14ac:dyDescent="0.2">
      <c r="A641" s="16" t="s">
        <v>2523</v>
      </c>
      <c r="B641" s="41"/>
      <c r="C641" s="43">
        <v>48914.557999999997</v>
      </c>
      <c r="D641" s="43"/>
      <c r="E641" s="80">
        <f t="shared" si="328"/>
        <v>3989.0322773151875</v>
      </c>
      <c r="F641" s="80">
        <f t="shared" si="329"/>
        <v>3989</v>
      </c>
      <c r="G641" s="80">
        <f t="shared" si="324"/>
        <v>4.3814114360429812E-2</v>
      </c>
      <c r="I641" s="80">
        <f t="shared" si="350"/>
        <v>4.3814114360429812E-2</v>
      </c>
      <c r="P641" s="80">
        <f t="shared" si="330"/>
        <v>2.5426301656119511E-2</v>
      </c>
      <c r="Q641" s="107">
        <f t="shared" si="346"/>
        <v>33896.057999999997</v>
      </c>
      <c r="R641" s="80">
        <f t="shared" si="322"/>
        <v>3.381116560487953E-4</v>
      </c>
      <c r="S641" s="106">
        <f t="shared" si="351"/>
        <v>0.1</v>
      </c>
      <c r="T641" s="106">
        <f t="shared" si="331"/>
        <v>3.3811165604879533E-5</v>
      </c>
      <c r="Z641" s="80">
        <f t="shared" si="332"/>
        <v>3989</v>
      </c>
      <c r="AA641" s="80">
        <f t="shared" si="333"/>
        <v>5.1272233956024496E-2</v>
      </c>
      <c r="AB641" s="80">
        <f t="shared" si="334"/>
        <v>1.7968182060524827E-2</v>
      </c>
      <c r="AC641" s="80">
        <f t="shared" si="349"/>
        <v>1.8387812704310301E-2</v>
      </c>
      <c r="AD641" s="80">
        <f t="shared" si="336"/>
        <v>-7.4581195955946838E-3</v>
      </c>
      <c r="AE641" s="80">
        <f t="shared" si="337"/>
        <v>5.5623547902193409E-6</v>
      </c>
      <c r="AF641" s="80">
        <f t="shared" si="338"/>
        <v>-9999</v>
      </c>
      <c r="AG641" s="106"/>
      <c r="AH641" s="80">
        <f t="shared" si="339"/>
        <v>2.5845932299904985E-2</v>
      </c>
      <c r="AI641" s="80">
        <f t="shared" si="340"/>
        <v>1.0373271393074084</v>
      </c>
      <c r="AJ641" s="80">
        <f t="shared" si="341"/>
        <v>0.99084788780045974</v>
      </c>
      <c r="AK641" s="80">
        <f t="shared" si="342"/>
        <v>-0.44696621059934843</v>
      </c>
      <c r="AL641" s="80">
        <f t="shared" si="343"/>
        <v>1.6541152063402944</v>
      </c>
      <c r="AM641" s="80">
        <f t="shared" si="344"/>
        <v>1.0869933035435175</v>
      </c>
      <c r="AN641" s="80">
        <f t="shared" ref="AN641:AT650" si="354">$AU641+$AB$7*SIN(AO641)</f>
        <v>8.3922038652192761</v>
      </c>
      <c r="AO641" s="80">
        <f t="shared" si="354"/>
        <v>8.3922678028462059</v>
      </c>
      <c r="AP641" s="80">
        <f t="shared" si="354"/>
        <v>8.3925457982727281</v>
      </c>
      <c r="AQ641" s="80">
        <f t="shared" si="354"/>
        <v>8.3937529985342874</v>
      </c>
      <c r="AR641" s="80">
        <f t="shared" si="354"/>
        <v>8.3989673377191298</v>
      </c>
      <c r="AS641" s="80">
        <f t="shared" si="354"/>
        <v>8.4209946269865821</v>
      </c>
      <c r="AT641" s="80">
        <f t="shared" si="354"/>
        <v>8.5067616717842629</v>
      </c>
      <c r="AU641" s="80">
        <f t="shared" si="345"/>
        <v>8.7772998438602237</v>
      </c>
    </row>
    <row r="642" spans="1:47" ht="12.95" customHeight="1" x14ac:dyDescent="0.2">
      <c r="A642" s="16" t="s">
        <v>2497</v>
      </c>
      <c r="B642" s="41"/>
      <c r="C642" s="42">
        <v>48960.709000000003</v>
      </c>
      <c r="D642" s="42">
        <v>3.0000000000000001E-3</v>
      </c>
      <c r="E642" s="80">
        <f t="shared" si="328"/>
        <v>4023.0311472005492</v>
      </c>
      <c r="F642" s="80">
        <f t="shared" si="329"/>
        <v>4023</v>
      </c>
      <c r="G642" s="80">
        <f t="shared" si="324"/>
        <v>4.2280065703380387E-2</v>
      </c>
      <c r="I642" s="80">
        <f t="shared" si="350"/>
        <v>4.2280065703380387E-2</v>
      </c>
      <c r="P642" s="80">
        <f t="shared" si="330"/>
        <v>2.5840867473755743E-2</v>
      </c>
      <c r="Q642" s="107">
        <f t="shared" si="346"/>
        <v>33942.209000000003</v>
      </c>
      <c r="R642" s="80">
        <f t="shared" si="322"/>
        <v>2.7024723843289402E-4</v>
      </c>
      <c r="S642" s="106">
        <f t="shared" si="351"/>
        <v>0.1</v>
      </c>
      <c r="T642" s="106">
        <f t="shared" si="331"/>
        <v>2.7024723843289402E-5</v>
      </c>
      <c r="Z642" s="80">
        <f t="shared" si="332"/>
        <v>4023</v>
      </c>
      <c r="AA642" s="80">
        <f t="shared" si="333"/>
        <v>5.1378712596242201E-2</v>
      </c>
      <c r="AB642" s="80">
        <f t="shared" si="334"/>
        <v>1.6742220580893932E-2</v>
      </c>
      <c r="AC642" s="80">
        <f t="shared" si="349"/>
        <v>1.6439198229624644E-2</v>
      </c>
      <c r="AD642" s="80">
        <f t="shared" si="336"/>
        <v>-9.0986468928618142E-3</v>
      </c>
      <c r="AE642" s="80">
        <f t="shared" si="337"/>
        <v>8.2785375280983949E-6</v>
      </c>
      <c r="AF642" s="80">
        <f t="shared" si="338"/>
        <v>-9999</v>
      </c>
      <c r="AG642" s="106"/>
      <c r="AH642" s="80">
        <f t="shared" si="339"/>
        <v>2.5537845122486455E-2</v>
      </c>
      <c r="AI642" s="80">
        <f t="shared" si="340"/>
        <v>1.0463509462812433</v>
      </c>
      <c r="AJ642" s="80">
        <f t="shared" si="341"/>
        <v>0.98791811389081274</v>
      </c>
      <c r="AK642" s="80">
        <f t="shared" si="342"/>
        <v>-0.44612072191868551</v>
      </c>
      <c r="AL642" s="80">
        <f t="shared" si="343"/>
        <v>1.674322645454299</v>
      </c>
      <c r="AM642" s="80">
        <f t="shared" si="344"/>
        <v>1.1092806509349928</v>
      </c>
      <c r="AN642" s="80">
        <f t="shared" si="354"/>
        <v>8.4095394853544168</v>
      </c>
      <c r="AO642" s="80">
        <f t="shared" si="354"/>
        <v>8.4096128319857684</v>
      </c>
      <c r="AP642" s="80">
        <f t="shared" si="354"/>
        <v>8.4099227752474359</v>
      </c>
      <c r="AQ642" s="80">
        <f t="shared" si="354"/>
        <v>8.411230809411709</v>
      </c>
      <c r="AR642" s="80">
        <f t="shared" si="354"/>
        <v>8.4167210694081369</v>
      </c>
      <c r="AS642" s="80">
        <f t="shared" si="354"/>
        <v>8.4392642263404767</v>
      </c>
      <c r="AT642" s="80">
        <f t="shared" si="354"/>
        <v>8.5248292332870044</v>
      </c>
      <c r="AU642" s="80">
        <f t="shared" si="345"/>
        <v>8.7905893914714728</v>
      </c>
    </row>
    <row r="643" spans="1:47" ht="12.95" customHeight="1" x14ac:dyDescent="0.2">
      <c r="A643" s="16" t="s">
        <v>2498</v>
      </c>
      <c r="B643" s="41"/>
      <c r="C643" s="42">
        <v>49009.582000000002</v>
      </c>
      <c r="D643" s="42">
        <v>4.0000000000000001E-3</v>
      </c>
      <c r="E643" s="80">
        <f t="shared" si="328"/>
        <v>4059.0352807601057</v>
      </c>
      <c r="F643" s="80">
        <f t="shared" si="329"/>
        <v>4059</v>
      </c>
      <c r="G643" s="80">
        <f t="shared" si="324"/>
        <v>4.7891073001665063E-2</v>
      </c>
      <c r="I643" s="80">
        <f t="shared" si="350"/>
        <v>4.7891073001665063E-2</v>
      </c>
      <c r="P643" s="80">
        <f t="shared" si="330"/>
        <v>2.6280822410397139E-2</v>
      </c>
      <c r="Q643" s="107">
        <f t="shared" si="346"/>
        <v>33991.082000000002</v>
      </c>
      <c r="R643" s="80">
        <f t="shared" si="322"/>
        <v>4.670029306173957E-4</v>
      </c>
      <c r="S643" s="106">
        <f t="shared" si="351"/>
        <v>0.1</v>
      </c>
      <c r="T643" s="106">
        <f t="shared" si="331"/>
        <v>4.6700293061739572E-5</v>
      </c>
      <c r="Z643" s="80">
        <f t="shared" si="332"/>
        <v>4059</v>
      </c>
      <c r="AA643" s="80">
        <f t="shared" si="333"/>
        <v>5.1481039516388147E-2</v>
      </c>
      <c r="AB643" s="80">
        <f t="shared" si="334"/>
        <v>2.2690855895674055E-2</v>
      </c>
      <c r="AC643" s="80">
        <f t="shared" si="349"/>
        <v>2.1610250591267924E-2</v>
      </c>
      <c r="AD643" s="80">
        <f t="shared" si="336"/>
        <v>-3.5899665147230836E-3</v>
      </c>
      <c r="AE643" s="80">
        <f t="shared" si="337"/>
        <v>1.2887859576833005E-6</v>
      </c>
      <c r="AF643" s="80">
        <f t="shared" si="338"/>
        <v>-9999</v>
      </c>
      <c r="AG643" s="106"/>
      <c r="AH643" s="80">
        <f t="shared" si="339"/>
        <v>2.5200217105991008E-2</v>
      </c>
      <c r="AI643" s="80">
        <f t="shared" si="340"/>
        <v>1.0560570562961469</v>
      </c>
      <c r="AJ643" s="80">
        <f t="shared" si="341"/>
        <v>0.98430813719164678</v>
      </c>
      <c r="AK643" s="80">
        <f t="shared" si="342"/>
        <v>-0.44500529793006555</v>
      </c>
      <c r="AL643" s="80">
        <f t="shared" si="343"/>
        <v>1.6961057064322218</v>
      </c>
      <c r="AM643" s="80">
        <f t="shared" si="344"/>
        <v>1.1338723317845723</v>
      </c>
      <c r="AN643" s="80">
        <f t="shared" si="354"/>
        <v>8.4280603288070637</v>
      </c>
      <c r="AO643" s="80">
        <f t="shared" si="354"/>
        <v>8.4281446690364703</v>
      </c>
      <c r="AP643" s="80">
        <f t="shared" si="354"/>
        <v>8.4284907909968201</v>
      </c>
      <c r="AQ643" s="80">
        <f t="shared" si="354"/>
        <v>8.4299092996328788</v>
      </c>
      <c r="AR643" s="80">
        <f t="shared" si="354"/>
        <v>8.4356907055256922</v>
      </c>
      <c r="AS643" s="80">
        <f t="shared" si="354"/>
        <v>8.4587480730682056</v>
      </c>
      <c r="AT643" s="80">
        <f t="shared" si="354"/>
        <v>8.5440107327116994</v>
      </c>
      <c r="AU643" s="80">
        <f t="shared" si="345"/>
        <v>8.8046606771775018</v>
      </c>
    </row>
    <row r="644" spans="1:47" ht="12.95" customHeight="1" x14ac:dyDescent="0.2">
      <c r="A644" s="16" t="s">
        <v>2498</v>
      </c>
      <c r="B644" s="41"/>
      <c r="C644" s="42">
        <v>49058.447</v>
      </c>
      <c r="D644" s="42">
        <v>6.0000000000000001E-3</v>
      </c>
      <c r="E644" s="80">
        <f t="shared" si="328"/>
        <v>4095.0335208187812</v>
      </c>
      <c r="F644" s="80">
        <f t="shared" si="329"/>
        <v>4095</v>
      </c>
      <c r="G644" s="80">
        <f t="shared" si="324"/>
        <v>4.5502080298319925E-2</v>
      </c>
      <c r="I644" s="80">
        <f t="shared" si="350"/>
        <v>4.5502080298319925E-2</v>
      </c>
      <c r="P644" s="80">
        <f t="shared" si="330"/>
        <v>2.6721808895603653E-2</v>
      </c>
      <c r="Q644" s="107">
        <f t="shared" si="346"/>
        <v>34039.947</v>
      </c>
      <c r="R644" s="80">
        <f t="shared" si="322"/>
        <v>3.5269859395968258E-4</v>
      </c>
      <c r="S644" s="106">
        <f t="shared" si="351"/>
        <v>0.1</v>
      </c>
      <c r="T644" s="106">
        <f t="shared" si="331"/>
        <v>3.5269859395968259E-5</v>
      </c>
      <c r="Z644" s="80">
        <f t="shared" si="332"/>
        <v>4095</v>
      </c>
      <c r="AA644" s="80">
        <f t="shared" si="333"/>
        <v>5.1572480263314013E-2</v>
      </c>
      <c r="AB644" s="80">
        <f t="shared" si="334"/>
        <v>2.0651408930609561E-2</v>
      </c>
      <c r="AC644" s="80">
        <f t="shared" si="349"/>
        <v>1.8780271402716271E-2</v>
      </c>
      <c r="AD644" s="80">
        <f t="shared" si="336"/>
        <v>-6.0703999649940887E-3</v>
      </c>
      <c r="AE644" s="80">
        <f t="shared" si="337"/>
        <v>3.6849755735000235E-6</v>
      </c>
      <c r="AF644" s="80">
        <f t="shared" si="338"/>
        <v>-9999</v>
      </c>
      <c r="AG644" s="106"/>
      <c r="AH644" s="80">
        <f t="shared" si="339"/>
        <v>2.4850671367710363E-2</v>
      </c>
      <c r="AI644" s="80">
        <f t="shared" si="340"/>
        <v>1.0659175990163003</v>
      </c>
      <c r="AJ644" s="80">
        <f t="shared" si="341"/>
        <v>0.9801503093785412</v>
      </c>
      <c r="AK644" s="80">
        <f t="shared" si="342"/>
        <v>-0.44365186676756135</v>
      </c>
      <c r="AL644" s="80">
        <f t="shared" si="343"/>
        <v>1.7182968020781997</v>
      </c>
      <c r="AM644" s="80">
        <f t="shared" si="344"/>
        <v>1.1595572476428488</v>
      </c>
      <c r="AN644" s="80">
        <f t="shared" si="354"/>
        <v>8.4467541145193845</v>
      </c>
      <c r="AO644" s="80">
        <f t="shared" si="354"/>
        <v>8.4468505469940105</v>
      </c>
      <c r="AP644" s="80">
        <f t="shared" si="354"/>
        <v>8.4472352305862923</v>
      </c>
      <c r="AQ644" s="80">
        <f t="shared" si="354"/>
        <v>8.4487676126372904</v>
      </c>
      <c r="AR644" s="80">
        <f t="shared" si="354"/>
        <v>8.4548377253771392</v>
      </c>
      <c r="AS644" s="80">
        <f t="shared" si="354"/>
        <v>8.4783742623285203</v>
      </c>
      <c r="AT644" s="80">
        <f t="shared" si="354"/>
        <v>8.563243840255728</v>
      </c>
      <c r="AU644" s="80">
        <f t="shared" si="345"/>
        <v>8.8187319628835326</v>
      </c>
    </row>
    <row r="645" spans="1:47" ht="12.95" customHeight="1" x14ac:dyDescent="0.2">
      <c r="A645" s="16" t="s">
        <v>2499</v>
      </c>
      <c r="B645" s="41"/>
      <c r="C645" s="42">
        <v>49092.381999999998</v>
      </c>
      <c r="D645" s="42">
        <v>5.0000000000000001E-3</v>
      </c>
      <c r="E645" s="80">
        <f t="shared" si="328"/>
        <v>4120.0330148613702</v>
      </c>
      <c r="F645" s="80">
        <f t="shared" si="329"/>
        <v>4120</v>
      </c>
      <c r="G645" s="80">
        <f t="shared" si="324"/>
        <v>4.4815279805334285E-2</v>
      </c>
      <c r="I645" s="80">
        <f t="shared" si="350"/>
        <v>4.4815279805334285E-2</v>
      </c>
      <c r="P645" s="80">
        <f t="shared" si="330"/>
        <v>2.7028656420655186E-2</v>
      </c>
      <c r="Q645" s="107">
        <f t="shared" si="346"/>
        <v>34073.881999999998</v>
      </c>
      <c r="R645" s="80">
        <f t="shared" ref="R645:R708" si="355">+(P645-G645)^2</f>
        <v>3.1636397142841336E-4</v>
      </c>
      <c r="S645" s="106">
        <f t="shared" si="351"/>
        <v>0.1</v>
      </c>
      <c r="T645" s="106">
        <f t="shared" si="331"/>
        <v>3.1636397142841338E-5</v>
      </c>
      <c r="Z645" s="80">
        <f t="shared" si="332"/>
        <v>4120</v>
      </c>
      <c r="AA645" s="80">
        <f t="shared" si="333"/>
        <v>5.1629483852521391E-2</v>
      </c>
      <c r="AB645" s="80">
        <f t="shared" si="334"/>
        <v>2.0214452373468077E-2</v>
      </c>
      <c r="AC645" s="80">
        <f t="shared" si="349"/>
        <v>1.7786623384679099E-2</v>
      </c>
      <c r="AD645" s="80">
        <f t="shared" si="336"/>
        <v>-6.8142040471871057E-3</v>
      </c>
      <c r="AE645" s="80">
        <f t="shared" si="337"/>
        <v>4.6433376796701141E-6</v>
      </c>
      <c r="AF645" s="80">
        <f t="shared" si="338"/>
        <v>-9999</v>
      </c>
      <c r="AG645" s="106"/>
      <c r="AH645" s="80">
        <f t="shared" si="339"/>
        <v>2.4600827431866208E-2</v>
      </c>
      <c r="AI645" s="80">
        <f t="shared" si="340"/>
        <v>1.0728550519765596</v>
      </c>
      <c r="AJ645" s="80">
        <f t="shared" si="341"/>
        <v>0.97692642228929372</v>
      </c>
      <c r="AK645" s="80">
        <f t="shared" si="342"/>
        <v>-0.44256553203780863</v>
      </c>
      <c r="AL645" s="80">
        <f t="shared" si="343"/>
        <v>1.733952805369311</v>
      </c>
      <c r="AM645" s="80">
        <f t="shared" si="344"/>
        <v>1.1780790702343329</v>
      </c>
      <c r="AN645" s="80">
        <f t="shared" si="354"/>
        <v>8.4598391177769638</v>
      </c>
      <c r="AO645" s="80">
        <f t="shared" si="354"/>
        <v>8.4599446099581517</v>
      </c>
      <c r="AP645" s="80">
        <f t="shared" si="354"/>
        <v>8.4603574409058684</v>
      </c>
      <c r="AQ645" s="80">
        <f t="shared" si="354"/>
        <v>8.4619706487200528</v>
      </c>
      <c r="AR645" s="80">
        <f t="shared" si="354"/>
        <v>8.4682390369076437</v>
      </c>
      <c r="AS645" s="80">
        <f t="shared" si="354"/>
        <v>8.4920866046013028</v>
      </c>
      <c r="AT645" s="80">
        <f t="shared" si="354"/>
        <v>8.5766299888535702</v>
      </c>
      <c r="AU645" s="80">
        <f t="shared" si="345"/>
        <v>8.828503689068274</v>
      </c>
    </row>
    <row r="646" spans="1:47" ht="12.95" customHeight="1" x14ac:dyDescent="0.2">
      <c r="A646" s="16" t="s">
        <v>2523</v>
      </c>
      <c r="B646" s="41"/>
      <c r="C646" s="43">
        <v>49104.601000000002</v>
      </c>
      <c r="D646" s="43"/>
      <c r="E646" s="80">
        <f t="shared" si="328"/>
        <v>4129.0346007669705</v>
      </c>
      <c r="F646" s="80">
        <f t="shared" si="329"/>
        <v>4129</v>
      </c>
      <c r="G646" s="80">
        <f t="shared" si="324"/>
        <v>4.6968031638243701E-2</v>
      </c>
      <c r="I646" s="80">
        <f t="shared" si="350"/>
        <v>4.6968031638243701E-2</v>
      </c>
      <c r="P646" s="80">
        <f t="shared" si="330"/>
        <v>2.7139243309712673E-2</v>
      </c>
      <c r="Q646" s="107">
        <f t="shared" si="346"/>
        <v>34086.101000000002</v>
      </c>
      <c r="R646" s="80">
        <f t="shared" si="355"/>
        <v>3.9318084657768835E-4</v>
      </c>
      <c r="S646" s="106">
        <f t="shared" si="351"/>
        <v>0.1</v>
      </c>
      <c r="T646" s="106">
        <f t="shared" si="331"/>
        <v>3.9318084657768838E-5</v>
      </c>
      <c r="Z646" s="80">
        <f t="shared" si="332"/>
        <v>4129</v>
      </c>
      <c r="AA646" s="80">
        <f t="shared" si="333"/>
        <v>5.1648688353312058E-2</v>
      </c>
      <c r="AB646" s="80">
        <f t="shared" si="334"/>
        <v>2.2458586594644316E-2</v>
      </c>
      <c r="AC646" s="80">
        <f t="shared" si="349"/>
        <v>1.9828788328531029E-2</v>
      </c>
      <c r="AD646" s="80">
        <f t="shared" si="336"/>
        <v>-4.680656715068357E-3</v>
      </c>
      <c r="AE646" s="80">
        <f t="shared" si="337"/>
        <v>2.1908547284314504E-6</v>
      </c>
      <c r="AF646" s="80">
        <f t="shared" si="338"/>
        <v>-9999</v>
      </c>
      <c r="AG646" s="106"/>
      <c r="AH646" s="80">
        <f t="shared" si="339"/>
        <v>2.4509445043599386E-2</v>
      </c>
      <c r="AI646" s="80">
        <f t="shared" si="340"/>
        <v>1.0753703860605821</v>
      </c>
      <c r="AJ646" s="80">
        <f t="shared" si="341"/>
        <v>0.97569619422071718</v>
      </c>
      <c r="AK646" s="80">
        <f t="shared" si="342"/>
        <v>-0.44214410959719302</v>
      </c>
      <c r="AL646" s="80">
        <f t="shared" si="343"/>
        <v>1.7396390264485551</v>
      </c>
      <c r="AM646" s="80">
        <f t="shared" si="344"/>
        <v>1.1848908833415632</v>
      </c>
      <c r="AN646" s="80">
        <f t="shared" si="354"/>
        <v>8.4645706370058349</v>
      </c>
      <c r="AO646" s="80">
        <f t="shared" si="354"/>
        <v>8.4646795252735068</v>
      </c>
      <c r="AP646" s="80">
        <f t="shared" si="354"/>
        <v>8.4651027572282658</v>
      </c>
      <c r="AQ646" s="80">
        <f t="shared" si="354"/>
        <v>8.4667453729075248</v>
      </c>
      <c r="AR646" s="80">
        <f t="shared" si="354"/>
        <v>8.4730845801953514</v>
      </c>
      <c r="AS646" s="80">
        <f t="shared" si="354"/>
        <v>8.4970396033081013</v>
      </c>
      <c r="AT646" s="80">
        <f t="shared" si="354"/>
        <v>8.5814549079768128</v>
      </c>
      <c r="AU646" s="80">
        <f t="shared" si="345"/>
        <v>8.8320215104947817</v>
      </c>
    </row>
    <row r="647" spans="1:47" ht="12.95" customHeight="1" x14ac:dyDescent="0.2">
      <c r="A647" s="16" t="s">
        <v>2499</v>
      </c>
      <c r="B647" s="41"/>
      <c r="C647" s="42">
        <v>49172.466999999997</v>
      </c>
      <c r="D647" s="42">
        <v>5.0000000000000001E-3</v>
      </c>
      <c r="E647" s="80">
        <f t="shared" si="328"/>
        <v>4179.0306421017085</v>
      </c>
      <c r="F647" s="80">
        <f t="shared" si="329"/>
        <v>4179</v>
      </c>
      <c r="G647" s="80">
        <f t="shared" si="324"/>
        <v>4.1594430658733472E-2</v>
      </c>
      <c r="I647" s="80">
        <f t="shared" si="350"/>
        <v>4.1594430658733472E-2</v>
      </c>
      <c r="P647" s="80">
        <f t="shared" si="330"/>
        <v>2.7754788938838815E-2</v>
      </c>
      <c r="Q647" s="107">
        <f t="shared" si="346"/>
        <v>34153.966999999997</v>
      </c>
      <c r="R647" s="80">
        <f t="shared" si="355"/>
        <v>1.9153568293504876E-4</v>
      </c>
      <c r="S647" s="106">
        <f t="shared" si="351"/>
        <v>0.1</v>
      </c>
      <c r="T647" s="106">
        <f t="shared" si="331"/>
        <v>1.9153568293504876E-5</v>
      </c>
      <c r="Z647" s="80">
        <f t="shared" si="332"/>
        <v>4179</v>
      </c>
      <c r="AA647" s="80">
        <f t="shared" si="333"/>
        <v>5.1742536346830445E-2</v>
      </c>
      <c r="AB647" s="80">
        <f t="shared" si="334"/>
        <v>1.7606683250741842E-2</v>
      </c>
      <c r="AC647" s="80">
        <f t="shared" si="349"/>
        <v>1.3839641719894658E-2</v>
      </c>
      <c r="AD647" s="80">
        <f t="shared" si="336"/>
        <v>-1.0148105688096973E-2</v>
      </c>
      <c r="AE647" s="80">
        <f t="shared" si="337"/>
        <v>1.0298404905678614E-5</v>
      </c>
      <c r="AF647" s="80">
        <f t="shared" si="338"/>
        <v>-9999</v>
      </c>
      <c r="AG647" s="106"/>
      <c r="AH647" s="80">
        <f t="shared" si="339"/>
        <v>2.398774740799163E-2</v>
      </c>
      <c r="AI647" s="80">
        <f t="shared" si="340"/>
        <v>1.089514020794305</v>
      </c>
      <c r="AJ647" s="80">
        <f t="shared" si="341"/>
        <v>0.96816527783390538</v>
      </c>
      <c r="AK647" s="80">
        <f t="shared" si="342"/>
        <v>-0.43949897477429056</v>
      </c>
      <c r="AL647" s="80">
        <f t="shared" si="343"/>
        <v>1.7717209921539465</v>
      </c>
      <c r="AM647" s="80">
        <f t="shared" si="344"/>
        <v>1.2242034457416522</v>
      </c>
      <c r="AN647" s="80">
        <f t="shared" si="354"/>
        <v>8.4910608960648837</v>
      </c>
      <c r="AO647" s="80">
        <f t="shared" si="354"/>
        <v>8.491189959496106</v>
      </c>
      <c r="AP647" s="80">
        <f t="shared" si="354"/>
        <v>8.4916734569481775</v>
      </c>
      <c r="AQ647" s="80">
        <f t="shared" si="354"/>
        <v>8.4934819381651465</v>
      </c>
      <c r="AR647" s="80">
        <f t="shared" si="354"/>
        <v>8.5002078209244925</v>
      </c>
      <c r="AS647" s="80">
        <f t="shared" si="354"/>
        <v>8.5247145403722655</v>
      </c>
      <c r="AT647" s="80">
        <f t="shared" si="354"/>
        <v>8.6083160296754038</v>
      </c>
      <c r="AU647" s="80">
        <f t="shared" si="345"/>
        <v>8.8515649628642663</v>
      </c>
    </row>
    <row r="648" spans="1:47" ht="12.95" customHeight="1" x14ac:dyDescent="0.2">
      <c r="A648" s="16" t="s">
        <v>2523</v>
      </c>
      <c r="B648" s="41"/>
      <c r="C648" s="43">
        <v>49199.622000000003</v>
      </c>
      <c r="D648" s="43"/>
      <c r="E648" s="80">
        <f t="shared" si="328"/>
        <v>4199.0353941490557</v>
      </c>
      <c r="F648" s="80">
        <f t="shared" si="329"/>
        <v>4199</v>
      </c>
      <c r="G648" s="80">
        <f t="shared" si="324"/>
        <v>4.8044990275229793E-2</v>
      </c>
      <c r="I648" s="80">
        <f t="shared" si="350"/>
        <v>4.8044990275229793E-2</v>
      </c>
      <c r="P648" s="80">
        <f t="shared" si="330"/>
        <v>2.8001564354066123E-2</v>
      </c>
      <c r="Q648" s="107">
        <f t="shared" si="346"/>
        <v>34181.122000000003</v>
      </c>
      <c r="R648" s="80">
        <f t="shared" si="355"/>
        <v>4.0173892265717571E-4</v>
      </c>
      <c r="S648" s="106">
        <f t="shared" si="351"/>
        <v>0.1</v>
      </c>
      <c r="T648" s="106">
        <f t="shared" si="331"/>
        <v>4.0173892265717573E-5</v>
      </c>
      <c r="Z648" s="80">
        <f t="shared" si="332"/>
        <v>4199</v>
      </c>
      <c r="AA648" s="80">
        <f t="shared" si="333"/>
        <v>5.1773915018352198E-2</v>
      </c>
      <c r="AB648" s="80">
        <f t="shared" si="334"/>
        <v>2.4272639610943714E-2</v>
      </c>
      <c r="AC648" s="80">
        <f t="shared" si="349"/>
        <v>2.004342592116367E-2</v>
      </c>
      <c r="AD648" s="80">
        <f t="shared" si="336"/>
        <v>-3.7289247431224054E-3</v>
      </c>
      <c r="AE648" s="80">
        <f t="shared" si="337"/>
        <v>1.3904879739870498E-6</v>
      </c>
      <c r="AF648" s="80">
        <f t="shared" si="338"/>
        <v>-9999</v>
      </c>
      <c r="AG648" s="106"/>
      <c r="AH648" s="80">
        <f t="shared" si="339"/>
        <v>2.3772350664286079E-2</v>
      </c>
      <c r="AI648" s="80">
        <f t="shared" si="340"/>
        <v>1.0952506143047867</v>
      </c>
      <c r="AJ648" s="80">
        <f t="shared" si="341"/>
        <v>0.96481101306096362</v>
      </c>
      <c r="AK648" s="80">
        <f t="shared" si="342"/>
        <v>-0.43829148887581265</v>
      </c>
      <c r="AL648" s="80">
        <f t="shared" si="343"/>
        <v>1.7847913365715422</v>
      </c>
      <c r="AM648" s="80">
        <f t="shared" si="344"/>
        <v>1.2406646412957529</v>
      </c>
      <c r="AN648" s="80">
        <f t="shared" si="354"/>
        <v>8.5017548782297432</v>
      </c>
      <c r="AO648" s="80">
        <f t="shared" si="354"/>
        <v>8.501892633232929</v>
      </c>
      <c r="AP648" s="80">
        <f t="shared" si="354"/>
        <v>8.5024013598255834</v>
      </c>
      <c r="AQ648" s="80">
        <f t="shared" si="354"/>
        <v>8.504277125955964</v>
      </c>
      <c r="AR648" s="80">
        <f t="shared" si="354"/>
        <v>8.5111538506185358</v>
      </c>
      <c r="AS648" s="80">
        <f t="shared" si="354"/>
        <v>8.5358590076782193</v>
      </c>
      <c r="AT648" s="80">
        <f t="shared" si="354"/>
        <v>8.6190866495074498</v>
      </c>
      <c r="AU648" s="80">
        <f t="shared" si="345"/>
        <v>8.8593823438120598</v>
      </c>
    </row>
    <row r="649" spans="1:47" ht="12.95" customHeight="1" x14ac:dyDescent="0.2">
      <c r="A649" s="16" t="s">
        <v>2523</v>
      </c>
      <c r="B649" s="41"/>
      <c r="C649" s="43">
        <v>49271.563999999998</v>
      </c>
      <c r="D649" s="43"/>
      <c r="E649" s="80">
        <f t="shared" si="328"/>
        <v>4252.0341741818238</v>
      </c>
      <c r="F649" s="80">
        <f t="shared" si="329"/>
        <v>4252</v>
      </c>
      <c r="G649" s="80">
        <f t="shared" si="324"/>
        <v>4.6388973241846543E-2</v>
      </c>
      <c r="I649" s="80">
        <f t="shared" si="350"/>
        <v>4.6388973241846543E-2</v>
      </c>
      <c r="P649" s="80">
        <f t="shared" si="330"/>
        <v>2.8657058965760485E-2</v>
      </c>
      <c r="Q649" s="107">
        <f t="shared" si="346"/>
        <v>34253.063999999998</v>
      </c>
      <c r="R649" s="80">
        <f t="shared" si="355"/>
        <v>3.1442078389446457E-4</v>
      </c>
      <c r="S649" s="106">
        <f t="shared" si="351"/>
        <v>0.1</v>
      </c>
      <c r="T649" s="106">
        <f t="shared" si="331"/>
        <v>3.1442078389446459E-5</v>
      </c>
      <c r="Z649" s="80">
        <f t="shared" si="332"/>
        <v>4252</v>
      </c>
      <c r="AA649" s="80">
        <f t="shared" si="333"/>
        <v>5.1839771397123757E-2</v>
      </c>
      <c r="AB649" s="80">
        <f t="shared" si="334"/>
        <v>2.3206260810483274E-2</v>
      </c>
      <c r="AC649" s="80">
        <f t="shared" si="349"/>
        <v>1.7731914276086058E-2</v>
      </c>
      <c r="AD649" s="80">
        <f t="shared" si="336"/>
        <v>-5.4507981552772145E-3</v>
      </c>
      <c r="AE649" s="80">
        <f t="shared" si="337"/>
        <v>2.9711200529573485E-6</v>
      </c>
      <c r="AF649" s="80">
        <f t="shared" si="338"/>
        <v>-9999</v>
      </c>
      <c r="AG649" s="106"/>
      <c r="AH649" s="80">
        <f t="shared" si="339"/>
        <v>2.3182712431363269E-2</v>
      </c>
      <c r="AI649" s="80">
        <f t="shared" si="340"/>
        <v>1.110664422402331</v>
      </c>
      <c r="AJ649" s="80">
        <f t="shared" si="341"/>
        <v>0.95492675851723496</v>
      </c>
      <c r="AK649" s="80">
        <f t="shared" si="342"/>
        <v>-0.43465560431308631</v>
      </c>
      <c r="AL649" s="80">
        <f t="shared" si="343"/>
        <v>1.8201020824969223</v>
      </c>
      <c r="AM649" s="80">
        <f t="shared" si="344"/>
        <v>1.2865048911778183</v>
      </c>
      <c r="AN649" s="80">
        <f t="shared" si="354"/>
        <v>8.5303688123080104</v>
      </c>
      <c r="AO649" s="80">
        <f t="shared" si="354"/>
        <v>8.5305312970030602</v>
      </c>
      <c r="AP649" s="80">
        <f t="shared" si="354"/>
        <v>8.5311096913912028</v>
      </c>
      <c r="AQ649" s="80">
        <f t="shared" si="354"/>
        <v>8.5331652262186353</v>
      </c>
      <c r="AR649" s="80">
        <f t="shared" si="354"/>
        <v>8.540428403334035</v>
      </c>
      <c r="AS649" s="80">
        <f t="shared" si="354"/>
        <v>8.5655948675491338</v>
      </c>
      <c r="AT649" s="80">
        <f t="shared" si="354"/>
        <v>8.6476993283225383</v>
      </c>
      <c r="AU649" s="80">
        <f t="shared" si="345"/>
        <v>8.8800984033237143</v>
      </c>
    </row>
    <row r="650" spans="1:47" ht="12.95" customHeight="1" x14ac:dyDescent="0.2">
      <c r="A650" s="16" t="s">
        <v>2523</v>
      </c>
      <c r="B650" s="41"/>
      <c r="C650" s="43">
        <v>49275.637000000002</v>
      </c>
      <c r="D650" s="43"/>
      <c r="E650" s="80">
        <f t="shared" si="328"/>
        <v>4255.0347028170254</v>
      </c>
      <c r="F650" s="80">
        <f t="shared" si="329"/>
        <v>4255</v>
      </c>
      <c r="G650" s="80">
        <f t="shared" si="324"/>
        <v>4.7106557183724362E-2</v>
      </c>
      <c r="I650" s="80">
        <f t="shared" si="350"/>
        <v>4.7106557183724362E-2</v>
      </c>
      <c r="P650" s="80">
        <f t="shared" si="330"/>
        <v>2.8694229293976175E-2</v>
      </c>
      <c r="Q650" s="107">
        <f t="shared" si="346"/>
        <v>34257.137000000002</v>
      </c>
      <c r="R650" s="80">
        <f t="shared" si="355"/>
        <v>3.3901381831959892E-4</v>
      </c>
      <c r="S650" s="106">
        <f t="shared" si="351"/>
        <v>0.1</v>
      </c>
      <c r="T650" s="106">
        <f t="shared" si="331"/>
        <v>3.3901381831959896E-5</v>
      </c>
      <c r="Z650" s="80">
        <f t="shared" si="332"/>
        <v>4255</v>
      </c>
      <c r="AA650" s="80">
        <f t="shared" si="333"/>
        <v>5.1842740992001826E-2</v>
      </c>
      <c r="AB650" s="80">
        <f t="shared" si="334"/>
        <v>2.3958045485698715E-2</v>
      </c>
      <c r="AC650" s="80">
        <f t="shared" si="349"/>
        <v>1.8412327889748187E-2</v>
      </c>
      <c r="AD650" s="80">
        <f t="shared" si="336"/>
        <v>-4.7361838082774638E-3</v>
      </c>
      <c r="AE650" s="80">
        <f t="shared" si="337"/>
        <v>2.243143706578962E-6</v>
      </c>
      <c r="AF650" s="80">
        <f t="shared" si="338"/>
        <v>-9999</v>
      </c>
      <c r="AG650" s="106"/>
      <c r="AH650" s="80">
        <f t="shared" si="339"/>
        <v>2.3148511698025648E-2</v>
      </c>
      <c r="AI650" s="80">
        <f t="shared" si="340"/>
        <v>1.1115458842779564</v>
      </c>
      <c r="AJ650" s="80">
        <f t="shared" si="341"/>
        <v>0.95432265724768905</v>
      </c>
      <c r="AK650" s="80">
        <f t="shared" si="342"/>
        <v>-0.43443022966532219</v>
      </c>
      <c r="AL650" s="80">
        <f t="shared" si="343"/>
        <v>1.8221305623982507</v>
      </c>
      <c r="AM650" s="80">
        <f t="shared" si="344"/>
        <v>1.2892013137155038</v>
      </c>
      <c r="AN650" s="80">
        <f t="shared" si="354"/>
        <v>8.5320005192640611</v>
      </c>
      <c r="AO650" s="80">
        <f t="shared" si="354"/>
        <v>8.5321644762299282</v>
      </c>
      <c r="AP650" s="80">
        <f t="shared" si="354"/>
        <v>8.5327469267907947</v>
      </c>
      <c r="AQ650" s="80">
        <f t="shared" si="354"/>
        <v>8.5348126682475343</v>
      </c>
      <c r="AR650" s="80">
        <f t="shared" si="354"/>
        <v>8.5420970703113248</v>
      </c>
      <c r="AS650" s="80">
        <f t="shared" si="354"/>
        <v>8.5672867644999684</v>
      </c>
      <c r="AT650" s="80">
        <f t="shared" si="354"/>
        <v>8.6493219283568941</v>
      </c>
      <c r="AU650" s="80">
        <f t="shared" si="345"/>
        <v>8.8812710104658841</v>
      </c>
    </row>
    <row r="651" spans="1:47" ht="12.95" customHeight="1" x14ac:dyDescent="0.2">
      <c r="A651" s="16" t="s">
        <v>2523</v>
      </c>
      <c r="B651" s="41"/>
      <c r="C651" s="43">
        <v>49283.783000000003</v>
      </c>
      <c r="D651" s="43"/>
      <c r="E651" s="80">
        <f t="shared" si="328"/>
        <v>4261.0357600874231</v>
      </c>
      <c r="F651" s="80">
        <f t="shared" si="329"/>
        <v>4261</v>
      </c>
      <c r="G651" s="80">
        <f t="shared" si="324"/>
        <v>4.8541725067480002E-2</v>
      </c>
      <c r="I651" s="80">
        <f t="shared" si="350"/>
        <v>4.8541725067480002E-2</v>
      </c>
      <c r="P651" s="80">
        <f t="shared" si="330"/>
        <v>2.8768591441002671E-2</v>
      </c>
      <c r="Q651" s="107">
        <f t="shared" si="346"/>
        <v>34265.283000000003</v>
      </c>
      <c r="R651" s="80">
        <f t="shared" si="355"/>
        <v>3.9097681341052851E-4</v>
      </c>
      <c r="S651" s="106">
        <f t="shared" si="351"/>
        <v>0.1</v>
      </c>
      <c r="T651" s="106">
        <f t="shared" si="331"/>
        <v>3.9097681341052854E-5</v>
      </c>
      <c r="Z651" s="80">
        <f t="shared" si="332"/>
        <v>4261</v>
      </c>
      <c r="AA651" s="80">
        <f t="shared" si="333"/>
        <v>5.1848434698619376E-2</v>
      </c>
      <c r="AB651" s="80">
        <f t="shared" si="334"/>
        <v>2.5461881809863297E-2</v>
      </c>
      <c r="AC651" s="80">
        <f t="shared" si="349"/>
        <v>1.977313362647733E-2</v>
      </c>
      <c r="AD651" s="80">
        <f t="shared" si="336"/>
        <v>-3.3067096311393748E-3</v>
      </c>
      <c r="AE651" s="80">
        <f t="shared" si="337"/>
        <v>1.0934328584669902E-6</v>
      </c>
      <c r="AF651" s="80">
        <f t="shared" si="338"/>
        <v>-9999</v>
      </c>
      <c r="AG651" s="106"/>
      <c r="AH651" s="80">
        <f t="shared" si="339"/>
        <v>2.3079843257616705E-2</v>
      </c>
      <c r="AI651" s="80">
        <f t="shared" si="340"/>
        <v>1.1133116326977472</v>
      </c>
      <c r="AJ651" s="80">
        <f t="shared" si="341"/>
        <v>0.95309974415372434</v>
      </c>
      <c r="AK651" s="80">
        <f t="shared" si="342"/>
        <v>-0.43397302063813442</v>
      </c>
      <c r="AL651" s="80">
        <f t="shared" si="343"/>
        <v>1.8261972122771639</v>
      </c>
      <c r="AM651" s="80">
        <f t="shared" si="344"/>
        <v>1.2946283397891998</v>
      </c>
      <c r="AN651" s="80">
        <f t="shared" ref="AN651:AT660" si="356">$AU651+$AB$7*SIN(AO651)</f>
        <v>8.5352678358402141</v>
      </c>
      <c r="AO651" s="80">
        <f t="shared" si="356"/>
        <v>8.5354347602053871</v>
      </c>
      <c r="AP651" s="80">
        <f t="shared" si="356"/>
        <v>8.5360253566380724</v>
      </c>
      <c r="AQ651" s="80">
        <f t="shared" si="356"/>
        <v>8.5381115124475855</v>
      </c>
      <c r="AR651" s="80">
        <f t="shared" si="356"/>
        <v>8.545438136314635</v>
      </c>
      <c r="AS651" s="80">
        <f t="shared" si="356"/>
        <v>8.5706733442608272</v>
      </c>
      <c r="AT651" s="80">
        <f t="shared" si="356"/>
        <v>8.6525680846015014</v>
      </c>
      <c r="AU651" s="80">
        <f t="shared" si="345"/>
        <v>8.8836162247502219</v>
      </c>
    </row>
    <row r="652" spans="1:47" ht="12.95" customHeight="1" x14ac:dyDescent="0.2">
      <c r="A652" s="16" t="s">
        <v>2500</v>
      </c>
      <c r="B652" s="41"/>
      <c r="C652" s="42">
        <v>49370.650999999998</v>
      </c>
      <c r="D652" s="42"/>
      <c r="E652" s="80">
        <f t="shared" si="328"/>
        <v>4325.0303393858376</v>
      </c>
      <c r="F652" s="80">
        <f t="shared" si="329"/>
        <v>4325</v>
      </c>
      <c r="G652" s="80">
        <f t="shared" si="324"/>
        <v>4.1183515815646388E-2</v>
      </c>
      <c r="I652" s="80">
        <f t="shared" si="350"/>
        <v>4.1183515815646388E-2</v>
      </c>
      <c r="P652" s="80">
        <f t="shared" si="330"/>
        <v>2.9563570599397865E-2</v>
      </c>
      <c r="Q652" s="107">
        <f t="shared" si="346"/>
        <v>34352.150999999998</v>
      </c>
      <c r="R652" s="80">
        <f t="shared" si="355"/>
        <v>1.350231268286169E-4</v>
      </c>
      <c r="S652" s="106">
        <f t="shared" si="351"/>
        <v>0.1</v>
      </c>
      <c r="T652" s="106">
        <f t="shared" si="331"/>
        <v>1.3502312682861691E-5</v>
      </c>
      <c r="Z652" s="80">
        <f t="shared" si="332"/>
        <v>4325</v>
      </c>
      <c r="AA652" s="80">
        <f t="shared" si="333"/>
        <v>5.1888633894371233E-2</v>
      </c>
      <c r="AB652" s="80">
        <f t="shared" si="334"/>
        <v>1.8858452520673016E-2</v>
      </c>
      <c r="AC652" s="80">
        <f t="shared" si="349"/>
        <v>1.1619945216248522E-2</v>
      </c>
      <c r="AD652" s="80">
        <f t="shared" si="336"/>
        <v>-1.0705118078724846E-2</v>
      </c>
      <c r="AE652" s="80">
        <f t="shared" si="337"/>
        <v>1.1459955307944153E-5</v>
      </c>
      <c r="AF652" s="80">
        <f t="shared" si="338"/>
        <v>-9999</v>
      </c>
      <c r="AG652" s="106"/>
      <c r="AH652" s="80">
        <f t="shared" si="339"/>
        <v>2.2325063294973371E-2</v>
      </c>
      <c r="AI652" s="80">
        <f t="shared" si="340"/>
        <v>1.132373595037794</v>
      </c>
      <c r="AJ652" s="80">
        <f t="shared" si="341"/>
        <v>0.93879802955894553</v>
      </c>
      <c r="AK652" s="80">
        <f t="shared" si="342"/>
        <v>-0.42854327679148807</v>
      </c>
      <c r="AL652" s="80">
        <f t="shared" si="343"/>
        <v>1.8703908346825344</v>
      </c>
      <c r="AM652" s="80">
        <f t="shared" si="344"/>
        <v>1.3555124185152936</v>
      </c>
      <c r="AN652" s="80">
        <f t="shared" si="356"/>
        <v>8.5704457448239548</v>
      </c>
      <c r="AO652" s="80">
        <f t="shared" si="356"/>
        <v>8.5706461555519748</v>
      </c>
      <c r="AP652" s="80">
        <f t="shared" si="356"/>
        <v>8.5713261196819861</v>
      </c>
      <c r="AQ652" s="80">
        <f t="shared" si="356"/>
        <v>8.573629200698953</v>
      </c>
      <c r="AR652" s="80">
        <f t="shared" si="356"/>
        <v>8.5813853824504172</v>
      </c>
      <c r="AS652" s="80">
        <f t="shared" si="356"/>
        <v>8.6070257432565498</v>
      </c>
      <c r="AT652" s="80">
        <f t="shared" si="356"/>
        <v>8.6872718235187083</v>
      </c>
      <c r="AU652" s="80">
        <f t="shared" si="345"/>
        <v>8.9086318437831622</v>
      </c>
    </row>
    <row r="653" spans="1:47" ht="12.95" customHeight="1" x14ac:dyDescent="0.2">
      <c r="A653" s="16" t="s">
        <v>2523</v>
      </c>
      <c r="B653" s="41"/>
      <c r="C653" s="43">
        <v>49442.6</v>
      </c>
      <c r="D653" s="43"/>
      <c r="E653" s="80">
        <f t="shared" si="328"/>
        <v>4378.0342762318778</v>
      </c>
      <c r="F653" s="80">
        <f t="shared" si="329"/>
        <v>4378</v>
      </c>
      <c r="G653" s="80">
        <f t="shared" ref="G653:G716" si="357">C653-(C$7+F653*C$8)</f>
        <v>4.6527498787327204E-2</v>
      </c>
      <c r="I653" s="80">
        <f t="shared" ref="I653:I684" si="358">G653</f>
        <v>4.6527498787327204E-2</v>
      </c>
      <c r="P653" s="80">
        <f t="shared" si="330"/>
        <v>3.0224380551615315E-2</v>
      </c>
      <c r="Q653" s="107">
        <f t="shared" si="346"/>
        <v>34424.1</v>
      </c>
      <c r="R653" s="80">
        <f t="shared" si="355"/>
        <v>2.6579166420760155E-4</v>
      </c>
      <c r="S653" s="106">
        <f t="shared" ref="S653:S684" si="359">S$16</f>
        <v>0.1</v>
      </c>
      <c r="T653" s="106">
        <f t="shared" si="331"/>
        <v>2.6579166420760155E-5</v>
      </c>
      <c r="Z653" s="80">
        <f t="shared" si="332"/>
        <v>4378</v>
      </c>
      <c r="AA653" s="80">
        <f t="shared" si="333"/>
        <v>5.1893133149445637E-2</v>
      </c>
      <c r="AB653" s="80">
        <f t="shared" si="334"/>
        <v>2.4858746189496881E-2</v>
      </c>
      <c r="AC653" s="80">
        <f t="shared" si="349"/>
        <v>1.6303118235711889E-2</v>
      </c>
      <c r="AD653" s="80">
        <f t="shared" si="336"/>
        <v>-5.3656343621184335E-3</v>
      </c>
      <c r="AE653" s="80">
        <f t="shared" si="337"/>
        <v>2.8790032107946091E-6</v>
      </c>
      <c r="AF653" s="80">
        <f t="shared" si="338"/>
        <v>-9999</v>
      </c>
      <c r="AG653" s="106"/>
      <c r="AH653" s="80">
        <f t="shared" si="339"/>
        <v>2.1668752597830323E-2</v>
      </c>
      <c r="AI653" s="80">
        <f t="shared" si="340"/>
        <v>1.1484551703863841</v>
      </c>
      <c r="AJ653" s="80">
        <f t="shared" si="341"/>
        <v>0.92512661480735303</v>
      </c>
      <c r="AK653" s="80">
        <f t="shared" si="342"/>
        <v>-0.42324126822885016</v>
      </c>
      <c r="AL653" s="80">
        <f t="shared" si="343"/>
        <v>1.9081460747749939</v>
      </c>
      <c r="AM653" s="80">
        <f t="shared" si="344"/>
        <v>1.410489367941073</v>
      </c>
      <c r="AN653" s="80">
        <f t="shared" si="356"/>
        <v>8.600035543123731</v>
      </c>
      <c r="AO653" s="80">
        <f t="shared" si="356"/>
        <v>8.6002660297656224</v>
      </c>
      <c r="AP653" s="80">
        <f t="shared" si="356"/>
        <v>8.6010226337434972</v>
      </c>
      <c r="AQ653" s="80">
        <f t="shared" si="356"/>
        <v>8.6035019588539967</v>
      </c>
      <c r="AR653" s="80">
        <f t="shared" si="356"/>
        <v>8.6115806859676205</v>
      </c>
      <c r="AS653" s="80">
        <f t="shared" si="356"/>
        <v>8.6374414023633701</v>
      </c>
      <c r="AT653" s="80">
        <f t="shared" si="356"/>
        <v>8.7161159734813083</v>
      </c>
      <c r="AU653" s="80">
        <f t="shared" si="345"/>
        <v>8.9293479032948166</v>
      </c>
    </row>
    <row r="654" spans="1:47" ht="12.95" customHeight="1" x14ac:dyDescent="0.2">
      <c r="A654" s="16" t="s">
        <v>2523</v>
      </c>
      <c r="B654" s="41"/>
      <c r="C654" s="43">
        <v>49450.743000000002</v>
      </c>
      <c r="D654" s="43"/>
      <c r="E654" s="80">
        <f t="shared" si="328"/>
        <v>4384.0331234394489</v>
      </c>
      <c r="F654" s="80">
        <f t="shared" si="329"/>
        <v>4384</v>
      </c>
      <c r="G654" s="80">
        <f t="shared" si="357"/>
        <v>4.4962666674109641E-2</v>
      </c>
      <c r="I654" s="80">
        <f t="shared" si="358"/>
        <v>4.4962666674109641E-2</v>
      </c>
      <c r="P654" s="80">
        <f t="shared" si="330"/>
        <v>3.0299330108241398E-2</v>
      </c>
      <c r="Q654" s="107">
        <f t="shared" si="346"/>
        <v>34432.243000000002</v>
      </c>
      <c r="R654" s="80">
        <f t="shared" si="355"/>
        <v>2.150134392439287E-4</v>
      </c>
      <c r="S654" s="106">
        <f t="shared" si="359"/>
        <v>0.1</v>
      </c>
      <c r="T654" s="106">
        <f t="shared" si="331"/>
        <v>2.1501343924392871E-5</v>
      </c>
      <c r="Z654" s="80">
        <f t="shared" si="332"/>
        <v>4384</v>
      </c>
      <c r="AA654" s="80">
        <f t="shared" si="333"/>
        <v>5.189197926898776E-2</v>
      </c>
      <c r="AB654" s="80">
        <f t="shared" si="334"/>
        <v>2.3370017513363279E-2</v>
      </c>
      <c r="AC654" s="80">
        <f t="shared" si="349"/>
        <v>1.4663336565868244E-2</v>
      </c>
      <c r="AD654" s="80">
        <f t="shared" si="336"/>
        <v>-6.929312594878119E-3</v>
      </c>
      <c r="AE654" s="80">
        <f t="shared" si="337"/>
        <v>4.8015373037536535E-6</v>
      </c>
      <c r="AF654" s="80">
        <f t="shared" si="338"/>
        <v>-9999</v>
      </c>
      <c r="AG654" s="106"/>
      <c r="AH654" s="80">
        <f t="shared" si="339"/>
        <v>2.1592649160746363E-2</v>
      </c>
      <c r="AI654" s="80">
        <f t="shared" si="340"/>
        <v>1.1502914018045824</v>
      </c>
      <c r="AJ654" s="80">
        <f t="shared" si="341"/>
        <v>0.92346949102845266</v>
      </c>
      <c r="AK654" s="80">
        <f t="shared" si="342"/>
        <v>-0.42259271561401685</v>
      </c>
      <c r="AL654" s="80">
        <f t="shared" si="343"/>
        <v>1.9124878925989361</v>
      </c>
      <c r="AM654" s="80">
        <f t="shared" si="344"/>
        <v>1.4169992008944734</v>
      </c>
      <c r="AN654" s="80">
        <f t="shared" si="356"/>
        <v>8.6034118126731158</v>
      </c>
      <c r="AO654" s="80">
        <f t="shared" si="356"/>
        <v>8.6036458239938867</v>
      </c>
      <c r="AP654" s="80">
        <f t="shared" si="356"/>
        <v>8.60441120355922</v>
      </c>
      <c r="AQ654" s="80">
        <f t="shared" si="356"/>
        <v>8.6069101525316913</v>
      </c>
      <c r="AR654" s="80">
        <f t="shared" si="356"/>
        <v>8.6150232517366252</v>
      </c>
      <c r="AS654" s="80">
        <f t="shared" si="356"/>
        <v>8.6409021302417681</v>
      </c>
      <c r="AT654" s="80">
        <f t="shared" si="356"/>
        <v>8.7193871802823324</v>
      </c>
      <c r="AU654" s="80">
        <f t="shared" si="345"/>
        <v>8.9316931175791545</v>
      </c>
    </row>
    <row r="655" spans="1:47" ht="12.95" customHeight="1" x14ac:dyDescent="0.2">
      <c r="A655" s="16" t="s">
        <v>2500</v>
      </c>
      <c r="B655" s="41"/>
      <c r="C655" s="42">
        <v>49472.464</v>
      </c>
      <c r="D655" s="42"/>
      <c r="E655" s="80">
        <f t="shared" si="328"/>
        <v>4400.0347150144908</v>
      </c>
      <c r="F655" s="80">
        <f t="shared" si="329"/>
        <v>4400</v>
      </c>
      <c r="G655" s="80">
        <f t="shared" si="357"/>
        <v>4.7123114360147156E-2</v>
      </c>
      <c r="I655" s="80">
        <f t="shared" si="358"/>
        <v>4.7123114360147156E-2</v>
      </c>
      <c r="P655" s="80">
        <f t="shared" si="330"/>
        <v>3.0499335679419797E-2</v>
      </c>
      <c r="Q655" s="107">
        <f t="shared" si="346"/>
        <v>34453.964</v>
      </c>
      <c r="R655" s="80">
        <f t="shared" si="355"/>
        <v>2.7635001762580546E-4</v>
      </c>
      <c r="S655" s="106">
        <f t="shared" si="359"/>
        <v>0.1</v>
      </c>
      <c r="T655" s="106">
        <f t="shared" si="331"/>
        <v>2.7635001762580549E-5</v>
      </c>
      <c r="Z655" s="80">
        <f t="shared" si="332"/>
        <v>4400</v>
      </c>
      <c r="AA655" s="80">
        <f t="shared" si="333"/>
        <v>5.1887237548139543E-2</v>
      </c>
      <c r="AB655" s="80">
        <f t="shared" si="334"/>
        <v>2.573521249142741E-2</v>
      </c>
      <c r="AC655" s="80">
        <f t="shared" si="349"/>
        <v>1.6623778680727359E-2</v>
      </c>
      <c r="AD655" s="80">
        <f t="shared" si="336"/>
        <v>-4.7641231879923876E-3</v>
      </c>
      <c r="AE655" s="80">
        <f t="shared" si="337"/>
        <v>2.2696869750366752E-6</v>
      </c>
      <c r="AF655" s="80">
        <f t="shared" si="338"/>
        <v>-9999</v>
      </c>
      <c r="AG655" s="106"/>
      <c r="AH655" s="80">
        <f t="shared" si="339"/>
        <v>2.1387901868719746E-2</v>
      </c>
      <c r="AI655" s="80">
        <f t="shared" si="340"/>
        <v>1.1552027678781998</v>
      </c>
      <c r="AJ655" s="80">
        <f t="shared" si="341"/>
        <v>0.91893858073458301</v>
      </c>
      <c r="AK655" s="80">
        <f t="shared" si="342"/>
        <v>-0.42081374691110252</v>
      </c>
      <c r="AL655" s="80">
        <f t="shared" si="343"/>
        <v>1.9241342595116455</v>
      </c>
      <c r="AM655" s="80">
        <f t="shared" si="344"/>
        <v>1.4346606089606726</v>
      </c>
      <c r="AN655" s="80">
        <f t="shared" si="356"/>
        <v>8.6124417149860051</v>
      </c>
      <c r="AO655" s="80">
        <f t="shared" si="356"/>
        <v>8.6126852341279641</v>
      </c>
      <c r="AP655" s="80">
        <f t="shared" si="356"/>
        <v>8.6134740797966689</v>
      </c>
      <c r="AQ655" s="80">
        <f t="shared" si="356"/>
        <v>8.6160249477248882</v>
      </c>
      <c r="AR655" s="80">
        <f t="shared" si="356"/>
        <v>8.6242274270025181</v>
      </c>
      <c r="AS655" s="80">
        <f t="shared" si="356"/>
        <v>8.6501478771923459</v>
      </c>
      <c r="AT655" s="80">
        <f t="shared" si="356"/>
        <v>8.7281160932645854</v>
      </c>
      <c r="AU655" s="80">
        <f t="shared" si="345"/>
        <v>8.93794702233739</v>
      </c>
    </row>
    <row r="656" spans="1:47" ht="12.95" customHeight="1" x14ac:dyDescent="0.2">
      <c r="A656" s="134" t="s">
        <v>1691</v>
      </c>
      <c r="B656" s="135" t="s">
        <v>2525</v>
      </c>
      <c r="C656" s="138">
        <v>49481.962</v>
      </c>
      <c r="D656" s="138" t="s">
        <v>2559</v>
      </c>
      <c r="E656" s="80">
        <f t="shared" si="328"/>
        <v>4407.0317739334987</v>
      </c>
      <c r="F656" s="80">
        <f t="shared" si="329"/>
        <v>4407</v>
      </c>
      <c r="G656" s="80">
        <f t="shared" si="357"/>
        <v>4.3130810227012262E-2</v>
      </c>
      <c r="I656" s="80">
        <f t="shared" si="358"/>
        <v>4.3130810227012262E-2</v>
      </c>
      <c r="P656" s="80">
        <f t="shared" si="330"/>
        <v>3.0586902190621684E-2</v>
      </c>
      <c r="Q656" s="107">
        <f t="shared" si="346"/>
        <v>34463.462</v>
      </c>
      <c r="R656" s="80">
        <f t="shared" si="355"/>
        <v>1.5734962882542412E-4</v>
      </c>
      <c r="S656" s="106">
        <f t="shared" si="359"/>
        <v>0.1</v>
      </c>
      <c r="T656" s="106">
        <f t="shared" si="331"/>
        <v>1.5734962882542412E-5</v>
      </c>
      <c r="Z656" s="80">
        <f t="shared" si="332"/>
        <v>4407</v>
      </c>
      <c r="AA656" s="80">
        <f t="shared" si="333"/>
        <v>5.1884399827635458E-2</v>
      </c>
      <c r="AB656" s="80">
        <f t="shared" si="334"/>
        <v>2.1833312589998488E-2</v>
      </c>
      <c r="AC656" s="80">
        <f t="shared" si="349"/>
        <v>1.2543908036390577E-2</v>
      </c>
      <c r="AD656" s="80">
        <f t="shared" si="336"/>
        <v>-8.7535896006231961E-3</v>
      </c>
      <c r="AE656" s="80">
        <f t="shared" si="337"/>
        <v>7.6625330896138566E-6</v>
      </c>
      <c r="AF656" s="80">
        <f t="shared" si="338"/>
        <v>-9999</v>
      </c>
      <c r="AG656" s="106"/>
      <c r="AH656" s="80">
        <f t="shared" si="339"/>
        <v>2.1297497637013774E-2</v>
      </c>
      <c r="AI656" s="80">
        <f t="shared" si="340"/>
        <v>1.1573580770915803</v>
      </c>
      <c r="AJ656" s="80">
        <f t="shared" si="341"/>
        <v>0.91690456567461942</v>
      </c>
      <c r="AK656" s="80">
        <f t="shared" si="342"/>
        <v>-0.4200125525748678</v>
      </c>
      <c r="AL656" s="80">
        <f t="shared" si="343"/>
        <v>1.9292608938572684</v>
      </c>
      <c r="AM656" s="80">
        <f t="shared" si="344"/>
        <v>1.4425288289637161</v>
      </c>
      <c r="AN656" s="80">
        <f t="shared" si="356"/>
        <v>8.6164044567992768</v>
      </c>
      <c r="AO656" s="80">
        <f t="shared" si="356"/>
        <v>8.6166521832471172</v>
      </c>
      <c r="AP656" s="80">
        <f t="shared" si="356"/>
        <v>8.6174513184427148</v>
      </c>
      <c r="AQ656" s="80">
        <f t="shared" si="356"/>
        <v>8.6200246974445207</v>
      </c>
      <c r="AR656" s="80">
        <f t="shared" si="356"/>
        <v>8.6282652122300867</v>
      </c>
      <c r="AS656" s="80">
        <f t="shared" si="356"/>
        <v>8.6542006930116671</v>
      </c>
      <c r="AT656" s="80">
        <f t="shared" si="356"/>
        <v>8.7319375790479299</v>
      </c>
      <c r="AU656" s="80">
        <f t="shared" si="345"/>
        <v>8.9406831056691178</v>
      </c>
    </row>
    <row r="657" spans="1:47" ht="12.95" customHeight="1" x14ac:dyDescent="0.2">
      <c r="A657" s="16" t="s">
        <v>2523</v>
      </c>
      <c r="B657" s="41"/>
      <c r="C657" s="43">
        <v>49488.75</v>
      </c>
      <c r="D657" s="43"/>
      <c r="E657" s="80">
        <f t="shared" si="328"/>
        <v>4412.0324094296266</v>
      </c>
      <c r="F657" s="80">
        <f t="shared" si="329"/>
        <v>4412</v>
      </c>
      <c r="G657" s="80">
        <f t="shared" si="357"/>
        <v>4.3993450126436073E-2</v>
      </c>
      <c r="I657" s="80">
        <f t="shared" si="358"/>
        <v>4.3993450126436073E-2</v>
      </c>
      <c r="P657" s="80">
        <f t="shared" si="330"/>
        <v>3.0649473577062041E-2</v>
      </c>
      <c r="Q657" s="107">
        <f t="shared" si="346"/>
        <v>34470.25</v>
      </c>
      <c r="R657" s="80">
        <f t="shared" si="355"/>
        <v>1.7806171015024411E-4</v>
      </c>
      <c r="S657" s="106">
        <f t="shared" si="359"/>
        <v>0.1</v>
      </c>
      <c r="T657" s="106">
        <f t="shared" si="331"/>
        <v>1.7806171015024413E-5</v>
      </c>
      <c r="Z657" s="80">
        <f t="shared" si="332"/>
        <v>4412</v>
      </c>
      <c r="AA657" s="80">
        <f t="shared" si="333"/>
        <v>5.1882087825342552E-2</v>
      </c>
      <c r="AB657" s="80">
        <f t="shared" si="334"/>
        <v>2.2760835878155566E-2</v>
      </c>
      <c r="AC657" s="80">
        <f t="shared" si="349"/>
        <v>1.3343976549374033E-2</v>
      </c>
      <c r="AD657" s="80">
        <f t="shared" si="336"/>
        <v>-7.8886376989064783E-3</v>
      </c>
      <c r="AE657" s="80">
        <f t="shared" si="337"/>
        <v>6.2230604744608496E-6</v>
      </c>
      <c r="AF657" s="80">
        <f t="shared" si="338"/>
        <v>-9999</v>
      </c>
      <c r="AG657" s="106"/>
      <c r="AH657" s="80">
        <f t="shared" si="339"/>
        <v>2.1232614248280508E-2</v>
      </c>
      <c r="AI657" s="80">
        <f t="shared" si="340"/>
        <v>1.1588999792043306</v>
      </c>
      <c r="AJ657" s="80">
        <f t="shared" si="341"/>
        <v>0.91543221539071573</v>
      </c>
      <c r="AK657" s="80">
        <f t="shared" si="342"/>
        <v>-0.41943164562927182</v>
      </c>
      <c r="AL657" s="80">
        <f t="shared" si="343"/>
        <v>1.9329345159562406</v>
      </c>
      <c r="AM657" s="80">
        <f t="shared" si="344"/>
        <v>1.4482028813475012</v>
      </c>
      <c r="AN657" s="80">
        <f t="shared" si="356"/>
        <v>8.6192395291019466</v>
      </c>
      <c r="AO657" s="80">
        <f t="shared" si="356"/>
        <v>8.619490277741404</v>
      </c>
      <c r="AP657" s="80">
        <f t="shared" si="356"/>
        <v>8.6202967688522101</v>
      </c>
      <c r="AQ657" s="80">
        <f t="shared" si="356"/>
        <v>8.622886145808021</v>
      </c>
      <c r="AR657" s="80">
        <f t="shared" si="356"/>
        <v>8.631153421407415</v>
      </c>
      <c r="AS657" s="80">
        <f t="shared" si="356"/>
        <v>8.6570984551303862</v>
      </c>
      <c r="AT657" s="80">
        <f t="shared" si="356"/>
        <v>8.73466816897953</v>
      </c>
      <c r="AU657" s="80">
        <f t="shared" si="345"/>
        <v>8.9426374509060658</v>
      </c>
    </row>
    <row r="658" spans="1:47" ht="12.95" customHeight="1" x14ac:dyDescent="0.2">
      <c r="A658" s="16" t="s">
        <v>2501</v>
      </c>
      <c r="B658" s="41"/>
      <c r="C658" s="42">
        <v>49525.404999999999</v>
      </c>
      <c r="D658" s="42">
        <v>6.0000000000000001E-3</v>
      </c>
      <c r="E658" s="80">
        <f t="shared" si="328"/>
        <v>4439.0356937711958</v>
      </c>
      <c r="F658" s="80">
        <f t="shared" si="329"/>
        <v>4439</v>
      </c>
      <c r="G658" s="80">
        <f t="shared" si="357"/>
        <v>4.8451705602928996E-2</v>
      </c>
      <c r="I658" s="80">
        <f t="shared" si="358"/>
        <v>4.8451705602928996E-2</v>
      </c>
      <c r="P658" s="80">
        <f t="shared" si="330"/>
        <v>3.0987702913361677E-2</v>
      </c>
      <c r="Q658" s="107">
        <f t="shared" si="346"/>
        <v>34506.904999999999</v>
      </c>
      <c r="R658" s="80">
        <f t="shared" si="355"/>
        <v>3.0499138994121458E-4</v>
      </c>
      <c r="S658" s="106">
        <f t="shared" si="359"/>
        <v>0.1</v>
      </c>
      <c r="T658" s="106">
        <f t="shared" si="331"/>
        <v>3.049913899412146E-5</v>
      </c>
      <c r="Z658" s="80">
        <f t="shared" si="332"/>
        <v>4439</v>
      </c>
      <c r="AA658" s="80">
        <f t="shared" si="333"/>
        <v>5.1865486160006913E-2</v>
      </c>
      <c r="AB658" s="80">
        <f t="shared" si="334"/>
        <v>2.7573922356283757E-2</v>
      </c>
      <c r="AC658" s="80">
        <f t="shared" si="349"/>
        <v>1.7464002689567319E-2</v>
      </c>
      <c r="AD658" s="80">
        <f t="shared" si="336"/>
        <v>-3.4137805570779167E-3</v>
      </c>
      <c r="AE658" s="80">
        <f t="shared" si="337"/>
        <v>1.1653897691883212E-6</v>
      </c>
      <c r="AF658" s="80">
        <f t="shared" si="338"/>
        <v>-9999</v>
      </c>
      <c r="AG658" s="106"/>
      <c r="AH658" s="80">
        <f t="shared" si="339"/>
        <v>2.0877783246645239E-2</v>
      </c>
      <c r="AI658" s="80">
        <f t="shared" si="340"/>
        <v>1.1672595039448339</v>
      </c>
      <c r="AJ658" s="80">
        <f t="shared" si="341"/>
        <v>0.90719696280640083</v>
      </c>
      <c r="AK658" s="80">
        <f t="shared" si="342"/>
        <v>-0.41616867624383252</v>
      </c>
      <c r="AL658" s="80">
        <f t="shared" si="343"/>
        <v>1.9529422772092995</v>
      </c>
      <c r="AM658" s="80">
        <f t="shared" si="344"/>
        <v>1.4796443788776488</v>
      </c>
      <c r="AN658" s="80">
        <f t="shared" si="356"/>
        <v>8.6346145407440282</v>
      </c>
      <c r="AO658" s="80">
        <f t="shared" si="356"/>
        <v>8.6348818369473666</v>
      </c>
      <c r="AP658" s="80">
        <f t="shared" si="356"/>
        <v>8.635728091124065</v>
      </c>
      <c r="AQ658" s="80">
        <f t="shared" si="356"/>
        <v>8.6384025723764086</v>
      </c>
      <c r="AR658" s="80">
        <f t="shared" si="356"/>
        <v>8.6468083051824394</v>
      </c>
      <c r="AS658" s="80">
        <f t="shared" si="356"/>
        <v>8.6727877595227856</v>
      </c>
      <c r="AT658" s="80">
        <f t="shared" si="356"/>
        <v>8.7494270053706202</v>
      </c>
      <c r="AU658" s="80">
        <f t="shared" si="345"/>
        <v>8.9531909151855888</v>
      </c>
    </row>
    <row r="659" spans="1:47" ht="12.95" customHeight="1" x14ac:dyDescent="0.2">
      <c r="A659" s="16" t="s">
        <v>2501</v>
      </c>
      <c r="B659" s="41"/>
      <c r="C659" s="42">
        <v>49567.483999999997</v>
      </c>
      <c r="D659" s="42">
        <v>3.0000000000000001E-3</v>
      </c>
      <c r="E659" s="80">
        <f t="shared" si="328"/>
        <v>4470.0347717089635</v>
      </c>
      <c r="F659" s="80">
        <f t="shared" si="329"/>
        <v>4470</v>
      </c>
      <c r="G659" s="80">
        <f t="shared" si="357"/>
        <v>4.7200072993291542E-2</v>
      </c>
      <c r="I659" s="80">
        <f t="shared" si="358"/>
        <v>4.7200072993291542E-2</v>
      </c>
      <c r="P659" s="80">
        <f t="shared" si="330"/>
        <v>3.1376755856705726E-2</v>
      </c>
      <c r="Q659" s="107">
        <f t="shared" si="346"/>
        <v>34548.983999999997</v>
      </c>
      <c r="R659" s="80">
        <f t="shared" si="355"/>
        <v>2.5037736520497036E-4</v>
      </c>
      <c r="S659" s="106">
        <f t="shared" si="359"/>
        <v>0.1</v>
      </c>
      <c r="T659" s="106">
        <f t="shared" si="331"/>
        <v>2.5037736520497038E-5</v>
      </c>
      <c r="Z659" s="80">
        <f t="shared" si="332"/>
        <v>4470</v>
      </c>
      <c r="AA659" s="80">
        <f t="shared" si="333"/>
        <v>5.1837820271945778E-2</v>
      </c>
      <c r="AB659" s="80">
        <f t="shared" si="334"/>
        <v>2.6739008578051487E-2</v>
      </c>
      <c r="AC659" s="80">
        <f t="shared" si="349"/>
        <v>1.5823317136585816E-2</v>
      </c>
      <c r="AD659" s="80">
        <f t="shared" si="336"/>
        <v>-4.6377472786542362E-3</v>
      </c>
      <c r="AE659" s="80">
        <f t="shared" si="337"/>
        <v>2.1508699820664775E-6</v>
      </c>
      <c r="AF659" s="80">
        <f t="shared" si="338"/>
        <v>-9999</v>
      </c>
      <c r="AG659" s="106"/>
      <c r="AH659" s="80">
        <f t="shared" si="339"/>
        <v>2.0461064415240055E-2</v>
      </c>
      <c r="AI659" s="80">
        <f t="shared" si="340"/>
        <v>1.1769222486265034</v>
      </c>
      <c r="AJ659" s="80">
        <f t="shared" si="341"/>
        <v>0.89713597944669976</v>
      </c>
      <c r="AK659" s="80">
        <f t="shared" si="342"/>
        <v>-0.41215364451543735</v>
      </c>
      <c r="AL659" s="80">
        <f t="shared" si="343"/>
        <v>1.9762720998282175</v>
      </c>
      <c r="AM659" s="80">
        <f t="shared" si="344"/>
        <v>1.5175029882026974</v>
      </c>
      <c r="AN659" s="80">
        <f t="shared" si="356"/>
        <v>8.6524045563413114</v>
      </c>
      <c r="AO659" s="80">
        <f t="shared" si="356"/>
        <v>8.6526912648395093</v>
      </c>
      <c r="AP659" s="80">
        <f t="shared" si="356"/>
        <v>8.6535830872748285</v>
      </c>
      <c r="AQ659" s="80">
        <f t="shared" si="356"/>
        <v>8.6563522238179775</v>
      </c>
      <c r="AR659" s="80">
        <f t="shared" si="356"/>
        <v>8.664903721850985</v>
      </c>
      <c r="AS659" s="80">
        <f t="shared" si="356"/>
        <v>8.6908865752927049</v>
      </c>
      <c r="AT659" s="80">
        <f t="shared" si="356"/>
        <v>8.7664002936972434</v>
      </c>
      <c r="AU659" s="80">
        <f t="shared" si="345"/>
        <v>8.9653078556546681</v>
      </c>
    </row>
    <row r="660" spans="1:47" ht="12.95" customHeight="1" x14ac:dyDescent="0.2">
      <c r="A660" s="16" t="s">
        <v>2523</v>
      </c>
      <c r="B660" s="41"/>
      <c r="C660" s="43">
        <v>49594.633999999998</v>
      </c>
      <c r="D660" s="43"/>
      <c r="E660" s="80">
        <f t="shared" si="328"/>
        <v>4490.0358403182572</v>
      </c>
      <c r="F660" s="80">
        <f t="shared" si="329"/>
        <v>4490</v>
      </c>
      <c r="G660" s="80">
        <f t="shared" si="357"/>
        <v>4.865063260513125E-2</v>
      </c>
      <c r="I660" s="80">
        <f t="shared" si="358"/>
        <v>4.865063260513125E-2</v>
      </c>
      <c r="P660" s="80">
        <f t="shared" si="330"/>
        <v>3.1628163689100514E-2</v>
      </c>
      <c r="Q660" s="107">
        <f t="shared" si="346"/>
        <v>34576.133999999998</v>
      </c>
      <c r="R660" s="80">
        <f t="shared" si="355"/>
        <v>2.8976444799723265E-4</v>
      </c>
      <c r="S660" s="106">
        <f t="shared" si="359"/>
        <v>0.1</v>
      </c>
      <c r="T660" s="106">
        <f t="shared" si="331"/>
        <v>2.8976444799723267E-5</v>
      </c>
      <c r="Z660" s="80">
        <f t="shared" si="332"/>
        <v>4490</v>
      </c>
      <c r="AA660" s="80">
        <f t="shared" si="333"/>
        <v>5.1815066099340529E-2</v>
      </c>
      <c r="AB660" s="80">
        <f t="shared" si="334"/>
        <v>2.8463730194891238E-2</v>
      </c>
      <c r="AC660" s="80">
        <f t="shared" si="349"/>
        <v>1.7022468916030736E-2</v>
      </c>
      <c r="AD660" s="80">
        <f t="shared" si="336"/>
        <v>-3.1644334942092789E-3</v>
      </c>
      <c r="AE660" s="80">
        <f t="shared" si="337"/>
        <v>1.0013639339273547E-6</v>
      </c>
      <c r="AF660" s="80">
        <f t="shared" si="338"/>
        <v>-9999</v>
      </c>
      <c r="AG660" s="106"/>
      <c r="AH660" s="80">
        <f t="shared" si="339"/>
        <v>2.0186902410240012E-2</v>
      </c>
      <c r="AI660" s="80">
        <f t="shared" si="340"/>
        <v>1.183189694326789</v>
      </c>
      <c r="AJ660" s="80">
        <f t="shared" si="341"/>
        <v>0.89029192006895064</v>
      </c>
      <c r="AK660" s="80">
        <f t="shared" si="342"/>
        <v>-0.40940645407574289</v>
      </c>
      <c r="AL660" s="80">
        <f t="shared" si="343"/>
        <v>1.9915292286312622</v>
      </c>
      <c r="AM660" s="80">
        <f t="shared" si="344"/>
        <v>1.5429943191228324</v>
      </c>
      <c r="AN660" s="80">
        <f t="shared" si="356"/>
        <v>8.6639602641273044</v>
      </c>
      <c r="AO660" s="80">
        <f t="shared" si="356"/>
        <v>8.6642596846816833</v>
      </c>
      <c r="AP660" s="80">
        <f t="shared" si="356"/>
        <v>8.6651807317404916</v>
      </c>
      <c r="AQ660" s="80">
        <f t="shared" si="356"/>
        <v>8.6680089291622693</v>
      </c>
      <c r="AR660" s="80">
        <f t="shared" si="356"/>
        <v>8.6766465573410105</v>
      </c>
      <c r="AS660" s="80">
        <f t="shared" si="356"/>
        <v>8.7026108556703186</v>
      </c>
      <c r="AT660" s="80">
        <f t="shared" si="356"/>
        <v>8.7773663453390096</v>
      </c>
      <c r="AU660" s="80">
        <f t="shared" si="345"/>
        <v>8.9731252366024634</v>
      </c>
    </row>
    <row r="661" spans="1:47" ht="12.95" customHeight="1" x14ac:dyDescent="0.2">
      <c r="A661" s="16" t="s">
        <v>2501</v>
      </c>
      <c r="B661" s="41"/>
      <c r="C661" s="42">
        <v>49631.29</v>
      </c>
      <c r="D661" s="42">
        <v>8.9999999999999993E-3</v>
      </c>
      <c r="E661" s="80">
        <f t="shared" ref="E661:E724" si="360">(C661-C$7)/C$8</f>
        <v>4517.039861347439</v>
      </c>
      <c r="F661" s="80">
        <f t="shared" ref="F661:F724" si="361">+ROUND(2*E661,0)/2</f>
        <v>4517</v>
      </c>
      <c r="G661" s="80">
        <f t="shared" si="357"/>
        <v>5.4108888085465878E-2</v>
      </c>
      <c r="I661" s="80">
        <f t="shared" si="358"/>
        <v>5.4108888085465878E-2</v>
      </c>
      <c r="P661" s="80">
        <f t="shared" ref="P661:P724" si="362">+D$11+D$12*F661+D$13*F661^2</f>
        <v>3.1968069291818474E-2</v>
      </c>
      <c r="Q661" s="107">
        <f t="shared" si="346"/>
        <v>34612.79</v>
      </c>
      <c r="R661" s="80">
        <f t="shared" si="355"/>
        <v>4.9021585685313012E-4</v>
      </c>
      <c r="S661" s="106">
        <f t="shared" si="359"/>
        <v>0.1</v>
      </c>
      <c r="T661" s="106">
        <f t="shared" ref="T661:T724" si="363">R661*S661</f>
        <v>4.9021585685313016E-5</v>
      </c>
      <c r="Z661" s="80">
        <f t="shared" ref="Z661:Z724" si="364">F661</f>
        <v>4517</v>
      </c>
      <c r="AA661" s="80">
        <f t="shared" ref="AA661:AA724" si="365">AB$3+AB$4*Z661+AB$5*Z661^2+AH661</f>
        <v>5.1778219979475362E-2</v>
      </c>
      <c r="AB661" s="80">
        <f t="shared" ref="AB661:AB724" si="366">G661-AH661</f>
        <v>3.429873739780899E-2</v>
      </c>
      <c r="AC661" s="80">
        <f t="shared" si="349"/>
        <v>2.2140818793647404E-2</v>
      </c>
      <c r="AD661" s="80">
        <f t="shared" ref="AD661:AD724" si="367">G661-AA661</f>
        <v>2.330668105990516E-3</v>
      </c>
      <c r="AE661" s="80">
        <f t="shared" ref="AE661:AE724" si="368">+(G661-AA661)^2*S661</f>
        <v>5.4320138202814201E-7</v>
      </c>
      <c r="AF661" s="80">
        <f t="shared" ref="AF661:AF724" si="369">IF(U661&lt;&gt;0,G661-P661, -9999)</f>
        <v>-9999</v>
      </c>
      <c r="AG661" s="106"/>
      <c r="AH661" s="80">
        <f t="shared" ref="AH661:AH724" si="370">$AB$6*($AB$11/AI661*AJ661+$AB$12)</f>
        <v>1.9810150687656888E-2</v>
      </c>
      <c r="AI661" s="80">
        <f t="shared" ref="AI661:AI724" si="371">1+$AB$7*COS(AL661)</f>
        <v>1.1916878253491696</v>
      </c>
      <c r="AJ661" s="80">
        <f t="shared" ref="AJ661:AJ724" si="372">SIN(AL661+RADIANS($AB$9))</f>
        <v>0.88060135948466178</v>
      </c>
      <c r="AK661" s="80">
        <f t="shared" ref="AK661:AK724" si="373">$AB$7*SIN(AL661)</f>
        <v>-0.40549708551273467</v>
      </c>
      <c r="AL661" s="80">
        <f t="shared" ref="AL661:AL724" si="374">2*ATAN(AM661)</f>
        <v>2.0123852504025108</v>
      </c>
      <c r="AM661" s="80">
        <f t="shared" ref="AM661:AM724" si="375">SQRT((1+$AB$7)/(1-$AB$7))*TAN(AN661/2)</f>
        <v>1.5788275347625618</v>
      </c>
      <c r="AN661" s="80">
        <f t="shared" ref="AN661:AT670" si="376">$AU661+$AB$7*SIN(AO661)</f>
        <v>8.6796583329684136</v>
      </c>
      <c r="AO661" s="80">
        <f t="shared" si="376"/>
        <v>8.6799750849221819</v>
      </c>
      <c r="AP661" s="80">
        <f t="shared" si="376"/>
        <v>8.6809352039964498</v>
      </c>
      <c r="AQ661" s="80">
        <f t="shared" si="376"/>
        <v>8.6838402932051544</v>
      </c>
      <c r="AR661" s="80">
        <f t="shared" si="376"/>
        <v>8.6925838443433676</v>
      </c>
      <c r="AS661" s="80">
        <f t="shared" si="376"/>
        <v>8.7184969990536167</v>
      </c>
      <c r="AT661" s="80">
        <f t="shared" si="376"/>
        <v>8.7921894557168585</v>
      </c>
      <c r="AU661" s="80">
        <f t="shared" ref="AU661:AU724" si="377">RADIANS($AB$9)+$AB$18*(F661-AB$15)</f>
        <v>8.9836787008819847</v>
      </c>
    </row>
    <row r="662" spans="1:47" ht="12.95" customHeight="1" x14ac:dyDescent="0.2">
      <c r="A662" s="16" t="s">
        <v>2523</v>
      </c>
      <c r="B662" s="41"/>
      <c r="C662" s="43">
        <v>49685.582000000002</v>
      </c>
      <c r="D662" s="43"/>
      <c r="E662" s="80">
        <f t="shared" si="360"/>
        <v>4557.0361050651454</v>
      </c>
      <c r="F662" s="80">
        <f t="shared" si="361"/>
        <v>4557</v>
      </c>
      <c r="G662" s="80">
        <f t="shared" si="357"/>
        <v>4.901000730751548E-2</v>
      </c>
      <c r="I662" s="80">
        <f t="shared" si="358"/>
        <v>4.901000730751548E-2</v>
      </c>
      <c r="P662" s="80">
        <f t="shared" si="362"/>
        <v>3.2472699717972613E-2</v>
      </c>
      <c r="Q662" s="107">
        <f t="shared" si="346"/>
        <v>34667.082000000002</v>
      </c>
      <c r="R662" s="80">
        <f t="shared" si="355"/>
        <v>2.7348254231115212E-4</v>
      </c>
      <c r="S662" s="106">
        <f t="shared" si="359"/>
        <v>0.1</v>
      </c>
      <c r="T662" s="106">
        <f t="shared" si="363"/>
        <v>2.7348254231115214E-5</v>
      </c>
      <c r="Z662" s="80">
        <f t="shared" si="364"/>
        <v>4557</v>
      </c>
      <c r="AA662" s="80">
        <f t="shared" si="365"/>
        <v>5.1710644062960477E-2</v>
      </c>
      <c r="AB662" s="80">
        <f t="shared" si="366"/>
        <v>2.9772062962527615E-2</v>
      </c>
      <c r="AC662" s="80">
        <f t="shared" si="349"/>
        <v>1.6537307589542867E-2</v>
      </c>
      <c r="AD662" s="80">
        <f t="shared" si="367"/>
        <v>-2.7006367554449975E-3</v>
      </c>
      <c r="AE662" s="80">
        <f t="shared" si="368"/>
        <v>7.2934388848604838E-7</v>
      </c>
      <c r="AF662" s="80">
        <f t="shared" si="369"/>
        <v>-9999</v>
      </c>
      <c r="AG662" s="106"/>
      <c r="AH662" s="80">
        <f t="shared" si="370"/>
        <v>1.9237944344987865E-2</v>
      </c>
      <c r="AI662" s="80">
        <f t="shared" si="371"/>
        <v>1.2043443848956552</v>
      </c>
      <c r="AJ662" s="80">
        <f t="shared" si="372"/>
        <v>0.86526480489402846</v>
      </c>
      <c r="AK662" s="80">
        <f t="shared" si="373"/>
        <v>-0.39926868285408029</v>
      </c>
      <c r="AL662" s="80">
        <f t="shared" si="374"/>
        <v>2.0438366781656176</v>
      </c>
      <c r="AM662" s="80">
        <f t="shared" si="375"/>
        <v>1.6351558523275456</v>
      </c>
      <c r="AN662" s="80">
        <f t="shared" si="376"/>
        <v>8.7031223540751199</v>
      </c>
      <c r="AO662" s="80">
        <f t="shared" si="376"/>
        <v>8.7034649756426674</v>
      </c>
      <c r="AP662" s="80">
        <f t="shared" si="376"/>
        <v>8.7044817671797468</v>
      </c>
      <c r="AQ662" s="80">
        <f t="shared" si="376"/>
        <v>8.7074939565780536</v>
      </c>
      <c r="AR662" s="80">
        <f t="shared" si="376"/>
        <v>8.7163714119185194</v>
      </c>
      <c r="AS662" s="80">
        <f t="shared" si="376"/>
        <v>8.7421531317606345</v>
      </c>
      <c r="AT662" s="80">
        <f t="shared" si="376"/>
        <v>8.8141886802966063</v>
      </c>
      <c r="AU662" s="80">
        <f t="shared" si="377"/>
        <v>8.9993134627775717</v>
      </c>
    </row>
    <row r="663" spans="1:47" ht="12.95" customHeight="1" x14ac:dyDescent="0.2">
      <c r="A663" s="16" t="s">
        <v>2523</v>
      </c>
      <c r="B663" s="41"/>
      <c r="C663" s="43">
        <v>49723.59</v>
      </c>
      <c r="D663" s="43"/>
      <c r="E663" s="80">
        <f t="shared" si="360"/>
        <v>4585.036127742932</v>
      </c>
      <c r="F663" s="80">
        <f t="shared" si="361"/>
        <v>4585</v>
      </c>
      <c r="G663" s="80">
        <f t="shared" si="357"/>
        <v>4.904079075640766E-2</v>
      </c>
      <c r="I663" s="80">
        <f t="shared" si="358"/>
        <v>4.904079075640766E-2</v>
      </c>
      <c r="P663" s="80">
        <f t="shared" si="362"/>
        <v>3.282669875874502E-2</v>
      </c>
      <c r="Q663" s="107">
        <f t="shared" si="346"/>
        <v>34705.089999999997</v>
      </c>
      <c r="R663" s="80">
        <f t="shared" si="355"/>
        <v>2.6289677930866766E-4</v>
      </c>
      <c r="S663" s="106">
        <f t="shared" si="359"/>
        <v>0.1</v>
      </c>
      <c r="T663" s="106">
        <f t="shared" si="363"/>
        <v>2.6289677930866767E-5</v>
      </c>
      <c r="Z663" s="80">
        <f t="shared" si="364"/>
        <v>4585</v>
      </c>
      <c r="AA663" s="80">
        <f t="shared" si="365"/>
        <v>5.1654086166156674E-2</v>
      </c>
      <c r="AB663" s="80">
        <f t="shared" si="366"/>
        <v>3.0213403348996005E-2</v>
      </c>
      <c r="AC663" s="80">
        <f t="shared" si="349"/>
        <v>1.621409199766264E-2</v>
      </c>
      <c r="AD663" s="80">
        <f t="shared" si="367"/>
        <v>-2.6132954097490141E-3</v>
      </c>
      <c r="AE663" s="80">
        <f t="shared" si="368"/>
        <v>6.829312898615268E-7</v>
      </c>
      <c r="AF663" s="80">
        <f t="shared" si="369"/>
        <v>-9999</v>
      </c>
      <c r="AG663" s="106"/>
      <c r="AH663" s="80">
        <f t="shared" si="370"/>
        <v>1.8827387407411654E-2</v>
      </c>
      <c r="AI663" s="80">
        <f t="shared" si="371"/>
        <v>1.2132416359968605</v>
      </c>
      <c r="AJ663" s="80">
        <f t="shared" si="372"/>
        <v>0.85381177101569661</v>
      </c>
      <c r="AK663" s="80">
        <f t="shared" si="373"/>
        <v>-0.39458853686314582</v>
      </c>
      <c r="AL663" s="80">
        <f t="shared" si="374"/>
        <v>2.0662509823455162</v>
      </c>
      <c r="AM663" s="80">
        <f t="shared" si="375"/>
        <v>1.6770983257191865</v>
      </c>
      <c r="AN663" s="80">
        <f t="shared" si="376"/>
        <v>8.7196952632831533</v>
      </c>
      <c r="AO663" s="80">
        <f t="shared" si="376"/>
        <v>8.7200559909357409</v>
      </c>
      <c r="AP663" s="80">
        <f t="shared" si="376"/>
        <v>8.721111263324298</v>
      </c>
      <c r="AQ663" s="80">
        <f t="shared" si="376"/>
        <v>8.7241929490551424</v>
      </c>
      <c r="AR663" s="80">
        <f t="shared" si="376"/>
        <v>8.7331469265800301</v>
      </c>
      <c r="AS663" s="80">
        <f t="shared" si="376"/>
        <v>8.7587967413349475</v>
      </c>
      <c r="AT663" s="80">
        <f t="shared" si="376"/>
        <v>8.8296151554865894</v>
      </c>
      <c r="AU663" s="80">
        <f t="shared" si="377"/>
        <v>9.0102577961044847</v>
      </c>
    </row>
    <row r="664" spans="1:47" ht="12.95" customHeight="1" x14ac:dyDescent="0.2">
      <c r="A664" s="16" t="s">
        <v>2523</v>
      </c>
      <c r="B664" s="41"/>
      <c r="C664" s="43">
        <v>49742.593999999997</v>
      </c>
      <c r="D664" s="43"/>
      <c r="E664" s="80">
        <f t="shared" si="360"/>
        <v>4599.0361390818271</v>
      </c>
      <c r="F664" s="80">
        <f t="shared" si="361"/>
        <v>4599</v>
      </c>
      <c r="G664" s="80">
        <f t="shared" si="357"/>
        <v>4.9056182484491728E-2</v>
      </c>
      <c r="I664" s="80">
        <f t="shared" si="358"/>
        <v>4.9056182484491728E-2</v>
      </c>
      <c r="P664" s="80">
        <f t="shared" si="362"/>
        <v>3.3003932287833493E-2</v>
      </c>
      <c r="Q664" s="107">
        <f t="shared" si="346"/>
        <v>34724.093999999997</v>
      </c>
      <c r="R664" s="80">
        <f t="shared" si="355"/>
        <v>2.5767473637611438E-4</v>
      </c>
      <c r="S664" s="106">
        <f t="shared" si="359"/>
        <v>0.1</v>
      </c>
      <c r="T664" s="106">
        <f t="shared" si="363"/>
        <v>2.576747363761144E-5</v>
      </c>
      <c r="Z664" s="80">
        <f t="shared" si="364"/>
        <v>4599</v>
      </c>
      <c r="AA664" s="80">
        <f t="shared" si="365"/>
        <v>5.162294473611502E-2</v>
      </c>
      <c r="AB664" s="80">
        <f t="shared" si="366"/>
        <v>3.0437170036210204E-2</v>
      </c>
      <c r="AC664" s="80">
        <f t="shared" si="349"/>
        <v>1.6052250196658235E-2</v>
      </c>
      <c r="AD664" s="80">
        <f t="shared" si="367"/>
        <v>-2.5667622516232919E-3</v>
      </c>
      <c r="AE664" s="80">
        <f t="shared" si="368"/>
        <v>6.5882684563582721E-7</v>
      </c>
      <c r="AF664" s="80">
        <f t="shared" si="369"/>
        <v>-9999</v>
      </c>
      <c r="AG664" s="106"/>
      <c r="AH664" s="80">
        <f t="shared" si="370"/>
        <v>1.8619012448281524E-2</v>
      </c>
      <c r="AI664" s="80">
        <f t="shared" si="371"/>
        <v>1.217699089084388</v>
      </c>
      <c r="AJ664" s="80">
        <f t="shared" si="372"/>
        <v>0.84785816406675152</v>
      </c>
      <c r="AK664" s="80">
        <f t="shared" si="373"/>
        <v>-0.39214693082853969</v>
      </c>
      <c r="AL664" s="80">
        <f t="shared" si="374"/>
        <v>2.0775823779048403</v>
      </c>
      <c r="AM664" s="80">
        <f t="shared" si="375"/>
        <v>1.6989071575826975</v>
      </c>
      <c r="AN664" s="80">
        <f t="shared" si="376"/>
        <v>8.7280275709847182</v>
      </c>
      <c r="AO664" s="80">
        <f t="shared" si="376"/>
        <v>8.728397310738135</v>
      </c>
      <c r="AP664" s="80">
        <f t="shared" si="376"/>
        <v>8.729471365535133</v>
      </c>
      <c r="AQ664" s="80">
        <f t="shared" si="376"/>
        <v>8.7325859408528714</v>
      </c>
      <c r="AR664" s="80">
        <f t="shared" si="376"/>
        <v>8.7415726466764454</v>
      </c>
      <c r="AS664" s="80">
        <f t="shared" si="376"/>
        <v>8.7671441133653136</v>
      </c>
      <c r="AT664" s="80">
        <f t="shared" si="376"/>
        <v>8.8373365405658308</v>
      </c>
      <c r="AU664" s="80">
        <f t="shared" si="377"/>
        <v>9.0157299627679404</v>
      </c>
    </row>
    <row r="665" spans="1:47" ht="12.95" customHeight="1" x14ac:dyDescent="0.2">
      <c r="A665" s="16" t="s">
        <v>2502</v>
      </c>
      <c r="B665" s="41"/>
      <c r="C665" s="42">
        <v>49776.53</v>
      </c>
      <c r="D665" s="42">
        <v>4.0000000000000001E-3</v>
      </c>
      <c r="E665" s="80">
        <f t="shared" si="360"/>
        <v>4624.0363698120291</v>
      </c>
      <c r="F665" s="80">
        <f t="shared" si="361"/>
        <v>4624</v>
      </c>
      <c r="G665" s="80">
        <f t="shared" si="357"/>
        <v>4.9369382002623752E-2</v>
      </c>
      <c r="I665" s="80">
        <f t="shared" si="358"/>
        <v>4.9369382002623752E-2</v>
      </c>
      <c r="P665" s="80">
        <f t="shared" si="362"/>
        <v>3.3320808757268221E-2</v>
      </c>
      <c r="Q665" s="107">
        <f t="shared" ref="Q665:Q728" si="378">C665-15018.5</f>
        <v>34758.03</v>
      </c>
      <c r="R665" s="80">
        <f t="shared" si="355"/>
        <v>2.5755670321154134E-4</v>
      </c>
      <c r="S665" s="106">
        <f t="shared" si="359"/>
        <v>0.1</v>
      </c>
      <c r="T665" s="106">
        <f t="shared" si="363"/>
        <v>2.5755670321154134E-5</v>
      </c>
      <c r="Z665" s="80">
        <f t="shared" si="364"/>
        <v>4624</v>
      </c>
      <c r="AA665" s="80">
        <f t="shared" si="365"/>
        <v>5.1562586495979765E-2</v>
      </c>
      <c r="AB665" s="80">
        <f t="shared" si="366"/>
        <v>3.1127604263912208E-2</v>
      </c>
      <c r="AC665" s="80">
        <f t="shared" si="349"/>
        <v>1.6048573245355531E-2</v>
      </c>
      <c r="AD665" s="80">
        <f t="shared" si="367"/>
        <v>-2.193204493356013E-3</v>
      </c>
      <c r="AE665" s="80">
        <f t="shared" si="368"/>
        <v>4.8101459496770066E-7</v>
      </c>
      <c r="AF665" s="80">
        <f t="shared" si="369"/>
        <v>-9999</v>
      </c>
      <c r="AG665" s="106"/>
      <c r="AH665" s="80">
        <f t="shared" si="370"/>
        <v>1.8241777738711544E-2</v>
      </c>
      <c r="AI665" s="80">
        <f t="shared" si="371"/>
        <v>1.2256693885927303</v>
      </c>
      <c r="AJ665" s="80">
        <f t="shared" si="372"/>
        <v>0.83684285022120364</v>
      </c>
      <c r="AK665" s="80">
        <f t="shared" si="373"/>
        <v>-0.38761506136707219</v>
      </c>
      <c r="AL665" s="80">
        <f t="shared" si="374"/>
        <v>2.0980245693213577</v>
      </c>
      <c r="AM665" s="80">
        <f t="shared" si="375"/>
        <v>1.7393326377443687</v>
      </c>
      <c r="AN665" s="80">
        <f t="shared" si="376"/>
        <v>8.7429828281565296</v>
      </c>
      <c r="AO665" s="80">
        <f t="shared" si="376"/>
        <v>8.7433685352007249</v>
      </c>
      <c r="AP665" s="80">
        <f t="shared" si="376"/>
        <v>8.7444752446207588</v>
      </c>
      <c r="AQ665" s="80">
        <f t="shared" si="376"/>
        <v>8.7476452437661933</v>
      </c>
      <c r="AR665" s="80">
        <f t="shared" si="376"/>
        <v>8.7566809394730996</v>
      </c>
      <c r="AS665" s="80">
        <f t="shared" si="376"/>
        <v>8.782091873860125</v>
      </c>
      <c r="AT665" s="80">
        <f t="shared" si="376"/>
        <v>8.8511379708671072</v>
      </c>
      <c r="AU665" s="80">
        <f t="shared" si="377"/>
        <v>9.0255016889526836</v>
      </c>
    </row>
    <row r="666" spans="1:47" ht="12.95" customHeight="1" x14ac:dyDescent="0.2">
      <c r="A666" s="16" t="s">
        <v>2523</v>
      </c>
      <c r="B666" s="41"/>
      <c r="C666" s="43">
        <v>49780.601000000002</v>
      </c>
      <c r="D666" s="43"/>
      <c r="E666" s="80">
        <f t="shared" si="360"/>
        <v>4627.0354250720111</v>
      </c>
      <c r="F666" s="80">
        <f t="shared" si="361"/>
        <v>4627</v>
      </c>
      <c r="G666" s="80">
        <f t="shared" si="357"/>
        <v>4.8086965944094118E-2</v>
      </c>
      <c r="I666" s="80">
        <f t="shared" si="358"/>
        <v>4.8086965944094118E-2</v>
      </c>
      <c r="P666" s="80">
        <f t="shared" si="362"/>
        <v>3.3358867363414993E-2</v>
      </c>
      <c r="Q666" s="107">
        <f t="shared" si="378"/>
        <v>34762.101000000002</v>
      </c>
      <c r="R666" s="80">
        <f t="shared" si="355"/>
        <v>2.1691688780220246E-4</v>
      </c>
      <c r="S666" s="106">
        <f t="shared" si="359"/>
        <v>0.1</v>
      </c>
      <c r="T666" s="106">
        <f t="shared" si="363"/>
        <v>2.1691688780220247E-5</v>
      </c>
      <c r="Z666" s="80">
        <f t="shared" si="364"/>
        <v>4627</v>
      </c>
      <c r="AA666" s="80">
        <f t="shared" si="365"/>
        <v>5.1554934433807494E-2</v>
      </c>
      <c r="AB666" s="80">
        <f t="shared" si="366"/>
        <v>2.9890898873701617E-2</v>
      </c>
      <c r="AC666" s="80">
        <f t="shared" si="349"/>
        <v>1.4728098580679125E-2</v>
      </c>
      <c r="AD666" s="80">
        <f t="shared" si="367"/>
        <v>-3.4679684897133758E-3</v>
      </c>
      <c r="AE666" s="80">
        <f t="shared" si="368"/>
        <v>1.2026805445644874E-6</v>
      </c>
      <c r="AF666" s="80">
        <f t="shared" si="369"/>
        <v>-9999</v>
      </c>
      <c r="AG666" s="106"/>
      <c r="AH666" s="80">
        <f t="shared" si="370"/>
        <v>1.8196067070392501E-2</v>
      </c>
      <c r="AI666" s="80">
        <f t="shared" si="371"/>
        <v>1.2266265042834927</v>
      </c>
      <c r="AJ666" s="80">
        <f t="shared" si="372"/>
        <v>0.8354875521746713</v>
      </c>
      <c r="AK666" s="80">
        <f t="shared" si="373"/>
        <v>-0.38705624436593167</v>
      </c>
      <c r="AL666" s="80">
        <f t="shared" si="374"/>
        <v>2.1004955920549242</v>
      </c>
      <c r="AM666" s="80">
        <f t="shared" si="375"/>
        <v>1.7443166274550455</v>
      </c>
      <c r="AN666" s="80">
        <f t="shared" si="376"/>
        <v>8.7447840220134854</v>
      </c>
      <c r="AO666" s="80">
        <f t="shared" si="376"/>
        <v>8.7451716310579641</v>
      </c>
      <c r="AP666" s="80">
        <f t="shared" si="376"/>
        <v>8.7462821758577363</v>
      </c>
      <c r="AQ666" s="80">
        <f t="shared" si="376"/>
        <v>8.7494585288190763</v>
      </c>
      <c r="AR666" s="80">
        <f t="shared" si="376"/>
        <v>8.7584992743706032</v>
      </c>
      <c r="AS666" s="80">
        <f t="shared" si="376"/>
        <v>8.7838891651088193</v>
      </c>
      <c r="AT666" s="80">
        <f t="shared" si="376"/>
        <v>8.8527952689358571</v>
      </c>
      <c r="AU666" s="80">
        <f t="shared" si="377"/>
        <v>9.0266742960948516</v>
      </c>
    </row>
    <row r="667" spans="1:47" ht="12.95" customHeight="1" x14ac:dyDescent="0.2">
      <c r="A667" s="16" t="s">
        <v>2502</v>
      </c>
      <c r="B667" s="41"/>
      <c r="C667" s="42">
        <v>49787.387999999999</v>
      </c>
      <c r="D667" s="42">
        <v>5.0000000000000001E-3</v>
      </c>
      <c r="E667" s="80">
        <f t="shared" si="360"/>
        <v>4632.0353238805264</v>
      </c>
      <c r="F667" s="80">
        <f t="shared" si="361"/>
        <v>4632</v>
      </c>
      <c r="G667" s="80">
        <f t="shared" si="357"/>
        <v>4.7949605846952181E-2</v>
      </c>
      <c r="I667" s="80">
        <f t="shared" si="358"/>
        <v>4.7949605846952181E-2</v>
      </c>
      <c r="P667" s="80">
        <f t="shared" si="362"/>
        <v>3.3422314292618972E-2</v>
      </c>
      <c r="Q667" s="107">
        <f t="shared" si="378"/>
        <v>34768.887999999999</v>
      </c>
      <c r="R667" s="80">
        <f t="shared" si="355"/>
        <v>2.1104219990460097E-4</v>
      </c>
      <c r="S667" s="106">
        <f t="shared" si="359"/>
        <v>0.1</v>
      </c>
      <c r="T667" s="106">
        <f t="shared" si="363"/>
        <v>2.11042199904601E-5</v>
      </c>
      <c r="Z667" s="80">
        <f t="shared" si="364"/>
        <v>4632</v>
      </c>
      <c r="AA667" s="80">
        <f t="shared" si="365"/>
        <v>5.1541986249540608E-2</v>
      </c>
      <c r="AB667" s="80">
        <f t="shared" si="366"/>
        <v>2.9829933890030545E-2</v>
      </c>
      <c r="AC667" s="80">
        <f t="shared" si="349"/>
        <v>1.4527291554333209E-2</v>
      </c>
      <c r="AD667" s="80">
        <f t="shared" si="367"/>
        <v>-3.5923804025884271E-3</v>
      </c>
      <c r="AE667" s="80">
        <f t="shared" si="368"/>
        <v>1.2905196956901391E-6</v>
      </c>
      <c r="AF667" s="80">
        <f t="shared" si="369"/>
        <v>-9999</v>
      </c>
      <c r="AG667" s="106"/>
      <c r="AH667" s="80">
        <f t="shared" si="370"/>
        <v>1.8119671956921636E-2</v>
      </c>
      <c r="AI667" s="80">
        <f t="shared" si="371"/>
        <v>1.2282219320943861</v>
      </c>
      <c r="AJ667" s="80">
        <f t="shared" si="372"/>
        <v>0.83321264531765127</v>
      </c>
      <c r="AK667" s="80">
        <f t="shared" si="373"/>
        <v>-0.38611767436562805</v>
      </c>
      <c r="AL667" s="80">
        <f t="shared" si="374"/>
        <v>2.1046225433341461</v>
      </c>
      <c r="AM667" s="80">
        <f t="shared" si="375"/>
        <v>1.752688663450974</v>
      </c>
      <c r="AN667" s="80">
        <f t="shared" si="376"/>
        <v>8.7477891378052171</v>
      </c>
      <c r="AO667" s="80">
        <f t="shared" si="376"/>
        <v>8.7481799089075238</v>
      </c>
      <c r="AP667" s="80">
        <f t="shared" si="376"/>
        <v>8.7492968037998597</v>
      </c>
      <c r="AQ667" s="80">
        <f t="shared" si="376"/>
        <v>8.7524836005181168</v>
      </c>
      <c r="AR667" s="80">
        <f t="shared" si="376"/>
        <v>8.7615323624797945</v>
      </c>
      <c r="AS667" s="80">
        <f t="shared" si="376"/>
        <v>8.7868863321478905</v>
      </c>
      <c r="AT667" s="80">
        <f t="shared" si="376"/>
        <v>8.8555579633543822</v>
      </c>
      <c r="AU667" s="80">
        <f t="shared" si="377"/>
        <v>9.0286286413317995</v>
      </c>
    </row>
    <row r="668" spans="1:47" ht="12.95" customHeight="1" x14ac:dyDescent="0.2">
      <c r="A668" s="134" t="s">
        <v>1691</v>
      </c>
      <c r="B668" s="135" t="s">
        <v>2525</v>
      </c>
      <c r="C668" s="138">
        <v>49828.110999999997</v>
      </c>
      <c r="D668" s="138" t="s">
        <v>2559</v>
      </c>
      <c r="E668" s="80">
        <f t="shared" si="360"/>
        <v>4662.0354534192447</v>
      </c>
      <c r="F668" s="80">
        <f t="shared" si="361"/>
        <v>4662</v>
      </c>
      <c r="G668" s="80">
        <f t="shared" si="357"/>
        <v>4.8125445260666311E-2</v>
      </c>
      <c r="I668" s="80">
        <f t="shared" si="358"/>
        <v>4.8125445260666311E-2</v>
      </c>
      <c r="P668" s="80">
        <f t="shared" si="362"/>
        <v>3.3803413740525409E-2</v>
      </c>
      <c r="Q668" s="107">
        <f t="shared" si="378"/>
        <v>34809.610999999997</v>
      </c>
      <c r="R668" s="80">
        <f t="shared" si="355"/>
        <v>2.0512058686390951E-4</v>
      </c>
      <c r="S668" s="106">
        <f t="shared" si="359"/>
        <v>0.1</v>
      </c>
      <c r="T668" s="106">
        <f t="shared" si="363"/>
        <v>2.0512058686390951E-5</v>
      </c>
      <c r="Z668" s="80">
        <f t="shared" si="364"/>
        <v>4662</v>
      </c>
      <c r="AA668" s="80">
        <f t="shared" si="365"/>
        <v>5.1459188101058519E-2</v>
      </c>
      <c r="AB668" s="80">
        <f t="shared" si="366"/>
        <v>3.0469670900133201E-2</v>
      </c>
      <c r="AC668" s="80">
        <f t="shared" si="349"/>
        <v>1.4322031520140902E-2</v>
      </c>
      <c r="AD668" s="80">
        <f t="shared" si="367"/>
        <v>-3.3337428403922079E-3</v>
      </c>
      <c r="AE668" s="80">
        <f t="shared" si="368"/>
        <v>1.1113841325866308E-6</v>
      </c>
      <c r="AF668" s="80">
        <f t="shared" si="369"/>
        <v>-9999</v>
      </c>
      <c r="AG668" s="106"/>
      <c r="AH668" s="80">
        <f t="shared" si="370"/>
        <v>1.7655774360533109E-2</v>
      </c>
      <c r="AI668" s="80">
        <f t="shared" si="371"/>
        <v>1.2377978808775243</v>
      </c>
      <c r="AJ668" s="80">
        <f t="shared" si="372"/>
        <v>0.81913694916478585</v>
      </c>
      <c r="AK668" s="80">
        <f t="shared" si="373"/>
        <v>-0.38029498628903136</v>
      </c>
      <c r="AL668" s="80">
        <f t="shared" si="374"/>
        <v>2.1296102582095626</v>
      </c>
      <c r="AM668" s="80">
        <f t="shared" si="375"/>
        <v>1.8047043588426728</v>
      </c>
      <c r="AN668" s="80">
        <f t="shared" si="376"/>
        <v>8.7659018921980341</v>
      </c>
      <c r="AO668" s="80">
        <f t="shared" si="376"/>
        <v>8.7663113885968045</v>
      </c>
      <c r="AP668" s="80">
        <f t="shared" si="376"/>
        <v>8.7674651968723136</v>
      </c>
      <c r="AQ668" s="80">
        <f t="shared" si="376"/>
        <v>8.7707106913139441</v>
      </c>
      <c r="AR668" s="80">
        <f t="shared" si="376"/>
        <v>8.7797968992960342</v>
      </c>
      <c r="AS668" s="80">
        <f t="shared" si="376"/>
        <v>8.8049130599034076</v>
      </c>
      <c r="AT668" s="80">
        <f t="shared" si="376"/>
        <v>8.8721479034103705</v>
      </c>
      <c r="AU668" s="80">
        <f t="shared" si="377"/>
        <v>9.0403547127534907</v>
      </c>
    </row>
    <row r="669" spans="1:47" ht="12.95" customHeight="1" x14ac:dyDescent="0.2">
      <c r="A669" s="16" t="s">
        <v>2503</v>
      </c>
      <c r="B669" s="41"/>
      <c r="C669" s="42">
        <v>49844.398000000001</v>
      </c>
      <c r="D669" s="42">
        <v>2E-3</v>
      </c>
      <c r="E669" s="80">
        <f t="shared" si="360"/>
        <v>4674.0338845219931</v>
      </c>
      <c r="F669" s="80">
        <f t="shared" si="361"/>
        <v>4674</v>
      </c>
      <c r="G669" s="80">
        <f t="shared" si="357"/>
        <v>4.5995781030796934E-2</v>
      </c>
      <c r="I669" s="80">
        <f t="shared" si="358"/>
        <v>4.5995781030796934E-2</v>
      </c>
      <c r="P669" s="80">
        <f t="shared" si="362"/>
        <v>3.3956054098575647E-2</v>
      </c>
      <c r="Q669" s="107">
        <f t="shared" si="378"/>
        <v>34825.898000000001</v>
      </c>
      <c r="R669" s="80">
        <f t="shared" si="355"/>
        <v>1.4495502460245459E-4</v>
      </c>
      <c r="S669" s="106">
        <f t="shared" si="359"/>
        <v>0.1</v>
      </c>
      <c r="T669" s="106">
        <f t="shared" si="363"/>
        <v>1.449550246024546E-5</v>
      </c>
      <c r="Z669" s="80">
        <f t="shared" si="364"/>
        <v>4674</v>
      </c>
      <c r="AA669" s="80">
        <f t="shared" si="365"/>
        <v>5.1423619094550316E-2</v>
      </c>
      <c r="AB669" s="80">
        <f t="shared" si="366"/>
        <v>2.8528216034822269E-2</v>
      </c>
      <c r="AC669" s="80">
        <f t="shared" si="349"/>
        <v>1.2039726932221287E-2</v>
      </c>
      <c r="AD669" s="80">
        <f t="shared" si="367"/>
        <v>-5.4278380637533818E-3</v>
      </c>
      <c r="AE669" s="80">
        <f t="shared" si="368"/>
        <v>2.9461426046330064E-6</v>
      </c>
      <c r="AF669" s="80">
        <f t="shared" si="369"/>
        <v>-9999</v>
      </c>
      <c r="AG669" s="106"/>
      <c r="AH669" s="80">
        <f t="shared" si="370"/>
        <v>1.7467564995974665E-2</v>
      </c>
      <c r="AI669" s="80">
        <f t="shared" si="371"/>
        <v>1.2416281789873485</v>
      </c>
      <c r="AJ669" s="80">
        <f t="shared" si="372"/>
        <v>0.81329959876814062</v>
      </c>
      <c r="AK669" s="80">
        <f t="shared" si="373"/>
        <v>-0.3778729043814516</v>
      </c>
      <c r="AL669" s="80">
        <f t="shared" si="374"/>
        <v>2.1397142617432312</v>
      </c>
      <c r="AM669" s="80">
        <f t="shared" si="375"/>
        <v>1.8264085874095033</v>
      </c>
      <c r="AN669" s="80">
        <f t="shared" si="376"/>
        <v>8.7731863723547416</v>
      </c>
      <c r="AO669" s="80">
        <f t="shared" si="376"/>
        <v>8.7736032169311322</v>
      </c>
      <c r="AP669" s="80">
        <f t="shared" si="376"/>
        <v>8.7747711734436518</v>
      </c>
      <c r="AQ669" s="80">
        <f t="shared" si="376"/>
        <v>8.7780381652106314</v>
      </c>
      <c r="AR669" s="80">
        <f t="shared" si="376"/>
        <v>8.7871341511210357</v>
      </c>
      <c r="AS669" s="80">
        <f t="shared" si="376"/>
        <v>8.8121444889171006</v>
      </c>
      <c r="AT669" s="80">
        <f t="shared" si="376"/>
        <v>8.8787903929155014</v>
      </c>
      <c r="AU669" s="80">
        <f t="shared" si="377"/>
        <v>9.0450451413221682</v>
      </c>
    </row>
    <row r="670" spans="1:47" ht="12.95" customHeight="1" x14ac:dyDescent="0.2">
      <c r="A670" s="16" t="s">
        <v>2503</v>
      </c>
      <c r="B670" s="41"/>
      <c r="C670" s="42">
        <v>49844.402000000002</v>
      </c>
      <c r="D670" s="42">
        <v>6.0000000000000001E-3</v>
      </c>
      <c r="E670" s="80">
        <f t="shared" si="360"/>
        <v>4674.0368312724331</v>
      </c>
      <c r="F670" s="80">
        <f t="shared" si="361"/>
        <v>4674</v>
      </c>
      <c r="G670" s="80">
        <f t="shared" si="357"/>
        <v>4.9995781031611841E-2</v>
      </c>
      <c r="I670" s="80">
        <f t="shared" si="358"/>
        <v>4.9995781031611841E-2</v>
      </c>
      <c r="P670" s="80">
        <f t="shared" si="362"/>
        <v>3.3956054098575647E-2</v>
      </c>
      <c r="Q670" s="107">
        <f t="shared" si="378"/>
        <v>34825.902000000002</v>
      </c>
      <c r="R670" s="80">
        <f t="shared" si="355"/>
        <v>2.572728400863667E-4</v>
      </c>
      <c r="S670" s="106">
        <f t="shared" si="359"/>
        <v>0.1</v>
      </c>
      <c r="T670" s="106">
        <f t="shared" si="363"/>
        <v>2.572728400863667E-5</v>
      </c>
      <c r="Z670" s="80">
        <f t="shared" si="364"/>
        <v>4674</v>
      </c>
      <c r="AA670" s="80">
        <f t="shared" si="365"/>
        <v>5.1423619094550316E-2</v>
      </c>
      <c r="AB670" s="80">
        <f t="shared" si="366"/>
        <v>3.2528216035637172E-2</v>
      </c>
      <c r="AC670" s="80">
        <f t="shared" si="349"/>
        <v>1.6039726933036194E-2</v>
      </c>
      <c r="AD670" s="80">
        <f t="shared" si="367"/>
        <v>-1.4278380629384746E-3</v>
      </c>
      <c r="AE670" s="80">
        <f t="shared" si="368"/>
        <v>2.0387215339758952E-7</v>
      </c>
      <c r="AF670" s="80">
        <f t="shared" si="369"/>
        <v>-9999</v>
      </c>
      <c r="AG670" s="106"/>
      <c r="AH670" s="80">
        <f t="shared" si="370"/>
        <v>1.7467564995974665E-2</v>
      </c>
      <c r="AI670" s="80">
        <f t="shared" si="371"/>
        <v>1.2416281789873485</v>
      </c>
      <c r="AJ670" s="80">
        <f t="shared" si="372"/>
        <v>0.81329959876814062</v>
      </c>
      <c r="AK670" s="80">
        <f t="shared" si="373"/>
        <v>-0.3778729043814516</v>
      </c>
      <c r="AL670" s="80">
        <f t="shared" si="374"/>
        <v>2.1397142617432312</v>
      </c>
      <c r="AM670" s="80">
        <f t="shared" si="375"/>
        <v>1.8264085874095033</v>
      </c>
      <c r="AN670" s="80">
        <f t="shared" si="376"/>
        <v>8.7731863723547416</v>
      </c>
      <c r="AO670" s="80">
        <f t="shared" si="376"/>
        <v>8.7736032169311322</v>
      </c>
      <c r="AP670" s="80">
        <f t="shared" si="376"/>
        <v>8.7747711734436518</v>
      </c>
      <c r="AQ670" s="80">
        <f t="shared" si="376"/>
        <v>8.7780381652106314</v>
      </c>
      <c r="AR670" s="80">
        <f t="shared" si="376"/>
        <v>8.7871341511210357</v>
      </c>
      <c r="AS670" s="80">
        <f t="shared" si="376"/>
        <v>8.8121444889171006</v>
      </c>
      <c r="AT670" s="80">
        <f t="shared" si="376"/>
        <v>8.8787903929155014</v>
      </c>
      <c r="AU670" s="80">
        <f t="shared" si="377"/>
        <v>9.0450451413221682</v>
      </c>
    </row>
    <row r="671" spans="1:47" ht="12.95" customHeight="1" x14ac:dyDescent="0.2">
      <c r="A671" s="16" t="s">
        <v>2523</v>
      </c>
      <c r="B671" s="41"/>
      <c r="C671" s="43">
        <v>49868.832999999999</v>
      </c>
      <c r="D671" s="43"/>
      <c r="E671" s="80">
        <f t="shared" si="360"/>
        <v>4692.034846270355</v>
      </c>
      <c r="F671" s="80">
        <f t="shared" si="361"/>
        <v>4692</v>
      </c>
      <c r="G671" s="80">
        <f t="shared" si="357"/>
        <v>4.7301284677814692E-2</v>
      </c>
      <c r="I671" s="80">
        <f t="shared" si="358"/>
        <v>4.7301284677814692E-2</v>
      </c>
      <c r="P671" s="80">
        <f t="shared" si="362"/>
        <v>3.418522954160208E-2</v>
      </c>
      <c r="Q671" s="107">
        <f t="shared" si="378"/>
        <v>34850.332999999999</v>
      </c>
      <c r="R671" s="80">
        <f t="shared" si="355"/>
        <v>1.7203090233616924E-4</v>
      </c>
      <c r="S671" s="106">
        <f t="shared" si="359"/>
        <v>0.1</v>
      </c>
      <c r="T671" s="106">
        <f t="shared" si="363"/>
        <v>1.7203090233616926E-5</v>
      </c>
      <c r="Z671" s="80">
        <f t="shared" si="364"/>
        <v>4692</v>
      </c>
      <c r="AA671" s="80">
        <f t="shared" si="365"/>
        <v>5.1367645810411547E-2</v>
      </c>
      <c r="AB671" s="80">
        <f t="shared" si="366"/>
        <v>3.0118868409005226E-2</v>
      </c>
      <c r="AC671" s="80">
        <f t="shared" si="349"/>
        <v>1.3116055136212612E-2</v>
      </c>
      <c r="AD671" s="80">
        <f t="shared" si="367"/>
        <v>-4.0663611325968546E-3</v>
      </c>
      <c r="AE671" s="80">
        <f t="shared" si="368"/>
        <v>1.6535292860694375E-6</v>
      </c>
      <c r="AF671" s="80">
        <f t="shared" si="369"/>
        <v>-9999</v>
      </c>
      <c r="AG671" s="106"/>
      <c r="AH671" s="80">
        <f t="shared" si="370"/>
        <v>1.7182416268809467E-2</v>
      </c>
      <c r="AI671" s="80">
        <f t="shared" si="371"/>
        <v>1.24737111689436</v>
      </c>
      <c r="AJ671" s="80">
        <f t="shared" si="372"/>
        <v>0.80431842462050618</v>
      </c>
      <c r="AK671" s="80">
        <f t="shared" si="373"/>
        <v>-0.37413852952195753</v>
      </c>
      <c r="AL671" s="80">
        <f t="shared" si="374"/>
        <v>2.1549875036351094</v>
      </c>
      <c r="AM671" s="80">
        <f t="shared" si="375"/>
        <v>1.8599882142793962</v>
      </c>
      <c r="AN671" s="80">
        <f t="shared" ref="AN671:AT680" si="379">$AU671+$AB$7*SIN(AO671)</f>
        <v>8.7841552495416906</v>
      </c>
      <c r="AO671" s="80">
        <f t="shared" si="379"/>
        <v>8.7845829315863142</v>
      </c>
      <c r="AP671" s="80">
        <f t="shared" si="379"/>
        <v>8.7857713843158773</v>
      </c>
      <c r="AQ671" s="80">
        <f t="shared" si="379"/>
        <v>8.7890683929732347</v>
      </c>
      <c r="AR671" s="80">
        <f t="shared" si="379"/>
        <v>8.7981733603537169</v>
      </c>
      <c r="AS671" s="80">
        <f t="shared" si="379"/>
        <v>8.8230135044612705</v>
      </c>
      <c r="AT671" s="80">
        <f t="shared" si="379"/>
        <v>8.8887609717639506</v>
      </c>
      <c r="AU671" s="80">
        <f t="shared" si="377"/>
        <v>9.0520807841751818</v>
      </c>
    </row>
    <row r="672" spans="1:47" ht="12.95" customHeight="1" x14ac:dyDescent="0.2">
      <c r="A672" s="16" t="s">
        <v>2504</v>
      </c>
      <c r="B672" s="41"/>
      <c r="C672" s="42">
        <v>49920.42</v>
      </c>
      <c r="D672" s="42">
        <v>6.0000000000000001E-3</v>
      </c>
      <c r="E672" s="80">
        <f t="shared" si="360"/>
        <v>4730.0383500032303</v>
      </c>
      <c r="F672" s="80">
        <f t="shared" si="361"/>
        <v>4730</v>
      </c>
      <c r="G672" s="80">
        <f t="shared" si="357"/>
        <v>5.2057347937079612E-2</v>
      </c>
      <c r="I672" s="80">
        <f t="shared" si="358"/>
        <v>5.2057347937079612E-2</v>
      </c>
      <c r="P672" s="80">
        <f t="shared" si="362"/>
        <v>3.4669891254405789E-2</v>
      </c>
      <c r="Q672" s="107">
        <f t="shared" si="378"/>
        <v>34901.919999999998</v>
      </c>
      <c r="R672" s="80">
        <f t="shared" si="355"/>
        <v>3.023236498918586E-4</v>
      </c>
      <c r="S672" s="106">
        <f t="shared" si="359"/>
        <v>0.1</v>
      </c>
      <c r="T672" s="106">
        <f t="shared" si="363"/>
        <v>3.0232364989185862E-5</v>
      </c>
      <c r="Z672" s="80">
        <f t="shared" si="364"/>
        <v>4730</v>
      </c>
      <c r="AA672" s="80">
        <f t="shared" si="365"/>
        <v>5.1239188161611729E-2</v>
      </c>
      <c r="AB672" s="80">
        <f t="shared" si="366"/>
        <v>3.5488051029873666E-2</v>
      </c>
      <c r="AC672" s="80">
        <f t="shared" si="349"/>
        <v>1.7387456682673823E-2</v>
      </c>
      <c r="AD672" s="80">
        <f t="shared" si="367"/>
        <v>8.1815977546788321E-4</v>
      </c>
      <c r="AE672" s="80">
        <f t="shared" si="368"/>
        <v>6.6938541819365705E-8</v>
      </c>
      <c r="AF672" s="80">
        <f t="shared" si="369"/>
        <v>-9999</v>
      </c>
      <c r="AG672" s="106"/>
      <c r="AH672" s="80">
        <f t="shared" si="370"/>
        <v>1.6569296907205943E-2</v>
      </c>
      <c r="AI672" s="80">
        <f t="shared" si="371"/>
        <v>1.2594737757339907</v>
      </c>
      <c r="AJ672" s="80">
        <f t="shared" si="372"/>
        <v>0.78445694236830787</v>
      </c>
      <c r="AK672" s="80">
        <f t="shared" si="373"/>
        <v>-0.36584896945701861</v>
      </c>
      <c r="AL672" s="80">
        <f t="shared" si="374"/>
        <v>2.1876950288379065</v>
      </c>
      <c r="AM672" s="80">
        <f t="shared" si="375"/>
        <v>1.9352136355859646</v>
      </c>
      <c r="AN672" s="80">
        <f t="shared" si="379"/>
        <v>8.8074776029783113</v>
      </c>
      <c r="AO672" s="80">
        <f t="shared" si="379"/>
        <v>8.8079272852032524</v>
      </c>
      <c r="AP672" s="80">
        <f t="shared" si="379"/>
        <v>8.8091558556146268</v>
      </c>
      <c r="AQ672" s="80">
        <f t="shared" si="379"/>
        <v>8.8125069907395162</v>
      </c>
      <c r="AR672" s="80">
        <f t="shared" si="379"/>
        <v>8.8216080493181721</v>
      </c>
      <c r="AS672" s="80">
        <f t="shared" si="379"/>
        <v>8.8460438137830302</v>
      </c>
      <c r="AT672" s="80">
        <f t="shared" si="379"/>
        <v>8.9098363429331151</v>
      </c>
      <c r="AU672" s="80">
        <f t="shared" si="377"/>
        <v>9.0669338079759907</v>
      </c>
    </row>
    <row r="673" spans="1:47" ht="12.95" customHeight="1" x14ac:dyDescent="0.2">
      <c r="A673" s="134" t="s">
        <v>1737</v>
      </c>
      <c r="B673" s="135" t="s">
        <v>2525</v>
      </c>
      <c r="C673" s="138">
        <v>49924.485999999997</v>
      </c>
      <c r="D673" s="138" t="s">
        <v>2559</v>
      </c>
      <c r="E673" s="80">
        <f t="shared" si="360"/>
        <v>4733.0337218251589</v>
      </c>
      <c r="F673" s="80">
        <f t="shared" si="361"/>
        <v>4733</v>
      </c>
      <c r="G673" s="80">
        <f t="shared" si="357"/>
        <v>4.5774931881169323E-2</v>
      </c>
      <c r="I673" s="80">
        <f t="shared" si="358"/>
        <v>4.5774931881169323E-2</v>
      </c>
      <c r="P673" s="80">
        <f t="shared" si="362"/>
        <v>3.4708202972006053E-2</v>
      </c>
      <c r="Q673" s="107">
        <f t="shared" si="378"/>
        <v>34905.985999999997</v>
      </c>
      <c r="R673" s="80">
        <f t="shared" si="355"/>
        <v>1.2247248874891007E-4</v>
      </c>
      <c r="S673" s="106">
        <f t="shared" si="359"/>
        <v>0.1</v>
      </c>
      <c r="T673" s="106">
        <f t="shared" si="363"/>
        <v>1.2247248874891007E-5</v>
      </c>
      <c r="Z673" s="80">
        <f t="shared" si="364"/>
        <v>4733</v>
      </c>
      <c r="AA673" s="80">
        <f t="shared" si="365"/>
        <v>5.122845387356921E-2</v>
      </c>
      <c r="AB673" s="80">
        <f t="shared" si="366"/>
        <v>2.9254680979606162E-2</v>
      </c>
      <c r="AC673" s="80">
        <f t="shared" si="349"/>
        <v>1.106672890916327E-2</v>
      </c>
      <c r="AD673" s="80">
        <f t="shared" si="367"/>
        <v>-5.4535219923998873E-3</v>
      </c>
      <c r="AE673" s="80">
        <f t="shared" si="368"/>
        <v>2.9740902121589238E-6</v>
      </c>
      <c r="AF673" s="80">
        <f t="shared" si="369"/>
        <v>-9999</v>
      </c>
      <c r="AG673" s="106"/>
      <c r="AH673" s="80">
        <f t="shared" si="370"/>
        <v>1.6520250901563161E-2</v>
      </c>
      <c r="AI673" s="80">
        <f t="shared" si="371"/>
        <v>1.2604274204857804</v>
      </c>
      <c r="AJ673" s="80">
        <f t="shared" si="372"/>
        <v>0.78283616679143586</v>
      </c>
      <c r="AK673" s="80">
        <f t="shared" si="373"/>
        <v>-0.36517073733465866</v>
      </c>
      <c r="AL673" s="80">
        <f t="shared" si="374"/>
        <v>2.1903041081881658</v>
      </c>
      <c r="AM673" s="80">
        <f t="shared" si="375"/>
        <v>1.9414194143392511</v>
      </c>
      <c r="AN673" s="80">
        <f t="shared" si="379"/>
        <v>8.8093284066414999</v>
      </c>
      <c r="AO673" s="80">
        <f t="shared" si="379"/>
        <v>8.8097797672235689</v>
      </c>
      <c r="AP673" s="80">
        <f t="shared" si="379"/>
        <v>8.811011308083545</v>
      </c>
      <c r="AQ673" s="80">
        <f t="shared" si="379"/>
        <v>8.8143661597361014</v>
      </c>
      <c r="AR673" s="80">
        <f t="shared" si="379"/>
        <v>8.8234655661141215</v>
      </c>
      <c r="AS673" s="80">
        <f t="shared" si="379"/>
        <v>8.847866806131373</v>
      </c>
      <c r="AT673" s="80">
        <f t="shared" si="379"/>
        <v>8.9115016820699786</v>
      </c>
      <c r="AU673" s="80">
        <f t="shared" si="377"/>
        <v>9.0681064151181605</v>
      </c>
    </row>
    <row r="674" spans="1:47" ht="12.95" customHeight="1" x14ac:dyDescent="0.2">
      <c r="A674" s="134" t="s">
        <v>1737</v>
      </c>
      <c r="B674" s="135" t="s">
        <v>2525</v>
      </c>
      <c r="C674" s="138">
        <v>49924.493000000002</v>
      </c>
      <c r="D674" s="138" t="s">
        <v>2559</v>
      </c>
      <c r="E674" s="80">
        <f t="shared" si="360"/>
        <v>4733.0388786384319</v>
      </c>
      <c r="F674" s="80">
        <f t="shared" si="361"/>
        <v>4733</v>
      </c>
      <c r="G674" s="80">
        <f t="shared" si="357"/>
        <v>5.2774931886233389E-2</v>
      </c>
      <c r="I674" s="80">
        <f t="shared" si="358"/>
        <v>5.2774931886233389E-2</v>
      </c>
      <c r="P674" s="80">
        <f t="shared" si="362"/>
        <v>3.4708202972006053E-2</v>
      </c>
      <c r="Q674" s="107">
        <f t="shared" si="378"/>
        <v>34905.993000000002</v>
      </c>
      <c r="R674" s="80">
        <f t="shared" si="355"/>
        <v>3.2640669366017808E-4</v>
      </c>
      <c r="S674" s="106">
        <f t="shared" si="359"/>
        <v>0.1</v>
      </c>
      <c r="T674" s="106">
        <f t="shared" si="363"/>
        <v>3.2640669366017806E-5</v>
      </c>
      <c r="Z674" s="80">
        <f t="shared" si="364"/>
        <v>4733</v>
      </c>
      <c r="AA674" s="80">
        <f t="shared" si="365"/>
        <v>5.122845387356921E-2</v>
      </c>
      <c r="AB674" s="80">
        <f t="shared" si="366"/>
        <v>3.6254680984670232E-2</v>
      </c>
      <c r="AC674" s="80">
        <f t="shared" si="349"/>
        <v>1.8066728914227337E-2</v>
      </c>
      <c r="AD674" s="80">
        <f t="shared" si="367"/>
        <v>1.5464780126641792E-3</v>
      </c>
      <c r="AE674" s="80">
        <f t="shared" si="368"/>
        <v>2.3915942436537492E-7</v>
      </c>
      <c r="AF674" s="80">
        <f t="shared" si="369"/>
        <v>-9999</v>
      </c>
      <c r="AG674" s="106"/>
      <c r="AH674" s="80">
        <f t="shared" si="370"/>
        <v>1.6520250901563161E-2</v>
      </c>
      <c r="AI674" s="80">
        <f t="shared" si="371"/>
        <v>1.2604274204857804</v>
      </c>
      <c r="AJ674" s="80">
        <f t="shared" si="372"/>
        <v>0.78283616679143586</v>
      </c>
      <c r="AK674" s="80">
        <f t="shared" si="373"/>
        <v>-0.36517073733465866</v>
      </c>
      <c r="AL674" s="80">
        <f t="shared" si="374"/>
        <v>2.1903041081881658</v>
      </c>
      <c r="AM674" s="80">
        <f t="shared" si="375"/>
        <v>1.9414194143392511</v>
      </c>
      <c r="AN674" s="80">
        <f t="shared" si="379"/>
        <v>8.8093284066414999</v>
      </c>
      <c r="AO674" s="80">
        <f t="shared" si="379"/>
        <v>8.8097797672235689</v>
      </c>
      <c r="AP674" s="80">
        <f t="shared" si="379"/>
        <v>8.811011308083545</v>
      </c>
      <c r="AQ674" s="80">
        <f t="shared" si="379"/>
        <v>8.8143661597361014</v>
      </c>
      <c r="AR674" s="80">
        <f t="shared" si="379"/>
        <v>8.8234655661141215</v>
      </c>
      <c r="AS674" s="80">
        <f t="shared" si="379"/>
        <v>8.847866806131373</v>
      </c>
      <c r="AT674" s="80">
        <f t="shared" si="379"/>
        <v>8.9115016820699786</v>
      </c>
      <c r="AU674" s="80">
        <f t="shared" si="377"/>
        <v>9.0681064151181605</v>
      </c>
    </row>
    <row r="675" spans="1:47" ht="12.95" customHeight="1" x14ac:dyDescent="0.2">
      <c r="A675" s="16" t="s">
        <v>2504</v>
      </c>
      <c r="B675" s="41"/>
      <c r="C675" s="42">
        <v>49947.563999999998</v>
      </c>
      <c r="D675" s="42">
        <v>2E-3</v>
      </c>
      <c r="E675" s="80">
        <f t="shared" si="360"/>
        <v>4750.0349984868635</v>
      </c>
      <c r="F675" s="80">
        <f t="shared" si="361"/>
        <v>4750</v>
      </c>
      <c r="G675" s="80">
        <f t="shared" si="357"/>
        <v>4.7507907547696959E-2</v>
      </c>
      <c r="I675" s="80">
        <f t="shared" si="358"/>
        <v>4.7507907547696959E-2</v>
      </c>
      <c r="P675" s="80">
        <f t="shared" si="362"/>
        <v>3.4925438016228556E-2</v>
      </c>
      <c r="Q675" s="107">
        <f t="shared" si="378"/>
        <v>34929.063999999998</v>
      </c>
      <c r="R675" s="80">
        <f t="shared" si="355"/>
        <v>1.5831853951033068E-4</v>
      </c>
      <c r="S675" s="106">
        <f t="shared" si="359"/>
        <v>0.1</v>
      </c>
      <c r="T675" s="106">
        <f t="shared" si="363"/>
        <v>1.583185395103307E-5</v>
      </c>
      <c r="Z675" s="80">
        <f t="shared" si="364"/>
        <v>4750</v>
      </c>
      <c r="AA675" s="80">
        <f t="shared" si="365"/>
        <v>5.1165993854688938E-2</v>
      </c>
      <c r="AB675" s="80">
        <f t="shared" si="366"/>
        <v>3.1267351709236571E-2</v>
      </c>
      <c r="AC675" s="80">
        <f t="shared" si="349"/>
        <v>1.2582469531468403E-2</v>
      </c>
      <c r="AD675" s="80">
        <f t="shared" si="367"/>
        <v>-3.6580863069919783E-3</v>
      </c>
      <c r="AE675" s="80">
        <f t="shared" si="368"/>
        <v>1.3381595429402211E-6</v>
      </c>
      <c r="AF675" s="80">
        <f t="shared" si="369"/>
        <v>-9999</v>
      </c>
      <c r="AG675" s="106"/>
      <c r="AH675" s="80">
        <f t="shared" si="370"/>
        <v>1.6240555838460385E-2</v>
      </c>
      <c r="AI675" s="80">
        <f t="shared" si="371"/>
        <v>1.2658246681706471</v>
      </c>
      <c r="AJ675" s="80">
        <f t="shared" si="372"/>
        <v>0.77350418458148684</v>
      </c>
      <c r="AK675" s="80">
        <f t="shared" si="373"/>
        <v>-0.36126078466722783</v>
      </c>
      <c r="AL675" s="80">
        <f t="shared" si="374"/>
        <v>2.2051634533889564</v>
      </c>
      <c r="AM675" s="80">
        <f t="shared" si="375"/>
        <v>1.9773715748111613</v>
      </c>
      <c r="AN675" s="80">
        <f t="shared" si="379"/>
        <v>8.8198426636390881</v>
      </c>
      <c r="AO675" s="80">
        <f t="shared" si="379"/>
        <v>8.8203033519505478</v>
      </c>
      <c r="AP675" s="80">
        <f t="shared" si="379"/>
        <v>8.821551142231014</v>
      </c>
      <c r="AQ675" s="80">
        <f t="shared" si="379"/>
        <v>8.8249254566644382</v>
      </c>
      <c r="AR675" s="80">
        <f t="shared" si="379"/>
        <v>8.8340117322724101</v>
      </c>
      <c r="AS675" s="80">
        <f t="shared" si="379"/>
        <v>8.8582101701835576</v>
      </c>
      <c r="AT675" s="80">
        <f t="shared" si="379"/>
        <v>8.9209426513164907</v>
      </c>
      <c r="AU675" s="80">
        <f t="shared" si="377"/>
        <v>9.0747511889237842</v>
      </c>
    </row>
    <row r="676" spans="1:47" ht="12.95" customHeight="1" x14ac:dyDescent="0.2">
      <c r="A676" s="16" t="s">
        <v>2523</v>
      </c>
      <c r="B676" s="41"/>
      <c r="C676" s="43">
        <v>49955.707999999999</v>
      </c>
      <c r="D676" s="43"/>
      <c r="E676" s="80">
        <f t="shared" si="360"/>
        <v>4756.0345823820417</v>
      </c>
      <c r="F676" s="80">
        <f t="shared" si="361"/>
        <v>4756</v>
      </c>
      <c r="G676" s="80">
        <f t="shared" si="357"/>
        <v>4.6943075431045145E-2</v>
      </c>
      <c r="I676" s="80">
        <f t="shared" si="358"/>
        <v>4.6943075431045145E-2</v>
      </c>
      <c r="P676" s="80">
        <f t="shared" si="362"/>
        <v>3.500216412871681E-2</v>
      </c>
      <c r="Q676" s="107">
        <f t="shared" si="378"/>
        <v>34937.207999999999</v>
      </c>
      <c r="R676" s="80">
        <f t="shared" si="355"/>
        <v>1.4258536273007257E-4</v>
      </c>
      <c r="S676" s="106">
        <f t="shared" si="359"/>
        <v>0.1</v>
      </c>
      <c r="T676" s="106">
        <f t="shared" si="363"/>
        <v>1.4258536273007258E-5</v>
      </c>
      <c r="Z676" s="80">
        <f t="shared" si="364"/>
        <v>4756</v>
      </c>
      <c r="AA676" s="80">
        <f t="shared" si="365"/>
        <v>5.1143287947662666E-2</v>
      </c>
      <c r="AB676" s="80">
        <f t="shared" si="366"/>
        <v>3.0801951612099289E-2</v>
      </c>
      <c r="AC676" s="80">
        <f t="shared" si="349"/>
        <v>1.1940911302328334E-2</v>
      </c>
      <c r="AD676" s="80">
        <f t="shared" si="367"/>
        <v>-4.2002125166175214E-3</v>
      </c>
      <c r="AE676" s="80">
        <f t="shared" si="368"/>
        <v>1.7641785184750493E-6</v>
      </c>
      <c r="AF676" s="80">
        <f t="shared" si="369"/>
        <v>-9999</v>
      </c>
      <c r="AG676" s="106"/>
      <c r="AH676" s="80">
        <f t="shared" si="370"/>
        <v>1.6141123818945856E-2</v>
      </c>
      <c r="AI676" s="80">
        <f t="shared" si="371"/>
        <v>1.2677265269933018</v>
      </c>
      <c r="AJ676" s="80">
        <f t="shared" si="372"/>
        <v>0.77015033994057214</v>
      </c>
      <c r="AK676" s="80">
        <f t="shared" si="373"/>
        <v>-0.35985360285888568</v>
      </c>
      <c r="AL676" s="80">
        <f t="shared" si="374"/>
        <v>2.2104382182415514</v>
      </c>
      <c r="AM676" s="80">
        <f t="shared" si="375"/>
        <v>1.9903890355058618</v>
      </c>
      <c r="AN676" s="80">
        <f t="shared" si="379"/>
        <v>8.8235642653644533</v>
      </c>
      <c r="AO676" s="80">
        <f t="shared" si="379"/>
        <v>8.8240281676458174</v>
      </c>
      <c r="AP676" s="80">
        <f t="shared" si="379"/>
        <v>8.8252814492404958</v>
      </c>
      <c r="AQ676" s="80">
        <f t="shared" si="379"/>
        <v>8.8286619740729666</v>
      </c>
      <c r="AR676" s="80">
        <f t="shared" si="379"/>
        <v>8.837742076689505</v>
      </c>
      <c r="AS676" s="80">
        <f t="shared" si="379"/>
        <v>8.8618660349220804</v>
      </c>
      <c r="AT676" s="80">
        <f t="shared" si="379"/>
        <v>8.9242763858774428</v>
      </c>
      <c r="AU676" s="80">
        <f t="shared" si="377"/>
        <v>9.0770964032081238</v>
      </c>
    </row>
    <row r="677" spans="1:47" ht="12.95" customHeight="1" x14ac:dyDescent="0.2">
      <c r="A677" s="16" t="s">
        <v>2523</v>
      </c>
      <c r="B677" s="41"/>
      <c r="C677" s="43">
        <v>49978.786</v>
      </c>
      <c r="D677" s="43"/>
      <c r="E677" s="80">
        <f t="shared" si="360"/>
        <v>4773.0358590437463</v>
      </c>
      <c r="F677" s="80">
        <f t="shared" si="361"/>
        <v>4773</v>
      </c>
      <c r="G677" s="80">
        <f t="shared" si="357"/>
        <v>4.8676051104848739E-2</v>
      </c>
      <c r="I677" s="80">
        <f t="shared" si="358"/>
        <v>4.8676051104848739E-2</v>
      </c>
      <c r="P677" s="80">
        <f t="shared" si="362"/>
        <v>3.521971038859438E-2</v>
      </c>
      <c r="Q677" s="107">
        <f t="shared" si="378"/>
        <v>34960.286</v>
      </c>
      <c r="R677" s="80">
        <f t="shared" si="355"/>
        <v>1.8107310547192486E-4</v>
      </c>
      <c r="S677" s="106">
        <f t="shared" si="359"/>
        <v>0.1</v>
      </c>
      <c r="T677" s="106">
        <f t="shared" si="363"/>
        <v>1.8107310547192485E-5</v>
      </c>
      <c r="Z677" s="80">
        <f t="shared" si="364"/>
        <v>4773</v>
      </c>
      <c r="AA677" s="80">
        <f t="shared" si="365"/>
        <v>5.1077087635974988E-2</v>
      </c>
      <c r="AB677" s="80">
        <f t="shared" si="366"/>
        <v>3.2818673857468131E-2</v>
      </c>
      <c r="AC677" s="80">
        <f t="shared" si="349"/>
        <v>1.3456340716254359E-2</v>
      </c>
      <c r="AD677" s="80">
        <f t="shared" si="367"/>
        <v>-2.4010365311262494E-3</v>
      </c>
      <c r="AE677" s="80">
        <f t="shared" si="368"/>
        <v>5.7649764238027727E-7</v>
      </c>
      <c r="AF677" s="80">
        <f t="shared" si="369"/>
        <v>-9999</v>
      </c>
      <c r="AG677" s="106"/>
      <c r="AH677" s="80">
        <f t="shared" si="370"/>
        <v>1.5857377247380611E-2</v>
      </c>
      <c r="AI677" s="80">
        <f t="shared" si="371"/>
        <v>1.2731050687410614</v>
      </c>
      <c r="AJ677" s="80">
        <f t="shared" si="372"/>
        <v>0.7604759390169672</v>
      </c>
      <c r="AK677" s="80">
        <f t="shared" si="373"/>
        <v>-0.35578888427599287</v>
      </c>
      <c r="AL677" s="80">
        <f t="shared" si="374"/>
        <v>2.2254693003196429</v>
      </c>
      <c r="AM677" s="80">
        <f t="shared" si="375"/>
        <v>2.0282455106314821</v>
      </c>
      <c r="AN677" s="80">
        <f t="shared" si="379"/>
        <v>8.8341390097613335</v>
      </c>
      <c r="AO677" s="80">
        <f t="shared" si="379"/>
        <v>8.8346117796784007</v>
      </c>
      <c r="AP677" s="80">
        <f t="shared" si="379"/>
        <v>8.835879898579087</v>
      </c>
      <c r="AQ677" s="80">
        <f t="shared" si="379"/>
        <v>8.8392761085571365</v>
      </c>
      <c r="AR677" s="80">
        <f t="shared" si="379"/>
        <v>8.8483343241994028</v>
      </c>
      <c r="AS677" s="80">
        <f t="shared" si="379"/>
        <v>8.872239058115106</v>
      </c>
      <c r="AT677" s="80">
        <f t="shared" si="379"/>
        <v>8.9337265135312958</v>
      </c>
      <c r="AU677" s="80">
        <f t="shared" si="377"/>
        <v>9.0837411770137475</v>
      </c>
    </row>
    <row r="678" spans="1:47" ht="12.95" customHeight="1" x14ac:dyDescent="0.2">
      <c r="A678" s="16" t="s">
        <v>2506</v>
      </c>
      <c r="B678" s="41"/>
      <c r="C678" s="42">
        <v>50061.59</v>
      </c>
      <c r="D678" s="42">
        <v>3.0000000000000001E-3</v>
      </c>
      <c r="E678" s="80">
        <f t="shared" si="360"/>
        <v>4834.0365398954518</v>
      </c>
      <c r="F678" s="80">
        <f t="shared" si="361"/>
        <v>4834</v>
      </c>
      <c r="G678" s="80">
        <f t="shared" si="357"/>
        <v>4.9600257909332868E-2</v>
      </c>
      <c r="I678" s="80">
        <f t="shared" si="358"/>
        <v>4.9600257909332868E-2</v>
      </c>
      <c r="P678" s="80">
        <f t="shared" si="362"/>
        <v>3.6002211116603684E-2</v>
      </c>
      <c r="Q678" s="107">
        <f t="shared" si="378"/>
        <v>35043.089999999997</v>
      </c>
      <c r="R678" s="80">
        <f t="shared" si="355"/>
        <v>1.8490687657725244E-4</v>
      </c>
      <c r="S678" s="106">
        <f t="shared" si="359"/>
        <v>0.1</v>
      </c>
      <c r="T678" s="106">
        <f t="shared" si="363"/>
        <v>1.8490687657725244E-5</v>
      </c>
      <c r="Z678" s="80">
        <f t="shared" si="364"/>
        <v>4834</v>
      </c>
      <c r="AA678" s="80">
        <f t="shared" si="365"/>
        <v>5.0817026202401777E-2</v>
      </c>
      <c r="AB678" s="80">
        <f t="shared" si="366"/>
        <v>3.4785442823534782E-2</v>
      </c>
      <c r="AC678" s="80">
        <f t="shared" si="349"/>
        <v>1.3598046792729183E-2</v>
      </c>
      <c r="AD678" s="80">
        <f t="shared" si="367"/>
        <v>-1.2167682930689094E-3</v>
      </c>
      <c r="AE678" s="80">
        <f t="shared" si="368"/>
        <v>1.4805250790178277E-7</v>
      </c>
      <c r="AF678" s="80">
        <f t="shared" si="369"/>
        <v>-9999</v>
      </c>
      <c r="AG678" s="106"/>
      <c r="AH678" s="80">
        <f t="shared" si="370"/>
        <v>1.4814815085798089E-2</v>
      </c>
      <c r="AI678" s="80">
        <f t="shared" si="371"/>
        <v>1.2922443237819281</v>
      </c>
      <c r="AJ678" s="80">
        <f t="shared" si="372"/>
        <v>0.72364166044908196</v>
      </c>
      <c r="AK678" s="80">
        <f t="shared" si="373"/>
        <v>-0.34024309539454189</v>
      </c>
      <c r="AL678" s="80">
        <f t="shared" si="374"/>
        <v>2.2804507779490395</v>
      </c>
      <c r="AM678" s="80">
        <f t="shared" si="375"/>
        <v>2.1771682433327535</v>
      </c>
      <c r="AN678" s="80">
        <f t="shared" si="379"/>
        <v>8.8724488580052654</v>
      </c>
      <c r="AO678" s="80">
        <f t="shared" si="379"/>
        <v>8.8729501028477049</v>
      </c>
      <c r="AP678" s="80">
        <f t="shared" si="379"/>
        <v>8.8742619149949462</v>
      </c>
      <c r="AQ678" s="80">
        <f t="shared" si="379"/>
        <v>8.8776900863785695</v>
      </c>
      <c r="AR678" s="80">
        <f t="shared" si="379"/>
        <v>8.8866154460754654</v>
      </c>
      <c r="AS678" s="80">
        <f t="shared" si="379"/>
        <v>8.9096345972505109</v>
      </c>
      <c r="AT678" s="80">
        <f t="shared" si="379"/>
        <v>8.9676894367234574</v>
      </c>
      <c r="AU678" s="80">
        <f t="shared" si="377"/>
        <v>9.1075841889045197</v>
      </c>
    </row>
    <row r="679" spans="1:47" ht="12.95" customHeight="1" x14ac:dyDescent="0.2">
      <c r="A679" s="16" t="s">
        <v>2507</v>
      </c>
      <c r="B679" s="41"/>
      <c r="C679" s="42">
        <v>50110.457000000002</v>
      </c>
      <c r="D679" s="42">
        <v>2E-3</v>
      </c>
      <c r="E679" s="80">
        <f t="shared" si="360"/>
        <v>4870.0362533293528</v>
      </c>
      <c r="F679" s="80">
        <f t="shared" si="361"/>
        <v>4870</v>
      </c>
      <c r="G679" s="80">
        <f t="shared" si="357"/>
        <v>4.921126521367114E-2</v>
      </c>
      <c r="I679" s="80">
        <f t="shared" si="358"/>
        <v>4.921126521367114E-2</v>
      </c>
      <c r="P679" s="80">
        <f t="shared" si="362"/>
        <v>3.6465404550087288E-2</v>
      </c>
      <c r="Q679" s="107">
        <f t="shared" si="378"/>
        <v>35091.957000000002</v>
      </c>
      <c r="R679" s="80">
        <f t="shared" si="355"/>
        <v>1.6245696405549421E-4</v>
      </c>
      <c r="S679" s="106">
        <f t="shared" si="359"/>
        <v>0.1</v>
      </c>
      <c r="T679" s="106">
        <f t="shared" si="363"/>
        <v>1.6245696405549423E-5</v>
      </c>
      <c r="Z679" s="80">
        <f t="shared" si="364"/>
        <v>4870</v>
      </c>
      <c r="AA679" s="80">
        <f t="shared" si="365"/>
        <v>5.0647259453055961E-2</v>
      </c>
      <c r="AB679" s="80">
        <f t="shared" si="366"/>
        <v>3.5029410310702468E-2</v>
      </c>
      <c r="AC679" s="80">
        <f t="shared" ref="AC679:AC742" si="380">+G679-P679</f>
        <v>1.2745860663583852E-2</v>
      </c>
      <c r="AD679" s="80">
        <f t="shared" si="367"/>
        <v>-1.4359942393848205E-3</v>
      </c>
      <c r="AE679" s="80">
        <f t="shared" si="368"/>
        <v>2.0620794555463892E-7</v>
      </c>
      <c r="AF679" s="80">
        <f t="shared" si="369"/>
        <v>-9999</v>
      </c>
      <c r="AG679" s="106"/>
      <c r="AH679" s="80">
        <f t="shared" si="370"/>
        <v>1.4181854902968671E-2</v>
      </c>
      <c r="AI679" s="80">
        <f t="shared" si="371"/>
        <v>1.303382287515682</v>
      </c>
      <c r="AJ679" s="80">
        <f t="shared" si="372"/>
        <v>0.70032241746052259</v>
      </c>
      <c r="AK679" s="80">
        <f t="shared" si="373"/>
        <v>-0.33035026315740668</v>
      </c>
      <c r="AL679" s="80">
        <f t="shared" si="374"/>
        <v>2.3136659584396106</v>
      </c>
      <c r="AM679" s="80">
        <f t="shared" si="375"/>
        <v>2.2760824188649615</v>
      </c>
      <c r="AN679" s="80">
        <f t="shared" si="379"/>
        <v>8.895322983882032</v>
      </c>
      <c r="AO679" s="80">
        <f t="shared" si="379"/>
        <v>8.8958381412829386</v>
      </c>
      <c r="AP679" s="80">
        <f t="shared" si="379"/>
        <v>8.8971679962858783</v>
      </c>
      <c r="AQ679" s="80">
        <f t="shared" si="379"/>
        <v>8.9005962068444067</v>
      </c>
      <c r="AR679" s="80">
        <f t="shared" si="379"/>
        <v>8.9094026534565334</v>
      </c>
      <c r="AS679" s="80">
        <f t="shared" si="379"/>
        <v>8.9318275523964594</v>
      </c>
      <c r="AT679" s="80">
        <f t="shared" si="379"/>
        <v>8.9877708151420617</v>
      </c>
      <c r="AU679" s="80">
        <f t="shared" si="377"/>
        <v>9.1216554746105487</v>
      </c>
    </row>
    <row r="680" spans="1:47" ht="12.95" customHeight="1" x14ac:dyDescent="0.2">
      <c r="A680" s="16" t="s">
        <v>2507</v>
      </c>
      <c r="B680" s="41"/>
      <c r="C680" s="42">
        <v>50129.462</v>
      </c>
      <c r="D680" s="42">
        <v>4.0000000000000001E-3</v>
      </c>
      <c r="E680" s="80">
        <f t="shared" si="360"/>
        <v>4884.0370013558559</v>
      </c>
      <c r="F680" s="80">
        <f t="shared" si="361"/>
        <v>4884</v>
      </c>
      <c r="G680" s="80">
        <f t="shared" si="357"/>
        <v>5.0226656938320957E-2</v>
      </c>
      <c r="I680" s="80">
        <f t="shared" si="358"/>
        <v>5.0226656938320957E-2</v>
      </c>
      <c r="P680" s="80">
        <f t="shared" si="362"/>
        <v>3.6645813911563775E-2</v>
      </c>
      <c r="Q680" s="107">
        <f t="shared" si="378"/>
        <v>35110.962</v>
      </c>
      <c r="R680" s="80">
        <f t="shared" si="355"/>
        <v>1.8443929731741917E-4</v>
      </c>
      <c r="S680" s="106">
        <f t="shared" si="359"/>
        <v>0.1</v>
      </c>
      <c r="T680" s="106">
        <f t="shared" si="363"/>
        <v>1.8443929731741918E-5</v>
      </c>
      <c r="Z680" s="80">
        <f t="shared" si="364"/>
        <v>4884</v>
      </c>
      <c r="AA680" s="80">
        <f t="shared" si="365"/>
        <v>5.0578029695010754E-2</v>
      </c>
      <c r="AB680" s="80">
        <f t="shared" si="366"/>
        <v>3.6294441154873978E-2</v>
      </c>
      <c r="AC680" s="80">
        <f t="shared" si="380"/>
        <v>1.3580843026757182E-2</v>
      </c>
      <c r="AD680" s="80">
        <f t="shared" si="367"/>
        <v>-3.5137275668979673E-4</v>
      </c>
      <c r="AE680" s="80">
        <f t="shared" si="368"/>
        <v>1.2346281414378709E-8</v>
      </c>
      <c r="AF680" s="80">
        <f t="shared" si="369"/>
        <v>-9999</v>
      </c>
      <c r="AG680" s="106"/>
      <c r="AH680" s="80">
        <f t="shared" si="370"/>
        <v>1.393221578344698E-2</v>
      </c>
      <c r="AI680" s="80">
        <f t="shared" si="371"/>
        <v>1.3076739976342853</v>
      </c>
      <c r="AJ680" s="80">
        <f t="shared" si="372"/>
        <v>0.69093300391971413</v>
      </c>
      <c r="AK680" s="80">
        <f t="shared" si="373"/>
        <v>-0.32635689042236216</v>
      </c>
      <c r="AL680" s="80">
        <f t="shared" si="374"/>
        <v>2.3267361648439704</v>
      </c>
      <c r="AM680" s="80">
        <f t="shared" si="375"/>
        <v>2.3170834088409835</v>
      </c>
      <c r="AN680" s="80">
        <f t="shared" si="379"/>
        <v>8.9042708970723687</v>
      </c>
      <c r="AO680" s="80">
        <f t="shared" si="379"/>
        <v>8.9047908007801961</v>
      </c>
      <c r="AP680" s="80">
        <f t="shared" si="379"/>
        <v>8.9061259836618927</v>
      </c>
      <c r="AQ680" s="80">
        <f t="shared" si="379"/>
        <v>8.909550266226999</v>
      </c>
      <c r="AR680" s="80">
        <f t="shared" si="379"/>
        <v>8.9183022615851133</v>
      </c>
      <c r="AS680" s="80">
        <f t="shared" si="379"/>
        <v>8.940481946406944</v>
      </c>
      <c r="AT680" s="80">
        <f t="shared" si="379"/>
        <v>8.9955874647529654</v>
      </c>
      <c r="AU680" s="80">
        <f t="shared" si="377"/>
        <v>9.1271276412740043</v>
      </c>
    </row>
    <row r="681" spans="1:47" ht="12.95" customHeight="1" x14ac:dyDescent="0.2">
      <c r="A681" s="16" t="s">
        <v>2507</v>
      </c>
      <c r="B681" s="41"/>
      <c r="C681" s="42">
        <v>50140.324000000001</v>
      </c>
      <c r="D681" s="42">
        <v>6.0000000000000001E-3</v>
      </c>
      <c r="E681" s="80">
        <f t="shared" si="360"/>
        <v>4892.0389021747933</v>
      </c>
      <c r="F681" s="80">
        <f t="shared" si="361"/>
        <v>4892</v>
      </c>
      <c r="G681" s="80">
        <f t="shared" si="357"/>
        <v>5.2806880783464294E-2</v>
      </c>
      <c r="I681" s="80">
        <f t="shared" si="358"/>
        <v>5.2806880783464294E-2</v>
      </c>
      <c r="P681" s="80">
        <f t="shared" si="362"/>
        <v>3.6748975018685723E-2</v>
      </c>
      <c r="Q681" s="107">
        <f t="shared" si="378"/>
        <v>35121.824000000001</v>
      </c>
      <c r="R681" s="80">
        <f t="shared" si="355"/>
        <v>2.5785633755050886E-4</v>
      </c>
      <c r="S681" s="106">
        <f t="shared" si="359"/>
        <v>0.1</v>
      </c>
      <c r="T681" s="106">
        <f t="shared" si="363"/>
        <v>2.5785633755050888E-5</v>
      </c>
      <c r="Z681" s="80">
        <f t="shared" si="364"/>
        <v>4892</v>
      </c>
      <c r="AA681" s="80">
        <f t="shared" si="365"/>
        <v>5.0537671359920239E-2</v>
      </c>
      <c r="AB681" s="80">
        <f t="shared" si="366"/>
        <v>3.9018184442229778E-2</v>
      </c>
      <c r="AC681" s="80">
        <f t="shared" si="380"/>
        <v>1.6057905764778571E-2</v>
      </c>
      <c r="AD681" s="80">
        <f t="shared" si="367"/>
        <v>2.2692094235440552E-3</v>
      </c>
      <c r="AE681" s="80">
        <f t="shared" si="368"/>
        <v>5.1493114079011437E-7</v>
      </c>
      <c r="AF681" s="80">
        <f t="shared" si="369"/>
        <v>-9999</v>
      </c>
      <c r="AG681" s="106"/>
      <c r="AH681" s="80">
        <f t="shared" si="370"/>
        <v>1.3788696341234519E-2</v>
      </c>
      <c r="AI681" s="80">
        <f t="shared" si="371"/>
        <v>1.3101152915568806</v>
      </c>
      <c r="AJ681" s="80">
        <f t="shared" si="372"/>
        <v>0.68548657816747072</v>
      </c>
      <c r="AK681" s="80">
        <f t="shared" si="373"/>
        <v>-0.32403798340473416</v>
      </c>
      <c r="AL681" s="80">
        <f t="shared" si="374"/>
        <v>2.3342432426382502</v>
      </c>
      <c r="AM681" s="80">
        <f t="shared" si="375"/>
        <v>2.3411990844715946</v>
      </c>
      <c r="AN681" s="80">
        <f t="shared" ref="AN681:AT690" si="381">$AU681+$AB$7*SIN(AO681)</f>
        <v>8.9093970608813713</v>
      </c>
      <c r="AO681" s="80">
        <f t="shared" si="381"/>
        <v>8.9099194989594714</v>
      </c>
      <c r="AP681" s="80">
        <f t="shared" si="381"/>
        <v>8.9112572848639573</v>
      </c>
      <c r="AQ681" s="80">
        <f t="shared" si="381"/>
        <v>8.9146783117706541</v>
      </c>
      <c r="AR681" s="80">
        <f t="shared" si="381"/>
        <v>8.9233971217914636</v>
      </c>
      <c r="AS681" s="80">
        <f t="shared" si="381"/>
        <v>8.9454331716491442</v>
      </c>
      <c r="AT681" s="80">
        <f t="shared" si="381"/>
        <v>9.0000558946711191</v>
      </c>
      <c r="AU681" s="80">
        <f t="shared" si="377"/>
        <v>9.1302545936531221</v>
      </c>
    </row>
    <row r="682" spans="1:47" ht="12.95" customHeight="1" x14ac:dyDescent="0.2">
      <c r="A682" s="16" t="s">
        <v>2523</v>
      </c>
      <c r="B682" s="41"/>
      <c r="C682" s="43">
        <v>50194.616000000002</v>
      </c>
      <c r="D682" s="43"/>
      <c r="E682" s="80">
        <f t="shared" si="360"/>
        <v>4932.0351458925006</v>
      </c>
      <c r="F682" s="80">
        <f t="shared" si="361"/>
        <v>4932</v>
      </c>
      <c r="G682" s="80">
        <f t="shared" si="357"/>
        <v>4.7708000005513895E-2</v>
      </c>
      <c r="I682" s="80">
        <f t="shared" si="358"/>
        <v>4.7708000005513895E-2</v>
      </c>
      <c r="P682" s="80">
        <f t="shared" si="362"/>
        <v>3.7265544664343668E-2</v>
      </c>
      <c r="Q682" s="107">
        <f t="shared" si="378"/>
        <v>35176.116000000002</v>
      </c>
      <c r="R682" s="80">
        <f t="shared" si="355"/>
        <v>1.090448735523346E-4</v>
      </c>
      <c r="S682" s="106">
        <f t="shared" si="359"/>
        <v>0.1</v>
      </c>
      <c r="T682" s="106">
        <f t="shared" si="363"/>
        <v>1.0904487355233461E-5</v>
      </c>
      <c r="Z682" s="80">
        <f t="shared" si="364"/>
        <v>4932</v>
      </c>
      <c r="AA682" s="80">
        <f t="shared" si="365"/>
        <v>5.0327278948413351E-2</v>
      </c>
      <c r="AB682" s="80">
        <f t="shared" si="366"/>
        <v>3.4646265721444212E-2</v>
      </c>
      <c r="AC682" s="80">
        <f t="shared" si="380"/>
        <v>1.0442455341170227E-2</v>
      </c>
      <c r="AD682" s="80">
        <f t="shared" si="367"/>
        <v>-2.6192789428994556E-3</v>
      </c>
      <c r="AE682" s="80">
        <f t="shared" si="368"/>
        <v>6.8606221807164897E-7</v>
      </c>
      <c r="AF682" s="80">
        <f t="shared" si="369"/>
        <v>-9999</v>
      </c>
      <c r="AG682" s="106"/>
      <c r="AH682" s="80">
        <f t="shared" si="370"/>
        <v>1.3061734284069681E-2</v>
      </c>
      <c r="AI682" s="80">
        <f t="shared" si="371"/>
        <v>1.3221869615854454</v>
      </c>
      <c r="AJ682" s="80">
        <f t="shared" si="372"/>
        <v>0.6573672012571542</v>
      </c>
      <c r="AK682" s="80">
        <f t="shared" si="373"/>
        <v>-0.3120379312371408</v>
      </c>
      <c r="AL682" s="80">
        <f t="shared" si="374"/>
        <v>2.3721953824644375</v>
      </c>
      <c r="AM682" s="80">
        <f t="shared" si="375"/>
        <v>2.4699211953306754</v>
      </c>
      <c r="AN682" s="80">
        <f t="shared" si="381"/>
        <v>8.9351690321749171</v>
      </c>
      <c r="AO682" s="80">
        <f t="shared" si="381"/>
        <v>8.9357020800732823</v>
      </c>
      <c r="AP682" s="80">
        <f t="shared" si="381"/>
        <v>8.9370478806077607</v>
      </c>
      <c r="AQ682" s="80">
        <f t="shared" si="381"/>
        <v>8.9404413979977946</v>
      </c>
      <c r="AR682" s="80">
        <f t="shared" si="381"/>
        <v>8.9489716631211902</v>
      </c>
      <c r="AS682" s="80">
        <f t="shared" si="381"/>
        <v>8.9702516937263681</v>
      </c>
      <c r="AT682" s="80">
        <f t="shared" si="381"/>
        <v>9.0224168773922351</v>
      </c>
      <c r="AU682" s="80">
        <f t="shared" si="377"/>
        <v>9.1458893555487109</v>
      </c>
    </row>
    <row r="683" spans="1:47" ht="12.95" customHeight="1" x14ac:dyDescent="0.2">
      <c r="A683" s="16" t="s">
        <v>2523</v>
      </c>
      <c r="B683" s="41"/>
      <c r="C683" s="43">
        <v>50202.762999999999</v>
      </c>
      <c r="D683" s="43"/>
      <c r="E683" s="80">
        <f t="shared" si="360"/>
        <v>4938.0369398505063</v>
      </c>
      <c r="F683" s="80">
        <f t="shared" si="361"/>
        <v>4938</v>
      </c>
      <c r="G683" s="80">
        <f t="shared" si="357"/>
        <v>5.014316789311124E-2</v>
      </c>
      <c r="I683" s="80">
        <f t="shared" si="358"/>
        <v>5.014316789311124E-2</v>
      </c>
      <c r="P683" s="80">
        <f t="shared" si="362"/>
        <v>3.7343139952011793E-2</v>
      </c>
      <c r="Q683" s="107">
        <f t="shared" si="378"/>
        <v>35184.262999999999</v>
      </c>
      <c r="R683" s="80">
        <f t="shared" si="355"/>
        <v>1.6384071529292654E-4</v>
      </c>
      <c r="S683" s="106">
        <f t="shared" si="359"/>
        <v>0.1</v>
      </c>
      <c r="T683" s="106">
        <f t="shared" si="363"/>
        <v>1.6384071529292656E-5</v>
      </c>
      <c r="Z683" s="80">
        <f t="shared" si="364"/>
        <v>4938</v>
      </c>
      <c r="AA683" s="80">
        <f t="shared" si="365"/>
        <v>5.0294498496495324E-2</v>
      </c>
      <c r="AB683" s="80">
        <f t="shared" si="366"/>
        <v>3.7191809348627709E-2</v>
      </c>
      <c r="AC683" s="80">
        <f t="shared" si="380"/>
        <v>1.2800027941099447E-2</v>
      </c>
      <c r="AD683" s="80">
        <f t="shared" si="367"/>
        <v>-1.5133060338408388E-4</v>
      </c>
      <c r="AE683" s="80">
        <f t="shared" si="368"/>
        <v>2.2900951520590902E-9</v>
      </c>
      <c r="AF683" s="80">
        <f t="shared" si="369"/>
        <v>-9999</v>
      </c>
      <c r="AG683" s="106"/>
      <c r="AH683" s="80">
        <f t="shared" si="370"/>
        <v>1.2951358544483529E-2</v>
      </c>
      <c r="AI683" s="80">
        <f t="shared" si="371"/>
        <v>1.3239765962384595</v>
      </c>
      <c r="AJ683" s="80">
        <f t="shared" si="372"/>
        <v>0.65302149071243432</v>
      </c>
      <c r="AK683" s="80">
        <f t="shared" si="373"/>
        <v>-0.31017942200629284</v>
      </c>
      <c r="AL683" s="80">
        <f t="shared" si="374"/>
        <v>2.3779478087145396</v>
      </c>
      <c r="AM683" s="80">
        <f t="shared" si="375"/>
        <v>2.4904899550270372</v>
      </c>
      <c r="AN683" s="80">
        <f t="shared" si="381"/>
        <v>8.9390549244302111</v>
      </c>
      <c r="AO683" s="80">
        <f t="shared" si="381"/>
        <v>8.9395892524859679</v>
      </c>
      <c r="AP683" s="80">
        <f t="shared" si="381"/>
        <v>8.9409355145074212</v>
      </c>
      <c r="AQ683" s="80">
        <f t="shared" si="381"/>
        <v>8.944323268354708</v>
      </c>
      <c r="AR683" s="80">
        <f t="shared" si="381"/>
        <v>8.9528220003767256</v>
      </c>
      <c r="AS683" s="80">
        <f t="shared" si="381"/>
        <v>8.973983251613145</v>
      </c>
      <c r="AT683" s="80">
        <f t="shared" si="381"/>
        <v>9.0257736682510981</v>
      </c>
      <c r="AU683" s="80">
        <f t="shared" si="377"/>
        <v>9.1482345698330487</v>
      </c>
    </row>
    <row r="684" spans="1:47" ht="12.95" customHeight="1" x14ac:dyDescent="0.2">
      <c r="A684" s="16" t="s">
        <v>2523</v>
      </c>
      <c r="B684" s="41"/>
      <c r="C684" s="43">
        <v>50217.697</v>
      </c>
      <c r="D684" s="43"/>
      <c r="E684" s="80">
        <f t="shared" si="360"/>
        <v>4949.0386326170328</v>
      </c>
      <c r="F684" s="80">
        <f t="shared" si="361"/>
        <v>4949</v>
      </c>
      <c r="G684" s="80">
        <f t="shared" si="357"/>
        <v>5.2440975676290691E-2</v>
      </c>
      <c r="I684" s="80">
        <f t="shared" si="358"/>
        <v>5.2440975676290691E-2</v>
      </c>
      <c r="P684" s="80">
        <f t="shared" si="362"/>
        <v>3.7485472400538268E-2</v>
      </c>
      <c r="Q684" s="107">
        <f t="shared" si="378"/>
        <v>35199.197</v>
      </c>
      <c r="R684" s="80">
        <f t="shared" si="355"/>
        <v>2.2366707823104145E-4</v>
      </c>
      <c r="S684" s="106">
        <f t="shared" si="359"/>
        <v>0.1</v>
      </c>
      <c r="T684" s="106">
        <f t="shared" si="363"/>
        <v>2.2366707823104148E-5</v>
      </c>
      <c r="Z684" s="80">
        <f t="shared" si="364"/>
        <v>4949</v>
      </c>
      <c r="AA684" s="80">
        <f t="shared" si="365"/>
        <v>5.0233584590138297E-2</v>
      </c>
      <c r="AB684" s="80">
        <f t="shared" si="366"/>
        <v>3.9692863486690662E-2</v>
      </c>
      <c r="AC684" s="80">
        <f t="shared" si="380"/>
        <v>1.4955503275752423E-2</v>
      </c>
      <c r="AD684" s="80">
        <f t="shared" si="367"/>
        <v>2.2073910861523938E-3</v>
      </c>
      <c r="AE684" s="80">
        <f t="shared" si="368"/>
        <v>4.872575407225045E-7</v>
      </c>
      <c r="AF684" s="80">
        <f t="shared" si="369"/>
        <v>-9999</v>
      </c>
      <c r="AG684" s="106"/>
      <c r="AH684" s="80">
        <f t="shared" si="370"/>
        <v>1.2748112189600031E-2</v>
      </c>
      <c r="AI684" s="80">
        <f t="shared" si="371"/>
        <v>1.3272420179143589</v>
      </c>
      <c r="AJ684" s="80">
        <f t="shared" si="372"/>
        <v>0.64496766581443654</v>
      </c>
      <c r="AK684" s="80">
        <f t="shared" si="373"/>
        <v>-0.30673240855467843</v>
      </c>
      <c r="AL684" s="80">
        <f t="shared" si="374"/>
        <v>2.3885340578935099</v>
      </c>
      <c r="AM684" s="80">
        <f t="shared" si="375"/>
        <v>2.5291235448319953</v>
      </c>
      <c r="AN684" s="80">
        <f t="shared" si="381"/>
        <v>8.9461925276354446</v>
      </c>
      <c r="AO684" s="80">
        <f t="shared" si="381"/>
        <v>8.9467289813924644</v>
      </c>
      <c r="AP684" s="80">
        <f t="shared" si="381"/>
        <v>8.9480755728381673</v>
      </c>
      <c r="AQ684" s="80">
        <f t="shared" si="381"/>
        <v>8.9514516366122692</v>
      </c>
      <c r="AR684" s="80">
        <f t="shared" si="381"/>
        <v>8.9598903578619655</v>
      </c>
      <c r="AS684" s="80">
        <f t="shared" si="381"/>
        <v>8.9808302525325701</v>
      </c>
      <c r="AT684" s="80">
        <f t="shared" si="381"/>
        <v>9.0319295301378997</v>
      </c>
      <c r="AU684" s="80">
        <f t="shared" si="377"/>
        <v>9.1525341293543345</v>
      </c>
    </row>
    <row r="685" spans="1:47" ht="12.95" customHeight="1" x14ac:dyDescent="0.2">
      <c r="A685" s="16" t="s">
        <v>2506</v>
      </c>
      <c r="B685" s="41"/>
      <c r="C685" s="42">
        <v>50239.411999999997</v>
      </c>
      <c r="D685" s="42">
        <v>7.0000000000000001E-3</v>
      </c>
      <c r="E685" s="80">
        <f t="shared" si="360"/>
        <v>4965.035804066415</v>
      </c>
      <c r="F685" s="80">
        <f t="shared" si="361"/>
        <v>4965</v>
      </c>
      <c r="G685" s="80">
        <f t="shared" si="357"/>
        <v>4.8601423361105844E-2</v>
      </c>
      <c r="I685" s="80">
        <f t="shared" ref="I685:I719" si="382">G685</f>
        <v>4.8601423361105844E-2</v>
      </c>
      <c r="P685" s="80">
        <f t="shared" si="362"/>
        <v>3.7692673341337628E-2</v>
      </c>
      <c r="Q685" s="107">
        <f t="shared" si="378"/>
        <v>35220.911999999997</v>
      </c>
      <c r="R685" s="80">
        <f t="shared" si="355"/>
        <v>1.1900082699379307E-4</v>
      </c>
      <c r="S685" s="106">
        <f t="shared" ref="S685:S719" si="383">S$16</f>
        <v>0.1</v>
      </c>
      <c r="T685" s="106">
        <f t="shared" si="363"/>
        <v>1.1900082699379308E-5</v>
      </c>
      <c r="Z685" s="80">
        <f t="shared" si="364"/>
        <v>4965</v>
      </c>
      <c r="AA685" s="80">
        <f t="shared" si="365"/>
        <v>5.0143112632364317E-2</v>
      </c>
      <c r="AB685" s="80">
        <f t="shared" si="366"/>
        <v>3.6150984070079148E-2</v>
      </c>
      <c r="AC685" s="80">
        <f t="shared" si="380"/>
        <v>1.0908750019768217E-2</v>
      </c>
      <c r="AD685" s="80">
        <f t="shared" si="367"/>
        <v>-1.5416892712584729E-3</v>
      </c>
      <c r="AE685" s="80">
        <f t="shared" si="368"/>
        <v>2.3768058091134814E-7</v>
      </c>
      <c r="AF685" s="80">
        <f t="shared" si="369"/>
        <v>-9999</v>
      </c>
      <c r="AG685" s="106"/>
      <c r="AH685" s="80">
        <f t="shared" si="370"/>
        <v>1.2450439291026693E-2</v>
      </c>
      <c r="AI685" s="80">
        <f t="shared" si="371"/>
        <v>1.3319540084193795</v>
      </c>
      <c r="AJ685" s="80">
        <f t="shared" si="372"/>
        <v>0.63305275809263195</v>
      </c>
      <c r="AK685" s="80">
        <f t="shared" si="373"/>
        <v>-0.3016266650028181</v>
      </c>
      <c r="AL685" s="80">
        <f t="shared" si="374"/>
        <v>2.40402456830734</v>
      </c>
      <c r="AM685" s="80">
        <f t="shared" si="375"/>
        <v>2.5875568625087997</v>
      </c>
      <c r="AN685" s="80">
        <f t="shared" si="381"/>
        <v>8.9566053936988652</v>
      </c>
      <c r="AO685" s="80">
        <f t="shared" si="381"/>
        <v>8.9571444150020501</v>
      </c>
      <c r="AP685" s="80">
        <f t="shared" si="381"/>
        <v>8.9584902737377963</v>
      </c>
      <c r="AQ685" s="80">
        <f t="shared" si="381"/>
        <v>8.96184672170609</v>
      </c>
      <c r="AR685" s="80">
        <f t="shared" si="381"/>
        <v>8.9701930800868368</v>
      </c>
      <c r="AS685" s="80">
        <f t="shared" si="381"/>
        <v>8.990802766888832</v>
      </c>
      <c r="AT685" s="80">
        <f t="shared" si="381"/>
        <v>9.0408874817403468</v>
      </c>
      <c r="AU685" s="80">
        <f t="shared" si="377"/>
        <v>9.15878803411257</v>
      </c>
    </row>
    <row r="686" spans="1:47" ht="12.95" customHeight="1" x14ac:dyDescent="0.2">
      <c r="A686" s="16" t="s">
        <v>2523</v>
      </c>
      <c r="B686" s="41"/>
      <c r="C686" s="43">
        <v>50270.637000000002</v>
      </c>
      <c r="D686" s="43"/>
      <c r="E686" s="80">
        <f t="shared" si="360"/>
        <v>4988.0388746861299</v>
      </c>
      <c r="F686" s="80">
        <f t="shared" si="361"/>
        <v>4988</v>
      </c>
      <c r="G686" s="80">
        <f t="shared" si="357"/>
        <v>5.2769566922506783E-2</v>
      </c>
      <c r="I686" s="80">
        <f t="shared" si="382"/>
        <v>5.2769566922506783E-2</v>
      </c>
      <c r="P686" s="80">
        <f t="shared" si="362"/>
        <v>3.7990881676399871E-2</v>
      </c>
      <c r="Q686" s="107">
        <f t="shared" si="378"/>
        <v>35252.137000000002</v>
      </c>
      <c r="R686" s="80">
        <f t="shared" si="355"/>
        <v>2.1840953760349812E-4</v>
      </c>
      <c r="S686" s="106">
        <f t="shared" si="383"/>
        <v>0.1</v>
      </c>
      <c r="T686" s="106">
        <f t="shared" si="363"/>
        <v>2.1840953760349812E-5</v>
      </c>
      <c r="Z686" s="80">
        <f t="shared" si="364"/>
        <v>4988</v>
      </c>
      <c r="AA686" s="80">
        <f t="shared" si="365"/>
        <v>5.0009229890087756E-2</v>
      </c>
      <c r="AB686" s="80">
        <f t="shared" si="366"/>
        <v>4.0751218708818898E-2</v>
      </c>
      <c r="AC686" s="80">
        <f t="shared" si="380"/>
        <v>1.4778685246106912E-2</v>
      </c>
      <c r="AD686" s="80">
        <f t="shared" si="367"/>
        <v>2.7603370324190274E-3</v>
      </c>
      <c r="AE686" s="80">
        <f t="shared" si="368"/>
        <v>7.6194605325438829E-7</v>
      </c>
      <c r="AF686" s="80">
        <f t="shared" si="369"/>
        <v>-9999</v>
      </c>
      <c r="AG686" s="106"/>
      <c r="AH686" s="80">
        <f t="shared" si="370"/>
        <v>1.2018348213687887E-2</v>
      </c>
      <c r="AI686" s="80">
        <f t="shared" si="371"/>
        <v>1.3386436539816646</v>
      </c>
      <c r="AJ686" s="80">
        <f t="shared" si="372"/>
        <v>0.61550967097449361</v>
      </c>
      <c r="AK686" s="80">
        <f t="shared" si="373"/>
        <v>-0.29409621616804654</v>
      </c>
      <c r="AL686" s="80">
        <f t="shared" si="374"/>
        <v>2.426482541990159</v>
      </c>
      <c r="AM686" s="80">
        <f t="shared" si="375"/>
        <v>2.6765587220482399</v>
      </c>
      <c r="AN686" s="80">
        <f t="shared" si="381"/>
        <v>8.9716373337243329</v>
      </c>
      <c r="AO686" s="80">
        <f t="shared" si="381"/>
        <v>8.9721789169059747</v>
      </c>
      <c r="AP686" s="80">
        <f t="shared" si="381"/>
        <v>8.9735211519238192</v>
      </c>
      <c r="AQ686" s="80">
        <f t="shared" si="381"/>
        <v>8.9768439338773547</v>
      </c>
      <c r="AR686" s="80">
        <f t="shared" si="381"/>
        <v>8.9850470199234422</v>
      </c>
      <c r="AS686" s="80">
        <f t="shared" si="381"/>
        <v>9.0051651615142294</v>
      </c>
      <c r="AT686" s="80">
        <f t="shared" si="381"/>
        <v>9.0537725887704799</v>
      </c>
      <c r="AU686" s="80">
        <f t="shared" si="377"/>
        <v>9.1677780222025334</v>
      </c>
    </row>
    <row r="687" spans="1:47" ht="12.95" customHeight="1" x14ac:dyDescent="0.2">
      <c r="A687" s="16" t="s">
        <v>2508</v>
      </c>
      <c r="B687" s="41"/>
      <c r="C687" s="42">
        <v>50296.42</v>
      </c>
      <c r="D687" s="42">
        <v>6.0000000000000001E-3</v>
      </c>
      <c r="E687" s="80">
        <f t="shared" si="360"/>
        <v>5007.0328913326612</v>
      </c>
      <c r="F687" s="80">
        <f t="shared" si="361"/>
        <v>5007</v>
      </c>
      <c r="G687" s="80">
        <f t="shared" si="357"/>
        <v>4.4647598544543143E-2</v>
      </c>
      <c r="I687" s="80">
        <f t="shared" si="382"/>
        <v>4.4647598544543143E-2</v>
      </c>
      <c r="P687" s="80">
        <f t="shared" si="362"/>
        <v>3.8237545275559656E-2</v>
      </c>
      <c r="Q687" s="107">
        <f t="shared" si="378"/>
        <v>35277.919999999998</v>
      </c>
      <c r="R687" s="80">
        <f t="shared" si="355"/>
        <v>4.1088782911205887E-5</v>
      </c>
      <c r="S687" s="106">
        <f t="shared" si="383"/>
        <v>0.1</v>
      </c>
      <c r="T687" s="106">
        <f t="shared" si="363"/>
        <v>4.1088782911205886E-6</v>
      </c>
      <c r="Z687" s="80">
        <f t="shared" si="364"/>
        <v>5007</v>
      </c>
      <c r="AA687" s="80">
        <f t="shared" si="365"/>
        <v>4.9895282869973891E-2</v>
      </c>
      <c r="AB687" s="80">
        <f t="shared" si="366"/>
        <v>3.2989860950128909E-2</v>
      </c>
      <c r="AC687" s="80">
        <f t="shared" si="380"/>
        <v>6.4100532689834872E-3</v>
      </c>
      <c r="AD687" s="80">
        <f t="shared" si="367"/>
        <v>-5.2476843254307473E-3</v>
      </c>
      <c r="AE687" s="80">
        <f t="shared" si="368"/>
        <v>2.7538190779371558E-6</v>
      </c>
      <c r="AF687" s="80">
        <f t="shared" si="369"/>
        <v>-9999</v>
      </c>
      <c r="AG687" s="106"/>
      <c r="AH687" s="80">
        <f t="shared" si="370"/>
        <v>1.1657737594414234E-2</v>
      </c>
      <c r="AI687" s="80">
        <f t="shared" si="371"/>
        <v>1.344089488444085</v>
      </c>
      <c r="AJ687" s="80">
        <f t="shared" si="372"/>
        <v>0.60064887786391241</v>
      </c>
      <c r="AK687" s="80">
        <f t="shared" si="373"/>
        <v>-0.28770563548304645</v>
      </c>
      <c r="AL687" s="80">
        <f t="shared" si="374"/>
        <v>2.4452025766880712</v>
      </c>
      <c r="AM687" s="80">
        <f t="shared" si="375"/>
        <v>2.7549395257330516</v>
      </c>
      <c r="AN687" s="80">
        <f t="shared" si="381"/>
        <v>8.9841106848870602</v>
      </c>
      <c r="AO687" s="80">
        <f t="shared" si="381"/>
        <v>8.9846533407527271</v>
      </c>
      <c r="AP687" s="80">
        <f t="shared" si="381"/>
        <v>8.9859902445220516</v>
      </c>
      <c r="AQ687" s="80">
        <f t="shared" si="381"/>
        <v>8.9892803137277202</v>
      </c>
      <c r="AR687" s="80">
        <f t="shared" si="381"/>
        <v>8.9973557529689199</v>
      </c>
      <c r="AS687" s="80">
        <f t="shared" si="381"/>
        <v>9.017053073156502</v>
      </c>
      <c r="AT687" s="80">
        <f t="shared" si="381"/>
        <v>9.0644237709816267</v>
      </c>
      <c r="AU687" s="80">
        <f t="shared" si="377"/>
        <v>9.1752045341029369</v>
      </c>
    </row>
    <row r="688" spans="1:47" ht="12.95" customHeight="1" x14ac:dyDescent="0.2">
      <c r="A688" s="16" t="s">
        <v>2508</v>
      </c>
      <c r="B688" s="41"/>
      <c r="C688" s="42">
        <v>50315.43</v>
      </c>
      <c r="D688" s="42">
        <v>5.0000000000000001E-3</v>
      </c>
      <c r="E688" s="80">
        <f t="shared" si="360"/>
        <v>5021.0373227972168</v>
      </c>
      <c r="F688" s="80">
        <f t="shared" si="361"/>
        <v>5021</v>
      </c>
      <c r="G688" s="80">
        <f t="shared" si="357"/>
        <v>5.0662990273849573E-2</v>
      </c>
      <c r="I688" s="80">
        <f t="shared" si="382"/>
        <v>5.0662990273849573E-2</v>
      </c>
      <c r="P688" s="80">
        <f t="shared" si="362"/>
        <v>3.8419481265236699E-2</v>
      </c>
      <c r="Q688" s="107">
        <f t="shared" si="378"/>
        <v>35296.93</v>
      </c>
      <c r="R688" s="80">
        <f t="shared" si="355"/>
        <v>1.499035128439846E-4</v>
      </c>
      <c r="S688" s="106">
        <f t="shared" si="383"/>
        <v>0.1</v>
      </c>
      <c r="T688" s="106">
        <f t="shared" si="363"/>
        <v>1.499035128439846E-5</v>
      </c>
      <c r="Z688" s="80">
        <f t="shared" si="364"/>
        <v>5021</v>
      </c>
      <c r="AA688" s="80">
        <f t="shared" si="365"/>
        <v>4.9809418110482305E-2</v>
      </c>
      <c r="AB688" s="80">
        <f t="shared" si="366"/>
        <v>3.9273053428603967E-2</v>
      </c>
      <c r="AC688" s="80">
        <f t="shared" si="380"/>
        <v>1.2243509008612874E-2</v>
      </c>
      <c r="AD688" s="80">
        <f t="shared" si="367"/>
        <v>8.5357216336726799E-4</v>
      </c>
      <c r="AE688" s="80">
        <f t="shared" si="368"/>
        <v>7.2858543807547806E-8</v>
      </c>
      <c r="AF688" s="80">
        <f t="shared" si="369"/>
        <v>-9999</v>
      </c>
      <c r="AG688" s="106"/>
      <c r="AH688" s="80">
        <f t="shared" si="370"/>
        <v>1.1389936845245604E-2</v>
      </c>
      <c r="AI688" s="80">
        <f t="shared" si="371"/>
        <v>1.3480523655760452</v>
      </c>
      <c r="AJ688" s="80">
        <f t="shared" si="372"/>
        <v>0.58948615393160342</v>
      </c>
      <c r="AK688" s="80">
        <f t="shared" si="373"/>
        <v>-0.282898673668391</v>
      </c>
      <c r="AL688" s="80">
        <f t="shared" si="374"/>
        <v>2.4590924592403964</v>
      </c>
      <c r="AM688" s="80">
        <f t="shared" si="375"/>
        <v>2.8157590623209545</v>
      </c>
      <c r="AN688" s="80">
        <f t="shared" si="381"/>
        <v>8.9933333355299698</v>
      </c>
      <c r="AO688" s="80">
        <f t="shared" si="381"/>
        <v>8.9938761569885255</v>
      </c>
      <c r="AP688" s="80">
        <f t="shared" si="381"/>
        <v>8.9952077535281294</v>
      </c>
      <c r="AQ688" s="80">
        <f t="shared" si="381"/>
        <v>8.9984708656079366</v>
      </c>
      <c r="AR688" s="80">
        <f t="shared" si="381"/>
        <v>9.0064469060595496</v>
      </c>
      <c r="AS688" s="80">
        <f t="shared" si="381"/>
        <v>9.0258257461603666</v>
      </c>
      <c r="AT688" s="80">
        <f t="shared" si="381"/>
        <v>9.0722759301426361</v>
      </c>
      <c r="AU688" s="80">
        <f t="shared" si="377"/>
        <v>9.1806767007663943</v>
      </c>
    </row>
    <row r="689" spans="1:47" ht="12.95" customHeight="1" x14ac:dyDescent="0.2">
      <c r="A689" s="16" t="s">
        <v>2523</v>
      </c>
      <c r="B689" s="41"/>
      <c r="C689" s="43">
        <v>50376.514000000003</v>
      </c>
      <c r="D689" s="43"/>
      <c r="E689" s="80">
        <f t="shared" si="360"/>
        <v>5066.037148761493</v>
      </c>
      <c r="F689" s="80">
        <f t="shared" si="361"/>
        <v>5066</v>
      </c>
      <c r="G689" s="80">
        <f t="shared" si="357"/>
        <v>5.0426749403413851E-2</v>
      </c>
      <c r="I689" s="80">
        <f t="shared" si="382"/>
        <v>5.0426749403413851E-2</v>
      </c>
      <c r="P689" s="80">
        <f t="shared" si="362"/>
        <v>3.9005332138696142E-2</v>
      </c>
      <c r="Q689" s="107">
        <f t="shared" si="378"/>
        <v>35358.014000000003</v>
      </c>
      <c r="R689" s="80">
        <f t="shared" si="355"/>
        <v>1.3044877233479177E-4</v>
      </c>
      <c r="S689" s="106">
        <f t="shared" si="383"/>
        <v>0.1</v>
      </c>
      <c r="T689" s="106">
        <f t="shared" si="363"/>
        <v>1.3044877233479177E-5</v>
      </c>
      <c r="Z689" s="80">
        <f t="shared" si="364"/>
        <v>5066</v>
      </c>
      <c r="AA689" s="80">
        <f t="shared" si="365"/>
        <v>4.9522783574423107E-2</v>
      </c>
      <c r="AB689" s="80">
        <f t="shared" si="366"/>
        <v>3.9909297967686885E-2</v>
      </c>
      <c r="AC689" s="80">
        <f t="shared" si="380"/>
        <v>1.1421417264717709E-2</v>
      </c>
      <c r="AD689" s="80">
        <f t="shared" si="367"/>
        <v>9.0396582899074374E-4</v>
      </c>
      <c r="AE689" s="80">
        <f t="shared" si="368"/>
        <v>8.1715421998292259E-8</v>
      </c>
      <c r="AF689" s="80">
        <f t="shared" si="369"/>
        <v>-9999</v>
      </c>
      <c r="AG689" s="106"/>
      <c r="AH689" s="80">
        <f t="shared" si="370"/>
        <v>1.0517451435726969E-2</v>
      </c>
      <c r="AI689" s="80">
        <f t="shared" si="371"/>
        <v>1.3604768258788495</v>
      </c>
      <c r="AJ689" s="80">
        <f t="shared" si="372"/>
        <v>0.55239343712951161</v>
      </c>
      <c r="AK689" s="80">
        <f t="shared" si="373"/>
        <v>-0.26688680512667806</v>
      </c>
      <c r="AL689" s="80">
        <f t="shared" si="374"/>
        <v>2.5042822518393661</v>
      </c>
      <c r="AM689" s="80">
        <f t="shared" si="375"/>
        <v>3.0312437665067868</v>
      </c>
      <c r="AN689" s="80">
        <f t="shared" si="381"/>
        <v>9.0231560480909678</v>
      </c>
      <c r="AO689" s="80">
        <f t="shared" si="381"/>
        <v>9.023695663660531</v>
      </c>
      <c r="AP689" s="80">
        <f t="shared" si="381"/>
        <v>9.0250021084475573</v>
      </c>
      <c r="AQ689" s="80">
        <f t="shared" si="381"/>
        <v>9.0281621189503465</v>
      </c>
      <c r="AR689" s="80">
        <f t="shared" si="381"/>
        <v>9.0357883331163382</v>
      </c>
      <c r="AS689" s="80">
        <f t="shared" si="381"/>
        <v>9.0540964533125781</v>
      </c>
      <c r="AT689" s="80">
        <f t="shared" si="381"/>
        <v>9.0975366413527272</v>
      </c>
      <c r="AU689" s="80">
        <f t="shared" si="377"/>
        <v>9.1982658078989292</v>
      </c>
    </row>
    <row r="690" spans="1:47" ht="12.95" customHeight="1" x14ac:dyDescent="0.2">
      <c r="A690" s="16" t="s">
        <v>2509</v>
      </c>
      <c r="B690" s="41"/>
      <c r="C690" s="42">
        <v>50482.39</v>
      </c>
      <c r="D690" s="42">
        <v>2E-3</v>
      </c>
      <c r="E690" s="80">
        <f t="shared" si="360"/>
        <v>5144.0346861492426</v>
      </c>
      <c r="F690" s="80">
        <f t="shared" si="361"/>
        <v>5144</v>
      </c>
      <c r="G690" s="80">
        <f t="shared" si="357"/>
        <v>4.7083931880479213E-2</v>
      </c>
      <c r="I690" s="80">
        <f t="shared" si="382"/>
        <v>4.7083931880479213E-2</v>
      </c>
      <c r="P690" s="80">
        <f t="shared" si="362"/>
        <v>4.0024625148423157E-2</v>
      </c>
      <c r="Q690" s="107">
        <f t="shared" si="378"/>
        <v>35463.89</v>
      </c>
      <c r="R690" s="80">
        <f t="shared" si="355"/>
        <v>4.9833811537251952E-5</v>
      </c>
      <c r="S690" s="106">
        <f t="shared" si="383"/>
        <v>0.1</v>
      </c>
      <c r="T690" s="106">
        <f t="shared" si="363"/>
        <v>4.9833811537251959E-6</v>
      </c>
      <c r="Z690" s="80">
        <f t="shared" si="364"/>
        <v>5144</v>
      </c>
      <c r="AA690" s="80">
        <f t="shared" si="365"/>
        <v>4.8989628186700211E-2</v>
      </c>
      <c r="AB690" s="80">
        <f t="shared" si="366"/>
        <v>3.8118928842202159E-2</v>
      </c>
      <c r="AC690" s="80">
        <f t="shared" si="380"/>
        <v>7.059306732056056E-3</v>
      </c>
      <c r="AD690" s="80">
        <f t="shared" si="367"/>
        <v>-1.9056963062209983E-3</v>
      </c>
      <c r="AE690" s="80">
        <f t="shared" si="368"/>
        <v>3.6316784115443575E-7</v>
      </c>
      <c r="AF690" s="80">
        <f t="shared" si="369"/>
        <v>-9999</v>
      </c>
      <c r="AG690" s="106"/>
      <c r="AH690" s="80">
        <f t="shared" si="370"/>
        <v>8.965003038277056E-3</v>
      </c>
      <c r="AI690" s="80">
        <f t="shared" si="371"/>
        <v>1.3807055339625549</v>
      </c>
      <c r="AJ690" s="80">
        <f t="shared" si="372"/>
        <v>0.48381396940065741</v>
      </c>
      <c r="AK690" s="80">
        <f t="shared" si="373"/>
        <v>-0.23714005388525519</v>
      </c>
      <c r="AL690" s="80">
        <f t="shared" si="374"/>
        <v>2.5845075694253308</v>
      </c>
      <c r="AM690" s="80">
        <f t="shared" si="375"/>
        <v>3.4967845326040861</v>
      </c>
      <c r="AN690" s="80">
        <f t="shared" si="381"/>
        <v>9.0754648762771311</v>
      </c>
      <c r="AO690" s="80">
        <f t="shared" si="381"/>
        <v>9.0759846856069384</v>
      </c>
      <c r="AP690" s="80">
        <f t="shared" si="381"/>
        <v>9.0772176032334233</v>
      </c>
      <c r="AQ690" s="80">
        <f t="shared" si="381"/>
        <v>9.0801397212664465</v>
      </c>
      <c r="AR690" s="80">
        <f t="shared" si="381"/>
        <v>9.0870532200936793</v>
      </c>
      <c r="AS690" s="80">
        <f t="shared" si="381"/>
        <v>9.1033441432252271</v>
      </c>
      <c r="AT690" s="80">
        <f t="shared" si="381"/>
        <v>9.141394314954546</v>
      </c>
      <c r="AU690" s="80">
        <f t="shared" si="377"/>
        <v>9.2287535935953269</v>
      </c>
    </row>
    <row r="691" spans="1:47" ht="12.95" customHeight="1" x14ac:dyDescent="0.2">
      <c r="A691" s="16" t="s">
        <v>2509</v>
      </c>
      <c r="B691" s="41"/>
      <c r="C691" s="42">
        <v>50482.391000000003</v>
      </c>
      <c r="D691" s="42">
        <v>3.0000000000000001E-3</v>
      </c>
      <c r="E691" s="80">
        <f t="shared" si="360"/>
        <v>5144.0354228368551</v>
      </c>
      <c r="F691" s="80">
        <f t="shared" si="361"/>
        <v>5144</v>
      </c>
      <c r="G691" s="80">
        <f t="shared" si="357"/>
        <v>4.8083931884320918E-2</v>
      </c>
      <c r="I691" s="80">
        <f t="shared" si="382"/>
        <v>4.8083931884320918E-2</v>
      </c>
      <c r="P691" s="80">
        <f t="shared" si="362"/>
        <v>4.0024625148423157E-2</v>
      </c>
      <c r="Q691" s="107">
        <f t="shared" si="378"/>
        <v>35463.891000000003</v>
      </c>
      <c r="R691" s="80">
        <f t="shared" si="355"/>
        <v>6.4952425063287029E-5</v>
      </c>
      <c r="S691" s="106">
        <f t="shared" si="383"/>
        <v>0.1</v>
      </c>
      <c r="T691" s="106">
        <f t="shared" si="363"/>
        <v>6.4952425063287029E-6</v>
      </c>
      <c r="Z691" s="80">
        <f t="shared" si="364"/>
        <v>5144</v>
      </c>
      <c r="AA691" s="80">
        <f t="shared" si="365"/>
        <v>4.8989628186700211E-2</v>
      </c>
      <c r="AB691" s="80">
        <f t="shared" si="366"/>
        <v>3.9118928846043864E-2</v>
      </c>
      <c r="AC691" s="80">
        <f t="shared" si="380"/>
        <v>8.0593067358977616E-3</v>
      </c>
      <c r="AD691" s="80">
        <f t="shared" si="367"/>
        <v>-9.0569630237929272E-4</v>
      </c>
      <c r="AE691" s="80">
        <f t="shared" si="368"/>
        <v>8.2028579214352323E-8</v>
      </c>
      <c r="AF691" s="80">
        <f t="shared" si="369"/>
        <v>-9999</v>
      </c>
      <c r="AG691" s="106"/>
      <c r="AH691" s="80">
        <f t="shared" si="370"/>
        <v>8.965003038277056E-3</v>
      </c>
      <c r="AI691" s="80">
        <f t="shared" si="371"/>
        <v>1.3807055339625549</v>
      </c>
      <c r="AJ691" s="80">
        <f t="shared" si="372"/>
        <v>0.48381396940065741</v>
      </c>
      <c r="AK691" s="80">
        <f t="shared" si="373"/>
        <v>-0.23714005388525519</v>
      </c>
      <c r="AL691" s="80">
        <f t="shared" si="374"/>
        <v>2.5845075694253308</v>
      </c>
      <c r="AM691" s="80">
        <f t="shared" si="375"/>
        <v>3.4967845326040861</v>
      </c>
      <c r="AN691" s="80">
        <f t="shared" ref="AN691:AT700" si="384">$AU691+$AB$7*SIN(AO691)</f>
        <v>9.0754648762771311</v>
      </c>
      <c r="AO691" s="80">
        <f t="shared" si="384"/>
        <v>9.0759846856069384</v>
      </c>
      <c r="AP691" s="80">
        <f t="shared" si="384"/>
        <v>9.0772176032334233</v>
      </c>
      <c r="AQ691" s="80">
        <f t="shared" si="384"/>
        <v>9.0801397212664465</v>
      </c>
      <c r="AR691" s="80">
        <f t="shared" si="384"/>
        <v>9.0870532200936793</v>
      </c>
      <c r="AS691" s="80">
        <f t="shared" si="384"/>
        <v>9.1033441432252271</v>
      </c>
      <c r="AT691" s="80">
        <f t="shared" si="384"/>
        <v>9.141394314954546</v>
      </c>
      <c r="AU691" s="80">
        <f t="shared" si="377"/>
        <v>9.2287535935953269</v>
      </c>
    </row>
    <row r="692" spans="1:47" ht="12.95" customHeight="1" x14ac:dyDescent="0.2">
      <c r="A692" s="16" t="s">
        <v>2509</v>
      </c>
      <c r="B692" s="41"/>
      <c r="C692" s="42">
        <v>50516.332999999999</v>
      </c>
      <c r="D692" s="42">
        <v>5.0000000000000001E-3</v>
      </c>
      <c r="E692" s="80">
        <f t="shared" si="360"/>
        <v>5169.0400736927122</v>
      </c>
      <c r="F692" s="80">
        <f t="shared" si="361"/>
        <v>5169</v>
      </c>
      <c r="G692" s="80">
        <f t="shared" si="357"/>
        <v>5.4397131389123388E-2</v>
      </c>
      <c r="I692" s="80">
        <f t="shared" si="382"/>
        <v>5.4397131389123388E-2</v>
      </c>
      <c r="P692" s="80">
        <f t="shared" si="362"/>
        <v>4.0352346408907183E-2</v>
      </c>
      <c r="Q692" s="107">
        <f t="shared" si="378"/>
        <v>35497.832999999999</v>
      </c>
      <c r="R692" s="80">
        <f t="shared" si="355"/>
        <v>1.9725598514050668E-4</v>
      </c>
      <c r="S692" s="106">
        <f t="shared" si="383"/>
        <v>0.1</v>
      </c>
      <c r="T692" s="106">
        <f t="shared" si="363"/>
        <v>1.9725598514050669E-5</v>
      </c>
      <c r="Z692" s="80">
        <f t="shared" si="364"/>
        <v>5169</v>
      </c>
      <c r="AA692" s="80">
        <f t="shared" si="365"/>
        <v>4.8809681396288329E-2</v>
      </c>
      <c r="AB692" s="80">
        <f t="shared" si="366"/>
        <v>4.5939796401742242E-2</v>
      </c>
      <c r="AC692" s="80">
        <f t="shared" si="380"/>
        <v>1.4044784980216204E-2</v>
      </c>
      <c r="AD692" s="80">
        <f t="shared" si="367"/>
        <v>5.5874499928350585E-3</v>
      </c>
      <c r="AE692" s="80">
        <f t="shared" si="368"/>
        <v>3.1219597422432499E-6</v>
      </c>
      <c r="AF692" s="80">
        <f t="shared" si="369"/>
        <v>-9999</v>
      </c>
      <c r="AG692" s="106"/>
      <c r="AH692" s="80">
        <f t="shared" si="370"/>
        <v>8.4573349873811442E-3</v>
      </c>
      <c r="AI692" s="80">
        <f t="shared" si="371"/>
        <v>1.3867869436382774</v>
      </c>
      <c r="AJ692" s="80">
        <f t="shared" si="372"/>
        <v>0.46072220683872428</v>
      </c>
      <c r="AK692" s="80">
        <f t="shared" si="373"/>
        <v>-0.22708581852985862</v>
      </c>
      <c r="AL692" s="80">
        <f t="shared" si="374"/>
        <v>2.6107062894457878</v>
      </c>
      <c r="AM692" s="80">
        <f t="shared" si="375"/>
        <v>3.6783850597555068</v>
      </c>
      <c r="AN692" s="80">
        <f t="shared" si="384"/>
        <v>9.0923865781741604</v>
      </c>
      <c r="AO692" s="80">
        <f t="shared" si="384"/>
        <v>9.0928960659456148</v>
      </c>
      <c r="AP692" s="80">
        <f t="shared" si="384"/>
        <v>9.0940973074462654</v>
      </c>
      <c r="AQ692" s="80">
        <f t="shared" si="384"/>
        <v>9.0969275710445245</v>
      </c>
      <c r="AR692" s="80">
        <f t="shared" si="384"/>
        <v>9.1035852912901891</v>
      </c>
      <c r="AS692" s="80">
        <f t="shared" si="384"/>
        <v>9.1191891293531242</v>
      </c>
      <c r="AT692" s="80">
        <f t="shared" si="384"/>
        <v>9.1554690418954294</v>
      </c>
      <c r="AU692" s="80">
        <f t="shared" si="377"/>
        <v>9.2385253197800683</v>
      </c>
    </row>
    <row r="693" spans="1:47" ht="12.95" customHeight="1" x14ac:dyDescent="0.2">
      <c r="A693" s="16" t="s">
        <v>2509</v>
      </c>
      <c r="B693" s="41"/>
      <c r="C693" s="42">
        <v>50520.4</v>
      </c>
      <c r="D693" s="42">
        <v>4.0000000000000001E-3</v>
      </c>
      <c r="E693" s="80">
        <f t="shared" si="360"/>
        <v>5172.0361822022533</v>
      </c>
      <c r="F693" s="80">
        <f t="shared" si="361"/>
        <v>5172</v>
      </c>
      <c r="G693" s="80">
        <f t="shared" si="357"/>
        <v>4.9114715337054804E-2</v>
      </c>
      <c r="I693" s="80">
        <f t="shared" si="382"/>
        <v>4.9114715337054804E-2</v>
      </c>
      <c r="P693" s="80">
        <f t="shared" si="362"/>
        <v>4.0391706389979867E-2</v>
      </c>
      <c r="Q693" s="107">
        <f t="shared" si="378"/>
        <v>35501.9</v>
      </c>
      <c r="R693" s="80">
        <f t="shared" si="355"/>
        <v>7.6090885090749402E-5</v>
      </c>
      <c r="S693" s="106">
        <f t="shared" si="383"/>
        <v>0.1</v>
      </c>
      <c r="T693" s="106">
        <f t="shared" si="363"/>
        <v>7.6090885090749407E-6</v>
      </c>
      <c r="Z693" s="80">
        <f t="shared" si="364"/>
        <v>5172</v>
      </c>
      <c r="AA693" s="80">
        <f t="shared" si="365"/>
        <v>4.8787809597110821E-2</v>
      </c>
      <c r="AB693" s="80">
        <f t="shared" si="366"/>
        <v>4.0718612129923851E-2</v>
      </c>
      <c r="AC693" s="80">
        <f t="shared" si="380"/>
        <v>8.7230089470749367E-3</v>
      </c>
      <c r="AD693" s="80">
        <f t="shared" si="367"/>
        <v>3.2690573994398342E-4</v>
      </c>
      <c r="AE693" s="80">
        <f t="shared" si="368"/>
        <v>1.0686736280832333E-8</v>
      </c>
      <c r="AF693" s="80">
        <f t="shared" si="369"/>
        <v>-9999</v>
      </c>
      <c r="AG693" s="106"/>
      <c r="AH693" s="80">
        <f t="shared" si="370"/>
        <v>8.3961032071309567E-3</v>
      </c>
      <c r="AI693" s="80">
        <f t="shared" si="371"/>
        <v>1.387502388793139</v>
      </c>
      <c r="AJ693" s="80">
        <f t="shared" si="372"/>
        <v>0.45791611201607157</v>
      </c>
      <c r="AK693" s="80">
        <f t="shared" si="373"/>
        <v>-0.22586280664604036</v>
      </c>
      <c r="AL693" s="80">
        <f t="shared" si="374"/>
        <v>2.6138653433433223</v>
      </c>
      <c r="AM693" s="80">
        <f t="shared" si="375"/>
        <v>3.7014705507826937</v>
      </c>
      <c r="AN693" s="80">
        <f t="shared" si="384"/>
        <v>9.0944220345459943</v>
      </c>
      <c r="AO693" s="80">
        <f t="shared" si="384"/>
        <v>9.0949301522004991</v>
      </c>
      <c r="AP693" s="80">
        <f t="shared" si="384"/>
        <v>9.0961273290345552</v>
      </c>
      <c r="AQ693" s="80">
        <f t="shared" si="384"/>
        <v>9.0989460718564139</v>
      </c>
      <c r="AR693" s="80">
        <f t="shared" si="384"/>
        <v>9.105572240224598</v>
      </c>
      <c r="AS693" s="80">
        <f t="shared" si="384"/>
        <v>9.1210923740869063</v>
      </c>
      <c r="AT693" s="80">
        <f t="shared" si="384"/>
        <v>9.1571585501787052</v>
      </c>
      <c r="AU693" s="80">
        <f t="shared" si="377"/>
        <v>9.2396979269222381</v>
      </c>
    </row>
    <row r="694" spans="1:47" ht="12.95" customHeight="1" x14ac:dyDescent="0.2">
      <c r="A694" s="16" t="s">
        <v>2510</v>
      </c>
      <c r="B694" s="41"/>
      <c r="C694" s="42">
        <v>50577.409</v>
      </c>
      <c r="D694" s="42">
        <v>2E-3</v>
      </c>
      <c r="E694" s="80">
        <f t="shared" si="360"/>
        <v>5214.0340061561074</v>
      </c>
      <c r="F694" s="80">
        <f t="shared" si="361"/>
        <v>5214</v>
      </c>
      <c r="G694" s="80">
        <f t="shared" si="357"/>
        <v>4.6160890517057851E-2</v>
      </c>
      <c r="I694" s="80">
        <f t="shared" si="382"/>
        <v>4.6160890517057851E-2</v>
      </c>
      <c r="P694" s="80">
        <f t="shared" si="362"/>
        <v>4.094349829582631E-2</v>
      </c>
      <c r="Q694" s="107">
        <f t="shared" si="378"/>
        <v>35558.909</v>
      </c>
      <c r="R694" s="80">
        <f t="shared" si="355"/>
        <v>2.7221181590167395E-5</v>
      </c>
      <c r="S694" s="106">
        <f t="shared" si="383"/>
        <v>0.1</v>
      </c>
      <c r="T694" s="106">
        <f t="shared" si="363"/>
        <v>2.7221181590167396E-6</v>
      </c>
      <c r="Z694" s="80">
        <f t="shared" si="364"/>
        <v>5214</v>
      </c>
      <c r="AA694" s="80">
        <f t="shared" si="365"/>
        <v>4.8475626324041565E-2</v>
      </c>
      <c r="AB694" s="80">
        <f t="shared" si="366"/>
        <v>3.8628762488842588E-2</v>
      </c>
      <c r="AC694" s="80">
        <f t="shared" si="380"/>
        <v>5.2173922212315413E-3</v>
      </c>
      <c r="AD694" s="80">
        <f t="shared" si="367"/>
        <v>-2.3147358069837143E-3</v>
      </c>
      <c r="AE694" s="80">
        <f t="shared" si="368"/>
        <v>5.3580018561325477E-7</v>
      </c>
      <c r="AF694" s="80">
        <f t="shared" si="369"/>
        <v>-9999</v>
      </c>
      <c r="AG694" s="106"/>
      <c r="AH694" s="80">
        <f t="shared" si="370"/>
        <v>7.532128028215259E-3</v>
      </c>
      <c r="AI694" s="80">
        <f t="shared" si="371"/>
        <v>1.3971785216677584</v>
      </c>
      <c r="AJ694" s="80">
        <f t="shared" si="372"/>
        <v>0.41786250725516161</v>
      </c>
      <c r="AK694" s="80">
        <f t="shared" si="373"/>
        <v>-0.20837785552267721</v>
      </c>
      <c r="AL694" s="80">
        <f t="shared" si="374"/>
        <v>2.6584237309291296</v>
      </c>
      <c r="AM694" s="80">
        <f t="shared" si="375"/>
        <v>4.0584958419443353</v>
      </c>
      <c r="AN694" s="80">
        <f t="shared" si="384"/>
        <v>9.1230237532799805</v>
      </c>
      <c r="AO694" s="80">
        <f t="shared" si="384"/>
        <v>9.1235097261389697</v>
      </c>
      <c r="AP694" s="80">
        <f t="shared" si="384"/>
        <v>9.1246441257902635</v>
      </c>
      <c r="AQ694" s="80">
        <f t="shared" si="384"/>
        <v>9.1272905929553598</v>
      </c>
      <c r="AR694" s="80">
        <f t="shared" si="384"/>
        <v>9.1334562969954032</v>
      </c>
      <c r="AS694" s="80">
        <f t="shared" si="384"/>
        <v>9.1477774434288204</v>
      </c>
      <c r="AT694" s="80">
        <f t="shared" si="384"/>
        <v>9.1808232591630414</v>
      </c>
      <c r="AU694" s="80">
        <f t="shared" si="377"/>
        <v>9.256114426912605</v>
      </c>
    </row>
    <row r="695" spans="1:47" ht="12.95" customHeight="1" x14ac:dyDescent="0.2">
      <c r="A695" s="16" t="s">
        <v>2510</v>
      </c>
      <c r="B695" s="41"/>
      <c r="C695" s="42">
        <v>50577.411</v>
      </c>
      <c r="D695" s="42">
        <v>6.0000000000000001E-3</v>
      </c>
      <c r="E695" s="80">
        <f t="shared" si="360"/>
        <v>5214.0354795313269</v>
      </c>
      <c r="F695" s="80">
        <f t="shared" si="361"/>
        <v>5214</v>
      </c>
      <c r="G695" s="80">
        <f t="shared" si="357"/>
        <v>4.8160890517465305E-2</v>
      </c>
      <c r="I695" s="80">
        <f t="shared" si="382"/>
        <v>4.8160890517465305E-2</v>
      </c>
      <c r="P695" s="80">
        <f t="shared" si="362"/>
        <v>4.094349829582631E-2</v>
      </c>
      <c r="Q695" s="107">
        <f t="shared" si="378"/>
        <v>35558.911</v>
      </c>
      <c r="R695" s="80">
        <f t="shared" si="355"/>
        <v>5.2090750480975065E-5</v>
      </c>
      <c r="S695" s="106">
        <f t="shared" si="383"/>
        <v>0.1</v>
      </c>
      <c r="T695" s="106">
        <f t="shared" si="363"/>
        <v>5.209075048097507E-6</v>
      </c>
      <c r="Z695" s="80">
        <f t="shared" si="364"/>
        <v>5214</v>
      </c>
      <c r="AA695" s="80">
        <f t="shared" si="365"/>
        <v>4.8475626324041565E-2</v>
      </c>
      <c r="AB695" s="80">
        <f t="shared" si="366"/>
        <v>4.0628762489250042E-2</v>
      </c>
      <c r="AC695" s="80">
        <f t="shared" si="380"/>
        <v>7.2173922216389949E-3</v>
      </c>
      <c r="AD695" s="80">
        <f t="shared" si="367"/>
        <v>-3.1473580657626066E-4</v>
      </c>
      <c r="AE695" s="80">
        <f t="shared" si="368"/>
        <v>9.9058627941209367E-9</v>
      </c>
      <c r="AF695" s="80">
        <f t="shared" si="369"/>
        <v>-9999</v>
      </c>
      <c r="AG695" s="106"/>
      <c r="AH695" s="80">
        <f t="shared" si="370"/>
        <v>7.532128028215259E-3</v>
      </c>
      <c r="AI695" s="80">
        <f t="shared" si="371"/>
        <v>1.3971785216677584</v>
      </c>
      <c r="AJ695" s="80">
        <f t="shared" si="372"/>
        <v>0.41786250725516161</v>
      </c>
      <c r="AK695" s="80">
        <f t="shared" si="373"/>
        <v>-0.20837785552267721</v>
      </c>
      <c r="AL695" s="80">
        <f t="shared" si="374"/>
        <v>2.6584237309291296</v>
      </c>
      <c r="AM695" s="80">
        <f t="shared" si="375"/>
        <v>4.0584958419443353</v>
      </c>
      <c r="AN695" s="80">
        <f t="shared" si="384"/>
        <v>9.1230237532799805</v>
      </c>
      <c r="AO695" s="80">
        <f t="shared" si="384"/>
        <v>9.1235097261389697</v>
      </c>
      <c r="AP695" s="80">
        <f t="shared" si="384"/>
        <v>9.1246441257902635</v>
      </c>
      <c r="AQ695" s="80">
        <f t="shared" si="384"/>
        <v>9.1272905929553598</v>
      </c>
      <c r="AR695" s="80">
        <f t="shared" si="384"/>
        <v>9.1334562969954032</v>
      </c>
      <c r="AS695" s="80">
        <f t="shared" si="384"/>
        <v>9.1477774434288204</v>
      </c>
      <c r="AT695" s="80">
        <f t="shared" si="384"/>
        <v>9.1808232591630414</v>
      </c>
      <c r="AU695" s="80">
        <f t="shared" si="377"/>
        <v>9.256114426912605</v>
      </c>
    </row>
    <row r="696" spans="1:47" ht="12.95" customHeight="1" x14ac:dyDescent="0.2">
      <c r="A696" s="16" t="s">
        <v>2523</v>
      </c>
      <c r="B696" s="41"/>
      <c r="C696" s="43">
        <v>50578.767999999996</v>
      </c>
      <c r="D696" s="43"/>
      <c r="E696" s="80">
        <f t="shared" si="360"/>
        <v>5215.0351646179843</v>
      </c>
      <c r="F696" s="80">
        <f t="shared" si="361"/>
        <v>5215</v>
      </c>
      <c r="G696" s="80">
        <f t="shared" si="357"/>
        <v>4.7733418497955427E-2</v>
      </c>
      <c r="I696" s="80">
        <f t="shared" si="382"/>
        <v>4.7733418497955427E-2</v>
      </c>
      <c r="P696" s="80">
        <f t="shared" si="362"/>
        <v>4.0956653311227754E-2</v>
      </c>
      <c r="Q696" s="107">
        <f t="shared" si="378"/>
        <v>35560.267999999996</v>
      </c>
      <c r="R696" s="80">
        <f t="shared" si="355"/>
        <v>4.5924546396044142E-5</v>
      </c>
      <c r="S696" s="106">
        <f t="shared" si="383"/>
        <v>0.1</v>
      </c>
      <c r="T696" s="106">
        <f t="shared" si="363"/>
        <v>4.5924546396044147E-6</v>
      </c>
      <c r="Z696" s="80">
        <f t="shared" si="364"/>
        <v>5215</v>
      </c>
      <c r="AA696" s="80">
        <f t="shared" si="365"/>
        <v>4.8468061731883567E-2</v>
      </c>
      <c r="AB696" s="80">
        <f t="shared" si="366"/>
        <v>4.0222010077299614E-2</v>
      </c>
      <c r="AC696" s="80">
        <f t="shared" si="380"/>
        <v>6.7767651867276721E-3</v>
      </c>
      <c r="AD696" s="80">
        <f t="shared" si="367"/>
        <v>-7.3464323392814085E-4</v>
      </c>
      <c r="AE696" s="80">
        <f t="shared" si="368"/>
        <v>5.3970068115639705E-8</v>
      </c>
      <c r="AF696" s="80">
        <f t="shared" si="369"/>
        <v>-9999</v>
      </c>
      <c r="AG696" s="106"/>
      <c r="AH696" s="80">
        <f t="shared" si="370"/>
        <v>7.5114084206558121E-3</v>
      </c>
      <c r="AI696" s="80">
        <f t="shared" si="371"/>
        <v>1.397400903606459</v>
      </c>
      <c r="AJ696" s="80">
        <f t="shared" si="372"/>
        <v>0.4168917137541932</v>
      </c>
      <c r="AK696" s="80">
        <f t="shared" si="373"/>
        <v>-0.20795343363163227</v>
      </c>
      <c r="AL696" s="80">
        <f t="shared" si="374"/>
        <v>2.6594920240089164</v>
      </c>
      <c r="AM696" s="80">
        <f t="shared" si="375"/>
        <v>4.0678483993162997</v>
      </c>
      <c r="AN696" s="80">
        <f t="shared" si="384"/>
        <v>9.1237070833819676</v>
      </c>
      <c r="AO696" s="80">
        <f t="shared" si="384"/>
        <v>9.1241924616974721</v>
      </c>
      <c r="AP696" s="80">
        <f t="shared" si="384"/>
        <v>9.1253252342333138</v>
      </c>
      <c r="AQ696" s="80">
        <f t="shared" si="384"/>
        <v>9.1279673535111119</v>
      </c>
      <c r="AR696" s="80">
        <f t="shared" si="384"/>
        <v>9.1341216769744484</v>
      </c>
      <c r="AS696" s="80">
        <f t="shared" si="384"/>
        <v>9.1484136755623116</v>
      </c>
      <c r="AT696" s="80">
        <f t="shared" si="384"/>
        <v>9.1813869596798394</v>
      </c>
      <c r="AU696" s="80">
        <f t="shared" si="377"/>
        <v>9.2565052959599949</v>
      </c>
    </row>
    <row r="697" spans="1:47" ht="12.95" customHeight="1" x14ac:dyDescent="0.2">
      <c r="A697" s="16" t="s">
        <v>2523</v>
      </c>
      <c r="B697" s="41"/>
      <c r="C697" s="43">
        <v>50627.633999999998</v>
      </c>
      <c r="D697" s="43"/>
      <c r="E697" s="80">
        <f t="shared" si="360"/>
        <v>5251.0341413642727</v>
      </c>
      <c r="F697" s="80">
        <f t="shared" si="361"/>
        <v>5251</v>
      </c>
      <c r="G697" s="80">
        <f t="shared" si="357"/>
        <v>4.6344425798451994E-2</v>
      </c>
      <c r="I697" s="80">
        <f t="shared" si="382"/>
        <v>4.6344425798451994E-2</v>
      </c>
      <c r="P697" s="80">
        <f t="shared" si="362"/>
        <v>4.1430763967025636E-2</v>
      </c>
      <c r="Q697" s="107">
        <f t="shared" si="378"/>
        <v>35609.133999999998</v>
      </c>
      <c r="R697" s="80">
        <f t="shared" si="355"/>
        <v>2.4144072593616232E-5</v>
      </c>
      <c r="S697" s="106">
        <f t="shared" si="383"/>
        <v>0.1</v>
      </c>
      <c r="T697" s="106">
        <f t="shared" si="363"/>
        <v>2.4144072593616232E-6</v>
      </c>
      <c r="Z697" s="80">
        <f t="shared" si="364"/>
        <v>5251</v>
      </c>
      <c r="AA697" s="80">
        <f t="shared" si="365"/>
        <v>4.8191898709263596E-2</v>
      </c>
      <c r="AB697" s="80">
        <f t="shared" si="366"/>
        <v>3.9583291056214033E-2</v>
      </c>
      <c r="AC697" s="80">
        <f t="shared" si="380"/>
        <v>4.913661831426358E-3</v>
      </c>
      <c r="AD697" s="80">
        <f t="shared" si="367"/>
        <v>-1.8474729108116025E-3</v>
      </c>
      <c r="AE697" s="80">
        <f t="shared" si="368"/>
        <v>3.4131561561826959E-7</v>
      </c>
      <c r="AF697" s="80">
        <f t="shared" si="369"/>
        <v>-9999</v>
      </c>
      <c r="AG697" s="106"/>
      <c r="AH697" s="80">
        <f t="shared" si="370"/>
        <v>6.7611347422379588E-3</v>
      </c>
      <c r="AI697" s="80">
        <f t="shared" si="371"/>
        <v>1.4051448628722163</v>
      </c>
      <c r="AJ697" s="80">
        <f t="shared" si="372"/>
        <v>0.38143228057055195</v>
      </c>
      <c r="AK697" s="80">
        <f t="shared" si="373"/>
        <v>-0.19243115349305812</v>
      </c>
      <c r="AL697" s="80">
        <f t="shared" si="374"/>
        <v>2.6981698058013874</v>
      </c>
      <c r="AM697" s="80">
        <f t="shared" si="375"/>
        <v>4.4362203619348843</v>
      </c>
      <c r="AN697" s="80">
        <f t="shared" si="384"/>
        <v>9.1483760552938573</v>
      </c>
      <c r="AO697" s="80">
        <f t="shared" si="384"/>
        <v>9.1488379642446187</v>
      </c>
      <c r="AP697" s="80">
        <f t="shared" si="384"/>
        <v>9.1499081401869606</v>
      </c>
      <c r="AQ697" s="80">
        <f t="shared" si="384"/>
        <v>9.1523863443348237</v>
      </c>
      <c r="AR697" s="80">
        <f t="shared" si="384"/>
        <v>9.1581185663592812</v>
      </c>
      <c r="AS697" s="80">
        <f t="shared" si="384"/>
        <v>9.1713435543312301</v>
      </c>
      <c r="AT697" s="80">
        <f t="shared" si="384"/>
        <v>9.2016876163230599</v>
      </c>
      <c r="AU697" s="80">
        <f t="shared" si="377"/>
        <v>9.2705765816660239</v>
      </c>
    </row>
    <row r="698" spans="1:47" ht="12.95" customHeight="1" x14ac:dyDescent="0.2">
      <c r="A698" s="16" t="s">
        <v>2521</v>
      </c>
      <c r="B698" s="41"/>
      <c r="C698" s="43">
        <v>50631.705000000002</v>
      </c>
      <c r="D698" s="42"/>
      <c r="E698" s="80">
        <f t="shared" si="360"/>
        <v>5254.0331966242547</v>
      </c>
      <c r="F698" s="80">
        <f t="shared" si="361"/>
        <v>5254</v>
      </c>
      <c r="G698" s="80">
        <f t="shared" si="357"/>
        <v>4.506200973992236E-2</v>
      </c>
      <c r="I698" s="80">
        <f t="shared" si="382"/>
        <v>4.506200973992236E-2</v>
      </c>
      <c r="P698" s="80">
        <f t="shared" si="362"/>
        <v>4.1470319751298196E-2</v>
      </c>
      <c r="Q698" s="107">
        <f t="shared" si="378"/>
        <v>35613.205000000002</v>
      </c>
      <c r="R698" s="80">
        <f t="shared" si="355"/>
        <v>1.2900236974383045E-5</v>
      </c>
      <c r="S698" s="106">
        <f t="shared" si="383"/>
        <v>0.1</v>
      </c>
      <c r="T698" s="106">
        <f t="shared" si="363"/>
        <v>1.2900236974383046E-6</v>
      </c>
      <c r="Z698" s="80">
        <f t="shared" si="364"/>
        <v>5254</v>
      </c>
      <c r="AA698" s="80">
        <f t="shared" si="365"/>
        <v>4.8168559125816121E-2</v>
      </c>
      <c r="AB698" s="80">
        <f t="shared" si="366"/>
        <v>3.8363770365404434E-2</v>
      </c>
      <c r="AC698" s="80">
        <f t="shared" si="380"/>
        <v>3.5916899886241638E-3</v>
      </c>
      <c r="AD698" s="80">
        <f t="shared" si="367"/>
        <v>-3.1065493858937615E-3</v>
      </c>
      <c r="AE698" s="80">
        <f t="shared" si="368"/>
        <v>9.6506490869969078E-7</v>
      </c>
      <c r="AF698" s="80">
        <f t="shared" si="369"/>
        <v>-9999</v>
      </c>
      <c r="AG698" s="106"/>
      <c r="AH698" s="80">
        <f t="shared" si="370"/>
        <v>6.6982393745179235E-3</v>
      </c>
      <c r="AI698" s="80">
        <f t="shared" si="371"/>
        <v>1.4057665880420085</v>
      </c>
      <c r="AJ698" s="80">
        <f t="shared" si="372"/>
        <v>0.37843341785274265</v>
      </c>
      <c r="AK698" s="80">
        <f t="shared" si="373"/>
        <v>-0.19111667843273863</v>
      </c>
      <c r="AL698" s="80">
        <f t="shared" si="374"/>
        <v>2.7014117723750206</v>
      </c>
      <c r="AM698" s="80">
        <f t="shared" si="375"/>
        <v>4.4699852130747999</v>
      </c>
      <c r="AN698" s="80">
        <f t="shared" si="384"/>
        <v>9.1504377192155157</v>
      </c>
      <c r="AO698" s="80">
        <f t="shared" si="384"/>
        <v>9.1508974922784851</v>
      </c>
      <c r="AP698" s="80">
        <f t="shared" si="384"/>
        <v>9.151962103171341</v>
      </c>
      <c r="AQ698" s="80">
        <f t="shared" si="384"/>
        <v>9.1544260100326884</v>
      </c>
      <c r="AR698" s="80">
        <f t="shared" si="384"/>
        <v>9.1601219922898398</v>
      </c>
      <c r="AS698" s="80">
        <f t="shared" si="384"/>
        <v>9.1732565508183814</v>
      </c>
      <c r="AT698" s="80">
        <f t="shared" si="384"/>
        <v>9.203379970430019</v>
      </c>
      <c r="AU698" s="80">
        <f t="shared" si="377"/>
        <v>9.2717491888081938</v>
      </c>
    </row>
    <row r="699" spans="1:47" ht="12.95" customHeight="1" x14ac:dyDescent="0.2">
      <c r="A699" s="134" t="s">
        <v>1737</v>
      </c>
      <c r="B699" s="135" t="s">
        <v>2525</v>
      </c>
      <c r="C699" s="138">
        <v>50672.429799999998</v>
      </c>
      <c r="D699" s="138" t="s">
        <v>2559</v>
      </c>
      <c r="E699" s="80">
        <f t="shared" si="360"/>
        <v>5284.0346522006685</v>
      </c>
      <c r="F699" s="80">
        <f t="shared" si="361"/>
        <v>5284</v>
      </c>
      <c r="G699" s="80">
        <f t="shared" si="357"/>
        <v>4.703784915182041E-2</v>
      </c>
      <c r="I699" s="80">
        <f t="shared" si="382"/>
        <v>4.703784915182041E-2</v>
      </c>
      <c r="P699" s="80">
        <f t="shared" si="362"/>
        <v>4.1866271588267376E-2</v>
      </c>
      <c r="Q699" s="107">
        <f t="shared" si="378"/>
        <v>35653.929799999998</v>
      </c>
      <c r="R699" s="80">
        <f t="shared" si="355"/>
        <v>2.6745214495845136E-5</v>
      </c>
      <c r="S699" s="106">
        <f t="shared" si="383"/>
        <v>0.1</v>
      </c>
      <c r="T699" s="106">
        <f t="shared" si="363"/>
        <v>2.6745214495845139E-6</v>
      </c>
      <c r="Z699" s="80">
        <f t="shared" si="364"/>
        <v>5284</v>
      </c>
      <c r="AA699" s="80">
        <f t="shared" si="365"/>
        <v>4.7932571642603533E-2</v>
      </c>
      <c r="AB699" s="80">
        <f t="shared" si="366"/>
        <v>4.0971549097484253E-2</v>
      </c>
      <c r="AC699" s="80">
        <f t="shared" si="380"/>
        <v>5.1715775635530342E-3</v>
      </c>
      <c r="AD699" s="80">
        <f t="shared" si="367"/>
        <v>-8.9472249078312305E-4</v>
      </c>
      <c r="AE699" s="80">
        <f t="shared" si="368"/>
        <v>8.0052833551315572E-8</v>
      </c>
      <c r="AF699" s="80">
        <f t="shared" si="369"/>
        <v>-9999</v>
      </c>
      <c r="AG699" s="106"/>
      <c r="AH699" s="80">
        <f t="shared" si="370"/>
        <v>6.0663000543361555E-3</v>
      </c>
      <c r="AI699" s="80">
        <f t="shared" si="371"/>
        <v>1.4117753504670598</v>
      </c>
      <c r="AJ699" s="80">
        <f t="shared" si="372"/>
        <v>0.34808824931153642</v>
      </c>
      <c r="AK699" s="80">
        <f t="shared" si="373"/>
        <v>-0.17780092658404772</v>
      </c>
      <c r="AL699" s="80">
        <f t="shared" si="374"/>
        <v>2.7339839840816915</v>
      </c>
      <c r="AM699" s="80">
        <f t="shared" si="375"/>
        <v>4.8385433390005232</v>
      </c>
      <c r="AN699" s="80">
        <f t="shared" si="384"/>
        <v>9.1711021278562264</v>
      </c>
      <c r="AO699" s="80">
        <f t="shared" si="384"/>
        <v>9.1715390443380613</v>
      </c>
      <c r="AP699" s="80">
        <f t="shared" si="384"/>
        <v>9.1725451304669061</v>
      </c>
      <c r="AQ699" s="80">
        <f t="shared" si="384"/>
        <v>9.1748608519520989</v>
      </c>
      <c r="AR699" s="80">
        <f t="shared" si="384"/>
        <v>9.1801858043424946</v>
      </c>
      <c r="AS699" s="80">
        <f t="shared" si="384"/>
        <v>9.1924038992400163</v>
      </c>
      <c r="AT699" s="80">
        <f t="shared" si="384"/>
        <v>9.2203085639679632</v>
      </c>
      <c r="AU699" s="80">
        <f t="shared" si="377"/>
        <v>9.2834752602298849</v>
      </c>
    </row>
    <row r="700" spans="1:47" ht="12.95" customHeight="1" x14ac:dyDescent="0.2">
      <c r="A700" s="134" t="s">
        <v>1737</v>
      </c>
      <c r="B700" s="135" t="s">
        <v>2525</v>
      </c>
      <c r="C700" s="138">
        <v>50672.431900000003</v>
      </c>
      <c r="D700" s="138" t="s">
        <v>2559</v>
      </c>
      <c r="E700" s="80">
        <f t="shared" si="360"/>
        <v>5284.0361992446533</v>
      </c>
      <c r="F700" s="80">
        <f t="shared" si="361"/>
        <v>5284</v>
      </c>
      <c r="G700" s="80">
        <f t="shared" si="357"/>
        <v>4.9137849156977609E-2</v>
      </c>
      <c r="I700" s="80">
        <f t="shared" si="382"/>
        <v>4.9137849156977609E-2</v>
      </c>
      <c r="P700" s="80">
        <f t="shared" si="362"/>
        <v>4.1866271588267376E-2</v>
      </c>
      <c r="Q700" s="107">
        <f t="shared" si="378"/>
        <v>35653.931900000003</v>
      </c>
      <c r="R700" s="80">
        <f t="shared" si="355"/>
        <v>5.2875840337769826E-5</v>
      </c>
      <c r="S700" s="106">
        <f t="shared" si="383"/>
        <v>0.1</v>
      </c>
      <c r="T700" s="106">
        <f t="shared" si="363"/>
        <v>5.2875840337769833E-6</v>
      </c>
      <c r="Z700" s="80">
        <f t="shared" si="364"/>
        <v>5284</v>
      </c>
      <c r="AA700" s="80">
        <f t="shared" si="365"/>
        <v>4.7932571642603533E-2</v>
      </c>
      <c r="AB700" s="80">
        <f t="shared" si="366"/>
        <v>4.3071549102641452E-2</v>
      </c>
      <c r="AC700" s="80">
        <f t="shared" si="380"/>
        <v>7.271577568710233E-3</v>
      </c>
      <c r="AD700" s="80">
        <f t="shared" si="367"/>
        <v>1.2052775143740757E-3</v>
      </c>
      <c r="AE700" s="80">
        <f t="shared" si="368"/>
        <v>1.4526938866557502E-7</v>
      </c>
      <c r="AF700" s="80">
        <f t="shared" si="369"/>
        <v>-9999</v>
      </c>
      <c r="AG700" s="106"/>
      <c r="AH700" s="80">
        <f t="shared" si="370"/>
        <v>6.0663000543361555E-3</v>
      </c>
      <c r="AI700" s="80">
        <f t="shared" si="371"/>
        <v>1.4117753504670598</v>
      </c>
      <c r="AJ700" s="80">
        <f t="shared" si="372"/>
        <v>0.34808824931153642</v>
      </c>
      <c r="AK700" s="80">
        <f t="shared" si="373"/>
        <v>-0.17780092658404772</v>
      </c>
      <c r="AL700" s="80">
        <f t="shared" si="374"/>
        <v>2.7339839840816915</v>
      </c>
      <c r="AM700" s="80">
        <f t="shared" si="375"/>
        <v>4.8385433390005232</v>
      </c>
      <c r="AN700" s="80">
        <f t="shared" si="384"/>
        <v>9.1711021278562264</v>
      </c>
      <c r="AO700" s="80">
        <f t="shared" si="384"/>
        <v>9.1715390443380613</v>
      </c>
      <c r="AP700" s="80">
        <f t="shared" si="384"/>
        <v>9.1725451304669061</v>
      </c>
      <c r="AQ700" s="80">
        <f t="shared" si="384"/>
        <v>9.1748608519520989</v>
      </c>
      <c r="AR700" s="80">
        <f t="shared" si="384"/>
        <v>9.1801858043424946</v>
      </c>
      <c r="AS700" s="80">
        <f t="shared" si="384"/>
        <v>9.1924038992400163</v>
      </c>
      <c r="AT700" s="80">
        <f t="shared" si="384"/>
        <v>9.2203085639679632</v>
      </c>
      <c r="AU700" s="80">
        <f t="shared" si="377"/>
        <v>9.2834752602298849</v>
      </c>
    </row>
    <row r="701" spans="1:47" ht="12.95" customHeight="1" x14ac:dyDescent="0.2">
      <c r="A701" s="134" t="s">
        <v>1737</v>
      </c>
      <c r="B701" s="135" t="s">
        <v>2525</v>
      </c>
      <c r="C701" s="138">
        <v>50672.440199999997</v>
      </c>
      <c r="D701" s="138" t="s">
        <v>2559</v>
      </c>
      <c r="E701" s="80">
        <f t="shared" si="360"/>
        <v>5284.042313751811</v>
      </c>
      <c r="F701" s="80">
        <f t="shared" si="361"/>
        <v>5284</v>
      </c>
      <c r="G701" s="80">
        <f t="shared" si="357"/>
        <v>5.7437849151028786E-2</v>
      </c>
      <c r="I701" s="80">
        <f t="shared" si="382"/>
        <v>5.7437849151028786E-2</v>
      </c>
      <c r="P701" s="80">
        <f t="shared" si="362"/>
        <v>4.1866271588267376E-2</v>
      </c>
      <c r="Q701" s="107">
        <f t="shared" si="378"/>
        <v>35653.940199999997</v>
      </c>
      <c r="R701" s="80">
        <f t="shared" si="355"/>
        <v>2.4247402779309458E-4</v>
      </c>
      <c r="S701" s="106">
        <f t="shared" si="383"/>
        <v>0.1</v>
      </c>
      <c r="T701" s="106">
        <f t="shared" si="363"/>
        <v>2.4247402779309458E-5</v>
      </c>
      <c r="Z701" s="80">
        <f t="shared" si="364"/>
        <v>5284</v>
      </c>
      <c r="AA701" s="80">
        <f t="shared" si="365"/>
        <v>4.7932571642603533E-2</v>
      </c>
      <c r="AB701" s="80">
        <f t="shared" si="366"/>
        <v>5.1371549096692629E-2</v>
      </c>
      <c r="AC701" s="80">
        <f t="shared" si="380"/>
        <v>1.557157756276141E-2</v>
      </c>
      <c r="AD701" s="80">
        <f t="shared" si="367"/>
        <v>9.5052775084252528E-3</v>
      </c>
      <c r="AE701" s="80">
        <f t="shared" si="368"/>
        <v>9.0350300512174983E-6</v>
      </c>
      <c r="AF701" s="80">
        <f t="shared" si="369"/>
        <v>-9999</v>
      </c>
      <c r="AG701" s="106"/>
      <c r="AH701" s="80">
        <f t="shared" si="370"/>
        <v>6.0663000543361555E-3</v>
      </c>
      <c r="AI701" s="80">
        <f t="shared" si="371"/>
        <v>1.4117753504670598</v>
      </c>
      <c r="AJ701" s="80">
        <f t="shared" si="372"/>
        <v>0.34808824931153642</v>
      </c>
      <c r="AK701" s="80">
        <f t="shared" si="373"/>
        <v>-0.17780092658404772</v>
      </c>
      <c r="AL701" s="80">
        <f t="shared" si="374"/>
        <v>2.7339839840816915</v>
      </c>
      <c r="AM701" s="80">
        <f t="shared" si="375"/>
        <v>4.8385433390005232</v>
      </c>
      <c r="AN701" s="80">
        <f t="shared" ref="AN701:AT710" si="385">$AU701+$AB$7*SIN(AO701)</f>
        <v>9.1711021278562264</v>
      </c>
      <c r="AO701" s="80">
        <f t="shared" si="385"/>
        <v>9.1715390443380613</v>
      </c>
      <c r="AP701" s="80">
        <f t="shared" si="385"/>
        <v>9.1725451304669061</v>
      </c>
      <c r="AQ701" s="80">
        <f t="shared" si="385"/>
        <v>9.1748608519520989</v>
      </c>
      <c r="AR701" s="80">
        <f t="shared" si="385"/>
        <v>9.1801858043424946</v>
      </c>
      <c r="AS701" s="80">
        <f t="shared" si="385"/>
        <v>9.1924038992400163</v>
      </c>
      <c r="AT701" s="80">
        <f t="shared" si="385"/>
        <v>9.2203085639679632</v>
      </c>
      <c r="AU701" s="80">
        <f t="shared" si="377"/>
        <v>9.2834752602298849</v>
      </c>
    </row>
    <row r="702" spans="1:47" ht="12.95" customHeight="1" x14ac:dyDescent="0.2">
      <c r="A702" s="16" t="s">
        <v>2521</v>
      </c>
      <c r="B702" s="41"/>
      <c r="C702" s="43">
        <v>50726.728000000003</v>
      </c>
      <c r="D702" s="42"/>
      <c r="E702" s="80">
        <f t="shared" si="360"/>
        <v>5324.0354633815596</v>
      </c>
      <c r="F702" s="80">
        <f t="shared" si="361"/>
        <v>5324</v>
      </c>
      <c r="G702" s="80">
        <f t="shared" si="357"/>
        <v>4.8138968377315905E-2</v>
      </c>
      <c r="I702" s="80">
        <f t="shared" si="382"/>
        <v>4.8138968377315905E-2</v>
      </c>
      <c r="P702" s="80">
        <f t="shared" si="362"/>
        <v>4.2395321698046634E-2</v>
      </c>
      <c r="Q702" s="107">
        <f t="shared" si="378"/>
        <v>35708.228000000003</v>
      </c>
      <c r="R702" s="80">
        <f t="shared" si="355"/>
        <v>3.2989477176280923E-5</v>
      </c>
      <c r="S702" s="106">
        <f t="shared" si="383"/>
        <v>0.1</v>
      </c>
      <c r="T702" s="106">
        <f t="shared" si="363"/>
        <v>3.2989477176280924E-6</v>
      </c>
      <c r="Z702" s="80">
        <f t="shared" si="364"/>
        <v>5324</v>
      </c>
      <c r="AA702" s="80">
        <f t="shared" si="365"/>
        <v>4.761111261151986E-2</v>
      </c>
      <c r="AB702" s="80">
        <f t="shared" si="366"/>
        <v>4.2923177463842679E-2</v>
      </c>
      <c r="AC702" s="80">
        <f t="shared" si="380"/>
        <v>5.7436466792692709E-3</v>
      </c>
      <c r="AD702" s="80">
        <f t="shared" si="367"/>
        <v>5.2785576579604532E-4</v>
      </c>
      <c r="AE702" s="80">
        <f t="shared" si="368"/>
        <v>2.7863170948412948E-8</v>
      </c>
      <c r="AF702" s="80">
        <f t="shared" si="369"/>
        <v>-9999</v>
      </c>
      <c r="AG702" s="106"/>
      <c r="AH702" s="80">
        <f t="shared" si="370"/>
        <v>5.2157909134732281E-3</v>
      </c>
      <c r="AI702" s="80">
        <f t="shared" si="371"/>
        <v>1.4191719689600424</v>
      </c>
      <c r="AJ702" s="80">
        <f t="shared" si="372"/>
        <v>0.30666885359040974</v>
      </c>
      <c r="AK702" s="80">
        <f t="shared" si="373"/>
        <v>-0.15958373721835531</v>
      </c>
      <c r="AL702" s="80">
        <f t="shared" si="374"/>
        <v>2.777823758691893</v>
      </c>
      <c r="AM702" s="80">
        <f t="shared" si="375"/>
        <v>5.4372339099760394</v>
      </c>
      <c r="AN702" s="80">
        <f t="shared" si="385"/>
        <v>9.1987826130996435</v>
      </c>
      <c r="AO702" s="80">
        <f t="shared" si="385"/>
        <v>9.1991849277185889</v>
      </c>
      <c r="AP702" s="80">
        <f t="shared" si="385"/>
        <v>9.200105127800148</v>
      </c>
      <c r="AQ702" s="80">
        <f t="shared" si="385"/>
        <v>9.2022091431982407</v>
      </c>
      <c r="AR702" s="80">
        <f t="shared" si="385"/>
        <v>9.2070161786441336</v>
      </c>
      <c r="AS702" s="80">
        <f t="shared" si="385"/>
        <v>9.2179798311218892</v>
      </c>
      <c r="AT702" s="80">
        <f t="shared" si="385"/>
        <v>9.2428934087786701</v>
      </c>
      <c r="AU702" s="80">
        <f t="shared" si="377"/>
        <v>9.2991100221254719</v>
      </c>
    </row>
    <row r="703" spans="1:47" ht="12.95" customHeight="1" x14ac:dyDescent="0.2">
      <c r="A703" s="16" t="s">
        <v>2511</v>
      </c>
      <c r="B703" s="41"/>
      <c r="C703" s="42">
        <v>50755.241000000002</v>
      </c>
      <c r="D703" s="42">
        <v>2E-3</v>
      </c>
      <c r="E703" s="80">
        <f t="shared" si="360"/>
        <v>5345.0406372031712</v>
      </c>
      <c r="F703" s="80">
        <f t="shared" si="361"/>
        <v>5345</v>
      </c>
      <c r="G703" s="80">
        <f t="shared" si="357"/>
        <v>5.5162055970868096E-2</v>
      </c>
      <c r="I703" s="80">
        <f t="shared" si="382"/>
        <v>5.5162055970868096E-2</v>
      </c>
      <c r="P703" s="80">
        <f t="shared" si="362"/>
        <v>4.2673582810353557E-2</v>
      </c>
      <c r="Q703" s="107">
        <f t="shared" si="378"/>
        <v>35736.741000000002</v>
      </c>
      <c r="R703" s="80">
        <f t="shared" si="355"/>
        <v>1.55961961880892E-4</v>
      </c>
      <c r="S703" s="106">
        <f t="shared" si="383"/>
        <v>0.1</v>
      </c>
      <c r="T703" s="106">
        <f t="shared" si="363"/>
        <v>1.5596196188089199E-5</v>
      </c>
      <c r="Z703" s="80">
        <f t="shared" si="364"/>
        <v>5345</v>
      </c>
      <c r="AA703" s="80">
        <f t="shared" si="365"/>
        <v>4.7439538782507513E-2</v>
      </c>
      <c r="AB703" s="80">
        <f t="shared" si="366"/>
        <v>5.0396099998714139E-2</v>
      </c>
      <c r="AC703" s="80">
        <f t="shared" si="380"/>
        <v>1.2488473160514539E-2</v>
      </c>
      <c r="AD703" s="80">
        <f t="shared" si="367"/>
        <v>7.7225171883605823E-3</v>
      </c>
      <c r="AE703" s="80">
        <f t="shared" si="368"/>
        <v>5.9637271724524639E-6</v>
      </c>
      <c r="AF703" s="80">
        <f t="shared" si="369"/>
        <v>-9999</v>
      </c>
      <c r="AG703" s="106"/>
      <c r="AH703" s="80">
        <f t="shared" si="370"/>
        <v>4.7659559721539577E-3</v>
      </c>
      <c r="AI703" s="80">
        <f t="shared" si="371"/>
        <v>1.4227597953873556</v>
      </c>
      <c r="AJ703" s="80">
        <f t="shared" si="372"/>
        <v>0.28451501101518262</v>
      </c>
      <c r="AK703" s="80">
        <f t="shared" si="373"/>
        <v>-0.14982077342764222</v>
      </c>
      <c r="AL703" s="80">
        <f t="shared" si="374"/>
        <v>2.8010145364883789</v>
      </c>
      <c r="AM703" s="80">
        <f t="shared" si="375"/>
        <v>5.8154948341156265</v>
      </c>
      <c r="AN703" s="80">
        <f t="shared" si="385"/>
        <v>9.2133691682490557</v>
      </c>
      <c r="AO703" s="80">
        <f t="shared" si="385"/>
        <v>9.2137515065953401</v>
      </c>
      <c r="AP703" s="80">
        <f t="shared" si="385"/>
        <v>9.2146232048045036</v>
      </c>
      <c r="AQ703" s="80">
        <f t="shared" si="385"/>
        <v>9.2166099962800345</v>
      </c>
      <c r="AR703" s="80">
        <f t="shared" si="385"/>
        <v>9.2211352295100415</v>
      </c>
      <c r="AS703" s="80">
        <f t="shared" si="385"/>
        <v>9.2314265622290357</v>
      </c>
      <c r="AT703" s="80">
        <f t="shared" si="385"/>
        <v>9.2547560610714683</v>
      </c>
      <c r="AU703" s="80">
        <f t="shared" si="377"/>
        <v>9.3073182721206553</v>
      </c>
    </row>
    <row r="704" spans="1:47" ht="12.95" customHeight="1" x14ac:dyDescent="0.2">
      <c r="A704" s="134" t="s">
        <v>1691</v>
      </c>
      <c r="B704" s="135" t="s">
        <v>2525</v>
      </c>
      <c r="C704" s="138">
        <v>50816.321000000004</v>
      </c>
      <c r="D704" s="138" t="s">
        <v>2559</v>
      </c>
      <c r="E704" s="80">
        <f t="shared" si="360"/>
        <v>5390.0375164170064</v>
      </c>
      <c r="F704" s="80">
        <f t="shared" si="361"/>
        <v>5390</v>
      </c>
      <c r="G704" s="80">
        <f t="shared" si="357"/>
        <v>5.0925815092341509E-2</v>
      </c>
      <c r="I704" s="80">
        <f t="shared" si="382"/>
        <v>5.0925815092341509E-2</v>
      </c>
      <c r="P704" s="80">
        <f t="shared" si="362"/>
        <v>4.3271038605170696E-2</v>
      </c>
      <c r="Q704" s="107">
        <f t="shared" si="378"/>
        <v>35797.821000000004</v>
      </c>
      <c r="R704" s="80">
        <f t="shared" si="355"/>
        <v>5.8595603068543126E-5</v>
      </c>
      <c r="S704" s="106">
        <f t="shared" si="383"/>
        <v>0.1</v>
      </c>
      <c r="T704" s="106">
        <f t="shared" si="363"/>
        <v>5.8595603068543128E-6</v>
      </c>
      <c r="Z704" s="80">
        <f t="shared" si="364"/>
        <v>5390</v>
      </c>
      <c r="AA704" s="80">
        <f t="shared" si="365"/>
        <v>4.7066238405972217E-2</v>
      </c>
      <c r="AB704" s="80">
        <f t="shared" si="366"/>
        <v>4.7130615291539987E-2</v>
      </c>
      <c r="AC704" s="80">
        <f t="shared" si="380"/>
        <v>7.6547764871708127E-3</v>
      </c>
      <c r="AD704" s="80">
        <f t="shared" si="367"/>
        <v>3.8595766863692912E-3</v>
      </c>
      <c r="AE704" s="80">
        <f t="shared" si="368"/>
        <v>1.4896332197965358E-6</v>
      </c>
      <c r="AF704" s="80">
        <f t="shared" si="369"/>
        <v>-9999</v>
      </c>
      <c r="AG704" s="106"/>
      <c r="AH704" s="80">
        <f t="shared" si="370"/>
        <v>3.7951998008015219E-3</v>
      </c>
      <c r="AI704" s="80">
        <f t="shared" si="371"/>
        <v>1.4297275049752407</v>
      </c>
      <c r="AJ704" s="80">
        <f t="shared" si="372"/>
        <v>0.23618433846002446</v>
      </c>
      <c r="AK704" s="80">
        <f t="shared" si="373"/>
        <v>-0.12847715833629836</v>
      </c>
      <c r="AL704" s="80">
        <f t="shared" si="374"/>
        <v>2.8510778208246279</v>
      </c>
      <c r="AM704" s="80">
        <f t="shared" si="375"/>
        <v>6.8358426888666273</v>
      </c>
      <c r="AN704" s="80">
        <f t="shared" si="385"/>
        <v>9.2447399956473486</v>
      </c>
      <c r="AO704" s="80">
        <f t="shared" si="385"/>
        <v>9.2450755977755055</v>
      </c>
      <c r="AP704" s="80">
        <f t="shared" si="385"/>
        <v>9.2458360313089596</v>
      </c>
      <c r="AQ704" s="80">
        <f t="shared" si="385"/>
        <v>9.247558694852275</v>
      </c>
      <c r="AR704" s="80">
        <f t="shared" si="385"/>
        <v>9.2514592092382912</v>
      </c>
      <c r="AS704" s="80">
        <f t="shared" si="385"/>
        <v>9.2602811526517907</v>
      </c>
      <c r="AT704" s="80">
        <f t="shared" si="385"/>
        <v>9.2801876391590312</v>
      </c>
      <c r="AU704" s="80">
        <f t="shared" si="377"/>
        <v>9.324907379253192</v>
      </c>
    </row>
    <row r="705" spans="1:47" ht="12.95" customHeight="1" x14ac:dyDescent="0.2">
      <c r="A705" s="16" t="s">
        <v>2512</v>
      </c>
      <c r="B705" s="41"/>
      <c r="C705" s="42">
        <v>50851.614999999998</v>
      </c>
      <c r="D705" s="42">
        <v>3.0000000000000001E-3</v>
      </c>
      <c r="E705" s="80">
        <f t="shared" si="360"/>
        <v>5416.0381689214728</v>
      </c>
      <c r="F705" s="80">
        <f t="shared" si="361"/>
        <v>5416</v>
      </c>
      <c r="G705" s="80">
        <f t="shared" si="357"/>
        <v>5.1811542587529402E-2</v>
      </c>
      <c r="I705" s="80">
        <f t="shared" si="382"/>
        <v>5.1811542587529402E-2</v>
      </c>
      <c r="P705" s="80">
        <f t="shared" si="362"/>
        <v>4.3616969946594072E-2</v>
      </c>
      <c r="Q705" s="107">
        <f t="shared" si="378"/>
        <v>35833.114999999998</v>
      </c>
      <c r="R705" s="80">
        <f t="shared" si="355"/>
        <v>6.715102076756583E-5</v>
      </c>
      <c r="S705" s="106">
        <f t="shared" si="383"/>
        <v>0.1</v>
      </c>
      <c r="T705" s="106">
        <f t="shared" si="363"/>
        <v>6.7151020767565832E-6</v>
      </c>
      <c r="Z705" s="80">
        <f t="shared" si="364"/>
        <v>5416</v>
      </c>
      <c r="AA705" s="80">
        <f t="shared" si="365"/>
        <v>4.6847533333455614E-2</v>
      </c>
      <c r="AB705" s="80">
        <f t="shared" si="366"/>
        <v>4.8580979200667861E-2</v>
      </c>
      <c r="AC705" s="80">
        <f t="shared" si="380"/>
        <v>8.1945726409353298E-3</v>
      </c>
      <c r="AD705" s="80">
        <f t="shared" si="367"/>
        <v>4.9640092540737882E-3</v>
      </c>
      <c r="AE705" s="80">
        <f t="shared" si="368"/>
        <v>2.4641387874530208E-6</v>
      </c>
      <c r="AF705" s="80">
        <f t="shared" si="369"/>
        <v>-9999</v>
      </c>
      <c r="AG705" s="106"/>
      <c r="AH705" s="80">
        <f t="shared" si="370"/>
        <v>3.2305633868615403E-3</v>
      </c>
      <c r="AI705" s="80">
        <f t="shared" si="371"/>
        <v>1.4332876335965659</v>
      </c>
      <c r="AJ705" s="80">
        <f t="shared" si="372"/>
        <v>0.20777865408979129</v>
      </c>
      <c r="AK705" s="80">
        <f t="shared" si="373"/>
        <v>-0.11590485459506765</v>
      </c>
      <c r="AL705" s="80">
        <f t="shared" si="374"/>
        <v>2.8802115263978596</v>
      </c>
      <c r="AM705" s="80">
        <f t="shared" si="375"/>
        <v>7.6080486464662442</v>
      </c>
      <c r="AN705" s="80">
        <f t="shared" si="385"/>
        <v>9.262929449183428</v>
      </c>
      <c r="AO705" s="80">
        <f t="shared" si="385"/>
        <v>9.263235778846683</v>
      </c>
      <c r="AP705" s="80">
        <f t="shared" si="385"/>
        <v>9.2639277248184992</v>
      </c>
      <c r="AQ705" s="80">
        <f t="shared" si="385"/>
        <v>9.2654904263047957</v>
      </c>
      <c r="AR705" s="80">
        <f t="shared" si="385"/>
        <v>9.2690182187366457</v>
      </c>
      <c r="AS705" s="80">
        <f t="shared" si="385"/>
        <v>9.2769750867847751</v>
      </c>
      <c r="AT705" s="80">
        <f t="shared" si="385"/>
        <v>9.2948879016355956</v>
      </c>
      <c r="AU705" s="80">
        <f t="shared" si="377"/>
        <v>9.3350699744853252</v>
      </c>
    </row>
    <row r="706" spans="1:47" ht="12.95" customHeight="1" x14ac:dyDescent="0.2">
      <c r="A706" s="16" t="s">
        <v>2521</v>
      </c>
      <c r="B706" s="41"/>
      <c r="C706" s="43">
        <v>50897.764999999999</v>
      </c>
      <c r="D706" s="42"/>
      <c r="E706" s="80">
        <f t="shared" si="360"/>
        <v>5450.0363021192215</v>
      </c>
      <c r="F706" s="80">
        <f t="shared" si="361"/>
        <v>5450</v>
      </c>
      <c r="G706" s="80">
        <f t="shared" si="357"/>
        <v>4.9277493926638272E-2</v>
      </c>
      <c r="I706" s="80">
        <f t="shared" si="382"/>
        <v>4.9277493926638272E-2</v>
      </c>
      <c r="P706" s="80">
        <f t="shared" si="362"/>
        <v>4.4070153567689355E-2</v>
      </c>
      <c r="Q706" s="107">
        <f t="shared" si="378"/>
        <v>35879.264999999999</v>
      </c>
      <c r="R706" s="80">
        <f t="shared" si="355"/>
        <v>2.7116393613938236E-5</v>
      </c>
      <c r="S706" s="106">
        <f t="shared" si="383"/>
        <v>0.1</v>
      </c>
      <c r="T706" s="106">
        <f t="shared" si="363"/>
        <v>2.7116393613938237E-6</v>
      </c>
      <c r="Z706" s="80">
        <f t="shared" si="364"/>
        <v>5450</v>
      </c>
      <c r="AA706" s="80">
        <f t="shared" si="365"/>
        <v>4.6558830109371917E-2</v>
      </c>
      <c r="AB706" s="80">
        <f t="shared" si="366"/>
        <v>4.678881738495571E-2</v>
      </c>
      <c r="AC706" s="80">
        <f t="shared" si="380"/>
        <v>5.207340358948917E-3</v>
      </c>
      <c r="AD706" s="80">
        <f t="shared" si="367"/>
        <v>2.7186638172663549E-3</v>
      </c>
      <c r="AE706" s="80">
        <f t="shared" si="368"/>
        <v>7.3911329513132684E-7</v>
      </c>
      <c r="AF706" s="80">
        <f t="shared" si="369"/>
        <v>-9999</v>
      </c>
      <c r="AG706" s="106"/>
      <c r="AH706" s="80">
        <f t="shared" si="370"/>
        <v>2.4886765416825625E-3</v>
      </c>
      <c r="AI706" s="80">
        <f t="shared" si="371"/>
        <v>1.4374079880305239</v>
      </c>
      <c r="AJ706" s="80">
        <f t="shared" si="372"/>
        <v>0.1701709287508584</v>
      </c>
      <c r="AK706" s="80">
        <f t="shared" si="373"/>
        <v>-9.9228830253635852E-2</v>
      </c>
      <c r="AL706" s="80">
        <f t="shared" si="374"/>
        <v>2.9185119045003032</v>
      </c>
      <c r="AM706" s="80">
        <f t="shared" si="375"/>
        <v>8.928152476355196</v>
      </c>
      <c r="AN706" s="80">
        <f t="shared" si="385"/>
        <v>9.2867777100737996</v>
      </c>
      <c r="AO706" s="80">
        <f t="shared" si="385"/>
        <v>9.2870435042169195</v>
      </c>
      <c r="AP706" s="80">
        <f t="shared" si="385"/>
        <v>9.2876417450962521</v>
      </c>
      <c r="AQ706" s="80">
        <f t="shared" si="385"/>
        <v>9.2889880660339035</v>
      </c>
      <c r="AR706" s="80">
        <f t="shared" si="385"/>
        <v>9.2920170142188958</v>
      </c>
      <c r="AS706" s="80">
        <f t="shared" si="385"/>
        <v>9.2988270985785366</v>
      </c>
      <c r="AT706" s="80">
        <f t="shared" si="385"/>
        <v>9.3141175109033281</v>
      </c>
      <c r="AU706" s="80">
        <f t="shared" si="377"/>
        <v>9.3483595220965743</v>
      </c>
    </row>
    <row r="707" spans="1:47" ht="12.95" customHeight="1" x14ac:dyDescent="0.2">
      <c r="A707" s="16" t="s">
        <v>2521</v>
      </c>
      <c r="B707" s="41"/>
      <c r="C707" s="43">
        <v>50908.620999999999</v>
      </c>
      <c r="D707" s="42"/>
      <c r="E707" s="80">
        <f t="shared" si="360"/>
        <v>5458.0337828124993</v>
      </c>
      <c r="F707" s="80">
        <f t="shared" si="361"/>
        <v>5458</v>
      </c>
      <c r="G707" s="80">
        <f t="shared" si="357"/>
        <v>4.5857717770559248E-2</v>
      </c>
      <c r="I707" s="80">
        <f t="shared" si="382"/>
        <v>4.5857717770559248E-2</v>
      </c>
      <c r="P707" s="80">
        <f t="shared" si="362"/>
        <v>4.4176918727205514E-2</v>
      </c>
      <c r="Q707" s="107">
        <f t="shared" si="378"/>
        <v>35890.120999999999</v>
      </c>
      <c r="R707" s="80">
        <f t="shared" si="355"/>
        <v>2.8250854241388273E-6</v>
      </c>
      <c r="S707" s="106">
        <f t="shared" si="383"/>
        <v>0.1</v>
      </c>
      <c r="T707" s="106">
        <f t="shared" si="363"/>
        <v>2.8250854241388276E-7</v>
      </c>
      <c r="Z707" s="80">
        <f t="shared" si="364"/>
        <v>5458</v>
      </c>
      <c r="AA707" s="80">
        <f t="shared" si="365"/>
        <v>4.6490523841719714E-2</v>
      </c>
      <c r="AB707" s="80">
        <f t="shared" si="366"/>
        <v>4.3544112656045048E-2</v>
      </c>
      <c r="AC707" s="80">
        <f t="shared" si="380"/>
        <v>1.680799043353734E-3</v>
      </c>
      <c r="AD707" s="80">
        <f t="shared" si="367"/>
        <v>-6.3280607116046605E-4</v>
      </c>
      <c r="AE707" s="80">
        <f t="shared" si="368"/>
        <v>4.0044352369754489E-8</v>
      </c>
      <c r="AF707" s="80">
        <f t="shared" si="369"/>
        <v>-9999</v>
      </c>
      <c r="AG707" s="106"/>
      <c r="AH707" s="80">
        <f t="shared" si="370"/>
        <v>2.3136051145141974E-3</v>
      </c>
      <c r="AI707" s="80">
        <f t="shared" si="371"/>
        <v>1.438287335135968</v>
      </c>
      <c r="AJ707" s="80">
        <f t="shared" si="372"/>
        <v>0.16125384197854445</v>
      </c>
      <c r="AK707" s="80">
        <f t="shared" si="373"/>
        <v>-9.5269725547140666E-2</v>
      </c>
      <c r="AL707" s="80">
        <f t="shared" si="374"/>
        <v>2.9275540396515423</v>
      </c>
      <c r="AM707" s="80">
        <f t="shared" si="375"/>
        <v>9.3084079813105802</v>
      </c>
      <c r="AN707" s="80">
        <f t="shared" si="385"/>
        <v>9.2923983251124707</v>
      </c>
      <c r="AO707" s="80">
        <f t="shared" si="385"/>
        <v>9.2926542396932117</v>
      </c>
      <c r="AP707" s="80">
        <f t="shared" si="385"/>
        <v>9.2932298072559796</v>
      </c>
      <c r="AQ707" s="80">
        <f t="shared" si="385"/>
        <v>9.2945241341181433</v>
      </c>
      <c r="AR707" s="80">
        <f t="shared" si="385"/>
        <v>9.2974339970153412</v>
      </c>
      <c r="AS707" s="80">
        <f t="shared" si="385"/>
        <v>9.3039719369239702</v>
      </c>
      <c r="AT707" s="80">
        <f t="shared" si="385"/>
        <v>9.3186430426046911</v>
      </c>
      <c r="AU707" s="80">
        <f t="shared" si="377"/>
        <v>9.351486474475692</v>
      </c>
    </row>
    <row r="708" spans="1:47" ht="12.95" customHeight="1" x14ac:dyDescent="0.2">
      <c r="A708" s="16" t="s">
        <v>2514</v>
      </c>
      <c r="B708" s="41"/>
      <c r="C708" s="42">
        <v>50942.559000000001</v>
      </c>
      <c r="D708" s="42">
        <v>5.0000000000000001E-3</v>
      </c>
      <c r="E708" s="80">
        <f t="shared" si="360"/>
        <v>5483.0354869179209</v>
      </c>
      <c r="F708" s="80">
        <f t="shared" si="361"/>
        <v>5483</v>
      </c>
      <c r="G708" s="80">
        <f t="shared" si="357"/>
        <v>4.8170917281822767E-2</v>
      </c>
      <c r="I708" s="80">
        <f t="shared" si="382"/>
        <v>4.8170917281822767E-2</v>
      </c>
      <c r="P708" s="80">
        <f t="shared" si="362"/>
        <v>4.4510888179229859E-2</v>
      </c>
      <c r="Q708" s="107">
        <f t="shared" si="378"/>
        <v>35924.059000000001</v>
      </c>
      <c r="R708" s="80">
        <f t="shared" si="355"/>
        <v>1.3395813031827052E-5</v>
      </c>
      <c r="S708" s="106">
        <f t="shared" si="383"/>
        <v>0.1</v>
      </c>
      <c r="T708" s="106">
        <f t="shared" si="363"/>
        <v>1.3395813031827053E-6</v>
      </c>
      <c r="Z708" s="80">
        <f t="shared" si="364"/>
        <v>5483</v>
      </c>
      <c r="AA708" s="80">
        <f t="shared" si="365"/>
        <v>4.6276314057964452E-2</v>
      </c>
      <c r="AB708" s="80">
        <f t="shared" si="366"/>
        <v>4.6405491403088174E-2</v>
      </c>
      <c r="AC708" s="80">
        <f t="shared" si="380"/>
        <v>3.6600291025929085E-3</v>
      </c>
      <c r="AD708" s="80">
        <f t="shared" si="367"/>
        <v>1.8946032238583155E-3</v>
      </c>
      <c r="AE708" s="80">
        <f t="shared" si="368"/>
        <v>3.5895213758543227E-7</v>
      </c>
      <c r="AF708" s="80">
        <f t="shared" si="369"/>
        <v>-9999</v>
      </c>
      <c r="AG708" s="106"/>
      <c r="AH708" s="80">
        <f t="shared" si="370"/>
        <v>1.7654258787345915E-3</v>
      </c>
      <c r="AI708" s="80">
        <f t="shared" si="371"/>
        <v>1.4408095492003583</v>
      </c>
      <c r="AJ708" s="80">
        <f t="shared" si="372"/>
        <v>0.13324016237628228</v>
      </c>
      <c r="AK708" s="80">
        <f t="shared" si="373"/>
        <v>-8.2819382273672873E-2</v>
      </c>
      <c r="AL708" s="80">
        <f t="shared" si="374"/>
        <v>2.9558774501027711</v>
      </c>
      <c r="AM708" s="80">
        <f t="shared" si="375"/>
        <v>10.738207208379148</v>
      </c>
      <c r="AN708" s="80">
        <f t="shared" si="385"/>
        <v>9.3099831123361447</v>
      </c>
      <c r="AO708" s="80">
        <f t="shared" si="385"/>
        <v>9.3102073915866601</v>
      </c>
      <c r="AP708" s="80">
        <f t="shared" si="385"/>
        <v>9.3107107174833725</v>
      </c>
      <c r="AQ708" s="80">
        <f t="shared" si="385"/>
        <v>9.3118401724283082</v>
      </c>
      <c r="AR708" s="80">
        <f t="shared" si="385"/>
        <v>9.3143741262524671</v>
      </c>
      <c r="AS708" s="80">
        <f t="shared" si="385"/>
        <v>9.3200565365512293</v>
      </c>
      <c r="AT708" s="80">
        <f t="shared" si="385"/>
        <v>9.3327873365507887</v>
      </c>
      <c r="AU708" s="80">
        <f t="shared" si="377"/>
        <v>9.3612582006604335</v>
      </c>
    </row>
    <row r="709" spans="1:47" ht="12.95" customHeight="1" x14ac:dyDescent="0.2">
      <c r="A709" s="16" t="s">
        <v>2521</v>
      </c>
      <c r="B709" s="41"/>
      <c r="C709" s="43">
        <v>50950.697</v>
      </c>
      <c r="D709" s="42"/>
      <c r="E709" s="80">
        <f t="shared" si="360"/>
        <v>5489.0306506874385</v>
      </c>
      <c r="F709" s="80">
        <f t="shared" si="361"/>
        <v>5489</v>
      </c>
      <c r="G709" s="80">
        <f t="shared" si="357"/>
        <v>4.1606085163948592E-2</v>
      </c>
      <c r="I709" s="80">
        <f t="shared" si="382"/>
        <v>4.1606085163948592E-2</v>
      </c>
      <c r="P709" s="80">
        <f t="shared" si="362"/>
        <v>4.4591114870876615E-2</v>
      </c>
      <c r="Q709" s="107">
        <f t="shared" si="378"/>
        <v>35932.197</v>
      </c>
      <c r="R709" s="80">
        <f t="shared" ref="R709:R762" si="386">+(P709-G709)^2</f>
        <v>8.9104023512428003E-6</v>
      </c>
      <c r="S709" s="106">
        <f t="shared" si="383"/>
        <v>0.1</v>
      </c>
      <c r="T709" s="106">
        <f t="shared" si="363"/>
        <v>8.9104023512428003E-7</v>
      </c>
      <c r="Z709" s="80">
        <f t="shared" si="364"/>
        <v>5489</v>
      </c>
      <c r="AA709" s="80">
        <f t="shared" si="365"/>
        <v>4.6224756705660404E-2</v>
      </c>
      <c r="AB709" s="80">
        <f t="shared" si="366"/>
        <v>3.9972443329164803E-2</v>
      </c>
      <c r="AC709" s="80">
        <f t="shared" si="380"/>
        <v>-2.9850297069280232E-3</v>
      </c>
      <c r="AD709" s="80">
        <f t="shared" si="367"/>
        <v>-4.6186715417118121E-3</v>
      </c>
      <c r="AE709" s="80">
        <f t="shared" si="368"/>
        <v>2.1332126810218567E-6</v>
      </c>
      <c r="AF709" s="80">
        <f t="shared" si="369"/>
        <v>-9999</v>
      </c>
      <c r="AG709" s="106"/>
      <c r="AH709" s="80">
        <f t="shared" si="370"/>
        <v>1.6336418347837897E-3</v>
      </c>
      <c r="AI709" s="80">
        <f t="shared" si="371"/>
        <v>1.4413634547910723</v>
      </c>
      <c r="AJ709" s="80">
        <f t="shared" si="372"/>
        <v>0.12648621096668289</v>
      </c>
      <c r="AK709" s="80">
        <f t="shared" si="373"/>
        <v>-7.9814845243882146E-2</v>
      </c>
      <c r="AL709" s="80">
        <f t="shared" si="374"/>
        <v>2.9626890967956814</v>
      </c>
      <c r="AM709" s="80">
        <f t="shared" si="375"/>
        <v>11.14937441269533</v>
      </c>
      <c r="AN709" s="80">
        <f t="shared" si="385"/>
        <v>9.3142077373372398</v>
      </c>
      <c r="AO709" s="80">
        <f t="shared" si="385"/>
        <v>9.3144242630715617</v>
      </c>
      <c r="AP709" s="80">
        <f t="shared" si="385"/>
        <v>9.3149099582111994</v>
      </c>
      <c r="AQ709" s="80">
        <f t="shared" si="385"/>
        <v>9.315999340561941</v>
      </c>
      <c r="AR709" s="80">
        <f t="shared" si="385"/>
        <v>9.3184422844614385</v>
      </c>
      <c r="AS709" s="80">
        <f t="shared" si="385"/>
        <v>9.323918302381367</v>
      </c>
      <c r="AT709" s="80">
        <f t="shared" si="385"/>
        <v>9.336182387364925</v>
      </c>
      <c r="AU709" s="80">
        <f t="shared" si="377"/>
        <v>9.3636034149447731</v>
      </c>
    </row>
    <row r="710" spans="1:47" ht="12.95" customHeight="1" x14ac:dyDescent="0.2">
      <c r="A710" s="16" t="s">
        <v>2521</v>
      </c>
      <c r="B710" s="41"/>
      <c r="C710" s="43">
        <v>50950.697999999997</v>
      </c>
      <c r="D710" s="42"/>
      <c r="E710" s="80">
        <f t="shared" si="360"/>
        <v>5489.0313873750465</v>
      </c>
      <c r="F710" s="80">
        <f t="shared" si="361"/>
        <v>5489</v>
      </c>
      <c r="G710" s="80">
        <f t="shared" si="357"/>
        <v>4.260608516051434E-2</v>
      </c>
      <c r="I710" s="80">
        <f t="shared" si="382"/>
        <v>4.260608516051434E-2</v>
      </c>
      <c r="P710" s="80">
        <f t="shared" si="362"/>
        <v>4.4591114870876615E-2</v>
      </c>
      <c r="Q710" s="107">
        <f t="shared" si="378"/>
        <v>35932.197999999997</v>
      </c>
      <c r="R710" s="80">
        <f t="shared" si="386"/>
        <v>3.9403429510209385E-6</v>
      </c>
      <c r="S710" s="106">
        <f t="shared" si="383"/>
        <v>0.1</v>
      </c>
      <c r="T710" s="106">
        <f t="shared" si="363"/>
        <v>3.9403429510209389E-7</v>
      </c>
      <c r="Z710" s="80">
        <f t="shared" si="364"/>
        <v>5489</v>
      </c>
      <c r="AA710" s="80">
        <f t="shared" si="365"/>
        <v>4.6224756705660404E-2</v>
      </c>
      <c r="AB710" s="80">
        <f t="shared" si="366"/>
        <v>4.0972443325730551E-2</v>
      </c>
      <c r="AC710" s="80">
        <f t="shared" si="380"/>
        <v>-1.9850297103622752E-3</v>
      </c>
      <c r="AD710" s="80">
        <f t="shared" si="367"/>
        <v>-3.6186715451460641E-3</v>
      </c>
      <c r="AE710" s="80">
        <f t="shared" si="368"/>
        <v>1.3094783751649803E-6</v>
      </c>
      <c r="AF710" s="80">
        <f t="shared" si="369"/>
        <v>-9999</v>
      </c>
      <c r="AG710" s="106"/>
      <c r="AH710" s="80">
        <f t="shared" si="370"/>
        <v>1.6336418347837897E-3</v>
      </c>
      <c r="AI710" s="80">
        <f t="shared" si="371"/>
        <v>1.4413634547910723</v>
      </c>
      <c r="AJ710" s="80">
        <f t="shared" si="372"/>
        <v>0.12648621096668289</v>
      </c>
      <c r="AK710" s="80">
        <f t="shared" si="373"/>
        <v>-7.9814845243882146E-2</v>
      </c>
      <c r="AL710" s="80">
        <f t="shared" si="374"/>
        <v>2.9626890967956814</v>
      </c>
      <c r="AM710" s="80">
        <f t="shared" si="375"/>
        <v>11.14937441269533</v>
      </c>
      <c r="AN710" s="80">
        <f t="shared" si="385"/>
        <v>9.3142077373372398</v>
      </c>
      <c r="AO710" s="80">
        <f t="shared" si="385"/>
        <v>9.3144242630715617</v>
      </c>
      <c r="AP710" s="80">
        <f t="shared" si="385"/>
        <v>9.3149099582111994</v>
      </c>
      <c r="AQ710" s="80">
        <f t="shared" si="385"/>
        <v>9.315999340561941</v>
      </c>
      <c r="AR710" s="80">
        <f t="shared" si="385"/>
        <v>9.3184422844614385</v>
      </c>
      <c r="AS710" s="80">
        <f t="shared" si="385"/>
        <v>9.323918302381367</v>
      </c>
      <c r="AT710" s="80">
        <f t="shared" si="385"/>
        <v>9.336182387364925</v>
      </c>
      <c r="AU710" s="80">
        <f t="shared" si="377"/>
        <v>9.3636034149447731</v>
      </c>
    </row>
    <row r="711" spans="1:47" ht="12.95" customHeight="1" x14ac:dyDescent="0.2">
      <c r="A711" s="16" t="s">
        <v>2521</v>
      </c>
      <c r="B711" s="41"/>
      <c r="C711" s="43">
        <v>50950.7</v>
      </c>
      <c r="D711" s="42"/>
      <c r="E711" s="80">
        <f t="shared" si="360"/>
        <v>5489.0328607502661</v>
      </c>
      <c r="F711" s="80">
        <f t="shared" si="361"/>
        <v>5489</v>
      </c>
      <c r="G711" s="80">
        <f t="shared" si="357"/>
        <v>4.4606085160921793E-2</v>
      </c>
      <c r="I711" s="80">
        <f t="shared" si="382"/>
        <v>4.4606085160921793E-2</v>
      </c>
      <c r="P711" s="80">
        <f t="shared" si="362"/>
        <v>4.4591114870876615E-2</v>
      </c>
      <c r="Q711" s="107">
        <f t="shared" si="378"/>
        <v>35932.199999999997</v>
      </c>
      <c r="R711" s="80">
        <f t="shared" si="386"/>
        <v>2.241095840367679E-10</v>
      </c>
      <c r="S711" s="106">
        <f t="shared" si="383"/>
        <v>0.1</v>
      </c>
      <c r="T711" s="106">
        <f t="shared" si="363"/>
        <v>2.2410958403676793E-11</v>
      </c>
      <c r="Z711" s="80">
        <f t="shared" si="364"/>
        <v>5489</v>
      </c>
      <c r="AA711" s="80">
        <f t="shared" si="365"/>
        <v>4.6224756705660404E-2</v>
      </c>
      <c r="AB711" s="80">
        <f t="shared" si="366"/>
        <v>4.2972443326138005E-2</v>
      </c>
      <c r="AC711" s="80">
        <f t="shared" si="380"/>
        <v>1.4970290045178414E-5</v>
      </c>
      <c r="AD711" s="80">
        <f t="shared" si="367"/>
        <v>-1.6186715447386105E-3</v>
      </c>
      <c r="AE711" s="80">
        <f t="shared" si="368"/>
        <v>2.6200975697464795E-7</v>
      </c>
      <c r="AF711" s="80">
        <f t="shared" si="369"/>
        <v>-9999</v>
      </c>
      <c r="AG711" s="106"/>
      <c r="AH711" s="80">
        <f t="shared" si="370"/>
        <v>1.6336418347837897E-3</v>
      </c>
      <c r="AI711" s="80">
        <f t="shared" si="371"/>
        <v>1.4413634547910723</v>
      </c>
      <c r="AJ711" s="80">
        <f t="shared" si="372"/>
        <v>0.12648621096668289</v>
      </c>
      <c r="AK711" s="80">
        <f t="shared" si="373"/>
        <v>-7.9814845243882146E-2</v>
      </c>
      <c r="AL711" s="80">
        <f t="shared" si="374"/>
        <v>2.9626890967956814</v>
      </c>
      <c r="AM711" s="80">
        <f t="shared" si="375"/>
        <v>11.14937441269533</v>
      </c>
      <c r="AN711" s="80">
        <f t="shared" ref="AN711:AT720" si="387">$AU711+$AB$7*SIN(AO711)</f>
        <v>9.3142077373372398</v>
      </c>
      <c r="AO711" s="80">
        <f t="shared" si="387"/>
        <v>9.3144242630715617</v>
      </c>
      <c r="AP711" s="80">
        <f t="shared" si="387"/>
        <v>9.3149099582111994</v>
      </c>
      <c r="AQ711" s="80">
        <f t="shared" si="387"/>
        <v>9.315999340561941</v>
      </c>
      <c r="AR711" s="80">
        <f t="shared" si="387"/>
        <v>9.3184422844614385</v>
      </c>
      <c r="AS711" s="80">
        <f t="shared" si="387"/>
        <v>9.323918302381367</v>
      </c>
      <c r="AT711" s="80">
        <f t="shared" si="387"/>
        <v>9.336182387364925</v>
      </c>
      <c r="AU711" s="80">
        <f t="shared" si="377"/>
        <v>9.3636034149447731</v>
      </c>
    </row>
    <row r="712" spans="1:47" ht="12.95" customHeight="1" x14ac:dyDescent="0.2">
      <c r="A712" s="16" t="s">
        <v>2521</v>
      </c>
      <c r="B712" s="41"/>
      <c r="C712" s="43">
        <v>50950.701000000001</v>
      </c>
      <c r="D712" s="42"/>
      <c r="E712" s="80">
        <f t="shared" si="360"/>
        <v>5489.0335974378786</v>
      </c>
      <c r="F712" s="80">
        <f t="shared" si="361"/>
        <v>5489</v>
      </c>
      <c r="G712" s="80">
        <f t="shared" si="357"/>
        <v>4.5606085164763499E-2</v>
      </c>
      <c r="I712" s="80">
        <f t="shared" si="382"/>
        <v>4.5606085164763499E-2</v>
      </c>
      <c r="P712" s="80">
        <f t="shared" si="362"/>
        <v>4.4591114870876615E-2</v>
      </c>
      <c r="Q712" s="107">
        <f t="shared" si="378"/>
        <v>35932.201000000001</v>
      </c>
      <c r="R712" s="80">
        <f t="shared" si="386"/>
        <v>1.0301646974728278E-6</v>
      </c>
      <c r="S712" s="106">
        <f t="shared" si="383"/>
        <v>0.1</v>
      </c>
      <c r="T712" s="106">
        <f t="shared" si="363"/>
        <v>1.0301646974728278E-7</v>
      </c>
      <c r="Z712" s="80">
        <f t="shared" si="364"/>
        <v>5489</v>
      </c>
      <c r="AA712" s="80">
        <f t="shared" si="365"/>
        <v>4.6224756705660404E-2</v>
      </c>
      <c r="AB712" s="80">
        <f t="shared" si="366"/>
        <v>4.397244332997971E-2</v>
      </c>
      <c r="AC712" s="80">
        <f t="shared" si="380"/>
        <v>1.014970293886884E-3</v>
      </c>
      <c r="AD712" s="80">
        <f t="shared" si="367"/>
        <v>-6.1867154089690485E-4</v>
      </c>
      <c r="AE712" s="80">
        <f t="shared" si="368"/>
        <v>3.8275447551575068E-8</v>
      </c>
      <c r="AF712" s="80">
        <f t="shared" si="369"/>
        <v>-9999</v>
      </c>
      <c r="AG712" s="106"/>
      <c r="AH712" s="80">
        <f t="shared" si="370"/>
        <v>1.6336418347837897E-3</v>
      </c>
      <c r="AI712" s="80">
        <f t="shared" si="371"/>
        <v>1.4413634547910723</v>
      </c>
      <c r="AJ712" s="80">
        <f t="shared" si="372"/>
        <v>0.12648621096668289</v>
      </c>
      <c r="AK712" s="80">
        <f t="shared" si="373"/>
        <v>-7.9814845243882146E-2</v>
      </c>
      <c r="AL712" s="80">
        <f t="shared" si="374"/>
        <v>2.9626890967956814</v>
      </c>
      <c r="AM712" s="80">
        <f t="shared" si="375"/>
        <v>11.14937441269533</v>
      </c>
      <c r="AN712" s="80">
        <f t="shared" si="387"/>
        <v>9.3142077373372398</v>
      </c>
      <c r="AO712" s="80">
        <f t="shared" si="387"/>
        <v>9.3144242630715617</v>
      </c>
      <c r="AP712" s="80">
        <f t="shared" si="387"/>
        <v>9.3149099582111994</v>
      </c>
      <c r="AQ712" s="80">
        <f t="shared" si="387"/>
        <v>9.315999340561941</v>
      </c>
      <c r="AR712" s="80">
        <f t="shared" si="387"/>
        <v>9.3184422844614385</v>
      </c>
      <c r="AS712" s="80">
        <f t="shared" si="387"/>
        <v>9.323918302381367</v>
      </c>
      <c r="AT712" s="80">
        <f t="shared" si="387"/>
        <v>9.336182387364925</v>
      </c>
      <c r="AU712" s="80">
        <f t="shared" si="377"/>
        <v>9.3636034149447731</v>
      </c>
    </row>
    <row r="713" spans="1:47" ht="12.95" customHeight="1" x14ac:dyDescent="0.2">
      <c r="A713" s="16" t="s">
        <v>2521</v>
      </c>
      <c r="B713" s="41"/>
      <c r="C713" s="43">
        <v>50950.701999999997</v>
      </c>
      <c r="D713" s="42"/>
      <c r="E713" s="80">
        <f t="shared" si="360"/>
        <v>5489.0343341254866</v>
      </c>
      <c r="F713" s="80">
        <f t="shared" si="361"/>
        <v>5489</v>
      </c>
      <c r="G713" s="80">
        <f t="shared" si="357"/>
        <v>4.6606085161329247E-2</v>
      </c>
      <c r="I713" s="80">
        <f t="shared" si="382"/>
        <v>4.6606085161329247E-2</v>
      </c>
      <c r="P713" s="80">
        <f t="shared" si="362"/>
        <v>4.4591114870876615E-2</v>
      </c>
      <c r="Q713" s="107">
        <f t="shared" si="378"/>
        <v>35932.201999999997</v>
      </c>
      <c r="R713" s="80">
        <f t="shared" si="386"/>
        <v>4.0601052714067643E-6</v>
      </c>
      <c r="S713" s="106">
        <f t="shared" si="383"/>
        <v>0.1</v>
      </c>
      <c r="T713" s="106">
        <f t="shared" si="363"/>
        <v>4.0601052714067648E-7</v>
      </c>
      <c r="Z713" s="80">
        <f t="shared" si="364"/>
        <v>5489</v>
      </c>
      <c r="AA713" s="80">
        <f t="shared" si="365"/>
        <v>4.6224756705660404E-2</v>
      </c>
      <c r="AB713" s="80">
        <f t="shared" si="366"/>
        <v>4.4972443326545458E-2</v>
      </c>
      <c r="AC713" s="80">
        <f t="shared" si="380"/>
        <v>2.014970290452632E-3</v>
      </c>
      <c r="AD713" s="80">
        <f t="shared" si="367"/>
        <v>3.8132845566884316E-4</v>
      </c>
      <c r="AE713" s="80">
        <f t="shared" si="368"/>
        <v>1.4541139110278487E-8</v>
      </c>
      <c r="AF713" s="80">
        <f t="shared" si="369"/>
        <v>-9999</v>
      </c>
      <c r="AG713" s="106"/>
      <c r="AH713" s="80">
        <f t="shared" si="370"/>
        <v>1.6336418347837897E-3</v>
      </c>
      <c r="AI713" s="80">
        <f t="shared" si="371"/>
        <v>1.4413634547910723</v>
      </c>
      <c r="AJ713" s="80">
        <f t="shared" si="372"/>
        <v>0.12648621096668289</v>
      </c>
      <c r="AK713" s="80">
        <f t="shared" si="373"/>
        <v>-7.9814845243882146E-2</v>
      </c>
      <c r="AL713" s="80">
        <f t="shared" si="374"/>
        <v>2.9626890967956814</v>
      </c>
      <c r="AM713" s="80">
        <f t="shared" si="375"/>
        <v>11.14937441269533</v>
      </c>
      <c r="AN713" s="80">
        <f t="shared" si="387"/>
        <v>9.3142077373372398</v>
      </c>
      <c r="AO713" s="80">
        <f t="shared" si="387"/>
        <v>9.3144242630715617</v>
      </c>
      <c r="AP713" s="80">
        <f t="shared" si="387"/>
        <v>9.3149099582111994</v>
      </c>
      <c r="AQ713" s="80">
        <f t="shared" si="387"/>
        <v>9.315999340561941</v>
      </c>
      <c r="AR713" s="80">
        <f t="shared" si="387"/>
        <v>9.3184422844614385</v>
      </c>
      <c r="AS713" s="80">
        <f t="shared" si="387"/>
        <v>9.323918302381367</v>
      </c>
      <c r="AT713" s="80">
        <f t="shared" si="387"/>
        <v>9.336182387364925</v>
      </c>
      <c r="AU713" s="80">
        <f t="shared" si="377"/>
        <v>9.3636034149447731</v>
      </c>
    </row>
    <row r="714" spans="1:47" ht="12.95" customHeight="1" x14ac:dyDescent="0.2">
      <c r="A714" s="16" t="s">
        <v>2521</v>
      </c>
      <c r="B714" s="41"/>
      <c r="C714" s="43">
        <v>50984.637000000002</v>
      </c>
      <c r="D714" s="42"/>
      <c r="E714" s="80">
        <f t="shared" si="360"/>
        <v>5514.0338281680815</v>
      </c>
      <c r="F714" s="80">
        <f t="shared" si="361"/>
        <v>5514</v>
      </c>
      <c r="G714" s="80">
        <f t="shared" si="357"/>
        <v>4.5919284682895523E-2</v>
      </c>
      <c r="I714" s="80">
        <f t="shared" si="382"/>
        <v>4.5919284682895523E-2</v>
      </c>
      <c r="P714" s="80">
        <f t="shared" si="362"/>
        <v>4.4925701182575328E-2</v>
      </c>
      <c r="Q714" s="107">
        <f t="shared" si="378"/>
        <v>35966.137000000002</v>
      </c>
      <c r="R714" s="80">
        <f t="shared" si="386"/>
        <v>9.8720817210852953E-7</v>
      </c>
      <c r="S714" s="106">
        <f t="shared" si="383"/>
        <v>0.1</v>
      </c>
      <c r="T714" s="106">
        <f t="shared" si="363"/>
        <v>9.8720817210852956E-8</v>
      </c>
      <c r="Z714" s="80">
        <f t="shared" si="364"/>
        <v>5514</v>
      </c>
      <c r="AA714" s="80">
        <f t="shared" si="365"/>
        <v>4.6009459002901744E-2</v>
      </c>
      <c r="AB714" s="80">
        <f t="shared" si="366"/>
        <v>4.4835526862569107E-2</v>
      </c>
      <c r="AC714" s="80">
        <f t="shared" si="380"/>
        <v>9.9358350032019427E-4</v>
      </c>
      <c r="AD714" s="80">
        <f t="shared" si="367"/>
        <v>-9.0174320006221331E-5</v>
      </c>
      <c r="AE714" s="80">
        <f t="shared" si="368"/>
        <v>8.1314079885844091E-10</v>
      </c>
      <c r="AF714" s="80">
        <f t="shared" si="369"/>
        <v>-9999</v>
      </c>
      <c r="AG714" s="106"/>
      <c r="AH714" s="80">
        <f t="shared" si="370"/>
        <v>1.0837578203264134E-3</v>
      </c>
      <c r="AI714" s="80">
        <f t="shared" si="371"/>
        <v>1.4434542055317396</v>
      </c>
      <c r="AJ714" s="80">
        <f t="shared" si="372"/>
        <v>9.8233126171432983E-2</v>
      </c>
      <c r="AK714" s="80">
        <f t="shared" si="373"/>
        <v>-6.7234487747207278E-2</v>
      </c>
      <c r="AL714" s="80">
        <f t="shared" si="374"/>
        <v>2.9911232261040452</v>
      </c>
      <c r="AM714" s="80">
        <f t="shared" si="375"/>
        <v>13.266648916992656</v>
      </c>
      <c r="AN714" s="80">
        <f t="shared" si="387"/>
        <v>9.3318262511986507</v>
      </c>
      <c r="AO714" s="80">
        <f t="shared" si="387"/>
        <v>9.3320098660752997</v>
      </c>
      <c r="AP714" s="80">
        <f t="shared" si="387"/>
        <v>9.3324210036083475</v>
      </c>
      <c r="AQ714" s="80">
        <f t="shared" si="387"/>
        <v>9.3333415372240758</v>
      </c>
      <c r="AR714" s="80">
        <f t="shared" si="387"/>
        <v>9.3354023240383359</v>
      </c>
      <c r="AS714" s="80">
        <f t="shared" si="387"/>
        <v>9.3400144150611819</v>
      </c>
      <c r="AT714" s="80">
        <f t="shared" si="387"/>
        <v>9.3503299901755792</v>
      </c>
      <c r="AU714" s="80">
        <f t="shared" si="377"/>
        <v>9.3733751411295145</v>
      </c>
    </row>
    <row r="715" spans="1:47" ht="12.95" customHeight="1" x14ac:dyDescent="0.2">
      <c r="A715" s="16" t="s">
        <v>2521</v>
      </c>
      <c r="B715" s="41"/>
      <c r="C715" s="43">
        <v>50988.709000000003</v>
      </c>
      <c r="D715" s="42"/>
      <c r="E715" s="80">
        <f t="shared" si="360"/>
        <v>5517.0336201156697</v>
      </c>
      <c r="F715" s="80">
        <f t="shared" si="361"/>
        <v>5517</v>
      </c>
      <c r="G715" s="80">
        <f t="shared" si="357"/>
        <v>4.5636868620931637E-2</v>
      </c>
      <c r="I715" s="80">
        <f t="shared" si="382"/>
        <v>4.5636868620931637E-2</v>
      </c>
      <c r="P715" s="80">
        <f t="shared" si="362"/>
        <v>4.4965884969793785E-2</v>
      </c>
      <c r="Q715" s="107">
        <f t="shared" si="378"/>
        <v>35970.209000000003</v>
      </c>
      <c r="R715" s="80">
        <f t="shared" si="386"/>
        <v>4.5021906009428265E-7</v>
      </c>
      <c r="S715" s="106">
        <f t="shared" si="383"/>
        <v>0.1</v>
      </c>
      <c r="T715" s="106">
        <f t="shared" si="363"/>
        <v>4.5021906009428265E-8</v>
      </c>
      <c r="Z715" s="80">
        <f t="shared" si="364"/>
        <v>5517</v>
      </c>
      <c r="AA715" s="80">
        <f t="shared" si="365"/>
        <v>4.5983580848288061E-2</v>
      </c>
      <c r="AB715" s="80">
        <f t="shared" si="366"/>
        <v>4.461917274243736E-2</v>
      </c>
      <c r="AC715" s="80">
        <f t="shared" si="380"/>
        <v>6.7098365113785197E-4</v>
      </c>
      <c r="AD715" s="80">
        <f t="shared" si="367"/>
        <v>-3.4671222735642437E-4</v>
      </c>
      <c r="AE715" s="80">
        <f t="shared" si="368"/>
        <v>1.2020936859845292E-8</v>
      </c>
      <c r="AF715" s="80">
        <f t="shared" si="369"/>
        <v>-9999</v>
      </c>
      <c r="AG715" s="106"/>
      <c r="AH715" s="80">
        <f t="shared" si="370"/>
        <v>1.0176958784942781E-3</v>
      </c>
      <c r="AI715" s="80">
        <f t="shared" si="371"/>
        <v>1.443681379389006</v>
      </c>
      <c r="AJ715" s="80">
        <f t="shared" si="372"/>
        <v>9.4831738708170965E-2</v>
      </c>
      <c r="AK715" s="80">
        <f t="shared" si="373"/>
        <v>-6.5718660438909754E-2</v>
      </c>
      <c r="AL715" s="80">
        <f t="shared" si="374"/>
        <v>2.9945405748360221</v>
      </c>
      <c r="AM715" s="80">
        <f t="shared" si="375"/>
        <v>13.576106268061858</v>
      </c>
      <c r="AN715" s="80">
        <f t="shared" si="387"/>
        <v>9.333942070608142</v>
      </c>
      <c r="AO715" s="80">
        <f t="shared" si="387"/>
        <v>9.3341216751705307</v>
      </c>
      <c r="AP715" s="80">
        <f t="shared" si="387"/>
        <v>9.3345237553297054</v>
      </c>
      <c r="AQ715" s="80">
        <f t="shared" si="387"/>
        <v>9.3354238379564212</v>
      </c>
      <c r="AR715" s="80">
        <f t="shared" si="387"/>
        <v>9.3374384695779824</v>
      </c>
      <c r="AS715" s="80">
        <f t="shared" si="387"/>
        <v>9.3419464920914574</v>
      </c>
      <c r="AT715" s="80">
        <f t="shared" si="387"/>
        <v>9.3520278586242451</v>
      </c>
      <c r="AU715" s="80">
        <f t="shared" si="377"/>
        <v>9.3745477482716844</v>
      </c>
    </row>
    <row r="716" spans="1:47" ht="12.95" customHeight="1" x14ac:dyDescent="0.2">
      <c r="A716" s="16" t="s">
        <v>2521</v>
      </c>
      <c r="B716" s="41"/>
      <c r="C716" s="43">
        <v>51041.646000000001</v>
      </c>
      <c r="D716" s="42"/>
      <c r="E716" s="80">
        <f t="shared" si="360"/>
        <v>5556.0316521219347</v>
      </c>
      <c r="F716" s="80">
        <f t="shared" si="361"/>
        <v>5556</v>
      </c>
      <c r="G716" s="80">
        <f t="shared" si="357"/>
        <v>4.296545986289857E-2</v>
      </c>
      <c r="I716" s="80">
        <f t="shared" si="382"/>
        <v>4.296545986289857E-2</v>
      </c>
      <c r="P716" s="80">
        <f t="shared" si="362"/>
        <v>4.5488926085018623E-2</v>
      </c>
      <c r="Q716" s="107">
        <f t="shared" si="378"/>
        <v>36023.146000000001</v>
      </c>
      <c r="R716" s="80">
        <f t="shared" si="386"/>
        <v>6.3678817741808549E-6</v>
      </c>
      <c r="S716" s="106">
        <f t="shared" si="383"/>
        <v>0.1</v>
      </c>
      <c r="T716" s="106">
        <f t="shared" si="363"/>
        <v>6.3678817741808549E-7</v>
      </c>
      <c r="Z716" s="80">
        <f t="shared" si="364"/>
        <v>5556</v>
      </c>
      <c r="AA716" s="80">
        <f t="shared" si="365"/>
        <v>4.5646690035116913E-2</v>
      </c>
      <c r="AB716" s="80">
        <f t="shared" si="366"/>
        <v>4.280769591280028E-2</v>
      </c>
      <c r="AC716" s="80">
        <f t="shared" si="380"/>
        <v>-2.5234662221200535E-3</v>
      </c>
      <c r="AD716" s="80">
        <f t="shared" si="367"/>
        <v>-2.6812301722183435E-3</v>
      </c>
      <c r="AE716" s="80">
        <f t="shared" si="368"/>
        <v>7.1889952364140085E-7</v>
      </c>
      <c r="AF716" s="80">
        <f t="shared" si="369"/>
        <v>-9999</v>
      </c>
      <c r="AG716" s="106"/>
      <c r="AH716" s="80">
        <f t="shared" si="370"/>
        <v>1.5776395009829103E-4</v>
      </c>
      <c r="AI716" s="80">
        <f t="shared" si="371"/>
        <v>1.4461662147051446</v>
      </c>
      <c r="AJ716" s="80">
        <f t="shared" si="372"/>
        <v>5.0441114736229725E-2</v>
      </c>
      <c r="AK716" s="80">
        <f t="shared" si="373"/>
        <v>-4.5910974745682148E-2</v>
      </c>
      <c r="AL716" s="80">
        <f t="shared" si="374"/>
        <v>3.0390525008863087</v>
      </c>
      <c r="AM716" s="80">
        <f t="shared" si="375"/>
        <v>19.487461509703454</v>
      </c>
      <c r="AN716" s="80">
        <f t="shared" si="387"/>
        <v>9.3614739638364064</v>
      </c>
      <c r="AO716" s="80">
        <f t="shared" si="387"/>
        <v>9.3616004239351103</v>
      </c>
      <c r="AP716" s="80">
        <f t="shared" si="387"/>
        <v>9.3618829334348774</v>
      </c>
      <c r="AQ716" s="80">
        <f t="shared" si="387"/>
        <v>9.3625140362607908</v>
      </c>
      <c r="AR716" s="80">
        <f t="shared" si="387"/>
        <v>9.3639237783948968</v>
      </c>
      <c r="AS716" s="80">
        <f t="shared" si="387"/>
        <v>9.3670723929628998</v>
      </c>
      <c r="AT716" s="80">
        <f t="shared" si="387"/>
        <v>9.3741027033233255</v>
      </c>
      <c r="AU716" s="80">
        <f t="shared" si="377"/>
        <v>9.3897916411198814</v>
      </c>
    </row>
    <row r="717" spans="1:47" ht="12.95" customHeight="1" x14ac:dyDescent="0.2">
      <c r="A717" s="16" t="s">
        <v>2521</v>
      </c>
      <c r="B717" s="41"/>
      <c r="C717" s="43">
        <v>51041.65</v>
      </c>
      <c r="D717" s="42"/>
      <c r="E717" s="80">
        <f t="shared" si="360"/>
        <v>5556.0345988723748</v>
      </c>
      <c r="F717" s="80">
        <f t="shared" si="361"/>
        <v>5556</v>
      </c>
      <c r="G717" s="80">
        <f t="shared" ref="G717:G780" si="388">C717-(C$7+F717*C$8)</f>
        <v>4.6965459863713477E-2</v>
      </c>
      <c r="I717" s="80">
        <f t="shared" si="382"/>
        <v>4.6965459863713477E-2</v>
      </c>
      <c r="P717" s="80">
        <f t="shared" si="362"/>
        <v>4.5488926085018623E-2</v>
      </c>
      <c r="Q717" s="107">
        <f t="shared" si="378"/>
        <v>36023.15</v>
      </c>
      <c r="R717" s="80">
        <f t="shared" si="386"/>
        <v>2.1801519996269034E-6</v>
      </c>
      <c r="S717" s="106">
        <f t="shared" si="383"/>
        <v>0.1</v>
      </c>
      <c r="T717" s="106">
        <f t="shared" si="363"/>
        <v>2.1801519996269036E-7</v>
      </c>
      <c r="Z717" s="80">
        <f t="shared" si="364"/>
        <v>5556</v>
      </c>
      <c r="AA717" s="80">
        <f t="shared" si="365"/>
        <v>4.5646690035116913E-2</v>
      </c>
      <c r="AB717" s="80">
        <f t="shared" si="366"/>
        <v>4.6807695913615187E-2</v>
      </c>
      <c r="AC717" s="80">
        <f t="shared" si="380"/>
        <v>1.4765337786948537E-3</v>
      </c>
      <c r="AD717" s="80">
        <f t="shared" si="367"/>
        <v>1.3187698285965638E-3</v>
      </c>
      <c r="AE717" s="80">
        <f t="shared" si="368"/>
        <v>1.7391538608166102E-7</v>
      </c>
      <c r="AF717" s="80">
        <f t="shared" si="369"/>
        <v>-9999</v>
      </c>
      <c r="AG717" s="106"/>
      <c r="AH717" s="80">
        <f t="shared" si="370"/>
        <v>1.5776395009829103E-4</v>
      </c>
      <c r="AI717" s="80">
        <f t="shared" si="371"/>
        <v>1.4461662147051446</v>
      </c>
      <c r="AJ717" s="80">
        <f t="shared" si="372"/>
        <v>5.0441114736229725E-2</v>
      </c>
      <c r="AK717" s="80">
        <f t="shared" si="373"/>
        <v>-4.5910974745682148E-2</v>
      </c>
      <c r="AL717" s="80">
        <f t="shared" si="374"/>
        <v>3.0390525008863087</v>
      </c>
      <c r="AM717" s="80">
        <f t="shared" si="375"/>
        <v>19.487461509703454</v>
      </c>
      <c r="AN717" s="80">
        <f t="shared" si="387"/>
        <v>9.3614739638364064</v>
      </c>
      <c r="AO717" s="80">
        <f t="shared" si="387"/>
        <v>9.3616004239351103</v>
      </c>
      <c r="AP717" s="80">
        <f t="shared" si="387"/>
        <v>9.3618829334348774</v>
      </c>
      <c r="AQ717" s="80">
        <f t="shared" si="387"/>
        <v>9.3625140362607908</v>
      </c>
      <c r="AR717" s="80">
        <f t="shared" si="387"/>
        <v>9.3639237783948968</v>
      </c>
      <c r="AS717" s="80">
        <f t="shared" si="387"/>
        <v>9.3670723929628998</v>
      </c>
      <c r="AT717" s="80">
        <f t="shared" si="387"/>
        <v>9.3741027033233255</v>
      </c>
      <c r="AU717" s="80">
        <f t="shared" si="377"/>
        <v>9.3897916411198814</v>
      </c>
    </row>
    <row r="718" spans="1:47" ht="12.95" customHeight="1" x14ac:dyDescent="0.2">
      <c r="A718" s="16" t="s">
        <v>2516</v>
      </c>
      <c r="B718" s="41"/>
      <c r="C718" s="42">
        <v>51136.665999999997</v>
      </c>
      <c r="D718" s="42">
        <v>3.0000000000000001E-3</v>
      </c>
      <c r="E718" s="80">
        <f t="shared" si="360"/>
        <v>5626.0317088164074</v>
      </c>
      <c r="F718" s="80">
        <f t="shared" si="361"/>
        <v>5626</v>
      </c>
      <c r="G718" s="80">
        <f t="shared" si="388"/>
        <v>4.3042418496042956E-2</v>
      </c>
      <c r="I718" s="80">
        <f t="shared" si="382"/>
        <v>4.3042418496042956E-2</v>
      </c>
      <c r="P718" s="80">
        <f t="shared" si="362"/>
        <v>4.6430754371787751E-2</v>
      </c>
      <c r="Q718" s="107">
        <f t="shared" si="378"/>
        <v>36118.165999999997</v>
      </c>
      <c r="R718" s="80">
        <f t="shared" si="386"/>
        <v>1.1480820006859249E-5</v>
      </c>
      <c r="S718" s="106">
        <f t="shared" si="383"/>
        <v>0.1</v>
      </c>
      <c r="T718" s="106">
        <f t="shared" si="363"/>
        <v>1.1480820006859249E-6</v>
      </c>
      <c r="Z718" s="80">
        <f t="shared" si="364"/>
        <v>5626</v>
      </c>
      <c r="AA718" s="80">
        <f t="shared" si="365"/>
        <v>4.5042581087963336E-2</v>
      </c>
      <c r="AB718" s="80">
        <f t="shared" si="366"/>
        <v>4.4430591779867371E-2</v>
      </c>
      <c r="AC718" s="80">
        <f t="shared" si="380"/>
        <v>-3.3883358757447954E-3</v>
      </c>
      <c r="AD718" s="80">
        <f t="shared" si="367"/>
        <v>-2.0001625919203805E-3</v>
      </c>
      <c r="AE718" s="80">
        <f t="shared" si="368"/>
        <v>4.0006503941176549E-7</v>
      </c>
      <c r="AF718" s="80">
        <f t="shared" si="369"/>
        <v>-9999</v>
      </c>
      <c r="AG718" s="106"/>
      <c r="AH718" s="80">
        <f t="shared" si="370"/>
        <v>-1.3881732838244146E-3</v>
      </c>
      <c r="AI718" s="80">
        <f t="shared" si="371"/>
        <v>1.4484098994858718</v>
      </c>
      <c r="AJ718" s="80">
        <f t="shared" si="372"/>
        <v>-2.97012927506859E-2</v>
      </c>
      <c r="AK718" s="80">
        <f t="shared" si="373"/>
        <v>-1.0033483417348334E-2</v>
      </c>
      <c r="AL718" s="80">
        <f t="shared" si="374"/>
        <v>3.1192206911559119</v>
      </c>
      <c r="AM718" s="80">
        <f t="shared" si="375"/>
        <v>89.393882533292995</v>
      </c>
      <c r="AN718" s="80">
        <f t="shared" si="387"/>
        <v>9.4109735850250207</v>
      </c>
      <c r="AO718" s="80">
        <f t="shared" si="387"/>
        <v>9.4110014170103131</v>
      </c>
      <c r="AP718" s="80">
        <f t="shared" si="387"/>
        <v>9.411063475518441</v>
      </c>
      <c r="AQ718" s="80">
        <f t="shared" si="387"/>
        <v>9.4112018505968624</v>
      </c>
      <c r="AR718" s="80">
        <f t="shared" si="387"/>
        <v>9.4115103917632013</v>
      </c>
      <c r="AS718" s="80">
        <f t="shared" si="387"/>
        <v>9.4121983554417969</v>
      </c>
      <c r="AT718" s="80">
        <f t="shared" si="387"/>
        <v>9.4137323081463666</v>
      </c>
      <c r="AU718" s="80">
        <f t="shared" si="377"/>
        <v>9.4171524744371613</v>
      </c>
    </row>
    <row r="719" spans="1:47" ht="12.95" customHeight="1" x14ac:dyDescent="0.2">
      <c r="A719" s="134" t="s">
        <v>1691</v>
      </c>
      <c r="B719" s="135" t="s">
        <v>2525</v>
      </c>
      <c r="C719" s="138">
        <v>51188.249000000003</v>
      </c>
      <c r="D719" s="138" t="s">
        <v>2559</v>
      </c>
      <c r="E719" s="80">
        <f t="shared" si="360"/>
        <v>5664.0322657988481</v>
      </c>
      <c r="F719" s="80">
        <f t="shared" si="361"/>
        <v>5664</v>
      </c>
      <c r="G719" s="80">
        <f t="shared" si="388"/>
        <v>4.3798481761768926E-2</v>
      </c>
      <c r="I719" s="80">
        <f t="shared" si="382"/>
        <v>4.3798481761768926E-2</v>
      </c>
      <c r="P719" s="80">
        <f t="shared" si="362"/>
        <v>4.6943665869833409E-2</v>
      </c>
      <c r="Q719" s="107">
        <f t="shared" si="378"/>
        <v>36169.749000000003</v>
      </c>
      <c r="R719" s="80">
        <f t="shared" si="386"/>
        <v>9.8921830736213781E-6</v>
      </c>
      <c r="S719" s="106">
        <f t="shared" si="383"/>
        <v>0.1</v>
      </c>
      <c r="T719" s="106">
        <f t="shared" si="363"/>
        <v>9.8921830736213794E-7</v>
      </c>
      <c r="Z719" s="80">
        <f t="shared" si="364"/>
        <v>5664</v>
      </c>
      <c r="AA719" s="80">
        <f t="shared" si="365"/>
        <v>4.4716917543563744E-2</v>
      </c>
      <c r="AB719" s="80">
        <f t="shared" si="366"/>
        <v>4.6025230088038591E-2</v>
      </c>
      <c r="AC719" s="80">
        <f t="shared" si="380"/>
        <v>-3.1451841080644832E-3</v>
      </c>
      <c r="AD719" s="80">
        <f t="shared" si="367"/>
        <v>-9.1843578179481855E-4</v>
      </c>
      <c r="AE719" s="80">
        <f t="shared" si="368"/>
        <v>8.4352428528105962E-8</v>
      </c>
      <c r="AF719" s="80">
        <f t="shared" si="369"/>
        <v>-9999</v>
      </c>
      <c r="AG719" s="106"/>
      <c r="AH719" s="80">
        <f t="shared" si="370"/>
        <v>-2.2267483262696651E-3</v>
      </c>
      <c r="AI719" s="80">
        <f t="shared" si="371"/>
        <v>1.4484213071085743</v>
      </c>
      <c r="AJ719" s="80">
        <f t="shared" si="372"/>
        <v>-7.3216603646201819E-2</v>
      </c>
      <c r="AK719" s="80">
        <f t="shared" si="373"/>
        <v>9.5099988145848618E-3</v>
      </c>
      <c r="AL719" s="80">
        <f t="shared" si="374"/>
        <v>-3.1203881004509095</v>
      </c>
      <c r="AM719" s="80">
        <f t="shared" si="375"/>
        <v>-94.31583148646709</v>
      </c>
      <c r="AN719" s="80">
        <f t="shared" si="387"/>
        <v>9.4378619649733135</v>
      </c>
      <c r="AO719" s="80">
        <f t="shared" si="387"/>
        <v>9.4378355841470754</v>
      </c>
      <c r="AP719" s="80">
        <f t="shared" si="387"/>
        <v>9.4377767619329642</v>
      </c>
      <c r="AQ719" s="80">
        <f t="shared" si="387"/>
        <v>9.4376456042286119</v>
      </c>
      <c r="AR719" s="80">
        <f t="shared" si="387"/>
        <v>9.4373531586452319</v>
      </c>
      <c r="AS719" s="80">
        <f t="shared" si="387"/>
        <v>9.4367010893171592</v>
      </c>
      <c r="AT719" s="80">
        <f t="shared" si="387"/>
        <v>9.4352471805766864</v>
      </c>
      <c r="AU719" s="80">
        <f t="shared" si="377"/>
        <v>9.4320054982379702</v>
      </c>
    </row>
    <row r="720" spans="1:47" ht="12.95" customHeight="1" x14ac:dyDescent="0.2">
      <c r="A720" s="16" t="s">
        <v>2380</v>
      </c>
      <c r="B720" s="41"/>
      <c r="C720" s="42">
        <v>51253.404699999999</v>
      </c>
      <c r="D720" s="42">
        <v>1E-4</v>
      </c>
      <c r="E720" s="80">
        <f t="shared" si="360"/>
        <v>5712.0316627044249</v>
      </c>
      <c r="F720" s="80">
        <f t="shared" si="361"/>
        <v>5712</v>
      </c>
      <c r="G720" s="80">
        <f t="shared" si="388"/>
        <v>4.297982482239604E-2</v>
      </c>
      <c r="K720" s="80">
        <f>+G720</f>
        <v>4.297982482239604E-2</v>
      </c>
      <c r="P720" s="80">
        <f t="shared" si="362"/>
        <v>4.7593196914494804E-2</v>
      </c>
      <c r="Q720" s="107">
        <f t="shared" si="378"/>
        <v>36234.904699999999</v>
      </c>
      <c r="R720" s="80">
        <f t="shared" si="386"/>
        <v>2.1283202060155723E-5</v>
      </c>
      <c r="S720" s="106">
        <f>S$18</f>
        <v>1</v>
      </c>
      <c r="T720" s="106">
        <f t="shared" si="363"/>
        <v>2.1283202060155723E-5</v>
      </c>
      <c r="Z720" s="80">
        <f t="shared" si="364"/>
        <v>5712</v>
      </c>
      <c r="AA720" s="80">
        <f t="shared" si="365"/>
        <v>4.4309960842019026E-2</v>
      </c>
      <c r="AB720" s="80">
        <f t="shared" si="366"/>
        <v>4.6263060894871817E-2</v>
      </c>
      <c r="AC720" s="80">
        <f t="shared" si="380"/>
        <v>-4.6133720920987636E-3</v>
      </c>
      <c r="AD720" s="80">
        <f t="shared" si="367"/>
        <v>-1.3301360196229864E-3</v>
      </c>
      <c r="AE720" s="80">
        <f t="shared" si="368"/>
        <v>1.7692618306984815E-6</v>
      </c>
      <c r="AF720" s="80">
        <f t="shared" si="369"/>
        <v>-9999</v>
      </c>
      <c r="AG720" s="106"/>
      <c r="AH720" s="80">
        <f t="shared" si="370"/>
        <v>-3.2832360724757803E-3</v>
      </c>
      <c r="AI720" s="80">
        <f t="shared" si="371"/>
        <v>1.4472203598160971</v>
      </c>
      <c r="AJ720" s="80">
        <f t="shared" si="372"/>
        <v>-0.12793337630951898</v>
      </c>
      <c r="AK720" s="80">
        <f t="shared" si="373"/>
        <v>3.414759892549548E-2</v>
      </c>
      <c r="AL720" s="80">
        <f t="shared" si="374"/>
        <v>-3.0653853256755217</v>
      </c>
      <c r="AM720" s="80">
        <f t="shared" si="375"/>
        <v>-26.231492887531129</v>
      </c>
      <c r="AN720" s="80">
        <f t="shared" si="387"/>
        <v>9.4718137442085233</v>
      </c>
      <c r="AO720" s="80">
        <f t="shared" si="387"/>
        <v>9.4717193739140395</v>
      </c>
      <c r="AP720" s="80">
        <f t="shared" si="387"/>
        <v>9.4715087401737801</v>
      </c>
      <c r="AQ720" s="80">
        <f t="shared" si="387"/>
        <v>9.4710386148247512</v>
      </c>
      <c r="AR720" s="80">
        <f t="shared" si="387"/>
        <v>9.4699893522367873</v>
      </c>
      <c r="AS720" s="80">
        <f t="shared" si="387"/>
        <v>9.4676477036967395</v>
      </c>
      <c r="AT720" s="80">
        <f t="shared" si="387"/>
        <v>9.4624226550854598</v>
      </c>
      <c r="AU720" s="80">
        <f t="shared" si="377"/>
        <v>9.4507672125126767</v>
      </c>
    </row>
    <row r="721" spans="1:47" ht="12.95" customHeight="1" x14ac:dyDescent="0.2">
      <c r="A721" s="16" t="s">
        <v>2381</v>
      </c>
      <c r="B721" s="41"/>
      <c r="C721" s="42">
        <v>51268.3364</v>
      </c>
      <c r="D721" s="42">
        <v>5.9999999999999995E-4</v>
      </c>
      <c r="E721" s="80">
        <f t="shared" si="360"/>
        <v>5723.0316610894479</v>
      </c>
      <c r="F721" s="80">
        <f t="shared" si="361"/>
        <v>5723</v>
      </c>
      <c r="G721" s="80">
        <f t="shared" si="388"/>
        <v>4.2977632612746675E-2</v>
      </c>
      <c r="J721" s="80">
        <f>G721</f>
        <v>4.2977632612746675E-2</v>
      </c>
      <c r="P721" s="80">
        <f t="shared" si="362"/>
        <v>4.7742306064011635E-2</v>
      </c>
      <c r="Q721" s="107">
        <f t="shared" si="378"/>
        <v>36249.8364</v>
      </c>
      <c r="R721" s="80">
        <f t="shared" si="386"/>
        <v>2.2702113097189146E-5</v>
      </c>
      <c r="S721" s="106">
        <f>S$17</f>
        <v>1</v>
      </c>
      <c r="T721" s="106">
        <f t="shared" si="363"/>
        <v>2.2702113097189146E-5</v>
      </c>
      <c r="Z721" s="80">
        <f t="shared" si="364"/>
        <v>5723</v>
      </c>
      <c r="AA721" s="80">
        <f t="shared" si="365"/>
        <v>4.421759827837559E-2</v>
      </c>
      <c r="AB721" s="80">
        <f t="shared" si="366"/>
        <v>4.6502340398382719E-2</v>
      </c>
      <c r="AC721" s="80">
        <f t="shared" si="380"/>
        <v>-4.7646734512649599E-3</v>
      </c>
      <c r="AD721" s="80">
        <f t="shared" si="367"/>
        <v>-1.2399656656289157E-3</v>
      </c>
      <c r="AE721" s="80">
        <f t="shared" si="368"/>
        <v>1.53751485193856E-6</v>
      </c>
      <c r="AF721" s="80">
        <f t="shared" si="369"/>
        <v>-9999</v>
      </c>
      <c r="AG721" s="106"/>
      <c r="AH721" s="80">
        <f t="shared" si="370"/>
        <v>-3.5247077856360438E-3</v>
      </c>
      <c r="AI721" s="80">
        <f t="shared" si="371"/>
        <v>1.4467550594651928</v>
      </c>
      <c r="AJ721" s="80">
        <f t="shared" si="372"/>
        <v>-0.14040820476600233</v>
      </c>
      <c r="AK721" s="80">
        <f t="shared" si="373"/>
        <v>3.9774685274278056E-2</v>
      </c>
      <c r="AL721" s="80">
        <f t="shared" si="374"/>
        <v>-3.0527965857306203</v>
      </c>
      <c r="AM721" s="80">
        <f t="shared" si="375"/>
        <v>-22.508718593644449</v>
      </c>
      <c r="AN721" s="80">
        <f t="shared" ref="AN721:AT730" si="389">$AU721+$AB$7*SIN(AO721)</f>
        <v>9.4795894937191996</v>
      </c>
      <c r="AO721" s="80">
        <f t="shared" si="389"/>
        <v>9.4794797328174845</v>
      </c>
      <c r="AP721" s="80">
        <f t="shared" si="389"/>
        <v>9.4792346510730798</v>
      </c>
      <c r="AQ721" s="80">
        <f t="shared" si="389"/>
        <v>9.4786874273728152</v>
      </c>
      <c r="AR721" s="80">
        <f t="shared" si="389"/>
        <v>9.4774656327995253</v>
      </c>
      <c r="AS721" s="80">
        <f t="shared" si="389"/>
        <v>9.474737995068331</v>
      </c>
      <c r="AT721" s="80">
        <f t="shared" si="389"/>
        <v>9.468649897326177</v>
      </c>
      <c r="AU721" s="80">
        <f t="shared" si="377"/>
        <v>9.4550667720339625</v>
      </c>
    </row>
    <row r="722" spans="1:47" ht="12.95" customHeight="1" x14ac:dyDescent="0.2">
      <c r="A722" s="16" t="s">
        <v>2382</v>
      </c>
      <c r="B722" s="41" t="s">
        <v>2525</v>
      </c>
      <c r="C722" s="42">
        <v>51272.408100000001</v>
      </c>
      <c r="D722" s="42">
        <v>2.8E-3</v>
      </c>
      <c r="E722" s="80">
        <f t="shared" si="360"/>
        <v>5726.0312320307548</v>
      </c>
      <c r="F722" s="80">
        <f t="shared" si="361"/>
        <v>5726</v>
      </c>
      <c r="G722" s="80">
        <f t="shared" si="388"/>
        <v>4.2395216551085468E-2</v>
      </c>
      <c r="K722" s="80">
        <f>+G722</f>
        <v>4.2395216551085468E-2</v>
      </c>
      <c r="P722" s="80">
        <f t="shared" si="362"/>
        <v>4.7782988910605353E-2</v>
      </c>
      <c r="Q722" s="107">
        <f t="shared" si="378"/>
        <v>36253.908100000001</v>
      </c>
      <c r="R722" s="80">
        <f t="shared" si="386"/>
        <v>2.902809099800647E-5</v>
      </c>
      <c r="S722" s="106">
        <f>S$18</f>
        <v>1</v>
      </c>
      <c r="T722" s="106">
        <f t="shared" si="363"/>
        <v>2.902809099800647E-5</v>
      </c>
      <c r="Z722" s="80">
        <f t="shared" si="364"/>
        <v>5726</v>
      </c>
      <c r="AA722" s="80">
        <f t="shared" si="365"/>
        <v>4.419247505880268E-2</v>
      </c>
      <c r="AB722" s="80">
        <f t="shared" si="366"/>
        <v>4.5985730402888142E-2</v>
      </c>
      <c r="AC722" s="80">
        <f t="shared" si="380"/>
        <v>-5.3877723595198851E-3</v>
      </c>
      <c r="AD722" s="80">
        <f t="shared" si="367"/>
        <v>-1.7972585077172115E-3</v>
      </c>
      <c r="AE722" s="80">
        <f t="shared" si="368"/>
        <v>3.2301381435618981E-6</v>
      </c>
      <c r="AF722" s="80">
        <f t="shared" si="369"/>
        <v>-9999</v>
      </c>
      <c r="AG722" s="106"/>
      <c r="AH722" s="80">
        <f t="shared" si="370"/>
        <v>-3.5905138518026701E-3</v>
      </c>
      <c r="AI722" s="80">
        <f t="shared" si="371"/>
        <v>1.4466159277420609</v>
      </c>
      <c r="AJ722" s="80">
        <f t="shared" si="372"/>
        <v>-0.14380523367251985</v>
      </c>
      <c r="AK722" s="80">
        <f t="shared" si="373"/>
        <v>4.1307648607902508E-2</v>
      </c>
      <c r="AL722" s="80">
        <f t="shared" si="374"/>
        <v>-3.0493647262880916</v>
      </c>
      <c r="AM722" s="80">
        <f t="shared" si="375"/>
        <v>-21.670031977930527</v>
      </c>
      <c r="AN722" s="80">
        <f t="shared" si="389"/>
        <v>9.4817097181981254</v>
      </c>
      <c r="AO722" s="80">
        <f t="shared" si="389"/>
        <v>9.4815957767929522</v>
      </c>
      <c r="AP722" s="80">
        <f t="shared" si="389"/>
        <v>9.4813413306130396</v>
      </c>
      <c r="AQ722" s="80">
        <f t="shared" si="389"/>
        <v>9.4807731319561821</v>
      </c>
      <c r="AR722" s="80">
        <f t="shared" si="389"/>
        <v>9.4795043639917349</v>
      </c>
      <c r="AS722" s="80">
        <f t="shared" si="389"/>
        <v>9.4766715642051356</v>
      </c>
      <c r="AT722" s="80">
        <f t="shared" si="389"/>
        <v>9.4703481940389445</v>
      </c>
      <c r="AU722" s="80">
        <f t="shared" si="377"/>
        <v>9.4562393791761323</v>
      </c>
    </row>
    <row r="723" spans="1:47" ht="12.95" customHeight="1" x14ac:dyDescent="0.2">
      <c r="A723" s="16" t="s">
        <v>2521</v>
      </c>
      <c r="B723" s="41"/>
      <c r="C723" s="43">
        <v>51406.794000000002</v>
      </c>
      <c r="D723" s="42"/>
      <c r="E723" s="80">
        <f t="shared" si="360"/>
        <v>5825.0316595085287</v>
      </c>
      <c r="F723" s="80">
        <f t="shared" si="361"/>
        <v>5825</v>
      </c>
      <c r="G723" s="80">
        <f t="shared" si="388"/>
        <v>4.2975486627256032E-2</v>
      </c>
      <c r="I723" s="80">
        <f>G723</f>
        <v>4.2975486627256032E-2</v>
      </c>
      <c r="P723" s="80">
        <f t="shared" si="362"/>
        <v>4.912954158948292E-2</v>
      </c>
      <c r="Q723" s="107">
        <f t="shared" si="378"/>
        <v>36388.294000000002</v>
      </c>
      <c r="R723" s="80">
        <f t="shared" si="386"/>
        <v>3.7872392478109378E-5</v>
      </c>
      <c r="S723" s="106">
        <f t="shared" ref="S723:S744" si="390">S$16</f>
        <v>0.1</v>
      </c>
      <c r="T723" s="106">
        <f t="shared" si="363"/>
        <v>3.787239247810938E-6</v>
      </c>
      <c r="Z723" s="80">
        <f t="shared" si="364"/>
        <v>5825</v>
      </c>
      <c r="AA723" s="80">
        <f t="shared" si="365"/>
        <v>4.3383042855585432E-2</v>
      </c>
      <c r="AB723" s="80">
        <f t="shared" si="366"/>
        <v>4.8721985361153519E-2</v>
      </c>
      <c r="AC723" s="80">
        <f t="shared" si="380"/>
        <v>-6.1540549622268875E-3</v>
      </c>
      <c r="AD723" s="80">
        <f t="shared" si="367"/>
        <v>-4.0755622832940042E-4</v>
      </c>
      <c r="AE723" s="80">
        <f t="shared" si="368"/>
        <v>1.6610207925008637E-8</v>
      </c>
      <c r="AF723" s="80">
        <f t="shared" si="369"/>
        <v>-9999</v>
      </c>
      <c r="AG723" s="106"/>
      <c r="AH723" s="80">
        <f t="shared" si="370"/>
        <v>-5.7464987338974845E-3</v>
      </c>
      <c r="AI723" s="80">
        <f t="shared" si="371"/>
        <v>1.4391336934147483</v>
      </c>
      <c r="AJ723" s="80">
        <f t="shared" si="372"/>
        <v>-0.25422175500105498</v>
      </c>
      <c r="AK723" s="80">
        <f t="shared" si="373"/>
        <v>9.1289145325923943E-2</v>
      </c>
      <c r="AL723" s="80">
        <f t="shared" si="374"/>
        <v>-2.9366273414833426</v>
      </c>
      <c r="AM723" s="80">
        <f t="shared" si="375"/>
        <v>-9.7235638341219168</v>
      </c>
      <c r="AN723" s="80">
        <f t="shared" si="389"/>
        <v>9.5515209907352236</v>
      </c>
      <c r="AO723" s="80">
        <f t="shared" si="389"/>
        <v>9.5512750998333331</v>
      </c>
      <c r="AP723" s="80">
        <f t="shared" si="389"/>
        <v>9.5507224789017418</v>
      </c>
      <c r="AQ723" s="80">
        <f t="shared" si="389"/>
        <v>9.5494806465914461</v>
      </c>
      <c r="AR723" s="80">
        <f t="shared" si="389"/>
        <v>9.5466907423788232</v>
      </c>
      <c r="AS723" s="80">
        <f t="shared" si="389"/>
        <v>9.5404263775339793</v>
      </c>
      <c r="AT723" s="80">
        <f t="shared" si="389"/>
        <v>9.5263767786373617</v>
      </c>
      <c r="AU723" s="80">
        <f t="shared" si="377"/>
        <v>9.4949354148677116</v>
      </c>
    </row>
    <row r="724" spans="1:47" ht="12.95" customHeight="1" x14ac:dyDescent="0.2">
      <c r="A724" s="134" t="s">
        <v>1896</v>
      </c>
      <c r="B724" s="135" t="s">
        <v>2525</v>
      </c>
      <c r="C724" s="138">
        <v>51420.368999999999</v>
      </c>
      <c r="D724" s="138" t="s">
        <v>2559</v>
      </c>
      <c r="E724" s="80">
        <f t="shared" si="360"/>
        <v>5835.0321938131729</v>
      </c>
      <c r="F724" s="80">
        <f t="shared" si="361"/>
        <v>5835</v>
      </c>
      <c r="G724" s="80">
        <f t="shared" si="388"/>
        <v>4.3700766429537907E-2</v>
      </c>
      <c r="I724" s="80">
        <f>G724</f>
        <v>4.3700766429537907E-2</v>
      </c>
      <c r="P724" s="80">
        <f t="shared" si="362"/>
        <v>4.9265990803233732E-2</v>
      </c>
      <c r="Q724" s="107">
        <f t="shared" si="378"/>
        <v>36401.868999999999</v>
      </c>
      <c r="R724" s="80">
        <f t="shared" si="386"/>
        <v>3.0971722329578088E-5</v>
      </c>
      <c r="S724" s="106">
        <f t="shared" si="390"/>
        <v>0.1</v>
      </c>
      <c r="T724" s="106">
        <f t="shared" si="363"/>
        <v>3.097172232957809E-6</v>
      </c>
      <c r="Z724" s="80">
        <f t="shared" si="364"/>
        <v>5835</v>
      </c>
      <c r="AA724" s="80">
        <f t="shared" si="365"/>
        <v>4.3303782432935922E-2</v>
      </c>
      <c r="AB724" s="80">
        <f t="shared" si="366"/>
        <v>4.9662974799835717E-2</v>
      </c>
      <c r="AC724" s="80">
        <f t="shared" si="380"/>
        <v>-5.5652243736958248E-3</v>
      </c>
      <c r="AD724" s="80">
        <f t="shared" si="367"/>
        <v>3.9698399660198502E-4</v>
      </c>
      <c r="AE724" s="80">
        <f t="shared" si="368"/>
        <v>1.5759629355808486E-8</v>
      </c>
      <c r="AF724" s="80">
        <f t="shared" si="369"/>
        <v>-9999</v>
      </c>
      <c r="AG724" s="106"/>
      <c r="AH724" s="80">
        <f t="shared" si="370"/>
        <v>-5.9622083702978125E-3</v>
      </c>
      <c r="AI724" s="80">
        <f t="shared" si="371"/>
        <v>1.4380727284784696</v>
      </c>
      <c r="AJ724" s="80">
        <f t="shared" si="372"/>
        <v>-0.26514789943168476</v>
      </c>
      <c r="AK724" s="80">
        <f t="shared" si="373"/>
        <v>9.6251718477359929E-2</v>
      </c>
      <c r="AL724" s="80">
        <f t="shared" si="374"/>
        <v>-2.9253129687493096</v>
      </c>
      <c r="AM724" s="80">
        <f t="shared" si="375"/>
        <v>-9.2112107817723423</v>
      </c>
      <c r="AN724" s="80">
        <f t="shared" si="389"/>
        <v>9.5585503327344501</v>
      </c>
      <c r="AO724" s="80">
        <f t="shared" si="389"/>
        <v>9.5582919591553583</v>
      </c>
      <c r="AP724" s="80">
        <f t="shared" si="389"/>
        <v>9.5577107536626507</v>
      </c>
      <c r="AQ724" s="80">
        <f t="shared" si="389"/>
        <v>9.5564035098832534</v>
      </c>
      <c r="AR724" s="80">
        <f t="shared" si="389"/>
        <v>9.55346408828159</v>
      </c>
      <c r="AS724" s="80">
        <f t="shared" si="389"/>
        <v>9.5468586514947109</v>
      </c>
      <c r="AT724" s="80">
        <f t="shared" si="389"/>
        <v>9.5320340459365021</v>
      </c>
      <c r="AU724" s="80">
        <f t="shared" si="377"/>
        <v>9.4988441053416093</v>
      </c>
    </row>
    <row r="725" spans="1:47" ht="12.95" customHeight="1" x14ac:dyDescent="0.2">
      <c r="A725" s="16" t="s">
        <v>2521</v>
      </c>
      <c r="B725" s="41"/>
      <c r="C725" s="43">
        <v>51451.59</v>
      </c>
      <c r="D725" s="42"/>
      <c r="E725" s="80">
        <f t="shared" ref="E725:E788" si="391">(C725-C$7)/C$8</f>
        <v>5858.0323176824431</v>
      </c>
      <c r="F725" s="80">
        <f t="shared" ref="F725:F788" si="392">+ROUND(2*E725,0)/2</f>
        <v>5858</v>
      </c>
      <c r="G725" s="80">
        <f t="shared" si="388"/>
        <v>4.3868909982847981E-2</v>
      </c>
      <c r="I725" s="80">
        <f>G725</f>
        <v>4.3868909982847981E-2</v>
      </c>
      <c r="P725" s="80">
        <f t="shared" ref="P725:P788" si="393">+D$11+D$12*F725+D$13*F725^2</f>
        <v>4.9580126057114059E-2</v>
      </c>
      <c r="Q725" s="107">
        <f t="shared" si="378"/>
        <v>36433.089999999997</v>
      </c>
      <c r="R725" s="80">
        <f t="shared" si="386"/>
        <v>3.2617989046955226E-5</v>
      </c>
      <c r="S725" s="106">
        <f t="shared" si="390"/>
        <v>0.1</v>
      </c>
      <c r="T725" s="106">
        <f t="shared" ref="T725:T788" si="394">R725*S725</f>
        <v>3.2617989046955226E-6</v>
      </c>
      <c r="Z725" s="80">
        <f t="shared" ref="Z725:Z788" si="395">F725</f>
        <v>5858</v>
      </c>
      <c r="AA725" s="80">
        <f t="shared" ref="AA725:AA788" si="396">AB$3+AB$4*Z725+AB$5*Z725^2+AH725</f>
        <v>4.3123529650611475E-2</v>
      </c>
      <c r="AB725" s="80">
        <f t="shared" ref="AB725:AB788" si="397">G725-AH725</f>
        <v>5.0325506389350572E-2</v>
      </c>
      <c r="AC725" s="80">
        <f t="shared" si="380"/>
        <v>-5.7112160742660775E-3</v>
      </c>
      <c r="AD725" s="80">
        <f t="shared" ref="AD725:AD788" si="398">G725-AA725</f>
        <v>7.4538033223650602E-4</v>
      </c>
      <c r="AE725" s="80">
        <f t="shared" ref="AE725:AE788" si="399">+(G725-AA725)^2*S725</f>
        <v>5.5559183968500414E-8</v>
      </c>
      <c r="AF725" s="80">
        <f t="shared" ref="AF725:AF788" si="400">IF(U725&lt;&gt;0,G725-P725, -9999)</f>
        <v>-9999</v>
      </c>
      <c r="AG725" s="106"/>
      <c r="AH725" s="80">
        <f t="shared" ref="AH725:AH788" si="401">$AB$6*($AB$11/AI725*AJ725+$AB$12)</f>
        <v>-6.456596406502587E-3</v>
      </c>
      <c r="AI725" s="80">
        <f t="shared" ref="AI725:AI788" si="402">1+$AB$7*COS(AL725)</f>
        <v>1.4354269380047966</v>
      </c>
      <c r="AJ725" s="80">
        <f t="shared" ref="AJ725:AJ788" si="403">SIN(AL725+RADIANS($AB$9))</f>
        <v>-0.29008454905553654</v>
      </c>
      <c r="AK725" s="80">
        <f t="shared" ref="AK725:AK788" si="404">$AB$7*SIN(AL725)</f>
        <v>0.10758945304342284</v>
      </c>
      <c r="AL725" s="80">
        <f t="shared" ref="AL725:AL788" si="405">2*ATAN(AM725)</f>
        <v>-2.8993550929322103</v>
      </c>
      <c r="AM725" s="80">
        <f t="shared" ref="AM725:AM788" si="406">SQRT((1+$AB$7)/(1-$AB$7))*TAN(AN725/2)</f>
        <v>-8.2159454437633528</v>
      </c>
      <c r="AN725" s="80">
        <f t="shared" si="389"/>
        <v>9.574697907882241</v>
      </c>
      <c r="AO725" s="80">
        <f t="shared" si="389"/>
        <v>9.5744115638340617</v>
      </c>
      <c r="AP725" s="80">
        <f t="shared" si="389"/>
        <v>9.5737659640182482</v>
      </c>
      <c r="AQ725" s="80">
        <f t="shared" si="389"/>
        <v>9.5723106045288056</v>
      </c>
      <c r="AR725" s="80">
        <f t="shared" si="389"/>
        <v>9.569030973400789</v>
      </c>
      <c r="AS725" s="80">
        <f t="shared" si="389"/>
        <v>9.5616460407215147</v>
      </c>
      <c r="AT725" s="80">
        <f t="shared" si="389"/>
        <v>9.5450437924731428</v>
      </c>
      <c r="AU725" s="80">
        <f t="shared" ref="AU725:AU788" si="407">RADIANS($AB$9)+$AB$18*(F725-AB$15)</f>
        <v>9.5078340934315726</v>
      </c>
    </row>
    <row r="726" spans="1:47" ht="12.95" customHeight="1" x14ac:dyDescent="0.2">
      <c r="A726" s="29" t="s">
        <v>2373</v>
      </c>
      <c r="B726" s="41"/>
      <c r="C726" s="42">
        <v>51520.8151</v>
      </c>
      <c r="D726" s="28">
        <v>1.0000000000000001E-5</v>
      </c>
      <c r="E726" s="80">
        <f t="shared" si="391"/>
        <v>5909.0295911478279</v>
      </c>
      <c r="F726" s="80">
        <f t="shared" si="392"/>
        <v>5909</v>
      </c>
      <c r="G726" s="80">
        <f t="shared" si="388"/>
        <v>4.0167836988985073E-2</v>
      </c>
      <c r="K726" s="80">
        <f>+G726</f>
        <v>4.0167836988985073E-2</v>
      </c>
      <c r="P726" s="80">
        <f t="shared" si="393"/>
        <v>5.027818879127096E-2</v>
      </c>
      <c r="Q726" s="107">
        <f t="shared" si="378"/>
        <v>36502.3151</v>
      </c>
      <c r="R726" s="80">
        <f t="shared" si="386"/>
        <v>1.0221921356598549E-4</v>
      </c>
      <c r="S726" s="106">
        <f t="shared" si="390"/>
        <v>0.1</v>
      </c>
      <c r="T726" s="106">
        <f t="shared" si="394"/>
        <v>1.0221921356598549E-5</v>
      </c>
      <c r="Z726" s="80">
        <f t="shared" si="395"/>
        <v>5909</v>
      </c>
      <c r="AA726" s="80">
        <f t="shared" si="396"/>
        <v>4.2734939355244785E-2</v>
      </c>
      <c r="AB726" s="80">
        <f t="shared" si="397"/>
        <v>4.7711086425011248E-2</v>
      </c>
      <c r="AC726" s="80">
        <f t="shared" si="380"/>
        <v>-1.0110351802285887E-2</v>
      </c>
      <c r="AD726" s="80">
        <f t="shared" si="398"/>
        <v>-2.5671023662597117E-3</v>
      </c>
      <c r="AE726" s="80">
        <f t="shared" si="399"/>
        <v>6.5900145588562117E-7</v>
      </c>
      <c r="AF726" s="80">
        <f t="shared" si="400"/>
        <v>-9999</v>
      </c>
      <c r="AG726" s="106"/>
      <c r="AH726" s="80">
        <f t="shared" si="401"/>
        <v>-7.5432494360261728E-3</v>
      </c>
      <c r="AI726" s="80">
        <f t="shared" si="402"/>
        <v>1.4285651240648112</v>
      </c>
      <c r="AJ726" s="80">
        <f t="shared" si="403"/>
        <v>-0.34431309454732245</v>
      </c>
      <c r="AK726" s="80">
        <f t="shared" si="404"/>
        <v>0.13230284646117296</v>
      </c>
      <c r="AL726" s="80">
        <f t="shared" si="405"/>
        <v>-2.8421632323502144</v>
      </c>
      <c r="AM726" s="80">
        <f t="shared" si="406"/>
        <v>-6.6293907202254729</v>
      </c>
      <c r="AN726" s="80">
        <f t="shared" si="389"/>
        <v>9.6103909965517342</v>
      </c>
      <c r="AO726" s="80">
        <f t="shared" si="389"/>
        <v>9.6100467303617787</v>
      </c>
      <c r="AP726" s="80">
        <f t="shared" si="389"/>
        <v>9.6092658666096007</v>
      </c>
      <c r="AQ726" s="80">
        <f t="shared" si="389"/>
        <v>9.6074951341615726</v>
      </c>
      <c r="AR726" s="80">
        <f t="shared" si="389"/>
        <v>9.6034818536822879</v>
      </c>
      <c r="AS726" s="80">
        <f t="shared" si="389"/>
        <v>9.5943965963444047</v>
      </c>
      <c r="AT726" s="80">
        <f t="shared" si="389"/>
        <v>9.5738802941928434</v>
      </c>
      <c r="AU726" s="80">
        <f t="shared" si="407"/>
        <v>9.5277684148484454</v>
      </c>
    </row>
    <row r="727" spans="1:47" ht="12.95" customHeight="1" x14ac:dyDescent="0.2">
      <c r="A727" s="16" t="s">
        <v>2521</v>
      </c>
      <c r="B727" s="41"/>
      <c r="C727" s="43">
        <v>51520.817000000003</v>
      </c>
      <c r="D727" s="42"/>
      <c r="E727" s="80">
        <f t="shared" si="391"/>
        <v>5909.0309908542895</v>
      </c>
      <c r="F727" s="80">
        <f t="shared" si="392"/>
        <v>5909</v>
      </c>
      <c r="G727" s="80">
        <f t="shared" si="388"/>
        <v>4.2067836991918739E-2</v>
      </c>
      <c r="I727" s="80">
        <f>G727</f>
        <v>4.2067836991918739E-2</v>
      </c>
      <c r="P727" s="80">
        <f t="shared" si="393"/>
        <v>5.027818879127096E-2</v>
      </c>
      <c r="Q727" s="107">
        <f t="shared" si="378"/>
        <v>36502.317000000003</v>
      </c>
      <c r="R727" s="80">
        <f t="shared" si="386"/>
        <v>6.7409876669126254E-5</v>
      </c>
      <c r="S727" s="106">
        <f t="shared" si="390"/>
        <v>0.1</v>
      </c>
      <c r="T727" s="106">
        <f t="shared" si="394"/>
        <v>6.7409876669126258E-6</v>
      </c>
      <c r="Z727" s="80">
        <f t="shared" si="395"/>
        <v>5909</v>
      </c>
      <c r="AA727" s="80">
        <f t="shared" si="396"/>
        <v>4.2734939355244785E-2</v>
      </c>
      <c r="AB727" s="80">
        <f t="shared" si="397"/>
        <v>4.9611086427944914E-2</v>
      </c>
      <c r="AC727" s="80">
        <f t="shared" si="380"/>
        <v>-8.210351799352221E-3</v>
      </c>
      <c r="AD727" s="80">
        <f t="shared" si="398"/>
        <v>-6.6710236332604561E-4</v>
      </c>
      <c r="AE727" s="80">
        <f t="shared" si="399"/>
        <v>4.4502556315519537E-8</v>
      </c>
      <c r="AF727" s="80">
        <f t="shared" si="400"/>
        <v>-9999</v>
      </c>
      <c r="AG727" s="106"/>
      <c r="AH727" s="80">
        <f t="shared" si="401"/>
        <v>-7.5432494360261728E-3</v>
      </c>
      <c r="AI727" s="80">
        <f t="shared" si="402"/>
        <v>1.4285651240648112</v>
      </c>
      <c r="AJ727" s="80">
        <f t="shared" si="403"/>
        <v>-0.34431309454732245</v>
      </c>
      <c r="AK727" s="80">
        <f t="shared" si="404"/>
        <v>0.13230284646117296</v>
      </c>
      <c r="AL727" s="80">
        <f t="shared" si="405"/>
        <v>-2.8421632323502144</v>
      </c>
      <c r="AM727" s="80">
        <f t="shared" si="406"/>
        <v>-6.6293907202254729</v>
      </c>
      <c r="AN727" s="80">
        <f t="shared" si="389"/>
        <v>9.6103909965517342</v>
      </c>
      <c r="AO727" s="80">
        <f t="shared" si="389"/>
        <v>9.6100467303617787</v>
      </c>
      <c r="AP727" s="80">
        <f t="shared" si="389"/>
        <v>9.6092658666096007</v>
      </c>
      <c r="AQ727" s="80">
        <f t="shared" si="389"/>
        <v>9.6074951341615726</v>
      </c>
      <c r="AR727" s="80">
        <f t="shared" si="389"/>
        <v>9.6034818536822879</v>
      </c>
      <c r="AS727" s="80">
        <f t="shared" si="389"/>
        <v>9.5943965963444047</v>
      </c>
      <c r="AT727" s="80">
        <f t="shared" si="389"/>
        <v>9.5738802941928434</v>
      </c>
      <c r="AU727" s="80">
        <f t="shared" si="407"/>
        <v>9.5277684148484454</v>
      </c>
    </row>
    <row r="728" spans="1:47" ht="12.95" customHeight="1" x14ac:dyDescent="0.2">
      <c r="A728" s="134" t="s">
        <v>1909</v>
      </c>
      <c r="B728" s="135" t="s">
        <v>2525</v>
      </c>
      <c r="C728" s="138">
        <v>51610.404000000002</v>
      </c>
      <c r="D728" s="138" t="s">
        <v>2559</v>
      </c>
      <c r="E728" s="80">
        <f t="shared" si="391"/>
        <v>5975.0286237640748</v>
      </c>
      <c r="F728" s="80">
        <f t="shared" si="392"/>
        <v>5975</v>
      </c>
      <c r="G728" s="80">
        <f t="shared" si="388"/>
        <v>3.8854683705721982E-2</v>
      </c>
      <c r="I728" s="80">
        <f>G728</f>
        <v>3.8854683705721982E-2</v>
      </c>
      <c r="P728" s="80">
        <f t="shared" si="393"/>
        <v>5.1184637249397841E-2</v>
      </c>
      <c r="Q728" s="107">
        <f t="shared" si="378"/>
        <v>36591.904000000002</v>
      </c>
      <c r="R728" s="80">
        <f t="shared" si="386"/>
        <v>1.5202775438920486E-4</v>
      </c>
      <c r="S728" s="106">
        <f t="shared" si="390"/>
        <v>0.1</v>
      </c>
      <c r="T728" s="106">
        <f t="shared" si="394"/>
        <v>1.5202775438920487E-5</v>
      </c>
      <c r="Z728" s="80">
        <f t="shared" si="395"/>
        <v>5975</v>
      </c>
      <c r="AA728" s="80">
        <f t="shared" si="396"/>
        <v>4.2257799794968874E-2</v>
      </c>
      <c r="AB728" s="80">
        <f t="shared" si="397"/>
        <v>4.7781521160150948E-2</v>
      </c>
      <c r="AC728" s="80">
        <f t="shared" si="380"/>
        <v>-1.2329953543675859E-2</v>
      </c>
      <c r="AD728" s="80">
        <f t="shared" si="398"/>
        <v>-3.4031160892468923E-3</v>
      </c>
      <c r="AE728" s="80">
        <f t="shared" si="399"/>
        <v>1.1581199116891063E-6</v>
      </c>
      <c r="AF728" s="80">
        <f t="shared" si="400"/>
        <v>-9999</v>
      </c>
      <c r="AG728" s="106"/>
      <c r="AH728" s="80">
        <f t="shared" si="401"/>
        <v>-8.9268374544289649E-3</v>
      </c>
      <c r="AI728" s="80">
        <f t="shared" si="402"/>
        <v>1.4177540597345741</v>
      </c>
      <c r="AJ728" s="80">
        <f t="shared" si="403"/>
        <v>-0.41198398801635755</v>
      </c>
      <c r="AK728" s="80">
        <f t="shared" si="404"/>
        <v>0.16325946931708921</v>
      </c>
      <c r="AL728" s="80">
        <f t="shared" si="405"/>
        <v>-2.7690399275310926</v>
      </c>
      <c r="AM728" s="80">
        <f t="shared" si="406"/>
        <v>-5.3061314108302158</v>
      </c>
      <c r="AN728" s="80">
        <f t="shared" si="389"/>
        <v>9.6563079791257405</v>
      </c>
      <c r="AO728" s="80">
        <f t="shared" si="389"/>
        <v>9.6558983930857938</v>
      </c>
      <c r="AP728" s="80">
        <f t="shared" si="389"/>
        <v>9.6549603615599811</v>
      </c>
      <c r="AQ728" s="80">
        <f t="shared" si="389"/>
        <v>9.6528128624326506</v>
      </c>
      <c r="AR728" s="80">
        <f t="shared" si="389"/>
        <v>9.6479004564428799</v>
      </c>
      <c r="AS728" s="80">
        <f t="shared" si="389"/>
        <v>9.6366836700810659</v>
      </c>
      <c r="AT728" s="80">
        <f t="shared" si="389"/>
        <v>9.6111704064972603</v>
      </c>
      <c r="AU728" s="80">
        <f t="shared" si="407"/>
        <v>9.5535657719761673</v>
      </c>
    </row>
    <row r="729" spans="1:47" ht="12.95" customHeight="1" x14ac:dyDescent="0.2">
      <c r="A729" s="16" t="s">
        <v>2521</v>
      </c>
      <c r="B729" s="41"/>
      <c r="C729" s="43">
        <v>51660.633000000002</v>
      </c>
      <c r="D729" s="42"/>
      <c r="E729" s="80">
        <f t="shared" si="391"/>
        <v>6012.0317057226812</v>
      </c>
      <c r="F729" s="80">
        <f t="shared" si="392"/>
        <v>6012</v>
      </c>
      <c r="G729" s="80">
        <f t="shared" si="388"/>
        <v>4.3038218987931032E-2</v>
      </c>
      <c r="I729" s="80">
        <f>G729</f>
        <v>4.3038218987931032E-2</v>
      </c>
      <c r="P729" s="80">
        <f t="shared" si="393"/>
        <v>5.1694314427501734E-2</v>
      </c>
      <c r="Q729" s="107">
        <f t="shared" ref="Q729:Q792" si="408">C729-15018.5</f>
        <v>36642.133000000002</v>
      </c>
      <c r="R729" s="80">
        <f t="shared" si="386"/>
        <v>7.4927988258956707E-5</v>
      </c>
      <c r="S729" s="106">
        <f t="shared" si="390"/>
        <v>0.1</v>
      </c>
      <c r="T729" s="106">
        <f t="shared" si="394"/>
        <v>7.4927988258956712E-6</v>
      </c>
      <c r="Z729" s="80">
        <f t="shared" si="395"/>
        <v>6012</v>
      </c>
      <c r="AA729" s="80">
        <f t="shared" si="396"/>
        <v>4.2004569131148882E-2</v>
      </c>
      <c r="AB729" s="80">
        <f t="shared" si="397"/>
        <v>5.2727964284283883E-2</v>
      </c>
      <c r="AC729" s="80">
        <f t="shared" si="380"/>
        <v>-8.6560954395707018E-3</v>
      </c>
      <c r="AD729" s="80">
        <f t="shared" si="398"/>
        <v>1.0336498567821498E-3</v>
      </c>
      <c r="AE729" s="80">
        <f t="shared" si="399"/>
        <v>1.0684320264257587E-7</v>
      </c>
      <c r="AF729" s="80">
        <f t="shared" si="400"/>
        <v>-9999</v>
      </c>
      <c r="AG729" s="106"/>
      <c r="AH729" s="80">
        <f t="shared" si="401"/>
        <v>-9.6897452963528516E-3</v>
      </c>
      <c r="AI729" s="80">
        <f t="shared" si="402"/>
        <v>1.4108042061713792</v>
      </c>
      <c r="AJ729" s="80">
        <f t="shared" si="403"/>
        <v>-0.44852485466794673</v>
      </c>
      <c r="AK729" s="80">
        <f t="shared" si="404"/>
        <v>0.18003336618060203</v>
      </c>
      <c r="AL729" s="80">
        <f t="shared" si="405"/>
        <v>-2.7285560978729144</v>
      </c>
      <c r="AM729" s="80">
        <f t="shared" si="406"/>
        <v>-4.7731504605298767</v>
      </c>
      <c r="AN729" s="80">
        <f t="shared" si="389"/>
        <v>9.6818912790233185</v>
      </c>
      <c r="AO729" s="80">
        <f t="shared" si="389"/>
        <v>9.681450380009375</v>
      </c>
      <c r="AP729" s="80">
        <f t="shared" si="389"/>
        <v>9.6804342176059919</v>
      </c>
      <c r="AQ729" s="80">
        <f t="shared" si="389"/>
        <v>9.6780932418565584</v>
      </c>
      <c r="AR729" s="80">
        <f t="shared" si="389"/>
        <v>9.6727056084403422</v>
      </c>
      <c r="AS729" s="80">
        <f t="shared" si="389"/>
        <v>9.6603338233839278</v>
      </c>
      <c r="AT729" s="80">
        <f t="shared" si="389"/>
        <v>9.6320591895681016</v>
      </c>
      <c r="AU729" s="80">
        <f t="shared" si="407"/>
        <v>9.5680279267295845</v>
      </c>
    </row>
    <row r="730" spans="1:47" ht="12.95" customHeight="1" x14ac:dyDescent="0.2">
      <c r="A730" s="16" t="s">
        <v>2521</v>
      </c>
      <c r="B730" s="41"/>
      <c r="C730" s="43">
        <v>51664.703999999998</v>
      </c>
      <c r="D730" s="42"/>
      <c r="E730" s="80">
        <f t="shared" si="391"/>
        <v>6015.0307609826577</v>
      </c>
      <c r="F730" s="80">
        <f t="shared" si="392"/>
        <v>6015</v>
      </c>
      <c r="G730" s="80">
        <f t="shared" si="388"/>
        <v>4.1755802929401398E-2</v>
      </c>
      <c r="I730" s="80">
        <f>G730</f>
        <v>4.1755802929401398E-2</v>
      </c>
      <c r="P730" s="80">
        <f t="shared" si="393"/>
        <v>5.1735687360982774E-2</v>
      </c>
      <c r="Q730" s="107">
        <f t="shared" si="408"/>
        <v>36646.203999999998</v>
      </c>
      <c r="R730" s="80">
        <f t="shared" si="386"/>
        <v>9.9598093267720333E-5</v>
      </c>
      <c r="S730" s="106">
        <f t="shared" si="390"/>
        <v>0.1</v>
      </c>
      <c r="T730" s="106">
        <f t="shared" si="394"/>
        <v>9.9598093267720333E-6</v>
      </c>
      <c r="Z730" s="80">
        <f t="shared" si="395"/>
        <v>6015</v>
      </c>
      <c r="AA730" s="80">
        <f t="shared" si="396"/>
        <v>4.1984517561089577E-2</v>
      </c>
      <c r="AB730" s="80">
        <f t="shared" si="397"/>
        <v>5.1506972729294595E-2</v>
      </c>
      <c r="AC730" s="80">
        <f t="shared" si="380"/>
        <v>-9.9798844315813762E-3</v>
      </c>
      <c r="AD730" s="80">
        <f t="shared" si="398"/>
        <v>-2.2871463168817885E-4</v>
      </c>
      <c r="AE730" s="80">
        <f t="shared" si="399"/>
        <v>5.2310382748259306E-9</v>
      </c>
      <c r="AF730" s="80">
        <f t="shared" si="400"/>
        <v>-9999</v>
      </c>
      <c r="AG730" s="106"/>
      <c r="AH730" s="80">
        <f t="shared" si="401"/>
        <v>-9.7511697998931973E-3</v>
      </c>
      <c r="AI730" s="80">
        <f t="shared" si="402"/>
        <v>1.4102142076996507</v>
      </c>
      <c r="AJ730" s="80">
        <f t="shared" si="403"/>
        <v>-0.45144062366800652</v>
      </c>
      <c r="AK730" s="80">
        <f t="shared" si="404"/>
        <v>0.18137368207037008</v>
      </c>
      <c r="AL730" s="80">
        <f t="shared" si="405"/>
        <v>-2.7252910926636593</v>
      </c>
      <c r="AM730" s="80">
        <f t="shared" si="406"/>
        <v>-4.7346248718200457</v>
      </c>
      <c r="AN730" s="80">
        <f t="shared" si="389"/>
        <v>9.6839601550025165</v>
      </c>
      <c r="AO730" s="80">
        <f t="shared" si="389"/>
        <v>9.6835168934217126</v>
      </c>
      <c r="AP730" s="80">
        <f t="shared" si="389"/>
        <v>9.6824947312632261</v>
      </c>
      <c r="AQ730" s="80">
        <f t="shared" si="389"/>
        <v>9.680138670448077</v>
      </c>
      <c r="AR730" s="80">
        <f t="shared" si="389"/>
        <v>9.6747134935528134</v>
      </c>
      <c r="AS730" s="80">
        <f t="shared" si="389"/>
        <v>9.6622494422855443</v>
      </c>
      <c r="AT730" s="80">
        <f t="shared" si="389"/>
        <v>9.6337523057614476</v>
      </c>
      <c r="AU730" s="80">
        <f t="shared" si="407"/>
        <v>9.5692005338717543</v>
      </c>
    </row>
    <row r="731" spans="1:47" ht="12.95" customHeight="1" x14ac:dyDescent="0.2">
      <c r="A731" s="16" t="s">
        <v>2521</v>
      </c>
      <c r="B731" s="41"/>
      <c r="C731" s="43">
        <v>51664.707000000002</v>
      </c>
      <c r="D731" s="42"/>
      <c r="E731" s="80">
        <f t="shared" si="391"/>
        <v>6015.0329710454898</v>
      </c>
      <c r="F731" s="80">
        <f t="shared" si="392"/>
        <v>6015</v>
      </c>
      <c r="G731" s="80">
        <f t="shared" si="388"/>
        <v>4.4755802933650557E-2</v>
      </c>
      <c r="I731" s="80">
        <f>G731</f>
        <v>4.4755802933650557E-2</v>
      </c>
      <c r="P731" s="80">
        <f t="shared" si="393"/>
        <v>5.1735687360982774E-2</v>
      </c>
      <c r="Q731" s="107">
        <f t="shared" si="408"/>
        <v>36646.207000000002</v>
      </c>
      <c r="R731" s="80">
        <f t="shared" si="386"/>
        <v>4.8718786618914791E-5</v>
      </c>
      <c r="S731" s="106">
        <f t="shared" si="390"/>
        <v>0.1</v>
      </c>
      <c r="T731" s="106">
        <f t="shared" si="394"/>
        <v>4.8718786618914796E-6</v>
      </c>
      <c r="Z731" s="80">
        <f t="shared" si="395"/>
        <v>6015</v>
      </c>
      <c r="AA731" s="80">
        <f t="shared" si="396"/>
        <v>4.1984517561089577E-2</v>
      </c>
      <c r="AB731" s="80">
        <f t="shared" si="397"/>
        <v>5.4506972733543754E-2</v>
      </c>
      <c r="AC731" s="80">
        <f t="shared" si="380"/>
        <v>-6.9798844273322169E-3</v>
      </c>
      <c r="AD731" s="80">
        <f t="shared" si="398"/>
        <v>2.7712853725609804E-3</v>
      </c>
      <c r="AE731" s="80">
        <f t="shared" si="399"/>
        <v>7.6800226161704533E-7</v>
      </c>
      <c r="AF731" s="80">
        <f t="shared" si="400"/>
        <v>-9999</v>
      </c>
      <c r="AG731" s="106"/>
      <c r="AH731" s="80">
        <f t="shared" si="401"/>
        <v>-9.7511697998931973E-3</v>
      </c>
      <c r="AI731" s="80">
        <f t="shared" si="402"/>
        <v>1.4102142076996507</v>
      </c>
      <c r="AJ731" s="80">
        <f t="shared" si="403"/>
        <v>-0.45144062366800652</v>
      </c>
      <c r="AK731" s="80">
        <f t="shared" si="404"/>
        <v>0.18137368207037008</v>
      </c>
      <c r="AL731" s="80">
        <f t="shared" si="405"/>
        <v>-2.7252910926636593</v>
      </c>
      <c r="AM731" s="80">
        <f t="shared" si="406"/>
        <v>-4.7346248718200457</v>
      </c>
      <c r="AN731" s="80">
        <f t="shared" ref="AN731:AT740" si="409">$AU731+$AB$7*SIN(AO731)</f>
        <v>9.6839601550025165</v>
      </c>
      <c r="AO731" s="80">
        <f t="shared" si="409"/>
        <v>9.6835168934217126</v>
      </c>
      <c r="AP731" s="80">
        <f t="shared" si="409"/>
        <v>9.6824947312632261</v>
      </c>
      <c r="AQ731" s="80">
        <f t="shared" si="409"/>
        <v>9.680138670448077</v>
      </c>
      <c r="AR731" s="80">
        <f t="shared" si="409"/>
        <v>9.6747134935528134</v>
      </c>
      <c r="AS731" s="80">
        <f t="shared" si="409"/>
        <v>9.6622494422855443</v>
      </c>
      <c r="AT731" s="80">
        <f t="shared" si="409"/>
        <v>9.6337523057614476</v>
      </c>
      <c r="AU731" s="80">
        <f t="shared" si="407"/>
        <v>9.5692005338717543</v>
      </c>
    </row>
    <row r="732" spans="1:47" ht="12.95" customHeight="1" x14ac:dyDescent="0.2">
      <c r="A732" s="16" t="s">
        <v>2521</v>
      </c>
      <c r="B732" s="41"/>
      <c r="C732" s="43">
        <v>51664.709600000002</v>
      </c>
      <c r="D732" s="42"/>
      <c r="E732" s="80">
        <f t="shared" si="391"/>
        <v>6015.0348864332755</v>
      </c>
      <c r="F732" s="80">
        <f t="shared" si="392"/>
        <v>6015</v>
      </c>
      <c r="G732" s="80">
        <f t="shared" si="388"/>
        <v>4.7355802933452651E-2</v>
      </c>
      <c r="I732" s="80">
        <f>+G732</f>
        <v>4.7355802933452651E-2</v>
      </c>
      <c r="P732" s="80">
        <f t="shared" si="393"/>
        <v>5.1735687360982774E-2</v>
      </c>
      <c r="Q732" s="107">
        <f t="shared" si="408"/>
        <v>36646.209600000002</v>
      </c>
      <c r="R732" s="80">
        <f t="shared" si="386"/>
        <v>1.9183387598520875E-5</v>
      </c>
      <c r="S732" s="106">
        <f t="shared" si="390"/>
        <v>0.1</v>
      </c>
      <c r="T732" s="106">
        <f t="shared" si="394"/>
        <v>1.9183387598520876E-6</v>
      </c>
      <c r="Z732" s="80">
        <f t="shared" si="395"/>
        <v>6015</v>
      </c>
      <c r="AA732" s="80">
        <f t="shared" si="396"/>
        <v>4.1984517561089577E-2</v>
      </c>
      <c r="AB732" s="80">
        <f t="shared" si="397"/>
        <v>5.7106972733345848E-2</v>
      </c>
      <c r="AC732" s="80">
        <f t="shared" si="380"/>
        <v>-4.379884427530123E-3</v>
      </c>
      <c r="AD732" s="80">
        <f t="shared" si="398"/>
        <v>5.3712853723630744E-3</v>
      </c>
      <c r="AE732" s="80">
        <f t="shared" si="399"/>
        <v>2.885070655136153E-6</v>
      </c>
      <c r="AF732" s="80">
        <f t="shared" si="400"/>
        <v>-9999</v>
      </c>
      <c r="AG732" s="106"/>
      <c r="AH732" s="80">
        <f t="shared" si="401"/>
        <v>-9.7511697998931973E-3</v>
      </c>
      <c r="AI732" s="80">
        <f t="shared" si="402"/>
        <v>1.4102142076996507</v>
      </c>
      <c r="AJ732" s="80">
        <f t="shared" si="403"/>
        <v>-0.45144062366800652</v>
      </c>
      <c r="AK732" s="80">
        <f t="shared" si="404"/>
        <v>0.18137368207037008</v>
      </c>
      <c r="AL732" s="80">
        <f t="shared" si="405"/>
        <v>-2.7252910926636593</v>
      </c>
      <c r="AM732" s="80">
        <f t="shared" si="406"/>
        <v>-4.7346248718200457</v>
      </c>
      <c r="AN732" s="80">
        <f t="shared" si="409"/>
        <v>9.6839601550025165</v>
      </c>
      <c r="AO732" s="80">
        <f t="shared" si="409"/>
        <v>9.6835168934217126</v>
      </c>
      <c r="AP732" s="80">
        <f t="shared" si="409"/>
        <v>9.6824947312632261</v>
      </c>
      <c r="AQ732" s="80">
        <f t="shared" si="409"/>
        <v>9.680138670448077</v>
      </c>
      <c r="AR732" s="80">
        <f t="shared" si="409"/>
        <v>9.6747134935528134</v>
      </c>
      <c r="AS732" s="80">
        <f t="shared" si="409"/>
        <v>9.6622494422855443</v>
      </c>
      <c r="AT732" s="80">
        <f t="shared" si="409"/>
        <v>9.6337523057614476</v>
      </c>
      <c r="AU732" s="80">
        <f t="shared" si="407"/>
        <v>9.5692005338717543</v>
      </c>
    </row>
    <row r="733" spans="1:47" ht="12.95" customHeight="1" x14ac:dyDescent="0.2">
      <c r="A733" s="16" t="s">
        <v>2521</v>
      </c>
      <c r="B733" s="41"/>
      <c r="C733" s="43">
        <v>51668.773000000001</v>
      </c>
      <c r="D733" s="42"/>
      <c r="E733" s="16">
        <f t="shared" si="391"/>
        <v>6018.0283428674193</v>
      </c>
      <c r="F733" s="80">
        <f t="shared" si="392"/>
        <v>6018</v>
      </c>
      <c r="G733" s="80">
        <f t="shared" si="388"/>
        <v>3.847338687046431E-2</v>
      </c>
      <c r="I733" s="80">
        <f>G733</f>
        <v>3.847338687046431E-2</v>
      </c>
      <c r="P733" s="80">
        <f t="shared" si="393"/>
        <v>5.1777067457995513E-2</v>
      </c>
      <c r="Q733" s="107">
        <f t="shared" si="408"/>
        <v>36650.273000000001</v>
      </c>
      <c r="R733" s="80">
        <f t="shared" si="386"/>
        <v>1.7698791717505455E-4</v>
      </c>
      <c r="S733" s="106">
        <f t="shared" si="390"/>
        <v>0.1</v>
      </c>
      <c r="T733" s="106">
        <f t="shared" si="394"/>
        <v>1.7698791717505454E-5</v>
      </c>
      <c r="Z733" s="80">
        <f t="shared" si="395"/>
        <v>6018</v>
      </c>
      <c r="AA733" s="80">
        <f t="shared" si="396"/>
        <v>4.1964539933670997E-2</v>
      </c>
      <c r="AB733" s="80">
        <f t="shared" si="397"/>
        <v>4.8285914394788826E-2</v>
      </c>
      <c r="AC733" s="80">
        <f t="shared" si="380"/>
        <v>-1.3303680587531203E-2</v>
      </c>
      <c r="AD733" s="80">
        <f t="shared" si="398"/>
        <v>-3.4911530632066867E-3</v>
      </c>
      <c r="AE733" s="80">
        <f t="shared" si="399"/>
        <v>1.2188149710737432E-6</v>
      </c>
      <c r="AF733" s="80">
        <f t="shared" si="400"/>
        <v>-9999</v>
      </c>
      <c r="AG733" s="106"/>
      <c r="AH733" s="80">
        <f t="shared" si="401"/>
        <v>-9.8125275243245141E-3</v>
      </c>
      <c r="AI733" s="80">
        <f t="shared" si="402"/>
        <v>1.409620329945092</v>
      </c>
      <c r="AJ733" s="80">
        <f t="shared" si="403"/>
        <v>-0.45434917311404599</v>
      </c>
      <c r="AK733" s="80">
        <f t="shared" si="404"/>
        <v>0.18271095764099568</v>
      </c>
      <c r="AL733" s="80">
        <f t="shared" si="405"/>
        <v>-2.7220287895446487</v>
      </c>
      <c r="AM733" s="80">
        <f t="shared" si="406"/>
        <v>-4.6967214202639145</v>
      </c>
      <c r="AN733" s="80">
        <f t="shared" si="409"/>
        <v>9.6860281866753635</v>
      </c>
      <c r="AO733" s="80">
        <f t="shared" si="409"/>
        <v>9.6855825894241416</v>
      </c>
      <c r="AP733" s="80">
        <f t="shared" si="409"/>
        <v>9.6845544788860938</v>
      </c>
      <c r="AQ733" s="80">
        <f t="shared" si="409"/>
        <v>9.6821834257482138</v>
      </c>
      <c r="AR733" s="80">
        <f t="shared" si="409"/>
        <v>9.6767208582861244</v>
      </c>
      <c r="AS733" s="80">
        <f t="shared" si="409"/>
        <v>9.6641647555189731</v>
      </c>
      <c r="AT733" s="80">
        <f t="shared" si="409"/>
        <v>9.6354453331956336</v>
      </c>
      <c r="AU733" s="80">
        <f t="shared" si="407"/>
        <v>9.5703731410139241</v>
      </c>
    </row>
    <row r="734" spans="1:47" ht="12.95" customHeight="1" x14ac:dyDescent="0.2">
      <c r="A734" s="134" t="s">
        <v>1913</v>
      </c>
      <c r="B734" s="135" t="s">
        <v>2525</v>
      </c>
      <c r="C734" s="138">
        <v>51698.639199999998</v>
      </c>
      <c r="D734" s="138" t="s">
        <v>2559</v>
      </c>
      <c r="E734" s="80">
        <f t="shared" si="391"/>
        <v>6040.0304023627705</v>
      </c>
      <c r="F734" s="80">
        <f t="shared" si="392"/>
        <v>6040</v>
      </c>
      <c r="G734" s="80">
        <f t="shared" si="388"/>
        <v>4.1269002438639291E-2</v>
      </c>
      <c r="K734" s="80">
        <f>G734</f>
        <v>4.1269002438639291E-2</v>
      </c>
      <c r="P734" s="80">
        <f t="shared" si="393"/>
        <v>5.2080740388446491E-2</v>
      </c>
      <c r="Q734" s="107">
        <f t="shared" si="408"/>
        <v>36680.139199999998</v>
      </c>
      <c r="R734" s="80">
        <f t="shared" si="386"/>
        <v>1.168936774953012E-4</v>
      </c>
      <c r="S734" s="106">
        <f t="shared" si="390"/>
        <v>0.1</v>
      </c>
      <c r="T734" s="106">
        <f t="shared" si="394"/>
        <v>1.1689367749530121E-5</v>
      </c>
      <c r="Z734" s="80">
        <f t="shared" si="395"/>
        <v>6040</v>
      </c>
      <c r="AA734" s="80">
        <f t="shared" si="396"/>
        <v>4.182033236563084E-2</v>
      </c>
      <c r="AB734" s="80">
        <f t="shared" si="397"/>
        <v>5.1529410461454941E-2</v>
      </c>
      <c r="AC734" s="80">
        <f t="shared" si="380"/>
        <v>-1.08117379498072E-2</v>
      </c>
      <c r="AD734" s="80">
        <f t="shared" si="398"/>
        <v>-5.513299269915492E-4</v>
      </c>
      <c r="AE734" s="80">
        <f t="shared" si="399"/>
        <v>3.0396468839650698E-8</v>
      </c>
      <c r="AF734" s="80">
        <f t="shared" si="400"/>
        <v>-9999</v>
      </c>
      <c r="AG734" s="106"/>
      <c r="AH734" s="80">
        <f t="shared" si="401"/>
        <v>-1.0260408022815649E-2</v>
      </c>
      <c r="AI734" s="80">
        <f t="shared" si="402"/>
        <v>1.4051486277924365</v>
      </c>
      <c r="AJ734" s="80">
        <f t="shared" si="403"/>
        <v>-0.47545477872876341</v>
      </c>
      <c r="AK734" s="80">
        <f t="shared" si="404"/>
        <v>0.19242322662381869</v>
      </c>
      <c r="AL734" s="80">
        <f t="shared" si="405"/>
        <v>-2.6981893712288048</v>
      </c>
      <c r="AM734" s="80">
        <f t="shared" si="406"/>
        <v>-4.4364226777344324</v>
      </c>
      <c r="AN734" s="80">
        <f t="shared" si="409"/>
        <v>9.7011674212630421</v>
      </c>
      <c r="AO734" s="80">
        <f t="shared" si="409"/>
        <v>9.7007055251255867</v>
      </c>
      <c r="AP734" s="80">
        <f t="shared" si="409"/>
        <v>9.6996353826242494</v>
      </c>
      <c r="AQ734" s="80">
        <f t="shared" si="409"/>
        <v>9.6971572645093413</v>
      </c>
      <c r="AR734" s="80">
        <f t="shared" si="409"/>
        <v>9.6914252608076925</v>
      </c>
      <c r="AS734" s="80">
        <f t="shared" si="409"/>
        <v>9.6782008181386239</v>
      </c>
      <c r="AT734" s="80">
        <f t="shared" si="409"/>
        <v>9.6478580876217457</v>
      </c>
      <c r="AU734" s="80">
        <f t="shared" si="407"/>
        <v>9.5789722600564957</v>
      </c>
    </row>
    <row r="735" spans="1:47" ht="12.95" customHeight="1" x14ac:dyDescent="0.2">
      <c r="A735" s="134" t="s">
        <v>1935</v>
      </c>
      <c r="B735" s="135" t="s">
        <v>2525</v>
      </c>
      <c r="C735" s="138">
        <v>51728.49</v>
      </c>
      <c r="D735" s="138" t="s">
        <v>2559</v>
      </c>
      <c r="E735" s="80">
        <f t="shared" si="391"/>
        <v>6062.0211168689311</v>
      </c>
      <c r="F735" s="80">
        <f t="shared" si="392"/>
        <v>6062</v>
      </c>
      <c r="G735" s="80">
        <f t="shared" si="388"/>
        <v>2.866461801022524E-2</v>
      </c>
      <c r="I735" s="80">
        <f>G735</f>
        <v>2.866461801022524E-2</v>
      </c>
      <c r="P735" s="80">
        <f t="shared" si="393"/>
        <v>5.2384798557713455E-2</v>
      </c>
      <c r="Q735" s="107">
        <f t="shared" si="408"/>
        <v>36709.99</v>
      </c>
      <c r="R735" s="80">
        <f t="shared" si="386"/>
        <v>5.6264696520543834E-4</v>
      </c>
      <c r="S735" s="106">
        <f t="shared" si="390"/>
        <v>0.1</v>
      </c>
      <c r="T735" s="106">
        <f t="shared" si="394"/>
        <v>5.6264696520543839E-5</v>
      </c>
      <c r="Z735" s="80">
        <f t="shared" si="395"/>
        <v>6062</v>
      </c>
      <c r="AA735" s="80">
        <f t="shared" si="396"/>
        <v>4.168026701510847E-2</v>
      </c>
      <c r="AB735" s="80">
        <f t="shared" si="397"/>
        <v>3.9369149552830225E-2</v>
      </c>
      <c r="AC735" s="80">
        <f t="shared" si="380"/>
        <v>-2.3720180547488215E-2</v>
      </c>
      <c r="AD735" s="80">
        <f t="shared" si="398"/>
        <v>-1.301564900488323E-2</v>
      </c>
      <c r="AE735" s="80">
        <f t="shared" si="399"/>
        <v>1.6940711901831783E-5</v>
      </c>
      <c r="AF735" s="80">
        <f t="shared" si="400"/>
        <v>-9999</v>
      </c>
      <c r="AG735" s="106"/>
      <c r="AH735" s="80">
        <f t="shared" si="401"/>
        <v>-1.0704531542604985E-2</v>
      </c>
      <c r="AI735" s="80">
        <f t="shared" si="402"/>
        <v>1.4004775080887633</v>
      </c>
      <c r="AJ735" s="80">
        <f t="shared" si="403"/>
        <v>-0.49615770025504485</v>
      </c>
      <c r="AK735" s="80">
        <f t="shared" si="404"/>
        <v>0.2019650322739813</v>
      </c>
      <c r="AL735" s="80">
        <f t="shared" si="405"/>
        <v>-2.6745025540075416</v>
      </c>
      <c r="AM735" s="80">
        <f t="shared" si="406"/>
        <v>-4.2036962391654722</v>
      </c>
      <c r="AN735" s="80">
        <f t="shared" si="409"/>
        <v>9.7162587710823871</v>
      </c>
      <c r="AO735" s="80">
        <f t="shared" si="409"/>
        <v>9.7157820548226521</v>
      </c>
      <c r="AP735" s="80">
        <f t="shared" si="409"/>
        <v>9.7146727309869672</v>
      </c>
      <c r="AQ735" s="80">
        <f t="shared" si="409"/>
        <v>9.7120927401168977</v>
      </c>
      <c r="AR735" s="80">
        <f t="shared" si="409"/>
        <v>9.706099934721081</v>
      </c>
      <c r="AS735" s="80">
        <f t="shared" si="409"/>
        <v>9.692219370578016</v>
      </c>
      <c r="AT735" s="80">
        <f t="shared" si="409"/>
        <v>9.6602657483271805</v>
      </c>
      <c r="AU735" s="80">
        <f t="shared" si="407"/>
        <v>9.5875713790990709</v>
      </c>
    </row>
    <row r="736" spans="1:47" ht="12.95" customHeight="1" x14ac:dyDescent="0.2">
      <c r="A736" s="16" t="s">
        <v>2521</v>
      </c>
      <c r="B736" s="41"/>
      <c r="C736" s="43">
        <v>51793.659500000002</v>
      </c>
      <c r="D736" s="42"/>
      <c r="E736" s="16">
        <f t="shared" si="391"/>
        <v>6110.0306800635308</v>
      </c>
      <c r="F736" s="80">
        <f t="shared" si="392"/>
        <v>6110</v>
      </c>
      <c r="G736" s="80">
        <f t="shared" si="388"/>
        <v>4.1645961078756955E-2</v>
      </c>
      <c r="I736" s="80">
        <f>+G736</f>
        <v>4.1645961078756955E-2</v>
      </c>
      <c r="P736" s="80">
        <f t="shared" si="393"/>
        <v>5.3049535392334896E-2</v>
      </c>
      <c r="Q736" s="107">
        <f t="shared" si="408"/>
        <v>36775.159500000002</v>
      </c>
      <c r="R736" s="80">
        <f t="shared" si="386"/>
        <v>1.3004150712529462E-4</v>
      </c>
      <c r="S736" s="106">
        <f t="shared" si="390"/>
        <v>0.1</v>
      </c>
      <c r="T736" s="106">
        <f t="shared" si="394"/>
        <v>1.3004150712529463E-5</v>
      </c>
      <c r="Z736" s="80">
        <f t="shared" si="395"/>
        <v>6110</v>
      </c>
      <c r="AA736" s="80">
        <f t="shared" si="396"/>
        <v>4.1389715387125763E-2</v>
      </c>
      <c r="AB736" s="80">
        <f t="shared" si="397"/>
        <v>5.3305781083966088E-2</v>
      </c>
      <c r="AC736" s="80">
        <f t="shared" si="380"/>
        <v>-1.1403574313577941E-2</v>
      </c>
      <c r="AD736" s="80">
        <f t="shared" si="398"/>
        <v>2.5624569163119199E-4</v>
      </c>
      <c r="AE736" s="80">
        <f t="shared" si="399"/>
        <v>6.5661854479547937E-9</v>
      </c>
      <c r="AF736" s="80">
        <f t="shared" si="400"/>
        <v>-9999</v>
      </c>
      <c r="AG736" s="106"/>
      <c r="AH736" s="80">
        <f t="shared" si="401"/>
        <v>-1.1659820005209131E-2</v>
      </c>
      <c r="AI736" s="80">
        <f t="shared" si="402"/>
        <v>1.3896340208625291</v>
      </c>
      <c r="AJ736" s="80">
        <f t="shared" si="403"/>
        <v>-0.53987566313174828</v>
      </c>
      <c r="AK736" s="80">
        <f t="shared" si="404"/>
        <v>0.22216534053023224</v>
      </c>
      <c r="AL736" s="80">
        <f t="shared" si="405"/>
        <v>-2.623380888286837</v>
      </c>
      <c r="AM736" s="80">
        <f t="shared" si="406"/>
        <v>-3.7726683981688751</v>
      </c>
      <c r="AN736" s="80">
        <f t="shared" si="409"/>
        <v>9.7490090825546201</v>
      </c>
      <c r="AO736" s="80">
        <f t="shared" si="409"/>
        <v>9.748505253515571</v>
      </c>
      <c r="AP736" s="80">
        <f t="shared" si="409"/>
        <v>9.747320633787691</v>
      </c>
      <c r="AQ736" s="80">
        <f t="shared" si="409"/>
        <v>9.7445371592993499</v>
      </c>
      <c r="AR736" s="80">
        <f t="shared" si="409"/>
        <v>9.7380069276936911</v>
      </c>
      <c r="AS736" s="80">
        <f t="shared" si="409"/>
        <v>9.7227399972564026</v>
      </c>
      <c r="AT736" s="80">
        <f t="shared" si="409"/>
        <v>9.6873179653234391</v>
      </c>
      <c r="AU736" s="80">
        <f t="shared" si="407"/>
        <v>9.6063330933737756</v>
      </c>
    </row>
    <row r="737" spans="1:47" ht="12.95" customHeight="1" x14ac:dyDescent="0.2">
      <c r="A737" s="134" t="s">
        <v>1942</v>
      </c>
      <c r="B737" s="135" t="s">
        <v>2525</v>
      </c>
      <c r="C737" s="138">
        <v>51910.396999999997</v>
      </c>
      <c r="D737" s="138" t="s">
        <v>2559</v>
      </c>
      <c r="E737" s="80">
        <f t="shared" si="391"/>
        <v>6196.0297499264116</v>
      </c>
      <c r="F737" s="80">
        <f t="shared" si="392"/>
        <v>6196</v>
      </c>
      <c r="G737" s="80">
        <f t="shared" si="388"/>
        <v>4.0383367399044801E-2</v>
      </c>
      <c r="I737" s="80">
        <f>G737</f>
        <v>4.0383367399044801E-2</v>
      </c>
      <c r="P737" s="80">
        <f t="shared" si="393"/>
        <v>5.4245108473217035E-2</v>
      </c>
      <c r="Q737" s="107">
        <f t="shared" si="408"/>
        <v>36891.896999999997</v>
      </c>
      <c r="R737" s="80">
        <f t="shared" si="386"/>
        <v>1.9214786560739361E-4</v>
      </c>
      <c r="S737" s="106">
        <f t="shared" si="390"/>
        <v>0.1</v>
      </c>
      <c r="T737" s="106">
        <f t="shared" si="394"/>
        <v>1.9214786560739361E-5</v>
      </c>
      <c r="Z737" s="80">
        <f t="shared" si="395"/>
        <v>6196</v>
      </c>
      <c r="AA737" s="80">
        <f t="shared" si="396"/>
        <v>4.0924271247385777E-2</v>
      </c>
      <c r="AB737" s="80">
        <f t="shared" si="397"/>
        <v>5.3704204624876059E-2</v>
      </c>
      <c r="AC737" s="80">
        <f t="shared" si="380"/>
        <v>-1.3861741074172235E-2</v>
      </c>
      <c r="AD737" s="80">
        <f t="shared" si="398"/>
        <v>-5.4090384834097616E-4</v>
      </c>
      <c r="AE737" s="80">
        <f t="shared" si="399"/>
        <v>2.9257697315007777E-8</v>
      </c>
      <c r="AF737" s="80">
        <f t="shared" si="400"/>
        <v>-9999</v>
      </c>
      <c r="AG737" s="106"/>
      <c r="AH737" s="80">
        <f t="shared" si="401"/>
        <v>-1.3320837225831255E-2</v>
      </c>
      <c r="AI737" s="80">
        <f t="shared" si="402"/>
        <v>1.3682102062225867</v>
      </c>
      <c r="AJ737" s="80">
        <f t="shared" si="403"/>
        <v>-0.61297223873405859</v>
      </c>
      <c r="AK737" s="80">
        <f t="shared" si="404"/>
        <v>0.25611199265152723</v>
      </c>
      <c r="AL737" s="80">
        <f t="shared" si="405"/>
        <v>-2.5338533209573457</v>
      </c>
      <c r="AM737" s="80">
        <f t="shared" si="406"/>
        <v>-3.1889656407388904</v>
      </c>
      <c r="AN737" s="80">
        <f t="shared" si="409"/>
        <v>9.8070284017703262</v>
      </c>
      <c r="AO737" s="80">
        <f t="shared" si="409"/>
        <v>9.8064939937432882</v>
      </c>
      <c r="AP737" s="80">
        <f t="shared" si="409"/>
        <v>9.8052104317639905</v>
      </c>
      <c r="AQ737" s="80">
        <f t="shared" si="409"/>
        <v>9.8021302070676803</v>
      </c>
      <c r="AR737" s="80">
        <f t="shared" si="409"/>
        <v>9.7947536854378914</v>
      </c>
      <c r="AS737" s="80">
        <f t="shared" si="409"/>
        <v>9.777172851728885</v>
      </c>
      <c r="AT737" s="80">
        <f t="shared" si="409"/>
        <v>9.735713311433015</v>
      </c>
      <c r="AU737" s="80">
        <f t="shared" si="407"/>
        <v>9.6399478314492892</v>
      </c>
    </row>
    <row r="738" spans="1:47" ht="12.95" customHeight="1" x14ac:dyDescent="0.2">
      <c r="A738" s="134" t="s">
        <v>1913</v>
      </c>
      <c r="B738" s="135" t="s">
        <v>2525</v>
      </c>
      <c r="C738" s="138">
        <v>51937.546000000002</v>
      </c>
      <c r="D738" s="138" t="s">
        <v>2559</v>
      </c>
      <c r="E738" s="80">
        <f t="shared" si="391"/>
        <v>6216.0300818480982</v>
      </c>
      <c r="F738" s="80">
        <f t="shared" si="392"/>
        <v>6216</v>
      </c>
      <c r="G738" s="80">
        <f t="shared" si="388"/>
        <v>4.0833927021594718E-2</v>
      </c>
      <c r="K738" s="80">
        <f>G738</f>
        <v>4.0833927021594718E-2</v>
      </c>
      <c r="P738" s="80">
        <f t="shared" si="393"/>
        <v>5.4523992429429909E-2</v>
      </c>
      <c r="Q738" s="107">
        <f t="shared" si="408"/>
        <v>36919.046000000002</v>
      </c>
      <c r="R738" s="80">
        <f t="shared" si="386"/>
        <v>1.874178908708057E-4</v>
      </c>
      <c r="S738" s="106">
        <f t="shared" si="390"/>
        <v>0.1</v>
      </c>
      <c r="T738" s="106">
        <f t="shared" si="394"/>
        <v>1.8741789087080571E-5</v>
      </c>
      <c r="Z738" s="80">
        <f t="shared" si="395"/>
        <v>6216</v>
      </c>
      <c r="AA738" s="80">
        <f t="shared" si="396"/>
        <v>4.082674488100619E-2</v>
      </c>
      <c r="AB738" s="80">
        <f t="shared" si="397"/>
        <v>5.4531174570018437E-2</v>
      </c>
      <c r="AC738" s="80">
        <f t="shared" si="380"/>
        <v>-1.369006540783519E-2</v>
      </c>
      <c r="AD738" s="80">
        <f t="shared" si="398"/>
        <v>7.1821405885283407E-6</v>
      </c>
      <c r="AE738" s="80">
        <f t="shared" si="399"/>
        <v>5.1583143433386226E-12</v>
      </c>
      <c r="AF738" s="80">
        <f t="shared" si="400"/>
        <v>-9999</v>
      </c>
      <c r="AG738" s="106"/>
      <c r="AH738" s="80">
        <f t="shared" si="401"/>
        <v>-1.3697247548423721E-2</v>
      </c>
      <c r="AI738" s="80">
        <f t="shared" si="402"/>
        <v>1.3629048548790612</v>
      </c>
      <c r="AJ738" s="80">
        <f t="shared" si="403"/>
        <v>-0.62897472974629176</v>
      </c>
      <c r="AK738" s="80">
        <f t="shared" si="404"/>
        <v>0.26357574822358631</v>
      </c>
      <c r="AL738" s="80">
        <f t="shared" si="405"/>
        <v>-2.5134365720785534</v>
      </c>
      <c r="AM738" s="80">
        <f t="shared" si="406"/>
        <v>-3.0785343449544071</v>
      </c>
      <c r="AN738" s="80">
        <f t="shared" si="409"/>
        <v>9.8203912705306013</v>
      </c>
      <c r="AO738" s="80">
        <f t="shared" si="409"/>
        <v>9.8198530043075625</v>
      </c>
      <c r="AP738" s="80">
        <f t="shared" si="409"/>
        <v>9.8185531065922333</v>
      </c>
      <c r="AQ738" s="80">
        <f t="shared" si="409"/>
        <v>9.8154167772175178</v>
      </c>
      <c r="AR738" s="80">
        <f t="shared" si="409"/>
        <v>9.807866161779577</v>
      </c>
      <c r="AS738" s="80">
        <f t="shared" si="409"/>
        <v>9.7897810360821094</v>
      </c>
      <c r="AT738" s="80">
        <f t="shared" si="409"/>
        <v>9.746953145680413</v>
      </c>
      <c r="AU738" s="80">
        <f t="shared" si="407"/>
        <v>9.6477652123970827</v>
      </c>
    </row>
    <row r="739" spans="1:47" ht="12.95" customHeight="1" x14ac:dyDescent="0.2">
      <c r="A739" s="134" t="s">
        <v>1913</v>
      </c>
      <c r="B739" s="135" t="s">
        <v>2525</v>
      </c>
      <c r="C739" s="138">
        <v>52017.635000000002</v>
      </c>
      <c r="D739" s="138" t="s">
        <v>2559</v>
      </c>
      <c r="E739" s="80">
        <f t="shared" si="391"/>
        <v>6275.0306558388766</v>
      </c>
      <c r="F739" s="80">
        <f t="shared" si="392"/>
        <v>6275</v>
      </c>
      <c r="G739" s="80">
        <f t="shared" si="388"/>
        <v>4.1613077868532855E-2</v>
      </c>
      <c r="K739" s="80">
        <f>G739</f>
        <v>4.1613077868532855E-2</v>
      </c>
      <c r="P739" s="80">
        <f t="shared" si="393"/>
        <v>5.5348555056994805E-2</v>
      </c>
      <c r="Q739" s="107">
        <f t="shared" si="408"/>
        <v>36999.135000000002</v>
      </c>
      <c r="R739" s="80">
        <f t="shared" si="386"/>
        <v>1.8866333359475861E-4</v>
      </c>
      <c r="S739" s="106">
        <f t="shared" si="390"/>
        <v>0.1</v>
      </c>
      <c r="T739" s="106">
        <f t="shared" si="394"/>
        <v>1.8866333359475863E-5</v>
      </c>
      <c r="Z739" s="80">
        <f t="shared" si="395"/>
        <v>6275</v>
      </c>
      <c r="AA739" s="80">
        <f t="shared" si="396"/>
        <v>4.0563770925974213E-2</v>
      </c>
      <c r="AB739" s="80">
        <f t="shared" si="397"/>
        <v>5.6397861999553447E-2</v>
      </c>
      <c r="AC739" s="80">
        <f t="shared" si="380"/>
        <v>-1.373547718846195E-2</v>
      </c>
      <c r="AD739" s="80">
        <f t="shared" si="398"/>
        <v>1.0493069425586421E-3</v>
      </c>
      <c r="AE739" s="80">
        <f t="shared" si="399"/>
        <v>1.1010450597017655E-7</v>
      </c>
      <c r="AF739" s="80">
        <f t="shared" si="400"/>
        <v>-9999</v>
      </c>
      <c r="AG739" s="106"/>
      <c r="AH739" s="80">
        <f t="shared" si="401"/>
        <v>-1.4784784131020594E-2</v>
      </c>
      <c r="AI739" s="80">
        <f t="shared" si="402"/>
        <v>1.34664718861333</v>
      </c>
      <c r="AJ739" s="80">
        <f t="shared" si="403"/>
        <v>-0.67394062506563224</v>
      </c>
      <c r="AK739" s="80">
        <f t="shared" si="404"/>
        <v>0.28461875442930712</v>
      </c>
      <c r="AL739" s="80">
        <f t="shared" si="405"/>
        <v>-2.4541404559304518</v>
      </c>
      <c r="AM739" s="80">
        <f t="shared" si="406"/>
        <v>-2.7938050980935518</v>
      </c>
      <c r="AN739" s="80">
        <f t="shared" si="409"/>
        <v>9.8595075226087339</v>
      </c>
      <c r="AO739" s="80">
        <f t="shared" si="409"/>
        <v>9.8589646983658721</v>
      </c>
      <c r="AP739" s="80">
        <f t="shared" si="409"/>
        <v>9.8576310780242089</v>
      </c>
      <c r="AQ739" s="80">
        <f t="shared" si="409"/>
        <v>9.8543580952900651</v>
      </c>
      <c r="AR739" s="80">
        <f t="shared" si="409"/>
        <v>9.846346166288038</v>
      </c>
      <c r="AS739" s="80">
        <f t="shared" si="409"/>
        <v>9.8268531857011947</v>
      </c>
      <c r="AT739" s="80">
        <f t="shared" si="409"/>
        <v>9.7800745506545521</v>
      </c>
      <c r="AU739" s="80">
        <f t="shared" si="407"/>
        <v>9.6708264861930751</v>
      </c>
    </row>
    <row r="740" spans="1:47" ht="12.95" customHeight="1" x14ac:dyDescent="0.2">
      <c r="A740" s="134" t="s">
        <v>1913</v>
      </c>
      <c r="B740" s="135" t="s">
        <v>2525</v>
      </c>
      <c r="C740" s="138">
        <v>52021.706899999997</v>
      </c>
      <c r="D740" s="138" t="s">
        <v>2559</v>
      </c>
      <c r="E740" s="80">
        <f t="shared" si="391"/>
        <v>6278.0303741177013</v>
      </c>
      <c r="F740" s="80">
        <f t="shared" si="392"/>
        <v>6278</v>
      </c>
      <c r="G740" s="80">
        <f t="shared" si="388"/>
        <v>4.1230661801819224E-2</v>
      </c>
      <c r="K740" s="80">
        <f>G740</f>
        <v>4.1230661801819224E-2</v>
      </c>
      <c r="P740" s="80">
        <f t="shared" si="393"/>
        <v>5.5390555993421742E-2</v>
      </c>
      <c r="Q740" s="107">
        <f t="shared" si="408"/>
        <v>37003.206899999997</v>
      </c>
      <c r="R740" s="80">
        <f t="shared" si="386"/>
        <v>2.0050260351737873E-4</v>
      </c>
      <c r="S740" s="106">
        <f t="shared" si="390"/>
        <v>0.1</v>
      </c>
      <c r="T740" s="106">
        <f t="shared" si="394"/>
        <v>2.0050260351737876E-5</v>
      </c>
      <c r="Z740" s="80">
        <f t="shared" si="395"/>
        <v>6278</v>
      </c>
      <c r="AA740" s="80">
        <f t="shared" si="396"/>
        <v>4.0551406448740113E-2</v>
      </c>
      <c r="AB740" s="80">
        <f t="shared" si="397"/>
        <v>5.6069811346500853E-2</v>
      </c>
      <c r="AC740" s="80">
        <f t="shared" si="380"/>
        <v>-1.4159894191602518E-2</v>
      </c>
      <c r="AD740" s="80">
        <f t="shared" si="398"/>
        <v>6.7925535307911122E-4</v>
      </c>
      <c r="AE740" s="80">
        <f t="shared" si="399"/>
        <v>4.6138783468662808E-8</v>
      </c>
      <c r="AF740" s="80">
        <f t="shared" si="400"/>
        <v>-9999</v>
      </c>
      <c r="AG740" s="106"/>
      <c r="AH740" s="80">
        <f t="shared" si="401"/>
        <v>-1.4839149544681627E-2</v>
      </c>
      <c r="AI740" s="80">
        <f t="shared" si="402"/>
        <v>1.3457983286016275</v>
      </c>
      <c r="AJ740" s="80">
        <f t="shared" si="403"/>
        <v>-0.67613703895040034</v>
      </c>
      <c r="AK740" s="80">
        <f t="shared" si="404"/>
        <v>0.28564947870202156</v>
      </c>
      <c r="AL740" s="80">
        <f t="shared" si="405"/>
        <v>-2.4511634029036737</v>
      </c>
      <c r="AM740" s="80">
        <f t="shared" si="406"/>
        <v>-2.7807523778278505</v>
      </c>
      <c r="AN740" s="80">
        <f t="shared" si="409"/>
        <v>9.8614840197198621</v>
      </c>
      <c r="AO740" s="80">
        <f t="shared" si="409"/>
        <v>9.8609412267971397</v>
      </c>
      <c r="AP740" s="80">
        <f t="shared" si="409"/>
        <v>9.8596064599586111</v>
      </c>
      <c r="AQ740" s="80">
        <f t="shared" si="409"/>
        <v>9.8563276815142693</v>
      </c>
      <c r="AR740" s="80">
        <f t="shared" si="409"/>
        <v>9.8482944167115463</v>
      </c>
      <c r="AS740" s="80">
        <f t="shared" si="409"/>
        <v>9.828733133516721</v>
      </c>
      <c r="AT740" s="80">
        <f t="shared" si="409"/>
        <v>9.7817571828102867</v>
      </c>
      <c r="AU740" s="80">
        <f t="shared" si="407"/>
        <v>9.6719990933352449</v>
      </c>
    </row>
    <row r="741" spans="1:47" ht="12.95" customHeight="1" x14ac:dyDescent="0.2">
      <c r="A741" s="134" t="s">
        <v>1913</v>
      </c>
      <c r="B741" s="135" t="s">
        <v>2525</v>
      </c>
      <c r="C741" s="138">
        <v>52021.707000000002</v>
      </c>
      <c r="D741" s="138" t="s">
        <v>2559</v>
      </c>
      <c r="E741" s="80">
        <f t="shared" si="391"/>
        <v>6278.0304477864656</v>
      </c>
      <c r="F741" s="80">
        <f t="shared" si="392"/>
        <v>6278</v>
      </c>
      <c r="G741" s="80">
        <f t="shared" si="388"/>
        <v>4.1330661806568969E-2</v>
      </c>
      <c r="K741" s="80">
        <f>G741</f>
        <v>4.1330661806568969E-2</v>
      </c>
      <c r="P741" s="80">
        <f t="shared" si="393"/>
        <v>5.5390555993421742E-2</v>
      </c>
      <c r="Q741" s="107">
        <f t="shared" si="408"/>
        <v>37003.207000000002</v>
      </c>
      <c r="R741" s="80">
        <f t="shared" si="386"/>
        <v>1.9768062454549639E-4</v>
      </c>
      <c r="S741" s="106">
        <f t="shared" si="390"/>
        <v>0.1</v>
      </c>
      <c r="T741" s="106">
        <f t="shared" si="394"/>
        <v>1.9768062454549641E-5</v>
      </c>
      <c r="Z741" s="80">
        <f t="shared" si="395"/>
        <v>6278</v>
      </c>
      <c r="AA741" s="80">
        <f t="shared" si="396"/>
        <v>4.0551406448740113E-2</v>
      </c>
      <c r="AB741" s="80">
        <f t="shared" si="397"/>
        <v>5.6169811351250598E-2</v>
      </c>
      <c r="AC741" s="80">
        <f t="shared" si="380"/>
        <v>-1.4059894186852773E-2</v>
      </c>
      <c r="AD741" s="80">
        <f t="shared" si="398"/>
        <v>7.7925535782885635E-4</v>
      </c>
      <c r="AE741" s="80">
        <f t="shared" si="399"/>
        <v>6.0723891270497904E-8</v>
      </c>
      <c r="AF741" s="80">
        <f t="shared" si="400"/>
        <v>-9999</v>
      </c>
      <c r="AG741" s="106"/>
      <c r="AH741" s="80">
        <f t="shared" si="401"/>
        <v>-1.4839149544681627E-2</v>
      </c>
      <c r="AI741" s="80">
        <f t="shared" si="402"/>
        <v>1.3457983286016275</v>
      </c>
      <c r="AJ741" s="80">
        <f t="shared" si="403"/>
        <v>-0.67613703895040034</v>
      </c>
      <c r="AK741" s="80">
        <f t="shared" si="404"/>
        <v>0.28564947870202156</v>
      </c>
      <c r="AL741" s="80">
        <f t="shared" si="405"/>
        <v>-2.4511634029036737</v>
      </c>
      <c r="AM741" s="80">
        <f t="shared" si="406"/>
        <v>-2.7807523778278505</v>
      </c>
      <c r="AN741" s="80">
        <f t="shared" ref="AN741:AT750" si="410">$AU741+$AB$7*SIN(AO741)</f>
        <v>9.8614840197198621</v>
      </c>
      <c r="AO741" s="80">
        <f t="shared" si="410"/>
        <v>9.8609412267971397</v>
      </c>
      <c r="AP741" s="80">
        <f t="shared" si="410"/>
        <v>9.8596064599586111</v>
      </c>
      <c r="AQ741" s="80">
        <f t="shared" si="410"/>
        <v>9.8563276815142693</v>
      </c>
      <c r="AR741" s="80">
        <f t="shared" si="410"/>
        <v>9.8482944167115463</v>
      </c>
      <c r="AS741" s="80">
        <f t="shared" si="410"/>
        <v>9.828733133516721</v>
      </c>
      <c r="AT741" s="80">
        <f t="shared" si="410"/>
        <v>9.7817571828102867</v>
      </c>
      <c r="AU741" s="80">
        <f t="shared" si="407"/>
        <v>9.6719990933352449</v>
      </c>
    </row>
    <row r="742" spans="1:47" ht="12.95" customHeight="1" x14ac:dyDescent="0.2">
      <c r="A742" s="134" t="s">
        <v>1959</v>
      </c>
      <c r="B742" s="135" t="s">
        <v>2525</v>
      </c>
      <c r="C742" s="138">
        <v>52123.514000000003</v>
      </c>
      <c r="D742" s="138" t="s">
        <v>2559</v>
      </c>
      <c r="E742" s="80">
        <f t="shared" si="391"/>
        <v>6353.0304032894592</v>
      </c>
      <c r="F742" s="80">
        <f t="shared" si="392"/>
        <v>6353</v>
      </c>
      <c r="G742" s="80">
        <f t="shared" si="388"/>
        <v>4.1270260349847376E-2</v>
      </c>
      <c r="I742" s="80">
        <f>G742</f>
        <v>4.1270260349847376E-2</v>
      </c>
      <c r="P742" s="80">
        <f t="shared" si="393"/>
        <v>5.6442907551898361E-2</v>
      </c>
      <c r="Q742" s="107">
        <f t="shared" si="408"/>
        <v>37105.014000000003</v>
      </c>
      <c r="R742" s="80">
        <f t="shared" si="386"/>
        <v>2.3020922311790557E-4</v>
      </c>
      <c r="S742" s="106">
        <f t="shared" si="390"/>
        <v>0.1</v>
      </c>
      <c r="T742" s="106">
        <f t="shared" si="394"/>
        <v>2.302092231179056E-5</v>
      </c>
      <c r="Z742" s="80">
        <f t="shared" si="395"/>
        <v>6353</v>
      </c>
      <c r="AA742" s="80">
        <f t="shared" si="396"/>
        <v>4.0274894363814664E-2</v>
      </c>
      <c r="AB742" s="80">
        <f t="shared" si="397"/>
        <v>5.7438273537931073E-2</v>
      </c>
      <c r="AC742" s="80">
        <f t="shared" si="380"/>
        <v>-1.5172647202050984E-2</v>
      </c>
      <c r="AD742" s="80">
        <f t="shared" si="398"/>
        <v>9.9536598603271187E-4</v>
      </c>
      <c r="AE742" s="80">
        <f t="shared" si="399"/>
        <v>9.9075344615087277E-8</v>
      </c>
      <c r="AF742" s="80">
        <f t="shared" si="400"/>
        <v>-9999</v>
      </c>
      <c r="AG742" s="106"/>
      <c r="AH742" s="80">
        <f t="shared" si="401"/>
        <v>-1.61680131880837E-2</v>
      </c>
      <c r="AI742" s="80">
        <f t="shared" si="402"/>
        <v>1.3239819899164589</v>
      </c>
      <c r="AJ742" s="80">
        <f t="shared" si="403"/>
        <v>-0.72820900952003453</v>
      </c>
      <c r="AK742" s="80">
        <f t="shared" si="404"/>
        <v>0.31017378831259634</v>
      </c>
      <c r="AL742" s="80">
        <f t="shared" si="405"/>
        <v>-2.3779651977693859</v>
      </c>
      <c r="AM742" s="80">
        <f t="shared" si="406"/>
        <v>-2.4905525790665011</v>
      </c>
      <c r="AN742" s="80">
        <f t="shared" si="410"/>
        <v>9.9104892583709585</v>
      </c>
      <c r="AO742" s="80">
        <f t="shared" si="410"/>
        <v>9.9099549265784592</v>
      </c>
      <c r="AP742" s="80">
        <f t="shared" si="410"/>
        <v>9.9086086634634238</v>
      </c>
      <c r="AQ742" s="80">
        <f t="shared" si="410"/>
        <v>9.9052209276688146</v>
      </c>
      <c r="AR742" s="80">
        <f t="shared" si="410"/>
        <v>9.896722292123064</v>
      </c>
      <c r="AS742" s="80">
        <f t="shared" si="410"/>
        <v>9.8755614015629245</v>
      </c>
      <c r="AT742" s="80">
        <f t="shared" si="410"/>
        <v>9.823772118665584</v>
      </c>
      <c r="AU742" s="80">
        <f t="shared" si="407"/>
        <v>9.7013142718894727</v>
      </c>
    </row>
    <row r="743" spans="1:47" ht="12.95" customHeight="1" x14ac:dyDescent="0.2">
      <c r="A743" s="134" t="s">
        <v>1913</v>
      </c>
      <c r="B743" s="135" t="s">
        <v>2525</v>
      </c>
      <c r="C743" s="138">
        <v>52184.599199999997</v>
      </c>
      <c r="D743" s="138" t="s">
        <v>2559</v>
      </c>
      <c r="E743" s="80">
        <f t="shared" si="391"/>
        <v>6398.0311132788602</v>
      </c>
      <c r="F743" s="80">
        <f t="shared" si="392"/>
        <v>6398</v>
      </c>
      <c r="G743" s="80">
        <f t="shared" si="388"/>
        <v>4.2234019470924977E-2</v>
      </c>
      <c r="K743" s="80">
        <f>G743</f>
        <v>4.2234019470924977E-2</v>
      </c>
      <c r="P743" s="80">
        <f t="shared" si="393"/>
        <v>5.7076467546495008E-2</v>
      </c>
      <c r="Q743" s="107">
        <f t="shared" si="408"/>
        <v>37166.099199999997</v>
      </c>
      <c r="R743" s="80">
        <f t="shared" si="386"/>
        <v>2.2029826487599252E-4</v>
      </c>
      <c r="S743" s="106">
        <f t="shared" si="390"/>
        <v>0.1</v>
      </c>
      <c r="T743" s="106">
        <f t="shared" si="394"/>
        <v>2.2029826487599254E-5</v>
      </c>
      <c r="Z743" s="80">
        <f t="shared" si="395"/>
        <v>6398</v>
      </c>
      <c r="AA743" s="80">
        <f t="shared" si="396"/>
        <v>4.0139716644643192E-2</v>
      </c>
      <c r="AB743" s="80">
        <f t="shared" si="397"/>
        <v>5.9170770372776793E-2</v>
      </c>
      <c r="AC743" s="80">
        <f t="shared" ref="AC743:AC806" si="411">+G743-P743</f>
        <v>-1.4842448075570031E-2</v>
      </c>
      <c r="AD743" s="80">
        <f t="shared" si="398"/>
        <v>2.0943028262817853E-3</v>
      </c>
      <c r="AE743" s="80">
        <f t="shared" si="399"/>
        <v>4.3861043281718738E-7</v>
      </c>
      <c r="AF743" s="80">
        <f t="shared" si="400"/>
        <v>-9999</v>
      </c>
      <c r="AG743" s="106"/>
      <c r="AH743" s="80">
        <f t="shared" si="401"/>
        <v>-1.6936750901851816E-2</v>
      </c>
      <c r="AI743" s="80">
        <f t="shared" si="402"/>
        <v>1.310425377228343</v>
      </c>
      <c r="AJ743" s="80">
        <f t="shared" si="403"/>
        <v>-0.75684322059166631</v>
      </c>
      <c r="AK743" s="80">
        <f t="shared" si="404"/>
        <v>0.32374093642765778</v>
      </c>
      <c r="AL743" s="80">
        <f t="shared" si="405"/>
        <v>-2.3352006237393761</v>
      </c>
      <c r="AM743" s="80">
        <f t="shared" si="406"/>
        <v>-2.3443050611001128</v>
      </c>
      <c r="AN743" s="80">
        <f t="shared" si="410"/>
        <v>9.9395058044738427</v>
      </c>
      <c r="AO743" s="80">
        <f t="shared" si="410"/>
        <v>9.9389830533572567</v>
      </c>
      <c r="AP743" s="80">
        <f t="shared" si="410"/>
        <v>9.9376449595487362</v>
      </c>
      <c r="AQ743" s="80">
        <f t="shared" si="410"/>
        <v>9.9342244000939797</v>
      </c>
      <c r="AR743" s="80">
        <f t="shared" si="410"/>
        <v>9.9255099214713258</v>
      </c>
      <c r="AS743" s="80">
        <f t="shared" si="410"/>
        <v>9.9034923336265663</v>
      </c>
      <c r="AT743" s="80">
        <f t="shared" si="410"/>
        <v>9.8489312644459623</v>
      </c>
      <c r="AU743" s="80">
        <f t="shared" si="407"/>
        <v>9.7189033790220094</v>
      </c>
    </row>
    <row r="744" spans="1:47" ht="12.95" customHeight="1" x14ac:dyDescent="0.2">
      <c r="A744" s="134" t="s">
        <v>1967</v>
      </c>
      <c r="B744" s="135" t="s">
        <v>2525</v>
      </c>
      <c r="C744" s="138">
        <v>52195.453999999998</v>
      </c>
      <c r="D744" s="138" t="s">
        <v>2559</v>
      </c>
      <c r="E744" s="80">
        <f t="shared" si="391"/>
        <v>6406.0277099470068</v>
      </c>
      <c r="F744" s="80">
        <f t="shared" si="392"/>
        <v>6406</v>
      </c>
      <c r="G744" s="80">
        <f t="shared" si="388"/>
        <v>3.7614243316056672E-2</v>
      </c>
      <c r="I744" s="80">
        <f>+G744</f>
        <v>3.7614243316056672E-2</v>
      </c>
      <c r="P744" s="80">
        <f t="shared" si="393"/>
        <v>5.7189269175392306E-2</v>
      </c>
      <c r="Q744" s="107">
        <f t="shared" si="408"/>
        <v>37176.953999999998</v>
      </c>
      <c r="R744" s="80">
        <f t="shared" si="386"/>
        <v>3.8318163739365876E-4</v>
      </c>
      <c r="S744" s="106">
        <f t="shared" si="390"/>
        <v>0.1</v>
      </c>
      <c r="T744" s="106">
        <f t="shared" si="394"/>
        <v>3.8318163739365878E-5</v>
      </c>
      <c r="Z744" s="80">
        <f t="shared" si="395"/>
        <v>6406</v>
      </c>
      <c r="AA744" s="80">
        <f t="shared" si="396"/>
        <v>4.0118142605328817E-2</v>
      </c>
      <c r="AB744" s="80">
        <f t="shared" si="397"/>
        <v>5.4685369886120161E-2</v>
      </c>
      <c r="AC744" s="80">
        <f t="shared" si="411"/>
        <v>-1.9575025859335633E-2</v>
      </c>
      <c r="AD744" s="80">
        <f t="shared" si="398"/>
        <v>-2.5038992892721448E-3</v>
      </c>
      <c r="AE744" s="80">
        <f t="shared" si="399"/>
        <v>6.2695116508175528E-7</v>
      </c>
      <c r="AF744" s="80">
        <f t="shared" si="400"/>
        <v>-9999</v>
      </c>
      <c r="AG744" s="106"/>
      <c r="AH744" s="80">
        <f t="shared" si="401"/>
        <v>-1.7071126570063488E-2</v>
      </c>
      <c r="AI744" s="80">
        <f t="shared" si="402"/>
        <v>1.3079851475469413</v>
      </c>
      <c r="AJ744" s="80">
        <f t="shared" si="403"/>
        <v>-0.76173074660594164</v>
      </c>
      <c r="AK744" s="80">
        <f t="shared" si="404"/>
        <v>0.32606327244402211</v>
      </c>
      <c r="AL744" s="80">
        <f t="shared" si="405"/>
        <v>-2.3276899976859808</v>
      </c>
      <c r="AM744" s="80">
        <f t="shared" si="406"/>
        <v>-2.3201241906235301</v>
      </c>
      <c r="AN744" s="80">
        <f t="shared" si="410"/>
        <v>9.9446331743870768</v>
      </c>
      <c r="AO744" s="80">
        <f t="shared" si="410"/>
        <v>9.9441129408519995</v>
      </c>
      <c r="AP744" s="80">
        <f t="shared" si="410"/>
        <v>9.942777408697328</v>
      </c>
      <c r="AQ744" s="80">
        <f t="shared" si="410"/>
        <v>9.939353499431725</v>
      </c>
      <c r="AR744" s="80">
        <f t="shared" si="410"/>
        <v>9.9306056437096633</v>
      </c>
      <c r="AS744" s="80">
        <f t="shared" si="410"/>
        <v>9.9084440970026506</v>
      </c>
      <c r="AT744" s="80">
        <f t="shared" si="410"/>
        <v>9.8533998571076538</v>
      </c>
      <c r="AU744" s="80">
        <f t="shared" si="407"/>
        <v>9.7220303314011272</v>
      </c>
    </row>
    <row r="745" spans="1:47" ht="12.95" customHeight="1" x14ac:dyDescent="0.2">
      <c r="A745" s="22" t="s">
        <v>2558</v>
      </c>
      <c r="B745" s="41" t="s">
        <v>2525</v>
      </c>
      <c r="C745" s="42">
        <v>52195.454599999997</v>
      </c>
      <c r="D745" s="42" t="s">
        <v>2559</v>
      </c>
      <c r="E745" s="16">
        <f t="shared" si="391"/>
        <v>6406.0281519595719</v>
      </c>
      <c r="F745" s="80">
        <f t="shared" si="392"/>
        <v>6406</v>
      </c>
      <c r="G745" s="80">
        <f t="shared" si="388"/>
        <v>3.8214243315451313E-2</v>
      </c>
      <c r="K745" s="80">
        <f>+G745</f>
        <v>3.8214243315451313E-2</v>
      </c>
      <c r="P745" s="80">
        <f t="shared" si="393"/>
        <v>5.7189269175392306E-2</v>
      </c>
      <c r="Q745" s="107">
        <f t="shared" si="408"/>
        <v>37176.954599999997</v>
      </c>
      <c r="R745" s="80">
        <f t="shared" si="386"/>
        <v>3.600516063854294E-4</v>
      </c>
      <c r="S745" s="106">
        <f>S$18</f>
        <v>1</v>
      </c>
      <c r="T745" s="106">
        <f t="shared" si="394"/>
        <v>3.600516063854294E-4</v>
      </c>
      <c r="Z745" s="80">
        <f t="shared" si="395"/>
        <v>6406</v>
      </c>
      <c r="AA745" s="80">
        <f t="shared" si="396"/>
        <v>4.0118142605328817E-2</v>
      </c>
      <c r="AB745" s="80">
        <f t="shared" si="397"/>
        <v>5.5285369885514801E-2</v>
      </c>
      <c r="AC745" s="80">
        <f t="shared" si="411"/>
        <v>-1.8975025859940993E-2</v>
      </c>
      <c r="AD745" s="80">
        <f t="shared" si="398"/>
        <v>-1.9038992898775045E-3</v>
      </c>
      <c r="AE745" s="80">
        <f t="shared" si="399"/>
        <v>3.6248325059960659E-6</v>
      </c>
      <c r="AF745" s="80">
        <f t="shared" si="400"/>
        <v>-9999</v>
      </c>
      <c r="AG745" s="106"/>
      <c r="AH745" s="80">
        <f t="shared" si="401"/>
        <v>-1.7071126570063488E-2</v>
      </c>
      <c r="AI745" s="80">
        <f t="shared" si="402"/>
        <v>1.3079851475469413</v>
      </c>
      <c r="AJ745" s="80">
        <f t="shared" si="403"/>
        <v>-0.76173074660594164</v>
      </c>
      <c r="AK745" s="80">
        <f t="shared" si="404"/>
        <v>0.32606327244402211</v>
      </c>
      <c r="AL745" s="80">
        <f t="shared" si="405"/>
        <v>-2.3276899976859808</v>
      </c>
      <c r="AM745" s="80">
        <f t="shared" si="406"/>
        <v>-2.3201241906235301</v>
      </c>
      <c r="AN745" s="80">
        <f t="shared" si="410"/>
        <v>9.9446331743870768</v>
      </c>
      <c r="AO745" s="80">
        <f t="shared" si="410"/>
        <v>9.9441129408519995</v>
      </c>
      <c r="AP745" s="80">
        <f t="shared" si="410"/>
        <v>9.942777408697328</v>
      </c>
      <c r="AQ745" s="80">
        <f t="shared" si="410"/>
        <v>9.939353499431725</v>
      </c>
      <c r="AR745" s="80">
        <f t="shared" si="410"/>
        <v>9.9306056437096633</v>
      </c>
      <c r="AS745" s="80">
        <f t="shared" si="410"/>
        <v>9.9084440970026506</v>
      </c>
      <c r="AT745" s="80">
        <f t="shared" si="410"/>
        <v>9.8533998571076538</v>
      </c>
      <c r="AU745" s="80">
        <f t="shared" si="407"/>
        <v>9.7220303314011272</v>
      </c>
    </row>
    <row r="746" spans="1:47" ht="12.95" customHeight="1" x14ac:dyDescent="0.2">
      <c r="A746" s="134" t="s">
        <v>1967</v>
      </c>
      <c r="B746" s="135" t="s">
        <v>2525</v>
      </c>
      <c r="C746" s="138">
        <v>52195.457999999999</v>
      </c>
      <c r="D746" s="138" t="s">
        <v>2559</v>
      </c>
      <c r="E746" s="80">
        <f t="shared" si="391"/>
        <v>6406.0306566974468</v>
      </c>
      <c r="F746" s="80">
        <f t="shared" si="392"/>
        <v>6406</v>
      </c>
      <c r="G746" s="80">
        <f t="shared" si="388"/>
        <v>4.161424331687158E-2</v>
      </c>
      <c r="I746" s="80">
        <f>G746</f>
        <v>4.161424331687158E-2</v>
      </c>
      <c r="P746" s="80">
        <f t="shared" si="393"/>
        <v>5.7189269175392306E-2</v>
      </c>
      <c r="Q746" s="107">
        <f t="shared" si="408"/>
        <v>37176.957999999999</v>
      </c>
      <c r="R746" s="80">
        <f t="shared" si="386"/>
        <v>2.4258143049358928E-4</v>
      </c>
      <c r="S746" s="106">
        <f>S$16</f>
        <v>0.1</v>
      </c>
      <c r="T746" s="106">
        <f t="shared" si="394"/>
        <v>2.4258143049358929E-5</v>
      </c>
      <c r="Z746" s="80">
        <f t="shared" si="395"/>
        <v>6406</v>
      </c>
      <c r="AA746" s="80">
        <f t="shared" si="396"/>
        <v>4.0118142605328817E-2</v>
      </c>
      <c r="AB746" s="80">
        <f t="shared" si="397"/>
        <v>5.8685369886935068E-2</v>
      </c>
      <c r="AC746" s="80">
        <f t="shared" si="411"/>
        <v>-1.5575025858520726E-2</v>
      </c>
      <c r="AD746" s="80">
        <f t="shared" si="398"/>
        <v>1.4961007115427624E-3</v>
      </c>
      <c r="AE746" s="80">
        <f t="shared" si="399"/>
        <v>2.2383173390787599E-7</v>
      </c>
      <c r="AF746" s="80">
        <f t="shared" si="400"/>
        <v>-9999</v>
      </c>
      <c r="AG746" s="106"/>
      <c r="AH746" s="80">
        <f t="shared" si="401"/>
        <v>-1.7071126570063488E-2</v>
      </c>
      <c r="AI746" s="80">
        <f t="shared" si="402"/>
        <v>1.3079851475469413</v>
      </c>
      <c r="AJ746" s="80">
        <f t="shared" si="403"/>
        <v>-0.76173074660594164</v>
      </c>
      <c r="AK746" s="80">
        <f t="shared" si="404"/>
        <v>0.32606327244402211</v>
      </c>
      <c r="AL746" s="80">
        <f t="shared" si="405"/>
        <v>-2.3276899976859808</v>
      </c>
      <c r="AM746" s="80">
        <f t="shared" si="406"/>
        <v>-2.3201241906235301</v>
      </c>
      <c r="AN746" s="80">
        <f t="shared" si="410"/>
        <v>9.9446331743870768</v>
      </c>
      <c r="AO746" s="80">
        <f t="shared" si="410"/>
        <v>9.9441129408519995</v>
      </c>
      <c r="AP746" s="80">
        <f t="shared" si="410"/>
        <v>9.942777408697328</v>
      </c>
      <c r="AQ746" s="80">
        <f t="shared" si="410"/>
        <v>9.939353499431725</v>
      </c>
      <c r="AR746" s="80">
        <f t="shared" si="410"/>
        <v>9.9306056437096633</v>
      </c>
      <c r="AS746" s="80">
        <f t="shared" si="410"/>
        <v>9.9084440970026506</v>
      </c>
      <c r="AT746" s="80">
        <f t="shared" si="410"/>
        <v>9.8533998571076538</v>
      </c>
      <c r="AU746" s="80">
        <f t="shared" si="407"/>
        <v>9.7220303314011272</v>
      </c>
    </row>
    <row r="747" spans="1:47" ht="12.95" customHeight="1" x14ac:dyDescent="0.2">
      <c r="A747" s="22" t="s">
        <v>2558</v>
      </c>
      <c r="B747" s="41" t="s">
        <v>2525</v>
      </c>
      <c r="C747" s="42">
        <v>52195.4588</v>
      </c>
      <c r="D747" s="42" t="s">
        <v>2559</v>
      </c>
      <c r="E747" s="16">
        <f t="shared" si="391"/>
        <v>6406.0312460475361</v>
      </c>
      <c r="F747" s="80">
        <f t="shared" si="392"/>
        <v>6406</v>
      </c>
      <c r="G747" s="80">
        <f t="shared" si="388"/>
        <v>4.2414243318489753E-2</v>
      </c>
      <c r="K747" s="80">
        <f>+G747</f>
        <v>4.2414243318489753E-2</v>
      </c>
      <c r="P747" s="80">
        <f t="shared" si="393"/>
        <v>5.7189269175392306E-2</v>
      </c>
      <c r="Q747" s="107">
        <f t="shared" si="408"/>
        <v>37176.9588</v>
      </c>
      <c r="R747" s="80">
        <f t="shared" si="386"/>
        <v>2.1830138907213902E-4</v>
      </c>
      <c r="S747" s="106">
        <f>S$18</f>
        <v>1</v>
      </c>
      <c r="T747" s="106">
        <f t="shared" si="394"/>
        <v>2.1830138907213902E-4</v>
      </c>
      <c r="Z747" s="80">
        <f t="shared" si="395"/>
        <v>6406</v>
      </c>
      <c r="AA747" s="80">
        <f t="shared" si="396"/>
        <v>4.0118142605328817E-2</v>
      </c>
      <c r="AB747" s="80">
        <f t="shared" si="397"/>
        <v>5.9485369888553241E-2</v>
      </c>
      <c r="AC747" s="80">
        <f t="shared" si="411"/>
        <v>-1.4775025856902553E-2</v>
      </c>
      <c r="AD747" s="80">
        <f t="shared" si="398"/>
        <v>2.2961007131609354E-3</v>
      </c>
      <c r="AE747" s="80">
        <f t="shared" si="399"/>
        <v>5.2720784849781564E-6</v>
      </c>
      <c r="AF747" s="80">
        <f t="shared" si="400"/>
        <v>-9999</v>
      </c>
      <c r="AG747" s="106"/>
      <c r="AH747" s="80">
        <f t="shared" si="401"/>
        <v>-1.7071126570063488E-2</v>
      </c>
      <c r="AI747" s="80">
        <f t="shared" si="402"/>
        <v>1.3079851475469413</v>
      </c>
      <c r="AJ747" s="80">
        <f t="shared" si="403"/>
        <v>-0.76173074660594164</v>
      </c>
      <c r="AK747" s="80">
        <f t="shared" si="404"/>
        <v>0.32606327244402211</v>
      </c>
      <c r="AL747" s="80">
        <f t="shared" si="405"/>
        <v>-2.3276899976859808</v>
      </c>
      <c r="AM747" s="80">
        <f t="shared" si="406"/>
        <v>-2.3201241906235301</v>
      </c>
      <c r="AN747" s="80">
        <f t="shared" si="410"/>
        <v>9.9446331743870768</v>
      </c>
      <c r="AO747" s="80">
        <f t="shared" si="410"/>
        <v>9.9441129408519995</v>
      </c>
      <c r="AP747" s="80">
        <f t="shared" si="410"/>
        <v>9.942777408697328</v>
      </c>
      <c r="AQ747" s="80">
        <f t="shared" si="410"/>
        <v>9.939353499431725</v>
      </c>
      <c r="AR747" s="80">
        <f t="shared" si="410"/>
        <v>9.9306056437096633</v>
      </c>
      <c r="AS747" s="80">
        <f t="shared" si="410"/>
        <v>9.9084440970026506</v>
      </c>
      <c r="AT747" s="80">
        <f t="shared" si="410"/>
        <v>9.8533998571076538</v>
      </c>
      <c r="AU747" s="80">
        <f t="shared" si="407"/>
        <v>9.7220303314011272</v>
      </c>
    </row>
    <row r="748" spans="1:47" ht="12.95" customHeight="1" x14ac:dyDescent="0.2">
      <c r="A748" s="134" t="s">
        <v>1967</v>
      </c>
      <c r="B748" s="135" t="s">
        <v>2525</v>
      </c>
      <c r="C748" s="138">
        <v>52195.459000000003</v>
      </c>
      <c r="D748" s="138" t="s">
        <v>2559</v>
      </c>
      <c r="E748" s="80">
        <f t="shared" si="391"/>
        <v>6406.0313933850593</v>
      </c>
      <c r="F748" s="80">
        <f t="shared" si="392"/>
        <v>6406</v>
      </c>
      <c r="G748" s="80">
        <f t="shared" si="388"/>
        <v>4.2614243320713285E-2</v>
      </c>
      <c r="I748" s="80">
        <f>G748</f>
        <v>4.2614243320713285E-2</v>
      </c>
      <c r="P748" s="80">
        <f t="shared" si="393"/>
        <v>5.7189269175392306E-2</v>
      </c>
      <c r="Q748" s="107">
        <f t="shared" si="408"/>
        <v>37176.959000000003</v>
      </c>
      <c r="R748" s="80">
        <f t="shared" si="386"/>
        <v>2.124313786645619E-4</v>
      </c>
      <c r="S748" s="106">
        <f>S$16</f>
        <v>0.1</v>
      </c>
      <c r="T748" s="106">
        <f t="shared" si="394"/>
        <v>2.1243137866456193E-5</v>
      </c>
      <c r="Z748" s="80">
        <f t="shared" si="395"/>
        <v>6406</v>
      </c>
      <c r="AA748" s="80">
        <f t="shared" si="396"/>
        <v>4.0118142605328817E-2</v>
      </c>
      <c r="AB748" s="80">
        <f t="shared" si="397"/>
        <v>5.9685369890776774E-2</v>
      </c>
      <c r="AC748" s="80">
        <f t="shared" si="411"/>
        <v>-1.457502585467902E-2</v>
      </c>
      <c r="AD748" s="80">
        <f t="shared" si="398"/>
        <v>2.496100715384468E-3</v>
      </c>
      <c r="AE748" s="80">
        <f t="shared" si="399"/>
        <v>6.2305187813428537E-7</v>
      </c>
      <c r="AF748" s="80">
        <f t="shared" si="400"/>
        <v>-9999</v>
      </c>
      <c r="AG748" s="106"/>
      <c r="AH748" s="80">
        <f t="shared" si="401"/>
        <v>-1.7071126570063488E-2</v>
      </c>
      <c r="AI748" s="80">
        <f t="shared" si="402"/>
        <v>1.3079851475469413</v>
      </c>
      <c r="AJ748" s="80">
        <f t="shared" si="403"/>
        <v>-0.76173074660594164</v>
      </c>
      <c r="AK748" s="80">
        <f t="shared" si="404"/>
        <v>0.32606327244402211</v>
      </c>
      <c r="AL748" s="80">
        <f t="shared" si="405"/>
        <v>-2.3276899976859808</v>
      </c>
      <c r="AM748" s="80">
        <f t="shared" si="406"/>
        <v>-2.3201241906235301</v>
      </c>
      <c r="AN748" s="80">
        <f t="shared" si="410"/>
        <v>9.9446331743870768</v>
      </c>
      <c r="AO748" s="80">
        <f t="shared" si="410"/>
        <v>9.9441129408519995</v>
      </c>
      <c r="AP748" s="80">
        <f t="shared" si="410"/>
        <v>9.942777408697328</v>
      </c>
      <c r="AQ748" s="80">
        <f t="shared" si="410"/>
        <v>9.939353499431725</v>
      </c>
      <c r="AR748" s="80">
        <f t="shared" si="410"/>
        <v>9.9306056437096633</v>
      </c>
      <c r="AS748" s="80">
        <f t="shared" si="410"/>
        <v>9.9084440970026506</v>
      </c>
      <c r="AT748" s="80">
        <f t="shared" si="410"/>
        <v>9.8533998571076538</v>
      </c>
      <c r="AU748" s="80">
        <f t="shared" si="407"/>
        <v>9.7220303314011272</v>
      </c>
    </row>
    <row r="749" spans="1:47" ht="12.95" customHeight="1" x14ac:dyDescent="0.2">
      <c r="A749" s="22" t="s">
        <v>2558</v>
      </c>
      <c r="B749" s="41" t="s">
        <v>2525</v>
      </c>
      <c r="C749" s="42">
        <v>52195.459499999997</v>
      </c>
      <c r="D749" s="42" t="s">
        <v>2559</v>
      </c>
      <c r="E749" s="16">
        <f t="shared" si="391"/>
        <v>6406.0317617288611</v>
      </c>
      <c r="F749" s="80">
        <f t="shared" si="392"/>
        <v>6406</v>
      </c>
      <c r="G749" s="80">
        <f t="shared" si="388"/>
        <v>4.3114243315358181E-2</v>
      </c>
      <c r="K749" s="80">
        <f>+G749</f>
        <v>4.3114243315358181E-2</v>
      </c>
      <c r="P749" s="80">
        <f t="shared" si="393"/>
        <v>5.7189269175392306E-2</v>
      </c>
      <c r="Q749" s="107">
        <f t="shared" si="408"/>
        <v>37176.959499999997</v>
      </c>
      <c r="R749" s="80">
        <f t="shared" si="386"/>
        <v>1.9810635296062937E-4</v>
      </c>
      <c r="S749" s="106">
        <f>S$18</f>
        <v>1</v>
      </c>
      <c r="T749" s="106">
        <f t="shared" si="394"/>
        <v>1.9810635296062937E-4</v>
      </c>
      <c r="Z749" s="80">
        <f t="shared" si="395"/>
        <v>6406</v>
      </c>
      <c r="AA749" s="80">
        <f t="shared" si="396"/>
        <v>4.0118142605328817E-2</v>
      </c>
      <c r="AB749" s="80">
        <f t="shared" si="397"/>
        <v>6.0185369885421669E-2</v>
      </c>
      <c r="AC749" s="80">
        <f t="shared" si="411"/>
        <v>-1.4075025860034125E-2</v>
      </c>
      <c r="AD749" s="80">
        <f t="shared" si="398"/>
        <v>2.9961007100293632E-3</v>
      </c>
      <c r="AE749" s="80">
        <f t="shared" si="399"/>
        <v>8.9766194646384545E-6</v>
      </c>
      <c r="AF749" s="80">
        <f t="shared" si="400"/>
        <v>-9999</v>
      </c>
      <c r="AG749" s="106"/>
      <c r="AH749" s="80">
        <f t="shared" si="401"/>
        <v>-1.7071126570063488E-2</v>
      </c>
      <c r="AI749" s="80">
        <f t="shared" si="402"/>
        <v>1.3079851475469413</v>
      </c>
      <c r="AJ749" s="80">
        <f t="shared" si="403"/>
        <v>-0.76173074660594164</v>
      </c>
      <c r="AK749" s="80">
        <f t="shared" si="404"/>
        <v>0.32606327244402211</v>
      </c>
      <c r="AL749" s="80">
        <f t="shared" si="405"/>
        <v>-2.3276899976859808</v>
      </c>
      <c r="AM749" s="80">
        <f t="shared" si="406"/>
        <v>-2.3201241906235301</v>
      </c>
      <c r="AN749" s="80">
        <f t="shared" si="410"/>
        <v>9.9446331743870768</v>
      </c>
      <c r="AO749" s="80">
        <f t="shared" si="410"/>
        <v>9.9441129408519995</v>
      </c>
      <c r="AP749" s="80">
        <f t="shared" si="410"/>
        <v>9.942777408697328</v>
      </c>
      <c r="AQ749" s="80">
        <f t="shared" si="410"/>
        <v>9.939353499431725</v>
      </c>
      <c r="AR749" s="80">
        <f t="shared" si="410"/>
        <v>9.9306056437096633</v>
      </c>
      <c r="AS749" s="80">
        <f t="shared" si="410"/>
        <v>9.9084440970026506</v>
      </c>
      <c r="AT749" s="80">
        <f t="shared" si="410"/>
        <v>9.8533998571076538</v>
      </c>
      <c r="AU749" s="80">
        <f t="shared" si="407"/>
        <v>9.7220303314011272</v>
      </c>
    </row>
    <row r="750" spans="1:47" ht="12.95" customHeight="1" x14ac:dyDescent="0.2">
      <c r="A750" s="134" t="s">
        <v>1967</v>
      </c>
      <c r="B750" s="135" t="s">
        <v>2525</v>
      </c>
      <c r="C750" s="138">
        <v>52195.464</v>
      </c>
      <c r="D750" s="138" t="s">
        <v>2559</v>
      </c>
      <c r="E750" s="80">
        <f t="shared" si="391"/>
        <v>6406.0350768231074</v>
      </c>
      <c r="F750" s="80">
        <f t="shared" si="392"/>
        <v>6406</v>
      </c>
      <c r="G750" s="80">
        <f t="shared" si="388"/>
        <v>4.7614243318093941E-2</v>
      </c>
      <c r="I750" s="80">
        <f>G750</f>
        <v>4.7614243318093941E-2</v>
      </c>
      <c r="P750" s="80">
        <f t="shared" si="393"/>
        <v>5.7189269175392306E-2</v>
      </c>
      <c r="Q750" s="107">
        <f t="shared" si="408"/>
        <v>37176.964</v>
      </c>
      <c r="R750" s="80">
        <f t="shared" si="386"/>
        <v>9.1681120167932292E-5</v>
      </c>
      <c r="S750" s="106">
        <f>S$16</f>
        <v>0.1</v>
      </c>
      <c r="T750" s="106">
        <f t="shared" si="394"/>
        <v>9.1681120167932302E-6</v>
      </c>
      <c r="Z750" s="80">
        <f t="shared" si="395"/>
        <v>6406</v>
      </c>
      <c r="AA750" s="80">
        <f t="shared" si="396"/>
        <v>4.0118142605328817E-2</v>
      </c>
      <c r="AB750" s="80">
        <f t="shared" si="397"/>
        <v>6.4685369888157429E-2</v>
      </c>
      <c r="AC750" s="80">
        <f t="shared" si="411"/>
        <v>-9.5750258572983651E-3</v>
      </c>
      <c r="AD750" s="80">
        <f t="shared" si="398"/>
        <v>7.4961007127651233E-3</v>
      </c>
      <c r="AE750" s="80">
        <f t="shared" si="399"/>
        <v>5.6191525895917789E-6</v>
      </c>
      <c r="AF750" s="80">
        <f t="shared" si="400"/>
        <v>-9999</v>
      </c>
      <c r="AG750" s="106"/>
      <c r="AH750" s="80">
        <f t="shared" si="401"/>
        <v>-1.7071126570063488E-2</v>
      </c>
      <c r="AI750" s="80">
        <f t="shared" si="402"/>
        <v>1.3079851475469413</v>
      </c>
      <c r="AJ750" s="80">
        <f t="shared" si="403"/>
        <v>-0.76173074660594164</v>
      </c>
      <c r="AK750" s="80">
        <f t="shared" si="404"/>
        <v>0.32606327244402211</v>
      </c>
      <c r="AL750" s="80">
        <f t="shared" si="405"/>
        <v>-2.3276899976859808</v>
      </c>
      <c r="AM750" s="80">
        <f t="shared" si="406"/>
        <v>-2.3201241906235301</v>
      </c>
      <c r="AN750" s="80">
        <f t="shared" si="410"/>
        <v>9.9446331743870768</v>
      </c>
      <c r="AO750" s="80">
        <f t="shared" si="410"/>
        <v>9.9441129408519995</v>
      </c>
      <c r="AP750" s="80">
        <f t="shared" si="410"/>
        <v>9.942777408697328</v>
      </c>
      <c r="AQ750" s="80">
        <f t="shared" si="410"/>
        <v>9.939353499431725</v>
      </c>
      <c r="AR750" s="80">
        <f t="shared" si="410"/>
        <v>9.9306056437096633</v>
      </c>
      <c r="AS750" s="80">
        <f t="shared" si="410"/>
        <v>9.9084440970026506</v>
      </c>
      <c r="AT750" s="80">
        <f t="shared" si="410"/>
        <v>9.8533998571076538</v>
      </c>
      <c r="AU750" s="80">
        <f t="shared" si="407"/>
        <v>9.7220303314011272</v>
      </c>
    </row>
    <row r="751" spans="1:47" ht="12.95" customHeight="1" x14ac:dyDescent="0.2">
      <c r="A751" s="22" t="s">
        <v>2558</v>
      </c>
      <c r="B751" s="41" t="s">
        <v>2525</v>
      </c>
      <c r="C751" s="42">
        <v>52195.4643</v>
      </c>
      <c r="D751" s="42" t="s">
        <v>2559</v>
      </c>
      <c r="E751" s="16">
        <f t="shared" si="391"/>
        <v>6406.0352978293904</v>
      </c>
      <c r="F751" s="80">
        <f t="shared" si="392"/>
        <v>6406</v>
      </c>
      <c r="G751" s="80">
        <f t="shared" si="388"/>
        <v>4.7914243317791261E-2</v>
      </c>
      <c r="K751" s="80">
        <f>+G751</f>
        <v>4.7914243317791261E-2</v>
      </c>
      <c r="P751" s="80">
        <f t="shared" si="393"/>
        <v>5.7189269175392306E-2</v>
      </c>
      <c r="Q751" s="107">
        <f t="shared" si="408"/>
        <v>37176.9643</v>
      </c>
      <c r="R751" s="80">
        <f t="shared" si="386"/>
        <v>8.6026104659168003E-5</v>
      </c>
      <c r="S751" s="106">
        <f>S$18</f>
        <v>1</v>
      </c>
      <c r="T751" s="106">
        <f t="shared" si="394"/>
        <v>8.6026104659168003E-5</v>
      </c>
      <c r="Z751" s="80">
        <f t="shared" si="395"/>
        <v>6406</v>
      </c>
      <c r="AA751" s="80">
        <f t="shared" si="396"/>
        <v>4.0118142605328817E-2</v>
      </c>
      <c r="AB751" s="80">
        <f t="shared" si="397"/>
        <v>6.4985369887854749E-2</v>
      </c>
      <c r="AC751" s="80">
        <f t="shared" si="411"/>
        <v>-9.275025857601045E-3</v>
      </c>
      <c r="AD751" s="80">
        <f t="shared" si="398"/>
        <v>7.7961007124624435E-3</v>
      </c>
      <c r="AE751" s="80">
        <f t="shared" si="399"/>
        <v>6.0779186318857419E-5</v>
      </c>
      <c r="AF751" s="80">
        <f t="shared" si="400"/>
        <v>-9999</v>
      </c>
      <c r="AG751" s="106"/>
      <c r="AH751" s="80">
        <f t="shared" si="401"/>
        <v>-1.7071126570063488E-2</v>
      </c>
      <c r="AI751" s="80">
        <f t="shared" si="402"/>
        <v>1.3079851475469413</v>
      </c>
      <c r="AJ751" s="80">
        <f t="shared" si="403"/>
        <v>-0.76173074660594164</v>
      </c>
      <c r="AK751" s="80">
        <f t="shared" si="404"/>
        <v>0.32606327244402211</v>
      </c>
      <c r="AL751" s="80">
        <f t="shared" si="405"/>
        <v>-2.3276899976859808</v>
      </c>
      <c r="AM751" s="80">
        <f t="shared" si="406"/>
        <v>-2.3201241906235301</v>
      </c>
      <c r="AN751" s="80">
        <f t="shared" ref="AN751:AT760" si="412">$AU751+$AB$7*SIN(AO751)</f>
        <v>9.9446331743870768</v>
      </c>
      <c r="AO751" s="80">
        <f t="shared" si="412"/>
        <v>9.9441129408519995</v>
      </c>
      <c r="AP751" s="80">
        <f t="shared" si="412"/>
        <v>9.942777408697328</v>
      </c>
      <c r="AQ751" s="80">
        <f t="shared" si="412"/>
        <v>9.939353499431725</v>
      </c>
      <c r="AR751" s="80">
        <f t="shared" si="412"/>
        <v>9.9306056437096633</v>
      </c>
      <c r="AS751" s="80">
        <f t="shared" si="412"/>
        <v>9.9084440970026506</v>
      </c>
      <c r="AT751" s="80">
        <f t="shared" si="412"/>
        <v>9.8533998571076538</v>
      </c>
      <c r="AU751" s="80">
        <f t="shared" si="407"/>
        <v>9.7220303314011272</v>
      </c>
    </row>
    <row r="752" spans="1:47" ht="12.95" customHeight="1" x14ac:dyDescent="0.2">
      <c r="A752" s="134" t="s">
        <v>1980</v>
      </c>
      <c r="B752" s="135" t="s">
        <v>2525</v>
      </c>
      <c r="C752" s="138">
        <v>52237.533000000003</v>
      </c>
      <c r="D752" s="138" t="s">
        <v>2559</v>
      </c>
      <c r="E752" s="80">
        <f t="shared" si="391"/>
        <v>6437.026787884779</v>
      </c>
      <c r="F752" s="80">
        <f t="shared" si="392"/>
        <v>6437</v>
      </c>
      <c r="G752" s="80">
        <f t="shared" si="388"/>
        <v>3.6362610720971134E-2</v>
      </c>
      <c r="I752" s="80">
        <f>G752</f>
        <v>3.6362610720971134E-2</v>
      </c>
      <c r="P752" s="80">
        <f t="shared" si="393"/>
        <v>5.7626856637915266E-2</v>
      </c>
      <c r="Q752" s="107">
        <f t="shared" si="408"/>
        <v>37219.033000000003</v>
      </c>
      <c r="R752" s="80">
        <f t="shared" si="386"/>
        <v>4.521681544162752E-4</v>
      </c>
      <c r="S752" s="106">
        <f t="shared" ref="S752:S760" si="413">S$16</f>
        <v>0.1</v>
      </c>
      <c r="T752" s="106">
        <f t="shared" si="394"/>
        <v>4.521681544162752E-5</v>
      </c>
      <c r="Z752" s="80">
        <f t="shared" si="395"/>
        <v>6437</v>
      </c>
      <c r="AA752" s="80">
        <f t="shared" si="396"/>
        <v>4.0041618269473417E-2</v>
      </c>
      <c r="AB752" s="80">
        <f t="shared" si="397"/>
        <v>5.3947849089412983E-2</v>
      </c>
      <c r="AC752" s="80">
        <f t="shared" si="411"/>
        <v>-2.1264245916944133E-2</v>
      </c>
      <c r="AD752" s="80">
        <f t="shared" si="398"/>
        <v>-3.6790075485022833E-3</v>
      </c>
      <c r="AE752" s="80">
        <f t="shared" si="399"/>
        <v>1.353509654193678E-6</v>
      </c>
      <c r="AF752" s="80">
        <f t="shared" si="400"/>
        <v>-9999</v>
      </c>
      <c r="AG752" s="106"/>
      <c r="AH752" s="80">
        <f t="shared" si="401"/>
        <v>-1.7585238368441846E-2</v>
      </c>
      <c r="AI752" s="80">
        <f t="shared" si="402"/>
        <v>1.298454796618759</v>
      </c>
      <c r="AJ752" s="80">
        <f t="shared" si="403"/>
        <v>-0.7800964930159624</v>
      </c>
      <c r="AK752" s="80">
        <f t="shared" si="404"/>
        <v>0.33480866643752077</v>
      </c>
      <c r="AL752" s="80">
        <f t="shared" si="405"/>
        <v>-2.2988502488604965</v>
      </c>
      <c r="AM752" s="80">
        <f t="shared" si="406"/>
        <v>-2.231056152432239</v>
      </c>
      <c r="AN752" s="80">
        <f t="shared" si="412"/>
        <v>9.9644117625703128</v>
      </c>
      <c r="AO752" s="80">
        <f t="shared" si="412"/>
        <v>9.9639024882637663</v>
      </c>
      <c r="AP752" s="80">
        <f t="shared" si="412"/>
        <v>9.962579887595215</v>
      </c>
      <c r="AQ752" s="80">
        <f t="shared" si="412"/>
        <v>9.9591499115245536</v>
      </c>
      <c r="AR752" s="80">
        <f t="shared" si="412"/>
        <v>9.9502869312511457</v>
      </c>
      <c r="AS752" s="80">
        <f t="shared" si="412"/>
        <v>9.9275917347953566</v>
      </c>
      <c r="AT752" s="80">
        <f t="shared" si="412"/>
        <v>9.8707034025160034</v>
      </c>
      <c r="AU752" s="80">
        <f t="shared" si="407"/>
        <v>9.7341472718702065</v>
      </c>
    </row>
    <row r="753" spans="1:47" ht="12.95" customHeight="1" x14ac:dyDescent="0.2">
      <c r="A753" s="134" t="s">
        <v>1913</v>
      </c>
      <c r="B753" s="135" t="s">
        <v>2525</v>
      </c>
      <c r="C753" s="138">
        <v>52287.767</v>
      </c>
      <c r="D753" s="138" t="s">
        <v>2559</v>
      </c>
      <c r="E753" s="80">
        <f t="shared" si="391"/>
        <v>6474.0335532814324</v>
      </c>
      <c r="F753" s="80">
        <f t="shared" si="392"/>
        <v>6474</v>
      </c>
      <c r="G753" s="80">
        <f t="shared" si="388"/>
        <v>4.5546145993284881E-2</v>
      </c>
      <c r="K753" s="80">
        <f>G753</f>
        <v>4.5546145993284881E-2</v>
      </c>
      <c r="P753" s="80">
        <f t="shared" si="393"/>
        <v>5.8150139750565724E-2</v>
      </c>
      <c r="Q753" s="107">
        <f t="shared" si="408"/>
        <v>37269.267</v>
      </c>
      <c r="R753" s="80">
        <f t="shared" si="386"/>
        <v>1.5886065863357447E-4</v>
      </c>
      <c r="S753" s="106">
        <f t="shared" si="413"/>
        <v>0.1</v>
      </c>
      <c r="T753" s="106">
        <f t="shared" si="394"/>
        <v>1.5886065863357449E-5</v>
      </c>
      <c r="Z753" s="80">
        <f t="shared" si="395"/>
        <v>6474</v>
      </c>
      <c r="AA753" s="80">
        <f t="shared" si="396"/>
        <v>3.996511164266691E-2</v>
      </c>
      <c r="AB753" s="80">
        <f t="shared" si="397"/>
        <v>6.3731174101183702E-2</v>
      </c>
      <c r="AC753" s="80">
        <f t="shared" si="411"/>
        <v>-1.2603993757280843E-2</v>
      </c>
      <c r="AD753" s="80">
        <f t="shared" si="398"/>
        <v>5.5810343506179708E-3</v>
      </c>
      <c r="AE753" s="80">
        <f t="shared" si="399"/>
        <v>3.1147944422777753E-6</v>
      </c>
      <c r="AF753" s="80">
        <f t="shared" si="400"/>
        <v>-9999</v>
      </c>
      <c r="AG753" s="106"/>
      <c r="AH753" s="80">
        <f t="shared" si="401"/>
        <v>-1.8185028107898814E-2</v>
      </c>
      <c r="AI753" s="80">
        <f t="shared" si="402"/>
        <v>1.2869457373373825</v>
      </c>
      <c r="AJ753" s="80">
        <f t="shared" si="403"/>
        <v>-0.80083625366756472</v>
      </c>
      <c r="AK753" s="80">
        <f t="shared" si="404"/>
        <v>0.34472344360417628</v>
      </c>
      <c r="AL753" s="80">
        <f t="shared" si="405"/>
        <v>-2.2649800054075309</v>
      </c>
      <c r="AM753" s="80">
        <f t="shared" si="406"/>
        <v>-2.1335011862615807</v>
      </c>
      <c r="AN753" s="80">
        <f t="shared" si="412"/>
        <v>9.9878292640753941</v>
      </c>
      <c r="AO753" s="80">
        <f t="shared" si="412"/>
        <v>9.9873353706798387</v>
      </c>
      <c r="AP753" s="80">
        <f t="shared" si="412"/>
        <v>9.9860341365329575</v>
      </c>
      <c r="AQ753" s="80">
        <f t="shared" si="412"/>
        <v>9.9826109257616231</v>
      </c>
      <c r="AR753" s="80">
        <f t="shared" si="412"/>
        <v>9.9736399638383055</v>
      </c>
      <c r="AS753" s="80">
        <f t="shared" si="412"/>
        <v>9.9503588332201947</v>
      </c>
      <c r="AT753" s="80">
        <f t="shared" si="412"/>
        <v>9.8913297119629604</v>
      </c>
      <c r="AU753" s="80">
        <f t="shared" si="407"/>
        <v>9.7486094266236272</v>
      </c>
    </row>
    <row r="754" spans="1:47" ht="12.95" customHeight="1" x14ac:dyDescent="0.2">
      <c r="A754" s="134" t="s">
        <v>1913</v>
      </c>
      <c r="B754" s="135" t="s">
        <v>2525</v>
      </c>
      <c r="C754" s="138">
        <v>52314.913999999997</v>
      </c>
      <c r="D754" s="138" t="s">
        <v>2559</v>
      </c>
      <c r="E754" s="80">
        <f t="shared" si="391"/>
        <v>6494.0324118278941</v>
      </c>
      <c r="F754" s="80">
        <f t="shared" si="392"/>
        <v>6494</v>
      </c>
      <c r="G754" s="80">
        <f t="shared" si="388"/>
        <v>4.399670560087543E-2</v>
      </c>
      <c r="K754" s="80">
        <f>G754</f>
        <v>4.399670560087543E-2</v>
      </c>
      <c r="P754" s="80">
        <f t="shared" si="393"/>
        <v>5.8433449177474672E-2</v>
      </c>
      <c r="Q754" s="107">
        <f t="shared" si="408"/>
        <v>37296.413999999997</v>
      </c>
      <c r="R754" s="80">
        <f t="shared" si="386"/>
        <v>2.0841956509647948E-4</v>
      </c>
      <c r="S754" s="106">
        <f t="shared" si="413"/>
        <v>0.1</v>
      </c>
      <c r="T754" s="106">
        <f t="shared" si="394"/>
        <v>2.0841956509647948E-5</v>
      </c>
      <c r="Z754" s="80">
        <f t="shared" si="395"/>
        <v>6494</v>
      </c>
      <c r="AA754" s="80">
        <f t="shared" si="396"/>
        <v>3.9930522117742756E-2</v>
      </c>
      <c r="AB754" s="80">
        <f t="shared" si="397"/>
        <v>6.2499632660607346E-2</v>
      </c>
      <c r="AC754" s="80">
        <f t="shared" si="411"/>
        <v>-1.4436743576599242E-2</v>
      </c>
      <c r="AD754" s="80">
        <f t="shared" si="398"/>
        <v>4.0661834831326737E-3</v>
      </c>
      <c r="AE754" s="80">
        <f t="shared" si="399"/>
        <v>1.6533848118500962E-6</v>
      </c>
      <c r="AF754" s="80">
        <f t="shared" si="400"/>
        <v>-9999</v>
      </c>
      <c r="AG754" s="106"/>
      <c r="AH754" s="80">
        <f t="shared" si="401"/>
        <v>-1.850292705973192E-2</v>
      </c>
      <c r="AI754" s="80">
        <f t="shared" si="402"/>
        <v>1.2806743833012804</v>
      </c>
      <c r="AJ754" s="80">
        <f t="shared" si="403"/>
        <v>-0.81151955283557509</v>
      </c>
      <c r="AK754" s="80">
        <f t="shared" si="404"/>
        <v>0.34984853766288876</v>
      </c>
      <c r="AL754" s="80">
        <f t="shared" si="405"/>
        <v>-2.246922312927603</v>
      </c>
      <c r="AM754" s="80">
        <f t="shared" si="406"/>
        <v>-2.0843206225667679</v>
      </c>
      <c r="AN754" s="80">
        <f t="shared" si="412"/>
        <v>10.000400742165144</v>
      </c>
      <c r="AO754" s="80">
        <f t="shared" si="412"/>
        <v>9.9999160960170332</v>
      </c>
      <c r="AP754" s="80">
        <f t="shared" si="412"/>
        <v>9.9986289220645137</v>
      </c>
      <c r="AQ754" s="80">
        <f t="shared" si="412"/>
        <v>9.9952154931830979</v>
      </c>
      <c r="AR754" s="80">
        <f t="shared" si="412"/>
        <v>9.9861993792287329</v>
      </c>
      <c r="AS754" s="80">
        <f t="shared" si="412"/>
        <v>9.9626249425508551</v>
      </c>
      <c r="AT754" s="80">
        <f t="shared" si="412"/>
        <v>9.9024667219725444</v>
      </c>
      <c r="AU754" s="80">
        <f t="shared" si="407"/>
        <v>9.7564268075714207</v>
      </c>
    </row>
    <row r="755" spans="1:47" ht="12.95" customHeight="1" x14ac:dyDescent="0.2">
      <c r="A755" s="134" t="s">
        <v>1913</v>
      </c>
      <c r="B755" s="135" t="s">
        <v>2525</v>
      </c>
      <c r="C755" s="138">
        <v>52329.845999999998</v>
      </c>
      <c r="D755" s="138" t="s">
        <v>2559</v>
      </c>
      <c r="E755" s="80">
        <f t="shared" si="391"/>
        <v>6505.0326312192001</v>
      </c>
      <c r="F755" s="80">
        <f t="shared" si="392"/>
        <v>6505</v>
      </c>
      <c r="G755" s="80">
        <f t="shared" si="388"/>
        <v>4.4294513390923385E-2</v>
      </c>
      <c r="K755" s="80">
        <f>G755</f>
        <v>4.4294513390923385E-2</v>
      </c>
      <c r="P755" s="80">
        <f t="shared" si="393"/>
        <v>5.8589405071402957E-2</v>
      </c>
      <c r="Q755" s="107">
        <f t="shared" si="408"/>
        <v>37311.345999999998</v>
      </c>
      <c r="R755" s="80">
        <f t="shared" si="386"/>
        <v>2.043439281566441E-4</v>
      </c>
      <c r="S755" s="106">
        <f t="shared" si="413"/>
        <v>0.1</v>
      </c>
      <c r="T755" s="106">
        <f t="shared" si="394"/>
        <v>2.043439281566441E-5</v>
      </c>
      <c r="Z755" s="80">
        <f t="shared" si="395"/>
        <v>6505</v>
      </c>
      <c r="AA755" s="80">
        <f t="shared" si="396"/>
        <v>3.9913530281614713E-2</v>
      </c>
      <c r="AB755" s="80">
        <f t="shared" si="397"/>
        <v>6.2970388180711628E-2</v>
      </c>
      <c r="AC755" s="80">
        <f t="shared" si="411"/>
        <v>-1.4294891680479573E-2</v>
      </c>
      <c r="AD755" s="80">
        <f t="shared" si="398"/>
        <v>4.3809831093086712E-3</v>
      </c>
      <c r="AE755" s="80">
        <f t="shared" si="399"/>
        <v>1.9193013004047873E-6</v>
      </c>
      <c r="AF755" s="80">
        <f t="shared" si="400"/>
        <v>-9999</v>
      </c>
      <c r="AG755" s="106"/>
      <c r="AH755" s="80">
        <f t="shared" si="401"/>
        <v>-1.8675874789788244E-2</v>
      </c>
      <c r="AI755" s="80">
        <f t="shared" si="402"/>
        <v>1.2772124470265855</v>
      </c>
      <c r="AJ755" s="80">
        <f t="shared" si="403"/>
        <v>-0.8172395667240212</v>
      </c>
      <c r="AK755" s="80">
        <f t="shared" si="404"/>
        <v>0.35259802602956847</v>
      </c>
      <c r="AL755" s="80">
        <f t="shared" si="405"/>
        <v>-2.2370655966308028</v>
      </c>
      <c r="AM755" s="80">
        <f t="shared" si="406"/>
        <v>-2.0582491448492437</v>
      </c>
      <c r="AN755" s="80">
        <f t="shared" si="412"/>
        <v>10.007288962564306</v>
      </c>
      <c r="AO755" s="80">
        <f t="shared" si="412"/>
        <v>10.006809656035736</v>
      </c>
      <c r="AP755" s="80">
        <f t="shared" si="412"/>
        <v>10.005530923526806</v>
      </c>
      <c r="AQ755" s="80">
        <f t="shared" si="412"/>
        <v>10.002124650934544</v>
      </c>
      <c r="AR755" s="80">
        <f t="shared" si="412"/>
        <v>9.9930876211998463</v>
      </c>
      <c r="AS755" s="80">
        <f t="shared" si="412"/>
        <v>9.9693589311738187</v>
      </c>
      <c r="AT755" s="80">
        <f t="shared" si="412"/>
        <v>9.908588286288154</v>
      </c>
      <c r="AU755" s="80">
        <f t="shared" si="407"/>
        <v>9.7607263670927065</v>
      </c>
    </row>
    <row r="756" spans="1:47" ht="12.95" customHeight="1" x14ac:dyDescent="0.2">
      <c r="A756" s="16" t="s">
        <v>2383</v>
      </c>
      <c r="B756" s="41" t="s">
        <v>2525</v>
      </c>
      <c r="C756" s="42">
        <v>52370.567999999999</v>
      </c>
      <c r="D756" s="42">
        <v>3.0000000000000001E-3</v>
      </c>
      <c r="E756" s="16">
        <f t="shared" si="391"/>
        <v>6535.0320240703104</v>
      </c>
      <c r="F756" s="80">
        <f t="shared" si="392"/>
        <v>6535</v>
      </c>
      <c r="G756" s="80">
        <f t="shared" si="388"/>
        <v>4.3470352808071766E-2</v>
      </c>
      <c r="I756" s="80">
        <f>G756</f>
        <v>4.3470352808071766E-2</v>
      </c>
      <c r="P756" s="80">
        <f t="shared" si="393"/>
        <v>5.9015228835570657E-2</v>
      </c>
      <c r="Q756" s="107">
        <f t="shared" si="408"/>
        <v>37352.067999999999</v>
      </c>
      <c r="R756" s="80">
        <f t="shared" si="386"/>
        <v>2.416431707103097E-4</v>
      </c>
      <c r="S756" s="106">
        <f t="shared" si="413"/>
        <v>0.1</v>
      </c>
      <c r="T756" s="106">
        <f t="shared" si="394"/>
        <v>2.4164317071030972E-5</v>
      </c>
      <c r="Z756" s="80">
        <f t="shared" si="395"/>
        <v>6535</v>
      </c>
      <c r="AA756" s="80">
        <f t="shared" si="396"/>
        <v>3.9874541866420227E-2</v>
      </c>
      <c r="AB756" s="80">
        <f t="shared" si="397"/>
        <v>6.2611039777222197E-2</v>
      </c>
      <c r="AC756" s="80">
        <f t="shared" si="411"/>
        <v>-1.5544876027498891E-2</v>
      </c>
      <c r="AD756" s="80">
        <f t="shared" si="398"/>
        <v>3.5958109416515394E-3</v>
      </c>
      <c r="AE756" s="80">
        <f t="shared" si="399"/>
        <v>1.2929856328100931E-6</v>
      </c>
      <c r="AF756" s="80">
        <f t="shared" si="400"/>
        <v>-9999</v>
      </c>
      <c r="AG756" s="106"/>
      <c r="AH756" s="80">
        <f t="shared" si="401"/>
        <v>-1.9140686969150431E-2</v>
      </c>
      <c r="AI756" s="80">
        <f t="shared" si="402"/>
        <v>1.2677322657570258</v>
      </c>
      <c r="AJ756" s="80">
        <f t="shared" si="403"/>
        <v>-0.83228451900516331</v>
      </c>
      <c r="AK756" s="80">
        <f t="shared" si="404"/>
        <v>0.35984933322020352</v>
      </c>
      <c r="AL756" s="80">
        <f t="shared" si="405"/>
        <v>-2.2104541658316923</v>
      </c>
      <c r="AM756" s="80">
        <f t="shared" si="406"/>
        <v>-1.9904285993022286</v>
      </c>
      <c r="AN756" s="80">
        <f t="shared" si="412"/>
        <v>10.025980412840244</v>
      </c>
      <c r="AO756" s="80">
        <f t="shared" si="412"/>
        <v>10.025516500920922</v>
      </c>
      <c r="AP756" s="80">
        <f t="shared" si="412"/>
        <v>10.02426320294637</v>
      </c>
      <c r="AQ756" s="80">
        <f t="shared" si="412"/>
        <v>10.020882659893305</v>
      </c>
      <c r="AR756" s="80">
        <f t="shared" si="412"/>
        <v>10.011802577133508</v>
      </c>
      <c r="AS756" s="80">
        <f t="shared" si="412"/>
        <v>9.9876788460316455</v>
      </c>
      <c r="AT756" s="80">
        <f t="shared" si="412"/>
        <v>9.9252694703896793</v>
      </c>
      <c r="AU756" s="80">
        <f t="shared" si="407"/>
        <v>9.7724524385143976</v>
      </c>
    </row>
    <row r="757" spans="1:47" ht="12.95" customHeight="1" x14ac:dyDescent="0.2">
      <c r="A757" s="134" t="s">
        <v>1913</v>
      </c>
      <c r="B757" s="135" t="s">
        <v>2525</v>
      </c>
      <c r="C757" s="138">
        <v>52522.600599999998</v>
      </c>
      <c r="D757" s="138" t="s">
        <v>2559</v>
      </c>
      <c r="E757" s="80">
        <f t="shared" si="391"/>
        <v>6647.0325567940354</v>
      </c>
      <c r="F757" s="80">
        <f t="shared" si="392"/>
        <v>6647</v>
      </c>
      <c r="G757" s="80">
        <f t="shared" si="388"/>
        <v>4.4193486624862999E-2</v>
      </c>
      <c r="K757" s="80">
        <f>G757</f>
        <v>4.4193486624862999E-2</v>
      </c>
      <c r="P757" s="80">
        <f t="shared" si="393"/>
        <v>6.0611300266696373E-2</v>
      </c>
      <c r="Q757" s="107">
        <f t="shared" si="408"/>
        <v>37504.100599999998</v>
      </c>
      <c r="R757" s="80">
        <f t="shared" si="386"/>
        <v>2.6954460477797003E-4</v>
      </c>
      <c r="S757" s="106">
        <f t="shared" si="413"/>
        <v>0.1</v>
      </c>
      <c r="T757" s="106">
        <f t="shared" si="394"/>
        <v>2.6954460477797006E-5</v>
      </c>
      <c r="Z757" s="80">
        <f t="shared" si="395"/>
        <v>6647</v>
      </c>
      <c r="AA757" s="80">
        <f t="shared" si="396"/>
        <v>3.9824444862033612E-2</v>
      </c>
      <c r="AB757" s="80">
        <f t="shared" si="397"/>
        <v>6.4980342029525753E-2</v>
      </c>
      <c r="AC757" s="80">
        <f t="shared" si="411"/>
        <v>-1.6417813641833374E-2</v>
      </c>
      <c r="AD757" s="80">
        <f t="shared" si="398"/>
        <v>4.3690417628293871E-3</v>
      </c>
      <c r="AE757" s="80">
        <f t="shared" si="399"/>
        <v>1.9088525925347319E-6</v>
      </c>
      <c r="AF757" s="80">
        <f t="shared" si="400"/>
        <v>-9999</v>
      </c>
      <c r="AG757" s="106"/>
      <c r="AH757" s="80">
        <f t="shared" si="401"/>
        <v>-2.0786855404662758E-2</v>
      </c>
      <c r="AI757" s="80">
        <f t="shared" si="402"/>
        <v>1.2320576571649984</v>
      </c>
      <c r="AJ757" s="80">
        <f t="shared" si="403"/>
        <v>-0.88152576993190679</v>
      </c>
      <c r="AK757" s="80">
        <f t="shared" si="404"/>
        <v>0.38382463768954156</v>
      </c>
      <c r="AL757" s="80">
        <f t="shared" si="405"/>
        <v>-2.1145861296405282</v>
      </c>
      <c r="AM757" s="80">
        <f t="shared" si="406"/>
        <v>-1.773152968465233</v>
      </c>
      <c r="AN757" s="80">
        <f t="shared" si="412"/>
        <v>10.09452763484745</v>
      </c>
      <c r="AO757" s="80">
        <f t="shared" si="412"/>
        <v>10.094129307889792</v>
      </c>
      <c r="AP757" s="80">
        <f t="shared" si="412"/>
        <v>10.092997373696265</v>
      </c>
      <c r="AQ757" s="80">
        <f t="shared" si="412"/>
        <v>10.089786234122132</v>
      </c>
      <c r="AR757" s="80">
        <f t="shared" si="412"/>
        <v>10.080720264825999</v>
      </c>
      <c r="AS757" s="80">
        <f t="shared" si="412"/>
        <v>10.055456975203269</v>
      </c>
      <c r="AT757" s="80">
        <f t="shared" si="412"/>
        <v>9.9873547853691917</v>
      </c>
      <c r="AU757" s="80">
        <f t="shared" si="407"/>
        <v>9.8162297718220444</v>
      </c>
    </row>
    <row r="758" spans="1:47" ht="12.95" customHeight="1" x14ac:dyDescent="0.2">
      <c r="A758" s="134" t="s">
        <v>1997</v>
      </c>
      <c r="B758" s="135" t="s">
        <v>2525</v>
      </c>
      <c r="C758" s="138">
        <v>52556.536999999997</v>
      </c>
      <c r="D758" s="138" t="s">
        <v>2559</v>
      </c>
      <c r="E758" s="80">
        <f t="shared" si="391"/>
        <v>6672.0330821992793</v>
      </c>
      <c r="F758" s="80">
        <f t="shared" si="392"/>
        <v>6672</v>
      </c>
      <c r="G758" s="80">
        <f t="shared" si="388"/>
        <v>4.4906686132890172E-2</v>
      </c>
      <c r="K758" s="80">
        <f>G758</f>
        <v>4.4906686132890172E-2</v>
      </c>
      <c r="P758" s="80">
        <f t="shared" si="393"/>
        <v>6.0968929272037432E-2</v>
      </c>
      <c r="Q758" s="107">
        <f t="shared" si="408"/>
        <v>37538.036999999997</v>
      </c>
      <c r="R758" s="80">
        <f t="shared" si="386"/>
        <v>2.5799565466108322E-4</v>
      </c>
      <c r="S758" s="106">
        <f t="shared" si="413"/>
        <v>0.1</v>
      </c>
      <c r="T758" s="106">
        <f t="shared" si="394"/>
        <v>2.5799565466108323E-5</v>
      </c>
      <c r="Z758" s="80">
        <f t="shared" si="395"/>
        <v>6672</v>
      </c>
      <c r="AA758" s="80">
        <f t="shared" si="396"/>
        <v>3.9833837563426733E-2</v>
      </c>
      <c r="AB758" s="80">
        <f t="shared" si="397"/>
        <v>6.6041777841500865E-2</v>
      </c>
      <c r="AC758" s="80">
        <f t="shared" si="411"/>
        <v>-1.606224313914726E-2</v>
      </c>
      <c r="AD758" s="80">
        <f t="shared" si="398"/>
        <v>5.0728485694634395E-3</v>
      </c>
      <c r="AE758" s="80">
        <f t="shared" si="399"/>
        <v>2.5733792608707265E-6</v>
      </c>
      <c r="AF758" s="80">
        <f t="shared" si="400"/>
        <v>-9999</v>
      </c>
      <c r="AG758" s="106"/>
      <c r="AH758" s="80">
        <f t="shared" si="401"/>
        <v>-2.1135091708610696E-2</v>
      </c>
      <c r="AI758" s="80">
        <f t="shared" si="402"/>
        <v>1.2240802432544855</v>
      </c>
      <c r="AJ758" s="80">
        <f t="shared" si="403"/>
        <v>-0.89108968590435411</v>
      </c>
      <c r="AK758" s="80">
        <f t="shared" si="404"/>
        <v>0.38853590996126264</v>
      </c>
      <c r="AL758" s="80">
        <f t="shared" si="405"/>
        <v>-2.093929636308788</v>
      </c>
      <c r="AM758" s="80">
        <f t="shared" si="406"/>
        <v>-1.7311202504958925</v>
      </c>
      <c r="AN758" s="80">
        <f t="shared" si="412"/>
        <v>10.109561100693226</v>
      </c>
      <c r="AO758" s="80">
        <f t="shared" si="412"/>
        <v>10.109178559572177</v>
      </c>
      <c r="AP758" s="80">
        <f t="shared" si="412"/>
        <v>10.108078260234031</v>
      </c>
      <c r="AQ758" s="80">
        <f t="shared" si="412"/>
        <v>10.104918955749239</v>
      </c>
      <c r="AR758" s="80">
        <f t="shared" si="412"/>
        <v>10.095892041574926</v>
      </c>
      <c r="AS758" s="80">
        <f t="shared" si="412"/>
        <v>10.070447004554788</v>
      </c>
      <c r="AT758" s="80">
        <f t="shared" si="412"/>
        <v>10.001169577925962</v>
      </c>
      <c r="AU758" s="80">
        <f t="shared" si="407"/>
        <v>9.8260014980067858</v>
      </c>
    </row>
    <row r="759" spans="1:47" ht="12.95" customHeight="1" x14ac:dyDescent="0.2">
      <c r="A759" s="134" t="s">
        <v>1913</v>
      </c>
      <c r="B759" s="135" t="s">
        <v>2525</v>
      </c>
      <c r="C759" s="138">
        <v>52556.536999999997</v>
      </c>
      <c r="D759" s="138" t="s">
        <v>2559</v>
      </c>
      <c r="E759" s="80">
        <f t="shared" si="391"/>
        <v>6672.0330821992793</v>
      </c>
      <c r="F759" s="80">
        <f t="shared" si="392"/>
        <v>6672</v>
      </c>
      <c r="G759" s="80">
        <f t="shared" si="388"/>
        <v>4.4906686132890172E-2</v>
      </c>
      <c r="K759" s="80">
        <f>G759</f>
        <v>4.4906686132890172E-2</v>
      </c>
      <c r="P759" s="80">
        <f t="shared" si="393"/>
        <v>6.0968929272037432E-2</v>
      </c>
      <c r="Q759" s="107">
        <f t="shared" si="408"/>
        <v>37538.036999999997</v>
      </c>
      <c r="R759" s="80">
        <f t="shared" si="386"/>
        <v>2.5799565466108322E-4</v>
      </c>
      <c r="S759" s="106">
        <f t="shared" si="413"/>
        <v>0.1</v>
      </c>
      <c r="T759" s="106">
        <f t="shared" si="394"/>
        <v>2.5799565466108323E-5</v>
      </c>
      <c r="Z759" s="80">
        <f t="shared" si="395"/>
        <v>6672</v>
      </c>
      <c r="AA759" s="80">
        <f t="shared" si="396"/>
        <v>3.9833837563426733E-2</v>
      </c>
      <c r="AB759" s="80">
        <f t="shared" si="397"/>
        <v>6.6041777841500865E-2</v>
      </c>
      <c r="AC759" s="80">
        <f t="shared" si="411"/>
        <v>-1.606224313914726E-2</v>
      </c>
      <c r="AD759" s="80">
        <f t="shared" si="398"/>
        <v>5.0728485694634395E-3</v>
      </c>
      <c r="AE759" s="80">
        <f t="shared" si="399"/>
        <v>2.5733792608707265E-6</v>
      </c>
      <c r="AF759" s="80">
        <f t="shared" si="400"/>
        <v>-9999</v>
      </c>
      <c r="AG759" s="106"/>
      <c r="AH759" s="80">
        <f t="shared" si="401"/>
        <v>-2.1135091708610696E-2</v>
      </c>
      <c r="AI759" s="80">
        <f t="shared" si="402"/>
        <v>1.2240802432544855</v>
      </c>
      <c r="AJ759" s="80">
        <f t="shared" si="403"/>
        <v>-0.89108968590435411</v>
      </c>
      <c r="AK759" s="80">
        <f t="shared" si="404"/>
        <v>0.38853590996126264</v>
      </c>
      <c r="AL759" s="80">
        <f t="shared" si="405"/>
        <v>-2.093929636308788</v>
      </c>
      <c r="AM759" s="80">
        <f t="shared" si="406"/>
        <v>-1.7311202504958925</v>
      </c>
      <c r="AN759" s="80">
        <f t="shared" si="412"/>
        <v>10.109561100693226</v>
      </c>
      <c r="AO759" s="80">
        <f t="shared" si="412"/>
        <v>10.109178559572177</v>
      </c>
      <c r="AP759" s="80">
        <f t="shared" si="412"/>
        <v>10.108078260234031</v>
      </c>
      <c r="AQ759" s="80">
        <f t="shared" si="412"/>
        <v>10.104918955749239</v>
      </c>
      <c r="AR759" s="80">
        <f t="shared" si="412"/>
        <v>10.095892041574926</v>
      </c>
      <c r="AS759" s="80">
        <f t="shared" si="412"/>
        <v>10.070447004554788</v>
      </c>
      <c r="AT759" s="80">
        <f t="shared" si="412"/>
        <v>10.001169577925962</v>
      </c>
      <c r="AU759" s="80">
        <f t="shared" si="407"/>
        <v>9.8260014980067858</v>
      </c>
    </row>
    <row r="760" spans="1:47" ht="12.95" customHeight="1" x14ac:dyDescent="0.2">
      <c r="A760" s="22" t="s">
        <v>2553</v>
      </c>
      <c r="B760" s="41" t="s">
        <v>2525</v>
      </c>
      <c r="C760" s="42">
        <v>52598.618999999999</v>
      </c>
      <c r="D760" s="42">
        <v>3.0000000000000001E-3</v>
      </c>
      <c r="E760" s="16">
        <f t="shared" si="391"/>
        <v>6703.034370199879</v>
      </c>
      <c r="F760" s="80">
        <f t="shared" si="392"/>
        <v>6703</v>
      </c>
      <c r="G760" s="80">
        <f t="shared" si="388"/>
        <v>4.6655053534777835E-2</v>
      </c>
      <c r="I760" s="80">
        <f>+G760</f>
        <v>4.6655053534777835E-2</v>
      </c>
      <c r="P760" s="80">
        <f t="shared" si="393"/>
        <v>6.1413080121495628E-2</v>
      </c>
      <c r="Q760" s="107">
        <f t="shared" si="408"/>
        <v>37580.118999999999</v>
      </c>
      <c r="R760" s="80">
        <f t="shared" si="386"/>
        <v>2.1779934873426924E-4</v>
      </c>
      <c r="S760" s="106">
        <f t="shared" si="413"/>
        <v>0.1</v>
      </c>
      <c r="T760" s="106">
        <f t="shared" si="394"/>
        <v>2.1779934873426925E-5</v>
      </c>
      <c r="Z760" s="80">
        <f t="shared" si="395"/>
        <v>6703</v>
      </c>
      <c r="AA760" s="80">
        <f t="shared" si="396"/>
        <v>3.9855884209740983E-2</v>
      </c>
      <c r="AB760" s="80">
        <f t="shared" si="397"/>
        <v>6.821224944653248E-2</v>
      </c>
      <c r="AC760" s="80">
        <f t="shared" si="411"/>
        <v>-1.4758026586717793E-2</v>
      </c>
      <c r="AD760" s="80">
        <f t="shared" si="398"/>
        <v>6.7991693250368523E-3</v>
      </c>
      <c r="AE760" s="80">
        <f t="shared" si="399"/>
        <v>4.6228703510522094E-6</v>
      </c>
      <c r="AF760" s="80">
        <f t="shared" si="400"/>
        <v>-9999</v>
      </c>
      <c r="AG760" s="106"/>
      <c r="AH760" s="80">
        <f t="shared" si="401"/>
        <v>-2.1557195911754645E-2</v>
      </c>
      <c r="AI760" s="80">
        <f t="shared" si="402"/>
        <v>1.2142021365597733</v>
      </c>
      <c r="AJ760" s="80">
        <f t="shared" si="403"/>
        <v>-0.90226048253076729</v>
      </c>
      <c r="AK760" s="80">
        <f t="shared" si="404"/>
        <v>0.39406795535750433</v>
      </c>
      <c r="AL760" s="80">
        <f t="shared" si="405"/>
        <v>-2.0686867705435326</v>
      </c>
      <c r="AM760" s="80">
        <f t="shared" si="406"/>
        <v>-1.6817512463880619</v>
      </c>
      <c r="AN760" s="80">
        <f t="shared" si="412"/>
        <v>10.128066970128909</v>
      </c>
      <c r="AO760" s="80">
        <f t="shared" si="412"/>
        <v>10.127704296451574</v>
      </c>
      <c r="AP760" s="80">
        <f t="shared" si="412"/>
        <v>10.126644947176544</v>
      </c>
      <c r="AQ760" s="80">
        <f t="shared" si="412"/>
        <v>10.123556062792744</v>
      </c>
      <c r="AR760" s="80">
        <f t="shared" si="412"/>
        <v>10.114594713361637</v>
      </c>
      <c r="AS760" s="80">
        <f t="shared" si="412"/>
        <v>10.088961088858234</v>
      </c>
      <c r="AT760" s="80">
        <f t="shared" si="412"/>
        <v>10.018276648771513</v>
      </c>
      <c r="AU760" s="80">
        <f t="shared" si="407"/>
        <v>9.8381184384758669</v>
      </c>
    </row>
    <row r="761" spans="1:47" ht="12.95" customHeight="1" x14ac:dyDescent="0.2">
      <c r="A761" s="28" t="s">
        <v>2545</v>
      </c>
      <c r="B761" s="44" t="s">
        <v>2525</v>
      </c>
      <c r="C761" s="45">
        <v>52602.688920000001</v>
      </c>
      <c r="D761" s="45">
        <v>3.0000000000000001E-5</v>
      </c>
      <c r="E761" s="16">
        <f t="shared" si="391"/>
        <v>6706.0326298372411</v>
      </c>
      <c r="F761" s="80">
        <f t="shared" si="392"/>
        <v>6706</v>
      </c>
      <c r="G761" s="80">
        <f t="shared" si="388"/>
        <v>4.4292637481703423E-2</v>
      </c>
      <c r="K761" s="80">
        <f>+G761</f>
        <v>4.4292637481703423E-2</v>
      </c>
      <c r="P761" s="80">
        <f t="shared" si="393"/>
        <v>6.1456103055112093E-2</v>
      </c>
      <c r="Q761" s="107">
        <f t="shared" si="408"/>
        <v>37584.188920000001</v>
      </c>
      <c r="R761" s="80">
        <f t="shared" si="386"/>
        <v>2.945845504895846E-4</v>
      </c>
      <c r="S761" s="106">
        <f>S$18</f>
        <v>1</v>
      </c>
      <c r="T761" s="106">
        <f t="shared" si="394"/>
        <v>2.945845504895846E-4</v>
      </c>
      <c r="Z761" s="80">
        <f t="shared" si="395"/>
        <v>6706</v>
      </c>
      <c r="AA761" s="80">
        <f t="shared" si="396"/>
        <v>3.9858627586981721E-2</v>
      </c>
      <c r="AB761" s="80">
        <f t="shared" si="397"/>
        <v>6.5890112949833796E-2</v>
      </c>
      <c r="AC761" s="80">
        <f t="shared" si="411"/>
        <v>-1.7163465573408671E-2</v>
      </c>
      <c r="AD761" s="80">
        <f t="shared" si="398"/>
        <v>4.4340098947217021E-3</v>
      </c>
      <c r="AE761" s="80">
        <f t="shared" si="399"/>
        <v>1.966044374648996E-5</v>
      </c>
      <c r="AF761" s="80">
        <f t="shared" si="400"/>
        <v>-9999</v>
      </c>
      <c r="AG761" s="106"/>
      <c r="AH761" s="80">
        <f t="shared" si="401"/>
        <v>-2.1597475468130376E-2</v>
      </c>
      <c r="AI761" s="80">
        <f t="shared" si="402"/>
        <v>1.21324739961966</v>
      </c>
      <c r="AJ761" s="80">
        <f t="shared" si="403"/>
        <v>-0.90330182955736371</v>
      </c>
      <c r="AK761" s="80">
        <f t="shared" si="404"/>
        <v>0.39458542205949376</v>
      </c>
      <c r="AL761" s="80">
        <f t="shared" si="405"/>
        <v>-2.0662655890687467</v>
      </c>
      <c r="AM761" s="80">
        <f t="shared" si="406"/>
        <v>-1.6771261712861421</v>
      </c>
      <c r="AN761" s="80">
        <f t="shared" ref="AN761:AT770" si="414">$AU761+$AB$7*SIN(AO761)</f>
        <v>10.129849897789777</v>
      </c>
      <c r="AO761" s="80">
        <f t="shared" si="414"/>
        <v>10.129489158453669</v>
      </c>
      <c r="AP761" s="80">
        <f t="shared" si="414"/>
        <v>10.12843386155385</v>
      </c>
      <c r="AQ761" s="80">
        <f t="shared" si="414"/>
        <v>10.125352132445771</v>
      </c>
      <c r="AR761" s="80">
        <f t="shared" si="414"/>
        <v>10.116398110163468</v>
      </c>
      <c r="AS761" s="80">
        <f t="shared" si="414"/>
        <v>10.090748391426574</v>
      </c>
      <c r="AT761" s="80">
        <f t="shared" si="414"/>
        <v>10.019930779707328</v>
      </c>
      <c r="AU761" s="80">
        <f t="shared" si="407"/>
        <v>9.8392910456180367</v>
      </c>
    </row>
    <row r="762" spans="1:47" ht="12.95" customHeight="1" x14ac:dyDescent="0.2">
      <c r="A762" s="22" t="s">
        <v>2555</v>
      </c>
      <c r="B762" s="41" t="s">
        <v>2525</v>
      </c>
      <c r="C762" s="42">
        <v>52708.568099999997</v>
      </c>
      <c r="D762" s="42">
        <v>0</v>
      </c>
      <c r="E762" s="16">
        <f t="shared" si="391"/>
        <v>6784.0325098915901</v>
      </c>
      <c r="F762" s="80">
        <f t="shared" si="392"/>
        <v>6784</v>
      </c>
      <c r="G762" s="80">
        <f t="shared" si="388"/>
        <v>4.4129819958470762E-2</v>
      </c>
      <c r="K762" s="80">
        <f>+G762</f>
        <v>4.4129819958470762E-2</v>
      </c>
      <c r="P762" s="80">
        <f t="shared" si="393"/>
        <v>6.2577213728767581E-2</v>
      </c>
      <c r="Q762" s="107">
        <f t="shared" si="408"/>
        <v>37690.068099999997</v>
      </c>
      <c r="R762" s="80">
        <f t="shared" si="386"/>
        <v>3.4030633691638587E-4</v>
      </c>
      <c r="S762" s="106">
        <f>S$18</f>
        <v>1</v>
      </c>
      <c r="T762" s="106">
        <f t="shared" si="394"/>
        <v>3.4030633691638587E-4</v>
      </c>
      <c r="Z762" s="80">
        <f t="shared" si="395"/>
        <v>6784</v>
      </c>
      <c r="AA762" s="80">
        <f t="shared" si="396"/>
        <v>3.9967535940934468E-2</v>
      </c>
      <c r="AB762" s="80">
        <f t="shared" si="397"/>
        <v>6.6739497746303875E-2</v>
      </c>
      <c r="AC762" s="80">
        <f t="shared" si="411"/>
        <v>-1.8447393770296819E-2</v>
      </c>
      <c r="AD762" s="80">
        <f t="shared" si="398"/>
        <v>4.1622840175362941E-3</v>
      </c>
      <c r="AE762" s="80">
        <f t="shared" si="399"/>
        <v>1.7324608242638072E-5</v>
      </c>
      <c r="AF762" s="80">
        <f t="shared" si="400"/>
        <v>-9999</v>
      </c>
      <c r="AG762" s="106"/>
      <c r="AH762" s="80">
        <f t="shared" si="401"/>
        <v>-2.2609677787833113E-2</v>
      </c>
      <c r="AI762" s="80">
        <f t="shared" si="402"/>
        <v>1.1885414074698704</v>
      </c>
      <c r="AJ762" s="80">
        <f t="shared" si="403"/>
        <v>-0.92800814514088303</v>
      </c>
      <c r="AK762" s="80">
        <f t="shared" si="404"/>
        <v>0.40696958905512348</v>
      </c>
      <c r="AL762" s="80">
        <f t="shared" si="405"/>
        <v>-2.0046399428142463</v>
      </c>
      <c r="AM762" s="80">
        <f t="shared" si="406"/>
        <v>-1.5653836628758171</v>
      </c>
      <c r="AN762" s="80">
        <f t="shared" si="414"/>
        <v>10.175714284970782</v>
      </c>
      <c r="AO762" s="80">
        <f t="shared" si="414"/>
        <v>10.175403958904674</v>
      </c>
      <c r="AP762" s="80">
        <f t="shared" si="414"/>
        <v>10.174458222942</v>
      </c>
      <c r="AQ762" s="80">
        <f t="shared" si="414"/>
        <v>10.17158115842887</v>
      </c>
      <c r="AR762" s="80">
        <f t="shared" si="414"/>
        <v>10.162875349411751</v>
      </c>
      <c r="AS762" s="80">
        <f t="shared" si="414"/>
        <v>10.136939777607788</v>
      </c>
      <c r="AT762" s="80">
        <f t="shared" si="414"/>
        <v>10.062849072763775</v>
      </c>
      <c r="AU762" s="80">
        <f t="shared" si="407"/>
        <v>9.8697788313144326</v>
      </c>
    </row>
    <row r="763" spans="1:47" ht="12.95" customHeight="1" x14ac:dyDescent="0.2">
      <c r="A763" s="22" t="s">
        <v>2555</v>
      </c>
      <c r="B763" s="41" t="s">
        <v>2550</v>
      </c>
      <c r="C763" s="42">
        <v>52710.606399999997</v>
      </c>
      <c r="D763" s="42">
        <v>1.1000000000000001E-3</v>
      </c>
      <c r="E763" s="16">
        <f t="shared" si="391"/>
        <v>6785.5341002468876</v>
      </c>
      <c r="F763" s="80">
        <f t="shared" si="392"/>
        <v>6785.5</v>
      </c>
      <c r="G763" s="80">
        <f t="shared" si="388"/>
        <v>4.6288611927593593E-2</v>
      </c>
      <c r="K763" s="80">
        <f>+G763</f>
        <v>4.6288611927593593E-2</v>
      </c>
      <c r="P763" s="80">
        <f t="shared" si="393"/>
        <v>6.2598821007812333E-2</v>
      </c>
      <c r="Q763" s="107">
        <f t="shared" si="408"/>
        <v>37692.106399999997</v>
      </c>
      <c r="R763" s="80">
        <f>+(P763-U763)^2</f>
        <v>3.918612391568127E-3</v>
      </c>
      <c r="S763" s="106">
        <f>S$18</f>
        <v>1</v>
      </c>
      <c r="T763" s="106">
        <f t="shared" si="394"/>
        <v>3.918612391568127E-3</v>
      </c>
      <c r="Z763" s="80">
        <f t="shared" si="395"/>
        <v>6785.5</v>
      </c>
      <c r="AA763" s="80">
        <f t="shared" si="396"/>
        <v>3.9970336427015994E-2</v>
      </c>
      <c r="AB763" s="80">
        <f t="shared" si="397"/>
        <v>6.8917096508389925E-2</v>
      </c>
      <c r="AC763" s="80">
        <f t="shared" si="411"/>
        <v>-1.631020908021874E-2</v>
      </c>
      <c r="AD763" s="80">
        <f t="shared" si="398"/>
        <v>6.3182755005775984E-3</v>
      </c>
      <c r="AE763" s="80">
        <f t="shared" si="399"/>
        <v>3.9920605301199101E-5</v>
      </c>
      <c r="AF763" s="80">
        <f t="shared" si="400"/>
        <v>-9999</v>
      </c>
      <c r="AG763" s="106"/>
      <c r="AH763" s="80">
        <f t="shared" si="401"/>
        <v>-2.2628484580796339E-2</v>
      </c>
      <c r="AI763" s="80">
        <f t="shared" si="402"/>
        <v>1.1880690480107827</v>
      </c>
      <c r="AJ763" s="80">
        <f t="shared" si="403"/>
        <v>-0.92843982518368251</v>
      </c>
      <c r="AK763" s="80">
        <f t="shared" si="404"/>
        <v>0.40718809158266606</v>
      </c>
      <c r="AL763" s="80">
        <f t="shared" si="405"/>
        <v>-2.0034795793678999</v>
      </c>
      <c r="AM763" s="80">
        <f t="shared" si="406"/>
        <v>-1.5633836050086176</v>
      </c>
      <c r="AN763" s="80">
        <f t="shared" si="414"/>
        <v>10.176587040561456</v>
      </c>
      <c r="AO763" s="80">
        <f t="shared" si="414"/>
        <v>10.176277678442119</v>
      </c>
      <c r="AP763" s="80">
        <f t="shared" si="414"/>
        <v>10.175334110590207</v>
      </c>
      <c r="AQ763" s="80">
        <f t="shared" si="414"/>
        <v>10.172461299117318</v>
      </c>
      <c r="AR763" s="80">
        <f t="shared" si="414"/>
        <v>10.163761306742611</v>
      </c>
      <c r="AS763" s="80">
        <f t="shared" si="414"/>
        <v>10.137822722726042</v>
      </c>
      <c r="AT763" s="80">
        <f t="shared" si="414"/>
        <v>10.063672702683988</v>
      </c>
      <c r="AU763" s="80">
        <f t="shared" si="407"/>
        <v>9.8703651348855175</v>
      </c>
    </row>
    <row r="764" spans="1:47" ht="12.95" customHeight="1" x14ac:dyDescent="0.2">
      <c r="A764" s="134" t="s">
        <v>1997</v>
      </c>
      <c r="B764" s="135" t="s">
        <v>2525</v>
      </c>
      <c r="C764" s="138">
        <v>52758.792999999998</v>
      </c>
      <c r="D764" s="138" t="s">
        <v>2559</v>
      </c>
      <c r="E764" s="80">
        <f t="shared" si="391"/>
        <v>6821.0325714309965</v>
      </c>
      <c r="F764" s="80">
        <f t="shared" si="392"/>
        <v>6821</v>
      </c>
      <c r="G764" s="80">
        <f t="shared" si="388"/>
        <v>4.4213355235115159E-2</v>
      </c>
      <c r="K764" s="80">
        <f>G764</f>
        <v>4.4213355235115159E-2</v>
      </c>
      <c r="P764" s="80">
        <f t="shared" si="393"/>
        <v>6.3110716017365315E-2</v>
      </c>
      <c r="Q764" s="107">
        <f t="shared" si="408"/>
        <v>37740.292999999998</v>
      </c>
      <c r="R764" s="80">
        <f>+(P764-G764)^2</f>
        <v>3.571102445345262E-4</v>
      </c>
      <c r="S764" s="106">
        <f>S$16</f>
        <v>0.1</v>
      </c>
      <c r="T764" s="106">
        <f t="shared" si="394"/>
        <v>3.571102445345262E-5</v>
      </c>
      <c r="Z764" s="80">
        <f t="shared" si="395"/>
        <v>6821</v>
      </c>
      <c r="AA764" s="80">
        <f t="shared" si="396"/>
        <v>4.0044334588795569E-2</v>
      </c>
      <c r="AB764" s="80">
        <f t="shared" si="397"/>
        <v>6.7279736663684905E-2</v>
      </c>
      <c r="AC764" s="80">
        <f t="shared" si="411"/>
        <v>-1.8897360782250155E-2</v>
      </c>
      <c r="AD764" s="80">
        <f t="shared" si="398"/>
        <v>4.1690206463195906E-3</v>
      </c>
      <c r="AE764" s="80">
        <f t="shared" si="399"/>
        <v>1.7380733149439016E-6</v>
      </c>
      <c r="AF764" s="80">
        <f t="shared" si="400"/>
        <v>-9999</v>
      </c>
      <c r="AG764" s="106"/>
      <c r="AH764" s="80">
        <f t="shared" si="401"/>
        <v>-2.306638142856975E-2</v>
      </c>
      <c r="AI764" s="80">
        <f t="shared" si="402"/>
        <v>1.17692791337686</v>
      </c>
      <c r="AJ764" s="80">
        <f t="shared" si="403"/>
        <v>-0.93819731669249573</v>
      </c>
      <c r="AK764" s="80">
        <f t="shared" si="404"/>
        <v>0.41215121280244477</v>
      </c>
      <c r="AL764" s="80">
        <f t="shared" si="405"/>
        <v>-1.9762858441372706</v>
      </c>
      <c r="AM764" s="80">
        <f t="shared" si="406"/>
        <v>-1.517525685896647</v>
      </c>
      <c r="AN764" s="80">
        <f t="shared" si="414"/>
        <v>10.197140927596134</v>
      </c>
      <c r="AO764" s="80">
        <f t="shared" si="414"/>
        <v>10.196854207645032</v>
      </c>
      <c r="AP764" s="80">
        <f t="shared" si="414"/>
        <v>10.19596235866233</v>
      </c>
      <c r="AQ764" s="80">
        <f t="shared" si="414"/>
        <v>10.193193167879706</v>
      </c>
      <c r="AR764" s="80">
        <f t="shared" si="414"/>
        <v>10.184641588976874</v>
      </c>
      <c r="AS764" s="80">
        <f t="shared" si="414"/>
        <v>10.158658744943592</v>
      </c>
      <c r="AT764" s="80">
        <f t="shared" si="414"/>
        <v>10.083145701899904</v>
      </c>
      <c r="AU764" s="80">
        <f t="shared" si="407"/>
        <v>9.8842409860678515</v>
      </c>
    </row>
    <row r="765" spans="1:47" ht="12.95" customHeight="1" x14ac:dyDescent="0.2">
      <c r="A765" s="22" t="s">
        <v>2555</v>
      </c>
      <c r="B765" s="41" t="s">
        <v>2525</v>
      </c>
      <c r="C765" s="42">
        <v>52769.652000000002</v>
      </c>
      <c r="D765" s="42">
        <v>1E-4</v>
      </c>
      <c r="E765" s="16">
        <f t="shared" si="391"/>
        <v>6829.0322621871064</v>
      </c>
      <c r="F765" s="80">
        <f t="shared" si="392"/>
        <v>6829</v>
      </c>
      <c r="G765" s="80">
        <f t="shared" si="388"/>
        <v>4.3793579083285294E-2</v>
      </c>
      <c r="K765" s="80">
        <f>+G765</f>
        <v>4.3793579083285294E-2</v>
      </c>
      <c r="P765" s="80">
        <f t="shared" si="393"/>
        <v>6.3226211134182655E-2</v>
      </c>
      <c r="Q765" s="107">
        <f t="shared" si="408"/>
        <v>37751.152000000002</v>
      </c>
      <c r="R765" s="80">
        <f>+(P765-G765)^2</f>
        <v>3.7762718842556335E-4</v>
      </c>
      <c r="S765" s="106">
        <f>S$18</f>
        <v>1</v>
      </c>
      <c r="T765" s="106">
        <f t="shared" si="394"/>
        <v>3.7762718842556335E-4</v>
      </c>
      <c r="Z765" s="80">
        <f t="shared" si="395"/>
        <v>6829</v>
      </c>
      <c r="AA765" s="80">
        <f t="shared" si="396"/>
        <v>4.0063048831120003E-2</v>
      </c>
      <c r="AB765" s="80">
        <f t="shared" si="397"/>
        <v>6.695674138634794E-2</v>
      </c>
      <c r="AC765" s="80">
        <f t="shared" si="411"/>
        <v>-1.9432632050897361E-2</v>
      </c>
      <c r="AD765" s="80">
        <f t="shared" si="398"/>
        <v>3.7305302521652914E-3</v>
      </c>
      <c r="AE765" s="80">
        <f t="shared" si="399"/>
        <v>1.3916855962320432E-5</v>
      </c>
      <c r="AF765" s="80">
        <f t="shared" si="400"/>
        <v>-9999</v>
      </c>
      <c r="AG765" s="106"/>
      <c r="AH765" s="80">
        <f t="shared" si="401"/>
        <v>-2.3163162303062652E-2</v>
      </c>
      <c r="AI765" s="80">
        <f t="shared" si="402"/>
        <v>1.1744280400484359</v>
      </c>
      <c r="AJ765" s="80">
        <f t="shared" si="403"/>
        <v>-0.9402766271634263</v>
      </c>
      <c r="AK765" s="80">
        <f t="shared" si="404"/>
        <v>0.41321540096089965</v>
      </c>
      <c r="AL765" s="80">
        <f t="shared" si="405"/>
        <v>-1.9702282555640036</v>
      </c>
      <c r="AM765" s="80">
        <f t="shared" si="406"/>
        <v>-1.507567668397934</v>
      </c>
      <c r="AN765" s="80">
        <f t="shared" si="414"/>
        <v>10.201746015931766</v>
      </c>
      <c r="AO765" s="80">
        <f t="shared" si="414"/>
        <v>10.201464342727666</v>
      </c>
      <c r="AP765" s="80">
        <f t="shared" si="414"/>
        <v>10.200584230157206</v>
      </c>
      <c r="AQ765" s="80">
        <f t="shared" si="414"/>
        <v>10.197839121700955</v>
      </c>
      <c r="AR765" s="80">
        <f t="shared" si="414"/>
        <v>10.189323757068191</v>
      </c>
      <c r="AS765" s="80">
        <f t="shared" si="414"/>
        <v>10.163338057226166</v>
      </c>
      <c r="AT765" s="80">
        <f t="shared" si="414"/>
        <v>10.087528734193922</v>
      </c>
      <c r="AU765" s="80">
        <f t="shared" si="407"/>
        <v>9.8873679384469693</v>
      </c>
    </row>
    <row r="766" spans="1:47" ht="12.95" customHeight="1" x14ac:dyDescent="0.2">
      <c r="A766" s="22" t="s">
        <v>2555</v>
      </c>
      <c r="B766" s="41" t="s">
        <v>2550</v>
      </c>
      <c r="C766" s="42">
        <v>52771.691099999996</v>
      </c>
      <c r="D766" s="42">
        <v>1.1000000000000001E-3</v>
      </c>
      <c r="E766" s="16">
        <f t="shared" si="391"/>
        <v>6830.5344418924878</v>
      </c>
      <c r="F766" s="80">
        <f t="shared" si="392"/>
        <v>6830.5</v>
      </c>
      <c r="G766" s="80">
        <f t="shared" si="388"/>
        <v>4.6752371054026298E-2</v>
      </c>
      <c r="K766" s="80">
        <f>+G766</f>
        <v>4.6752371054026298E-2</v>
      </c>
      <c r="P766" s="80">
        <f t="shared" si="393"/>
        <v>6.3247872139715181E-2</v>
      </c>
      <c r="Q766" s="107">
        <f t="shared" si="408"/>
        <v>37753.191099999996</v>
      </c>
      <c r="R766" s="80">
        <f>+(P766-U766)^2</f>
        <v>4.0002933302017594E-3</v>
      </c>
      <c r="S766" s="106">
        <f>S$18</f>
        <v>1</v>
      </c>
      <c r="T766" s="106">
        <f t="shared" si="394"/>
        <v>4.0002933302017594E-3</v>
      </c>
      <c r="Z766" s="80">
        <f t="shared" si="395"/>
        <v>6830.5</v>
      </c>
      <c r="AA766" s="80">
        <f t="shared" si="396"/>
        <v>4.0066640941369816E-2</v>
      </c>
      <c r="AB766" s="80">
        <f t="shared" si="397"/>
        <v>6.9933602252371663E-2</v>
      </c>
      <c r="AC766" s="80">
        <f t="shared" si="411"/>
        <v>-1.6495501085688882E-2</v>
      </c>
      <c r="AD766" s="80">
        <f t="shared" si="398"/>
        <v>6.6857301126564822E-3</v>
      </c>
      <c r="AE766" s="80">
        <f t="shared" si="399"/>
        <v>4.4698987139281657E-5</v>
      </c>
      <c r="AF766" s="80">
        <f t="shared" si="400"/>
        <v>-9999</v>
      </c>
      <c r="AG766" s="106"/>
      <c r="AH766" s="80">
        <f t="shared" si="401"/>
        <v>-2.3181231198345368E-2</v>
      </c>
      <c r="AI766" s="80">
        <f t="shared" si="402"/>
        <v>1.1739597849568069</v>
      </c>
      <c r="AJ766" s="80">
        <f t="shared" si="403"/>
        <v>-0.94066168511936155</v>
      </c>
      <c r="AK766" s="80">
        <f t="shared" si="404"/>
        <v>0.41341275012292172</v>
      </c>
      <c r="AL766" s="80">
        <f t="shared" si="405"/>
        <v>-1.9690953276787619</v>
      </c>
      <c r="AM766" s="80">
        <f t="shared" si="406"/>
        <v>-1.5057153493597537</v>
      </c>
      <c r="AN766" s="80">
        <f t="shared" si="414"/>
        <v>10.202608376819176</v>
      </c>
      <c r="AO766" s="80">
        <f t="shared" si="414"/>
        <v>10.20232764719225</v>
      </c>
      <c r="AP766" s="80">
        <f t="shared" si="414"/>
        <v>10.20144973747767</v>
      </c>
      <c r="AQ766" s="80">
        <f t="shared" si="414"/>
        <v>10.198709172176757</v>
      </c>
      <c r="AR766" s="80">
        <f t="shared" si="414"/>
        <v>10.190200707786556</v>
      </c>
      <c r="AS766" s="80">
        <f t="shared" si="414"/>
        <v>10.164214762096902</v>
      </c>
      <c r="AT766" s="80">
        <f t="shared" si="414"/>
        <v>10.088350335234669</v>
      </c>
      <c r="AU766" s="80">
        <f t="shared" si="407"/>
        <v>9.8879542420180542</v>
      </c>
    </row>
    <row r="767" spans="1:47" ht="12.95" customHeight="1" x14ac:dyDescent="0.2">
      <c r="A767" s="22" t="s">
        <v>2555</v>
      </c>
      <c r="B767" s="41" t="s">
        <v>2525</v>
      </c>
      <c r="C767" s="42">
        <v>52773.724300000002</v>
      </c>
      <c r="D767" s="42">
        <v>1E-4</v>
      </c>
      <c r="E767" s="16">
        <f t="shared" si="391"/>
        <v>6832.0322751409785</v>
      </c>
      <c r="F767" s="80">
        <f t="shared" si="392"/>
        <v>6832</v>
      </c>
      <c r="G767" s="80">
        <f t="shared" si="388"/>
        <v>4.3811163028294686E-2</v>
      </c>
      <c r="K767" s="80">
        <f>+G767</f>
        <v>4.3811163028294686E-2</v>
      </c>
      <c r="P767" s="80">
        <f t="shared" si="393"/>
        <v>6.326953493613062E-2</v>
      </c>
      <c r="Q767" s="107">
        <f t="shared" si="408"/>
        <v>37755.224300000002</v>
      </c>
      <c r="R767" s="80">
        <f t="shared" ref="R767:R798" si="415">+(P767-G767)^2</f>
        <v>3.7862823730365865E-4</v>
      </c>
      <c r="S767" s="106">
        <f>S$18</f>
        <v>1</v>
      </c>
      <c r="T767" s="106">
        <f t="shared" si="394"/>
        <v>3.7862823730365865E-4</v>
      </c>
      <c r="Z767" s="80">
        <f t="shared" si="395"/>
        <v>6832</v>
      </c>
      <c r="AA767" s="80">
        <f t="shared" si="396"/>
        <v>4.0070259299062279E-2</v>
      </c>
      <c r="AB767" s="80">
        <f t="shared" si="397"/>
        <v>6.701043866536302E-2</v>
      </c>
      <c r="AC767" s="80">
        <f t="shared" si="411"/>
        <v>-1.9458371907835934E-2</v>
      </c>
      <c r="AD767" s="80">
        <f t="shared" si="398"/>
        <v>3.7409037292324074E-3</v>
      </c>
      <c r="AE767" s="80">
        <f t="shared" si="399"/>
        <v>1.3994360711384932E-5</v>
      </c>
      <c r="AF767" s="80">
        <f t="shared" si="400"/>
        <v>-9999</v>
      </c>
      <c r="AG767" s="106"/>
      <c r="AH767" s="80">
        <f t="shared" si="401"/>
        <v>-2.3199275637068341E-2</v>
      </c>
      <c r="AI767" s="80">
        <f t="shared" si="402"/>
        <v>1.1734916807890432</v>
      </c>
      <c r="AJ767" s="80">
        <f t="shared" si="403"/>
        <v>-0.94104522965908266</v>
      </c>
      <c r="AK767" s="80">
        <f t="shared" si="404"/>
        <v>0.41360941169587589</v>
      </c>
      <c r="AL767" s="80">
        <f t="shared" si="405"/>
        <v>-1.9679633045253666</v>
      </c>
      <c r="AM767" s="80">
        <f t="shared" si="406"/>
        <v>-1.5038676628826582</v>
      </c>
      <c r="AN767" s="80">
        <f t="shared" si="414"/>
        <v>10.203470392750468</v>
      </c>
      <c r="AO767" s="80">
        <f t="shared" si="414"/>
        <v>10.203190605821854</v>
      </c>
      <c r="AP767" s="80">
        <f t="shared" si="414"/>
        <v>10.202314899602889</v>
      </c>
      <c r="AQ767" s="80">
        <f t="shared" si="414"/>
        <v>10.199578886040046</v>
      </c>
      <c r="AR767" s="80">
        <f t="shared" si="414"/>
        <v>10.191077356390888</v>
      </c>
      <c r="AS767" s="80">
        <f t="shared" si="414"/>
        <v>10.165091256158963</v>
      </c>
      <c r="AT767" s="80">
        <f t="shared" si="414"/>
        <v>10.089171867388883</v>
      </c>
      <c r="AU767" s="80">
        <f t="shared" si="407"/>
        <v>9.8885405455891391</v>
      </c>
    </row>
    <row r="768" spans="1:47" ht="12.95" customHeight="1" x14ac:dyDescent="0.2">
      <c r="A768" s="134" t="s">
        <v>1997</v>
      </c>
      <c r="B768" s="135" t="s">
        <v>2525</v>
      </c>
      <c r="C768" s="138">
        <v>52792.728000000003</v>
      </c>
      <c r="D768" s="138" t="s">
        <v>2559</v>
      </c>
      <c r="E768" s="80">
        <f t="shared" si="391"/>
        <v>6846.0320654735906</v>
      </c>
      <c r="F768" s="80">
        <f t="shared" si="392"/>
        <v>6846</v>
      </c>
      <c r="G768" s="80">
        <f t="shared" si="388"/>
        <v>4.3526554756681435E-2</v>
      </c>
      <c r="K768" s="80">
        <f>G768</f>
        <v>4.3526554756681435E-2</v>
      </c>
      <c r="P768" s="80">
        <f t="shared" si="393"/>
        <v>6.347180739636249E-2</v>
      </c>
      <c r="Q768" s="107">
        <f t="shared" si="408"/>
        <v>37774.228000000003</v>
      </c>
      <c r="R768" s="80">
        <f t="shared" si="415"/>
        <v>3.9781310286070407E-4</v>
      </c>
      <c r="S768" s="106">
        <f>S$16</f>
        <v>0.1</v>
      </c>
      <c r="T768" s="106">
        <f t="shared" si="394"/>
        <v>3.9781310286070408E-5</v>
      </c>
      <c r="Z768" s="80">
        <f t="shared" si="395"/>
        <v>6846</v>
      </c>
      <c r="AA768" s="80">
        <f t="shared" si="396"/>
        <v>4.0105294599162872E-2</v>
      </c>
      <c r="AB768" s="80">
        <f t="shared" si="397"/>
        <v>6.6893067553881053E-2</v>
      </c>
      <c r="AC768" s="80">
        <f t="shared" si="411"/>
        <v>-1.9945252639681055E-2</v>
      </c>
      <c r="AD768" s="80">
        <f t="shared" si="398"/>
        <v>3.421260157518563E-3</v>
      </c>
      <c r="AE768" s="80">
        <f t="shared" si="399"/>
        <v>1.1705021065423944E-6</v>
      </c>
      <c r="AF768" s="80">
        <f t="shared" si="400"/>
        <v>-9999</v>
      </c>
      <c r="AG768" s="106"/>
      <c r="AH768" s="80">
        <f t="shared" si="401"/>
        <v>-2.3366512797199621E-2</v>
      </c>
      <c r="AI768" s="80">
        <f t="shared" si="402"/>
        <v>1.1691301426076428</v>
      </c>
      <c r="AJ768" s="80">
        <f t="shared" si="403"/>
        <v>-0.94455247497905226</v>
      </c>
      <c r="AK768" s="80">
        <f t="shared" si="404"/>
        <v>0.41541196854199358</v>
      </c>
      <c r="AL768" s="80">
        <f t="shared" si="405"/>
        <v>-1.9574412648162247</v>
      </c>
      <c r="AM768" s="80">
        <f t="shared" si="406"/>
        <v>-1.4868427679148821</v>
      </c>
      <c r="AN768" s="80">
        <f t="shared" si="414"/>
        <v>10.211499259922601</v>
      </c>
      <c r="AO768" s="80">
        <f t="shared" si="414"/>
        <v>10.21122822694449</v>
      </c>
      <c r="AP768" s="80">
        <f t="shared" si="414"/>
        <v>10.210373111658328</v>
      </c>
      <c r="AQ768" s="80">
        <f t="shared" si="414"/>
        <v>10.20767998218156</v>
      </c>
      <c r="AR768" s="80">
        <f t="shared" si="414"/>
        <v>10.199244820910193</v>
      </c>
      <c r="AS768" s="80">
        <f t="shared" si="414"/>
        <v>10.17326166952838</v>
      </c>
      <c r="AT768" s="80">
        <f t="shared" si="414"/>
        <v>10.096836164245067</v>
      </c>
      <c r="AU768" s="80">
        <f t="shared" si="407"/>
        <v>9.8940127122525947</v>
      </c>
    </row>
    <row r="769" spans="1:47" ht="12.95" customHeight="1" x14ac:dyDescent="0.2">
      <c r="A769" s="134" t="s">
        <v>1997</v>
      </c>
      <c r="B769" s="135" t="s">
        <v>2525</v>
      </c>
      <c r="C769" s="138">
        <v>52796.800000000003</v>
      </c>
      <c r="D769" s="138" t="s">
        <v>2559</v>
      </c>
      <c r="E769" s="80">
        <f t="shared" si="391"/>
        <v>6849.0318574211797</v>
      </c>
      <c r="F769" s="80">
        <f t="shared" si="392"/>
        <v>6849</v>
      </c>
      <c r="G769" s="80">
        <f t="shared" si="388"/>
        <v>4.3244138694717549E-2</v>
      </c>
      <c r="K769" s="80">
        <f>G769</f>
        <v>4.3244138694717549E-2</v>
      </c>
      <c r="P769" s="80">
        <f t="shared" si="393"/>
        <v>6.3515171791656763E-2</v>
      </c>
      <c r="Q769" s="107">
        <f t="shared" si="408"/>
        <v>37778.300000000003</v>
      </c>
      <c r="R769" s="80">
        <f t="shared" si="415"/>
        <v>4.1091478281720506E-4</v>
      </c>
      <c r="S769" s="106">
        <f>S$16</f>
        <v>0.1</v>
      </c>
      <c r="T769" s="106">
        <f t="shared" si="394"/>
        <v>4.1091478281720506E-5</v>
      </c>
      <c r="Z769" s="80">
        <f t="shared" si="395"/>
        <v>6849</v>
      </c>
      <c r="AA769" s="80">
        <f t="shared" si="396"/>
        <v>4.0113098769902523E-2</v>
      </c>
      <c r="AB769" s="80">
        <f t="shared" si="397"/>
        <v>6.6646211716471782E-2</v>
      </c>
      <c r="AC769" s="80">
        <f t="shared" si="411"/>
        <v>-2.0271033096939214E-2</v>
      </c>
      <c r="AD769" s="80">
        <f t="shared" si="398"/>
        <v>3.1310399248150253E-3</v>
      </c>
      <c r="AE769" s="80">
        <f t="shared" si="399"/>
        <v>9.8034110107856789E-7</v>
      </c>
      <c r="AF769" s="80">
        <f t="shared" si="400"/>
        <v>-9999</v>
      </c>
      <c r="AG769" s="106"/>
      <c r="AH769" s="80">
        <f t="shared" si="401"/>
        <v>-2.340207302175424E-2</v>
      </c>
      <c r="AI769" s="80">
        <f t="shared" si="402"/>
        <v>1.1681973137660333</v>
      </c>
      <c r="AJ769" s="80">
        <f t="shared" si="403"/>
        <v>-0.94528710927033699</v>
      </c>
      <c r="AK769" s="80">
        <f t="shared" si="404"/>
        <v>0.41579053907984292</v>
      </c>
      <c r="AL769" s="80">
        <f t="shared" si="405"/>
        <v>-1.9551967372999322</v>
      </c>
      <c r="AM769" s="80">
        <f t="shared" si="406"/>
        <v>-1.4832455150498542</v>
      </c>
      <c r="AN769" s="80">
        <f t="shared" si="414"/>
        <v>10.213215831730341</v>
      </c>
      <c r="AO769" s="80">
        <f t="shared" si="414"/>
        <v>10.212946663576208</v>
      </c>
      <c r="AP769" s="80">
        <f t="shared" si="414"/>
        <v>10.212095965014596</v>
      </c>
      <c r="AQ769" s="80">
        <f t="shared" si="414"/>
        <v>10.209412116040671</v>
      </c>
      <c r="AR769" s="80">
        <f t="shared" si="414"/>
        <v>10.20099155796901</v>
      </c>
      <c r="AS769" s="80">
        <f t="shared" si="414"/>
        <v>10.175010067465372</v>
      </c>
      <c r="AT769" s="80">
        <f t="shared" si="414"/>
        <v>10.098477725635982</v>
      </c>
      <c r="AU769" s="80">
        <f t="shared" si="407"/>
        <v>9.8951853193947628</v>
      </c>
    </row>
    <row r="770" spans="1:47" ht="12.95" customHeight="1" x14ac:dyDescent="0.2">
      <c r="A770" s="16" t="s">
        <v>2524</v>
      </c>
      <c r="B770" s="41" t="s">
        <v>2525</v>
      </c>
      <c r="C770" s="42">
        <v>52837.522599999997</v>
      </c>
      <c r="D770" s="42">
        <v>2.0000000000000001E-4</v>
      </c>
      <c r="E770" s="16">
        <f t="shared" si="391"/>
        <v>6879.0316922848506</v>
      </c>
      <c r="F770" s="80">
        <f t="shared" si="392"/>
        <v>6879</v>
      </c>
      <c r="G770" s="80">
        <f t="shared" si="388"/>
        <v>4.3019978111260571E-2</v>
      </c>
      <c r="J770" s="80">
        <f>G770</f>
        <v>4.3019978111260571E-2</v>
      </c>
      <c r="P770" s="80">
        <f t="shared" si="393"/>
        <v>6.3949209738843077E-2</v>
      </c>
      <c r="Q770" s="107">
        <f t="shared" si="408"/>
        <v>37819.022599999997</v>
      </c>
      <c r="R770" s="80">
        <f t="shared" si="415"/>
        <v>4.3803273652099988E-4</v>
      </c>
      <c r="S770" s="106">
        <f>S$17</f>
        <v>1</v>
      </c>
      <c r="T770" s="106">
        <f t="shared" si="394"/>
        <v>4.3803273652099988E-4</v>
      </c>
      <c r="Z770" s="80">
        <f t="shared" si="395"/>
        <v>6879</v>
      </c>
      <c r="AA770" s="80">
        <f t="shared" si="396"/>
        <v>4.0196875005788793E-2</v>
      </c>
      <c r="AB770" s="80">
        <f t="shared" si="397"/>
        <v>6.6772312844314854E-2</v>
      </c>
      <c r="AC770" s="80">
        <f t="shared" si="411"/>
        <v>-2.0929231627582506E-2</v>
      </c>
      <c r="AD770" s="80">
        <f t="shared" si="398"/>
        <v>2.8231031054717776E-3</v>
      </c>
      <c r="AE770" s="80">
        <f t="shared" si="399"/>
        <v>7.9699111441243939E-6</v>
      </c>
      <c r="AF770" s="80">
        <f t="shared" si="400"/>
        <v>-9999</v>
      </c>
      <c r="AG770" s="106"/>
      <c r="AH770" s="80">
        <f t="shared" si="401"/>
        <v>-2.3752334733054284E-2</v>
      </c>
      <c r="AI770" s="80">
        <f t="shared" si="402"/>
        <v>1.1589055684926182</v>
      </c>
      <c r="AJ770" s="80">
        <f t="shared" si="403"/>
        <v>-0.95231102613035346</v>
      </c>
      <c r="AK770" s="80">
        <f t="shared" si="404"/>
        <v>0.41942952810746836</v>
      </c>
      <c r="AL770" s="80">
        <f t="shared" si="405"/>
        <v>-1.9329478418520205</v>
      </c>
      <c r="AM770" s="80">
        <f t="shared" si="406"/>
        <v>-1.4482235186390715</v>
      </c>
      <c r="AN770" s="80">
        <f t="shared" si="414"/>
        <v>10.230306115208137</v>
      </c>
      <c r="AO770" s="80">
        <f t="shared" si="414"/>
        <v>10.230055355595292</v>
      </c>
      <c r="AP770" s="80">
        <f t="shared" si="414"/>
        <v>10.229248837829015</v>
      </c>
      <c r="AQ770" s="80">
        <f t="shared" si="414"/>
        <v>10.226659403045897</v>
      </c>
      <c r="AR770" s="80">
        <f t="shared" si="414"/>
        <v>10.218392031125894</v>
      </c>
      <c r="AS770" s="80">
        <f t="shared" si="414"/>
        <v>10.192446964593048</v>
      </c>
      <c r="AT770" s="80">
        <f t="shared" si="414"/>
        <v>10.114877859271123</v>
      </c>
      <c r="AU770" s="80">
        <f t="shared" si="407"/>
        <v>9.9069113908164539</v>
      </c>
    </row>
    <row r="771" spans="1:47" ht="12.95" customHeight="1" x14ac:dyDescent="0.2">
      <c r="A771" s="22" t="s">
        <v>2527</v>
      </c>
      <c r="B771" s="41" t="s">
        <v>2525</v>
      </c>
      <c r="C771" s="42">
        <v>52867.392999999996</v>
      </c>
      <c r="D771" s="42">
        <v>6.0000000000000001E-3</v>
      </c>
      <c r="E771" s="16">
        <f t="shared" si="391"/>
        <v>6901.036845868166</v>
      </c>
      <c r="F771" s="80">
        <f t="shared" si="392"/>
        <v>6901</v>
      </c>
      <c r="G771" s="80">
        <f t="shared" si="388"/>
        <v>5.0015593675198033E-2</v>
      </c>
      <c r="K771" s="80">
        <f>+G771</f>
        <v>5.0015593675198033E-2</v>
      </c>
      <c r="P771" s="80">
        <f t="shared" si="393"/>
        <v>6.4267959515683454E-2</v>
      </c>
      <c r="Q771" s="107">
        <f t="shared" si="408"/>
        <v>37848.892999999996</v>
      </c>
      <c r="R771" s="80">
        <f t="shared" si="415"/>
        <v>2.0312993205103569E-4</v>
      </c>
      <c r="S771" s="106">
        <f>S$18</f>
        <v>1</v>
      </c>
      <c r="T771" s="106">
        <f t="shared" si="394"/>
        <v>2.0312993205103569E-4</v>
      </c>
      <c r="Z771" s="80">
        <f t="shared" si="395"/>
        <v>6901</v>
      </c>
      <c r="AA771" s="80">
        <f t="shared" si="396"/>
        <v>4.0264904830098258E-2</v>
      </c>
      <c r="AB771" s="80">
        <f t="shared" si="397"/>
        <v>7.4018648360783229E-2</v>
      </c>
      <c r="AC771" s="80">
        <f t="shared" si="411"/>
        <v>-1.425236584048542E-2</v>
      </c>
      <c r="AD771" s="80">
        <f t="shared" si="398"/>
        <v>9.7506888450997753E-3</v>
      </c>
      <c r="AE771" s="80">
        <f t="shared" si="399"/>
        <v>9.5075932953953194E-5</v>
      </c>
      <c r="AF771" s="80">
        <f t="shared" si="400"/>
        <v>-9999</v>
      </c>
      <c r="AG771" s="106"/>
      <c r="AH771" s="80">
        <f t="shared" si="401"/>
        <v>-2.4003054685585199E-2</v>
      </c>
      <c r="AI771" s="80">
        <f t="shared" si="402"/>
        <v>1.1521362312936483</v>
      </c>
      <c r="AJ771" s="80">
        <f t="shared" si="403"/>
        <v>-0.95709737268185835</v>
      </c>
      <c r="AK771" s="80">
        <f t="shared" si="404"/>
        <v>0.4219320749530443</v>
      </c>
      <c r="AL771" s="80">
        <f t="shared" si="405"/>
        <v>-1.9168568029619177</v>
      </c>
      <c r="AM771" s="80">
        <f t="shared" si="406"/>
        <v>-1.4235902067525887</v>
      </c>
      <c r="AN771" s="80">
        <f t="shared" ref="AN771:AT780" si="416">$AU771+$AB$7*SIN(AO771)</f>
        <v>10.242752203293833</v>
      </c>
      <c r="AO771" s="80">
        <f t="shared" si="416"/>
        <v>10.242514634009869</v>
      </c>
      <c r="AP771" s="80">
        <f t="shared" si="416"/>
        <v>10.241740438124081</v>
      </c>
      <c r="AQ771" s="80">
        <f t="shared" si="416"/>
        <v>10.239221888207455</v>
      </c>
      <c r="AR771" s="80">
        <f t="shared" si="416"/>
        <v>10.231074777360845</v>
      </c>
      <c r="AS771" s="80">
        <f t="shared" si="416"/>
        <v>10.205179088593797</v>
      </c>
      <c r="AT771" s="80">
        <f t="shared" si="416"/>
        <v>10.126886486243786</v>
      </c>
      <c r="AU771" s="80">
        <f t="shared" si="407"/>
        <v>9.9155105098590273</v>
      </c>
    </row>
    <row r="772" spans="1:47" ht="12.95" customHeight="1" x14ac:dyDescent="0.2">
      <c r="A772" s="134" t="s">
        <v>1997</v>
      </c>
      <c r="B772" s="135" t="s">
        <v>2525</v>
      </c>
      <c r="C772" s="138">
        <v>53050.6368</v>
      </c>
      <c r="D772" s="138" t="s">
        <v>2559</v>
      </c>
      <c r="E772" s="80">
        <f t="shared" si="391"/>
        <v>7036.0302829225884</v>
      </c>
      <c r="F772" s="80">
        <f t="shared" si="392"/>
        <v>7036</v>
      </c>
      <c r="G772" s="80">
        <f t="shared" si="388"/>
        <v>4.1106871052761562E-2</v>
      </c>
      <c r="K772" s="80">
        <f>G772</f>
        <v>4.1106871052761562E-2</v>
      </c>
      <c r="P772" s="80">
        <f t="shared" si="393"/>
        <v>6.6232359113965245E-2</v>
      </c>
      <c r="Q772" s="107">
        <f t="shared" si="408"/>
        <v>38032.1368</v>
      </c>
      <c r="R772" s="80">
        <f t="shared" si="415"/>
        <v>6.3129015031368875E-4</v>
      </c>
      <c r="S772" s="106">
        <f>S$16</f>
        <v>0.1</v>
      </c>
      <c r="T772" s="106">
        <f t="shared" si="394"/>
        <v>6.3129015031368875E-5</v>
      </c>
      <c r="Z772" s="80">
        <f t="shared" si="395"/>
        <v>7036</v>
      </c>
      <c r="AA772" s="80">
        <f t="shared" si="396"/>
        <v>4.0802264566520509E-2</v>
      </c>
      <c r="AB772" s="80">
        <f t="shared" si="397"/>
        <v>6.6536965600206305E-2</v>
      </c>
      <c r="AC772" s="80">
        <f t="shared" si="411"/>
        <v>-2.5125488061203682E-2</v>
      </c>
      <c r="AD772" s="80">
        <f t="shared" si="398"/>
        <v>3.046064862410533E-4</v>
      </c>
      <c r="AE772" s="80">
        <f t="shared" si="399"/>
        <v>9.2785111460120998E-9</v>
      </c>
      <c r="AF772" s="80">
        <f t="shared" si="400"/>
        <v>-9999</v>
      </c>
      <c r="AG772" s="106"/>
      <c r="AH772" s="80">
        <f t="shared" si="401"/>
        <v>-2.5430094547444736E-2</v>
      </c>
      <c r="AI772" s="80">
        <f t="shared" si="402"/>
        <v>1.1115512091209014</v>
      </c>
      <c r="AJ772" s="80">
        <f t="shared" si="403"/>
        <v>-0.98021156921384078</v>
      </c>
      <c r="AK772" s="80">
        <f t="shared" si="404"/>
        <v>0.43442886240451467</v>
      </c>
      <c r="AL772" s="80">
        <f t="shared" si="405"/>
        <v>-1.8221428194903233</v>
      </c>
      <c r="AM772" s="80">
        <f t="shared" si="406"/>
        <v>-1.2892176282792622</v>
      </c>
      <c r="AN772" s="80">
        <f t="shared" si="416"/>
        <v>10.317545546616731</v>
      </c>
      <c r="AO772" s="80">
        <f t="shared" si="416"/>
        <v>10.317381580738585</v>
      </c>
      <c r="AP772" s="80">
        <f t="shared" si="416"/>
        <v>10.31679910565366</v>
      </c>
      <c r="AQ772" s="80">
        <f t="shared" si="416"/>
        <v>10.314733302570652</v>
      </c>
      <c r="AR772" s="80">
        <f t="shared" si="416"/>
        <v>10.30744877258663</v>
      </c>
      <c r="AS772" s="80">
        <f t="shared" si="416"/>
        <v>10.282258939099032</v>
      </c>
      <c r="AT772" s="80">
        <f t="shared" si="416"/>
        <v>10.200224195487314</v>
      </c>
      <c r="AU772" s="80">
        <f t="shared" si="407"/>
        <v>9.9682778312566374</v>
      </c>
    </row>
    <row r="773" spans="1:47" ht="12.95" customHeight="1" x14ac:dyDescent="0.2">
      <c r="A773" s="134" t="s">
        <v>1997</v>
      </c>
      <c r="B773" s="135" t="s">
        <v>2525</v>
      </c>
      <c r="C773" s="138">
        <v>53149.731</v>
      </c>
      <c r="D773" s="138" t="s">
        <v>2559</v>
      </c>
      <c r="E773" s="80">
        <f t="shared" si="391"/>
        <v>7109.0317522773939</v>
      </c>
      <c r="F773" s="80">
        <f t="shared" si="392"/>
        <v>7109</v>
      </c>
      <c r="G773" s="80">
        <f t="shared" si="388"/>
        <v>4.3101413633849006E-2</v>
      </c>
      <c r="K773" s="80">
        <f>G773</f>
        <v>4.3101413633849006E-2</v>
      </c>
      <c r="P773" s="80">
        <f t="shared" si="393"/>
        <v>6.7300632844815814E-2</v>
      </c>
      <c r="Q773" s="107">
        <f t="shared" si="408"/>
        <v>38131.231</v>
      </c>
      <c r="R773" s="80">
        <f t="shared" si="415"/>
        <v>5.8560221042042496E-4</v>
      </c>
      <c r="S773" s="106">
        <f>S$16</f>
        <v>0.1</v>
      </c>
      <c r="T773" s="106">
        <f t="shared" si="394"/>
        <v>5.85602210420425E-5</v>
      </c>
      <c r="Z773" s="80">
        <f t="shared" si="395"/>
        <v>7109</v>
      </c>
      <c r="AA773" s="80">
        <f t="shared" si="396"/>
        <v>4.1176541407706338E-2</v>
      </c>
      <c r="AB773" s="80">
        <f t="shared" si="397"/>
        <v>6.9225505070958482E-2</v>
      </c>
      <c r="AC773" s="80">
        <f t="shared" si="411"/>
        <v>-2.4199219210966808E-2</v>
      </c>
      <c r="AD773" s="80">
        <f t="shared" si="398"/>
        <v>1.9248722261426682E-3</v>
      </c>
      <c r="AE773" s="80">
        <f t="shared" si="399"/>
        <v>3.7051330869754316E-7</v>
      </c>
      <c r="AF773" s="80">
        <f t="shared" si="400"/>
        <v>-9999</v>
      </c>
      <c r="AG773" s="106"/>
      <c r="AH773" s="80">
        <f t="shared" si="401"/>
        <v>-2.6124091437109476E-2</v>
      </c>
      <c r="AI773" s="80">
        <f t="shared" si="402"/>
        <v>1.0903768435351544</v>
      </c>
      <c r="AJ773" s="80">
        <f t="shared" si="403"/>
        <v>-0.9886496137910894</v>
      </c>
      <c r="AK773" s="80">
        <f t="shared" si="404"/>
        <v>0.43932235875156417</v>
      </c>
      <c r="AL773" s="80">
        <f t="shared" si="405"/>
        <v>-1.7736845823188698</v>
      </c>
      <c r="AM773" s="80">
        <f t="shared" si="406"/>
        <v>-1.2266595845266448</v>
      </c>
      <c r="AN773" s="80">
        <f t="shared" si="416"/>
        <v>10.356884851829804</v>
      </c>
      <c r="AO773" s="80">
        <f t="shared" si="416"/>
        <v>10.356754499501752</v>
      </c>
      <c r="AP773" s="80">
        <f t="shared" si="416"/>
        <v>10.356267234440375</v>
      </c>
      <c r="AQ773" s="80">
        <f t="shared" si="416"/>
        <v>10.354448627722743</v>
      </c>
      <c r="AR773" s="80">
        <f t="shared" si="416"/>
        <v>10.347699826608533</v>
      </c>
      <c r="AS773" s="80">
        <f t="shared" si="416"/>
        <v>10.323162329470712</v>
      </c>
      <c r="AT773" s="80">
        <f t="shared" si="416"/>
        <v>10.239615492407555</v>
      </c>
      <c r="AU773" s="80">
        <f t="shared" si="407"/>
        <v>9.9968112717160853</v>
      </c>
    </row>
    <row r="774" spans="1:47" ht="12.95" customHeight="1" x14ac:dyDescent="0.2">
      <c r="A774" s="134" t="s">
        <v>1967</v>
      </c>
      <c r="B774" s="135" t="s">
        <v>2525</v>
      </c>
      <c r="C774" s="138">
        <v>53209.447</v>
      </c>
      <c r="D774" s="138" t="s">
        <v>2559</v>
      </c>
      <c r="E774" s="80">
        <f t="shared" si="391"/>
        <v>7153.0237895912996</v>
      </c>
      <c r="F774" s="80">
        <f t="shared" si="392"/>
        <v>7153</v>
      </c>
      <c r="G774" s="80">
        <f t="shared" si="388"/>
        <v>3.2292644777044188E-2</v>
      </c>
      <c r="I774" s="80">
        <f>G774</f>
        <v>3.2292644777044188E-2</v>
      </c>
      <c r="P774" s="80">
        <f t="shared" si="393"/>
        <v>6.794657263073782E-2</v>
      </c>
      <c r="Q774" s="107">
        <f t="shared" si="408"/>
        <v>38190.947</v>
      </c>
      <c r="R774" s="80">
        <f t="shared" si="415"/>
        <v>1.2712025713963906E-3</v>
      </c>
      <c r="S774" s="106">
        <f>S$16</f>
        <v>0.1</v>
      </c>
      <c r="T774" s="106">
        <f t="shared" si="394"/>
        <v>1.2712025713963908E-4</v>
      </c>
      <c r="Z774" s="80">
        <f t="shared" si="395"/>
        <v>7153</v>
      </c>
      <c r="AA774" s="80">
        <f t="shared" si="396"/>
        <v>4.1429637537004835E-2</v>
      </c>
      <c r="AB774" s="80">
        <f t="shared" si="397"/>
        <v>5.8809579870777173E-2</v>
      </c>
      <c r="AC774" s="80">
        <f t="shared" si="411"/>
        <v>-3.5653927853693632E-2</v>
      </c>
      <c r="AD774" s="80">
        <f t="shared" si="398"/>
        <v>-9.1369927599606465E-3</v>
      </c>
      <c r="AE774" s="80">
        <f t="shared" si="399"/>
        <v>8.3484636695573274E-6</v>
      </c>
      <c r="AF774" s="80">
        <f t="shared" si="400"/>
        <v>-9999</v>
      </c>
      <c r="AG774" s="106"/>
      <c r="AH774" s="80">
        <f t="shared" si="401"/>
        <v>-2.6516935093732985E-2</v>
      </c>
      <c r="AI774" s="80">
        <f t="shared" si="402"/>
        <v>1.0779001946492792</v>
      </c>
      <c r="AJ774" s="80">
        <f t="shared" si="403"/>
        <v>-0.99250752590019231</v>
      </c>
      <c r="AK774" s="80">
        <f t="shared" si="404"/>
        <v>0.44170540909074252</v>
      </c>
      <c r="AL774" s="80">
        <f t="shared" si="405"/>
        <v>-1.7453635341316405</v>
      </c>
      <c r="AM774" s="80">
        <f t="shared" si="406"/>
        <v>-1.1917950795695094</v>
      </c>
      <c r="AN774" s="80">
        <f t="shared" si="416"/>
        <v>10.380233067607138</v>
      </c>
      <c r="AO774" s="80">
        <f t="shared" si="416"/>
        <v>10.38012070455922</v>
      </c>
      <c r="AP774" s="80">
        <f t="shared" si="416"/>
        <v>10.379686910986816</v>
      </c>
      <c r="AQ774" s="80">
        <f t="shared" si="416"/>
        <v>10.378014677180717</v>
      </c>
      <c r="AR774" s="80">
        <f t="shared" si="416"/>
        <v>10.371604843911477</v>
      </c>
      <c r="AS774" s="80">
        <f t="shared" si="416"/>
        <v>10.347544596828314</v>
      </c>
      <c r="AT774" s="80">
        <f t="shared" si="416"/>
        <v>10.263263273882258</v>
      </c>
      <c r="AU774" s="80">
        <f t="shared" si="407"/>
        <v>10.014009509801232</v>
      </c>
    </row>
    <row r="775" spans="1:47" ht="12.95" customHeight="1" x14ac:dyDescent="0.2">
      <c r="A775" s="22" t="s">
        <v>2558</v>
      </c>
      <c r="B775" s="41" t="s">
        <v>2525</v>
      </c>
      <c r="C775" s="42">
        <v>53209.447829999997</v>
      </c>
      <c r="D775" s="42" t="s">
        <v>2559</v>
      </c>
      <c r="E775" s="16">
        <f t="shared" si="391"/>
        <v>7153.0244010420138</v>
      </c>
      <c r="F775" s="80">
        <f t="shared" si="392"/>
        <v>7153</v>
      </c>
      <c r="G775" s="80">
        <f t="shared" si="388"/>
        <v>3.3122644774266519E-2</v>
      </c>
      <c r="K775" s="80">
        <f>+G775</f>
        <v>3.3122644774266519E-2</v>
      </c>
      <c r="P775" s="80">
        <f t="shared" si="393"/>
        <v>6.794657263073782E-2</v>
      </c>
      <c r="Q775" s="107">
        <f t="shared" si="408"/>
        <v>38190.947829999997</v>
      </c>
      <c r="R775" s="80">
        <f t="shared" si="415"/>
        <v>1.2127059513527179E-3</v>
      </c>
      <c r="S775" s="106">
        <f>S$18</f>
        <v>1</v>
      </c>
      <c r="T775" s="106">
        <f t="shared" si="394"/>
        <v>1.2127059513527179E-3</v>
      </c>
      <c r="Z775" s="80">
        <f t="shared" si="395"/>
        <v>7153</v>
      </c>
      <c r="AA775" s="80">
        <f t="shared" si="396"/>
        <v>4.1429637537004835E-2</v>
      </c>
      <c r="AB775" s="80">
        <f t="shared" si="397"/>
        <v>5.9639579867999504E-2</v>
      </c>
      <c r="AC775" s="80">
        <f t="shared" si="411"/>
        <v>-3.4823927856471301E-2</v>
      </c>
      <c r="AD775" s="80">
        <f t="shared" si="398"/>
        <v>-8.3069927627383161E-3</v>
      </c>
      <c r="AE775" s="80">
        <f t="shared" si="399"/>
        <v>6.9006128760186767E-5</v>
      </c>
      <c r="AF775" s="80">
        <f t="shared" si="400"/>
        <v>-9999</v>
      </c>
      <c r="AG775" s="106"/>
      <c r="AH775" s="80">
        <f t="shared" si="401"/>
        <v>-2.6516935093732985E-2</v>
      </c>
      <c r="AI775" s="80">
        <f t="shared" si="402"/>
        <v>1.0779001946492792</v>
      </c>
      <c r="AJ775" s="80">
        <f t="shared" si="403"/>
        <v>-0.99250752590019231</v>
      </c>
      <c r="AK775" s="80">
        <f t="shared" si="404"/>
        <v>0.44170540909074252</v>
      </c>
      <c r="AL775" s="80">
        <f t="shared" si="405"/>
        <v>-1.7453635341316405</v>
      </c>
      <c r="AM775" s="80">
        <f t="shared" si="406"/>
        <v>-1.1917950795695094</v>
      </c>
      <c r="AN775" s="80">
        <f t="shared" si="416"/>
        <v>10.380233067607138</v>
      </c>
      <c r="AO775" s="80">
        <f t="shared" si="416"/>
        <v>10.38012070455922</v>
      </c>
      <c r="AP775" s="80">
        <f t="shared" si="416"/>
        <v>10.379686910986816</v>
      </c>
      <c r="AQ775" s="80">
        <f t="shared" si="416"/>
        <v>10.378014677180717</v>
      </c>
      <c r="AR775" s="80">
        <f t="shared" si="416"/>
        <v>10.371604843911477</v>
      </c>
      <c r="AS775" s="80">
        <f t="shared" si="416"/>
        <v>10.347544596828314</v>
      </c>
      <c r="AT775" s="80">
        <f t="shared" si="416"/>
        <v>10.263263273882258</v>
      </c>
      <c r="AU775" s="80">
        <f t="shared" si="407"/>
        <v>10.014009509801232</v>
      </c>
    </row>
    <row r="776" spans="1:47" ht="12.95" customHeight="1" x14ac:dyDescent="0.2">
      <c r="A776" s="22" t="s">
        <v>2558</v>
      </c>
      <c r="B776" s="41" t="s">
        <v>2525</v>
      </c>
      <c r="C776" s="42">
        <v>53209.451999999997</v>
      </c>
      <c r="D776" s="42" t="s">
        <v>2559</v>
      </c>
      <c r="E776" s="16">
        <f t="shared" si="391"/>
        <v>7153.0274730293468</v>
      </c>
      <c r="F776" s="80">
        <f t="shared" si="392"/>
        <v>7153</v>
      </c>
      <c r="G776" s="80">
        <f t="shared" si="388"/>
        <v>3.7292644774424843E-2</v>
      </c>
      <c r="I776" s="80">
        <f>+G776</f>
        <v>3.7292644774424843E-2</v>
      </c>
      <c r="P776" s="80">
        <f t="shared" si="393"/>
        <v>6.794657263073782E-2</v>
      </c>
      <c r="Q776" s="107">
        <f t="shared" si="408"/>
        <v>38190.951999999997</v>
      </c>
      <c r="R776" s="80">
        <f t="shared" si="415"/>
        <v>9.3966329302004072E-4</v>
      </c>
      <c r="S776" s="106">
        <f>S$18</f>
        <v>1</v>
      </c>
      <c r="T776" s="106">
        <f t="shared" si="394"/>
        <v>9.3966329302004072E-4</v>
      </c>
      <c r="Z776" s="80">
        <f t="shared" si="395"/>
        <v>7153</v>
      </c>
      <c r="AA776" s="80">
        <f t="shared" si="396"/>
        <v>4.1429637537004835E-2</v>
      </c>
      <c r="AB776" s="80">
        <f t="shared" si="397"/>
        <v>6.3809579868157829E-2</v>
      </c>
      <c r="AC776" s="80">
        <f t="shared" si="411"/>
        <v>-3.0653927856312976E-2</v>
      </c>
      <c r="AD776" s="80">
        <f t="shared" si="398"/>
        <v>-4.1369927625799913E-3</v>
      </c>
      <c r="AE776" s="80">
        <f t="shared" si="399"/>
        <v>1.7114709117639228E-5</v>
      </c>
      <c r="AF776" s="80">
        <f t="shared" si="400"/>
        <v>-9999</v>
      </c>
      <c r="AG776" s="106"/>
      <c r="AH776" s="80">
        <f t="shared" si="401"/>
        <v>-2.6516935093732985E-2</v>
      </c>
      <c r="AI776" s="80">
        <f t="shared" si="402"/>
        <v>1.0779001946492792</v>
      </c>
      <c r="AJ776" s="80">
        <f t="shared" si="403"/>
        <v>-0.99250752590019231</v>
      </c>
      <c r="AK776" s="80">
        <f t="shared" si="404"/>
        <v>0.44170540909074252</v>
      </c>
      <c r="AL776" s="80">
        <f t="shared" si="405"/>
        <v>-1.7453635341316405</v>
      </c>
      <c r="AM776" s="80">
        <f t="shared" si="406"/>
        <v>-1.1917950795695094</v>
      </c>
      <c r="AN776" s="80">
        <f t="shared" si="416"/>
        <v>10.380233067607138</v>
      </c>
      <c r="AO776" s="80">
        <f t="shared" si="416"/>
        <v>10.38012070455922</v>
      </c>
      <c r="AP776" s="80">
        <f t="shared" si="416"/>
        <v>10.379686910986816</v>
      </c>
      <c r="AQ776" s="80">
        <f t="shared" si="416"/>
        <v>10.378014677180717</v>
      </c>
      <c r="AR776" s="80">
        <f t="shared" si="416"/>
        <v>10.371604843911477</v>
      </c>
      <c r="AS776" s="80">
        <f t="shared" si="416"/>
        <v>10.347544596828314</v>
      </c>
      <c r="AT776" s="80">
        <f t="shared" si="416"/>
        <v>10.263263273882258</v>
      </c>
      <c r="AU776" s="80">
        <f t="shared" si="407"/>
        <v>10.014009509801232</v>
      </c>
    </row>
    <row r="777" spans="1:47" ht="12.95" customHeight="1" x14ac:dyDescent="0.2">
      <c r="A777" s="28" t="s">
        <v>2562</v>
      </c>
      <c r="B777" s="49" t="s">
        <v>2525</v>
      </c>
      <c r="C777" s="28">
        <v>53247.470999999998</v>
      </c>
      <c r="D777" s="28">
        <v>5.0000000000000001E-3</v>
      </c>
      <c r="E777" s="16">
        <f t="shared" si="391"/>
        <v>7181.0355992708464</v>
      </c>
      <c r="F777" s="80">
        <f t="shared" si="392"/>
        <v>7181</v>
      </c>
      <c r="G777" s="80">
        <f t="shared" si="388"/>
        <v>4.8323428229195997E-2</v>
      </c>
      <c r="I777" s="80">
        <f>+G777</f>
        <v>4.8323428229195997E-2</v>
      </c>
      <c r="P777" s="80">
        <f t="shared" si="393"/>
        <v>6.8358427537329736E-2</v>
      </c>
      <c r="Q777" s="107">
        <f t="shared" si="408"/>
        <v>38228.970999999998</v>
      </c>
      <c r="R777" s="80">
        <f t="shared" si="415"/>
        <v>4.0140119727691937E-4</v>
      </c>
      <c r="S777" s="106">
        <f>S$16</f>
        <v>0.1</v>
      </c>
      <c r="T777" s="106">
        <f t="shared" si="394"/>
        <v>4.0140119727691938E-5</v>
      </c>
      <c r="Z777" s="80">
        <f t="shared" si="395"/>
        <v>7181</v>
      </c>
      <c r="AA777" s="80">
        <f t="shared" si="396"/>
        <v>4.1601262741587583E-2</v>
      </c>
      <c r="AB777" s="80">
        <f t="shared" si="397"/>
        <v>7.508059302493815E-2</v>
      </c>
      <c r="AC777" s="80">
        <f t="shared" si="411"/>
        <v>-2.0034999308133739E-2</v>
      </c>
      <c r="AD777" s="80">
        <f t="shared" si="398"/>
        <v>6.7221654876084141E-3</v>
      </c>
      <c r="AE777" s="80">
        <f t="shared" si="399"/>
        <v>4.5187508842793667E-6</v>
      </c>
      <c r="AF777" s="80">
        <f t="shared" si="400"/>
        <v>-9999</v>
      </c>
      <c r="AG777" s="106"/>
      <c r="AH777" s="80">
        <f t="shared" si="401"/>
        <v>-2.6757164795742149E-2</v>
      </c>
      <c r="AI777" s="80">
        <f t="shared" si="402"/>
        <v>1.0700763259788579</v>
      </c>
      <c r="AJ777" s="80">
        <f t="shared" si="403"/>
        <v>-0.99451315090921222</v>
      </c>
      <c r="AK777" s="80">
        <f t="shared" si="404"/>
        <v>0.44301401477122665</v>
      </c>
      <c r="AL777" s="80">
        <f t="shared" si="405"/>
        <v>-1.7276773287314788</v>
      </c>
      <c r="AM777" s="80">
        <f t="shared" si="406"/>
        <v>-1.1706141277967654</v>
      </c>
      <c r="AN777" s="80">
        <f t="shared" si="416"/>
        <v>10.394951544860138</v>
      </c>
      <c r="AO777" s="80">
        <f t="shared" si="416"/>
        <v>10.394849735751146</v>
      </c>
      <c r="AP777" s="80">
        <f t="shared" si="416"/>
        <v>10.394448275622347</v>
      </c>
      <c r="AQ777" s="80">
        <f t="shared" si="416"/>
        <v>10.392867497233091</v>
      </c>
      <c r="AR777" s="80">
        <f t="shared" si="416"/>
        <v>10.386678016692041</v>
      </c>
      <c r="AS777" s="80">
        <f t="shared" si="416"/>
        <v>10.362952444197211</v>
      </c>
      <c r="AT777" s="80">
        <f t="shared" si="416"/>
        <v>10.278273597238771</v>
      </c>
      <c r="AU777" s="80">
        <f t="shared" si="407"/>
        <v>10.024953843128143</v>
      </c>
    </row>
    <row r="778" spans="1:47" ht="12.95" customHeight="1" x14ac:dyDescent="0.2">
      <c r="A778" s="27" t="s">
        <v>2549</v>
      </c>
      <c r="B778" s="46" t="s">
        <v>2525</v>
      </c>
      <c r="C778" s="47">
        <v>53266.469799999999</v>
      </c>
      <c r="D778" s="47">
        <v>1E-4</v>
      </c>
      <c r="E778" s="16">
        <f t="shared" si="391"/>
        <v>7195.0317798341703</v>
      </c>
      <c r="F778" s="80">
        <f t="shared" si="392"/>
        <v>7195</v>
      </c>
      <c r="G778" s="80">
        <f t="shared" si="388"/>
        <v>4.3138819957675878E-2</v>
      </c>
      <c r="K778" s="80">
        <f>+G778</f>
        <v>4.3138819957675878E-2</v>
      </c>
      <c r="P778" s="80">
        <f t="shared" si="393"/>
        <v>6.8564588999327977E-2</v>
      </c>
      <c r="Q778" s="107">
        <f t="shared" si="408"/>
        <v>38247.969799999999</v>
      </c>
      <c r="R778" s="80">
        <f t="shared" si="415"/>
        <v>6.4646973135943427E-4</v>
      </c>
      <c r="S778" s="106">
        <f>S$18</f>
        <v>1</v>
      </c>
      <c r="T778" s="106">
        <f t="shared" si="394"/>
        <v>6.4646973135943427E-4</v>
      </c>
      <c r="Z778" s="80">
        <f t="shared" si="395"/>
        <v>7195</v>
      </c>
      <c r="AA778" s="80">
        <f t="shared" si="396"/>
        <v>4.1690120054513918E-2</v>
      </c>
      <c r="AB778" s="80">
        <f t="shared" si="397"/>
        <v>7.0013288902489937E-2</v>
      </c>
      <c r="AC778" s="80">
        <f t="shared" si="411"/>
        <v>-2.5425769041652099E-2</v>
      </c>
      <c r="AD778" s="80">
        <f t="shared" si="398"/>
        <v>1.4486999031619596E-3</v>
      </c>
      <c r="AE778" s="80">
        <f t="shared" si="399"/>
        <v>2.0987314094214711E-6</v>
      </c>
      <c r="AF778" s="80">
        <f t="shared" si="400"/>
        <v>-9999</v>
      </c>
      <c r="AG778" s="106"/>
      <c r="AH778" s="80">
        <f t="shared" si="401"/>
        <v>-2.6874468944814055E-2</v>
      </c>
      <c r="AI778" s="80">
        <f t="shared" si="402"/>
        <v>1.0661986919308502</v>
      </c>
      <c r="AJ778" s="80">
        <f t="shared" si="403"/>
        <v>-0.99539012344866395</v>
      </c>
      <c r="AK778" s="80">
        <f t="shared" si="404"/>
        <v>0.44361001108300091</v>
      </c>
      <c r="AL778" s="80">
        <f t="shared" si="405"/>
        <v>-1.7189304208826646</v>
      </c>
      <c r="AM778" s="80">
        <f t="shared" si="406"/>
        <v>-1.1603003034096295</v>
      </c>
      <c r="AN778" s="80">
        <f t="shared" si="416"/>
        <v>10.402270587803478</v>
      </c>
      <c r="AO778" s="80">
        <f t="shared" si="416"/>
        <v>10.402173797060811</v>
      </c>
      <c r="AP778" s="80">
        <f t="shared" si="416"/>
        <v>10.401787988834911</v>
      </c>
      <c r="AQ778" s="80">
        <f t="shared" si="416"/>
        <v>10.400252341522084</v>
      </c>
      <c r="AR778" s="80">
        <f t="shared" si="416"/>
        <v>10.394174113795565</v>
      </c>
      <c r="AS778" s="80">
        <f t="shared" si="416"/>
        <v>10.370624555768945</v>
      </c>
      <c r="AT778" s="80">
        <f t="shared" si="416"/>
        <v>10.285767410986532</v>
      </c>
      <c r="AU778" s="80">
        <f t="shared" si="407"/>
        <v>10.030426009791599</v>
      </c>
    </row>
    <row r="779" spans="1:47" ht="12.95" customHeight="1" x14ac:dyDescent="0.2">
      <c r="A779" s="134" t="s">
        <v>1997</v>
      </c>
      <c r="B779" s="135" t="s">
        <v>2525</v>
      </c>
      <c r="C779" s="138">
        <v>53274.612800000003</v>
      </c>
      <c r="D779" s="138" t="s">
        <v>2559</v>
      </c>
      <c r="E779" s="80">
        <f t="shared" si="391"/>
        <v>7201.0306270417414</v>
      </c>
      <c r="F779" s="80">
        <f t="shared" si="392"/>
        <v>7201</v>
      </c>
      <c r="G779" s="80">
        <f t="shared" si="388"/>
        <v>4.1573987844458316E-2</v>
      </c>
      <c r="K779" s="80">
        <f>G779</f>
        <v>4.1573987844458316E-2</v>
      </c>
      <c r="P779" s="80">
        <f t="shared" si="393"/>
        <v>6.865299166849094E-2</v>
      </c>
      <c r="Q779" s="107">
        <f t="shared" si="408"/>
        <v>38256.112800000003</v>
      </c>
      <c r="R779" s="80">
        <f t="shared" si="415"/>
        <v>7.3327244810197348E-4</v>
      </c>
      <c r="S779" s="106">
        <f>S$16</f>
        <v>0.1</v>
      </c>
      <c r="T779" s="106">
        <f t="shared" si="394"/>
        <v>7.3327244810197353E-5</v>
      </c>
      <c r="Z779" s="80">
        <f t="shared" si="395"/>
        <v>7201</v>
      </c>
      <c r="AA779" s="80">
        <f t="shared" si="396"/>
        <v>4.172881894297082E-2</v>
      </c>
      <c r="AB779" s="80">
        <f t="shared" si="397"/>
        <v>6.8498160569978428E-2</v>
      </c>
      <c r="AC779" s="80">
        <f t="shared" si="411"/>
        <v>-2.7079003824032624E-2</v>
      </c>
      <c r="AD779" s="80">
        <f t="shared" si="398"/>
        <v>-1.5483109851250482E-4</v>
      </c>
      <c r="AE779" s="80">
        <f t="shared" si="399"/>
        <v>2.3972669066588972E-9</v>
      </c>
      <c r="AF779" s="80">
        <f t="shared" si="400"/>
        <v>-9999</v>
      </c>
      <c r="AG779" s="106"/>
      <c r="AH779" s="80">
        <f t="shared" si="401"/>
        <v>-2.6924172725520119E-2</v>
      </c>
      <c r="AI779" s="80">
        <f t="shared" si="402"/>
        <v>1.0645438995722643</v>
      </c>
      <c r="AJ779" s="80">
        <f t="shared" si="403"/>
        <v>-0.99574086967726849</v>
      </c>
      <c r="AK779" s="80">
        <f t="shared" si="404"/>
        <v>0.44385379774698475</v>
      </c>
      <c r="AL779" s="80">
        <f t="shared" si="405"/>
        <v>-1.7152011635894553</v>
      </c>
      <c r="AM779" s="80">
        <f t="shared" si="406"/>
        <v>-1.1559347710910843</v>
      </c>
      <c r="AN779" s="80">
        <f t="shared" si="416"/>
        <v>10.405399173264293</v>
      </c>
      <c r="AO779" s="80">
        <f t="shared" si="416"/>
        <v>10.405304480878412</v>
      </c>
      <c r="AP779" s="80">
        <f t="shared" si="416"/>
        <v>10.404925273620522</v>
      </c>
      <c r="AQ779" s="80">
        <f t="shared" si="416"/>
        <v>10.403408835427852</v>
      </c>
      <c r="AR779" s="80">
        <f t="shared" si="416"/>
        <v>10.397378475911555</v>
      </c>
      <c r="AS779" s="80">
        <f t="shared" si="416"/>
        <v>10.373906081854011</v>
      </c>
      <c r="AT779" s="80">
        <f t="shared" si="416"/>
        <v>10.288976708335188</v>
      </c>
      <c r="AU779" s="80">
        <f t="shared" si="407"/>
        <v>10.032771224075937</v>
      </c>
    </row>
    <row r="780" spans="1:47" ht="12.95" customHeight="1" x14ac:dyDescent="0.2">
      <c r="A780" s="27" t="s">
        <v>2549</v>
      </c>
      <c r="B780" s="46" t="s">
        <v>2525</v>
      </c>
      <c r="C780" s="47">
        <v>53296.3321</v>
      </c>
      <c r="D780" s="47">
        <v>1E-4</v>
      </c>
      <c r="E780" s="16">
        <f t="shared" si="391"/>
        <v>7217.0309662478458</v>
      </c>
      <c r="F780" s="80">
        <f t="shared" si="392"/>
        <v>7217</v>
      </c>
      <c r="G780" s="80">
        <f t="shared" si="388"/>
        <v>4.2034435529785696E-2</v>
      </c>
      <c r="K780" s="80">
        <f>+G780</f>
        <v>4.2034435529785696E-2</v>
      </c>
      <c r="P780" s="80">
        <f t="shared" si="393"/>
        <v>6.8888872206434387E-2</v>
      </c>
      <c r="Q780" s="107">
        <f t="shared" si="408"/>
        <v>38277.8321</v>
      </c>
      <c r="R780" s="80">
        <f t="shared" si="415"/>
        <v>7.2116076922013441E-4</v>
      </c>
      <c r="S780" s="106">
        <f>S$18</f>
        <v>1</v>
      </c>
      <c r="T780" s="106">
        <f t="shared" si="394"/>
        <v>7.2116076922013441E-4</v>
      </c>
      <c r="Z780" s="80">
        <f t="shared" si="395"/>
        <v>7217</v>
      </c>
      <c r="AA780" s="80">
        <f t="shared" si="396"/>
        <v>4.1833817130446163E-2</v>
      </c>
      <c r="AB780" s="80">
        <f t="shared" si="397"/>
        <v>6.9089490605773921E-2</v>
      </c>
      <c r="AC780" s="80">
        <f t="shared" si="411"/>
        <v>-2.6854436676648691E-2</v>
      </c>
      <c r="AD780" s="80">
        <f t="shared" si="398"/>
        <v>2.0061839933953329E-4</v>
      </c>
      <c r="AE780" s="80">
        <f t="shared" si="399"/>
        <v>4.0247742153556454E-8</v>
      </c>
      <c r="AF780" s="80">
        <f t="shared" si="400"/>
        <v>-9999</v>
      </c>
      <c r="AG780" s="106"/>
      <c r="AH780" s="80">
        <f t="shared" si="401"/>
        <v>-2.7055055075988224E-2</v>
      </c>
      <c r="AI780" s="80">
        <f t="shared" si="402"/>
        <v>1.0601519016504783</v>
      </c>
      <c r="AJ780" s="80">
        <f t="shared" si="403"/>
        <v>-0.99660382844164674</v>
      </c>
      <c r="AK780" s="80">
        <f t="shared" si="404"/>
        <v>0.44447031112802909</v>
      </c>
      <c r="AL780" s="80">
        <f t="shared" si="405"/>
        <v>-1.705312966046048</v>
      </c>
      <c r="AM780" s="80">
        <f t="shared" si="406"/>
        <v>-1.1444499833606667</v>
      </c>
      <c r="AN780" s="80">
        <f t="shared" si="416"/>
        <v>10.413718293303603</v>
      </c>
      <c r="AO780" s="80">
        <f t="shared" si="416"/>
        <v>10.413629044036689</v>
      </c>
      <c r="AP780" s="80">
        <f t="shared" si="416"/>
        <v>10.413267121937459</v>
      </c>
      <c r="AQ780" s="80">
        <f t="shared" si="416"/>
        <v>10.411801495583836</v>
      </c>
      <c r="AR780" s="80">
        <f t="shared" si="416"/>
        <v>10.405899269444522</v>
      </c>
      <c r="AS780" s="80">
        <f t="shared" si="416"/>
        <v>10.382637625000644</v>
      </c>
      <c r="AT780" s="80">
        <f t="shared" si="416"/>
        <v>10.297527932599603</v>
      </c>
      <c r="AU780" s="80">
        <f t="shared" si="407"/>
        <v>10.039025128834172</v>
      </c>
    </row>
    <row r="781" spans="1:47" ht="12.95" customHeight="1" x14ac:dyDescent="0.2">
      <c r="A781" s="27" t="s">
        <v>2549</v>
      </c>
      <c r="B781" s="46" t="s">
        <v>2550</v>
      </c>
      <c r="C781" s="47">
        <v>53302.442799999997</v>
      </c>
      <c r="D781" s="47">
        <v>1E-3</v>
      </c>
      <c r="E781" s="16">
        <f t="shared" si="391"/>
        <v>7221.5326432257743</v>
      </c>
      <c r="F781" s="80">
        <f t="shared" si="392"/>
        <v>7221.5</v>
      </c>
      <c r="G781" s="80">
        <f t="shared" ref="G781:G844" si="417">C781-(C$7+F781*C$8)</f>
        <v>4.4310811441391706E-2</v>
      </c>
      <c r="K781" s="80">
        <f>+G781</f>
        <v>4.4310811441391706E-2</v>
      </c>
      <c r="P781" s="80">
        <f t="shared" si="393"/>
        <v>6.8955250320830969E-2</v>
      </c>
      <c r="Q781" s="107">
        <f t="shared" si="408"/>
        <v>38283.942799999997</v>
      </c>
      <c r="R781" s="80">
        <f t="shared" si="415"/>
        <v>6.0734836768241757E-4</v>
      </c>
      <c r="S781" s="106">
        <f>S$18</f>
        <v>1</v>
      </c>
      <c r="T781" s="106">
        <f t="shared" si="394"/>
        <v>6.0734836768241757E-4</v>
      </c>
      <c r="Z781" s="80">
        <f t="shared" si="395"/>
        <v>7221.5</v>
      </c>
      <c r="AA781" s="80">
        <f t="shared" si="396"/>
        <v>4.1863818116314684E-2</v>
      </c>
      <c r="AB781" s="80">
        <f t="shared" si="397"/>
        <v>7.1402243645907998E-2</v>
      </c>
      <c r="AC781" s="80">
        <f t="shared" si="411"/>
        <v>-2.4644438879439262E-2</v>
      </c>
      <c r="AD781" s="80">
        <f t="shared" si="398"/>
        <v>2.4469933250770223E-3</v>
      </c>
      <c r="AE781" s="80">
        <f t="shared" si="399"/>
        <v>5.9877763329715017E-6</v>
      </c>
      <c r="AF781" s="80">
        <f t="shared" si="400"/>
        <v>-9999</v>
      </c>
      <c r="AG781" s="106"/>
      <c r="AH781" s="80">
        <f t="shared" si="401"/>
        <v>-2.7091432204516284E-2</v>
      </c>
      <c r="AI781" s="80">
        <f t="shared" si="402"/>
        <v>1.0589221162937517</v>
      </c>
      <c r="AJ781" s="80">
        <f t="shared" si="403"/>
        <v>-0.99682781108352414</v>
      </c>
      <c r="AK781" s="80">
        <f t="shared" si="404"/>
        <v>0.4446350109447989</v>
      </c>
      <c r="AL781" s="80">
        <f t="shared" si="405"/>
        <v>-1.702546624327161</v>
      </c>
      <c r="AM781" s="80">
        <f t="shared" si="406"/>
        <v>-1.1412602299126089</v>
      </c>
      <c r="AN781" s="80">
        <f t="shared" ref="AN781:AT790" si="418">$AU781+$AB$7*SIN(AO781)</f>
        <v>10.416051839154372</v>
      </c>
      <c r="AO781" s="80">
        <f t="shared" si="418"/>
        <v>10.415964081042507</v>
      </c>
      <c r="AP781" s="80">
        <f t="shared" si="418"/>
        <v>10.415606936592065</v>
      </c>
      <c r="AQ781" s="80">
        <f t="shared" si="418"/>
        <v>10.414155488672362</v>
      </c>
      <c r="AR781" s="80">
        <f t="shared" si="418"/>
        <v>10.408289414109019</v>
      </c>
      <c r="AS781" s="80">
        <f t="shared" si="418"/>
        <v>10.385088329678954</v>
      </c>
      <c r="AT781" s="80">
        <f t="shared" si="418"/>
        <v>10.299931146651915</v>
      </c>
      <c r="AU781" s="80">
        <f t="shared" si="407"/>
        <v>10.040784039547427</v>
      </c>
    </row>
    <row r="782" spans="1:47" ht="12.95" customHeight="1" x14ac:dyDescent="0.2">
      <c r="A782" s="27" t="s">
        <v>2549</v>
      </c>
      <c r="B782" s="46" t="s">
        <v>2550</v>
      </c>
      <c r="C782" s="47">
        <v>53332.302199999998</v>
      </c>
      <c r="D782" s="47">
        <v>8.9999999999999998E-4</v>
      </c>
      <c r="E782" s="16">
        <f t="shared" si="391"/>
        <v>7243.5296932453812</v>
      </c>
      <c r="F782" s="80">
        <f t="shared" si="392"/>
        <v>7243.5</v>
      </c>
      <c r="G782" s="80">
        <f t="shared" si="417"/>
        <v>4.0306427014002111E-2</v>
      </c>
      <c r="K782" s="80">
        <f>+G782</f>
        <v>4.0306427014002111E-2</v>
      </c>
      <c r="P782" s="80">
        <f t="shared" si="393"/>
        <v>6.9279997565602089E-2</v>
      </c>
      <c r="Q782" s="107">
        <f t="shared" si="408"/>
        <v>38313.802199999998</v>
      </c>
      <c r="R782" s="80">
        <f t="shared" si="415"/>
        <v>8.3946779050854143E-4</v>
      </c>
      <c r="S782" s="106">
        <f>S$18</f>
        <v>1</v>
      </c>
      <c r="T782" s="106">
        <f t="shared" si="394"/>
        <v>8.3946779050854143E-4</v>
      </c>
      <c r="Z782" s="80">
        <f t="shared" si="395"/>
        <v>7243.5</v>
      </c>
      <c r="AA782" s="80">
        <f t="shared" si="396"/>
        <v>4.2013443274396843E-2</v>
      </c>
      <c r="AB782" s="80">
        <f t="shared" si="397"/>
        <v>6.7572981305207364E-2</v>
      </c>
      <c r="AC782" s="80">
        <f t="shared" si="411"/>
        <v>-2.8973570551599978E-2</v>
      </c>
      <c r="AD782" s="80">
        <f t="shared" si="398"/>
        <v>-1.7070162603947323E-3</v>
      </c>
      <c r="AE782" s="80">
        <f t="shared" si="399"/>
        <v>2.9139045132520164E-6</v>
      </c>
      <c r="AF782" s="80">
        <f t="shared" si="400"/>
        <v>-9999</v>
      </c>
      <c r="AG782" s="106"/>
      <c r="AH782" s="80">
        <f t="shared" si="401"/>
        <v>-2.7266554291205246E-2</v>
      </c>
      <c r="AI782" s="80">
        <f t="shared" si="402"/>
        <v>1.0529445266209756</v>
      </c>
      <c r="AJ782" s="80">
        <f t="shared" si="403"/>
        <v>-0.99780690598702404</v>
      </c>
      <c r="AK782" s="80">
        <f t="shared" si="404"/>
        <v>0.44538633325159022</v>
      </c>
      <c r="AL782" s="80">
        <f t="shared" si="405"/>
        <v>-1.6891143626502778</v>
      </c>
      <c r="AM782" s="80">
        <f t="shared" si="406"/>
        <v>-1.1259139037434533</v>
      </c>
      <c r="AN782" s="80">
        <f t="shared" si="418"/>
        <v>10.427421305299884</v>
      </c>
      <c r="AO782" s="80">
        <f t="shared" si="418"/>
        <v>10.427340589024908</v>
      </c>
      <c r="AP782" s="80">
        <f t="shared" si="418"/>
        <v>10.427006267054468</v>
      </c>
      <c r="AQ782" s="80">
        <f t="shared" si="418"/>
        <v>10.425623383851216</v>
      </c>
      <c r="AR782" s="80">
        <f t="shared" si="418"/>
        <v>10.419934640875383</v>
      </c>
      <c r="AS782" s="80">
        <f t="shared" si="418"/>
        <v>10.397037572582503</v>
      </c>
      <c r="AT782" s="80">
        <f t="shared" si="418"/>
        <v>10.311668614909259</v>
      </c>
      <c r="AU782" s="80">
        <f t="shared" si="407"/>
        <v>10.04938315859</v>
      </c>
    </row>
    <row r="783" spans="1:47" ht="12.95" customHeight="1" x14ac:dyDescent="0.2">
      <c r="A783" s="27" t="s">
        <v>2547</v>
      </c>
      <c r="B783" s="46"/>
      <c r="C783" s="42">
        <v>53407.640500000001</v>
      </c>
      <c r="D783" s="42">
        <v>2.7000000000000001E-3</v>
      </c>
      <c r="E783" s="16">
        <f t="shared" si="391"/>
        <v>7299.0304854077222</v>
      </c>
      <c r="F783" s="80">
        <f t="shared" si="392"/>
        <v>7299</v>
      </c>
      <c r="G783" s="80">
        <f t="shared" si="417"/>
        <v>4.1381729934073519E-2</v>
      </c>
      <c r="J783" s="80">
        <f>G783</f>
        <v>4.1381729934073519E-2</v>
      </c>
      <c r="P783" s="80">
        <f t="shared" si="393"/>
        <v>7.010095808232561E-2</v>
      </c>
      <c r="Q783" s="107">
        <f t="shared" si="408"/>
        <v>38389.140500000001</v>
      </c>
      <c r="R783" s="80">
        <f t="shared" si="415"/>
        <v>8.2479406543135522E-4</v>
      </c>
      <c r="S783" s="106">
        <f>S$17</f>
        <v>1</v>
      </c>
      <c r="T783" s="106">
        <f t="shared" si="394"/>
        <v>8.2479406543135522E-4</v>
      </c>
      <c r="Z783" s="80">
        <f t="shared" si="395"/>
        <v>7299</v>
      </c>
      <c r="AA783" s="80">
        <f t="shared" si="396"/>
        <v>4.2412438554056936E-2</v>
      </c>
      <c r="AB783" s="80">
        <f t="shared" si="397"/>
        <v>6.9070249462342193E-2</v>
      </c>
      <c r="AC783" s="80">
        <f t="shared" si="411"/>
        <v>-2.8719228148252091E-2</v>
      </c>
      <c r="AD783" s="80">
        <f t="shared" si="398"/>
        <v>-1.030708619983417E-3</v>
      </c>
      <c r="AE783" s="80">
        <f t="shared" si="399"/>
        <v>1.06236025930812E-6</v>
      </c>
      <c r="AF783" s="80">
        <f t="shared" si="400"/>
        <v>-9999</v>
      </c>
      <c r="AG783" s="106"/>
      <c r="AH783" s="80">
        <f t="shared" si="401"/>
        <v>-2.7688519528268674E-2</v>
      </c>
      <c r="AI783" s="80">
        <f t="shared" si="402"/>
        <v>1.0381225201031621</v>
      </c>
      <c r="AJ783" s="80">
        <f t="shared" si="403"/>
        <v>-0.99945485965825653</v>
      </c>
      <c r="AK783" s="80">
        <f t="shared" si="404"/>
        <v>0.44689907384934219</v>
      </c>
      <c r="AL783" s="80">
        <f t="shared" si="405"/>
        <v>-1.655894849424479</v>
      </c>
      <c r="AM783" s="80">
        <f t="shared" si="406"/>
        <v>-1.0889363775936665</v>
      </c>
      <c r="AN783" s="80">
        <f t="shared" si="418"/>
        <v>10.45581928512506</v>
      </c>
      <c r="AO783" s="80">
        <f t="shared" si="418"/>
        <v>10.455754549539751</v>
      </c>
      <c r="AP783" s="80">
        <f t="shared" si="418"/>
        <v>10.455473805793307</v>
      </c>
      <c r="AQ783" s="80">
        <f t="shared" si="418"/>
        <v>10.454257800872348</v>
      </c>
      <c r="AR783" s="80">
        <f t="shared" si="418"/>
        <v>10.449018962576037</v>
      </c>
      <c r="AS783" s="80">
        <f t="shared" si="418"/>
        <v>10.426944742775355</v>
      </c>
      <c r="AT783" s="80">
        <f t="shared" si="418"/>
        <v>10.341192347994035</v>
      </c>
      <c r="AU783" s="80">
        <f t="shared" si="407"/>
        <v>10.071076390720128</v>
      </c>
    </row>
    <row r="784" spans="1:47" ht="12.95" customHeight="1" x14ac:dyDescent="0.2">
      <c r="A784" s="134" t="s">
        <v>2079</v>
      </c>
      <c r="B784" s="135" t="s">
        <v>2525</v>
      </c>
      <c r="C784" s="138">
        <v>53428.002</v>
      </c>
      <c r="D784" s="138" t="s">
        <v>2559</v>
      </c>
      <c r="E784" s="80">
        <f t="shared" si="391"/>
        <v>7314.0305501770808</v>
      </c>
      <c r="F784" s="80">
        <f t="shared" si="392"/>
        <v>7314</v>
      </c>
      <c r="G784" s="80">
        <f t="shared" si="417"/>
        <v>4.1469649644568563E-2</v>
      </c>
      <c r="I784" s="80">
        <f>G784</f>
        <v>4.1469649644568563E-2</v>
      </c>
      <c r="K784" s="80">
        <f>+G784</f>
        <v>4.1469649644568563E-2</v>
      </c>
      <c r="P784" s="80">
        <f t="shared" si="393"/>
        <v>7.0323260160549211E-2</v>
      </c>
      <c r="Q784" s="107">
        <f t="shared" si="408"/>
        <v>38409.502</v>
      </c>
      <c r="R784" s="80">
        <f t="shared" si="415"/>
        <v>8.3253083980790903E-4</v>
      </c>
      <c r="S784" s="106">
        <f>S$18</f>
        <v>1</v>
      </c>
      <c r="T784" s="106">
        <f t="shared" si="394"/>
        <v>8.3253083980790903E-4</v>
      </c>
      <c r="Z784" s="80">
        <f t="shared" si="395"/>
        <v>7314</v>
      </c>
      <c r="AA784" s="80">
        <f t="shared" si="396"/>
        <v>4.2525496686195582E-2</v>
      </c>
      <c r="AB784" s="80">
        <f t="shared" si="397"/>
        <v>6.9267413118922191E-2</v>
      </c>
      <c r="AC784" s="80">
        <f t="shared" si="411"/>
        <v>-2.8853610515980649E-2</v>
      </c>
      <c r="AD784" s="80">
        <f t="shared" si="398"/>
        <v>-1.0558470416270199E-3</v>
      </c>
      <c r="AE784" s="80">
        <f t="shared" si="399"/>
        <v>1.11481297531253E-6</v>
      </c>
      <c r="AF784" s="80">
        <f t="shared" si="400"/>
        <v>-9999</v>
      </c>
      <c r="AG784" s="106"/>
      <c r="AH784" s="80">
        <f t="shared" si="401"/>
        <v>-2.7797763474353629E-2</v>
      </c>
      <c r="AI784" s="80">
        <f t="shared" si="402"/>
        <v>1.0341803562231855</v>
      </c>
      <c r="AJ784" s="80">
        <f t="shared" si="403"/>
        <v>-0.99970712288548369</v>
      </c>
      <c r="AK784" s="80">
        <f t="shared" si="404"/>
        <v>0.44721785741948178</v>
      </c>
      <c r="AL784" s="80">
        <f t="shared" si="405"/>
        <v>-1.6470769013505664</v>
      </c>
      <c r="AM784" s="80">
        <f t="shared" si="406"/>
        <v>-1.079345305066217</v>
      </c>
      <c r="AN784" s="80">
        <f t="shared" si="418"/>
        <v>10.46342554813871</v>
      </c>
      <c r="AO784" s="80">
        <f t="shared" si="418"/>
        <v>10.463364708223962</v>
      </c>
      <c r="AP784" s="80">
        <f t="shared" si="418"/>
        <v>10.463097455138579</v>
      </c>
      <c r="AQ784" s="80">
        <f t="shared" si="418"/>
        <v>10.461924918095381</v>
      </c>
      <c r="AR784" s="80">
        <f t="shared" si="418"/>
        <v>10.456807811945414</v>
      </c>
      <c r="AS784" s="80">
        <f t="shared" si="418"/>
        <v>10.434968957517373</v>
      </c>
      <c r="AT784" s="80">
        <f t="shared" si="418"/>
        <v>10.34915006820283</v>
      </c>
      <c r="AU784" s="80">
        <f t="shared" si="407"/>
        <v>10.076939426430974</v>
      </c>
    </row>
    <row r="785" spans="1:47" ht="12.95" customHeight="1" x14ac:dyDescent="0.2">
      <c r="A785" s="27" t="s">
        <v>2548</v>
      </c>
      <c r="B785" s="46" t="s">
        <v>2525</v>
      </c>
      <c r="C785" s="47">
        <v>53428.00202</v>
      </c>
      <c r="D785" s="42">
        <v>2.0000000000000002E-5</v>
      </c>
      <c r="E785" s="16">
        <f t="shared" si="391"/>
        <v>7314.0305649108323</v>
      </c>
      <c r="F785" s="80">
        <f t="shared" si="392"/>
        <v>7314</v>
      </c>
      <c r="G785" s="80">
        <f t="shared" si="417"/>
        <v>4.148964964406332E-2</v>
      </c>
      <c r="K785" s="80">
        <f>+G785</f>
        <v>4.148964964406332E-2</v>
      </c>
      <c r="P785" s="80">
        <f t="shared" si="393"/>
        <v>7.0323260160549211E-2</v>
      </c>
      <c r="Q785" s="107">
        <f t="shared" si="408"/>
        <v>38409.50202</v>
      </c>
      <c r="R785" s="80">
        <f t="shared" si="415"/>
        <v>8.3137709541640579E-4</v>
      </c>
      <c r="S785" s="106">
        <f>S$18</f>
        <v>1</v>
      </c>
      <c r="T785" s="106">
        <f t="shared" si="394"/>
        <v>8.3137709541640579E-4</v>
      </c>
      <c r="Z785" s="80">
        <f t="shared" si="395"/>
        <v>7314</v>
      </c>
      <c r="AA785" s="80">
        <f t="shared" si="396"/>
        <v>4.2525496686195582E-2</v>
      </c>
      <c r="AB785" s="80">
        <f t="shared" si="397"/>
        <v>6.9287413118416949E-2</v>
      </c>
      <c r="AC785" s="80">
        <f t="shared" si="411"/>
        <v>-2.8833610516485891E-2</v>
      </c>
      <c r="AD785" s="80">
        <f t="shared" si="398"/>
        <v>-1.0358470421322624E-3</v>
      </c>
      <c r="AE785" s="80">
        <f t="shared" si="399"/>
        <v>1.072979094694157E-6</v>
      </c>
      <c r="AF785" s="80">
        <f t="shared" si="400"/>
        <v>-9999</v>
      </c>
      <c r="AG785" s="106"/>
      <c r="AH785" s="80">
        <f t="shared" si="401"/>
        <v>-2.7797763474353629E-2</v>
      </c>
      <c r="AI785" s="80">
        <f t="shared" si="402"/>
        <v>1.0341803562231855</v>
      </c>
      <c r="AJ785" s="80">
        <f t="shared" si="403"/>
        <v>-0.99970712288548369</v>
      </c>
      <c r="AK785" s="80">
        <f t="shared" si="404"/>
        <v>0.44721785741948178</v>
      </c>
      <c r="AL785" s="80">
        <f t="shared" si="405"/>
        <v>-1.6470769013505664</v>
      </c>
      <c r="AM785" s="80">
        <f t="shared" si="406"/>
        <v>-1.079345305066217</v>
      </c>
      <c r="AN785" s="80">
        <f t="shared" si="418"/>
        <v>10.46342554813871</v>
      </c>
      <c r="AO785" s="80">
        <f t="shared" si="418"/>
        <v>10.463364708223962</v>
      </c>
      <c r="AP785" s="80">
        <f t="shared" si="418"/>
        <v>10.463097455138579</v>
      </c>
      <c r="AQ785" s="80">
        <f t="shared" si="418"/>
        <v>10.461924918095381</v>
      </c>
      <c r="AR785" s="80">
        <f t="shared" si="418"/>
        <v>10.456807811945414</v>
      </c>
      <c r="AS785" s="80">
        <f t="shared" si="418"/>
        <v>10.434968957517373</v>
      </c>
      <c r="AT785" s="80">
        <f t="shared" si="418"/>
        <v>10.34915006820283</v>
      </c>
      <c r="AU785" s="80">
        <f t="shared" si="407"/>
        <v>10.076939426430974</v>
      </c>
    </row>
    <row r="786" spans="1:47" ht="12.95" customHeight="1" x14ac:dyDescent="0.2">
      <c r="A786" s="134" t="s">
        <v>1997</v>
      </c>
      <c r="B786" s="135" t="s">
        <v>2525</v>
      </c>
      <c r="C786" s="138">
        <v>53445.648399999998</v>
      </c>
      <c r="D786" s="138" t="s">
        <v>2559</v>
      </c>
      <c r="E786" s="80">
        <f t="shared" si="391"/>
        <v>7327.030434416748</v>
      </c>
      <c r="F786" s="80">
        <f t="shared" si="392"/>
        <v>7327</v>
      </c>
      <c r="G786" s="80">
        <f t="shared" si="417"/>
        <v>4.1312513385491911E-2</v>
      </c>
      <c r="K786" s="80">
        <f>G786</f>
        <v>4.1312513385491911E-2</v>
      </c>
      <c r="P786" s="80">
        <f t="shared" si="393"/>
        <v>7.0516066824206303E-2</v>
      </c>
      <c r="Q786" s="107">
        <f t="shared" si="408"/>
        <v>38427.148399999998</v>
      </c>
      <c r="R786" s="80">
        <f t="shared" si="415"/>
        <v>8.528475334478472E-4</v>
      </c>
      <c r="S786" s="106">
        <f>S$16</f>
        <v>0.1</v>
      </c>
      <c r="T786" s="106">
        <f t="shared" si="394"/>
        <v>8.5284753344784726E-5</v>
      </c>
      <c r="Z786" s="80">
        <f t="shared" si="395"/>
        <v>7327</v>
      </c>
      <c r="AA786" s="80">
        <f t="shared" si="396"/>
        <v>4.262525523749161E-2</v>
      </c>
      <c r="AB786" s="80">
        <f t="shared" si="397"/>
        <v>6.9203324972206604E-2</v>
      </c>
      <c r="AC786" s="80">
        <f t="shared" si="411"/>
        <v>-2.9203553438714391E-2</v>
      </c>
      <c r="AD786" s="80">
        <f t="shared" si="398"/>
        <v>-1.3127418519996992E-3</v>
      </c>
      <c r="AE786" s="80">
        <f t="shared" si="399"/>
        <v>1.7232911699916002E-7</v>
      </c>
      <c r="AF786" s="80">
        <f t="shared" si="400"/>
        <v>-9999</v>
      </c>
      <c r="AG786" s="106"/>
      <c r="AH786" s="80">
        <f t="shared" si="401"/>
        <v>-2.7890811586714692E-2</v>
      </c>
      <c r="AI786" s="80">
        <f t="shared" si="402"/>
        <v>1.0307858546391973</v>
      </c>
      <c r="AJ786" s="80">
        <f t="shared" si="403"/>
        <v>-0.9998619771478342</v>
      </c>
      <c r="AK786" s="80">
        <f t="shared" si="404"/>
        <v>0.4474643448371613</v>
      </c>
      <c r="AL786" s="80">
        <f t="shared" si="405"/>
        <v>-1.6394887649429946</v>
      </c>
      <c r="AM786" s="80">
        <f t="shared" si="406"/>
        <v>-1.0711646608132079</v>
      </c>
      <c r="AN786" s="80">
        <f t="shared" si="418"/>
        <v>10.46999424334942</v>
      </c>
      <c r="AO786" s="80">
        <f t="shared" si="418"/>
        <v>10.469936639224688</v>
      </c>
      <c r="AP786" s="80">
        <f t="shared" si="418"/>
        <v>10.46968073713383</v>
      </c>
      <c r="AQ786" s="80">
        <f t="shared" si="418"/>
        <v>10.468545271936863</v>
      </c>
      <c r="AR786" s="80">
        <f t="shared" si="418"/>
        <v>10.463533566429383</v>
      </c>
      <c r="AS786" s="80">
        <f t="shared" si="418"/>
        <v>10.441902917116556</v>
      </c>
      <c r="AT786" s="80">
        <f t="shared" si="418"/>
        <v>10.356039192643022</v>
      </c>
      <c r="AU786" s="80">
        <f t="shared" si="407"/>
        <v>10.082020724047039</v>
      </c>
    </row>
    <row r="787" spans="1:47" ht="12.95" customHeight="1" x14ac:dyDescent="0.2">
      <c r="A787" s="134" t="s">
        <v>2090</v>
      </c>
      <c r="B787" s="135" t="s">
        <v>2525</v>
      </c>
      <c r="C787" s="138">
        <v>53455.150500000003</v>
      </c>
      <c r="D787" s="138" t="s">
        <v>2559</v>
      </c>
      <c r="E787" s="80">
        <f t="shared" si="391"/>
        <v>7334.0305137549603</v>
      </c>
      <c r="F787" s="80">
        <f t="shared" si="392"/>
        <v>7334</v>
      </c>
      <c r="G787" s="80">
        <f t="shared" si="417"/>
        <v>4.142020925792167E-2</v>
      </c>
      <c r="K787" s="80">
        <f>+G787</f>
        <v>4.142020925792167E-2</v>
      </c>
      <c r="P787" s="80">
        <f t="shared" si="393"/>
        <v>7.0619941513302434E-2</v>
      </c>
      <c r="Q787" s="107">
        <f t="shared" si="408"/>
        <v>38436.650500000003</v>
      </c>
      <c r="R787" s="80">
        <f t="shared" si="415"/>
        <v>8.5262436378592376E-4</v>
      </c>
      <c r="S787" s="106">
        <f>S$18</f>
        <v>1</v>
      </c>
      <c r="T787" s="106">
        <f t="shared" si="394"/>
        <v>8.5262436378592376E-4</v>
      </c>
      <c r="Z787" s="80">
        <f t="shared" si="395"/>
        <v>7334</v>
      </c>
      <c r="AA787" s="80">
        <f t="shared" si="396"/>
        <v>4.2679650386994027E-2</v>
      </c>
      <c r="AB787" s="80">
        <f t="shared" si="397"/>
        <v>6.9360500384230084E-2</v>
      </c>
      <c r="AC787" s="80">
        <f t="shared" si="411"/>
        <v>-2.9199732255380764E-2</v>
      </c>
      <c r="AD787" s="80">
        <f t="shared" si="398"/>
        <v>-1.259441129072357E-3</v>
      </c>
      <c r="AE787" s="80">
        <f t="shared" si="399"/>
        <v>1.5861919575990534E-6</v>
      </c>
      <c r="AF787" s="80">
        <f t="shared" si="400"/>
        <v>-9999</v>
      </c>
      <c r="AG787" s="106"/>
      <c r="AH787" s="80">
        <f t="shared" si="401"/>
        <v>-2.7940291126308407E-2</v>
      </c>
      <c r="AI787" s="80">
        <f t="shared" si="402"/>
        <v>1.0289665321289767</v>
      </c>
      <c r="AJ787" s="80">
        <f t="shared" si="403"/>
        <v>-0.99992125577570912</v>
      </c>
      <c r="AK787" s="80">
        <f t="shared" si="404"/>
        <v>0.44758580044817858</v>
      </c>
      <c r="AL787" s="80">
        <f t="shared" si="405"/>
        <v>-1.6354234731507922</v>
      </c>
      <c r="AM787" s="80">
        <f t="shared" si="406"/>
        <v>-1.0668092467972856</v>
      </c>
      <c r="AN787" s="80">
        <f t="shared" si="418"/>
        <v>10.473522282611905</v>
      </c>
      <c r="AO787" s="80">
        <f t="shared" si="418"/>
        <v>10.473466367735687</v>
      </c>
      <c r="AP787" s="80">
        <f t="shared" si="418"/>
        <v>10.473216446846468</v>
      </c>
      <c r="AQ787" s="80">
        <f t="shared" si="418"/>
        <v>10.472100707079862</v>
      </c>
      <c r="AR787" s="80">
        <f t="shared" si="418"/>
        <v>10.467145693999509</v>
      </c>
      <c r="AS787" s="80">
        <f t="shared" si="418"/>
        <v>10.445628738953372</v>
      </c>
      <c r="AT787" s="80">
        <f t="shared" si="418"/>
        <v>10.359745793669806</v>
      </c>
      <c r="AU787" s="80">
        <f t="shared" si="407"/>
        <v>10.084756807378767</v>
      </c>
    </row>
    <row r="788" spans="1:47" ht="12.95" customHeight="1" x14ac:dyDescent="0.2">
      <c r="A788" s="134" t="s">
        <v>2079</v>
      </c>
      <c r="B788" s="135" t="s">
        <v>2525</v>
      </c>
      <c r="C788" s="138">
        <v>53482.299400000004</v>
      </c>
      <c r="D788" s="138" t="s">
        <v>2559</v>
      </c>
      <c r="E788" s="80">
        <f t="shared" si="391"/>
        <v>7354.0307720078827</v>
      </c>
      <c r="F788" s="80">
        <f t="shared" si="392"/>
        <v>7354</v>
      </c>
      <c r="G788" s="80">
        <f t="shared" si="417"/>
        <v>4.1770768868445884E-2</v>
      </c>
      <c r="K788" s="80">
        <f>G788</f>
        <v>4.1770768868445884E-2</v>
      </c>
      <c r="P788" s="80">
        <f t="shared" si="393"/>
        <v>7.0916941245242421E-2</v>
      </c>
      <c r="Q788" s="107">
        <f t="shared" si="408"/>
        <v>38463.799400000004</v>
      </c>
      <c r="R788" s="80">
        <f t="shared" si="415"/>
        <v>8.4949936421793747E-4</v>
      </c>
      <c r="S788" s="106">
        <f>S$18</f>
        <v>1</v>
      </c>
      <c r="T788" s="106">
        <f t="shared" si="394"/>
        <v>8.4949936421793747E-4</v>
      </c>
      <c r="Z788" s="80">
        <f t="shared" si="395"/>
        <v>7354</v>
      </c>
      <c r="AA788" s="80">
        <f t="shared" si="396"/>
        <v>4.2837668161627207E-2</v>
      </c>
      <c r="AB788" s="80">
        <f t="shared" si="397"/>
        <v>6.9850041952061098E-2</v>
      </c>
      <c r="AC788" s="80">
        <f t="shared" si="411"/>
        <v>-2.9146172376796536E-2</v>
      </c>
      <c r="AD788" s="80">
        <f t="shared" si="398"/>
        <v>-1.0668992931813226E-3</v>
      </c>
      <c r="AE788" s="80">
        <f t="shared" si="399"/>
        <v>1.1382741017908058E-6</v>
      </c>
      <c r="AF788" s="80">
        <f t="shared" si="400"/>
        <v>-9999</v>
      </c>
      <c r="AG788" s="106"/>
      <c r="AH788" s="80">
        <f t="shared" si="401"/>
        <v>-2.8079273083615217E-2</v>
      </c>
      <c r="AI788" s="80">
        <f t="shared" si="402"/>
        <v>1.0238012269328549</v>
      </c>
      <c r="AJ788" s="80">
        <f t="shared" si="403"/>
        <v>-0.99999948670855421</v>
      </c>
      <c r="AK788" s="80">
        <f t="shared" si="404"/>
        <v>0.44789017665372671</v>
      </c>
      <c r="AL788" s="80">
        <f t="shared" si="405"/>
        <v>-1.6238871549424141</v>
      </c>
      <c r="AM788" s="80">
        <f t="shared" si="406"/>
        <v>-1.0545517407547942</v>
      </c>
      <c r="AN788" s="80">
        <f t="shared" si="418"/>
        <v>10.483568089078201</v>
      </c>
      <c r="AO788" s="80">
        <f t="shared" si="418"/>
        <v>10.483516800034796</v>
      </c>
      <c r="AP788" s="80">
        <f t="shared" si="418"/>
        <v>10.48328346527969</v>
      </c>
      <c r="AQ788" s="80">
        <f t="shared" si="418"/>
        <v>10.482223150024968</v>
      </c>
      <c r="AR788" s="80">
        <f t="shared" si="418"/>
        <v>10.477429777203312</v>
      </c>
      <c r="AS788" s="80">
        <f t="shared" si="418"/>
        <v>10.456243594328329</v>
      </c>
      <c r="AT788" s="80">
        <f t="shared" si="418"/>
        <v>10.370324714248087</v>
      </c>
      <c r="AU788" s="80">
        <f t="shared" si="407"/>
        <v>10.092574188326562</v>
      </c>
    </row>
    <row r="789" spans="1:47" ht="12.95" customHeight="1" x14ac:dyDescent="0.2">
      <c r="A789" s="22" t="s">
        <v>2548</v>
      </c>
      <c r="B789" s="46" t="s">
        <v>2525</v>
      </c>
      <c r="C789" s="47">
        <v>53482.299429999999</v>
      </c>
      <c r="D789" s="47">
        <v>4.0000000000000003E-5</v>
      </c>
      <c r="E789" s="16">
        <f t="shared" ref="E789:E852" si="419">(C789-C$7)/C$8</f>
        <v>7354.0307941085075</v>
      </c>
      <c r="F789" s="80">
        <f t="shared" ref="F789:F852" si="420">+ROUND(2*E789,0)/2</f>
        <v>7354</v>
      </c>
      <c r="G789" s="80">
        <f t="shared" si="417"/>
        <v>4.1800768864050042E-2</v>
      </c>
      <c r="K789" s="80">
        <f>+G789</f>
        <v>4.1800768864050042E-2</v>
      </c>
      <c r="P789" s="80">
        <f t="shared" ref="P789:P852" si="421">+D$11+D$12*F789+D$13*F789^2</f>
        <v>7.0916941245242421E-2</v>
      </c>
      <c r="Q789" s="107">
        <f t="shared" si="408"/>
        <v>38463.799429999999</v>
      </c>
      <c r="R789" s="80">
        <f t="shared" si="415"/>
        <v>8.4775149413130987E-4</v>
      </c>
      <c r="S789" s="106">
        <f>S$18</f>
        <v>1</v>
      </c>
      <c r="T789" s="106">
        <f t="shared" ref="T789:T852" si="422">R789*S789</f>
        <v>8.4775149413130987E-4</v>
      </c>
      <c r="Z789" s="80">
        <f t="shared" ref="Z789:Z852" si="423">F789</f>
        <v>7354</v>
      </c>
      <c r="AA789" s="80">
        <f t="shared" ref="AA789:AA852" si="424">AB$3+AB$4*Z789+AB$5*Z789^2+AH789</f>
        <v>4.2837668161627207E-2</v>
      </c>
      <c r="AB789" s="80">
        <f t="shared" ref="AB789:AB845" si="425">G789-AH789</f>
        <v>6.9880041947665256E-2</v>
      </c>
      <c r="AC789" s="80">
        <f t="shared" si="411"/>
        <v>-2.9116172381192379E-2</v>
      </c>
      <c r="AD789" s="80">
        <f t="shared" ref="AD789:AD845" si="426">G789-AA789</f>
        <v>-1.0368992975771651E-3</v>
      </c>
      <c r="AE789" s="80">
        <f t="shared" ref="AE789:AE845" si="427">+(G789-AA789)^2*S789</f>
        <v>1.0751601533160185E-6</v>
      </c>
      <c r="AF789" s="80">
        <f t="shared" ref="AF789:AF845" si="428">IF(U789&lt;&gt;0,G789-P789, -9999)</f>
        <v>-9999</v>
      </c>
      <c r="AG789" s="106"/>
      <c r="AH789" s="80">
        <f t="shared" ref="AH789:AH852" si="429">$AB$6*($AB$11/AI789*AJ789+$AB$12)</f>
        <v>-2.8079273083615217E-2</v>
      </c>
      <c r="AI789" s="80">
        <f t="shared" ref="AI789:AI852" si="430">1+$AB$7*COS(AL789)</f>
        <v>1.0238012269328549</v>
      </c>
      <c r="AJ789" s="80">
        <f t="shared" ref="AJ789:AJ852" si="431">SIN(AL789+RADIANS($AB$9))</f>
        <v>-0.99999948670855421</v>
      </c>
      <c r="AK789" s="80">
        <f t="shared" ref="AK789:AK852" si="432">$AB$7*SIN(AL789)</f>
        <v>0.44789017665372671</v>
      </c>
      <c r="AL789" s="80">
        <f t="shared" ref="AL789:AL852" si="433">2*ATAN(AM789)</f>
        <v>-1.6238871549424141</v>
      </c>
      <c r="AM789" s="80">
        <f t="shared" ref="AM789:AM852" si="434">SQRT((1+$AB$7)/(1-$AB$7))*TAN(AN789/2)</f>
        <v>-1.0545517407547942</v>
      </c>
      <c r="AN789" s="80">
        <f t="shared" si="418"/>
        <v>10.483568089078201</v>
      </c>
      <c r="AO789" s="80">
        <f t="shared" si="418"/>
        <v>10.483516800034796</v>
      </c>
      <c r="AP789" s="80">
        <f t="shared" si="418"/>
        <v>10.48328346527969</v>
      </c>
      <c r="AQ789" s="80">
        <f t="shared" si="418"/>
        <v>10.482223150024968</v>
      </c>
      <c r="AR789" s="80">
        <f t="shared" si="418"/>
        <v>10.477429777203312</v>
      </c>
      <c r="AS789" s="80">
        <f t="shared" si="418"/>
        <v>10.456243594328329</v>
      </c>
      <c r="AT789" s="80">
        <f t="shared" si="418"/>
        <v>10.370324714248087</v>
      </c>
      <c r="AU789" s="80">
        <f t="shared" ref="AU789:AU852" si="435">RADIANS($AB$9)+$AB$18*(F789-AB$15)</f>
        <v>10.092574188326562</v>
      </c>
    </row>
    <row r="790" spans="1:47" ht="12.95" customHeight="1" x14ac:dyDescent="0.2">
      <c r="A790" s="22" t="s">
        <v>2555</v>
      </c>
      <c r="B790" s="41" t="s">
        <v>2525</v>
      </c>
      <c r="C790" s="42">
        <v>53502.660900000003</v>
      </c>
      <c r="D790" s="42">
        <v>1E-4</v>
      </c>
      <c r="E790" s="16">
        <f t="shared" si="419"/>
        <v>7369.0308367772413</v>
      </c>
      <c r="F790" s="80">
        <f t="shared" si="420"/>
        <v>7369</v>
      </c>
      <c r="G790" s="80">
        <f t="shared" si="417"/>
        <v>4.1858688578940928E-2</v>
      </c>
      <c r="K790" s="80">
        <f>+G790</f>
        <v>4.1858688578940928E-2</v>
      </c>
      <c r="P790" s="80">
        <f t="shared" si="421"/>
        <v>7.1139899980538726E-2</v>
      </c>
      <c r="Q790" s="107">
        <f t="shared" si="408"/>
        <v>38484.160900000003</v>
      </c>
      <c r="R790" s="80">
        <f t="shared" si="415"/>
        <v>8.5738934114506084E-4</v>
      </c>
      <c r="S790" s="106">
        <f>S$18</f>
        <v>1</v>
      </c>
      <c r="T790" s="106">
        <f t="shared" si="422"/>
        <v>8.5738934114506084E-4</v>
      </c>
      <c r="Z790" s="80">
        <f t="shared" si="423"/>
        <v>7369</v>
      </c>
      <c r="AA790" s="80">
        <f t="shared" si="424"/>
        <v>4.2958695964539245E-2</v>
      </c>
      <c r="AB790" s="80">
        <f t="shared" si="425"/>
        <v>7.0039892594940409E-2</v>
      </c>
      <c r="AC790" s="80">
        <f t="shared" si="411"/>
        <v>-2.9281211401597798E-2</v>
      </c>
      <c r="AD790" s="80">
        <f t="shared" si="426"/>
        <v>-1.1000073855983172E-3</v>
      </c>
      <c r="AE790" s="80">
        <f t="shared" si="427"/>
        <v>1.2100162483708449E-6</v>
      </c>
      <c r="AF790" s="80">
        <f t="shared" si="428"/>
        <v>-9999</v>
      </c>
      <c r="AG790" s="106"/>
      <c r="AH790" s="80">
        <f t="shared" si="429"/>
        <v>-2.8181204015999481E-2</v>
      </c>
      <c r="AI790" s="80">
        <f t="shared" si="430"/>
        <v>1.0199591131461736</v>
      </c>
      <c r="AJ790" s="80">
        <f t="shared" si="431"/>
        <v>-0.99997139916801536</v>
      </c>
      <c r="AK790" s="80">
        <f t="shared" si="432"/>
        <v>0.44807783090533954</v>
      </c>
      <c r="AL790" s="80">
        <f t="shared" si="433"/>
        <v>-1.6153107544374981</v>
      </c>
      <c r="AM790" s="80">
        <f t="shared" si="434"/>
        <v>-1.0455354390640441</v>
      </c>
      <c r="AN790" s="80">
        <f t="shared" si="418"/>
        <v>10.491069313289845</v>
      </c>
      <c r="AO790" s="80">
        <f t="shared" si="418"/>
        <v>10.49102130305487</v>
      </c>
      <c r="AP790" s="80">
        <f t="shared" si="418"/>
        <v>10.490799921348851</v>
      </c>
      <c r="AQ790" s="80">
        <f t="shared" si="418"/>
        <v>10.489780245523287</v>
      </c>
      <c r="AR790" s="80">
        <f t="shared" si="418"/>
        <v>10.485107674255392</v>
      </c>
      <c r="AS790" s="80">
        <f t="shared" si="418"/>
        <v>10.464175154385188</v>
      </c>
      <c r="AT790" s="80">
        <f t="shared" si="418"/>
        <v>10.378247774914504</v>
      </c>
      <c r="AU790" s="80">
        <f t="shared" si="435"/>
        <v>10.098437224037408</v>
      </c>
    </row>
    <row r="791" spans="1:47" ht="12.95" customHeight="1" x14ac:dyDescent="0.2">
      <c r="A791" s="134" t="s">
        <v>1997</v>
      </c>
      <c r="B791" s="135" t="s">
        <v>2525</v>
      </c>
      <c r="C791" s="138">
        <v>53540.671000000002</v>
      </c>
      <c r="D791" s="138" t="s">
        <v>2559</v>
      </c>
      <c r="E791" s="80">
        <f t="shared" si="419"/>
        <v>7397.0324064990118</v>
      </c>
      <c r="F791" s="80">
        <f t="shared" si="420"/>
        <v>7397</v>
      </c>
      <c r="G791" s="80">
        <f t="shared" si="417"/>
        <v>4.3989472032990307E-2</v>
      </c>
      <c r="K791" s="80">
        <f>G791</f>
        <v>4.3989472032990307E-2</v>
      </c>
      <c r="P791" s="80">
        <f t="shared" si="421"/>
        <v>7.1556568780434579E-2</v>
      </c>
      <c r="Q791" s="107">
        <f t="shared" si="408"/>
        <v>38522.171000000002</v>
      </c>
      <c r="R791" s="80">
        <f t="shared" si="415"/>
        <v>7.5994482308295263E-4</v>
      </c>
      <c r="S791" s="106">
        <f>S$16</f>
        <v>0.1</v>
      </c>
      <c r="T791" s="106">
        <f t="shared" si="422"/>
        <v>7.5994482308295263E-5</v>
      </c>
      <c r="Z791" s="80">
        <f t="shared" si="423"/>
        <v>7397</v>
      </c>
      <c r="AA791" s="80">
        <f t="shared" si="424"/>
        <v>4.3190325125528888E-2</v>
      </c>
      <c r="AB791" s="80">
        <f t="shared" si="425"/>
        <v>7.2355715687896005E-2</v>
      </c>
      <c r="AC791" s="80">
        <f t="shared" si="411"/>
        <v>-2.7567096747444272E-2</v>
      </c>
      <c r="AD791" s="80">
        <f t="shared" si="426"/>
        <v>7.9914690746141909E-4</v>
      </c>
      <c r="AE791" s="80">
        <f t="shared" si="427"/>
        <v>6.3863577970514995E-8</v>
      </c>
      <c r="AF791" s="80">
        <f t="shared" si="428"/>
        <v>-9999</v>
      </c>
      <c r="AG791" s="106"/>
      <c r="AH791" s="80">
        <f t="shared" si="429"/>
        <v>-2.8366243654905691E-2</v>
      </c>
      <c r="AI791" s="80">
        <f t="shared" si="430"/>
        <v>1.0128602503136093</v>
      </c>
      <c r="AJ791" s="80">
        <f t="shared" si="431"/>
        <v>-0.99972620452463556</v>
      </c>
      <c r="AK791" s="80">
        <f t="shared" si="432"/>
        <v>0.44833773286250078</v>
      </c>
      <c r="AL791" s="80">
        <f t="shared" si="433"/>
        <v>-1.5994727553494412</v>
      </c>
      <c r="AM791" s="80">
        <f t="shared" si="434"/>
        <v>-1.0290956014166537</v>
      </c>
      <c r="AN791" s="80">
        <f t="shared" ref="AN791:AT800" si="436">$AU791+$AB$7*SIN(AO791)</f>
        <v>10.504996382993966</v>
      </c>
      <c r="AO791" s="80">
        <f t="shared" si="436"/>
        <v>10.504954072026184</v>
      </c>
      <c r="AP791" s="80">
        <f t="shared" si="436"/>
        <v>10.504753898201542</v>
      </c>
      <c r="AQ791" s="80">
        <f t="shared" si="436"/>
        <v>10.503807887307852</v>
      </c>
      <c r="AR791" s="80">
        <f t="shared" si="436"/>
        <v>10.499359494641327</v>
      </c>
      <c r="AS791" s="80">
        <f t="shared" si="436"/>
        <v>10.478912650092038</v>
      </c>
      <c r="AT791" s="80">
        <f t="shared" si="436"/>
        <v>10.393011698805983</v>
      </c>
      <c r="AU791" s="80">
        <f t="shared" si="435"/>
        <v>10.109381557364319</v>
      </c>
    </row>
    <row r="792" spans="1:47" ht="12.95" customHeight="1" x14ac:dyDescent="0.2">
      <c r="A792" s="134" t="s">
        <v>1997</v>
      </c>
      <c r="B792" s="135" t="s">
        <v>2525</v>
      </c>
      <c r="C792" s="138">
        <v>53722.564299999998</v>
      </c>
      <c r="D792" s="138" t="s">
        <v>2559</v>
      </c>
      <c r="E792" s="80">
        <f t="shared" si="419"/>
        <v>7531.0309469362337</v>
      </c>
      <c r="F792" s="80">
        <f t="shared" si="420"/>
        <v>7531</v>
      </c>
      <c r="G792" s="80">
        <f t="shared" si="417"/>
        <v>4.2008221418655012E-2</v>
      </c>
      <c r="K792" s="80">
        <f>G792</f>
        <v>4.2008221418655012E-2</v>
      </c>
      <c r="P792" s="80">
        <f t="shared" si="421"/>
        <v>7.3559265827740569E-2</v>
      </c>
      <c r="Q792" s="107">
        <f t="shared" si="408"/>
        <v>38704.064299999998</v>
      </c>
      <c r="R792" s="80">
        <f t="shared" si="415"/>
        <v>9.9546840330408891E-4</v>
      </c>
      <c r="S792" s="106">
        <f>S$16</f>
        <v>0.1</v>
      </c>
      <c r="T792" s="106">
        <f t="shared" si="422"/>
        <v>9.9546840330408894E-5</v>
      </c>
      <c r="Z792" s="80">
        <f t="shared" si="423"/>
        <v>7531</v>
      </c>
      <c r="AA792" s="80">
        <f t="shared" si="424"/>
        <v>4.4398985084221076E-2</v>
      </c>
      <c r="AB792" s="80">
        <f t="shared" si="425"/>
        <v>7.1168502162174505E-2</v>
      </c>
      <c r="AC792" s="80">
        <f t="shared" si="411"/>
        <v>-3.1551044409085557E-2</v>
      </c>
      <c r="AD792" s="80">
        <f t="shared" si="426"/>
        <v>-2.3907636655660647E-3</v>
      </c>
      <c r="AE792" s="80">
        <f t="shared" si="427"/>
        <v>5.7157509045908859E-7</v>
      </c>
      <c r="AF792" s="80">
        <f t="shared" si="428"/>
        <v>-9999</v>
      </c>
      <c r="AG792" s="106"/>
      <c r="AH792" s="80">
        <f t="shared" si="429"/>
        <v>-2.9160280743519493E-2</v>
      </c>
      <c r="AI792" s="80">
        <f t="shared" si="430"/>
        <v>0.98019889467872556</v>
      </c>
      <c r="AJ792" s="80">
        <f t="shared" si="431"/>
        <v>-0.9953725603473017</v>
      </c>
      <c r="AK792" s="80">
        <f t="shared" si="432"/>
        <v>0.44808484126833792</v>
      </c>
      <c r="AL792" s="80">
        <f t="shared" si="433"/>
        <v>-1.5266345311646923</v>
      </c>
      <c r="AM792" s="80">
        <f t="shared" si="434"/>
        <v>-0.95678539802753271</v>
      </c>
      <c r="AN792" s="80">
        <f t="shared" si="436"/>
        <v>10.570329792836276</v>
      </c>
      <c r="AO792" s="80">
        <f t="shared" si="436"/>
        <v>10.570308014677515</v>
      </c>
      <c r="AP792" s="80">
        <f t="shared" si="436"/>
        <v>10.570190338050331</v>
      </c>
      <c r="AQ792" s="80">
        <f t="shared" si="436"/>
        <v>10.569555009346615</v>
      </c>
      <c r="AR792" s="80">
        <f t="shared" si="436"/>
        <v>10.566140152394629</v>
      </c>
      <c r="AS792" s="80">
        <f t="shared" si="436"/>
        <v>10.54820423069221</v>
      </c>
      <c r="AT792" s="80">
        <f t="shared" si="436"/>
        <v>10.463189421560099</v>
      </c>
      <c r="AU792" s="80">
        <f t="shared" si="435"/>
        <v>10.161758009714539</v>
      </c>
    </row>
    <row r="793" spans="1:47" ht="12.95" customHeight="1" x14ac:dyDescent="0.2">
      <c r="A793" s="22" t="s">
        <v>2558</v>
      </c>
      <c r="B793" s="41" t="s">
        <v>2525</v>
      </c>
      <c r="C793" s="42">
        <v>53764.644560000001</v>
      </c>
      <c r="D793" s="42">
        <v>2.3E-3</v>
      </c>
      <c r="E793" s="16">
        <f t="shared" si="419"/>
        <v>7562.0309531003932</v>
      </c>
      <c r="F793" s="80">
        <f t="shared" si="420"/>
        <v>7562</v>
      </c>
      <c r="G793" s="80">
        <f t="shared" si="417"/>
        <v>4.2016588820843026E-2</v>
      </c>
      <c r="K793" s="80">
        <f>+G793</f>
        <v>4.2016588820843026E-2</v>
      </c>
      <c r="P793" s="80">
        <f t="shared" si="421"/>
        <v>7.4024611975609902E-2</v>
      </c>
      <c r="Q793" s="107">
        <f t="shared" ref="Q793:Q856" si="437">C793-15018.5</f>
        <v>38746.144560000001</v>
      </c>
      <c r="R793" s="80">
        <f t="shared" si="415"/>
        <v>1.0245135462760924E-3</v>
      </c>
      <c r="S793" s="106">
        <f>S$18</f>
        <v>1</v>
      </c>
      <c r="T793" s="106">
        <f t="shared" si="422"/>
        <v>1.0245135462760924E-3</v>
      </c>
      <c r="Z793" s="80">
        <f t="shared" si="423"/>
        <v>7562</v>
      </c>
      <c r="AA793" s="80">
        <f t="shared" si="424"/>
        <v>4.4701483439976639E-2</v>
      </c>
      <c r="AB793" s="80">
        <f t="shared" si="425"/>
        <v>7.133971735647629E-2</v>
      </c>
      <c r="AC793" s="80">
        <f t="shared" si="411"/>
        <v>-3.2008023154766876E-2</v>
      </c>
      <c r="AD793" s="80">
        <f t="shared" si="426"/>
        <v>-2.6848946191336126E-3</v>
      </c>
      <c r="AE793" s="80">
        <f t="shared" si="427"/>
        <v>7.2086591158526269E-6</v>
      </c>
      <c r="AF793" s="80">
        <f t="shared" si="428"/>
        <v>-9999</v>
      </c>
      <c r="AG793" s="106"/>
      <c r="AH793" s="80">
        <f t="shared" si="429"/>
        <v>-2.932312853563326E-2</v>
      </c>
      <c r="AI793" s="80">
        <f t="shared" si="430"/>
        <v>0.97294903859894044</v>
      </c>
      <c r="AJ793" s="80">
        <f t="shared" si="431"/>
        <v>-0.99368689988171244</v>
      </c>
      <c r="AK793" s="80">
        <f t="shared" si="432"/>
        <v>0.4477056557981976</v>
      </c>
      <c r="AL793" s="80">
        <f t="shared" si="433"/>
        <v>-1.51044838536485</v>
      </c>
      <c r="AM793" s="80">
        <f t="shared" si="434"/>
        <v>-0.94140239611630616</v>
      </c>
      <c r="AN793" s="80">
        <f t="shared" si="436"/>
        <v>10.585143615361991</v>
      </c>
      <c r="AO793" s="80">
        <f t="shared" si="436"/>
        <v>10.585125222852675</v>
      </c>
      <c r="AP793" s="80">
        <f t="shared" si="436"/>
        <v>10.58502246620443</v>
      </c>
      <c r="AQ793" s="80">
        <f t="shared" si="436"/>
        <v>10.584448823385891</v>
      </c>
      <c r="AR793" s="80">
        <f t="shared" si="436"/>
        <v>10.581260203109277</v>
      </c>
      <c r="AS793" s="80">
        <f t="shared" si="436"/>
        <v>10.563940573159947</v>
      </c>
      <c r="AT793" s="80">
        <f t="shared" si="436"/>
        <v>10.479308551119603</v>
      </c>
      <c r="AU793" s="80">
        <f t="shared" si="435"/>
        <v>10.173874950183619</v>
      </c>
    </row>
    <row r="794" spans="1:47" ht="12.95" customHeight="1" x14ac:dyDescent="0.2">
      <c r="A794" s="22" t="s">
        <v>2558</v>
      </c>
      <c r="B794" s="41" t="s">
        <v>2525</v>
      </c>
      <c r="C794" s="42">
        <v>53764.644560000001</v>
      </c>
      <c r="D794" s="42">
        <v>2.3999999999999998E-3</v>
      </c>
      <c r="E794" s="16">
        <f t="shared" si="419"/>
        <v>7562.0309531003932</v>
      </c>
      <c r="F794" s="80">
        <f t="shared" si="420"/>
        <v>7562</v>
      </c>
      <c r="G794" s="80">
        <f t="shared" si="417"/>
        <v>4.2016588820843026E-2</v>
      </c>
      <c r="K794" s="80">
        <f>+G794</f>
        <v>4.2016588820843026E-2</v>
      </c>
      <c r="P794" s="80">
        <f t="shared" si="421"/>
        <v>7.4024611975609902E-2</v>
      </c>
      <c r="Q794" s="107">
        <f t="shared" si="437"/>
        <v>38746.144560000001</v>
      </c>
      <c r="R794" s="80">
        <f t="shared" si="415"/>
        <v>1.0245135462760924E-3</v>
      </c>
      <c r="S794" s="106">
        <f>S$18</f>
        <v>1</v>
      </c>
      <c r="T794" s="106">
        <f t="shared" si="422"/>
        <v>1.0245135462760924E-3</v>
      </c>
      <c r="Z794" s="80">
        <f t="shared" si="423"/>
        <v>7562</v>
      </c>
      <c r="AA794" s="80">
        <f t="shared" si="424"/>
        <v>4.4701483439976639E-2</v>
      </c>
      <c r="AB794" s="80">
        <f t="shared" si="425"/>
        <v>7.133971735647629E-2</v>
      </c>
      <c r="AC794" s="80">
        <f t="shared" si="411"/>
        <v>-3.2008023154766876E-2</v>
      </c>
      <c r="AD794" s="80">
        <f t="shared" si="426"/>
        <v>-2.6848946191336126E-3</v>
      </c>
      <c r="AE794" s="80">
        <f t="shared" si="427"/>
        <v>7.2086591158526269E-6</v>
      </c>
      <c r="AF794" s="80">
        <f t="shared" si="428"/>
        <v>-9999</v>
      </c>
      <c r="AG794" s="106"/>
      <c r="AH794" s="80">
        <f t="shared" si="429"/>
        <v>-2.932312853563326E-2</v>
      </c>
      <c r="AI794" s="80">
        <f t="shared" si="430"/>
        <v>0.97294903859894044</v>
      </c>
      <c r="AJ794" s="80">
        <f t="shared" si="431"/>
        <v>-0.99368689988171244</v>
      </c>
      <c r="AK794" s="80">
        <f t="shared" si="432"/>
        <v>0.4477056557981976</v>
      </c>
      <c r="AL794" s="80">
        <f t="shared" si="433"/>
        <v>-1.51044838536485</v>
      </c>
      <c r="AM794" s="80">
        <f t="shared" si="434"/>
        <v>-0.94140239611630616</v>
      </c>
      <c r="AN794" s="80">
        <f t="shared" si="436"/>
        <v>10.585143615361991</v>
      </c>
      <c r="AO794" s="80">
        <f t="shared" si="436"/>
        <v>10.585125222852675</v>
      </c>
      <c r="AP794" s="80">
        <f t="shared" si="436"/>
        <v>10.58502246620443</v>
      </c>
      <c r="AQ794" s="80">
        <f t="shared" si="436"/>
        <v>10.584448823385891</v>
      </c>
      <c r="AR794" s="80">
        <f t="shared" si="436"/>
        <v>10.581260203109277</v>
      </c>
      <c r="AS794" s="80">
        <f t="shared" si="436"/>
        <v>10.563940573159947</v>
      </c>
      <c r="AT794" s="80">
        <f t="shared" si="436"/>
        <v>10.479308551119603</v>
      </c>
      <c r="AU794" s="80">
        <f t="shared" si="435"/>
        <v>10.173874950183619</v>
      </c>
    </row>
    <row r="795" spans="1:47" ht="12.95" customHeight="1" x14ac:dyDescent="0.2">
      <c r="A795" s="22" t="s">
        <v>2558</v>
      </c>
      <c r="B795" s="41" t="s">
        <v>2525</v>
      </c>
      <c r="C795" s="42">
        <v>53764.644560000001</v>
      </c>
      <c r="D795" s="42">
        <v>2.5000000000000001E-3</v>
      </c>
      <c r="E795" s="16">
        <f t="shared" si="419"/>
        <v>7562.0309531003932</v>
      </c>
      <c r="F795" s="80">
        <f t="shared" si="420"/>
        <v>7562</v>
      </c>
      <c r="G795" s="80">
        <f t="shared" si="417"/>
        <v>4.2016588820843026E-2</v>
      </c>
      <c r="K795" s="80">
        <f>+G795</f>
        <v>4.2016588820843026E-2</v>
      </c>
      <c r="P795" s="80">
        <f t="shared" si="421"/>
        <v>7.4024611975609902E-2</v>
      </c>
      <c r="Q795" s="107">
        <f t="shared" si="437"/>
        <v>38746.144560000001</v>
      </c>
      <c r="R795" s="80">
        <f t="shared" si="415"/>
        <v>1.0245135462760924E-3</v>
      </c>
      <c r="S795" s="106">
        <f>S$18</f>
        <v>1</v>
      </c>
      <c r="T795" s="106">
        <f t="shared" si="422"/>
        <v>1.0245135462760924E-3</v>
      </c>
      <c r="Z795" s="80">
        <f t="shared" si="423"/>
        <v>7562</v>
      </c>
      <c r="AA795" s="80">
        <f t="shared" si="424"/>
        <v>4.4701483439976639E-2</v>
      </c>
      <c r="AB795" s="80">
        <f t="shared" si="425"/>
        <v>7.133971735647629E-2</v>
      </c>
      <c r="AC795" s="80">
        <f t="shared" si="411"/>
        <v>-3.2008023154766876E-2</v>
      </c>
      <c r="AD795" s="80">
        <f t="shared" si="426"/>
        <v>-2.6848946191336126E-3</v>
      </c>
      <c r="AE795" s="80">
        <f t="shared" si="427"/>
        <v>7.2086591158526269E-6</v>
      </c>
      <c r="AF795" s="80">
        <f t="shared" si="428"/>
        <v>-9999</v>
      </c>
      <c r="AG795" s="106"/>
      <c r="AH795" s="80">
        <f t="shared" si="429"/>
        <v>-2.932312853563326E-2</v>
      </c>
      <c r="AI795" s="80">
        <f t="shared" si="430"/>
        <v>0.97294903859894044</v>
      </c>
      <c r="AJ795" s="80">
        <f t="shared" si="431"/>
        <v>-0.99368689988171244</v>
      </c>
      <c r="AK795" s="80">
        <f t="shared" si="432"/>
        <v>0.4477056557981976</v>
      </c>
      <c r="AL795" s="80">
        <f t="shared" si="433"/>
        <v>-1.51044838536485</v>
      </c>
      <c r="AM795" s="80">
        <f t="shared" si="434"/>
        <v>-0.94140239611630616</v>
      </c>
      <c r="AN795" s="80">
        <f t="shared" si="436"/>
        <v>10.585143615361991</v>
      </c>
      <c r="AO795" s="80">
        <f t="shared" si="436"/>
        <v>10.585125222852675</v>
      </c>
      <c r="AP795" s="80">
        <f t="shared" si="436"/>
        <v>10.58502246620443</v>
      </c>
      <c r="AQ795" s="80">
        <f t="shared" si="436"/>
        <v>10.584448823385891</v>
      </c>
      <c r="AR795" s="80">
        <f t="shared" si="436"/>
        <v>10.581260203109277</v>
      </c>
      <c r="AS795" s="80">
        <f t="shared" si="436"/>
        <v>10.563940573159947</v>
      </c>
      <c r="AT795" s="80">
        <f t="shared" si="436"/>
        <v>10.479308551119603</v>
      </c>
      <c r="AU795" s="80">
        <f t="shared" si="435"/>
        <v>10.173874950183619</v>
      </c>
    </row>
    <row r="796" spans="1:47" ht="12.95" customHeight="1" x14ac:dyDescent="0.2">
      <c r="A796" s="42" t="s">
        <v>2557</v>
      </c>
      <c r="B796" s="46"/>
      <c r="C796" s="42">
        <v>53813.5121</v>
      </c>
      <c r="D796" s="42">
        <v>4.0000000000000002E-4</v>
      </c>
      <c r="E796" s="16">
        <f t="shared" si="419"/>
        <v>7598.0310643455987</v>
      </c>
      <c r="F796" s="80">
        <f t="shared" si="420"/>
        <v>7598</v>
      </c>
      <c r="G796" s="80">
        <f t="shared" si="417"/>
        <v>4.2167596118815709E-2</v>
      </c>
      <c r="J796" s="80">
        <f>G796</f>
        <v>4.2167596118815709E-2</v>
      </c>
      <c r="P796" s="80">
        <f t="shared" si="421"/>
        <v>7.4565973867028817E-2</v>
      </c>
      <c r="Q796" s="107">
        <f t="shared" si="437"/>
        <v>38795.0121</v>
      </c>
      <c r="R796" s="80">
        <f t="shared" si="415"/>
        <v>1.0496548807159103E-3</v>
      </c>
      <c r="S796" s="106">
        <f>S$17</f>
        <v>1</v>
      </c>
      <c r="T796" s="106">
        <f t="shared" si="422"/>
        <v>1.0496548807159103E-3</v>
      </c>
      <c r="Z796" s="80">
        <f t="shared" si="423"/>
        <v>7598</v>
      </c>
      <c r="AA796" s="80">
        <f t="shared" si="424"/>
        <v>4.5063216625108697E-2</v>
      </c>
      <c r="AB796" s="80">
        <f t="shared" si="425"/>
        <v>7.1670353360735822E-2</v>
      </c>
      <c r="AC796" s="80">
        <f t="shared" si="411"/>
        <v>-3.2398377748213109E-2</v>
      </c>
      <c r="AD796" s="80">
        <f t="shared" si="426"/>
        <v>-2.8956205062929882E-3</v>
      </c>
      <c r="AE796" s="80">
        <f t="shared" si="427"/>
        <v>8.3846181164644623E-6</v>
      </c>
      <c r="AF796" s="80">
        <f t="shared" si="428"/>
        <v>-9999</v>
      </c>
      <c r="AG796" s="106"/>
      <c r="AH796" s="80">
        <f t="shared" si="429"/>
        <v>-2.950275724192012E-2</v>
      </c>
      <c r="AI796" s="80">
        <f t="shared" si="430"/>
        <v>0.96467209465667525</v>
      </c>
      <c r="AJ796" s="80">
        <f t="shared" si="431"/>
        <v>-0.9914416328503225</v>
      </c>
      <c r="AK796" s="80">
        <f t="shared" si="432"/>
        <v>0.44712867035168841</v>
      </c>
      <c r="AL796" s="80">
        <f t="shared" si="433"/>
        <v>-1.4919495243739915</v>
      </c>
      <c r="AM796" s="80">
        <f t="shared" si="434"/>
        <v>-0.92410587953571133</v>
      </c>
      <c r="AN796" s="80">
        <f t="shared" si="436"/>
        <v>10.602209773765921</v>
      </c>
      <c r="AO796" s="80">
        <f t="shared" si="436"/>
        <v>10.602194778731171</v>
      </c>
      <c r="AP796" s="80">
        <f t="shared" si="436"/>
        <v>10.602107568873953</v>
      </c>
      <c r="AQ796" s="80">
        <f t="shared" si="436"/>
        <v>10.601600726379177</v>
      </c>
      <c r="AR796" s="80">
        <f t="shared" si="436"/>
        <v>10.598667222958245</v>
      </c>
      <c r="AS796" s="80">
        <f t="shared" si="436"/>
        <v>10.582075732686807</v>
      </c>
      <c r="AT796" s="80">
        <f t="shared" si="436"/>
        <v>10.497971225230916</v>
      </c>
      <c r="AU796" s="80">
        <f t="shared" si="435"/>
        <v>10.187946235889648</v>
      </c>
    </row>
    <row r="797" spans="1:47" ht="12.95" customHeight="1" x14ac:dyDescent="0.2">
      <c r="A797" s="134" t="s">
        <v>2122</v>
      </c>
      <c r="B797" s="135" t="s">
        <v>2525</v>
      </c>
      <c r="C797" s="138">
        <v>53817.586499999998</v>
      </c>
      <c r="D797" s="138" t="s">
        <v>2559</v>
      </c>
      <c r="E797" s="80">
        <f t="shared" si="419"/>
        <v>7601.0326243434502</v>
      </c>
      <c r="F797" s="80">
        <f t="shared" si="420"/>
        <v>7601</v>
      </c>
      <c r="G797" s="80">
        <f t="shared" si="417"/>
        <v>4.4285180054430384E-2</v>
      </c>
      <c r="K797" s="80">
        <f>G797</f>
        <v>4.4285180054430384E-2</v>
      </c>
      <c r="P797" s="80">
        <f t="shared" si="421"/>
        <v>7.4611133920936476E-2</v>
      </c>
      <c r="Q797" s="107">
        <f t="shared" si="437"/>
        <v>38799.086499999998</v>
      </c>
      <c r="R797" s="80">
        <f t="shared" si="415"/>
        <v>9.1966347791345581E-4</v>
      </c>
      <c r="S797" s="106">
        <f>S$16</f>
        <v>0.1</v>
      </c>
      <c r="T797" s="106">
        <f t="shared" si="422"/>
        <v>9.1966347791345589E-5</v>
      </c>
      <c r="Z797" s="80">
        <f t="shared" si="423"/>
        <v>7601</v>
      </c>
      <c r="AA797" s="80">
        <f t="shared" si="424"/>
        <v>4.5093861957109328E-2</v>
      </c>
      <c r="AB797" s="80">
        <f t="shared" si="425"/>
        <v>7.3802452018257525E-2</v>
      </c>
      <c r="AC797" s="80">
        <f t="shared" si="411"/>
        <v>-3.0325953866506092E-2</v>
      </c>
      <c r="AD797" s="80">
        <f t="shared" si="426"/>
        <v>-8.0868190267894408E-4</v>
      </c>
      <c r="AE797" s="80">
        <f t="shared" si="427"/>
        <v>6.5396641972043716E-8</v>
      </c>
      <c r="AF797" s="80">
        <f t="shared" si="428"/>
        <v>-9999</v>
      </c>
      <c r="AG797" s="106"/>
      <c r="AH797" s="80">
        <f t="shared" si="429"/>
        <v>-2.9517271963827148E-2</v>
      </c>
      <c r="AI797" s="80">
        <f t="shared" si="430"/>
        <v>0.96398920517853603</v>
      </c>
      <c r="AJ797" s="80">
        <f t="shared" si="431"/>
        <v>-0.99124107722878951</v>
      </c>
      <c r="AK797" s="80">
        <f t="shared" si="432"/>
        <v>0.44707419004315402</v>
      </c>
      <c r="AL797" s="80">
        <f t="shared" si="433"/>
        <v>-1.4904221542980771</v>
      </c>
      <c r="AM797" s="80">
        <f t="shared" si="434"/>
        <v>-0.92269102732820063</v>
      </c>
      <c r="AN797" s="80">
        <f t="shared" si="436"/>
        <v>10.603625388057594</v>
      </c>
      <c r="AO797" s="80">
        <f t="shared" si="436"/>
        <v>10.603610652014451</v>
      </c>
      <c r="AP797" s="80">
        <f t="shared" si="436"/>
        <v>10.603524654862483</v>
      </c>
      <c r="AQ797" s="80">
        <f t="shared" si="436"/>
        <v>10.60302314579771</v>
      </c>
      <c r="AR797" s="80">
        <f t="shared" si="436"/>
        <v>10.60011051041122</v>
      </c>
      <c r="AS797" s="80">
        <f t="shared" si="436"/>
        <v>10.583580230121639</v>
      </c>
      <c r="AT797" s="80">
        <f t="shared" si="436"/>
        <v>10.49952368970745</v>
      </c>
      <c r="AU797" s="80">
        <f t="shared" si="435"/>
        <v>10.189118843031817</v>
      </c>
    </row>
    <row r="798" spans="1:47" ht="12.95" customHeight="1" x14ac:dyDescent="0.2">
      <c r="A798" s="134" t="s">
        <v>1997</v>
      </c>
      <c r="B798" s="135" t="s">
        <v>2525</v>
      </c>
      <c r="C798" s="138">
        <v>53844.733099999998</v>
      </c>
      <c r="D798" s="138" t="s">
        <v>2559</v>
      </c>
      <c r="E798" s="80">
        <f t="shared" si="419"/>
        <v>7621.031188214869</v>
      </c>
      <c r="F798" s="80">
        <f t="shared" si="420"/>
        <v>7621</v>
      </c>
      <c r="G798" s="80">
        <f t="shared" si="417"/>
        <v>4.2335739664849825E-2</v>
      </c>
      <c r="K798" s="80">
        <f>G798</f>
        <v>4.2335739664849825E-2</v>
      </c>
      <c r="P798" s="80">
        <f t="shared" si="421"/>
        <v>7.4912384015019817E-2</v>
      </c>
      <c r="Q798" s="107">
        <f t="shared" si="437"/>
        <v>38826.233099999998</v>
      </c>
      <c r="R798" s="80">
        <f t="shared" si="415"/>
        <v>1.0612377571174625E-3</v>
      </c>
      <c r="S798" s="106">
        <f>S$16</f>
        <v>0.1</v>
      </c>
      <c r="T798" s="106">
        <f t="shared" si="422"/>
        <v>1.0612377571174626E-4</v>
      </c>
      <c r="Z798" s="80">
        <f t="shared" si="423"/>
        <v>7621</v>
      </c>
      <c r="AA798" s="80">
        <f t="shared" si="424"/>
        <v>4.5300114617869612E-2</v>
      </c>
      <c r="AB798" s="80">
        <f t="shared" si="425"/>
        <v>7.1948009062000023E-2</v>
      </c>
      <c r="AC798" s="80">
        <f t="shared" si="411"/>
        <v>-3.2576644350169992E-2</v>
      </c>
      <c r="AD798" s="80">
        <f t="shared" si="426"/>
        <v>-2.9643749530197869E-3</v>
      </c>
      <c r="AE798" s="80">
        <f t="shared" si="427"/>
        <v>8.787518862091063E-7</v>
      </c>
      <c r="AF798" s="80">
        <f t="shared" si="428"/>
        <v>-9999</v>
      </c>
      <c r="AG798" s="106"/>
      <c r="AH798" s="80">
        <f t="shared" si="429"/>
        <v>-2.9612269397150205E-2</v>
      </c>
      <c r="AI798" s="80">
        <f t="shared" si="430"/>
        <v>0.95946340715446099</v>
      </c>
      <c r="AJ798" s="80">
        <f t="shared" si="431"/>
        <v>-0.98985278663557685</v>
      </c>
      <c r="AK798" s="80">
        <f t="shared" si="432"/>
        <v>0.44668657175573429</v>
      </c>
      <c r="AL798" s="80">
        <f t="shared" si="433"/>
        <v>-1.4802947028927942</v>
      </c>
      <c r="AM798" s="80">
        <f t="shared" si="434"/>
        <v>-0.91335977277120473</v>
      </c>
      <c r="AN798" s="80">
        <f t="shared" si="436"/>
        <v>10.613037264813622</v>
      </c>
      <c r="AO798" s="80">
        <f t="shared" si="436"/>
        <v>10.613024166273849</v>
      </c>
      <c r="AP798" s="80">
        <f t="shared" si="436"/>
        <v>10.612945939868338</v>
      </c>
      <c r="AQ798" s="80">
        <f t="shared" si="436"/>
        <v>10.612479076442545</v>
      </c>
      <c r="AR798" s="80">
        <f t="shared" si="436"/>
        <v>10.609703951617696</v>
      </c>
      <c r="AS798" s="80">
        <f t="shared" si="436"/>
        <v>10.593583589643421</v>
      </c>
      <c r="AT798" s="80">
        <f t="shared" si="436"/>
        <v>10.509862520393469</v>
      </c>
      <c r="AU798" s="80">
        <f t="shared" si="435"/>
        <v>10.196936223979611</v>
      </c>
    </row>
    <row r="799" spans="1:47" ht="12.95" customHeight="1" x14ac:dyDescent="0.2">
      <c r="A799" s="22" t="s">
        <v>2554</v>
      </c>
      <c r="B799" s="41" t="s">
        <v>2525</v>
      </c>
      <c r="C799" s="42">
        <v>53847.446100000001</v>
      </c>
      <c r="D799" s="42">
        <v>4.0000000000000002E-4</v>
      </c>
      <c r="E799" s="16">
        <f t="shared" si="419"/>
        <v>7623.0298217005811</v>
      </c>
      <c r="F799" s="80">
        <f t="shared" si="420"/>
        <v>7623</v>
      </c>
      <c r="G799" s="80">
        <f t="shared" si="417"/>
        <v>4.0480795629264321E-2</v>
      </c>
      <c r="J799" s="80">
        <f>G799</f>
        <v>4.0480795629264321E-2</v>
      </c>
      <c r="P799" s="80">
        <f t="shared" si="421"/>
        <v>7.4942526535283424E-2</v>
      </c>
      <c r="Q799" s="107">
        <f t="shared" si="437"/>
        <v>38828.946100000001</v>
      </c>
      <c r="R799" s="80">
        <f t="shared" ref="R799:R830" si="438">+(P799-G799)^2</f>
        <v>1.1876108970388722E-3</v>
      </c>
      <c r="S799" s="106">
        <f>S$17</f>
        <v>1</v>
      </c>
      <c r="T799" s="106">
        <f t="shared" si="422"/>
        <v>1.1876108970388722E-3</v>
      </c>
      <c r="Z799" s="80">
        <f t="shared" si="423"/>
        <v>7623</v>
      </c>
      <c r="AA799" s="80">
        <f t="shared" si="424"/>
        <v>4.5320925686610961E-2</v>
      </c>
      <c r="AB799" s="80">
        <f t="shared" si="425"/>
        <v>7.0102396477936785E-2</v>
      </c>
      <c r="AC799" s="80">
        <f t="shared" si="411"/>
        <v>-3.4461730906019103E-2</v>
      </c>
      <c r="AD799" s="80">
        <f t="shared" si="426"/>
        <v>-4.8401300573466394E-3</v>
      </c>
      <c r="AE799" s="80">
        <f t="shared" si="427"/>
        <v>2.3426858972030381E-5</v>
      </c>
      <c r="AF799" s="80">
        <f t="shared" si="428"/>
        <v>-9999</v>
      </c>
      <c r="AG799" s="106"/>
      <c r="AH799" s="80">
        <f t="shared" si="429"/>
        <v>-2.9621600848672467E-2</v>
      </c>
      <c r="AI799" s="80">
        <f t="shared" si="430"/>
        <v>0.95901338409831638</v>
      </c>
      <c r="AJ799" s="80">
        <f t="shared" si="431"/>
        <v>-0.98970911965901764</v>
      </c>
      <c r="AK799" s="80">
        <f t="shared" si="432"/>
        <v>0.44664550379841916</v>
      </c>
      <c r="AL799" s="80">
        <f t="shared" si="433"/>
        <v>-1.4792871872546756</v>
      </c>
      <c r="AM799" s="80">
        <f t="shared" si="434"/>
        <v>-0.91243619191686975</v>
      </c>
      <c r="AN799" s="80">
        <f t="shared" si="436"/>
        <v>10.613976018944815</v>
      </c>
      <c r="AO799" s="80">
        <f t="shared" si="436"/>
        <v>10.613963075861406</v>
      </c>
      <c r="AP799" s="80">
        <f t="shared" si="436"/>
        <v>10.613885596986721</v>
      </c>
      <c r="AQ799" s="80">
        <f t="shared" si="436"/>
        <v>10.613422111354557</v>
      </c>
      <c r="AR799" s="80">
        <f t="shared" si="436"/>
        <v>10.610660580938371</v>
      </c>
      <c r="AS799" s="80">
        <f t="shared" si="436"/>
        <v>10.594581378262708</v>
      </c>
      <c r="AT799" s="80">
        <f t="shared" si="436"/>
        <v>10.510895354214002</v>
      </c>
      <c r="AU799" s="80">
        <f t="shared" si="435"/>
        <v>10.197717962074391</v>
      </c>
    </row>
    <row r="800" spans="1:47" ht="12.95" customHeight="1" x14ac:dyDescent="0.2">
      <c r="A800" s="134" t="s">
        <v>2135</v>
      </c>
      <c r="B800" s="135" t="s">
        <v>2525</v>
      </c>
      <c r="C800" s="138">
        <v>53847.45</v>
      </c>
      <c r="D800" s="138" t="s">
        <v>2559</v>
      </c>
      <c r="E800" s="80">
        <f t="shared" si="419"/>
        <v>7623.0326947822568</v>
      </c>
      <c r="F800" s="80">
        <f t="shared" si="420"/>
        <v>7623</v>
      </c>
      <c r="G800" s="80">
        <f t="shared" si="417"/>
        <v>4.4380795625329483E-2</v>
      </c>
      <c r="I800" s="80">
        <f>G800</f>
        <v>4.4380795625329483E-2</v>
      </c>
      <c r="P800" s="80">
        <f t="shared" si="421"/>
        <v>7.4942526535283424E-2</v>
      </c>
      <c r="Q800" s="107">
        <f t="shared" si="437"/>
        <v>38828.949999999997</v>
      </c>
      <c r="R800" s="80">
        <f t="shared" si="438"/>
        <v>9.3401939621243408E-4</v>
      </c>
      <c r="S800" s="106">
        <f>S$16</f>
        <v>0.1</v>
      </c>
      <c r="T800" s="106">
        <f t="shared" si="422"/>
        <v>9.3401939621243411E-5</v>
      </c>
      <c r="Z800" s="80">
        <f t="shared" si="423"/>
        <v>7623</v>
      </c>
      <c r="AA800" s="80">
        <f t="shared" si="424"/>
        <v>4.5320925686610961E-2</v>
      </c>
      <c r="AB800" s="80">
        <f t="shared" si="425"/>
        <v>7.4002396474001947E-2</v>
      </c>
      <c r="AC800" s="80">
        <f t="shared" si="411"/>
        <v>-3.0561730909953941E-2</v>
      </c>
      <c r="AD800" s="80">
        <f t="shared" si="426"/>
        <v>-9.4013006128147725E-4</v>
      </c>
      <c r="AE800" s="80">
        <f t="shared" si="427"/>
        <v>8.8384453212511416E-8</v>
      </c>
      <c r="AF800" s="80">
        <f t="shared" si="428"/>
        <v>-9999</v>
      </c>
      <c r="AG800" s="106"/>
      <c r="AH800" s="80">
        <f t="shared" si="429"/>
        <v>-2.9621600848672467E-2</v>
      </c>
      <c r="AI800" s="80">
        <f t="shared" si="430"/>
        <v>0.95901338409831638</v>
      </c>
      <c r="AJ800" s="80">
        <f t="shared" si="431"/>
        <v>-0.98970911965901764</v>
      </c>
      <c r="AK800" s="80">
        <f t="shared" si="432"/>
        <v>0.44664550379841916</v>
      </c>
      <c r="AL800" s="80">
        <f t="shared" si="433"/>
        <v>-1.4792871872546756</v>
      </c>
      <c r="AM800" s="80">
        <f t="shared" si="434"/>
        <v>-0.91243619191686975</v>
      </c>
      <c r="AN800" s="80">
        <f t="shared" si="436"/>
        <v>10.613976018944815</v>
      </c>
      <c r="AO800" s="80">
        <f t="shared" si="436"/>
        <v>10.613963075861406</v>
      </c>
      <c r="AP800" s="80">
        <f t="shared" si="436"/>
        <v>10.613885596986721</v>
      </c>
      <c r="AQ800" s="80">
        <f t="shared" si="436"/>
        <v>10.613422111354557</v>
      </c>
      <c r="AR800" s="80">
        <f t="shared" si="436"/>
        <v>10.610660580938371</v>
      </c>
      <c r="AS800" s="80">
        <f t="shared" si="436"/>
        <v>10.594581378262708</v>
      </c>
      <c r="AT800" s="80">
        <f t="shared" si="436"/>
        <v>10.510895354214002</v>
      </c>
      <c r="AU800" s="80">
        <f t="shared" si="435"/>
        <v>10.197717962074391</v>
      </c>
    </row>
    <row r="801" spans="1:47" ht="12.95" customHeight="1" x14ac:dyDescent="0.2">
      <c r="A801" s="22" t="s">
        <v>2552</v>
      </c>
      <c r="B801" s="46"/>
      <c r="C801" s="42">
        <v>53862.379300000001</v>
      </c>
      <c r="D801" s="42">
        <v>1E-4</v>
      </c>
      <c r="E801" s="16">
        <f t="shared" si="419"/>
        <v>7634.0309251170183</v>
      </c>
      <c r="F801" s="80">
        <f t="shared" si="420"/>
        <v>7634</v>
      </c>
      <c r="G801" s="80">
        <f t="shared" si="417"/>
        <v>4.1978603418101557E-2</v>
      </c>
      <c r="J801" s="80">
        <f>G801</f>
        <v>4.1978603418101557E-2</v>
      </c>
      <c r="P801" s="80">
        <f t="shared" si="421"/>
        <v>7.5108367307012897E-2</v>
      </c>
      <c r="Q801" s="107">
        <f t="shared" si="437"/>
        <v>38843.879300000001</v>
      </c>
      <c r="R801" s="80">
        <f t="shared" si="438"/>
        <v>1.0975812553350138E-3</v>
      </c>
      <c r="S801" s="106">
        <f>S$17</f>
        <v>1</v>
      </c>
      <c r="T801" s="106">
        <f t="shared" si="422"/>
        <v>1.0975812553350138E-3</v>
      </c>
      <c r="Z801" s="80">
        <f t="shared" si="423"/>
        <v>7634</v>
      </c>
      <c r="AA801" s="80">
        <f t="shared" si="424"/>
        <v>4.5435987165983661E-2</v>
      </c>
      <c r="AB801" s="80">
        <f t="shared" si="425"/>
        <v>7.1650983559130799E-2</v>
      </c>
      <c r="AC801" s="80">
        <f t="shared" si="411"/>
        <v>-3.312976388891134E-2</v>
      </c>
      <c r="AD801" s="80">
        <f t="shared" si="426"/>
        <v>-3.4573837478821048E-3</v>
      </c>
      <c r="AE801" s="80">
        <f t="shared" si="427"/>
        <v>1.195350238011931E-5</v>
      </c>
      <c r="AF801" s="80">
        <f t="shared" si="428"/>
        <v>-9999</v>
      </c>
      <c r="AG801" s="106"/>
      <c r="AH801" s="80">
        <f t="shared" si="429"/>
        <v>-2.9672380141029235E-2</v>
      </c>
      <c r="AI801" s="80">
        <f t="shared" si="430"/>
        <v>0.95654653783083654</v>
      </c>
      <c r="AJ801" s="80">
        <f t="shared" si="431"/>
        <v>-0.98890350150036466</v>
      </c>
      <c r="AK801" s="80">
        <f t="shared" si="432"/>
        <v>0.44641225943283508</v>
      </c>
      <c r="AL801" s="80">
        <f t="shared" si="433"/>
        <v>-1.4737627069913541</v>
      </c>
      <c r="AM801" s="80">
        <f t="shared" si="434"/>
        <v>-0.90738698993118949</v>
      </c>
      <c r="AN801" s="80">
        <f t="shared" ref="AN801:AT810" si="439">$AU801+$AB$7*SIN(AO801)</f>
        <v>10.619131302750176</v>
      </c>
      <c r="AO801" s="80">
        <f t="shared" si="439"/>
        <v>10.619119188693112</v>
      </c>
      <c r="AP801" s="80">
        <f t="shared" si="439"/>
        <v>10.619045727324062</v>
      </c>
      <c r="AQ801" s="80">
        <f t="shared" si="439"/>
        <v>10.618600539105893</v>
      </c>
      <c r="AR801" s="80">
        <f t="shared" si="439"/>
        <v>10.615913257702072</v>
      </c>
      <c r="AS801" s="80">
        <f t="shared" si="439"/>
        <v>10.600060934040577</v>
      </c>
      <c r="AT801" s="80">
        <f t="shared" si="439"/>
        <v>10.516572515071932</v>
      </c>
      <c r="AU801" s="80">
        <f t="shared" si="435"/>
        <v>10.202017521595678</v>
      </c>
    </row>
    <row r="802" spans="1:47" ht="12.95" customHeight="1" x14ac:dyDescent="0.2">
      <c r="A802" s="134" t="s">
        <v>2122</v>
      </c>
      <c r="B802" s="135" t="s">
        <v>2525</v>
      </c>
      <c r="C802" s="138">
        <v>54079.569000000003</v>
      </c>
      <c r="D802" s="138" t="s">
        <v>2559</v>
      </c>
      <c r="E802" s="80">
        <f t="shared" si="419"/>
        <v>7794.0318861089791</v>
      </c>
      <c r="F802" s="80">
        <f t="shared" si="420"/>
        <v>7794</v>
      </c>
      <c r="G802" s="80">
        <f t="shared" si="417"/>
        <v>4.3283080303808674E-2</v>
      </c>
      <c r="K802" s="80">
        <f>G802</f>
        <v>4.3283080303808674E-2</v>
      </c>
      <c r="P802" s="80">
        <f t="shared" si="421"/>
        <v>7.7531485282174489E-2</v>
      </c>
      <c r="Q802" s="107">
        <f t="shared" si="437"/>
        <v>39061.069000000003</v>
      </c>
      <c r="R802" s="80">
        <f t="shared" si="438"/>
        <v>1.1729532435621525E-3</v>
      </c>
      <c r="S802" s="106">
        <f>S$16</f>
        <v>0.1</v>
      </c>
      <c r="T802" s="106">
        <f t="shared" si="422"/>
        <v>1.1729532435621525E-4</v>
      </c>
      <c r="Z802" s="80">
        <f t="shared" si="423"/>
        <v>7794</v>
      </c>
      <c r="AA802" s="80">
        <f t="shared" si="424"/>
        <v>4.7221316356373291E-2</v>
      </c>
      <c r="AB802" s="80">
        <f t="shared" si="425"/>
        <v>7.3593249229609872E-2</v>
      </c>
      <c r="AC802" s="80">
        <f t="shared" si="411"/>
        <v>-3.4248404978365815E-2</v>
      </c>
      <c r="AD802" s="80">
        <f t="shared" si="426"/>
        <v>-3.9382360525646171E-3</v>
      </c>
      <c r="AE802" s="80">
        <f t="shared" si="427"/>
        <v>1.550970320571974E-6</v>
      </c>
      <c r="AF802" s="80">
        <f t="shared" si="428"/>
        <v>-9999</v>
      </c>
      <c r="AG802" s="106"/>
      <c r="AH802" s="80">
        <f t="shared" si="429"/>
        <v>-3.0310168925801202E-2</v>
      </c>
      <c r="AI802" s="80">
        <f t="shared" si="430"/>
        <v>0.92221763878411589</v>
      </c>
      <c r="AJ802" s="80">
        <f t="shared" si="431"/>
        <v>-0.97448572578936143</v>
      </c>
      <c r="AK802" s="80">
        <f t="shared" si="432"/>
        <v>0.44172617426421262</v>
      </c>
      <c r="AL802" s="80">
        <f t="shared" si="433"/>
        <v>-1.3964958824648563</v>
      </c>
      <c r="AM802" s="80">
        <f t="shared" si="434"/>
        <v>-0.83929773445271971</v>
      </c>
      <c r="AN802" s="80">
        <f t="shared" si="439"/>
        <v>10.69265709296924</v>
      </c>
      <c r="AO802" s="80">
        <f t="shared" si="439"/>
        <v>10.692652965727234</v>
      </c>
      <c r="AP802" s="80">
        <f t="shared" si="439"/>
        <v>10.692622120560742</v>
      </c>
      <c r="AQ802" s="80">
        <f t="shared" si="439"/>
        <v>10.692391693846105</v>
      </c>
      <c r="AR802" s="80">
        <f t="shared" si="439"/>
        <v>10.690675646714908</v>
      </c>
      <c r="AS802" s="80">
        <f t="shared" si="439"/>
        <v>10.678178453397877</v>
      </c>
      <c r="AT802" s="80">
        <f t="shared" si="439"/>
        <v>10.598479207189037</v>
      </c>
      <c r="AU802" s="80">
        <f t="shared" si="435"/>
        <v>10.26455656917803</v>
      </c>
    </row>
    <row r="803" spans="1:47" ht="12.95" customHeight="1" x14ac:dyDescent="0.2">
      <c r="A803" s="22" t="s">
        <v>2558</v>
      </c>
      <c r="B803" s="41" t="s">
        <v>2525</v>
      </c>
      <c r="C803" s="42">
        <v>54174.589229999998</v>
      </c>
      <c r="D803" s="42">
        <v>1E-4</v>
      </c>
      <c r="E803" s="16">
        <f t="shared" si="419"/>
        <v>7864.0321122416008</v>
      </c>
      <c r="F803" s="80">
        <f t="shared" si="420"/>
        <v>7864</v>
      </c>
      <c r="G803" s="80">
        <f t="shared" si="417"/>
        <v>4.359003893478075E-2</v>
      </c>
      <c r="K803" s="80">
        <f>+G803</f>
        <v>4.359003893478075E-2</v>
      </c>
      <c r="P803" s="80">
        <f t="shared" si="421"/>
        <v>7.8598006777441387E-2</v>
      </c>
      <c r="Q803" s="107">
        <f t="shared" si="437"/>
        <v>39156.089229999998</v>
      </c>
      <c r="R803" s="80">
        <f t="shared" si="438"/>
        <v>1.2255578124727613E-3</v>
      </c>
      <c r="S803" s="106">
        <f>S$18</f>
        <v>1</v>
      </c>
      <c r="T803" s="106">
        <f t="shared" si="422"/>
        <v>1.2255578124727613E-3</v>
      </c>
      <c r="Z803" s="80">
        <f t="shared" si="423"/>
        <v>7864</v>
      </c>
      <c r="AA803" s="80">
        <f t="shared" si="424"/>
        <v>4.8065573488758256E-2</v>
      </c>
      <c r="AB803" s="80">
        <f t="shared" si="425"/>
        <v>7.4122472223463881E-2</v>
      </c>
      <c r="AC803" s="80">
        <f t="shared" si="411"/>
        <v>-3.5007967842660637E-2</v>
      </c>
      <c r="AD803" s="80">
        <f t="shared" si="426"/>
        <v>-4.475534553977506E-3</v>
      </c>
      <c r="AE803" s="80">
        <f t="shared" si="427"/>
        <v>2.0030409543846633E-5</v>
      </c>
      <c r="AF803" s="80">
        <f t="shared" si="428"/>
        <v>-9999</v>
      </c>
      <c r="AG803" s="106"/>
      <c r="AH803" s="80">
        <f t="shared" si="429"/>
        <v>-3.0532433288683127E-2</v>
      </c>
      <c r="AI803" s="80">
        <f t="shared" si="430"/>
        <v>0.9080839398974806</v>
      </c>
      <c r="AJ803" s="80">
        <f t="shared" si="431"/>
        <v>-0.96678198446433883</v>
      </c>
      <c r="AK803" s="80">
        <f t="shared" si="432"/>
        <v>0.4390029004934316</v>
      </c>
      <c r="AL803" s="80">
        <f t="shared" si="433"/>
        <v>-1.3644031851811984</v>
      </c>
      <c r="AM803" s="80">
        <f t="shared" si="434"/>
        <v>-0.81230916247014884</v>
      </c>
      <c r="AN803" s="80">
        <f t="shared" si="439"/>
        <v>10.724000937192725</v>
      </c>
      <c r="AO803" s="80">
        <f t="shared" si="439"/>
        <v>10.723998558982863</v>
      </c>
      <c r="AP803" s="80">
        <f t="shared" si="439"/>
        <v>10.723978793312057</v>
      </c>
      <c r="AQ803" s="80">
        <f t="shared" si="439"/>
        <v>10.723814572009019</v>
      </c>
      <c r="AR803" s="80">
        <f t="shared" si="439"/>
        <v>10.722453877885254</v>
      </c>
      <c r="AS803" s="80">
        <f t="shared" si="439"/>
        <v>10.711423847334476</v>
      </c>
      <c r="AT803" s="80">
        <f t="shared" si="439"/>
        <v>10.633907122637126</v>
      </c>
      <c r="AU803" s="80">
        <f t="shared" si="435"/>
        <v>10.291917402495308</v>
      </c>
    </row>
    <row r="804" spans="1:47" ht="12.95" customHeight="1" x14ac:dyDescent="0.2">
      <c r="A804" s="28" t="s">
        <v>2556</v>
      </c>
      <c r="B804" s="41" t="s">
        <v>2525</v>
      </c>
      <c r="C804" s="42">
        <v>54200.379200000003</v>
      </c>
      <c r="D804" s="42">
        <v>2.0000000000000001E-4</v>
      </c>
      <c r="E804" s="16">
        <f t="shared" si="419"/>
        <v>7883.0312636007793</v>
      </c>
      <c r="F804" s="80">
        <f t="shared" si="420"/>
        <v>7883</v>
      </c>
      <c r="G804" s="80">
        <f t="shared" si="417"/>
        <v>4.2438070573552977E-2</v>
      </c>
      <c r="K804" s="80">
        <f>+G804</f>
        <v>4.2438070573552977E-2</v>
      </c>
      <c r="P804" s="80">
        <f t="shared" si="421"/>
        <v>7.8888164157305568E-2</v>
      </c>
      <c r="Q804" s="107">
        <f t="shared" si="437"/>
        <v>39181.879200000003</v>
      </c>
      <c r="R804" s="80">
        <f t="shared" si="438"/>
        <v>1.3286093222643217E-3</v>
      </c>
      <c r="S804" s="106">
        <f>S$18</f>
        <v>1</v>
      </c>
      <c r="T804" s="106">
        <f t="shared" si="422"/>
        <v>1.3286093222643217E-3</v>
      </c>
      <c r="Z804" s="80">
        <f t="shared" si="423"/>
        <v>7883</v>
      </c>
      <c r="AA804" s="80">
        <f t="shared" si="424"/>
        <v>4.830109493854047E-2</v>
      </c>
      <c r="AB804" s="80">
        <f t="shared" si="425"/>
        <v>7.3025139792318075E-2</v>
      </c>
      <c r="AC804" s="80">
        <f t="shared" si="411"/>
        <v>-3.6450093583752591E-2</v>
      </c>
      <c r="AD804" s="80">
        <f t="shared" si="426"/>
        <v>-5.863024364987493E-3</v>
      </c>
      <c r="AE804" s="80">
        <f t="shared" si="427"/>
        <v>3.4375054704436993E-5</v>
      </c>
      <c r="AF804" s="80">
        <f t="shared" si="428"/>
        <v>-9999</v>
      </c>
      <c r="AG804" s="106"/>
      <c r="AH804" s="80">
        <f t="shared" si="429"/>
        <v>-3.0587069218765101E-2</v>
      </c>
      <c r="AI804" s="80">
        <f t="shared" si="430"/>
        <v>0.90433733900661606</v>
      </c>
      <c r="AJ804" s="80">
        <f t="shared" si="431"/>
        <v>-0.96456336209426297</v>
      </c>
      <c r="AK804" s="80">
        <f t="shared" si="432"/>
        <v>0.43820173897199527</v>
      </c>
      <c r="AL804" s="80">
        <f t="shared" si="433"/>
        <v>-1.3558611006077836</v>
      </c>
      <c r="AM804" s="80">
        <f t="shared" si="434"/>
        <v>-0.80524435699117947</v>
      </c>
      <c r="AN804" s="80">
        <f t="shared" si="439"/>
        <v>10.732425787869737</v>
      </c>
      <c r="AO804" s="80">
        <f t="shared" si="439"/>
        <v>10.732423761086572</v>
      </c>
      <c r="AP804" s="80">
        <f t="shared" si="439"/>
        <v>10.732406389914122</v>
      </c>
      <c r="AQ804" s="80">
        <f t="shared" si="439"/>
        <v>10.732257550816124</v>
      </c>
      <c r="AR804" s="80">
        <f t="shared" si="439"/>
        <v>10.730985624985756</v>
      </c>
      <c r="AS804" s="80">
        <f t="shared" si="439"/>
        <v>10.72035025185807</v>
      </c>
      <c r="AT804" s="80">
        <f t="shared" si="439"/>
        <v>10.643479346115591</v>
      </c>
      <c r="AU804" s="80">
        <f t="shared" si="435"/>
        <v>10.299343914395713</v>
      </c>
    </row>
    <row r="805" spans="1:47" ht="12.95" customHeight="1" x14ac:dyDescent="0.2">
      <c r="A805" s="134" t="s">
        <v>2122</v>
      </c>
      <c r="B805" s="135" t="s">
        <v>2525</v>
      </c>
      <c r="C805" s="138">
        <v>54205.8099</v>
      </c>
      <c r="D805" s="138" t="s">
        <v>2559</v>
      </c>
      <c r="E805" s="80">
        <f t="shared" si="419"/>
        <v>7887.0319930039623</v>
      </c>
      <c r="F805" s="80">
        <f t="shared" si="420"/>
        <v>7887</v>
      </c>
      <c r="G805" s="80">
        <f t="shared" si="417"/>
        <v>4.3428182492789347E-2</v>
      </c>
      <c r="K805" s="80">
        <f>G805</f>
        <v>4.3428182492789347E-2</v>
      </c>
      <c r="P805" s="80">
        <f t="shared" si="421"/>
        <v>7.894928653509399E-2</v>
      </c>
      <c r="Q805" s="107">
        <f t="shared" si="437"/>
        <v>39187.3099</v>
      </c>
      <c r="R805" s="80">
        <f t="shared" si="438"/>
        <v>1.2617488323842312E-3</v>
      </c>
      <c r="S805" s="106">
        <f>S$16</f>
        <v>0.1</v>
      </c>
      <c r="T805" s="106">
        <f t="shared" si="422"/>
        <v>1.2617488323842313E-4</v>
      </c>
      <c r="Z805" s="80">
        <f t="shared" si="423"/>
        <v>7887</v>
      </c>
      <c r="AA805" s="80">
        <f t="shared" si="424"/>
        <v>4.8351019436478529E-2</v>
      </c>
      <c r="AB805" s="80">
        <f t="shared" si="425"/>
        <v>7.4026449591404808E-2</v>
      </c>
      <c r="AC805" s="80">
        <f t="shared" si="411"/>
        <v>-3.5521104042304644E-2</v>
      </c>
      <c r="AD805" s="80">
        <f t="shared" si="426"/>
        <v>-4.9228369436891822E-3</v>
      </c>
      <c r="AE805" s="80">
        <f t="shared" si="427"/>
        <v>2.4234323574151053E-6</v>
      </c>
      <c r="AF805" s="80">
        <f t="shared" si="428"/>
        <v>-9999</v>
      </c>
      <c r="AG805" s="106"/>
      <c r="AH805" s="80">
        <f t="shared" si="429"/>
        <v>-3.0598267098615465E-2</v>
      </c>
      <c r="AI805" s="80">
        <f t="shared" si="430"/>
        <v>0.90355339081633934</v>
      </c>
      <c r="AJ805" s="80">
        <f t="shared" si="431"/>
        <v>-0.96408969250789167</v>
      </c>
      <c r="AK805" s="80">
        <f t="shared" si="432"/>
        <v>0.43802986236487351</v>
      </c>
      <c r="AL805" s="80">
        <f t="shared" si="433"/>
        <v>-1.3540717381152441</v>
      </c>
      <c r="AM805" s="80">
        <f t="shared" si="434"/>
        <v>-0.80377060924528865</v>
      </c>
      <c r="AN805" s="80">
        <f t="shared" si="439"/>
        <v>10.734195011767671</v>
      </c>
      <c r="AO805" s="80">
        <f t="shared" si="439"/>
        <v>10.734193053265832</v>
      </c>
      <c r="AP805" s="80">
        <f t="shared" si="439"/>
        <v>10.734176156310074</v>
      </c>
      <c r="AQ805" s="80">
        <f t="shared" si="439"/>
        <v>10.734030422285267</v>
      </c>
      <c r="AR805" s="80">
        <f t="shared" si="439"/>
        <v>10.732776763058153</v>
      </c>
      <c r="AS805" s="80">
        <f t="shared" si="439"/>
        <v>10.722224212592502</v>
      </c>
      <c r="AT805" s="80">
        <f t="shared" si="439"/>
        <v>10.645492136497952</v>
      </c>
      <c r="AU805" s="80">
        <f t="shared" si="435"/>
        <v>10.300907390585271</v>
      </c>
    </row>
    <row r="806" spans="1:47" ht="12.95" customHeight="1" x14ac:dyDescent="0.2">
      <c r="A806" s="134" t="s">
        <v>2122</v>
      </c>
      <c r="B806" s="135" t="s">
        <v>2525</v>
      </c>
      <c r="C806" s="138">
        <v>54205.810100000002</v>
      </c>
      <c r="D806" s="138" t="s">
        <v>2559</v>
      </c>
      <c r="E806" s="80">
        <f t="shared" si="419"/>
        <v>7887.0321403414864</v>
      </c>
      <c r="F806" s="80">
        <f t="shared" si="420"/>
        <v>7887</v>
      </c>
      <c r="G806" s="80">
        <f t="shared" si="417"/>
        <v>4.3628182495012879E-2</v>
      </c>
      <c r="K806" s="80">
        <f>G806</f>
        <v>4.3628182495012879E-2</v>
      </c>
      <c r="P806" s="80">
        <f t="shared" si="421"/>
        <v>7.894928653509399E-2</v>
      </c>
      <c r="Q806" s="107">
        <f t="shared" si="437"/>
        <v>39187.310100000002</v>
      </c>
      <c r="R806" s="80">
        <f t="shared" si="438"/>
        <v>1.2475803906102341E-3</v>
      </c>
      <c r="S806" s="106">
        <f>S$16</f>
        <v>0.1</v>
      </c>
      <c r="T806" s="106">
        <f t="shared" si="422"/>
        <v>1.2475803906102342E-4</v>
      </c>
      <c r="Z806" s="80">
        <f t="shared" si="423"/>
        <v>7887</v>
      </c>
      <c r="AA806" s="80">
        <f t="shared" si="424"/>
        <v>4.8351019436478529E-2</v>
      </c>
      <c r="AB806" s="80">
        <f t="shared" si="425"/>
        <v>7.4226449593628341E-2</v>
      </c>
      <c r="AC806" s="80">
        <f t="shared" si="411"/>
        <v>-3.5321104040081111E-2</v>
      </c>
      <c r="AD806" s="80">
        <f t="shared" si="426"/>
        <v>-4.7228369414656496E-3</v>
      </c>
      <c r="AE806" s="80">
        <f t="shared" si="427"/>
        <v>2.2305188775672612E-6</v>
      </c>
      <c r="AF806" s="80">
        <f t="shared" si="428"/>
        <v>-9999</v>
      </c>
      <c r="AG806" s="106"/>
      <c r="AH806" s="80">
        <f t="shared" si="429"/>
        <v>-3.0598267098615465E-2</v>
      </c>
      <c r="AI806" s="80">
        <f t="shared" si="430"/>
        <v>0.90355339081633934</v>
      </c>
      <c r="AJ806" s="80">
        <f t="shared" si="431"/>
        <v>-0.96408969250789167</v>
      </c>
      <c r="AK806" s="80">
        <f t="shared" si="432"/>
        <v>0.43802986236487351</v>
      </c>
      <c r="AL806" s="80">
        <f t="shared" si="433"/>
        <v>-1.3540717381152441</v>
      </c>
      <c r="AM806" s="80">
        <f t="shared" si="434"/>
        <v>-0.80377060924528865</v>
      </c>
      <c r="AN806" s="80">
        <f t="shared" si="439"/>
        <v>10.734195011767671</v>
      </c>
      <c r="AO806" s="80">
        <f t="shared" si="439"/>
        <v>10.734193053265832</v>
      </c>
      <c r="AP806" s="80">
        <f t="shared" si="439"/>
        <v>10.734176156310074</v>
      </c>
      <c r="AQ806" s="80">
        <f t="shared" si="439"/>
        <v>10.734030422285267</v>
      </c>
      <c r="AR806" s="80">
        <f t="shared" si="439"/>
        <v>10.732776763058153</v>
      </c>
      <c r="AS806" s="80">
        <f t="shared" si="439"/>
        <v>10.722224212592502</v>
      </c>
      <c r="AT806" s="80">
        <f t="shared" si="439"/>
        <v>10.645492136497952</v>
      </c>
      <c r="AU806" s="80">
        <f t="shared" si="435"/>
        <v>10.300907390585271</v>
      </c>
    </row>
    <row r="807" spans="1:47" ht="12.95" customHeight="1" x14ac:dyDescent="0.2">
      <c r="A807" s="134" t="s">
        <v>2122</v>
      </c>
      <c r="B807" s="135" t="s">
        <v>2525</v>
      </c>
      <c r="C807" s="138">
        <v>54212.597000000002</v>
      </c>
      <c r="D807" s="138" t="s">
        <v>2559</v>
      </c>
      <c r="E807" s="80">
        <f t="shared" si="419"/>
        <v>7892.0319654812429</v>
      </c>
      <c r="F807" s="80">
        <f t="shared" si="420"/>
        <v>7892</v>
      </c>
      <c r="G807" s="80">
        <f t="shared" si="417"/>
        <v>4.3390822393121198E-2</v>
      </c>
      <c r="K807" s="80">
        <f>G807</f>
        <v>4.3390822393121198E-2</v>
      </c>
      <c r="P807" s="80">
        <f t="shared" si="421"/>
        <v>7.9025707416158761E-2</v>
      </c>
      <c r="Q807" s="107">
        <f t="shared" si="437"/>
        <v>39194.097000000002</v>
      </c>
      <c r="R807" s="80">
        <f t="shared" si="438"/>
        <v>1.2698450306051069E-3</v>
      </c>
      <c r="S807" s="106">
        <f>S$16</f>
        <v>0.1</v>
      </c>
      <c r="T807" s="106">
        <f t="shared" si="422"/>
        <v>1.2698450306051069E-4</v>
      </c>
      <c r="Z807" s="80">
        <f t="shared" si="423"/>
        <v>7892</v>
      </c>
      <c r="AA807" s="80">
        <f t="shared" si="424"/>
        <v>4.8413591097329199E-2</v>
      </c>
      <c r="AB807" s="80">
        <f t="shared" si="425"/>
        <v>7.4002938711950766E-2</v>
      </c>
      <c r="AC807" s="80">
        <f t="shared" ref="AC807:AC845" si="440">+G807-P807</f>
        <v>-3.5634885023037563E-2</v>
      </c>
      <c r="AD807" s="80">
        <f t="shared" si="426"/>
        <v>-5.0227687042080013E-3</v>
      </c>
      <c r="AE807" s="80">
        <f t="shared" si="427"/>
        <v>2.5228205455971325E-6</v>
      </c>
      <c r="AF807" s="80">
        <f t="shared" si="428"/>
        <v>-9999</v>
      </c>
      <c r="AG807" s="106"/>
      <c r="AH807" s="80">
        <f t="shared" si="429"/>
        <v>-3.0612116318829562E-2</v>
      </c>
      <c r="AI807" s="80">
        <f t="shared" si="430"/>
        <v>0.90257579786518882</v>
      </c>
      <c r="AJ807" s="80">
        <f t="shared" si="431"/>
        <v>-0.96349443145042457</v>
      </c>
      <c r="AK807" s="80">
        <f t="shared" si="432"/>
        <v>0.43781346893946882</v>
      </c>
      <c r="AL807" s="80">
        <f t="shared" si="433"/>
        <v>-1.3518393924199945</v>
      </c>
      <c r="AM807" s="80">
        <f t="shared" si="434"/>
        <v>-0.80193498212828118</v>
      </c>
      <c r="AN807" s="80">
        <f t="shared" si="439"/>
        <v>10.73640438610555</v>
      </c>
      <c r="AO807" s="80">
        <f t="shared" si="439"/>
        <v>10.736402510301881</v>
      </c>
      <c r="AP807" s="80">
        <f t="shared" si="439"/>
        <v>10.736386191987888</v>
      </c>
      <c r="AQ807" s="80">
        <f t="shared" si="439"/>
        <v>10.736244275250117</v>
      </c>
      <c r="AR807" s="80">
        <f t="shared" si="439"/>
        <v>10.735013242869528</v>
      </c>
      <c r="AS807" s="80">
        <f t="shared" si="439"/>
        <v>10.724564082068445</v>
      </c>
      <c r="AT807" s="80">
        <f t="shared" si="439"/>
        <v>10.648006939831095</v>
      </c>
      <c r="AU807" s="80">
        <f t="shared" si="435"/>
        <v>10.302861735822219</v>
      </c>
    </row>
    <row r="808" spans="1:47" ht="12.95" customHeight="1" x14ac:dyDescent="0.2">
      <c r="A808" s="22" t="s">
        <v>2563</v>
      </c>
      <c r="B808" s="41" t="s">
        <v>2525</v>
      </c>
      <c r="C808" s="42">
        <v>54372.774700000002</v>
      </c>
      <c r="D808" s="42">
        <v>1E-4</v>
      </c>
      <c r="E808" s="16">
        <f t="shared" si="419"/>
        <v>8010.0328924565174</v>
      </c>
      <c r="F808" s="80">
        <f t="shared" si="420"/>
        <v>8010</v>
      </c>
      <c r="G808" s="80">
        <f t="shared" si="417"/>
        <v>4.4649124094576109E-2</v>
      </c>
      <c r="K808" s="80">
        <f>+G808</f>
        <v>4.4649124094576109E-2</v>
      </c>
      <c r="P808" s="80">
        <f t="shared" si="421"/>
        <v>8.0835016403683332E-2</v>
      </c>
      <c r="Q808" s="107">
        <f t="shared" si="437"/>
        <v>39354.274700000002</v>
      </c>
      <c r="R808" s="80">
        <f t="shared" si="438"/>
        <v>1.3094188022063052E-3</v>
      </c>
      <c r="S808" s="106">
        <f t="shared" ref="S808:S820" si="441">S$18</f>
        <v>1</v>
      </c>
      <c r="T808" s="106">
        <f t="shared" si="422"/>
        <v>1.3094188022063052E-3</v>
      </c>
      <c r="Z808" s="80">
        <f t="shared" si="423"/>
        <v>8010</v>
      </c>
      <c r="AA808" s="80">
        <f t="shared" si="424"/>
        <v>4.9942726959766814E-2</v>
      </c>
      <c r="AB808" s="80">
        <f t="shared" si="425"/>
        <v>7.5541413538492627E-2</v>
      </c>
      <c r="AC808" s="80">
        <f t="shared" si="440"/>
        <v>-3.6185892309107223E-2</v>
      </c>
      <c r="AD808" s="80">
        <f t="shared" si="426"/>
        <v>-5.2936028651907052E-3</v>
      </c>
      <c r="AE808" s="80">
        <f t="shared" si="427"/>
        <v>2.8022231294355244E-5</v>
      </c>
      <c r="AF808" s="80">
        <f t="shared" si="428"/>
        <v>-9999</v>
      </c>
      <c r="AG808" s="106"/>
      <c r="AH808" s="80">
        <f t="shared" si="429"/>
        <v>-3.0892289443916521E-2</v>
      </c>
      <c r="AI808" s="80">
        <f t="shared" si="430"/>
        <v>0.88024471660753378</v>
      </c>
      <c r="AJ808" s="80">
        <f t="shared" si="431"/>
        <v>-0.94849166602457413</v>
      </c>
      <c r="AK808" s="80">
        <f t="shared" si="432"/>
        <v>0.43223926342479108</v>
      </c>
      <c r="AL808" s="80">
        <f t="shared" si="433"/>
        <v>-1.3005179523647845</v>
      </c>
      <c r="AM808" s="80">
        <f t="shared" si="434"/>
        <v>-0.76061312090645739</v>
      </c>
      <c r="AN808" s="80">
        <f t="shared" si="439"/>
        <v>10.787865851508633</v>
      </c>
      <c r="AO808" s="80">
        <f t="shared" si="439"/>
        <v>10.787865245914432</v>
      </c>
      <c r="AP808" s="80">
        <f t="shared" si="439"/>
        <v>10.787858698603344</v>
      </c>
      <c r="AQ808" s="80">
        <f t="shared" si="439"/>
        <v>10.787787926095236</v>
      </c>
      <c r="AR808" s="80">
        <f t="shared" si="439"/>
        <v>10.787024428500009</v>
      </c>
      <c r="AS808" s="80">
        <f t="shared" si="439"/>
        <v>10.778956340390913</v>
      </c>
      <c r="AT808" s="80">
        <f t="shared" si="439"/>
        <v>10.706969020997088</v>
      </c>
      <c r="AU808" s="80">
        <f t="shared" si="435"/>
        <v>10.348984283414204</v>
      </c>
    </row>
    <row r="809" spans="1:47" ht="12.95" customHeight="1" x14ac:dyDescent="0.2">
      <c r="A809" s="22" t="s">
        <v>2566</v>
      </c>
      <c r="B809" s="41" t="s">
        <v>2525</v>
      </c>
      <c r="C809" s="42">
        <v>54615.755599999997</v>
      </c>
      <c r="D809" s="42">
        <v>1E-4</v>
      </c>
      <c r="E809" s="16">
        <f t="shared" si="419"/>
        <v>8189.0339109334082</v>
      </c>
      <c r="F809" s="80">
        <f t="shared" si="420"/>
        <v>8189</v>
      </c>
      <c r="G809" s="80">
        <f t="shared" si="417"/>
        <v>4.6031632613448892E-2</v>
      </c>
      <c r="K809" s="80">
        <f>+G809</f>
        <v>4.6031632613448892E-2</v>
      </c>
      <c r="P809" s="80">
        <f t="shared" si="421"/>
        <v>8.3600803629878734E-2</v>
      </c>
      <c r="Q809" s="107">
        <f t="shared" si="437"/>
        <v>39597.255599999997</v>
      </c>
      <c r="R809" s="80">
        <f t="shared" si="438"/>
        <v>1.4114426108617522E-3</v>
      </c>
      <c r="S809" s="106">
        <f t="shared" si="441"/>
        <v>1</v>
      </c>
      <c r="T809" s="106">
        <f t="shared" si="422"/>
        <v>1.4114426108617522E-3</v>
      </c>
      <c r="Z809" s="80">
        <f t="shared" si="423"/>
        <v>8189</v>
      </c>
      <c r="AA809" s="80">
        <f t="shared" si="424"/>
        <v>5.2445181045907979E-2</v>
      </c>
      <c r="AB809" s="80">
        <f t="shared" si="425"/>
        <v>7.7187255197419646E-2</v>
      </c>
      <c r="AC809" s="80">
        <f t="shared" si="440"/>
        <v>-3.7569171016429842E-2</v>
      </c>
      <c r="AD809" s="80">
        <f t="shared" si="426"/>
        <v>-6.4135484324590875E-3</v>
      </c>
      <c r="AE809" s="80">
        <f t="shared" si="427"/>
        <v>4.1133603495498415E-5</v>
      </c>
      <c r="AF809" s="80">
        <f t="shared" si="428"/>
        <v>-9999</v>
      </c>
      <c r="AG809" s="106"/>
      <c r="AH809" s="80">
        <f t="shared" si="429"/>
        <v>-3.1155622583970751E-2</v>
      </c>
      <c r="AI809" s="80">
        <f t="shared" si="430"/>
        <v>0.84894547976944823</v>
      </c>
      <c r="AJ809" s="80">
        <f t="shared" si="431"/>
        <v>-0.92277492665595551</v>
      </c>
      <c r="AK809" s="80">
        <f t="shared" si="432"/>
        <v>0.42232054255545465</v>
      </c>
      <c r="AL809" s="80">
        <f t="shared" si="433"/>
        <v>-1.2272983785934097</v>
      </c>
      <c r="AM809" s="80">
        <f t="shared" si="434"/>
        <v>-0.70436454853410979</v>
      </c>
      <c r="AN809" s="80">
        <f t="shared" si="439"/>
        <v>10.863569862229078</v>
      </c>
      <c r="AO809" s="80">
        <f t="shared" si="439"/>
        <v>10.863569802816787</v>
      </c>
      <c r="AP809" s="80">
        <f t="shared" si="439"/>
        <v>10.863568796431951</v>
      </c>
      <c r="AQ809" s="80">
        <f t="shared" si="439"/>
        <v>10.863551750436947</v>
      </c>
      <c r="AR809" s="80">
        <f t="shared" si="439"/>
        <v>10.863263359613537</v>
      </c>
      <c r="AS809" s="80">
        <f t="shared" si="439"/>
        <v>10.858475635354745</v>
      </c>
      <c r="AT809" s="80">
        <f t="shared" si="439"/>
        <v>10.794949434864948</v>
      </c>
      <c r="AU809" s="80">
        <f t="shared" si="435"/>
        <v>10.418949842896961</v>
      </c>
    </row>
    <row r="810" spans="1:47" ht="12.95" customHeight="1" x14ac:dyDescent="0.2">
      <c r="A810" s="22" t="s">
        <v>2567</v>
      </c>
      <c r="B810" s="41" t="s">
        <v>2525</v>
      </c>
      <c r="C810" s="42">
        <v>54797.652399999999</v>
      </c>
      <c r="D810" s="42">
        <v>2.0000000000000001E-4</v>
      </c>
      <c r="E810" s="16">
        <f t="shared" si="419"/>
        <v>8323.0350297772693</v>
      </c>
      <c r="F810" s="80">
        <f t="shared" si="420"/>
        <v>8323</v>
      </c>
      <c r="G810" s="80">
        <f t="shared" si="417"/>
        <v>4.7550382005283609E-2</v>
      </c>
      <c r="K810" s="80">
        <f>+G810</f>
        <v>4.7550382005283609E-2</v>
      </c>
      <c r="P810" s="80">
        <f t="shared" si="421"/>
        <v>8.5687973043018062E-2</v>
      </c>
      <c r="Q810" s="107">
        <f t="shared" si="437"/>
        <v>39779.152399999999</v>
      </c>
      <c r="R810" s="80">
        <f t="shared" si="438"/>
        <v>1.4544758501614833E-3</v>
      </c>
      <c r="S810" s="106">
        <f t="shared" si="441"/>
        <v>1</v>
      </c>
      <c r="T810" s="106">
        <f t="shared" si="422"/>
        <v>1.4544758501614833E-3</v>
      </c>
      <c r="Z810" s="80">
        <f t="shared" si="423"/>
        <v>8323</v>
      </c>
      <c r="AA810" s="80">
        <f t="shared" si="424"/>
        <v>5.4452950657538704E-2</v>
      </c>
      <c r="AB810" s="80">
        <f t="shared" si="425"/>
        <v>7.8785404390762967E-2</v>
      </c>
      <c r="AC810" s="80">
        <f t="shared" si="440"/>
        <v>-3.8137591037734453E-2</v>
      </c>
      <c r="AD810" s="80">
        <f t="shared" si="426"/>
        <v>-6.902568652255095E-3</v>
      </c>
      <c r="AE810" s="80">
        <f t="shared" si="427"/>
        <v>4.7645453999094716E-5</v>
      </c>
      <c r="AF810" s="80">
        <f t="shared" si="428"/>
        <v>-9999</v>
      </c>
      <c r="AG810" s="106"/>
      <c r="AH810" s="80">
        <f t="shared" si="429"/>
        <v>-3.1235022385479361E-2</v>
      </c>
      <c r="AI810" s="80">
        <f t="shared" si="430"/>
        <v>0.82739578981356054</v>
      </c>
      <c r="AJ810" s="80">
        <f t="shared" si="431"/>
        <v>-0.90170476116907217</v>
      </c>
      <c r="AK810" s="80">
        <f t="shared" si="432"/>
        <v>0.4139805495096735</v>
      </c>
      <c r="AL810" s="80">
        <f t="shared" si="433"/>
        <v>-1.1757740591358972</v>
      </c>
      <c r="AM810" s="80">
        <f t="shared" si="434"/>
        <v>-0.66649973933477791</v>
      </c>
      <c r="AN810" s="80">
        <f t="shared" si="439"/>
        <v>10.918517486090515</v>
      </c>
      <c r="AO810" s="80">
        <f t="shared" si="439"/>
        <v>10.918517482164463</v>
      </c>
      <c r="AP810" s="80">
        <f t="shared" si="439"/>
        <v>10.918517368456513</v>
      </c>
      <c r="AQ810" s="80">
        <f t="shared" si="439"/>
        <v>10.918514075273125</v>
      </c>
      <c r="AR810" s="80">
        <f t="shared" si="439"/>
        <v>10.918418759720756</v>
      </c>
      <c r="AS810" s="80">
        <f t="shared" si="439"/>
        <v>10.915709194737834</v>
      </c>
      <c r="AT810" s="80">
        <f t="shared" si="439"/>
        <v>10.859612185485117</v>
      </c>
      <c r="AU810" s="80">
        <f t="shared" si="435"/>
        <v>10.471326295247181</v>
      </c>
    </row>
    <row r="811" spans="1:47" ht="12.95" customHeight="1" x14ac:dyDescent="0.2">
      <c r="A811" s="22" t="s">
        <v>2568</v>
      </c>
      <c r="B811" s="41" t="s">
        <v>2525</v>
      </c>
      <c r="C811" s="42">
        <v>55253.754999999997</v>
      </c>
      <c r="D811" s="42">
        <v>1E-4</v>
      </c>
      <c r="E811" s="16">
        <f t="shared" si="419"/>
        <v>8659.0401640489727</v>
      </c>
      <c r="F811" s="80">
        <f t="shared" si="420"/>
        <v>8659</v>
      </c>
      <c r="G811" s="80">
        <f t="shared" si="417"/>
        <v>5.4519783465366345E-2</v>
      </c>
      <c r="I811" s="80">
        <f>+G811</f>
        <v>5.4519783465366345E-2</v>
      </c>
      <c r="P811" s="80">
        <f t="shared" si="421"/>
        <v>9.0984320518477269E-2</v>
      </c>
      <c r="Q811" s="107">
        <f t="shared" si="437"/>
        <v>40235.254999999997</v>
      </c>
      <c r="R811" s="80">
        <f t="shared" si="438"/>
        <v>1.3296624624976995E-3</v>
      </c>
      <c r="S811" s="106">
        <f t="shared" si="441"/>
        <v>1</v>
      </c>
      <c r="T811" s="106">
        <f t="shared" si="422"/>
        <v>1.3296624624976995E-3</v>
      </c>
      <c r="Z811" s="80">
        <f t="shared" si="423"/>
        <v>8659</v>
      </c>
      <c r="AA811" s="80">
        <f t="shared" si="424"/>
        <v>5.9943666436382742E-2</v>
      </c>
      <c r="AB811" s="80">
        <f t="shared" si="425"/>
        <v>8.5560437547460871E-2</v>
      </c>
      <c r="AC811" s="80">
        <f t="shared" si="440"/>
        <v>-3.6464537053110924E-2</v>
      </c>
      <c r="AD811" s="80">
        <f t="shared" si="426"/>
        <v>-5.4238829710163972E-3</v>
      </c>
      <c r="AE811" s="80">
        <f t="shared" si="427"/>
        <v>2.9418506483281661E-5</v>
      </c>
      <c r="AF811" s="80">
        <f t="shared" si="428"/>
        <v>-9999</v>
      </c>
      <c r="AG811" s="106"/>
      <c r="AH811" s="80">
        <f t="shared" si="429"/>
        <v>-3.104065408209453E-2</v>
      </c>
      <c r="AI811" s="80">
        <f t="shared" si="430"/>
        <v>0.77962968093258789</v>
      </c>
      <c r="AJ811" s="80">
        <f t="shared" si="431"/>
        <v>-0.84421978492143013</v>
      </c>
      <c r="AK811" s="80">
        <f t="shared" si="432"/>
        <v>0.39065205902509048</v>
      </c>
      <c r="AL811" s="80">
        <f t="shared" si="433"/>
        <v>-1.0571854850316382</v>
      </c>
      <c r="AM811" s="80">
        <f t="shared" si="434"/>
        <v>-0.58402820153122326</v>
      </c>
      <c r="AN811" s="80">
        <f t="shared" ref="AN811:AT820" si="442">$AU811+$AB$7*SIN(AO811)</f>
        <v>11.050503948148668</v>
      </c>
      <c r="AO811" s="80">
        <f t="shared" si="442"/>
        <v>11.050503948365844</v>
      </c>
      <c r="AP811" s="80">
        <f t="shared" si="442"/>
        <v>11.05050393954644</v>
      </c>
      <c r="AQ811" s="80">
        <f t="shared" si="442"/>
        <v>11.05050429769693</v>
      </c>
      <c r="AR811" s="80">
        <f t="shared" si="442"/>
        <v>11.050489751553712</v>
      </c>
      <c r="AS811" s="80">
        <f t="shared" si="442"/>
        <v>11.051077473883797</v>
      </c>
      <c r="AT811" s="80">
        <f t="shared" si="442"/>
        <v>11.017001478099123</v>
      </c>
      <c r="AU811" s="80">
        <f t="shared" si="435"/>
        <v>10.602658295170119</v>
      </c>
    </row>
    <row r="812" spans="1:47" ht="12.95" customHeight="1" x14ac:dyDescent="0.2">
      <c r="A812" s="22" t="s">
        <v>2564</v>
      </c>
      <c r="B812" s="41" t="s">
        <v>2525</v>
      </c>
      <c r="C812" s="42">
        <v>55268.686999999998</v>
      </c>
      <c r="D812" s="42">
        <v>1E-4</v>
      </c>
      <c r="E812" s="16">
        <f t="shared" si="419"/>
        <v>8670.0403834402787</v>
      </c>
      <c r="F812" s="80">
        <f t="shared" si="420"/>
        <v>8670</v>
      </c>
      <c r="G812" s="80">
        <f t="shared" si="417"/>
        <v>5.4817591248138342E-2</v>
      </c>
      <c r="I812" s="80">
        <f>+G812</f>
        <v>5.4817591248138342E-2</v>
      </c>
      <c r="O812" s="80">
        <f t="shared" ref="O812:O820" ca="1" si="443">+C$11+C$12*F812</f>
        <v>6.2944544797307531E-2</v>
      </c>
      <c r="P812" s="80">
        <f t="shared" si="421"/>
        <v>9.115923191323777E-2</v>
      </c>
      <c r="Q812" s="107">
        <f t="shared" si="437"/>
        <v>40250.186999999998</v>
      </c>
      <c r="R812" s="80">
        <f t="shared" si="438"/>
        <v>1.3207148462312083E-3</v>
      </c>
      <c r="S812" s="106">
        <f t="shared" si="441"/>
        <v>1</v>
      </c>
      <c r="T812" s="106">
        <f t="shared" si="422"/>
        <v>1.3207148462312083E-3</v>
      </c>
      <c r="Z812" s="80">
        <f t="shared" si="423"/>
        <v>8670</v>
      </c>
      <c r="AA812" s="80">
        <f t="shared" si="424"/>
        <v>6.0133642887902891E-2</v>
      </c>
      <c r="AB812" s="80">
        <f t="shared" si="425"/>
        <v>8.5843180273473221E-2</v>
      </c>
      <c r="AC812" s="80">
        <f t="shared" si="440"/>
        <v>-3.6341640665099428E-2</v>
      </c>
      <c r="AD812" s="80">
        <f t="shared" si="426"/>
        <v>-5.3160516397645491E-3</v>
      </c>
      <c r="AE812" s="80">
        <f t="shared" si="427"/>
        <v>2.8260405036643352E-5</v>
      </c>
      <c r="AF812" s="80">
        <f t="shared" si="428"/>
        <v>-9999</v>
      </c>
      <c r="AG812" s="106"/>
      <c r="AH812" s="80">
        <f t="shared" si="429"/>
        <v>-3.1025589025334883E-2</v>
      </c>
      <c r="AI812" s="80">
        <f t="shared" si="430"/>
        <v>0.77820385348276144</v>
      </c>
      <c r="AJ812" s="80">
        <f t="shared" si="431"/>
        <v>-0.84225581452605103</v>
      </c>
      <c r="AK812" s="80">
        <f t="shared" si="432"/>
        <v>0.38984429986408603</v>
      </c>
      <c r="AL812" s="80">
        <f t="shared" si="433"/>
        <v>-1.0535318462991472</v>
      </c>
      <c r="AM812" s="80">
        <f t="shared" si="434"/>
        <v>-0.58158088263984198</v>
      </c>
      <c r="AN812" s="80">
        <f t="shared" si="442"/>
        <v>11.054696335656967</v>
      </c>
      <c r="AO812" s="80">
        <f t="shared" si="442"/>
        <v>11.054696335975922</v>
      </c>
      <c r="AP812" s="80">
        <f t="shared" si="442"/>
        <v>11.054696323940775</v>
      </c>
      <c r="AQ812" s="80">
        <f t="shared" si="442"/>
        <v>11.054696778059677</v>
      </c>
      <c r="AR812" s="80">
        <f t="shared" si="442"/>
        <v>11.054679640503529</v>
      </c>
      <c r="AS812" s="80">
        <f t="shared" si="442"/>
        <v>11.055322974814331</v>
      </c>
      <c r="AT812" s="80">
        <f t="shared" si="442"/>
        <v>11.022035576934321</v>
      </c>
      <c r="AU812" s="80">
        <f t="shared" si="435"/>
        <v>10.606957854691405</v>
      </c>
    </row>
    <row r="813" spans="1:47" ht="12.95" customHeight="1" x14ac:dyDescent="0.2">
      <c r="A813" s="28" t="s">
        <v>2560</v>
      </c>
      <c r="B813" s="49" t="s">
        <v>2525</v>
      </c>
      <c r="C813" s="28">
        <v>55329.770900000003</v>
      </c>
      <c r="D813" s="28">
        <v>2.9999999999999997E-4</v>
      </c>
      <c r="E813" s="16">
        <f t="shared" si="419"/>
        <v>8715.040135735795</v>
      </c>
      <c r="F813" s="80">
        <f t="shared" si="420"/>
        <v>8715</v>
      </c>
      <c r="G813" s="80">
        <f t="shared" si="417"/>
        <v>5.4481350380228832E-2</v>
      </c>
      <c r="K813" s="80">
        <f t="shared" ref="K813:K820" si="444">+G813</f>
        <v>5.4481350380228832E-2</v>
      </c>
      <c r="O813" s="80">
        <f t="shared" ca="1" si="443"/>
        <v>6.361781644755575E-2</v>
      </c>
      <c r="P813" s="80">
        <f t="shared" si="421"/>
        <v>9.1875781422605399E-2</v>
      </c>
      <c r="Q813" s="107">
        <f t="shared" si="437"/>
        <v>40311.270900000003</v>
      </c>
      <c r="R813" s="80">
        <f t="shared" si="438"/>
        <v>1.3983434729830562E-3</v>
      </c>
      <c r="S813" s="106">
        <f t="shared" si="441"/>
        <v>1</v>
      </c>
      <c r="T813" s="106">
        <f t="shared" si="422"/>
        <v>1.3983434729830562E-3</v>
      </c>
      <c r="Z813" s="80">
        <f t="shared" si="423"/>
        <v>8715</v>
      </c>
      <c r="AA813" s="80">
        <f t="shared" si="424"/>
        <v>6.0917165766926976E-2</v>
      </c>
      <c r="AB813" s="80">
        <f t="shared" si="425"/>
        <v>8.5439966035907255E-2</v>
      </c>
      <c r="AC813" s="80">
        <f t="shared" si="440"/>
        <v>-3.7394431042376566E-2</v>
      </c>
      <c r="AD813" s="80">
        <f t="shared" si="426"/>
        <v>-6.4358153866981432E-3</v>
      </c>
      <c r="AE813" s="80">
        <f t="shared" si="427"/>
        <v>4.1419719691660573E-5</v>
      </c>
      <c r="AF813" s="80">
        <f t="shared" si="428"/>
        <v>-9999</v>
      </c>
      <c r="AG813" s="106"/>
      <c r="AH813" s="80">
        <f t="shared" si="429"/>
        <v>-3.0958615655678423E-2</v>
      </c>
      <c r="AI813" s="80">
        <f t="shared" si="430"/>
        <v>0.77245517659130769</v>
      </c>
      <c r="AJ813" s="80">
        <f t="shared" si="431"/>
        <v>-0.83418053954691296</v>
      </c>
      <c r="AK813" s="80">
        <f t="shared" si="432"/>
        <v>0.38651709158370068</v>
      </c>
      <c r="AL813" s="80">
        <f t="shared" si="433"/>
        <v>-1.0387228362322458</v>
      </c>
      <c r="AM813" s="80">
        <f t="shared" si="434"/>
        <v>-0.57171421374974263</v>
      </c>
      <c r="AN813" s="80">
        <f t="shared" si="442"/>
        <v>11.071767793544298</v>
      </c>
      <c r="AO813" s="80">
        <f t="shared" si="442"/>
        <v>11.071767794683332</v>
      </c>
      <c r="AP813" s="80">
        <f t="shared" si="442"/>
        <v>11.071767761321116</v>
      </c>
      <c r="AQ813" s="80">
        <f t="shared" si="442"/>
        <v>11.071768738492493</v>
      </c>
      <c r="AR813" s="80">
        <f t="shared" si="442"/>
        <v>11.071740112190669</v>
      </c>
      <c r="AS813" s="80">
        <f t="shared" si="442"/>
        <v>11.072574319532757</v>
      </c>
      <c r="AT813" s="80">
        <f t="shared" si="442"/>
        <v>11.042549571483796</v>
      </c>
      <c r="AU813" s="80">
        <f t="shared" si="435"/>
        <v>10.624546961823942</v>
      </c>
    </row>
    <row r="814" spans="1:47" ht="12.95" customHeight="1" x14ac:dyDescent="0.2">
      <c r="A814" s="42" t="s">
        <v>2569</v>
      </c>
      <c r="B814" s="41" t="s">
        <v>2550</v>
      </c>
      <c r="C814" s="42">
        <v>55570.724399999999</v>
      </c>
      <c r="D814" s="42">
        <v>5.9999999999999995E-4</v>
      </c>
      <c r="E814" s="16">
        <f t="shared" si="419"/>
        <v>8892.547593752337</v>
      </c>
      <c r="F814" s="80">
        <f t="shared" si="420"/>
        <v>8892.5</v>
      </c>
      <c r="G814" s="80">
        <f t="shared" si="417"/>
        <v>6.4605066916556098E-2</v>
      </c>
      <c r="K814" s="80">
        <f t="shared" si="444"/>
        <v>6.4605066916556098E-2</v>
      </c>
      <c r="O814" s="80">
        <f t="shared" ca="1" si="443"/>
        <v>6.6273499067979288E-2</v>
      </c>
      <c r="P814" s="80">
        <f t="shared" si="421"/>
        <v>9.4717888639009193E-2</v>
      </c>
      <c r="Q814" s="107">
        <f t="shared" si="437"/>
        <v>40552.224399999999</v>
      </c>
      <c r="R814" s="80">
        <f t="shared" si="438"/>
        <v>9.0678203208824305E-4</v>
      </c>
      <c r="S814" s="106">
        <f t="shared" si="441"/>
        <v>1</v>
      </c>
      <c r="T814" s="106">
        <f t="shared" si="422"/>
        <v>9.0678203208824305E-4</v>
      </c>
      <c r="Z814" s="80">
        <f t="shared" si="423"/>
        <v>8892.5</v>
      </c>
      <c r="AA814" s="80">
        <f t="shared" si="424"/>
        <v>6.4103755606661442E-2</v>
      </c>
      <c r="AB814" s="80">
        <f t="shared" si="425"/>
        <v>9.5219199948903849E-2</v>
      </c>
      <c r="AC814" s="80">
        <f t="shared" si="440"/>
        <v>-3.0112821722453095E-2</v>
      </c>
      <c r="AD814" s="80">
        <f t="shared" si="426"/>
        <v>5.0131130989465589E-4</v>
      </c>
      <c r="AE814" s="80">
        <f t="shared" si="427"/>
        <v>2.5131302942829572E-7</v>
      </c>
      <c r="AF814" s="80">
        <f t="shared" si="428"/>
        <v>-9999</v>
      </c>
      <c r="AG814" s="106"/>
      <c r="AH814" s="80">
        <f t="shared" si="429"/>
        <v>-3.0614133032347755E-2</v>
      </c>
      <c r="AI814" s="80">
        <f t="shared" si="430"/>
        <v>0.75104175953116248</v>
      </c>
      <c r="AJ814" s="80">
        <f t="shared" si="431"/>
        <v>-0.80178698798828285</v>
      </c>
      <c r="AK814" s="80">
        <f t="shared" si="432"/>
        <v>0.37308431118056451</v>
      </c>
      <c r="AL814" s="80">
        <f t="shared" si="433"/>
        <v>-0.98235709676021499</v>
      </c>
      <c r="AM814" s="80">
        <f t="shared" si="434"/>
        <v>-0.53490294840857833</v>
      </c>
      <c r="AN814" s="80">
        <f t="shared" si="442"/>
        <v>11.137912457218048</v>
      </c>
      <c r="AO814" s="80">
        <f t="shared" si="442"/>
        <v>11.137912473743224</v>
      </c>
      <c r="AP814" s="80">
        <f t="shared" si="442"/>
        <v>11.137912214021275</v>
      </c>
      <c r="AQ814" s="80">
        <f t="shared" si="442"/>
        <v>11.13791629594999</v>
      </c>
      <c r="AR814" s="80">
        <f t="shared" si="442"/>
        <v>11.137852128729008</v>
      </c>
      <c r="AS814" s="80">
        <f t="shared" si="442"/>
        <v>11.138857524283031</v>
      </c>
      <c r="AT814" s="80">
        <f t="shared" si="442"/>
        <v>11.122196753733222</v>
      </c>
      <c r="AU814" s="80">
        <f t="shared" si="435"/>
        <v>10.693926217735614</v>
      </c>
    </row>
    <row r="815" spans="1:47" ht="12.95" customHeight="1" x14ac:dyDescent="0.2">
      <c r="A815" s="42" t="s">
        <v>2569</v>
      </c>
      <c r="B815" s="41" t="s">
        <v>2550</v>
      </c>
      <c r="C815" s="42">
        <v>55570.724699999999</v>
      </c>
      <c r="D815" s="42">
        <v>5.9999999999999995E-4</v>
      </c>
      <c r="E815" s="16">
        <f t="shared" si="419"/>
        <v>8892.54781475862</v>
      </c>
      <c r="F815" s="80">
        <f t="shared" si="420"/>
        <v>8892.5</v>
      </c>
      <c r="G815" s="80">
        <f t="shared" si="417"/>
        <v>6.4905066916253418E-2</v>
      </c>
      <c r="K815" s="80">
        <f t="shared" si="444"/>
        <v>6.4905066916253418E-2</v>
      </c>
      <c r="O815" s="80">
        <f t="shared" ca="1" si="443"/>
        <v>6.6273499067979288E-2</v>
      </c>
      <c r="P815" s="80">
        <f t="shared" si="421"/>
        <v>9.4717888639009193E-2</v>
      </c>
      <c r="Q815" s="107">
        <f t="shared" si="437"/>
        <v>40552.224699999999</v>
      </c>
      <c r="R815" s="80">
        <f t="shared" si="438"/>
        <v>8.8880433907281863E-4</v>
      </c>
      <c r="S815" s="106">
        <f t="shared" si="441"/>
        <v>1</v>
      </c>
      <c r="T815" s="106">
        <f t="shared" si="422"/>
        <v>8.8880433907281863E-4</v>
      </c>
      <c r="Z815" s="80">
        <f t="shared" si="423"/>
        <v>8892.5</v>
      </c>
      <c r="AA815" s="80">
        <f t="shared" si="424"/>
        <v>6.4103755606661442E-2</v>
      </c>
      <c r="AB815" s="80">
        <f t="shared" si="425"/>
        <v>9.5519199948601169E-2</v>
      </c>
      <c r="AC815" s="80">
        <f t="shared" si="440"/>
        <v>-2.9812821722755775E-2</v>
      </c>
      <c r="AD815" s="80">
        <f t="shared" si="426"/>
        <v>8.0131130959197605E-4</v>
      </c>
      <c r="AE815" s="80">
        <f t="shared" si="427"/>
        <v>6.4209981488000765E-7</v>
      </c>
      <c r="AF815" s="80">
        <f t="shared" si="428"/>
        <v>-9999</v>
      </c>
      <c r="AG815" s="106"/>
      <c r="AH815" s="80">
        <f t="shared" si="429"/>
        <v>-3.0614133032347755E-2</v>
      </c>
      <c r="AI815" s="80">
        <f t="shared" si="430"/>
        <v>0.75104175953116248</v>
      </c>
      <c r="AJ815" s="80">
        <f t="shared" si="431"/>
        <v>-0.80178698798828285</v>
      </c>
      <c r="AK815" s="80">
        <f t="shared" si="432"/>
        <v>0.37308431118056451</v>
      </c>
      <c r="AL815" s="80">
        <f t="shared" si="433"/>
        <v>-0.98235709676021499</v>
      </c>
      <c r="AM815" s="80">
        <f t="shared" si="434"/>
        <v>-0.53490294840857833</v>
      </c>
      <c r="AN815" s="80">
        <f t="shared" si="442"/>
        <v>11.137912457218048</v>
      </c>
      <c r="AO815" s="80">
        <f t="shared" si="442"/>
        <v>11.137912473743224</v>
      </c>
      <c r="AP815" s="80">
        <f t="shared" si="442"/>
        <v>11.137912214021275</v>
      </c>
      <c r="AQ815" s="80">
        <f t="shared" si="442"/>
        <v>11.13791629594999</v>
      </c>
      <c r="AR815" s="80">
        <f t="shared" si="442"/>
        <v>11.137852128729008</v>
      </c>
      <c r="AS815" s="80">
        <f t="shared" si="442"/>
        <v>11.138857524283031</v>
      </c>
      <c r="AT815" s="80">
        <f t="shared" si="442"/>
        <v>11.122196753733222</v>
      </c>
      <c r="AU815" s="80">
        <f t="shared" si="435"/>
        <v>10.693926217735614</v>
      </c>
    </row>
    <row r="816" spans="1:47" ht="12.95" customHeight="1" x14ac:dyDescent="0.2">
      <c r="A816" s="42" t="s">
        <v>2569</v>
      </c>
      <c r="B816" s="41" t="s">
        <v>2550</v>
      </c>
      <c r="C816" s="42">
        <v>55625.697099999998</v>
      </c>
      <c r="D816" s="42">
        <v>1E-4</v>
      </c>
      <c r="E816" s="16">
        <f t="shared" si="419"/>
        <v>8933.0453007261131</v>
      </c>
      <c r="F816" s="80">
        <f t="shared" si="420"/>
        <v>8933</v>
      </c>
      <c r="G816" s="80">
        <f t="shared" si="417"/>
        <v>6.1492450127843767E-2</v>
      </c>
      <c r="K816" s="80">
        <f t="shared" si="444"/>
        <v>6.1492450127843767E-2</v>
      </c>
      <c r="O816" s="80">
        <f t="shared" ca="1" si="443"/>
        <v>6.6879443553202703E-2</v>
      </c>
      <c r="P816" s="80">
        <f t="shared" si="421"/>
        <v>9.5369883152798485E-2</v>
      </c>
      <c r="Q816" s="107">
        <f t="shared" si="437"/>
        <v>40607.197099999998</v>
      </c>
      <c r="R816" s="80">
        <f t="shared" si="438"/>
        <v>1.1476804683602925E-3</v>
      </c>
      <c r="S816" s="106">
        <f t="shared" si="441"/>
        <v>1</v>
      </c>
      <c r="T816" s="106">
        <f t="shared" si="422"/>
        <v>1.1476804683602925E-3</v>
      </c>
      <c r="Z816" s="80">
        <f t="shared" si="423"/>
        <v>8933</v>
      </c>
      <c r="AA816" s="80">
        <f t="shared" si="424"/>
        <v>6.4851473815894636E-2</v>
      </c>
      <c r="AB816" s="80">
        <f t="shared" si="425"/>
        <v>9.2010859464747616E-2</v>
      </c>
      <c r="AC816" s="80">
        <f t="shared" si="440"/>
        <v>-3.3877433024954717E-2</v>
      </c>
      <c r="AD816" s="80">
        <f t="shared" si="426"/>
        <v>-3.3590236880508689E-3</v>
      </c>
      <c r="AE816" s="80">
        <f t="shared" si="427"/>
        <v>1.1283040136886861E-5</v>
      </c>
      <c r="AF816" s="80">
        <f t="shared" si="428"/>
        <v>-9999</v>
      </c>
      <c r="AG816" s="106"/>
      <c r="AH816" s="80">
        <f t="shared" si="429"/>
        <v>-3.0518409336903848E-2</v>
      </c>
      <c r="AI816" s="80">
        <f t="shared" si="430"/>
        <v>0.74642387257534026</v>
      </c>
      <c r="AJ816" s="80">
        <f t="shared" si="431"/>
        <v>-0.79429727581875664</v>
      </c>
      <c r="AK816" s="80">
        <f t="shared" si="432"/>
        <v>0.36996115518622841</v>
      </c>
      <c r="AL816" s="80">
        <f t="shared" si="433"/>
        <v>-0.96992763527323489</v>
      </c>
      <c r="AM816" s="80">
        <f t="shared" si="434"/>
        <v>-0.52693643201950424</v>
      </c>
      <c r="AN816" s="80">
        <f t="shared" si="442"/>
        <v>11.152749771909697</v>
      </c>
      <c r="AO816" s="80">
        <f t="shared" si="442"/>
        <v>11.15274979416373</v>
      </c>
      <c r="AP816" s="80">
        <f t="shared" si="442"/>
        <v>11.152749477185059</v>
      </c>
      <c r="AQ816" s="80">
        <f t="shared" si="442"/>
        <v>11.152753992058589</v>
      </c>
      <c r="AR816" s="80">
        <f t="shared" si="442"/>
        <v>11.152689672495139</v>
      </c>
      <c r="AS816" s="80">
        <f t="shared" si="442"/>
        <v>11.153603528949919</v>
      </c>
      <c r="AT816" s="80">
        <f t="shared" si="442"/>
        <v>11.140082628709839</v>
      </c>
      <c r="AU816" s="80">
        <f t="shared" si="435"/>
        <v>10.709756414154896</v>
      </c>
    </row>
    <row r="817" spans="1:47" ht="12.95" customHeight="1" x14ac:dyDescent="0.2">
      <c r="A817" s="28" t="s">
        <v>2561</v>
      </c>
      <c r="B817" s="49" t="s">
        <v>2525</v>
      </c>
      <c r="C817" s="28">
        <v>55644.701300000001</v>
      </c>
      <c r="D817" s="28">
        <v>1E-4</v>
      </c>
      <c r="E817" s="16">
        <f t="shared" si="419"/>
        <v>8947.0454594025323</v>
      </c>
      <c r="F817" s="80">
        <f t="shared" si="420"/>
        <v>8947</v>
      </c>
      <c r="G817" s="80">
        <f t="shared" si="417"/>
        <v>6.1707841858151369E-2</v>
      </c>
      <c r="K817" s="80">
        <f t="shared" si="444"/>
        <v>6.1707841858151369E-2</v>
      </c>
      <c r="O817" s="80">
        <f t="shared" ca="1" si="443"/>
        <v>6.708890584439102E-2</v>
      </c>
      <c r="P817" s="80">
        <f t="shared" si="421"/>
        <v>9.5595567626529349E-2</v>
      </c>
      <c r="Q817" s="107">
        <f t="shared" si="437"/>
        <v>40626.201300000001</v>
      </c>
      <c r="R817" s="80">
        <f t="shared" si="438"/>
        <v>1.1483779577527889E-3</v>
      </c>
      <c r="S817" s="106">
        <f t="shared" si="441"/>
        <v>1</v>
      </c>
      <c r="T817" s="106">
        <f t="shared" si="422"/>
        <v>1.1483779577527889E-3</v>
      </c>
      <c r="Z817" s="80">
        <f t="shared" si="423"/>
        <v>8947</v>
      </c>
      <c r="AA817" s="80">
        <f t="shared" si="424"/>
        <v>6.511166706319621E-2</v>
      </c>
      <c r="AB817" s="80">
        <f t="shared" si="425"/>
        <v>9.2191742421484507E-2</v>
      </c>
      <c r="AC817" s="80">
        <f t="shared" si="440"/>
        <v>-3.388772576837798E-2</v>
      </c>
      <c r="AD817" s="80">
        <f t="shared" si="426"/>
        <v>-3.4038252050448414E-3</v>
      </c>
      <c r="AE817" s="80">
        <f t="shared" si="427"/>
        <v>1.1586026026498557E-5</v>
      </c>
      <c r="AF817" s="80">
        <f t="shared" si="428"/>
        <v>-9999</v>
      </c>
      <c r="AG817" s="106"/>
      <c r="AH817" s="80">
        <f t="shared" si="429"/>
        <v>-3.0483900563333138E-2</v>
      </c>
      <c r="AI817" s="80">
        <f t="shared" si="430"/>
        <v>0.74484969646402466</v>
      </c>
      <c r="AJ817" s="80">
        <f t="shared" si="431"/>
        <v>-0.79170126088218673</v>
      </c>
      <c r="AK817" s="80">
        <f t="shared" si="432"/>
        <v>0.3688772578404847</v>
      </c>
      <c r="AL817" s="80">
        <f t="shared" si="433"/>
        <v>-0.9656664228035573</v>
      </c>
      <c r="AM817" s="80">
        <f t="shared" si="434"/>
        <v>-0.52421728604356055</v>
      </c>
      <c r="AN817" s="80">
        <f t="shared" si="442"/>
        <v>11.157857559866166</v>
      </c>
      <c r="AO817" s="80">
        <f t="shared" si="442"/>
        <v>11.157857583939704</v>
      </c>
      <c r="AP817" s="80">
        <f t="shared" si="442"/>
        <v>11.157857251746623</v>
      </c>
      <c r="AQ817" s="80">
        <f t="shared" si="442"/>
        <v>11.157861835651619</v>
      </c>
      <c r="AR817" s="80">
        <f t="shared" si="442"/>
        <v>11.157798571386271</v>
      </c>
      <c r="AS817" s="80">
        <f t="shared" si="442"/>
        <v>11.15866955749185</v>
      </c>
      <c r="AT817" s="80">
        <f t="shared" si="442"/>
        <v>11.146240344578972</v>
      </c>
      <c r="AU817" s="80">
        <f t="shared" si="435"/>
        <v>10.715228580818353</v>
      </c>
    </row>
    <row r="818" spans="1:47" ht="12.95" customHeight="1" x14ac:dyDescent="0.2">
      <c r="A818" s="42" t="s">
        <v>2569</v>
      </c>
      <c r="B818" s="41" t="s">
        <v>2550</v>
      </c>
      <c r="C818" s="42">
        <v>55648.773699999998</v>
      </c>
      <c r="D818" s="42">
        <v>1E-4</v>
      </c>
      <c r="E818" s="16">
        <f t="shared" si="419"/>
        <v>8950.0455460251633</v>
      </c>
      <c r="F818" s="80">
        <f t="shared" si="420"/>
        <v>8950</v>
      </c>
      <c r="G818" s="80">
        <f t="shared" si="417"/>
        <v>6.1825425800634548E-2</v>
      </c>
      <c r="K818" s="80">
        <f t="shared" si="444"/>
        <v>6.1825425800634548E-2</v>
      </c>
      <c r="O818" s="80">
        <f t="shared" ca="1" si="443"/>
        <v>6.7133790621074232E-2</v>
      </c>
      <c r="P818" s="80">
        <f t="shared" si="421"/>
        <v>9.564394888185912E-2</v>
      </c>
      <c r="Q818" s="107">
        <f t="shared" si="437"/>
        <v>40630.273699999998</v>
      </c>
      <c r="R818" s="80">
        <f t="shared" si="438"/>
        <v>1.1436925033953191E-3</v>
      </c>
      <c r="S818" s="106">
        <f t="shared" si="441"/>
        <v>1</v>
      </c>
      <c r="T818" s="106">
        <f t="shared" si="422"/>
        <v>1.1436925033953191E-3</v>
      </c>
      <c r="Z818" s="80">
        <f t="shared" si="423"/>
        <v>8950</v>
      </c>
      <c r="AA818" s="80">
        <f t="shared" si="424"/>
        <v>6.5167536939830087E-2</v>
      </c>
      <c r="AB818" s="80">
        <f t="shared" si="425"/>
        <v>9.2301837742663581E-2</v>
      </c>
      <c r="AC818" s="80">
        <f t="shared" si="440"/>
        <v>-3.3818523081224572E-2</v>
      </c>
      <c r="AD818" s="80">
        <f t="shared" si="426"/>
        <v>-3.3421111391955388E-3</v>
      </c>
      <c r="AE818" s="80">
        <f t="shared" si="427"/>
        <v>1.1169706866734902E-5</v>
      </c>
      <c r="AF818" s="80">
        <f t="shared" si="428"/>
        <v>-9999</v>
      </c>
      <c r="AG818" s="106"/>
      <c r="AH818" s="80">
        <f t="shared" si="429"/>
        <v>-3.047641194202903E-2</v>
      </c>
      <c r="AI818" s="80">
        <f t="shared" si="430"/>
        <v>0.74451383584143271</v>
      </c>
      <c r="AJ818" s="80">
        <f t="shared" si="431"/>
        <v>-0.7911445286367661</v>
      </c>
      <c r="AK818" s="80">
        <f t="shared" si="432"/>
        <v>0.3686447187604312</v>
      </c>
      <c r="AL818" s="80">
        <f t="shared" si="433"/>
        <v>-0.96475564153864424</v>
      </c>
      <c r="AM818" s="80">
        <f t="shared" si="434"/>
        <v>-0.52363689086560539</v>
      </c>
      <c r="AN818" s="80">
        <f t="shared" si="442"/>
        <v>11.158950685291956</v>
      </c>
      <c r="AO818" s="80">
        <f t="shared" si="442"/>
        <v>11.158950709731814</v>
      </c>
      <c r="AP818" s="80">
        <f t="shared" si="442"/>
        <v>11.158950374720407</v>
      </c>
      <c r="AQ818" s="80">
        <f t="shared" si="442"/>
        <v>11.158954966858134</v>
      </c>
      <c r="AR818" s="80">
        <f t="shared" si="442"/>
        <v>11.158892009411591</v>
      </c>
      <c r="AS818" s="80">
        <f t="shared" si="442"/>
        <v>11.159753060928805</v>
      </c>
      <c r="AT818" s="80">
        <f t="shared" si="442"/>
        <v>11.147558176659587</v>
      </c>
      <c r="AU818" s="80">
        <f t="shared" si="435"/>
        <v>10.716401187960521</v>
      </c>
    </row>
    <row r="819" spans="1:47" ht="12.95" customHeight="1" x14ac:dyDescent="0.2">
      <c r="A819" s="42" t="s">
        <v>2569</v>
      </c>
      <c r="B819" s="41" t="s">
        <v>2550</v>
      </c>
      <c r="C819" s="42">
        <v>55648.773699999998</v>
      </c>
      <c r="D819" s="42">
        <v>1E-4</v>
      </c>
      <c r="E819" s="16">
        <f t="shared" si="419"/>
        <v>8950.0455460251633</v>
      </c>
      <c r="F819" s="80">
        <f t="shared" si="420"/>
        <v>8950</v>
      </c>
      <c r="G819" s="80">
        <f t="shared" si="417"/>
        <v>6.1825425800634548E-2</v>
      </c>
      <c r="K819" s="80">
        <f t="shared" si="444"/>
        <v>6.1825425800634548E-2</v>
      </c>
      <c r="O819" s="80">
        <f t="shared" ca="1" si="443"/>
        <v>6.7133790621074232E-2</v>
      </c>
      <c r="P819" s="80">
        <f t="shared" si="421"/>
        <v>9.564394888185912E-2</v>
      </c>
      <c r="Q819" s="107">
        <f t="shared" si="437"/>
        <v>40630.273699999998</v>
      </c>
      <c r="R819" s="80">
        <f t="shared" si="438"/>
        <v>1.1436925033953191E-3</v>
      </c>
      <c r="S819" s="106">
        <f t="shared" si="441"/>
        <v>1</v>
      </c>
      <c r="T819" s="106">
        <f t="shared" si="422"/>
        <v>1.1436925033953191E-3</v>
      </c>
      <c r="Z819" s="80">
        <f t="shared" si="423"/>
        <v>8950</v>
      </c>
      <c r="AA819" s="80">
        <f t="shared" si="424"/>
        <v>6.5167536939830087E-2</v>
      </c>
      <c r="AB819" s="80">
        <f t="shared" si="425"/>
        <v>9.2301837742663581E-2</v>
      </c>
      <c r="AC819" s="80">
        <f t="shared" si="440"/>
        <v>-3.3818523081224572E-2</v>
      </c>
      <c r="AD819" s="80">
        <f t="shared" si="426"/>
        <v>-3.3421111391955388E-3</v>
      </c>
      <c r="AE819" s="80">
        <f t="shared" si="427"/>
        <v>1.1169706866734902E-5</v>
      </c>
      <c r="AF819" s="80">
        <f t="shared" si="428"/>
        <v>-9999</v>
      </c>
      <c r="AG819" s="106"/>
      <c r="AH819" s="80">
        <f t="shared" si="429"/>
        <v>-3.047641194202903E-2</v>
      </c>
      <c r="AI819" s="80">
        <f t="shared" si="430"/>
        <v>0.74451383584143271</v>
      </c>
      <c r="AJ819" s="80">
        <f t="shared" si="431"/>
        <v>-0.7911445286367661</v>
      </c>
      <c r="AK819" s="80">
        <f t="shared" si="432"/>
        <v>0.3686447187604312</v>
      </c>
      <c r="AL819" s="80">
        <f t="shared" si="433"/>
        <v>-0.96475564153864424</v>
      </c>
      <c r="AM819" s="80">
        <f t="shared" si="434"/>
        <v>-0.52363689086560539</v>
      </c>
      <c r="AN819" s="80">
        <f t="shared" si="442"/>
        <v>11.158950685291956</v>
      </c>
      <c r="AO819" s="80">
        <f t="shared" si="442"/>
        <v>11.158950709731814</v>
      </c>
      <c r="AP819" s="80">
        <f t="shared" si="442"/>
        <v>11.158950374720407</v>
      </c>
      <c r="AQ819" s="80">
        <f t="shared" si="442"/>
        <v>11.158954966858134</v>
      </c>
      <c r="AR819" s="80">
        <f t="shared" si="442"/>
        <v>11.158892009411591</v>
      </c>
      <c r="AS819" s="80">
        <f t="shared" si="442"/>
        <v>11.159753060928805</v>
      </c>
      <c r="AT819" s="80">
        <f t="shared" si="442"/>
        <v>11.147558176659587</v>
      </c>
      <c r="AU819" s="80">
        <f t="shared" si="435"/>
        <v>10.716401187960521</v>
      </c>
    </row>
    <row r="820" spans="1:47" ht="12.95" customHeight="1" x14ac:dyDescent="0.2">
      <c r="A820" s="42" t="s">
        <v>2569</v>
      </c>
      <c r="B820" s="41" t="s">
        <v>2550</v>
      </c>
      <c r="C820" s="42">
        <v>55648.773699999998</v>
      </c>
      <c r="D820" s="42">
        <v>1E-4</v>
      </c>
      <c r="E820" s="16">
        <f t="shared" si="419"/>
        <v>8950.0455460251633</v>
      </c>
      <c r="F820" s="80">
        <f t="shared" si="420"/>
        <v>8950</v>
      </c>
      <c r="G820" s="80">
        <f t="shared" si="417"/>
        <v>6.1825425800634548E-2</v>
      </c>
      <c r="K820" s="80">
        <f t="shared" si="444"/>
        <v>6.1825425800634548E-2</v>
      </c>
      <c r="O820" s="80">
        <f t="shared" ca="1" si="443"/>
        <v>6.7133790621074232E-2</v>
      </c>
      <c r="P820" s="80">
        <f t="shared" si="421"/>
        <v>9.564394888185912E-2</v>
      </c>
      <c r="Q820" s="107">
        <f t="shared" si="437"/>
        <v>40630.273699999998</v>
      </c>
      <c r="R820" s="80">
        <f t="shared" si="438"/>
        <v>1.1436925033953191E-3</v>
      </c>
      <c r="S820" s="106">
        <f t="shared" si="441"/>
        <v>1</v>
      </c>
      <c r="T820" s="106">
        <f t="shared" si="422"/>
        <v>1.1436925033953191E-3</v>
      </c>
      <c r="Z820" s="80">
        <f t="shared" si="423"/>
        <v>8950</v>
      </c>
      <c r="AA820" s="80">
        <f t="shared" si="424"/>
        <v>6.5167536939830087E-2</v>
      </c>
      <c r="AB820" s="80">
        <f t="shared" si="425"/>
        <v>9.2301837742663581E-2</v>
      </c>
      <c r="AC820" s="80">
        <f t="shared" si="440"/>
        <v>-3.3818523081224572E-2</v>
      </c>
      <c r="AD820" s="80">
        <f t="shared" si="426"/>
        <v>-3.3421111391955388E-3</v>
      </c>
      <c r="AE820" s="80">
        <f t="shared" si="427"/>
        <v>1.1169706866734902E-5</v>
      </c>
      <c r="AF820" s="80">
        <f t="shared" si="428"/>
        <v>-9999</v>
      </c>
      <c r="AG820" s="106"/>
      <c r="AH820" s="80">
        <f t="shared" si="429"/>
        <v>-3.047641194202903E-2</v>
      </c>
      <c r="AI820" s="80">
        <f t="shared" si="430"/>
        <v>0.74451383584143271</v>
      </c>
      <c r="AJ820" s="80">
        <f t="shared" si="431"/>
        <v>-0.7911445286367661</v>
      </c>
      <c r="AK820" s="80">
        <f t="shared" si="432"/>
        <v>0.3686447187604312</v>
      </c>
      <c r="AL820" s="80">
        <f t="shared" si="433"/>
        <v>-0.96475564153864424</v>
      </c>
      <c r="AM820" s="80">
        <f t="shared" si="434"/>
        <v>-0.52363689086560539</v>
      </c>
      <c r="AN820" s="80">
        <f t="shared" si="442"/>
        <v>11.158950685291956</v>
      </c>
      <c r="AO820" s="80">
        <f t="shared" si="442"/>
        <v>11.158950709731814</v>
      </c>
      <c r="AP820" s="80">
        <f t="shared" si="442"/>
        <v>11.158950374720407</v>
      </c>
      <c r="AQ820" s="80">
        <f t="shared" si="442"/>
        <v>11.158954966858134</v>
      </c>
      <c r="AR820" s="80">
        <f t="shared" si="442"/>
        <v>11.158892009411591</v>
      </c>
      <c r="AS820" s="80">
        <f t="shared" si="442"/>
        <v>11.159753060928805</v>
      </c>
      <c r="AT820" s="80">
        <f t="shared" si="442"/>
        <v>11.147558176659587</v>
      </c>
      <c r="AU820" s="80">
        <f t="shared" si="435"/>
        <v>10.716401187960521</v>
      </c>
    </row>
    <row r="821" spans="1:47" ht="12.95" customHeight="1" x14ac:dyDescent="0.2">
      <c r="A821" s="134" t="s">
        <v>2202</v>
      </c>
      <c r="B821" s="135" t="s">
        <v>2525</v>
      </c>
      <c r="C821" s="138">
        <v>55685.424899999998</v>
      </c>
      <c r="D821" s="138" t="s">
        <v>2559</v>
      </c>
      <c r="E821" s="80">
        <f t="shared" si="419"/>
        <v>8977.0460309538157</v>
      </c>
      <c r="F821" s="80">
        <f t="shared" si="420"/>
        <v>8977</v>
      </c>
      <c r="G821" s="80">
        <f t="shared" si="417"/>
        <v>6.2483681271260139E-2</v>
      </c>
      <c r="I821" s="80">
        <f>G821</f>
        <v>6.2483681271260139E-2</v>
      </c>
      <c r="P821" s="80">
        <f t="shared" si="421"/>
        <v>9.6079702538753656E-2</v>
      </c>
      <c r="Q821" s="107">
        <f t="shared" si="437"/>
        <v>40666.924899999998</v>
      </c>
      <c r="R821" s="80">
        <f t="shared" si="438"/>
        <v>1.1286926450058768E-3</v>
      </c>
      <c r="S821" s="106">
        <f>S$16</f>
        <v>0.1</v>
      </c>
      <c r="T821" s="106">
        <f t="shared" si="422"/>
        <v>1.1286926450058768E-4</v>
      </c>
      <c r="Z821" s="80">
        <f t="shared" si="423"/>
        <v>8977</v>
      </c>
      <c r="AA821" s="80">
        <f t="shared" si="424"/>
        <v>6.5672167640230955E-2</v>
      </c>
      <c r="AB821" s="80">
        <f t="shared" si="425"/>
        <v>9.2891216169782839E-2</v>
      </c>
      <c r="AC821" s="80">
        <f t="shared" si="440"/>
        <v>-3.3596021267493517E-2</v>
      </c>
      <c r="AD821" s="80">
        <f t="shared" si="426"/>
        <v>-3.1884863689708165E-3</v>
      </c>
      <c r="AE821" s="80">
        <f t="shared" si="427"/>
        <v>1.0166445325112703E-6</v>
      </c>
      <c r="AF821" s="80">
        <f t="shared" si="428"/>
        <v>-9999</v>
      </c>
      <c r="AG821" s="106"/>
      <c r="AH821" s="80">
        <f t="shared" si="429"/>
        <v>-3.0407534898522704E-2</v>
      </c>
      <c r="AI821" s="80">
        <f t="shared" si="430"/>
        <v>0.74151412683275386</v>
      </c>
      <c r="AJ821" s="80">
        <f t="shared" si="431"/>
        <v>-0.78612716919542525</v>
      </c>
      <c r="AK821" s="80">
        <f t="shared" si="432"/>
        <v>0.36654762599065105</v>
      </c>
      <c r="AL821" s="80">
        <f t="shared" si="433"/>
        <v>-0.95659534883674868</v>
      </c>
      <c r="AM821" s="80">
        <f t="shared" si="434"/>
        <v>-0.51844904149483118</v>
      </c>
      <c r="AN821" s="80">
        <f t="shared" ref="AN821:AT830" si="445">$AU821+$AB$7*SIN(AO821)</f>
        <v>11.168766735796018</v>
      </c>
      <c r="AO821" s="80">
        <f t="shared" si="445"/>
        <v>11.168766762960542</v>
      </c>
      <c r="AP821" s="80">
        <f t="shared" si="445"/>
        <v>11.168766411510992</v>
      </c>
      <c r="AQ821" s="80">
        <f t="shared" si="445"/>
        <v>11.168770958444968</v>
      </c>
      <c r="AR821" s="80">
        <f t="shared" si="445"/>
        <v>11.168712122640754</v>
      </c>
      <c r="AS821" s="80">
        <f t="shared" si="445"/>
        <v>11.169471915956997</v>
      </c>
      <c r="AT821" s="80">
        <f t="shared" si="445"/>
        <v>11.159391963710689</v>
      </c>
      <c r="AU821" s="80">
        <f t="shared" si="435"/>
        <v>10.726954652240043</v>
      </c>
    </row>
    <row r="822" spans="1:47" ht="12.95" customHeight="1" x14ac:dyDescent="0.2">
      <c r="A822" s="22" t="s">
        <v>2581</v>
      </c>
      <c r="B822" s="41" t="s">
        <v>2525</v>
      </c>
      <c r="C822" s="42">
        <v>55700.3583</v>
      </c>
      <c r="D822" s="42">
        <v>1E-4</v>
      </c>
      <c r="E822" s="16">
        <f t="shared" si="419"/>
        <v>8988.0472817077771</v>
      </c>
      <c r="F822" s="80">
        <f t="shared" si="420"/>
        <v>8988</v>
      </c>
      <c r="G822" s="80">
        <f t="shared" si="417"/>
        <v>6.4181489062320907E-2</v>
      </c>
      <c r="K822" s="80">
        <f>+G822</f>
        <v>6.4181489062320907E-2</v>
      </c>
      <c r="O822" s="80">
        <f t="shared" ref="O822:O853" ca="1" si="446">+C$11+C$12*F822</f>
        <v>6.7702331125728307E-2</v>
      </c>
      <c r="P822" s="80">
        <f t="shared" si="421"/>
        <v>9.6257398159502433E-2</v>
      </c>
      <c r="Q822" s="107">
        <f t="shared" si="437"/>
        <v>40681.8583</v>
      </c>
      <c r="R822" s="80">
        <f t="shared" si="438"/>
        <v>1.0288639444106526E-3</v>
      </c>
      <c r="S822" s="106">
        <f t="shared" ref="S822:S829" si="447">S$18</f>
        <v>1</v>
      </c>
      <c r="T822" s="106">
        <f t="shared" si="422"/>
        <v>1.0288639444106526E-3</v>
      </c>
      <c r="Z822" s="80">
        <f t="shared" si="423"/>
        <v>8988</v>
      </c>
      <c r="AA822" s="80">
        <f t="shared" si="424"/>
        <v>6.587868219294446E-2</v>
      </c>
      <c r="AB822" s="80">
        <f t="shared" si="425"/>
        <v>9.456020502887888E-2</v>
      </c>
      <c r="AC822" s="80">
        <f t="shared" si="440"/>
        <v>-3.2075909097181526E-2</v>
      </c>
      <c r="AD822" s="80">
        <f t="shared" si="426"/>
        <v>-1.6971931306235533E-3</v>
      </c>
      <c r="AE822" s="80">
        <f t="shared" si="427"/>
        <v>2.8804645226357775E-6</v>
      </c>
      <c r="AF822" s="80">
        <f t="shared" si="428"/>
        <v>-9999</v>
      </c>
      <c r="AG822" s="106"/>
      <c r="AH822" s="80">
        <f t="shared" si="429"/>
        <v>-3.037871596655797E-2</v>
      </c>
      <c r="AI822" s="80">
        <f t="shared" si="430"/>
        <v>0.740303817513565</v>
      </c>
      <c r="AJ822" s="80">
        <f t="shared" si="431"/>
        <v>-0.78407969447568038</v>
      </c>
      <c r="AK822" s="80">
        <f t="shared" si="432"/>
        <v>0.36569112861592368</v>
      </c>
      <c r="AL822" s="80">
        <f t="shared" si="433"/>
        <v>-0.95328957402116721</v>
      </c>
      <c r="AM822" s="80">
        <f t="shared" si="434"/>
        <v>-0.51635366915391911</v>
      </c>
      <c r="AN822" s="80">
        <f t="shared" si="445"/>
        <v>11.17275455313764</v>
      </c>
      <c r="AO822" s="80">
        <f t="shared" si="445"/>
        <v>11.172754581007311</v>
      </c>
      <c r="AP822" s="80">
        <f t="shared" si="445"/>
        <v>11.172754228467943</v>
      </c>
      <c r="AQ822" s="80">
        <f t="shared" si="445"/>
        <v>11.172758687888606</v>
      </c>
      <c r="AR822" s="80">
        <f t="shared" si="445"/>
        <v>11.172702270591472</v>
      </c>
      <c r="AS822" s="80">
        <f t="shared" si="445"/>
        <v>11.173414715327416</v>
      </c>
      <c r="AT822" s="80">
        <f t="shared" si="445"/>
        <v>11.164199336194788</v>
      </c>
      <c r="AU822" s="80">
        <f t="shared" si="435"/>
        <v>10.73125421176133</v>
      </c>
    </row>
    <row r="823" spans="1:47" ht="12.95" customHeight="1" x14ac:dyDescent="0.2">
      <c r="A823" s="22" t="s">
        <v>2582</v>
      </c>
      <c r="B823" s="41" t="s">
        <v>2525</v>
      </c>
      <c r="C823" s="42">
        <v>55921.620999999999</v>
      </c>
      <c r="D823" s="42">
        <v>1E-4</v>
      </c>
      <c r="E823" s="16">
        <f t="shared" si="419"/>
        <v>9151.0487713349357</v>
      </c>
      <c r="F823" s="80">
        <f t="shared" si="420"/>
        <v>9151</v>
      </c>
      <c r="G823" s="80">
        <f t="shared" si="417"/>
        <v>6.6203549889905844E-2</v>
      </c>
      <c r="K823" s="80">
        <f>G823</f>
        <v>6.6203549889905844E-2</v>
      </c>
      <c r="O823" s="80">
        <f t="shared" ca="1" si="446"/>
        <v>7.0141070658849627E-2</v>
      </c>
      <c r="P823" s="80">
        <f t="shared" si="421"/>
        <v>9.8901811514171503E-2</v>
      </c>
      <c r="Q823" s="107">
        <f t="shared" si="437"/>
        <v>40903.120999999999</v>
      </c>
      <c r="R823" s="80">
        <f t="shared" si="438"/>
        <v>1.0691763132489242E-3</v>
      </c>
      <c r="S823" s="106">
        <f t="shared" si="447"/>
        <v>1</v>
      </c>
      <c r="T823" s="106">
        <f t="shared" si="422"/>
        <v>1.0691763132489242E-3</v>
      </c>
      <c r="Z823" s="80">
        <f t="shared" si="423"/>
        <v>9151</v>
      </c>
      <c r="AA823" s="80">
        <f t="shared" si="424"/>
        <v>6.8999771906738699E-2</v>
      </c>
      <c r="AB823" s="80">
        <f t="shared" si="425"/>
        <v>9.6105589497338648E-2</v>
      </c>
      <c r="AC823" s="80">
        <f t="shared" si="440"/>
        <v>-3.2698261624265659E-2</v>
      </c>
      <c r="AD823" s="80">
        <f t="shared" si="426"/>
        <v>-2.7962220168328555E-3</v>
      </c>
      <c r="AE823" s="80">
        <f t="shared" si="427"/>
        <v>7.8188575674208014E-6</v>
      </c>
      <c r="AF823" s="80">
        <f t="shared" si="428"/>
        <v>-9999</v>
      </c>
      <c r="AG823" s="106"/>
      <c r="AH823" s="80">
        <f t="shared" si="429"/>
        <v>-2.9902039607432804E-2</v>
      </c>
      <c r="AI823" s="80">
        <f t="shared" si="430"/>
        <v>0.72313938408495726</v>
      </c>
      <c r="AJ823" s="80">
        <f t="shared" si="431"/>
        <v>-0.7535508119343397</v>
      </c>
      <c r="AK823" s="80">
        <f t="shared" si="432"/>
        <v>0.35287435171964393</v>
      </c>
      <c r="AL823" s="80">
        <f t="shared" si="433"/>
        <v>-0.90552449100026777</v>
      </c>
      <c r="AM823" s="80">
        <f t="shared" si="434"/>
        <v>-0.48646642005210405</v>
      </c>
      <c r="AN823" s="80">
        <f t="shared" si="445"/>
        <v>11.231104635234473</v>
      </c>
      <c r="AO823" s="80">
        <f t="shared" si="445"/>
        <v>11.231104587915029</v>
      </c>
      <c r="AP823" s="80">
        <f t="shared" si="445"/>
        <v>11.231105040011778</v>
      </c>
      <c r="AQ823" s="80">
        <f t="shared" si="445"/>
        <v>11.231100720579827</v>
      </c>
      <c r="AR823" s="80">
        <f t="shared" si="445"/>
        <v>11.231141986207817</v>
      </c>
      <c r="AS823" s="80">
        <f t="shared" si="445"/>
        <v>11.230747465300288</v>
      </c>
      <c r="AT823" s="80">
        <f t="shared" si="445"/>
        <v>11.234493127579539</v>
      </c>
      <c r="AU823" s="80">
        <f t="shared" si="435"/>
        <v>10.794965866485851</v>
      </c>
    </row>
    <row r="824" spans="1:47" ht="12.95" customHeight="1" x14ac:dyDescent="0.2">
      <c r="A824" s="22" t="s">
        <v>2565</v>
      </c>
      <c r="B824" s="41" t="s">
        <v>2525</v>
      </c>
      <c r="C824" s="42">
        <v>55921.620999999999</v>
      </c>
      <c r="D824" s="42">
        <v>1E-4</v>
      </c>
      <c r="E824" s="16">
        <f t="shared" si="419"/>
        <v>9151.0487713349357</v>
      </c>
      <c r="F824" s="80">
        <f t="shared" si="420"/>
        <v>9151</v>
      </c>
      <c r="G824" s="80">
        <f t="shared" si="417"/>
        <v>6.6203549889905844E-2</v>
      </c>
      <c r="I824" s="80">
        <f>+G824</f>
        <v>6.6203549889905844E-2</v>
      </c>
      <c r="O824" s="80">
        <f t="shared" ca="1" si="446"/>
        <v>7.0141070658849627E-2</v>
      </c>
      <c r="P824" s="80">
        <f t="shared" si="421"/>
        <v>9.8901811514171503E-2</v>
      </c>
      <c r="Q824" s="107">
        <f t="shared" si="437"/>
        <v>40903.120999999999</v>
      </c>
      <c r="R824" s="80">
        <f t="shared" si="438"/>
        <v>1.0691763132489242E-3</v>
      </c>
      <c r="S824" s="106">
        <f t="shared" si="447"/>
        <v>1</v>
      </c>
      <c r="T824" s="106">
        <f t="shared" si="422"/>
        <v>1.0691763132489242E-3</v>
      </c>
      <c r="Z824" s="80">
        <f t="shared" si="423"/>
        <v>9151</v>
      </c>
      <c r="AA824" s="80">
        <f t="shared" si="424"/>
        <v>6.8999771906738699E-2</v>
      </c>
      <c r="AB824" s="80">
        <f t="shared" si="425"/>
        <v>9.6105589497338648E-2</v>
      </c>
      <c r="AC824" s="80">
        <f t="shared" si="440"/>
        <v>-3.2698261624265659E-2</v>
      </c>
      <c r="AD824" s="80">
        <f t="shared" si="426"/>
        <v>-2.7962220168328555E-3</v>
      </c>
      <c r="AE824" s="80">
        <f t="shared" si="427"/>
        <v>7.8188575674208014E-6</v>
      </c>
      <c r="AF824" s="80">
        <f t="shared" si="428"/>
        <v>-9999</v>
      </c>
      <c r="AG824" s="106"/>
      <c r="AH824" s="80">
        <f t="shared" si="429"/>
        <v>-2.9902039607432804E-2</v>
      </c>
      <c r="AI824" s="80">
        <f t="shared" si="430"/>
        <v>0.72313938408495726</v>
      </c>
      <c r="AJ824" s="80">
        <f t="shared" si="431"/>
        <v>-0.7535508119343397</v>
      </c>
      <c r="AK824" s="80">
        <f t="shared" si="432"/>
        <v>0.35287435171964393</v>
      </c>
      <c r="AL824" s="80">
        <f t="shared" si="433"/>
        <v>-0.90552449100026777</v>
      </c>
      <c r="AM824" s="80">
        <f t="shared" si="434"/>
        <v>-0.48646642005210405</v>
      </c>
      <c r="AN824" s="80">
        <f t="shared" si="445"/>
        <v>11.231104635234473</v>
      </c>
      <c r="AO824" s="80">
        <f t="shared" si="445"/>
        <v>11.231104587915029</v>
      </c>
      <c r="AP824" s="80">
        <f t="shared" si="445"/>
        <v>11.231105040011778</v>
      </c>
      <c r="AQ824" s="80">
        <f t="shared" si="445"/>
        <v>11.231100720579827</v>
      </c>
      <c r="AR824" s="80">
        <f t="shared" si="445"/>
        <v>11.231141986207817</v>
      </c>
      <c r="AS824" s="80">
        <f t="shared" si="445"/>
        <v>11.230747465300288</v>
      </c>
      <c r="AT824" s="80">
        <f t="shared" si="445"/>
        <v>11.234493127579539</v>
      </c>
      <c r="AU824" s="80">
        <f t="shared" si="435"/>
        <v>10.794965866485851</v>
      </c>
    </row>
    <row r="825" spans="1:47" ht="12.95" customHeight="1" x14ac:dyDescent="0.2">
      <c r="A825" s="42" t="s">
        <v>2570</v>
      </c>
      <c r="B825" s="41" t="s">
        <v>2525</v>
      </c>
      <c r="C825" s="42">
        <v>55971.847999999998</v>
      </c>
      <c r="D825" s="42">
        <v>3.0000000000000001E-3</v>
      </c>
      <c r="E825" s="16">
        <f t="shared" si="419"/>
        <v>9188.0503799183207</v>
      </c>
      <c r="F825" s="80">
        <f t="shared" si="420"/>
        <v>9188</v>
      </c>
      <c r="G825" s="80">
        <f t="shared" si="417"/>
        <v>6.8387085164431483E-2</v>
      </c>
      <c r="K825" s="80">
        <f>+G825</f>
        <v>6.8387085164431483E-2</v>
      </c>
      <c r="O825" s="80">
        <f t="shared" ca="1" si="446"/>
        <v>7.0694649571275955E-2</v>
      </c>
      <c r="P825" s="80">
        <f t="shared" si="421"/>
        <v>9.950502212976417E-2</v>
      </c>
      <c r="Q825" s="107">
        <f t="shared" si="437"/>
        <v>40953.347999999998</v>
      </c>
      <c r="R825" s="80">
        <f t="shared" si="438"/>
        <v>9.6832600097841856E-4</v>
      </c>
      <c r="S825" s="106">
        <f t="shared" si="447"/>
        <v>1</v>
      </c>
      <c r="T825" s="106">
        <f t="shared" si="422"/>
        <v>9.6832600097841856E-4</v>
      </c>
      <c r="Z825" s="80">
        <f t="shared" si="423"/>
        <v>9188</v>
      </c>
      <c r="AA825" s="80">
        <f t="shared" si="424"/>
        <v>6.9723660402869675E-2</v>
      </c>
      <c r="AB825" s="80">
        <f t="shared" si="425"/>
        <v>9.8168446891325978E-2</v>
      </c>
      <c r="AC825" s="80">
        <f t="shared" si="440"/>
        <v>-3.1117936965332688E-2</v>
      </c>
      <c r="AD825" s="80">
        <f t="shared" si="426"/>
        <v>-1.3365752384381924E-3</v>
      </c>
      <c r="AE825" s="80">
        <f t="shared" si="427"/>
        <v>1.7864333680061108E-6</v>
      </c>
      <c r="AF825" s="80">
        <f t="shared" si="428"/>
        <v>-9999</v>
      </c>
      <c r="AG825" s="106"/>
      <c r="AH825" s="80">
        <f t="shared" si="429"/>
        <v>-2.9781361726894502E-2</v>
      </c>
      <c r="AI825" s="80">
        <f t="shared" si="430"/>
        <v>0.7194361812569634</v>
      </c>
      <c r="AJ825" s="80">
        <f t="shared" si="431"/>
        <v>-0.7465814244869553</v>
      </c>
      <c r="AK825" s="80">
        <f t="shared" si="432"/>
        <v>0.3499372120234433</v>
      </c>
      <c r="AL825" s="80">
        <f t="shared" si="433"/>
        <v>-0.89498633611472256</v>
      </c>
      <c r="AM825" s="80">
        <f t="shared" si="434"/>
        <v>-0.47996701696879374</v>
      </c>
      <c r="AN825" s="80">
        <f t="shared" si="445"/>
        <v>11.244162889425917</v>
      </c>
      <c r="AO825" s="80">
        <f t="shared" si="445"/>
        <v>11.244162778521281</v>
      </c>
      <c r="AP825" s="80">
        <f t="shared" si="445"/>
        <v>11.244163783521493</v>
      </c>
      <c r="AQ825" s="80">
        <f t="shared" si="445"/>
        <v>11.244154676223772</v>
      </c>
      <c r="AR825" s="80">
        <f t="shared" si="445"/>
        <v>11.244237194494588</v>
      </c>
      <c r="AS825" s="80">
        <f t="shared" si="445"/>
        <v>11.24348854095957</v>
      </c>
      <c r="AT825" s="80">
        <f t="shared" si="445"/>
        <v>11.250201829128221</v>
      </c>
      <c r="AU825" s="80">
        <f t="shared" si="435"/>
        <v>10.80942802123927</v>
      </c>
    </row>
    <row r="826" spans="1:47" ht="12.95" customHeight="1" x14ac:dyDescent="0.2">
      <c r="A826" s="22" t="s">
        <v>2583</v>
      </c>
      <c r="B826" s="41" t="s">
        <v>2525</v>
      </c>
      <c r="C826" s="42">
        <v>55982.706400000003</v>
      </c>
      <c r="D826" s="42">
        <v>1E-4</v>
      </c>
      <c r="E826" s="16">
        <f t="shared" si="419"/>
        <v>9196.0496286618654</v>
      </c>
      <c r="F826" s="80">
        <f t="shared" si="420"/>
        <v>9196</v>
      </c>
      <c r="G826" s="80">
        <f t="shared" si="417"/>
        <v>6.7367309013206977E-2</v>
      </c>
      <c r="K826" s="80">
        <f>+G826</f>
        <v>6.7367309013206977E-2</v>
      </c>
      <c r="O826" s="80">
        <f t="shared" ca="1" si="446"/>
        <v>7.0814342309097875E-2</v>
      </c>
      <c r="P826" s="80">
        <f t="shared" si="421"/>
        <v>9.9635589317283141E-2</v>
      </c>
      <c r="Q826" s="107">
        <f t="shared" si="437"/>
        <v>40964.206400000003</v>
      </c>
      <c r="R826" s="80">
        <f t="shared" si="438"/>
        <v>1.0412419137824298E-3</v>
      </c>
      <c r="S826" s="106">
        <f t="shared" si="447"/>
        <v>1</v>
      </c>
      <c r="T826" s="106">
        <f t="shared" si="422"/>
        <v>1.0412419137824298E-3</v>
      </c>
      <c r="Z826" s="80">
        <f t="shared" si="423"/>
        <v>9196</v>
      </c>
      <c r="AA826" s="80">
        <f t="shared" si="424"/>
        <v>6.988090497895777E-2</v>
      </c>
      <c r="AB826" s="80">
        <f t="shared" si="425"/>
        <v>9.7121993351532349E-2</v>
      </c>
      <c r="AC826" s="80">
        <f t="shared" si="440"/>
        <v>-3.2268280304076163E-2</v>
      </c>
      <c r="AD826" s="80">
        <f t="shared" si="426"/>
        <v>-2.5135959657507922E-3</v>
      </c>
      <c r="AE826" s="80">
        <f t="shared" si="427"/>
        <v>6.318164679038658E-6</v>
      </c>
      <c r="AF826" s="80">
        <f t="shared" si="428"/>
        <v>-9999</v>
      </c>
      <c r="AG826" s="106"/>
      <c r="AH826" s="80">
        <f t="shared" si="429"/>
        <v>-2.9754684338325375E-2</v>
      </c>
      <c r="AI826" s="80">
        <f t="shared" si="430"/>
        <v>0.71864451282923514</v>
      </c>
      <c r="AJ826" s="80">
        <f t="shared" si="431"/>
        <v>-0.74507303786200996</v>
      </c>
      <c r="AK826" s="80">
        <f t="shared" si="432"/>
        <v>0.34930101429185312</v>
      </c>
      <c r="AL826" s="80">
        <f t="shared" si="433"/>
        <v>-0.89272196308799512</v>
      </c>
      <c r="AM826" s="80">
        <f t="shared" si="434"/>
        <v>-0.4785747665017272</v>
      </c>
      <c r="AN826" s="80">
        <f t="shared" si="445"/>
        <v>11.246977520246386</v>
      </c>
      <c r="AO826" s="80">
        <f t="shared" si="445"/>
        <v>11.246977391751658</v>
      </c>
      <c r="AP826" s="80">
        <f t="shared" si="445"/>
        <v>11.246978543385239</v>
      </c>
      <c r="AQ826" s="80">
        <f t="shared" si="445"/>
        <v>11.246968221688849</v>
      </c>
      <c r="AR826" s="80">
        <f t="shared" si="445"/>
        <v>11.247060716712996</v>
      </c>
      <c r="AS826" s="80">
        <f t="shared" si="445"/>
        <v>11.246230656416824</v>
      </c>
      <c r="AT826" s="80">
        <f t="shared" si="445"/>
        <v>11.253586192593421</v>
      </c>
      <c r="AU826" s="80">
        <f t="shared" si="435"/>
        <v>10.812554973618388</v>
      </c>
    </row>
    <row r="827" spans="1:47" ht="12.95" customHeight="1" x14ac:dyDescent="0.2">
      <c r="A827" s="22" t="s">
        <v>2581</v>
      </c>
      <c r="B827" s="41" t="s">
        <v>2525</v>
      </c>
      <c r="C827" s="42">
        <v>55993.56581</v>
      </c>
      <c r="D827" s="42">
        <v>1E-4</v>
      </c>
      <c r="E827" s="16">
        <f t="shared" si="419"/>
        <v>9204.0496214598897</v>
      </c>
      <c r="F827" s="80">
        <f t="shared" si="420"/>
        <v>9204</v>
      </c>
      <c r="G827" s="80">
        <f t="shared" si="417"/>
        <v>6.735753285465762E-2</v>
      </c>
      <c r="K827" s="80">
        <f>+G827</f>
        <v>6.735753285465762E-2</v>
      </c>
      <c r="O827" s="80">
        <f t="shared" ca="1" si="446"/>
        <v>7.0934035046919766E-2</v>
      </c>
      <c r="P827" s="80">
        <f t="shared" si="421"/>
        <v>9.9766207445471961E-2</v>
      </c>
      <c r="Q827" s="107">
        <f t="shared" si="437"/>
        <v>40975.06581</v>
      </c>
      <c r="R827" s="80">
        <f t="shared" si="438"/>
        <v>1.0503221887332951E-3</v>
      </c>
      <c r="S827" s="106">
        <f t="shared" si="447"/>
        <v>1</v>
      </c>
      <c r="T827" s="106">
        <f t="shared" si="422"/>
        <v>1.0503221887332951E-3</v>
      </c>
      <c r="Z827" s="80">
        <f t="shared" si="423"/>
        <v>9204</v>
      </c>
      <c r="AA827" s="80">
        <f t="shared" si="424"/>
        <v>7.0038406517090063E-2</v>
      </c>
      <c r="AB827" s="80">
        <f t="shared" si="425"/>
        <v>9.7085333783039518E-2</v>
      </c>
      <c r="AC827" s="80">
        <f t="shared" si="440"/>
        <v>-3.240867459081434E-2</v>
      </c>
      <c r="AD827" s="80">
        <f t="shared" si="426"/>
        <v>-2.6808736624324425E-3</v>
      </c>
      <c r="AE827" s="80">
        <f t="shared" si="427"/>
        <v>7.1870835939239379E-6</v>
      </c>
      <c r="AF827" s="80">
        <f t="shared" si="428"/>
        <v>-9999</v>
      </c>
      <c r="AG827" s="106"/>
      <c r="AH827" s="80">
        <f t="shared" si="429"/>
        <v>-2.9727800928381905E-2</v>
      </c>
      <c r="AI827" s="80">
        <f t="shared" si="430"/>
        <v>0.71785602102179569</v>
      </c>
      <c r="AJ827" s="80">
        <f t="shared" si="431"/>
        <v>-0.74356415642885176</v>
      </c>
      <c r="AK827" s="80">
        <f t="shared" si="432"/>
        <v>0.34866442874598264</v>
      </c>
      <c r="AL827" s="80">
        <f t="shared" si="433"/>
        <v>-0.89046256334299523</v>
      </c>
      <c r="AM827" s="80">
        <f t="shared" si="434"/>
        <v>-0.47718707682484712</v>
      </c>
      <c r="AN827" s="80">
        <f t="shared" si="445"/>
        <v>11.249789058555272</v>
      </c>
      <c r="AO827" s="80">
        <f t="shared" si="445"/>
        <v>11.249788910919628</v>
      </c>
      <c r="AP827" s="80">
        <f t="shared" si="445"/>
        <v>11.249790219780694</v>
      </c>
      <c r="AQ827" s="80">
        <f t="shared" si="445"/>
        <v>11.249778615867195</v>
      </c>
      <c r="AR827" s="80">
        <f t="shared" si="445"/>
        <v>11.249881474124113</v>
      </c>
      <c r="AS827" s="80">
        <f t="shared" si="445"/>
        <v>11.248968304437648</v>
      </c>
      <c r="AT827" s="80">
        <f t="shared" si="445"/>
        <v>11.256966243733329</v>
      </c>
      <c r="AU827" s="80">
        <f t="shared" si="435"/>
        <v>10.815681925997506</v>
      </c>
    </row>
    <row r="828" spans="1:47" ht="12.95" customHeight="1" x14ac:dyDescent="0.2">
      <c r="A828" s="22" t="s">
        <v>2581</v>
      </c>
      <c r="B828" s="41" t="s">
        <v>2525</v>
      </c>
      <c r="C828" s="42">
        <v>55993.565909999998</v>
      </c>
      <c r="D828" s="42">
        <v>1E-4</v>
      </c>
      <c r="E828" s="16">
        <f t="shared" si="419"/>
        <v>9204.0496951286495</v>
      </c>
      <c r="F828" s="80">
        <f t="shared" si="420"/>
        <v>9204</v>
      </c>
      <c r="G828" s="80">
        <f t="shared" si="417"/>
        <v>6.7457532852131408E-2</v>
      </c>
      <c r="K828" s="80">
        <f>+G828</f>
        <v>6.7457532852131408E-2</v>
      </c>
      <c r="O828" s="80">
        <f t="shared" ca="1" si="446"/>
        <v>7.0934035046919766E-2</v>
      </c>
      <c r="P828" s="80">
        <f t="shared" si="421"/>
        <v>9.9766207445471961E-2</v>
      </c>
      <c r="Q828" s="107">
        <f t="shared" si="437"/>
        <v>40975.065909999998</v>
      </c>
      <c r="R828" s="80">
        <f t="shared" si="438"/>
        <v>1.0438504539783692E-3</v>
      </c>
      <c r="S828" s="106">
        <f t="shared" si="447"/>
        <v>1</v>
      </c>
      <c r="T828" s="106">
        <f t="shared" si="422"/>
        <v>1.0438504539783692E-3</v>
      </c>
      <c r="Z828" s="80">
        <f t="shared" si="423"/>
        <v>9204</v>
      </c>
      <c r="AA828" s="80">
        <f t="shared" si="424"/>
        <v>7.0038406517090063E-2</v>
      </c>
      <c r="AB828" s="80">
        <f t="shared" si="425"/>
        <v>9.7185333780513306E-2</v>
      </c>
      <c r="AC828" s="80">
        <f t="shared" si="440"/>
        <v>-3.2308674593340553E-2</v>
      </c>
      <c r="AD828" s="80">
        <f t="shared" si="426"/>
        <v>-2.580873664958655E-3</v>
      </c>
      <c r="AE828" s="80">
        <f t="shared" si="427"/>
        <v>6.6609088744771199E-6</v>
      </c>
      <c r="AF828" s="80">
        <f t="shared" si="428"/>
        <v>-9999</v>
      </c>
      <c r="AG828" s="106"/>
      <c r="AH828" s="80">
        <f t="shared" si="429"/>
        <v>-2.9727800928381905E-2</v>
      </c>
      <c r="AI828" s="80">
        <f t="shared" si="430"/>
        <v>0.71785602102179569</v>
      </c>
      <c r="AJ828" s="80">
        <f t="shared" si="431"/>
        <v>-0.74356415642885176</v>
      </c>
      <c r="AK828" s="80">
        <f t="shared" si="432"/>
        <v>0.34866442874598264</v>
      </c>
      <c r="AL828" s="80">
        <f t="shared" si="433"/>
        <v>-0.89046256334299523</v>
      </c>
      <c r="AM828" s="80">
        <f t="shared" si="434"/>
        <v>-0.47718707682484712</v>
      </c>
      <c r="AN828" s="80">
        <f t="shared" si="445"/>
        <v>11.249789058555272</v>
      </c>
      <c r="AO828" s="80">
        <f t="shared" si="445"/>
        <v>11.249788910919628</v>
      </c>
      <c r="AP828" s="80">
        <f t="shared" si="445"/>
        <v>11.249790219780694</v>
      </c>
      <c r="AQ828" s="80">
        <f t="shared" si="445"/>
        <v>11.249778615867195</v>
      </c>
      <c r="AR828" s="80">
        <f t="shared" si="445"/>
        <v>11.249881474124113</v>
      </c>
      <c r="AS828" s="80">
        <f t="shared" si="445"/>
        <v>11.248968304437648</v>
      </c>
      <c r="AT828" s="80">
        <f t="shared" si="445"/>
        <v>11.256966243733329</v>
      </c>
      <c r="AU828" s="80">
        <f t="shared" si="435"/>
        <v>10.815681925997506</v>
      </c>
    </row>
    <row r="829" spans="1:47" ht="12.95" customHeight="1" x14ac:dyDescent="0.2">
      <c r="A829" s="22" t="s">
        <v>2581</v>
      </c>
      <c r="B829" s="41" t="s">
        <v>2525</v>
      </c>
      <c r="C829" s="42">
        <v>55993.56611</v>
      </c>
      <c r="D829" s="42">
        <v>1E-4</v>
      </c>
      <c r="E829" s="16">
        <f t="shared" si="419"/>
        <v>9204.0498424661728</v>
      </c>
      <c r="F829" s="80">
        <f t="shared" si="420"/>
        <v>9204</v>
      </c>
      <c r="G829" s="80">
        <f t="shared" si="417"/>
        <v>6.765753285435494E-2</v>
      </c>
      <c r="K829" s="80">
        <f>+G829</f>
        <v>6.765753285435494E-2</v>
      </c>
      <c r="O829" s="80">
        <f t="shared" ca="1" si="446"/>
        <v>7.0934035046919766E-2</v>
      </c>
      <c r="P829" s="80">
        <f t="shared" si="421"/>
        <v>9.9766207445471961E-2</v>
      </c>
      <c r="Q829" s="107">
        <f t="shared" si="437"/>
        <v>40975.06611</v>
      </c>
      <c r="R829" s="80">
        <f t="shared" si="438"/>
        <v>1.0309669839982437E-3</v>
      </c>
      <c r="S829" s="106">
        <f t="shared" si="447"/>
        <v>1</v>
      </c>
      <c r="T829" s="106">
        <f t="shared" si="422"/>
        <v>1.0309669839982437E-3</v>
      </c>
      <c r="Z829" s="80">
        <f t="shared" si="423"/>
        <v>9204</v>
      </c>
      <c r="AA829" s="80">
        <f t="shared" si="424"/>
        <v>7.0038406517090063E-2</v>
      </c>
      <c r="AB829" s="80">
        <f t="shared" si="425"/>
        <v>9.7385333782736838E-2</v>
      </c>
      <c r="AC829" s="80">
        <f t="shared" si="440"/>
        <v>-3.210867459111702E-2</v>
      </c>
      <c r="AD829" s="80">
        <f t="shared" si="426"/>
        <v>-2.3808736627351224E-3</v>
      </c>
      <c r="AE829" s="80">
        <f t="shared" si="427"/>
        <v>5.6685593979057571E-6</v>
      </c>
      <c r="AF829" s="80">
        <f t="shared" si="428"/>
        <v>-9999</v>
      </c>
      <c r="AG829" s="106"/>
      <c r="AH829" s="80">
        <f t="shared" si="429"/>
        <v>-2.9727800928381905E-2</v>
      </c>
      <c r="AI829" s="80">
        <f t="shared" si="430"/>
        <v>0.71785602102179569</v>
      </c>
      <c r="AJ829" s="80">
        <f t="shared" si="431"/>
        <v>-0.74356415642885176</v>
      </c>
      <c r="AK829" s="80">
        <f t="shared" si="432"/>
        <v>0.34866442874598264</v>
      </c>
      <c r="AL829" s="80">
        <f t="shared" si="433"/>
        <v>-0.89046256334299523</v>
      </c>
      <c r="AM829" s="80">
        <f t="shared" si="434"/>
        <v>-0.47718707682484712</v>
      </c>
      <c r="AN829" s="80">
        <f t="shared" si="445"/>
        <v>11.249789058555272</v>
      </c>
      <c r="AO829" s="80">
        <f t="shared" si="445"/>
        <v>11.249788910919628</v>
      </c>
      <c r="AP829" s="80">
        <f t="shared" si="445"/>
        <v>11.249790219780694</v>
      </c>
      <c r="AQ829" s="80">
        <f t="shared" si="445"/>
        <v>11.249778615867195</v>
      </c>
      <c r="AR829" s="80">
        <f t="shared" si="445"/>
        <v>11.249881474124113</v>
      </c>
      <c r="AS829" s="80">
        <f t="shared" si="445"/>
        <v>11.248968304437648</v>
      </c>
      <c r="AT829" s="80">
        <f t="shared" si="445"/>
        <v>11.256966243733329</v>
      </c>
      <c r="AU829" s="80">
        <f t="shared" si="435"/>
        <v>10.815681925997506</v>
      </c>
    </row>
    <row r="830" spans="1:47" ht="12.95" customHeight="1" x14ac:dyDescent="0.2">
      <c r="A830" s="22" t="s">
        <v>2584</v>
      </c>
      <c r="B830" s="41" t="s">
        <v>2525</v>
      </c>
      <c r="C830" s="42">
        <v>56014.608</v>
      </c>
      <c r="D830" s="42">
        <v>4.0000000000000002E-4</v>
      </c>
      <c r="E830" s="16">
        <f t="shared" si="419"/>
        <v>9219.5511421184456</v>
      </c>
      <c r="F830" s="80">
        <f t="shared" si="420"/>
        <v>9219.5</v>
      </c>
      <c r="G830" s="80">
        <f t="shared" si="417"/>
        <v>6.9421716558281332E-2</v>
      </c>
      <c r="J830" s="80">
        <f>G830</f>
        <v>6.9421716558281332E-2</v>
      </c>
      <c r="O830" s="80">
        <f t="shared" ca="1" si="446"/>
        <v>7.1165939726449703E-2</v>
      </c>
      <c r="P830" s="80">
        <f t="shared" si="421"/>
        <v>0.10001942503086128</v>
      </c>
      <c r="Q830" s="107">
        <f t="shared" si="437"/>
        <v>40996.108</v>
      </c>
      <c r="R830" s="80">
        <f t="shared" si="438"/>
        <v>9.3621976377299078E-4</v>
      </c>
      <c r="S830" s="106">
        <f>S$17</f>
        <v>1</v>
      </c>
      <c r="T830" s="106">
        <f t="shared" si="422"/>
        <v>9.3621976377299078E-4</v>
      </c>
      <c r="Z830" s="80">
        <f t="shared" si="423"/>
        <v>9219.5</v>
      </c>
      <c r="AA830" s="80">
        <f t="shared" si="424"/>
        <v>7.0344293746588585E-2</v>
      </c>
      <c r="AB830" s="80">
        <f t="shared" si="425"/>
        <v>9.9096847842554028E-2</v>
      </c>
      <c r="AC830" s="80">
        <f t="shared" si="440"/>
        <v>-3.0597708472579949E-2</v>
      </c>
      <c r="AD830" s="80">
        <f t="shared" si="426"/>
        <v>-9.2257718830725255E-4</v>
      </c>
      <c r="AE830" s="80">
        <f t="shared" si="427"/>
        <v>8.5114866838491573E-7</v>
      </c>
      <c r="AF830" s="80">
        <f t="shared" si="428"/>
        <v>-9999</v>
      </c>
      <c r="AG830" s="106"/>
      <c r="AH830" s="80">
        <f t="shared" si="429"/>
        <v>-2.9675131284272693E-2</v>
      </c>
      <c r="AI830" s="80">
        <f t="shared" si="430"/>
        <v>0.7163373044796052</v>
      </c>
      <c r="AJ830" s="80">
        <f t="shared" si="431"/>
        <v>-0.7406393492942247</v>
      </c>
      <c r="AK830" s="80">
        <f t="shared" si="432"/>
        <v>0.34742996980185747</v>
      </c>
      <c r="AL830" s="80">
        <f t="shared" si="433"/>
        <v>-0.88609903409865109</v>
      </c>
      <c r="AM830" s="80">
        <f t="shared" si="434"/>
        <v>-0.47451128956414151</v>
      </c>
      <c r="AN830" s="80">
        <f t="shared" si="445"/>
        <v>11.255227660000305</v>
      </c>
      <c r="AO830" s="80">
        <f t="shared" si="445"/>
        <v>11.255227470528929</v>
      </c>
      <c r="AP830" s="80">
        <f t="shared" si="445"/>
        <v>11.255229115869287</v>
      </c>
      <c r="AQ830" s="80">
        <f t="shared" si="445"/>
        <v>11.255214827646098</v>
      </c>
      <c r="AR830" s="80">
        <f t="shared" si="445"/>
        <v>11.255338881706622</v>
      </c>
      <c r="AS830" s="80">
        <f t="shared" si="445"/>
        <v>11.254259872980558</v>
      </c>
      <c r="AT830" s="80">
        <f t="shared" si="445"/>
        <v>11.263502812013099</v>
      </c>
      <c r="AU830" s="80">
        <f t="shared" si="435"/>
        <v>10.821740396232045</v>
      </c>
    </row>
    <row r="831" spans="1:47" ht="12.95" customHeight="1" x14ac:dyDescent="0.2">
      <c r="A831" s="42" t="s">
        <v>2570</v>
      </c>
      <c r="B831" s="41" t="s">
        <v>2525</v>
      </c>
      <c r="C831" s="42">
        <v>56039.722000000002</v>
      </c>
      <c r="D831" s="42">
        <v>6.9999999999999999E-4</v>
      </c>
      <c r="E831" s="16">
        <f t="shared" si="419"/>
        <v>9238.0523147539443</v>
      </c>
      <c r="F831" s="80">
        <f t="shared" si="420"/>
        <v>9238</v>
      </c>
      <c r="G831" s="80">
        <f t="shared" si="417"/>
        <v>7.1013484201102983E-2</v>
      </c>
      <c r="K831" s="80">
        <f>+G831</f>
        <v>7.1013484201102983E-2</v>
      </c>
      <c r="O831" s="80">
        <f t="shared" ca="1" si="446"/>
        <v>7.1442729182662881E-2</v>
      </c>
      <c r="P831" s="80">
        <f t="shared" si="421"/>
        <v>0.10032190279712287</v>
      </c>
      <c r="Q831" s="107">
        <f t="shared" si="437"/>
        <v>41021.222000000002</v>
      </c>
      <c r="R831" s="80">
        <f t="shared" ref="R831:R845" si="448">+(P831-G831)^2</f>
        <v>8.5898340059952448E-4</v>
      </c>
      <c r="S831" s="106">
        <f>S$18</f>
        <v>1</v>
      </c>
      <c r="T831" s="106">
        <f t="shared" si="422"/>
        <v>8.5898340059952448E-4</v>
      </c>
      <c r="Z831" s="80">
        <f t="shared" si="423"/>
        <v>9238</v>
      </c>
      <c r="AA831" s="80">
        <f t="shared" si="424"/>
        <v>7.0710634689022722E-2</v>
      </c>
      <c r="AB831" s="80">
        <f t="shared" si="425"/>
        <v>0.10062475230920313</v>
      </c>
      <c r="AC831" s="80">
        <f t="shared" si="440"/>
        <v>-2.9308418596019889E-2</v>
      </c>
      <c r="AD831" s="80">
        <f t="shared" si="426"/>
        <v>3.0284951208026101E-4</v>
      </c>
      <c r="AE831" s="80">
        <f t="shared" si="427"/>
        <v>9.1717826967252153E-8</v>
      </c>
      <c r="AF831" s="80">
        <f t="shared" si="428"/>
        <v>-9999</v>
      </c>
      <c r="AG831" s="106"/>
      <c r="AH831" s="80">
        <f t="shared" si="429"/>
        <v>-2.9611268108100147E-2</v>
      </c>
      <c r="AI831" s="80">
        <f t="shared" si="430"/>
        <v>0.71454003887280415</v>
      </c>
      <c r="AJ831" s="80">
        <f t="shared" si="431"/>
        <v>-0.73714625282755863</v>
      </c>
      <c r="AK831" s="80">
        <f t="shared" si="432"/>
        <v>0.3459547937804528</v>
      </c>
      <c r="AL831" s="80">
        <f t="shared" si="433"/>
        <v>-0.88091501023137708</v>
      </c>
      <c r="AM831" s="80">
        <f t="shared" si="434"/>
        <v>-0.47133955166578895</v>
      </c>
      <c r="AN831" s="80">
        <f t="shared" ref="AN831:AT840" si="449">$AU831+$AB$7*SIN(AO831)</f>
        <v>11.261703883171608</v>
      </c>
      <c r="AO831" s="80">
        <f t="shared" si="449"/>
        <v>11.261703634746116</v>
      </c>
      <c r="AP831" s="80">
        <f t="shared" si="449"/>
        <v>11.261705740736858</v>
      </c>
      <c r="AQ831" s="80">
        <f t="shared" si="449"/>
        <v>11.261687886992943</v>
      </c>
      <c r="AR831" s="80">
        <f t="shared" si="449"/>
        <v>11.261839206820786</v>
      </c>
      <c r="AS831" s="80">
        <f t="shared" si="449"/>
        <v>11.260554019502544</v>
      </c>
      <c r="AT831" s="80">
        <f t="shared" si="449"/>
        <v>11.271283294977106</v>
      </c>
      <c r="AU831" s="80">
        <f t="shared" si="435"/>
        <v>10.828971473608755</v>
      </c>
    </row>
    <row r="832" spans="1:47" ht="12.95" customHeight="1" x14ac:dyDescent="0.2">
      <c r="A832" s="22" t="s">
        <v>2584</v>
      </c>
      <c r="B832" s="41" t="s">
        <v>2525</v>
      </c>
      <c r="C832" s="42">
        <v>56061.439299999998</v>
      </c>
      <c r="D832" s="42">
        <v>4.0000000000000002E-4</v>
      </c>
      <c r="E832" s="16">
        <f t="shared" si="419"/>
        <v>9254.0511805848291</v>
      </c>
      <c r="F832" s="80">
        <f t="shared" si="420"/>
        <v>9254</v>
      </c>
      <c r="G832" s="80">
        <f t="shared" si="417"/>
        <v>6.947393188602291E-2</v>
      </c>
      <c r="J832" s="80">
        <f>G832</f>
        <v>6.947393188602291E-2</v>
      </c>
      <c r="O832" s="80">
        <f t="shared" ca="1" si="446"/>
        <v>7.1682114658306692E-2</v>
      </c>
      <c r="P832" s="80">
        <f t="shared" si="421"/>
        <v>0.10058372487120418</v>
      </c>
      <c r="Q832" s="107">
        <f t="shared" si="437"/>
        <v>41042.939299999998</v>
      </c>
      <c r="R832" s="80">
        <f t="shared" si="448"/>
        <v>9.6781921958083352E-4</v>
      </c>
      <c r="S832" s="106">
        <f>S$17</f>
        <v>1</v>
      </c>
      <c r="T832" s="106">
        <f t="shared" si="422"/>
        <v>9.6781921958083352E-4</v>
      </c>
      <c r="Z832" s="80">
        <f t="shared" si="423"/>
        <v>9254</v>
      </c>
      <c r="AA832" s="80">
        <f t="shared" si="424"/>
        <v>7.1028559174462047E-2</v>
      </c>
      <c r="AB832" s="80">
        <f t="shared" si="425"/>
        <v>9.9029097582765041E-2</v>
      </c>
      <c r="AC832" s="80">
        <f t="shared" si="440"/>
        <v>-3.1109792985181267E-2</v>
      </c>
      <c r="AD832" s="80">
        <f t="shared" si="426"/>
        <v>-1.5546272884391366E-3</v>
      </c>
      <c r="AE832" s="80">
        <f t="shared" si="427"/>
        <v>2.4168660059596222E-6</v>
      </c>
      <c r="AF832" s="80">
        <f t="shared" si="428"/>
        <v>-9999</v>
      </c>
      <c r="AG832" s="106"/>
      <c r="AH832" s="80">
        <f t="shared" si="429"/>
        <v>-2.9555165696742134E-2</v>
      </c>
      <c r="AI832" s="80">
        <f t="shared" si="430"/>
        <v>0.71299903230394612</v>
      </c>
      <c r="AJ832" s="80">
        <f t="shared" si="431"/>
        <v>-0.73412340302313583</v>
      </c>
      <c r="AK832" s="80">
        <f t="shared" si="432"/>
        <v>0.34467746269221666</v>
      </c>
      <c r="AL832" s="80">
        <f t="shared" si="433"/>
        <v>-0.87645242106898502</v>
      </c>
      <c r="AM832" s="80">
        <f t="shared" si="434"/>
        <v>-0.46861541096025489</v>
      </c>
      <c r="AN832" s="80">
        <f t="shared" si="449"/>
        <v>11.267291877622979</v>
      </c>
      <c r="AO832" s="80">
        <f t="shared" si="449"/>
        <v>11.267291569386197</v>
      </c>
      <c r="AP832" s="80">
        <f t="shared" si="449"/>
        <v>11.267294129967381</v>
      </c>
      <c r="AQ832" s="80">
        <f t="shared" si="449"/>
        <v>11.267272858021462</v>
      </c>
      <c r="AR832" s="80">
        <f t="shared" si="449"/>
        <v>11.267449524759563</v>
      </c>
      <c r="AS832" s="80">
        <f t="shared" si="449"/>
        <v>11.265978865946309</v>
      </c>
      <c r="AT832" s="80">
        <f t="shared" si="449"/>
        <v>11.277993711500713</v>
      </c>
      <c r="AU832" s="80">
        <f t="shared" si="435"/>
        <v>10.835225378366991</v>
      </c>
    </row>
    <row r="833" spans="1:47" ht="12.95" customHeight="1" x14ac:dyDescent="0.2">
      <c r="A833" s="42" t="s">
        <v>2600</v>
      </c>
      <c r="B833" s="41"/>
      <c r="C833" s="42">
        <v>56220.26079</v>
      </c>
      <c r="D833" s="42">
        <v>1E-4</v>
      </c>
      <c r="E833" s="16">
        <f t="shared" si="419"/>
        <v>9371.0530044566585</v>
      </c>
      <c r="F833" s="80">
        <f t="shared" si="420"/>
        <v>9371</v>
      </c>
      <c r="G833" s="80">
        <f t="shared" si="417"/>
        <v>7.1949705605220515E-2</v>
      </c>
      <c r="K833" s="80">
        <f t="shared" ref="K833:K843" si="450">+G833</f>
        <v>7.1949705605220515E-2</v>
      </c>
      <c r="O833" s="80">
        <f t="shared" ca="1" si="446"/>
        <v>7.3432620948952074E-2</v>
      </c>
      <c r="P833" s="80">
        <f t="shared" si="421"/>
        <v>0.10250449166108042</v>
      </c>
      <c r="Q833" s="107">
        <f t="shared" si="437"/>
        <v>41201.76079</v>
      </c>
      <c r="R833" s="80">
        <f t="shared" si="448"/>
        <v>9.3359495091937064E-4</v>
      </c>
      <c r="S833" s="106">
        <f t="shared" ref="S833:S843" si="451">S$18</f>
        <v>1</v>
      </c>
      <c r="T833" s="106">
        <f t="shared" si="422"/>
        <v>9.3359495091937064E-4</v>
      </c>
      <c r="Z833" s="80">
        <f t="shared" si="423"/>
        <v>9371</v>
      </c>
      <c r="AA833" s="80">
        <f t="shared" si="424"/>
        <v>7.3383443625382822E-2</v>
      </c>
      <c r="AB833" s="80">
        <f t="shared" si="425"/>
        <v>0.10107075364091811</v>
      </c>
      <c r="AC833" s="80">
        <f t="shared" si="440"/>
        <v>-3.05547860558599E-2</v>
      </c>
      <c r="AD833" s="80">
        <f t="shared" si="426"/>
        <v>-1.4337380201623062E-3</v>
      </c>
      <c r="AE833" s="80">
        <f t="shared" si="427"/>
        <v>2.0556047104589294E-6</v>
      </c>
      <c r="AF833" s="80">
        <f t="shared" si="428"/>
        <v>-9999</v>
      </c>
      <c r="AG833" s="106"/>
      <c r="AH833" s="80">
        <f t="shared" si="429"/>
        <v>-2.9121048035697598E-2</v>
      </c>
      <c r="AI833" s="80">
        <f t="shared" si="430"/>
        <v>0.70209729809203658</v>
      </c>
      <c r="AJ833" s="80">
        <f t="shared" si="431"/>
        <v>-0.71197905405488493</v>
      </c>
      <c r="AK833" s="80">
        <f t="shared" si="432"/>
        <v>0.33529999842283159</v>
      </c>
      <c r="AL833" s="80">
        <f t="shared" si="433"/>
        <v>-0.84439018102238916</v>
      </c>
      <c r="AM833" s="80">
        <f t="shared" si="434"/>
        <v>-0.44920798486375818</v>
      </c>
      <c r="AN833" s="80">
        <f t="shared" si="449"/>
        <v>11.30779499348249</v>
      </c>
      <c r="AO833" s="80">
        <f t="shared" si="449"/>
        <v>11.307793908261829</v>
      </c>
      <c r="AP833" s="80">
        <f t="shared" si="449"/>
        <v>11.307801785022791</v>
      </c>
      <c r="AQ833" s="80">
        <f t="shared" si="449"/>
        <v>11.307744609460459</v>
      </c>
      <c r="AR833" s="80">
        <f t="shared" si="449"/>
        <v>11.308159403680142</v>
      </c>
      <c r="AS833" s="80">
        <f t="shared" si="449"/>
        <v>11.305137979635095</v>
      </c>
      <c r="AT833" s="80">
        <f t="shared" si="449"/>
        <v>11.326536277102459</v>
      </c>
      <c r="AU833" s="80">
        <f t="shared" si="435"/>
        <v>10.880957056911585</v>
      </c>
    </row>
    <row r="834" spans="1:47" ht="12.95" customHeight="1" x14ac:dyDescent="0.2">
      <c r="A834" s="42" t="s">
        <v>2600</v>
      </c>
      <c r="B834" s="41"/>
      <c r="C834" s="42">
        <v>56220.260799999996</v>
      </c>
      <c r="D834" s="42">
        <v>1E-4</v>
      </c>
      <c r="E834" s="16">
        <f t="shared" si="419"/>
        <v>9371.0530118235311</v>
      </c>
      <c r="F834" s="80">
        <f t="shared" si="420"/>
        <v>9371</v>
      </c>
      <c r="G834" s="80">
        <f t="shared" si="417"/>
        <v>7.1959705601329915E-2</v>
      </c>
      <c r="K834" s="80">
        <f t="shared" si="450"/>
        <v>7.1959705601329915E-2</v>
      </c>
      <c r="O834" s="80">
        <f t="shared" ca="1" si="446"/>
        <v>7.3432620948952074E-2</v>
      </c>
      <c r="P834" s="80">
        <f t="shared" si="421"/>
        <v>0.10250449166108042</v>
      </c>
      <c r="Q834" s="107">
        <f t="shared" si="437"/>
        <v>41201.760799999996</v>
      </c>
      <c r="R834" s="80">
        <f t="shared" si="448"/>
        <v>9.3298395543592847E-4</v>
      </c>
      <c r="S834" s="106">
        <f t="shared" si="451"/>
        <v>1</v>
      </c>
      <c r="T834" s="106">
        <f t="shared" si="422"/>
        <v>9.3298395543592847E-4</v>
      </c>
      <c r="V834" s="136"/>
      <c r="W834" s="136"/>
      <c r="X834" s="136"/>
      <c r="Y834" s="136"/>
      <c r="Z834" s="80">
        <f t="shared" si="423"/>
        <v>9371</v>
      </c>
      <c r="AA834" s="80">
        <f t="shared" si="424"/>
        <v>7.3383443625382822E-2</v>
      </c>
      <c r="AB834" s="80">
        <f t="shared" si="425"/>
        <v>0.10108075363702751</v>
      </c>
      <c r="AC834" s="80">
        <f t="shared" si="440"/>
        <v>-3.0544786059750501E-2</v>
      </c>
      <c r="AD834" s="80">
        <f t="shared" si="426"/>
        <v>-1.4237380240529063E-3</v>
      </c>
      <c r="AE834" s="80">
        <f t="shared" si="427"/>
        <v>2.0270299611340739E-6</v>
      </c>
      <c r="AF834" s="80">
        <f t="shared" si="428"/>
        <v>-9999</v>
      </c>
      <c r="AG834" s="106"/>
      <c r="AH834" s="80">
        <f t="shared" si="429"/>
        <v>-2.9121048035697598E-2</v>
      </c>
      <c r="AI834" s="80">
        <f t="shared" si="430"/>
        <v>0.70209729809203658</v>
      </c>
      <c r="AJ834" s="80">
        <f t="shared" si="431"/>
        <v>-0.71197905405488493</v>
      </c>
      <c r="AK834" s="80">
        <f t="shared" si="432"/>
        <v>0.33529999842283159</v>
      </c>
      <c r="AL834" s="80">
        <f t="shared" si="433"/>
        <v>-0.84439018102238916</v>
      </c>
      <c r="AM834" s="80">
        <f t="shared" si="434"/>
        <v>-0.44920798486375818</v>
      </c>
      <c r="AN834" s="80">
        <f t="shared" si="449"/>
        <v>11.30779499348249</v>
      </c>
      <c r="AO834" s="80">
        <f t="shared" si="449"/>
        <v>11.307793908261829</v>
      </c>
      <c r="AP834" s="80">
        <f t="shared" si="449"/>
        <v>11.307801785022791</v>
      </c>
      <c r="AQ834" s="80">
        <f t="shared" si="449"/>
        <v>11.307744609460459</v>
      </c>
      <c r="AR834" s="80">
        <f t="shared" si="449"/>
        <v>11.308159403680142</v>
      </c>
      <c r="AS834" s="80">
        <f t="shared" si="449"/>
        <v>11.305137979635095</v>
      </c>
      <c r="AT834" s="80">
        <f t="shared" si="449"/>
        <v>11.326536277102459</v>
      </c>
      <c r="AU834" s="80">
        <f t="shared" si="435"/>
        <v>10.880957056911585</v>
      </c>
    </row>
    <row r="835" spans="1:47" ht="12.95" customHeight="1" x14ac:dyDescent="0.2">
      <c r="A835" s="22" t="s">
        <v>2581</v>
      </c>
      <c r="B835" s="41" t="s">
        <v>2525</v>
      </c>
      <c r="C835" s="42">
        <v>56220.260889999998</v>
      </c>
      <c r="D835" s="42">
        <v>1E-4</v>
      </c>
      <c r="E835" s="16">
        <f t="shared" si="419"/>
        <v>9371.0530781254165</v>
      </c>
      <c r="F835" s="80">
        <f t="shared" si="420"/>
        <v>9371</v>
      </c>
      <c r="G835" s="80">
        <f t="shared" si="417"/>
        <v>7.2049705602694303E-2</v>
      </c>
      <c r="K835" s="80">
        <f t="shared" si="450"/>
        <v>7.2049705602694303E-2</v>
      </c>
      <c r="O835" s="80">
        <f t="shared" ca="1" si="446"/>
        <v>7.3432620948952074E-2</v>
      </c>
      <c r="P835" s="80">
        <f t="shared" si="421"/>
        <v>0.10250449166108042</v>
      </c>
      <c r="Q835" s="107">
        <f t="shared" si="437"/>
        <v>41201.760889999998</v>
      </c>
      <c r="R835" s="80">
        <f t="shared" si="448"/>
        <v>9.2749399386206919E-4</v>
      </c>
      <c r="S835" s="106">
        <f t="shared" si="451"/>
        <v>1</v>
      </c>
      <c r="T835" s="106">
        <f t="shared" si="422"/>
        <v>9.2749399386206919E-4</v>
      </c>
      <c r="Z835" s="80">
        <f t="shared" si="423"/>
        <v>9371</v>
      </c>
      <c r="AA835" s="80">
        <f t="shared" si="424"/>
        <v>7.3383443625382822E-2</v>
      </c>
      <c r="AB835" s="80">
        <f t="shared" si="425"/>
        <v>0.1011707536383919</v>
      </c>
      <c r="AC835" s="80">
        <f t="shared" si="440"/>
        <v>-3.0454786058386113E-2</v>
      </c>
      <c r="AD835" s="80">
        <f t="shared" si="426"/>
        <v>-1.3337380226885187E-3</v>
      </c>
      <c r="AE835" s="80">
        <f t="shared" si="427"/>
        <v>1.7788571131650797E-6</v>
      </c>
      <c r="AF835" s="80">
        <f t="shared" si="428"/>
        <v>-9999</v>
      </c>
      <c r="AG835" s="106"/>
      <c r="AH835" s="80">
        <f t="shared" si="429"/>
        <v>-2.9121048035697598E-2</v>
      </c>
      <c r="AI835" s="80">
        <f t="shared" si="430"/>
        <v>0.70209729809203658</v>
      </c>
      <c r="AJ835" s="80">
        <f t="shared" si="431"/>
        <v>-0.71197905405488493</v>
      </c>
      <c r="AK835" s="80">
        <f t="shared" si="432"/>
        <v>0.33529999842283159</v>
      </c>
      <c r="AL835" s="80">
        <f t="shared" si="433"/>
        <v>-0.84439018102238916</v>
      </c>
      <c r="AM835" s="80">
        <f t="shared" si="434"/>
        <v>-0.44920798486375818</v>
      </c>
      <c r="AN835" s="80">
        <f t="shared" si="449"/>
        <v>11.30779499348249</v>
      </c>
      <c r="AO835" s="80">
        <f t="shared" si="449"/>
        <v>11.307793908261829</v>
      </c>
      <c r="AP835" s="80">
        <f t="shared" si="449"/>
        <v>11.307801785022791</v>
      </c>
      <c r="AQ835" s="80">
        <f t="shared" si="449"/>
        <v>11.307744609460459</v>
      </c>
      <c r="AR835" s="80">
        <f t="shared" si="449"/>
        <v>11.308159403680142</v>
      </c>
      <c r="AS835" s="80">
        <f t="shared" si="449"/>
        <v>11.305137979635095</v>
      </c>
      <c r="AT835" s="80">
        <f t="shared" si="449"/>
        <v>11.326536277102459</v>
      </c>
      <c r="AU835" s="80">
        <f t="shared" si="435"/>
        <v>10.880957056911585</v>
      </c>
    </row>
    <row r="836" spans="1:47" ht="12.95" customHeight="1" x14ac:dyDescent="0.2">
      <c r="A836" s="22" t="s">
        <v>2581</v>
      </c>
      <c r="B836" s="41" t="s">
        <v>2525</v>
      </c>
      <c r="C836" s="42">
        <v>56220.260900000001</v>
      </c>
      <c r="D836" s="42">
        <v>1E-4</v>
      </c>
      <c r="E836" s="16">
        <f t="shared" si="419"/>
        <v>9371.0530854922963</v>
      </c>
      <c r="F836" s="80">
        <f t="shared" si="420"/>
        <v>9371</v>
      </c>
      <c r="G836" s="80">
        <f t="shared" si="417"/>
        <v>7.205970560607966E-2</v>
      </c>
      <c r="K836" s="80">
        <f t="shared" si="450"/>
        <v>7.205970560607966E-2</v>
      </c>
      <c r="O836" s="80">
        <f t="shared" ca="1" si="446"/>
        <v>7.3432620948952074E-2</v>
      </c>
      <c r="P836" s="80">
        <f t="shared" si="421"/>
        <v>0.10250449166108042</v>
      </c>
      <c r="Q836" s="107">
        <f t="shared" si="437"/>
        <v>41201.760900000001</v>
      </c>
      <c r="R836" s="80">
        <f t="shared" si="448"/>
        <v>9.2688499793476846E-4</v>
      </c>
      <c r="S836" s="106">
        <f t="shared" si="451"/>
        <v>1</v>
      </c>
      <c r="T836" s="106">
        <f t="shared" si="422"/>
        <v>9.2688499793476846E-4</v>
      </c>
      <c r="Z836" s="80">
        <f t="shared" si="423"/>
        <v>9371</v>
      </c>
      <c r="AA836" s="80">
        <f t="shared" si="424"/>
        <v>7.3383443625382822E-2</v>
      </c>
      <c r="AB836" s="80">
        <f t="shared" si="425"/>
        <v>0.10118075364177725</v>
      </c>
      <c r="AC836" s="80">
        <f t="shared" si="440"/>
        <v>-3.0444786055000755E-2</v>
      </c>
      <c r="AD836" s="80">
        <f t="shared" si="426"/>
        <v>-1.3237380193031612E-3</v>
      </c>
      <c r="AE836" s="80">
        <f t="shared" si="427"/>
        <v>1.7522823437486562E-6</v>
      </c>
      <c r="AF836" s="80">
        <f t="shared" si="428"/>
        <v>-9999</v>
      </c>
      <c r="AG836" s="106"/>
      <c r="AH836" s="80">
        <f t="shared" si="429"/>
        <v>-2.9121048035697598E-2</v>
      </c>
      <c r="AI836" s="80">
        <f t="shared" si="430"/>
        <v>0.70209729809203658</v>
      </c>
      <c r="AJ836" s="80">
        <f t="shared" si="431"/>
        <v>-0.71197905405488493</v>
      </c>
      <c r="AK836" s="80">
        <f t="shared" si="432"/>
        <v>0.33529999842283159</v>
      </c>
      <c r="AL836" s="80">
        <f t="shared" si="433"/>
        <v>-0.84439018102238916</v>
      </c>
      <c r="AM836" s="80">
        <f t="shared" si="434"/>
        <v>-0.44920798486375818</v>
      </c>
      <c r="AN836" s="80">
        <f t="shared" si="449"/>
        <v>11.30779499348249</v>
      </c>
      <c r="AO836" s="80">
        <f t="shared" si="449"/>
        <v>11.307793908261829</v>
      </c>
      <c r="AP836" s="80">
        <f t="shared" si="449"/>
        <v>11.307801785022791</v>
      </c>
      <c r="AQ836" s="80">
        <f t="shared" si="449"/>
        <v>11.307744609460459</v>
      </c>
      <c r="AR836" s="80">
        <f t="shared" si="449"/>
        <v>11.308159403680142</v>
      </c>
      <c r="AS836" s="80">
        <f t="shared" si="449"/>
        <v>11.305137979635095</v>
      </c>
      <c r="AT836" s="80">
        <f t="shared" si="449"/>
        <v>11.326536277102459</v>
      </c>
      <c r="AU836" s="80">
        <f t="shared" si="435"/>
        <v>10.880957056911585</v>
      </c>
    </row>
    <row r="837" spans="1:47" ht="12.95" customHeight="1" x14ac:dyDescent="0.2">
      <c r="A837" s="22" t="s">
        <v>2581</v>
      </c>
      <c r="B837" s="41" t="s">
        <v>2525</v>
      </c>
      <c r="C837" s="42">
        <v>56220.261030000001</v>
      </c>
      <c r="D837" s="42">
        <v>2.0000000000000001E-4</v>
      </c>
      <c r="E837" s="16">
        <f t="shared" si="419"/>
        <v>9371.0531812616846</v>
      </c>
      <c r="F837" s="80">
        <f t="shared" si="420"/>
        <v>9371</v>
      </c>
      <c r="G837" s="80">
        <f t="shared" si="417"/>
        <v>7.2189705606433563E-2</v>
      </c>
      <c r="K837" s="80">
        <f t="shared" si="450"/>
        <v>7.2189705606433563E-2</v>
      </c>
      <c r="O837" s="80">
        <f t="shared" ca="1" si="446"/>
        <v>7.3432620948952074E-2</v>
      </c>
      <c r="P837" s="80">
        <f t="shared" si="421"/>
        <v>0.10250449166108042</v>
      </c>
      <c r="Q837" s="107">
        <f t="shared" si="437"/>
        <v>41201.761030000001</v>
      </c>
      <c r="R837" s="80">
        <f t="shared" si="448"/>
        <v>9.1898625353901129E-4</v>
      </c>
      <c r="S837" s="106">
        <f t="shared" si="451"/>
        <v>1</v>
      </c>
      <c r="T837" s="106">
        <f t="shared" si="422"/>
        <v>9.1898625353901129E-4</v>
      </c>
      <c r="Z837" s="80">
        <f t="shared" si="423"/>
        <v>9371</v>
      </c>
      <c r="AA837" s="80">
        <f t="shared" si="424"/>
        <v>7.3383443625382822E-2</v>
      </c>
      <c r="AB837" s="80">
        <f t="shared" si="425"/>
        <v>0.10131075364213116</v>
      </c>
      <c r="AC837" s="80">
        <f t="shared" si="440"/>
        <v>-3.0314786054646853E-2</v>
      </c>
      <c r="AD837" s="80">
        <f t="shared" si="426"/>
        <v>-1.1937380189492586E-3</v>
      </c>
      <c r="AE837" s="80">
        <f t="shared" si="427"/>
        <v>1.4250104578849004E-6</v>
      </c>
      <c r="AF837" s="80">
        <f t="shared" si="428"/>
        <v>-9999</v>
      </c>
      <c r="AG837" s="106"/>
      <c r="AH837" s="80">
        <f t="shared" si="429"/>
        <v>-2.9121048035697598E-2</v>
      </c>
      <c r="AI837" s="80">
        <f t="shared" si="430"/>
        <v>0.70209729809203658</v>
      </c>
      <c r="AJ837" s="80">
        <f t="shared" si="431"/>
        <v>-0.71197905405488493</v>
      </c>
      <c r="AK837" s="80">
        <f t="shared" si="432"/>
        <v>0.33529999842283159</v>
      </c>
      <c r="AL837" s="80">
        <f t="shared" si="433"/>
        <v>-0.84439018102238916</v>
      </c>
      <c r="AM837" s="80">
        <f t="shared" si="434"/>
        <v>-0.44920798486375818</v>
      </c>
      <c r="AN837" s="80">
        <f t="shared" si="449"/>
        <v>11.30779499348249</v>
      </c>
      <c r="AO837" s="80">
        <f t="shared" si="449"/>
        <v>11.307793908261829</v>
      </c>
      <c r="AP837" s="80">
        <f t="shared" si="449"/>
        <v>11.307801785022791</v>
      </c>
      <c r="AQ837" s="80">
        <f t="shared" si="449"/>
        <v>11.307744609460459</v>
      </c>
      <c r="AR837" s="80">
        <f t="shared" si="449"/>
        <v>11.308159403680142</v>
      </c>
      <c r="AS837" s="80">
        <f t="shared" si="449"/>
        <v>11.305137979635095</v>
      </c>
      <c r="AT837" s="80">
        <f t="shared" si="449"/>
        <v>11.326536277102459</v>
      </c>
      <c r="AU837" s="80">
        <f t="shared" si="435"/>
        <v>10.880957056911585</v>
      </c>
    </row>
    <row r="838" spans="1:47" ht="12.95" customHeight="1" x14ac:dyDescent="0.2">
      <c r="A838" s="22" t="s">
        <v>2581</v>
      </c>
      <c r="B838" s="41" t="s">
        <v>2525</v>
      </c>
      <c r="C838" s="42">
        <v>56357.364240000003</v>
      </c>
      <c r="D838" s="42">
        <v>1E-4</v>
      </c>
      <c r="E838" s="16">
        <f t="shared" si="419"/>
        <v>9472.0554173487672</v>
      </c>
      <c r="F838" s="80">
        <f t="shared" si="420"/>
        <v>9472</v>
      </c>
      <c r="G838" s="80">
        <f t="shared" si="417"/>
        <v>7.522503164364025E-2</v>
      </c>
      <c r="K838" s="80">
        <f t="shared" si="450"/>
        <v>7.522503164364025E-2</v>
      </c>
      <c r="O838" s="80">
        <f t="shared" ca="1" si="446"/>
        <v>7.4943741763953617E-2</v>
      </c>
      <c r="P838" s="80">
        <f t="shared" si="421"/>
        <v>0.10417135207940637</v>
      </c>
      <c r="Q838" s="107">
        <f t="shared" si="437"/>
        <v>41338.864240000003</v>
      </c>
      <c r="R838" s="80">
        <f t="shared" si="448"/>
        <v>8.3788946677005108E-4</v>
      </c>
      <c r="S838" s="106">
        <f t="shared" si="451"/>
        <v>1</v>
      </c>
      <c r="T838" s="106">
        <f t="shared" si="422"/>
        <v>8.3788946677005108E-4</v>
      </c>
      <c r="Z838" s="80">
        <f t="shared" si="423"/>
        <v>9472</v>
      </c>
      <c r="AA838" s="80">
        <f t="shared" si="424"/>
        <v>7.5457479542460459E-2</v>
      </c>
      <c r="AB838" s="80">
        <f t="shared" si="425"/>
        <v>0.10393890418058616</v>
      </c>
      <c r="AC838" s="80">
        <f t="shared" si="440"/>
        <v>-2.8946320435766115E-2</v>
      </c>
      <c r="AD838" s="80">
        <f t="shared" si="426"/>
        <v>-2.3244789882020944E-4</v>
      </c>
      <c r="AE838" s="80">
        <f t="shared" si="427"/>
        <v>5.4032025665930323E-8</v>
      </c>
      <c r="AF838" s="80">
        <f t="shared" si="428"/>
        <v>-9999</v>
      </c>
      <c r="AG838" s="106"/>
      <c r="AH838" s="80">
        <f t="shared" si="429"/>
        <v>-2.8713872536945902E-2</v>
      </c>
      <c r="AI838" s="80">
        <f t="shared" si="430"/>
        <v>0.69318363410077632</v>
      </c>
      <c r="AJ838" s="80">
        <f t="shared" si="431"/>
        <v>-0.69282803149766392</v>
      </c>
      <c r="AK838" s="80">
        <f t="shared" si="432"/>
        <v>0.327163302286197</v>
      </c>
      <c r="AL838" s="80">
        <f t="shared" si="433"/>
        <v>-0.81748113983478043</v>
      </c>
      <c r="AM838" s="80">
        <f t="shared" si="434"/>
        <v>-0.43313468116640857</v>
      </c>
      <c r="AN838" s="80">
        <f t="shared" si="449"/>
        <v>11.34227048265746</v>
      </c>
      <c r="AO838" s="80">
        <f t="shared" si="449"/>
        <v>11.342268001480591</v>
      </c>
      <c r="AP838" s="80">
        <f t="shared" si="449"/>
        <v>11.342284281440399</v>
      </c>
      <c r="AQ838" s="80">
        <f t="shared" si="449"/>
        <v>11.342177448947806</v>
      </c>
      <c r="AR838" s="80">
        <f t="shared" si="449"/>
        <v>11.342877930529781</v>
      </c>
      <c r="AS838" s="80">
        <f t="shared" si="449"/>
        <v>11.338259968721214</v>
      </c>
      <c r="AT838" s="80">
        <f t="shared" si="449"/>
        <v>11.367691400745835</v>
      </c>
      <c r="AU838" s="80">
        <f t="shared" si="435"/>
        <v>10.920434830697946</v>
      </c>
    </row>
    <row r="839" spans="1:47" ht="12.95" customHeight="1" x14ac:dyDescent="0.2">
      <c r="A839" s="22" t="s">
        <v>2581</v>
      </c>
      <c r="B839" s="41" t="s">
        <v>2525</v>
      </c>
      <c r="C839" s="42">
        <v>56357.364260000002</v>
      </c>
      <c r="D839" s="42">
        <v>1E-4</v>
      </c>
      <c r="E839" s="16">
        <f t="shared" si="419"/>
        <v>9472.0554320825195</v>
      </c>
      <c r="F839" s="80">
        <f t="shared" si="420"/>
        <v>9472</v>
      </c>
      <c r="G839" s="80">
        <f t="shared" si="417"/>
        <v>7.5245031643135007E-2</v>
      </c>
      <c r="K839" s="80">
        <f t="shared" si="450"/>
        <v>7.5245031643135007E-2</v>
      </c>
      <c r="O839" s="80">
        <f t="shared" ca="1" si="446"/>
        <v>7.4943741763953617E-2</v>
      </c>
      <c r="P839" s="80">
        <f t="shared" si="421"/>
        <v>0.10417135207940637</v>
      </c>
      <c r="Q839" s="107">
        <f t="shared" si="437"/>
        <v>41338.864260000002</v>
      </c>
      <c r="R839" s="80">
        <f t="shared" si="448"/>
        <v>8.3673201398185005E-4</v>
      </c>
      <c r="S839" s="106">
        <f t="shared" si="451"/>
        <v>1</v>
      </c>
      <c r="T839" s="106">
        <f t="shared" si="422"/>
        <v>8.3673201398185005E-4</v>
      </c>
      <c r="V839" s="136"/>
      <c r="W839" s="136"/>
      <c r="X839" s="136"/>
      <c r="Y839" s="136"/>
      <c r="Z839" s="80">
        <f t="shared" si="423"/>
        <v>9472</v>
      </c>
      <c r="AA839" s="80">
        <f t="shared" si="424"/>
        <v>7.5457479542460459E-2</v>
      </c>
      <c r="AB839" s="80">
        <f t="shared" si="425"/>
        <v>0.10395890418008091</v>
      </c>
      <c r="AC839" s="80">
        <f t="shared" si="440"/>
        <v>-2.8926320436271358E-2</v>
      </c>
      <c r="AD839" s="80">
        <f t="shared" si="426"/>
        <v>-2.1244789932545194E-4</v>
      </c>
      <c r="AE839" s="80">
        <f t="shared" si="427"/>
        <v>4.5134109927797364E-8</v>
      </c>
      <c r="AF839" s="80">
        <f t="shared" si="428"/>
        <v>-9999</v>
      </c>
      <c r="AG839" s="106"/>
      <c r="AH839" s="80">
        <f t="shared" si="429"/>
        <v>-2.8713872536945902E-2</v>
      </c>
      <c r="AI839" s="80">
        <f t="shared" si="430"/>
        <v>0.69318363410077632</v>
      </c>
      <c r="AJ839" s="80">
        <f t="shared" si="431"/>
        <v>-0.69282803149766392</v>
      </c>
      <c r="AK839" s="80">
        <f t="shared" si="432"/>
        <v>0.327163302286197</v>
      </c>
      <c r="AL839" s="80">
        <f t="shared" si="433"/>
        <v>-0.81748113983478043</v>
      </c>
      <c r="AM839" s="80">
        <f t="shared" si="434"/>
        <v>-0.43313468116640857</v>
      </c>
      <c r="AN839" s="80">
        <f t="shared" si="449"/>
        <v>11.34227048265746</v>
      </c>
      <c r="AO839" s="80">
        <f t="shared" si="449"/>
        <v>11.342268001480591</v>
      </c>
      <c r="AP839" s="80">
        <f t="shared" si="449"/>
        <v>11.342284281440399</v>
      </c>
      <c r="AQ839" s="80">
        <f t="shared" si="449"/>
        <v>11.342177448947806</v>
      </c>
      <c r="AR839" s="80">
        <f t="shared" si="449"/>
        <v>11.342877930529781</v>
      </c>
      <c r="AS839" s="80">
        <f t="shared" si="449"/>
        <v>11.338259968721214</v>
      </c>
      <c r="AT839" s="80">
        <f t="shared" si="449"/>
        <v>11.367691400745835</v>
      </c>
      <c r="AU839" s="80">
        <f t="shared" si="435"/>
        <v>10.920434830697946</v>
      </c>
    </row>
    <row r="840" spans="1:47" ht="12.95" customHeight="1" x14ac:dyDescent="0.2">
      <c r="A840" s="22" t="s">
        <v>2581</v>
      </c>
      <c r="B840" s="41" t="s">
        <v>2525</v>
      </c>
      <c r="C840" s="42">
        <v>56357.36436</v>
      </c>
      <c r="D840" s="42">
        <v>1E-4</v>
      </c>
      <c r="E840" s="16">
        <f t="shared" si="419"/>
        <v>9472.0555057512793</v>
      </c>
      <c r="F840" s="80">
        <f t="shared" si="420"/>
        <v>9472</v>
      </c>
      <c r="G840" s="80">
        <f t="shared" si="417"/>
        <v>7.5345031640608795E-2</v>
      </c>
      <c r="K840" s="80">
        <f t="shared" si="450"/>
        <v>7.5345031640608795E-2</v>
      </c>
      <c r="O840" s="80">
        <f t="shared" ca="1" si="446"/>
        <v>7.4943741763953617E-2</v>
      </c>
      <c r="P840" s="80">
        <f t="shared" si="421"/>
        <v>0.10417135207940637</v>
      </c>
      <c r="Q840" s="107">
        <f t="shared" si="437"/>
        <v>41338.86436</v>
      </c>
      <c r="R840" s="80">
        <f t="shared" si="448"/>
        <v>8.3095675004023857E-4</v>
      </c>
      <c r="S840" s="106">
        <f t="shared" si="451"/>
        <v>1</v>
      </c>
      <c r="T840" s="106">
        <f t="shared" si="422"/>
        <v>8.3095675004023857E-4</v>
      </c>
      <c r="Z840" s="80">
        <f t="shared" si="423"/>
        <v>9472</v>
      </c>
      <c r="AA840" s="80">
        <f t="shared" si="424"/>
        <v>7.5457479542460459E-2</v>
      </c>
      <c r="AB840" s="80">
        <f t="shared" si="425"/>
        <v>0.1040589041775547</v>
      </c>
      <c r="AC840" s="80">
        <f t="shared" si="440"/>
        <v>-2.882632043879757E-2</v>
      </c>
      <c r="AD840" s="80">
        <f t="shared" si="426"/>
        <v>-1.1244790185166442E-4</v>
      </c>
      <c r="AE840" s="80">
        <f t="shared" si="427"/>
        <v>1.2644530630841556E-8</v>
      </c>
      <c r="AF840" s="80">
        <f t="shared" si="428"/>
        <v>-9999</v>
      </c>
      <c r="AG840" s="106"/>
      <c r="AH840" s="80">
        <f t="shared" si="429"/>
        <v>-2.8713872536945902E-2</v>
      </c>
      <c r="AI840" s="80">
        <f t="shared" si="430"/>
        <v>0.69318363410077632</v>
      </c>
      <c r="AJ840" s="80">
        <f t="shared" si="431"/>
        <v>-0.69282803149766392</v>
      </c>
      <c r="AK840" s="80">
        <f t="shared" si="432"/>
        <v>0.327163302286197</v>
      </c>
      <c r="AL840" s="80">
        <f t="shared" si="433"/>
        <v>-0.81748113983478043</v>
      </c>
      <c r="AM840" s="80">
        <f t="shared" si="434"/>
        <v>-0.43313468116640857</v>
      </c>
      <c r="AN840" s="80">
        <f t="shared" si="449"/>
        <v>11.34227048265746</v>
      </c>
      <c r="AO840" s="80">
        <f t="shared" si="449"/>
        <v>11.342268001480591</v>
      </c>
      <c r="AP840" s="80">
        <f t="shared" si="449"/>
        <v>11.342284281440399</v>
      </c>
      <c r="AQ840" s="80">
        <f t="shared" si="449"/>
        <v>11.342177448947806</v>
      </c>
      <c r="AR840" s="80">
        <f t="shared" si="449"/>
        <v>11.342877930529781</v>
      </c>
      <c r="AS840" s="80">
        <f t="shared" si="449"/>
        <v>11.338259968721214</v>
      </c>
      <c r="AT840" s="80">
        <f t="shared" si="449"/>
        <v>11.367691400745835</v>
      </c>
      <c r="AU840" s="80">
        <f t="shared" si="435"/>
        <v>10.920434830697946</v>
      </c>
    </row>
    <row r="841" spans="1:47" ht="12.95" customHeight="1" x14ac:dyDescent="0.2">
      <c r="A841" s="22" t="s">
        <v>2581</v>
      </c>
      <c r="B841" s="41" t="s">
        <v>2525</v>
      </c>
      <c r="C841" s="42">
        <v>56414.377390000001</v>
      </c>
      <c r="D841" s="42">
        <v>2.0000000000000001E-4</v>
      </c>
      <c r="E841" s="16">
        <f t="shared" si="419"/>
        <v>9514.0562985562028</v>
      </c>
      <c r="F841" s="80">
        <f t="shared" si="420"/>
        <v>9514</v>
      </c>
      <c r="G841" s="80">
        <f t="shared" si="417"/>
        <v>7.6421206824306864E-2</v>
      </c>
      <c r="K841" s="80">
        <f t="shared" si="450"/>
        <v>7.6421206824306864E-2</v>
      </c>
      <c r="O841" s="80">
        <f t="shared" ca="1" si="446"/>
        <v>7.5572128637518651E-2</v>
      </c>
      <c r="P841" s="80">
        <f t="shared" si="421"/>
        <v>0.10486689218807865</v>
      </c>
      <c r="Q841" s="107">
        <f t="shared" si="437"/>
        <v>41395.877390000001</v>
      </c>
      <c r="R841" s="80">
        <f t="shared" si="448"/>
        <v>8.0915701581470059E-4</v>
      </c>
      <c r="S841" s="106">
        <f t="shared" si="451"/>
        <v>1</v>
      </c>
      <c r="T841" s="106">
        <f t="shared" si="422"/>
        <v>8.0915701581470059E-4</v>
      </c>
      <c r="Z841" s="80">
        <f t="shared" si="423"/>
        <v>9514</v>
      </c>
      <c r="AA841" s="80">
        <f t="shared" si="424"/>
        <v>7.633079162438422E-2</v>
      </c>
      <c r="AB841" s="80">
        <f t="shared" si="425"/>
        <v>0.1049573073880013</v>
      </c>
      <c r="AC841" s="80">
        <f t="shared" si="440"/>
        <v>-2.8445685363771789E-2</v>
      </c>
      <c r="AD841" s="80">
        <f t="shared" si="426"/>
        <v>9.0415199922644351E-5</v>
      </c>
      <c r="AE841" s="80">
        <f t="shared" si="427"/>
        <v>8.1749083770517476E-9</v>
      </c>
      <c r="AF841" s="80">
        <f t="shared" si="428"/>
        <v>-9999</v>
      </c>
      <c r="AG841" s="106"/>
      <c r="AH841" s="80">
        <f t="shared" si="429"/>
        <v>-2.8536100563694437E-2</v>
      </c>
      <c r="AI841" s="80">
        <f t="shared" si="430"/>
        <v>0.68960627859368473</v>
      </c>
      <c r="AJ841" s="80">
        <f t="shared" si="431"/>
        <v>-0.68486045972777299</v>
      </c>
      <c r="AK841" s="80">
        <f t="shared" si="432"/>
        <v>0.32377128726611087</v>
      </c>
      <c r="AL841" s="80">
        <f t="shared" si="433"/>
        <v>-0.80648980660533875</v>
      </c>
      <c r="AM841" s="80">
        <f t="shared" si="434"/>
        <v>-0.42662343002781611</v>
      </c>
      <c r="AN841" s="80">
        <f t="shared" ref="AN841:AT850" si="452">$AU841+$AB$7*SIN(AO841)</f>
        <v>11.356479161503383</v>
      </c>
      <c r="AO841" s="80">
        <f t="shared" si="452"/>
        <v>11.356475812231198</v>
      </c>
      <c r="AP841" s="80">
        <f t="shared" si="452"/>
        <v>11.35649695854892</v>
      </c>
      <c r="AQ841" s="80">
        <f t="shared" si="452"/>
        <v>11.356363427049565</v>
      </c>
      <c r="AR841" s="80">
        <f t="shared" si="452"/>
        <v>11.357205839998247</v>
      </c>
      <c r="AS841" s="80">
        <f t="shared" si="452"/>
        <v>11.351859401588115</v>
      </c>
      <c r="AT841" s="80">
        <f t="shared" si="452"/>
        <v>11.384600352761609</v>
      </c>
      <c r="AU841" s="80">
        <f t="shared" si="435"/>
        <v>10.936851330688313</v>
      </c>
    </row>
    <row r="842" spans="1:47" ht="12.95" customHeight="1" x14ac:dyDescent="0.2">
      <c r="A842" s="22" t="s">
        <v>2581</v>
      </c>
      <c r="B842" s="41" t="s">
        <v>2525</v>
      </c>
      <c r="C842" s="42">
        <v>56414.377390000001</v>
      </c>
      <c r="D842" s="42">
        <v>1E-4</v>
      </c>
      <c r="E842" s="16">
        <f t="shared" si="419"/>
        <v>9514.0562985562028</v>
      </c>
      <c r="F842" s="80">
        <f t="shared" si="420"/>
        <v>9514</v>
      </c>
      <c r="G842" s="80">
        <f t="shared" si="417"/>
        <v>7.6421206824306864E-2</v>
      </c>
      <c r="K842" s="80">
        <f t="shared" si="450"/>
        <v>7.6421206824306864E-2</v>
      </c>
      <c r="O842" s="80">
        <f t="shared" ca="1" si="446"/>
        <v>7.5572128637518651E-2</v>
      </c>
      <c r="P842" s="80">
        <f t="shared" si="421"/>
        <v>0.10486689218807865</v>
      </c>
      <c r="Q842" s="107">
        <f t="shared" si="437"/>
        <v>41395.877390000001</v>
      </c>
      <c r="R842" s="80">
        <f t="shared" si="448"/>
        <v>8.0915701581470059E-4</v>
      </c>
      <c r="S842" s="106">
        <f t="shared" si="451"/>
        <v>1</v>
      </c>
      <c r="T842" s="106">
        <f t="shared" si="422"/>
        <v>8.0915701581470059E-4</v>
      </c>
      <c r="Z842" s="80">
        <f t="shared" si="423"/>
        <v>9514</v>
      </c>
      <c r="AA842" s="80">
        <f t="shared" si="424"/>
        <v>7.633079162438422E-2</v>
      </c>
      <c r="AB842" s="80">
        <f t="shared" si="425"/>
        <v>0.1049573073880013</v>
      </c>
      <c r="AC842" s="80">
        <f t="shared" si="440"/>
        <v>-2.8445685363771789E-2</v>
      </c>
      <c r="AD842" s="80">
        <f t="shared" si="426"/>
        <v>9.0415199922644351E-5</v>
      </c>
      <c r="AE842" s="80">
        <f t="shared" si="427"/>
        <v>8.1749083770517476E-9</v>
      </c>
      <c r="AF842" s="80">
        <f t="shared" si="428"/>
        <v>-9999</v>
      </c>
      <c r="AG842" s="106"/>
      <c r="AH842" s="80">
        <f t="shared" si="429"/>
        <v>-2.8536100563694437E-2</v>
      </c>
      <c r="AI842" s="80">
        <f t="shared" si="430"/>
        <v>0.68960627859368473</v>
      </c>
      <c r="AJ842" s="80">
        <f t="shared" si="431"/>
        <v>-0.68486045972777299</v>
      </c>
      <c r="AK842" s="80">
        <f t="shared" si="432"/>
        <v>0.32377128726611087</v>
      </c>
      <c r="AL842" s="80">
        <f t="shared" si="433"/>
        <v>-0.80648980660533875</v>
      </c>
      <c r="AM842" s="80">
        <f t="shared" si="434"/>
        <v>-0.42662343002781611</v>
      </c>
      <c r="AN842" s="80">
        <f t="shared" si="452"/>
        <v>11.356479161503383</v>
      </c>
      <c r="AO842" s="80">
        <f t="shared" si="452"/>
        <v>11.356475812231198</v>
      </c>
      <c r="AP842" s="80">
        <f t="shared" si="452"/>
        <v>11.35649695854892</v>
      </c>
      <c r="AQ842" s="80">
        <f t="shared" si="452"/>
        <v>11.356363427049565</v>
      </c>
      <c r="AR842" s="80">
        <f t="shared" si="452"/>
        <v>11.357205839998247</v>
      </c>
      <c r="AS842" s="80">
        <f t="shared" si="452"/>
        <v>11.351859401588115</v>
      </c>
      <c r="AT842" s="80">
        <f t="shared" si="452"/>
        <v>11.384600352761609</v>
      </c>
      <c r="AU842" s="80">
        <f t="shared" si="435"/>
        <v>10.936851330688313</v>
      </c>
    </row>
    <row r="843" spans="1:47" ht="12.95" customHeight="1" x14ac:dyDescent="0.2">
      <c r="A843" s="22" t="s">
        <v>2581</v>
      </c>
      <c r="B843" s="41" t="s">
        <v>2525</v>
      </c>
      <c r="C843" s="42">
        <v>56414.377630000003</v>
      </c>
      <c r="D843" s="42">
        <v>1E-4</v>
      </c>
      <c r="E843" s="16">
        <f t="shared" si="419"/>
        <v>9514.0564753612307</v>
      </c>
      <c r="F843" s="80">
        <f t="shared" si="420"/>
        <v>9514</v>
      </c>
      <c r="G843" s="80">
        <f t="shared" si="417"/>
        <v>7.6661206825519912E-2</v>
      </c>
      <c r="K843" s="80">
        <f t="shared" si="450"/>
        <v>7.6661206825519912E-2</v>
      </c>
      <c r="O843" s="80">
        <f t="shared" ca="1" si="446"/>
        <v>7.5572128637518651E-2</v>
      </c>
      <c r="P843" s="80">
        <f t="shared" si="421"/>
        <v>0.10486689218807865</v>
      </c>
      <c r="Q843" s="107">
        <f t="shared" si="437"/>
        <v>41395.877630000003</v>
      </c>
      <c r="R843" s="80">
        <f t="shared" si="448"/>
        <v>7.9556068677166043E-4</v>
      </c>
      <c r="S843" s="106">
        <f t="shared" si="451"/>
        <v>1</v>
      </c>
      <c r="T843" s="106">
        <f t="shared" si="422"/>
        <v>7.9556068677166043E-4</v>
      </c>
      <c r="Z843" s="80">
        <f t="shared" si="423"/>
        <v>9514</v>
      </c>
      <c r="AA843" s="80">
        <f t="shared" si="424"/>
        <v>7.633079162438422E-2</v>
      </c>
      <c r="AB843" s="80">
        <f t="shared" si="425"/>
        <v>0.10519730738921435</v>
      </c>
      <c r="AC843" s="80">
        <f t="shared" si="440"/>
        <v>-2.8205685362558741E-2</v>
      </c>
      <c r="AD843" s="80">
        <f t="shared" si="426"/>
        <v>3.30415201135692E-4</v>
      </c>
      <c r="AE843" s="80">
        <f t="shared" si="427"/>
        <v>1.091742051415398E-7</v>
      </c>
      <c r="AF843" s="80">
        <f t="shared" si="428"/>
        <v>-9999</v>
      </c>
      <c r="AG843" s="106"/>
      <c r="AH843" s="80">
        <f t="shared" si="429"/>
        <v>-2.8536100563694437E-2</v>
      </c>
      <c r="AI843" s="80">
        <f t="shared" si="430"/>
        <v>0.68960627859368473</v>
      </c>
      <c r="AJ843" s="80">
        <f t="shared" si="431"/>
        <v>-0.68486045972777299</v>
      </c>
      <c r="AK843" s="80">
        <f t="shared" si="432"/>
        <v>0.32377128726611087</v>
      </c>
      <c r="AL843" s="80">
        <f t="shared" si="433"/>
        <v>-0.80648980660533875</v>
      </c>
      <c r="AM843" s="80">
        <f t="shared" si="434"/>
        <v>-0.42662343002781611</v>
      </c>
      <c r="AN843" s="80">
        <f t="shared" si="452"/>
        <v>11.356479161503383</v>
      </c>
      <c r="AO843" s="80">
        <f t="shared" si="452"/>
        <v>11.356475812231198</v>
      </c>
      <c r="AP843" s="80">
        <f t="shared" si="452"/>
        <v>11.35649695854892</v>
      </c>
      <c r="AQ843" s="80">
        <f t="shared" si="452"/>
        <v>11.356363427049565</v>
      </c>
      <c r="AR843" s="80">
        <f t="shared" si="452"/>
        <v>11.357205839998247</v>
      </c>
      <c r="AS843" s="80">
        <f t="shared" si="452"/>
        <v>11.351859401588115</v>
      </c>
      <c r="AT843" s="80">
        <f t="shared" si="452"/>
        <v>11.384600352761609</v>
      </c>
      <c r="AU843" s="80">
        <f t="shared" si="435"/>
        <v>10.936851330688313</v>
      </c>
    </row>
    <row r="844" spans="1:47" ht="12.95" customHeight="1" x14ac:dyDescent="0.2">
      <c r="A844" s="48" t="s">
        <v>2586</v>
      </c>
      <c r="B844" s="46" t="s">
        <v>2525</v>
      </c>
      <c r="C844" s="42">
        <v>56418.449800000002</v>
      </c>
      <c r="D844" s="47">
        <v>1E-4</v>
      </c>
      <c r="E844" s="16">
        <f t="shared" si="419"/>
        <v>9517.0563925457118</v>
      </c>
      <c r="F844" s="80">
        <f t="shared" si="420"/>
        <v>9517</v>
      </c>
      <c r="G844" s="80">
        <f t="shared" si="417"/>
        <v>7.6548790762899444E-2</v>
      </c>
      <c r="J844" s="80">
        <f>G844</f>
        <v>7.6548790762899444E-2</v>
      </c>
      <c r="O844" s="80">
        <f t="shared" ca="1" si="446"/>
        <v>7.5617013414201864E-2</v>
      </c>
      <c r="P844" s="80">
        <f t="shared" si="421"/>
        <v>0.10491662735090015</v>
      </c>
      <c r="Q844" s="107">
        <f t="shared" si="437"/>
        <v>41399.949800000002</v>
      </c>
      <c r="R844" s="80">
        <f t="shared" si="448"/>
        <v>8.0473415268351187E-4</v>
      </c>
      <c r="S844" s="106">
        <f>S$17</f>
        <v>1</v>
      </c>
      <c r="T844" s="106">
        <f t="shared" si="422"/>
        <v>8.0473415268351187E-4</v>
      </c>
      <c r="Z844" s="80">
        <f t="shared" si="423"/>
        <v>9517</v>
      </c>
      <c r="AA844" s="80">
        <f t="shared" si="424"/>
        <v>7.6393409971873688E-2</v>
      </c>
      <c r="AB844" s="80">
        <f t="shared" si="425"/>
        <v>0.10507200814192591</v>
      </c>
      <c r="AC844" s="80">
        <f t="shared" si="440"/>
        <v>-2.8367836588000711E-2</v>
      </c>
      <c r="AD844" s="80">
        <f t="shared" si="426"/>
        <v>1.5538079102575542E-4</v>
      </c>
      <c r="AE844" s="80">
        <f t="shared" si="427"/>
        <v>2.4143190219789473E-8</v>
      </c>
      <c r="AF844" s="80">
        <f t="shared" si="428"/>
        <v>-9999</v>
      </c>
      <c r="AG844" s="106"/>
      <c r="AH844" s="80">
        <f t="shared" si="429"/>
        <v>-2.852321737902647E-2</v>
      </c>
      <c r="AI844" s="80">
        <f t="shared" si="430"/>
        <v>0.68935358380650702</v>
      </c>
      <c r="AJ844" s="80">
        <f t="shared" si="431"/>
        <v>-0.68429132740288479</v>
      </c>
      <c r="AK844" s="80">
        <f t="shared" si="432"/>
        <v>0.32352884392671222</v>
      </c>
      <c r="AL844" s="80">
        <f t="shared" si="433"/>
        <v>-0.8057090412009652</v>
      </c>
      <c r="AM844" s="80">
        <f t="shared" si="434"/>
        <v>-0.42616207154019442</v>
      </c>
      <c r="AN844" s="80">
        <f t="shared" si="452"/>
        <v>11.35749126647154</v>
      </c>
      <c r="AO844" s="80">
        <f t="shared" si="452"/>
        <v>11.357487847407379</v>
      </c>
      <c r="AP844" s="80">
        <f t="shared" si="452"/>
        <v>11.357509376645229</v>
      </c>
      <c r="AQ844" s="80">
        <f t="shared" si="452"/>
        <v>11.357373790446749</v>
      </c>
      <c r="AR844" s="80">
        <f t="shared" si="452"/>
        <v>11.358226872797394</v>
      </c>
      <c r="AS844" s="80">
        <f t="shared" si="452"/>
        <v>11.352827027170211</v>
      </c>
      <c r="AT844" s="80">
        <f t="shared" si="452"/>
        <v>11.38580351908762</v>
      </c>
      <c r="AU844" s="80">
        <f t="shared" si="435"/>
        <v>10.938023937830481</v>
      </c>
    </row>
    <row r="845" spans="1:47" ht="12.95" customHeight="1" x14ac:dyDescent="0.2">
      <c r="A845" s="29" t="s">
        <v>2585</v>
      </c>
      <c r="B845" s="41"/>
      <c r="C845" s="42">
        <v>56601.030700000003</v>
      </c>
      <c r="D845" s="42">
        <v>5.9999999999999995E-4</v>
      </c>
      <c r="E845" s="80">
        <f t="shared" si="419"/>
        <v>9651.5614793835175</v>
      </c>
      <c r="F845" s="80">
        <f t="shared" si="420"/>
        <v>9651.5</v>
      </c>
      <c r="G845" s="80">
        <f t="shared" ref="G845:G908" si="453">C845-(C$7+F845*C$8)</f>
        <v>8.3453804152668454E-2</v>
      </c>
      <c r="K845" s="80">
        <f>+G845</f>
        <v>8.3453804152668454E-2</v>
      </c>
      <c r="O845" s="80">
        <f t="shared" ca="1" si="446"/>
        <v>7.7629347568832649E-2</v>
      </c>
      <c r="P845" s="80">
        <f t="shared" si="421"/>
        <v>0.10715378051542077</v>
      </c>
      <c r="Q845" s="107">
        <f t="shared" si="437"/>
        <v>41582.530700000003</v>
      </c>
      <c r="R845" s="80">
        <f t="shared" si="448"/>
        <v>5.6168887959501832E-4</v>
      </c>
      <c r="S845" s="106">
        <f>S$18</f>
        <v>1</v>
      </c>
      <c r="T845" s="106">
        <f t="shared" si="422"/>
        <v>5.6168887959501832E-4</v>
      </c>
      <c r="Z845" s="80">
        <f t="shared" si="423"/>
        <v>9651.5</v>
      </c>
      <c r="AA845" s="80">
        <f t="shared" si="424"/>
        <v>7.9232753476064802E-2</v>
      </c>
      <c r="AB845" s="80">
        <f t="shared" si="425"/>
        <v>0.11137483119202442</v>
      </c>
      <c r="AC845" s="80">
        <f t="shared" si="440"/>
        <v>-2.3699976362752312E-2</v>
      </c>
      <c r="AD845" s="80">
        <f t="shared" si="426"/>
        <v>4.2210506766036521E-3</v>
      </c>
      <c r="AE845" s="80">
        <f t="shared" si="427"/>
        <v>1.781726881445615E-5</v>
      </c>
      <c r="AF845" s="80">
        <f t="shared" si="428"/>
        <v>-9999</v>
      </c>
      <c r="AG845" s="106"/>
      <c r="AH845" s="80">
        <f t="shared" si="429"/>
        <v>-2.7921027039355967E-2</v>
      </c>
      <c r="AI845" s="80">
        <f t="shared" si="430"/>
        <v>0.67839999980777543</v>
      </c>
      <c r="AJ845" s="80">
        <f t="shared" si="431"/>
        <v>-0.65878217611577516</v>
      </c>
      <c r="AK845" s="80">
        <f t="shared" si="432"/>
        <v>0.31264284514886476</v>
      </c>
      <c r="AL845" s="80">
        <f t="shared" si="433"/>
        <v>-0.7712765068651759</v>
      </c>
      <c r="AM845" s="80">
        <f t="shared" si="434"/>
        <v>-0.40596527411860828</v>
      </c>
      <c r="AN845" s="80">
        <f t="shared" si="452"/>
        <v>11.40249482507293</v>
      </c>
      <c r="AO845" s="80">
        <f t="shared" si="452"/>
        <v>11.402486955935327</v>
      </c>
      <c r="AP845" s="80">
        <f t="shared" si="452"/>
        <v>11.402531283257073</v>
      </c>
      <c r="AQ845" s="80">
        <f t="shared" si="452"/>
        <v>11.4022815252832</v>
      </c>
      <c r="AR845" s="80">
        <f t="shared" si="452"/>
        <v>11.403686878010326</v>
      </c>
      <c r="AS845" s="80">
        <f t="shared" si="452"/>
        <v>11.395718503431413</v>
      </c>
      <c r="AT845" s="80">
        <f t="shared" si="452"/>
        <v>11.439112404908848</v>
      </c>
      <c r="AU845" s="80">
        <f t="shared" si="435"/>
        <v>10.990595824704396</v>
      </c>
    </row>
    <row r="846" spans="1:47" ht="12.95" customHeight="1" x14ac:dyDescent="0.2">
      <c r="A846" s="42" t="s">
        <v>2601</v>
      </c>
      <c r="B846" s="41" t="s">
        <v>2525</v>
      </c>
      <c r="C846" s="42">
        <v>56626.63248</v>
      </c>
      <c r="D846" s="42">
        <v>1E-3</v>
      </c>
      <c r="E846" s="16">
        <f t="shared" si="419"/>
        <v>9670.4219935013807</v>
      </c>
      <c r="F846" s="80">
        <f t="shared" si="420"/>
        <v>9670.5</v>
      </c>
      <c r="O846" s="80">
        <f t="shared" ca="1" si="446"/>
        <v>7.7913617821159672E-2</v>
      </c>
      <c r="P846" s="80">
        <f t="shared" si="421"/>
        <v>0.10747097027811151</v>
      </c>
      <c r="Q846" s="107">
        <f t="shared" si="437"/>
        <v>41608.13248</v>
      </c>
      <c r="R846" s="80">
        <f>+(P846-U846)^2</f>
        <v>4.5522120275434744E-2</v>
      </c>
      <c r="S846" s="106"/>
      <c r="T846" s="106"/>
      <c r="U846" s="80">
        <f>C846-(C$7+F846*C$8)</f>
        <v>-0.10588816422387026</v>
      </c>
      <c r="Z846" s="80">
        <f t="shared" si="423"/>
        <v>9670.5</v>
      </c>
      <c r="AG846" s="106"/>
      <c r="AH846" s="80">
        <f t="shared" si="429"/>
        <v>-2.783218434523407E-2</v>
      </c>
      <c r="AI846" s="80">
        <f t="shared" si="430"/>
        <v>0.67691026088802597</v>
      </c>
      <c r="AJ846" s="80">
        <f t="shared" si="431"/>
        <v>-0.65518097131714093</v>
      </c>
      <c r="AK846" s="80">
        <f t="shared" si="432"/>
        <v>0.31110308456679175</v>
      </c>
      <c r="AL846" s="80">
        <f t="shared" si="433"/>
        <v>-0.7664997667980058</v>
      </c>
      <c r="AM846" s="80">
        <f t="shared" si="434"/>
        <v>-0.40318597157914537</v>
      </c>
      <c r="AN846" s="80">
        <f t="shared" si="452"/>
        <v>11.408794962983253</v>
      </c>
      <c r="AO846" s="80">
        <f t="shared" si="452"/>
        <v>11.408786218970027</v>
      </c>
      <c r="AP846" s="80">
        <f t="shared" si="452"/>
        <v>11.40883476570302</v>
      </c>
      <c r="AQ846" s="80">
        <f t="shared" si="452"/>
        <v>11.408565166440461</v>
      </c>
      <c r="AR846" s="80">
        <f t="shared" si="452"/>
        <v>11.410060268557434</v>
      </c>
      <c r="AS846" s="80">
        <f t="shared" si="452"/>
        <v>11.401703593747756</v>
      </c>
      <c r="AT846" s="80">
        <f t="shared" si="452"/>
        <v>11.446543131145726</v>
      </c>
      <c r="AU846" s="80">
        <f t="shared" si="435"/>
        <v>10.998022336604802</v>
      </c>
    </row>
    <row r="847" spans="1:47" ht="12.95" customHeight="1" x14ac:dyDescent="0.2">
      <c r="A847" s="42" t="s">
        <v>2601</v>
      </c>
      <c r="B847" s="41" t="s">
        <v>2525</v>
      </c>
      <c r="C847" s="42">
        <v>56631.631630000003</v>
      </c>
      <c r="D847" s="42">
        <v>2.3999999999999998E-3</v>
      </c>
      <c r="E847" s="16">
        <f t="shared" si="419"/>
        <v>9674.1048053665072</v>
      </c>
      <c r="F847" s="80">
        <f t="shared" si="420"/>
        <v>9674</v>
      </c>
      <c r="O847" s="80">
        <f t="shared" ca="1" si="446"/>
        <v>7.7965983393956759E-2</v>
      </c>
      <c r="P847" s="80">
        <f t="shared" si="421"/>
        <v>0.10752943131168993</v>
      </c>
      <c r="Q847" s="107">
        <f t="shared" si="437"/>
        <v>41613.131630000003</v>
      </c>
      <c r="R847" s="80">
        <f>+(P847-U847)^2</f>
        <v>1.2066072306381791E-3</v>
      </c>
      <c r="S847" s="106"/>
      <c r="T847" s="106"/>
      <c r="U847" s="80">
        <f>C847-(C$7+F847*C$8)</f>
        <v>0.14226568370941095</v>
      </c>
      <c r="Z847" s="80">
        <f t="shared" si="423"/>
        <v>9674</v>
      </c>
      <c r="AG847" s="106"/>
      <c r="AH847" s="80">
        <f t="shared" si="429"/>
        <v>-2.7815719404009304E-2</v>
      </c>
      <c r="AI847" s="80">
        <f t="shared" si="430"/>
        <v>0.67663734813500764</v>
      </c>
      <c r="AJ847" s="80">
        <f t="shared" si="431"/>
        <v>-0.65451768493667761</v>
      </c>
      <c r="AK847" s="80">
        <f t="shared" si="432"/>
        <v>0.3108194075749704</v>
      </c>
      <c r="AL847" s="80">
        <f t="shared" si="433"/>
        <v>-0.76562212452280598</v>
      </c>
      <c r="AM847" s="80">
        <f t="shared" si="434"/>
        <v>-0.40267590635930234</v>
      </c>
      <c r="AN847" s="80">
        <f t="shared" si="452"/>
        <v>11.409954008852278</v>
      </c>
      <c r="AO847" s="80">
        <f t="shared" si="452"/>
        <v>11.409945095943133</v>
      </c>
      <c r="AP847" s="80">
        <f t="shared" si="452"/>
        <v>11.409994449935022</v>
      </c>
      <c r="AQ847" s="80">
        <f t="shared" si="452"/>
        <v>11.409721089476877</v>
      </c>
      <c r="AR847" s="80">
        <f t="shared" si="452"/>
        <v>11.411233041531464</v>
      </c>
      <c r="AS847" s="80">
        <f t="shared" si="452"/>
        <v>11.402804205781523</v>
      </c>
      <c r="AT847" s="80">
        <f t="shared" si="452"/>
        <v>11.447909250986285</v>
      </c>
      <c r="AU847" s="80">
        <f t="shared" si="435"/>
        <v>10.999390378270665</v>
      </c>
    </row>
    <row r="848" spans="1:47" ht="12.95" customHeight="1" x14ac:dyDescent="0.2">
      <c r="A848" s="29" t="s">
        <v>2585</v>
      </c>
      <c r="B848" s="41"/>
      <c r="C848" s="42">
        <v>56632.927799999998</v>
      </c>
      <c r="D848" s="42">
        <v>1E-4</v>
      </c>
      <c r="E848" s="80">
        <f t="shared" si="419"/>
        <v>9675.0596777458522</v>
      </c>
      <c r="F848" s="80">
        <f t="shared" si="420"/>
        <v>9675</v>
      </c>
      <c r="G848" s="80">
        <f t="shared" ref="G848:G879" si="454">C848-(C$7+F848*C$8)</f>
        <v>8.1008211687731091E-2</v>
      </c>
      <c r="K848" s="80">
        <f>+G848</f>
        <v>8.1008211687731091E-2</v>
      </c>
      <c r="O848" s="80">
        <f t="shared" ca="1" si="446"/>
        <v>7.7980944986184506E-2</v>
      </c>
      <c r="P848" s="80">
        <f t="shared" si="421"/>
        <v>0.10754613625502384</v>
      </c>
      <c r="Q848" s="107">
        <f t="shared" si="437"/>
        <v>41614.427799999998</v>
      </c>
      <c r="R848" s="80">
        <f t="shared" ref="R848:R879" si="455">+(P848-G848)^2</f>
        <v>7.0426144033931977E-4</v>
      </c>
      <c r="S848" s="106">
        <f>S$18</f>
        <v>1</v>
      </c>
      <c r="T848" s="106">
        <f t="shared" ref="T848:T879" si="456">R848*S848</f>
        <v>7.0426144033931977E-4</v>
      </c>
      <c r="Z848" s="80">
        <f t="shared" si="423"/>
        <v>9675</v>
      </c>
      <c r="AA848" s="80">
        <f t="shared" ref="AA848:AA879" si="457">AB$3+AB$4*Z848+AB$5*Z848^2+AH848</f>
        <v>7.9735126764474501E-2</v>
      </c>
      <c r="AB848" s="80">
        <f t="shared" ref="AB848:AB879" si="458">G848-AH848</f>
        <v>0.10881922117828044</v>
      </c>
      <c r="AC848" s="80">
        <f t="shared" ref="AC848:AC879" si="459">+G848-P848</f>
        <v>-2.6537924567292745E-2</v>
      </c>
      <c r="AD848" s="80">
        <f t="shared" ref="AD848:AD879" si="460">G848-AA848</f>
        <v>1.27308492325659E-3</v>
      </c>
      <c r="AE848" s="80">
        <f t="shared" ref="AE848:AE879" si="461">+(G848-AA848)^2*S848</f>
        <v>1.6207452218232375E-6</v>
      </c>
      <c r="AF848" s="80">
        <f t="shared" ref="AF848:AF879" si="462">IF(U848&lt;&gt;0,G848-P848, -9999)</f>
        <v>-9999</v>
      </c>
      <c r="AG848" s="106"/>
      <c r="AH848" s="80">
        <f t="shared" si="429"/>
        <v>-2.7811009490549342E-2</v>
      </c>
      <c r="AI848" s="80">
        <f t="shared" si="430"/>
        <v>0.67655945915585791</v>
      </c>
      <c r="AJ848" s="80">
        <f t="shared" si="431"/>
        <v>-0.65432818012786997</v>
      </c>
      <c r="AK848" s="80">
        <f t="shared" si="432"/>
        <v>0.31073835502696578</v>
      </c>
      <c r="AL848" s="80">
        <f t="shared" si="433"/>
        <v>-0.76537149945325156</v>
      </c>
      <c r="AM848" s="80">
        <f t="shared" si="434"/>
        <v>-0.40253028200946833</v>
      </c>
      <c r="AN848" s="80">
        <f t="shared" si="452"/>
        <v>11.410285079099594</v>
      </c>
      <c r="AO848" s="80">
        <f t="shared" si="452"/>
        <v>11.410276117482745</v>
      </c>
      <c r="AP848" s="80">
        <f t="shared" si="452"/>
        <v>11.410325703860201</v>
      </c>
      <c r="AQ848" s="80">
        <f t="shared" si="452"/>
        <v>11.410051262657634</v>
      </c>
      <c r="AR848" s="80">
        <f t="shared" si="452"/>
        <v>11.411568047091841</v>
      </c>
      <c r="AS848" s="80">
        <f t="shared" si="452"/>
        <v>11.40311855830454</v>
      </c>
      <c r="AT848" s="80">
        <f t="shared" si="452"/>
        <v>11.448299416761353</v>
      </c>
      <c r="AU848" s="80">
        <f t="shared" si="435"/>
        <v>10.999781247318055</v>
      </c>
    </row>
    <row r="849" spans="1:47" ht="12.95" customHeight="1" x14ac:dyDescent="0.2">
      <c r="A849" s="42" t="s">
        <v>2601</v>
      </c>
      <c r="B849" s="41" t="s">
        <v>2525</v>
      </c>
      <c r="C849" s="42">
        <v>56703.515070000001</v>
      </c>
      <c r="D849" s="42">
        <v>1E-4</v>
      </c>
      <c r="E849" s="16">
        <f t="shared" si="419"/>
        <v>9727.0604449728398</v>
      </c>
      <c r="F849" s="80">
        <f t="shared" si="420"/>
        <v>9727</v>
      </c>
      <c r="G849" s="80">
        <f t="shared" si="454"/>
        <v>8.2049666678358335E-2</v>
      </c>
      <c r="K849" s="80">
        <f>+G849</f>
        <v>8.2049666678358335E-2</v>
      </c>
      <c r="O849" s="80">
        <f t="shared" ca="1" si="446"/>
        <v>7.8758947782026897E-2</v>
      </c>
      <c r="P849" s="80">
        <f t="shared" si="421"/>
        <v>0.10841589012468546</v>
      </c>
      <c r="Q849" s="107">
        <f t="shared" si="437"/>
        <v>41685.015070000001</v>
      </c>
      <c r="R849" s="80">
        <f t="shared" si="455"/>
        <v>6.9517773882165007E-4</v>
      </c>
      <c r="S849" s="106">
        <f>S$18</f>
        <v>1</v>
      </c>
      <c r="T849" s="106">
        <f t="shared" si="456"/>
        <v>6.9517773882165007E-4</v>
      </c>
      <c r="Z849" s="80">
        <f t="shared" si="423"/>
        <v>9727</v>
      </c>
      <c r="AA849" s="80">
        <f t="shared" si="457"/>
        <v>8.0853219588079325E-2</v>
      </c>
      <c r="AB849" s="80">
        <f t="shared" si="458"/>
        <v>0.10961233721496447</v>
      </c>
      <c r="AC849" s="80">
        <f t="shared" si="459"/>
        <v>-2.6366223446327122E-2</v>
      </c>
      <c r="AD849" s="80">
        <f t="shared" si="460"/>
        <v>1.1964470902790098E-3</v>
      </c>
      <c r="AE849" s="80">
        <f t="shared" si="461"/>
        <v>1.431485639837109E-6</v>
      </c>
      <c r="AF849" s="80">
        <f t="shared" si="462"/>
        <v>-9999</v>
      </c>
      <c r="AG849" s="106"/>
      <c r="AH849" s="80">
        <f t="shared" si="429"/>
        <v>-2.7562670536606132E-2</v>
      </c>
      <c r="AI849" s="80">
        <f t="shared" si="430"/>
        <v>0.67256144411409235</v>
      </c>
      <c r="AJ849" s="80">
        <f t="shared" si="431"/>
        <v>-0.64447770041920216</v>
      </c>
      <c r="AK849" s="80">
        <f t="shared" si="432"/>
        <v>0.30652259438052387</v>
      </c>
      <c r="AL849" s="80">
        <f t="shared" si="433"/>
        <v>-0.75241762916888721</v>
      </c>
      <c r="AM849" s="80">
        <f t="shared" si="434"/>
        <v>-0.39502335181230241</v>
      </c>
      <c r="AN849" s="80">
        <f t="shared" si="452"/>
        <v>11.427448722366854</v>
      </c>
      <c r="AO849" s="80">
        <f t="shared" si="452"/>
        <v>11.427436936646016</v>
      </c>
      <c r="AP849" s="80">
        <f t="shared" si="452"/>
        <v>11.427499710918273</v>
      </c>
      <c r="AQ849" s="80">
        <f t="shared" si="452"/>
        <v>11.427165257805811</v>
      </c>
      <c r="AR849" s="80">
        <f t="shared" si="452"/>
        <v>11.428944391706628</v>
      </c>
      <c r="AS849" s="80">
        <f t="shared" si="452"/>
        <v>11.419399847897036</v>
      </c>
      <c r="AT849" s="80">
        <f t="shared" si="452"/>
        <v>11.46849361684464</v>
      </c>
      <c r="AU849" s="80">
        <f t="shared" si="435"/>
        <v>11.020106437782317</v>
      </c>
    </row>
    <row r="850" spans="1:47" ht="12.95" customHeight="1" x14ac:dyDescent="0.2">
      <c r="A850" s="42" t="s">
        <v>2601</v>
      </c>
      <c r="B850" s="41" t="s">
        <v>2525</v>
      </c>
      <c r="C850" s="42">
        <v>56703.51526</v>
      </c>
      <c r="D850" s="42">
        <v>1E-4</v>
      </c>
      <c r="E850" s="16">
        <f t="shared" si="419"/>
        <v>9727.0605849434851</v>
      </c>
      <c r="F850" s="80">
        <f t="shared" si="420"/>
        <v>9727</v>
      </c>
      <c r="G850" s="80">
        <f t="shared" si="454"/>
        <v>8.223966667719651E-2</v>
      </c>
      <c r="K850" s="80">
        <f>+G850</f>
        <v>8.223966667719651E-2</v>
      </c>
      <c r="O850" s="80">
        <f t="shared" ca="1" si="446"/>
        <v>7.8758947782026897E-2</v>
      </c>
      <c r="P850" s="80">
        <f t="shared" si="421"/>
        <v>0.10841589012468546</v>
      </c>
      <c r="Q850" s="107">
        <f t="shared" si="437"/>
        <v>41685.01526</v>
      </c>
      <c r="R850" s="80">
        <f t="shared" si="455"/>
        <v>6.8519467397287011E-4</v>
      </c>
      <c r="S850" s="106">
        <f>S$18</f>
        <v>1</v>
      </c>
      <c r="T850" s="106">
        <f t="shared" si="456"/>
        <v>6.8519467397287011E-4</v>
      </c>
      <c r="Z850" s="80">
        <f t="shared" si="423"/>
        <v>9727</v>
      </c>
      <c r="AA850" s="80">
        <f t="shared" si="457"/>
        <v>8.0853219588079325E-2</v>
      </c>
      <c r="AB850" s="80">
        <f t="shared" si="458"/>
        <v>0.10980233721380264</v>
      </c>
      <c r="AC850" s="80">
        <f t="shared" si="459"/>
        <v>-2.6176223447488947E-2</v>
      </c>
      <c r="AD850" s="80">
        <f t="shared" si="460"/>
        <v>1.3864470891171848E-3</v>
      </c>
      <c r="AE850" s="80">
        <f t="shared" si="461"/>
        <v>1.922235530921515E-6</v>
      </c>
      <c r="AF850" s="80">
        <f t="shared" si="462"/>
        <v>-9999</v>
      </c>
      <c r="AG850" s="106"/>
      <c r="AH850" s="80">
        <f t="shared" si="429"/>
        <v>-2.7562670536606132E-2</v>
      </c>
      <c r="AI850" s="80">
        <f t="shared" si="430"/>
        <v>0.67256144411409235</v>
      </c>
      <c r="AJ850" s="80">
        <f t="shared" si="431"/>
        <v>-0.64447770041920216</v>
      </c>
      <c r="AK850" s="80">
        <f t="shared" si="432"/>
        <v>0.30652259438052387</v>
      </c>
      <c r="AL850" s="80">
        <f t="shared" si="433"/>
        <v>-0.75241762916888721</v>
      </c>
      <c r="AM850" s="80">
        <f t="shared" si="434"/>
        <v>-0.39502335181230241</v>
      </c>
      <c r="AN850" s="80">
        <f t="shared" si="452"/>
        <v>11.427448722366854</v>
      </c>
      <c r="AO850" s="80">
        <f t="shared" si="452"/>
        <v>11.427436936646016</v>
      </c>
      <c r="AP850" s="80">
        <f t="shared" si="452"/>
        <v>11.427499710918273</v>
      </c>
      <c r="AQ850" s="80">
        <f t="shared" si="452"/>
        <v>11.427165257805811</v>
      </c>
      <c r="AR850" s="80">
        <f t="shared" si="452"/>
        <v>11.428944391706628</v>
      </c>
      <c r="AS850" s="80">
        <f t="shared" si="452"/>
        <v>11.419399847897036</v>
      </c>
      <c r="AT850" s="80">
        <f t="shared" si="452"/>
        <v>11.46849361684464</v>
      </c>
      <c r="AU850" s="80">
        <f t="shared" si="435"/>
        <v>11.020106437782317</v>
      </c>
    </row>
    <row r="851" spans="1:47" ht="12.95" customHeight="1" x14ac:dyDescent="0.2">
      <c r="A851" s="42" t="s">
        <v>2601</v>
      </c>
      <c r="B851" s="41" t="s">
        <v>2525</v>
      </c>
      <c r="C851" s="42">
        <v>56703.51541</v>
      </c>
      <c r="D851" s="42">
        <v>1E-4</v>
      </c>
      <c r="E851" s="16">
        <f t="shared" si="419"/>
        <v>9727.0606954466275</v>
      </c>
      <c r="F851" s="80">
        <f t="shared" si="420"/>
        <v>9727</v>
      </c>
      <c r="G851" s="80">
        <f t="shared" si="454"/>
        <v>8.238966667704517E-2</v>
      </c>
      <c r="K851" s="80">
        <f>+G851</f>
        <v>8.238966667704517E-2</v>
      </c>
      <c r="O851" s="80">
        <f t="shared" ca="1" si="446"/>
        <v>7.8758947782026897E-2</v>
      </c>
      <c r="P851" s="80">
        <f t="shared" si="421"/>
        <v>0.10841589012468546</v>
      </c>
      <c r="Q851" s="107">
        <f t="shared" si="437"/>
        <v>41685.01541</v>
      </c>
      <c r="R851" s="80">
        <f t="shared" si="455"/>
        <v>6.7736430694650105E-4</v>
      </c>
      <c r="S851" s="106">
        <f>S$18</f>
        <v>1</v>
      </c>
      <c r="T851" s="106">
        <f t="shared" si="456"/>
        <v>6.7736430694650105E-4</v>
      </c>
      <c r="Z851" s="80">
        <f t="shared" si="423"/>
        <v>9727</v>
      </c>
      <c r="AA851" s="80">
        <f t="shared" si="457"/>
        <v>8.0853219588079325E-2</v>
      </c>
      <c r="AB851" s="80">
        <f t="shared" si="458"/>
        <v>0.1099523372136513</v>
      </c>
      <c r="AC851" s="80">
        <f t="shared" si="459"/>
        <v>-2.6026223447640287E-2</v>
      </c>
      <c r="AD851" s="80">
        <f t="shared" si="460"/>
        <v>1.5364470889658449E-3</v>
      </c>
      <c r="AE851" s="80">
        <f t="shared" si="461"/>
        <v>2.3606696571916188E-6</v>
      </c>
      <c r="AF851" s="80">
        <f t="shared" si="462"/>
        <v>-9999</v>
      </c>
      <c r="AG851" s="106"/>
      <c r="AH851" s="80">
        <f t="shared" si="429"/>
        <v>-2.7562670536606132E-2</v>
      </c>
      <c r="AI851" s="80">
        <f t="shared" si="430"/>
        <v>0.67256144411409235</v>
      </c>
      <c r="AJ851" s="80">
        <f t="shared" si="431"/>
        <v>-0.64447770041920216</v>
      </c>
      <c r="AK851" s="80">
        <f t="shared" si="432"/>
        <v>0.30652259438052387</v>
      </c>
      <c r="AL851" s="80">
        <f t="shared" si="433"/>
        <v>-0.75241762916888721</v>
      </c>
      <c r="AM851" s="80">
        <f t="shared" si="434"/>
        <v>-0.39502335181230241</v>
      </c>
      <c r="AN851" s="80">
        <f t="shared" ref="AN851:AT860" si="463">$AU851+$AB$7*SIN(AO851)</f>
        <v>11.427448722366854</v>
      </c>
      <c r="AO851" s="80">
        <f t="shared" si="463"/>
        <v>11.427436936646016</v>
      </c>
      <c r="AP851" s="80">
        <f t="shared" si="463"/>
        <v>11.427499710918273</v>
      </c>
      <c r="AQ851" s="80">
        <f t="shared" si="463"/>
        <v>11.427165257805811</v>
      </c>
      <c r="AR851" s="80">
        <f t="shared" si="463"/>
        <v>11.428944391706628</v>
      </c>
      <c r="AS851" s="80">
        <f t="shared" si="463"/>
        <v>11.419399847897036</v>
      </c>
      <c r="AT851" s="80">
        <f t="shared" si="463"/>
        <v>11.46849361684464</v>
      </c>
      <c r="AU851" s="80">
        <f t="shared" si="435"/>
        <v>11.020106437782317</v>
      </c>
    </row>
    <row r="852" spans="1:47" ht="12.95" customHeight="1" x14ac:dyDescent="0.2">
      <c r="A852" s="42" t="s">
        <v>2601</v>
      </c>
      <c r="B852" s="41" t="s">
        <v>2525</v>
      </c>
      <c r="C852" s="42">
        <v>56703.51554</v>
      </c>
      <c r="D852" s="42">
        <v>1E-4</v>
      </c>
      <c r="E852" s="16">
        <f t="shared" si="419"/>
        <v>9727.0607912160158</v>
      </c>
      <c r="F852" s="80">
        <f t="shared" si="420"/>
        <v>9727</v>
      </c>
      <c r="G852" s="80">
        <f t="shared" si="454"/>
        <v>8.2519666677399073E-2</v>
      </c>
      <c r="K852" s="80">
        <f>+G852</f>
        <v>8.2519666677399073E-2</v>
      </c>
      <c r="O852" s="80">
        <f t="shared" ca="1" si="446"/>
        <v>7.8758947782026897E-2</v>
      </c>
      <c r="P852" s="80">
        <f t="shared" si="421"/>
        <v>0.10841589012468546</v>
      </c>
      <c r="Q852" s="107">
        <f t="shared" si="437"/>
        <v>41685.01554</v>
      </c>
      <c r="R852" s="80">
        <f t="shared" si="455"/>
        <v>6.7061438883178506E-4</v>
      </c>
      <c r="S852" s="106">
        <f>S$18</f>
        <v>1</v>
      </c>
      <c r="T852" s="106">
        <f t="shared" si="456"/>
        <v>6.7061438883178506E-4</v>
      </c>
      <c r="Z852" s="80">
        <f t="shared" si="423"/>
        <v>9727</v>
      </c>
      <c r="AA852" s="80">
        <f t="shared" si="457"/>
        <v>8.0853219588079325E-2</v>
      </c>
      <c r="AB852" s="80">
        <f t="shared" si="458"/>
        <v>0.1100823372140052</v>
      </c>
      <c r="AC852" s="80">
        <f t="shared" si="459"/>
        <v>-2.5896223447286384E-2</v>
      </c>
      <c r="AD852" s="80">
        <f t="shared" si="460"/>
        <v>1.6664470893197475E-3</v>
      </c>
      <c r="AE852" s="80">
        <f t="shared" si="461"/>
        <v>2.7770459015022586E-6</v>
      </c>
      <c r="AF852" s="80">
        <f t="shared" si="462"/>
        <v>-9999</v>
      </c>
      <c r="AG852" s="106"/>
      <c r="AH852" s="80">
        <f t="shared" si="429"/>
        <v>-2.7562670536606132E-2</v>
      </c>
      <c r="AI852" s="80">
        <f t="shared" si="430"/>
        <v>0.67256144411409235</v>
      </c>
      <c r="AJ852" s="80">
        <f t="shared" si="431"/>
        <v>-0.64447770041920216</v>
      </c>
      <c r="AK852" s="80">
        <f t="shared" si="432"/>
        <v>0.30652259438052387</v>
      </c>
      <c r="AL852" s="80">
        <f t="shared" si="433"/>
        <v>-0.75241762916888721</v>
      </c>
      <c r="AM852" s="80">
        <f t="shared" si="434"/>
        <v>-0.39502335181230241</v>
      </c>
      <c r="AN852" s="80">
        <f t="shared" si="463"/>
        <v>11.427448722366854</v>
      </c>
      <c r="AO852" s="80">
        <f t="shared" si="463"/>
        <v>11.427436936646016</v>
      </c>
      <c r="AP852" s="80">
        <f t="shared" si="463"/>
        <v>11.427499710918273</v>
      </c>
      <c r="AQ852" s="80">
        <f t="shared" si="463"/>
        <v>11.427165257805811</v>
      </c>
      <c r="AR852" s="80">
        <f t="shared" si="463"/>
        <v>11.428944391706628</v>
      </c>
      <c r="AS852" s="80">
        <f t="shared" si="463"/>
        <v>11.419399847897036</v>
      </c>
      <c r="AT852" s="80">
        <f t="shared" si="463"/>
        <v>11.46849361684464</v>
      </c>
      <c r="AU852" s="80">
        <f t="shared" si="435"/>
        <v>11.020106437782317</v>
      </c>
    </row>
    <row r="853" spans="1:47" ht="12.95" customHeight="1" x14ac:dyDescent="0.2">
      <c r="A853" s="47" t="s">
        <v>2599</v>
      </c>
      <c r="B853" s="46" t="s">
        <v>2525</v>
      </c>
      <c r="C853" s="47">
        <v>56764.600400000003</v>
      </c>
      <c r="D853" s="47">
        <v>5.0000000000000001E-4</v>
      </c>
      <c r="E853" s="16">
        <f t="shared" ref="E853:E901" si="464">(C853-C$7)/C$8</f>
        <v>9772.0612507316364</v>
      </c>
      <c r="F853" s="80">
        <f t="shared" ref="F853:F916" si="465">+ROUND(2*E853,0)/2</f>
        <v>9772</v>
      </c>
      <c r="G853" s="80">
        <f t="shared" si="454"/>
        <v>8.3143425807065796E-2</v>
      </c>
      <c r="J853" s="80">
        <f>G853</f>
        <v>8.3143425807065796E-2</v>
      </c>
      <c r="O853" s="80">
        <f t="shared" ca="1" si="446"/>
        <v>7.9432219432275117E-2</v>
      </c>
      <c r="P853" s="80">
        <f t="shared" ref="P853:P901" si="466">+D$11+D$12*F853+D$13*F853^2</f>
        <v>0.10917029889909965</v>
      </c>
      <c r="Q853" s="107">
        <f t="shared" si="437"/>
        <v>41746.100400000003</v>
      </c>
      <c r="R853" s="80">
        <f t="shared" si="455"/>
        <v>6.7739812294883607E-4</v>
      </c>
      <c r="S853" s="106">
        <f>S$17</f>
        <v>1</v>
      </c>
      <c r="T853" s="106">
        <f t="shared" si="456"/>
        <v>6.7739812294883607E-4</v>
      </c>
      <c r="Z853" s="80">
        <f t="shared" ref="Z853:Z901" si="467">F853</f>
        <v>9772</v>
      </c>
      <c r="AA853" s="80">
        <f t="shared" si="457"/>
        <v>8.1827868377822868E-2</v>
      </c>
      <c r="AB853" s="80">
        <f t="shared" si="458"/>
        <v>0.11048585632834258</v>
      </c>
      <c r="AC853" s="80">
        <f t="shared" si="459"/>
        <v>-2.6026873092033859E-2</v>
      </c>
      <c r="AD853" s="80">
        <f t="shared" si="460"/>
        <v>1.3155574292429278E-3</v>
      </c>
      <c r="AE853" s="80">
        <f t="shared" si="461"/>
        <v>1.7306913496362612E-6</v>
      </c>
      <c r="AF853" s="80">
        <f t="shared" si="462"/>
        <v>-9999</v>
      </c>
      <c r="AG853" s="106"/>
      <c r="AH853" s="80">
        <f t="shared" ref="AH853:AH916" si="468">$AB$6*($AB$11/AI853*AJ853+$AB$12)</f>
        <v>-2.7342430521276787E-2</v>
      </c>
      <c r="AI853" s="80">
        <f t="shared" ref="AI853:AI901" si="469">1+$AB$7*COS(AL853)</f>
        <v>0.66918292671363266</v>
      </c>
      <c r="AJ853" s="80">
        <f t="shared" ref="AJ853:AJ901" si="470">SIN(AL853+RADIANS($AB$9))</f>
        <v>-0.63596013523149597</v>
      </c>
      <c r="AK853" s="80">
        <f t="shared" ref="AK853:AK916" si="471">$AB$7*SIN(AL853)</f>
        <v>0.30287319585704187</v>
      </c>
      <c r="AL853" s="80">
        <f t="shared" ref="AL853:AL916" si="472">2*ATAN(AM853)</f>
        <v>-0.74132965369974235</v>
      </c>
      <c r="AM853" s="80">
        <f t="shared" ref="AM853:AM916" si="473">SQRT((1+$AB$7)/(1-$AB$7))*TAN(AN853/2)</f>
        <v>-0.38862820100295425</v>
      </c>
      <c r="AN853" s="80">
        <f t="shared" si="463"/>
        <v>11.442220820394287</v>
      </c>
      <c r="AO853" s="80">
        <f t="shared" si="463"/>
        <v>11.442206088155913</v>
      </c>
      <c r="AP853" s="80">
        <f t="shared" si="463"/>
        <v>11.442282127229957</v>
      </c>
      <c r="AQ853" s="80">
        <f t="shared" si="463"/>
        <v>11.441889528893775</v>
      </c>
      <c r="AR853" s="80">
        <f t="shared" si="463"/>
        <v>11.443913112636917</v>
      </c>
      <c r="AS853" s="80">
        <f t="shared" si="463"/>
        <v>11.433389517061263</v>
      </c>
      <c r="AT853" s="80">
        <f t="shared" si="463"/>
        <v>11.485819858201822</v>
      </c>
      <c r="AU853" s="80">
        <f t="shared" ref="AU853:AU901" si="474">RADIANS($AB$9)+$AB$18*(F853-AB$15)</f>
        <v>11.037695544914854</v>
      </c>
    </row>
    <row r="854" spans="1:47" ht="12.95" customHeight="1" x14ac:dyDescent="0.2">
      <c r="A854" s="42" t="s">
        <v>2601</v>
      </c>
      <c r="B854" s="41" t="s">
        <v>2525</v>
      </c>
      <c r="C854" s="42">
        <v>56771.388290000003</v>
      </c>
      <c r="D854" s="42">
        <v>1E-4</v>
      </c>
      <c r="E854" s="16">
        <f t="shared" si="464"/>
        <v>9777.0618051921265</v>
      </c>
      <c r="F854" s="80">
        <f t="shared" si="465"/>
        <v>9777</v>
      </c>
      <c r="G854" s="80">
        <f t="shared" si="454"/>
        <v>8.3896065705630463E-2</v>
      </c>
      <c r="K854" s="80">
        <f t="shared" ref="K854:K901" si="475">+G854</f>
        <v>8.3896065705630463E-2</v>
      </c>
      <c r="O854" s="80">
        <f t="shared" ref="O854:O885" ca="1" si="476">+C$11+C$12*F854</f>
        <v>7.9507027393413796E-2</v>
      </c>
      <c r="P854" s="80">
        <f t="shared" si="466"/>
        <v>0.10925422158975265</v>
      </c>
      <c r="Q854" s="107">
        <f t="shared" si="437"/>
        <v>41752.888290000003</v>
      </c>
      <c r="R854" s="80">
        <f t="shared" si="455"/>
        <v>6.4303606984344064E-4</v>
      </c>
      <c r="S854" s="106">
        <f t="shared" ref="S854:S860" si="477">S$18</f>
        <v>1</v>
      </c>
      <c r="T854" s="106">
        <f t="shared" si="456"/>
        <v>6.4303606984344064E-4</v>
      </c>
      <c r="Z854" s="80">
        <f t="shared" si="467"/>
        <v>9777</v>
      </c>
      <c r="AA854" s="80">
        <f t="shared" si="457"/>
        <v>8.1936562185402836E-2</v>
      </c>
      <c r="AB854" s="80">
        <f t="shared" si="458"/>
        <v>0.11121372510998027</v>
      </c>
      <c r="AC854" s="80">
        <f t="shared" si="459"/>
        <v>-2.5358155884122185E-2</v>
      </c>
      <c r="AD854" s="80">
        <f t="shared" si="460"/>
        <v>1.9595035202276262E-3</v>
      </c>
      <c r="AE854" s="80">
        <f t="shared" si="461"/>
        <v>3.8396540457844591E-6</v>
      </c>
      <c r="AF854" s="80">
        <f t="shared" si="462"/>
        <v>-9999</v>
      </c>
      <c r="AG854" s="106"/>
      <c r="AH854" s="80">
        <f t="shared" si="468"/>
        <v>-2.7317659404349812E-2</v>
      </c>
      <c r="AI854" s="80">
        <f t="shared" si="469"/>
        <v>0.66881211102988569</v>
      </c>
      <c r="AJ854" s="80">
        <f t="shared" si="470"/>
        <v>-0.63501418574656476</v>
      </c>
      <c r="AK854" s="80">
        <f t="shared" si="471"/>
        <v>0.30246766925728619</v>
      </c>
      <c r="AL854" s="80">
        <f t="shared" si="472"/>
        <v>-0.74010450714600851</v>
      </c>
      <c r="AM854" s="80">
        <f t="shared" si="473"/>
        <v>-0.38792327736153309</v>
      </c>
      <c r="AN854" s="80">
        <f t="shared" si="463"/>
        <v>11.443857599919005</v>
      </c>
      <c r="AO854" s="80">
        <f t="shared" si="463"/>
        <v>11.443842508994328</v>
      </c>
      <c r="AP854" s="80">
        <f t="shared" si="463"/>
        <v>11.443920134151675</v>
      </c>
      <c r="AQ854" s="80">
        <f t="shared" si="463"/>
        <v>11.443520709878277</v>
      </c>
      <c r="AR854" s="80">
        <f t="shared" si="463"/>
        <v>11.445572443549512</v>
      </c>
      <c r="AS854" s="80">
        <f t="shared" si="463"/>
        <v>11.434938386462917</v>
      </c>
      <c r="AT854" s="80">
        <f t="shared" si="463"/>
        <v>11.48773643647319</v>
      </c>
      <c r="AU854" s="80">
        <f t="shared" si="474"/>
        <v>11.039649890151804</v>
      </c>
    </row>
    <row r="855" spans="1:47" ht="12.95" customHeight="1" x14ac:dyDescent="0.2">
      <c r="A855" s="42" t="s">
        <v>2601</v>
      </c>
      <c r="B855" s="41" t="s">
        <v>2525</v>
      </c>
      <c r="C855" s="42">
        <v>56771.388330000002</v>
      </c>
      <c r="D855" s="42">
        <v>2.0000000000000001E-4</v>
      </c>
      <c r="E855" s="16">
        <f t="shared" si="464"/>
        <v>9777.0618346596311</v>
      </c>
      <c r="F855" s="80">
        <f t="shared" si="465"/>
        <v>9777</v>
      </c>
      <c r="G855" s="80">
        <f t="shared" si="454"/>
        <v>8.3936065704619978E-2</v>
      </c>
      <c r="K855" s="80">
        <f t="shared" si="475"/>
        <v>8.3936065704619978E-2</v>
      </c>
      <c r="O855" s="80">
        <f t="shared" ca="1" si="476"/>
        <v>7.9507027393413796E-2</v>
      </c>
      <c r="P855" s="80">
        <f t="shared" si="466"/>
        <v>0.10925422158975265</v>
      </c>
      <c r="Q855" s="107">
        <f t="shared" si="437"/>
        <v>41752.888330000002</v>
      </c>
      <c r="R855" s="80">
        <f t="shared" si="455"/>
        <v>6.410090174238781E-4</v>
      </c>
      <c r="S855" s="106">
        <f t="shared" si="477"/>
        <v>1</v>
      </c>
      <c r="T855" s="106">
        <f t="shared" si="456"/>
        <v>6.410090174238781E-4</v>
      </c>
      <c r="Z855" s="80">
        <f t="shared" si="467"/>
        <v>9777</v>
      </c>
      <c r="AA855" s="80">
        <f t="shared" si="457"/>
        <v>8.1936562185402836E-2</v>
      </c>
      <c r="AB855" s="80">
        <f t="shared" si="458"/>
        <v>0.11125372510896979</v>
      </c>
      <c r="AC855" s="80">
        <f t="shared" si="459"/>
        <v>-2.531815588513267E-2</v>
      </c>
      <c r="AD855" s="80">
        <f t="shared" si="460"/>
        <v>1.9995035192171412E-3</v>
      </c>
      <c r="AE855" s="80">
        <f t="shared" si="461"/>
        <v>3.9980143233617323E-6</v>
      </c>
      <c r="AF855" s="80">
        <f t="shared" si="462"/>
        <v>-9999</v>
      </c>
      <c r="AG855" s="106"/>
      <c r="AH855" s="80">
        <f t="shared" si="468"/>
        <v>-2.7317659404349812E-2</v>
      </c>
      <c r="AI855" s="80">
        <f t="shared" si="469"/>
        <v>0.66881211102988569</v>
      </c>
      <c r="AJ855" s="80">
        <f t="shared" si="470"/>
        <v>-0.63501418574656476</v>
      </c>
      <c r="AK855" s="80">
        <f t="shared" si="471"/>
        <v>0.30246766925728619</v>
      </c>
      <c r="AL855" s="80">
        <f t="shared" si="472"/>
        <v>-0.74010450714600851</v>
      </c>
      <c r="AM855" s="80">
        <f t="shared" si="473"/>
        <v>-0.38792327736153309</v>
      </c>
      <c r="AN855" s="80">
        <f t="shared" si="463"/>
        <v>11.443857599919005</v>
      </c>
      <c r="AO855" s="80">
        <f t="shared" si="463"/>
        <v>11.443842508994328</v>
      </c>
      <c r="AP855" s="80">
        <f t="shared" si="463"/>
        <v>11.443920134151675</v>
      </c>
      <c r="AQ855" s="80">
        <f t="shared" si="463"/>
        <v>11.443520709878277</v>
      </c>
      <c r="AR855" s="80">
        <f t="shared" si="463"/>
        <v>11.445572443549512</v>
      </c>
      <c r="AS855" s="80">
        <f t="shared" si="463"/>
        <v>11.434938386462917</v>
      </c>
      <c r="AT855" s="80">
        <f t="shared" si="463"/>
        <v>11.48773643647319</v>
      </c>
      <c r="AU855" s="80">
        <f t="shared" si="474"/>
        <v>11.039649890151804</v>
      </c>
    </row>
    <row r="856" spans="1:47" ht="12.95" customHeight="1" x14ac:dyDescent="0.2">
      <c r="A856" s="42" t="s">
        <v>2601</v>
      </c>
      <c r="B856" s="41" t="s">
        <v>2525</v>
      </c>
      <c r="C856" s="42">
        <v>56771.388480000001</v>
      </c>
      <c r="D856" s="42">
        <v>1E-4</v>
      </c>
      <c r="E856" s="16">
        <f t="shared" si="464"/>
        <v>9777.0619451627717</v>
      </c>
      <c r="F856" s="80">
        <f t="shared" si="465"/>
        <v>9777</v>
      </c>
      <c r="G856" s="80">
        <f t="shared" si="454"/>
        <v>8.4086065704468638E-2</v>
      </c>
      <c r="K856" s="80">
        <f t="shared" si="475"/>
        <v>8.4086065704468638E-2</v>
      </c>
      <c r="O856" s="80">
        <f t="shared" ca="1" si="476"/>
        <v>7.9507027393413796E-2</v>
      </c>
      <c r="P856" s="80">
        <f t="shared" si="466"/>
        <v>0.10925422158975265</v>
      </c>
      <c r="Q856" s="107">
        <f t="shared" si="437"/>
        <v>41752.888480000001</v>
      </c>
      <c r="R856" s="80">
        <f t="shared" si="455"/>
        <v>6.3343607066595618E-4</v>
      </c>
      <c r="S856" s="106">
        <f t="shared" si="477"/>
        <v>1</v>
      </c>
      <c r="T856" s="106">
        <f t="shared" si="456"/>
        <v>6.3343607066595618E-4</v>
      </c>
      <c r="Z856" s="80">
        <f t="shared" si="467"/>
        <v>9777</v>
      </c>
      <c r="AA856" s="80">
        <f t="shared" si="457"/>
        <v>8.1936562185402836E-2</v>
      </c>
      <c r="AB856" s="80">
        <f t="shared" si="458"/>
        <v>0.11140372510881845</v>
      </c>
      <c r="AC856" s="80">
        <f t="shared" si="459"/>
        <v>-2.516815588528401E-2</v>
      </c>
      <c r="AD856" s="80">
        <f t="shared" si="460"/>
        <v>2.1495035190658013E-3</v>
      </c>
      <c r="AE856" s="80">
        <f t="shared" si="461"/>
        <v>4.6203653784762632E-6</v>
      </c>
      <c r="AF856" s="80">
        <f t="shared" si="462"/>
        <v>-9999</v>
      </c>
      <c r="AG856" s="106"/>
      <c r="AH856" s="80">
        <f t="shared" si="468"/>
        <v>-2.7317659404349812E-2</v>
      </c>
      <c r="AI856" s="80">
        <f t="shared" si="469"/>
        <v>0.66881211102988569</v>
      </c>
      <c r="AJ856" s="80">
        <f t="shared" si="470"/>
        <v>-0.63501418574656476</v>
      </c>
      <c r="AK856" s="80">
        <f t="shared" si="471"/>
        <v>0.30246766925728619</v>
      </c>
      <c r="AL856" s="80">
        <f t="shared" si="472"/>
        <v>-0.74010450714600851</v>
      </c>
      <c r="AM856" s="80">
        <f t="shared" si="473"/>
        <v>-0.38792327736153309</v>
      </c>
      <c r="AN856" s="80">
        <f t="shared" si="463"/>
        <v>11.443857599919005</v>
      </c>
      <c r="AO856" s="80">
        <f t="shared" si="463"/>
        <v>11.443842508994328</v>
      </c>
      <c r="AP856" s="80">
        <f t="shared" si="463"/>
        <v>11.443920134151675</v>
      </c>
      <c r="AQ856" s="80">
        <f t="shared" si="463"/>
        <v>11.443520709878277</v>
      </c>
      <c r="AR856" s="80">
        <f t="shared" si="463"/>
        <v>11.445572443549512</v>
      </c>
      <c r="AS856" s="80">
        <f t="shared" si="463"/>
        <v>11.434938386462917</v>
      </c>
      <c r="AT856" s="80">
        <f t="shared" si="463"/>
        <v>11.48773643647319</v>
      </c>
      <c r="AU856" s="80">
        <f t="shared" si="474"/>
        <v>11.039649890151804</v>
      </c>
    </row>
    <row r="857" spans="1:47" ht="12.95" customHeight="1" x14ac:dyDescent="0.2">
      <c r="A857" s="42" t="s">
        <v>2601</v>
      </c>
      <c r="B857" s="41" t="s">
        <v>2525</v>
      </c>
      <c r="C857" s="42">
        <v>56771.388599999998</v>
      </c>
      <c r="D857" s="42">
        <v>2.0000000000000001E-4</v>
      </c>
      <c r="E857" s="16">
        <f t="shared" si="464"/>
        <v>9777.0620335652839</v>
      </c>
      <c r="F857" s="80">
        <f t="shared" si="465"/>
        <v>9777</v>
      </c>
      <c r="G857" s="80">
        <f t="shared" si="454"/>
        <v>8.4206065701437183E-2</v>
      </c>
      <c r="K857" s="80">
        <f t="shared" si="475"/>
        <v>8.4206065701437183E-2</v>
      </c>
      <c r="O857" s="80">
        <f t="shared" ca="1" si="476"/>
        <v>7.9507027393413796E-2</v>
      </c>
      <c r="P857" s="80">
        <f t="shared" si="466"/>
        <v>0.10925422158975265</v>
      </c>
      <c r="Q857" s="107">
        <f t="shared" ref="Q857:Q901" si="478">C857-15018.5</f>
        <v>41752.888599999998</v>
      </c>
      <c r="R857" s="80">
        <f t="shared" si="455"/>
        <v>6.2741011340535272E-4</v>
      </c>
      <c r="S857" s="106">
        <f t="shared" si="477"/>
        <v>1</v>
      </c>
      <c r="T857" s="106">
        <f t="shared" si="456"/>
        <v>6.2741011340535272E-4</v>
      </c>
      <c r="Z857" s="80">
        <f t="shared" si="467"/>
        <v>9777</v>
      </c>
      <c r="AA857" s="80">
        <f t="shared" si="457"/>
        <v>8.1936562185402836E-2</v>
      </c>
      <c r="AB857" s="80">
        <f t="shared" si="458"/>
        <v>0.11152372510578699</v>
      </c>
      <c r="AC857" s="80">
        <f t="shared" si="459"/>
        <v>-2.5048155888315465E-2</v>
      </c>
      <c r="AD857" s="80">
        <f t="shared" si="460"/>
        <v>2.2695035160343463E-3</v>
      </c>
      <c r="AE857" s="80">
        <f t="shared" si="461"/>
        <v>5.1506462092922608E-6</v>
      </c>
      <c r="AF857" s="80">
        <f t="shared" si="462"/>
        <v>-9999</v>
      </c>
      <c r="AG857" s="106"/>
      <c r="AH857" s="80">
        <f t="shared" si="468"/>
        <v>-2.7317659404349812E-2</v>
      </c>
      <c r="AI857" s="80">
        <f t="shared" si="469"/>
        <v>0.66881211102988569</v>
      </c>
      <c r="AJ857" s="80">
        <f t="shared" si="470"/>
        <v>-0.63501418574656476</v>
      </c>
      <c r="AK857" s="80">
        <f t="shared" si="471"/>
        <v>0.30246766925728619</v>
      </c>
      <c r="AL857" s="80">
        <f t="shared" si="472"/>
        <v>-0.74010450714600851</v>
      </c>
      <c r="AM857" s="80">
        <f t="shared" si="473"/>
        <v>-0.38792327736153309</v>
      </c>
      <c r="AN857" s="80">
        <f t="shared" si="463"/>
        <v>11.443857599919005</v>
      </c>
      <c r="AO857" s="80">
        <f t="shared" si="463"/>
        <v>11.443842508994328</v>
      </c>
      <c r="AP857" s="80">
        <f t="shared" si="463"/>
        <v>11.443920134151675</v>
      </c>
      <c r="AQ857" s="80">
        <f t="shared" si="463"/>
        <v>11.443520709878277</v>
      </c>
      <c r="AR857" s="80">
        <f t="shared" si="463"/>
        <v>11.445572443549512</v>
      </c>
      <c r="AS857" s="80">
        <f t="shared" si="463"/>
        <v>11.434938386462917</v>
      </c>
      <c r="AT857" s="80">
        <f t="shared" si="463"/>
        <v>11.48773643647319</v>
      </c>
      <c r="AU857" s="80">
        <f t="shared" si="474"/>
        <v>11.039649890151804</v>
      </c>
    </row>
    <row r="858" spans="1:47" ht="12.95" customHeight="1" x14ac:dyDescent="0.2">
      <c r="A858" s="42" t="s">
        <v>2601</v>
      </c>
      <c r="B858" s="41" t="s">
        <v>2525</v>
      </c>
      <c r="C858" s="42">
        <v>56771.38869</v>
      </c>
      <c r="D858" s="42">
        <v>2.0000000000000001E-4</v>
      </c>
      <c r="E858" s="16">
        <f t="shared" si="464"/>
        <v>9777.0620998671693</v>
      </c>
      <c r="F858" s="80">
        <f t="shared" si="465"/>
        <v>9777</v>
      </c>
      <c r="G858" s="80">
        <f t="shared" si="454"/>
        <v>8.429606570280157E-2</v>
      </c>
      <c r="K858" s="80">
        <f t="shared" si="475"/>
        <v>8.429606570280157E-2</v>
      </c>
      <c r="O858" s="80">
        <f t="shared" ca="1" si="476"/>
        <v>7.9507027393413796E-2</v>
      </c>
      <c r="P858" s="80">
        <f t="shared" si="466"/>
        <v>0.10925422158975265</v>
      </c>
      <c r="Q858" s="107">
        <f t="shared" si="478"/>
        <v>41752.88869</v>
      </c>
      <c r="R858" s="80">
        <f t="shared" si="455"/>
        <v>6.2290954527735077E-4</v>
      </c>
      <c r="S858" s="106">
        <f t="shared" si="477"/>
        <v>1</v>
      </c>
      <c r="T858" s="106">
        <f t="shared" si="456"/>
        <v>6.2290954527735077E-4</v>
      </c>
      <c r="Z858" s="80">
        <f t="shared" si="467"/>
        <v>9777</v>
      </c>
      <c r="AA858" s="80">
        <f t="shared" si="457"/>
        <v>8.1936562185402836E-2</v>
      </c>
      <c r="AB858" s="80">
        <f t="shared" si="458"/>
        <v>0.11161372510715138</v>
      </c>
      <c r="AC858" s="80">
        <f t="shared" si="459"/>
        <v>-2.4958155886951078E-2</v>
      </c>
      <c r="AD858" s="80">
        <f t="shared" si="460"/>
        <v>2.3595035173987339E-3</v>
      </c>
      <c r="AE858" s="80">
        <f t="shared" si="461"/>
        <v>5.5672568486169976E-6</v>
      </c>
      <c r="AF858" s="80">
        <f t="shared" si="462"/>
        <v>-9999</v>
      </c>
      <c r="AG858" s="106"/>
      <c r="AH858" s="80">
        <f t="shared" si="468"/>
        <v>-2.7317659404349812E-2</v>
      </c>
      <c r="AI858" s="80">
        <f t="shared" si="469"/>
        <v>0.66881211102988569</v>
      </c>
      <c r="AJ858" s="80">
        <f t="shared" si="470"/>
        <v>-0.63501418574656476</v>
      </c>
      <c r="AK858" s="80">
        <f t="shared" si="471"/>
        <v>0.30246766925728619</v>
      </c>
      <c r="AL858" s="80">
        <f t="shared" si="472"/>
        <v>-0.74010450714600851</v>
      </c>
      <c r="AM858" s="80">
        <f t="shared" si="473"/>
        <v>-0.38792327736153309</v>
      </c>
      <c r="AN858" s="80">
        <f t="shared" si="463"/>
        <v>11.443857599919005</v>
      </c>
      <c r="AO858" s="80">
        <f t="shared" si="463"/>
        <v>11.443842508994328</v>
      </c>
      <c r="AP858" s="80">
        <f t="shared" si="463"/>
        <v>11.443920134151675</v>
      </c>
      <c r="AQ858" s="80">
        <f t="shared" si="463"/>
        <v>11.443520709878277</v>
      </c>
      <c r="AR858" s="80">
        <f t="shared" si="463"/>
        <v>11.445572443549512</v>
      </c>
      <c r="AS858" s="80">
        <f t="shared" si="463"/>
        <v>11.434938386462917</v>
      </c>
      <c r="AT858" s="80">
        <f t="shared" si="463"/>
        <v>11.48773643647319</v>
      </c>
      <c r="AU858" s="80">
        <f t="shared" si="474"/>
        <v>11.039649890151804</v>
      </c>
    </row>
    <row r="859" spans="1:47" ht="12.95" customHeight="1" x14ac:dyDescent="0.2">
      <c r="A859" s="29" t="s">
        <v>2596</v>
      </c>
      <c r="B859" s="41"/>
      <c r="C859" s="42">
        <v>57068.6705</v>
      </c>
      <c r="D859" s="42">
        <v>2.0000000000000001E-4</v>
      </c>
      <c r="E859" s="80">
        <f t="shared" si="464"/>
        <v>9996.0659259483746</v>
      </c>
      <c r="F859" s="80">
        <f t="shared" si="465"/>
        <v>9996</v>
      </c>
      <c r="G859" s="80">
        <f t="shared" si="454"/>
        <v>8.9489693440555129E-2</v>
      </c>
      <c r="K859" s="80">
        <f t="shared" si="475"/>
        <v>8.9489693440555129E-2</v>
      </c>
      <c r="O859" s="80">
        <f t="shared" ca="1" si="476"/>
        <v>8.2783616091288495E-2</v>
      </c>
      <c r="P859" s="80">
        <f t="shared" si="466"/>
        <v>0.1129495584520866</v>
      </c>
      <c r="Q859" s="107">
        <f t="shared" si="478"/>
        <v>42050.1705</v>
      </c>
      <c r="R859" s="80">
        <f t="shared" si="455"/>
        <v>5.5036526635927831E-4</v>
      </c>
      <c r="S859" s="106">
        <f t="shared" si="477"/>
        <v>1</v>
      </c>
      <c r="T859" s="106">
        <f t="shared" si="456"/>
        <v>5.5036526635927831E-4</v>
      </c>
      <c r="Z859" s="80">
        <f t="shared" si="467"/>
        <v>9996</v>
      </c>
      <c r="AA859" s="80">
        <f t="shared" si="457"/>
        <v>8.6773092789651729E-2</v>
      </c>
      <c r="AB859" s="80">
        <f t="shared" si="458"/>
        <v>0.11566615910299</v>
      </c>
      <c r="AC859" s="80">
        <f t="shared" si="459"/>
        <v>-2.3459865011531467E-2</v>
      </c>
      <c r="AD859" s="80">
        <f t="shared" si="460"/>
        <v>2.7166006509034002E-3</v>
      </c>
      <c r="AE859" s="80">
        <f t="shared" si="461"/>
        <v>7.3799190964887779E-6</v>
      </c>
      <c r="AF859" s="80">
        <f t="shared" si="462"/>
        <v>-9999</v>
      </c>
      <c r="AG859" s="106"/>
      <c r="AH859" s="80">
        <f t="shared" si="468"/>
        <v>-2.617646566243486E-2</v>
      </c>
      <c r="AI859" s="80">
        <f t="shared" si="469"/>
        <v>0.65342831502490339</v>
      </c>
      <c r="AJ859" s="80">
        <f t="shared" si="470"/>
        <v>-0.59369248655541706</v>
      </c>
      <c r="AK859" s="80">
        <f t="shared" si="471"/>
        <v>0.28471068810274452</v>
      </c>
      <c r="AL859" s="80">
        <f t="shared" si="472"/>
        <v>-0.68771743473352109</v>
      </c>
      <c r="AM859" s="80">
        <f t="shared" si="473"/>
        <v>-0.35808439166294043</v>
      </c>
      <c r="AN859" s="80">
        <f t="shared" si="463"/>
        <v>11.514691447764301</v>
      </c>
      <c r="AO859" s="80">
        <f t="shared" si="463"/>
        <v>11.514653146620864</v>
      </c>
      <c r="AP859" s="80">
        <f t="shared" si="463"/>
        <v>11.514825258265438</v>
      </c>
      <c r="AQ859" s="80">
        <f t="shared" si="463"/>
        <v>11.514051442628265</v>
      </c>
      <c r="AR859" s="80">
        <f t="shared" si="463"/>
        <v>11.517522333654808</v>
      </c>
      <c r="AS859" s="80">
        <f t="shared" si="463"/>
        <v>11.501784974705354</v>
      </c>
      <c r="AT859" s="80">
        <f t="shared" si="463"/>
        <v>11.57000649223021</v>
      </c>
      <c r="AU859" s="80">
        <f t="shared" si="474"/>
        <v>11.125250211530147</v>
      </c>
    </row>
    <row r="860" spans="1:47" ht="12.95" customHeight="1" x14ac:dyDescent="0.2">
      <c r="A860" s="181" t="s">
        <v>733</v>
      </c>
      <c r="B860" s="182" t="s">
        <v>2525</v>
      </c>
      <c r="C860" s="183">
        <v>57071.385459999998</v>
      </c>
      <c r="D860" s="183">
        <v>1E-4</v>
      </c>
      <c r="E860" s="80">
        <f t="shared" si="464"/>
        <v>9998.0660033417971</v>
      </c>
      <c r="F860" s="80">
        <f t="shared" si="465"/>
        <v>9998</v>
      </c>
      <c r="G860" s="80">
        <f t="shared" si="454"/>
        <v>8.9594749399111606E-2</v>
      </c>
      <c r="K860" s="80">
        <f t="shared" si="475"/>
        <v>8.9594749399111606E-2</v>
      </c>
      <c r="O860" s="80">
        <f t="shared" ca="1" si="476"/>
        <v>8.2813539275743961E-2</v>
      </c>
      <c r="P860" s="80">
        <f t="shared" si="466"/>
        <v>0.11298348172519307</v>
      </c>
      <c r="Q860" s="107">
        <f t="shared" si="478"/>
        <v>42052.885459999998</v>
      </c>
      <c r="R860" s="80">
        <f t="shared" si="455"/>
        <v>5.4703279982108797E-4</v>
      </c>
      <c r="S860" s="106">
        <f t="shared" si="477"/>
        <v>1</v>
      </c>
      <c r="T860" s="106">
        <f t="shared" si="456"/>
        <v>5.4703279982108797E-4</v>
      </c>
      <c r="Z860" s="80">
        <f t="shared" si="467"/>
        <v>9998</v>
      </c>
      <c r="AA860" s="80">
        <f t="shared" si="457"/>
        <v>8.681792510355317E-2</v>
      </c>
      <c r="AB860" s="80">
        <f t="shared" si="458"/>
        <v>0.1157603060207515</v>
      </c>
      <c r="AC860" s="80">
        <f t="shared" si="459"/>
        <v>-2.3388732326081463E-2</v>
      </c>
      <c r="AD860" s="80">
        <f t="shared" si="460"/>
        <v>2.776824295558436E-3</v>
      </c>
      <c r="AE860" s="80">
        <f t="shared" si="461"/>
        <v>7.7107531684036047E-6</v>
      </c>
      <c r="AF860" s="80">
        <f t="shared" si="462"/>
        <v>-9999</v>
      </c>
      <c r="AG860" s="106"/>
      <c r="AH860" s="80">
        <f t="shared" si="468"/>
        <v>-2.6165556621639899E-2</v>
      </c>
      <c r="AI860" s="80">
        <f t="shared" si="469"/>
        <v>0.65329526643922231</v>
      </c>
      <c r="AJ860" s="80">
        <f t="shared" si="470"/>
        <v>-0.59331627282707367</v>
      </c>
      <c r="AK860" s="80">
        <f t="shared" si="471"/>
        <v>0.28454865396442475</v>
      </c>
      <c r="AL860" s="80">
        <f t="shared" si="472"/>
        <v>-0.68724999020191135</v>
      </c>
      <c r="AM860" s="80">
        <f t="shared" si="473"/>
        <v>-0.35782072255473335</v>
      </c>
      <c r="AN860" s="80">
        <f t="shared" si="463"/>
        <v>11.51533089242638</v>
      </c>
      <c r="AO860" s="80">
        <f t="shared" si="463"/>
        <v>11.515292301272725</v>
      </c>
      <c r="AP860" s="80">
        <f t="shared" si="463"/>
        <v>11.515465522244083</v>
      </c>
      <c r="AQ860" s="80">
        <f t="shared" si="463"/>
        <v>11.514687588315393</v>
      </c>
      <c r="AR860" s="80">
        <f t="shared" si="463"/>
        <v>11.518173037466809</v>
      </c>
      <c r="AS860" s="80">
        <f t="shared" si="463"/>
        <v>11.502387177764108</v>
      </c>
      <c r="AT860" s="80">
        <f t="shared" si="463"/>
        <v>11.570742753894395</v>
      </c>
      <c r="AU860" s="80">
        <f t="shared" si="474"/>
        <v>11.126031949624927</v>
      </c>
    </row>
    <row r="861" spans="1:47" ht="12.95" customHeight="1" x14ac:dyDescent="0.2">
      <c r="A861" s="181" t="s">
        <v>733</v>
      </c>
      <c r="B861" s="182" t="s">
        <v>2525</v>
      </c>
      <c r="C861" s="183">
        <v>57071.385499999997</v>
      </c>
      <c r="D861" s="183">
        <v>1E-4</v>
      </c>
      <c r="E861" s="80">
        <f t="shared" si="464"/>
        <v>9998.0660328092999</v>
      </c>
      <c r="F861" s="80">
        <f t="shared" si="465"/>
        <v>9998</v>
      </c>
      <c r="G861" s="80">
        <f t="shared" si="454"/>
        <v>8.9634749398101121E-2</v>
      </c>
      <c r="K861" s="80">
        <f t="shared" si="475"/>
        <v>8.9634749398101121E-2</v>
      </c>
      <c r="O861" s="80">
        <f t="shared" ca="1" si="476"/>
        <v>8.2813539275743961E-2</v>
      </c>
      <c r="P861" s="80">
        <f t="shared" si="466"/>
        <v>0.11298348172519307</v>
      </c>
      <c r="Q861" s="107">
        <f t="shared" si="478"/>
        <v>42052.885499999997</v>
      </c>
      <c r="R861" s="80">
        <f t="shared" si="455"/>
        <v>5.4516330128218853E-4</v>
      </c>
      <c r="S861" s="106">
        <f>S$17</f>
        <v>1</v>
      </c>
      <c r="T861" s="106">
        <f t="shared" si="456"/>
        <v>5.4516330128218853E-4</v>
      </c>
      <c r="Z861" s="80">
        <f t="shared" si="467"/>
        <v>9998</v>
      </c>
      <c r="AA861" s="80">
        <f t="shared" si="457"/>
        <v>8.681792510355317E-2</v>
      </c>
      <c r="AB861" s="80">
        <f t="shared" si="458"/>
        <v>0.11580030601974102</v>
      </c>
      <c r="AC861" s="80">
        <f t="shared" si="459"/>
        <v>-2.3348732327091948E-2</v>
      </c>
      <c r="AD861" s="80">
        <f t="shared" si="460"/>
        <v>2.816824294547951E-3</v>
      </c>
      <c r="AE861" s="80">
        <f t="shared" si="461"/>
        <v>7.9344991063555615E-6</v>
      </c>
      <c r="AF861" s="80">
        <f t="shared" si="462"/>
        <v>-9999</v>
      </c>
      <c r="AG861" s="106"/>
      <c r="AH861" s="80">
        <f t="shared" si="468"/>
        <v>-2.6165556621639899E-2</v>
      </c>
      <c r="AI861" s="80">
        <f t="shared" si="469"/>
        <v>0.65329526643922231</v>
      </c>
      <c r="AJ861" s="80">
        <f t="shared" si="470"/>
        <v>-0.59331627282707367</v>
      </c>
      <c r="AK861" s="80">
        <f t="shared" si="471"/>
        <v>0.28454865396442475</v>
      </c>
      <c r="AL861" s="80">
        <f t="shared" si="472"/>
        <v>-0.68724999020191135</v>
      </c>
      <c r="AM861" s="80">
        <f t="shared" si="473"/>
        <v>-0.35782072255473335</v>
      </c>
      <c r="AN861" s="80">
        <f t="shared" ref="AN861:AT870" si="479">$AU861+$AB$7*SIN(AO861)</f>
        <v>11.51533089242638</v>
      </c>
      <c r="AO861" s="80">
        <f t="shared" si="479"/>
        <v>11.515292301272725</v>
      </c>
      <c r="AP861" s="80">
        <f t="shared" si="479"/>
        <v>11.515465522244083</v>
      </c>
      <c r="AQ861" s="80">
        <f t="shared" si="479"/>
        <v>11.514687588315393</v>
      </c>
      <c r="AR861" s="80">
        <f t="shared" si="479"/>
        <v>11.518173037466809</v>
      </c>
      <c r="AS861" s="80">
        <f t="shared" si="479"/>
        <v>11.502387177764108</v>
      </c>
      <c r="AT861" s="80">
        <f t="shared" si="479"/>
        <v>11.570742753894395</v>
      </c>
      <c r="AU861" s="80">
        <f t="shared" si="474"/>
        <v>11.126031949624927</v>
      </c>
    </row>
    <row r="862" spans="1:47" ht="12.95" customHeight="1" x14ac:dyDescent="0.2">
      <c r="A862" s="181" t="s">
        <v>733</v>
      </c>
      <c r="B862" s="182" t="s">
        <v>2525</v>
      </c>
      <c r="C862" s="183">
        <v>57071.385920000001</v>
      </c>
      <c r="D862" s="183">
        <v>1E-4</v>
      </c>
      <c r="E862" s="80">
        <f t="shared" si="464"/>
        <v>9998.0663422181005</v>
      </c>
      <c r="F862" s="80">
        <f t="shared" si="465"/>
        <v>9998</v>
      </c>
      <c r="G862" s="80">
        <f t="shared" si="454"/>
        <v>9.0054749402042944E-2</v>
      </c>
      <c r="K862" s="80">
        <f t="shared" si="475"/>
        <v>9.0054749402042944E-2</v>
      </c>
      <c r="O862" s="80">
        <f t="shared" ca="1" si="476"/>
        <v>8.2813539275743961E-2</v>
      </c>
      <c r="P862" s="80">
        <f t="shared" si="466"/>
        <v>0.11298348172519307</v>
      </c>
      <c r="Q862" s="107">
        <f t="shared" si="478"/>
        <v>42052.885920000001</v>
      </c>
      <c r="R862" s="80">
        <f t="shared" si="455"/>
        <v>5.2572676594666928E-4</v>
      </c>
      <c r="S862" s="106">
        <f>S$18</f>
        <v>1</v>
      </c>
      <c r="T862" s="106">
        <f t="shared" si="456"/>
        <v>5.2572676594666928E-4</v>
      </c>
      <c r="Z862" s="80">
        <f t="shared" si="467"/>
        <v>9998</v>
      </c>
      <c r="AA862" s="80">
        <f t="shared" si="457"/>
        <v>8.681792510355317E-2</v>
      </c>
      <c r="AB862" s="80">
        <f t="shared" si="458"/>
        <v>0.11622030602368284</v>
      </c>
      <c r="AC862" s="80">
        <f t="shared" si="459"/>
        <v>-2.2928732323150125E-2</v>
      </c>
      <c r="AD862" s="80">
        <f t="shared" si="460"/>
        <v>3.2368242984897738E-3</v>
      </c>
      <c r="AE862" s="80">
        <f t="shared" si="461"/>
        <v>1.0477031539293817E-5</v>
      </c>
      <c r="AF862" s="80">
        <f t="shared" si="462"/>
        <v>-9999</v>
      </c>
      <c r="AG862" s="106"/>
      <c r="AH862" s="80">
        <f t="shared" si="468"/>
        <v>-2.6165556621639899E-2</v>
      </c>
      <c r="AI862" s="80">
        <f t="shared" si="469"/>
        <v>0.65329526643922231</v>
      </c>
      <c r="AJ862" s="80">
        <f t="shared" si="470"/>
        <v>-0.59331627282707367</v>
      </c>
      <c r="AK862" s="80">
        <f t="shared" si="471"/>
        <v>0.28454865396442475</v>
      </c>
      <c r="AL862" s="80">
        <f t="shared" si="472"/>
        <v>-0.68724999020191135</v>
      </c>
      <c r="AM862" s="80">
        <f t="shared" si="473"/>
        <v>-0.35782072255473335</v>
      </c>
      <c r="AN862" s="80">
        <f t="shared" si="479"/>
        <v>11.51533089242638</v>
      </c>
      <c r="AO862" s="80">
        <f t="shared" si="479"/>
        <v>11.515292301272725</v>
      </c>
      <c r="AP862" s="80">
        <f t="shared" si="479"/>
        <v>11.515465522244083</v>
      </c>
      <c r="AQ862" s="80">
        <f t="shared" si="479"/>
        <v>11.514687588315393</v>
      </c>
      <c r="AR862" s="80">
        <f t="shared" si="479"/>
        <v>11.518173037466809</v>
      </c>
      <c r="AS862" s="80">
        <f t="shared" si="479"/>
        <v>11.502387177764108</v>
      </c>
      <c r="AT862" s="80">
        <f t="shared" si="479"/>
        <v>11.570742753894395</v>
      </c>
      <c r="AU862" s="80">
        <f t="shared" si="474"/>
        <v>11.126031949624927</v>
      </c>
    </row>
    <row r="863" spans="1:47" ht="12.95" customHeight="1" x14ac:dyDescent="0.2">
      <c r="A863" s="42" t="s">
        <v>1417</v>
      </c>
      <c r="B863" s="41"/>
      <c r="C863" s="42">
        <v>57090.389900000002</v>
      </c>
      <c r="D863" s="42">
        <v>2.2000000000000001E-3</v>
      </c>
      <c r="E863" s="80">
        <f t="shared" si="464"/>
        <v>10012.066338823244</v>
      </c>
      <c r="F863" s="80">
        <f t="shared" si="465"/>
        <v>10012</v>
      </c>
      <c r="G863" s="80">
        <f t="shared" si="454"/>
        <v>9.0050141130632255E-2</v>
      </c>
      <c r="K863" s="80">
        <f t="shared" si="475"/>
        <v>9.0050141130632255E-2</v>
      </c>
      <c r="O863" s="80">
        <f t="shared" ca="1" si="476"/>
        <v>8.3023001566932306E-2</v>
      </c>
      <c r="P863" s="80">
        <f t="shared" si="466"/>
        <v>0.11322103378311073</v>
      </c>
      <c r="Q863" s="107">
        <f t="shared" si="478"/>
        <v>42071.889900000002</v>
      </c>
      <c r="R863" s="80">
        <f t="shared" si="455"/>
        <v>5.3689026631268083E-4</v>
      </c>
      <c r="S863" s="106">
        <f>S$17</f>
        <v>1</v>
      </c>
      <c r="T863" s="106">
        <f t="shared" si="456"/>
        <v>5.3689026631268083E-4</v>
      </c>
      <c r="Z863" s="80">
        <f t="shared" si="467"/>
        <v>10012</v>
      </c>
      <c r="AA863" s="80">
        <f t="shared" si="457"/>
        <v>8.7132077454560919E-2</v>
      </c>
      <c r="AB863" s="80">
        <f t="shared" si="458"/>
        <v>0.11613909745918206</v>
      </c>
      <c r="AC863" s="80">
        <f t="shared" si="459"/>
        <v>-2.3170892652478473E-2</v>
      </c>
      <c r="AD863" s="80">
        <f t="shared" si="460"/>
        <v>2.9180636760713363E-3</v>
      </c>
      <c r="AE863" s="80">
        <f t="shared" si="461"/>
        <v>8.5150956176069606E-6</v>
      </c>
      <c r="AF863" s="80">
        <f t="shared" si="462"/>
        <v>-9999</v>
      </c>
      <c r="AG863" s="106"/>
      <c r="AH863" s="80">
        <f t="shared" si="468"/>
        <v>-2.6088956328549805E-2</v>
      </c>
      <c r="AI863" s="80">
        <f t="shared" si="469"/>
        <v>0.65236755309550354</v>
      </c>
      <c r="AJ863" s="80">
        <f t="shared" si="470"/>
        <v>-0.59068343323408323</v>
      </c>
      <c r="AK863" s="80">
        <f t="shared" si="471"/>
        <v>0.28341452080937607</v>
      </c>
      <c r="AL863" s="80">
        <f t="shared" si="472"/>
        <v>-0.68398318502905686</v>
      </c>
      <c r="AM863" s="80">
        <f t="shared" si="473"/>
        <v>-0.35597926080741177</v>
      </c>
      <c r="AN863" s="80">
        <f t="shared" si="479"/>
        <v>11.519803379371258</v>
      </c>
      <c r="AO863" s="80">
        <f t="shared" si="479"/>
        <v>11.519762713076796</v>
      </c>
      <c r="AP863" s="80">
        <f t="shared" si="479"/>
        <v>11.519943834343417</v>
      </c>
      <c r="AQ863" s="80">
        <f t="shared" si="479"/>
        <v>11.519136711824679</v>
      </c>
      <c r="AR863" s="80">
        <f t="shared" si="479"/>
        <v>11.522724826421964</v>
      </c>
      <c r="AS863" s="80">
        <f t="shared" si="479"/>
        <v>11.50659876316875</v>
      </c>
      <c r="AT863" s="80">
        <f t="shared" si="479"/>
        <v>11.575888977583764</v>
      </c>
      <c r="AU863" s="80">
        <f t="shared" si="474"/>
        <v>11.131504116288383</v>
      </c>
    </row>
    <row r="864" spans="1:47" ht="12.95" customHeight="1" x14ac:dyDescent="0.2">
      <c r="A864" s="147" t="s">
        <v>2595</v>
      </c>
      <c r="B864" s="148" t="s">
        <v>2525</v>
      </c>
      <c r="C864" s="149">
        <v>57140.6155</v>
      </c>
      <c r="D864" s="149">
        <v>1E-4</v>
      </c>
      <c r="E864" s="80">
        <f t="shared" si="464"/>
        <v>10049.066916043974</v>
      </c>
      <c r="F864" s="80">
        <f t="shared" si="465"/>
        <v>10049</v>
      </c>
      <c r="G864" s="80">
        <f t="shared" si="454"/>
        <v>9.0833676411421038E-2</v>
      </c>
      <c r="K864" s="80">
        <f t="shared" si="475"/>
        <v>9.0833676411421038E-2</v>
      </c>
      <c r="O864" s="80">
        <f t="shared" ca="1" si="476"/>
        <v>8.3576580479358634E-2</v>
      </c>
      <c r="P864" s="80">
        <f t="shared" si="466"/>
        <v>0.11384960091308557</v>
      </c>
      <c r="Q864" s="107">
        <f t="shared" si="478"/>
        <v>42122.1155</v>
      </c>
      <c r="R864" s="80">
        <f t="shared" si="455"/>
        <v>5.2973278066632194E-4</v>
      </c>
      <c r="S864" s="106">
        <f>S$18</f>
        <v>1</v>
      </c>
      <c r="T864" s="106">
        <f t="shared" si="456"/>
        <v>5.2973278066632194E-4</v>
      </c>
      <c r="Z864" s="80">
        <f t="shared" si="467"/>
        <v>10049</v>
      </c>
      <c r="AA864" s="80">
        <f t="shared" si="457"/>
        <v>8.7965066648834661E-2</v>
      </c>
      <c r="AB864" s="80">
        <f t="shared" si="458"/>
        <v>0.11671821067567195</v>
      </c>
      <c r="AC864" s="80">
        <f t="shared" si="459"/>
        <v>-2.3015924501664536E-2</v>
      </c>
      <c r="AD864" s="80">
        <f t="shared" si="460"/>
        <v>2.8686097625863771E-3</v>
      </c>
      <c r="AE864" s="80">
        <f t="shared" si="461"/>
        <v>8.2289219700058708E-6</v>
      </c>
      <c r="AF864" s="80">
        <f t="shared" si="462"/>
        <v>-9999</v>
      </c>
      <c r="AG864" s="106"/>
      <c r="AH864" s="80">
        <f t="shared" si="468"/>
        <v>-2.588453426425091E-2</v>
      </c>
      <c r="AI864" s="80">
        <f t="shared" si="469"/>
        <v>0.64994602881273122</v>
      </c>
      <c r="AJ864" s="80">
        <f t="shared" si="470"/>
        <v>-0.58373086306013888</v>
      </c>
      <c r="AK864" s="80">
        <f t="shared" si="471"/>
        <v>0.28041812709316533</v>
      </c>
      <c r="AL864" s="80">
        <f t="shared" si="472"/>
        <v>-0.67539372358635374</v>
      </c>
      <c r="AM864" s="80">
        <f t="shared" si="473"/>
        <v>-0.35114765353354427</v>
      </c>
      <c r="AN864" s="80">
        <f t="shared" si="479"/>
        <v>11.531593246246047</v>
      </c>
      <c r="AO864" s="80">
        <f t="shared" si="479"/>
        <v>11.531546705694467</v>
      </c>
      <c r="AP864" s="80">
        <f t="shared" si="479"/>
        <v>11.531749860356786</v>
      </c>
      <c r="AQ864" s="80">
        <f t="shared" si="479"/>
        <v>11.530862556783291</v>
      </c>
      <c r="AR864" s="80">
        <f t="shared" si="479"/>
        <v>11.534728275951078</v>
      </c>
      <c r="AS864" s="80">
        <f t="shared" si="479"/>
        <v>11.51769772174513</v>
      </c>
      <c r="AT864" s="80">
        <f t="shared" si="479"/>
        <v>11.589425682151932</v>
      </c>
      <c r="AU864" s="80">
        <f t="shared" si="474"/>
        <v>11.1459662710418</v>
      </c>
    </row>
    <row r="865" spans="1:47" ht="12.95" customHeight="1" x14ac:dyDescent="0.2">
      <c r="A865" s="147" t="s">
        <v>2595</v>
      </c>
      <c r="B865" s="148" t="s">
        <v>2525</v>
      </c>
      <c r="C865" s="149">
        <v>57140.615599999997</v>
      </c>
      <c r="D865" s="149">
        <v>1E-4</v>
      </c>
      <c r="E865" s="80">
        <f t="shared" si="464"/>
        <v>10049.066989712734</v>
      </c>
      <c r="F865" s="80">
        <f t="shared" si="465"/>
        <v>10049</v>
      </c>
      <c r="G865" s="80">
        <f t="shared" si="454"/>
        <v>9.0933676408894826E-2</v>
      </c>
      <c r="K865" s="80">
        <f t="shared" si="475"/>
        <v>9.0933676408894826E-2</v>
      </c>
      <c r="O865" s="80">
        <f t="shared" ca="1" si="476"/>
        <v>8.3576580479358634E-2</v>
      </c>
      <c r="P865" s="80">
        <f t="shared" si="466"/>
        <v>0.11384960091308557</v>
      </c>
      <c r="Q865" s="107">
        <f t="shared" si="478"/>
        <v>42122.115599999997</v>
      </c>
      <c r="R865" s="80">
        <f t="shared" si="455"/>
        <v>5.2513959588177002E-4</v>
      </c>
      <c r="S865" s="106">
        <f>S$18</f>
        <v>1</v>
      </c>
      <c r="T865" s="106">
        <f t="shared" si="456"/>
        <v>5.2513959588177002E-4</v>
      </c>
      <c r="Z865" s="80">
        <f t="shared" si="467"/>
        <v>10049</v>
      </c>
      <c r="AA865" s="80">
        <f t="shared" si="457"/>
        <v>8.7965066648834661E-2</v>
      </c>
      <c r="AB865" s="80">
        <f t="shared" si="458"/>
        <v>0.11681821067314574</v>
      </c>
      <c r="AC865" s="80">
        <f t="shared" si="459"/>
        <v>-2.2915924504190749E-2</v>
      </c>
      <c r="AD865" s="80">
        <f t="shared" si="460"/>
        <v>2.9686097600601646E-3</v>
      </c>
      <c r="AE865" s="80">
        <f t="shared" si="461"/>
        <v>8.8126439075244678E-6</v>
      </c>
      <c r="AF865" s="80">
        <f t="shared" si="462"/>
        <v>-9999</v>
      </c>
      <c r="AG865" s="106"/>
      <c r="AH865" s="80">
        <f t="shared" si="468"/>
        <v>-2.588453426425091E-2</v>
      </c>
      <c r="AI865" s="80">
        <f t="shared" si="469"/>
        <v>0.64994602881273122</v>
      </c>
      <c r="AJ865" s="80">
        <f t="shared" si="470"/>
        <v>-0.58373086306013888</v>
      </c>
      <c r="AK865" s="80">
        <f t="shared" si="471"/>
        <v>0.28041812709316533</v>
      </c>
      <c r="AL865" s="80">
        <f t="shared" si="472"/>
        <v>-0.67539372358635374</v>
      </c>
      <c r="AM865" s="80">
        <f t="shared" si="473"/>
        <v>-0.35114765353354427</v>
      </c>
      <c r="AN865" s="80">
        <f t="shared" si="479"/>
        <v>11.531593246246047</v>
      </c>
      <c r="AO865" s="80">
        <f t="shared" si="479"/>
        <v>11.531546705694467</v>
      </c>
      <c r="AP865" s="80">
        <f t="shared" si="479"/>
        <v>11.531749860356786</v>
      </c>
      <c r="AQ865" s="80">
        <f t="shared" si="479"/>
        <v>11.530862556783291</v>
      </c>
      <c r="AR865" s="80">
        <f t="shared" si="479"/>
        <v>11.534728275951078</v>
      </c>
      <c r="AS865" s="80">
        <f t="shared" si="479"/>
        <v>11.51769772174513</v>
      </c>
      <c r="AT865" s="80">
        <f t="shared" si="479"/>
        <v>11.589425682151932</v>
      </c>
      <c r="AU865" s="80">
        <f t="shared" si="474"/>
        <v>11.1459662710418</v>
      </c>
    </row>
    <row r="866" spans="1:47" ht="12.95" customHeight="1" x14ac:dyDescent="0.2">
      <c r="A866" s="181" t="s">
        <v>733</v>
      </c>
      <c r="B866" s="182" t="s">
        <v>2525</v>
      </c>
      <c r="C866" s="183">
        <v>57185.411359999998</v>
      </c>
      <c r="D866" s="183">
        <v>1E-4</v>
      </c>
      <c r="E866" s="80">
        <f t="shared" si="464"/>
        <v>10082.067471081626</v>
      </c>
      <c r="F866" s="80">
        <f t="shared" si="465"/>
        <v>10082</v>
      </c>
      <c r="G866" s="80">
        <f t="shared" si="454"/>
        <v>9.1587099770549685E-2</v>
      </c>
      <c r="K866" s="80">
        <f t="shared" si="475"/>
        <v>9.1587099770549685E-2</v>
      </c>
      <c r="O866" s="80">
        <f t="shared" ca="1" si="476"/>
        <v>8.4070313022873974E-2</v>
      </c>
      <c r="P866" s="80">
        <f t="shared" si="466"/>
        <v>0.11441113415972171</v>
      </c>
      <c r="Q866" s="107">
        <f t="shared" si="478"/>
        <v>42166.911359999998</v>
      </c>
      <c r="R866" s="80">
        <f t="shared" si="455"/>
        <v>5.2093654579810707E-4</v>
      </c>
      <c r="S866" s="106">
        <f>S$17</f>
        <v>1</v>
      </c>
      <c r="T866" s="106">
        <f t="shared" si="456"/>
        <v>5.2093654579810707E-4</v>
      </c>
      <c r="Z866" s="80">
        <f t="shared" si="467"/>
        <v>10082</v>
      </c>
      <c r="AA866" s="80">
        <f t="shared" si="457"/>
        <v>8.871130938014421E-2</v>
      </c>
      <c r="AB866" s="80">
        <f t="shared" si="458"/>
        <v>0.11728692455012718</v>
      </c>
      <c r="AC866" s="80">
        <f t="shared" si="459"/>
        <v>-2.2824034389172021E-2</v>
      </c>
      <c r="AD866" s="80">
        <f t="shared" si="460"/>
        <v>2.8757903904054749E-3</v>
      </c>
      <c r="AE866" s="80">
        <f t="shared" si="461"/>
        <v>8.2701703695484746E-6</v>
      </c>
      <c r="AF866" s="80">
        <f t="shared" si="462"/>
        <v>-9999</v>
      </c>
      <c r="AG866" s="106"/>
      <c r="AH866" s="80">
        <f t="shared" si="468"/>
        <v>-2.5699824779577496E-2</v>
      </c>
      <c r="AI866" s="80">
        <f t="shared" si="469"/>
        <v>0.64782286849052606</v>
      </c>
      <c r="AJ866" s="80">
        <f t="shared" si="470"/>
        <v>-0.57753705622994789</v>
      </c>
      <c r="AK866" s="80">
        <f t="shared" si="471"/>
        <v>0.27774696539867816</v>
      </c>
      <c r="AL866" s="80">
        <f t="shared" si="472"/>
        <v>-0.66778611748267269</v>
      </c>
      <c r="AM866" s="80">
        <f t="shared" si="473"/>
        <v>-0.34688050282219057</v>
      </c>
      <c r="AN866" s="80">
        <f t="shared" si="479"/>
        <v>11.542071979453397</v>
      </c>
      <c r="AO866" s="80">
        <f t="shared" si="479"/>
        <v>11.542019702621895</v>
      </c>
      <c r="AP866" s="80">
        <f t="shared" si="479"/>
        <v>11.54224395208608</v>
      </c>
      <c r="AQ866" s="80">
        <f t="shared" si="479"/>
        <v>11.541281415576563</v>
      </c>
      <c r="AR866" s="80">
        <f t="shared" si="479"/>
        <v>11.545402173556354</v>
      </c>
      <c r="AS866" s="80">
        <f t="shared" si="479"/>
        <v>11.527559294988576</v>
      </c>
      <c r="AT866" s="80">
        <f t="shared" si="479"/>
        <v>11.601420701715798</v>
      </c>
      <c r="AU866" s="80">
        <f t="shared" si="474"/>
        <v>11.158864949605661</v>
      </c>
    </row>
    <row r="867" spans="1:47" ht="12.95" customHeight="1" x14ac:dyDescent="0.2">
      <c r="A867" s="181" t="s">
        <v>733</v>
      </c>
      <c r="B867" s="182" t="s">
        <v>2525</v>
      </c>
      <c r="C867" s="183">
        <v>57185.411359999998</v>
      </c>
      <c r="D867" s="183">
        <v>1E-4</v>
      </c>
      <c r="E867" s="80">
        <f t="shared" si="464"/>
        <v>10082.067471081626</v>
      </c>
      <c r="F867" s="80">
        <f t="shared" si="465"/>
        <v>10082</v>
      </c>
      <c r="G867" s="80">
        <f t="shared" si="454"/>
        <v>9.1587099770549685E-2</v>
      </c>
      <c r="K867" s="80">
        <f t="shared" si="475"/>
        <v>9.1587099770549685E-2</v>
      </c>
      <c r="O867" s="80">
        <f t="shared" ca="1" si="476"/>
        <v>8.4070313022873974E-2</v>
      </c>
      <c r="P867" s="80">
        <f t="shared" si="466"/>
        <v>0.11441113415972171</v>
      </c>
      <c r="Q867" s="107">
        <f t="shared" si="478"/>
        <v>42166.911359999998</v>
      </c>
      <c r="R867" s="80">
        <f t="shared" si="455"/>
        <v>5.2093654579810707E-4</v>
      </c>
      <c r="S867" s="106">
        <f>S$18</f>
        <v>1</v>
      </c>
      <c r="T867" s="106">
        <f t="shared" si="456"/>
        <v>5.2093654579810707E-4</v>
      </c>
      <c r="Z867" s="80">
        <f t="shared" si="467"/>
        <v>10082</v>
      </c>
      <c r="AA867" s="80">
        <f t="shared" si="457"/>
        <v>8.871130938014421E-2</v>
      </c>
      <c r="AB867" s="80">
        <f t="shared" si="458"/>
        <v>0.11728692455012718</v>
      </c>
      <c r="AC867" s="80">
        <f t="shared" si="459"/>
        <v>-2.2824034389172021E-2</v>
      </c>
      <c r="AD867" s="80">
        <f t="shared" si="460"/>
        <v>2.8757903904054749E-3</v>
      </c>
      <c r="AE867" s="80">
        <f t="shared" si="461"/>
        <v>8.2701703695484746E-6</v>
      </c>
      <c r="AF867" s="80">
        <f t="shared" si="462"/>
        <v>-9999</v>
      </c>
      <c r="AG867" s="106"/>
      <c r="AH867" s="80">
        <f t="shared" si="468"/>
        <v>-2.5699824779577496E-2</v>
      </c>
      <c r="AI867" s="80">
        <f t="shared" si="469"/>
        <v>0.64782286849052606</v>
      </c>
      <c r="AJ867" s="80">
        <f t="shared" si="470"/>
        <v>-0.57753705622994789</v>
      </c>
      <c r="AK867" s="80">
        <f t="shared" si="471"/>
        <v>0.27774696539867816</v>
      </c>
      <c r="AL867" s="80">
        <f t="shared" si="472"/>
        <v>-0.66778611748267269</v>
      </c>
      <c r="AM867" s="80">
        <f t="shared" si="473"/>
        <v>-0.34688050282219057</v>
      </c>
      <c r="AN867" s="80">
        <f t="shared" si="479"/>
        <v>11.542071979453397</v>
      </c>
      <c r="AO867" s="80">
        <f t="shared" si="479"/>
        <v>11.542019702621895</v>
      </c>
      <c r="AP867" s="80">
        <f t="shared" si="479"/>
        <v>11.54224395208608</v>
      </c>
      <c r="AQ867" s="80">
        <f t="shared" si="479"/>
        <v>11.541281415576563</v>
      </c>
      <c r="AR867" s="80">
        <f t="shared" si="479"/>
        <v>11.545402173556354</v>
      </c>
      <c r="AS867" s="80">
        <f t="shared" si="479"/>
        <v>11.527559294988576</v>
      </c>
      <c r="AT867" s="80">
        <f t="shared" si="479"/>
        <v>11.601420701715798</v>
      </c>
      <c r="AU867" s="80">
        <f t="shared" si="474"/>
        <v>11.158864949605661</v>
      </c>
    </row>
    <row r="868" spans="1:47" ht="12.95" customHeight="1" x14ac:dyDescent="0.2">
      <c r="A868" s="181" t="s">
        <v>733</v>
      </c>
      <c r="B868" s="182" t="s">
        <v>2525</v>
      </c>
      <c r="C868" s="183">
        <v>57185.41156</v>
      </c>
      <c r="D868" s="183">
        <v>1E-4</v>
      </c>
      <c r="E868" s="80">
        <f t="shared" si="464"/>
        <v>10082.067618419149</v>
      </c>
      <c r="F868" s="80">
        <f t="shared" si="465"/>
        <v>10082</v>
      </c>
      <c r="G868" s="80">
        <f t="shared" si="454"/>
        <v>9.1787099772773217E-2</v>
      </c>
      <c r="K868" s="80">
        <f t="shared" si="475"/>
        <v>9.1787099772773217E-2</v>
      </c>
      <c r="O868" s="80">
        <f t="shared" ca="1" si="476"/>
        <v>8.4070313022873974E-2</v>
      </c>
      <c r="P868" s="80">
        <f t="shared" si="466"/>
        <v>0.11441113415972171</v>
      </c>
      <c r="Q868" s="107">
        <f t="shared" si="478"/>
        <v>42166.91156</v>
      </c>
      <c r="R868" s="80">
        <f t="shared" si="455"/>
        <v>5.1184693194182768E-4</v>
      </c>
      <c r="S868" s="106">
        <f>S$17</f>
        <v>1</v>
      </c>
      <c r="T868" s="106">
        <f t="shared" si="456"/>
        <v>5.1184693194182768E-4</v>
      </c>
      <c r="Z868" s="80">
        <f t="shared" si="467"/>
        <v>10082</v>
      </c>
      <c r="AA868" s="80">
        <f t="shared" si="457"/>
        <v>8.871130938014421E-2</v>
      </c>
      <c r="AB868" s="80">
        <f t="shared" si="458"/>
        <v>0.11748692455235071</v>
      </c>
      <c r="AC868" s="80">
        <f t="shared" si="459"/>
        <v>-2.2624034386948488E-2</v>
      </c>
      <c r="AD868" s="80">
        <f t="shared" si="460"/>
        <v>3.0757903926290076E-3</v>
      </c>
      <c r="AE868" s="80">
        <f t="shared" si="461"/>
        <v>9.460486539388904E-6</v>
      </c>
      <c r="AF868" s="80">
        <f t="shared" si="462"/>
        <v>-9999</v>
      </c>
      <c r="AG868" s="106"/>
      <c r="AH868" s="80">
        <f t="shared" si="468"/>
        <v>-2.5699824779577496E-2</v>
      </c>
      <c r="AI868" s="80">
        <f t="shared" si="469"/>
        <v>0.64782286849052606</v>
      </c>
      <c r="AJ868" s="80">
        <f t="shared" si="470"/>
        <v>-0.57753705622994789</v>
      </c>
      <c r="AK868" s="80">
        <f t="shared" si="471"/>
        <v>0.27774696539867816</v>
      </c>
      <c r="AL868" s="80">
        <f t="shared" si="472"/>
        <v>-0.66778611748267269</v>
      </c>
      <c r="AM868" s="80">
        <f t="shared" si="473"/>
        <v>-0.34688050282219057</v>
      </c>
      <c r="AN868" s="80">
        <f t="shared" si="479"/>
        <v>11.542071979453397</v>
      </c>
      <c r="AO868" s="80">
        <f t="shared" si="479"/>
        <v>11.542019702621895</v>
      </c>
      <c r="AP868" s="80">
        <f t="shared" si="479"/>
        <v>11.54224395208608</v>
      </c>
      <c r="AQ868" s="80">
        <f t="shared" si="479"/>
        <v>11.541281415576563</v>
      </c>
      <c r="AR868" s="80">
        <f t="shared" si="479"/>
        <v>11.545402173556354</v>
      </c>
      <c r="AS868" s="80">
        <f t="shared" si="479"/>
        <v>11.527559294988576</v>
      </c>
      <c r="AT868" s="80">
        <f t="shared" si="479"/>
        <v>11.601420701715798</v>
      </c>
      <c r="AU868" s="80">
        <f t="shared" si="474"/>
        <v>11.158864949605661</v>
      </c>
    </row>
    <row r="869" spans="1:47" ht="12.95" customHeight="1" x14ac:dyDescent="0.2">
      <c r="A869" s="181" t="s">
        <v>733</v>
      </c>
      <c r="B869" s="182" t="s">
        <v>2525</v>
      </c>
      <c r="C869" s="183">
        <v>57367.308779999999</v>
      </c>
      <c r="D869" s="183">
        <v>2.0000000000000001E-4</v>
      </c>
      <c r="E869" s="80">
        <f t="shared" si="464"/>
        <v>10216.069046671804</v>
      </c>
      <c r="F869" s="80">
        <f t="shared" si="465"/>
        <v>10216</v>
      </c>
      <c r="G869" s="80">
        <f t="shared" si="454"/>
        <v>9.37258491612738E-2</v>
      </c>
      <c r="K869" s="80">
        <f t="shared" si="475"/>
        <v>9.37258491612738E-2</v>
      </c>
      <c r="O869" s="80">
        <f t="shared" ca="1" si="476"/>
        <v>8.6075166381390913E-2</v>
      </c>
      <c r="P869" s="80">
        <f t="shared" si="466"/>
        <v>0.11670020532604604</v>
      </c>
      <c r="Q869" s="107">
        <f t="shared" si="478"/>
        <v>42348.808779999999</v>
      </c>
      <c r="R869" s="80">
        <f t="shared" si="455"/>
        <v>5.2782104118580817E-4</v>
      </c>
      <c r="S869" s="106">
        <f>S$18</f>
        <v>1</v>
      </c>
      <c r="T869" s="106">
        <f t="shared" si="456"/>
        <v>5.2782104118580817E-4</v>
      </c>
      <c r="Z869" s="80">
        <f t="shared" si="467"/>
        <v>10216</v>
      </c>
      <c r="AA869" s="80">
        <f t="shared" si="457"/>
        <v>9.1772740392675634E-2</v>
      </c>
      <c r="AB869" s="80">
        <f t="shared" si="458"/>
        <v>0.11865331409464422</v>
      </c>
      <c r="AC869" s="80">
        <f t="shared" si="459"/>
        <v>-2.2974356164772239E-2</v>
      </c>
      <c r="AD869" s="80">
        <f t="shared" si="460"/>
        <v>1.9531087685981663E-3</v>
      </c>
      <c r="AE869" s="80">
        <f t="shared" si="461"/>
        <v>3.8146338619750457E-6</v>
      </c>
      <c r="AF869" s="80">
        <f t="shared" si="462"/>
        <v>-9999</v>
      </c>
      <c r="AG869" s="106"/>
      <c r="AH869" s="80">
        <f t="shared" si="468"/>
        <v>-2.4927464933370412E-2</v>
      </c>
      <c r="AI869" s="80">
        <f t="shared" si="469"/>
        <v>0.639544530272529</v>
      </c>
      <c r="AJ869" s="80">
        <f t="shared" si="470"/>
        <v>-0.55246013470205046</v>
      </c>
      <c r="AK869" s="80">
        <f t="shared" si="471"/>
        <v>0.26691564789267042</v>
      </c>
      <c r="AL869" s="80">
        <f t="shared" si="472"/>
        <v>-0.63739041693674292</v>
      </c>
      <c r="AM869" s="80">
        <f t="shared" si="473"/>
        <v>-0.32994194792298753</v>
      </c>
      <c r="AN869" s="80">
        <f t="shared" si="479"/>
        <v>11.584279588794141</v>
      </c>
      <c r="AO869" s="80">
        <f t="shared" si="479"/>
        <v>11.58419876128178</v>
      </c>
      <c r="AP869" s="80">
        <f t="shared" si="479"/>
        <v>11.584523255257023</v>
      </c>
      <c r="AQ869" s="80">
        <f t="shared" si="479"/>
        <v>11.583219570275697</v>
      </c>
      <c r="AR869" s="80">
        <f t="shared" si="479"/>
        <v>11.58844192386713</v>
      </c>
      <c r="AS869" s="80">
        <f t="shared" si="479"/>
        <v>11.567268912856822</v>
      </c>
      <c r="AT869" s="80">
        <f t="shared" si="479"/>
        <v>11.649373009197294</v>
      </c>
      <c r="AU869" s="80">
        <f t="shared" si="474"/>
        <v>11.211241401955881</v>
      </c>
    </row>
    <row r="870" spans="1:47" ht="12.95" customHeight="1" x14ac:dyDescent="0.2">
      <c r="A870" s="181" t="s">
        <v>733</v>
      </c>
      <c r="B870" s="182" t="s">
        <v>2525</v>
      </c>
      <c r="C870" s="183">
        <v>57367.308929999999</v>
      </c>
      <c r="D870" s="183">
        <v>1E-4</v>
      </c>
      <c r="E870" s="80">
        <f t="shared" si="464"/>
        <v>10216.069157174947</v>
      </c>
      <c r="F870" s="80">
        <f t="shared" si="465"/>
        <v>10216</v>
      </c>
      <c r="G870" s="80">
        <f t="shared" si="454"/>
        <v>9.387584916112246E-2</v>
      </c>
      <c r="K870" s="80">
        <f t="shared" si="475"/>
        <v>9.387584916112246E-2</v>
      </c>
      <c r="O870" s="80">
        <f t="shared" ca="1" si="476"/>
        <v>8.6075166381390913E-2</v>
      </c>
      <c r="P870" s="80">
        <f t="shared" si="466"/>
        <v>0.11670020532604604</v>
      </c>
      <c r="Q870" s="107">
        <f t="shared" si="478"/>
        <v>42348.808929999999</v>
      </c>
      <c r="R870" s="80">
        <f t="shared" si="455"/>
        <v>5.2095123434328498E-4</v>
      </c>
      <c r="S870" s="106">
        <f>S$17</f>
        <v>1</v>
      </c>
      <c r="T870" s="106">
        <f t="shared" si="456"/>
        <v>5.2095123434328498E-4</v>
      </c>
      <c r="Z870" s="80">
        <f t="shared" si="467"/>
        <v>10216</v>
      </c>
      <c r="AA870" s="80">
        <f t="shared" si="457"/>
        <v>9.1772740392675634E-2</v>
      </c>
      <c r="AB870" s="80">
        <f t="shared" si="458"/>
        <v>0.11880331409449288</v>
      </c>
      <c r="AC870" s="80">
        <f t="shared" si="459"/>
        <v>-2.2824356164923579E-2</v>
      </c>
      <c r="AD870" s="80">
        <f t="shared" si="460"/>
        <v>2.1031087684468264E-3</v>
      </c>
      <c r="AE870" s="80">
        <f t="shared" si="461"/>
        <v>4.4230664919179268E-6</v>
      </c>
      <c r="AF870" s="80">
        <f t="shared" si="462"/>
        <v>-9999</v>
      </c>
      <c r="AG870" s="106"/>
      <c r="AH870" s="80">
        <f t="shared" si="468"/>
        <v>-2.4927464933370412E-2</v>
      </c>
      <c r="AI870" s="80">
        <f t="shared" si="469"/>
        <v>0.639544530272529</v>
      </c>
      <c r="AJ870" s="80">
        <f t="shared" si="470"/>
        <v>-0.55246013470205046</v>
      </c>
      <c r="AK870" s="80">
        <f t="shared" si="471"/>
        <v>0.26691564789267042</v>
      </c>
      <c r="AL870" s="80">
        <f t="shared" si="472"/>
        <v>-0.63739041693674292</v>
      </c>
      <c r="AM870" s="80">
        <f t="shared" si="473"/>
        <v>-0.32994194792298753</v>
      </c>
      <c r="AN870" s="80">
        <f t="shared" si="479"/>
        <v>11.584279588794141</v>
      </c>
      <c r="AO870" s="80">
        <f t="shared" si="479"/>
        <v>11.58419876128178</v>
      </c>
      <c r="AP870" s="80">
        <f t="shared" si="479"/>
        <v>11.584523255257023</v>
      </c>
      <c r="AQ870" s="80">
        <f t="shared" si="479"/>
        <v>11.583219570275697</v>
      </c>
      <c r="AR870" s="80">
        <f t="shared" si="479"/>
        <v>11.58844192386713</v>
      </c>
      <c r="AS870" s="80">
        <f t="shared" si="479"/>
        <v>11.567268912856822</v>
      </c>
      <c r="AT870" s="80">
        <f t="shared" si="479"/>
        <v>11.649373009197294</v>
      </c>
      <c r="AU870" s="80">
        <f t="shared" si="474"/>
        <v>11.211241401955881</v>
      </c>
    </row>
    <row r="871" spans="1:47" ht="12.95" customHeight="1" x14ac:dyDescent="0.2">
      <c r="A871" s="181" t="s">
        <v>733</v>
      </c>
      <c r="B871" s="182" t="s">
        <v>2525</v>
      </c>
      <c r="C871" s="183">
        <v>57367.308940000003</v>
      </c>
      <c r="D871" s="183">
        <v>1E-4</v>
      </c>
      <c r="E871" s="80">
        <f t="shared" si="464"/>
        <v>10216.069164541825</v>
      </c>
      <c r="F871" s="80">
        <f t="shared" si="465"/>
        <v>10216</v>
      </c>
      <c r="G871" s="80">
        <f t="shared" si="454"/>
        <v>9.3885849164507817E-2</v>
      </c>
      <c r="K871" s="80">
        <f t="shared" si="475"/>
        <v>9.3885849164507817E-2</v>
      </c>
      <c r="O871" s="80">
        <f t="shared" ca="1" si="476"/>
        <v>8.6075166381390913E-2</v>
      </c>
      <c r="P871" s="80">
        <f t="shared" si="466"/>
        <v>0.11670020532604604</v>
      </c>
      <c r="Q871" s="107">
        <f t="shared" si="478"/>
        <v>42348.808940000003</v>
      </c>
      <c r="R871" s="80">
        <f t="shared" si="455"/>
        <v>5.2049484706551705E-4</v>
      </c>
      <c r="S871" s="106">
        <f>S$18</f>
        <v>1</v>
      </c>
      <c r="T871" s="106">
        <f t="shared" si="456"/>
        <v>5.2049484706551705E-4</v>
      </c>
      <c r="Z871" s="80">
        <f t="shared" si="467"/>
        <v>10216</v>
      </c>
      <c r="AA871" s="80">
        <f t="shared" si="457"/>
        <v>9.1772740392675634E-2</v>
      </c>
      <c r="AB871" s="80">
        <f t="shared" si="458"/>
        <v>0.11881331409787824</v>
      </c>
      <c r="AC871" s="80">
        <f t="shared" si="459"/>
        <v>-2.2814356161538221E-2</v>
      </c>
      <c r="AD871" s="80">
        <f t="shared" si="460"/>
        <v>2.1131087718321839E-3</v>
      </c>
      <c r="AE871" s="80">
        <f t="shared" si="461"/>
        <v>4.465228681594121E-6</v>
      </c>
      <c r="AF871" s="80">
        <f t="shared" si="462"/>
        <v>-9999</v>
      </c>
      <c r="AG871" s="106"/>
      <c r="AH871" s="80">
        <f t="shared" si="468"/>
        <v>-2.4927464933370412E-2</v>
      </c>
      <c r="AI871" s="80">
        <f t="shared" si="469"/>
        <v>0.639544530272529</v>
      </c>
      <c r="AJ871" s="80">
        <f t="shared" si="470"/>
        <v>-0.55246013470205046</v>
      </c>
      <c r="AK871" s="80">
        <f t="shared" si="471"/>
        <v>0.26691564789267042</v>
      </c>
      <c r="AL871" s="80">
        <f t="shared" si="472"/>
        <v>-0.63739041693674292</v>
      </c>
      <c r="AM871" s="80">
        <f t="shared" si="473"/>
        <v>-0.32994194792298753</v>
      </c>
      <c r="AN871" s="80">
        <f t="shared" ref="AN871:AT880" si="480">$AU871+$AB$7*SIN(AO871)</f>
        <v>11.584279588794141</v>
      </c>
      <c r="AO871" s="80">
        <f t="shared" si="480"/>
        <v>11.58419876128178</v>
      </c>
      <c r="AP871" s="80">
        <f t="shared" si="480"/>
        <v>11.584523255257023</v>
      </c>
      <c r="AQ871" s="80">
        <f t="shared" si="480"/>
        <v>11.583219570275697</v>
      </c>
      <c r="AR871" s="80">
        <f t="shared" si="480"/>
        <v>11.58844192386713</v>
      </c>
      <c r="AS871" s="80">
        <f t="shared" si="480"/>
        <v>11.567268912856822</v>
      </c>
      <c r="AT871" s="80">
        <f t="shared" si="480"/>
        <v>11.649373009197294</v>
      </c>
      <c r="AU871" s="80">
        <f t="shared" si="474"/>
        <v>11.211241401955881</v>
      </c>
    </row>
    <row r="872" spans="1:47" ht="12.95" customHeight="1" x14ac:dyDescent="0.2">
      <c r="A872" s="184" t="s">
        <v>2597</v>
      </c>
      <c r="B872" s="185" t="s">
        <v>2525</v>
      </c>
      <c r="C872" s="186">
        <v>57409.390399999997</v>
      </c>
      <c r="D872" s="186">
        <v>2.5000000000000001E-3</v>
      </c>
      <c r="E872" s="80">
        <f t="shared" si="464"/>
        <v>10247.07005473111</v>
      </c>
      <c r="F872" s="80">
        <f t="shared" si="465"/>
        <v>10247</v>
      </c>
      <c r="G872" s="80">
        <f t="shared" si="454"/>
        <v>9.5094216550933197E-2</v>
      </c>
      <c r="K872" s="80">
        <f t="shared" si="475"/>
        <v>9.5094216550933197E-2</v>
      </c>
      <c r="O872" s="80">
        <f t="shared" ca="1" si="476"/>
        <v>8.6538975740450816E-2</v>
      </c>
      <c r="P872" s="80">
        <f t="shared" si="466"/>
        <v>0.11723180220294199</v>
      </c>
      <c r="Q872" s="107">
        <f t="shared" si="478"/>
        <v>42390.890399999997</v>
      </c>
      <c r="R872" s="80">
        <f t="shared" si="455"/>
        <v>4.9007269850002565E-4</v>
      </c>
      <c r="S872" s="106">
        <f>S$17</f>
        <v>1</v>
      </c>
      <c r="T872" s="106">
        <f t="shared" si="456"/>
        <v>4.9007269850002565E-4</v>
      </c>
      <c r="Z872" s="80">
        <f t="shared" si="467"/>
        <v>10247</v>
      </c>
      <c r="AA872" s="80">
        <f t="shared" si="457"/>
        <v>9.2487949049891327E-2</v>
      </c>
      <c r="AB872" s="80">
        <f t="shared" si="458"/>
        <v>0.11983806970398386</v>
      </c>
      <c r="AC872" s="80">
        <f t="shared" si="459"/>
        <v>-2.2137585652008795E-2</v>
      </c>
      <c r="AD872" s="80">
        <f t="shared" si="460"/>
        <v>2.6062675010418701E-3</v>
      </c>
      <c r="AE872" s="80">
        <f t="shared" si="461"/>
        <v>6.7926302869870347E-6</v>
      </c>
      <c r="AF872" s="80">
        <f t="shared" si="462"/>
        <v>-9999</v>
      </c>
      <c r="AG872" s="106"/>
      <c r="AH872" s="80">
        <f t="shared" si="468"/>
        <v>-2.4743853153050666E-2</v>
      </c>
      <c r="AI872" s="80">
        <f t="shared" si="469"/>
        <v>0.6377053695022884</v>
      </c>
      <c r="AJ872" s="80">
        <f t="shared" si="470"/>
        <v>-0.54667648704283667</v>
      </c>
      <c r="AK872" s="80">
        <f t="shared" si="471"/>
        <v>0.26441389800640663</v>
      </c>
      <c r="AL872" s="80">
        <f t="shared" si="472"/>
        <v>-0.6304675817991815</v>
      </c>
      <c r="AM872" s="80">
        <f t="shared" si="473"/>
        <v>-0.32610807781557721</v>
      </c>
      <c r="AN872" s="80">
        <f t="shared" si="480"/>
        <v>11.593968299740576</v>
      </c>
      <c r="AO872" s="80">
        <f t="shared" si="480"/>
        <v>11.593879573914078</v>
      </c>
      <c r="AP872" s="80">
        <f t="shared" si="480"/>
        <v>11.594230696341443</v>
      </c>
      <c r="AQ872" s="80">
        <f t="shared" si="480"/>
        <v>11.592840108871011</v>
      </c>
      <c r="AR872" s="80">
        <f t="shared" si="480"/>
        <v>11.598330892269448</v>
      </c>
      <c r="AS872" s="80">
        <f t="shared" si="480"/>
        <v>11.576385282809234</v>
      </c>
      <c r="AT872" s="80">
        <f t="shared" si="480"/>
        <v>11.660294790685386</v>
      </c>
      <c r="AU872" s="80">
        <f t="shared" si="474"/>
        <v>11.223358342424962</v>
      </c>
    </row>
    <row r="873" spans="1:47" ht="12.95" customHeight="1" x14ac:dyDescent="0.2">
      <c r="A873" s="150" t="s">
        <v>859</v>
      </c>
      <c r="B873" s="152" t="s">
        <v>2525</v>
      </c>
      <c r="C873" s="150">
        <v>57541.060899999997</v>
      </c>
      <c r="D873" s="150" t="s">
        <v>2608</v>
      </c>
      <c r="E873" s="80">
        <f t="shared" si="464"/>
        <v>10344.070080672909</v>
      </c>
      <c r="F873" s="80">
        <f t="shared" si="465"/>
        <v>10344</v>
      </c>
      <c r="G873" s="80">
        <f t="shared" si="454"/>
        <v>9.5129430665110704E-2</v>
      </c>
      <c r="K873" s="80">
        <f t="shared" si="475"/>
        <v>9.5129430665110704E-2</v>
      </c>
      <c r="O873" s="80">
        <f t="shared" ca="1" si="476"/>
        <v>8.7990250186541427E-2</v>
      </c>
      <c r="P873" s="80">
        <f t="shared" si="466"/>
        <v>0.11890012722401441</v>
      </c>
      <c r="Q873" s="107">
        <f t="shared" si="478"/>
        <v>42522.560899999997</v>
      </c>
      <c r="R873" s="80">
        <f t="shared" si="455"/>
        <v>5.650460148954766E-4</v>
      </c>
      <c r="S873" s="106">
        <f>S$18</f>
        <v>1</v>
      </c>
      <c r="T873" s="106">
        <f t="shared" si="456"/>
        <v>5.650460148954766E-4</v>
      </c>
      <c r="Z873" s="80">
        <f t="shared" si="467"/>
        <v>10344</v>
      </c>
      <c r="AA873" s="80">
        <f t="shared" si="457"/>
        <v>9.47422389153635E-2</v>
      </c>
      <c r="AB873" s="80">
        <f t="shared" si="458"/>
        <v>0.11928731897376162</v>
      </c>
      <c r="AC873" s="80">
        <f t="shared" si="459"/>
        <v>-2.3770696558903709E-2</v>
      </c>
      <c r="AD873" s="80">
        <f t="shared" si="460"/>
        <v>3.8719174974720383E-4</v>
      </c>
      <c r="AE873" s="80">
        <f t="shared" si="461"/>
        <v>1.499174510723013E-7</v>
      </c>
      <c r="AF873" s="80">
        <f t="shared" si="462"/>
        <v>-9999</v>
      </c>
      <c r="AG873" s="106"/>
      <c r="AH873" s="80">
        <f t="shared" si="468"/>
        <v>-2.4157888308650913E-2</v>
      </c>
      <c r="AI873" s="80">
        <f t="shared" si="469"/>
        <v>0.63212762663254174</v>
      </c>
      <c r="AJ873" s="80">
        <f t="shared" si="470"/>
        <v>-0.52862468138733509</v>
      </c>
      <c r="AK873" s="80">
        <f t="shared" si="471"/>
        <v>0.25659701023084647</v>
      </c>
      <c r="AL873" s="80">
        <f t="shared" si="472"/>
        <v>-0.60905716713247238</v>
      </c>
      <c r="AM873" s="80">
        <f t="shared" si="473"/>
        <v>-0.31430516312053042</v>
      </c>
      <c r="AN873" s="80">
        <f t="shared" si="480"/>
        <v>11.624108588567267</v>
      </c>
      <c r="AO873" s="80">
        <f t="shared" si="480"/>
        <v>11.623991751004169</v>
      </c>
      <c r="AP873" s="80">
        <f t="shared" si="480"/>
        <v>11.624434735425275</v>
      </c>
      <c r="AQ873" s="80">
        <f t="shared" si="480"/>
        <v>11.622753747992677</v>
      </c>
      <c r="AR873" s="80">
        <f t="shared" si="480"/>
        <v>11.629112117329006</v>
      </c>
      <c r="AS873" s="80">
        <f t="shared" si="480"/>
        <v>11.604759644178515</v>
      </c>
      <c r="AT873" s="80">
        <f t="shared" si="480"/>
        <v>11.694055849910868</v>
      </c>
      <c r="AU873" s="80">
        <f t="shared" si="474"/>
        <v>11.261272640021762</v>
      </c>
    </row>
    <row r="874" spans="1:47" ht="12.95" customHeight="1" x14ac:dyDescent="0.2">
      <c r="A874" s="147" t="s">
        <v>2595</v>
      </c>
      <c r="B874" s="148" t="s">
        <v>2525</v>
      </c>
      <c r="C874" s="149">
        <v>57573.639499999997</v>
      </c>
      <c r="D874" s="149">
        <v>1E-4</v>
      </c>
      <c r="E874" s="80">
        <f t="shared" si="464"/>
        <v>10368.070331641407</v>
      </c>
      <c r="F874" s="80">
        <f t="shared" si="465"/>
        <v>10368</v>
      </c>
      <c r="G874" s="80">
        <f t="shared" si="454"/>
        <v>9.547010219830554E-2</v>
      </c>
      <c r="K874" s="80">
        <f t="shared" si="475"/>
        <v>9.547010219830554E-2</v>
      </c>
      <c r="O874" s="80">
        <f t="shared" ca="1" si="476"/>
        <v>8.8349328400007129E-2</v>
      </c>
      <c r="P874" s="80">
        <f t="shared" si="466"/>
        <v>0.11931406438897514</v>
      </c>
      <c r="Q874" s="107">
        <f t="shared" si="478"/>
        <v>42555.139499999997</v>
      </c>
      <c r="R874" s="80">
        <f t="shared" si="455"/>
        <v>5.6853453295008152E-4</v>
      </c>
      <c r="S874" s="106">
        <f>S$18</f>
        <v>1</v>
      </c>
      <c r="T874" s="106">
        <f t="shared" si="456"/>
        <v>5.6853453295008152E-4</v>
      </c>
      <c r="Z874" s="80">
        <f t="shared" si="467"/>
        <v>10368</v>
      </c>
      <c r="AA874" s="80">
        <f t="shared" si="457"/>
        <v>9.530376233495011E-2</v>
      </c>
      <c r="AB874" s="80">
        <f t="shared" si="458"/>
        <v>0.11948040425233056</v>
      </c>
      <c r="AC874" s="80">
        <f t="shared" si="459"/>
        <v>-2.3843962190669601E-2</v>
      </c>
      <c r="AD874" s="80">
        <f t="shared" si="460"/>
        <v>1.6633986335543027E-4</v>
      </c>
      <c r="AE874" s="80">
        <f t="shared" si="461"/>
        <v>2.7668950141103214E-8</v>
      </c>
      <c r="AF874" s="80">
        <f t="shared" si="462"/>
        <v>-9999</v>
      </c>
      <c r="AG874" s="106"/>
      <c r="AH874" s="80">
        <f t="shared" si="468"/>
        <v>-2.4010302054025025E-2</v>
      </c>
      <c r="AI874" s="80">
        <f t="shared" si="469"/>
        <v>0.63078802611614937</v>
      </c>
      <c r="AJ874" s="80">
        <f t="shared" si="470"/>
        <v>-0.52416914381998392</v>
      </c>
      <c r="AK874" s="80">
        <f t="shared" si="471"/>
        <v>0.25466571635618057</v>
      </c>
      <c r="AL874" s="80">
        <f t="shared" si="472"/>
        <v>-0.60381681855575897</v>
      </c>
      <c r="AM874" s="80">
        <f t="shared" si="473"/>
        <v>-0.31142851018677975</v>
      </c>
      <c r="AN874" s="80">
        <f t="shared" si="480"/>
        <v>11.631525843035387</v>
      </c>
      <c r="AO874" s="80">
        <f t="shared" si="480"/>
        <v>11.631401225992276</v>
      </c>
      <c r="AP874" s="80">
        <f t="shared" si="480"/>
        <v>11.631868944232766</v>
      </c>
      <c r="AQ874" s="80">
        <f t="shared" si="480"/>
        <v>11.630111948898394</v>
      </c>
      <c r="AR874" s="80">
        <f t="shared" si="480"/>
        <v>11.636690668986112</v>
      </c>
      <c r="AS874" s="80">
        <f t="shared" si="480"/>
        <v>11.611747294997199</v>
      </c>
      <c r="AT874" s="80">
        <f t="shared" si="480"/>
        <v>11.702312856297059</v>
      </c>
      <c r="AU874" s="80">
        <f t="shared" si="474"/>
        <v>11.270653497159117</v>
      </c>
    </row>
    <row r="875" spans="1:47" ht="12.95" customHeight="1" x14ac:dyDescent="0.2">
      <c r="A875" s="181" t="s">
        <v>733</v>
      </c>
      <c r="B875" s="182" t="s">
        <v>2525</v>
      </c>
      <c r="C875" s="183">
        <v>57633.366690000003</v>
      </c>
      <c r="D875" s="183">
        <v>1E-4</v>
      </c>
      <c r="E875" s="80">
        <f t="shared" si="464"/>
        <v>10412.070612489671</v>
      </c>
      <c r="F875" s="80">
        <f t="shared" si="465"/>
        <v>10412</v>
      </c>
      <c r="G875" s="80">
        <f t="shared" si="454"/>
        <v>9.5851333346217871E-2</v>
      </c>
      <c r="K875" s="80">
        <f t="shared" si="475"/>
        <v>9.5851333346217871E-2</v>
      </c>
      <c r="O875" s="80">
        <f t="shared" ca="1" si="476"/>
        <v>8.900763845802763E-2</v>
      </c>
      <c r="P875" s="80">
        <f t="shared" si="466"/>
        <v>0.12007413992956167</v>
      </c>
      <c r="Q875" s="107">
        <f t="shared" si="478"/>
        <v>42614.866690000003</v>
      </c>
      <c r="R875" s="80">
        <f t="shared" si="455"/>
        <v>5.8674435877408395E-4</v>
      </c>
      <c r="S875" s="106">
        <f>S$17</f>
        <v>1</v>
      </c>
      <c r="T875" s="106">
        <f t="shared" si="456"/>
        <v>5.8674435877408395E-4</v>
      </c>
      <c r="Z875" s="80">
        <f t="shared" si="467"/>
        <v>10412</v>
      </c>
      <c r="AA875" s="80">
        <f t="shared" si="457"/>
        <v>9.6337020443725774E-2</v>
      </c>
      <c r="AB875" s="80">
        <f t="shared" si="458"/>
        <v>0.11958845283205377</v>
      </c>
      <c r="AC875" s="80">
        <f t="shared" si="459"/>
        <v>-2.4222806583343803E-2</v>
      </c>
      <c r="AD875" s="80">
        <f t="shared" si="460"/>
        <v>-4.8568709750790307E-4</v>
      </c>
      <c r="AE875" s="80">
        <f t="shared" si="461"/>
        <v>2.3589195668565134E-7</v>
      </c>
      <c r="AF875" s="80">
        <f t="shared" si="462"/>
        <v>-9999</v>
      </c>
      <c r="AG875" s="106"/>
      <c r="AH875" s="80">
        <f t="shared" si="468"/>
        <v>-2.3737119485835897E-2</v>
      </c>
      <c r="AI875" s="80">
        <f t="shared" si="469"/>
        <v>0.62837274999345594</v>
      </c>
      <c r="AJ875" s="80">
        <f t="shared" si="470"/>
        <v>-0.51601213599200357</v>
      </c>
      <c r="AK875" s="80">
        <f t="shared" si="471"/>
        <v>0.25112804661962668</v>
      </c>
      <c r="AL875" s="80">
        <f t="shared" si="472"/>
        <v>-0.59426645261037059</v>
      </c>
      <c r="AM875" s="80">
        <f t="shared" si="473"/>
        <v>-0.30619793190296424</v>
      </c>
      <c r="AN875" s="80">
        <f t="shared" si="480"/>
        <v>11.645083914127769</v>
      </c>
      <c r="AO875" s="80">
        <f t="shared" si="480"/>
        <v>11.644944158152802</v>
      </c>
      <c r="AP875" s="80">
        <f t="shared" si="480"/>
        <v>11.645459280352387</v>
      </c>
      <c r="AQ875" s="80">
        <f t="shared" si="480"/>
        <v>11.643558873894909</v>
      </c>
      <c r="AR875" s="80">
        <f t="shared" si="480"/>
        <v>11.650546522084896</v>
      </c>
      <c r="AS875" s="80">
        <f t="shared" si="480"/>
        <v>11.624526925398049</v>
      </c>
      <c r="AT875" s="80">
        <f t="shared" si="480"/>
        <v>11.717352117040296</v>
      </c>
      <c r="AU875" s="80">
        <f t="shared" si="474"/>
        <v>11.287851735244264</v>
      </c>
    </row>
    <row r="876" spans="1:47" ht="12.95" customHeight="1" x14ac:dyDescent="0.2">
      <c r="A876" s="181" t="s">
        <v>733</v>
      </c>
      <c r="B876" s="182" t="s">
        <v>2525</v>
      </c>
      <c r="C876" s="183">
        <v>57633.366950000003</v>
      </c>
      <c r="D876" s="183">
        <v>1E-4</v>
      </c>
      <c r="E876" s="80">
        <f t="shared" si="464"/>
        <v>10412.07080402845</v>
      </c>
      <c r="F876" s="80">
        <f t="shared" si="465"/>
        <v>10412</v>
      </c>
      <c r="G876" s="80">
        <f t="shared" si="454"/>
        <v>9.6111333346925676E-2</v>
      </c>
      <c r="K876" s="80">
        <f t="shared" si="475"/>
        <v>9.6111333346925676E-2</v>
      </c>
      <c r="O876" s="80">
        <f t="shared" ca="1" si="476"/>
        <v>8.900763845802763E-2</v>
      </c>
      <c r="P876" s="80">
        <f t="shared" si="466"/>
        <v>0.12007413992956167</v>
      </c>
      <c r="Q876" s="107">
        <f t="shared" si="478"/>
        <v>42614.866950000003</v>
      </c>
      <c r="R876" s="80">
        <f t="shared" si="455"/>
        <v>5.7421609931682311E-4</v>
      </c>
      <c r="S876" s="106">
        <f t="shared" ref="S876:S903" si="481">S$18</f>
        <v>1</v>
      </c>
      <c r="T876" s="106">
        <f t="shared" si="456"/>
        <v>5.7421609931682311E-4</v>
      </c>
      <c r="Z876" s="80">
        <f t="shared" si="467"/>
        <v>10412</v>
      </c>
      <c r="AA876" s="80">
        <f t="shared" si="457"/>
        <v>9.6337020443725774E-2</v>
      </c>
      <c r="AB876" s="80">
        <f t="shared" si="458"/>
        <v>0.11984845283276158</v>
      </c>
      <c r="AC876" s="80">
        <f t="shared" si="459"/>
        <v>-2.3962806582635998E-2</v>
      </c>
      <c r="AD876" s="80">
        <f t="shared" si="460"/>
        <v>-2.2568709680009791E-4</v>
      </c>
      <c r="AE876" s="80">
        <f t="shared" si="461"/>
        <v>5.0934665662056762E-8</v>
      </c>
      <c r="AF876" s="80">
        <f t="shared" si="462"/>
        <v>-9999</v>
      </c>
      <c r="AG876" s="106"/>
      <c r="AH876" s="80">
        <f t="shared" si="468"/>
        <v>-2.3737119485835897E-2</v>
      </c>
      <c r="AI876" s="80">
        <f t="shared" si="469"/>
        <v>0.62837274999345594</v>
      </c>
      <c r="AJ876" s="80">
        <f t="shared" si="470"/>
        <v>-0.51601213599200357</v>
      </c>
      <c r="AK876" s="80">
        <f t="shared" si="471"/>
        <v>0.25112804661962668</v>
      </c>
      <c r="AL876" s="80">
        <f t="shared" si="472"/>
        <v>-0.59426645261037059</v>
      </c>
      <c r="AM876" s="80">
        <f t="shared" si="473"/>
        <v>-0.30619793190296424</v>
      </c>
      <c r="AN876" s="80">
        <f t="shared" si="480"/>
        <v>11.645083914127769</v>
      </c>
      <c r="AO876" s="80">
        <f t="shared" si="480"/>
        <v>11.644944158152802</v>
      </c>
      <c r="AP876" s="80">
        <f t="shared" si="480"/>
        <v>11.645459280352387</v>
      </c>
      <c r="AQ876" s="80">
        <f t="shared" si="480"/>
        <v>11.643558873894909</v>
      </c>
      <c r="AR876" s="80">
        <f t="shared" si="480"/>
        <v>11.650546522084896</v>
      </c>
      <c r="AS876" s="80">
        <f t="shared" si="480"/>
        <v>11.624526925398049</v>
      </c>
      <c r="AT876" s="80">
        <f t="shared" si="480"/>
        <v>11.717352117040296</v>
      </c>
      <c r="AU876" s="80">
        <f t="shared" si="474"/>
        <v>11.287851735244264</v>
      </c>
    </row>
    <row r="877" spans="1:47" ht="12.95" customHeight="1" x14ac:dyDescent="0.2">
      <c r="A877" s="143" t="s">
        <v>857</v>
      </c>
      <c r="B877" s="144" t="s">
        <v>2525</v>
      </c>
      <c r="C877" s="145">
        <v>57739.245560000185</v>
      </c>
      <c r="D877" s="145">
        <v>1E-4</v>
      </c>
      <c r="E877" s="80">
        <f t="shared" si="464"/>
        <v>10490.070264170998</v>
      </c>
      <c r="F877" s="80">
        <f t="shared" si="465"/>
        <v>10490</v>
      </c>
      <c r="G877" s="80">
        <f t="shared" si="454"/>
        <v>9.537851600907743E-2</v>
      </c>
      <c r="K877" s="80">
        <f t="shared" si="475"/>
        <v>9.537851600907743E-2</v>
      </c>
      <c r="O877" s="80">
        <f t="shared" ca="1" si="476"/>
        <v>9.0174642651791218E-2</v>
      </c>
      <c r="P877" s="80">
        <f t="shared" si="466"/>
        <v>0.12142533369011893</v>
      </c>
      <c r="Q877" s="107">
        <f t="shared" si="478"/>
        <v>42720.745560000185</v>
      </c>
      <c r="R877" s="80">
        <f t="shared" si="455"/>
        <v>6.7843671130941613E-4</v>
      </c>
      <c r="S877" s="106">
        <f t="shared" si="481"/>
        <v>1</v>
      </c>
      <c r="T877" s="106">
        <f t="shared" si="456"/>
        <v>6.7843671130941613E-4</v>
      </c>
      <c r="Z877" s="80">
        <f t="shared" si="467"/>
        <v>10490</v>
      </c>
      <c r="AA877" s="80">
        <f t="shared" si="457"/>
        <v>9.8180577067854269E-2</v>
      </c>
      <c r="AB877" s="80">
        <f t="shared" si="458"/>
        <v>0.11862327263134209</v>
      </c>
      <c r="AC877" s="80">
        <f t="shared" si="459"/>
        <v>-2.6046817681041501E-2</v>
      </c>
      <c r="AD877" s="80">
        <f t="shared" si="460"/>
        <v>-2.8020610587768391E-3</v>
      </c>
      <c r="AE877" s="80">
        <f t="shared" si="461"/>
        <v>7.8515461771135797E-6</v>
      </c>
      <c r="AF877" s="80">
        <f t="shared" si="462"/>
        <v>-9999</v>
      </c>
      <c r="AG877" s="106"/>
      <c r="AH877" s="80">
        <f t="shared" si="468"/>
        <v>-2.3244756622264665E-2</v>
      </c>
      <c r="AI877" s="80">
        <f t="shared" si="469"/>
        <v>0.62421766675549617</v>
      </c>
      <c r="AJ877" s="80">
        <f t="shared" si="470"/>
        <v>-0.50158909503994464</v>
      </c>
      <c r="AK877" s="80">
        <f t="shared" si="471"/>
        <v>0.24486679392627414</v>
      </c>
      <c r="AL877" s="80">
        <f t="shared" si="472"/>
        <v>-0.57751230235319051</v>
      </c>
      <c r="AM877" s="80">
        <f t="shared" si="473"/>
        <v>-0.29705867469193048</v>
      </c>
      <c r="AN877" s="80">
        <f t="shared" si="480"/>
        <v>11.66899380433904</v>
      </c>
      <c r="AO877" s="80">
        <f t="shared" si="480"/>
        <v>11.668824366002012</v>
      </c>
      <c r="AP877" s="80">
        <f t="shared" si="480"/>
        <v>11.669429993353337</v>
      </c>
      <c r="AQ877" s="80">
        <f t="shared" si="480"/>
        <v>11.667263165068574</v>
      </c>
      <c r="AR877" s="80">
        <f t="shared" si="480"/>
        <v>11.674988794345044</v>
      </c>
      <c r="AS877" s="80">
        <f t="shared" si="480"/>
        <v>11.647090368197571</v>
      </c>
      <c r="AT877" s="80">
        <f t="shared" si="480"/>
        <v>11.743700846395495</v>
      </c>
      <c r="AU877" s="80">
        <f t="shared" si="474"/>
        <v>11.318339520940658</v>
      </c>
    </row>
    <row r="878" spans="1:47" ht="12.95" customHeight="1" x14ac:dyDescent="0.2">
      <c r="A878" s="143" t="s">
        <v>857</v>
      </c>
      <c r="B878" s="144" t="s">
        <v>2525</v>
      </c>
      <c r="C878" s="145">
        <v>57739.24589999998</v>
      </c>
      <c r="D878" s="145">
        <v>1E-4</v>
      </c>
      <c r="E878" s="80">
        <f t="shared" si="464"/>
        <v>10490.070514644634</v>
      </c>
      <c r="F878" s="80">
        <f t="shared" si="465"/>
        <v>10490</v>
      </c>
      <c r="G878" s="80">
        <f t="shared" si="454"/>
        <v>9.5718515804037452E-2</v>
      </c>
      <c r="K878" s="80">
        <f t="shared" si="475"/>
        <v>9.5718515804037452E-2</v>
      </c>
      <c r="O878" s="80">
        <f t="shared" ca="1" si="476"/>
        <v>9.0174642651791218E-2</v>
      </c>
      <c r="P878" s="80">
        <f t="shared" si="466"/>
        <v>0.12142533369011893</v>
      </c>
      <c r="Q878" s="107">
        <f t="shared" si="478"/>
        <v>42720.74589999998</v>
      </c>
      <c r="R878" s="80">
        <f t="shared" si="455"/>
        <v>6.6084048582815862E-4</v>
      </c>
      <c r="S878" s="106">
        <f t="shared" si="481"/>
        <v>1</v>
      </c>
      <c r="T878" s="106">
        <f t="shared" si="456"/>
        <v>6.6084048582815862E-4</v>
      </c>
      <c r="Z878" s="80">
        <f t="shared" si="467"/>
        <v>10490</v>
      </c>
      <c r="AA878" s="80">
        <f t="shared" si="457"/>
        <v>9.8180577067854269E-2</v>
      </c>
      <c r="AB878" s="80">
        <f t="shared" si="458"/>
        <v>0.11896327242630211</v>
      </c>
      <c r="AC878" s="80">
        <f t="shared" si="459"/>
        <v>-2.5706817886081479E-2</v>
      </c>
      <c r="AD878" s="80">
        <f t="shared" si="460"/>
        <v>-2.4620612638168171E-3</v>
      </c>
      <c r="AE878" s="80">
        <f t="shared" si="461"/>
        <v>6.0617456667872631E-6</v>
      </c>
      <c r="AF878" s="80">
        <f t="shared" si="462"/>
        <v>-9999</v>
      </c>
      <c r="AG878" s="106"/>
      <c r="AH878" s="80">
        <f t="shared" si="468"/>
        <v>-2.3244756622264665E-2</v>
      </c>
      <c r="AI878" s="80">
        <f t="shared" si="469"/>
        <v>0.62421766675549617</v>
      </c>
      <c r="AJ878" s="80">
        <f t="shared" si="470"/>
        <v>-0.50158909503994464</v>
      </c>
      <c r="AK878" s="80">
        <f t="shared" si="471"/>
        <v>0.24486679392627414</v>
      </c>
      <c r="AL878" s="80">
        <f t="shared" si="472"/>
        <v>-0.57751230235319051</v>
      </c>
      <c r="AM878" s="80">
        <f t="shared" si="473"/>
        <v>-0.29705867469193048</v>
      </c>
      <c r="AN878" s="80">
        <f t="shared" si="480"/>
        <v>11.66899380433904</v>
      </c>
      <c r="AO878" s="80">
        <f t="shared" si="480"/>
        <v>11.668824366002012</v>
      </c>
      <c r="AP878" s="80">
        <f t="shared" si="480"/>
        <v>11.669429993353337</v>
      </c>
      <c r="AQ878" s="80">
        <f t="shared" si="480"/>
        <v>11.667263165068574</v>
      </c>
      <c r="AR878" s="80">
        <f t="shared" si="480"/>
        <v>11.674988794345044</v>
      </c>
      <c r="AS878" s="80">
        <f t="shared" si="480"/>
        <v>11.647090368197571</v>
      </c>
      <c r="AT878" s="80">
        <f t="shared" si="480"/>
        <v>11.743700846395495</v>
      </c>
      <c r="AU878" s="80">
        <f t="shared" si="474"/>
        <v>11.318339520940658</v>
      </c>
    </row>
    <row r="879" spans="1:47" ht="12.95" customHeight="1" x14ac:dyDescent="0.2">
      <c r="A879" s="29" t="s">
        <v>2594</v>
      </c>
      <c r="B879" s="41"/>
      <c r="C879" s="42">
        <v>57809.833400000003</v>
      </c>
      <c r="D879" s="42">
        <v>2.9999999999999997E-4</v>
      </c>
      <c r="E879" s="80">
        <f t="shared" si="464"/>
        <v>10542.071451309788</v>
      </c>
      <c r="F879" s="80">
        <f t="shared" si="465"/>
        <v>10542</v>
      </c>
      <c r="G879" s="80">
        <f t="shared" si="454"/>
        <v>9.6989970814320259E-2</v>
      </c>
      <c r="K879" s="80">
        <f t="shared" si="475"/>
        <v>9.6989970814320259E-2</v>
      </c>
      <c r="O879" s="80">
        <f t="shared" ca="1" si="476"/>
        <v>9.0952645447633609E-2</v>
      </c>
      <c r="P879" s="80">
        <f t="shared" si="466"/>
        <v>0.12232881983461864</v>
      </c>
      <c r="Q879" s="107">
        <f t="shared" si="478"/>
        <v>42791.333400000003</v>
      </c>
      <c r="R879" s="80">
        <f t="shared" si="455"/>
        <v>6.4205726967347639E-4</v>
      </c>
      <c r="S879" s="106">
        <f t="shared" si="481"/>
        <v>1</v>
      </c>
      <c r="T879" s="106">
        <f t="shared" si="456"/>
        <v>6.4205726967347639E-4</v>
      </c>
      <c r="Z879" s="80">
        <f t="shared" si="467"/>
        <v>10542</v>
      </c>
      <c r="AA879" s="80">
        <f t="shared" si="457"/>
        <v>9.9417874990004568E-2</v>
      </c>
      <c r="AB879" s="80">
        <f t="shared" si="458"/>
        <v>0.11990091565893433</v>
      </c>
      <c r="AC879" s="80">
        <f t="shared" si="459"/>
        <v>-2.5338849020298385E-2</v>
      </c>
      <c r="AD879" s="80">
        <f t="shared" si="460"/>
        <v>-2.4279041756843089E-3</v>
      </c>
      <c r="AE879" s="80">
        <f t="shared" si="461"/>
        <v>5.8947186863053036E-6</v>
      </c>
      <c r="AF879" s="80">
        <f t="shared" si="462"/>
        <v>-9999</v>
      </c>
      <c r="AG879" s="106"/>
      <c r="AH879" s="80">
        <f t="shared" si="468"/>
        <v>-2.2910944844614079E-2</v>
      </c>
      <c r="AI879" s="80">
        <f t="shared" si="469"/>
        <v>0.62153524036498908</v>
      </c>
      <c r="AJ879" s="80">
        <f t="shared" si="470"/>
        <v>-0.49200052956659884</v>
      </c>
      <c r="AK879" s="80">
        <f t="shared" si="471"/>
        <v>0.24070009235733422</v>
      </c>
      <c r="AL879" s="80">
        <f t="shared" si="472"/>
        <v>-0.56646377668449277</v>
      </c>
      <c r="AM879" s="80">
        <f t="shared" si="473"/>
        <v>-0.2910567179396405</v>
      </c>
      <c r="AN879" s="80">
        <f t="shared" si="480"/>
        <v>11.684847567696986</v>
      </c>
      <c r="AO879" s="80">
        <f t="shared" si="480"/>
        <v>11.684656286942873</v>
      </c>
      <c r="AP879" s="80">
        <f t="shared" si="480"/>
        <v>11.685326743219369</v>
      </c>
      <c r="AQ879" s="80">
        <f t="shared" si="480"/>
        <v>11.682974332397015</v>
      </c>
      <c r="AR879" s="80">
        <f t="shared" si="480"/>
        <v>11.69119888282764</v>
      </c>
      <c r="AS879" s="80">
        <f t="shared" si="480"/>
        <v>11.662073869049578</v>
      </c>
      <c r="AT879" s="80">
        <f t="shared" si="480"/>
        <v>11.761046777286809</v>
      </c>
      <c r="AU879" s="80">
        <f t="shared" si="474"/>
        <v>11.338664711404924</v>
      </c>
    </row>
    <row r="880" spans="1:47" ht="12.95" customHeight="1" x14ac:dyDescent="0.2">
      <c r="A880" s="150" t="s">
        <v>1698</v>
      </c>
      <c r="B880" s="151" t="s">
        <v>2525</v>
      </c>
      <c r="C880" s="151">
        <v>57846.484100000001</v>
      </c>
      <c r="D880" s="151">
        <v>0</v>
      </c>
      <c r="E880" s="80">
        <f t="shared" si="464"/>
        <v>10569.071567894634</v>
      </c>
      <c r="F880" s="80">
        <f t="shared" si="465"/>
        <v>10569</v>
      </c>
      <c r="G880" s="80">
        <f t="shared" ref="G880:G911" si="482">C880-(C$7+F880*C$8)</f>
        <v>9.7148226290300954E-2</v>
      </c>
      <c r="K880" s="80">
        <f t="shared" si="475"/>
        <v>9.7148226290300954E-2</v>
      </c>
      <c r="O880" s="80">
        <f t="shared" ca="1" si="476"/>
        <v>9.1356608437782524E-2</v>
      </c>
      <c r="P880" s="80">
        <f t="shared" si="466"/>
        <v>0.12279878651892329</v>
      </c>
      <c r="Q880" s="107">
        <f t="shared" si="478"/>
        <v>42827.984100000001</v>
      </c>
      <c r="R880" s="80">
        <f t="shared" ref="R880:R901" si="483">+(P880-G880)^2</f>
        <v>6.579512400421817E-4</v>
      </c>
      <c r="S880" s="106">
        <f t="shared" si="481"/>
        <v>1</v>
      </c>
      <c r="T880" s="106">
        <f t="shared" ref="T880:T911" si="484">R880*S880</f>
        <v>6.579512400421817E-4</v>
      </c>
      <c r="Z880" s="80">
        <f t="shared" si="467"/>
        <v>10569</v>
      </c>
      <c r="AA880" s="80">
        <f t="shared" ref="AA880:AA911" si="485">AB$3+AB$4*Z880+AB$5*Z880^2+AH880</f>
        <v>0.10006287621315645</v>
      </c>
      <c r="AB880" s="80">
        <f t="shared" ref="AB880:AB901" si="486">G880-AH880</f>
        <v>0.11988413659606779</v>
      </c>
      <c r="AC880" s="80">
        <f t="shared" ref="AC880:AC901" si="487">+G880-P880</f>
        <v>-2.5650560228622332E-2</v>
      </c>
      <c r="AD880" s="80">
        <f t="shared" ref="AD880:AD901" si="488">G880-AA880</f>
        <v>-2.9146499228554917E-3</v>
      </c>
      <c r="AE880" s="80">
        <f t="shared" ref="AE880:AE901" si="489">+(G880-AA880)^2*S880</f>
        <v>8.4951841728015237E-6</v>
      </c>
      <c r="AF880" s="80">
        <f t="shared" ref="AF880:AF901" si="490">IF(U880&lt;&gt;0,G880-P880, -9999)</f>
        <v>-9999</v>
      </c>
      <c r="AG880" s="106"/>
      <c r="AH880" s="80">
        <f t="shared" si="468"/>
        <v>-2.2735910305766837E-2</v>
      </c>
      <c r="AI880" s="80">
        <f t="shared" si="469"/>
        <v>0.62016946968443343</v>
      </c>
      <c r="AJ880" s="80">
        <f t="shared" si="470"/>
        <v>-0.48703040831364053</v>
      </c>
      <c r="AK880" s="80">
        <f t="shared" si="471"/>
        <v>0.23853904709001258</v>
      </c>
      <c r="AL880" s="80">
        <f t="shared" si="472"/>
        <v>-0.56076404612970487</v>
      </c>
      <c r="AM880" s="80">
        <f t="shared" si="473"/>
        <v>-0.28796798279661784</v>
      </c>
      <c r="AN880" s="80">
        <f t="shared" si="480"/>
        <v>11.693052849402044</v>
      </c>
      <c r="AO880" s="80">
        <f t="shared" si="480"/>
        <v>11.692849574606511</v>
      </c>
      <c r="AP880" s="80">
        <f t="shared" si="480"/>
        <v>11.693555068044029</v>
      </c>
      <c r="AQ880" s="80">
        <f t="shared" si="480"/>
        <v>11.691104001416935</v>
      </c>
      <c r="AR880" s="80">
        <f t="shared" si="480"/>
        <v>11.699589108742755</v>
      </c>
      <c r="AS880" s="80">
        <f t="shared" si="480"/>
        <v>11.669836893572075</v>
      </c>
      <c r="AT880" s="80">
        <f t="shared" si="480"/>
        <v>11.769984417774914</v>
      </c>
      <c r="AU880" s="80">
        <f t="shared" si="474"/>
        <v>11.349218175684445</v>
      </c>
    </row>
    <row r="881" spans="1:47" ht="12.95" customHeight="1" x14ac:dyDescent="0.2">
      <c r="A881" s="153" t="s">
        <v>854</v>
      </c>
      <c r="B881" s="154" t="s">
        <v>2525</v>
      </c>
      <c r="C881" s="155">
        <v>58181.769200000002</v>
      </c>
      <c r="D881" s="155">
        <v>1E-4</v>
      </c>
      <c r="E881" s="80">
        <f t="shared" si="464"/>
        <v>10816.071946854987</v>
      </c>
      <c r="F881" s="80">
        <f t="shared" si="465"/>
        <v>10816</v>
      </c>
      <c r="G881" s="80">
        <f t="shared" si="482"/>
        <v>9.7662637483153958E-2</v>
      </c>
      <c r="K881" s="80">
        <f t="shared" si="475"/>
        <v>9.7662637483153958E-2</v>
      </c>
      <c r="O881" s="80">
        <f t="shared" ca="1" si="476"/>
        <v>9.5052121718033886E-2</v>
      </c>
      <c r="P881" s="80">
        <f t="shared" si="466"/>
        <v>0.12712504545488876</v>
      </c>
      <c r="Q881" s="107">
        <f t="shared" si="478"/>
        <v>43163.269200000002</v>
      </c>
      <c r="R881" s="80">
        <f t="shared" si="483"/>
        <v>8.6803348349294223E-4</v>
      </c>
      <c r="S881" s="106">
        <f t="shared" si="481"/>
        <v>1</v>
      </c>
      <c r="T881" s="106">
        <f t="shared" si="484"/>
        <v>8.6803348349294223E-4</v>
      </c>
      <c r="Z881" s="80">
        <f t="shared" si="467"/>
        <v>10816</v>
      </c>
      <c r="AA881" s="80">
        <f t="shared" si="485"/>
        <v>0.10604155854252961</v>
      </c>
      <c r="AB881" s="80">
        <f t="shared" si="486"/>
        <v>0.1187461243955131</v>
      </c>
      <c r="AC881" s="80">
        <f t="shared" si="487"/>
        <v>-2.94624079717348E-2</v>
      </c>
      <c r="AD881" s="80">
        <f t="shared" si="488"/>
        <v>-8.3789210593756547E-3</v>
      </c>
      <c r="AE881" s="80">
        <f t="shared" si="489"/>
        <v>7.0206318119248837E-5</v>
      </c>
      <c r="AF881" s="80">
        <f t="shared" si="490"/>
        <v>-9999</v>
      </c>
      <c r="AG881" s="106"/>
      <c r="AH881" s="80">
        <f t="shared" si="468"/>
        <v>-2.1083486912359142E-2</v>
      </c>
      <c r="AI881" s="80">
        <f t="shared" si="469"/>
        <v>0.60849456819392456</v>
      </c>
      <c r="AJ881" s="80">
        <f t="shared" si="470"/>
        <v>-0.44183880536337111</v>
      </c>
      <c r="AK881" s="80">
        <f t="shared" si="471"/>
        <v>0.21885064681822208</v>
      </c>
      <c r="AL881" s="80">
        <f t="shared" si="472"/>
        <v>-0.50972499944945671</v>
      </c>
      <c r="AM881" s="80">
        <f t="shared" si="473"/>
        <v>-0.26052793330598512</v>
      </c>
      <c r="AN881" s="80">
        <f t="shared" ref="AN881:AT890" si="491">$AU881+$AB$7*SIN(AO881)</f>
        <v>11.767320261953612</v>
      </c>
      <c r="AO881" s="80">
        <f t="shared" si="491"/>
        <v>11.766986942268684</v>
      </c>
      <c r="AP881" s="80">
        <f t="shared" si="491"/>
        <v>11.768052345204167</v>
      </c>
      <c r="AQ881" s="80">
        <f t="shared" si="491"/>
        <v>11.764642846610064</v>
      </c>
      <c r="AR881" s="80">
        <f t="shared" si="491"/>
        <v>11.77551228946032</v>
      </c>
      <c r="AS881" s="80">
        <f t="shared" si="491"/>
        <v>11.740422143092763</v>
      </c>
      <c r="AT881" s="80">
        <f t="shared" si="491"/>
        <v>11.849596500051712</v>
      </c>
      <c r="AU881" s="80">
        <f t="shared" si="474"/>
        <v>11.4457628303897</v>
      </c>
    </row>
    <row r="882" spans="1:47" ht="12.95" customHeight="1" x14ac:dyDescent="0.2">
      <c r="A882" s="153" t="s">
        <v>854</v>
      </c>
      <c r="B882" s="154" t="s">
        <v>2525</v>
      </c>
      <c r="C882" s="155">
        <v>58192.628299999997</v>
      </c>
      <c r="D882" s="155">
        <v>1E-4</v>
      </c>
      <c r="E882" s="80">
        <f t="shared" si="464"/>
        <v>10824.07171127985</v>
      </c>
      <c r="F882" s="80">
        <f t="shared" si="465"/>
        <v>10824</v>
      </c>
      <c r="G882" s="80">
        <f t="shared" si="482"/>
        <v>9.7342861321521923E-2</v>
      </c>
      <c r="K882" s="80">
        <f t="shared" si="475"/>
        <v>9.7342861321521923E-2</v>
      </c>
      <c r="O882" s="80">
        <f t="shared" ca="1" si="476"/>
        <v>9.5171814455855805E-2</v>
      </c>
      <c r="P882" s="80">
        <f t="shared" si="466"/>
        <v>0.12726597906872888</v>
      </c>
      <c r="Q882" s="107">
        <f t="shared" si="478"/>
        <v>43174.128299999997</v>
      </c>
      <c r="R882" s="80">
        <f t="shared" si="483"/>
        <v>8.9539297571321222E-4</v>
      </c>
      <c r="S882" s="106">
        <f t="shared" si="481"/>
        <v>1</v>
      </c>
      <c r="T882" s="106">
        <f t="shared" si="484"/>
        <v>8.9539297571321222E-4</v>
      </c>
      <c r="Z882" s="80">
        <f t="shared" si="467"/>
        <v>10824</v>
      </c>
      <c r="AA882" s="80">
        <f t="shared" si="485"/>
        <v>0.10623747782154416</v>
      </c>
      <c r="AB882" s="80">
        <f t="shared" si="486"/>
        <v>0.11837136256870665</v>
      </c>
      <c r="AC882" s="80">
        <f t="shared" si="487"/>
        <v>-2.9923117747206962E-2</v>
      </c>
      <c r="AD882" s="80">
        <f t="shared" si="488"/>
        <v>-8.8946165000222399E-3</v>
      </c>
      <c r="AE882" s="80">
        <f t="shared" si="489"/>
        <v>7.9114202682467884E-5</v>
      </c>
      <c r="AF882" s="80">
        <f t="shared" si="490"/>
        <v>-9999</v>
      </c>
      <c r="AG882" s="106"/>
      <c r="AH882" s="80">
        <f t="shared" si="468"/>
        <v>-2.1028501247184726E-2</v>
      </c>
      <c r="AI882" s="80">
        <f t="shared" si="469"/>
        <v>0.6081401930642405</v>
      </c>
      <c r="AJ882" s="80">
        <f t="shared" si="470"/>
        <v>-0.44038348918972031</v>
      </c>
      <c r="AK882" s="80">
        <f t="shared" si="471"/>
        <v>0.21821549086782319</v>
      </c>
      <c r="AL882" s="80">
        <f t="shared" si="472"/>
        <v>-0.50810339108645497</v>
      </c>
      <c r="AM882" s="80">
        <f t="shared" si="473"/>
        <v>-0.25966227861827967</v>
      </c>
      <c r="AN882" s="80">
        <f t="shared" si="491"/>
        <v>11.769702814204846</v>
      </c>
      <c r="AO882" s="80">
        <f t="shared" si="491"/>
        <v>11.769364696118629</v>
      </c>
      <c r="AP882" s="80">
        <f t="shared" si="491"/>
        <v>11.770442799029874</v>
      </c>
      <c r="AQ882" s="80">
        <f t="shared" si="491"/>
        <v>11.767001062702407</v>
      </c>
      <c r="AR882" s="80">
        <f t="shared" si="491"/>
        <v>11.777946505827343</v>
      </c>
      <c r="AS882" s="80">
        <f t="shared" si="491"/>
        <v>11.742697809788876</v>
      </c>
      <c r="AT882" s="80">
        <f t="shared" si="491"/>
        <v>11.852111198654955</v>
      </c>
      <c r="AU882" s="80">
        <f t="shared" si="474"/>
        <v>11.448889782768818</v>
      </c>
    </row>
    <row r="883" spans="1:47" ht="12.95" customHeight="1" x14ac:dyDescent="0.2">
      <c r="A883" s="153" t="s">
        <v>854</v>
      </c>
      <c r="B883" s="154" t="s">
        <v>2525</v>
      </c>
      <c r="C883" s="155">
        <v>58192.628499999999</v>
      </c>
      <c r="D883" s="155">
        <v>1E-4</v>
      </c>
      <c r="E883" s="80">
        <f t="shared" si="464"/>
        <v>10824.071858617373</v>
      </c>
      <c r="F883" s="80">
        <f t="shared" si="465"/>
        <v>10824</v>
      </c>
      <c r="G883" s="80">
        <f t="shared" si="482"/>
        <v>9.7542861323745456E-2</v>
      </c>
      <c r="K883" s="80">
        <f t="shared" si="475"/>
        <v>9.7542861323745456E-2</v>
      </c>
      <c r="O883" s="80">
        <f t="shared" ca="1" si="476"/>
        <v>9.5171814455855805E-2</v>
      </c>
      <c r="P883" s="80">
        <f t="shared" si="466"/>
        <v>0.12726597906872888</v>
      </c>
      <c r="Q883" s="107">
        <f t="shared" si="478"/>
        <v>43174.128499999999</v>
      </c>
      <c r="R883" s="80">
        <f t="shared" si="483"/>
        <v>8.8346372848214887E-4</v>
      </c>
      <c r="S883" s="106">
        <f t="shared" si="481"/>
        <v>1</v>
      </c>
      <c r="T883" s="106">
        <f t="shared" si="484"/>
        <v>8.8346372848214887E-4</v>
      </c>
      <c r="Z883" s="80">
        <f t="shared" si="467"/>
        <v>10824</v>
      </c>
      <c r="AA883" s="80">
        <f t="shared" si="485"/>
        <v>0.10623747782154416</v>
      </c>
      <c r="AB883" s="80">
        <f t="shared" si="486"/>
        <v>0.11857136257093018</v>
      </c>
      <c r="AC883" s="80">
        <f t="shared" si="487"/>
        <v>-2.9723117744983429E-2</v>
      </c>
      <c r="AD883" s="80">
        <f t="shared" si="488"/>
        <v>-8.6946164977987073E-3</v>
      </c>
      <c r="AE883" s="80">
        <f t="shared" si="489"/>
        <v>7.559635604379346E-5</v>
      </c>
      <c r="AF883" s="80">
        <f t="shared" si="490"/>
        <v>-9999</v>
      </c>
      <c r="AG883" s="106"/>
      <c r="AH883" s="80">
        <f t="shared" si="468"/>
        <v>-2.1028501247184726E-2</v>
      </c>
      <c r="AI883" s="80">
        <f t="shared" si="469"/>
        <v>0.6081401930642405</v>
      </c>
      <c r="AJ883" s="80">
        <f t="shared" si="470"/>
        <v>-0.44038348918972031</v>
      </c>
      <c r="AK883" s="80">
        <f t="shared" si="471"/>
        <v>0.21821549086782319</v>
      </c>
      <c r="AL883" s="80">
        <f t="shared" si="472"/>
        <v>-0.50810339108645497</v>
      </c>
      <c r="AM883" s="80">
        <f t="shared" si="473"/>
        <v>-0.25966227861827967</v>
      </c>
      <c r="AN883" s="80">
        <f t="shared" si="491"/>
        <v>11.769702814204846</v>
      </c>
      <c r="AO883" s="80">
        <f t="shared" si="491"/>
        <v>11.769364696118629</v>
      </c>
      <c r="AP883" s="80">
        <f t="shared" si="491"/>
        <v>11.770442799029874</v>
      </c>
      <c r="AQ883" s="80">
        <f t="shared" si="491"/>
        <v>11.767001062702407</v>
      </c>
      <c r="AR883" s="80">
        <f t="shared" si="491"/>
        <v>11.777946505827343</v>
      </c>
      <c r="AS883" s="80">
        <f t="shared" si="491"/>
        <v>11.742697809788876</v>
      </c>
      <c r="AT883" s="80">
        <f t="shared" si="491"/>
        <v>11.852111198654955</v>
      </c>
      <c r="AU883" s="80">
        <f t="shared" si="474"/>
        <v>11.448889782768818</v>
      </c>
    </row>
    <row r="884" spans="1:47" ht="12.95" customHeight="1" x14ac:dyDescent="0.2">
      <c r="A884" s="153" t="s">
        <v>854</v>
      </c>
      <c r="B884" s="154" t="s">
        <v>2525</v>
      </c>
      <c r="C884" s="155">
        <v>58192.628599999996</v>
      </c>
      <c r="D884" s="155">
        <v>1E-4</v>
      </c>
      <c r="E884" s="80">
        <f t="shared" si="464"/>
        <v>10824.071932286133</v>
      </c>
      <c r="F884" s="80">
        <f t="shared" si="465"/>
        <v>10824</v>
      </c>
      <c r="G884" s="80">
        <f t="shared" si="482"/>
        <v>9.7642861321219243E-2</v>
      </c>
      <c r="K884" s="80">
        <f t="shared" si="475"/>
        <v>9.7642861321219243E-2</v>
      </c>
      <c r="O884" s="80">
        <f t="shared" ca="1" si="476"/>
        <v>9.5171814455855805E-2</v>
      </c>
      <c r="P884" s="80">
        <f t="shared" si="466"/>
        <v>0.12726597906872888</v>
      </c>
      <c r="Q884" s="107">
        <f t="shared" si="478"/>
        <v>43174.128599999996</v>
      </c>
      <c r="R884" s="80">
        <f t="shared" si="483"/>
        <v>8.7752910508282075E-4</v>
      </c>
      <c r="S884" s="106">
        <f t="shared" si="481"/>
        <v>1</v>
      </c>
      <c r="T884" s="106">
        <f t="shared" si="484"/>
        <v>8.7752910508282075E-4</v>
      </c>
      <c r="Z884" s="80">
        <f t="shared" si="467"/>
        <v>10824</v>
      </c>
      <c r="AA884" s="80">
        <f t="shared" si="485"/>
        <v>0.10623747782154416</v>
      </c>
      <c r="AB884" s="80">
        <f t="shared" si="486"/>
        <v>0.11867136256840397</v>
      </c>
      <c r="AC884" s="80">
        <f t="shared" si="487"/>
        <v>-2.9623117747509642E-2</v>
      </c>
      <c r="AD884" s="80">
        <f t="shared" si="488"/>
        <v>-8.5946165003249198E-3</v>
      </c>
      <c r="AE884" s="80">
        <f t="shared" si="489"/>
        <v>7.3867432787657372E-5</v>
      </c>
      <c r="AF884" s="80">
        <f t="shared" si="490"/>
        <v>-9999</v>
      </c>
      <c r="AG884" s="106"/>
      <c r="AH884" s="80">
        <f t="shared" si="468"/>
        <v>-2.1028501247184726E-2</v>
      </c>
      <c r="AI884" s="80">
        <f t="shared" si="469"/>
        <v>0.6081401930642405</v>
      </c>
      <c r="AJ884" s="80">
        <f t="shared" si="470"/>
        <v>-0.44038348918972031</v>
      </c>
      <c r="AK884" s="80">
        <f t="shared" si="471"/>
        <v>0.21821549086782319</v>
      </c>
      <c r="AL884" s="80">
        <f t="shared" si="472"/>
        <v>-0.50810339108645497</v>
      </c>
      <c r="AM884" s="80">
        <f t="shared" si="473"/>
        <v>-0.25966227861827967</v>
      </c>
      <c r="AN884" s="80">
        <f t="shared" si="491"/>
        <v>11.769702814204846</v>
      </c>
      <c r="AO884" s="80">
        <f t="shared" si="491"/>
        <v>11.769364696118629</v>
      </c>
      <c r="AP884" s="80">
        <f t="shared" si="491"/>
        <v>11.770442799029874</v>
      </c>
      <c r="AQ884" s="80">
        <f t="shared" si="491"/>
        <v>11.767001062702407</v>
      </c>
      <c r="AR884" s="80">
        <f t="shared" si="491"/>
        <v>11.777946505827343</v>
      </c>
      <c r="AS884" s="80">
        <f t="shared" si="491"/>
        <v>11.742697809788876</v>
      </c>
      <c r="AT884" s="80">
        <f t="shared" si="491"/>
        <v>11.852111198654955</v>
      </c>
      <c r="AU884" s="80">
        <f t="shared" si="474"/>
        <v>11.448889782768818</v>
      </c>
    </row>
    <row r="885" spans="1:47" ht="12.95" customHeight="1" x14ac:dyDescent="0.2">
      <c r="A885" s="150" t="s">
        <v>858</v>
      </c>
      <c r="B885" s="152" t="s">
        <v>2525</v>
      </c>
      <c r="C885" s="150">
        <v>58470.901400000002</v>
      </c>
      <c r="D885" s="150">
        <v>1E-4</v>
      </c>
      <c r="E885" s="80">
        <f t="shared" si="464"/>
        <v>11029.072056223522</v>
      </c>
      <c r="F885" s="80">
        <f t="shared" si="465"/>
        <v>11029</v>
      </c>
      <c r="G885" s="80">
        <f t="shared" si="482"/>
        <v>9.7811097337398678E-2</v>
      </c>
      <c r="K885" s="80">
        <f t="shared" si="475"/>
        <v>9.7811097337398678E-2</v>
      </c>
      <c r="O885" s="80">
        <f t="shared" ca="1" si="476"/>
        <v>9.823894086254216E-2</v>
      </c>
      <c r="P885" s="80">
        <f t="shared" si="466"/>
        <v>0.13089478045736974</v>
      </c>
      <c r="Q885" s="107">
        <f t="shared" si="478"/>
        <v>43452.401400000002</v>
      </c>
      <c r="R885" s="80">
        <f t="shared" si="483"/>
        <v>1.0945300887826583E-3</v>
      </c>
      <c r="S885" s="106">
        <f t="shared" si="481"/>
        <v>1</v>
      </c>
      <c r="T885" s="106">
        <f t="shared" si="484"/>
        <v>1.0945300887826583E-3</v>
      </c>
      <c r="Z885" s="80">
        <f t="shared" si="467"/>
        <v>11029</v>
      </c>
      <c r="AA885" s="80">
        <f t="shared" si="485"/>
        <v>0.11130410197204878</v>
      </c>
      <c r="AB885" s="80">
        <f t="shared" si="486"/>
        <v>0.11740177582271964</v>
      </c>
      <c r="AC885" s="80">
        <f t="shared" si="487"/>
        <v>-3.3083683119971063E-2</v>
      </c>
      <c r="AD885" s="80">
        <f t="shared" si="488"/>
        <v>-1.3493004634650099E-2</v>
      </c>
      <c r="AE885" s="80">
        <f t="shared" si="489"/>
        <v>1.8206117407068906E-4</v>
      </c>
      <c r="AF885" s="80">
        <f t="shared" si="490"/>
        <v>-9999</v>
      </c>
      <c r="AG885" s="106"/>
      <c r="AH885" s="80">
        <f t="shared" si="468"/>
        <v>-1.9590678485320961E-2</v>
      </c>
      <c r="AI885" s="80">
        <f t="shared" si="469"/>
        <v>0.59953780003686363</v>
      </c>
      <c r="AJ885" s="80">
        <f t="shared" si="470"/>
        <v>-0.40327070244783392</v>
      </c>
      <c r="AK885" s="80">
        <f t="shared" si="471"/>
        <v>0.2019953839747354</v>
      </c>
      <c r="AL885" s="80">
        <f t="shared" si="472"/>
        <v>-0.46716588980824364</v>
      </c>
      <c r="AM885" s="80">
        <f t="shared" si="473"/>
        <v>-0.23792592491707484</v>
      </c>
      <c r="AN885" s="80">
        <f t="shared" si="491"/>
        <v>11.830302996639841</v>
      </c>
      <c r="AO885" s="80">
        <f t="shared" si="491"/>
        <v>11.829831124413664</v>
      </c>
      <c r="AP885" s="80">
        <f t="shared" si="491"/>
        <v>11.831250383875108</v>
      </c>
      <c r="AQ885" s="80">
        <f t="shared" si="491"/>
        <v>11.826976117012423</v>
      </c>
      <c r="AR885" s="80">
        <f t="shared" si="491"/>
        <v>11.839798999754144</v>
      </c>
      <c r="AS885" s="80">
        <f t="shared" si="491"/>
        <v>11.800867066051932</v>
      </c>
      <c r="AT885" s="80">
        <f t="shared" si="491"/>
        <v>11.915222893684781</v>
      </c>
      <c r="AU885" s="80">
        <f t="shared" si="474"/>
        <v>11.529017937483708</v>
      </c>
    </row>
    <row r="886" spans="1:47" ht="12.95" customHeight="1" x14ac:dyDescent="0.2">
      <c r="A886" s="143" t="s">
        <v>855</v>
      </c>
      <c r="B886" s="144" t="s">
        <v>2525</v>
      </c>
      <c r="C886" s="145">
        <v>58720.667800000003</v>
      </c>
      <c r="D886" s="145">
        <v>2.0000000000000001E-4</v>
      </c>
      <c r="E886" s="80">
        <f t="shared" si="464"/>
        <v>11213.07186847752</v>
      </c>
      <c r="F886" s="80">
        <f t="shared" si="465"/>
        <v>11213</v>
      </c>
      <c r="G886" s="80">
        <f t="shared" si="482"/>
        <v>9.7556245753366966E-2</v>
      </c>
      <c r="K886" s="80">
        <f t="shared" si="475"/>
        <v>9.7556245753366966E-2</v>
      </c>
      <c r="O886" s="80">
        <f t="shared" ref="O886:O901" ca="1" si="492">+C$11+C$12*F886</f>
        <v>0.100991873832446</v>
      </c>
      <c r="P886" s="80">
        <f t="shared" si="466"/>
        <v>0.13418033635789245</v>
      </c>
      <c r="Q886" s="107">
        <f t="shared" si="478"/>
        <v>43702.167800000003</v>
      </c>
      <c r="R886" s="80">
        <f t="shared" si="483"/>
        <v>1.3413240126084918E-3</v>
      </c>
      <c r="S886" s="106">
        <f t="shared" si="481"/>
        <v>1</v>
      </c>
      <c r="T886" s="106">
        <f t="shared" si="484"/>
        <v>1.3413240126084918E-3</v>
      </c>
      <c r="Z886" s="80">
        <f t="shared" si="467"/>
        <v>11213</v>
      </c>
      <c r="AA886" s="80">
        <f t="shared" si="485"/>
        <v>0.11592400698522937</v>
      </c>
      <c r="AB886" s="80">
        <f t="shared" si="486"/>
        <v>0.11581257512603005</v>
      </c>
      <c r="AC886" s="80">
        <f t="shared" si="487"/>
        <v>-3.6624090604525483E-2</v>
      </c>
      <c r="AD886" s="80">
        <f t="shared" si="488"/>
        <v>-1.8367761231862401E-2</v>
      </c>
      <c r="AE886" s="80">
        <f t="shared" si="489"/>
        <v>3.373746526707074E-4</v>
      </c>
      <c r="AF886" s="80">
        <f t="shared" si="490"/>
        <v>-9999</v>
      </c>
      <c r="AG886" s="106"/>
      <c r="AH886" s="80">
        <f t="shared" si="468"/>
        <v>-1.8256329372663083E-2</v>
      </c>
      <c r="AI886" s="80">
        <f t="shared" si="469"/>
        <v>0.59256296244498796</v>
      </c>
      <c r="AJ886" s="80">
        <f t="shared" si="470"/>
        <v>-0.37025176409275873</v>
      </c>
      <c r="AK886" s="80">
        <f t="shared" si="471"/>
        <v>0.18752911553892498</v>
      </c>
      <c r="AL886" s="80">
        <f t="shared" si="472"/>
        <v>-0.43135765537870874</v>
      </c>
      <c r="AM886" s="80">
        <f t="shared" si="473"/>
        <v>-0.21908651811864879</v>
      </c>
      <c r="AN886" s="80">
        <f t="shared" si="491"/>
        <v>11.884001596167137</v>
      </c>
      <c r="AO886" s="80">
        <f t="shared" si="491"/>
        <v>11.883396031238771</v>
      </c>
      <c r="AP886" s="80">
        <f t="shared" si="491"/>
        <v>11.885135340096063</v>
      </c>
      <c r="AQ886" s="80">
        <f t="shared" si="491"/>
        <v>11.880133042701983</v>
      </c>
      <c r="AR886" s="80">
        <f t="shared" si="491"/>
        <v>11.894465560279492</v>
      </c>
      <c r="AS886" s="80">
        <f t="shared" si="491"/>
        <v>11.852938031758598</v>
      </c>
      <c r="AT886" s="80">
        <f t="shared" si="491"/>
        <v>11.969755473941744</v>
      </c>
      <c r="AU886" s="80">
        <f t="shared" si="474"/>
        <v>11.600937842203411</v>
      </c>
    </row>
    <row r="887" spans="1:47" ht="12.95" customHeight="1" x14ac:dyDescent="0.2">
      <c r="A887" s="143" t="s">
        <v>856</v>
      </c>
      <c r="B887" s="144" t="s">
        <v>2525</v>
      </c>
      <c r="C887" s="145">
        <v>58891.704899999997</v>
      </c>
      <c r="D887" s="145">
        <v>1E-4</v>
      </c>
      <c r="E887" s="80">
        <f t="shared" si="464"/>
        <v>11339.07278088394</v>
      </c>
      <c r="F887" s="80">
        <f t="shared" si="465"/>
        <v>11339</v>
      </c>
      <c r="G887" s="80">
        <f t="shared" si="482"/>
        <v>9.879477130016312E-2</v>
      </c>
      <c r="K887" s="80">
        <f t="shared" si="475"/>
        <v>9.879477130016312E-2</v>
      </c>
      <c r="O887" s="80">
        <f t="shared" ca="1" si="492"/>
        <v>0.10287703445314102</v>
      </c>
      <c r="P887" s="80">
        <f t="shared" si="466"/>
        <v>0.13644577276226172</v>
      </c>
      <c r="Q887" s="107">
        <f t="shared" si="478"/>
        <v>43873.204899999997</v>
      </c>
      <c r="R887" s="80">
        <f t="shared" si="483"/>
        <v>1.4175979110989509E-3</v>
      </c>
      <c r="S887" s="106">
        <f t="shared" si="481"/>
        <v>1</v>
      </c>
      <c r="T887" s="106">
        <f t="shared" si="484"/>
        <v>1.4175979110989509E-3</v>
      </c>
      <c r="Z887" s="80">
        <f t="shared" si="467"/>
        <v>11339</v>
      </c>
      <c r="AA887" s="80">
        <f t="shared" si="485"/>
        <v>0.11912477671174002</v>
      </c>
      <c r="AB887" s="80">
        <f t="shared" si="486"/>
        <v>0.11611576735068482</v>
      </c>
      <c r="AC887" s="80">
        <f t="shared" si="487"/>
        <v>-3.7651001462098599E-2</v>
      </c>
      <c r="AD887" s="80">
        <f t="shared" si="488"/>
        <v>-2.0330005411576896E-2</v>
      </c>
      <c r="AE887" s="80">
        <f t="shared" si="489"/>
        <v>4.1330912003474587E-4</v>
      </c>
      <c r="AF887" s="80">
        <f t="shared" si="490"/>
        <v>-9999</v>
      </c>
      <c r="AG887" s="106"/>
      <c r="AH887" s="80">
        <f t="shared" si="468"/>
        <v>-1.7320996050521707E-2</v>
      </c>
      <c r="AI887" s="80">
        <f t="shared" si="469"/>
        <v>0.58816948156750648</v>
      </c>
      <c r="AJ887" s="80">
        <f t="shared" si="470"/>
        <v>-0.34779725288017121</v>
      </c>
      <c r="AK887" s="80">
        <f t="shared" si="471"/>
        <v>0.17767310667076031</v>
      </c>
      <c r="AL887" s="80">
        <f t="shared" si="472"/>
        <v>-0.40729827853812961</v>
      </c>
      <c r="AM887" s="80">
        <f t="shared" si="473"/>
        <v>-0.20651195208627326</v>
      </c>
      <c r="AN887" s="80">
        <f t="shared" si="491"/>
        <v>11.920427138362367</v>
      </c>
      <c r="AO887" s="80">
        <f t="shared" si="491"/>
        <v>11.919726281874707</v>
      </c>
      <c r="AP887" s="80">
        <f t="shared" si="491"/>
        <v>11.921682701804055</v>
      </c>
      <c r="AQ887" s="80">
        <f t="shared" si="491"/>
        <v>11.91621416486557</v>
      </c>
      <c r="AR887" s="80">
        <f t="shared" si="491"/>
        <v>11.931443791901094</v>
      </c>
      <c r="AS887" s="80">
        <f t="shared" si="491"/>
        <v>11.888579748652656</v>
      </c>
      <c r="AT887" s="80">
        <f t="shared" si="491"/>
        <v>12.005992589971072</v>
      </c>
      <c r="AU887" s="80">
        <f t="shared" si="474"/>
        <v>11.650187342174513</v>
      </c>
    </row>
    <row r="888" spans="1:47" ht="12.95" customHeight="1" x14ac:dyDescent="0.2">
      <c r="A888" s="143" t="s">
        <v>856</v>
      </c>
      <c r="B888" s="144" t="s">
        <v>2525</v>
      </c>
      <c r="C888" s="145">
        <v>58944.645100000002</v>
      </c>
      <c r="D888" s="145">
        <v>1E-4</v>
      </c>
      <c r="E888" s="80">
        <f t="shared" si="464"/>
        <v>11378.073170290561</v>
      </c>
      <c r="F888" s="80">
        <f t="shared" si="465"/>
        <v>11378</v>
      </c>
      <c r="G888" s="80">
        <f t="shared" si="482"/>
        <v>9.9323362541326787E-2</v>
      </c>
      <c r="K888" s="80">
        <f t="shared" si="475"/>
        <v>9.9323362541326787E-2</v>
      </c>
      <c r="O888" s="80">
        <f t="shared" ca="1" si="492"/>
        <v>0.10346053655002281</v>
      </c>
      <c r="P888" s="80">
        <f t="shared" si="466"/>
        <v>0.1371495402309596</v>
      </c>
      <c r="Q888" s="107">
        <f t="shared" si="478"/>
        <v>43926.145100000002</v>
      </c>
      <c r="R888" s="80">
        <f t="shared" si="483"/>
        <v>1.4308197186076752E-3</v>
      </c>
      <c r="S888" s="106">
        <f t="shared" si="481"/>
        <v>1</v>
      </c>
      <c r="T888" s="106">
        <f t="shared" si="484"/>
        <v>1.4308197186076752E-3</v>
      </c>
      <c r="Z888" s="80">
        <f t="shared" si="467"/>
        <v>11378</v>
      </c>
      <c r="AA888" s="80">
        <f t="shared" si="485"/>
        <v>0.12012136224836586</v>
      </c>
      <c r="AB888" s="80">
        <f t="shared" si="486"/>
        <v>0.11635154052392052</v>
      </c>
      <c r="AC888" s="80">
        <f t="shared" si="487"/>
        <v>-3.7826177689632812E-2</v>
      </c>
      <c r="AD888" s="80">
        <f t="shared" si="488"/>
        <v>-2.0797999707039078E-2</v>
      </c>
      <c r="AE888" s="80">
        <f t="shared" si="489"/>
        <v>4.3255679181399757E-4</v>
      </c>
      <c r="AF888" s="80">
        <f t="shared" si="490"/>
        <v>-9999</v>
      </c>
      <c r="AG888" s="106"/>
      <c r="AH888" s="80">
        <f t="shared" si="468"/>
        <v>-1.7028177982593734E-2</v>
      </c>
      <c r="AI888" s="80">
        <f t="shared" si="469"/>
        <v>0.58687017546199638</v>
      </c>
      <c r="AJ888" s="80">
        <f t="shared" si="470"/>
        <v>-0.34087231846218513</v>
      </c>
      <c r="AK888" s="80">
        <f t="shared" si="471"/>
        <v>0.17463062968338106</v>
      </c>
      <c r="AL888" s="80">
        <f t="shared" si="472"/>
        <v>-0.39992225563162132</v>
      </c>
      <c r="AM888" s="80">
        <f t="shared" si="473"/>
        <v>-0.202669566332495</v>
      </c>
      <c r="AN888" s="80">
        <f t="shared" si="491"/>
        <v>11.931648043677976</v>
      </c>
      <c r="AO888" s="80">
        <f t="shared" si="491"/>
        <v>11.930917576121447</v>
      </c>
      <c r="AP888" s="80">
        <f t="shared" si="491"/>
        <v>11.932939683010023</v>
      </c>
      <c r="AQ888" s="80">
        <f t="shared" si="491"/>
        <v>11.927334607852552</v>
      </c>
      <c r="AR888" s="80">
        <f t="shared" si="491"/>
        <v>11.942815165403594</v>
      </c>
      <c r="AS888" s="80">
        <f t="shared" si="491"/>
        <v>11.89961490913419</v>
      </c>
      <c r="AT888" s="80">
        <f t="shared" si="491"/>
        <v>12.017032445074841</v>
      </c>
      <c r="AU888" s="80">
        <f t="shared" si="474"/>
        <v>11.665431235022712</v>
      </c>
    </row>
    <row r="889" spans="1:47" ht="12.95" customHeight="1" x14ac:dyDescent="0.2">
      <c r="A889" s="143" t="s">
        <v>856</v>
      </c>
      <c r="B889" s="144" t="s">
        <v>2525</v>
      </c>
      <c r="C889" s="145">
        <v>58982.653100000003</v>
      </c>
      <c r="D889" s="145">
        <v>1E-4</v>
      </c>
      <c r="E889" s="80">
        <f t="shared" si="464"/>
        <v>11406.073192968353</v>
      </c>
      <c r="F889" s="80">
        <f t="shared" si="465"/>
        <v>11406</v>
      </c>
      <c r="G889" s="80">
        <f t="shared" si="482"/>
        <v>9.9354145997494925E-2</v>
      </c>
      <c r="K889" s="80">
        <f t="shared" si="475"/>
        <v>9.9354145997494925E-2</v>
      </c>
      <c r="O889" s="80">
        <f t="shared" ca="1" si="492"/>
        <v>0.10387946113239947</v>
      </c>
      <c r="P889" s="80">
        <f t="shared" si="466"/>
        <v>0.13765555578203822</v>
      </c>
      <c r="Q889" s="107">
        <f t="shared" si="478"/>
        <v>43964.153100000003</v>
      </c>
      <c r="R889" s="80">
        <f t="shared" si="483"/>
        <v>1.4669979914835093E-3</v>
      </c>
      <c r="S889" s="106">
        <f t="shared" si="481"/>
        <v>1</v>
      </c>
      <c r="T889" s="106">
        <f t="shared" si="484"/>
        <v>1.4669979914835093E-3</v>
      </c>
      <c r="Z889" s="80">
        <f t="shared" si="467"/>
        <v>11406</v>
      </c>
      <c r="AA889" s="80">
        <f t="shared" si="485"/>
        <v>0.12083853238877545</v>
      </c>
      <c r="AB889" s="80">
        <f t="shared" si="486"/>
        <v>0.11617116939075769</v>
      </c>
      <c r="AC889" s="80">
        <f t="shared" si="487"/>
        <v>-3.83014097845433E-2</v>
      </c>
      <c r="AD889" s="80">
        <f t="shared" si="488"/>
        <v>-2.148438639128053E-2</v>
      </c>
      <c r="AE889" s="80">
        <f t="shared" si="489"/>
        <v>4.6157885860984005E-4</v>
      </c>
      <c r="AF889" s="80">
        <f t="shared" si="490"/>
        <v>-9999</v>
      </c>
      <c r="AG889" s="106"/>
      <c r="AH889" s="80">
        <f t="shared" si="468"/>
        <v>-1.6817023393262763E-2</v>
      </c>
      <c r="AI889" s="80">
        <f t="shared" si="469"/>
        <v>0.58595462803710197</v>
      </c>
      <c r="AJ889" s="80">
        <f t="shared" si="470"/>
        <v>-0.3359078495130059</v>
      </c>
      <c r="AK889" s="80">
        <f t="shared" si="471"/>
        <v>0.17244865526446176</v>
      </c>
      <c r="AL889" s="80">
        <f t="shared" si="472"/>
        <v>-0.39464654289939022</v>
      </c>
      <c r="AM889" s="80">
        <f t="shared" si="473"/>
        <v>-0.19992482115058771</v>
      </c>
      <c r="AN889" s="80">
        <f t="shared" si="491"/>
        <v>11.939688957395679</v>
      </c>
      <c r="AO889" s="80">
        <f t="shared" si="491"/>
        <v>11.9389372852572</v>
      </c>
      <c r="AP889" s="80">
        <f t="shared" si="491"/>
        <v>11.941005913984567</v>
      </c>
      <c r="AQ889" s="80">
        <f t="shared" si="491"/>
        <v>11.935305466843348</v>
      </c>
      <c r="AR889" s="80">
        <f t="shared" si="491"/>
        <v>11.950957746813589</v>
      </c>
      <c r="AS889" s="80">
        <f t="shared" si="491"/>
        <v>11.907539345745558</v>
      </c>
      <c r="AT889" s="80">
        <f t="shared" si="491"/>
        <v>12.024908051795492</v>
      </c>
      <c r="AU889" s="80">
        <f t="shared" si="474"/>
        <v>11.676375568349624</v>
      </c>
    </row>
    <row r="890" spans="1:47" ht="12.95" customHeight="1" x14ac:dyDescent="0.2">
      <c r="A890" s="157" t="s">
        <v>2713</v>
      </c>
      <c r="B890" s="156" t="s">
        <v>2525</v>
      </c>
      <c r="C890" s="180">
        <v>59259.570699999997</v>
      </c>
      <c r="D890" s="161">
        <v>5.9999999999999995E-4</v>
      </c>
      <c r="E890" s="80">
        <f t="shared" si="464"/>
        <v>11610.07495785677</v>
      </c>
      <c r="F890" s="80">
        <f t="shared" si="465"/>
        <v>11610</v>
      </c>
      <c r="G890" s="80">
        <f t="shared" si="482"/>
        <v>0.1017498540240922</v>
      </c>
      <c r="K890" s="80">
        <f t="shared" si="475"/>
        <v>0.1017498540240922</v>
      </c>
      <c r="O890" s="80">
        <f t="shared" ca="1" si="492"/>
        <v>0.10693162594685808</v>
      </c>
      <c r="P890" s="80">
        <f t="shared" si="466"/>
        <v>0.14136107582401453</v>
      </c>
      <c r="Q890" s="107">
        <f t="shared" si="478"/>
        <v>44241.070699999997</v>
      </c>
      <c r="R890" s="80">
        <f t="shared" si="483"/>
        <v>1.5690488924826416E-3</v>
      </c>
      <c r="S890" s="106">
        <f t="shared" si="481"/>
        <v>1</v>
      </c>
      <c r="T890" s="106">
        <f t="shared" si="484"/>
        <v>1.5690488924826416E-3</v>
      </c>
      <c r="Z890" s="80">
        <f t="shared" si="467"/>
        <v>11610</v>
      </c>
      <c r="AA890" s="80">
        <f t="shared" si="485"/>
        <v>0.12610449656899528</v>
      </c>
      <c r="AB890" s="80">
        <f t="shared" si="486"/>
        <v>0.11700643327911145</v>
      </c>
      <c r="AC890" s="80">
        <f t="shared" si="487"/>
        <v>-3.9611221799922325E-2</v>
      </c>
      <c r="AD890" s="80">
        <f t="shared" si="488"/>
        <v>-2.4354642544903077E-2</v>
      </c>
      <c r="AE890" s="80">
        <f t="shared" si="489"/>
        <v>5.9314861349000299E-4</v>
      </c>
      <c r="AF890" s="80">
        <f t="shared" si="490"/>
        <v>-9999</v>
      </c>
      <c r="AG890" s="106"/>
      <c r="AH890" s="80">
        <f t="shared" si="468"/>
        <v>-1.5256579255019248E-2</v>
      </c>
      <c r="AI890" s="80">
        <f t="shared" si="469"/>
        <v>0.57970802091884233</v>
      </c>
      <c r="AJ890" s="80">
        <f t="shared" si="470"/>
        <v>-0.29991826854126502</v>
      </c>
      <c r="AK890" s="80">
        <f t="shared" si="471"/>
        <v>0.15661022018520876</v>
      </c>
      <c r="AL890" s="80">
        <f t="shared" si="472"/>
        <v>-0.3566846011553782</v>
      </c>
      <c r="AM890" s="80">
        <f t="shared" si="473"/>
        <v>-0.18025745324770043</v>
      </c>
      <c r="AN890" s="80">
        <f t="shared" si="491"/>
        <v>11.997909150242609</v>
      </c>
      <c r="AO890" s="80">
        <f t="shared" si="491"/>
        <v>11.997007711903365</v>
      </c>
      <c r="AP890" s="80">
        <f t="shared" si="491"/>
        <v>11.999392133423516</v>
      </c>
      <c r="AQ890" s="80">
        <f t="shared" si="491"/>
        <v>11.993077084446588</v>
      </c>
      <c r="AR890" s="80">
        <f t="shared" si="491"/>
        <v>12.009747299629476</v>
      </c>
      <c r="AS890" s="80">
        <f t="shared" si="491"/>
        <v>11.965344281047503</v>
      </c>
      <c r="AT890" s="80">
        <f t="shared" si="491"/>
        <v>12.081051389333501</v>
      </c>
      <c r="AU890" s="80">
        <f t="shared" si="474"/>
        <v>11.756112854017122</v>
      </c>
    </row>
    <row r="891" spans="1:47" ht="12.95" customHeight="1" x14ac:dyDescent="0.2">
      <c r="A891" s="153" t="s">
        <v>2711</v>
      </c>
      <c r="B891" s="154" t="s">
        <v>2525</v>
      </c>
      <c r="C891" s="155">
        <v>59301.652399999999</v>
      </c>
      <c r="D891" s="155">
        <v>2.9999999999999997E-4</v>
      </c>
      <c r="E891" s="80">
        <f t="shared" si="464"/>
        <v>11641.076024851087</v>
      </c>
      <c r="F891" s="80">
        <f t="shared" si="465"/>
        <v>11641</v>
      </c>
      <c r="G891" s="80">
        <f t="shared" si="482"/>
        <v>0.10319822142628254</v>
      </c>
      <c r="K891" s="80">
        <f t="shared" si="475"/>
        <v>0.10319822142628254</v>
      </c>
      <c r="O891" s="80">
        <f t="shared" ca="1" si="492"/>
        <v>0.10739543530591798</v>
      </c>
      <c r="P891" s="80">
        <f t="shared" si="466"/>
        <v>0.14192706879635297</v>
      </c>
      <c r="Q891" s="107">
        <f t="shared" si="478"/>
        <v>44283.152399999999</v>
      </c>
      <c r="R891" s="80">
        <f t="shared" si="483"/>
        <v>1.4999236186142113E-3</v>
      </c>
      <c r="S891" s="106">
        <f t="shared" si="481"/>
        <v>1</v>
      </c>
      <c r="T891" s="106">
        <f t="shared" si="484"/>
        <v>1.4999236186142113E-3</v>
      </c>
      <c r="Z891" s="80">
        <f t="shared" si="467"/>
        <v>11641</v>
      </c>
      <c r="AA891" s="80">
        <f t="shared" si="485"/>
        <v>0.12691081188462219</v>
      </c>
      <c r="AB891" s="80">
        <f t="shared" si="486"/>
        <v>0.11821447833801332</v>
      </c>
      <c r="AC891" s="80">
        <f t="shared" si="487"/>
        <v>-3.8728847370070429E-2</v>
      </c>
      <c r="AD891" s="80">
        <f t="shared" si="488"/>
        <v>-2.371259045833965E-2</v>
      </c>
      <c r="AE891" s="80">
        <f t="shared" si="489"/>
        <v>5.6228694624494064E-4</v>
      </c>
      <c r="AF891" s="80">
        <f t="shared" si="490"/>
        <v>-9999</v>
      </c>
      <c r="AG891" s="106"/>
      <c r="AH891" s="80">
        <f t="shared" si="468"/>
        <v>-1.5016256911730776E-2</v>
      </c>
      <c r="AI891" s="80">
        <f t="shared" si="469"/>
        <v>0.57882227208326564</v>
      </c>
      <c r="AJ891" s="80">
        <f t="shared" si="470"/>
        <v>-0.29447642676212538</v>
      </c>
      <c r="AK891" s="80">
        <f t="shared" si="471"/>
        <v>0.15421228956640612</v>
      </c>
      <c r="AL891" s="80">
        <f t="shared" si="472"/>
        <v>-0.35098522990554609</v>
      </c>
      <c r="AM891" s="80">
        <f t="shared" si="473"/>
        <v>-0.17731667615112925</v>
      </c>
      <c r="AN891" s="80">
        <f t="shared" ref="AN891:AT900" si="493">$AU891+$AB$7*SIN(AO891)</f>
        <v>12.006702960633989</v>
      </c>
      <c r="AO891" s="80">
        <f t="shared" si="493"/>
        <v>12.00578000703849</v>
      </c>
      <c r="AP891" s="80">
        <f t="shared" si="493"/>
        <v>12.008207803636306</v>
      </c>
      <c r="AQ891" s="80">
        <f t="shared" si="493"/>
        <v>12.001813609864085</v>
      </c>
      <c r="AR891" s="80">
        <f t="shared" si="493"/>
        <v>12.018599823969511</v>
      </c>
      <c r="AS891" s="80">
        <f t="shared" si="493"/>
        <v>11.974142483677845</v>
      </c>
      <c r="AT891" s="80">
        <f t="shared" si="493"/>
        <v>12.089398354530019</v>
      </c>
      <c r="AU891" s="80">
        <f t="shared" si="474"/>
        <v>11.768229794486203</v>
      </c>
    </row>
    <row r="892" spans="1:47" ht="12.95" customHeight="1" x14ac:dyDescent="0.2">
      <c r="A892" s="157" t="s">
        <v>2718</v>
      </c>
      <c r="B892" s="156" t="s">
        <v>2525</v>
      </c>
      <c r="C892" s="180">
        <v>59593.501800000202</v>
      </c>
      <c r="D892" s="180">
        <v>6.2E-4</v>
      </c>
      <c r="E892" s="80">
        <f t="shared" si="464"/>
        <v>11856.077861793443</v>
      </c>
      <c r="F892" s="80">
        <f t="shared" si="465"/>
        <v>11856</v>
      </c>
      <c r="G892" s="80">
        <f t="shared" si="482"/>
        <v>0.1056917374371551</v>
      </c>
      <c r="K892" s="80">
        <f t="shared" si="475"/>
        <v>0.1056917374371551</v>
      </c>
      <c r="O892" s="80">
        <f t="shared" ca="1" si="492"/>
        <v>0.11061217763488172</v>
      </c>
      <c r="P892" s="80">
        <f t="shared" si="466"/>
        <v>0.14587355277107261</v>
      </c>
      <c r="Q892" s="107">
        <f t="shared" si="478"/>
        <v>44575.001800000202</v>
      </c>
      <c r="R892" s="80">
        <f t="shared" si="483"/>
        <v>1.6145782835290487E-3</v>
      </c>
      <c r="S892" s="106">
        <f t="shared" si="481"/>
        <v>1</v>
      </c>
      <c r="T892" s="106">
        <f t="shared" si="484"/>
        <v>1.6145782835290487E-3</v>
      </c>
      <c r="Z892" s="80">
        <f t="shared" si="467"/>
        <v>11856</v>
      </c>
      <c r="AA892" s="80">
        <f t="shared" si="485"/>
        <v>0.13254490209039999</v>
      </c>
      <c r="AB892" s="80">
        <f t="shared" si="486"/>
        <v>0.11902038811782774</v>
      </c>
      <c r="AC892" s="80">
        <f t="shared" si="487"/>
        <v>-4.0181815333917514E-2</v>
      </c>
      <c r="AD892" s="80">
        <f t="shared" si="488"/>
        <v>-2.6853164653244888E-2</v>
      </c>
      <c r="AE892" s="80">
        <f t="shared" si="489"/>
        <v>7.2109245189428057E-4</v>
      </c>
      <c r="AF892" s="80">
        <f t="shared" si="490"/>
        <v>-9999</v>
      </c>
      <c r="AG892" s="106"/>
      <c r="AH892" s="80">
        <f t="shared" si="468"/>
        <v>-1.3328650680672641E-2</v>
      </c>
      <c r="AI892" s="80">
        <f t="shared" si="469"/>
        <v>0.5731202280223775</v>
      </c>
      <c r="AJ892" s="80">
        <f t="shared" si="470"/>
        <v>-0.25692418659202615</v>
      </c>
      <c r="AK892" s="80">
        <f t="shared" si="471"/>
        <v>0.13764363052008213</v>
      </c>
      <c r="AL892" s="80">
        <f t="shared" si="472"/>
        <v>-0.31191582379616456</v>
      </c>
      <c r="AM892" s="80">
        <f t="shared" si="473"/>
        <v>-0.1572347842388894</v>
      </c>
      <c r="AN892" s="80">
        <f t="shared" si="493"/>
        <v>12.067335651110861</v>
      </c>
      <c r="AO892" s="80">
        <f t="shared" si="493"/>
        <v>12.066279041424705</v>
      </c>
      <c r="AP892" s="80">
        <f t="shared" si="493"/>
        <v>12.068961585029236</v>
      </c>
      <c r="AQ892" s="80">
        <f t="shared" si="493"/>
        <v>12.062143379982357</v>
      </c>
      <c r="AR892" s="80">
        <f t="shared" si="493"/>
        <v>12.079424107916903</v>
      </c>
      <c r="AS892" s="80">
        <f t="shared" si="493"/>
        <v>12.03529899678222</v>
      </c>
      <c r="AT892" s="80">
        <f t="shared" si="493"/>
        <v>12.146021985160589</v>
      </c>
      <c r="AU892" s="80">
        <f t="shared" si="474"/>
        <v>11.852266639674987</v>
      </c>
    </row>
    <row r="893" spans="1:47" ht="12.95" customHeight="1" x14ac:dyDescent="0.2">
      <c r="A893" s="157" t="s">
        <v>2717</v>
      </c>
      <c r="B893" s="156" t="s">
        <v>2525</v>
      </c>
      <c r="C893" s="180">
        <v>59661.37268000003</v>
      </c>
      <c r="D893" s="180">
        <v>3.8999999999999999E-4</v>
      </c>
      <c r="E893" s="80">
        <f t="shared" si="464"/>
        <v>11906.077498163595</v>
      </c>
      <c r="F893" s="80">
        <f t="shared" si="465"/>
        <v>11906</v>
      </c>
      <c r="G893" s="80">
        <f t="shared" si="482"/>
        <v>0.10519813629798591</v>
      </c>
      <c r="K893" s="80">
        <f t="shared" si="475"/>
        <v>0.10519813629798591</v>
      </c>
      <c r="O893" s="80">
        <f t="shared" ca="1" si="492"/>
        <v>0.11136025724626862</v>
      </c>
      <c r="P893" s="80">
        <f t="shared" si="466"/>
        <v>0.14679661289721851</v>
      </c>
      <c r="Q893" s="107">
        <f t="shared" si="478"/>
        <v>44642.87268000003</v>
      </c>
      <c r="R893" s="80">
        <f t="shared" si="483"/>
        <v>1.7304332553769025E-3</v>
      </c>
      <c r="S893" s="106">
        <f t="shared" si="481"/>
        <v>1</v>
      </c>
      <c r="T893" s="106">
        <f t="shared" si="484"/>
        <v>1.7304332553769025E-3</v>
      </c>
      <c r="Z893" s="80">
        <f t="shared" si="467"/>
        <v>11906</v>
      </c>
      <c r="AA893" s="80">
        <f t="shared" si="485"/>
        <v>0.13386527871467835</v>
      </c>
      <c r="AB893" s="80">
        <f t="shared" si="486"/>
        <v>0.11812947048052606</v>
      </c>
      <c r="AC893" s="80">
        <f t="shared" si="487"/>
        <v>-4.1598476599232603E-2</v>
      </c>
      <c r="AD893" s="80">
        <f t="shared" si="488"/>
        <v>-2.8667142416692437E-2</v>
      </c>
      <c r="AE893" s="80">
        <f t="shared" si="489"/>
        <v>8.2180505433892669E-4</v>
      </c>
      <c r="AF893" s="80">
        <f t="shared" si="490"/>
        <v>-9999</v>
      </c>
      <c r="AG893" s="106"/>
      <c r="AH893" s="80">
        <f t="shared" si="468"/>
        <v>-1.2931334182540152E-2</v>
      </c>
      <c r="AI893" s="80">
        <f t="shared" si="469"/>
        <v>0.57190167176817286</v>
      </c>
      <c r="AJ893" s="80">
        <f t="shared" si="470"/>
        <v>-0.24823723600805145</v>
      </c>
      <c r="AK893" s="80">
        <f t="shared" si="471"/>
        <v>0.13380556831287185</v>
      </c>
      <c r="AL893" s="80">
        <f t="shared" si="472"/>
        <v>-0.30293773084785874</v>
      </c>
      <c r="AM893" s="80">
        <f t="shared" si="473"/>
        <v>-0.15263796977956637</v>
      </c>
      <c r="AN893" s="80">
        <f t="shared" si="493"/>
        <v>12.081351817744292</v>
      </c>
      <c r="AO893" s="80">
        <f t="shared" si="493"/>
        <v>12.080269086269315</v>
      </c>
      <c r="AP893" s="80">
        <f t="shared" si="493"/>
        <v>12.082997393009293</v>
      </c>
      <c r="AQ893" s="80">
        <f t="shared" si="493"/>
        <v>12.076114950112181</v>
      </c>
      <c r="AR893" s="80">
        <f t="shared" si="493"/>
        <v>12.093429258548106</v>
      </c>
      <c r="AS893" s="80">
        <f t="shared" si="493"/>
        <v>12.049560051415067</v>
      </c>
      <c r="AT893" s="80">
        <f t="shared" si="493"/>
        <v>12.158885715862707</v>
      </c>
      <c r="AU893" s="80">
        <f t="shared" si="474"/>
        <v>11.871810092044473</v>
      </c>
    </row>
    <row r="894" spans="1:47" ht="12.95" customHeight="1" x14ac:dyDescent="0.2">
      <c r="A894" s="157" t="s">
        <v>2714</v>
      </c>
      <c r="B894" s="156" t="s">
        <v>2525</v>
      </c>
      <c r="C894" s="180">
        <v>59666.802799999998</v>
      </c>
      <c r="D894" s="161">
        <v>1E-4</v>
      </c>
      <c r="E894" s="80">
        <f t="shared" si="464"/>
        <v>11910.077800287943</v>
      </c>
      <c r="F894" s="80">
        <f t="shared" si="465"/>
        <v>11910</v>
      </c>
      <c r="G894" s="80">
        <f t="shared" si="482"/>
        <v>0.10560824818821857</v>
      </c>
      <c r="K894" s="80">
        <f t="shared" si="475"/>
        <v>0.10560824818821857</v>
      </c>
      <c r="O894" s="80">
        <f t="shared" ca="1" si="492"/>
        <v>0.11142010361517958</v>
      </c>
      <c r="P894" s="80">
        <f t="shared" si="466"/>
        <v>0.1468705436696906</v>
      </c>
      <c r="Q894" s="107">
        <f t="shared" si="478"/>
        <v>44648.302799999998</v>
      </c>
      <c r="R894" s="80">
        <f t="shared" si="483"/>
        <v>1.7025770284003073E-3</v>
      </c>
      <c r="S894" s="106">
        <f t="shared" si="481"/>
        <v>1</v>
      </c>
      <c r="T894" s="106">
        <f t="shared" si="484"/>
        <v>1.7025770284003073E-3</v>
      </c>
      <c r="Z894" s="80">
        <f t="shared" si="467"/>
        <v>11910</v>
      </c>
      <c r="AA894" s="80">
        <f t="shared" si="485"/>
        <v>0.13397106842812384</v>
      </c>
      <c r="AB894" s="80">
        <f t="shared" si="486"/>
        <v>0.11850772342978533</v>
      </c>
      <c r="AC894" s="80">
        <f t="shared" si="487"/>
        <v>-4.1262295481472033E-2</v>
      </c>
      <c r="AD894" s="80">
        <f t="shared" si="488"/>
        <v>-2.8362820239905273E-2</v>
      </c>
      <c r="AE894" s="80">
        <f t="shared" si="489"/>
        <v>8.0444957196118018E-4</v>
      </c>
      <c r="AF894" s="80">
        <f t="shared" si="490"/>
        <v>-9999</v>
      </c>
      <c r="AG894" s="106"/>
      <c r="AH894" s="80">
        <f t="shared" si="468"/>
        <v>-1.2899475241566755E-2</v>
      </c>
      <c r="AI894" s="80">
        <f t="shared" si="469"/>
        <v>0.57180589779576341</v>
      </c>
      <c r="AJ894" s="80">
        <f t="shared" si="470"/>
        <v>-0.24754301094047582</v>
      </c>
      <c r="AK894" s="80">
        <f t="shared" si="471"/>
        <v>0.13349876248086937</v>
      </c>
      <c r="AL894" s="80">
        <f t="shared" si="472"/>
        <v>-0.30222113962745656</v>
      </c>
      <c r="AM894" s="80">
        <f t="shared" si="473"/>
        <v>-0.15227134650766064</v>
      </c>
      <c r="AN894" s="80">
        <f t="shared" si="493"/>
        <v>12.082471805070025</v>
      </c>
      <c r="AO894" s="80">
        <f t="shared" si="493"/>
        <v>12.081387080020493</v>
      </c>
      <c r="AP894" s="80">
        <f t="shared" si="493"/>
        <v>12.08411880109689</v>
      </c>
      <c r="AQ894" s="80">
        <f t="shared" si="493"/>
        <v>12.077231820441931</v>
      </c>
      <c r="AR894" s="80">
        <f t="shared" si="493"/>
        <v>12.094547441940941</v>
      </c>
      <c r="AS894" s="80">
        <f t="shared" si="493"/>
        <v>12.050701618972177</v>
      </c>
      <c r="AT894" s="80">
        <f t="shared" si="493"/>
        <v>12.15991004360639</v>
      </c>
      <c r="AU894" s="80">
        <f t="shared" si="474"/>
        <v>11.873373568234033</v>
      </c>
    </row>
    <row r="895" spans="1:47" ht="12.95" customHeight="1" x14ac:dyDescent="0.2">
      <c r="A895" s="157" t="s">
        <v>2714</v>
      </c>
      <c r="B895" s="156" t="s">
        <v>2525</v>
      </c>
      <c r="C895" s="180">
        <v>59734.674800000001</v>
      </c>
      <c r="D895" s="161">
        <v>1E-4</v>
      </c>
      <c r="E895" s="80">
        <f t="shared" si="464"/>
        <v>11960.078261748347</v>
      </c>
      <c r="F895" s="80">
        <f t="shared" si="465"/>
        <v>11960</v>
      </c>
      <c r="G895" s="80">
        <f t="shared" si="482"/>
        <v>0.10623464721720666</v>
      </c>
      <c r="K895" s="80">
        <f t="shared" si="475"/>
        <v>0.10623464721720666</v>
      </c>
      <c r="O895" s="80">
        <f t="shared" ca="1" si="492"/>
        <v>0.11216818322656651</v>
      </c>
      <c r="P895" s="80">
        <f t="shared" si="466"/>
        <v>0.14779575285534718</v>
      </c>
      <c r="Q895" s="107">
        <f t="shared" si="478"/>
        <v>44716.174800000001</v>
      </c>
      <c r="R895" s="80">
        <f t="shared" si="483"/>
        <v>1.7273255018646764E-3</v>
      </c>
      <c r="S895" s="106">
        <f t="shared" si="481"/>
        <v>1</v>
      </c>
      <c r="T895" s="106">
        <f t="shared" si="484"/>
        <v>1.7273255018646764E-3</v>
      </c>
      <c r="Z895" s="80">
        <f t="shared" si="467"/>
        <v>11960</v>
      </c>
      <c r="AA895" s="80">
        <f t="shared" si="485"/>
        <v>0.13529540887462363</v>
      </c>
      <c r="AB895" s="80">
        <f t="shared" si="486"/>
        <v>0.11873499119793021</v>
      </c>
      <c r="AC895" s="80">
        <f t="shared" si="487"/>
        <v>-4.1561105638140527E-2</v>
      </c>
      <c r="AD895" s="80">
        <f t="shared" si="488"/>
        <v>-2.9060761657416972E-2</v>
      </c>
      <c r="AE895" s="80">
        <f t="shared" si="489"/>
        <v>8.4452786810919648E-4</v>
      </c>
      <c r="AF895" s="80">
        <f t="shared" si="490"/>
        <v>-9999</v>
      </c>
      <c r="AG895" s="106"/>
      <c r="AH895" s="80">
        <f t="shared" si="468"/>
        <v>-1.2500343980723558E-2</v>
      </c>
      <c r="AI895" s="80">
        <f t="shared" si="469"/>
        <v>0.57062991388506568</v>
      </c>
      <c r="AJ895" s="80">
        <f t="shared" si="470"/>
        <v>-0.23887422925248994</v>
      </c>
      <c r="AK895" s="80">
        <f t="shared" si="471"/>
        <v>0.12966664141586176</v>
      </c>
      <c r="AL895" s="80">
        <f t="shared" si="472"/>
        <v>-0.29328397641497744</v>
      </c>
      <c r="AM895" s="80">
        <f t="shared" si="473"/>
        <v>-0.14770223243422273</v>
      </c>
      <c r="AN895" s="80">
        <f t="shared" si="493"/>
        <v>12.096455656775666</v>
      </c>
      <c r="AO895" s="80">
        <f t="shared" si="493"/>
        <v>12.095347284681733</v>
      </c>
      <c r="AP895" s="80">
        <f t="shared" si="493"/>
        <v>12.098118481308262</v>
      </c>
      <c r="AQ895" s="80">
        <f t="shared" si="493"/>
        <v>12.091182466709094</v>
      </c>
      <c r="AR895" s="80">
        <f t="shared" si="493"/>
        <v>12.108497163126545</v>
      </c>
      <c r="AS895" s="80">
        <f t="shared" si="493"/>
        <v>12.064979959782011</v>
      </c>
      <c r="AT895" s="80">
        <f t="shared" si="493"/>
        <v>12.172655470209595</v>
      </c>
      <c r="AU895" s="80">
        <f t="shared" si="474"/>
        <v>11.892917020603516</v>
      </c>
    </row>
    <row r="896" spans="1:47" ht="12.95" customHeight="1" x14ac:dyDescent="0.2">
      <c r="A896" s="157" t="s">
        <v>2716</v>
      </c>
      <c r="B896" s="156" t="s">
        <v>2525</v>
      </c>
      <c r="C896" s="180">
        <v>59965.440099999774</v>
      </c>
      <c r="D896" s="180">
        <v>2.0000000000000001E-4</v>
      </c>
      <c r="E896" s="80">
        <f t="shared" si="464"/>
        <v>12130.080199057353</v>
      </c>
      <c r="F896" s="80">
        <f t="shared" si="465"/>
        <v>12130</v>
      </c>
      <c r="G896" s="80">
        <f t="shared" si="482"/>
        <v>0.1088644036790356</v>
      </c>
      <c r="K896" s="80">
        <f t="shared" si="475"/>
        <v>0.1088644036790356</v>
      </c>
      <c r="O896" s="80">
        <f t="shared" ca="1" si="492"/>
        <v>0.114711653905282</v>
      </c>
      <c r="P896" s="80">
        <f t="shared" si="466"/>
        <v>0.15095634831356095</v>
      </c>
      <c r="Q896" s="107">
        <f t="shared" si="478"/>
        <v>44946.940099999774</v>
      </c>
      <c r="R896" s="80">
        <f t="shared" si="483"/>
        <v>1.7717318031159467E-3</v>
      </c>
      <c r="S896" s="106">
        <f t="shared" si="481"/>
        <v>1</v>
      </c>
      <c r="T896" s="106">
        <f t="shared" si="484"/>
        <v>1.7717318031159467E-3</v>
      </c>
      <c r="Z896" s="80">
        <f t="shared" si="467"/>
        <v>12130</v>
      </c>
      <c r="AA896" s="80">
        <f t="shared" si="485"/>
        <v>0.13982468561027289</v>
      </c>
      <c r="AB896" s="80">
        <f t="shared" si="486"/>
        <v>0.11999606638232366</v>
      </c>
      <c r="AC896" s="80">
        <f t="shared" si="487"/>
        <v>-4.2091944634525341E-2</v>
      </c>
      <c r="AD896" s="80">
        <f t="shared" si="488"/>
        <v>-3.0960281931237288E-2</v>
      </c>
      <c r="AE896" s="80">
        <f t="shared" si="489"/>
        <v>9.585390572616981E-4</v>
      </c>
      <c r="AF896" s="80">
        <f t="shared" si="490"/>
        <v>-9999</v>
      </c>
      <c r="AG896" s="106"/>
      <c r="AH896" s="80">
        <f t="shared" si="468"/>
        <v>-1.113166270328805E-2</v>
      </c>
      <c r="AI896" s="80">
        <f t="shared" si="469"/>
        <v>0.56691969153111621</v>
      </c>
      <c r="AJ896" s="80">
        <f t="shared" si="470"/>
        <v>-0.20952222736856743</v>
      </c>
      <c r="AK896" s="80">
        <f t="shared" si="471"/>
        <v>0.1166771407042197</v>
      </c>
      <c r="AL896" s="80">
        <f t="shared" si="472"/>
        <v>-0.26316393993718978</v>
      </c>
      <c r="AM896" s="80">
        <f t="shared" si="473"/>
        <v>-0.13234666158443764</v>
      </c>
      <c r="AN896" s="80">
        <f t="shared" si="493"/>
        <v>12.143789110188893</v>
      </c>
      <c r="AO896" s="80">
        <f t="shared" si="493"/>
        <v>12.142619945676911</v>
      </c>
      <c r="AP896" s="80">
        <f t="shared" si="493"/>
        <v>12.145477736943297</v>
      </c>
      <c r="AQ896" s="80">
        <f t="shared" si="493"/>
        <v>12.13848591072354</v>
      </c>
      <c r="AR896" s="80">
        <f t="shared" si="493"/>
        <v>12.155553537950812</v>
      </c>
      <c r="AS896" s="80">
        <f t="shared" si="493"/>
        <v>12.113652342106022</v>
      </c>
      <c r="AT896" s="80">
        <f t="shared" si="493"/>
        <v>12.215206608750096</v>
      </c>
      <c r="AU896" s="80">
        <f t="shared" si="474"/>
        <v>11.959364758659767</v>
      </c>
    </row>
    <row r="897" spans="1:47" ht="12.95" customHeight="1" x14ac:dyDescent="0.2">
      <c r="A897" s="159" t="s">
        <v>2722</v>
      </c>
      <c r="B897" s="160" t="s">
        <v>2525</v>
      </c>
      <c r="C897" s="161">
        <v>60053.674500000001</v>
      </c>
      <c r="D897" s="161">
        <v>2.0000000000000001E-4</v>
      </c>
      <c r="E897" s="80">
        <f t="shared" si="464"/>
        <v>12195.081388306129</v>
      </c>
      <c r="F897" s="80">
        <f t="shared" si="465"/>
        <v>12195</v>
      </c>
      <c r="G897" s="80">
        <f t="shared" si="482"/>
        <v>0.11047872264316538</v>
      </c>
      <c r="K897" s="80">
        <f t="shared" si="475"/>
        <v>0.11047872264316538</v>
      </c>
      <c r="O897" s="80">
        <f t="shared" ca="1" si="492"/>
        <v>0.11568415740008499</v>
      </c>
      <c r="P897" s="80">
        <f t="shared" si="466"/>
        <v>0.15217089033547532</v>
      </c>
      <c r="Q897" s="107">
        <f t="shared" si="478"/>
        <v>45035.174500000001</v>
      </c>
      <c r="R897" s="80">
        <f t="shared" si="483"/>
        <v>1.7382368468836923E-3</v>
      </c>
      <c r="S897" s="106">
        <f t="shared" si="481"/>
        <v>1</v>
      </c>
      <c r="T897" s="106">
        <f t="shared" si="484"/>
        <v>1.7382368468836923E-3</v>
      </c>
      <c r="Z897" s="80">
        <f t="shared" si="467"/>
        <v>12195</v>
      </c>
      <c r="AA897" s="80">
        <f t="shared" si="485"/>
        <v>0.14156691345954583</v>
      </c>
      <c r="AB897" s="80">
        <f t="shared" si="486"/>
        <v>0.12108269951909485</v>
      </c>
      <c r="AC897" s="80">
        <f t="shared" si="487"/>
        <v>-4.1692167692309934E-2</v>
      </c>
      <c r="AD897" s="80">
        <f t="shared" si="488"/>
        <v>-3.1088190816380451E-2</v>
      </c>
      <c r="AE897" s="80">
        <f t="shared" si="489"/>
        <v>9.6647560823568182E-4</v>
      </c>
      <c r="AF897" s="80">
        <f t="shared" si="490"/>
        <v>-9999</v>
      </c>
      <c r="AG897" s="106"/>
      <c r="AH897" s="80">
        <f t="shared" si="468"/>
        <v>-1.0603976875929471E-2</v>
      </c>
      <c r="AI897" s="80">
        <f t="shared" si="469"/>
        <v>0.56561609388110889</v>
      </c>
      <c r="AJ897" s="80">
        <f t="shared" si="470"/>
        <v>-0.198347430350547</v>
      </c>
      <c r="AK897" s="80">
        <f t="shared" si="471"/>
        <v>0.11172614220185971</v>
      </c>
      <c r="AL897" s="80">
        <f t="shared" si="472"/>
        <v>-0.25174918723430112</v>
      </c>
      <c r="AM897" s="80">
        <f t="shared" si="473"/>
        <v>-0.12654363720775177</v>
      </c>
      <c r="AN897" s="80">
        <f t="shared" si="493"/>
        <v>12.161805799230306</v>
      </c>
      <c r="AO897" s="80">
        <f t="shared" si="493"/>
        <v>12.160622344806132</v>
      </c>
      <c r="AP897" s="80">
        <f t="shared" si="493"/>
        <v>12.163492306972181</v>
      </c>
      <c r="AQ897" s="80">
        <f t="shared" si="493"/>
        <v>12.156526311408633</v>
      </c>
      <c r="AR897" s="80">
        <f t="shared" si="493"/>
        <v>12.173398644289769</v>
      </c>
      <c r="AS897" s="80">
        <f t="shared" si="493"/>
        <v>12.132315694370476</v>
      </c>
      <c r="AT897" s="80">
        <f t="shared" si="493"/>
        <v>12.231171838175122</v>
      </c>
      <c r="AU897" s="80">
        <f t="shared" si="474"/>
        <v>11.984771246740095</v>
      </c>
    </row>
    <row r="898" spans="1:47" ht="12.95" customHeight="1" x14ac:dyDescent="0.2">
      <c r="A898" s="159" t="s">
        <v>2722</v>
      </c>
      <c r="B898" s="160" t="s">
        <v>2525</v>
      </c>
      <c r="C898" s="161">
        <v>60091.681600000004</v>
      </c>
      <c r="D898" s="161">
        <v>2.9999999999999997E-4</v>
      </c>
      <c r="E898" s="80">
        <f t="shared" si="464"/>
        <v>12223.080747965072</v>
      </c>
      <c r="F898" s="80">
        <f t="shared" si="465"/>
        <v>12223</v>
      </c>
      <c r="G898" s="80">
        <f t="shared" si="482"/>
        <v>0.10960950610024156</v>
      </c>
      <c r="K898" s="80">
        <f t="shared" si="475"/>
        <v>0.10960950610024156</v>
      </c>
      <c r="O898" s="80">
        <f t="shared" ca="1" si="492"/>
        <v>0.11610308198246168</v>
      </c>
      <c r="P898" s="80">
        <f t="shared" si="466"/>
        <v>0.15269511399224522</v>
      </c>
      <c r="Q898" s="107">
        <f t="shared" si="478"/>
        <v>45073.181600000004</v>
      </c>
      <c r="R898" s="80">
        <f t="shared" si="483"/>
        <v>1.8563696074234883E-3</v>
      </c>
      <c r="S898" s="106">
        <f t="shared" si="481"/>
        <v>1</v>
      </c>
      <c r="T898" s="106">
        <f t="shared" si="484"/>
        <v>1.8563696074234883E-3</v>
      </c>
      <c r="Z898" s="80">
        <f t="shared" si="467"/>
        <v>12223</v>
      </c>
      <c r="AA898" s="80">
        <f t="shared" si="485"/>
        <v>0.14231913286050168</v>
      </c>
      <c r="AB898" s="80">
        <f t="shared" si="486"/>
        <v>0.1199854872319851</v>
      </c>
      <c r="AC898" s="80">
        <f t="shared" si="487"/>
        <v>-4.3085607892003663E-2</v>
      </c>
      <c r="AD898" s="80">
        <f t="shared" si="488"/>
        <v>-3.2709626760260124E-2</v>
      </c>
      <c r="AE898" s="80">
        <f t="shared" si="489"/>
        <v>1.0699196827955253E-3</v>
      </c>
      <c r="AF898" s="80">
        <f t="shared" si="490"/>
        <v>-9999</v>
      </c>
      <c r="AG898" s="106"/>
      <c r="AH898" s="80">
        <f t="shared" si="468"/>
        <v>-1.0375981131743543E-2</v>
      </c>
      <c r="AI898" s="80">
        <f t="shared" si="469"/>
        <v>0.56507375818934624</v>
      </c>
      <c r="AJ898" s="80">
        <f t="shared" si="470"/>
        <v>-0.19354157627704779</v>
      </c>
      <c r="AK898" s="80">
        <f t="shared" si="471"/>
        <v>0.10959595307709358</v>
      </c>
      <c r="AL898" s="80">
        <f t="shared" si="472"/>
        <v>-0.24684832448426075</v>
      </c>
      <c r="AM898" s="80">
        <f t="shared" si="473"/>
        <v>-0.12405473315321532</v>
      </c>
      <c r="AN898" s="80">
        <f t="shared" si="493"/>
        <v>12.169553741087945</v>
      </c>
      <c r="AO898" s="80">
        <f t="shared" si="493"/>
        <v>12.168365790203898</v>
      </c>
      <c r="AP898" s="80">
        <f t="shared" si="493"/>
        <v>12.171237227914027</v>
      </c>
      <c r="AQ898" s="80">
        <f t="shared" si="493"/>
        <v>12.164290622037269</v>
      </c>
      <c r="AR898" s="80">
        <f t="shared" si="493"/>
        <v>12.181061578831436</v>
      </c>
      <c r="AS898" s="80">
        <f t="shared" si="493"/>
        <v>12.140364563282249</v>
      </c>
      <c r="AT898" s="80">
        <f t="shared" si="493"/>
        <v>12.237999796940361</v>
      </c>
      <c r="AU898" s="80">
        <f t="shared" si="474"/>
        <v>11.995715580067008</v>
      </c>
    </row>
    <row r="899" spans="1:47" ht="12.95" customHeight="1" x14ac:dyDescent="0.2">
      <c r="A899" s="159" t="s">
        <v>2722</v>
      </c>
      <c r="B899" s="160" t="s">
        <v>2525</v>
      </c>
      <c r="C899" s="161">
        <v>60091.682500000003</v>
      </c>
      <c r="D899" s="161">
        <v>1E-4</v>
      </c>
      <c r="E899" s="80">
        <f t="shared" si="464"/>
        <v>12223.081410983921</v>
      </c>
      <c r="F899" s="80">
        <f t="shared" si="465"/>
        <v>12223</v>
      </c>
      <c r="G899" s="80">
        <f t="shared" si="482"/>
        <v>0.11050950609933352</v>
      </c>
      <c r="K899" s="80">
        <f t="shared" si="475"/>
        <v>0.11050950609933352</v>
      </c>
      <c r="O899" s="80">
        <f t="shared" ca="1" si="492"/>
        <v>0.11610308198246168</v>
      </c>
      <c r="P899" s="80">
        <f t="shared" si="466"/>
        <v>0.15269511399224522</v>
      </c>
      <c r="Q899" s="107">
        <f t="shared" si="478"/>
        <v>45073.182500000003</v>
      </c>
      <c r="R899" s="80">
        <f t="shared" si="483"/>
        <v>1.7796255132944941E-3</v>
      </c>
      <c r="S899" s="106">
        <f t="shared" si="481"/>
        <v>1</v>
      </c>
      <c r="T899" s="106">
        <f t="shared" si="484"/>
        <v>1.7796255132944941E-3</v>
      </c>
      <c r="Z899" s="80">
        <f t="shared" si="467"/>
        <v>12223</v>
      </c>
      <c r="AA899" s="80">
        <f t="shared" si="485"/>
        <v>0.14231913286050168</v>
      </c>
      <c r="AB899" s="80">
        <f t="shared" si="486"/>
        <v>0.12088548723107706</v>
      </c>
      <c r="AC899" s="80">
        <f t="shared" si="487"/>
        <v>-4.2185607892911703E-2</v>
      </c>
      <c r="AD899" s="80">
        <f t="shared" si="488"/>
        <v>-3.1809626761168164E-2</v>
      </c>
      <c r="AE899" s="80">
        <f t="shared" si="489"/>
        <v>1.0118523546848257E-3</v>
      </c>
      <c r="AF899" s="80">
        <f t="shared" si="490"/>
        <v>-9999</v>
      </c>
      <c r="AG899" s="106"/>
      <c r="AH899" s="80">
        <f t="shared" si="468"/>
        <v>-1.0375981131743543E-2</v>
      </c>
      <c r="AI899" s="80">
        <f t="shared" si="469"/>
        <v>0.56507375818934624</v>
      </c>
      <c r="AJ899" s="80">
        <f t="shared" si="470"/>
        <v>-0.19354157627704779</v>
      </c>
      <c r="AK899" s="80">
        <f t="shared" si="471"/>
        <v>0.10959595307709358</v>
      </c>
      <c r="AL899" s="80">
        <f t="shared" si="472"/>
        <v>-0.24684832448426075</v>
      </c>
      <c r="AM899" s="80">
        <f t="shared" si="473"/>
        <v>-0.12405473315321532</v>
      </c>
      <c r="AN899" s="80">
        <f t="shared" si="493"/>
        <v>12.169553741087945</v>
      </c>
      <c r="AO899" s="80">
        <f t="shared" si="493"/>
        <v>12.168365790203898</v>
      </c>
      <c r="AP899" s="80">
        <f t="shared" si="493"/>
        <v>12.171237227914027</v>
      </c>
      <c r="AQ899" s="80">
        <f t="shared" si="493"/>
        <v>12.164290622037269</v>
      </c>
      <c r="AR899" s="80">
        <f t="shared" si="493"/>
        <v>12.181061578831436</v>
      </c>
      <c r="AS899" s="80">
        <f t="shared" si="493"/>
        <v>12.140364563282249</v>
      </c>
      <c r="AT899" s="80">
        <f t="shared" si="493"/>
        <v>12.237999796940361</v>
      </c>
      <c r="AU899" s="80">
        <f t="shared" si="474"/>
        <v>11.995715580067008</v>
      </c>
    </row>
    <row r="900" spans="1:47" ht="12.95" customHeight="1" x14ac:dyDescent="0.2">
      <c r="A900" s="162" t="s">
        <v>2733</v>
      </c>
      <c r="B900" s="261" t="s">
        <v>2525</v>
      </c>
      <c r="C900" s="262">
        <v>60144.622900000002</v>
      </c>
      <c r="D900" s="262">
        <v>2.9999999999999997E-4</v>
      </c>
      <c r="E900" s="80">
        <f t="shared" si="464"/>
        <v>12262.08194772806</v>
      </c>
      <c r="F900" s="80">
        <f t="shared" si="465"/>
        <v>12262</v>
      </c>
      <c r="G900" s="80">
        <f t="shared" si="482"/>
        <v>0.11123809733544476</v>
      </c>
      <c r="K900" s="80">
        <f t="shared" si="475"/>
        <v>0.11123809733544476</v>
      </c>
      <c r="O900" s="80">
        <f t="shared" ca="1" si="492"/>
        <v>0.11668658407934347</v>
      </c>
      <c r="P900" s="80">
        <f t="shared" si="466"/>
        <v>0.15342632256305061</v>
      </c>
      <c r="Q900" s="107">
        <f t="shared" si="478"/>
        <v>45126.122900000002</v>
      </c>
      <c r="R900" s="80">
        <f t="shared" si="483"/>
        <v>1.7798463478551985E-3</v>
      </c>
      <c r="S900" s="106">
        <f t="shared" si="481"/>
        <v>1</v>
      </c>
      <c r="T900" s="106">
        <f t="shared" si="484"/>
        <v>1.7798463478551985E-3</v>
      </c>
      <c r="Z900" s="80">
        <f t="shared" si="467"/>
        <v>12262</v>
      </c>
      <c r="AA900" s="80">
        <f t="shared" si="485"/>
        <v>0.14336856484785498</v>
      </c>
      <c r="AB900" s="80">
        <f t="shared" si="486"/>
        <v>0.1212958550506404</v>
      </c>
      <c r="AC900" s="80">
        <f t="shared" si="487"/>
        <v>-4.2188225227605847E-2</v>
      </c>
      <c r="AD900" s="80">
        <f t="shared" si="488"/>
        <v>-3.2130467512410221E-2</v>
      </c>
      <c r="AE900" s="80">
        <f t="shared" si="489"/>
        <v>1.0323669425660487E-3</v>
      </c>
      <c r="AF900" s="80">
        <f t="shared" si="490"/>
        <v>-9999</v>
      </c>
      <c r="AG900" s="106"/>
      <c r="AH900" s="80">
        <f t="shared" si="468"/>
        <v>-1.0057757715195636E-2</v>
      </c>
      <c r="AI900" s="80">
        <f t="shared" si="469"/>
        <v>0.56433745610927932</v>
      </c>
      <c r="AJ900" s="80">
        <f t="shared" si="470"/>
        <v>-0.18685549344391833</v>
      </c>
      <c r="AK900" s="80">
        <f t="shared" si="471"/>
        <v>0.10663140530388605</v>
      </c>
      <c r="AL900" s="80">
        <f t="shared" si="472"/>
        <v>-0.2400379075262852</v>
      </c>
      <c r="AM900" s="80">
        <f t="shared" si="473"/>
        <v>-0.12059856659429727</v>
      </c>
      <c r="AN900" s="80">
        <f t="shared" si="493"/>
        <v>12.180332768272583</v>
      </c>
      <c r="AO900" s="80">
        <f t="shared" si="493"/>
        <v>12.179140277356092</v>
      </c>
      <c r="AP900" s="80">
        <f t="shared" si="493"/>
        <v>12.182009909405412</v>
      </c>
      <c r="AQ900" s="80">
        <f t="shared" si="493"/>
        <v>12.175098676280307</v>
      </c>
      <c r="AR900" s="80">
        <f t="shared" si="493"/>
        <v>12.191711153540618</v>
      </c>
      <c r="AS900" s="80">
        <f t="shared" si="493"/>
        <v>12.151584830583428</v>
      </c>
      <c r="AT900" s="80">
        <f t="shared" si="493"/>
        <v>12.247461915597725</v>
      </c>
      <c r="AU900" s="80">
        <f t="shared" si="474"/>
        <v>12.010959472915207</v>
      </c>
    </row>
    <row r="901" spans="1:47" ht="12.95" customHeight="1" x14ac:dyDescent="0.2">
      <c r="A901" s="162" t="s">
        <v>2723</v>
      </c>
      <c r="B901" s="163" t="s">
        <v>2550</v>
      </c>
      <c r="C901" s="164">
        <v>60172.454059999996</v>
      </c>
      <c r="D901" s="164">
        <v>2.5000000000000001E-3</v>
      </c>
      <c r="E901" s="80">
        <f t="shared" si="464"/>
        <v>12282.584818469721</v>
      </c>
      <c r="F901" s="80">
        <f t="shared" si="465"/>
        <v>12282.5</v>
      </c>
      <c r="G901" s="80">
        <f t="shared" si="482"/>
        <v>0.11513492093217792</v>
      </c>
      <c r="K901" s="80">
        <f t="shared" si="475"/>
        <v>0.11513492093217792</v>
      </c>
      <c r="O901" s="80">
        <f t="shared" ca="1" si="492"/>
        <v>0.11699329672001209</v>
      </c>
      <c r="P901" s="80">
        <f t="shared" si="466"/>
        <v>0.1538111612149326</v>
      </c>
      <c r="Q901" s="107">
        <f t="shared" si="478"/>
        <v>45153.954059999996</v>
      </c>
      <c r="R901" s="80">
        <f t="shared" si="483"/>
        <v>1.4958515624093759E-3</v>
      </c>
      <c r="S901" s="106">
        <f t="shared" si="481"/>
        <v>1</v>
      </c>
      <c r="T901" s="106">
        <f t="shared" si="484"/>
        <v>1.4958515624093759E-3</v>
      </c>
      <c r="Z901" s="80">
        <f t="shared" si="467"/>
        <v>12282.5</v>
      </c>
      <c r="AA901" s="80">
        <f t="shared" si="485"/>
        <v>0.14392097289450806</v>
      </c>
      <c r="AB901" s="80">
        <f t="shared" si="486"/>
        <v>0.12502510925260246</v>
      </c>
      <c r="AC901" s="80">
        <f t="shared" si="487"/>
        <v>-3.8676240282754681E-2</v>
      </c>
      <c r="AD901" s="80">
        <f t="shared" si="488"/>
        <v>-2.8786051962330139E-2</v>
      </c>
      <c r="AE901" s="80">
        <f t="shared" si="489"/>
        <v>8.2863678757797083E-4</v>
      </c>
      <c r="AF901" s="80">
        <f t="shared" si="490"/>
        <v>-9999</v>
      </c>
      <c r="AG901" s="106"/>
      <c r="AH901" s="80">
        <f t="shared" si="468"/>
        <v>-9.8901883204245283E-3</v>
      </c>
      <c r="AI901" s="80">
        <f t="shared" si="469"/>
        <v>0.5639592827422466</v>
      </c>
      <c r="AJ901" s="80">
        <f t="shared" si="470"/>
        <v>-0.18334460219273788</v>
      </c>
      <c r="AK901" s="80">
        <f t="shared" si="471"/>
        <v>0.10507426725778171</v>
      </c>
      <c r="AL901" s="80">
        <f t="shared" si="472"/>
        <v>-0.23646527803349668</v>
      </c>
      <c r="AM901" s="80">
        <f t="shared" si="473"/>
        <v>-0.11878666006711712</v>
      </c>
      <c r="AN901" s="80">
        <f t="shared" ref="AN901:AT910" si="494">$AU901+$AB$7*SIN(AO901)</f>
        <v>12.18599283596191</v>
      </c>
      <c r="AO901" s="80">
        <f t="shared" si="494"/>
        <v>12.18479877927664</v>
      </c>
      <c r="AP901" s="80">
        <f t="shared" si="494"/>
        <v>12.187665638150426</v>
      </c>
      <c r="AQ901" s="80">
        <f t="shared" si="494"/>
        <v>12.180776920652717</v>
      </c>
      <c r="AR901" s="80">
        <f t="shared" si="494"/>
        <v>12.197298049157755</v>
      </c>
      <c r="AS901" s="80">
        <f t="shared" si="494"/>
        <v>12.157487029224619</v>
      </c>
      <c r="AT901" s="80">
        <f t="shared" si="494"/>
        <v>12.252413471766891</v>
      </c>
      <c r="AU901" s="80">
        <f t="shared" si="474"/>
        <v>12.018972288386696</v>
      </c>
    </row>
    <row r="902" spans="1:47" ht="12.95" customHeight="1" x14ac:dyDescent="0.2">
      <c r="A902" s="157" t="s">
        <v>2734</v>
      </c>
      <c r="B902" s="160" t="s">
        <v>2525</v>
      </c>
      <c r="C902" s="266">
        <v>60380.817499999997</v>
      </c>
      <c r="D902" s="267">
        <v>2.0000000000000001E-4</v>
      </c>
      <c r="E902" s="80">
        <f t="shared" ref="E902:E903" si="495">(C902-C$7)/C$8</f>
        <v>12436.08358307776</v>
      </c>
      <c r="F902" s="80">
        <f t="shared" si="465"/>
        <v>12436</v>
      </c>
      <c r="G902" s="80">
        <f t="shared" ref="G902:G903" si="496">C902-(C$7+F902*C$8)</f>
        <v>0.11345796594832791</v>
      </c>
      <c r="K902" s="80">
        <f t="shared" ref="K902:K903" si="497">+G902</f>
        <v>0.11345796594832791</v>
      </c>
      <c r="O902" s="80">
        <f t="shared" ref="O902:O903" ca="1" si="498">+C$11+C$12*F902</f>
        <v>0.11928990112696992</v>
      </c>
      <c r="P902" s="80">
        <f t="shared" ref="P902:P903" si="499">+D$11+D$12*F902+D$13*F902^2</f>
        <v>0.15670338743688059</v>
      </c>
      <c r="Q902" s="107">
        <f t="shared" ref="Q902:Q903" si="500">C902-15018.5</f>
        <v>45362.317499999997</v>
      </c>
      <c r="R902" s="80">
        <f t="shared" ref="R902:R903" si="501">+(P902-G902)^2</f>
        <v>1.8701664797225737E-3</v>
      </c>
      <c r="S902" s="106">
        <f t="shared" si="481"/>
        <v>1</v>
      </c>
      <c r="T902" s="106">
        <f t="shared" ref="T902:T903" si="502">R902*S902</f>
        <v>1.8701664797225737E-3</v>
      </c>
      <c r="Z902" s="80">
        <f t="shared" ref="Z902:Z903" si="503">F902</f>
        <v>12436</v>
      </c>
      <c r="AA902" s="80">
        <f t="shared" ref="AA902:AA903" si="504">AB$3+AB$4*Z902+AB$5*Z902^2+AH902</f>
        <v>0.14807398106757585</v>
      </c>
      <c r="AB902" s="80">
        <f t="shared" ref="AB902:AB903" si="505">G902-AH902</f>
        <v>0.12208737231763266</v>
      </c>
      <c r="AC902" s="80">
        <f t="shared" ref="AC902:AC903" si="506">+G902-P902</f>
        <v>-4.3245421488552677E-2</v>
      </c>
      <c r="AD902" s="80">
        <f t="shared" ref="AD902:AD903" si="507">G902-AA902</f>
        <v>-3.4616015119247945E-2</v>
      </c>
      <c r="AE902" s="80">
        <f t="shared" ref="AE902:AE903" si="508">+(G902-AA902)^2*S902</f>
        <v>1.1982685027360023E-3</v>
      </c>
      <c r="AF902" s="80">
        <f t="shared" ref="AF902:AF903" si="509">IF(U902&lt;&gt;0,G902-P902, -9999)</f>
        <v>-9999</v>
      </c>
      <c r="AG902" s="106"/>
      <c r="AH902" s="80">
        <f t="shared" ref="AH902:AH903" si="510">$AB$6*($AB$11/AI902*AJ902+$AB$12)</f>
        <v>-8.6294063693047405E-3</v>
      </c>
      <c r="AI902" s="80">
        <f t="shared" ref="AI902:AI903" si="511">1+$AB$7*COS(AL902)</f>
        <v>0.5613187073929008</v>
      </c>
      <c r="AJ902" s="80">
        <f t="shared" ref="AJ902:AJ903" si="512">SIN(AL902+RADIANS($AB$9))</f>
        <v>-0.15713179811247549</v>
      </c>
      <c r="AK902" s="80">
        <f t="shared" si="471"/>
        <v>9.3438922633881094E-2</v>
      </c>
      <c r="AL902" s="80">
        <f t="shared" si="472"/>
        <v>-0.20986332146909778</v>
      </c>
      <c r="AM902" s="80">
        <f t="shared" si="473"/>
        <v>-0.10531848655580978</v>
      </c>
      <c r="AN902" s="80">
        <f t="shared" ref="AN902:AT902" si="513">$AU902+$AB$7*SIN(AO902)</f>
        <v>12.228252989356898</v>
      </c>
      <c r="AO902" s="80">
        <f t="shared" si="513"/>
        <v>12.227065915186737</v>
      </c>
      <c r="AP902" s="80">
        <f t="shared" si="513"/>
        <v>12.229871182172367</v>
      </c>
      <c r="AQ902" s="80">
        <f t="shared" si="513"/>
        <v>12.22323735402431</v>
      </c>
      <c r="AR902" s="80">
        <f t="shared" si="513"/>
        <v>12.238900165160791</v>
      </c>
      <c r="AS902" s="80">
        <f t="shared" si="513"/>
        <v>12.201776771354639</v>
      </c>
      <c r="AT902" s="80">
        <f t="shared" si="513"/>
        <v>12.289027136672464</v>
      </c>
      <c r="AU902" s="80">
        <f t="shared" ref="AU902:AU903" si="514">RADIANS($AB$9)+$AB$18*(F902-AB$15)</f>
        <v>12.078970687161014</v>
      </c>
    </row>
    <row r="903" spans="1:47" ht="12.95" customHeight="1" x14ac:dyDescent="0.2">
      <c r="A903" s="268" t="s">
        <v>2735</v>
      </c>
      <c r="B903" s="261" t="s">
        <v>2525</v>
      </c>
      <c r="C903" s="164">
        <v>60565.429580000004</v>
      </c>
      <c r="D903" s="268">
        <v>2.9999999999999997E-4</v>
      </c>
      <c r="E903" s="80">
        <f t="shared" si="495"/>
        <v>12572.085015055083</v>
      </c>
      <c r="F903" s="80">
        <f t="shared" si="465"/>
        <v>12572</v>
      </c>
      <c r="G903" s="80">
        <f t="shared" si="496"/>
        <v>0.11540177130518714</v>
      </c>
      <c r="K903" s="80">
        <f t="shared" si="497"/>
        <v>0.11540177130518714</v>
      </c>
      <c r="O903" s="80">
        <f t="shared" ca="1" si="498"/>
        <v>0.12132467766994233</v>
      </c>
      <c r="P903" s="80">
        <f t="shared" si="499"/>
        <v>0.15928155005933864</v>
      </c>
      <c r="Q903" s="107">
        <f t="shared" si="500"/>
        <v>45546.929580000004</v>
      </c>
      <c r="R903" s="80">
        <f t="shared" si="501"/>
        <v>1.9254349835132853E-3</v>
      </c>
      <c r="S903" s="106">
        <f t="shared" si="481"/>
        <v>1</v>
      </c>
      <c r="T903" s="106">
        <f t="shared" si="502"/>
        <v>1.9254349835132853E-3</v>
      </c>
      <c r="Z903" s="80">
        <f t="shared" si="503"/>
        <v>12572</v>
      </c>
      <c r="AA903" s="80">
        <f t="shared" si="504"/>
        <v>0.15177712149962264</v>
      </c>
      <c r="AB903" s="80">
        <f t="shared" si="505"/>
        <v>0.12290619986490314</v>
      </c>
      <c r="AC903" s="80">
        <f t="shared" si="506"/>
        <v>-4.3879778754151499E-2</v>
      </c>
      <c r="AD903" s="80">
        <f t="shared" si="507"/>
        <v>-3.6375350194435496E-2</v>
      </c>
      <c r="AE903" s="80">
        <f t="shared" si="508"/>
        <v>1.3231661017678185E-3</v>
      </c>
      <c r="AF903" s="80">
        <f t="shared" si="509"/>
        <v>-9999</v>
      </c>
      <c r="AG903" s="106"/>
      <c r="AH903" s="80">
        <f t="shared" si="510"/>
        <v>-7.5044285597160049E-3</v>
      </c>
      <c r="AI903" s="80">
        <f t="shared" si="511"/>
        <v>0.55925525486365335</v>
      </c>
      <c r="AJ903" s="80">
        <f t="shared" si="512"/>
        <v>-0.13401401146418609</v>
      </c>
      <c r="AK903" s="80">
        <f t="shared" si="471"/>
        <v>8.3163564023630898E-2</v>
      </c>
      <c r="AL903" s="80">
        <f t="shared" si="472"/>
        <v>-0.18649605552229878</v>
      </c>
      <c r="AM903" s="80">
        <f t="shared" si="473"/>
        <v>-9.3519241019399624E-2</v>
      </c>
      <c r="AN903" s="80">
        <f t="shared" ref="AN903:AT903" si="515">$AU903+$AB$7*SIN(AO903)</f>
        <v>12.265529905865611</v>
      </c>
      <c r="AO903" s="80">
        <f t="shared" si="515"/>
        <v>12.264377714084921</v>
      </c>
      <c r="AP903" s="80">
        <f t="shared" si="515"/>
        <v>12.267067215814345</v>
      </c>
      <c r="AQ903" s="80">
        <f t="shared" si="515"/>
        <v>12.260785734577619</v>
      </c>
      <c r="AR903" s="80">
        <f t="shared" si="515"/>
        <v>12.275437586638002</v>
      </c>
      <c r="AS903" s="80">
        <f t="shared" si="515"/>
        <v>12.241154982000772</v>
      </c>
      <c r="AT903" s="80">
        <f t="shared" si="515"/>
        <v>12.32083229316112</v>
      </c>
      <c r="AU903" s="80">
        <f t="shared" si="514"/>
        <v>12.132128877606014</v>
      </c>
    </row>
    <row r="904" spans="1:47" ht="12.95" customHeight="1" x14ac:dyDescent="0.2">
      <c r="C904" s="176"/>
      <c r="D904" s="176"/>
      <c r="T904" s="106"/>
      <c r="AG904" s="106"/>
    </row>
    <row r="905" spans="1:47" ht="12.95" customHeight="1" x14ac:dyDescent="0.2">
      <c r="C905" s="176"/>
      <c r="D905" s="176"/>
      <c r="T905" s="106"/>
      <c r="AG905" s="106"/>
    </row>
    <row r="906" spans="1:47" ht="12.95" customHeight="1" x14ac:dyDescent="0.2">
      <c r="C906" s="176"/>
      <c r="D906" s="176"/>
      <c r="T906" s="106"/>
      <c r="AG906" s="106"/>
    </row>
    <row r="907" spans="1:47" ht="12.95" customHeight="1" x14ac:dyDescent="0.2">
      <c r="C907" s="176"/>
      <c r="D907" s="176"/>
      <c r="T907" s="106"/>
      <c r="AG907" s="106"/>
    </row>
    <row r="908" spans="1:47" ht="12.95" customHeight="1" x14ac:dyDescent="0.2">
      <c r="C908" s="176"/>
      <c r="D908" s="176"/>
      <c r="T908" s="106"/>
      <c r="AG908" s="106"/>
    </row>
    <row r="909" spans="1:47" ht="12.95" customHeight="1" x14ac:dyDescent="0.2">
      <c r="C909" s="176"/>
      <c r="D909" s="176"/>
      <c r="T909" s="106"/>
      <c r="AG909" s="106"/>
    </row>
    <row r="910" spans="1:47" ht="12.95" customHeight="1" x14ac:dyDescent="0.2">
      <c r="C910" s="176"/>
      <c r="D910" s="176"/>
      <c r="T910" s="106"/>
      <c r="AG910" s="106"/>
    </row>
    <row r="911" spans="1:47" ht="12.95" customHeight="1" x14ac:dyDescent="0.2">
      <c r="C911" s="176"/>
      <c r="D911" s="176"/>
      <c r="T911" s="106"/>
      <c r="AG911" s="106"/>
    </row>
    <row r="912" spans="1:47" ht="12.95" customHeight="1" x14ac:dyDescent="0.2">
      <c r="C912" s="176"/>
      <c r="D912" s="176"/>
      <c r="T912" s="106"/>
      <c r="AG912" s="106"/>
    </row>
    <row r="913" spans="3:33" ht="12.95" customHeight="1" x14ac:dyDescent="0.2">
      <c r="C913" s="176"/>
      <c r="D913" s="176"/>
      <c r="T913" s="106"/>
      <c r="AG913" s="106"/>
    </row>
    <row r="914" spans="3:33" ht="12.95" customHeight="1" x14ac:dyDescent="0.2">
      <c r="C914" s="176"/>
      <c r="D914" s="176"/>
      <c r="T914" s="106"/>
      <c r="AG914" s="106"/>
    </row>
    <row r="915" spans="3:33" ht="12.95" customHeight="1" x14ac:dyDescent="0.2">
      <c r="C915" s="176"/>
      <c r="D915" s="176"/>
      <c r="T915" s="106"/>
      <c r="AG915" s="106"/>
    </row>
    <row r="916" spans="3:33" ht="12.95" customHeight="1" x14ac:dyDescent="0.2">
      <c r="C916" s="176"/>
      <c r="D916" s="176"/>
      <c r="T916" s="106"/>
      <c r="AG916" s="106"/>
    </row>
    <row r="917" spans="3:33" ht="12.95" customHeight="1" x14ac:dyDescent="0.2">
      <c r="C917" s="176"/>
      <c r="D917" s="176"/>
      <c r="T917" s="106"/>
      <c r="AG917" s="106"/>
    </row>
    <row r="918" spans="3:33" ht="12.95" customHeight="1" x14ac:dyDescent="0.2">
      <c r="C918" s="176"/>
      <c r="D918" s="176"/>
      <c r="T918" s="106"/>
      <c r="AG918" s="106"/>
    </row>
    <row r="919" spans="3:33" ht="12.95" customHeight="1" x14ac:dyDescent="0.2">
      <c r="C919" s="176"/>
      <c r="D919" s="176"/>
      <c r="T919" s="106"/>
      <c r="AG919" s="106"/>
    </row>
    <row r="920" spans="3:33" ht="12.95" customHeight="1" x14ac:dyDescent="0.2">
      <c r="C920" s="176"/>
      <c r="D920" s="176"/>
      <c r="T920" s="106"/>
      <c r="AG920" s="106"/>
    </row>
    <row r="921" spans="3:33" ht="12.95" customHeight="1" x14ac:dyDescent="0.2">
      <c r="C921" s="176"/>
      <c r="D921" s="176"/>
      <c r="T921" s="106"/>
      <c r="AG921" s="106"/>
    </row>
    <row r="922" spans="3:33" ht="12.95" customHeight="1" x14ac:dyDescent="0.2">
      <c r="C922" s="176"/>
      <c r="D922" s="176"/>
      <c r="T922" s="106"/>
      <c r="AG922" s="106"/>
    </row>
    <row r="923" spans="3:33" ht="12.95" customHeight="1" x14ac:dyDescent="0.2">
      <c r="C923" s="176"/>
      <c r="D923" s="176"/>
      <c r="T923" s="106"/>
      <c r="AG923" s="106"/>
    </row>
    <row r="924" spans="3:33" ht="12.95" customHeight="1" x14ac:dyDescent="0.2">
      <c r="C924" s="176"/>
      <c r="D924" s="176"/>
      <c r="T924" s="106"/>
      <c r="AG924" s="106"/>
    </row>
    <row r="925" spans="3:33" ht="12.95" customHeight="1" x14ac:dyDescent="0.2">
      <c r="C925" s="176"/>
      <c r="D925" s="176"/>
      <c r="T925" s="106"/>
      <c r="AG925" s="106"/>
    </row>
    <row r="926" spans="3:33" ht="12.95" customHeight="1" x14ac:dyDescent="0.2">
      <c r="C926" s="176"/>
      <c r="D926" s="176"/>
      <c r="T926" s="106"/>
      <c r="AG926" s="106"/>
    </row>
    <row r="927" spans="3:33" ht="12.95" customHeight="1" x14ac:dyDescent="0.2">
      <c r="C927" s="176"/>
      <c r="D927" s="176"/>
      <c r="T927" s="106"/>
      <c r="AG927" s="106"/>
    </row>
    <row r="928" spans="3:33" ht="12.95" customHeight="1" x14ac:dyDescent="0.2">
      <c r="C928" s="176"/>
      <c r="D928" s="176"/>
      <c r="T928" s="106"/>
      <c r="AG928" s="106"/>
    </row>
    <row r="929" spans="3:33" ht="12.95" customHeight="1" x14ac:dyDescent="0.2">
      <c r="C929" s="176"/>
      <c r="D929" s="176"/>
      <c r="T929" s="106"/>
      <c r="AG929" s="106"/>
    </row>
    <row r="930" spans="3:33" ht="12.95" customHeight="1" x14ac:dyDescent="0.2">
      <c r="C930" s="176"/>
      <c r="D930" s="176"/>
      <c r="T930" s="106"/>
      <c r="AG930" s="106"/>
    </row>
    <row r="931" spans="3:33" ht="12.95" customHeight="1" x14ac:dyDescent="0.2">
      <c r="C931" s="176"/>
      <c r="D931" s="176"/>
      <c r="T931" s="106"/>
      <c r="AG931" s="106"/>
    </row>
    <row r="932" spans="3:33" ht="12.95" customHeight="1" x14ac:dyDescent="0.2">
      <c r="C932" s="176"/>
      <c r="D932" s="176"/>
      <c r="T932" s="106"/>
      <c r="AG932" s="106"/>
    </row>
    <row r="933" spans="3:33" ht="12.95" customHeight="1" x14ac:dyDescent="0.2">
      <c r="C933" s="176"/>
      <c r="D933" s="176"/>
      <c r="T933" s="106"/>
      <c r="AG933" s="106"/>
    </row>
    <row r="934" spans="3:33" ht="12.95" customHeight="1" x14ac:dyDescent="0.2">
      <c r="C934" s="176"/>
      <c r="D934" s="176"/>
      <c r="T934" s="106"/>
      <c r="AG934" s="106"/>
    </row>
    <row r="935" spans="3:33" ht="12.95" customHeight="1" x14ac:dyDescent="0.2">
      <c r="C935" s="176"/>
      <c r="D935" s="176"/>
      <c r="T935" s="106"/>
      <c r="AG935" s="106"/>
    </row>
    <row r="936" spans="3:33" ht="12.95" customHeight="1" x14ac:dyDescent="0.2">
      <c r="C936" s="176"/>
      <c r="D936" s="176"/>
      <c r="T936" s="106"/>
      <c r="AG936" s="106"/>
    </row>
    <row r="937" spans="3:33" ht="12.95" customHeight="1" x14ac:dyDescent="0.2">
      <c r="C937" s="176"/>
      <c r="D937" s="176"/>
      <c r="T937" s="106"/>
      <c r="AG937" s="106"/>
    </row>
    <row r="938" spans="3:33" ht="12.95" customHeight="1" x14ac:dyDescent="0.2">
      <c r="C938" s="176"/>
      <c r="D938" s="176"/>
      <c r="T938" s="106"/>
      <c r="AG938" s="106"/>
    </row>
    <row r="939" spans="3:33" ht="12.95" customHeight="1" x14ac:dyDescent="0.2">
      <c r="C939" s="176"/>
      <c r="D939" s="176"/>
      <c r="T939" s="106"/>
      <c r="AG939" s="106"/>
    </row>
    <row r="940" spans="3:33" ht="12.95" customHeight="1" x14ac:dyDescent="0.2">
      <c r="C940" s="176"/>
      <c r="D940" s="176"/>
      <c r="T940" s="106"/>
      <c r="AG940" s="106"/>
    </row>
    <row r="941" spans="3:33" ht="12.95" customHeight="1" x14ac:dyDescent="0.2">
      <c r="C941" s="176"/>
      <c r="D941" s="176"/>
      <c r="T941" s="106"/>
      <c r="AG941" s="106"/>
    </row>
    <row r="942" spans="3:33" ht="12.95" customHeight="1" x14ac:dyDescent="0.2">
      <c r="C942" s="176"/>
      <c r="D942" s="176"/>
      <c r="AG942" s="106"/>
    </row>
    <row r="943" spans="3:33" ht="12.95" customHeight="1" x14ac:dyDescent="0.2">
      <c r="C943" s="176"/>
      <c r="D943" s="176"/>
      <c r="AG943" s="106"/>
    </row>
    <row r="944" spans="3:33" ht="12.95" customHeight="1" x14ac:dyDescent="0.2">
      <c r="C944" s="176"/>
      <c r="D944" s="176"/>
      <c r="AG944" s="106"/>
    </row>
    <row r="945" spans="3:33" ht="12.95" customHeight="1" x14ac:dyDescent="0.2">
      <c r="C945" s="176"/>
      <c r="D945" s="176"/>
      <c r="AG945" s="106"/>
    </row>
    <row r="946" spans="3:33" ht="12.95" customHeight="1" x14ac:dyDescent="0.2">
      <c r="C946" s="176"/>
      <c r="D946" s="176"/>
      <c r="AG946" s="106"/>
    </row>
    <row r="947" spans="3:33" ht="12.95" customHeight="1" x14ac:dyDescent="0.2">
      <c r="C947" s="176"/>
      <c r="D947" s="176"/>
      <c r="AG947" s="106"/>
    </row>
    <row r="948" spans="3:33" ht="12.95" customHeight="1" x14ac:dyDescent="0.2">
      <c r="C948" s="176"/>
      <c r="D948" s="176"/>
      <c r="AG948" s="106"/>
    </row>
    <row r="949" spans="3:33" ht="12.95" customHeight="1" x14ac:dyDescent="0.2">
      <c r="C949" s="176"/>
      <c r="D949" s="176"/>
      <c r="AG949" s="106"/>
    </row>
    <row r="950" spans="3:33" ht="12.95" customHeight="1" x14ac:dyDescent="0.2">
      <c r="C950" s="176"/>
      <c r="D950" s="176"/>
      <c r="AG950" s="106"/>
    </row>
    <row r="951" spans="3:33" ht="12.95" customHeight="1" x14ac:dyDescent="0.2">
      <c r="C951" s="176"/>
      <c r="D951" s="176"/>
      <c r="AG951" s="106"/>
    </row>
    <row r="952" spans="3:33" ht="12.95" customHeight="1" x14ac:dyDescent="0.2">
      <c r="C952" s="176"/>
      <c r="D952" s="176"/>
      <c r="AG952" s="106"/>
    </row>
    <row r="953" spans="3:33" ht="12.95" customHeight="1" x14ac:dyDescent="0.2">
      <c r="C953" s="176"/>
      <c r="D953" s="176"/>
      <c r="AG953" s="106"/>
    </row>
    <row r="954" spans="3:33" ht="12.95" customHeight="1" x14ac:dyDescent="0.2">
      <c r="C954" s="176"/>
      <c r="D954" s="176"/>
      <c r="AG954" s="106"/>
    </row>
    <row r="955" spans="3:33" ht="12.95" customHeight="1" x14ac:dyDescent="0.2">
      <c r="C955" s="176"/>
      <c r="D955" s="176"/>
      <c r="AG955" s="106"/>
    </row>
    <row r="956" spans="3:33" ht="12.95" customHeight="1" x14ac:dyDescent="0.2">
      <c r="C956" s="176"/>
      <c r="D956" s="176"/>
      <c r="AG956" s="106"/>
    </row>
    <row r="957" spans="3:33" ht="12.95" customHeight="1" x14ac:dyDescent="0.2">
      <c r="C957" s="176"/>
      <c r="D957" s="176"/>
      <c r="AG957" s="106"/>
    </row>
    <row r="958" spans="3:33" ht="12.95" customHeight="1" x14ac:dyDescent="0.2">
      <c r="C958" s="176"/>
      <c r="D958" s="176"/>
      <c r="AG958" s="106"/>
    </row>
    <row r="959" spans="3:33" ht="12.95" customHeight="1" x14ac:dyDescent="0.2">
      <c r="C959" s="176"/>
      <c r="D959" s="176"/>
      <c r="AG959" s="106"/>
    </row>
    <row r="960" spans="3:33" ht="12.95" customHeight="1" x14ac:dyDescent="0.2">
      <c r="C960" s="176"/>
      <c r="D960" s="176"/>
      <c r="AG960" s="106"/>
    </row>
    <row r="961" spans="3:33" ht="12.95" customHeight="1" x14ac:dyDescent="0.2">
      <c r="C961" s="176"/>
      <c r="D961" s="176"/>
      <c r="AG961" s="106"/>
    </row>
    <row r="962" spans="3:33" ht="12.95" customHeight="1" x14ac:dyDescent="0.2">
      <c r="C962" s="176"/>
      <c r="D962" s="176"/>
      <c r="AG962" s="106"/>
    </row>
    <row r="963" spans="3:33" ht="12.95" customHeight="1" x14ac:dyDescent="0.2">
      <c r="C963" s="176"/>
      <c r="D963" s="176"/>
      <c r="AG963" s="106"/>
    </row>
    <row r="964" spans="3:33" ht="12.95" customHeight="1" x14ac:dyDescent="0.2">
      <c r="C964" s="176"/>
      <c r="D964" s="176"/>
      <c r="AG964" s="106"/>
    </row>
    <row r="965" spans="3:33" ht="12.95" customHeight="1" x14ac:dyDescent="0.2">
      <c r="C965" s="176"/>
      <c r="D965" s="176"/>
      <c r="AG965" s="106"/>
    </row>
    <row r="966" spans="3:33" ht="12.95" customHeight="1" x14ac:dyDescent="0.2">
      <c r="C966" s="176"/>
      <c r="D966" s="176"/>
      <c r="AG966" s="106"/>
    </row>
    <row r="967" spans="3:33" ht="12.95" customHeight="1" x14ac:dyDescent="0.2">
      <c r="C967" s="176"/>
      <c r="D967" s="176"/>
      <c r="AG967" s="106"/>
    </row>
    <row r="968" spans="3:33" ht="12.95" customHeight="1" x14ac:dyDescent="0.2">
      <c r="C968" s="176"/>
      <c r="D968" s="176"/>
      <c r="AG968" s="106"/>
    </row>
    <row r="969" spans="3:33" ht="12.95" customHeight="1" x14ac:dyDescent="0.2">
      <c r="C969" s="176"/>
      <c r="D969" s="176"/>
      <c r="AG969" s="106"/>
    </row>
    <row r="970" spans="3:33" ht="12.95" customHeight="1" x14ac:dyDescent="0.2">
      <c r="C970" s="176"/>
      <c r="D970" s="176"/>
      <c r="AG970" s="106"/>
    </row>
    <row r="971" spans="3:33" ht="12.95" customHeight="1" x14ac:dyDescent="0.2">
      <c r="C971" s="176"/>
      <c r="D971" s="176"/>
      <c r="AG971" s="106"/>
    </row>
    <row r="972" spans="3:33" ht="12.95" customHeight="1" x14ac:dyDescent="0.2">
      <c r="C972" s="176"/>
      <c r="D972" s="176"/>
      <c r="AG972" s="106"/>
    </row>
    <row r="973" spans="3:33" ht="12.95" customHeight="1" x14ac:dyDescent="0.2">
      <c r="C973" s="176"/>
      <c r="D973" s="176"/>
      <c r="AG973" s="106"/>
    </row>
    <row r="974" spans="3:33" ht="12.95" customHeight="1" x14ac:dyDescent="0.2">
      <c r="C974" s="176"/>
      <c r="D974" s="176"/>
      <c r="AG974" s="106"/>
    </row>
    <row r="975" spans="3:33" ht="12.95" customHeight="1" x14ac:dyDescent="0.2">
      <c r="C975" s="176"/>
      <c r="D975" s="176"/>
      <c r="AG975" s="106"/>
    </row>
    <row r="976" spans="3:33" ht="12.95" customHeight="1" x14ac:dyDescent="0.2">
      <c r="C976" s="176"/>
      <c r="D976" s="176"/>
      <c r="AG976" s="106"/>
    </row>
    <row r="977" spans="3:33" ht="12.95" customHeight="1" x14ac:dyDescent="0.2">
      <c r="C977" s="176"/>
      <c r="D977" s="176"/>
      <c r="AG977" s="106"/>
    </row>
    <row r="978" spans="3:33" ht="12.95" customHeight="1" x14ac:dyDescent="0.2">
      <c r="C978" s="176"/>
      <c r="D978" s="176"/>
      <c r="AG978" s="106"/>
    </row>
    <row r="979" spans="3:33" ht="12.95" customHeight="1" x14ac:dyDescent="0.2">
      <c r="C979" s="176"/>
      <c r="D979" s="176"/>
      <c r="AG979" s="106"/>
    </row>
    <row r="980" spans="3:33" ht="12.95" customHeight="1" x14ac:dyDescent="0.2">
      <c r="C980" s="176"/>
      <c r="D980" s="176"/>
      <c r="AG980" s="106"/>
    </row>
    <row r="981" spans="3:33" ht="12.95" customHeight="1" x14ac:dyDescent="0.2">
      <c r="C981" s="176"/>
      <c r="D981" s="176"/>
      <c r="AG981" s="106"/>
    </row>
    <row r="982" spans="3:33" ht="12.95" customHeight="1" x14ac:dyDescent="0.2">
      <c r="C982" s="176"/>
      <c r="D982" s="176"/>
      <c r="AG982" s="106"/>
    </row>
    <row r="983" spans="3:33" ht="12.95" customHeight="1" x14ac:dyDescent="0.2">
      <c r="C983" s="176"/>
      <c r="D983" s="176"/>
      <c r="AG983" s="106"/>
    </row>
    <row r="984" spans="3:33" ht="12.95" customHeight="1" x14ac:dyDescent="0.2">
      <c r="C984" s="176"/>
      <c r="D984" s="176"/>
      <c r="AG984" s="106"/>
    </row>
    <row r="985" spans="3:33" ht="12.95" customHeight="1" x14ac:dyDescent="0.2">
      <c r="C985" s="176"/>
      <c r="D985" s="176"/>
      <c r="AG985" s="106"/>
    </row>
    <row r="986" spans="3:33" ht="12.95" customHeight="1" x14ac:dyDescent="0.2">
      <c r="C986" s="176"/>
      <c r="D986" s="176"/>
      <c r="AG986" s="106"/>
    </row>
    <row r="987" spans="3:33" ht="12.95" customHeight="1" x14ac:dyDescent="0.2">
      <c r="C987" s="176"/>
      <c r="D987" s="176"/>
      <c r="AG987" s="106"/>
    </row>
    <row r="988" spans="3:33" ht="12.95" customHeight="1" x14ac:dyDescent="0.2">
      <c r="C988" s="176"/>
      <c r="D988" s="176"/>
      <c r="AG988" s="106"/>
    </row>
    <row r="989" spans="3:33" ht="12.95" customHeight="1" x14ac:dyDescent="0.2">
      <c r="C989" s="176"/>
      <c r="D989" s="176"/>
      <c r="AG989" s="106"/>
    </row>
    <row r="990" spans="3:33" ht="12.95" customHeight="1" x14ac:dyDescent="0.2">
      <c r="C990" s="176"/>
      <c r="D990" s="176"/>
      <c r="AG990" s="106"/>
    </row>
    <row r="991" spans="3:33" ht="12.95" customHeight="1" x14ac:dyDescent="0.2">
      <c r="C991" s="176"/>
      <c r="D991" s="176"/>
      <c r="AG991" s="106"/>
    </row>
    <row r="992" spans="3:33" ht="12.95" customHeight="1" x14ac:dyDescent="0.2">
      <c r="C992" s="176"/>
      <c r="D992" s="176"/>
      <c r="AG992" s="106"/>
    </row>
    <row r="993" spans="3:33" ht="12.95" customHeight="1" x14ac:dyDescent="0.2">
      <c r="C993" s="176"/>
      <c r="D993" s="176"/>
      <c r="AG993" s="106"/>
    </row>
    <row r="994" spans="3:33" ht="12.95" customHeight="1" x14ac:dyDescent="0.2">
      <c r="C994" s="176"/>
      <c r="D994" s="176"/>
      <c r="AG994" s="106"/>
    </row>
    <row r="995" spans="3:33" ht="12.95" customHeight="1" x14ac:dyDescent="0.2">
      <c r="C995" s="176"/>
      <c r="D995" s="176"/>
      <c r="AG995" s="106"/>
    </row>
    <row r="996" spans="3:33" ht="12.95" customHeight="1" x14ac:dyDescent="0.2">
      <c r="C996" s="176"/>
      <c r="D996" s="176"/>
      <c r="AG996" s="106"/>
    </row>
    <row r="997" spans="3:33" ht="12.95" customHeight="1" x14ac:dyDescent="0.2">
      <c r="C997" s="176"/>
      <c r="D997" s="176"/>
      <c r="AG997" s="106"/>
    </row>
    <row r="998" spans="3:33" ht="12.95" customHeight="1" x14ac:dyDescent="0.2">
      <c r="C998" s="176"/>
      <c r="D998" s="176"/>
      <c r="AG998" s="106"/>
    </row>
    <row r="999" spans="3:33" ht="12.95" customHeight="1" x14ac:dyDescent="0.2">
      <c r="C999" s="176"/>
      <c r="D999" s="176"/>
      <c r="AG999" s="106"/>
    </row>
    <row r="1000" spans="3:33" ht="12.95" customHeight="1" x14ac:dyDescent="0.2">
      <c r="C1000" s="176"/>
      <c r="D1000" s="176"/>
      <c r="AG1000" s="106"/>
    </row>
    <row r="1001" spans="3:33" ht="12.95" customHeight="1" x14ac:dyDescent="0.2">
      <c r="C1001" s="176"/>
      <c r="D1001" s="176"/>
      <c r="AG1001" s="106"/>
    </row>
    <row r="1002" spans="3:33" ht="12.95" customHeight="1" x14ac:dyDescent="0.2">
      <c r="C1002" s="176"/>
      <c r="D1002" s="176"/>
      <c r="AG1002" s="106"/>
    </row>
    <row r="1003" spans="3:33" ht="12.95" customHeight="1" x14ac:dyDescent="0.2">
      <c r="C1003" s="176"/>
      <c r="D1003" s="176"/>
      <c r="AG1003" s="106"/>
    </row>
    <row r="1004" spans="3:33" ht="12.95" customHeight="1" x14ac:dyDescent="0.2">
      <c r="C1004" s="176"/>
      <c r="D1004" s="176"/>
      <c r="AG1004" s="106"/>
    </row>
    <row r="1005" spans="3:33" ht="12.95" customHeight="1" x14ac:dyDescent="0.2">
      <c r="C1005" s="176"/>
      <c r="D1005" s="176"/>
      <c r="AG1005" s="106"/>
    </row>
    <row r="1006" spans="3:33" ht="12.95" customHeight="1" x14ac:dyDescent="0.2">
      <c r="C1006" s="176"/>
      <c r="D1006" s="176"/>
      <c r="AG1006" s="106"/>
    </row>
    <row r="1007" spans="3:33" ht="12.95" customHeight="1" x14ac:dyDescent="0.2">
      <c r="C1007" s="176"/>
      <c r="D1007" s="176"/>
      <c r="AG1007" s="106"/>
    </row>
    <row r="1008" spans="3:33" ht="12.95" customHeight="1" x14ac:dyDescent="0.2">
      <c r="C1008" s="176"/>
      <c r="D1008" s="176"/>
      <c r="AG1008" s="106"/>
    </row>
    <row r="1009" spans="3:33" ht="12.95" customHeight="1" x14ac:dyDescent="0.2">
      <c r="C1009" s="176"/>
      <c r="D1009" s="176"/>
      <c r="AG1009" s="106"/>
    </row>
    <row r="1010" spans="3:33" ht="12.95" customHeight="1" x14ac:dyDescent="0.2">
      <c r="C1010" s="176"/>
      <c r="D1010" s="176"/>
      <c r="AG1010" s="106"/>
    </row>
    <row r="1011" spans="3:33" ht="12.95" customHeight="1" x14ac:dyDescent="0.2">
      <c r="C1011" s="176"/>
      <c r="D1011" s="176"/>
      <c r="AG1011" s="106"/>
    </row>
    <row r="1012" spans="3:33" ht="12.95" customHeight="1" x14ac:dyDescent="0.2">
      <c r="C1012" s="176"/>
      <c r="D1012" s="176"/>
      <c r="AG1012" s="106"/>
    </row>
    <row r="1013" spans="3:33" ht="12.95" customHeight="1" x14ac:dyDescent="0.2">
      <c r="C1013" s="176"/>
      <c r="D1013" s="176"/>
      <c r="AG1013" s="106"/>
    </row>
    <row r="1014" spans="3:33" ht="12.95" customHeight="1" x14ac:dyDescent="0.2">
      <c r="C1014" s="176"/>
      <c r="D1014" s="176"/>
      <c r="AG1014" s="106"/>
    </row>
    <row r="1015" spans="3:33" ht="12.95" customHeight="1" x14ac:dyDescent="0.2">
      <c r="C1015" s="176"/>
      <c r="D1015" s="176"/>
      <c r="AG1015" s="106"/>
    </row>
    <row r="1016" spans="3:33" ht="12.95" customHeight="1" x14ac:dyDescent="0.2">
      <c r="C1016" s="176"/>
      <c r="D1016" s="176"/>
      <c r="AG1016" s="106"/>
    </row>
    <row r="1017" spans="3:33" ht="12.95" customHeight="1" x14ac:dyDescent="0.2">
      <c r="C1017" s="176"/>
      <c r="D1017" s="176"/>
      <c r="AG1017" s="106"/>
    </row>
    <row r="1018" spans="3:33" ht="12.95" customHeight="1" x14ac:dyDescent="0.2">
      <c r="C1018" s="176"/>
      <c r="D1018" s="176"/>
      <c r="AG1018" s="106"/>
    </row>
    <row r="1019" spans="3:33" ht="12.95" customHeight="1" x14ac:dyDescent="0.2">
      <c r="C1019" s="176"/>
      <c r="D1019" s="176"/>
      <c r="AG1019" s="106"/>
    </row>
    <row r="1020" spans="3:33" ht="12.95" customHeight="1" x14ac:dyDescent="0.2">
      <c r="C1020" s="176"/>
      <c r="D1020" s="176"/>
      <c r="AG1020" s="106"/>
    </row>
    <row r="1021" spans="3:33" ht="12.95" customHeight="1" x14ac:dyDescent="0.2">
      <c r="C1021" s="176"/>
      <c r="D1021" s="176"/>
      <c r="AG1021" s="106"/>
    </row>
    <row r="1022" spans="3:33" ht="12.95" customHeight="1" x14ac:dyDescent="0.2">
      <c r="C1022" s="176"/>
      <c r="D1022" s="176"/>
      <c r="AG1022" s="106"/>
    </row>
    <row r="1023" spans="3:33" ht="12.95" customHeight="1" x14ac:dyDescent="0.2">
      <c r="C1023" s="176"/>
      <c r="D1023" s="176"/>
      <c r="AG1023" s="106"/>
    </row>
    <row r="1024" spans="3:33" ht="12.95" customHeight="1" x14ac:dyDescent="0.2">
      <c r="C1024" s="176"/>
      <c r="D1024" s="176"/>
      <c r="AG1024" s="106"/>
    </row>
    <row r="1025" spans="3:33" ht="12.95" customHeight="1" x14ac:dyDescent="0.2">
      <c r="C1025" s="176"/>
      <c r="D1025" s="176"/>
      <c r="AG1025" s="106"/>
    </row>
    <row r="1026" spans="3:33" ht="12.95" customHeight="1" x14ac:dyDescent="0.2">
      <c r="C1026" s="176"/>
      <c r="D1026" s="176"/>
      <c r="AG1026" s="106"/>
    </row>
    <row r="1027" spans="3:33" ht="12.95" customHeight="1" x14ac:dyDescent="0.2">
      <c r="C1027" s="176"/>
      <c r="D1027" s="176"/>
      <c r="AG1027" s="106"/>
    </row>
    <row r="1028" spans="3:33" ht="12.95" customHeight="1" x14ac:dyDescent="0.2">
      <c r="C1028" s="176"/>
      <c r="D1028" s="176"/>
      <c r="AG1028" s="106"/>
    </row>
    <row r="1029" spans="3:33" ht="12.95" customHeight="1" x14ac:dyDescent="0.2">
      <c r="C1029" s="176"/>
      <c r="D1029" s="176"/>
      <c r="AG1029" s="106"/>
    </row>
    <row r="1030" spans="3:33" ht="12.95" customHeight="1" x14ac:dyDescent="0.2">
      <c r="C1030" s="176"/>
      <c r="D1030" s="176"/>
      <c r="AG1030" s="106"/>
    </row>
    <row r="1031" spans="3:33" ht="12.95" customHeight="1" x14ac:dyDescent="0.2">
      <c r="C1031" s="176"/>
      <c r="D1031" s="176"/>
      <c r="AG1031" s="106"/>
    </row>
    <row r="1032" spans="3:33" ht="12.95" customHeight="1" x14ac:dyDescent="0.2">
      <c r="C1032" s="176"/>
      <c r="D1032" s="176"/>
      <c r="AG1032" s="106"/>
    </row>
    <row r="1033" spans="3:33" ht="12.95" customHeight="1" x14ac:dyDescent="0.2">
      <c r="C1033" s="176"/>
      <c r="D1033" s="176"/>
      <c r="AG1033" s="106"/>
    </row>
    <row r="1034" spans="3:33" ht="12.95" customHeight="1" x14ac:dyDescent="0.2">
      <c r="C1034" s="176"/>
      <c r="D1034" s="176"/>
      <c r="AG1034" s="106"/>
    </row>
    <row r="1035" spans="3:33" ht="12.95" customHeight="1" x14ac:dyDescent="0.2">
      <c r="C1035" s="176"/>
      <c r="D1035" s="176"/>
      <c r="AG1035" s="106"/>
    </row>
    <row r="1036" spans="3:33" ht="12.95" customHeight="1" x14ac:dyDescent="0.2">
      <c r="C1036" s="176"/>
      <c r="D1036" s="176"/>
      <c r="AG1036" s="106"/>
    </row>
    <row r="1037" spans="3:33" ht="12.95" customHeight="1" x14ac:dyDescent="0.2">
      <c r="C1037" s="176"/>
      <c r="D1037" s="176"/>
      <c r="AG1037" s="106"/>
    </row>
    <row r="1038" spans="3:33" ht="12.95" customHeight="1" x14ac:dyDescent="0.2">
      <c r="C1038" s="176"/>
      <c r="D1038" s="176"/>
      <c r="AG1038" s="106"/>
    </row>
    <row r="1039" spans="3:33" ht="12.95" customHeight="1" x14ac:dyDescent="0.2">
      <c r="C1039" s="176"/>
      <c r="D1039" s="176"/>
      <c r="AG1039" s="106"/>
    </row>
    <row r="1040" spans="3:33" ht="12.95" customHeight="1" x14ac:dyDescent="0.2">
      <c r="C1040" s="176"/>
      <c r="D1040" s="176"/>
      <c r="AG1040" s="106"/>
    </row>
    <row r="1041" spans="3:33" ht="12.95" customHeight="1" x14ac:dyDescent="0.2">
      <c r="C1041" s="176"/>
      <c r="D1041" s="176"/>
      <c r="AG1041" s="106"/>
    </row>
    <row r="1042" spans="3:33" ht="12.95" customHeight="1" x14ac:dyDescent="0.2">
      <c r="C1042" s="176"/>
      <c r="D1042" s="176"/>
      <c r="AG1042" s="106"/>
    </row>
    <row r="1043" spans="3:33" ht="12.95" customHeight="1" x14ac:dyDescent="0.2">
      <c r="C1043" s="176"/>
      <c r="D1043" s="176"/>
      <c r="AG1043" s="106"/>
    </row>
    <row r="1044" spans="3:33" ht="12.95" customHeight="1" x14ac:dyDescent="0.2">
      <c r="C1044" s="176"/>
      <c r="D1044" s="176"/>
      <c r="AG1044" s="106"/>
    </row>
    <row r="1045" spans="3:33" ht="12.95" customHeight="1" x14ac:dyDescent="0.2">
      <c r="C1045" s="176"/>
      <c r="D1045" s="176"/>
      <c r="AG1045" s="106"/>
    </row>
    <row r="1046" spans="3:33" ht="12.95" customHeight="1" x14ac:dyDescent="0.2">
      <c r="C1046" s="176"/>
      <c r="D1046" s="176"/>
      <c r="AG1046" s="106"/>
    </row>
    <row r="1047" spans="3:33" ht="12.95" customHeight="1" x14ac:dyDescent="0.2">
      <c r="C1047" s="176"/>
      <c r="D1047" s="176"/>
      <c r="AG1047" s="106"/>
    </row>
    <row r="1048" spans="3:33" ht="12.95" customHeight="1" x14ac:dyDescent="0.2">
      <c r="C1048" s="176"/>
      <c r="D1048" s="176"/>
      <c r="AG1048" s="106"/>
    </row>
    <row r="1049" spans="3:33" ht="12.95" customHeight="1" x14ac:dyDescent="0.2">
      <c r="C1049" s="176"/>
      <c r="D1049" s="176"/>
      <c r="AG1049" s="106"/>
    </row>
    <row r="1050" spans="3:33" ht="12.95" customHeight="1" x14ac:dyDescent="0.2">
      <c r="C1050" s="176"/>
      <c r="D1050" s="176"/>
      <c r="AG1050" s="106"/>
    </row>
    <row r="1051" spans="3:33" ht="12.95" customHeight="1" x14ac:dyDescent="0.2">
      <c r="C1051" s="176"/>
      <c r="D1051" s="176"/>
      <c r="AG1051" s="106"/>
    </row>
    <row r="1052" spans="3:33" ht="12.95" customHeight="1" x14ac:dyDescent="0.2">
      <c r="C1052" s="176"/>
      <c r="D1052" s="176"/>
      <c r="AG1052" s="106"/>
    </row>
    <row r="1053" spans="3:33" ht="12.95" customHeight="1" x14ac:dyDescent="0.2">
      <c r="C1053" s="176"/>
      <c r="D1053" s="176"/>
      <c r="AG1053" s="106"/>
    </row>
    <row r="1054" spans="3:33" ht="12.95" customHeight="1" x14ac:dyDescent="0.2">
      <c r="C1054" s="176"/>
      <c r="D1054" s="176"/>
      <c r="AG1054" s="106"/>
    </row>
    <row r="1055" spans="3:33" ht="12.95" customHeight="1" x14ac:dyDescent="0.2">
      <c r="C1055" s="176"/>
      <c r="D1055" s="176"/>
      <c r="AG1055" s="106"/>
    </row>
    <row r="1056" spans="3:33" ht="12.95" customHeight="1" x14ac:dyDescent="0.2">
      <c r="C1056" s="176"/>
      <c r="D1056" s="176"/>
      <c r="AG1056" s="106"/>
    </row>
    <row r="1057" spans="3:33" ht="12.95" customHeight="1" x14ac:dyDescent="0.2">
      <c r="C1057" s="176"/>
      <c r="D1057" s="176"/>
      <c r="AG1057" s="106"/>
    </row>
    <row r="1058" spans="3:33" ht="12.95" customHeight="1" x14ac:dyDescent="0.2">
      <c r="C1058" s="176"/>
      <c r="D1058" s="176"/>
      <c r="AG1058" s="106"/>
    </row>
    <row r="1059" spans="3:33" ht="12.95" customHeight="1" x14ac:dyDescent="0.2">
      <c r="C1059" s="176"/>
      <c r="D1059" s="176"/>
      <c r="AG1059" s="106"/>
    </row>
    <row r="1060" spans="3:33" ht="12.95" customHeight="1" x14ac:dyDescent="0.2">
      <c r="C1060" s="176"/>
      <c r="D1060" s="176"/>
      <c r="AG1060" s="106"/>
    </row>
    <row r="1061" spans="3:33" ht="12.95" customHeight="1" x14ac:dyDescent="0.2">
      <c r="C1061" s="176"/>
      <c r="D1061" s="176"/>
      <c r="AG1061" s="106"/>
    </row>
    <row r="1062" spans="3:33" ht="12.95" customHeight="1" x14ac:dyDescent="0.2">
      <c r="C1062" s="176"/>
      <c r="D1062" s="176"/>
      <c r="AG1062" s="106"/>
    </row>
    <row r="1063" spans="3:33" ht="12.95" customHeight="1" x14ac:dyDescent="0.2">
      <c r="C1063" s="176"/>
      <c r="D1063" s="176"/>
      <c r="AG1063" s="106"/>
    </row>
    <row r="1064" spans="3:33" ht="12.95" customHeight="1" x14ac:dyDescent="0.2">
      <c r="C1064" s="176"/>
      <c r="D1064" s="176"/>
      <c r="AG1064" s="106"/>
    </row>
    <row r="1065" spans="3:33" ht="12.95" customHeight="1" x14ac:dyDescent="0.2">
      <c r="C1065" s="176"/>
      <c r="D1065" s="176"/>
      <c r="AG1065" s="106"/>
    </row>
    <row r="1066" spans="3:33" ht="12.95" customHeight="1" x14ac:dyDescent="0.2">
      <c r="C1066" s="176"/>
      <c r="D1066" s="176"/>
      <c r="AG1066" s="106"/>
    </row>
    <row r="1067" spans="3:33" ht="12.95" customHeight="1" x14ac:dyDescent="0.2">
      <c r="C1067" s="176"/>
      <c r="D1067" s="176"/>
      <c r="AG1067" s="106"/>
    </row>
    <row r="1068" spans="3:33" ht="12.95" customHeight="1" x14ac:dyDescent="0.2">
      <c r="C1068" s="176"/>
      <c r="D1068" s="176"/>
      <c r="AG1068" s="106"/>
    </row>
    <row r="1069" spans="3:33" ht="12.95" customHeight="1" x14ac:dyDescent="0.2">
      <c r="C1069" s="176"/>
      <c r="D1069" s="176"/>
      <c r="AG1069" s="106"/>
    </row>
    <row r="1070" spans="3:33" ht="12.95" customHeight="1" x14ac:dyDescent="0.2">
      <c r="C1070" s="176"/>
      <c r="D1070" s="176"/>
      <c r="AG1070" s="106"/>
    </row>
    <row r="1071" spans="3:33" ht="12.95" customHeight="1" x14ac:dyDescent="0.2">
      <c r="C1071" s="176"/>
      <c r="D1071" s="176"/>
      <c r="AG1071" s="106"/>
    </row>
    <row r="1072" spans="3:33" ht="12.95" customHeight="1" x14ac:dyDescent="0.2">
      <c r="C1072" s="176"/>
      <c r="D1072" s="176"/>
      <c r="AG1072" s="106"/>
    </row>
    <row r="1073" spans="3:33" ht="12.95" customHeight="1" x14ac:dyDescent="0.2">
      <c r="C1073" s="176"/>
      <c r="D1073" s="176"/>
      <c r="AG1073" s="106"/>
    </row>
    <row r="1074" spans="3:33" ht="12.95" customHeight="1" x14ac:dyDescent="0.2">
      <c r="C1074" s="176"/>
      <c r="D1074" s="176"/>
      <c r="AG1074" s="106"/>
    </row>
    <row r="1075" spans="3:33" ht="12.95" customHeight="1" x14ac:dyDescent="0.2">
      <c r="C1075" s="176"/>
      <c r="D1075" s="176"/>
      <c r="AG1075" s="106"/>
    </row>
    <row r="1076" spans="3:33" ht="12.95" customHeight="1" x14ac:dyDescent="0.2">
      <c r="C1076" s="176"/>
      <c r="D1076" s="176"/>
      <c r="AG1076" s="106"/>
    </row>
    <row r="1077" spans="3:33" ht="12.95" customHeight="1" x14ac:dyDescent="0.2">
      <c r="C1077" s="176"/>
      <c r="D1077" s="176"/>
      <c r="AG1077" s="106"/>
    </row>
    <row r="1078" spans="3:33" ht="12.95" customHeight="1" x14ac:dyDescent="0.2">
      <c r="C1078" s="176"/>
      <c r="D1078" s="176"/>
      <c r="AG1078" s="106"/>
    </row>
    <row r="1079" spans="3:33" ht="12.95" customHeight="1" x14ac:dyDescent="0.2">
      <c r="C1079" s="176"/>
      <c r="D1079" s="176"/>
      <c r="AG1079" s="106"/>
    </row>
    <row r="1080" spans="3:33" ht="12.95" customHeight="1" x14ac:dyDescent="0.2">
      <c r="C1080" s="176"/>
      <c r="D1080" s="176"/>
      <c r="AG1080" s="106"/>
    </row>
    <row r="1081" spans="3:33" ht="12.95" customHeight="1" x14ac:dyDescent="0.2">
      <c r="C1081" s="176"/>
      <c r="D1081" s="176"/>
      <c r="AG1081" s="106"/>
    </row>
    <row r="1082" spans="3:33" ht="12.95" customHeight="1" x14ac:dyDescent="0.2">
      <c r="C1082" s="176"/>
      <c r="D1082" s="176"/>
      <c r="AG1082" s="106"/>
    </row>
    <row r="1083" spans="3:33" ht="12.95" customHeight="1" x14ac:dyDescent="0.2">
      <c r="C1083" s="176"/>
      <c r="D1083" s="176"/>
      <c r="AG1083" s="106"/>
    </row>
    <row r="1084" spans="3:33" ht="12.95" customHeight="1" x14ac:dyDescent="0.2">
      <c r="C1084" s="176"/>
      <c r="D1084" s="176"/>
      <c r="AG1084" s="106"/>
    </row>
    <row r="1085" spans="3:33" ht="12.95" customHeight="1" x14ac:dyDescent="0.2">
      <c r="C1085" s="176"/>
      <c r="D1085" s="176"/>
      <c r="AG1085" s="106"/>
    </row>
    <row r="1086" spans="3:33" ht="12.95" customHeight="1" x14ac:dyDescent="0.2">
      <c r="C1086" s="176"/>
      <c r="D1086" s="176"/>
      <c r="AG1086" s="106"/>
    </row>
    <row r="1087" spans="3:33" ht="12.95" customHeight="1" x14ac:dyDescent="0.2">
      <c r="C1087" s="176"/>
      <c r="D1087" s="176"/>
      <c r="AG1087" s="106"/>
    </row>
    <row r="1088" spans="3:33" ht="12.95" customHeight="1" x14ac:dyDescent="0.2">
      <c r="C1088" s="176"/>
      <c r="D1088" s="176"/>
      <c r="AG1088" s="106"/>
    </row>
    <row r="1089" spans="3:33" ht="12.95" customHeight="1" x14ac:dyDescent="0.2">
      <c r="C1089" s="176"/>
      <c r="D1089" s="176"/>
      <c r="AG1089" s="106"/>
    </row>
    <row r="1090" spans="3:33" ht="12.95" customHeight="1" x14ac:dyDescent="0.2">
      <c r="C1090" s="176"/>
      <c r="D1090" s="176"/>
      <c r="AG1090" s="106"/>
    </row>
    <row r="1091" spans="3:33" ht="12.95" customHeight="1" x14ac:dyDescent="0.2">
      <c r="C1091" s="176"/>
      <c r="D1091" s="176"/>
      <c r="AG1091" s="106"/>
    </row>
    <row r="1092" spans="3:33" ht="12.95" customHeight="1" x14ac:dyDescent="0.2">
      <c r="C1092" s="176"/>
      <c r="D1092" s="176"/>
      <c r="AG1092" s="106"/>
    </row>
    <row r="1093" spans="3:33" ht="12.95" customHeight="1" x14ac:dyDescent="0.2">
      <c r="C1093" s="176"/>
      <c r="D1093" s="176"/>
      <c r="AG1093" s="106"/>
    </row>
    <row r="1094" spans="3:33" ht="12.95" customHeight="1" x14ac:dyDescent="0.2">
      <c r="C1094" s="176"/>
      <c r="D1094" s="176"/>
      <c r="AG1094" s="106"/>
    </row>
    <row r="1095" spans="3:33" ht="12.95" customHeight="1" x14ac:dyDescent="0.2">
      <c r="C1095" s="176"/>
      <c r="D1095" s="176"/>
      <c r="AG1095" s="106"/>
    </row>
    <row r="1096" spans="3:33" ht="12.95" customHeight="1" x14ac:dyDescent="0.2">
      <c r="C1096" s="176"/>
      <c r="D1096" s="176"/>
      <c r="AG1096" s="106"/>
    </row>
    <row r="1097" spans="3:33" ht="12.95" customHeight="1" x14ac:dyDescent="0.2">
      <c r="C1097" s="176"/>
      <c r="D1097" s="176"/>
      <c r="AG1097" s="106"/>
    </row>
    <row r="1098" spans="3:33" ht="12.95" customHeight="1" x14ac:dyDescent="0.2">
      <c r="C1098" s="176"/>
      <c r="D1098" s="176"/>
      <c r="AG1098" s="106"/>
    </row>
    <row r="1099" spans="3:33" ht="12.95" customHeight="1" x14ac:dyDescent="0.2">
      <c r="C1099" s="176"/>
      <c r="D1099" s="176"/>
      <c r="AG1099" s="106"/>
    </row>
    <row r="1100" spans="3:33" ht="12.95" customHeight="1" x14ac:dyDescent="0.2">
      <c r="C1100" s="176"/>
      <c r="D1100" s="176"/>
      <c r="AG1100" s="106"/>
    </row>
    <row r="1101" spans="3:33" ht="12.95" customHeight="1" x14ac:dyDescent="0.2">
      <c r="C1101" s="176"/>
      <c r="D1101" s="176"/>
      <c r="AG1101" s="106"/>
    </row>
    <row r="1102" spans="3:33" ht="12.95" customHeight="1" x14ac:dyDescent="0.2">
      <c r="C1102" s="176"/>
      <c r="D1102" s="176"/>
      <c r="AG1102" s="106"/>
    </row>
    <row r="1103" spans="3:33" ht="12.95" customHeight="1" x14ac:dyDescent="0.2">
      <c r="C1103" s="176"/>
      <c r="D1103" s="176"/>
      <c r="AG1103" s="106"/>
    </row>
    <row r="1104" spans="3:33" ht="12.95" customHeight="1" x14ac:dyDescent="0.2">
      <c r="C1104" s="176"/>
      <c r="D1104" s="176"/>
      <c r="AG1104" s="106"/>
    </row>
    <row r="1105" spans="3:33" ht="12.95" customHeight="1" x14ac:dyDescent="0.2">
      <c r="C1105" s="176"/>
      <c r="D1105" s="176"/>
      <c r="AG1105" s="106"/>
    </row>
    <row r="1106" spans="3:33" ht="12.95" customHeight="1" x14ac:dyDescent="0.2">
      <c r="C1106" s="176"/>
      <c r="D1106" s="176"/>
      <c r="AG1106" s="106"/>
    </row>
    <row r="1107" spans="3:33" ht="12.95" customHeight="1" x14ac:dyDescent="0.2">
      <c r="C1107" s="176"/>
      <c r="D1107" s="176"/>
      <c r="AG1107" s="106"/>
    </row>
    <row r="1108" spans="3:33" ht="12.95" customHeight="1" x14ac:dyDescent="0.2">
      <c r="C1108" s="176"/>
      <c r="D1108" s="176"/>
      <c r="AG1108" s="106"/>
    </row>
    <row r="1109" spans="3:33" ht="12.95" customHeight="1" x14ac:dyDescent="0.2">
      <c r="C1109" s="176"/>
      <c r="D1109" s="176"/>
      <c r="AG1109" s="106"/>
    </row>
    <row r="1110" spans="3:33" ht="12.95" customHeight="1" x14ac:dyDescent="0.2">
      <c r="C1110" s="176"/>
      <c r="D1110" s="176"/>
      <c r="AG1110" s="106"/>
    </row>
    <row r="1111" spans="3:33" ht="12.95" customHeight="1" x14ac:dyDescent="0.2">
      <c r="C1111" s="176"/>
      <c r="D1111" s="176"/>
      <c r="AG1111" s="106"/>
    </row>
    <row r="1112" spans="3:33" ht="12.95" customHeight="1" x14ac:dyDescent="0.2">
      <c r="C1112" s="176"/>
      <c r="D1112" s="176"/>
      <c r="AG1112" s="106"/>
    </row>
    <row r="1113" spans="3:33" ht="12.95" customHeight="1" x14ac:dyDescent="0.2">
      <c r="C1113" s="176"/>
      <c r="D1113" s="176"/>
      <c r="AG1113" s="106"/>
    </row>
    <row r="1114" spans="3:33" ht="12.95" customHeight="1" x14ac:dyDescent="0.2">
      <c r="C1114" s="176"/>
      <c r="D1114" s="176"/>
      <c r="AG1114" s="106"/>
    </row>
    <row r="1115" spans="3:33" ht="12.95" customHeight="1" x14ac:dyDescent="0.2">
      <c r="C1115" s="176"/>
      <c r="D1115" s="176"/>
      <c r="AG1115" s="106"/>
    </row>
    <row r="1116" spans="3:33" ht="12.95" customHeight="1" x14ac:dyDescent="0.2">
      <c r="C1116" s="176"/>
      <c r="D1116" s="176"/>
      <c r="AG1116" s="106"/>
    </row>
    <row r="1117" spans="3:33" ht="12.95" customHeight="1" x14ac:dyDescent="0.2">
      <c r="C1117" s="176"/>
      <c r="D1117" s="176"/>
      <c r="AG1117" s="106"/>
    </row>
    <row r="1118" spans="3:33" ht="12.95" customHeight="1" x14ac:dyDescent="0.2">
      <c r="C1118" s="176"/>
      <c r="D1118" s="176"/>
      <c r="AG1118" s="106"/>
    </row>
    <row r="1119" spans="3:33" ht="12.95" customHeight="1" x14ac:dyDescent="0.2">
      <c r="C1119" s="176"/>
      <c r="D1119" s="176"/>
      <c r="AG1119" s="106"/>
    </row>
    <row r="1120" spans="3:33" ht="12.95" customHeight="1" x14ac:dyDescent="0.2">
      <c r="C1120" s="176"/>
      <c r="D1120" s="176"/>
      <c r="AG1120" s="106"/>
    </row>
    <row r="1121" spans="3:33" ht="12.95" customHeight="1" x14ac:dyDescent="0.2">
      <c r="C1121" s="176"/>
      <c r="D1121" s="176"/>
      <c r="AG1121" s="106"/>
    </row>
    <row r="1122" spans="3:33" ht="12.95" customHeight="1" x14ac:dyDescent="0.2">
      <c r="C1122" s="176"/>
      <c r="D1122" s="176"/>
      <c r="AG1122" s="106"/>
    </row>
    <row r="1123" spans="3:33" ht="12.95" customHeight="1" x14ac:dyDescent="0.2">
      <c r="C1123" s="176"/>
      <c r="D1123" s="176"/>
      <c r="AG1123" s="106"/>
    </row>
    <row r="1124" spans="3:33" ht="12.95" customHeight="1" x14ac:dyDescent="0.2">
      <c r="C1124" s="176"/>
      <c r="D1124" s="176"/>
      <c r="AG1124" s="106"/>
    </row>
    <row r="1125" spans="3:33" ht="12.95" customHeight="1" x14ac:dyDescent="0.2">
      <c r="C1125" s="176"/>
      <c r="D1125" s="176"/>
      <c r="AG1125" s="106"/>
    </row>
    <row r="1126" spans="3:33" ht="12.95" customHeight="1" x14ac:dyDescent="0.2">
      <c r="C1126" s="176"/>
      <c r="D1126" s="176"/>
      <c r="AG1126" s="106"/>
    </row>
    <row r="1127" spans="3:33" ht="12.95" customHeight="1" x14ac:dyDescent="0.2">
      <c r="C1127" s="176"/>
      <c r="D1127" s="176"/>
      <c r="AG1127" s="106"/>
    </row>
    <row r="1128" spans="3:33" ht="12.95" customHeight="1" x14ac:dyDescent="0.2">
      <c r="C1128" s="176"/>
      <c r="D1128" s="176"/>
      <c r="AG1128" s="106"/>
    </row>
    <row r="1129" spans="3:33" ht="12.95" customHeight="1" x14ac:dyDescent="0.2">
      <c r="C1129" s="176"/>
      <c r="D1129" s="176"/>
      <c r="AG1129" s="106"/>
    </row>
    <row r="1130" spans="3:33" ht="12.95" customHeight="1" x14ac:dyDescent="0.2">
      <c r="C1130" s="176"/>
      <c r="D1130" s="176"/>
      <c r="AG1130" s="106"/>
    </row>
    <row r="1131" spans="3:33" ht="12.95" customHeight="1" x14ac:dyDescent="0.2">
      <c r="C1131" s="176"/>
      <c r="D1131" s="176"/>
      <c r="AG1131" s="106"/>
    </row>
    <row r="1132" spans="3:33" ht="12.95" customHeight="1" x14ac:dyDescent="0.2">
      <c r="C1132" s="176"/>
      <c r="D1132" s="176"/>
      <c r="AG1132" s="106"/>
    </row>
    <row r="1133" spans="3:33" ht="12.95" customHeight="1" x14ac:dyDescent="0.2">
      <c r="C1133" s="176"/>
      <c r="D1133" s="176"/>
      <c r="AG1133" s="106"/>
    </row>
    <row r="1134" spans="3:33" ht="12.95" customHeight="1" x14ac:dyDescent="0.2">
      <c r="C1134" s="176"/>
      <c r="D1134" s="176"/>
      <c r="AG1134" s="106"/>
    </row>
    <row r="1135" spans="3:33" ht="12.95" customHeight="1" x14ac:dyDescent="0.2">
      <c r="C1135" s="176"/>
      <c r="D1135" s="176"/>
      <c r="AG1135" s="106"/>
    </row>
    <row r="1136" spans="3:33" ht="12.95" customHeight="1" x14ac:dyDescent="0.2">
      <c r="C1136" s="176"/>
      <c r="D1136" s="176"/>
      <c r="AG1136" s="106"/>
    </row>
    <row r="1137" spans="3:33" ht="12.95" customHeight="1" x14ac:dyDescent="0.2">
      <c r="C1137" s="176"/>
      <c r="D1137" s="176"/>
      <c r="AG1137" s="106"/>
    </row>
    <row r="1138" spans="3:33" ht="12.95" customHeight="1" x14ac:dyDescent="0.2">
      <c r="C1138" s="176"/>
      <c r="D1138" s="176"/>
      <c r="AG1138" s="106"/>
    </row>
    <row r="1139" spans="3:33" ht="12.95" customHeight="1" x14ac:dyDescent="0.2">
      <c r="C1139" s="176"/>
      <c r="D1139" s="176"/>
      <c r="AG1139" s="106"/>
    </row>
    <row r="1140" spans="3:33" ht="12.95" customHeight="1" x14ac:dyDescent="0.2">
      <c r="C1140" s="176"/>
      <c r="D1140" s="176"/>
      <c r="AG1140" s="106"/>
    </row>
    <row r="1141" spans="3:33" ht="12.95" customHeight="1" x14ac:dyDescent="0.2">
      <c r="C1141" s="176"/>
      <c r="D1141" s="176"/>
      <c r="AG1141" s="106"/>
    </row>
    <row r="1142" spans="3:33" ht="12.95" customHeight="1" x14ac:dyDescent="0.2">
      <c r="C1142" s="176"/>
      <c r="D1142" s="176"/>
      <c r="AG1142" s="106"/>
    </row>
    <row r="1143" spans="3:33" ht="12.95" customHeight="1" x14ac:dyDescent="0.2">
      <c r="C1143" s="176"/>
      <c r="D1143" s="176"/>
      <c r="AG1143" s="106"/>
    </row>
    <row r="1144" spans="3:33" ht="12.95" customHeight="1" x14ac:dyDescent="0.2">
      <c r="C1144" s="176"/>
      <c r="D1144" s="176"/>
      <c r="AG1144" s="106"/>
    </row>
    <row r="1145" spans="3:33" ht="12.95" customHeight="1" x14ac:dyDescent="0.2">
      <c r="C1145" s="176"/>
      <c r="D1145" s="176"/>
      <c r="AG1145" s="106"/>
    </row>
    <row r="1146" spans="3:33" ht="12.95" customHeight="1" x14ac:dyDescent="0.2">
      <c r="C1146" s="176"/>
      <c r="D1146" s="176"/>
      <c r="AG1146" s="106"/>
    </row>
    <row r="1147" spans="3:33" ht="12.95" customHeight="1" x14ac:dyDescent="0.2">
      <c r="C1147" s="176"/>
      <c r="D1147" s="176"/>
      <c r="AG1147" s="106"/>
    </row>
    <row r="1148" spans="3:33" ht="12.95" customHeight="1" x14ac:dyDescent="0.2">
      <c r="C1148" s="176"/>
      <c r="D1148" s="176"/>
      <c r="AG1148" s="106"/>
    </row>
    <row r="1149" spans="3:33" ht="12.95" customHeight="1" x14ac:dyDescent="0.2">
      <c r="C1149" s="176"/>
      <c r="D1149" s="176"/>
      <c r="AG1149" s="106"/>
    </row>
    <row r="1150" spans="3:33" ht="12.95" customHeight="1" x14ac:dyDescent="0.2">
      <c r="C1150" s="176"/>
      <c r="D1150" s="176"/>
      <c r="AG1150" s="106"/>
    </row>
    <row r="1151" spans="3:33" ht="12.95" customHeight="1" x14ac:dyDescent="0.2">
      <c r="C1151" s="176"/>
      <c r="D1151" s="176"/>
      <c r="AG1151" s="106"/>
    </row>
    <row r="1152" spans="3:33" ht="12.95" customHeight="1" x14ac:dyDescent="0.2">
      <c r="C1152" s="176"/>
      <c r="D1152" s="176"/>
      <c r="AG1152" s="106"/>
    </row>
    <row r="1153" spans="3:33" ht="12.95" customHeight="1" x14ac:dyDescent="0.2">
      <c r="C1153" s="176"/>
      <c r="D1153" s="176"/>
      <c r="AG1153" s="106"/>
    </row>
    <row r="1154" spans="3:33" ht="12.95" customHeight="1" x14ac:dyDescent="0.2">
      <c r="C1154" s="176"/>
      <c r="D1154" s="176"/>
      <c r="AG1154" s="106"/>
    </row>
    <row r="1155" spans="3:33" ht="12.95" customHeight="1" x14ac:dyDescent="0.2">
      <c r="C1155" s="176"/>
      <c r="D1155" s="176"/>
      <c r="AG1155" s="106"/>
    </row>
    <row r="1156" spans="3:33" ht="12.95" customHeight="1" x14ac:dyDescent="0.2">
      <c r="AG1156" s="106"/>
    </row>
    <row r="1157" spans="3:33" ht="12.95" customHeight="1" x14ac:dyDescent="0.2">
      <c r="AG1157" s="106"/>
    </row>
    <row r="1158" spans="3:33" ht="12.95" customHeight="1" x14ac:dyDescent="0.2">
      <c r="AG1158" s="106"/>
    </row>
    <row r="1159" spans="3:33" ht="12.95" customHeight="1" x14ac:dyDescent="0.2">
      <c r="AG1159" s="106"/>
    </row>
    <row r="1160" spans="3:33" ht="12.95" customHeight="1" x14ac:dyDescent="0.2">
      <c r="AG1160" s="106"/>
    </row>
    <row r="1161" spans="3:33" ht="12.95" customHeight="1" x14ac:dyDescent="0.2">
      <c r="AG1161" s="106"/>
    </row>
    <row r="1162" spans="3:33" ht="12.95" customHeight="1" x14ac:dyDescent="0.2">
      <c r="AG1162" s="106"/>
    </row>
    <row r="1163" spans="3:33" ht="12.95" customHeight="1" x14ac:dyDescent="0.2">
      <c r="AG1163" s="106"/>
    </row>
    <row r="1164" spans="3:33" ht="12.95" customHeight="1" x14ac:dyDescent="0.2">
      <c r="AG1164" s="106"/>
    </row>
    <row r="1165" spans="3:33" ht="12.95" customHeight="1" x14ac:dyDescent="0.2">
      <c r="AG1165" s="106"/>
    </row>
    <row r="1166" spans="3:33" ht="12.95" customHeight="1" x14ac:dyDescent="0.2">
      <c r="AG1166" s="106"/>
    </row>
    <row r="1167" spans="3:33" ht="12.95" customHeight="1" x14ac:dyDescent="0.2">
      <c r="AG1167" s="106"/>
    </row>
    <row r="1168" spans="3:33" ht="12.95" customHeight="1" x14ac:dyDescent="0.2">
      <c r="AG1168" s="106"/>
    </row>
    <row r="1169" spans="33:33" ht="12.95" customHeight="1" x14ac:dyDescent="0.2">
      <c r="AG1169" s="106"/>
    </row>
    <row r="1170" spans="33:33" ht="12.95" customHeight="1" x14ac:dyDescent="0.2">
      <c r="AG1170" s="106"/>
    </row>
    <row r="1171" spans="33:33" ht="12.95" customHeight="1" x14ac:dyDescent="0.2">
      <c r="AG1171" s="106"/>
    </row>
    <row r="1172" spans="33:33" ht="12.95" customHeight="1" x14ac:dyDescent="0.2">
      <c r="AG1172" s="106"/>
    </row>
    <row r="1173" spans="33:33" ht="12.95" customHeight="1" x14ac:dyDescent="0.2">
      <c r="AG1173" s="106"/>
    </row>
    <row r="1174" spans="33:33" ht="12.95" customHeight="1" x14ac:dyDescent="0.2">
      <c r="AG1174" s="106"/>
    </row>
    <row r="1175" spans="33:33" ht="12.95" customHeight="1" x14ac:dyDescent="0.2">
      <c r="AG1175" s="106"/>
    </row>
    <row r="1176" spans="33:33" ht="12.95" customHeight="1" x14ac:dyDescent="0.2">
      <c r="AG1176" s="106"/>
    </row>
    <row r="1177" spans="33:33" ht="12.95" customHeight="1" x14ac:dyDescent="0.2">
      <c r="AG1177" s="106"/>
    </row>
    <row r="1178" spans="33:33" ht="12.95" customHeight="1" x14ac:dyDescent="0.2">
      <c r="AG1178" s="106"/>
    </row>
    <row r="1179" spans="33:33" ht="12.95" customHeight="1" x14ac:dyDescent="0.2">
      <c r="AG1179" s="106"/>
    </row>
    <row r="1180" spans="33:33" ht="12.95" customHeight="1" x14ac:dyDescent="0.2">
      <c r="AG1180" s="106"/>
    </row>
    <row r="1181" spans="33:33" ht="12.95" customHeight="1" x14ac:dyDescent="0.2">
      <c r="AG1181" s="106"/>
    </row>
    <row r="1182" spans="33:33" ht="12.95" customHeight="1" x14ac:dyDescent="0.2">
      <c r="AG1182" s="106"/>
    </row>
    <row r="1183" spans="33:33" ht="12.95" customHeight="1" x14ac:dyDescent="0.2">
      <c r="AG1183" s="106"/>
    </row>
    <row r="1184" spans="33:33" ht="12.95" customHeight="1" x14ac:dyDescent="0.2">
      <c r="AG1184" s="106"/>
    </row>
    <row r="1185" spans="33:33" ht="12.95" customHeight="1" x14ac:dyDescent="0.2">
      <c r="AG1185" s="106"/>
    </row>
    <row r="1186" spans="33:33" ht="12.95" customHeight="1" x14ac:dyDescent="0.2">
      <c r="AG1186" s="106"/>
    </row>
    <row r="1187" spans="33:33" ht="12.95" customHeight="1" x14ac:dyDescent="0.2">
      <c r="AG1187" s="106"/>
    </row>
    <row r="1188" spans="33:33" ht="12.95" customHeight="1" x14ac:dyDescent="0.2">
      <c r="AG1188" s="106"/>
    </row>
    <row r="1189" spans="33:33" ht="12.95" customHeight="1" x14ac:dyDescent="0.2">
      <c r="AG1189" s="106"/>
    </row>
    <row r="1190" spans="33:33" ht="12.95" customHeight="1" x14ac:dyDescent="0.2">
      <c r="AG1190" s="106"/>
    </row>
    <row r="1191" spans="33:33" ht="12.95" customHeight="1" x14ac:dyDescent="0.2">
      <c r="AG1191" s="106"/>
    </row>
    <row r="1192" spans="33:33" ht="12.95" customHeight="1" x14ac:dyDescent="0.2">
      <c r="AG1192" s="106"/>
    </row>
    <row r="1193" spans="33:33" ht="12.95" customHeight="1" x14ac:dyDescent="0.2">
      <c r="AG1193" s="106"/>
    </row>
    <row r="1194" spans="33:33" ht="12.95" customHeight="1" x14ac:dyDescent="0.2">
      <c r="AG1194" s="106"/>
    </row>
    <row r="1195" spans="33:33" ht="12.95" customHeight="1" x14ac:dyDescent="0.2">
      <c r="AG1195" s="106"/>
    </row>
    <row r="1196" spans="33:33" ht="12.95" customHeight="1" x14ac:dyDescent="0.2">
      <c r="AG1196" s="106"/>
    </row>
    <row r="1197" spans="33:33" ht="12.95" customHeight="1" x14ac:dyDescent="0.2">
      <c r="AG1197" s="106"/>
    </row>
    <row r="1198" spans="33:33" ht="12.95" customHeight="1" x14ac:dyDescent="0.2">
      <c r="AG1198" s="106"/>
    </row>
    <row r="1199" spans="33:33" ht="12.95" customHeight="1" x14ac:dyDescent="0.2">
      <c r="AG1199" s="106"/>
    </row>
    <row r="1200" spans="33:33" ht="12.95" customHeight="1" x14ac:dyDescent="0.2">
      <c r="AG1200" s="106"/>
    </row>
    <row r="1201" spans="33:33" ht="12.95" customHeight="1" x14ac:dyDescent="0.2">
      <c r="AG1201" s="106"/>
    </row>
    <row r="1202" spans="33:33" ht="12.95" customHeight="1" x14ac:dyDescent="0.2">
      <c r="AG1202" s="106"/>
    </row>
    <row r="1203" spans="33:33" ht="12.95" customHeight="1" x14ac:dyDescent="0.2">
      <c r="AG1203" s="106"/>
    </row>
    <row r="1204" spans="33:33" ht="12.95" customHeight="1" x14ac:dyDescent="0.2">
      <c r="AG1204" s="106"/>
    </row>
    <row r="1205" spans="33:33" ht="12.95" customHeight="1" x14ac:dyDescent="0.2">
      <c r="AG1205" s="106"/>
    </row>
    <row r="1206" spans="33:33" ht="12.95" customHeight="1" x14ac:dyDescent="0.2">
      <c r="AG1206" s="106"/>
    </row>
    <row r="1207" spans="33:33" ht="12.95" customHeight="1" x14ac:dyDescent="0.2">
      <c r="AG1207" s="106"/>
    </row>
    <row r="1208" spans="33:33" ht="12.95" customHeight="1" x14ac:dyDescent="0.2">
      <c r="AG1208" s="106"/>
    </row>
    <row r="1209" spans="33:33" ht="12.95" customHeight="1" x14ac:dyDescent="0.2">
      <c r="AG1209" s="106"/>
    </row>
    <row r="1210" spans="33:33" ht="12.95" customHeight="1" x14ac:dyDescent="0.2">
      <c r="AG1210" s="106"/>
    </row>
    <row r="1211" spans="33:33" ht="12.95" customHeight="1" x14ac:dyDescent="0.2">
      <c r="AG1211" s="106"/>
    </row>
    <row r="1212" spans="33:33" ht="12.95" customHeight="1" x14ac:dyDescent="0.2">
      <c r="AG1212" s="106"/>
    </row>
    <row r="1213" spans="33:33" ht="12.95" customHeight="1" x14ac:dyDescent="0.2">
      <c r="AG1213" s="106"/>
    </row>
    <row r="1214" spans="33:33" ht="12.95" customHeight="1" x14ac:dyDescent="0.2">
      <c r="AG1214" s="106"/>
    </row>
    <row r="1215" spans="33:33" ht="12.95" customHeight="1" x14ac:dyDescent="0.2">
      <c r="AG1215" s="106"/>
    </row>
    <row r="1216" spans="33:33" ht="12.95" customHeight="1" x14ac:dyDescent="0.2">
      <c r="AG1216" s="106"/>
    </row>
    <row r="1217" spans="33:33" ht="12.95" customHeight="1" x14ac:dyDescent="0.2">
      <c r="AG1217" s="106"/>
    </row>
    <row r="1218" spans="33:33" ht="12.95" customHeight="1" x14ac:dyDescent="0.2">
      <c r="AG1218" s="106"/>
    </row>
    <row r="1219" spans="33:33" ht="12.95" customHeight="1" x14ac:dyDescent="0.2">
      <c r="AG1219" s="106"/>
    </row>
    <row r="1220" spans="33:33" ht="12.95" customHeight="1" x14ac:dyDescent="0.2">
      <c r="AG1220" s="106"/>
    </row>
    <row r="1221" spans="33:33" ht="12.95" customHeight="1" x14ac:dyDescent="0.2">
      <c r="AG1221" s="106"/>
    </row>
    <row r="1222" spans="33:33" ht="12.95" customHeight="1" x14ac:dyDescent="0.2">
      <c r="AG1222" s="106"/>
    </row>
    <row r="1223" spans="33:33" ht="12.95" customHeight="1" x14ac:dyDescent="0.2">
      <c r="AG1223" s="106"/>
    </row>
    <row r="1224" spans="33:33" ht="12.95" customHeight="1" x14ac:dyDescent="0.2">
      <c r="AG1224" s="106"/>
    </row>
    <row r="1225" spans="33:33" ht="12.95" customHeight="1" x14ac:dyDescent="0.2">
      <c r="AG1225" s="106"/>
    </row>
    <row r="1226" spans="33:33" ht="12.95" customHeight="1" x14ac:dyDescent="0.2">
      <c r="AG1226" s="106"/>
    </row>
    <row r="1227" spans="33:33" ht="12.95" customHeight="1" x14ac:dyDescent="0.2">
      <c r="AG1227" s="106"/>
    </row>
    <row r="1228" spans="33:33" ht="12.95" customHeight="1" x14ac:dyDescent="0.2">
      <c r="AG1228" s="106"/>
    </row>
    <row r="1229" spans="33:33" ht="12.95" customHeight="1" x14ac:dyDescent="0.2">
      <c r="AG1229" s="106"/>
    </row>
    <row r="1230" spans="33:33" ht="12.95" customHeight="1" x14ac:dyDescent="0.2">
      <c r="AG1230" s="106"/>
    </row>
    <row r="1231" spans="33:33" ht="12.95" customHeight="1" x14ac:dyDescent="0.2">
      <c r="AG1231" s="106"/>
    </row>
    <row r="1232" spans="33:33" ht="12.95" customHeight="1" x14ac:dyDescent="0.2">
      <c r="AG1232" s="106"/>
    </row>
    <row r="1233" spans="33:33" ht="12.95" customHeight="1" x14ac:dyDescent="0.2">
      <c r="AG1233" s="106"/>
    </row>
    <row r="1234" spans="33:33" ht="12.95" customHeight="1" x14ac:dyDescent="0.2">
      <c r="AG1234" s="106"/>
    </row>
    <row r="1235" spans="33:33" ht="12.95" customHeight="1" x14ac:dyDescent="0.2">
      <c r="AG1235" s="106"/>
    </row>
    <row r="1236" spans="33:33" ht="12.95" customHeight="1" x14ac:dyDescent="0.2">
      <c r="AG1236" s="106"/>
    </row>
    <row r="1237" spans="33:33" ht="12.95" customHeight="1" x14ac:dyDescent="0.2">
      <c r="AG1237" s="106"/>
    </row>
    <row r="1238" spans="33:33" ht="12.95" customHeight="1" x14ac:dyDescent="0.2">
      <c r="AG1238" s="106"/>
    </row>
    <row r="1239" spans="33:33" ht="12.95" customHeight="1" x14ac:dyDescent="0.2">
      <c r="AG1239" s="106"/>
    </row>
    <row r="1240" spans="33:33" ht="12.95" customHeight="1" x14ac:dyDescent="0.2">
      <c r="AG1240" s="106"/>
    </row>
    <row r="1241" spans="33:33" ht="12.95" customHeight="1" x14ac:dyDescent="0.2">
      <c r="AG1241" s="106"/>
    </row>
    <row r="1242" spans="33:33" ht="12.95" customHeight="1" x14ac:dyDescent="0.2">
      <c r="AG1242" s="106"/>
    </row>
    <row r="1243" spans="33:33" ht="12.95" customHeight="1" x14ac:dyDescent="0.2">
      <c r="AG1243" s="106"/>
    </row>
    <row r="1244" spans="33:33" ht="12.95" customHeight="1" x14ac:dyDescent="0.2">
      <c r="AG1244" s="106"/>
    </row>
    <row r="1245" spans="33:33" ht="12.95" customHeight="1" x14ac:dyDescent="0.2">
      <c r="AG1245" s="106"/>
    </row>
    <row r="1246" spans="33:33" ht="12.95" customHeight="1" x14ac:dyDescent="0.2">
      <c r="AG1246" s="106"/>
    </row>
    <row r="1247" spans="33:33" ht="12.95" customHeight="1" x14ac:dyDescent="0.2">
      <c r="AG1247" s="106"/>
    </row>
    <row r="1248" spans="33:33" ht="12.95" customHeight="1" x14ac:dyDescent="0.2">
      <c r="AG1248" s="106"/>
    </row>
    <row r="1249" spans="33:33" ht="12.95" customHeight="1" x14ac:dyDescent="0.2">
      <c r="AG1249" s="106"/>
    </row>
    <row r="1250" spans="33:33" ht="12.95" customHeight="1" x14ac:dyDescent="0.2">
      <c r="AG1250" s="106"/>
    </row>
    <row r="1251" spans="33:33" ht="12.95" customHeight="1" x14ac:dyDescent="0.2">
      <c r="AG1251" s="106"/>
    </row>
    <row r="1252" spans="33:33" ht="12.95" customHeight="1" x14ac:dyDescent="0.2">
      <c r="AG1252" s="106"/>
    </row>
    <row r="1253" spans="33:33" ht="12.95" customHeight="1" x14ac:dyDescent="0.2">
      <c r="AG1253" s="106"/>
    </row>
    <row r="1254" spans="33:33" ht="12.95" customHeight="1" x14ac:dyDescent="0.2">
      <c r="AG1254" s="106"/>
    </row>
    <row r="1255" spans="33:33" ht="12.95" customHeight="1" x14ac:dyDescent="0.2">
      <c r="AG1255" s="106"/>
    </row>
    <row r="1256" spans="33:33" ht="12.95" customHeight="1" x14ac:dyDescent="0.2">
      <c r="AG1256" s="106"/>
    </row>
    <row r="1257" spans="33:33" ht="12.95" customHeight="1" x14ac:dyDescent="0.2">
      <c r="AG1257" s="106"/>
    </row>
    <row r="1258" spans="33:33" ht="12.95" customHeight="1" x14ac:dyDescent="0.2">
      <c r="AG1258" s="106"/>
    </row>
    <row r="1259" spans="33:33" ht="12.95" customHeight="1" x14ac:dyDescent="0.2">
      <c r="AG1259" s="106"/>
    </row>
    <row r="1260" spans="33:33" ht="12.95" customHeight="1" x14ac:dyDescent="0.2">
      <c r="AG1260" s="106"/>
    </row>
    <row r="1261" spans="33:33" ht="12.95" customHeight="1" x14ac:dyDescent="0.2">
      <c r="AG1261" s="106"/>
    </row>
    <row r="1262" spans="33:33" ht="12.95" customHeight="1" x14ac:dyDescent="0.2">
      <c r="AG1262" s="106"/>
    </row>
    <row r="1263" spans="33:33" ht="12.95" customHeight="1" x14ac:dyDescent="0.2">
      <c r="AG1263" s="106"/>
    </row>
    <row r="1264" spans="33:33" ht="12.95" customHeight="1" x14ac:dyDescent="0.2">
      <c r="AG1264" s="106"/>
    </row>
    <row r="1265" spans="33:33" ht="12.95" customHeight="1" x14ac:dyDescent="0.2">
      <c r="AG1265" s="106"/>
    </row>
    <row r="1266" spans="33:33" ht="12.95" customHeight="1" x14ac:dyDescent="0.2">
      <c r="AG1266" s="106"/>
    </row>
    <row r="1267" spans="33:33" ht="12.95" customHeight="1" x14ac:dyDescent="0.2">
      <c r="AG1267" s="106"/>
    </row>
    <row r="1268" spans="33:33" ht="12.95" customHeight="1" x14ac:dyDescent="0.2">
      <c r="AG1268" s="106"/>
    </row>
    <row r="1269" spans="33:33" ht="12.95" customHeight="1" x14ac:dyDescent="0.2">
      <c r="AG1269" s="106"/>
    </row>
    <row r="1270" spans="33:33" ht="12.95" customHeight="1" x14ac:dyDescent="0.2">
      <c r="AG1270" s="106"/>
    </row>
    <row r="1271" spans="33:33" ht="12.95" customHeight="1" x14ac:dyDescent="0.2">
      <c r="AG1271" s="106"/>
    </row>
    <row r="1272" spans="33:33" ht="12.95" customHeight="1" x14ac:dyDescent="0.2">
      <c r="AG1272" s="106"/>
    </row>
    <row r="1273" spans="33:33" ht="12.95" customHeight="1" x14ac:dyDescent="0.2">
      <c r="AG1273" s="106"/>
    </row>
    <row r="1274" spans="33:33" ht="12.95" customHeight="1" x14ac:dyDescent="0.2">
      <c r="AG1274" s="106"/>
    </row>
    <row r="1275" spans="33:33" ht="12.95" customHeight="1" x14ac:dyDescent="0.2">
      <c r="AG1275" s="106"/>
    </row>
    <row r="1276" spans="33:33" ht="12.95" customHeight="1" x14ac:dyDescent="0.2">
      <c r="AG1276" s="106"/>
    </row>
    <row r="1277" spans="33:33" ht="12.95" customHeight="1" x14ac:dyDescent="0.2">
      <c r="AG1277" s="106"/>
    </row>
    <row r="1278" spans="33:33" ht="12.95" customHeight="1" x14ac:dyDescent="0.2">
      <c r="AG1278" s="106"/>
    </row>
    <row r="1279" spans="33:33" ht="12.95" customHeight="1" x14ac:dyDescent="0.2">
      <c r="AG1279" s="106"/>
    </row>
    <row r="1280" spans="33:33" ht="12.95" customHeight="1" x14ac:dyDescent="0.2">
      <c r="AG1280" s="106"/>
    </row>
    <row r="1281" spans="33:33" ht="12.95" customHeight="1" x14ac:dyDescent="0.2">
      <c r="AG1281" s="106"/>
    </row>
    <row r="1282" spans="33:33" ht="12.95" customHeight="1" x14ac:dyDescent="0.2">
      <c r="AG1282" s="106"/>
    </row>
    <row r="1283" spans="33:33" ht="12.95" customHeight="1" x14ac:dyDescent="0.2">
      <c r="AG1283" s="106"/>
    </row>
    <row r="1284" spans="33:33" ht="12.95" customHeight="1" x14ac:dyDescent="0.2">
      <c r="AG1284" s="106"/>
    </row>
    <row r="1285" spans="33:33" ht="12.95" customHeight="1" x14ac:dyDescent="0.2">
      <c r="AG1285" s="106"/>
    </row>
    <row r="1286" spans="33:33" ht="12.95" customHeight="1" x14ac:dyDescent="0.2">
      <c r="AG1286" s="106"/>
    </row>
    <row r="1287" spans="33:33" ht="12.95" customHeight="1" x14ac:dyDescent="0.2">
      <c r="AG1287" s="106"/>
    </row>
    <row r="1288" spans="33:33" ht="12.95" customHeight="1" x14ac:dyDescent="0.2">
      <c r="AG1288" s="106"/>
    </row>
    <row r="1289" spans="33:33" ht="12.95" customHeight="1" x14ac:dyDescent="0.2">
      <c r="AG1289" s="106"/>
    </row>
    <row r="1290" spans="33:33" ht="12.95" customHeight="1" x14ac:dyDescent="0.2">
      <c r="AG1290" s="106"/>
    </row>
    <row r="1291" spans="33:33" ht="12.95" customHeight="1" x14ac:dyDescent="0.2">
      <c r="AG1291" s="106"/>
    </row>
    <row r="1292" spans="33:33" ht="12.95" customHeight="1" x14ac:dyDescent="0.2">
      <c r="AG1292" s="106"/>
    </row>
    <row r="1293" spans="33:33" ht="12.95" customHeight="1" x14ac:dyDescent="0.2">
      <c r="AG1293" s="106"/>
    </row>
    <row r="1294" spans="33:33" ht="12.95" customHeight="1" x14ac:dyDescent="0.2">
      <c r="AG1294" s="106"/>
    </row>
    <row r="1295" spans="33:33" ht="12.95" customHeight="1" x14ac:dyDescent="0.2">
      <c r="AG1295" s="106"/>
    </row>
    <row r="1296" spans="33:33" ht="12.95" customHeight="1" x14ac:dyDescent="0.2">
      <c r="AG1296" s="106"/>
    </row>
    <row r="1297" spans="33:33" ht="12.95" customHeight="1" x14ac:dyDescent="0.2">
      <c r="AG1297" s="106"/>
    </row>
    <row r="1298" spans="33:33" ht="12.95" customHeight="1" x14ac:dyDescent="0.2">
      <c r="AG1298" s="106"/>
    </row>
    <row r="1299" spans="33:33" ht="12.95" customHeight="1" x14ac:dyDescent="0.2">
      <c r="AG1299" s="106"/>
    </row>
    <row r="1300" spans="33:33" ht="12.95" customHeight="1" x14ac:dyDescent="0.2">
      <c r="AG1300" s="106"/>
    </row>
    <row r="1301" spans="33:33" ht="12.95" customHeight="1" x14ac:dyDescent="0.2">
      <c r="AG1301" s="106"/>
    </row>
    <row r="1302" spans="33:33" ht="12.95" customHeight="1" x14ac:dyDescent="0.2">
      <c r="AG1302" s="106"/>
    </row>
    <row r="1303" spans="33:33" ht="12.95" customHeight="1" x14ac:dyDescent="0.2">
      <c r="AG1303" s="106"/>
    </row>
    <row r="1304" spans="33:33" ht="12.95" customHeight="1" x14ac:dyDescent="0.2">
      <c r="AG1304" s="106"/>
    </row>
    <row r="1305" spans="33:33" ht="12.95" customHeight="1" x14ac:dyDescent="0.2">
      <c r="AG1305" s="106"/>
    </row>
    <row r="1306" spans="33:33" ht="12.95" customHeight="1" x14ac:dyDescent="0.2">
      <c r="AG1306" s="106"/>
    </row>
    <row r="1307" spans="33:33" ht="12.95" customHeight="1" x14ac:dyDescent="0.2">
      <c r="AG1307" s="106"/>
    </row>
    <row r="1308" spans="33:33" ht="12.95" customHeight="1" x14ac:dyDescent="0.2">
      <c r="AG1308" s="106"/>
    </row>
    <row r="1309" spans="33:33" ht="12.95" customHeight="1" x14ac:dyDescent="0.2">
      <c r="AG1309" s="106"/>
    </row>
    <row r="1310" spans="33:33" ht="12.95" customHeight="1" x14ac:dyDescent="0.2">
      <c r="AG1310" s="106"/>
    </row>
    <row r="1311" spans="33:33" ht="12.95" customHeight="1" x14ac:dyDescent="0.2">
      <c r="AG1311" s="106"/>
    </row>
    <row r="1312" spans="33:33" ht="12.95" customHeight="1" x14ac:dyDescent="0.2">
      <c r="AG1312" s="106"/>
    </row>
    <row r="1313" spans="33:33" ht="12.95" customHeight="1" x14ac:dyDescent="0.2">
      <c r="AG1313" s="106"/>
    </row>
    <row r="1314" spans="33:33" ht="12.95" customHeight="1" x14ac:dyDescent="0.2">
      <c r="AG1314" s="106"/>
    </row>
    <row r="1315" spans="33:33" ht="12.95" customHeight="1" x14ac:dyDescent="0.2">
      <c r="AG1315" s="106"/>
    </row>
    <row r="1316" spans="33:33" ht="12.95" customHeight="1" x14ac:dyDescent="0.2">
      <c r="AG1316" s="106"/>
    </row>
    <row r="1317" spans="33:33" ht="12.95" customHeight="1" x14ac:dyDescent="0.2">
      <c r="AG1317" s="106"/>
    </row>
    <row r="1318" spans="33:33" ht="12.95" customHeight="1" x14ac:dyDescent="0.2">
      <c r="AG1318" s="106"/>
    </row>
    <row r="1319" spans="33:33" ht="12.95" customHeight="1" x14ac:dyDescent="0.2">
      <c r="AG1319" s="106"/>
    </row>
    <row r="1320" spans="33:33" ht="12.95" customHeight="1" x14ac:dyDescent="0.2">
      <c r="AG1320" s="106"/>
    </row>
    <row r="1321" spans="33:33" ht="12.95" customHeight="1" x14ac:dyDescent="0.2">
      <c r="AG1321" s="106"/>
    </row>
    <row r="1322" spans="33:33" ht="12.95" customHeight="1" x14ac:dyDescent="0.2">
      <c r="AG1322" s="106"/>
    </row>
    <row r="1323" spans="33:33" ht="12.95" customHeight="1" x14ac:dyDescent="0.2">
      <c r="AG1323" s="106"/>
    </row>
    <row r="1324" spans="33:33" ht="12.95" customHeight="1" x14ac:dyDescent="0.2">
      <c r="AG1324" s="106"/>
    </row>
    <row r="1325" spans="33:33" ht="12.95" customHeight="1" x14ac:dyDescent="0.2">
      <c r="AG1325" s="106"/>
    </row>
    <row r="1326" spans="33:33" ht="12.95" customHeight="1" x14ac:dyDescent="0.2">
      <c r="AG1326" s="106"/>
    </row>
    <row r="1327" spans="33:33" ht="12.95" customHeight="1" x14ac:dyDescent="0.2">
      <c r="AG1327" s="106"/>
    </row>
    <row r="1328" spans="33:33" ht="12.95" customHeight="1" x14ac:dyDescent="0.2">
      <c r="AG1328" s="106"/>
    </row>
    <row r="1329" spans="33:33" ht="12.95" customHeight="1" x14ac:dyDescent="0.2">
      <c r="AG1329" s="106"/>
    </row>
    <row r="1330" spans="33:33" ht="12.95" customHeight="1" x14ac:dyDescent="0.2">
      <c r="AG1330" s="106"/>
    </row>
    <row r="1331" spans="33:33" ht="12.95" customHeight="1" x14ac:dyDescent="0.2">
      <c r="AG1331" s="106"/>
    </row>
    <row r="1332" spans="33:33" ht="12.95" customHeight="1" x14ac:dyDescent="0.2">
      <c r="AG1332" s="106"/>
    </row>
    <row r="1333" spans="33:33" ht="12.95" customHeight="1" x14ac:dyDescent="0.2">
      <c r="AG1333" s="106"/>
    </row>
    <row r="1334" spans="33:33" ht="12.95" customHeight="1" x14ac:dyDescent="0.2">
      <c r="AG1334" s="106"/>
    </row>
    <row r="1335" spans="33:33" ht="12.95" customHeight="1" x14ac:dyDescent="0.2">
      <c r="AG1335" s="106"/>
    </row>
    <row r="1336" spans="33:33" ht="12.95" customHeight="1" x14ac:dyDescent="0.2">
      <c r="AG1336" s="106"/>
    </row>
    <row r="1337" spans="33:33" ht="12.95" customHeight="1" x14ac:dyDescent="0.2">
      <c r="AG1337" s="106"/>
    </row>
    <row r="1338" spans="33:33" ht="12.95" customHeight="1" x14ac:dyDescent="0.2">
      <c r="AG1338" s="106"/>
    </row>
    <row r="1339" spans="33:33" ht="12.95" customHeight="1" x14ac:dyDescent="0.2">
      <c r="AG1339" s="106"/>
    </row>
    <row r="1340" spans="33:33" ht="12.95" customHeight="1" x14ac:dyDescent="0.2">
      <c r="AG1340" s="106"/>
    </row>
    <row r="1341" spans="33:33" ht="12.95" customHeight="1" x14ac:dyDescent="0.2">
      <c r="AG1341" s="106"/>
    </row>
    <row r="1342" spans="33:33" ht="12.95" customHeight="1" x14ac:dyDescent="0.2">
      <c r="AG1342" s="106"/>
    </row>
    <row r="1343" spans="33:33" ht="12.95" customHeight="1" x14ac:dyDescent="0.2">
      <c r="AG1343" s="106"/>
    </row>
    <row r="1344" spans="33:33" ht="12.95" customHeight="1" x14ac:dyDescent="0.2">
      <c r="AG1344" s="106"/>
    </row>
    <row r="1345" spans="33:33" ht="12.95" customHeight="1" x14ac:dyDescent="0.2">
      <c r="AG1345" s="106"/>
    </row>
    <row r="1346" spans="33:33" ht="12.95" customHeight="1" x14ac:dyDescent="0.2">
      <c r="AG1346" s="106"/>
    </row>
    <row r="1347" spans="33:33" ht="12.95" customHeight="1" x14ac:dyDescent="0.2">
      <c r="AG1347" s="106"/>
    </row>
    <row r="1348" spans="33:33" ht="12.95" customHeight="1" x14ac:dyDescent="0.2">
      <c r="AG1348" s="106"/>
    </row>
    <row r="1349" spans="33:33" ht="12.95" customHeight="1" x14ac:dyDescent="0.2">
      <c r="AG1349" s="106"/>
    </row>
    <row r="1350" spans="33:33" ht="12.95" customHeight="1" x14ac:dyDescent="0.2">
      <c r="AG1350" s="106"/>
    </row>
    <row r="1351" spans="33:33" ht="12.95" customHeight="1" x14ac:dyDescent="0.2">
      <c r="AG1351" s="106"/>
    </row>
    <row r="1352" spans="33:33" ht="12.95" customHeight="1" x14ac:dyDescent="0.2">
      <c r="AG1352" s="106"/>
    </row>
    <row r="1353" spans="33:33" ht="12.95" customHeight="1" x14ac:dyDescent="0.2">
      <c r="AG1353" s="106"/>
    </row>
    <row r="1354" spans="33:33" ht="12.95" customHeight="1" x14ac:dyDescent="0.2">
      <c r="AG1354" s="106"/>
    </row>
    <row r="1355" spans="33:33" ht="12.95" customHeight="1" x14ac:dyDescent="0.2">
      <c r="AG1355" s="106"/>
    </row>
    <row r="1356" spans="33:33" ht="12.95" customHeight="1" x14ac:dyDescent="0.2">
      <c r="AG1356" s="106"/>
    </row>
    <row r="1357" spans="33:33" ht="12.95" customHeight="1" x14ac:dyDescent="0.2">
      <c r="AG1357" s="106"/>
    </row>
    <row r="1358" spans="33:33" ht="12.95" customHeight="1" x14ac:dyDescent="0.2">
      <c r="AG1358" s="106"/>
    </row>
    <row r="1359" spans="33:33" ht="12.95" customHeight="1" x14ac:dyDescent="0.2">
      <c r="AG1359" s="106"/>
    </row>
    <row r="1360" spans="33:33" ht="12.95" customHeight="1" x14ac:dyDescent="0.2">
      <c r="AG1360" s="106"/>
    </row>
    <row r="1361" spans="33:33" ht="12.95" customHeight="1" x14ac:dyDescent="0.2">
      <c r="AG1361" s="106"/>
    </row>
    <row r="1362" spans="33:33" ht="12.95" customHeight="1" x14ac:dyDescent="0.2">
      <c r="AG1362" s="106"/>
    </row>
    <row r="1363" spans="33:33" ht="12.95" customHeight="1" x14ac:dyDescent="0.2">
      <c r="AG1363" s="106"/>
    </row>
    <row r="1364" spans="33:33" ht="12.95" customHeight="1" x14ac:dyDescent="0.2">
      <c r="AG1364" s="106"/>
    </row>
    <row r="1365" spans="33:33" ht="12.95" customHeight="1" x14ac:dyDescent="0.2">
      <c r="AG1365" s="106"/>
    </row>
    <row r="1366" spans="33:33" ht="12.95" customHeight="1" x14ac:dyDescent="0.2">
      <c r="AG1366" s="106"/>
    </row>
    <row r="1367" spans="33:33" ht="12.95" customHeight="1" x14ac:dyDescent="0.2">
      <c r="AG1367" s="106"/>
    </row>
    <row r="1368" spans="33:33" ht="12.95" customHeight="1" x14ac:dyDescent="0.2">
      <c r="AG1368" s="106"/>
    </row>
    <row r="1369" spans="33:33" ht="12.95" customHeight="1" x14ac:dyDescent="0.2">
      <c r="AG1369" s="106"/>
    </row>
    <row r="1370" spans="33:33" ht="12.95" customHeight="1" x14ac:dyDescent="0.2">
      <c r="AG1370" s="106"/>
    </row>
    <row r="1371" spans="33:33" ht="12.95" customHeight="1" x14ac:dyDescent="0.2">
      <c r="AG1371" s="106"/>
    </row>
    <row r="1372" spans="33:33" ht="12.95" customHeight="1" x14ac:dyDescent="0.2">
      <c r="AG1372" s="106"/>
    </row>
    <row r="1373" spans="33:33" ht="12.95" customHeight="1" x14ac:dyDescent="0.2">
      <c r="AG1373" s="106"/>
    </row>
    <row r="1374" spans="33:33" ht="12.95" customHeight="1" x14ac:dyDescent="0.2">
      <c r="AG1374" s="106"/>
    </row>
    <row r="1375" spans="33:33" ht="12.95" customHeight="1" x14ac:dyDescent="0.2">
      <c r="AG1375" s="106"/>
    </row>
    <row r="1376" spans="33:33" ht="12.95" customHeight="1" x14ac:dyDescent="0.2">
      <c r="AG1376" s="106"/>
    </row>
    <row r="1377" spans="33:33" ht="12.95" customHeight="1" x14ac:dyDescent="0.2">
      <c r="AG1377" s="106"/>
    </row>
    <row r="1378" spans="33:33" ht="12.95" customHeight="1" x14ac:dyDescent="0.2">
      <c r="AG1378" s="106"/>
    </row>
    <row r="1379" spans="33:33" ht="12.95" customHeight="1" x14ac:dyDescent="0.2">
      <c r="AG1379" s="106"/>
    </row>
    <row r="1380" spans="33:33" ht="12.95" customHeight="1" x14ac:dyDescent="0.2">
      <c r="AG1380" s="106"/>
    </row>
    <row r="1381" spans="33:33" ht="12.95" customHeight="1" x14ac:dyDescent="0.2">
      <c r="AG1381" s="106"/>
    </row>
    <row r="1382" spans="33:33" ht="12.95" customHeight="1" x14ac:dyDescent="0.2">
      <c r="AG1382" s="106"/>
    </row>
    <row r="1383" spans="33:33" ht="12.95" customHeight="1" x14ac:dyDescent="0.2">
      <c r="AG1383" s="106"/>
    </row>
    <row r="1384" spans="33:33" ht="12.95" customHeight="1" x14ac:dyDescent="0.2">
      <c r="AG1384" s="106"/>
    </row>
    <row r="1385" spans="33:33" ht="12.95" customHeight="1" x14ac:dyDescent="0.2">
      <c r="AG1385" s="106"/>
    </row>
    <row r="1386" spans="33:33" ht="12.95" customHeight="1" x14ac:dyDescent="0.2">
      <c r="AG1386" s="106"/>
    </row>
    <row r="1387" spans="33:33" ht="12.95" customHeight="1" x14ac:dyDescent="0.2">
      <c r="AG1387" s="106"/>
    </row>
    <row r="1388" spans="33:33" ht="12.95" customHeight="1" x14ac:dyDescent="0.2">
      <c r="AG1388" s="106"/>
    </row>
    <row r="1389" spans="33:33" ht="12.95" customHeight="1" x14ac:dyDescent="0.2">
      <c r="AG1389" s="106"/>
    </row>
    <row r="1390" spans="33:33" ht="12.95" customHeight="1" x14ac:dyDescent="0.2">
      <c r="AG1390" s="106"/>
    </row>
    <row r="1391" spans="33:33" ht="12.95" customHeight="1" x14ac:dyDescent="0.2">
      <c r="AG1391" s="106"/>
    </row>
    <row r="1392" spans="33:33" ht="12.95" customHeight="1" x14ac:dyDescent="0.2">
      <c r="AG1392" s="106"/>
    </row>
    <row r="1393" spans="33:33" ht="12.95" customHeight="1" x14ac:dyDescent="0.2">
      <c r="AG1393" s="106"/>
    </row>
    <row r="1394" spans="33:33" ht="12.95" customHeight="1" x14ac:dyDescent="0.2">
      <c r="AG1394" s="106"/>
    </row>
    <row r="1395" spans="33:33" ht="12.95" customHeight="1" x14ac:dyDescent="0.2">
      <c r="AG1395" s="106"/>
    </row>
    <row r="1396" spans="33:33" ht="12.95" customHeight="1" x14ac:dyDescent="0.2">
      <c r="AG1396" s="106"/>
    </row>
    <row r="1397" spans="33:33" ht="12.95" customHeight="1" x14ac:dyDescent="0.2">
      <c r="AG1397" s="106"/>
    </row>
    <row r="1398" spans="33:33" ht="12.95" customHeight="1" x14ac:dyDescent="0.2">
      <c r="AG1398" s="106"/>
    </row>
    <row r="1399" spans="33:33" ht="12.95" customHeight="1" x14ac:dyDescent="0.2">
      <c r="AG1399" s="106"/>
    </row>
    <row r="1400" spans="33:33" ht="12.95" customHeight="1" x14ac:dyDescent="0.2">
      <c r="AG1400" s="106"/>
    </row>
    <row r="1401" spans="33:33" ht="12.95" customHeight="1" x14ac:dyDescent="0.2">
      <c r="AG1401" s="106"/>
    </row>
    <row r="1402" spans="33:33" ht="12.95" customHeight="1" x14ac:dyDescent="0.2">
      <c r="AG1402" s="106"/>
    </row>
    <row r="1403" spans="33:33" ht="12.95" customHeight="1" x14ac:dyDescent="0.2">
      <c r="AG1403" s="106"/>
    </row>
    <row r="1404" spans="33:33" ht="12.95" customHeight="1" x14ac:dyDescent="0.2">
      <c r="AG1404" s="106"/>
    </row>
    <row r="1405" spans="33:33" ht="12.95" customHeight="1" x14ac:dyDescent="0.2">
      <c r="AG1405" s="106"/>
    </row>
    <row r="1406" spans="33:33" ht="12.95" customHeight="1" x14ac:dyDescent="0.2">
      <c r="AG1406" s="106"/>
    </row>
    <row r="1407" spans="33:33" ht="12.95" customHeight="1" x14ac:dyDescent="0.2">
      <c r="AG1407" s="106"/>
    </row>
    <row r="1408" spans="33:33" ht="12.95" customHeight="1" x14ac:dyDescent="0.2">
      <c r="AG1408" s="106"/>
    </row>
    <row r="1409" spans="33:33" ht="12.95" customHeight="1" x14ac:dyDescent="0.2">
      <c r="AG1409" s="106"/>
    </row>
    <row r="1410" spans="33:33" ht="12.95" customHeight="1" x14ac:dyDescent="0.2">
      <c r="AG1410" s="106"/>
    </row>
    <row r="1411" spans="33:33" ht="12.95" customHeight="1" x14ac:dyDescent="0.2">
      <c r="AG1411" s="106"/>
    </row>
    <row r="1412" spans="33:33" ht="12.95" customHeight="1" x14ac:dyDescent="0.2">
      <c r="AG1412" s="106"/>
    </row>
    <row r="1413" spans="33:33" ht="12.95" customHeight="1" x14ac:dyDescent="0.2">
      <c r="AG1413" s="106"/>
    </row>
    <row r="1414" spans="33:33" ht="12.95" customHeight="1" x14ac:dyDescent="0.2">
      <c r="AG1414" s="106"/>
    </row>
    <row r="1415" spans="33:33" ht="12.95" customHeight="1" x14ac:dyDescent="0.2">
      <c r="AG1415" s="106"/>
    </row>
    <row r="1416" spans="33:33" ht="12.95" customHeight="1" x14ac:dyDescent="0.2">
      <c r="AG1416" s="106"/>
    </row>
    <row r="1417" spans="33:33" ht="12.95" customHeight="1" x14ac:dyDescent="0.2">
      <c r="AG1417" s="106"/>
    </row>
    <row r="1418" spans="33:33" ht="12.95" customHeight="1" x14ac:dyDescent="0.2">
      <c r="AG1418" s="106"/>
    </row>
    <row r="1419" spans="33:33" ht="12.95" customHeight="1" x14ac:dyDescent="0.2">
      <c r="AG1419" s="106"/>
    </row>
    <row r="1420" spans="33:33" ht="12.95" customHeight="1" x14ac:dyDescent="0.2">
      <c r="AG1420" s="106"/>
    </row>
    <row r="1421" spans="33:33" ht="12.95" customHeight="1" x14ac:dyDescent="0.2">
      <c r="AG1421" s="106"/>
    </row>
    <row r="1422" spans="33:33" ht="12.95" customHeight="1" x14ac:dyDescent="0.2">
      <c r="AG1422" s="106"/>
    </row>
    <row r="1423" spans="33:33" ht="12.95" customHeight="1" x14ac:dyDescent="0.2">
      <c r="AG1423" s="106"/>
    </row>
    <row r="1424" spans="33:33" ht="12.95" customHeight="1" x14ac:dyDescent="0.2">
      <c r="AG1424" s="106"/>
    </row>
    <row r="1425" spans="33:33" ht="12.95" customHeight="1" x14ac:dyDescent="0.2">
      <c r="AG1425" s="106"/>
    </row>
    <row r="1426" spans="33:33" ht="12.95" customHeight="1" x14ac:dyDescent="0.2">
      <c r="AG1426" s="106"/>
    </row>
    <row r="1427" spans="33:33" ht="12.95" customHeight="1" x14ac:dyDescent="0.2">
      <c r="AG1427" s="106"/>
    </row>
    <row r="1428" spans="33:33" ht="12.95" customHeight="1" x14ac:dyDescent="0.2">
      <c r="AG1428" s="106"/>
    </row>
    <row r="1429" spans="33:33" ht="12.95" customHeight="1" x14ac:dyDescent="0.2">
      <c r="AG1429" s="106"/>
    </row>
    <row r="1430" spans="33:33" ht="12.95" customHeight="1" x14ac:dyDescent="0.2">
      <c r="AG1430" s="106"/>
    </row>
    <row r="1431" spans="33:33" ht="12.95" customHeight="1" x14ac:dyDescent="0.2">
      <c r="AG1431" s="106"/>
    </row>
    <row r="1432" spans="33:33" ht="12.95" customHeight="1" x14ac:dyDescent="0.2">
      <c r="AG1432" s="106"/>
    </row>
    <row r="1433" spans="33:33" ht="12.95" customHeight="1" x14ac:dyDescent="0.2">
      <c r="AG1433" s="106"/>
    </row>
    <row r="1434" spans="33:33" ht="12.95" customHeight="1" x14ac:dyDescent="0.2">
      <c r="AG1434" s="106"/>
    </row>
    <row r="1435" spans="33:33" ht="12.95" customHeight="1" x14ac:dyDescent="0.2">
      <c r="AG1435" s="106"/>
    </row>
    <row r="1436" spans="33:33" ht="12.95" customHeight="1" x14ac:dyDescent="0.2">
      <c r="AG1436" s="106"/>
    </row>
    <row r="1437" spans="33:33" ht="12.95" customHeight="1" x14ac:dyDescent="0.2">
      <c r="AG1437" s="106"/>
    </row>
    <row r="1438" spans="33:33" ht="12.95" customHeight="1" x14ac:dyDescent="0.2">
      <c r="AG1438" s="106"/>
    </row>
    <row r="1439" spans="33:33" ht="12.95" customHeight="1" x14ac:dyDescent="0.2">
      <c r="AG1439" s="106"/>
    </row>
    <row r="1440" spans="33:33" ht="12.95" customHeight="1" x14ac:dyDescent="0.2">
      <c r="AG1440" s="106"/>
    </row>
    <row r="1441" spans="33:33" ht="12.95" customHeight="1" x14ac:dyDescent="0.2">
      <c r="AG1441" s="106"/>
    </row>
    <row r="1442" spans="33:33" ht="12.95" customHeight="1" x14ac:dyDescent="0.2">
      <c r="AG1442" s="106"/>
    </row>
    <row r="1443" spans="33:33" ht="12.95" customHeight="1" x14ac:dyDescent="0.2">
      <c r="AG1443" s="106"/>
    </row>
    <row r="1444" spans="33:33" ht="12.95" customHeight="1" x14ac:dyDescent="0.2">
      <c r="AG1444" s="106"/>
    </row>
    <row r="1445" spans="33:33" ht="12.95" customHeight="1" x14ac:dyDescent="0.2">
      <c r="AG1445" s="106"/>
    </row>
    <row r="1446" spans="33:33" ht="12.95" customHeight="1" x14ac:dyDescent="0.2">
      <c r="AG1446" s="106"/>
    </row>
    <row r="1447" spans="33:33" ht="12.95" customHeight="1" x14ac:dyDescent="0.2">
      <c r="AG1447" s="106"/>
    </row>
    <row r="1448" spans="33:33" ht="12.95" customHeight="1" x14ac:dyDescent="0.2">
      <c r="AG1448" s="106"/>
    </row>
    <row r="1449" spans="33:33" ht="12.95" customHeight="1" x14ac:dyDescent="0.2">
      <c r="AG1449" s="106"/>
    </row>
    <row r="1450" spans="33:33" ht="12.95" customHeight="1" x14ac:dyDescent="0.2">
      <c r="AG1450" s="106"/>
    </row>
    <row r="1451" spans="33:33" ht="12.95" customHeight="1" x14ac:dyDescent="0.2">
      <c r="AG1451" s="106"/>
    </row>
    <row r="1452" spans="33:33" ht="12.95" customHeight="1" x14ac:dyDescent="0.2">
      <c r="AG1452" s="106"/>
    </row>
    <row r="1453" spans="33:33" ht="12.95" customHeight="1" x14ac:dyDescent="0.2">
      <c r="AG1453" s="106"/>
    </row>
    <row r="1454" spans="33:33" ht="12.95" customHeight="1" x14ac:dyDescent="0.2">
      <c r="AG1454" s="106"/>
    </row>
    <row r="1455" spans="33:33" ht="12.95" customHeight="1" x14ac:dyDescent="0.2">
      <c r="AG1455" s="106"/>
    </row>
    <row r="1456" spans="33:33" ht="12.95" customHeight="1" x14ac:dyDescent="0.2">
      <c r="AG1456" s="106"/>
    </row>
    <row r="1457" spans="33:33" ht="12.95" customHeight="1" x14ac:dyDescent="0.2">
      <c r="AG1457" s="106"/>
    </row>
    <row r="1458" spans="33:33" ht="12.95" customHeight="1" x14ac:dyDescent="0.2">
      <c r="AG1458" s="106"/>
    </row>
    <row r="1459" spans="33:33" ht="12.95" customHeight="1" x14ac:dyDescent="0.2">
      <c r="AG1459" s="106"/>
    </row>
    <row r="1460" spans="33:33" ht="12.95" customHeight="1" x14ac:dyDescent="0.2">
      <c r="AG1460" s="106"/>
    </row>
    <row r="1461" spans="33:33" ht="12.95" customHeight="1" x14ac:dyDescent="0.2">
      <c r="AG1461" s="106"/>
    </row>
    <row r="1462" spans="33:33" ht="12.95" customHeight="1" x14ac:dyDescent="0.2">
      <c r="AG1462" s="106"/>
    </row>
    <row r="1463" spans="33:33" ht="12.95" customHeight="1" x14ac:dyDescent="0.2">
      <c r="AG1463" s="106"/>
    </row>
    <row r="1464" spans="33:33" ht="12.95" customHeight="1" x14ac:dyDescent="0.2">
      <c r="AG1464" s="106"/>
    </row>
    <row r="1465" spans="33:33" ht="12.95" customHeight="1" x14ac:dyDescent="0.2">
      <c r="AG1465" s="106"/>
    </row>
    <row r="1466" spans="33:33" ht="12.95" customHeight="1" x14ac:dyDescent="0.2">
      <c r="AG1466" s="106"/>
    </row>
    <row r="1467" spans="33:33" ht="12.95" customHeight="1" x14ac:dyDescent="0.2">
      <c r="AG1467" s="106"/>
    </row>
    <row r="1468" spans="33:33" ht="12.95" customHeight="1" x14ac:dyDescent="0.2">
      <c r="AG1468" s="106"/>
    </row>
    <row r="1469" spans="33:33" ht="12.95" customHeight="1" x14ac:dyDescent="0.2">
      <c r="AG1469" s="106"/>
    </row>
    <row r="1470" spans="33:33" ht="12.95" customHeight="1" x14ac:dyDescent="0.2">
      <c r="AG1470" s="106"/>
    </row>
    <row r="1471" spans="33:33" ht="12.95" customHeight="1" x14ac:dyDescent="0.2">
      <c r="AG1471" s="106"/>
    </row>
    <row r="1472" spans="33:33" ht="12.95" customHeight="1" x14ac:dyDescent="0.2">
      <c r="AG1472" s="106"/>
    </row>
    <row r="1473" spans="33:33" ht="12.95" customHeight="1" x14ac:dyDescent="0.2">
      <c r="AG1473" s="106"/>
    </row>
    <row r="1474" spans="33:33" ht="12.95" customHeight="1" x14ac:dyDescent="0.2">
      <c r="AG1474" s="106"/>
    </row>
    <row r="1475" spans="33:33" ht="12.95" customHeight="1" x14ac:dyDescent="0.2">
      <c r="AG1475" s="106"/>
    </row>
    <row r="1476" spans="33:33" ht="12.95" customHeight="1" x14ac:dyDescent="0.2">
      <c r="AG1476" s="106"/>
    </row>
    <row r="1477" spans="33:33" ht="12.95" customHeight="1" x14ac:dyDescent="0.2">
      <c r="AG1477" s="106"/>
    </row>
    <row r="1478" spans="33:33" ht="12.95" customHeight="1" x14ac:dyDescent="0.2">
      <c r="AG1478" s="106"/>
    </row>
    <row r="1479" spans="33:33" ht="12.95" customHeight="1" x14ac:dyDescent="0.2">
      <c r="AG1479" s="106"/>
    </row>
    <row r="1480" spans="33:33" ht="12.95" customHeight="1" x14ac:dyDescent="0.2">
      <c r="AG1480" s="106"/>
    </row>
    <row r="1481" spans="33:33" ht="12.95" customHeight="1" x14ac:dyDescent="0.2">
      <c r="AG1481" s="106"/>
    </row>
    <row r="1482" spans="33:33" ht="12.95" customHeight="1" x14ac:dyDescent="0.2">
      <c r="AG1482" s="106"/>
    </row>
    <row r="1483" spans="33:33" ht="12.95" customHeight="1" x14ac:dyDescent="0.2">
      <c r="AG1483" s="106"/>
    </row>
    <row r="1484" spans="33:33" ht="12.95" customHeight="1" x14ac:dyDescent="0.2">
      <c r="AG1484" s="106"/>
    </row>
    <row r="1485" spans="33:33" ht="12.95" customHeight="1" x14ac:dyDescent="0.2">
      <c r="AG1485" s="106"/>
    </row>
    <row r="1486" spans="33:33" ht="12.95" customHeight="1" x14ac:dyDescent="0.2">
      <c r="AG1486" s="106"/>
    </row>
    <row r="1487" spans="33:33" ht="12.95" customHeight="1" x14ac:dyDescent="0.2">
      <c r="AG1487" s="106"/>
    </row>
    <row r="1488" spans="33:33" ht="12.95" customHeight="1" x14ac:dyDescent="0.2">
      <c r="AG1488" s="106"/>
    </row>
    <row r="1489" spans="33:33" ht="12.95" customHeight="1" x14ac:dyDescent="0.2">
      <c r="AG1489" s="106"/>
    </row>
    <row r="1490" spans="33:33" ht="12.95" customHeight="1" x14ac:dyDescent="0.2">
      <c r="AG1490" s="106"/>
    </row>
    <row r="1491" spans="33:33" ht="12.95" customHeight="1" x14ac:dyDescent="0.2">
      <c r="AG1491" s="106"/>
    </row>
    <row r="1492" spans="33:33" ht="12.95" customHeight="1" x14ac:dyDescent="0.2">
      <c r="AG1492" s="106"/>
    </row>
    <row r="1493" spans="33:33" ht="12.95" customHeight="1" x14ac:dyDescent="0.2">
      <c r="AG1493" s="106"/>
    </row>
    <row r="1494" spans="33:33" ht="12.95" customHeight="1" x14ac:dyDescent="0.2">
      <c r="AG1494" s="106"/>
    </row>
    <row r="1495" spans="33:33" ht="12.95" customHeight="1" x14ac:dyDescent="0.2">
      <c r="AG1495" s="106"/>
    </row>
    <row r="1496" spans="33:33" ht="12.95" customHeight="1" x14ac:dyDescent="0.2">
      <c r="AG1496" s="106"/>
    </row>
    <row r="1497" spans="33:33" ht="12.95" customHeight="1" x14ac:dyDescent="0.2">
      <c r="AG1497" s="106"/>
    </row>
    <row r="1498" spans="33:33" ht="12.95" customHeight="1" x14ac:dyDescent="0.2">
      <c r="AG1498" s="106"/>
    </row>
    <row r="1499" spans="33:33" ht="12.95" customHeight="1" x14ac:dyDescent="0.2">
      <c r="AG1499" s="106"/>
    </row>
    <row r="1500" spans="33:33" ht="12.95" customHeight="1" x14ac:dyDescent="0.2">
      <c r="AG1500" s="106"/>
    </row>
    <row r="1501" spans="33:33" ht="12.95" customHeight="1" x14ac:dyDescent="0.2">
      <c r="AG1501" s="106"/>
    </row>
    <row r="1502" spans="33:33" ht="12.95" customHeight="1" x14ac:dyDescent="0.2">
      <c r="AG1502" s="106"/>
    </row>
    <row r="1503" spans="33:33" ht="12.95" customHeight="1" x14ac:dyDescent="0.2">
      <c r="AG1503" s="106"/>
    </row>
    <row r="1504" spans="33:33" ht="12.95" customHeight="1" x14ac:dyDescent="0.2">
      <c r="AG1504" s="106"/>
    </row>
    <row r="1505" spans="33:33" ht="12.95" customHeight="1" x14ac:dyDescent="0.2">
      <c r="AG1505" s="106"/>
    </row>
    <row r="1506" spans="33:33" ht="12.95" customHeight="1" x14ac:dyDescent="0.2">
      <c r="AG1506" s="106"/>
    </row>
    <row r="1507" spans="33:33" ht="12.95" customHeight="1" x14ac:dyDescent="0.2">
      <c r="AG1507" s="106"/>
    </row>
    <row r="1508" spans="33:33" ht="12.95" customHeight="1" x14ac:dyDescent="0.2">
      <c r="AG1508" s="106"/>
    </row>
    <row r="1509" spans="33:33" ht="12.95" customHeight="1" x14ac:dyDescent="0.2">
      <c r="AG1509" s="106"/>
    </row>
    <row r="1510" spans="33:33" ht="12.95" customHeight="1" x14ac:dyDescent="0.2">
      <c r="AG1510" s="106"/>
    </row>
    <row r="1511" spans="33:33" ht="12.95" customHeight="1" x14ac:dyDescent="0.2">
      <c r="AG1511" s="106"/>
    </row>
    <row r="1512" spans="33:33" ht="12.95" customHeight="1" x14ac:dyDescent="0.2">
      <c r="AG1512" s="106"/>
    </row>
    <row r="1513" spans="33:33" ht="12.95" customHeight="1" x14ac:dyDescent="0.2">
      <c r="AG1513" s="106"/>
    </row>
    <row r="1514" spans="33:33" ht="12.95" customHeight="1" x14ac:dyDescent="0.2">
      <c r="AG1514" s="106"/>
    </row>
    <row r="1515" spans="33:33" ht="12.95" customHeight="1" x14ac:dyDescent="0.2">
      <c r="AG1515" s="106"/>
    </row>
    <row r="1516" spans="33:33" ht="12.95" customHeight="1" x14ac:dyDescent="0.2">
      <c r="AG1516" s="106"/>
    </row>
    <row r="1517" spans="33:33" ht="12.95" customHeight="1" x14ac:dyDescent="0.2">
      <c r="AG1517" s="106"/>
    </row>
    <row r="1518" spans="33:33" ht="12.95" customHeight="1" x14ac:dyDescent="0.2">
      <c r="AG1518" s="106"/>
    </row>
    <row r="1519" spans="33:33" ht="12.95" customHeight="1" x14ac:dyDescent="0.2">
      <c r="AG1519" s="106"/>
    </row>
    <row r="1520" spans="33:33" ht="12.95" customHeight="1" x14ac:dyDescent="0.2">
      <c r="AG1520" s="106"/>
    </row>
    <row r="1521" spans="33:33" ht="12.95" customHeight="1" x14ac:dyDescent="0.2">
      <c r="AG1521" s="106"/>
    </row>
    <row r="1522" spans="33:33" ht="12.95" customHeight="1" x14ac:dyDescent="0.2">
      <c r="AG1522" s="106"/>
    </row>
    <row r="1523" spans="33:33" ht="12.95" customHeight="1" x14ac:dyDescent="0.2">
      <c r="AG1523" s="106"/>
    </row>
    <row r="1524" spans="33:33" ht="12.95" customHeight="1" x14ac:dyDescent="0.2">
      <c r="AG1524" s="106"/>
    </row>
    <row r="1525" spans="33:33" ht="12.95" customHeight="1" x14ac:dyDescent="0.2">
      <c r="AG1525" s="106"/>
    </row>
    <row r="1526" spans="33:33" ht="12.95" customHeight="1" x14ac:dyDescent="0.2">
      <c r="AG1526" s="106"/>
    </row>
    <row r="1527" spans="33:33" ht="12.95" customHeight="1" x14ac:dyDescent="0.2">
      <c r="AG1527" s="106"/>
    </row>
    <row r="1528" spans="33:33" ht="12.95" customHeight="1" x14ac:dyDescent="0.2">
      <c r="AG1528" s="106"/>
    </row>
    <row r="1529" spans="33:33" ht="12.95" customHeight="1" x14ac:dyDescent="0.2">
      <c r="AG1529" s="106"/>
    </row>
    <row r="1530" spans="33:33" ht="12.95" customHeight="1" x14ac:dyDescent="0.2">
      <c r="AG1530" s="106"/>
    </row>
    <row r="1531" spans="33:33" ht="12.95" customHeight="1" x14ac:dyDescent="0.2">
      <c r="AG1531" s="106"/>
    </row>
    <row r="1532" spans="33:33" ht="12.95" customHeight="1" x14ac:dyDescent="0.2">
      <c r="AG1532" s="106"/>
    </row>
    <row r="1533" spans="33:33" ht="12.95" customHeight="1" x14ac:dyDescent="0.2">
      <c r="AG1533" s="106"/>
    </row>
    <row r="1534" spans="33:33" ht="12.95" customHeight="1" x14ac:dyDescent="0.2">
      <c r="AG1534" s="106"/>
    </row>
    <row r="1535" spans="33:33" ht="12.95" customHeight="1" x14ac:dyDescent="0.2">
      <c r="AG1535" s="106"/>
    </row>
    <row r="1536" spans="33:33" ht="12.95" customHeight="1" x14ac:dyDescent="0.2">
      <c r="AG1536" s="106"/>
    </row>
    <row r="1537" spans="33:33" ht="12.95" customHeight="1" x14ac:dyDescent="0.2">
      <c r="AG1537" s="106"/>
    </row>
    <row r="1538" spans="33:33" ht="12.95" customHeight="1" x14ac:dyDescent="0.2">
      <c r="AG1538" s="106"/>
    </row>
    <row r="1539" spans="33:33" ht="12.95" customHeight="1" x14ac:dyDescent="0.2">
      <c r="AG1539" s="106"/>
    </row>
    <row r="1540" spans="33:33" ht="12.95" customHeight="1" x14ac:dyDescent="0.2">
      <c r="AG1540" s="106"/>
    </row>
    <row r="1541" spans="33:33" ht="12.95" customHeight="1" x14ac:dyDescent="0.2">
      <c r="AG1541" s="106"/>
    </row>
    <row r="1542" spans="33:33" ht="12.95" customHeight="1" x14ac:dyDescent="0.2">
      <c r="AG1542" s="106"/>
    </row>
    <row r="1543" spans="33:33" ht="12.95" customHeight="1" x14ac:dyDescent="0.2">
      <c r="AG1543" s="106"/>
    </row>
    <row r="1544" spans="33:33" ht="12.95" customHeight="1" x14ac:dyDescent="0.2">
      <c r="AG1544" s="106"/>
    </row>
    <row r="1545" spans="33:33" ht="12.95" customHeight="1" x14ac:dyDescent="0.2">
      <c r="AG1545" s="106"/>
    </row>
    <row r="1546" spans="33:33" ht="12.95" customHeight="1" x14ac:dyDescent="0.2">
      <c r="AG1546" s="106"/>
    </row>
    <row r="1547" spans="33:33" ht="12.95" customHeight="1" x14ac:dyDescent="0.2">
      <c r="AG1547" s="106"/>
    </row>
    <row r="1548" spans="33:33" ht="12.95" customHeight="1" x14ac:dyDescent="0.2">
      <c r="AG1548" s="106"/>
    </row>
    <row r="1549" spans="33:33" ht="12.95" customHeight="1" x14ac:dyDescent="0.2">
      <c r="AG1549" s="106"/>
    </row>
    <row r="1550" spans="33:33" ht="12.95" customHeight="1" x14ac:dyDescent="0.2">
      <c r="AG1550" s="106"/>
    </row>
    <row r="1551" spans="33:33" ht="12.95" customHeight="1" x14ac:dyDescent="0.2">
      <c r="AG1551" s="106"/>
    </row>
    <row r="1552" spans="33:33" ht="12.95" customHeight="1" x14ac:dyDescent="0.2">
      <c r="AG1552" s="106"/>
    </row>
    <row r="1553" spans="33:33" ht="12.95" customHeight="1" x14ac:dyDescent="0.2">
      <c r="AG1553" s="106"/>
    </row>
    <row r="1554" spans="33:33" ht="12.95" customHeight="1" x14ac:dyDescent="0.2">
      <c r="AG1554" s="106"/>
    </row>
    <row r="1555" spans="33:33" ht="12.95" customHeight="1" x14ac:dyDescent="0.2">
      <c r="AG1555" s="106"/>
    </row>
    <row r="1556" spans="33:33" ht="12.95" customHeight="1" x14ac:dyDescent="0.2">
      <c r="AG1556" s="106"/>
    </row>
    <row r="1557" spans="33:33" ht="12.95" customHeight="1" x14ac:dyDescent="0.2">
      <c r="AG1557" s="106"/>
    </row>
    <row r="1558" spans="33:33" ht="12.95" customHeight="1" x14ac:dyDescent="0.2">
      <c r="AG1558" s="106"/>
    </row>
    <row r="1559" spans="33:33" ht="12.95" customHeight="1" x14ac:dyDescent="0.2">
      <c r="AG1559" s="106"/>
    </row>
    <row r="1560" spans="33:33" ht="12.95" customHeight="1" x14ac:dyDescent="0.2">
      <c r="AG1560" s="106"/>
    </row>
    <row r="1561" spans="33:33" ht="12.95" customHeight="1" x14ac:dyDescent="0.2">
      <c r="AG1561" s="106"/>
    </row>
    <row r="1562" spans="33:33" ht="12.95" customHeight="1" x14ac:dyDescent="0.2">
      <c r="AG1562" s="106"/>
    </row>
    <row r="1563" spans="33:33" ht="12.95" customHeight="1" x14ac:dyDescent="0.2">
      <c r="AG1563" s="106"/>
    </row>
    <row r="1564" spans="33:33" ht="12.95" customHeight="1" x14ac:dyDescent="0.2">
      <c r="AG1564" s="106"/>
    </row>
    <row r="1565" spans="33:33" ht="12.95" customHeight="1" x14ac:dyDescent="0.2">
      <c r="AG1565" s="106"/>
    </row>
    <row r="1566" spans="33:33" ht="12.95" customHeight="1" x14ac:dyDescent="0.2">
      <c r="AG1566" s="106"/>
    </row>
    <row r="1567" spans="33:33" ht="12.95" customHeight="1" x14ac:dyDescent="0.2">
      <c r="AG1567" s="106"/>
    </row>
    <row r="1568" spans="33:33" ht="12.95" customHeight="1" x14ac:dyDescent="0.2">
      <c r="AG1568" s="106"/>
    </row>
    <row r="1569" spans="33:33" ht="12.95" customHeight="1" x14ac:dyDescent="0.2">
      <c r="AG1569" s="106"/>
    </row>
    <row r="1570" spans="33:33" ht="12.95" customHeight="1" x14ac:dyDescent="0.2">
      <c r="AG1570" s="106"/>
    </row>
    <row r="1571" spans="33:33" ht="12.95" customHeight="1" x14ac:dyDescent="0.2">
      <c r="AG1571" s="106"/>
    </row>
    <row r="1572" spans="33:33" ht="12.95" customHeight="1" x14ac:dyDescent="0.2">
      <c r="AG1572" s="106"/>
    </row>
    <row r="1573" spans="33:33" ht="12.95" customHeight="1" x14ac:dyDescent="0.2">
      <c r="AG1573" s="106"/>
    </row>
    <row r="1574" spans="33:33" ht="12.95" customHeight="1" x14ac:dyDescent="0.2">
      <c r="AG1574" s="106"/>
    </row>
    <row r="1575" spans="33:33" ht="12.95" customHeight="1" x14ac:dyDescent="0.2">
      <c r="AG1575" s="106"/>
    </row>
    <row r="1576" spans="33:33" ht="12.95" customHeight="1" x14ac:dyDescent="0.2">
      <c r="AG1576" s="106"/>
    </row>
    <row r="1577" spans="33:33" ht="12.95" customHeight="1" x14ac:dyDescent="0.2">
      <c r="AG1577" s="106"/>
    </row>
    <row r="1578" spans="33:33" ht="12.95" customHeight="1" x14ac:dyDescent="0.2">
      <c r="AG1578" s="106"/>
    </row>
    <row r="1579" spans="33:33" ht="12.95" customHeight="1" x14ac:dyDescent="0.2">
      <c r="AG1579" s="106"/>
    </row>
    <row r="1580" spans="33:33" ht="12.95" customHeight="1" x14ac:dyDescent="0.2">
      <c r="AG1580" s="106"/>
    </row>
    <row r="1581" spans="33:33" ht="12.95" customHeight="1" x14ac:dyDescent="0.2">
      <c r="AG1581" s="106"/>
    </row>
    <row r="1582" spans="33:33" ht="12.95" customHeight="1" x14ac:dyDescent="0.2">
      <c r="AG1582" s="106"/>
    </row>
    <row r="1583" spans="33:33" ht="12.95" customHeight="1" x14ac:dyDescent="0.2">
      <c r="AG1583" s="106"/>
    </row>
    <row r="1584" spans="33:33" ht="12.95" customHeight="1" x14ac:dyDescent="0.2">
      <c r="AG1584" s="106"/>
    </row>
    <row r="1585" spans="33:33" ht="12.95" customHeight="1" x14ac:dyDescent="0.2">
      <c r="AG1585" s="106"/>
    </row>
    <row r="1586" spans="33:33" ht="12.95" customHeight="1" x14ac:dyDescent="0.2">
      <c r="AG1586" s="106"/>
    </row>
    <row r="1587" spans="33:33" ht="12.95" customHeight="1" x14ac:dyDescent="0.2">
      <c r="AG1587" s="106"/>
    </row>
    <row r="1588" spans="33:33" ht="12.95" customHeight="1" x14ac:dyDescent="0.2">
      <c r="AG1588" s="106"/>
    </row>
    <row r="1589" spans="33:33" ht="12.95" customHeight="1" x14ac:dyDescent="0.2">
      <c r="AG1589" s="106"/>
    </row>
    <row r="1590" spans="33:33" ht="12.95" customHeight="1" x14ac:dyDescent="0.2">
      <c r="AG1590" s="106"/>
    </row>
    <row r="1591" spans="33:33" ht="12.95" customHeight="1" x14ac:dyDescent="0.2">
      <c r="AG1591" s="106"/>
    </row>
    <row r="1592" spans="33:33" ht="12.95" customHeight="1" x14ac:dyDescent="0.2">
      <c r="AG1592" s="106"/>
    </row>
    <row r="1593" spans="33:33" ht="12.95" customHeight="1" x14ac:dyDescent="0.2">
      <c r="AG1593" s="106"/>
    </row>
    <row r="1594" spans="33:33" ht="12.95" customHeight="1" x14ac:dyDescent="0.2">
      <c r="AG1594" s="106"/>
    </row>
    <row r="1595" spans="33:33" ht="12.95" customHeight="1" x14ac:dyDescent="0.2">
      <c r="AG1595" s="106"/>
    </row>
    <row r="1596" spans="33:33" ht="12.95" customHeight="1" x14ac:dyDescent="0.2">
      <c r="AG1596" s="106"/>
    </row>
    <row r="1597" spans="33:33" ht="12.95" customHeight="1" x14ac:dyDescent="0.2">
      <c r="AG1597" s="106"/>
    </row>
    <row r="1598" spans="33:33" ht="12.95" customHeight="1" x14ac:dyDescent="0.2">
      <c r="AG1598" s="106"/>
    </row>
    <row r="1599" spans="33:33" ht="12.95" customHeight="1" x14ac:dyDescent="0.2">
      <c r="AG1599" s="106"/>
    </row>
    <row r="1600" spans="33:33" ht="12.95" customHeight="1" x14ac:dyDescent="0.2">
      <c r="AG1600" s="106"/>
    </row>
    <row r="1601" spans="33:33" ht="12.95" customHeight="1" x14ac:dyDescent="0.2">
      <c r="AG1601" s="106"/>
    </row>
    <row r="1602" spans="33:33" ht="12.95" customHeight="1" x14ac:dyDescent="0.2">
      <c r="AG1602" s="106"/>
    </row>
    <row r="1603" spans="33:33" ht="12.95" customHeight="1" x14ac:dyDescent="0.2">
      <c r="AG1603" s="106"/>
    </row>
    <row r="1604" spans="33:33" ht="12.95" customHeight="1" x14ac:dyDescent="0.2">
      <c r="AG1604" s="106"/>
    </row>
    <row r="1605" spans="33:33" ht="12.95" customHeight="1" x14ac:dyDescent="0.2">
      <c r="AG1605" s="106"/>
    </row>
    <row r="1606" spans="33:33" ht="12.95" customHeight="1" x14ac:dyDescent="0.2">
      <c r="AG1606" s="106"/>
    </row>
    <row r="1607" spans="33:33" ht="12.95" customHeight="1" x14ac:dyDescent="0.2">
      <c r="AG1607" s="106"/>
    </row>
    <row r="1608" spans="33:33" ht="12.95" customHeight="1" x14ac:dyDescent="0.2">
      <c r="AG1608" s="106"/>
    </row>
    <row r="1609" spans="33:33" ht="12.95" customHeight="1" x14ac:dyDescent="0.2">
      <c r="AG1609" s="106"/>
    </row>
    <row r="1610" spans="33:33" ht="12.95" customHeight="1" x14ac:dyDescent="0.2">
      <c r="AG1610" s="106"/>
    </row>
    <row r="1611" spans="33:33" ht="12.95" customHeight="1" x14ac:dyDescent="0.2">
      <c r="AG1611" s="106"/>
    </row>
    <row r="1612" spans="33:33" ht="12.95" customHeight="1" x14ac:dyDescent="0.2">
      <c r="AG1612" s="106"/>
    </row>
    <row r="1613" spans="33:33" ht="12.95" customHeight="1" x14ac:dyDescent="0.2">
      <c r="AG1613" s="106"/>
    </row>
    <row r="1614" spans="33:33" ht="12.95" customHeight="1" x14ac:dyDescent="0.2">
      <c r="AG1614" s="106"/>
    </row>
    <row r="1615" spans="33:33" ht="12.95" customHeight="1" x14ac:dyDescent="0.2">
      <c r="AG1615" s="106"/>
    </row>
    <row r="1616" spans="33:33" ht="12.95" customHeight="1" x14ac:dyDescent="0.2">
      <c r="AG1616" s="106"/>
    </row>
    <row r="1617" spans="33:33" ht="12.95" customHeight="1" x14ac:dyDescent="0.2">
      <c r="AG1617" s="106"/>
    </row>
    <row r="1618" spans="33:33" ht="12.95" customHeight="1" x14ac:dyDescent="0.2">
      <c r="AG1618" s="106"/>
    </row>
    <row r="1619" spans="33:33" ht="12.95" customHeight="1" x14ac:dyDescent="0.2">
      <c r="AG1619" s="106"/>
    </row>
    <row r="1620" spans="33:33" ht="12.95" customHeight="1" x14ac:dyDescent="0.2">
      <c r="AG1620" s="106"/>
    </row>
    <row r="1621" spans="33:33" ht="12.95" customHeight="1" x14ac:dyDescent="0.2">
      <c r="AG1621" s="106"/>
    </row>
    <row r="1622" spans="33:33" ht="12.95" customHeight="1" x14ac:dyDescent="0.2">
      <c r="AG1622" s="106"/>
    </row>
    <row r="1623" spans="33:33" ht="12.95" customHeight="1" x14ac:dyDescent="0.2">
      <c r="AG1623" s="106"/>
    </row>
    <row r="1624" spans="33:33" ht="12.95" customHeight="1" x14ac:dyDescent="0.2">
      <c r="AG1624" s="106"/>
    </row>
    <row r="1625" spans="33:33" ht="12.95" customHeight="1" x14ac:dyDescent="0.2">
      <c r="AG1625" s="106"/>
    </row>
    <row r="1626" spans="33:33" ht="12.95" customHeight="1" x14ac:dyDescent="0.2">
      <c r="AG1626" s="106"/>
    </row>
    <row r="1627" spans="33:33" ht="12.95" customHeight="1" x14ac:dyDescent="0.2">
      <c r="AG1627" s="106"/>
    </row>
    <row r="1628" spans="33:33" ht="12.95" customHeight="1" x14ac:dyDescent="0.2">
      <c r="AG1628" s="106"/>
    </row>
    <row r="1629" spans="33:33" ht="12.95" customHeight="1" x14ac:dyDescent="0.2">
      <c r="AG1629" s="106"/>
    </row>
    <row r="1630" spans="33:33" ht="12.95" customHeight="1" x14ac:dyDescent="0.2">
      <c r="AG1630" s="106"/>
    </row>
    <row r="1631" spans="33:33" ht="12.95" customHeight="1" x14ac:dyDescent="0.2">
      <c r="AG1631" s="106"/>
    </row>
    <row r="1632" spans="33:33" ht="12.95" customHeight="1" x14ac:dyDescent="0.2">
      <c r="AG1632" s="106"/>
    </row>
    <row r="1633" spans="33:48" ht="12.95" customHeight="1" x14ac:dyDescent="0.2">
      <c r="AG1633" s="106"/>
    </row>
    <row r="1634" spans="33:48" ht="12.95" customHeight="1" x14ac:dyDescent="0.2">
      <c r="AG1634" s="106"/>
    </row>
    <row r="1635" spans="33:48" ht="12.95" customHeight="1" x14ac:dyDescent="0.2">
      <c r="AG1635" s="106"/>
    </row>
    <row r="1636" spans="33:48" ht="12.95" customHeight="1" x14ac:dyDescent="0.2">
      <c r="AG1636" s="106"/>
    </row>
    <row r="1637" spans="33:48" ht="12.95" customHeight="1" x14ac:dyDescent="0.2">
      <c r="AG1637" s="106"/>
    </row>
    <row r="1638" spans="33:48" ht="12.95" customHeight="1" x14ac:dyDescent="0.2">
      <c r="AG1638" s="106"/>
      <c r="AV1638" s="13"/>
    </row>
    <row r="1639" spans="33:48" ht="12.95" customHeight="1" x14ac:dyDescent="0.2">
      <c r="AG1639" s="106"/>
    </row>
    <row r="1640" spans="33:48" ht="12.95" customHeight="1" x14ac:dyDescent="0.2">
      <c r="AG1640" s="106"/>
    </row>
    <row r="1641" spans="33:48" ht="12.95" customHeight="1" x14ac:dyDescent="0.2">
      <c r="AG1641" s="106"/>
    </row>
    <row r="1642" spans="33:48" ht="12.95" customHeight="1" x14ac:dyDescent="0.2">
      <c r="AG1642" s="106"/>
    </row>
    <row r="1643" spans="33:48" ht="12.95" customHeight="1" x14ac:dyDescent="0.2">
      <c r="AG1643" s="106"/>
    </row>
    <row r="1644" spans="33:48" ht="12.95" customHeight="1" x14ac:dyDescent="0.2">
      <c r="AG1644" s="106"/>
    </row>
    <row r="1645" spans="33:48" ht="12.95" customHeight="1" x14ac:dyDescent="0.2">
      <c r="AG1645" s="106"/>
    </row>
    <row r="1646" spans="33:48" ht="12.95" customHeight="1" x14ac:dyDescent="0.2">
      <c r="AG1646" s="106"/>
    </row>
    <row r="1647" spans="33:48" ht="12.95" customHeight="1" x14ac:dyDescent="0.2">
      <c r="AG1647" s="106"/>
    </row>
    <row r="1648" spans="33:48" ht="12.95" customHeight="1" x14ac:dyDescent="0.2">
      <c r="AG1648" s="106"/>
    </row>
    <row r="1649" spans="33:33" ht="12.95" customHeight="1" x14ac:dyDescent="0.2">
      <c r="AG1649" s="106"/>
    </row>
    <row r="1650" spans="33:33" ht="12.95" customHeight="1" x14ac:dyDescent="0.2">
      <c r="AG1650" s="106"/>
    </row>
    <row r="1651" spans="33:33" ht="12.95" customHeight="1" x14ac:dyDescent="0.2">
      <c r="AG1651" s="106"/>
    </row>
    <row r="1652" spans="33:33" ht="12.95" customHeight="1" x14ac:dyDescent="0.2">
      <c r="AG1652" s="106"/>
    </row>
    <row r="1653" spans="33:33" ht="12.95" customHeight="1" x14ac:dyDescent="0.2">
      <c r="AG1653" s="106"/>
    </row>
    <row r="1654" spans="33:33" ht="12.95" customHeight="1" x14ac:dyDescent="0.2">
      <c r="AG1654" s="106"/>
    </row>
    <row r="1655" spans="33:33" ht="12.95" customHeight="1" x14ac:dyDescent="0.2">
      <c r="AG1655" s="106"/>
    </row>
    <row r="1656" spans="33:33" ht="12.95" customHeight="1" x14ac:dyDescent="0.2">
      <c r="AG1656" s="106"/>
    </row>
    <row r="1657" spans="33:33" ht="12.95" customHeight="1" x14ac:dyDescent="0.2">
      <c r="AG1657" s="106"/>
    </row>
    <row r="1658" spans="33:33" ht="12.95" customHeight="1" x14ac:dyDescent="0.2">
      <c r="AG1658" s="106"/>
    </row>
    <row r="1659" spans="33:33" ht="12.95" customHeight="1" x14ac:dyDescent="0.2">
      <c r="AG1659" s="106"/>
    </row>
    <row r="1660" spans="33:33" ht="12.95" customHeight="1" x14ac:dyDescent="0.2">
      <c r="AG1660" s="106"/>
    </row>
    <row r="1661" spans="33:33" ht="12.95" customHeight="1" x14ac:dyDescent="0.2">
      <c r="AG1661" s="106"/>
    </row>
    <row r="1662" spans="33:33" ht="12.95" customHeight="1" x14ac:dyDescent="0.2">
      <c r="AG1662" s="106"/>
    </row>
    <row r="1663" spans="33:33" ht="12.95" customHeight="1" x14ac:dyDescent="0.2">
      <c r="AG1663" s="106"/>
    </row>
    <row r="1664" spans="33:33" ht="12.95" customHeight="1" x14ac:dyDescent="0.2">
      <c r="AG1664" s="106"/>
    </row>
    <row r="1665" spans="33:33" ht="12.95" customHeight="1" x14ac:dyDescent="0.2">
      <c r="AG1665" s="106"/>
    </row>
    <row r="1666" spans="33:33" ht="12.95" customHeight="1" x14ac:dyDescent="0.2">
      <c r="AG1666" s="106"/>
    </row>
    <row r="1667" spans="33:33" ht="12.95" customHeight="1" x14ac:dyDescent="0.2">
      <c r="AG1667" s="106"/>
    </row>
    <row r="1668" spans="33:33" ht="12.95" customHeight="1" x14ac:dyDescent="0.2">
      <c r="AG1668" s="106"/>
    </row>
    <row r="1669" spans="33:33" ht="12.95" customHeight="1" x14ac:dyDescent="0.2">
      <c r="AG1669" s="106"/>
    </row>
    <row r="1670" spans="33:33" ht="12.95" customHeight="1" x14ac:dyDescent="0.2">
      <c r="AG1670" s="106"/>
    </row>
    <row r="1671" spans="33:33" ht="12.95" customHeight="1" x14ac:dyDescent="0.2">
      <c r="AG1671" s="106"/>
    </row>
    <row r="1672" spans="33:33" ht="12.95" customHeight="1" x14ac:dyDescent="0.2">
      <c r="AG1672" s="106"/>
    </row>
    <row r="1673" spans="33:33" ht="12.95" customHeight="1" x14ac:dyDescent="0.2">
      <c r="AG1673" s="106"/>
    </row>
    <row r="1674" spans="33:33" ht="12.95" customHeight="1" x14ac:dyDescent="0.2">
      <c r="AG1674" s="106"/>
    </row>
    <row r="1675" spans="33:33" ht="12.95" customHeight="1" x14ac:dyDescent="0.2">
      <c r="AG1675" s="106"/>
    </row>
    <row r="1676" spans="33:33" ht="12.95" customHeight="1" x14ac:dyDescent="0.2">
      <c r="AG1676" s="106"/>
    </row>
    <row r="1677" spans="33:33" ht="12.95" customHeight="1" x14ac:dyDescent="0.2">
      <c r="AG1677" s="106"/>
    </row>
    <row r="1678" spans="33:33" ht="12.95" customHeight="1" x14ac:dyDescent="0.2">
      <c r="AG1678" s="106"/>
    </row>
    <row r="1679" spans="33:33" ht="12.95" customHeight="1" x14ac:dyDescent="0.2">
      <c r="AG1679" s="106"/>
    </row>
    <row r="1680" spans="33:33" ht="12.95" customHeight="1" x14ac:dyDescent="0.2">
      <c r="AG1680" s="106"/>
    </row>
    <row r="1681" spans="33:33" ht="12.95" customHeight="1" x14ac:dyDescent="0.2">
      <c r="AG1681" s="106"/>
    </row>
    <row r="1682" spans="33:33" ht="12.95" customHeight="1" x14ac:dyDescent="0.2">
      <c r="AG1682" s="106"/>
    </row>
    <row r="1683" spans="33:33" ht="12.95" customHeight="1" x14ac:dyDescent="0.2">
      <c r="AG1683" s="106"/>
    </row>
    <row r="1684" spans="33:33" ht="12.95" customHeight="1" x14ac:dyDescent="0.2">
      <c r="AG1684" s="106"/>
    </row>
    <row r="1685" spans="33:33" ht="12.95" customHeight="1" x14ac:dyDescent="0.2">
      <c r="AG1685" s="106"/>
    </row>
    <row r="1686" spans="33:33" ht="12.95" customHeight="1" x14ac:dyDescent="0.2">
      <c r="AG1686" s="106"/>
    </row>
    <row r="1687" spans="33:33" ht="12.95" customHeight="1" x14ac:dyDescent="0.2">
      <c r="AG1687" s="106"/>
    </row>
    <row r="1688" spans="33:33" ht="12.95" customHeight="1" x14ac:dyDescent="0.2">
      <c r="AG1688" s="106"/>
    </row>
    <row r="1689" spans="33:33" ht="12.95" customHeight="1" x14ac:dyDescent="0.2">
      <c r="AG1689" s="106"/>
    </row>
    <row r="1690" spans="33:33" ht="12.95" customHeight="1" x14ac:dyDescent="0.2">
      <c r="AG1690" s="106"/>
    </row>
    <row r="1691" spans="33:33" ht="12.95" customHeight="1" x14ac:dyDescent="0.2">
      <c r="AG1691" s="106"/>
    </row>
    <row r="1692" spans="33:33" ht="12.95" customHeight="1" x14ac:dyDescent="0.2">
      <c r="AG1692" s="106"/>
    </row>
    <row r="1693" spans="33:33" ht="12.95" customHeight="1" x14ac:dyDescent="0.2">
      <c r="AG1693" s="106"/>
    </row>
    <row r="1694" spans="33:33" ht="12.95" customHeight="1" x14ac:dyDescent="0.2">
      <c r="AG1694" s="106"/>
    </row>
    <row r="1695" spans="33:33" ht="12.95" customHeight="1" x14ac:dyDescent="0.2">
      <c r="AG1695" s="106"/>
    </row>
    <row r="1696" spans="33:33" ht="12.95" customHeight="1" x14ac:dyDescent="0.2">
      <c r="AG1696" s="106"/>
    </row>
    <row r="1697" spans="33:33" ht="12.95" customHeight="1" x14ac:dyDescent="0.2">
      <c r="AG1697" s="106"/>
    </row>
    <row r="1698" spans="33:33" ht="12.95" customHeight="1" x14ac:dyDescent="0.2">
      <c r="AG1698" s="106"/>
    </row>
    <row r="1699" spans="33:33" ht="12.95" customHeight="1" x14ac:dyDescent="0.2">
      <c r="AG1699" s="106"/>
    </row>
    <row r="1700" spans="33:33" ht="12.95" customHeight="1" x14ac:dyDescent="0.2">
      <c r="AG1700" s="106"/>
    </row>
    <row r="1701" spans="33:33" ht="12.95" customHeight="1" x14ac:dyDescent="0.2">
      <c r="AG1701" s="106"/>
    </row>
    <row r="1702" spans="33:33" ht="12.95" customHeight="1" x14ac:dyDescent="0.2">
      <c r="AG1702" s="106"/>
    </row>
    <row r="1703" spans="33:33" ht="12.95" customHeight="1" x14ac:dyDescent="0.2">
      <c r="AG1703" s="106"/>
    </row>
    <row r="1704" spans="33:33" ht="12.95" customHeight="1" x14ac:dyDescent="0.2">
      <c r="AG1704" s="106"/>
    </row>
    <row r="1705" spans="33:33" ht="12.95" customHeight="1" x14ac:dyDescent="0.2">
      <c r="AG1705" s="106"/>
    </row>
    <row r="1706" spans="33:33" ht="12.95" customHeight="1" x14ac:dyDescent="0.2">
      <c r="AG1706" s="106"/>
    </row>
    <row r="1707" spans="33:33" ht="12.95" customHeight="1" x14ac:dyDescent="0.2">
      <c r="AG1707" s="106"/>
    </row>
    <row r="1708" spans="33:33" ht="12.95" customHeight="1" x14ac:dyDescent="0.2">
      <c r="AG1708" s="106"/>
    </row>
    <row r="1709" spans="33:33" ht="12.95" customHeight="1" x14ac:dyDescent="0.2">
      <c r="AG1709" s="106"/>
    </row>
    <row r="1710" spans="33:33" ht="12.95" customHeight="1" x14ac:dyDescent="0.2">
      <c r="AG1710" s="106"/>
    </row>
    <row r="1711" spans="33:33" ht="12.95" customHeight="1" x14ac:dyDescent="0.2">
      <c r="AG1711" s="106"/>
    </row>
    <row r="1712" spans="33:33" ht="12.95" customHeight="1" x14ac:dyDescent="0.2">
      <c r="AG1712" s="106"/>
    </row>
    <row r="1713" spans="33:33" ht="12.95" customHeight="1" x14ac:dyDescent="0.2">
      <c r="AG1713" s="106"/>
    </row>
    <row r="1714" spans="33:33" ht="12.95" customHeight="1" x14ac:dyDescent="0.2">
      <c r="AG1714" s="106"/>
    </row>
    <row r="1715" spans="33:33" ht="12.95" customHeight="1" x14ac:dyDescent="0.2">
      <c r="AG1715" s="106"/>
    </row>
    <row r="1716" spans="33:33" ht="12.95" customHeight="1" x14ac:dyDescent="0.2">
      <c r="AG1716" s="106"/>
    </row>
    <row r="1717" spans="33:33" ht="12.95" customHeight="1" x14ac:dyDescent="0.2">
      <c r="AG1717" s="106"/>
    </row>
    <row r="1718" spans="33:33" ht="12.95" customHeight="1" x14ac:dyDescent="0.2">
      <c r="AG1718" s="106"/>
    </row>
    <row r="1719" spans="33:33" ht="12.95" customHeight="1" x14ac:dyDescent="0.2">
      <c r="AG1719" s="106"/>
    </row>
    <row r="1720" spans="33:33" ht="12.95" customHeight="1" x14ac:dyDescent="0.2">
      <c r="AG1720" s="106"/>
    </row>
    <row r="1721" spans="33:33" ht="12.95" customHeight="1" x14ac:dyDescent="0.2">
      <c r="AG1721" s="106"/>
    </row>
    <row r="1722" spans="33:33" ht="12.95" customHeight="1" x14ac:dyDescent="0.2">
      <c r="AG1722" s="106"/>
    </row>
    <row r="1723" spans="33:33" ht="12.95" customHeight="1" x14ac:dyDescent="0.2">
      <c r="AG1723" s="106"/>
    </row>
    <row r="1724" spans="33:33" ht="12.95" customHeight="1" x14ac:dyDescent="0.2">
      <c r="AG1724" s="106"/>
    </row>
    <row r="1725" spans="33:33" ht="12.95" customHeight="1" x14ac:dyDescent="0.2">
      <c r="AG1725" s="106"/>
    </row>
    <row r="1726" spans="33:33" ht="12.95" customHeight="1" x14ac:dyDescent="0.2">
      <c r="AG1726" s="106"/>
    </row>
    <row r="1727" spans="33:33" ht="12.95" customHeight="1" x14ac:dyDescent="0.2">
      <c r="AG1727" s="106"/>
    </row>
    <row r="1728" spans="33:33" ht="12.95" customHeight="1" x14ac:dyDescent="0.2">
      <c r="AG1728" s="106"/>
    </row>
    <row r="1729" spans="33:33" ht="12.95" customHeight="1" x14ac:dyDescent="0.2">
      <c r="AG1729" s="106"/>
    </row>
    <row r="1730" spans="33:33" ht="12.95" customHeight="1" x14ac:dyDescent="0.2">
      <c r="AG1730" s="106"/>
    </row>
    <row r="1731" spans="33:33" ht="12.95" customHeight="1" x14ac:dyDescent="0.2">
      <c r="AG1731" s="106"/>
    </row>
    <row r="1732" spans="33:33" ht="12.95" customHeight="1" x14ac:dyDescent="0.2">
      <c r="AG1732" s="106"/>
    </row>
    <row r="1733" spans="33:33" ht="12.95" customHeight="1" x14ac:dyDescent="0.2">
      <c r="AG1733" s="106"/>
    </row>
    <row r="1734" spans="33:33" ht="12.95" customHeight="1" x14ac:dyDescent="0.2">
      <c r="AG1734" s="106"/>
    </row>
    <row r="1735" spans="33:33" ht="12.95" customHeight="1" x14ac:dyDescent="0.2">
      <c r="AG1735" s="106"/>
    </row>
    <row r="1736" spans="33:33" ht="12.95" customHeight="1" x14ac:dyDescent="0.2">
      <c r="AG1736" s="106"/>
    </row>
    <row r="1737" spans="33:33" ht="12.95" customHeight="1" x14ac:dyDescent="0.2">
      <c r="AG1737" s="106"/>
    </row>
    <row r="1738" spans="33:33" ht="12.95" customHeight="1" x14ac:dyDescent="0.2">
      <c r="AG1738" s="106"/>
    </row>
    <row r="1739" spans="33:33" ht="12.95" customHeight="1" x14ac:dyDescent="0.2">
      <c r="AG1739" s="106"/>
    </row>
    <row r="1740" spans="33:33" ht="12.95" customHeight="1" x14ac:dyDescent="0.2">
      <c r="AG1740" s="106"/>
    </row>
    <row r="1741" spans="33:33" ht="12.95" customHeight="1" x14ac:dyDescent="0.2">
      <c r="AG1741" s="106"/>
    </row>
    <row r="1742" spans="33:33" ht="12.95" customHeight="1" x14ac:dyDescent="0.2">
      <c r="AG1742" s="106"/>
    </row>
    <row r="1743" spans="33:33" ht="12.95" customHeight="1" x14ac:dyDescent="0.2">
      <c r="AG1743" s="106"/>
    </row>
    <row r="1744" spans="33:33" ht="12.95" customHeight="1" x14ac:dyDescent="0.2">
      <c r="AG1744" s="106"/>
    </row>
    <row r="1745" spans="33:33" ht="12.95" customHeight="1" x14ac:dyDescent="0.2">
      <c r="AG1745" s="106"/>
    </row>
    <row r="1746" spans="33:33" ht="12.95" customHeight="1" x14ac:dyDescent="0.2">
      <c r="AG1746" s="106"/>
    </row>
    <row r="1747" spans="33:33" ht="12.95" customHeight="1" x14ac:dyDescent="0.2">
      <c r="AG1747" s="106"/>
    </row>
    <row r="1748" spans="33:33" ht="12.95" customHeight="1" x14ac:dyDescent="0.2">
      <c r="AG1748" s="106"/>
    </row>
    <row r="1749" spans="33:33" ht="12.95" customHeight="1" x14ac:dyDescent="0.2">
      <c r="AG1749" s="106"/>
    </row>
    <row r="1750" spans="33:33" ht="12.95" customHeight="1" x14ac:dyDescent="0.2">
      <c r="AG1750" s="106"/>
    </row>
    <row r="1751" spans="33:33" ht="12.95" customHeight="1" x14ac:dyDescent="0.2">
      <c r="AG1751" s="106"/>
    </row>
    <row r="1752" spans="33:33" ht="12.95" customHeight="1" x14ac:dyDescent="0.2">
      <c r="AG1752" s="106"/>
    </row>
    <row r="1753" spans="33:33" ht="12.95" customHeight="1" x14ac:dyDescent="0.2">
      <c r="AG1753" s="106"/>
    </row>
    <row r="1754" spans="33:33" ht="12.95" customHeight="1" x14ac:dyDescent="0.2">
      <c r="AG1754" s="106"/>
    </row>
    <row r="1755" spans="33:33" ht="12.95" customHeight="1" x14ac:dyDescent="0.2">
      <c r="AG1755" s="106"/>
    </row>
    <row r="1756" spans="33:33" ht="12.95" customHeight="1" x14ac:dyDescent="0.2">
      <c r="AG1756" s="106"/>
    </row>
    <row r="1757" spans="33:33" ht="12.95" customHeight="1" x14ac:dyDescent="0.2">
      <c r="AG1757" s="106"/>
    </row>
    <row r="1758" spans="33:33" ht="12.95" customHeight="1" x14ac:dyDescent="0.2">
      <c r="AG1758" s="106"/>
    </row>
    <row r="1759" spans="33:33" ht="12.95" customHeight="1" x14ac:dyDescent="0.2">
      <c r="AG1759" s="106"/>
    </row>
    <row r="1760" spans="33:33" ht="12.95" customHeight="1" x14ac:dyDescent="0.2">
      <c r="AG1760" s="106"/>
    </row>
    <row r="1761" spans="33:33" ht="12.95" customHeight="1" x14ac:dyDescent="0.2">
      <c r="AG1761" s="106"/>
    </row>
    <row r="1762" spans="33:33" ht="12.95" customHeight="1" x14ac:dyDescent="0.2">
      <c r="AG1762" s="106"/>
    </row>
    <row r="1763" spans="33:33" ht="12.95" customHeight="1" x14ac:dyDescent="0.2">
      <c r="AG1763" s="106"/>
    </row>
    <row r="1764" spans="33:33" ht="12.95" customHeight="1" x14ac:dyDescent="0.2">
      <c r="AG1764" s="106"/>
    </row>
    <row r="1765" spans="33:33" ht="12.95" customHeight="1" x14ac:dyDescent="0.2">
      <c r="AG1765" s="106"/>
    </row>
    <row r="1766" spans="33:33" ht="12.95" customHeight="1" x14ac:dyDescent="0.2">
      <c r="AG1766" s="106"/>
    </row>
    <row r="1767" spans="33:33" ht="12.95" customHeight="1" x14ac:dyDescent="0.2">
      <c r="AG1767" s="106"/>
    </row>
    <row r="1768" spans="33:33" ht="12.95" customHeight="1" x14ac:dyDescent="0.2">
      <c r="AG1768" s="106"/>
    </row>
    <row r="1769" spans="33:33" ht="12.95" customHeight="1" x14ac:dyDescent="0.2">
      <c r="AG1769" s="106"/>
    </row>
    <row r="1770" spans="33:33" ht="12.95" customHeight="1" x14ac:dyDescent="0.2">
      <c r="AG1770" s="106"/>
    </row>
    <row r="1771" spans="33:33" ht="12.95" customHeight="1" x14ac:dyDescent="0.2">
      <c r="AG1771" s="106"/>
    </row>
    <row r="1772" spans="33:33" ht="12.95" customHeight="1" x14ac:dyDescent="0.2">
      <c r="AG1772" s="106"/>
    </row>
    <row r="1773" spans="33:33" ht="12.95" customHeight="1" x14ac:dyDescent="0.2">
      <c r="AG1773" s="106"/>
    </row>
    <row r="1774" spans="33:33" ht="12.95" customHeight="1" x14ac:dyDescent="0.2">
      <c r="AG1774" s="106"/>
    </row>
    <row r="1775" spans="33:33" ht="12.95" customHeight="1" x14ac:dyDescent="0.2">
      <c r="AG1775" s="106"/>
    </row>
    <row r="1776" spans="33:33" ht="12.95" customHeight="1" x14ac:dyDescent="0.2">
      <c r="AG1776" s="106"/>
    </row>
    <row r="1777" spans="33:33" ht="12.95" customHeight="1" x14ac:dyDescent="0.2">
      <c r="AG1777" s="106"/>
    </row>
    <row r="1778" spans="33:33" ht="12.95" customHeight="1" x14ac:dyDescent="0.2">
      <c r="AG1778" s="106"/>
    </row>
    <row r="1779" spans="33:33" ht="12.95" customHeight="1" x14ac:dyDescent="0.2">
      <c r="AG1779" s="106"/>
    </row>
    <row r="1780" spans="33:33" ht="12.95" customHeight="1" x14ac:dyDescent="0.2">
      <c r="AG1780" s="106"/>
    </row>
    <row r="1781" spans="33:33" ht="12.95" customHeight="1" x14ac:dyDescent="0.2">
      <c r="AG1781" s="106"/>
    </row>
    <row r="1782" spans="33:33" ht="12.95" customHeight="1" x14ac:dyDescent="0.2">
      <c r="AG1782" s="106"/>
    </row>
    <row r="1783" spans="33:33" ht="12.95" customHeight="1" x14ac:dyDescent="0.2">
      <c r="AG1783" s="106"/>
    </row>
    <row r="1784" spans="33:33" ht="12.95" customHeight="1" x14ac:dyDescent="0.2">
      <c r="AG1784" s="106"/>
    </row>
    <row r="1785" spans="33:33" ht="12.95" customHeight="1" x14ac:dyDescent="0.2">
      <c r="AG1785" s="106"/>
    </row>
    <row r="1786" spans="33:33" ht="12.95" customHeight="1" x14ac:dyDescent="0.2">
      <c r="AG1786" s="106"/>
    </row>
    <row r="1787" spans="33:33" ht="12.95" customHeight="1" x14ac:dyDescent="0.2">
      <c r="AG1787" s="106"/>
    </row>
    <row r="1788" spans="33:33" ht="12.95" customHeight="1" x14ac:dyDescent="0.2">
      <c r="AG1788" s="106"/>
    </row>
    <row r="1789" spans="33:33" ht="12.95" customHeight="1" x14ac:dyDescent="0.2">
      <c r="AG1789" s="106"/>
    </row>
    <row r="1790" spans="33:33" ht="12.95" customHeight="1" x14ac:dyDescent="0.2">
      <c r="AG1790" s="106"/>
    </row>
    <row r="1791" spans="33:33" ht="12.95" customHeight="1" x14ac:dyDescent="0.2">
      <c r="AG1791" s="106"/>
    </row>
    <row r="1792" spans="33:33" ht="12.95" customHeight="1" x14ac:dyDescent="0.2">
      <c r="AG1792" s="106"/>
    </row>
    <row r="1793" spans="33:33" ht="12.95" customHeight="1" x14ac:dyDescent="0.2">
      <c r="AG1793" s="106"/>
    </row>
    <row r="1794" spans="33:33" ht="12.95" customHeight="1" x14ac:dyDescent="0.2">
      <c r="AG1794" s="106"/>
    </row>
    <row r="1795" spans="33:33" ht="12.95" customHeight="1" x14ac:dyDescent="0.2">
      <c r="AG1795" s="106"/>
    </row>
    <row r="1796" spans="33:33" ht="12.95" customHeight="1" x14ac:dyDescent="0.2">
      <c r="AG1796" s="106"/>
    </row>
    <row r="1797" spans="33:33" ht="12.95" customHeight="1" x14ac:dyDescent="0.2">
      <c r="AG1797" s="106"/>
    </row>
    <row r="1798" spans="33:33" ht="12.95" customHeight="1" x14ac:dyDescent="0.2">
      <c r="AG1798" s="106"/>
    </row>
    <row r="1799" spans="33:33" ht="12.95" customHeight="1" x14ac:dyDescent="0.2">
      <c r="AG1799" s="106"/>
    </row>
    <row r="1800" spans="33:33" ht="12.95" customHeight="1" x14ac:dyDescent="0.2">
      <c r="AG1800" s="106"/>
    </row>
    <row r="1801" spans="33:33" ht="12.95" customHeight="1" x14ac:dyDescent="0.2">
      <c r="AG1801" s="106"/>
    </row>
    <row r="1802" spans="33:33" ht="12.95" customHeight="1" x14ac:dyDescent="0.2">
      <c r="AG1802" s="106"/>
    </row>
    <row r="1803" spans="33:33" ht="12.95" customHeight="1" x14ac:dyDescent="0.2">
      <c r="AG1803" s="106"/>
    </row>
    <row r="1804" spans="33:33" ht="12.95" customHeight="1" x14ac:dyDescent="0.2">
      <c r="AG1804" s="106"/>
    </row>
    <row r="1805" spans="33:33" ht="12.95" customHeight="1" x14ac:dyDescent="0.2">
      <c r="AG1805" s="106"/>
    </row>
    <row r="1806" spans="33:33" ht="12.95" customHeight="1" x14ac:dyDescent="0.2">
      <c r="AG1806" s="106"/>
    </row>
    <row r="1807" spans="33:33" ht="12.95" customHeight="1" x14ac:dyDescent="0.2">
      <c r="AG1807" s="106"/>
    </row>
    <row r="1808" spans="33:33" ht="12.95" customHeight="1" x14ac:dyDescent="0.2">
      <c r="AG1808" s="106"/>
    </row>
    <row r="1809" spans="33:33" ht="12.95" customHeight="1" x14ac:dyDescent="0.2">
      <c r="AG1809" s="106"/>
    </row>
    <row r="1810" spans="33:33" ht="12.95" customHeight="1" x14ac:dyDescent="0.2">
      <c r="AG1810" s="106"/>
    </row>
    <row r="1811" spans="33:33" ht="12.95" customHeight="1" x14ac:dyDescent="0.2">
      <c r="AG1811" s="106"/>
    </row>
    <row r="1812" spans="33:33" ht="12.95" customHeight="1" x14ac:dyDescent="0.2">
      <c r="AG1812" s="106"/>
    </row>
    <row r="1813" spans="33:33" ht="12.95" customHeight="1" x14ac:dyDescent="0.2">
      <c r="AG1813" s="106"/>
    </row>
    <row r="1814" spans="33:33" ht="12.95" customHeight="1" x14ac:dyDescent="0.2">
      <c r="AG1814" s="106"/>
    </row>
    <row r="1815" spans="33:33" ht="12.95" customHeight="1" x14ac:dyDescent="0.2">
      <c r="AG1815" s="106"/>
    </row>
    <row r="1816" spans="33:33" ht="12.95" customHeight="1" x14ac:dyDescent="0.2">
      <c r="AG1816" s="106"/>
    </row>
    <row r="1817" spans="33:33" ht="12.95" customHeight="1" x14ac:dyDescent="0.2">
      <c r="AG1817" s="106"/>
    </row>
    <row r="1818" spans="33:33" ht="12.95" customHeight="1" x14ac:dyDescent="0.2">
      <c r="AG1818" s="106"/>
    </row>
    <row r="1819" spans="33:33" ht="12.95" customHeight="1" x14ac:dyDescent="0.2">
      <c r="AG1819" s="106"/>
    </row>
    <row r="1820" spans="33:33" ht="12.95" customHeight="1" x14ac:dyDescent="0.2">
      <c r="AG1820" s="106"/>
    </row>
    <row r="1821" spans="33:33" ht="12.95" customHeight="1" x14ac:dyDescent="0.2">
      <c r="AG1821" s="106"/>
    </row>
    <row r="1822" spans="33:33" ht="12.95" customHeight="1" x14ac:dyDescent="0.2">
      <c r="AG1822" s="106"/>
    </row>
    <row r="1823" spans="33:33" ht="12.95" customHeight="1" x14ac:dyDescent="0.2">
      <c r="AG1823" s="106"/>
    </row>
    <row r="1824" spans="33:33" ht="12.95" customHeight="1" x14ac:dyDescent="0.2">
      <c r="AG1824" s="106"/>
    </row>
    <row r="1825" spans="33:33" ht="12.95" customHeight="1" x14ac:dyDescent="0.2">
      <c r="AG1825" s="106"/>
    </row>
    <row r="1826" spans="33:33" ht="12.95" customHeight="1" x14ac:dyDescent="0.2">
      <c r="AG1826" s="106"/>
    </row>
    <row r="1827" spans="33:33" ht="12.95" customHeight="1" x14ac:dyDescent="0.2">
      <c r="AG1827" s="106"/>
    </row>
    <row r="1828" spans="33:33" ht="12.95" customHeight="1" x14ac:dyDescent="0.2">
      <c r="AG1828" s="106"/>
    </row>
    <row r="1829" spans="33:33" ht="12.95" customHeight="1" x14ac:dyDescent="0.2">
      <c r="AG1829" s="106"/>
    </row>
    <row r="1830" spans="33:33" ht="12.95" customHeight="1" x14ac:dyDescent="0.2">
      <c r="AG1830" s="106"/>
    </row>
    <row r="1831" spans="33:33" ht="12.95" customHeight="1" x14ac:dyDescent="0.2">
      <c r="AG1831" s="106"/>
    </row>
    <row r="1832" spans="33:33" ht="12.95" customHeight="1" x14ac:dyDescent="0.2">
      <c r="AG1832" s="106"/>
    </row>
    <row r="1833" spans="33:33" ht="12.95" customHeight="1" x14ac:dyDescent="0.2">
      <c r="AG1833" s="106"/>
    </row>
    <row r="1834" spans="33:33" ht="12.95" customHeight="1" x14ac:dyDescent="0.2">
      <c r="AG1834" s="106"/>
    </row>
    <row r="1835" spans="33:33" ht="12.95" customHeight="1" x14ac:dyDescent="0.2">
      <c r="AG1835" s="106"/>
    </row>
    <row r="1836" spans="33:33" ht="12.95" customHeight="1" x14ac:dyDescent="0.2">
      <c r="AG1836" s="106"/>
    </row>
    <row r="1837" spans="33:33" ht="12.95" customHeight="1" x14ac:dyDescent="0.2">
      <c r="AG1837" s="106"/>
    </row>
    <row r="1838" spans="33:33" ht="12.95" customHeight="1" x14ac:dyDescent="0.2">
      <c r="AG1838" s="106"/>
    </row>
    <row r="1839" spans="33:33" ht="12.95" customHeight="1" x14ac:dyDescent="0.2">
      <c r="AG1839" s="106"/>
    </row>
    <row r="1840" spans="33:33" ht="12.95" customHeight="1" x14ac:dyDescent="0.2">
      <c r="AG1840" s="106"/>
    </row>
    <row r="1841" spans="33:33" ht="12.95" customHeight="1" x14ac:dyDescent="0.2">
      <c r="AG1841" s="106"/>
    </row>
    <row r="1842" spans="33:33" ht="12.95" customHeight="1" x14ac:dyDescent="0.2">
      <c r="AG1842" s="106"/>
    </row>
    <row r="1843" spans="33:33" ht="12.95" customHeight="1" x14ac:dyDescent="0.2">
      <c r="AG1843" s="106"/>
    </row>
    <row r="1844" spans="33:33" ht="12.95" customHeight="1" x14ac:dyDescent="0.2">
      <c r="AG1844" s="106"/>
    </row>
    <row r="1845" spans="33:33" ht="12.95" customHeight="1" x14ac:dyDescent="0.2">
      <c r="AG1845" s="106"/>
    </row>
    <row r="1846" spans="33:33" ht="12.95" customHeight="1" x14ac:dyDescent="0.2">
      <c r="AG1846" s="106"/>
    </row>
    <row r="1847" spans="33:33" ht="12.95" customHeight="1" x14ac:dyDescent="0.2">
      <c r="AG1847" s="106"/>
    </row>
    <row r="1848" spans="33:33" ht="12.95" customHeight="1" x14ac:dyDescent="0.2">
      <c r="AG1848" s="106"/>
    </row>
    <row r="1849" spans="33:33" ht="12.95" customHeight="1" x14ac:dyDescent="0.2">
      <c r="AG1849" s="106"/>
    </row>
    <row r="1850" spans="33:33" ht="12.95" customHeight="1" x14ac:dyDescent="0.2">
      <c r="AG1850" s="106"/>
    </row>
    <row r="1851" spans="33:33" ht="12.95" customHeight="1" x14ac:dyDescent="0.2">
      <c r="AG1851" s="106"/>
    </row>
    <row r="1852" spans="33:33" ht="12.95" customHeight="1" x14ac:dyDescent="0.2">
      <c r="AG1852" s="106"/>
    </row>
    <row r="1853" spans="33:33" ht="12.95" customHeight="1" x14ac:dyDescent="0.2">
      <c r="AG1853" s="106"/>
    </row>
    <row r="1854" spans="33:33" ht="12.95" customHeight="1" x14ac:dyDescent="0.2">
      <c r="AG1854" s="106"/>
    </row>
    <row r="1855" spans="33:33" ht="12.95" customHeight="1" x14ac:dyDescent="0.2">
      <c r="AG1855" s="106"/>
    </row>
    <row r="1856" spans="33:33" ht="12.95" customHeight="1" x14ac:dyDescent="0.2">
      <c r="AG1856" s="106"/>
    </row>
    <row r="1857" spans="33:33" ht="12.95" customHeight="1" x14ac:dyDescent="0.2">
      <c r="AG1857" s="106"/>
    </row>
    <row r="1858" spans="33:33" ht="12.95" customHeight="1" x14ac:dyDescent="0.2">
      <c r="AG1858" s="106"/>
    </row>
    <row r="1859" spans="33:33" ht="12.95" customHeight="1" x14ac:dyDescent="0.2">
      <c r="AG1859" s="106"/>
    </row>
    <row r="1860" spans="33:33" ht="12.95" customHeight="1" x14ac:dyDescent="0.2">
      <c r="AG1860" s="106"/>
    </row>
    <row r="1861" spans="33:33" ht="12.95" customHeight="1" x14ac:dyDescent="0.2">
      <c r="AG1861" s="106"/>
    </row>
    <row r="1862" spans="33:33" ht="12.95" customHeight="1" x14ac:dyDescent="0.2">
      <c r="AG1862" s="106"/>
    </row>
    <row r="1863" spans="33:33" ht="12.95" customHeight="1" x14ac:dyDescent="0.2">
      <c r="AG1863" s="106"/>
    </row>
    <row r="1864" spans="33:33" ht="12.95" customHeight="1" x14ac:dyDescent="0.2">
      <c r="AG1864" s="106"/>
    </row>
    <row r="1865" spans="33:33" ht="12.95" customHeight="1" x14ac:dyDescent="0.2">
      <c r="AG1865" s="106"/>
    </row>
    <row r="1866" spans="33:33" ht="12.95" customHeight="1" x14ac:dyDescent="0.2">
      <c r="AG1866" s="106"/>
    </row>
    <row r="1867" spans="33:33" ht="12.95" customHeight="1" x14ac:dyDescent="0.2">
      <c r="AG1867" s="106"/>
    </row>
    <row r="1868" spans="33:33" ht="12.95" customHeight="1" x14ac:dyDescent="0.2">
      <c r="AG1868" s="106"/>
    </row>
    <row r="1869" spans="33:33" ht="12.95" customHeight="1" x14ac:dyDescent="0.2">
      <c r="AG1869" s="106"/>
    </row>
    <row r="1870" spans="33:33" ht="12.95" customHeight="1" x14ac:dyDescent="0.2">
      <c r="AG1870" s="106"/>
    </row>
    <row r="1871" spans="33:33" ht="12.95" customHeight="1" x14ac:dyDescent="0.2">
      <c r="AG1871" s="106"/>
    </row>
    <row r="1872" spans="33:33" ht="12.95" customHeight="1" x14ac:dyDescent="0.2">
      <c r="AG1872" s="106"/>
    </row>
    <row r="1873" spans="33:33" ht="12.95" customHeight="1" x14ac:dyDescent="0.2">
      <c r="AG1873" s="106"/>
    </row>
    <row r="1874" spans="33:33" ht="12.95" customHeight="1" x14ac:dyDescent="0.2">
      <c r="AG1874" s="106"/>
    </row>
    <row r="1875" spans="33:33" ht="12.95" customHeight="1" x14ac:dyDescent="0.2">
      <c r="AG1875" s="106"/>
    </row>
    <row r="1876" spans="33:33" ht="12.95" customHeight="1" x14ac:dyDescent="0.2">
      <c r="AG1876" s="106"/>
    </row>
    <row r="1877" spans="33:33" ht="12.95" customHeight="1" x14ac:dyDescent="0.2">
      <c r="AG1877" s="106"/>
    </row>
    <row r="1878" spans="33:33" ht="12.95" customHeight="1" x14ac:dyDescent="0.2">
      <c r="AG1878" s="106"/>
    </row>
    <row r="1879" spans="33:33" ht="12.95" customHeight="1" x14ac:dyDescent="0.2">
      <c r="AG1879" s="106"/>
    </row>
    <row r="1880" spans="33:33" ht="12.95" customHeight="1" x14ac:dyDescent="0.2">
      <c r="AG1880" s="106"/>
    </row>
    <row r="1881" spans="33:33" ht="12.95" customHeight="1" x14ac:dyDescent="0.2">
      <c r="AG1881" s="106"/>
    </row>
    <row r="1882" spans="33:33" ht="12.95" customHeight="1" x14ac:dyDescent="0.2">
      <c r="AG1882" s="106"/>
    </row>
    <row r="1883" spans="33:33" ht="12.95" customHeight="1" x14ac:dyDescent="0.2">
      <c r="AG1883" s="106"/>
    </row>
    <row r="1884" spans="33:33" ht="12.95" customHeight="1" x14ac:dyDescent="0.2">
      <c r="AG1884" s="106"/>
    </row>
    <row r="1885" spans="33:33" ht="12.95" customHeight="1" x14ac:dyDescent="0.2">
      <c r="AG1885" s="106"/>
    </row>
    <row r="1886" spans="33:33" ht="12.95" customHeight="1" x14ac:dyDescent="0.2">
      <c r="AG1886" s="106"/>
    </row>
    <row r="1887" spans="33:33" ht="12.95" customHeight="1" x14ac:dyDescent="0.2">
      <c r="AG1887" s="106"/>
    </row>
    <row r="1888" spans="33:33" ht="12.95" customHeight="1" x14ac:dyDescent="0.2">
      <c r="AG1888" s="106"/>
    </row>
    <row r="1889" spans="33:33" ht="12.95" customHeight="1" x14ac:dyDescent="0.2">
      <c r="AG1889" s="106"/>
    </row>
    <row r="1890" spans="33:33" ht="12.95" customHeight="1" x14ac:dyDescent="0.2">
      <c r="AG1890" s="106"/>
    </row>
    <row r="1891" spans="33:33" ht="12.95" customHeight="1" x14ac:dyDescent="0.2">
      <c r="AG1891" s="106"/>
    </row>
    <row r="1892" spans="33:33" ht="12.95" customHeight="1" x14ac:dyDescent="0.2">
      <c r="AG1892" s="106"/>
    </row>
    <row r="1893" spans="33:33" ht="12.95" customHeight="1" x14ac:dyDescent="0.2">
      <c r="AG1893" s="106"/>
    </row>
    <row r="1894" spans="33:33" ht="12.95" customHeight="1" x14ac:dyDescent="0.2">
      <c r="AG1894" s="106"/>
    </row>
    <row r="1895" spans="33:33" ht="12.95" customHeight="1" x14ac:dyDescent="0.2">
      <c r="AG1895" s="106"/>
    </row>
    <row r="1896" spans="33:33" ht="12.95" customHeight="1" x14ac:dyDescent="0.2">
      <c r="AG1896" s="106"/>
    </row>
    <row r="1897" spans="33:33" ht="12.95" customHeight="1" x14ac:dyDescent="0.2">
      <c r="AG1897" s="106"/>
    </row>
    <row r="1898" spans="33:33" ht="12.95" customHeight="1" x14ac:dyDescent="0.2">
      <c r="AG1898" s="106"/>
    </row>
    <row r="1899" spans="33:33" ht="12.95" customHeight="1" x14ac:dyDescent="0.2">
      <c r="AG1899" s="106"/>
    </row>
    <row r="1900" spans="33:33" ht="12.95" customHeight="1" x14ac:dyDescent="0.2">
      <c r="AG1900" s="106"/>
    </row>
    <row r="1901" spans="33:33" ht="12.95" customHeight="1" x14ac:dyDescent="0.2">
      <c r="AG1901" s="106"/>
    </row>
    <row r="1902" spans="33:33" ht="12.95" customHeight="1" x14ac:dyDescent="0.2">
      <c r="AG1902" s="106"/>
    </row>
    <row r="1903" spans="33:33" ht="12.95" customHeight="1" x14ac:dyDescent="0.2">
      <c r="AG1903" s="106"/>
    </row>
    <row r="1904" spans="33:33" ht="12.95" customHeight="1" x14ac:dyDescent="0.2">
      <c r="AG1904" s="106"/>
    </row>
    <row r="1905" spans="33:33" ht="12.95" customHeight="1" x14ac:dyDescent="0.2">
      <c r="AG1905" s="106"/>
    </row>
    <row r="1906" spans="33:33" ht="12.95" customHeight="1" x14ac:dyDescent="0.2">
      <c r="AG1906" s="106"/>
    </row>
    <row r="1907" spans="33:33" ht="12.95" customHeight="1" x14ac:dyDescent="0.2">
      <c r="AG1907" s="106"/>
    </row>
    <row r="1908" spans="33:33" ht="12.95" customHeight="1" x14ac:dyDescent="0.2">
      <c r="AG1908" s="106"/>
    </row>
    <row r="1909" spans="33:33" ht="12.95" customHeight="1" x14ac:dyDescent="0.2">
      <c r="AG1909" s="106"/>
    </row>
    <row r="1910" spans="33:33" ht="12.95" customHeight="1" x14ac:dyDescent="0.2">
      <c r="AG1910" s="106"/>
    </row>
    <row r="1911" spans="33:33" ht="12.95" customHeight="1" x14ac:dyDescent="0.2">
      <c r="AG1911" s="106"/>
    </row>
    <row r="1912" spans="33:33" ht="12.95" customHeight="1" x14ac:dyDescent="0.2">
      <c r="AG1912" s="106"/>
    </row>
    <row r="1913" spans="33:33" ht="12.95" customHeight="1" x14ac:dyDescent="0.2">
      <c r="AG1913" s="106"/>
    </row>
    <row r="1914" spans="33:33" ht="12.95" customHeight="1" x14ac:dyDescent="0.2">
      <c r="AG1914" s="106"/>
    </row>
    <row r="1915" spans="33:33" ht="12.95" customHeight="1" x14ac:dyDescent="0.2">
      <c r="AG1915" s="106"/>
    </row>
    <row r="1916" spans="33:33" ht="12.95" customHeight="1" x14ac:dyDescent="0.2">
      <c r="AG1916" s="106"/>
    </row>
    <row r="1917" spans="33:33" ht="12.95" customHeight="1" x14ac:dyDescent="0.2">
      <c r="AG1917" s="106"/>
    </row>
    <row r="1918" spans="33:33" ht="12.95" customHeight="1" x14ac:dyDescent="0.2">
      <c r="AG1918" s="106"/>
    </row>
    <row r="1919" spans="33:33" ht="12.95" customHeight="1" x14ac:dyDescent="0.2">
      <c r="AG1919" s="106"/>
    </row>
    <row r="1920" spans="33:33" ht="12.95" customHeight="1" x14ac:dyDescent="0.2">
      <c r="AG1920" s="106"/>
    </row>
    <row r="1921" spans="33:33" ht="12.95" customHeight="1" x14ac:dyDescent="0.2">
      <c r="AG1921" s="106"/>
    </row>
    <row r="1922" spans="33:33" ht="12.95" customHeight="1" x14ac:dyDescent="0.2">
      <c r="AG1922" s="106"/>
    </row>
    <row r="1923" spans="33:33" ht="12.95" customHeight="1" x14ac:dyDescent="0.2">
      <c r="AG1923" s="106"/>
    </row>
    <row r="1924" spans="33:33" ht="12.95" customHeight="1" x14ac:dyDescent="0.2">
      <c r="AG1924" s="106"/>
    </row>
    <row r="1925" spans="33:33" ht="12.95" customHeight="1" x14ac:dyDescent="0.2">
      <c r="AG1925" s="106"/>
    </row>
    <row r="1926" spans="33:33" ht="12.95" customHeight="1" x14ac:dyDescent="0.2">
      <c r="AG1926" s="106"/>
    </row>
    <row r="1927" spans="33:33" ht="12.95" customHeight="1" x14ac:dyDescent="0.2">
      <c r="AG1927" s="106"/>
    </row>
    <row r="1928" spans="33:33" ht="12.95" customHeight="1" x14ac:dyDescent="0.2">
      <c r="AG1928" s="106"/>
    </row>
    <row r="1929" spans="33:33" ht="12.95" customHeight="1" x14ac:dyDescent="0.2">
      <c r="AG1929" s="106"/>
    </row>
    <row r="1930" spans="33:33" ht="12.95" customHeight="1" x14ac:dyDescent="0.2">
      <c r="AG1930" s="106"/>
    </row>
    <row r="1931" spans="33:33" ht="12.95" customHeight="1" x14ac:dyDescent="0.2">
      <c r="AG1931" s="106"/>
    </row>
    <row r="1932" spans="33:33" ht="12.95" customHeight="1" x14ac:dyDescent="0.2">
      <c r="AG1932" s="106"/>
    </row>
    <row r="1933" spans="33:33" ht="12.95" customHeight="1" x14ac:dyDescent="0.2">
      <c r="AG1933" s="106"/>
    </row>
    <row r="1934" spans="33:33" ht="12.95" customHeight="1" x14ac:dyDescent="0.2">
      <c r="AG1934" s="106"/>
    </row>
    <row r="1935" spans="33:33" ht="12.95" customHeight="1" x14ac:dyDescent="0.2">
      <c r="AG1935" s="106"/>
    </row>
    <row r="1936" spans="33:33" ht="12.95" customHeight="1" x14ac:dyDescent="0.2">
      <c r="AG1936" s="106"/>
    </row>
    <row r="1937" spans="33:33" ht="12.95" customHeight="1" x14ac:dyDescent="0.2">
      <c r="AG1937" s="106"/>
    </row>
    <row r="1938" spans="33:33" ht="12.95" customHeight="1" x14ac:dyDescent="0.2">
      <c r="AG1938" s="106"/>
    </row>
    <row r="1939" spans="33:33" ht="12.95" customHeight="1" x14ac:dyDescent="0.2">
      <c r="AG1939" s="106"/>
    </row>
    <row r="1940" spans="33:33" ht="12.95" customHeight="1" x14ac:dyDescent="0.2">
      <c r="AG1940" s="106"/>
    </row>
    <row r="1941" spans="33:33" ht="12.95" customHeight="1" x14ac:dyDescent="0.2">
      <c r="AG1941" s="106"/>
    </row>
    <row r="1942" spans="33:33" ht="12.95" customHeight="1" x14ac:dyDescent="0.2">
      <c r="AG1942" s="106"/>
    </row>
    <row r="1943" spans="33:33" ht="12.95" customHeight="1" x14ac:dyDescent="0.2">
      <c r="AG1943" s="106"/>
    </row>
    <row r="1944" spans="33:33" ht="12.95" customHeight="1" x14ac:dyDescent="0.2">
      <c r="AG1944" s="106"/>
    </row>
    <row r="1945" spans="33:33" ht="12.95" customHeight="1" x14ac:dyDescent="0.2">
      <c r="AG1945" s="106"/>
    </row>
    <row r="1946" spans="33:33" ht="12.95" customHeight="1" x14ac:dyDescent="0.2">
      <c r="AG1946" s="106"/>
    </row>
    <row r="1947" spans="33:33" ht="12.95" customHeight="1" x14ac:dyDescent="0.2">
      <c r="AG1947" s="106"/>
    </row>
    <row r="1948" spans="33:33" ht="12.95" customHeight="1" x14ac:dyDescent="0.2">
      <c r="AG1948" s="106"/>
    </row>
    <row r="1949" spans="33:33" ht="12.95" customHeight="1" x14ac:dyDescent="0.2">
      <c r="AG1949" s="106"/>
    </row>
    <row r="1950" spans="33:33" ht="12.95" customHeight="1" x14ac:dyDescent="0.2">
      <c r="AG1950" s="106"/>
    </row>
    <row r="1951" spans="33:33" ht="12.95" customHeight="1" x14ac:dyDescent="0.2">
      <c r="AG1951" s="106"/>
    </row>
    <row r="1952" spans="33:33" ht="12.95" customHeight="1" x14ac:dyDescent="0.2">
      <c r="AG1952" s="106"/>
    </row>
    <row r="1953" spans="33:33" ht="12.95" customHeight="1" x14ac:dyDescent="0.2">
      <c r="AG1953" s="106"/>
    </row>
    <row r="1954" spans="33:33" ht="12.95" customHeight="1" x14ac:dyDescent="0.2">
      <c r="AG1954" s="106"/>
    </row>
    <row r="1955" spans="33:33" ht="12.95" customHeight="1" x14ac:dyDescent="0.2">
      <c r="AG1955" s="106"/>
    </row>
    <row r="1956" spans="33:33" ht="12.95" customHeight="1" x14ac:dyDescent="0.2">
      <c r="AG1956" s="106"/>
    </row>
    <row r="1957" spans="33:33" ht="12.95" customHeight="1" x14ac:dyDescent="0.2">
      <c r="AG1957" s="106"/>
    </row>
    <row r="1958" spans="33:33" ht="12.95" customHeight="1" x14ac:dyDescent="0.2">
      <c r="AG1958" s="106"/>
    </row>
    <row r="1959" spans="33:33" ht="12.95" customHeight="1" x14ac:dyDescent="0.2">
      <c r="AG1959" s="106"/>
    </row>
    <row r="1960" spans="33:33" ht="12.95" customHeight="1" x14ac:dyDescent="0.2">
      <c r="AG1960" s="106"/>
    </row>
    <row r="1961" spans="33:33" ht="12.95" customHeight="1" x14ac:dyDescent="0.2">
      <c r="AG1961" s="106"/>
    </row>
    <row r="1962" spans="33:33" ht="12.95" customHeight="1" x14ac:dyDescent="0.2">
      <c r="AG1962" s="106"/>
    </row>
    <row r="1963" spans="33:33" ht="12.95" customHeight="1" x14ac:dyDescent="0.2">
      <c r="AG1963" s="106"/>
    </row>
    <row r="1964" spans="33:33" ht="12.95" customHeight="1" x14ac:dyDescent="0.2">
      <c r="AG1964" s="106"/>
    </row>
    <row r="1965" spans="33:33" ht="12.95" customHeight="1" x14ac:dyDescent="0.2">
      <c r="AG1965" s="106"/>
    </row>
    <row r="1966" spans="33:33" ht="12.95" customHeight="1" x14ac:dyDescent="0.2">
      <c r="AG1966" s="106"/>
    </row>
    <row r="1967" spans="33:33" ht="12.95" customHeight="1" x14ac:dyDescent="0.2">
      <c r="AG1967" s="106"/>
    </row>
    <row r="1968" spans="33:33" ht="12.95" customHeight="1" x14ac:dyDescent="0.2">
      <c r="AG1968" s="106"/>
    </row>
    <row r="1969" spans="33:33" ht="12.95" customHeight="1" x14ac:dyDescent="0.2">
      <c r="AG1969" s="106"/>
    </row>
    <row r="1970" spans="33:33" ht="12.95" customHeight="1" x14ac:dyDescent="0.2">
      <c r="AG1970" s="106"/>
    </row>
    <row r="1971" spans="33:33" ht="12.95" customHeight="1" x14ac:dyDescent="0.2">
      <c r="AG1971" s="106"/>
    </row>
    <row r="1972" spans="33:33" ht="12.95" customHeight="1" x14ac:dyDescent="0.2">
      <c r="AG1972" s="106"/>
    </row>
    <row r="1973" spans="33:33" ht="12.95" customHeight="1" x14ac:dyDescent="0.2">
      <c r="AG1973" s="106"/>
    </row>
    <row r="1974" spans="33:33" ht="12.95" customHeight="1" x14ac:dyDescent="0.2">
      <c r="AG1974" s="106"/>
    </row>
    <row r="1975" spans="33:33" ht="12.95" customHeight="1" x14ac:dyDescent="0.2">
      <c r="AG1975" s="106"/>
    </row>
    <row r="1976" spans="33:33" ht="12.95" customHeight="1" x14ac:dyDescent="0.2">
      <c r="AG1976" s="106"/>
    </row>
    <row r="1977" spans="33:33" ht="12.95" customHeight="1" x14ac:dyDescent="0.2">
      <c r="AG1977" s="106"/>
    </row>
    <row r="1978" spans="33:33" ht="12.95" customHeight="1" x14ac:dyDescent="0.2">
      <c r="AG1978" s="106"/>
    </row>
    <row r="1979" spans="33:33" ht="12.95" customHeight="1" x14ac:dyDescent="0.2">
      <c r="AG1979" s="106"/>
    </row>
    <row r="1980" spans="33:33" ht="12.95" customHeight="1" x14ac:dyDescent="0.2">
      <c r="AG1980" s="106"/>
    </row>
    <row r="1981" spans="33:33" ht="12.95" customHeight="1" x14ac:dyDescent="0.2">
      <c r="AG1981" s="106"/>
    </row>
    <row r="1982" spans="33:33" ht="12.95" customHeight="1" x14ac:dyDescent="0.2">
      <c r="AG1982" s="106"/>
    </row>
    <row r="1983" spans="33:33" ht="12.95" customHeight="1" x14ac:dyDescent="0.2">
      <c r="AG1983" s="106"/>
    </row>
    <row r="1984" spans="33:33" ht="12.95" customHeight="1" x14ac:dyDescent="0.2">
      <c r="AG1984" s="106"/>
    </row>
    <row r="1985" spans="33:33" ht="12.95" customHeight="1" x14ac:dyDescent="0.2">
      <c r="AG1985" s="106"/>
    </row>
    <row r="1986" spans="33:33" ht="12.95" customHeight="1" x14ac:dyDescent="0.2">
      <c r="AG1986" s="106"/>
    </row>
    <row r="1987" spans="33:33" ht="12.95" customHeight="1" x14ac:dyDescent="0.2">
      <c r="AG1987" s="106"/>
    </row>
    <row r="1988" spans="33:33" ht="12.95" customHeight="1" x14ac:dyDescent="0.2">
      <c r="AG1988" s="106"/>
    </row>
    <row r="1989" spans="33:33" ht="12.95" customHeight="1" x14ac:dyDescent="0.2">
      <c r="AG1989" s="106"/>
    </row>
    <row r="1990" spans="33:33" ht="12.95" customHeight="1" x14ac:dyDescent="0.2">
      <c r="AG1990" s="106"/>
    </row>
    <row r="1991" spans="33:33" ht="12.95" customHeight="1" x14ac:dyDescent="0.2">
      <c r="AG1991" s="106"/>
    </row>
    <row r="1992" spans="33:33" ht="12.95" customHeight="1" x14ac:dyDescent="0.2">
      <c r="AG1992" s="106"/>
    </row>
    <row r="1993" spans="33:33" ht="12.95" customHeight="1" x14ac:dyDescent="0.2">
      <c r="AG1993" s="106"/>
    </row>
    <row r="1994" spans="33:33" ht="12.95" customHeight="1" x14ac:dyDescent="0.2">
      <c r="AG1994" s="106"/>
    </row>
    <row r="1995" spans="33:33" ht="12.95" customHeight="1" x14ac:dyDescent="0.2">
      <c r="AG1995" s="106"/>
    </row>
    <row r="1996" spans="33:33" ht="12.95" customHeight="1" x14ac:dyDescent="0.2">
      <c r="AG1996" s="106"/>
    </row>
    <row r="1997" spans="33:33" ht="12.95" customHeight="1" x14ac:dyDescent="0.2">
      <c r="AG1997" s="106"/>
    </row>
    <row r="1998" spans="33:33" ht="12.95" customHeight="1" x14ac:dyDescent="0.2">
      <c r="AG1998" s="106"/>
    </row>
    <row r="1999" spans="33:33" ht="12.95" customHeight="1" x14ac:dyDescent="0.2">
      <c r="AG1999" s="106"/>
    </row>
    <row r="2000" spans="33:33" ht="12.95" customHeight="1" x14ac:dyDescent="0.2">
      <c r="AG2000" s="106"/>
    </row>
    <row r="2001" spans="33:33" ht="12.95" customHeight="1" x14ac:dyDescent="0.2">
      <c r="AG2001" s="106"/>
    </row>
    <row r="2002" spans="33:33" ht="12.95" customHeight="1" x14ac:dyDescent="0.2">
      <c r="AG2002" s="106"/>
    </row>
    <row r="2003" spans="33:33" ht="12.95" customHeight="1" x14ac:dyDescent="0.2">
      <c r="AG2003" s="106"/>
    </row>
    <row r="2004" spans="33:33" ht="12.95" customHeight="1" x14ac:dyDescent="0.2">
      <c r="AG2004" s="106"/>
    </row>
    <row r="2005" spans="33:33" ht="12.95" customHeight="1" x14ac:dyDescent="0.2">
      <c r="AG2005" s="106"/>
    </row>
    <row r="2006" spans="33:33" ht="12.95" customHeight="1" x14ac:dyDescent="0.2">
      <c r="AG2006" s="106"/>
    </row>
    <row r="2007" spans="33:33" ht="12.95" customHeight="1" x14ac:dyDescent="0.2">
      <c r="AG2007" s="106"/>
    </row>
    <row r="2008" spans="33:33" ht="12.95" customHeight="1" x14ac:dyDescent="0.2">
      <c r="AG2008" s="106"/>
    </row>
    <row r="2009" spans="33:33" ht="12.95" customHeight="1" x14ac:dyDescent="0.2">
      <c r="AG2009" s="106"/>
    </row>
    <row r="2010" spans="33:33" ht="12.95" customHeight="1" x14ac:dyDescent="0.2">
      <c r="AG2010" s="106"/>
    </row>
    <row r="2011" spans="33:33" ht="12.95" customHeight="1" x14ac:dyDescent="0.2">
      <c r="AG2011" s="106"/>
    </row>
    <row r="2012" spans="33:33" ht="12.95" customHeight="1" x14ac:dyDescent="0.2">
      <c r="AG2012" s="106"/>
    </row>
    <row r="2013" spans="33:33" ht="12.95" customHeight="1" x14ac:dyDescent="0.2">
      <c r="AG2013" s="106"/>
    </row>
    <row r="2014" spans="33:33" ht="12.95" customHeight="1" x14ac:dyDescent="0.2">
      <c r="AG2014" s="106"/>
    </row>
    <row r="2015" spans="33:33" ht="12.95" customHeight="1" x14ac:dyDescent="0.2">
      <c r="AG2015" s="106"/>
    </row>
    <row r="2016" spans="33:33" ht="12.95" customHeight="1" x14ac:dyDescent="0.2">
      <c r="AG2016" s="106"/>
    </row>
    <row r="2017" spans="33:33" ht="12.95" customHeight="1" x14ac:dyDescent="0.2">
      <c r="AG2017" s="106"/>
    </row>
    <row r="2018" spans="33:33" ht="12.95" customHeight="1" x14ac:dyDescent="0.2">
      <c r="AG2018" s="106"/>
    </row>
    <row r="2019" spans="33:33" ht="12.95" customHeight="1" x14ac:dyDescent="0.2">
      <c r="AG2019" s="106"/>
    </row>
    <row r="2020" spans="33:33" ht="12.95" customHeight="1" x14ac:dyDescent="0.2">
      <c r="AG2020" s="106"/>
    </row>
    <row r="2021" spans="33:33" ht="12.95" customHeight="1" x14ac:dyDescent="0.2">
      <c r="AG2021" s="106"/>
    </row>
    <row r="2022" spans="33:33" ht="12.95" customHeight="1" x14ac:dyDescent="0.2">
      <c r="AG2022" s="106"/>
    </row>
    <row r="2023" spans="33:33" ht="12.95" customHeight="1" x14ac:dyDescent="0.2">
      <c r="AG2023" s="106"/>
    </row>
    <row r="2024" spans="33:33" ht="12.95" customHeight="1" x14ac:dyDescent="0.2">
      <c r="AG2024" s="106"/>
    </row>
    <row r="2025" spans="33:33" ht="12.95" customHeight="1" x14ac:dyDescent="0.2">
      <c r="AG2025" s="106"/>
    </row>
    <row r="2026" spans="33:33" ht="12.95" customHeight="1" x14ac:dyDescent="0.2">
      <c r="AG2026" s="106"/>
    </row>
    <row r="2027" spans="33:33" ht="12.95" customHeight="1" x14ac:dyDescent="0.2">
      <c r="AG2027" s="106"/>
    </row>
    <row r="2028" spans="33:33" ht="12.95" customHeight="1" x14ac:dyDescent="0.2">
      <c r="AG2028" s="106"/>
    </row>
    <row r="2029" spans="33:33" ht="12.95" customHeight="1" x14ac:dyDescent="0.2">
      <c r="AG2029" s="106"/>
    </row>
    <row r="2030" spans="33:33" ht="12.95" customHeight="1" x14ac:dyDescent="0.2">
      <c r="AG2030" s="106"/>
    </row>
    <row r="2031" spans="33:33" ht="12.95" customHeight="1" x14ac:dyDescent="0.2">
      <c r="AG2031" s="106"/>
    </row>
    <row r="2032" spans="33:33" ht="12.95" customHeight="1" x14ac:dyDescent="0.2">
      <c r="AG2032" s="106"/>
    </row>
    <row r="2033" spans="33:33" ht="12.95" customHeight="1" x14ac:dyDescent="0.2">
      <c r="AG2033" s="106"/>
    </row>
    <row r="2034" spans="33:33" ht="12.95" customHeight="1" x14ac:dyDescent="0.2">
      <c r="AG2034" s="106"/>
    </row>
    <row r="2035" spans="33:33" ht="12.95" customHeight="1" x14ac:dyDescent="0.2">
      <c r="AG2035" s="106"/>
    </row>
    <row r="2036" spans="33:33" ht="12.95" customHeight="1" x14ac:dyDescent="0.2">
      <c r="AG2036" s="106"/>
    </row>
    <row r="2037" spans="33:33" ht="12.95" customHeight="1" x14ac:dyDescent="0.2">
      <c r="AG2037" s="106"/>
    </row>
    <row r="2038" spans="33:33" ht="12.95" customHeight="1" x14ac:dyDescent="0.2">
      <c r="AG2038" s="106"/>
    </row>
    <row r="2039" spans="33:33" ht="12.95" customHeight="1" x14ac:dyDescent="0.2">
      <c r="AG2039" s="106"/>
    </row>
    <row r="2040" spans="33:33" ht="12.95" customHeight="1" x14ac:dyDescent="0.2">
      <c r="AG2040" s="106"/>
    </row>
    <row r="2041" spans="33:33" ht="12.95" customHeight="1" x14ac:dyDescent="0.2">
      <c r="AG2041" s="106"/>
    </row>
    <row r="2042" spans="33:33" ht="12.95" customHeight="1" x14ac:dyDescent="0.2">
      <c r="AG2042" s="106"/>
    </row>
    <row r="2043" spans="33:33" ht="12.95" customHeight="1" x14ac:dyDescent="0.2">
      <c r="AG2043" s="106"/>
    </row>
    <row r="2044" spans="33:33" ht="12.95" customHeight="1" x14ac:dyDescent="0.2">
      <c r="AG2044" s="106"/>
    </row>
    <row r="2045" spans="33:33" ht="12.95" customHeight="1" x14ac:dyDescent="0.2">
      <c r="AG2045" s="106"/>
    </row>
    <row r="2046" spans="33:33" ht="12.95" customHeight="1" x14ac:dyDescent="0.2">
      <c r="AG2046" s="106"/>
    </row>
    <row r="2047" spans="33:33" ht="12.95" customHeight="1" x14ac:dyDescent="0.2">
      <c r="AG2047" s="106"/>
    </row>
    <row r="2048" spans="33:33" ht="12.95" customHeight="1" x14ac:dyDescent="0.2">
      <c r="AG2048" s="106"/>
    </row>
    <row r="2049" spans="33:33" ht="12.95" customHeight="1" x14ac:dyDescent="0.2">
      <c r="AG2049" s="106"/>
    </row>
    <row r="2050" spans="33:33" ht="12.95" customHeight="1" x14ac:dyDescent="0.2">
      <c r="AG2050" s="106"/>
    </row>
    <row r="2051" spans="33:33" ht="12.95" customHeight="1" x14ac:dyDescent="0.2">
      <c r="AG2051" s="106"/>
    </row>
    <row r="2052" spans="33:33" ht="12.95" customHeight="1" x14ac:dyDescent="0.2">
      <c r="AG2052" s="106"/>
    </row>
    <row r="2053" spans="33:33" ht="12.95" customHeight="1" x14ac:dyDescent="0.2">
      <c r="AG2053" s="106"/>
    </row>
    <row r="2054" spans="33:33" ht="12.95" customHeight="1" x14ac:dyDescent="0.2">
      <c r="AG2054" s="106"/>
    </row>
    <row r="2055" spans="33:33" ht="12.95" customHeight="1" x14ac:dyDescent="0.2">
      <c r="AG2055" s="106"/>
    </row>
    <row r="2056" spans="33:33" ht="12.95" customHeight="1" x14ac:dyDescent="0.2">
      <c r="AG2056" s="106"/>
    </row>
    <row r="2057" spans="33:33" ht="12.95" customHeight="1" x14ac:dyDescent="0.2">
      <c r="AG2057" s="106"/>
    </row>
    <row r="2058" spans="33:33" ht="12.95" customHeight="1" x14ac:dyDescent="0.2">
      <c r="AG2058" s="106"/>
    </row>
    <row r="2059" spans="33:33" ht="12.95" customHeight="1" x14ac:dyDescent="0.2">
      <c r="AG2059" s="106"/>
    </row>
    <row r="2060" spans="33:33" ht="12.95" customHeight="1" x14ac:dyDescent="0.2">
      <c r="AG2060" s="106"/>
    </row>
    <row r="2061" spans="33:33" ht="12.95" customHeight="1" x14ac:dyDescent="0.2">
      <c r="AG2061" s="106"/>
    </row>
    <row r="2062" spans="33:33" ht="12.95" customHeight="1" x14ac:dyDescent="0.2">
      <c r="AG2062" s="106"/>
    </row>
    <row r="2063" spans="33:33" ht="12.95" customHeight="1" x14ac:dyDescent="0.2">
      <c r="AG2063" s="106"/>
    </row>
    <row r="2064" spans="33:33" ht="12.95" customHeight="1" x14ac:dyDescent="0.2">
      <c r="AG2064" s="106"/>
    </row>
    <row r="2065" spans="32:33" ht="12.95" customHeight="1" x14ac:dyDescent="0.2">
      <c r="AG2065" s="106"/>
    </row>
    <row r="2066" spans="32:33" ht="12.95" customHeight="1" x14ac:dyDescent="0.2">
      <c r="AF2066" s="107"/>
      <c r="AG2066" s="106"/>
    </row>
    <row r="2067" spans="32:33" ht="12.95" customHeight="1" x14ac:dyDescent="0.2">
      <c r="AF2067" s="107"/>
      <c r="AG2067" s="106"/>
    </row>
    <row r="2068" spans="32:33" ht="12.95" customHeight="1" x14ac:dyDescent="0.2">
      <c r="AF2068" s="107"/>
      <c r="AG2068" s="106"/>
    </row>
    <row r="2069" spans="32:33" ht="12.95" customHeight="1" x14ac:dyDescent="0.2">
      <c r="AF2069" s="107"/>
      <c r="AG2069" s="106"/>
    </row>
    <row r="2070" spans="32:33" ht="12.95" customHeight="1" x14ac:dyDescent="0.2">
      <c r="AF2070" s="107"/>
      <c r="AG2070" s="106"/>
    </row>
    <row r="2071" spans="32:33" ht="12.95" customHeight="1" x14ac:dyDescent="0.2">
      <c r="AF2071" s="107"/>
      <c r="AG2071" s="106"/>
    </row>
    <row r="2072" spans="32:33" ht="12.95" customHeight="1" x14ac:dyDescent="0.2">
      <c r="AF2072" s="107"/>
      <c r="AG2072" s="106"/>
    </row>
    <row r="2073" spans="32:33" ht="12.95" customHeight="1" x14ac:dyDescent="0.2">
      <c r="AF2073" s="107"/>
      <c r="AG2073" s="106"/>
    </row>
    <row r="2074" spans="32:33" ht="12.95" customHeight="1" x14ac:dyDescent="0.2">
      <c r="AF2074" s="107"/>
      <c r="AG2074" s="106"/>
    </row>
    <row r="2075" spans="32:33" ht="12.95" customHeight="1" x14ac:dyDescent="0.2">
      <c r="AF2075" s="107"/>
      <c r="AG2075" s="106"/>
    </row>
    <row r="2076" spans="32:33" ht="12.95" customHeight="1" x14ac:dyDescent="0.2">
      <c r="AF2076" s="107"/>
      <c r="AG2076" s="106"/>
    </row>
    <row r="2077" spans="32:33" ht="12.95" customHeight="1" x14ac:dyDescent="0.2">
      <c r="AF2077" s="107"/>
      <c r="AG2077" s="106"/>
    </row>
    <row r="2078" spans="32:33" ht="12.95" customHeight="1" x14ac:dyDescent="0.2">
      <c r="AF2078" s="107"/>
      <c r="AG2078" s="106"/>
    </row>
    <row r="2079" spans="32:33" ht="12.95" customHeight="1" x14ac:dyDescent="0.2">
      <c r="AF2079" s="107"/>
      <c r="AG2079" s="106"/>
    </row>
    <row r="2080" spans="32:33" ht="12.95" customHeight="1" x14ac:dyDescent="0.2">
      <c r="AF2080" s="107"/>
      <c r="AG2080" s="106"/>
    </row>
    <row r="2081" spans="32:33" ht="12.95" customHeight="1" x14ac:dyDescent="0.2">
      <c r="AF2081" s="107"/>
      <c r="AG2081" s="106"/>
    </row>
    <row r="2082" spans="32:33" ht="12.95" customHeight="1" x14ac:dyDescent="0.2">
      <c r="AF2082" s="107"/>
      <c r="AG2082" s="106"/>
    </row>
    <row r="2083" spans="32:33" ht="12.95" customHeight="1" x14ac:dyDescent="0.2">
      <c r="AF2083" s="107"/>
      <c r="AG2083" s="106"/>
    </row>
    <row r="2084" spans="32:33" ht="12.95" customHeight="1" x14ac:dyDescent="0.2">
      <c r="AF2084" s="107"/>
      <c r="AG2084" s="106"/>
    </row>
    <row r="2085" spans="32:33" ht="12.95" customHeight="1" x14ac:dyDescent="0.2">
      <c r="AF2085" s="107"/>
      <c r="AG2085" s="106"/>
    </row>
    <row r="2086" spans="32:33" ht="12.95" customHeight="1" x14ac:dyDescent="0.2">
      <c r="AF2086" s="107"/>
      <c r="AG2086" s="106"/>
    </row>
    <row r="2087" spans="32:33" ht="12.95" customHeight="1" x14ac:dyDescent="0.2">
      <c r="AF2087" s="107"/>
      <c r="AG2087" s="106"/>
    </row>
    <row r="2088" spans="32:33" ht="12.95" customHeight="1" x14ac:dyDescent="0.2">
      <c r="AF2088" s="107"/>
      <c r="AG2088" s="106"/>
    </row>
    <row r="2089" spans="32:33" ht="12.95" customHeight="1" x14ac:dyDescent="0.2">
      <c r="AF2089" s="107"/>
      <c r="AG2089" s="106"/>
    </row>
    <row r="2090" spans="32:33" ht="12.95" customHeight="1" x14ac:dyDescent="0.2">
      <c r="AF2090" s="107"/>
      <c r="AG2090" s="106"/>
    </row>
    <row r="2091" spans="32:33" ht="12.95" customHeight="1" x14ac:dyDescent="0.2">
      <c r="AF2091" s="107"/>
      <c r="AG2091" s="106"/>
    </row>
    <row r="2092" spans="32:33" ht="12.95" customHeight="1" x14ac:dyDescent="0.2">
      <c r="AF2092" s="107"/>
      <c r="AG2092" s="106"/>
    </row>
    <row r="2093" spans="32:33" ht="12.95" customHeight="1" x14ac:dyDescent="0.2">
      <c r="AF2093" s="107"/>
      <c r="AG2093" s="106"/>
    </row>
    <row r="2094" spans="32:33" ht="12.95" customHeight="1" x14ac:dyDescent="0.2">
      <c r="AF2094" s="107"/>
      <c r="AG2094" s="106"/>
    </row>
    <row r="2095" spans="32:33" ht="12.95" customHeight="1" x14ac:dyDescent="0.2">
      <c r="AF2095" s="107"/>
      <c r="AG2095" s="106"/>
    </row>
    <row r="2096" spans="32:33" ht="12.95" customHeight="1" x14ac:dyDescent="0.2">
      <c r="AF2096" s="107"/>
      <c r="AG2096" s="106"/>
    </row>
    <row r="2097" spans="32:33" ht="12.95" customHeight="1" x14ac:dyDescent="0.2">
      <c r="AF2097" s="107"/>
      <c r="AG2097" s="106"/>
    </row>
    <row r="2098" spans="32:33" ht="12.95" customHeight="1" x14ac:dyDescent="0.2">
      <c r="AF2098" s="107"/>
      <c r="AG2098" s="106"/>
    </row>
    <row r="2099" spans="32:33" ht="12.95" customHeight="1" x14ac:dyDescent="0.2">
      <c r="AF2099" s="107"/>
      <c r="AG2099" s="106"/>
    </row>
    <row r="2100" spans="32:33" ht="12.95" customHeight="1" x14ac:dyDescent="0.2">
      <c r="AF2100" s="107"/>
      <c r="AG2100" s="106"/>
    </row>
    <row r="2101" spans="32:33" ht="12.95" customHeight="1" x14ac:dyDescent="0.2">
      <c r="AF2101" s="107"/>
      <c r="AG2101" s="106"/>
    </row>
    <row r="2102" spans="32:33" ht="12.95" customHeight="1" x14ac:dyDescent="0.2">
      <c r="AF2102" s="107"/>
      <c r="AG2102" s="106"/>
    </row>
    <row r="2103" spans="32:33" ht="12.95" customHeight="1" x14ac:dyDescent="0.2">
      <c r="AF2103" s="107"/>
      <c r="AG2103" s="106"/>
    </row>
    <row r="2104" spans="32:33" ht="12.95" customHeight="1" x14ac:dyDescent="0.2">
      <c r="AF2104" s="107"/>
      <c r="AG2104" s="106"/>
    </row>
    <row r="2105" spans="32:33" ht="12.95" customHeight="1" x14ac:dyDescent="0.2">
      <c r="AF2105" s="107"/>
      <c r="AG2105" s="106"/>
    </row>
    <row r="2106" spans="32:33" ht="12.95" customHeight="1" x14ac:dyDescent="0.2">
      <c r="AF2106" s="107"/>
      <c r="AG2106" s="106"/>
    </row>
    <row r="2107" spans="32:33" ht="12.95" customHeight="1" x14ac:dyDescent="0.2">
      <c r="AF2107" s="107"/>
      <c r="AG2107" s="106"/>
    </row>
    <row r="2108" spans="32:33" ht="12.95" customHeight="1" x14ac:dyDescent="0.2">
      <c r="AF2108" s="107"/>
      <c r="AG2108" s="106"/>
    </row>
    <row r="2109" spans="32:33" ht="12.95" customHeight="1" x14ac:dyDescent="0.2">
      <c r="AF2109" s="107"/>
      <c r="AG2109" s="106"/>
    </row>
    <row r="2110" spans="32:33" ht="12.95" customHeight="1" x14ac:dyDescent="0.2">
      <c r="AF2110" s="107"/>
      <c r="AG2110" s="106"/>
    </row>
    <row r="2111" spans="32:33" ht="12.95" customHeight="1" x14ac:dyDescent="0.2">
      <c r="AF2111" s="107"/>
      <c r="AG2111" s="106"/>
    </row>
    <row r="2112" spans="32:33" ht="12.95" customHeight="1" x14ac:dyDescent="0.2">
      <c r="AF2112" s="107"/>
      <c r="AG2112" s="106"/>
    </row>
    <row r="2113" spans="32:33" ht="12.95" customHeight="1" x14ac:dyDescent="0.2">
      <c r="AF2113" s="107"/>
      <c r="AG2113" s="106"/>
    </row>
    <row r="2114" spans="32:33" ht="12.95" customHeight="1" x14ac:dyDescent="0.2">
      <c r="AF2114" s="107"/>
      <c r="AG2114" s="106"/>
    </row>
    <row r="2115" spans="32:33" ht="12.95" customHeight="1" x14ac:dyDescent="0.2">
      <c r="AF2115" s="107"/>
      <c r="AG2115" s="106"/>
    </row>
    <row r="2116" spans="32:33" ht="12.95" customHeight="1" x14ac:dyDescent="0.2">
      <c r="AF2116" s="107"/>
      <c r="AG2116" s="106"/>
    </row>
    <row r="2117" spans="32:33" ht="12.95" customHeight="1" x14ac:dyDescent="0.2">
      <c r="AF2117" s="107"/>
      <c r="AG2117" s="106"/>
    </row>
    <row r="2118" spans="32:33" ht="12.95" customHeight="1" x14ac:dyDescent="0.2">
      <c r="AF2118" s="107"/>
      <c r="AG2118" s="106"/>
    </row>
    <row r="2119" spans="32:33" ht="12.95" customHeight="1" x14ac:dyDescent="0.2">
      <c r="AF2119" s="107"/>
      <c r="AG2119" s="106"/>
    </row>
    <row r="2120" spans="32:33" ht="12.95" customHeight="1" x14ac:dyDescent="0.2">
      <c r="AF2120" s="107"/>
      <c r="AG2120" s="106"/>
    </row>
    <row r="2121" spans="32:33" ht="12.95" customHeight="1" x14ac:dyDescent="0.2">
      <c r="AF2121" s="107"/>
      <c r="AG2121" s="106"/>
    </row>
    <row r="2122" spans="32:33" ht="12.95" customHeight="1" x14ac:dyDescent="0.2">
      <c r="AF2122" s="107"/>
      <c r="AG2122" s="106"/>
    </row>
    <row r="2123" spans="32:33" ht="12.95" customHeight="1" x14ac:dyDescent="0.2">
      <c r="AF2123" s="107"/>
      <c r="AG2123" s="106"/>
    </row>
    <row r="2124" spans="32:33" ht="12.95" customHeight="1" x14ac:dyDescent="0.2">
      <c r="AF2124" s="107"/>
      <c r="AG2124" s="106"/>
    </row>
    <row r="2125" spans="32:33" ht="12.95" customHeight="1" x14ac:dyDescent="0.2">
      <c r="AF2125" s="107"/>
      <c r="AG2125" s="106"/>
    </row>
    <row r="2126" spans="32:33" ht="12.95" customHeight="1" x14ac:dyDescent="0.2">
      <c r="AF2126" s="107"/>
      <c r="AG2126" s="106"/>
    </row>
    <row r="2127" spans="32:33" ht="12.95" customHeight="1" x14ac:dyDescent="0.2">
      <c r="AF2127" s="107"/>
      <c r="AG2127" s="106"/>
    </row>
    <row r="2128" spans="32:33" ht="12.95" customHeight="1" x14ac:dyDescent="0.2">
      <c r="AF2128" s="107"/>
      <c r="AG2128" s="106"/>
    </row>
    <row r="2129" spans="32:33" ht="12.95" customHeight="1" x14ac:dyDescent="0.2">
      <c r="AF2129" s="107"/>
      <c r="AG2129" s="106"/>
    </row>
    <row r="2130" spans="32:33" ht="12.95" customHeight="1" x14ac:dyDescent="0.2">
      <c r="AF2130" s="107"/>
      <c r="AG2130" s="106"/>
    </row>
    <row r="2131" spans="32:33" ht="12.95" customHeight="1" x14ac:dyDescent="0.2">
      <c r="AF2131" s="107"/>
      <c r="AG2131" s="106"/>
    </row>
    <row r="2132" spans="32:33" ht="12.95" customHeight="1" x14ac:dyDescent="0.2">
      <c r="AF2132" s="107"/>
      <c r="AG2132" s="106"/>
    </row>
    <row r="2133" spans="32:33" ht="12.95" customHeight="1" x14ac:dyDescent="0.2">
      <c r="AF2133" s="107"/>
      <c r="AG2133" s="106"/>
    </row>
    <row r="2134" spans="32:33" ht="12.95" customHeight="1" x14ac:dyDescent="0.2">
      <c r="AF2134" s="107"/>
      <c r="AG2134" s="106"/>
    </row>
    <row r="2135" spans="32:33" ht="12.95" customHeight="1" x14ac:dyDescent="0.2">
      <c r="AF2135" s="107"/>
      <c r="AG2135" s="106"/>
    </row>
    <row r="2136" spans="32:33" ht="12.95" customHeight="1" x14ac:dyDescent="0.2">
      <c r="AF2136" s="107"/>
      <c r="AG2136" s="106"/>
    </row>
    <row r="2137" spans="32:33" ht="12.95" customHeight="1" x14ac:dyDescent="0.2">
      <c r="AF2137" s="107"/>
      <c r="AG2137" s="106"/>
    </row>
    <row r="2138" spans="32:33" ht="12.95" customHeight="1" x14ac:dyDescent="0.2">
      <c r="AF2138" s="107"/>
      <c r="AG2138" s="106"/>
    </row>
    <row r="2139" spans="32:33" ht="12.95" customHeight="1" x14ac:dyDescent="0.2">
      <c r="AF2139" s="107"/>
      <c r="AG2139" s="106"/>
    </row>
    <row r="2140" spans="32:33" ht="12.95" customHeight="1" x14ac:dyDescent="0.2">
      <c r="AF2140" s="107"/>
      <c r="AG2140" s="106"/>
    </row>
    <row r="2141" spans="32:33" ht="12.95" customHeight="1" x14ac:dyDescent="0.2">
      <c r="AF2141" s="107"/>
      <c r="AG2141" s="106"/>
    </row>
    <row r="2142" spans="32:33" ht="12.95" customHeight="1" x14ac:dyDescent="0.2">
      <c r="AF2142" s="107"/>
      <c r="AG2142" s="106"/>
    </row>
    <row r="2143" spans="32:33" ht="12.95" customHeight="1" x14ac:dyDescent="0.2">
      <c r="AF2143" s="107"/>
      <c r="AG2143" s="106"/>
    </row>
    <row r="2144" spans="32:33" ht="12.95" customHeight="1" x14ac:dyDescent="0.2">
      <c r="AF2144" s="107"/>
      <c r="AG2144" s="106"/>
    </row>
    <row r="2145" spans="32:33" ht="12.95" customHeight="1" x14ac:dyDescent="0.2">
      <c r="AF2145" s="107"/>
      <c r="AG2145" s="106"/>
    </row>
    <row r="2146" spans="32:33" ht="12.95" customHeight="1" x14ac:dyDescent="0.2">
      <c r="AF2146" s="107"/>
      <c r="AG2146" s="106"/>
    </row>
    <row r="2147" spans="32:33" ht="12.95" customHeight="1" x14ac:dyDescent="0.2">
      <c r="AF2147" s="107"/>
      <c r="AG2147" s="106"/>
    </row>
    <row r="2148" spans="32:33" ht="12.95" customHeight="1" x14ac:dyDescent="0.2">
      <c r="AF2148" s="107"/>
      <c r="AG2148" s="106"/>
    </row>
    <row r="2149" spans="32:33" ht="12.95" customHeight="1" x14ac:dyDescent="0.2">
      <c r="AF2149" s="107"/>
      <c r="AG2149" s="106"/>
    </row>
    <row r="2150" spans="32:33" ht="12.95" customHeight="1" x14ac:dyDescent="0.2">
      <c r="AF2150" s="107"/>
      <c r="AG2150" s="106"/>
    </row>
    <row r="2151" spans="32:33" ht="12.95" customHeight="1" x14ac:dyDescent="0.2">
      <c r="AF2151" s="107"/>
      <c r="AG2151" s="106"/>
    </row>
    <row r="2152" spans="32:33" ht="12.95" customHeight="1" x14ac:dyDescent="0.2">
      <c r="AF2152" s="107"/>
      <c r="AG2152" s="106"/>
    </row>
    <row r="2153" spans="32:33" ht="12.95" customHeight="1" x14ac:dyDescent="0.2">
      <c r="AF2153" s="107"/>
      <c r="AG2153" s="106"/>
    </row>
    <row r="2154" spans="32:33" ht="12.95" customHeight="1" x14ac:dyDescent="0.2">
      <c r="AF2154" s="107"/>
      <c r="AG2154" s="106"/>
    </row>
    <row r="2155" spans="32:33" ht="12.95" customHeight="1" x14ac:dyDescent="0.2">
      <c r="AF2155" s="107"/>
      <c r="AG2155" s="106"/>
    </row>
    <row r="2156" spans="32:33" ht="12.95" customHeight="1" x14ac:dyDescent="0.2">
      <c r="AF2156" s="107"/>
      <c r="AG2156" s="106"/>
    </row>
    <row r="2157" spans="32:33" ht="12.95" customHeight="1" x14ac:dyDescent="0.2">
      <c r="AF2157" s="107"/>
      <c r="AG2157" s="106"/>
    </row>
    <row r="2158" spans="32:33" ht="12.95" customHeight="1" x14ac:dyDescent="0.2">
      <c r="AF2158" s="107"/>
      <c r="AG2158" s="106"/>
    </row>
    <row r="2159" spans="32:33" ht="12.95" customHeight="1" x14ac:dyDescent="0.2">
      <c r="AF2159" s="107"/>
      <c r="AG2159" s="106"/>
    </row>
    <row r="2160" spans="32:33" ht="12.95" customHeight="1" x14ac:dyDescent="0.2">
      <c r="AF2160" s="107"/>
      <c r="AG2160" s="106"/>
    </row>
    <row r="2161" spans="32:33" ht="12.95" customHeight="1" x14ac:dyDescent="0.2">
      <c r="AF2161" s="107"/>
      <c r="AG2161" s="106"/>
    </row>
    <row r="2162" spans="32:33" ht="12.95" customHeight="1" x14ac:dyDescent="0.2">
      <c r="AF2162" s="107"/>
      <c r="AG2162" s="106"/>
    </row>
    <row r="2163" spans="32:33" ht="12.95" customHeight="1" x14ac:dyDescent="0.2">
      <c r="AF2163" s="107"/>
      <c r="AG2163" s="106"/>
    </row>
    <row r="2164" spans="32:33" ht="12.95" customHeight="1" x14ac:dyDescent="0.2">
      <c r="AF2164" s="107"/>
      <c r="AG2164" s="106"/>
    </row>
    <row r="2165" spans="32:33" ht="12.95" customHeight="1" x14ac:dyDescent="0.2">
      <c r="AF2165" s="107"/>
      <c r="AG2165" s="106"/>
    </row>
    <row r="2166" spans="32:33" ht="12.95" customHeight="1" x14ac:dyDescent="0.2">
      <c r="AF2166" s="107"/>
      <c r="AG2166" s="106"/>
    </row>
    <row r="2167" spans="32:33" ht="12.95" customHeight="1" x14ac:dyDescent="0.2">
      <c r="AF2167" s="107"/>
      <c r="AG2167" s="106"/>
    </row>
    <row r="2168" spans="32:33" ht="12.95" customHeight="1" x14ac:dyDescent="0.2">
      <c r="AF2168" s="107"/>
      <c r="AG2168" s="106"/>
    </row>
    <row r="2169" spans="32:33" ht="12.95" customHeight="1" x14ac:dyDescent="0.2">
      <c r="AF2169" s="107"/>
      <c r="AG2169" s="106"/>
    </row>
    <row r="2170" spans="32:33" ht="12.95" customHeight="1" x14ac:dyDescent="0.2">
      <c r="AF2170" s="107"/>
      <c r="AG2170" s="106"/>
    </row>
    <row r="2171" spans="32:33" ht="12.95" customHeight="1" x14ac:dyDescent="0.2">
      <c r="AF2171" s="107"/>
      <c r="AG2171" s="106"/>
    </row>
    <row r="2172" spans="32:33" ht="12.95" customHeight="1" x14ac:dyDescent="0.2">
      <c r="AF2172" s="107"/>
      <c r="AG2172" s="106"/>
    </row>
    <row r="2173" spans="32:33" ht="12.95" customHeight="1" x14ac:dyDescent="0.2">
      <c r="AF2173" s="107"/>
      <c r="AG2173" s="106"/>
    </row>
    <row r="2174" spans="32:33" ht="12.95" customHeight="1" x14ac:dyDescent="0.2">
      <c r="AF2174" s="107"/>
      <c r="AG2174" s="106"/>
    </row>
    <row r="2175" spans="32:33" ht="12.95" customHeight="1" x14ac:dyDescent="0.2">
      <c r="AF2175" s="107"/>
      <c r="AG2175" s="106"/>
    </row>
    <row r="2176" spans="32:33" ht="12.95" customHeight="1" x14ac:dyDescent="0.2">
      <c r="AF2176" s="107"/>
      <c r="AG2176" s="106"/>
    </row>
    <row r="2177" spans="32:33" ht="12.95" customHeight="1" x14ac:dyDescent="0.2">
      <c r="AF2177" s="107"/>
      <c r="AG2177" s="106"/>
    </row>
    <row r="2178" spans="32:33" ht="12.95" customHeight="1" x14ac:dyDescent="0.2">
      <c r="AF2178" s="107"/>
      <c r="AG2178" s="106"/>
    </row>
    <row r="2179" spans="32:33" ht="12.95" customHeight="1" x14ac:dyDescent="0.2">
      <c r="AF2179" s="107"/>
      <c r="AG2179" s="106"/>
    </row>
    <row r="2180" spans="32:33" ht="12.95" customHeight="1" x14ac:dyDescent="0.2">
      <c r="AF2180" s="107"/>
      <c r="AG2180" s="106"/>
    </row>
    <row r="2181" spans="32:33" ht="12.95" customHeight="1" x14ac:dyDescent="0.2">
      <c r="AF2181" s="107"/>
      <c r="AG2181" s="106"/>
    </row>
    <row r="2182" spans="32:33" ht="12.95" customHeight="1" x14ac:dyDescent="0.2">
      <c r="AF2182" s="107"/>
      <c r="AG2182" s="106"/>
    </row>
    <row r="2183" spans="32:33" ht="12.95" customHeight="1" x14ac:dyDescent="0.2">
      <c r="AF2183" s="107"/>
      <c r="AG2183" s="106"/>
    </row>
    <row r="2184" spans="32:33" ht="12.95" customHeight="1" x14ac:dyDescent="0.2">
      <c r="AF2184" s="107"/>
      <c r="AG2184" s="106"/>
    </row>
    <row r="2185" spans="32:33" ht="12.95" customHeight="1" x14ac:dyDescent="0.2">
      <c r="AF2185" s="107"/>
      <c r="AG2185" s="106"/>
    </row>
    <row r="2186" spans="32:33" ht="12.95" customHeight="1" x14ac:dyDescent="0.2">
      <c r="AF2186" s="107"/>
      <c r="AG2186" s="106"/>
    </row>
    <row r="2187" spans="32:33" ht="12.95" customHeight="1" x14ac:dyDescent="0.2">
      <c r="AF2187" s="107"/>
      <c r="AG2187" s="106"/>
    </row>
    <row r="2188" spans="32:33" ht="12.95" customHeight="1" x14ac:dyDescent="0.2">
      <c r="AF2188" s="107"/>
      <c r="AG2188" s="106"/>
    </row>
    <row r="2189" spans="32:33" ht="12.95" customHeight="1" x14ac:dyDescent="0.2">
      <c r="AF2189" s="107"/>
      <c r="AG2189" s="106"/>
    </row>
    <row r="2190" spans="32:33" ht="12.95" customHeight="1" x14ac:dyDescent="0.2">
      <c r="AF2190" s="107"/>
      <c r="AG2190" s="106"/>
    </row>
    <row r="2191" spans="32:33" ht="12.95" customHeight="1" x14ac:dyDescent="0.2">
      <c r="AF2191" s="107"/>
      <c r="AG2191" s="106"/>
    </row>
    <row r="2192" spans="32:33" ht="12.95" customHeight="1" x14ac:dyDescent="0.2">
      <c r="AF2192" s="107"/>
      <c r="AG2192" s="106"/>
    </row>
    <row r="2193" spans="32:33" ht="12.95" customHeight="1" x14ac:dyDescent="0.2">
      <c r="AF2193" s="107"/>
      <c r="AG2193" s="106"/>
    </row>
    <row r="2194" spans="32:33" ht="12.95" customHeight="1" x14ac:dyDescent="0.2">
      <c r="AF2194" s="107"/>
      <c r="AG2194" s="106"/>
    </row>
    <row r="2195" spans="32:33" ht="12.95" customHeight="1" x14ac:dyDescent="0.2">
      <c r="AF2195" s="107"/>
      <c r="AG2195" s="106"/>
    </row>
    <row r="2196" spans="32:33" ht="12.95" customHeight="1" x14ac:dyDescent="0.2">
      <c r="AF2196" s="107"/>
      <c r="AG2196" s="106"/>
    </row>
    <row r="2197" spans="32:33" ht="12.95" customHeight="1" x14ac:dyDescent="0.2">
      <c r="AF2197" s="107"/>
      <c r="AG2197" s="106"/>
    </row>
    <row r="2198" spans="32:33" ht="12.95" customHeight="1" x14ac:dyDescent="0.2">
      <c r="AF2198" s="107"/>
      <c r="AG2198" s="106"/>
    </row>
    <row r="2199" spans="32:33" ht="12.95" customHeight="1" x14ac:dyDescent="0.2">
      <c r="AF2199" s="107"/>
      <c r="AG2199" s="106"/>
    </row>
    <row r="2200" spans="32:33" ht="12.95" customHeight="1" x14ac:dyDescent="0.2">
      <c r="AF2200" s="107"/>
      <c r="AG2200" s="106"/>
    </row>
    <row r="2201" spans="32:33" ht="12.95" customHeight="1" x14ac:dyDescent="0.2">
      <c r="AF2201" s="107"/>
      <c r="AG2201" s="106"/>
    </row>
    <row r="2202" spans="32:33" ht="12.95" customHeight="1" x14ac:dyDescent="0.2">
      <c r="AF2202" s="107"/>
      <c r="AG2202" s="106"/>
    </row>
    <row r="2203" spans="32:33" ht="12.95" customHeight="1" x14ac:dyDescent="0.2">
      <c r="AF2203" s="107"/>
      <c r="AG2203" s="106"/>
    </row>
    <row r="2204" spans="32:33" ht="12.95" customHeight="1" x14ac:dyDescent="0.2">
      <c r="AF2204" s="107"/>
      <c r="AG2204" s="106"/>
    </row>
    <row r="2205" spans="32:33" ht="12.95" customHeight="1" x14ac:dyDescent="0.2">
      <c r="AF2205" s="107"/>
      <c r="AG2205" s="106"/>
    </row>
    <row r="2206" spans="32:33" ht="12.95" customHeight="1" x14ac:dyDescent="0.2">
      <c r="AF2206" s="107"/>
      <c r="AG2206" s="106"/>
    </row>
    <row r="2207" spans="32:33" ht="12.95" customHeight="1" x14ac:dyDescent="0.2">
      <c r="AF2207" s="107"/>
      <c r="AG2207" s="106"/>
    </row>
    <row r="2208" spans="32:33" ht="12.95" customHeight="1" x14ac:dyDescent="0.2">
      <c r="AF2208" s="107"/>
      <c r="AG2208" s="106"/>
    </row>
    <row r="2209" spans="32:33" ht="12.95" customHeight="1" x14ac:dyDescent="0.2">
      <c r="AF2209" s="107"/>
      <c r="AG2209" s="106"/>
    </row>
    <row r="2210" spans="32:33" ht="12.95" customHeight="1" x14ac:dyDescent="0.2">
      <c r="AF2210" s="107"/>
      <c r="AG2210" s="106"/>
    </row>
    <row r="2211" spans="32:33" ht="12.95" customHeight="1" x14ac:dyDescent="0.2">
      <c r="AF2211" s="107"/>
      <c r="AG2211" s="106"/>
    </row>
    <row r="2212" spans="32:33" ht="12.95" customHeight="1" x14ac:dyDescent="0.2">
      <c r="AF2212" s="107"/>
      <c r="AG2212" s="106"/>
    </row>
    <row r="2213" spans="32:33" ht="12.95" customHeight="1" x14ac:dyDescent="0.2">
      <c r="AF2213" s="107"/>
      <c r="AG2213" s="106"/>
    </row>
    <row r="2214" spans="32:33" ht="12.95" customHeight="1" x14ac:dyDescent="0.2">
      <c r="AF2214" s="107"/>
      <c r="AG2214" s="106"/>
    </row>
    <row r="2215" spans="32:33" ht="12.95" customHeight="1" x14ac:dyDescent="0.2">
      <c r="AF2215" s="107"/>
      <c r="AG2215" s="106"/>
    </row>
    <row r="2216" spans="32:33" ht="12.95" customHeight="1" x14ac:dyDescent="0.2">
      <c r="AF2216" s="107"/>
      <c r="AG2216" s="106"/>
    </row>
    <row r="2217" spans="32:33" ht="12.95" customHeight="1" x14ac:dyDescent="0.2">
      <c r="AF2217" s="107"/>
      <c r="AG2217" s="106"/>
    </row>
    <row r="2218" spans="32:33" ht="12.95" customHeight="1" x14ac:dyDescent="0.2">
      <c r="AF2218" s="107"/>
      <c r="AG2218" s="106"/>
    </row>
    <row r="2219" spans="32:33" ht="12.95" customHeight="1" x14ac:dyDescent="0.2">
      <c r="AF2219" s="107"/>
      <c r="AG2219" s="106"/>
    </row>
    <row r="2220" spans="32:33" ht="12.95" customHeight="1" x14ac:dyDescent="0.2">
      <c r="AF2220" s="107"/>
      <c r="AG2220" s="106"/>
    </row>
    <row r="2221" spans="32:33" ht="12.95" customHeight="1" x14ac:dyDescent="0.2">
      <c r="AF2221" s="107"/>
      <c r="AG2221" s="106"/>
    </row>
    <row r="2222" spans="32:33" ht="12.95" customHeight="1" x14ac:dyDescent="0.2">
      <c r="AF2222" s="107"/>
      <c r="AG2222" s="106"/>
    </row>
    <row r="2223" spans="32:33" ht="12.95" customHeight="1" x14ac:dyDescent="0.2">
      <c r="AF2223" s="107"/>
      <c r="AG2223" s="106"/>
    </row>
    <row r="2224" spans="32:33" ht="12.95" customHeight="1" x14ac:dyDescent="0.2">
      <c r="AF2224" s="107"/>
      <c r="AG2224" s="106"/>
    </row>
    <row r="2225" spans="32:33" ht="12.95" customHeight="1" x14ac:dyDescent="0.2">
      <c r="AF2225" s="107"/>
      <c r="AG2225" s="106"/>
    </row>
    <row r="2226" spans="32:33" ht="12.95" customHeight="1" x14ac:dyDescent="0.2">
      <c r="AF2226" s="107"/>
      <c r="AG2226" s="106"/>
    </row>
    <row r="2227" spans="32:33" ht="12.95" customHeight="1" x14ac:dyDescent="0.2">
      <c r="AF2227" s="107"/>
      <c r="AG2227" s="106"/>
    </row>
    <row r="2228" spans="32:33" ht="12.95" customHeight="1" x14ac:dyDescent="0.2">
      <c r="AF2228" s="107"/>
      <c r="AG2228" s="106"/>
    </row>
    <row r="2229" spans="32:33" ht="12.95" customHeight="1" x14ac:dyDescent="0.2">
      <c r="AF2229" s="107"/>
      <c r="AG2229" s="106"/>
    </row>
    <row r="2230" spans="32:33" ht="12.95" customHeight="1" x14ac:dyDescent="0.2">
      <c r="AF2230" s="107"/>
      <c r="AG2230" s="106"/>
    </row>
    <row r="2231" spans="32:33" ht="12.95" customHeight="1" x14ac:dyDescent="0.2">
      <c r="AF2231" s="107"/>
      <c r="AG2231" s="106"/>
    </row>
    <row r="2232" spans="32:33" ht="12.95" customHeight="1" x14ac:dyDescent="0.2">
      <c r="AF2232" s="107"/>
      <c r="AG2232" s="106"/>
    </row>
    <row r="2233" spans="32:33" ht="12.95" customHeight="1" x14ac:dyDescent="0.2">
      <c r="AF2233" s="107"/>
      <c r="AG2233" s="106"/>
    </row>
    <row r="2234" spans="32:33" ht="12.95" customHeight="1" x14ac:dyDescent="0.2">
      <c r="AF2234" s="107"/>
      <c r="AG2234" s="106"/>
    </row>
    <row r="2235" spans="32:33" ht="12.95" customHeight="1" x14ac:dyDescent="0.2">
      <c r="AF2235" s="107"/>
      <c r="AG2235" s="106"/>
    </row>
    <row r="2236" spans="32:33" ht="12.95" customHeight="1" x14ac:dyDescent="0.2">
      <c r="AF2236" s="107"/>
      <c r="AG2236" s="106"/>
    </row>
    <row r="2237" spans="32:33" ht="12.95" customHeight="1" x14ac:dyDescent="0.2">
      <c r="AF2237" s="107"/>
      <c r="AG2237" s="106"/>
    </row>
    <row r="2238" spans="32:33" ht="12.95" customHeight="1" x14ac:dyDescent="0.2">
      <c r="AF2238" s="107"/>
      <c r="AG2238" s="106"/>
    </row>
    <row r="2239" spans="32:33" ht="12.95" customHeight="1" x14ac:dyDescent="0.2">
      <c r="AF2239" s="107"/>
      <c r="AG2239" s="106"/>
    </row>
    <row r="2240" spans="32:33" ht="12.95" customHeight="1" x14ac:dyDescent="0.2">
      <c r="AF2240" s="107"/>
      <c r="AG2240" s="106"/>
    </row>
    <row r="2241" spans="32:33" ht="12.95" customHeight="1" x14ac:dyDescent="0.2">
      <c r="AF2241" s="107"/>
      <c r="AG2241" s="106"/>
    </row>
    <row r="2242" spans="32:33" ht="12.95" customHeight="1" x14ac:dyDescent="0.2">
      <c r="AF2242" s="107"/>
      <c r="AG2242" s="106"/>
    </row>
    <row r="2243" spans="32:33" ht="12.95" customHeight="1" x14ac:dyDescent="0.2">
      <c r="AF2243" s="107"/>
      <c r="AG2243" s="106"/>
    </row>
    <row r="2244" spans="32:33" ht="12.95" customHeight="1" x14ac:dyDescent="0.2">
      <c r="AF2244" s="107"/>
      <c r="AG2244" s="106"/>
    </row>
    <row r="2245" spans="32:33" ht="12.95" customHeight="1" x14ac:dyDescent="0.2">
      <c r="AF2245" s="107"/>
      <c r="AG2245" s="106"/>
    </row>
    <row r="2246" spans="32:33" ht="12.95" customHeight="1" x14ac:dyDescent="0.2">
      <c r="AF2246" s="107"/>
      <c r="AG2246" s="106"/>
    </row>
    <row r="2247" spans="32:33" ht="12.95" customHeight="1" x14ac:dyDescent="0.2">
      <c r="AF2247" s="107"/>
      <c r="AG2247" s="106"/>
    </row>
    <row r="2248" spans="32:33" ht="12.95" customHeight="1" x14ac:dyDescent="0.2">
      <c r="AF2248" s="107"/>
      <c r="AG2248" s="106"/>
    </row>
    <row r="2249" spans="32:33" ht="12.95" customHeight="1" x14ac:dyDescent="0.2">
      <c r="AF2249" s="107"/>
      <c r="AG2249" s="106"/>
    </row>
    <row r="2250" spans="32:33" ht="12.95" customHeight="1" x14ac:dyDescent="0.2">
      <c r="AF2250" s="107"/>
      <c r="AG2250" s="106"/>
    </row>
    <row r="2251" spans="32:33" ht="12.95" customHeight="1" x14ac:dyDescent="0.2">
      <c r="AF2251" s="107"/>
      <c r="AG2251" s="106"/>
    </row>
    <row r="2252" spans="32:33" ht="12.95" customHeight="1" x14ac:dyDescent="0.2">
      <c r="AF2252" s="107"/>
      <c r="AG2252" s="106"/>
    </row>
    <row r="2253" spans="32:33" ht="12.95" customHeight="1" x14ac:dyDescent="0.2">
      <c r="AF2253" s="107"/>
      <c r="AG2253" s="106"/>
    </row>
    <row r="2254" spans="32:33" ht="12.95" customHeight="1" x14ac:dyDescent="0.2">
      <c r="AF2254" s="107"/>
      <c r="AG2254" s="106"/>
    </row>
    <row r="2255" spans="32:33" ht="12.95" customHeight="1" x14ac:dyDescent="0.2">
      <c r="AF2255" s="107"/>
      <c r="AG2255" s="106"/>
    </row>
    <row r="2256" spans="32:33" ht="12.95" customHeight="1" x14ac:dyDescent="0.2">
      <c r="AF2256" s="107"/>
      <c r="AG2256" s="106"/>
    </row>
    <row r="2257" spans="32:33" ht="12.95" customHeight="1" x14ac:dyDescent="0.2">
      <c r="AF2257" s="107"/>
      <c r="AG2257" s="106"/>
    </row>
    <row r="2258" spans="32:33" ht="12.95" customHeight="1" x14ac:dyDescent="0.2">
      <c r="AF2258" s="107"/>
      <c r="AG2258" s="106"/>
    </row>
    <row r="2259" spans="32:33" ht="12.95" customHeight="1" x14ac:dyDescent="0.2">
      <c r="AF2259" s="107"/>
      <c r="AG2259" s="106"/>
    </row>
    <row r="2260" spans="32:33" ht="12.95" customHeight="1" x14ac:dyDescent="0.2">
      <c r="AF2260" s="107"/>
      <c r="AG2260" s="106"/>
    </row>
    <row r="2261" spans="32:33" ht="12.95" customHeight="1" x14ac:dyDescent="0.2">
      <c r="AF2261" s="107"/>
      <c r="AG2261" s="106"/>
    </row>
    <row r="2262" spans="32:33" ht="12.95" customHeight="1" x14ac:dyDescent="0.2">
      <c r="AF2262" s="107"/>
      <c r="AG2262" s="106"/>
    </row>
    <row r="2263" spans="32:33" ht="12.95" customHeight="1" x14ac:dyDescent="0.2">
      <c r="AF2263" s="107"/>
      <c r="AG2263" s="106"/>
    </row>
    <row r="2264" spans="32:33" ht="12.95" customHeight="1" x14ac:dyDescent="0.2">
      <c r="AF2264" s="107"/>
      <c r="AG2264" s="106"/>
    </row>
    <row r="2265" spans="32:33" ht="12.95" customHeight="1" x14ac:dyDescent="0.2">
      <c r="AF2265" s="107"/>
      <c r="AG2265" s="106"/>
    </row>
    <row r="2266" spans="32:33" ht="12.95" customHeight="1" x14ac:dyDescent="0.2">
      <c r="AF2266" s="107"/>
      <c r="AG2266" s="106"/>
    </row>
    <row r="2267" spans="32:33" ht="12.95" customHeight="1" x14ac:dyDescent="0.2">
      <c r="AF2267" s="107"/>
      <c r="AG2267" s="106"/>
    </row>
    <row r="2268" spans="32:33" ht="12.95" customHeight="1" x14ac:dyDescent="0.2">
      <c r="AF2268" s="107"/>
      <c r="AG2268" s="106"/>
    </row>
    <row r="2269" spans="32:33" ht="12.95" customHeight="1" x14ac:dyDescent="0.2">
      <c r="AF2269" s="107"/>
      <c r="AG2269" s="106"/>
    </row>
    <row r="2270" spans="32:33" ht="12.95" customHeight="1" x14ac:dyDescent="0.2">
      <c r="AF2270" s="107"/>
      <c r="AG2270" s="106"/>
    </row>
    <row r="2271" spans="32:33" ht="12.95" customHeight="1" x14ac:dyDescent="0.2">
      <c r="AF2271" s="107"/>
      <c r="AG2271" s="106"/>
    </row>
    <row r="2272" spans="32:33" ht="12.95" customHeight="1" x14ac:dyDescent="0.2">
      <c r="AF2272" s="107"/>
      <c r="AG2272" s="106"/>
    </row>
    <row r="2273" spans="32:33" ht="12.95" customHeight="1" x14ac:dyDescent="0.2">
      <c r="AF2273" s="107"/>
      <c r="AG2273" s="106"/>
    </row>
    <row r="2274" spans="32:33" ht="12.95" customHeight="1" x14ac:dyDescent="0.2">
      <c r="AF2274" s="107"/>
      <c r="AG2274" s="106"/>
    </row>
    <row r="2275" spans="32:33" ht="12.95" customHeight="1" x14ac:dyDescent="0.2">
      <c r="AF2275" s="107"/>
      <c r="AG2275" s="106"/>
    </row>
    <row r="2276" spans="32:33" ht="12.95" customHeight="1" x14ac:dyDescent="0.2">
      <c r="AF2276" s="107"/>
      <c r="AG2276" s="106"/>
    </row>
    <row r="2277" spans="32:33" ht="12.95" customHeight="1" x14ac:dyDescent="0.2">
      <c r="AF2277" s="107"/>
      <c r="AG2277" s="106"/>
    </row>
    <row r="2278" spans="32:33" ht="12.95" customHeight="1" x14ac:dyDescent="0.2">
      <c r="AF2278" s="107"/>
      <c r="AG2278" s="106"/>
    </row>
    <row r="2279" spans="32:33" ht="12.95" customHeight="1" x14ac:dyDescent="0.2">
      <c r="AF2279" s="107"/>
      <c r="AG2279" s="106"/>
    </row>
    <row r="2280" spans="32:33" ht="12.95" customHeight="1" x14ac:dyDescent="0.2">
      <c r="AF2280" s="107"/>
      <c r="AG2280" s="106"/>
    </row>
    <row r="2281" spans="32:33" ht="12.95" customHeight="1" x14ac:dyDescent="0.2">
      <c r="AF2281" s="107"/>
      <c r="AG2281" s="106"/>
    </row>
    <row r="2282" spans="32:33" ht="12.95" customHeight="1" x14ac:dyDescent="0.2">
      <c r="AF2282" s="107"/>
      <c r="AG2282" s="106"/>
    </row>
    <row r="2283" spans="32:33" ht="12.95" customHeight="1" x14ac:dyDescent="0.2">
      <c r="AF2283" s="107"/>
      <c r="AG2283" s="106"/>
    </row>
    <row r="2284" spans="32:33" ht="12.95" customHeight="1" x14ac:dyDescent="0.2">
      <c r="AF2284" s="107"/>
      <c r="AG2284" s="106"/>
    </row>
    <row r="2285" spans="32:33" ht="12.95" customHeight="1" x14ac:dyDescent="0.2">
      <c r="AF2285" s="107"/>
      <c r="AG2285" s="106"/>
    </row>
    <row r="2286" spans="32:33" ht="12.95" customHeight="1" x14ac:dyDescent="0.2">
      <c r="AF2286" s="107"/>
      <c r="AG2286" s="106"/>
    </row>
    <row r="2287" spans="32:33" ht="12.95" customHeight="1" x14ac:dyDescent="0.2">
      <c r="AF2287" s="107"/>
      <c r="AG2287" s="106"/>
    </row>
    <row r="2288" spans="32:33" ht="12.95" customHeight="1" x14ac:dyDescent="0.2">
      <c r="AF2288" s="107"/>
      <c r="AG2288" s="106"/>
    </row>
    <row r="2289" spans="32:33" ht="12.95" customHeight="1" x14ac:dyDescent="0.2">
      <c r="AF2289" s="107"/>
      <c r="AG2289" s="106"/>
    </row>
    <row r="2290" spans="32:33" ht="12.95" customHeight="1" x14ac:dyDescent="0.2">
      <c r="AF2290" s="107"/>
      <c r="AG2290" s="106"/>
    </row>
    <row r="2291" spans="32:33" ht="12.95" customHeight="1" x14ac:dyDescent="0.2">
      <c r="AF2291" s="107"/>
      <c r="AG2291" s="106"/>
    </row>
    <row r="2292" spans="32:33" ht="12.95" customHeight="1" x14ac:dyDescent="0.2">
      <c r="AF2292" s="107"/>
      <c r="AG2292" s="106"/>
    </row>
    <row r="2293" spans="32:33" ht="12.95" customHeight="1" x14ac:dyDescent="0.2">
      <c r="AF2293" s="107"/>
      <c r="AG2293" s="106"/>
    </row>
    <row r="2294" spans="32:33" ht="12.95" customHeight="1" x14ac:dyDescent="0.2">
      <c r="AF2294" s="107"/>
      <c r="AG2294" s="106"/>
    </row>
    <row r="2295" spans="32:33" ht="12.95" customHeight="1" x14ac:dyDescent="0.2">
      <c r="AF2295" s="107"/>
      <c r="AG2295" s="106"/>
    </row>
    <row r="2296" spans="32:33" ht="12.95" customHeight="1" x14ac:dyDescent="0.2">
      <c r="AF2296" s="107"/>
      <c r="AG2296" s="106"/>
    </row>
    <row r="2297" spans="32:33" ht="12.95" customHeight="1" x14ac:dyDescent="0.2">
      <c r="AF2297" s="107"/>
      <c r="AG2297" s="106"/>
    </row>
    <row r="2298" spans="32:33" ht="12.95" customHeight="1" x14ac:dyDescent="0.2">
      <c r="AF2298" s="107"/>
      <c r="AG2298" s="106"/>
    </row>
    <row r="2299" spans="32:33" ht="12.95" customHeight="1" x14ac:dyDescent="0.2">
      <c r="AF2299" s="107"/>
      <c r="AG2299" s="106"/>
    </row>
    <row r="2300" spans="32:33" ht="12.95" customHeight="1" x14ac:dyDescent="0.2">
      <c r="AF2300" s="107"/>
      <c r="AG2300" s="106"/>
    </row>
    <row r="2301" spans="32:33" ht="12.95" customHeight="1" x14ac:dyDescent="0.2">
      <c r="AF2301" s="107"/>
      <c r="AG2301" s="106"/>
    </row>
    <row r="2302" spans="32:33" ht="12.95" customHeight="1" x14ac:dyDescent="0.2">
      <c r="AF2302" s="107"/>
      <c r="AG2302" s="106"/>
    </row>
    <row r="2303" spans="32:33" ht="12.95" customHeight="1" x14ac:dyDescent="0.2">
      <c r="AF2303" s="107"/>
      <c r="AG2303" s="106"/>
    </row>
    <row r="2304" spans="32:33" ht="12.95" customHeight="1" x14ac:dyDescent="0.2">
      <c r="AF2304" s="107"/>
      <c r="AG2304" s="106"/>
    </row>
    <row r="2305" spans="32:33" ht="12.95" customHeight="1" x14ac:dyDescent="0.2">
      <c r="AF2305" s="107"/>
      <c r="AG2305" s="106"/>
    </row>
    <row r="2306" spans="32:33" ht="12.95" customHeight="1" x14ac:dyDescent="0.2">
      <c r="AF2306" s="107"/>
      <c r="AG2306" s="106"/>
    </row>
    <row r="2307" spans="32:33" ht="12.95" customHeight="1" x14ac:dyDescent="0.2">
      <c r="AF2307" s="107"/>
      <c r="AG2307" s="106"/>
    </row>
    <row r="2308" spans="32:33" ht="12.95" customHeight="1" x14ac:dyDescent="0.2">
      <c r="AF2308" s="107"/>
      <c r="AG2308" s="106"/>
    </row>
    <row r="2309" spans="32:33" ht="12.95" customHeight="1" x14ac:dyDescent="0.2">
      <c r="AF2309" s="107"/>
      <c r="AG2309" s="106"/>
    </row>
    <row r="2310" spans="32:33" ht="12.95" customHeight="1" x14ac:dyDescent="0.2">
      <c r="AF2310" s="107"/>
      <c r="AG2310" s="106"/>
    </row>
    <row r="2311" spans="32:33" ht="12.95" customHeight="1" x14ac:dyDescent="0.2">
      <c r="AF2311" s="107"/>
      <c r="AG2311" s="106"/>
    </row>
    <row r="2312" spans="32:33" ht="12.95" customHeight="1" x14ac:dyDescent="0.2">
      <c r="AF2312" s="107"/>
      <c r="AG2312" s="106"/>
    </row>
    <row r="2313" spans="32:33" ht="12.95" customHeight="1" x14ac:dyDescent="0.2">
      <c r="AF2313" s="107"/>
      <c r="AG2313" s="106"/>
    </row>
    <row r="2314" spans="32:33" ht="12.95" customHeight="1" x14ac:dyDescent="0.2">
      <c r="AF2314" s="107"/>
      <c r="AG2314" s="106"/>
    </row>
    <row r="2315" spans="32:33" ht="12.95" customHeight="1" x14ac:dyDescent="0.2">
      <c r="AF2315" s="107"/>
      <c r="AG2315" s="106"/>
    </row>
    <row r="2316" spans="32:33" ht="12.95" customHeight="1" x14ac:dyDescent="0.2">
      <c r="AF2316" s="107"/>
      <c r="AG2316" s="106"/>
    </row>
    <row r="2317" spans="32:33" ht="12.95" customHeight="1" x14ac:dyDescent="0.2">
      <c r="AF2317" s="107"/>
      <c r="AG2317" s="106"/>
    </row>
    <row r="2318" spans="32:33" ht="12.95" customHeight="1" x14ac:dyDescent="0.2">
      <c r="AF2318" s="107"/>
      <c r="AG2318" s="106"/>
    </row>
    <row r="2319" spans="32:33" ht="12.95" customHeight="1" x14ac:dyDescent="0.2">
      <c r="AF2319" s="107"/>
      <c r="AG2319" s="106"/>
    </row>
    <row r="2320" spans="32:33" ht="12.95" customHeight="1" x14ac:dyDescent="0.2">
      <c r="AF2320" s="107"/>
      <c r="AG2320" s="106"/>
    </row>
    <row r="2321" spans="32:33" ht="12.95" customHeight="1" x14ac:dyDescent="0.2">
      <c r="AF2321" s="107"/>
      <c r="AG2321" s="106"/>
    </row>
    <row r="2322" spans="32:33" ht="12.95" customHeight="1" x14ac:dyDescent="0.2">
      <c r="AF2322" s="107"/>
      <c r="AG2322" s="106"/>
    </row>
    <row r="2323" spans="32:33" ht="12.95" customHeight="1" x14ac:dyDescent="0.2">
      <c r="AF2323" s="107"/>
      <c r="AG2323" s="106"/>
    </row>
    <row r="2324" spans="32:33" ht="12.95" customHeight="1" x14ac:dyDescent="0.2">
      <c r="AF2324" s="107"/>
      <c r="AG2324" s="106"/>
    </row>
    <row r="2325" spans="32:33" ht="12.95" customHeight="1" x14ac:dyDescent="0.2">
      <c r="AF2325" s="107"/>
      <c r="AG2325" s="106"/>
    </row>
    <row r="2326" spans="32:33" ht="12.95" customHeight="1" x14ac:dyDescent="0.2">
      <c r="AF2326" s="107"/>
      <c r="AG2326" s="106"/>
    </row>
    <row r="2327" spans="32:33" ht="12.95" customHeight="1" x14ac:dyDescent="0.2">
      <c r="AF2327" s="107"/>
      <c r="AG2327" s="106"/>
    </row>
    <row r="2328" spans="32:33" ht="12.95" customHeight="1" x14ac:dyDescent="0.2">
      <c r="AF2328" s="107"/>
      <c r="AG2328" s="106"/>
    </row>
    <row r="2329" spans="32:33" ht="12.95" customHeight="1" x14ac:dyDescent="0.2">
      <c r="AF2329" s="107"/>
      <c r="AG2329" s="106"/>
    </row>
    <row r="2330" spans="32:33" ht="12.95" customHeight="1" x14ac:dyDescent="0.2">
      <c r="AF2330" s="107"/>
      <c r="AG2330" s="106"/>
    </row>
    <row r="2331" spans="32:33" ht="12.95" customHeight="1" x14ac:dyDescent="0.2">
      <c r="AF2331" s="107"/>
      <c r="AG2331" s="106"/>
    </row>
    <row r="2332" spans="32:33" ht="12.95" customHeight="1" x14ac:dyDescent="0.2">
      <c r="AF2332" s="107"/>
      <c r="AG2332" s="106"/>
    </row>
    <row r="2333" spans="32:33" ht="12.95" customHeight="1" x14ac:dyDescent="0.2">
      <c r="AF2333" s="107"/>
      <c r="AG2333" s="106"/>
    </row>
    <row r="2334" spans="32:33" ht="12.95" customHeight="1" x14ac:dyDescent="0.2">
      <c r="AF2334" s="107"/>
      <c r="AG2334" s="106"/>
    </row>
    <row r="2335" spans="32:33" ht="12.95" customHeight="1" x14ac:dyDescent="0.2">
      <c r="AF2335" s="107"/>
      <c r="AG2335" s="106"/>
    </row>
    <row r="2336" spans="32:33" ht="12.95" customHeight="1" x14ac:dyDescent="0.2">
      <c r="AF2336" s="107"/>
      <c r="AG2336" s="106"/>
    </row>
    <row r="2337" spans="32:33" ht="12.95" customHeight="1" x14ac:dyDescent="0.2">
      <c r="AF2337" s="107"/>
      <c r="AG2337" s="106"/>
    </row>
    <row r="2338" spans="32:33" ht="12.95" customHeight="1" x14ac:dyDescent="0.2">
      <c r="AF2338" s="107"/>
      <c r="AG2338" s="106"/>
    </row>
    <row r="2339" spans="32:33" ht="12.95" customHeight="1" x14ac:dyDescent="0.2">
      <c r="AF2339" s="107"/>
      <c r="AG2339" s="106"/>
    </row>
    <row r="2340" spans="32:33" ht="12.95" customHeight="1" x14ac:dyDescent="0.2">
      <c r="AF2340" s="107"/>
      <c r="AG2340" s="106"/>
    </row>
    <row r="2341" spans="32:33" ht="12.95" customHeight="1" x14ac:dyDescent="0.2">
      <c r="AF2341" s="107"/>
      <c r="AG2341" s="106"/>
    </row>
    <row r="2342" spans="32:33" ht="12.95" customHeight="1" x14ac:dyDescent="0.2">
      <c r="AF2342" s="107"/>
      <c r="AG2342" s="106"/>
    </row>
    <row r="2343" spans="32:33" ht="12.95" customHeight="1" x14ac:dyDescent="0.2">
      <c r="AF2343" s="107"/>
      <c r="AG2343" s="106"/>
    </row>
    <row r="2344" spans="32:33" ht="12.95" customHeight="1" x14ac:dyDescent="0.2">
      <c r="AF2344" s="107"/>
      <c r="AG2344" s="106"/>
    </row>
    <row r="2345" spans="32:33" ht="12.95" customHeight="1" x14ac:dyDescent="0.2">
      <c r="AF2345" s="107"/>
      <c r="AG2345" s="106"/>
    </row>
    <row r="2346" spans="32:33" ht="12.95" customHeight="1" x14ac:dyDescent="0.2">
      <c r="AF2346" s="107"/>
      <c r="AG2346" s="106"/>
    </row>
    <row r="2347" spans="32:33" ht="12.95" customHeight="1" x14ac:dyDescent="0.2">
      <c r="AF2347" s="107"/>
      <c r="AG2347" s="106"/>
    </row>
    <row r="2348" spans="32:33" ht="12.95" customHeight="1" x14ac:dyDescent="0.2">
      <c r="AF2348" s="107"/>
      <c r="AG2348" s="106"/>
    </row>
    <row r="2349" spans="32:33" ht="12.95" customHeight="1" x14ac:dyDescent="0.2">
      <c r="AF2349" s="107"/>
      <c r="AG2349" s="106"/>
    </row>
    <row r="2350" spans="32:33" ht="12.95" customHeight="1" x14ac:dyDescent="0.2">
      <c r="AF2350" s="107"/>
      <c r="AG2350" s="106"/>
    </row>
    <row r="2351" spans="32:33" ht="12.95" customHeight="1" x14ac:dyDescent="0.2">
      <c r="AF2351" s="107"/>
      <c r="AG2351" s="106"/>
    </row>
    <row r="2352" spans="32:33" ht="12.95" customHeight="1" x14ac:dyDescent="0.2">
      <c r="AF2352" s="107"/>
      <c r="AG2352" s="106"/>
    </row>
    <row r="2353" spans="32:33" ht="12.95" customHeight="1" x14ac:dyDescent="0.2">
      <c r="AF2353" s="107"/>
      <c r="AG2353" s="106"/>
    </row>
    <row r="2354" spans="32:33" ht="12.95" customHeight="1" x14ac:dyDescent="0.2">
      <c r="AF2354" s="107"/>
      <c r="AG2354" s="106"/>
    </row>
    <row r="2355" spans="32:33" ht="12.95" customHeight="1" x14ac:dyDescent="0.2">
      <c r="AF2355" s="107"/>
      <c r="AG2355" s="106"/>
    </row>
    <row r="2356" spans="32:33" ht="12.95" customHeight="1" x14ac:dyDescent="0.2">
      <c r="AF2356" s="107"/>
      <c r="AG2356" s="106"/>
    </row>
    <row r="2357" spans="32:33" ht="12.95" customHeight="1" x14ac:dyDescent="0.2">
      <c r="AF2357" s="107"/>
      <c r="AG2357" s="106"/>
    </row>
    <row r="2358" spans="32:33" ht="12.95" customHeight="1" x14ac:dyDescent="0.2">
      <c r="AF2358" s="107"/>
      <c r="AG2358" s="106"/>
    </row>
    <row r="2359" spans="32:33" ht="12.95" customHeight="1" x14ac:dyDescent="0.2">
      <c r="AF2359" s="107"/>
      <c r="AG2359" s="106"/>
    </row>
    <row r="2360" spans="32:33" ht="12.95" customHeight="1" x14ac:dyDescent="0.2">
      <c r="AF2360" s="107"/>
      <c r="AG2360" s="106"/>
    </row>
    <row r="2361" spans="32:33" ht="12.95" customHeight="1" x14ac:dyDescent="0.2">
      <c r="AF2361" s="107"/>
      <c r="AG2361" s="106"/>
    </row>
    <row r="2362" spans="32:33" ht="12.95" customHeight="1" x14ac:dyDescent="0.2">
      <c r="AF2362" s="107"/>
      <c r="AG2362" s="106"/>
    </row>
    <row r="2363" spans="32:33" ht="12.95" customHeight="1" x14ac:dyDescent="0.2">
      <c r="AF2363" s="107"/>
      <c r="AG2363" s="106"/>
    </row>
    <row r="2364" spans="32:33" ht="12.95" customHeight="1" x14ac:dyDescent="0.2">
      <c r="AF2364" s="107"/>
      <c r="AG2364" s="106"/>
    </row>
    <row r="2365" spans="32:33" ht="12.95" customHeight="1" x14ac:dyDescent="0.2">
      <c r="AF2365" s="107"/>
      <c r="AG2365" s="106"/>
    </row>
    <row r="2366" spans="32:33" ht="12.95" customHeight="1" x14ac:dyDescent="0.2">
      <c r="AF2366" s="107"/>
      <c r="AG2366" s="106"/>
    </row>
    <row r="2367" spans="32:33" ht="12.95" customHeight="1" x14ac:dyDescent="0.2">
      <c r="AF2367" s="107"/>
      <c r="AG2367" s="106"/>
    </row>
    <row r="2368" spans="32:33" ht="12.95" customHeight="1" x14ac:dyDescent="0.2">
      <c r="AF2368" s="107"/>
      <c r="AG2368" s="106"/>
    </row>
    <row r="2369" spans="32:33" ht="12.95" customHeight="1" x14ac:dyDescent="0.2">
      <c r="AF2369" s="107"/>
      <c r="AG2369" s="106"/>
    </row>
    <row r="2370" spans="32:33" ht="12.95" customHeight="1" x14ac:dyDescent="0.2">
      <c r="AF2370" s="107"/>
      <c r="AG2370" s="106"/>
    </row>
    <row r="2371" spans="32:33" ht="12.95" customHeight="1" x14ac:dyDescent="0.2">
      <c r="AF2371" s="107"/>
      <c r="AG2371" s="106"/>
    </row>
    <row r="2372" spans="32:33" ht="12.95" customHeight="1" x14ac:dyDescent="0.2">
      <c r="AF2372" s="107"/>
      <c r="AG2372" s="106"/>
    </row>
    <row r="2373" spans="32:33" ht="12.95" customHeight="1" x14ac:dyDescent="0.2">
      <c r="AF2373" s="107"/>
      <c r="AG2373" s="106"/>
    </row>
    <row r="2374" spans="32:33" ht="12.95" customHeight="1" x14ac:dyDescent="0.2">
      <c r="AF2374" s="107"/>
      <c r="AG2374" s="106"/>
    </row>
    <row r="2375" spans="32:33" ht="12.95" customHeight="1" x14ac:dyDescent="0.2">
      <c r="AF2375" s="107"/>
      <c r="AG2375" s="106"/>
    </row>
    <row r="2376" spans="32:33" ht="12.95" customHeight="1" x14ac:dyDescent="0.2">
      <c r="AF2376" s="107"/>
      <c r="AG2376" s="106"/>
    </row>
    <row r="2377" spans="32:33" ht="12.95" customHeight="1" x14ac:dyDescent="0.2">
      <c r="AF2377" s="107"/>
      <c r="AG2377" s="106"/>
    </row>
    <row r="2378" spans="32:33" ht="12.95" customHeight="1" x14ac:dyDescent="0.2">
      <c r="AF2378" s="107"/>
      <c r="AG2378" s="106"/>
    </row>
    <row r="2379" spans="32:33" ht="12.95" customHeight="1" x14ac:dyDescent="0.2">
      <c r="AF2379" s="107"/>
      <c r="AG2379" s="106"/>
    </row>
    <row r="2380" spans="32:33" ht="12.95" customHeight="1" x14ac:dyDescent="0.2">
      <c r="AF2380" s="107"/>
      <c r="AG2380" s="106"/>
    </row>
    <row r="2381" spans="32:33" ht="12.95" customHeight="1" x14ac:dyDescent="0.2">
      <c r="AF2381" s="107"/>
      <c r="AG2381" s="106"/>
    </row>
    <row r="2382" spans="32:33" ht="12.95" customHeight="1" x14ac:dyDescent="0.2">
      <c r="AF2382" s="107"/>
      <c r="AG2382" s="106"/>
    </row>
    <row r="2383" spans="32:33" ht="12.95" customHeight="1" x14ac:dyDescent="0.2">
      <c r="AF2383" s="107"/>
      <c r="AG2383" s="106"/>
    </row>
    <row r="2384" spans="32:33" ht="12.95" customHeight="1" x14ac:dyDescent="0.2">
      <c r="AF2384" s="107"/>
      <c r="AG2384" s="106"/>
    </row>
    <row r="2385" spans="32:33" ht="12.95" customHeight="1" x14ac:dyDescent="0.2">
      <c r="AF2385" s="107"/>
      <c r="AG2385" s="106"/>
    </row>
    <row r="2386" spans="32:33" ht="12.95" customHeight="1" x14ac:dyDescent="0.2">
      <c r="AF2386" s="107"/>
      <c r="AG2386" s="106"/>
    </row>
    <row r="2387" spans="32:33" ht="12.95" customHeight="1" x14ac:dyDescent="0.2">
      <c r="AF2387" s="107"/>
      <c r="AG2387" s="106"/>
    </row>
    <row r="2388" spans="32:33" ht="12.95" customHeight="1" x14ac:dyDescent="0.2">
      <c r="AF2388" s="107"/>
      <c r="AG2388" s="106"/>
    </row>
    <row r="2389" spans="32:33" ht="12.95" customHeight="1" x14ac:dyDescent="0.2">
      <c r="AF2389" s="107"/>
      <c r="AG2389" s="106"/>
    </row>
    <row r="2390" spans="32:33" ht="12.95" customHeight="1" x14ac:dyDescent="0.2">
      <c r="AF2390" s="107"/>
      <c r="AG2390" s="106"/>
    </row>
    <row r="2391" spans="32:33" ht="12.95" customHeight="1" x14ac:dyDescent="0.2">
      <c r="AF2391" s="107"/>
      <c r="AG2391" s="106"/>
    </row>
    <row r="2392" spans="32:33" ht="12.95" customHeight="1" x14ac:dyDescent="0.2">
      <c r="AF2392" s="107"/>
      <c r="AG2392" s="106"/>
    </row>
    <row r="2393" spans="32:33" ht="12.95" customHeight="1" x14ac:dyDescent="0.2">
      <c r="AF2393" s="107"/>
      <c r="AG2393" s="106"/>
    </row>
    <row r="2394" spans="32:33" ht="12.95" customHeight="1" x14ac:dyDescent="0.2">
      <c r="AF2394" s="107"/>
      <c r="AG2394" s="106"/>
    </row>
    <row r="2395" spans="32:33" ht="12.95" customHeight="1" x14ac:dyDescent="0.2">
      <c r="AF2395" s="107"/>
      <c r="AG2395" s="106"/>
    </row>
    <row r="2396" spans="32:33" ht="12.95" customHeight="1" x14ac:dyDescent="0.2">
      <c r="AF2396" s="107"/>
      <c r="AG2396" s="106"/>
    </row>
    <row r="2397" spans="32:33" ht="12.95" customHeight="1" x14ac:dyDescent="0.2">
      <c r="AF2397" s="107"/>
      <c r="AG2397" s="106"/>
    </row>
    <row r="2398" spans="32:33" ht="12.95" customHeight="1" x14ac:dyDescent="0.2">
      <c r="AF2398" s="107"/>
      <c r="AG2398" s="106"/>
    </row>
    <row r="2399" spans="32:33" ht="12.95" customHeight="1" x14ac:dyDescent="0.2">
      <c r="AF2399" s="107"/>
      <c r="AG2399" s="106"/>
    </row>
    <row r="2400" spans="32:33" ht="12.95" customHeight="1" x14ac:dyDescent="0.2">
      <c r="AF2400" s="107"/>
      <c r="AG2400" s="106"/>
    </row>
    <row r="2401" spans="32:33" ht="12.95" customHeight="1" x14ac:dyDescent="0.2">
      <c r="AF2401" s="107"/>
      <c r="AG2401" s="106"/>
    </row>
    <row r="2402" spans="32:33" ht="12.95" customHeight="1" x14ac:dyDescent="0.2">
      <c r="AF2402" s="107"/>
      <c r="AG2402" s="106"/>
    </row>
    <row r="2403" spans="32:33" ht="12.95" customHeight="1" x14ac:dyDescent="0.2">
      <c r="AF2403" s="107"/>
      <c r="AG2403" s="106"/>
    </row>
    <row r="2404" spans="32:33" ht="12.95" customHeight="1" x14ac:dyDescent="0.2">
      <c r="AF2404" s="107"/>
      <c r="AG2404" s="106"/>
    </row>
    <row r="2405" spans="32:33" ht="12.95" customHeight="1" x14ac:dyDescent="0.2">
      <c r="AF2405" s="107"/>
      <c r="AG2405" s="106"/>
    </row>
    <row r="2406" spans="32:33" ht="12.95" customHeight="1" x14ac:dyDescent="0.2">
      <c r="AF2406" s="107"/>
      <c r="AG2406" s="106"/>
    </row>
    <row r="2407" spans="32:33" ht="12.95" customHeight="1" x14ac:dyDescent="0.2">
      <c r="AF2407" s="107"/>
      <c r="AG2407" s="106"/>
    </row>
    <row r="2408" spans="32:33" ht="12.95" customHeight="1" x14ac:dyDescent="0.2">
      <c r="AF2408" s="107"/>
      <c r="AG2408" s="106"/>
    </row>
    <row r="2409" spans="32:33" ht="12.95" customHeight="1" x14ac:dyDescent="0.2">
      <c r="AF2409" s="107"/>
      <c r="AG2409" s="106"/>
    </row>
    <row r="2410" spans="32:33" ht="12.95" customHeight="1" x14ac:dyDescent="0.2">
      <c r="AF2410" s="107"/>
      <c r="AG2410" s="106"/>
    </row>
    <row r="2411" spans="32:33" ht="12.95" customHeight="1" x14ac:dyDescent="0.2">
      <c r="AF2411" s="107"/>
      <c r="AG2411" s="106"/>
    </row>
    <row r="2412" spans="32:33" ht="12.95" customHeight="1" x14ac:dyDescent="0.2">
      <c r="AF2412" s="107"/>
      <c r="AG2412" s="106"/>
    </row>
    <row r="2413" spans="32:33" ht="12.95" customHeight="1" x14ac:dyDescent="0.2">
      <c r="AF2413" s="107"/>
      <c r="AG2413" s="106"/>
    </row>
    <row r="2414" spans="32:33" ht="12.95" customHeight="1" x14ac:dyDescent="0.2">
      <c r="AF2414" s="107"/>
      <c r="AG2414" s="106"/>
    </row>
    <row r="2415" spans="32:33" ht="12.95" customHeight="1" x14ac:dyDescent="0.2">
      <c r="AF2415" s="107"/>
      <c r="AG2415" s="106"/>
    </row>
    <row r="2416" spans="32:33" ht="12.95" customHeight="1" x14ac:dyDescent="0.2">
      <c r="AF2416" s="107"/>
      <c r="AG2416" s="106"/>
    </row>
    <row r="2417" spans="32:33" ht="12.95" customHeight="1" x14ac:dyDescent="0.2">
      <c r="AF2417" s="107"/>
      <c r="AG2417" s="106"/>
    </row>
    <row r="2418" spans="32:33" ht="12.95" customHeight="1" x14ac:dyDescent="0.2">
      <c r="AF2418" s="107"/>
      <c r="AG2418" s="106"/>
    </row>
    <row r="2419" spans="32:33" ht="12.95" customHeight="1" x14ac:dyDescent="0.2">
      <c r="AF2419" s="107"/>
      <c r="AG2419" s="106"/>
    </row>
    <row r="2420" spans="32:33" ht="12.95" customHeight="1" x14ac:dyDescent="0.2">
      <c r="AF2420" s="107"/>
      <c r="AG2420" s="106"/>
    </row>
    <row r="2421" spans="32:33" ht="12.95" customHeight="1" x14ac:dyDescent="0.2">
      <c r="AF2421" s="107"/>
      <c r="AG2421" s="106"/>
    </row>
    <row r="2422" spans="32:33" ht="12.95" customHeight="1" x14ac:dyDescent="0.2">
      <c r="AF2422" s="107"/>
      <c r="AG2422" s="106"/>
    </row>
    <row r="2423" spans="32:33" ht="12.95" customHeight="1" x14ac:dyDescent="0.2">
      <c r="AF2423" s="107"/>
      <c r="AG2423" s="106"/>
    </row>
    <row r="2424" spans="32:33" ht="12.95" customHeight="1" x14ac:dyDescent="0.2">
      <c r="AF2424" s="107"/>
      <c r="AG2424" s="106"/>
    </row>
    <row r="2425" spans="32:33" ht="12.95" customHeight="1" x14ac:dyDescent="0.2">
      <c r="AF2425" s="107"/>
      <c r="AG2425" s="106"/>
    </row>
    <row r="2426" spans="32:33" ht="12.95" customHeight="1" x14ac:dyDescent="0.2">
      <c r="AF2426" s="107"/>
      <c r="AG2426" s="106"/>
    </row>
    <row r="2427" spans="32:33" ht="12.95" customHeight="1" x14ac:dyDescent="0.2">
      <c r="AF2427" s="107"/>
      <c r="AG2427" s="106"/>
    </row>
    <row r="2428" spans="32:33" ht="12.95" customHeight="1" x14ac:dyDescent="0.2">
      <c r="AF2428" s="107"/>
      <c r="AG2428" s="106"/>
    </row>
    <row r="2429" spans="32:33" ht="12.95" customHeight="1" x14ac:dyDescent="0.2">
      <c r="AF2429" s="107"/>
      <c r="AG2429" s="106"/>
    </row>
    <row r="2430" spans="32:33" ht="12.95" customHeight="1" x14ac:dyDescent="0.2">
      <c r="AF2430" s="107"/>
      <c r="AG2430" s="106"/>
    </row>
    <row r="2431" spans="32:33" ht="12.95" customHeight="1" x14ac:dyDescent="0.2">
      <c r="AF2431" s="107"/>
      <c r="AG2431" s="106"/>
    </row>
    <row r="2432" spans="32:33" ht="12.95" customHeight="1" x14ac:dyDescent="0.2">
      <c r="AF2432" s="107"/>
      <c r="AG2432" s="106"/>
    </row>
    <row r="2433" spans="32:33" ht="12.95" customHeight="1" x14ac:dyDescent="0.2">
      <c r="AF2433" s="107"/>
      <c r="AG2433" s="106"/>
    </row>
    <row r="2434" spans="32:33" ht="12.95" customHeight="1" x14ac:dyDescent="0.2">
      <c r="AF2434" s="107"/>
      <c r="AG2434" s="106"/>
    </row>
    <row r="2435" spans="32:33" ht="12.95" customHeight="1" x14ac:dyDescent="0.2">
      <c r="AF2435" s="107"/>
      <c r="AG2435" s="106"/>
    </row>
    <row r="2436" spans="32:33" ht="12.95" customHeight="1" x14ac:dyDescent="0.2">
      <c r="AF2436" s="107"/>
      <c r="AG2436" s="106"/>
    </row>
    <row r="2437" spans="32:33" ht="12.95" customHeight="1" x14ac:dyDescent="0.2">
      <c r="AF2437" s="107"/>
      <c r="AG2437" s="106"/>
    </row>
    <row r="2438" spans="32:33" ht="12.95" customHeight="1" x14ac:dyDescent="0.2">
      <c r="AF2438" s="107"/>
      <c r="AG2438" s="106"/>
    </row>
    <row r="2439" spans="32:33" ht="12.95" customHeight="1" x14ac:dyDescent="0.2">
      <c r="AF2439" s="107"/>
      <c r="AG2439" s="106"/>
    </row>
    <row r="2440" spans="32:33" ht="12.95" customHeight="1" x14ac:dyDescent="0.2">
      <c r="AF2440" s="107"/>
      <c r="AG2440" s="106"/>
    </row>
    <row r="2441" spans="32:33" ht="12.95" customHeight="1" x14ac:dyDescent="0.2">
      <c r="AF2441" s="107"/>
      <c r="AG2441" s="106"/>
    </row>
    <row r="2442" spans="32:33" ht="12.95" customHeight="1" x14ac:dyDescent="0.2">
      <c r="AF2442" s="107"/>
      <c r="AG2442" s="106"/>
    </row>
    <row r="2443" spans="32:33" ht="12.95" customHeight="1" x14ac:dyDescent="0.2">
      <c r="AF2443" s="107"/>
      <c r="AG2443" s="106"/>
    </row>
    <row r="2444" spans="32:33" ht="12.95" customHeight="1" x14ac:dyDescent="0.2">
      <c r="AF2444" s="107"/>
      <c r="AG2444" s="106"/>
    </row>
    <row r="2445" spans="32:33" ht="12.95" customHeight="1" x14ac:dyDescent="0.2">
      <c r="AF2445" s="107"/>
      <c r="AG2445" s="106"/>
    </row>
    <row r="2446" spans="32:33" ht="12.95" customHeight="1" x14ac:dyDescent="0.2">
      <c r="AF2446" s="107"/>
      <c r="AG2446" s="106"/>
    </row>
    <row r="2447" spans="32:33" ht="12.95" customHeight="1" x14ac:dyDescent="0.2">
      <c r="AF2447" s="107"/>
      <c r="AG2447" s="106"/>
    </row>
    <row r="2448" spans="32:33" ht="12.95" customHeight="1" x14ac:dyDescent="0.2">
      <c r="AF2448" s="107"/>
      <c r="AG2448" s="106"/>
    </row>
    <row r="2449" spans="32:33" ht="12.95" customHeight="1" x14ac:dyDescent="0.2">
      <c r="AF2449" s="107"/>
      <c r="AG2449" s="106"/>
    </row>
    <row r="2450" spans="32:33" ht="12.95" customHeight="1" x14ac:dyDescent="0.2">
      <c r="AF2450" s="107"/>
      <c r="AG2450" s="106"/>
    </row>
    <row r="2451" spans="32:33" ht="12.95" customHeight="1" x14ac:dyDescent="0.2">
      <c r="AF2451" s="107"/>
      <c r="AG2451" s="106"/>
    </row>
    <row r="2452" spans="32:33" ht="12.95" customHeight="1" x14ac:dyDescent="0.2">
      <c r="AF2452" s="107"/>
      <c r="AG2452" s="106"/>
    </row>
    <row r="2453" spans="32:33" ht="12.95" customHeight="1" x14ac:dyDescent="0.2">
      <c r="AF2453" s="107"/>
      <c r="AG2453" s="106"/>
    </row>
    <row r="2454" spans="32:33" ht="12.95" customHeight="1" x14ac:dyDescent="0.2">
      <c r="AF2454" s="107"/>
      <c r="AG2454" s="106"/>
    </row>
    <row r="2455" spans="32:33" ht="12.95" customHeight="1" x14ac:dyDescent="0.2">
      <c r="AF2455" s="107"/>
      <c r="AG2455" s="106"/>
    </row>
    <row r="2456" spans="32:33" ht="12.95" customHeight="1" x14ac:dyDescent="0.2">
      <c r="AF2456" s="107"/>
      <c r="AG2456" s="106"/>
    </row>
    <row r="2457" spans="32:33" ht="12.95" customHeight="1" x14ac:dyDescent="0.2">
      <c r="AF2457" s="107"/>
      <c r="AG2457" s="106"/>
    </row>
    <row r="2458" spans="32:33" ht="12.95" customHeight="1" x14ac:dyDescent="0.2">
      <c r="AF2458" s="107"/>
      <c r="AG2458" s="106"/>
    </row>
    <row r="2459" spans="32:33" ht="12.95" customHeight="1" x14ac:dyDescent="0.2">
      <c r="AF2459" s="107"/>
      <c r="AG2459" s="106"/>
    </row>
    <row r="2460" spans="32:33" ht="12.95" customHeight="1" x14ac:dyDescent="0.2">
      <c r="AF2460" s="107"/>
      <c r="AG2460" s="106"/>
    </row>
    <row r="2461" spans="32:33" ht="12.95" customHeight="1" x14ac:dyDescent="0.2">
      <c r="AF2461" s="107"/>
      <c r="AG2461" s="106"/>
    </row>
    <row r="2462" spans="32:33" ht="12.95" customHeight="1" x14ac:dyDescent="0.2">
      <c r="AF2462" s="107"/>
      <c r="AG2462" s="106"/>
    </row>
    <row r="2463" spans="32:33" ht="12.95" customHeight="1" x14ac:dyDescent="0.2">
      <c r="AF2463" s="107"/>
      <c r="AG2463" s="106"/>
    </row>
    <row r="2464" spans="32:33" ht="12.95" customHeight="1" x14ac:dyDescent="0.2">
      <c r="AF2464" s="107"/>
      <c r="AG2464" s="106"/>
    </row>
    <row r="2465" spans="32:33" ht="12.95" customHeight="1" x14ac:dyDescent="0.2">
      <c r="AF2465" s="107"/>
      <c r="AG2465" s="106"/>
    </row>
    <row r="2466" spans="32:33" ht="12.95" customHeight="1" x14ac:dyDescent="0.2">
      <c r="AF2466" s="107"/>
      <c r="AG2466" s="106"/>
    </row>
    <row r="2467" spans="32:33" ht="12.95" customHeight="1" x14ac:dyDescent="0.2">
      <c r="AF2467" s="107"/>
      <c r="AG2467" s="106"/>
    </row>
    <row r="2468" spans="32:33" ht="12.95" customHeight="1" x14ac:dyDescent="0.2">
      <c r="AF2468" s="107"/>
      <c r="AG2468" s="106"/>
    </row>
    <row r="2469" spans="32:33" ht="12.95" customHeight="1" x14ac:dyDescent="0.2">
      <c r="AF2469" s="107"/>
      <c r="AG2469" s="106"/>
    </row>
    <row r="2470" spans="32:33" ht="12.95" customHeight="1" x14ac:dyDescent="0.2">
      <c r="AF2470" s="107"/>
      <c r="AG2470" s="106"/>
    </row>
    <row r="2471" spans="32:33" ht="12.95" customHeight="1" x14ac:dyDescent="0.2">
      <c r="AF2471" s="107"/>
      <c r="AG2471" s="106"/>
    </row>
    <row r="2472" spans="32:33" ht="12.95" customHeight="1" x14ac:dyDescent="0.2">
      <c r="AF2472" s="107"/>
      <c r="AG2472" s="106"/>
    </row>
    <row r="2473" spans="32:33" ht="12.95" customHeight="1" x14ac:dyDescent="0.2">
      <c r="AF2473" s="107"/>
      <c r="AG2473" s="106"/>
    </row>
    <row r="2474" spans="32:33" ht="12.95" customHeight="1" x14ac:dyDescent="0.2">
      <c r="AF2474" s="107"/>
      <c r="AG2474" s="106"/>
    </row>
    <row r="2475" spans="32:33" ht="12.95" customHeight="1" x14ac:dyDescent="0.2">
      <c r="AF2475" s="107"/>
      <c r="AG2475" s="106"/>
    </row>
    <row r="2476" spans="32:33" ht="12.95" customHeight="1" x14ac:dyDescent="0.2">
      <c r="AF2476" s="107"/>
      <c r="AG2476" s="106"/>
    </row>
    <row r="2477" spans="32:33" ht="12.95" customHeight="1" x14ac:dyDescent="0.2">
      <c r="AF2477" s="107"/>
      <c r="AG2477" s="106"/>
    </row>
    <row r="2478" spans="32:33" ht="12.95" customHeight="1" x14ac:dyDescent="0.2">
      <c r="AF2478" s="107"/>
      <c r="AG2478" s="106"/>
    </row>
    <row r="2479" spans="32:33" ht="12.95" customHeight="1" x14ac:dyDescent="0.2">
      <c r="AF2479" s="107"/>
      <c r="AG2479" s="106"/>
    </row>
    <row r="2480" spans="32:33" ht="12.95" customHeight="1" x14ac:dyDescent="0.2">
      <c r="AF2480" s="107"/>
      <c r="AG2480" s="106"/>
    </row>
    <row r="2481" spans="32:33" ht="12.95" customHeight="1" x14ac:dyDescent="0.2">
      <c r="AF2481" s="107"/>
      <c r="AG2481" s="106"/>
    </row>
    <row r="2482" spans="32:33" ht="12.95" customHeight="1" x14ac:dyDescent="0.2">
      <c r="AF2482" s="107"/>
      <c r="AG2482" s="106"/>
    </row>
    <row r="2483" spans="32:33" ht="12.95" customHeight="1" x14ac:dyDescent="0.2">
      <c r="AF2483" s="107"/>
      <c r="AG2483" s="106"/>
    </row>
    <row r="2484" spans="32:33" ht="12.95" customHeight="1" x14ac:dyDescent="0.2">
      <c r="AF2484" s="107"/>
      <c r="AG2484" s="106"/>
    </row>
    <row r="2485" spans="32:33" ht="12.95" customHeight="1" x14ac:dyDescent="0.2">
      <c r="AF2485" s="107"/>
      <c r="AG2485" s="106"/>
    </row>
    <row r="2486" spans="32:33" ht="12.95" customHeight="1" x14ac:dyDescent="0.2">
      <c r="AF2486" s="107"/>
      <c r="AG2486" s="106"/>
    </row>
    <row r="2487" spans="32:33" ht="12.95" customHeight="1" x14ac:dyDescent="0.2">
      <c r="AF2487" s="107"/>
      <c r="AG2487" s="106"/>
    </row>
    <row r="2488" spans="32:33" ht="12.95" customHeight="1" x14ac:dyDescent="0.2">
      <c r="AF2488" s="107"/>
      <c r="AG2488" s="106"/>
    </row>
    <row r="2489" spans="32:33" ht="12.95" customHeight="1" x14ac:dyDescent="0.2">
      <c r="AF2489" s="107"/>
      <c r="AG2489" s="106"/>
    </row>
    <row r="2490" spans="32:33" ht="12.95" customHeight="1" x14ac:dyDescent="0.2">
      <c r="AF2490" s="107"/>
      <c r="AG2490" s="106"/>
    </row>
    <row r="2491" spans="32:33" ht="12.95" customHeight="1" x14ac:dyDescent="0.2">
      <c r="AF2491" s="107"/>
      <c r="AG2491" s="106"/>
    </row>
    <row r="2492" spans="32:33" ht="12.95" customHeight="1" x14ac:dyDescent="0.2">
      <c r="AF2492" s="107"/>
      <c r="AG2492" s="106"/>
    </row>
    <row r="2493" spans="32:33" ht="12.95" customHeight="1" x14ac:dyDescent="0.2">
      <c r="AF2493" s="107"/>
      <c r="AG2493" s="106"/>
    </row>
    <row r="2494" spans="32:33" ht="12.95" customHeight="1" x14ac:dyDescent="0.2">
      <c r="AF2494" s="107"/>
      <c r="AG2494" s="106"/>
    </row>
    <row r="2495" spans="32:33" ht="12.95" customHeight="1" x14ac:dyDescent="0.2">
      <c r="AF2495" s="107"/>
      <c r="AG2495" s="106"/>
    </row>
    <row r="2496" spans="32:33" ht="12.95" customHeight="1" x14ac:dyDescent="0.2">
      <c r="AF2496" s="107"/>
      <c r="AG2496" s="106"/>
    </row>
    <row r="2497" spans="32:33" ht="12.95" customHeight="1" x14ac:dyDescent="0.2">
      <c r="AF2497" s="107"/>
      <c r="AG2497" s="106"/>
    </row>
    <row r="2498" spans="32:33" ht="12.95" customHeight="1" x14ac:dyDescent="0.2">
      <c r="AF2498" s="107"/>
      <c r="AG2498" s="106"/>
    </row>
    <row r="2499" spans="32:33" ht="12.95" customHeight="1" x14ac:dyDescent="0.2">
      <c r="AF2499" s="107"/>
      <c r="AG2499" s="106"/>
    </row>
    <row r="2500" spans="32:33" ht="12.95" customHeight="1" x14ac:dyDescent="0.2">
      <c r="AF2500" s="107"/>
      <c r="AG2500" s="106"/>
    </row>
    <row r="2501" spans="32:33" ht="12.95" customHeight="1" x14ac:dyDescent="0.2">
      <c r="AF2501" s="107"/>
      <c r="AG2501" s="106"/>
    </row>
    <row r="2502" spans="32:33" ht="12.95" customHeight="1" x14ac:dyDescent="0.2">
      <c r="AF2502" s="107"/>
      <c r="AG2502" s="106"/>
    </row>
    <row r="2503" spans="32:33" ht="12.95" customHeight="1" x14ac:dyDescent="0.2">
      <c r="AF2503" s="107"/>
      <c r="AG2503" s="106"/>
    </row>
    <row r="2504" spans="32:33" ht="12.95" customHeight="1" x14ac:dyDescent="0.2">
      <c r="AF2504" s="107"/>
      <c r="AG2504" s="106"/>
    </row>
    <row r="2505" spans="32:33" ht="12.95" customHeight="1" x14ac:dyDescent="0.2">
      <c r="AF2505" s="107"/>
      <c r="AG2505" s="106"/>
    </row>
    <row r="2506" spans="32:33" ht="12.95" customHeight="1" x14ac:dyDescent="0.2">
      <c r="AF2506" s="107"/>
      <c r="AG2506" s="106"/>
    </row>
    <row r="2507" spans="32:33" ht="12.95" customHeight="1" x14ac:dyDescent="0.2">
      <c r="AF2507" s="107"/>
      <c r="AG2507" s="106"/>
    </row>
    <row r="2508" spans="32:33" ht="12.95" customHeight="1" x14ac:dyDescent="0.2">
      <c r="AF2508" s="107"/>
      <c r="AG2508" s="106"/>
    </row>
    <row r="2509" spans="32:33" ht="12.95" customHeight="1" x14ac:dyDescent="0.2">
      <c r="AF2509" s="107"/>
      <c r="AG2509" s="106"/>
    </row>
    <row r="2510" spans="32:33" ht="12.95" customHeight="1" x14ac:dyDescent="0.2">
      <c r="AF2510" s="107"/>
      <c r="AG2510" s="106"/>
    </row>
    <row r="2511" spans="32:33" ht="12.95" customHeight="1" x14ac:dyDescent="0.2">
      <c r="AF2511" s="107"/>
      <c r="AG2511" s="106"/>
    </row>
    <row r="2512" spans="32:33" ht="12.95" customHeight="1" x14ac:dyDescent="0.2">
      <c r="AF2512" s="107"/>
      <c r="AG2512" s="106"/>
    </row>
    <row r="2513" spans="32:33" ht="12.95" customHeight="1" x14ac:dyDescent="0.2">
      <c r="AF2513" s="107"/>
      <c r="AG2513" s="106"/>
    </row>
    <row r="2514" spans="32:33" ht="12.95" customHeight="1" x14ac:dyDescent="0.2">
      <c r="AF2514" s="107"/>
      <c r="AG2514" s="106"/>
    </row>
    <row r="2515" spans="32:33" ht="12.95" customHeight="1" x14ac:dyDescent="0.2">
      <c r="AF2515" s="107"/>
      <c r="AG2515" s="106"/>
    </row>
    <row r="2516" spans="32:33" ht="12.95" customHeight="1" x14ac:dyDescent="0.2">
      <c r="AF2516" s="107"/>
      <c r="AG2516" s="106"/>
    </row>
    <row r="2517" spans="32:33" ht="12.95" customHeight="1" x14ac:dyDescent="0.2">
      <c r="AF2517" s="107"/>
      <c r="AG2517" s="106"/>
    </row>
    <row r="2518" spans="32:33" ht="12.95" customHeight="1" x14ac:dyDescent="0.2">
      <c r="AF2518" s="107"/>
      <c r="AG2518" s="106"/>
    </row>
    <row r="2519" spans="32:33" ht="12.95" customHeight="1" x14ac:dyDescent="0.2">
      <c r="AF2519" s="107"/>
      <c r="AG2519" s="106"/>
    </row>
    <row r="2520" spans="32:33" ht="12.95" customHeight="1" x14ac:dyDescent="0.2">
      <c r="AF2520" s="107"/>
      <c r="AG2520" s="106"/>
    </row>
    <row r="2521" spans="32:33" ht="12.95" customHeight="1" x14ac:dyDescent="0.2">
      <c r="AF2521" s="107"/>
      <c r="AG2521" s="106"/>
    </row>
    <row r="2522" spans="32:33" ht="12.95" customHeight="1" x14ac:dyDescent="0.2">
      <c r="AF2522" s="107"/>
      <c r="AG2522" s="106"/>
    </row>
    <row r="2523" spans="32:33" ht="12.95" customHeight="1" x14ac:dyDescent="0.2">
      <c r="AF2523" s="107"/>
      <c r="AG2523" s="106"/>
    </row>
    <row r="2524" spans="32:33" ht="12.95" customHeight="1" x14ac:dyDescent="0.2">
      <c r="AF2524" s="107"/>
      <c r="AG2524" s="106"/>
    </row>
    <row r="2525" spans="32:33" ht="12.95" customHeight="1" x14ac:dyDescent="0.2">
      <c r="AF2525" s="107"/>
      <c r="AG2525" s="106"/>
    </row>
    <row r="2526" spans="32:33" ht="12.95" customHeight="1" x14ac:dyDescent="0.2">
      <c r="AF2526" s="107"/>
      <c r="AG2526" s="106"/>
    </row>
    <row r="2527" spans="32:33" ht="12.95" customHeight="1" x14ac:dyDescent="0.2">
      <c r="AF2527" s="107"/>
      <c r="AG2527" s="106"/>
    </row>
    <row r="2528" spans="32:33" ht="12.95" customHeight="1" x14ac:dyDescent="0.2">
      <c r="AF2528" s="107"/>
      <c r="AG2528" s="106"/>
    </row>
    <row r="2529" spans="32:33" ht="12.95" customHeight="1" x14ac:dyDescent="0.2">
      <c r="AF2529" s="107"/>
      <c r="AG2529" s="106"/>
    </row>
    <row r="2530" spans="32:33" ht="12.95" customHeight="1" x14ac:dyDescent="0.2">
      <c r="AF2530" s="107"/>
      <c r="AG2530" s="106"/>
    </row>
    <row r="2531" spans="32:33" ht="12.95" customHeight="1" x14ac:dyDescent="0.2">
      <c r="AF2531" s="107"/>
      <c r="AG2531" s="106"/>
    </row>
    <row r="2532" spans="32:33" ht="12.95" customHeight="1" x14ac:dyDescent="0.2">
      <c r="AF2532" s="107"/>
      <c r="AG2532" s="106"/>
    </row>
    <row r="2533" spans="32:33" ht="12.95" customHeight="1" x14ac:dyDescent="0.2">
      <c r="AF2533" s="107"/>
      <c r="AG2533" s="106"/>
    </row>
    <row r="2534" spans="32:33" ht="12.95" customHeight="1" x14ac:dyDescent="0.2">
      <c r="AF2534" s="107"/>
      <c r="AG2534" s="106"/>
    </row>
    <row r="2535" spans="32:33" ht="12.95" customHeight="1" x14ac:dyDescent="0.2">
      <c r="AF2535" s="107"/>
      <c r="AG2535" s="106"/>
    </row>
    <row r="2536" spans="32:33" ht="12.95" customHeight="1" x14ac:dyDescent="0.2">
      <c r="AF2536" s="107"/>
      <c r="AG2536" s="106"/>
    </row>
    <row r="2537" spans="32:33" ht="12.95" customHeight="1" x14ac:dyDescent="0.2">
      <c r="AF2537" s="107"/>
      <c r="AG2537" s="106"/>
    </row>
  </sheetData>
  <protectedRanges>
    <protectedRange sqref="A880:D887" name="Range1"/>
  </protectedRanges>
  <sortState xmlns:xlrd2="http://schemas.microsoft.com/office/spreadsheetml/2017/richdata2" ref="A21:AV906">
    <sortCondition ref="C21:C906"/>
  </sortState>
  <phoneticPr fontId="8" type="noConversion"/>
  <hyperlinks>
    <hyperlink ref="H65288" r:id="rId1" display="http://vsolj.cetus-net.org/bulletin.html" xr:uid="{00000000-0004-0000-0000-000000000000}"/>
    <hyperlink ref="H65281" r:id="rId2" display="https://www.aavso.org/ejaavso" xr:uid="{00000000-0004-0000-0000-000001000000}"/>
    <hyperlink ref="AP1432" r:id="rId3" display="http://cdsbib.u-strasbg.fr/cgi-bin/cdsbib?1990RMxAA..21..381G" xr:uid="{00000000-0004-0000-0000-000002000000}"/>
    <hyperlink ref="AP1436" r:id="rId4" display="http://cdsbib.u-strasbg.fr/cgi-bin/cdsbib?1990RMxAA..21..381G" xr:uid="{00000000-0004-0000-0000-000003000000}"/>
    <hyperlink ref="AP1435" r:id="rId5" display="http://cdsbib.u-strasbg.fr/cgi-bin/cdsbib?1990RMxAA..21..381G" xr:uid="{00000000-0004-0000-0000-000004000000}"/>
    <hyperlink ref="AP1416" r:id="rId6" display="http://cdsbib.u-strasbg.fr/cgi-bin/cdsbib?1990RMxAA..21..381G" xr:uid="{00000000-0004-0000-0000-000005000000}"/>
    <hyperlink ref="I65288" r:id="rId7" display="http://vsolj.cetus-net.org/bulletin.html" xr:uid="{00000000-0004-0000-0000-000006000000}"/>
    <hyperlink ref="AQ1572" r:id="rId8" display="http://cdsbib.u-strasbg.fr/cgi-bin/cdsbib?1990RMxAA..21..381G" xr:uid="{00000000-0004-0000-0000-000007000000}"/>
    <hyperlink ref="AQ56338" r:id="rId9" display="http://cdsbib.u-strasbg.fr/cgi-bin/cdsbib?1990RMxAA..21..381G" xr:uid="{00000000-0004-0000-0000-000008000000}"/>
    <hyperlink ref="AQ1573" r:id="rId10" display="http://cdsbib.u-strasbg.fr/cgi-bin/cdsbib?1990RMxAA..21..381G" xr:uid="{00000000-0004-0000-0000-000009000000}"/>
    <hyperlink ref="H65285" r:id="rId11" display="https://www.aavso.org/ejaavso" xr:uid="{00000000-0004-0000-0000-00000A000000}"/>
    <hyperlink ref="H2458" r:id="rId12" display="http://vsolj.cetus-net.org/bulletin.html" xr:uid="{00000000-0004-0000-0000-00000B000000}"/>
    <hyperlink ref="AP3702" r:id="rId13" display="http://cdsbib.u-strasbg.fr/cgi-bin/cdsbib?1990RMxAA..21..381G" xr:uid="{00000000-0004-0000-0000-00000C000000}"/>
    <hyperlink ref="AP3705" r:id="rId14" display="http://cdsbib.u-strasbg.fr/cgi-bin/cdsbib?1990RMxAA..21..381G" xr:uid="{00000000-0004-0000-0000-00000D000000}"/>
    <hyperlink ref="AP3703" r:id="rId15" display="http://cdsbib.u-strasbg.fr/cgi-bin/cdsbib?1990RMxAA..21..381G" xr:uid="{00000000-0004-0000-0000-00000E000000}"/>
    <hyperlink ref="AP3687" r:id="rId16" display="http://cdsbib.u-strasbg.fr/cgi-bin/cdsbib?1990RMxAA..21..381G" xr:uid="{00000000-0004-0000-0000-00000F000000}"/>
    <hyperlink ref="I2458" r:id="rId17" display="http://vsolj.cetus-net.org/bulletin.html" xr:uid="{00000000-0004-0000-0000-000010000000}"/>
    <hyperlink ref="AQ3916" r:id="rId18" display="http://cdsbib.u-strasbg.fr/cgi-bin/cdsbib?1990RMxAA..21..381G" xr:uid="{00000000-0004-0000-0000-000011000000}"/>
    <hyperlink ref="AQ622" r:id="rId19" display="http://cdsbib.u-strasbg.fr/cgi-bin/cdsbib?1990RMxAA..21..381G" xr:uid="{00000000-0004-0000-0000-000012000000}"/>
    <hyperlink ref="AQ3920" r:id="rId20" display="http://cdsbib.u-strasbg.fr/cgi-bin/cdsbib?1990RMxAA..21..381G" xr:uid="{00000000-0004-0000-0000-000013000000}"/>
    <hyperlink ref="H65134" r:id="rId21" display="http://vsolj.cetus-net.org/bulletin.html" xr:uid="{00000000-0004-0000-0000-000014000000}"/>
    <hyperlink ref="H65127" r:id="rId22" display="https://www.aavso.org/ejaavso" xr:uid="{00000000-0004-0000-0000-000015000000}"/>
    <hyperlink ref="I65134" r:id="rId23" display="http://vsolj.cetus-net.org/bulletin.html" xr:uid="{00000000-0004-0000-0000-000016000000}"/>
    <hyperlink ref="AQ58785" r:id="rId24" display="http://cdsbib.u-strasbg.fr/cgi-bin/cdsbib?1990RMxAA..21..381G" xr:uid="{00000000-0004-0000-0000-000017000000}"/>
    <hyperlink ref="H65131" r:id="rId25" display="https://www.aavso.org/ejaavso" xr:uid="{00000000-0004-0000-0000-000018000000}"/>
    <hyperlink ref="AP6149" r:id="rId26" display="http://cdsbib.u-strasbg.fr/cgi-bin/cdsbib?1990RMxAA..21..381G" xr:uid="{00000000-0004-0000-0000-000019000000}"/>
    <hyperlink ref="AP6152" r:id="rId27" display="http://cdsbib.u-strasbg.fr/cgi-bin/cdsbib?1990RMxAA..21..381G" xr:uid="{00000000-0004-0000-0000-00001A000000}"/>
    <hyperlink ref="AP6150" r:id="rId28" display="http://cdsbib.u-strasbg.fr/cgi-bin/cdsbib?1990RMxAA..21..381G" xr:uid="{00000000-0004-0000-0000-00001B000000}"/>
    <hyperlink ref="AP6134" r:id="rId29" display="http://cdsbib.u-strasbg.fr/cgi-bin/cdsbib?1990RMxAA..21..381G" xr:uid="{00000000-0004-0000-0000-00001C000000}"/>
    <hyperlink ref="AQ6363" r:id="rId30" display="http://cdsbib.u-strasbg.fr/cgi-bin/cdsbib?1990RMxAA..21..381G" xr:uid="{00000000-0004-0000-0000-00001D000000}"/>
    <hyperlink ref="AQ6367" r:id="rId31" display="http://cdsbib.u-strasbg.fr/cgi-bin/cdsbib?1990RMxAA..21..381G" xr:uid="{00000000-0004-0000-0000-00001E000000}"/>
    <hyperlink ref="AQ516" r:id="rId32" display="http://cdsbib.u-strasbg.fr/cgi-bin/cdsbib?1990RMxAA..21..381G" xr:uid="{00000000-0004-0000-0000-00001F000000}"/>
    <hyperlink ref="I3255" r:id="rId33" display="http://vsolj.cetus-net.org/bulletin.html" xr:uid="{00000000-0004-0000-0000-000020000000}"/>
    <hyperlink ref="H3255" r:id="rId34" display="http://vsolj.cetus-net.org/bulletin.html" xr:uid="{00000000-0004-0000-0000-000021000000}"/>
    <hyperlink ref="AQ1172" r:id="rId35" display="http://cdsbib.u-strasbg.fr/cgi-bin/cdsbib?1990RMxAA..21..381G" xr:uid="{00000000-0004-0000-0000-000022000000}"/>
    <hyperlink ref="AQ1171" r:id="rId36" display="http://cdsbib.u-strasbg.fr/cgi-bin/cdsbib?1990RMxAA..21..381G" xr:uid="{00000000-0004-0000-0000-000023000000}"/>
    <hyperlink ref="AP4425" r:id="rId37" display="http://cdsbib.u-strasbg.fr/cgi-bin/cdsbib?1990RMxAA..21..381G" xr:uid="{00000000-0004-0000-0000-000024000000}"/>
    <hyperlink ref="AP4443" r:id="rId38" display="http://cdsbib.u-strasbg.fr/cgi-bin/cdsbib?1990RMxAA..21..381G" xr:uid="{00000000-0004-0000-0000-000025000000}"/>
    <hyperlink ref="AP4444" r:id="rId39" display="http://cdsbib.u-strasbg.fr/cgi-bin/cdsbib?1990RMxAA..21..381G" xr:uid="{00000000-0004-0000-0000-000026000000}"/>
    <hyperlink ref="AP4440" r:id="rId40" display="http://cdsbib.u-strasbg.fr/cgi-bin/cdsbib?1990RMxAA..21..381G" xr:uid="{00000000-0004-0000-0000-000027000000}"/>
  </hyperlinks>
  <pageMargins left="0.75" right="0.75" top="1" bottom="1" header="0.5" footer="0.5"/>
  <headerFooter alignWithMargins="0"/>
  <drawing r:id="rId4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E39AE2-9035-41E4-9DD8-E51E8D8CFF16}">
  <sheetPr>
    <tabColor indexed="12"/>
  </sheetPr>
  <dimension ref="A1"/>
  <sheetViews>
    <sheetView workbookViewId="0">
      <selection activeCell="J19" sqref="J19"/>
    </sheetView>
  </sheetViews>
  <sheetFormatPr defaultRowHeight="12.75" x14ac:dyDescent="0.2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indexed="12"/>
  </sheetPr>
  <dimension ref="A1:AF1155"/>
  <sheetViews>
    <sheetView workbookViewId="0">
      <pane xSplit="13" ySplit="22" topLeftCell="N882" activePane="bottomRight" state="frozen"/>
      <selection pane="topRight" activeCell="N1" sqref="N1"/>
      <selection pane="bottomLeft" activeCell="A23" sqref="A23"/>
      <selection pane="bottomRight" activeCell="E898" sqref="E898:R900"/>
    </sheetView>
  </sheetViews>
  <sheetFormatPr defaultColWidth="10.28515625" defaultRowHeight="12.75" x14ac:dyDescent="0.2"/>
  <cols>
    <col min="1" max="1" width="17" customWidth="1"/>
    <col min="2" max="2" width="8.85546875" style="21" customWidth="1"/>
    <col min="3" max="3" width="14.85546875" customWidth="1"/>
    <col min="4" max="4" width="12" customWidth="1"/>
    <col min="5" max="5" width="10.28515625" customWidth="1"/>
    <col min="6" max="6" width="15.28515625" style="80" customWidth="1"/>
    <col min="7" max="7" width="8.5703125" style="80" customWidth="1"/>
    <col min="8" max="15" width="8" customWidth="1"/>
    <col min="16" max="16" width="11" customWidth="1"/>
    <col min="17" max="17" width="12.42578125" customWidth="1"/>
    <col min="18" max="18" width="12.42578125" bestFit="1" customWidth="1"/>
    <col min="19" max="19" width="10.42578125" bestFit="1" customWidth="1"/>
    <col min="21" max="28" width="12.42578125" bestFit="1" customWidth="1"/>
  </cols>
  <sheetData>
    <row r="1" spans="1:6" ht="20.25" x14ac:dyDescent="0.3">
      <c r="A1" s="1" t="s">
        <v>2546</v>
      </c>
      <c r="F1" s="80" t="s">
        <v>2347</v>
      </c>
    </row>
    <row r="2" spans="1:6" s="179" customFormat="1" ht="12.95" customHeight="1" x14ac:dyDescent="0.2">
      <c r="A2" s="179" t="s">
        <v>2348</v>
      </c>
      <c r="B2" s="23" t="s">
        <v>2349</v>
      </c>
      <c r="C2" s="260"/>
      <c r="E2" s="251" t="s">
        <v>2727</v>
      </c>
      <c r="F2" s="255" t="s">
        <v>2730</v>
      </c>
    </row>
    <row r="3" spans="1:6" s="80" customFormat="1" ht="12.95" customHeight="1" thickBot="1" x14ac:dyDescent="0.25">
      <c r="A3" s="80" t="s">
        <v>2346</v>
      </c>
      <c r="B3" s="106"/>
      <c r="E3" s="252" t="s">
        <v>2574</v>
      </c>
      <c r="F3" s="256">
        <v>1</v>
      </c>
    </row>
    <row r="4" spans="1:6" s="80" customFormat="1" ht="12.95" customHeight="1" thickTop="1" thickBot="1" x14ac:dyDescent="0.25">
      <c r="A4" s="13" t="s">
        <v>2352</v>
      </c>
      <c r="B4" s="106"/>
      <c r="C4" s="165">
        <v>43499.735999999997</v>
      </c>
      <c r="D4" s="166">
        <v>1.357456</v>
      </c>
      <c r="E4" s="253" t="s">
        <v>2575</v>
      </c>
      <c r="F4" s="257">
        <f ca="1">NOW()+15018.5+$C$5/24</f>
        <v>60680.726803819445</v>
      </c>
    </row>
    <row r="5" spans="1:6" s="80" customFormat="1" ht="12.95" customHeight="1" thickTop="1" x14ac:dyDescent="0.2">
      <c r="A5" s="51" t="s">
        <v>2572</v>
      </c>
      <c r="B5" s="167"/>
      <c r="C5" s="50">
        <v>-9.5</v>
      </c>
      <c r="D5" s="168"/>
      <c r="E5" s="252" t="s">
        <v>2576</v>
      </c>
      <c r="F5" s="257">
        <f ca="1">ROUND(2*($F$4-$C$7)/$C$8,0)/2+$F$3</f>
        <v>5342</v>
      </c>
    </row>
    <row r="6" spans="1:6" s="80" customFormat="1" ht="12.95" customHeight="1" x14ac:dyDescent="0.2">
      <c r="A6" s="13" t="s">
        <v>2353</v>
      </c>
      <c r="B6" s="106"/>
      <c r="E6" s="252" t="s">
        <v>2577</v>
      </c>
      <c r="F6" s="257">
        <f ca="1">ROUND(2*($F$4-$C$15)/$C$16,0)/2+$F$3</f>
        <v>86</v>
      </c>
    </row>
    <row r="7" spans="1:6" s="80" customFormat="1" ht="12.95" customHeight="1" x14ac:dyDescent="0.2">
      <c r="A7" s="80" t="s">
        <v>2354</v>
      </c>
      <c r="B7" s="106"/>
      <c r="C7" s="169">
        <v>53430.716679999998</v>
      </c>
      <c r="D7" s="24" t="s">
        <v>2731</v>
      </c>
      <c r="E7" s="252" t="s">
        <v>2728</v>
      </c>
      <c r="F7" s="258">
        <f ca="1">+$C$15+$C$16*$F$6-15018.5-$C$5/24</f>
        <v>45664.071115201601</v>
      </c>
    </row>
    <row r="8" spans="1:6" s="80" customFormat="1" ht="12.95" customHeight="1" x14ac:dyDescent="0.2">
      <c r="A8" s="80" t="s">
        <v>2355</v>
      </c>
      <c r="B8" s="106"/>
      <c r="C8" s="169">
        <v>1.3574226</v>
      </c>
      <c r="D8" s="24" t="s">
        <v>2731</v>
      </c>
      <c r="E8" s="254" t="s">
        <v>2729</v>
      </c>
      <c r="F8" s="259">
        <f ca="1">+($C$15+$C$16*$F$6)-($C$16/2)-15018.5-$C$5/24</f>
        <v>45663.392393988543</v>
      </c>
    </row>
    <row r="9" spans="1:6" s="80" customFormat="1" ht="12.95" customHeight="1" x14ac:dyDescent="0.2">
      <c r="A9" s="38" t="s">
        <v>2573</v>
      </c>
      <c r="B9" s="106"/>
      <c r="C9" s="52">
        <v>808</v>
      </c>
      <c r="D9" s="38" t="str">
        <f>"F"&amp;C9</f>
        <v>F808</v>
      </c>
      <c r="E9" s="38" t="str">
        <f>"G"&amp;C9</f>
        <v>G808</v>
      </c>
    </row>
    <row r="10" spans="1:6" s="80" customFormat="1" ht="12.95" customHeight="1" thickBot="1" x14ac:dyDescent="0.25">
      <c r="B10" s="106"/>
      <c r="C10" s="120" t="s">
        <v>2356</v>
      </c>
      <c r="D10" s="120" t="s">
        <v>2357</v>
      </c>
    </row>
    <row r="11" spans="1:6" s="80" customFormat="1" ht="12.95" customHeight="1" x14ac:dyDescent="0.2">
      <c r="A11" s="80" t="s">
        <v>2358</v>
      </c>
      <c r="B11" s="106"/>
      <c r="C11" s="40">
        <f ca="1">INTERCEPT(INDIRECT('Active 2'!E9):G999,INDIRECT('Active 2'!D9):$F999)</f>
        <v>1.1615689420427441E-3</v>
      </c>
      <c r="D11" s="80">
        <f>+E11*F11</f>
        <v>1.0004327211503329E-7</v>
      </c>
      <c r="E11" s="170">
        <v>1.000432721150333</v>
      </c>
      <c r="F11" s="80">
        <v>9.9999999999999995E-8</v>
      </c>
    </row>
    <row r="12" spans="1:6" s="80" customFormat="1" ht="12.95" customHeight="1" x14ac:dyDescent="0.2">
      <c r="A12" s="80" t="s">
        <v>2359</v>
      </c>
      <c r="B12" s="106"/>
      <c r="C12" s="40">
        <f ca="1">SLOPE(INDIRECT('Active 2'!E9):G999,INDIRECT('Active 2'!D9):$F999)</f>
        <v>1.9826113688655247E-5</v>
      </c>
      <c r="D12" s="80">
        <f>+E12*F12</f>
        <v>-3.0000000000000001E-6</v>
      </c>
      <c r="E12" s="171">
        <v>-3</v>
      </c>
      <c r="F12" s="80">
        <v>9.9999999999999995E-7</v>
      </c>
    </row>
    <row r="13" spans="1:6" s="80" customFormat="1" ht="12.95" customHeight="1" thickBot="1" x14ac:dyDescent="0.25">
      <c r="A13" s="80" t="s">
        <v>2360</v>
      </c>
      <c r="B13" s="106"/>
      <c r="D13" s="80">
        <f>+E13*F13</f>
        <v>4.0000000000000002E-9</v>
      </c>
      <c r="E13" s="172">
        <v>4</v>
      </c>
      <c r="F13" s="80">
        <v>1.0000000000000001E-9</v>
      </c>
    </row>
    <row r="14" spans="1:6" s="80" customFormat="1" ht="12.95" customHeight="1" x14ac:dyDescent="0.2">
      <c r="A14" s="80" t="s">
        <v>2361</v>
      </c>
      <c r="B14" s="106"/>
      <c r="E14" s="80">
        <f>SUM(R21:R480)</f>
        <v>1620.4806524345772</v>
      </c>
    </row>
    <row r="15" spans="1:6" s="80" customFormat="1" ht="12.95" customHeight="1" x14ac:dyDescent="0.2">
      <c r="A15" s="13" t="s">
        <v>2362</v>
      </c>
      <c r="B15" s="106"/>
      <c r="C15" s="35">
        <f ca="1">(C7+C11)+(C8+C12)*INT(MAX(F21:F3510))</f>
        <v>60565.435233222488</v>
      </c>
      <c r="D15" s="20">
        <f>+C7+INT(MAX(F21:F1565))*C8+D11+D12*INT(MAX(F21:F4000))+D13*INT(MAX(F21:F4027)^2)</f>
        <v>60565.424599844046</v>
      </c>
      <c r="E15" s="53"/>
      <c r="F15" s="173"/>
    </row>
    <row r="16" spans="1:6" s="80" customFormat="1" ht="12.95" customHeight="1" x14ac:dyDescent="0.2">
      <c r="A16" s="13" t="s">
        <v>2363</v>
      </c>
      <c r="B16" s="106"/>
      <c r="C16" s="35">
        <f ca="1">+C8+C12</f>
        <v>1.3574424261136886</v>
      </c>
      <c r="D16" s="20">
        <f>+C8+D12+2*D13*F90</f>
        <v>1.35720748</v>
      </c>
      <c r="E16" s="53"/>
      <c r="F16" s="54"/>
    </row>
    <row r="17" spans="1:20" s="80" customFormat="1" ht="12.95" customHeight="1" thickBot="1" x14ac:dyDescent="0.25">
      <c r="A17" s="40" t="s">
        <v>2551</v>
      </c>
      <c r="B17" s="106"/>
      <c r="C17" s="80">
        <f>COUNT(C21:C2168)</f>
        <v>880</v>
      </c>
      <c r="E17" s="53"/>
      <c r="F17" s="54"/>
    </row>
    <row r="18" spans="1:20" s="80" customFormat="1" ht="12.95" customHeight="1" thickTop="1" thickBot="1" x14ac:dyDescent="0.25">
      <c r="A18" s="13" t="s">
        <v>2579</v>
      </c>
      <c r="B18" s="106"/>
      <c r="C18" s="174">
        <f ca="1">+C15</f>
        <v>60565.435233222488</v>
      </c>
      <c r="D18" s="175">
        <f ca="1">C16</f>
        <v>1.3574424261136886</v>
      </c>
      <c r="E18" s="53"/>
      <c r="F18" s="20"/>
    </row>
    <row r="19" spans="1:20" s="80" customFormat="1" ht="12.95" customHeight="1" thickBot="1" x14ac:dyDescent="0.25">
      <c r="A19" s="13" t="s">
        <v>2580</v>
      </c>
      <c r="B19" s="106"/>
      <c r="C19" s="109">
        <f>+D15</f>
        <v>60565.424599844046</v>
      </c>
      <c r="D19" s="110">
        <f>+D16</f>
        <v>1.35720748</v>
      </c>
      <c r="E19" s="53"/>
      <c r="F19" s="119"/>
      <c r="G19" s="80" t="s">
        <v>2365</v>
      </c>
      <c r="O19" s="80" t="s">
        <v>2366</v>
      </c>
    </row>
    <row r="20" spans="1:20" s="80" customFormat="1" ht="12.95" customHeight="1" thickBot="1" x14ac:dyDescent="0.25">
      <c r="A20" s="120" t="s">
        <v>2715</v>
      </c>
      <c r="B20" s="120" t="s">
        <v>2367</v>
      </c>
      <c r="C20" s="120" t="s">
        <v>2712</v>
      </c>
      <c r="D20" s="120"/>
      <c r="E20" s="120" t="s">
        <v>2368</v>
      </c>
      <c r="F20" s="120" t="s">
        <v>2369</v>
      </c>
      <c r="G20" s="120" t="s">
        <v>2370</v>
      </c>
      <c r="H20" s="15" t="s">
        <v>2537</v>
      </c>
      <c r="I20" s="15" t="s">
        <v>2559</v>
      </c>
      <c r="J20" s="15" t="s">
        <v>2588</v>
      </c>
      <c r="K20" s="15" t="s">
        <v>2589</v>
      </c>
      <c r="L20" s="15" t="s">
        <v>2285</v>
      </c>
      <c r="M20" s="15" t="s">
        <v>2286</v>
      </c>
      <c r="N20" s="15" t="s">
        <v>2287</v>
      </c>
      <c r="O20" s="15" t="s">
        <v>2375</v>
      </c>
      <c r="P20" s="120" t="s">
        <v>2376</v>
      </c>
      <c r="Q20" s="120" t="s">
        <v>2377</v>
      </c>
      <c r="R20" s="120" t="s">
        <v>2520</v>
      </c>
      <c r="S20" s="108" t="s">
        <v>2598</v>
      </c>
    </row>
    <row r="21" spans="1:20" s="80" customFormat="1" ht="12.95" customHeight="1" x14ac:dyDescent="0.2">
      <c r="A21" s="134" t="s">
        <v>2616</v>
      </c>
      <c r="B21" s="135" t="s">
        <v>2525</v>
      </c>
      <c r="C21" s="138">
        <v>11487.47</v>
      </c>
      <c r="D21" s="138" t="s">
        <v>2559</v>
      </c>
      <c r="E21" s="80">
        <f t="shared" ref="E21:E84" si="0">(C21-C$7)/C$8</f>
        <v>-30899.181050912219</v>
      </c>
      <c r="F21" s="80">
        <f t="shared" ref="F21:F84" si="1">+ROUND(2*E21,0)/2</f>
        <v>-30899</v>
      </c>
      <c r="G21" s="80">
        <f t="shared" ref="G21:G84" si="2">C21-(C$7+F21*C$8)</f>
        <v>-0.24576259999776084</v>
      </c>
      <c r="I21" s="80">
        <f t="shared" ref="I21:I52" si="3">G21</f>
        <v>-0.24576259999776084</v>
      </c>
      <c r="P21" s="80">
        <f t="shared" ref="P21:P84" si="4">+D$11+D$12*F21+D$13*F21^2</f>
        <v>3.9116899040432722</v>
      </c>
      <c r="Q21" s="107" t="s">
        <v>2724</v>
      </c>
      <c r="R21" s="80">
        <f t="shared" ref="R21:R52" si="5">+(P21-G21)^2</f>
        <v>17.284411323357055</v>
      </c>
      <c r="T21" s="106"/>
    </row>
    <row r="22" spans="1:20" s="80" customFormat="1" ht="12.95" customHeight="1" x14ac:dyDescent="0.2">
      <c r="A22" s="134" t="s">
        <v>2616</v>
      </c>
      <c r="B22" s="135" t="s">
        <v>2525</v>
      </c>
      <c r="C22" s="138">
        <v>12859.838</v>
      </c>
      <c r="D22" s="138" t="s">
        <v>2559</v>
      </c>
      <c r="E22" s="80">
        <f t="shared" si="0"/>
        <v>-29888.170920389857</v>
      </c>
      <c r="F22" s="80">
        <f t="shared" si="1"/>
        <v>-29888</v>
      </c>
      <c r="G22" s="80">
        <f t="shared" si="2"/>
        <v>-0.23201119999794173</v>
      </c>
      <c r="I22" s="80">
        <f t="shared" si="3"/>
        <v>-0.23201119999794173</v>
      </c>
      <c r="P22" s="80">
        <f t="shared" si="4"/>
        <v>3.6628342760432724</v>
      </c>
      <c r="Q22" s="107" t="s">
        <v>2720</v>
      </c>
      <c r="R22" s="80">
        <f t="shared" si="5"/>
        <v>15.169821282238711</v>
      </c>
      <c r="T22" s="106"/>
    </row>
    <row r="23" spans="1:20" s="80" customFormat="1" ht="12.95" customHeight="1" x14ac:dyDescent="0.2">
      <c r="A23" s="134" t="s">
        <v>2624</v>
      </c>
      <c r="B23" s="135" t="s">
        <v>2525</v>
      </c>
      <c r="C23" s="138">
        <v>14392.368</v>
      </c>
      <c r="D23" s="138" t="s">
        <v>2559</v>
      </c>
      <c r="E23" s="80">
        <f t="shared" si="0"/>
        <v>-28759.171005403914</v>
      </c>
      <c r="F23" s="80">
        <f t="shared" si="1"/>
        <v>-28759</v>
      </c>
      <c r="G23" s="80">
        <f t="shared" si="2"/>
        <v>-0.2321265999944444</v>
      </c>
      <c r="I23" s="80">
        <f t="shared" si="3"/>
        <v>-0.2321265999944444</v>
      </c>
      <c r="P23" s="80">
        <f t="shared" si="4"/>
        <v>3.3945974240432726</v>
      </c>
      <c r="Q23" s="107" t="s">
        <v>2721</v>
      </c>
      <c r="R23" s="80">
        <f t="shared" si="5"/>
        <v>13.153127146532331</v>
      </c>
      <c r="T23" s="106"/>
    </row>
    <row r="24" spans="1:20" s="80" customFormat="1" ht="12.95" customHeight="1" x14ac:dyDescent="0.2">
      <c r="A24" s="134" t="s">
        <v>2616</v>
      </c>
      <c r="B24" s="135" t="s">
        <v>2525</v>
      </c>
      <c r="C24" s="138">
        <v>14734.467000000001</v>
      </c>
      <c r="D24" s="138" t="s">
        <v>2559</v>
      </c>
      <c r="E24" s="80">
        <f t="shared" si="0"/>
        <v>-28507.150006195559</v>
      </c>
      <c r="F24" s="80">
        <f t="shared" si="1"/>
        <v>-28507</v>
      </c>
      <c r="G24" s="80">
        <f t="shared" si="2"/>
        <v>-0.20362179999574437</v>
      </c>
      <c r="I24" s="80">
        <f t="shared" si="3"/>
        <v>-0.20362179999574437</v>
      </c>
      <c r="P24" s="80">
        <f t="shared" si="4"/>
        <v>3.3361172960432723</v>
      </c>
      <c r="Q24" s="107" t="s">
        <v>2725</v>
      </c>
      <c r="R24" s="80">
        <f t="shared" si="5"/>
        <v>12.529752868027115</v>
      </c>
      <c r="T24" s="106"/>
    </row>
    <row r="25" spans="1:20" s="80" customFormat="1" ht="12.95" customHeight="1" x14ac:dyDescent="0.2">
      <c r="A25" s="134" t="s">
        <v>2616</v>
      </c>
      <c r="B25" s="135" t="s">
        <v>2525</v>
      </c>
      <c r="C25" s="138">
        <v>15152.543</v>
      </c>
      <c r="D25" s="138" t="s">
        <v>2559</v>
      </c>
      <c r="E25" s="80">
        <f t="shared" si="0"/>
        <v>-28199.157491557897</v>
      </c>
      <c r="F25" s="80">
        <f t="shared" si="1"/>
        <v>-28199</v>
      </c>
      <c r="G25" s="80">
        <f t="shared" si="2"/>
        <v>-0.21378259999437432</v>
      </c>
      <c r="I25" s="80">
        <f t="shared" si="3"/>
        <v>-0.21378259999437432</v>
      </c>
      <c r="P25" s="80">
        <f t="shared" si="4"/>
        <v>3.2653315040432722</v>
      </c>
      <c r="Q25" s="107">
        <f t="shared" ref="Q25:Q88" si="6">C25-15018.5</f>
        <v>134.04299999999967</v>
      </c>
      <c r="R25" s="80">
        <f t="shared" si="5"/>
        <v>12.104234948913676</v>
      </c>
      <c r="T25" s="106"/>
    </row>
    <row r="26" spans="1:20" s="80" customFormat="1" ht="12.95" customHeight="1" x14ac:dyDescent="0.2">
      <c r="A26" s="134" t="s">
        <v>2616</v>
      </c>
      <c r="B26" s="135" t="s">
        <v>2525</v>
      </c>
      <c r="C26" s="138">
        <v>15160.713</v>
      </c>
      <c r="D26" s="138" t="s">
        <v>2559</v>
      </c>
      <c r="E26" s="80">
        <f t="shared" si="0"/>
        <v>-28193.13873218259</v>
      </c>
      <c r="F26" s="80">
        <f t="shared" si="1"/>
        <v>-28193</v>
      </c>
      <c r="G26" s="80">
        <f t="shared" si="2"/>
        <v>-0.18831819999832078</v>
      </c>
      <c r="I26" s="80">
        <f t="shared" si="3"/>
        <v>-0.18831819999832078</v>
      </c>
      <c r="P26" s="80">
        <f t="shared" si="4"/>
        <v>3.2639600960432724</v>
      </c>
      <c r="Q26" s="107">
        <f t="shared" si="6"/>
        <v>142.21299999999974</v>
      </c>
      <c r="R26" s="80">
        <f t="shared" si="5"/>
        <v>11.918225433319845</v>
      </c>
      <c r="T26" s="106"/>
    </row>
    <row r="27" spans="1:20" s="80" customFormat="1" ht="12.95" customHeight="1" x14ac:dyDescent="0.2">
      <c r="A27" s="134" t="s">
        <v>2616</v>
      </c>
      <c r="B27" s="135" t="s">
        <v>2525</v>
      </c>
      <c r="C27" s="138">
        <v>15376.509</v>
      </c>
      <c r="D27" s="138" t="s">
        <v>2559</v>
      </c>
      <c r="E27" s="80">
        <f t="shared" si="0"/>
        <v>-28034.163922127125</v>
      </c>
      <c r="F27" s="80">
        <f t="shared" si="1"/>
        <v>-28034</v>
      </c>
      <c r="G27" s="80">
        <f t="shared" si="2"/>
        <v>-0.22251159999541414</v>
      </c>
      <c r="I27" s="80">
        <f t="shared" si="3"/>
        <v>-0.22251159999541414</v>
      </c>
      <c r="P27" s="80">
        <f t="shared" si="4"/>
        <v>3.227722724043272</v>
      </c>
      <c r="Q27" s="107">
        <f t="shared" si="6"/>
        <v>358.00900000000001</v>
      </c>
      <c r="R27" s="80">
        <f t="shared" si="5"/>
        <v>11.90411689077469</v>
      </c>
      <c r="T27" s="106"/>
    </row>
    <row r="28" spans="1:20" s="80" customFormat="1" ht="12.95" customHeight="1" x14ac:dyDescent="0.2">
      <c r="A28" s="134" t="s">
        <v>2616</v>
      </c>
      <c r="B28" s="135" t="s">
        <v>2525</v>
      </c>
      <c r="C28" s="138">
        <v>15392.803</v>
      </c>
      <c r="D28" s="138" t="s">
        <v>2559</v>
      </c>
      <c r="E28" s="80">
        <f t="shared" si="0"/>
        <v>-28022.160291128199</v>
      </c>
      <c r="F28" s="80">
        <f t="shared" si="1"/>
        <v>-28022</v>
      </c>
      <c r="G28" s="80">
        <f t="shared" si="2"/>
        <v>-0.21758279999630759</v>
      </c>
      <c r="I28" s="80">
        <f t="shared" si="3"/>
        <v>-0.21758279999630759</v>
      </c>
      <c r="P28" s="80">
        <f t="shared" si="4"/>
        <v>3.2249960360432723</v>
      </c>
      <c r="Q28" s="107">
        <f t="shared" si="6"/>
        <v>374.30299999999988</v>
      </c>
      <c r="R28" s="80">
        <f t="shared" si="5"/>
        <v>11.851349042347628</v>
      </c>
      <c r="T28" s="106"/>
    </row>
    <row r="29" spans="1:20" s="80" customFormat="1" ht="12.95" customHeight="1" x14ac:dyDescent="0.2">
      <c r="A29" s="134" t="s">
        <v>2616</v>
      </c>
      <c r="B29" s="135" t="s">
        <v>2525</v>
      </c>
      <c r="C29" s="138">
        <v>15414.552</v>
      </c>
      <c r="D29" s="138" t="s">
        <v>2559</v>
      </c>
      <c r="E29" s="80">
        <f t="shared" si="0"/>
        <v>-28006.138014793625</v>
      </c>
      <c r="F29" s="80">
        <f t="shared" si="1"/>
        <v>-28006</v>
      </c>
      <c r="G29" s="80">
        <f t="shared" si="2"/>
        <v>-0.18734439999752794</v>
      </c>
      <c r="I29" s="80">
        <f t="shared" si="3"/>
        <v>-0.18734439999752794</v>
      </c>
      <c r="P29" s="80">
        <f t="shared" si="4"/>
        <v>3.2213622440432723</v>
      </c>
      <c r="Q29" s="107">
        <f t="shared" si="6"/>
        <v>396.05199999999968</v>
      </c>
      <c r="R29" s="80">
        <f t="shared" si="5"/>
        <v>11.619280985127896</v>
      </c>
      <c r="T29" s="106"/>
    </row>
    <row r="30" spans="1:20" s="80" customFormat="1" ht="12.95" customHeight="1" x14ac:dyDescent="0.2">
      <c r="A30" s="134" t="s">
        <v>2616</v>
      </c>
      <c r="B30" s="135" t="s">
        <v>2525</v>
      </c>
      <c r="C30" s="138">
        <v>15502.752</v>
      </c>
      <c r="D30" s="138" t="s">
        <v>2559</v>
      </c>
      <c r="E30" s="80">
        <f t="shared" si="0"/>
        <v>-27941.161934389478</v>
      </c>
      <c r="F30" s="80">
        <f t="shared" si="1"/>
        <v>-27941</v>
      </c>
      <c r="G30" s="80">
        <f t="shared" si="2"/>
        <v>-0.21981339999911143</v>
      </c>
      <c r="I30" s="80">
        <f t="shared" si="3"/>
        <v>-0.21981339999911143</v>
      </c>
      <c r="P30" s="80">
        <f t="shared" si="4"/>
        <v>3.2066210240432724</v>
      </c>
      <c r="Q30" s="107">
        <f t="shared" si="6"/>
        <v>484.25200000000041</v>
      </c>
      <c r="R30" s="80">
        <f t="shared" si="5"/>
        <v>11.740452862262662</v>
      </c>
      <c r="T30" s="106"/>
    </row>
    <row r="31" spans="1:20" s="80" customFormat="1" ht="12.95" customHeight="1" x14ac:dyDescent="0.2">
      <c r="A31" s="134" t="s">
        <v>2616</v>
      </c>
      <c r="B31" s="135" t="s">
        <v>2525</v>
      </c>
      <c r="C31" s="138">
        <v>15513.638000000001</v>
      </c>
      <c r="D31" s="138" t="s">
        <v>2559</v>
      </c>
      <c r="E31" s="80">
        <f t="shared" si="0"/>
        <v>-27933.142324284272</v>
      </c>
      <c r="F31" s="80">
        <f t="shared" si="1"/>
        <v>-27933</v>
      </c>
      <c r="G31" s="80">
        <f t="shared" si="2"/>
        <v>-0.19319419999919774</v>
      </c>
      <c r="I31" s="80">
        <f t="shared" si="3"/>
        <v>-0.19319419999919774</v>
      </c>
      <c r="P31" s="80">
        <f t="shared" si="4"/>
        <v>3.2048090560432723</v>
      </c>
      <c r="Q31" s="107">
        <f t="shared" si="6"/>
        <v>495.13800000000083</v>
      </c>
      <c r="R31" s="80">
        <f t="shared" si="5"/>
        <v>11.546426128075227</v>
      </c>
      <c r="T31" s="106"/>
    </row>
    <row r="32" spans="1:20" s="80" customFormat="1" ht="12.95" customHeight="1" x14ac:dyDescent="0.2">
      <c r="A32" s="134" t="s">
        <v>2649</v>
      </c>
      <c r="B32" s="135" t="s">
        <v>2525</v>
      </c>
      <c r="C32" s="138">
        <v>15520.396000000001</v>
      </c>
      <c r="D32" s="138" t="s">
        <v>2559</v>
      </c>
      <c r="E32" s="80">
        <f t="shared" si="0"/>
        <v>-27928.163771547635</v>
      </c>
      <c r="F32" s="80">
        <f t="shared" si="1"/>
        <v>-27928</v>
      </c>
      <c r="G32" s="80">
        <f t="shared" si="2"/>
        <v>-0.22230719999788562</v>
      </c>
      <c r="I32" s="80">
        <f t="shared" si="3"/>
        <v>-0.22230719999788562</v>
      </c>
      <c r="P32" s="80">
        <f t="shared" si="4"/>
        <v>3.2036768360432721</v>
      </c>
      <c r="Q32" s="107">
        <f t="shared" si="6"/>
        <v>501.89600000000064</v>
      </c>
      <c r="R32" s="80">
        <f t="shared" si="5"/>
        <v>11.737366615208861</v>
      </c>
      <c r="T32" s="106"/>
    </row>
    <row r="33" spans="1:20" s="80" customFormat="1" ht="12.95" customHeight="1" x14ac:dyDescent="0.2">
      <c r="A33" s="134" t="s">
        <v>2616</v>
      </c>
      <c r="B33" s="135" t="s">
        <v>2525</v>
      </c>
      <c r="C33" s="138">
        <v>15658.857</v>
      </c>
      <c r="D33" s="138" t="s">
        <v>2559</v>
      </c>
      <c r="E33" s="80">
        <f t="shared" si="0"/>
        <v>-27826.160902286432</v>
      </c>
      <c r="F33" s="80">
        <f t="shared" si="1"/>
        <v>-27826</v>
      </c>
      <c r="G33" s="80">
        <f t="shared" si="2"/>
        <v>-0.2184123999941221</v>
      </c>
      <c r="I33" s="80">
        <f t="shared" si="3"/>
        <v>-0.2184123999941221</v>
      </c>
      <c r="P33" s="80">
        <f t="shared" si="4"/>
        <v>3.1806232040432723</v>
      </c>
      <c r="Q33" s="107">
        <f t="shared" si="6"/>
        <v>640.35699999999997</v>
      </c>
      <c r="R33" s="80">
        <f t="shared" si="5"/>
        <v>11.553443037513855</v>
      </c>
      <c r="T33" s="106"/>
    </row>
    <row r="34" spans="1:20" s="80" customFormat="1" ht="12.95" customHeight="1" x14ac:dyDescent="0.2">
      <c r="A34" s="134" t="s">
        <v>2616</v>
      </c>
      <c r="B34" s="135" t="s">
        <v>2525</v>
      </c>
      <c r="C34" s="138">
        <v>15749.807000000001</v>
      </c>
      <c r="D34" s="138" t="s">
        <v>2559</v>
      </c>
      <c r="E34" s="80">
        <f t="shared" si="0"/>
        <v>-27759.15892368375</v>
      </c>
      <c r="F34" s="80">
        <f t="shared" si="1"/>
        <v>-27759</v>
      </c>
      <c r="G34" s="80">
        <f t="shared" si="2"/>
        <v>-0.21572659999947064</v>
      </c>
      <c r="I34" s="80">
        <f t="shared" si="3"/>
        <v>-0.21572659999947064</v>
      </c>
      <c r="P34" s="80">
        <f t="shared" si="4"/>
        <v>3.1655254240432722</v>
      </c>
      <c r="Q34" s="107">
        <f t="shared" si="6"/>
        <v>731.3070000000007</v>
      </c>
      <c r="R34" s="80">
        <f t="shared" si="5"/>
        <v>11.432865250093146</v>
      </c>
      <c r="T34" s="106"/>
    </row>
    <row r="35" spans="1:20" s="80" customFormat="1" ht="12.95" customHeight="1" x14ac:dyDescent="0.2">
      <c r="A35" s="134" t="s">
        <v>2616</v>
      </c>
      <c r="B35" s="135" t="s">
        <v>2525</v>
      </c>
      <c r="C35" s="138">
        <v>15749.81</v>
      </c>
      <c r="D35" s="138" t="s">
        <v>2559</v>
      </c>
      <c r="E35" s="80">
        <f t="shared" si="0"/>
        <v>-27759.156713612989</v>
      </c>
      <c r="F35" s="80">
        <f t="shared" si="1"/>
        <v>-27759</v>
      </c>
      <c r="G35" s="80">
        <f t="shared" si="2"/>
        <v>-0.21272660000067845</v>
      </c>
      <c r="I35" s="80">
        <f t="shared" si="3"/>
        <v>-0.21272660000067845</v>
      </c>
      <c r="P35" s="80">
        <f t="shared" si="4"/>
        <v>3.1655254240432722</v>
      </c>
      <c r="Q35" s="107">
        <f t="shared" si="6"/>
        <v>731.30999999999949</v>
      </c>
      <c r="R35" s="80">
        <f t="shared" si="5"/>
        <v>11.412586737957049</v>
      </c>
      <c r="T35" s="106"/>
    </row>
    <row r="36" spans="1:20" s="80" customFormat="1" ht="12.95" customHeight="1" x14ac:dyDescent="0.2">
      <c r="A36" s="134" t="s">
        <v>2616</v>
      </c>
      <c r="B36" s="135" t="s">
        <v>2525</v>
      </c>
      <c r="C36" s="138">
        <v>15787.782999999999</v>
      </c>
      <c r="D36" s="138" t="s">
        <v>2559</v>
      </c>
      <c r="E36" s="80">
        <f t="shared" si="0"/>
        <v>-27731.182374597269</v>
      </c>
      <c r="F36" s="80">
        <f t="shared" si="1"/>
        <v>-27731</v>
      </c>
      <c r="G36" s="80">
        <f t="shared" si="2"/>
        <v>-0.24755939999522525</v>
      </c>
      <c r="I36" s="80">
        <f t="shared" si="3"/>
        <v>-0.24755939999522525</v>
      </c>
      <c r="P36" s="80">
        <f t="shared" si="4"/>
        <v>3.1592265440432721</v>
      </c>
      <c r="Q36" s="107">
        <f t="shared" si="6"/>
        <v>769.28299999999945</v>
      </c>
      <c r="R36" s="80">
        <f t="shared" si="5"/>
        <v>11.606190468498275</v>
      </c>
      <c r="T36" s="106"/>
    </row>
    <row r="37" spans="1:20" s="80" customFormat="1" ht="12.95" customHeight="1" x14ac:dyDescent="0.2">
      <c r="A37" s="134" t="s">
        <v>2616</v>
      </c>
      <c r="B37" s="135" t="s">
        <v>2525</v>
      </c>
      <c r="C37" s="138">
        <v>15843.475</v>
      </c>
      <c r="D37" s="138" t="s">
        <v>2559</v>
      </c>
      <c r="E37" s="80">
        <f t="shared" si="0"/>
        <v>-27690.154620970654</v>
      </c>
      <c r="F37" s="80">
        <f t="shared" si="1"/>
        <v>-27690</v>
      </c>
      <c r="G37" s="80">
        <f t="shared" si="2"/>
        <v>-0.20988599999509461</v>
      </c>
      <c r="I37" s="80">
        <f t="shared" si="3"/>
        <v>-0.20988599999509461</v>
      </c>
      <c r="P37" s="80">
        <f t="shared" si="4"/>
        <v>3.1500145000432722</v>
      </c>
      <c r="Q37" s="107">
        <f t="shared" si="6"/>
        <v>824.97500000000036</v>
      </c>
      <c r="R37" s="80">
        <f t="shared" si="5"/>
        <v>11.288931370158068</v>
      </c>
      <c r="T37" s="106"/>
    </row>
    <row r="38" spans="1:20" s="80" customFormat="1" ht="12.95" customHeight="1" x14ac:dyDescent="0.2">
      <c r="A38" s="134" t="s">
        <v>2616</v>
      </c>
      <c r="B38" s="135" t="s">
        <v>2525</v>
      </c>
      <c r="C38" s="138">
        <v>15885.550999999999</v>
      </c>
      <c r="D38" s="138" t="s">
        <v>2559</v>
      </c>
      <c r="E38" s="80">
        <f t="shared" si="0"/>
        <v>-27659.157641842707</v>
      </c>
      <c r="F38" s="80">
        <f t="shared" si="1"/>
        <v>-27659</v>
      </c>
      <c r="G38" s="80">
        <f t="shared" si="2"/>
        <v>-0.21398659999977099</v>
      </c>
      <c r="I38" s="80">
        <f t="shared" si="3"/>
        <v>-0.21398659999977099</v>
      </c>
      <c r="P38" s="80">
        <f t="shared" si="4"/>
        <v>3.1430582240432723</v>
      </c>
      <c r="Q38" s="107">
        <f t="shared" si="6"/>
        <v>867.05099999999948</v>
      </c>
      <c r="R38" s="80">
        <f t="shared" si="5"/>
        <v>11.269749950634187</v>
      </c>
      <c r="T38" s="106"/>
    </row>
    <row r="39" spans="1:20" s="80" customFormat="1" ht="12.95" customHeight="1" x14ac:dyDescent="0.2">
      <c r="A39" s="134" t="s">
        <v>2616</v>
      </c>
      <c r="B39" s="135" t="s">
        <v>2525</v>
      </c>
      <c r="C39" s="138">
        <v>16064.726000000001</v>
      </c>
      <c r="D39" s="138" t="s">
        <v>2559</v>
      </c>
      <c r="E39" s="80">
        <f t="shared" si="0"/>
        <v>-27527.161165579528</v>
      </c>
      <c r="F39" s="80">
        <f t="shared" si="1"/>
        <v>-27527</v>
      </c>
      <c r="G39" s="80">
        <f t="shared" si="2"/>
        <v>-0.21876979999979085</v>
      </c>
      <c r="I39" s="80">
        <f t="shared" si="3"/>
        <v>-0.21876979999979085</v>
      </c>
      <c r="P39" s="80">
        <f t="shared" si="4"/>
        <v>3.1135240160432724</v>
      </c>
      <c r="Q39" s="107">
        <f t="shared" si="6"/>
        <v>1046.2260000000006</v>
      </c>
      <c r="R39" s="80">
        <f t="shared" si="5"/>
        <v>11.104182076438841</v>
      </c>
      <c r="T39" s="106"/>
    </row>
    <row r="40" spans="1:20" s="80" customFormat="1" ht="12.95" customHeight="1" x14ac:dyDescent="0.2">
      <c r="A40" s="134" t="s">
        <v>2616</v>
      </c>
      <c r="B40" s="135" t="s">
        <v>2525</v>
      </c>
      <c r="C40" s="138">
        <v>16163.823</v>
      </c>
      <c r="D40" s="138" t="s">
        <v>2559</v>
      </c>
      <c r="E40" s="80">
        <f t="shared" si="0"/>
        <v>-27454.15737147738</v>
      </c>
      <c r="F40" s="80">
        <f t="shared" si="1"/>
        <v>-27454</v>
      </c>
      <c r="G40" s="80">
        <f t="shared" si="2"/>
        <v>-0.21361959999558167</v>
      </c>
      <c r="I40" s="80">
        <f t="shared" si="3"/>
        <v>-0.21361959999558167</v>
      </c>
      <c r="P40" s="80">
        <f t="shared" si="4"/>
        <v>3.0972505640432724</v>
      </c>
      <c r="Q40" s="107">
        <f t="shared" si="6"/>
        <v>1145.3230000000003</v>
      </c>
      <c r="R40" s="80">
        <f t="shared" si="5"/>
        <v>10.961861243122668</v>
      </c>
      <c r="T40" s="106"/>
    </row>
    <row r="41" spans="1:20" s="80" customFormat="1" ht="12.95" customHeight="1" x14ac:dyDescent="0.2">
      <c r="A41" s="134" t="s">
        <v>2677</v>
      </c>
      <c r="B41" s="135" t="s">
        <v>2525</v>
      </c>
      <c r="C41" s="138">
        <v>16177.4</v>
      </c>
      <c r="D41" s="138" t="s">
        <v>2559</v>
      </c>
      <c r="E41" s="80">
        <f t="shared" si="0"/>
        <v>-27444.155327898618</v>
      </c>
      <c r="F41" s="80">
        <f t="shared" si="1"/>
        <v>-27444</v>
      </c>
      <c r="G41" s="80">
        <f t="shared" si="2"/>
        <v>-0.21084560000053898</v>
      </c>
      <c r="I41" s="80">
        <f t="shared" si="3"/>
        <v>-0.21084560000053898</v>
      </c>
      <c r="P41" s="80">
        <f t="shared" si="4"/>
        <v>3.095024644043272</v>
      </c>
      <c r="Q41" s="107">
        <f t="shared" si="6"/>
        <v>1158.8999999999996</v>
      </c>
      <c r="R41" s="80">
        <f t="shared" si="5"/>
        <v>10.928778070454287</v>
      </c>
      <c r="T41" s="106"/>
    </row>
    <row r="42" spans="1:20" s="80" customFormat="1" ht="12.95" customHeight="1" x14ac:dyDescent="0.2">
      <c r="A42" s="134" t="s">
        <v>2677</v>
      </c>
      <c r="B42" s="135" t="s">
        <v>2525</v>
      </c>
      <c r="C42" s="138">
        <v>16185.541999999999</v>
      </c>
      <c r="D42" s="138" t="s">
        <v>2559</v>
      </c>
      <c r="E42" s="80">
        <f t="shared" si="0"/>
        <v>-27438.157195850428</v>
      </c>
      <c r="F42" s="80">
        <f t="shared" si="1"/>
        <v>-27438</v>
      </c>
      <c r="G42" s="80">
        <f t="shared" si="2"/>
        <v>-0.21338119999745686</v>
      </c>
      <c r="I42" s="80">
        <f t="shared" si="3"/>
        <v>-0.21338119999745686</v>
      </c>
      <c r="P42" s="80">
        <f t="shared" si="4"/>
        <v>3.0936894760432723</v>
      </c>
      <c r="Q42" s="107">
        <f t="shared" si="6"/>
        <v>1167.0419999999995</v>
      </c>
      <c r="R42" s="80">
        <f t="shared" si="5"/>
        <v>10.936716456328485</v>
      </c>
      <c r="T42" s="106"/>
    </row>
    <row r="43" spans="1:20" s="80" customFormat="1" ht="12.95" customHeight="1" x14ac:dyDescent="0.2">
      <c r="A43" s="134" t="s">
        <v>2677</v>
      </c>
      <c r="B43" s="135" t="s">
        <v>2525</v>
      </c>
      <c r="C43" s="138">
        <v>16192.332</v>
      </c>
      <c r="D43" s="138" t="s">
        <v>2559</v>
      </c>
      <c r="E43" s="80">
        <f t="shared" si="0"/>
        <v>-27433.155069025663</v>
      </c>
      <c r="F43" s="80">
        <f t="shared" si="1"/>
        <v>-27433</v>
      </c>
      <c r="G43" s="80">
        <f t="shared" si="2"/>
        <v>-0.21049419999508245</v>
      </c>
      <c r="I43" s="80">
        <f t="shared" si="3"/>
        <v>-0.21049419999508245</v>
      </c>
      <c r="P43" s="80">
        <f t="shared" si="4"/>
        <v>3.0925770560432726</v>
      </c>
      <c r="Q43" s="107">
        <f t="shared" si="6"/>
        <v>1173.8320000000003</v>
      </c>
      <c r="R43" s="80">
        <f t="shared" si="5"/>
        <v>10.910279722466797</v>
      </c>
      <c r="T43" s="106"/>
    </row>
    <row r="44" spans="1:20" s="80" customFormat="1" ht="12.95" customHeight="1" x14ac:dyDescent="0.2">
      <c r="A44" s="134" t="s">
        <v>2686</v>
      </c>
      <c r="B44" s="135" t="s">
        <v>2525</v>
      </c>
      <c r="C44" s="138">
        <v>16193.683000000001</v>
      </c>
      <c r="D44" s="138" t="s">
        <v>2559</v>
      </c>
      <c r="E44" s="80">
        <f t="shared" si="0"/>
        <v>-27432.159800492485</v>
      </c>
      <c r="F44" s="80">
        <f t="shared" si="1"/>
        <v>-27432</v>
      </c>
      <c r="G44" s="80">
        <f t="shared" si="2"/>
        <v>-0.21691679999275948</v>
      </c>
      <c r="I44" s="80">
        <f t="shared" si="3"/>
        <v>-0.21691679999275948</v>
      </c>
      <c r="P44" s="80">
        <f t="shared" si="4"/>
        <v>3.0923545960432723</v>
      </c>
      <c r="Q44" s="107">
        <f t="shared" si="6"/>
        <v>1175.1830000000009</v>
      </c>
      <c r="R44" s="80">
        <f t="shared" si="5"/>
        <v>10.951277172622268</v>
      </c>
      <c r="T44" s="106"/>
    </row>
    <row r="45" spans="1:20" s="80" customFormat="1" ht="12.95" customHeight="1" x14ac:dyDescent="0.2">
      <c r="A45" s="134" t="s">
        <v>2691</v>
      </c>
      <c r="B45" s="135" t="s">
        <v>2525</v>
      </c>
      <c r="C45" s="138">
        <v>16193.688</v>
      </c>
      <c r="D45" s="138" t="s">
        <v>2559</v>
      </c>
      <c r="E45" s="80">
        <f t="shared" si="0"/>
        <v>-27432.156117041217</v>
      </c>
      <c r="F45" s="80">
        <f t="shared" si="1"/>
        <v>-27432</v>
      </c>
      <c r="G45" s="80">
        <f t="shared" si="2"/>
        <v>-0.21191679999355983</v>
      </c>
      <c r="I45" s="80">
        <f t="shared" si="3"/>
        <v>-0.21191679999355983</v>
      </c>
      <c r="P45" s="80">
        <f t="shared" si="4"/>
        <v>3.0923545960432723</v>
      </c>
      <c r="Q45" s="107">
        <f t="shared" si="6"/>
        <v>1175.1880000000001</v>
      </c>
      <c r="R45" s="80">
        <f t="shared" si="5"/>
        <v>10.918209458667196</v>
      </c>
      <c r="T45" s="106"/>
    </row>
    <row r="46" spans="1:20" s="80" customFormat="1" ht="12.95" customHeight="1" x14ac:dyDescent="0.2">
      <c r="A46" s="134" t="s">
        <v>2616</v>
      </c>
      <c r="B46" s="135" t="s">
        <v>2525</v>
      </c>
      <c r="C46" s="138">
        <v>16193.688</v>
      </c>
      <c r="D46" s="138" t="s">
        <v>2559</v>
      </c>
      <c r="E46" s="80">
        <f t="shared" si="0"/>
        <v>-27432.156117041217</v>
      </c>
      <c r="F46" s="80">
        <f t="shared" si="1"/>
        <v>-27432</v>
      </c>
      <c r="G46" s="80">
        <f t="shared" si="2"/>
        <v>-0.21191679999355983</v>
      </c>
      <c r="I46" s="80">
        <f t="shared" si="3"/>
        <v>-0.21191679999355983</v>
      </c>
      <c r="P46" s="80">
        <f t="shared" si="4"/>
        <v>3.0923545960432723</v>
      </c>
      <c r="Q46" s="107">
        <f t="shared" si="6"/>
        <v>1175.1880000000001</v>
      </c>
      <c r="R46" s="80">
        <f t="shared" si="5"/>
        <v>10.918209458667196</v>
      </c>
      <c r="T46" s="106"/>
    </row>
    <row r="47" spans="1:20" s="80" customFormat="1" ht="12.95" customHeight="1" x14ac:dyDescent="0.2">
      <c r="A47" s="134" t="s">
        <v>2616</v>
      </c>
      <c r="B47" s="135" t="s">
        <v>2525</v>
      </c>
      <c r="C47" s="138">
        <v>16200.472</v>
      </c>
      <c r="D47" s="138" t="s">
        <v>2559</v>
      </c>
      <c r="E47" s="80">
        <f t="shared" si="0"/>
        <v>-27427.158410357981</v>
      </c>
      <c r="F47" s="80">
        <f t="shared" si="1"/>
        <v>-27427</v>
      </c>
      <c r="G47" s="80">
        <f t="shared" si="2"/>
        <v>-0.21502979999968375</v>
      </c>
      <c r="I47" s="80">
        <f t="shared" si="3"/>
        <v>-0.21502979999968375</v>
      </c>
      <c r="P47" s="80">
        <f t="shared" si="4"/>
        <v>3.0912424160432721</v>
      </c>
      <c r="Q47" s="107">
        <f t="shared" si="6"/>
        <v>1181.9719999999998</v>
      </c>
      <c r="R47" s="80">
        <f t="shared" si="5"/>
        <v>10.931435966577599</v>
      </c>
      <c r="T47" s="106"/>
    </row>
    <row r="48" spans="1:20" s="80" customFormat="1" ht="12.95" customHeight="1" x14ac:dyDescent="0.2">
      <c r="A48" s="134" t="s">
        <v>2677</v>
      </c>
      <c r="B48" s="135" t="s">
        <v>2525</v>
      </c>
      <c r="C48" s="138">
        <v>16200.474</v>
      </c>
      <c r="D48" s="138" t="s">
        <v>2559</v>
      </c>
      <c r="E48" s="80">
        <f t="shared" si="0"/>
        <v>-27427.15693697747</v>
      </c>
      <c r="F48" s="80">
        <f t="shared" si="1"/>
        <v>-27427</v>
      </c>
      <c r="G48" s="80">
        <f t="shared" si="2"/>
        <v>-0.21302979999927629</v>
      </c>
      <c r="I48" s="80">
        <f t="shared" si="3"/>
        <v>-0.21302979999927629</v>
      </c>
      <c r="P48" s="80">
        <f t="shared" si="4"/>
        <v>3.0912424160432721</v>
      </c>
      <c r="Q48" s="107">
        <f t="shared" si="6"/>
        <v>1181.9740000000002</v>
      </c>
      <c r="R48" s="80">
        <f t="shared" si="5"/>
        <v>10.918214877710733</v>
      </c>
      <c r="T48" s="106"/>
    </row>
    <row r="49" spans="1:20" s="80" customFormat="1" ht="12.95" customHeight="1" x14ac:dyDescent="0.2">
      <c r="A49" s="134" t="s">
        <v>2691</v>
      </c>
      <c r="B49" s="135" t="s">
        <v>2525</v>
      </c>
      <c r="C49" s="138">
        <v>16200.476000000001</v>
      </c>
      <c r="D49" s="138" t="s">
        <v>2559</v>
      </c>
      <c r="E49" s="80">
        <f t="shared" si="0"/>
        <v>-27427.155463596962</v>
      </c>
      <c r="F49" s="80">
        <f t="shared" si="1"/>
        <v>-27427</v>
      </c>
      <c r="G49" s="80">
        <f t="shared" si="2"/>
        <v>-0.21102979999886884</v>
      </c>
      <c r="I49" s="80">
        <f t="shared" si="3"/>
        <v>-0.21102979999886884</v>
      </c>
      <c r="P49" s="80">
        <f t="shared" si="4"/>
        <v>3.0912424160432721</v>
      </c>
      <c r="Q49" s="107">
        <f t="shared" si="6"/>
        <v>1181.9760000000006</v>
      </c>
      <c r="R49" s="80">
        <f t="shared" si="5"/>
        <v>10.905001788843872</v>
      </c>
      <c r="T49" s="106"/>
    </row>
    <row r="50" spans="1:20" s="80" customFormat="1" ht="12.95" customHeight="1" x14ac:dyDescent="0.2">
      <c r="A50" s="134" t="s">
        <v>2616</v>
      </c>
      <c r="B50" s="135" t="s">
        <v>2525</v>
      </c>
      <c r="C50" s="138">
        <v>16208.62</v>
      </c>
      <c r="D50" s="138" t="s">
        <v>2559</v>
      </c>
      <c r="E50" s="80">
        <f t="shared" si="0"/>
        <v>-27421.155858168262</v>
      </c>
      <c r="F50" s="80">
        <f t="shared" si="1"/>
        <v>-27421</v>
      </c>
      <c r="G50" s="80">
        <f t="shared" si="2"/>
        <v>-0.21156539999537927</v>
      </c>
      <c r="I50" s="80">
        <f t="shared" si="3"/>
        <v>-0.21156539999537927</v>
      </c>
      <c r="P50" s="80">
        <f t="shared" si="4"/>
        <v>3.0899080640432723</v>
      </c>
      <c r="Q50" s="107">
        <f t="shared" si="6"/>
        <v>1190.1200000000008</v>
      </c>
      <c r="R50" s="80">
        <f t="shared" si="5"/>
        <v>10.899727033751374</v>
      </c>
      <c r="T50" s="106"/>
    </row>
    <row r="51" spans="1:20" s="80" customFormat="1" ht="12.95" customHeight="1" x14ac:dyDescent="0.2">
      <c r="A51" s="134" t="s">
        <v>2616</v>
      </c>
      <c r="B51" s="135" t="s">
        <v>2525</v>
      </c>
      <c r="C51" s="138">
        <v>16224.907999999999</v>
      </c>
      <c r="D51" s="138" t="s">
        <v>2559</v>
      </c>
      <c r="E51" s="80">
        <f t="shared" si="0"/>
        <v>-27409.156647310869</v>
      </c>
      <c r="F51" s="80">
        <f t="shared" si="1"/>
        <v>-27409</v>
      </c>
      <c r="G51" s="80">
        <f t="shared" si="2"/>
        <v>-0.21263659999749507</v>
      </c>
      <c r="I51" s="80">
        <f t="shared" si="3"/>
        <v>-0.21263659999749507</v>
      </c>
      <c r="P51" s="80">
        <f t="shared" si="4"/>
        <v>3.0872402240432719</v>
      </c>
      <c r="Q51" s="107">
        <f t="shared" si="6"/>
        <v>1206.4079999999994</v>
      </c>
      <c r="R51" s="80">
        <f t="shared" si="5"/>
        <v>10.889187053841379</v>
      </c>
      <c r="T51" s="106"/>
    </row>
    <row r="52" spans="1:20" s="80" customFormat="1" ht="12.95" customHeight="1" x14ac:dyDescent="0.2">
      <c r="A52" s="134" t="s">
        <v>2677</v>
      </c>
      <c r="B52" s="135" t="s">
        <v>2525</v>
      </c>
      <c r="C52" s="138">
        <v>16234.412</v>
      </c>
      <c r="D52" s="138" t="s">
        <v>2559</v>
      </c>
      <c r="E52" s="80">
        <f t="shared" si="0"/>
        <v>-27402.155143136708</v>
      </c>
      <c r="F52" s="80">
        <f t="shared" si="1"/>
        <v>-27402</v>
      </c>
      <c r="G52" s="80">
        <f t="shared" si="2"/>
        <v>-0.21059479999894393</v>
      </c>
      <c r="I52" s="80">
        <f t="shared" si="3"/>
        <v>-0.21059479999894393</v>
      </c>
      <c r="P52" s="80">
        <f t="shared" si="4"/>
        <v>3.0856845160432722</v>
      </c>
      <c r="Q52" s="107">
        <f t="shared" si="6"/>
        <v>1215.9120000000003</v>
      </c>
      <c r="R52" s="80">
        <f t="shared" si="5"/>
        <v>10.865457329367739</v>
      </c>
      <c r="T52" s="106"/>
    </row>
    <row r="53" spans="1:20" s="80" customFormat="1" ht="12.95" customHeight="1" x14ac:dyDescent="0.2">
      <c r="A53" s="134" t="s">
        <v>2691</v>
      </c>
      <c r="B53" s="135" t="s">
        <v>2525</v>
      </c>
      <c r="C53" s="138">
        <v>16261.550999999999</v>
      </c>
      <c r="D53" s="138" t="s">
        <v>2559</v>
      </c>
      <c r="E53" s="80">
        <f t="shared" si="0"/>
        <v>-27382.162106332984</v>
      </c>
      <c r="F53" s="80">
        <f t="shared" si="1"/>
        <v>-27382</v>
      </c>
      <c r="G53" s="80">
        <f t="shared" si="2"/>
        <v>-0.22004679999372456</v>
      </c>
      <c r="I53" s="80">
        <f t="shared" ref="I53:I84" si="7">G53</f>
        <v>-0.22004679999372456</v>
      </c>
      <c r="P53" s="80">
        <f t="shared" si="4"/>
        <v>3.0812417960432725</v>
      </c>
      <c r="Q53" s="107">
        <f t="shared" si="6"/>
        <v>1243.0509999999995</v>
      </c>
      <c r="R53" s="80">
        <f t="shared" ref="R53:R84" si="8">+(P53-G53)^2</f>
        <v>10.898506394323928</v>
      </c>
      <c r="T53" s="106"/>
    </row>
    <row r="54" spans="1:20" s="80" customFormat="1" ht="12.95" customHeight="1" x14ac:dyDescent="0.2">
      <c r="A54" s="134" t="s">
        <v>1</v>
      </c>
      <c r="B54" s="135" t="s">
        <v>2525</v>
      </c>
      <c r="C54" s="138">
        <v>16303.638000000001</v>
      </c>
      <c r="D54" s="138" t="s">
        <v>2559</v>
      </c>
      <c r="E54" s="80">
        <f t="shared" si="0"/>
        <v>-27351.157023612246</v>
      </c>
      <c r="F54" s="80">
        <f t="shared" si="1"/>
        <v>-27351</v>
      </c>
      <c r="G54" s="80">
        <f t="shared" si="2"/>
        <v>-0.21314739999615995</v>
      </c>
      <c r="I54" s="80">
        <f t="shared" si="7"/>
        <v>-0.21314739999615995</v>
      </c>
      <c r="P54" s="80">
        <f t="shared" si="4"/>
        <v>3.0743619040432724</v>
      </c>
      <c r="Q54" s="107">
        <f t="shared" si="6"/>
        <v>1285.1380000000008</v>
      </c>
      <c r="R54" s="80">
        <f t="shared" si="8"/>
        <v>10.807717424145833</v>
      </c>
      <c r="T54" s="106"/>
    </row>
    <row r="55" spans="1:20" s="80" customFormat="1" ht="12.95" customHeight="1" x14ac:dyDescent="0.2">
      <c r="A55" s="134" t="s">
        <v>1</v>
      </c>
      <c r="B55" s="135" t="s">
        <v>2525</v>
      </c>
      <c r="C55" s="138">
        <v>16311.781999999999</v>
      </c>
      <c r="D55" s="138" t="s">
        <v>2559</v>
      </c>
      <c r="E55" s="80">
        <f t="shared" si="0"/>
        <v>-27345.157418183546</v>
      </c>
      <c r="F55" s="80">
        <f t="shared" si="1"/>
        <v>-27345</v>
      </c>
      <c r="G55" s="80">
        <f t="shared" si="2"/>
        <v>-0.21368299999448936</v>
      </c>
      <c r="I55" s="80">
        <f t="shared" si="7"/>
        <v>-0.21368299999448936</v>
      </c>
      <c r="P55" s="80">
        <f t="shared" si="4"/>
        <v>3.0730312000432725</v>
      </c>
      <c r="Q55" s="107">
        <f t="shared" si="6"/>
        <v>1293.2819999999992</v>
      </c>
      <c r="R55" s="80">
        <f t="shared" si="8"/>
        <v>10.802490232729864</v>
      </c>
      <c r="T55" s="106"/>
    </row>
    <row r="56" spans="1:20" s="80" customFormat="1" ht="12.95" customHeight="1" x14ac:dyDescent="0.2">
      <c r="A56" s="134" t="s">
        <v>8</v>
      </c>
      <c r="B56" s="135" t="s">
        <v>2525</v>
      </c>
      <c r="C56" s="138">
        <v>16322.616</v>
      </c>
      <c r="D56" s="138" t="s">
        <v>2559</v>
      </c>
      <c r="E56" s="80">
        <f t="shared" si="0"/>
        <v>-27337.176115971542</v>
      </c>
      <c r="F56" s="80">
        <f t="shared" si="1"/>
        <v>-27337</v>
      </c>
      <c r="G56" s="80">
        <f t="shared" si="2"/>
        <v>-0.23906379999425553</v>
      </c>
      <c r="I56" s="80">
        <f t="shared" si="7"/>
        <v>-0.23906379999425553</v>
      </c>
      <c r="P56" s="80">
        <f t="shared" si="4"/>
        <v>3.0712573760432722</v>
      </c>
      <c r="Q56" s="107">
        <f t="shared" si="6"/>
        <v>1304.116</v>
      </c>
      <c r="R56" s="80">
        <f t="shared" si="8"/>
        <v>10.95822628852248</v>
      </c>
      <c r="T56" s="106"/>
    </row>
    <row r="57" spans="1:20" s="80" customFormat="1" ht="12.95" customHeight="1" x14ac:dyDescent="0.2">
      <c r="A57" s="134" t="s">
        <v>1</v>
      </c>
      <c r="B57" s="135" t="s">
        <v>2525</v>
      </c>
      <c r="C57" s="138">
        <v>16341.63</v>
      </c>
      <c r="D57" s="138" t="s">
        <v>2559</v>
      </c>
      <c r="E57" s="80">
        <f t="shared" si="0"/>
        <v>-27323.168687481702</v>
      </c>
      <c r="F57" s="80">
        <f t="shared" si="1"/>
        <v>-27323</v>
      </c>
      <c r="G57" s="80">
        <f t="shared" si="2"/>
        <v>-0.22898019999956887</v>
      </c>
      <c r="I57" s="80">
        <f t="shared" si="7"/>
        <v>-0.22898019999956887</v>
      </c>
      <c r="P57" s="80">
        <f t="shared" si="4"/>
        <v>3.0681544160432725</v>
      </c>
      <c r="Q57" s="107">
        <f t="shared" si="6"/>
        <v>1323.1299999999992</v>
      </c>
      <c r="R57" s="80">
        <f t="shared" si="8"/>
        <v>10.871096676307975</v>
      </c>
      <c r="T57" s="106"/>
    </row>
    <row r="58" spans="1:20" s="80" customFormat="1" ht="12.95" customHeight="1" x14ac:dyDescent="0.2">
      <c r="A58" s="134" t="s">
        <v>1</v>
      </c>
      <c r="B58" s="135" t="s">
        <v>2525</v>
      </c>
      <c r="C58" s="138">
        <v>16345.712</v>
      </c>
      <c r="D58" s="138" t="s">
        <v>2559</v>
      </c>
      <c r="E58" s="80">
        <f t="shared" si="0"/>
        <v>-27320.16151786481</v>
      </c>
      <c r="F58" s="80">
        <f t="shared" si="1"/>
        <v>-27320</v>
      </c>
      <c r="G58" s="80">
        <f t="shared" si="2"/>
        <v>-0.21924799999396782</v>
      </c>
      <c r="I58" s="80">
        <f t="shared" si="7"/>
        <v>-0.21924799999396782</v>
      </c>
      <c r="P58" s="80">
        <f t="shared" si="4"/>
        <v>3.0674897000432719</v>
      </c>
      <c r="Q58" s="107">
        <f t="shared" si="6"/>
        <v>1327.2119999999995</v>
      </c>
      <c r="R58" s="80">
        <f t="shared" si="8"/>
        <v>10.802644708846085</v>
      </c>
      <c r="T58" s="106"/>
    </row>
    <row r="59" spans="1:20" s="80" customFormat="1" ht="12.95" customHeight="1" x14ac:dyDescent="0.2">
      <c r="A59" s="134" t="s">
        <v>1</v>
      </c>
      <c r="B59" s="135" t="s">
        <v>2525</v>
      </c>
      <c r="C59" s="138">
        <v>16379.648999999999</v>
      </c>
      <c r="D59" s="138" t="s">
        <v>2559</v>
      </c>
      <c r="E59" s="80">
        <f t="shared" si="0"/>
        <v>-27295.160460714298</v>
      </c>
      <c r="F59" s="80">
        <f t="shared" si="1"/>
        <v>-27295</v>
      </c>
      <c r="G59" s="80">
        <f t="shared" si="2"/>
        <v>-0.21781299999383918</v>
      </c>
      <c r="I59" s="80">
        <f t="shared" si="7"/>
        <v>-0.21781299999383918</v>
      </c>
      <c r="P59" s="80">
        <f t="shared" si="4"/>
        <v>3.0619532000432721</v>
      </c>
      <c r="Q59" s="107">
        <f t="shared" si="6"/>
        <v>1361.1489999999994</v>
      </c>
      <c r="R59" s="80">
        <f t="shared" si="8"/>
        <v>10.756866326905874</v>
      </c>
      <c r="T59" s="106"/>
    </row>
    <row r="60" spans="1:20" s="80" customFormat="1" ht="12.95" customHeight="1" x14ac:dyDescent="0.2">
      <c r="A60" s="134" t="s">
        <v>2677</v>
      </c>
      <c r="B60" s="135" t="s">
        <v>2525</v>
      </c>
      <c r="C60" s="138">
        <v>16382.367</v>
      </c>
      <c r="D60" s="138" t="s">
        <v>2559</v>
      </c>
      <c r="E60" s="80">
        <f t="shared" si="0"/>
        <v>-27293.158136603884</v>
      </c>
      <c r="F60" s="80">
        <f t="shared" si="1"/>
        <v>-27293</v>
      </c>
      <c r="G60" s="80">
        <f t="shared" si="2"/>
        <v>-0.21465819999684754</v>
      </c>
      <c r="I60" s="80">
        <f t="shared" si="7"/>
        <v>-0.21465819999684754</v>
      </c>
      <c r="P60" s="80">
        <f t="shared" si="4"/>
        <v>3.0615104960432724</v>
      </c>
      <c r="Q60" s="107">
        <f t="shared" si="6"/>
        <v>1363.8670000000002</v>
      </c>
      <c r="R60" s="80">
        <f t="shared" si="8"/>
        <v>10.73328132491322</v>
      </c>
      <c r="T60" s="106"/>
    </row>
    <row r="61" spans="1:20" s="80" customFormat="1" ht="12.95" customHeight="1" x14ac:dyDescent="0.2">
      <c r="A61" s="134" t="s">
        <v>1</v>
      </c>
      <c r="B61" s="135" t="s">
        <v>2525</v>
      </c>
      <c r="C61" s="138">
        <v>16383.727999999999</v>
      </c>
      <c r="D61" s="138" t="s">
        <v>2559</v>
      </c>
      <c r="E61" s="80">
        <f t="shared" si="0"/>
        <v>-27292.155501168167</v>
      </c>
      <c r="F61" s="80">
        <f t="shared" si="1"/>
        <v>-27292</v>
      </c>
      <c r="G61" s="80">
        <f t="shared" si="2"/>
        <v>-0.21108079999612528</v>
      </c>
      <c r="I61" s="80">
        <f t="shared" si="7"/>
        <v>-0.21108079999612528</v>
      </c>
      <c r="P61" s="80">
        <f t="shared" si="4"/>
        <v>3.0612891560432725</v>
      </c>
      <c r="Q61" s="107">
        <f t="shared" si="6"/>
        <v>1365.2279999999992</v>
      </c>
      <c r="R61" s="80">
        <f t="shared" si="8"/>
        <v>10.708405129189289</v>
      </c>
      <c r="T61" s="106"/>
    </row>
    <row r="62" spans="1:20" s="80" customFormat="1" ht="12.95" customHeight="1" x14ac:dyDescent="0.2">
      <c r="A62" s="134" t="s">
        <v>1</v>
      </c>
      <c r="B62" s="135" t="s">
        <v>2525</v>
      </c>
      <c r="C62" s="138">
        <v>16387.798999999999</v>
      </c>
      <c r="D62" s="138" t="s">
        <v>2559</v>
      </c>
      <c r="E62" s="80">
        <f t="shared" si="0"/>
        <v>-27289.156435144072</v>
      </c>
      <c r="F62" s="80">
        <f t="shared" si="1"/>
        <v>-27289</v>
      </c>
      <c r="G62" s="80">
        <f t="shared" si="2"/>
        <v>-0.2123485999982222</v>
      </c>
      <c r="I62" s="80">
        <f t="shared" si="7"/>
        <v>-0.2123485999982222</v>
      </c>
      <c r="P62" s="80">
        <f t="shared" si="4"/>
        <v>3.0606251840432726</v>
      </c>
      <c r="Q62" s="107">
        <f t="shared" si="6"/>
        <v>1369.2989999999991</v>
      </c>
      <c r="R62" s="80">
        <f t="shared" si="8"/>
        <v>10.712357391022902</v>
      </c>
      <c r="T62" s="106"/>
    </row>
    <row r="63" spans="1:20" s="80" customFormat="1" ht="12.95" customHeight="1" x14ac:dyDescent="0.2">
      <c r="A63" s="134" t="s">
        <v>2616</v>
      </c>
      <c r="B63" s="135" t="s">
        <v>2525</v>
      </c>
      <c r="C63" s="138">
        <v>16414.951000000001</v>
      </c>
      <c r="D63" s="138" t="s">
        <v>2559</v>
      </c>
      <c r="E63" s="80">
        <f t="shared" si="0"/>
        <v>-27269.15382136705</v>
      </c>
      <c r="F63" s="80">
        <f t="shared" si="1"/>
        <v>-27269</v>
      </c>
      <c r="G63" s="80">
        <f t="shared" si="2"/>
        <v>-0.20880059999763034</v>
      </c>
      <c r="I63" s="80">
        <f t="shared" si="7"/>
        <v>-0.20880059999763034</v>
      </c>
      <c r="P63" s="80">
        <f t="shared" si="4"/>
        <v>3.0562005440432727</v>
      </c>
      <c r="Q63" s="107">
        <f t="shared" si="6"/>
        <v>1396.4510000000009</v>
      </c>
      <c r="R63" s="80">
        <f t="shared" si="8"/>
        <v>10.660232470588406</v>
      </c>
      <c r="T63" s="106"/>
    </row>
    <row r="64" spans="1:20" s="80" customFormat="1" ht="12.95" customHeight="1" x14ac:dyDescent="0.2">
      <c r="A64" s="134" t="s">
        <v>2677</v>
      </c>
      <c r="B64" s="135" t="s">
        <v>2525</v>
      </c>
      <c r="C64" s="138">
        <v>16705.433000000001</v>
      </c>
      <c r="D64" s="138" t="s">
        <v>2559</v>
      </c>
      <c r="E64" s="80">
        <f t="shared" si="0"/>
        <v>-27055.158563000197</v>
      </c>
      <c r="F64" s="80">
        <f t="shared" si="1"/>
        <v>-27055</v>
      </c>
      <c r="G64" s="80">
        <f t="shared" si="2"/>
        <v>-0.215236999993067</v>
      </c>
      <c r="I64" s="80">
        <f t="shared" si="7"/>
        <v>-0.215236999993067</v>
      </c>
      <c r="P64" s="80">
        <f t="shared" si="4"/>
        <v>3.0090572000432725</v>
      </c>
      <c r="Q64" s="107">
        <f t="shared" si="6"/>
        <v>1686.9330000000009</v>
      </c>
      <c r="R64" s="80">
        <f t="shared" si="8"/>
        <v>10.396073088387979</v>
      </c>
      <c r="T64" s="106"/>
    </row>
    <row r="65" spans="1:20" s="80" customFormat="1" ht="12.95" customHeight="1" x14ac:dyDescent="0.2">
      <c r="A65" s="134" t="s">
        <v>2677</v>
      </c>
      <c r="B65" s="135" t="s">
        <v>2525</v>
      </c>
      <c r="C65" s="138">
        <v>16720.362000000001</v>
      </c>
      <c r="D65" s="138" t="s">
        <v>2559</v>
      </c>
      <c r="E65" s="80">
        <f t="shared" si="0"/>
        <v>-27044.160514198007</v>
      </c>
      <c r="F65" s="80">
        <f t="shared" si="1"/>
        <v>-27044</v>
      </c>
      <c r="G65" s="80">
        <f t="shared" si="2"/>
        <v>-0.21788559999549761</v>
      </c>
      <c r="I65" s="80">
        <f t="shared" si="7"/>
        <v>-0.21788559999549761</v>
      </c>
      <c r="P65" s="80">
        <f t="shared" si="4"/>
        <v>3.0066438440432721</v>
      </c>
      <c r="Q65" s="107">
        <f t="shared" si="6"/>
        <v>1701.862000000001</v>
      </c>
      <c r="R65" s="80">
        <f t="shared" si="8"/>
        <v>10.397590135472978</v>
      </c>
      <c r="T65" s="106"/>
    </row>
    <row r="66" spans="1:20" s="80" customFormat="1" ht="12.95" customHeight="1" x14ac:dyDescent="0.2">
      <c r="A66" s="134" t="s">
        <v>2677</v>
      </c>
      <c r="B66" s="135" t="s">
        <v>2525</v>
      </c>
      <c r="C66" s="138">
        <v>16739.366999999998</v>
      </c>
      <c r="D66" s="138" t="s">
        <v>2559</v>
      </c>
      <c r="E66" s="80">
        <f t="shared" si="0"/>
        <v>-27030.15971592045</v>
      </c>
      <c r="F66" s="80">
        <f t="shared" si="1"/>
        <v>-27030</v>
      </c>
      <c r="G66" s="80">
        <f t="shared" si="2"/>
        <v>-0.21680199999536853</v>
      </c>
      <c r="I66" s="80">
        <f t="shared" si="7"/>
        <v>-0.21680199999536853</v>
      </c>
      <c r="P66" s="80">
        <f t="shared" si="4"/>
        <v>3.0035737000432721</v>
      </c>
      <c r="Q66" s="107">
        <f t="shared" si="6"/>
        <v>1720.8669999999984</v>
      </c>
      <c r="R66" s="80">
        <f t="shared" si="8"/>
        <v>10.370819649399364</v>
      </c>
      <c r="T66" s="106"/>
    </row>
    <row r="67" spans="1:20" s="80" customFormat="1" ht="12.95" customHeight="1" x14ac:dyDescent="0.2">
      <c r="A67" s="134" t="s">
        <v>2677</v>
      </c>
      <c r="B67" s="135" t="s">
        <v>2525</v>
      </c>
      <c r="C67" s="138">
        <v>16754.297999999999</v>
      </c>
      <c r="D67" s="138" t="s">
        <v>2559</v>
      </c>
      <c r="E67" s="80">
        <f t="shared" si="0"/>
        <v>-27019.160193737753</v>
      </c>
      <c r="F67" s="80">
        <f t="shared" si="1"/>
        <v>-27019</v>
      </c>
      <c r="G67" s="80">
        <f t="shared" si="2"/>
        <v>-0.21745059999739169</v>
      </c>
      <c r="I67" s="80">
        <f t="shared" si="7"/>
        <v>-0.21745059999739169</v>
      </c>
      <c r="P67" s="80">
        <f t="shared" si="4"/>
        <v>3.0011625440432725</v>
      </c>
      <c r="Q67" s="107">
        <f t="shared" si="6"/>
        <v>1735.7979999999989</v>
      </c>
      <c r="R67" s="80">
        <f t="shared" si="8"/>
        <v>10.359470570991329</v>
      </c>
      <c r="T67" s="106"/>
    </row>
    <row r="68" spans="1:20" s="80" customFormat="1" ht="12.95" customHeight="1" x14ac:dyDescent="0.2">
      <c r="A68" s="134" t="s">
        <v>2677</v>
      </c>
      <c r="B68" s="135" t="s">
        <v>2525</v>
      </c>
      <c r="C68" s="138">
        <v>16769.228999999999</v>
      </c>
      <c r="D68" s="138" t="s">
        <v>2559</v>
      </c>
      <c r="E68" s="80">
        <f t="shared" si="0"/>
        <v>-27008.160671555048</v>
      </c>
      <c r="F68" s="80">
        <f t="shared" si="1"/>
        <v>-27008</v>
      </c>
      <c r="G68" s="80">
        <f t="shared" si="2"/>
        <v>-0.21809919999941485</v>
      </c>
      <c r="I68" s="80">
        <f t="shared" si="7"/>
        <v>-0.21809919999941485</v>
      </c>
      <c r="P68" s="80">
        <f t="shared" si="4"/>
        <v>2.9987523560432723</v>
      </c>
      <c r="Q68" s="107">
        <f t="shared" si="6"/>
        <v>1750.7289999999994</v>
      </c>
      <c r="R68" s="80">
        <f t="shared" si="8"/>
        <v>10.348133933614257</v>
      </c>
      <c r="T68" s="106"/>
    </row>
    <row r="69" spans="1:20" s="80" customFormat="1" ht="12.95" customHeight="1" x14ac:dyDescent="0.2">
      <c r="A69" s="134" t="s">
        <v>44</v>
      </c>
      <c r="B69" s="135" t="s">
        <v>2525</v>
      </c>
      <c r="C69" s="138">
        <v>16800.455999999998</v>
      </c>
      <c r="D69" s="138" t="s">
        <v>2559</v>
      </c>
      <c r="E69" s="80">
        <f t="shared" si="0"/>
        <v>-26985.156044992913</v>
      </c>
      <c r="F69" s="80">
        <f t="shared" si="1"/>
        <v>-26985</v>
      </c>
      <c r="G69" s="80">
        <f t="shared" si="2"/>
        <v>-0.21181899999646703</v>
      </c>
      <c r="I69" s="80">
        <f t="shared" si="7"/>
        <v>-0.21181899999646703</v>
      </c>
      <c r="P69" s="80">
        <f t="shared" si="4"/>
        <v>2.9937160000432725</v>
      </c>
      <c r="Q69" s="107">
        <f t="shared" si="6"/>
        <v>1781.9559999999983</v>
      </c>
      <c r="R69" s="80">
        <f t="shared" si="8"/>
        <v>10.275454636479774</v>
      </c>
      <c r="T69" s="106"/>
    </row>
    <row r="70" spans="1:20" s="80" customFormat="1" ht="12.95" customHeight="1" x14ac:dyDescent="0.2">
      <c r="A70" s="134" t="s">
        <v>2677</v>
      </c>
      <c r="B70" s="135" t="s">
        <v>2525</v>
      </c>
      <c r="C70" s="138">
        <v>16815.383999999998</v>
      </c>
      <c r="D70" s="138" t="s">
        <v>2559</v>
      </c>
      <c r="E70" s="80">
        <f t="shared" si="0"/>
        <v>-26974.158732880976</v>
      </c>
      <c r="F70" s="80">
        <f t="shared" si="1"/>
        <v>-26974</v>
      </c>
      <c r="G70" s="80">
        <f t="shared" si="2"/>
        <v>-0.21546759999910137</v>
      </c>
      <c r="I70" s="80">
        <f t="shared" si="7"/>
        <v>-0.21546759999910137</v>
      </c>
      <c r="P70" s="80">
        <f t="shared" si="4"/>
        <v>2.991308804043272</v>
      </c>
      <c r="Q70" s="107">
        <f t="shared" si="6"/>
        <v>1796.8839999999982</v>
      </c>
      <c r="R70" s="80">
        <f t="shared" si="8"/>
        <v>10.283414905522935</v>
      </c>
      <c r="T70" s="106"/>
    </row>
    <row r="71" spans="1:20" s="80" customFormat="1" ht="12.95" customHeight="1" x14ac:dyDescent="0.2">
      <c r="A71" s="134" t="s">
        <v>2691</v>
      </c>
      <c r="B71" s="135" t="s">
        <v>2525</v>
      </c>
      <c r="C71" s="138">
        <v>16823.517</v>
      </c>
      <c r="D71" s="138" t="s">
        <v>2559</v>
      </c>
      <c r="E71" s="80">
        <f t="shared" si="0"/>
        <v>-26968.167231045067</v>
      </c>
      <c r="F71" s="80">
        <f t="shared" si="1"/>
        <v>-26968</v>
      </c>
      <c r="G71" s="80">
        <f t="shared" si="2"/>
        <v>-0.22700319999421481</v>
      </c>
      <c r="I71" s="80">
        <f t="shared" si="7"/>
        <v>-0.22700319999421481</v>
      </c>
      <c r="P71" s="80">
        <f t="shared" si="4"/>
        <v>2.9899961960432724</v>
      </c>
      <c r="Q71" s="107">
        <f t="shared" si="6"/>
        <v>1805.0169999999998</v>
      </c>
      <c r="R71" s="80">
        <f t="shared" si="8"/>
        <v>10.349085114105558</v>
      </c>
      <c r="T71" s="106"/>
    </row>
    <row r="72" spans="1:20" s="80" customFormat="1" ht="12.95" customHeight="1" x14ac:dyDescent="0.2">
      <c r="A72" s="134" t="s">
        <v>2691</v>
      </c>
      <c r="B72" s="135" t="s">
        <v>2525</v>
      </c>
      <c r="C72" s="138">
        <v>16850.669999999998</v>
      </c>
      <c r="D72" s="138" t="s">
        <v>2559</v>
      </c>
      <c r="E72" s="80">
        <f t="shared" si="0"/>
        <v>-26948.163880577795</v>
      </c>
      <c r="F72" s="80">
        <f t="shared" si="1"/>
        <v>-26948</v>
      </c>
      <c r="G72" s="80">
        <f t="shared" si="2"/>
        <v>-0.22245519999705721</v>
      </c>
      <c r="I72" s="80">
        <f t="shared" si="7"/>
        <v>-0.22245519999705721</v>
      </c>
      <c r="P72" s="80">
        <f t="shared" si="4"/>
        <v>2.9856229160432726</v>
      </c>
      <c r="Q72" s="107">
        <f t="shared" si="6"/>
        <v>1832.1699999999983</v>
      </c>
      <c r="R72" s="80">
        <f t="shared" si="8"/>
        <v>10.291765198616872</v>
      </c>
      <c r="T72" s="106"/>
    </row>
    <row r="73" spans="1:20" s="80" customFormat="1" ht="12.95" customHeight="1" x14ac:dyDescent="0.2">
      <c r="A73" s="134" t="s">
        <v>2691</v>
      </c>
      <c r="B73" s="135" t="s">
        <v>2525</v>
      </c>
      <c r="C73" s="138">
        <v>16884.606</v>
      </c>
      <c r="D73" s="138" t="s">
        <v>2559</v>
      </c>
      <c r="E73" s="80">
        <f t="shared" si="0"/>
        <v>-26923.163560117533</v>
      </c>
      <c r="F73" s="80">
        <f t="shared" si="1"/>
        <v>-26923</v>
      </c>
      <c r="G73" s="80">
        <f t="shared" si="2"/>
        <v>-0.22202019999531331</v>
      </c>
      <c r="I73" s="80">
        <f t="shared" si="7"/>
        <v>-0.22202019999531331</v>
      </c>
      <c r="P73" s="80">
        <f t="shared" si="4"/>
        <v>2.9801608160432722</v>
      </c>
      <c r="Q73" s="107">
        <f t="shared" si="6"/>
        <v>1866.1059999999998</v>
      </c>
      <c r="R73" s="80">
        <f t="shared" si="8"/>
        <v>10.253963259477908</v>
      </c>
      <c r="T73" s="106"/>
    </row>
    <row r="74" spans="1:20" s="80" customFormat="1" ht="12.95" customHeight="1" x14ac:dyDescent="0.2">
      <c r="A74" s="134" t="s">
        <v>2691</v>
      </c>
      <c r="B74" s="135" t="s">
        <v>2525</v>
      </c>
      <c r="C74" s="138">
        <v>16907.683000000001</v>
      </c>
      <c r="D74" s="138" t="s">
        <v>2559</v>
      </c>
      <c r="E74" s="80">
        <f t="shared" si="0"/>
        <v>-26906.162959125621</v>
      </c>
      <c r="F74" s="80">
        <f t="shared" si="1"/>
        <v>-26906</v>
      </c>
      <c r="G74" s="80">
        <f t="shared" si="2"/>
        <v>-0.22120439999343944</v>
      </c>
      <c r="I74" s="80">
        <f t="shared" si="7"/>
        <v>-0.22120439999343944</v>
      </c>
      <c r="P74" s="80">
        <f t="shared" si="4"/>
        <v>2.9764494440432721</v>
      </c>
      <c r="Q74" s="107">
        <f t="shared" si="6"/>
        <v>1889.1830000000009</v>
      </c>
      <c r="R74" s="80">
        <f t="shared" si="8"/>
        <v>10.224990106282757</v>
      </c>
      <c r="T74" s="106"/>
    </row>
    <row r="75" spans="1:20" s="80" customFormat="1" ht="12.95" customHeight="1" x14ac:dyDescent="0.2">
      <c r="A75" s="134" t="s">
        <v>2677</v>
      </c>
      <c r="B75" s="135" t="s">
        <v>2525</v>
      </c>
      <c r="C75" s="138">
        <v>16944.335999999999</v>
      </c>
      <c r="D75" s="138" t="s">
        <v>2559</v>
      </c>
      <c r="E75" s="80">
        <f t="shared" si="0"/>
        <v>-26879.161051245206</v>
      </c>
      <c r="F75" s="80">
        <f t="shared" si="1"/>
        <v>-26879</v>
      </c>
      <c r="G75" s="80">
        <f t="shared" si="2"/>
        <v>-0.2186145999985456</v>
      </c>
      <c r="I75" s="80">
        <f t="shared" si="7"/>
        <v>-0.2186145999985456</v>
      </c>
      <c r="P75" s="80">
        <f t="shared" si="4"/>
        <v>2.9705596640432725</v>
      </c>
      <c r="Q75" s="107">
        <f t="shared" si="6"/>
        <v>1925.8359999999993</v>
      </c>
      <c r="R75" s="80">
        <f t="shared" si="8"/>
        <v>10.170832486426672</v>
      </c>
      <c r="T75" s="106"/>
    </row>
    <row r="76" spans="1:20" s="80" customFormat="1" ht="12.95" customHeight="1" x14ac:dyDescent="0.2">
      <c r="A76" s="134" t="s">
        <v>2691</v>
      </c>
      <c r="B76" s="135" t="s">
        <v>2525</v>
      </c>
      <c r="C76" s="138">
        <v>17021.706999999999</v>
      </c>
      <c r="D76" s="138" t="s">
        <v>2559</v>
      </c>
      <c r="E76" s="80">
        <f t="shared" si="0"/>
        <v>-26822.162589601794</v>
      </c>
      <c r="F76" s="80">
        <f t="shared" si="1"/>
        <v>-26822</v>
      </c>
      <c r="G76" s="80">
        <f t="shared" si="2"/>
        <v>-0.22070280000116327</v>
      </c>
      <c r="I76" s="80">
        <f t="shared" si="7"/>
        <v>-0.22070280000116327</v>
      </c>
      <c r="P76" s="80">
        <f t="shared" si="4"/>
        <v>2.9581448360432723</v>
      </c>
      <c r="Q76" s="107">
        <f t="shared" si="6"/>
        <v>2003.2069999999985</v>
      </c>
      <c r="R76" s="80">
        <f t="shared" si="8"/>
        <v>10.105072293185296</v>
      </c>
      <c r="T76" s="106"/>
    </row>
    <row r="77" spans="1:20" s="80" customFormat="1" ht="12.95" customHeight="1" x14ac:dyDescent="0.2">
      <c r="A77" s="134" t="s">
        <v>2677</v>
      </c>
      <c r="B77" s="135" t="s">
        <v>2525</v>
      </c>
      <c r="C77" s="138">
        <v>17062.431</v>
      </c>
      <c r="D77" s="138" t="s">
        <v>2559</v>
      </c>
      <c r="E77" s="80">
        <f t="shared" si="0"/>
        <v>-26792.161615697278</v>
      </c>
      <c r="F77" s="80">
        <f t="shared" si="1"/>
        <v>-26792</v>
      </c>
      <c r="G77" s="80">
        <f t="shared" si="2"/>
        <v>-0.21938079999745241</v>
      </c>
      <c r="I77" s="80">
        <f t="shared" si="7"/>
        <v>-0.21938079999745241</v>
      </c>
      <c r="P77" s="80">
        <f t="shared" si="4"/>
        <v>2.9516211560432724</v>
      </c>
      <c r="Q77" s="107">
        <f t="shared" si="6"/>
        <v>2043.9310000000005</v>
      </c>
      <c r="R77" s="80">
        <f t="shared" si="8"/>
        <v>10.055253405214103</v>
      </c>
      <c r="T77" s="106"/>
    </row>
    <row r="78" spans="1:20" s="80" customFormat="1" ht="12.95" customHeight="1" x14ac:dyDescent="0.2">
      <c r="A78" s="134" t="s">
        <v>44</v>
      </c>
      <c r="B78" s="135" t="s">
        <v>2525</v>
      </c>
      <c r="C78" s="138">
        <v>17138.448</v>
      </c>
      <c r="D78" s="138" t="s">
        <v>2559</v>
      </c>
      <c r="E78" s="80">
        <f t="shared" si="0"/>
        <v>-26736.160632657797</v>
      </c>
      <c r="F78" s="80">
        <f t="shared" si="1"/>
        <v>-26736</v>
      </c>
      <c r="G78" s="80">
        <f t="shared" si="2"/>
        <v>-0.21804639999390929</v>
      </c>
      <c r="I78" s="80">
        <f t="shared" si="7"/>
        <v>-0.21804639999390929</v>
      </c>
      <c r="P78" s="80">
        <f t="shared" si="4"/>
        <v>2.9394628840432722</v>
      </c>
      <c r="Q78" s="107">
        <f t="shared" si="6"/>
        <v>2119.9480000000003</v>
      </c>
      <c r="R78" s="80">
        <f t="shared" si="8"/>
        <v>9.969864878780994</v>
      </c>
      <c r="T78" s="106"/>
    </row>
    <row r="79" spans="1:20" s="80" customFormat="1" ht="12.95" customHeight="1" x14ac:dyDescent="0.2">
      <c r="A79" s="134" t="s">
        <v>44</v>
      </c>
      <c r="B79" s="135" t="s">
        <v>2525</v>
      </c>
      <c r="C79" s="138">
        <v>17225.327000000001</v>
      </c>
      <c r="D79" s="138" t="s">
        <v>2559</v>
      </c>
      <c r="E79" s="80">
        <f t="shared" si="0"/>
        <v>-26672.157720079209</v>
      </c>
      <c r="F79" s="80">
        <f t="shared" si="1"/>
        <v>-26672</v>
      </c>
      <c r="G79" s="80">
        <f t="shared" si="2"/>
        <v>-0.21409279999716091</v>
      </c>
      <c r="I79" s="80">
        <f t="shared" si="7"/>
        <v>-0.21409279999716091</v>
      </c>
      <c r="P79" s="80">
        <f t="shared" si="4"/>
        <v>2.9255984360432721</v>
      </c>
      <c r="Q79" s="107">
        <f t="shared" si="6"/>
        <v>2206.8270000000011</v>
      </c>
      <c r="R79" s="80">
        <f t="shared" si="8"/>
        <v>9.8576610576691017</v>
      </c>
      <c r="T79" s="106"/>
    </row>
    <row r="80" spans="1:20" s="80" customFormat="1" ht="12.95" customHeight="1" x14ac:dyDescent="0.2">
      <c r="A80" s="134" t="s">
        <v>74</v>
      </c>
      <c r="B80" s="135" t="s">
        <v>2525</v>
      </c>
      <c r="C80" s="138">
        <v>17233.467700000001</v>
      </c>
      <c r="D80" s="138" t="s">
        <v>2559</v>
      </c>
      <c r="E80" s="80">
        <f t="shared" si="0"/>
        <v>-26666.160545728351</v>
      </c>
      <c r="F80" s="80">
        <f t="shared" si="1"/>
        <v>-26666</v>
      </c>
      <c r="G80" s="80">
        <f t="shared" si="2"/>
        <v>-0.21792839999397984</v>
      </c>
      <c r="I80" s="80">
        <f t="shared" si="7"/>
        <v>-0.21792839999397984</v>
      </c>
      <c r="P80" s="80">
        <f t="shared" si="4"/>
        <v>2.9243003240432723</v>
      </c>
      <c r="Q80" s="107">
        <f t="shared" si="6"/>
        <v>2214.9677000000011</v>
      </c>
      <c r="R80" s="80">
        <f t="shared" si="8"/>
        <v>9.8736013541647782</v>
      </c>
      <c r="T80" s="106"/>
    </row>
    <row r="81" spans="1:20" s="80" customFormat="1" ht="12.95" customHeight="1" x14ac:dyDescent="0.2">
      <c r="A81" s="134" t="s">
        <v>2691</v>
      </c>
      <c r="B81" s="135" t="s">
        <v>2525</v>
      </c>
      <c r="C81" s="138">
        <v>17237.538</v>
      </c>
      <c r="D81" s="138" t="s">
        <v>2559</v>
      </c>
      <c r="E81" s="80">
        <f t="shared" si="0"/>
        <v>-26663.161995387432</v>
      </c>
      <c r="F81" s="80">
        <f t="shared" si="1"/>
        <v>-26663</v>
      </c>
      <c r="G81" s="80">
        <f t="shared" si="2"/>
        <v>-0.21989619999658316</v>
      </c>
      <c r="I81" s="80">
        <f t="shared" si="7"/>
        <v>-0.21989619999658316</v>
      </c>
      <c r="P81" s="80">
        <f t="shared" si="4"/>
        <v>2.9236513760432725</v>
      </c>
      <c r="Q81" s="107">
        <f t="shared" si="6"/>
        <v>2219.0380000000005</v>
      </c>
      <c r="R81" s="80">
        <f t="shared" si="8"/>
        <v>9.8818913628260514</v>
      </c>
      <c r="T81" s="106"/>
    </row>
    <row r="82" spans="1:20" s="80" customFormat="1" ht="12.95" customHeight="1" x14ac:dyDescent="0.2">
      <c r="A82" s="134" t="s">
        <v>74</v>
      </c>
      <c r="B82" s="135" t="s">
        <v>2525</v>
      </c>
      <c r="C82" s="138">
        <v>17290.486000000001</v>
      </c>
      <c r="D82" s="138" t="s">
        <v>2559</v>
      </c>
      <c r="E82" s="80">
        <f t="shared" si="0"/>
        <v>-26624.155719817831</v>
      </c>
      <c r="F82" s="80">
        <f t="shared" si="1"/>
        <v>-26624</v>
      </c>
      <c r="G82" s="80">
        <f t="shared" si="2"/>
        <v>-0.21137759999328409</v>
      </c>
      <c r="I82" s="80">
        <f t="shared" si="7"/>
        <v>-0.21137759999328409</v>
      </c>
      <c r="P82" s="80">
        <f t="shared" si="4"/>
        <v>2.9152216040432726</v>
      </c>
      <c r="Q82" s="107">
        <f t="shared" si="6"/>
        <v>2271.9860000000008</v>
      </c>
      <c r="R82" s="80">
        <f t="shared" si="8"/>
        <v>9.7756225826820291</v>
      </c>
      <c r="T82" s="106"/>
    </row>
    <row r="83" spans="1:20" s="80" customFormat="1" ht="12.95" customHeight="1" x14ac:dyDescent="0.2">
      <c r="A83" s="134" t="s">
        <v>2691</v>
      </c>
      <c r="B83" s="135" t="s">
        <v>2525</v>
      </c>
      <c r="C83" s="138">
        <v>17294.548999999999</v>
      </c>
      <c r="D83" s="138" t="s">
        <v>2559</v>
      </c>
      <c r="E83" s="80">
        <f t="shared" si="0"/>
        <v>-26621.162547315773</v>
      </c>
      <c r="F83" s="80">
        <f t="shared" si="1"/>
        <v>-26621</v>
      </c>
      <c r="G83" s="80">
        <f t="shared" si="2"/>
        <v>-0.22064539999701083</v>
      </c>
      <c r="I83" s="80">
        <f t="shared" si="7"/>
        <v>-0.22064539999701083</v>
      </c>
      <c r="P83" s="80">
        <f t="shared" si="4"/>
        <v>2.9145736640432722</v>
      </c>
      <c r="Q83" s="107">
        <f t="shared" si="6"/>
        <v>2276.0489999999991</v>
      </c>
      <c r="R83" s="80">
        <f t="shared" si="8"/>
        <v>9.8295985795216279</v>
      </c>
      <c r="T83" s="106"/>
    </row>
    <row r="84" spans="1:20" s="80" customFormat="1" ht="12.95" customHeight="1" x14ac:dyDescent="0.2">
      <c r="A84" s="134" t="s">
        <v>44</v>
      </c>
      <c r="B84" s="135" t="s">
        <v>2525</v>
      </c>
      <c r="C84" s="138">
        <v>17305.411</v>
      </c>
      <c r="D84" s="138" t="s">
        <v>2559</v>
      </c>
      <c r="E84" s="80">
        <f t="shared" si="0"/>
        <v>-26613.160617776659</v>
      </c>
      <c r="F84" s="80">
        <f t="shared" si="1"/>
        <v>-26613</v>
      </c>
      <c r="G84" s="80">
        <f t="shared" si="2"/>
        <v>-0.21802619999652961</v>
      </c>
      <c r="I84" s="80">
        <f t="shared" si="7"/>
        <v>-0.21802619999652961</v>
      </c>
      <c r="P84" s="80">
        <f t="shared" si="4"/>
        <v>2.9128461760432725</v>
      </c>
      <c r="Q84" s="107">
        <f t="shared" si="6"/>
        <v>2286.9110000000001</v>
      </c>
      <c r="R84" s="80">
        <f t="shared" si="8"/>
        <v>9.8023618350491155</v>
      </c>
      <c r="T84" s="106"/>
    </row>
    <row r="85" spans="1:20" s="80" customFormat="1" ht="12.95" customHeight="1" x14ac:dyDescent="0.2">
      <c r="A85" s="134" t="s">
        <v>44</v>
      </c>
      <c r="B85" s="135" t="s">
        <v>2525</v>
      </c>
      <c r="C85" s="138">
        <v>17317.627</v>
      </c>
      <c r="D85" s="138" t="s">
        <v>2559</v>
      </c>
      <c r="E85" s="80">
        <f t="shared" ref="E85:E148" si="9">(C85-C$7)/C$8</f>
        <v>-26604.161209633607</v>
      </c>
      <c r="F85" s="80">
        <f t="shared" ref="F85:F148" si="10">+ROUND(2*E85,0)/2</f>
        <v>-26604</v>
      </c>
      <c r="G85" s="80">
        <f t="shared" ref="G85:G148" si="11">C85-(C$7+F85*C$8)</f>
        <v>-0.21882959999493323</v>
      </c>
      <c r="I85" s="80">
        <f t="shared" ref="I85:I116" si="12">G85</f>
        <v>-0.21882959999493323</v>
      </c>
      <c r="P85" s="80">
        <f t="shared" ref="P85:P148" si="13">+D$11+D$12*F85+D$13*F85^2</f>
        <v>2.9109033640432727</v>
      </c>
      <c r="Q85" s="107">
        <f t="shared" si="6"/>
        <v>2299.1270000000004</v>
      </c>
      <c r="R85" s="80">
        <f t="shared" ref="R85:R116" si="14">+(P85-G85)^2</f>
        <v>9.7952284261873732</v>
      </c>
      <c r="T85" s="106"/>
    </row>
    <row r="86" spans="1:20" s="80" customFormat="1" ht="12.95" customHeight="1" x14ac:dyDescent="0.2">
      <c r="A86" s="134" t="s">
        <v>44</v>
      </c>
      <c r="B86" s="135" t="s">
        <v>2525</v>
      </c>
      <c r="C86" s="138">
        <v>17324.417000000001</v>
      </c>
      <c r="D86" s="138" t="s">
        <v>2559</v>
      </c>
      <c r="E86" s="80">
        <f t="shared" si="9"/>
        <v>-26599.159082808845</v>
      </c>
      <c r="F86" s="80">
        <f t="shared" si="10"/>
        <v>-26599</v>
      </c>
      <c r="G86" s="80">
        <f t="shared" si="11"/>
        <v>-0.21594259999255883</v>
      </c>
      <c r="I86" s="80">
        <f t="shared" si="12"/>
        <v>-0.21594259999255883</v>
      </c>
      <c r="P86" s="80">
        <f t="shared" si="13"/>
        <v>2.9098243040432723</v>
      </c>
      <c r="Q86" s="107">
        <f t="shared" si="6"/>
        <v>2305.9170000000013</v>
      </c>
      <c r="R86" s="80">
        <f t="shared" si="14"/>
        <v>9.7704187383657448</v>
      </c>
      <c r="T86" s="106"/>
    </row>
    <row r="87" spans="1:20" s="80" customFormat="1" ht="12.95" customHeight="1" x14ac:dyDescent="0.2">
      <c r="A87" s="134" t="s">
        <v>44</v>
      </c>
      <c r="B87" s="135" t="s">
        <v>2525</v>
      </c>
      <c r="C87" s="138">
        <v>17366.493999999999</v>
      </c>
      <c r="D87" s="138" t="s">
        <v>2559</v>
      </c>
      <c r="E87" s="80">
        <f t="shared" si="9"/>
        <v>-26568.161366990647</v>
      </c>
      <c r="F87" s="80">
        <f t="shared" si="10"/>
        <v>-26568</v>
      </c>
      <c r="G87" s="80">
        <f t="shared" si="11"/>
        <v>-0.21904319999885047</v>
      </c>
      <c r="I87" s="80">
        <f t="shared" si="12"/>
        <v>-0.21904319999885047</v>
      </c>
      <c r="P87" s="80">
        <f t="shared" si="13"/>
        <v>2.9031385960432718</v>
      </c>
      <c r="Q87" s="107">
        <f t="shared" si="6"/>
        <v>2347.9939999999988</v>
      </c>
      <c r="R87" s="80">
        <f t="shared" si="14"/>
        <v>9.7480191675368122</v>
      </c>
      <c r="T87" s="106"/>
    </row>
    <row r="88" spans="1:20" s="80" customFormat="1" ht="12.95" customHeight="1" x14ac:dyDescent="0.2">
      <c r="A88" s="134" t="s">
        <v>44</v>
      </c>
      <c r="B88" s="135" t="s">
        <v>2525</v>
      </c>
      <c r="C88" s="138">
        <v>17370.569</v>
      </c>
      <c r="D88" s="138" t="s">
        <v>2559</v>
      </c>
      <c r="E88" s="80">
        <f t="shared" si="9"/>
        <v>-26565.159354205531</v>
      </c>
      <c r="F88" s="80">
        <f t="shared" si="10"/>
        <v>-26565</v>
      </c>
      <c r="G88" s="80">
        <f t="shared" si="11"/>
        <v>-0.21631100000013248</v>
      </c>
      <c r="I88" s="80">
        <f t="shared" si="12"/>
        <v>-0.21631100000013248</v>
      </c>
      <c r="P88" s="80">
        <f t="shared" si="13"/>
        <v>2.9024920000432721</v>
      </c>
      <c r="Q88" s="107">
        <f t="shared" si="6"/>
        <v>2352.0689999999995</v>
      </c>
      <c r="R88" s="80">
        <f t="shared" si="14"/>
        <v>9.7269321530797406</v>
      </c>
      <c r="T88" s="106"/>
    </row>
    <row r="89" spans="1:20" s="80" customFormat="1" ht="12.95" customHeight="1" x14ac:dyDescent="0.2">
      <c r="A89" s="134" t="s">
        <v>44</v>
      </c>
      <c r="B89" s="135" t="s">
        <v>2525</v>
      </c>
      <c r="C89" s="138">
        <v>17438.432000000001</v>
      </c>
      <c r="D89" s="138" t="s">
        <v>2559</v>
      </c>
      <c r="E89" s="80">
        <f t="shared" si="9"/>
        <v>-26515.165343497298</v>
      </c>
      <c r="F89" s="80">
        <f t="shared" si="10"/>
        <v>-26515</v>
      </c>
      <c r="G89" s="80">
        <f t="shared" si="11"/>
        <v>-0.22444099999847822</v>
      </c>
      <c r="I89" s="80">
        <f t="shared" si="12"/>
        <v>-0.22444099999847822</v>
      </c>
      <c r="P89" s="80">
        <f t="shared" si="13"/>
        <v>2.8917260000432723</v>
      </c>
      <c r="Q89" s="107">
        <f t="shared" ref="Q89:Q152" si="15">C89-15018.5</f>
        <v>2419.9320000000007</v>
      </c>
      <c r="R89" s="80">
        <f t="shared" si="14"/>
        <v>9.7104967721492024</v>
      </c>
      <c r="T89" s="106"/>
    </row>
    <row r="90" spans="1:20" s="80" customFormat="1" ht="12.95" customHeight="1" x14ac:dyDescent="0.2">
      <c r="A90" s="134" t="s">
        <v>2677</v>
      </c>
      <c r="B90" s="135" t="s">
        <v>2525</v>
      </c>
      <c r="C90" s="138">
        <v>17438.436000000002</v>
      </c>
      <c r="D90" s="138" t="s">
        <v>2559</v>
      </c>
      <c r="E90" s="80">
        <f t="shared" si="9"/>
        <v>-26515.162396736283</v>
      </c>
      <c r="F90" s="80">
        <f t="shared" si="10"/>
        <v>-26515</v>
      </c>
      <c r="G90" s="80">
        <f t="shared" si="11"/>
        <v>-0.22044099999766331</v>
      </c>
      <c r="I90" s="80">
        <f t="shared" si="12"/>
        <v>-0.22044099999766331</v>
      </c>
      <c r="P90" s="80">
        <f t="shared" si="13"/>
        <v>2.8917260000432723</v>
      </c>
      <c r="Q90" s="107">
        <f t="shared" si="15"/>
        <v>2419.9360000000015</v>
      </c>
      <c r="R90" s="80">
        <f t="shared" si="14"/>
        <v>9.685583436143796</v>
      </c>
      <c r="T90" s="106"/>
    </row>
    <row r="91" spans="1:20" s="80" customFormat="1" ht="12.95" customHeight="1" x14ac:dyDescent="0.2">
      <c r="A91" s="134" t="s">
        <v>74</v>
      </c>
      <c r="B91" s="135" t="s">
        <v>2525</v>
      </c>
      <c r="C91" s="138">
        <v>17453.366999999998</v>
      </c>
      <c r="D91" s="138" t="s">
        <v>2559</v>
      </c>
      <c r="E91" s="80">
        <f t="shared" si="9"/>
        <v>-26504.162874553582</v>
      </c>
      <c r="F91" s="80">
        <f t="shared" si="10"/>
        <v>-26504</v>
      </c>
      <c r="G91" s="80">
        <f t="shared" si="11"/>
        <v>-0.22108959999604849</v>
      </c>
      <c r="I91" s="80">
        <f t="shared" si="12"/>
        <v>-0.22108959999604849</v>
      </c>
      <c r="P91" s="80">
        <f t="shared" si="13"/>
        <v>2.8893601640432722</v>
      </c>
      <c r="Q91" s="107">
        <f t="shared" si="15"/>
        <v>2434.8669999999984</v>
      </c>
      <c r="R91" s="80">
        <f t="shared" si="14"/>
        <v>9.6748977346122658</v>
      </c>
      <c r="T91" s="106"/>
    </row>
    <row r="92" spans="1:20" s="80" customFormat="1" ht="12.95" customHeight="1" x14ac:dyDescent="0.2">
      <c r="A92" s="134" t="s">
        <v>44</v>
      </c>
      <c r="B92" s="135" t="s">
        <v>2525</v>
      </c>
      <c r="C92" s="138">
        <v>17476.452000000001</v>
      </c>
      <c r="D92" s="138" t="s">
        <v>2559</v>
      </c>
      <c r="E92" s="80">
        <f t="shared" si="9"/>
        <v>-26487.156380039636</v>
      </c>
      <c r="F92" s="80">
        <f t="shared" si="10"/>
        <v>-26487</v>
      </c>
      <c r="G92" s="80">
        <f t="shared" si="11"/>
        <v>-0.21227379999254481</v>
      </c>
      <c r="I92" s="80">
        <f t="shared" si="12"/>
        <v>-0.21227379999254481</v>
      </c>
      <c r="P92" s="80">
        <f t="shared" si="13"/>
        <v>2.8857057760432725</v>
      </c>
      <c r="Q92" s="107">
        <f t="shared" si="15"/>
        <v>2457.9520000000011</v>
      </c>
      <c r="R92" s="80">
        <f t="shared" si="14"/>
        <v>9.5974774535350615</v>
      </c>
      <c r="T92" s="106"/>
    </row>
    <row r="93" spans="1:20" s="80" customFormat="1" ht="12.95" customHeight="1" x14ac:dyDescent="0.2">
      <c r="A93" s="134" t="s">
        <v>44</v>
      </c>
      <c r="B93" s="135" t="s">
        <v>2525</v>
      </c>
      <c r="C93" s="138">
        <v>17480.514999999999</v>
      </c>
      <c r="D93" s="138" t="s">
        <v>2559</v>
      </c>
      <c r="E93" s="80">
        <f t="shared" si="9"/>
        <v>-26484.163207537578</v>
      </c>
      <c r="F93" s="80">
        <f t="shared" si="10"/>
        <v>-26484</v>
      </c>
      <c r="G93" s="80">
        <f t="shared" si="11"/>
        <v>-0.22154159999627154</v>
      </c>
      <c r="I93" s="80">
        <f t="shared" si="12"/>
        <v>-0.22154159999627154</v>
      </c>
      <c r="P93" s="80">
        <f t="shared" si="13"/>
        <v>2.8850611240432724</v>
      </c>
      <c r="Q93" s="107">
        <f t="shared" si="15"/>
        <v>2462.0149999999994</v>
      </c>
      <c r="R93" s="80">
        <f t="shared" si="14"/>
        <v>9.6509804850099155</v>
      </c>
      <c r="T93" s="106"/>
    </row>
    <row r="94" spans="1:20" s="80" customFormat="1" ht="12.95" customHeight="1" x14ac:dyDescent="0.2">
      <c r="A94" s="134" t="s">
        <v>44</v>
      </c>
      <c r="B94" s="135" t="s">
        <v>2525</v>
      </c>
      <c r="C94" s="138">
        <v>17495.445</v>
      </c>
      <c r="D94" s="138" t="s">
        <v>2559</v>
      </c>
      <c r="E94" s="80">
        <f t="shared" si="9"/>
        <v>-26473.164422045131</v>
      </c>
      <c r="F94" s="80">
        <f t="shared" si="10"/>
        <v>-26473</v>
      </c>
      <c r="G94" s="80">
        <f t="shared" si="11"/>
        <v>-0.22319019999849843</v>
      </c>
      <c r="I94" s="80">
        <f t="shared" si="12"/>
        <v>-0.22319019999849843</v>
      </c>
      <c r="P94" s="80">
        <f t="shared" si="13"/>
        <v>2.882698016043272</v>
      </c>
      <c r="Q94" s="107">
        <f t="shared" si="15"/>
        <v>2476.9449999999997</v>
      </c>
      <c r="R94" s="80">
        <f t="shared" si="14"/>
        <v>9.646541610547132</v>
      </c>
      <c r="T94" s="106"/>
    </row>
    <row r="95" spans="1:20" s="80" customFormat="1" ht="12.95" customHeight="1" x14ac:dyDescent="0.2">
      <c r="A95" s="134" t="s">
        <v>74</v>
      </c>
      <c r="B95" s="135" t="s">
        <v>2525</v>
      </c>
      <c r="C95" s="138">
        <v>17495.445</v>
      </c>
      <c r="D95" s="138" t="s">
        <v>2559</v>
      </c>
      <c r="E95" s="80">
        <f t="shared" si="9"/>
        <v>-26473.164422045131</v>
      </c>
      <c r="F95" s="80">
        <f t="shared" si="10"/>
        <v>-26473</v>
      </c>
      <c r="G95" s="80">
        <f t="shared" si="11"/>
        <v>-0.22319019999849843</v>
      </c>
      <c r="I95" s="80">
        <f t="shared" si="12"/>
        <v>-0.22319019999849843</v>
      </c>
      <c r="P95" s="80">
        <f t="shared" si="13"/>
        <v>2.882698016043272</v>
      </c>
      <c r="Q95" s="107">
        <f t="shared" si="15"/>
        <v>2476.9449999999997</v>
      </c>
      <c r="R95" s="80">
        <f t="shared" si="14"/>
        <v>9.646541610547132</v>
      </c>
      <c r="T95" s="106"/>
    </row>
    <row r="96" spans="1:20" s="80" customFormat="1" ht="12.95" customHeight="1" x14ac:dyDescent="0.2">
      <c r="A96" s="134" t="s">
        <v>44</v>
      </c>
      <c r="B96" s="135" t="s">
        <v>2525</v>
      </c>
      <c r="C96" s="138">
        <v>17525.312999999998</v>
      </c>
      <c r="D96" s="138" t="s">
        <v>2559</v>
      </c>
      <c r="E96" s="80">
        <f t="shared" si="9"/>
        <v>-26451.160957538206</v>
      </c>
      <c r="F96" s="80">
        <f t="shared" si="10"/>
        <v>-26451</v>
      </c>
      <c r="G96" s="80">
        <f t="shared" si="11"/>
        <v>-0.21848739999768441</v>
      </c>
      <c r="I96" s="80">
        <f t="shared" si="12"/>
        <v>-0.21848739999768441</v>
      </c>
      <c r="P96" s="80">
        <f t="shared" si="13"/>
        <v>2.8779747040432722</v>
      </c>
      <c r="Q96" s="107">
        <f t="shared" si="15"/>
        <v>2506.8129999999983</v>
      </c>
      <c r="R96" s="80">
        <f t="shared" si="14"/>
        <v>9.5880775617617484</v>
      </c>
      <c r="T96" s="106"/>
    </row>
    <row r="97" spans="1:20" s="80" customFormat="1" ht="12.95" customHeight="1" x14ac:dyDescent="0.2">
      <c r="A97" s="134" t="s">
        <v>44</v>
      </c>
      <c r="B97" s="135" t="s">
        <v>2525</v>
      </c>
      <c r="C97" s="138">
        <v>17552.463</v>
      </c>
      <c r="D97" s="138" t="s">
        <v>2559</v>
      </c>
      <c r="E97" s="80">
        <f t="shared" si="9"/>
        <v>-26431.159817141688</v>
      </c>
      <c r="F97" s="80">
        <f t="shared" si="10"/>
        <v>-26431</v>
      </c>
      <c r="G97" s="80">
        <f t="shared" si="11"/>
        <v>-0.2169393999975</v>
      </c>
      <c r="I97" s="80">
        <f t="shared" si="12"/>
        <v>-0.2169393999975</v>
      </c>
      <c r="P97" s="80">
        <f t="shared" si="13"/>
        <v>2.8736841440432723</v>
      </c>
      <c r="Q97" s="107">
        <f t="shared" si="15"/>
        <v>2533.9629999999997</v>
      </c>
      <c r="R97" s="80">
        <f t="shared" si="14"/>
        <v>9.5519538909791439</v>
      </c>
      <c r="T97" s="106"/>
    </row>
    <row r="98" spans="1:20" s="80" customFormat="1" ht="12.95" customHeight="1" x14ac:dyDescent="0.2">
      <c r="A98" s="134" t="s">
        <v>44</v>
      </c>
      <c r="B98" s="135" t="s">
        <v>2525</v>
      </c>
      <c r="C98" s="138">
        <v>17582.325000000001</v>
      </c>
      <c r="D98" s="138" t="s">
        <v>2559</v>
      </c>
      <c r="E98" s="80">
        <f t="shared" si="9"/>
        <v>-26409.160772776289</v>
      </c>
      <c r="F98" s="80">
        <f t="shared" si="10"/>
        <v>-26409</v>
      </c>
      <c r="G98" s="80">
        <f t="shared" si="11"/>
        <v>-0.21823659999427036</v>
      </c>
      <c r="I98" s="80">
        <f t="shared" si="12"/>
        <v>-0.21823659999427036</v>
      </c>
      <c r="P98" s="80">
        <f t="shared" si="13"/>
        <v>2.8689682240432726</v>
      </c>
      <c r="Q98" s="107">
        <f t="shared" si="15"/>
        <v>2563.8250000000007</v>
      </c>
      <c r="R98" s="80">
        <f t="shared" si="14"/>
        <v>9.5308336255606765</v>
      </c>
      <c r="T98" s="106"/>
    </row>
    <row r="99" spans="1:20" s="80" customFormat="1" ht="12.95" customHeight="1" x14ac:dyDescent="0.2">
      <c r="A99" s="134" t="s">
        <v>44</v>
      </c>
      <c r="B99" s="135" t="s">
        <v>2525</v>
      </c>
      <c r="C99" s="138">
        <v>17639.334999999999</v>
      </c>
      <c r="D99" s="138" t="s">
        <v>2559</v>
      </c>
      <c r="E99" s="80">
        <f t="shared" si="9"/>
        <v>-26367.16206139488</v>
      </c>
      <c r="F99" s="80">
        <f t="shared" si="10"/>
        <v>-26367</v>
      </c>
      <c r="G99" s="80">
        <f t="shared" si="11"/>
        <v>-0.21998579999490175</v>
      </c>
      <c r="I99" s="80">
        <f t="shared" si="12"/>
        <v>-0.21998579999490175</v>
      </c>
      <c r="P99" s="80">
        <f t="shared" si="13"/>
        <v>2.8599758560432722</v>
      </c>
      <c r="Q99" s="107">
        <f t="shared" si="15"/>
        <v>2620.8349999999991</v>
      </c>
      <c r="R99" s="80">
        <f t="shared" si="14"/>
        <v>9.4861638026654109</v>
      </c>
      <c r="T99" s="106"/>
    </row>
    <row r="100" spans="1:20" s="80" customFormat="1" ht="12.95" customHeight="1" x14ac:dyDescent="0.2">
      <c r="A100" s="134" t="s">
        <v>74</v>
      </c>
      <c r="B100" s="135" t="s">
        <v>2525</v>
      </c>
      <c r="C100" s="138">
        <v>17647.481400000001</v>
      </c>
      <c r="D100" s="138" t="s">
        <v>2559</v>
      </c>
      <c r="E100" s="80">
        <f t="shared" si="9"/>
        <v>-26361.160687909567</v>
      </c>
      <c r="F100" s="80">
        <f t="shared" si="10"/>
        <v>-26361</v>
      </c>
      <c r="G100" s="80">
        <f t="shared" si="11"/>
        <v>-0.2181213999974716</v>
      </c>
      <c r="I100" s="80">
        <f t="shared" si="12"/>
        <v>-0.2181213999974716</v>
      </c>
      <c r="P100" s="80">
        <f t="shared" si="13"/>
        <v>2.8586923840432723</v>
      </c>
      <c r="Q100" s="107">
        <f t="shared" si="15"/>
        <v>2628.9814000000006</v>
      </c>
      <c r="R100" s="80">
        <f t="shared" si="14"/>
        <v>9.4667830616631221</v>
      </c>
      <c r="T100" s="106"/>
    </row>
    <row r="101" spans="1:20" s="80" customFormat="1" ht="12.95" customHeight="1" x14ac:dyDescent="0.2">
      <c r="A101" s="134" t="s">
        <v>74</v>
      </c>
      <c r="B101" s="135" t="s">
        <v>2525</v>
      </c>
      <c r="C101" s="138">
        <v>17700.420900000001</v>
      </c>
      <c r="D101" s="138" t="s">
        <v>2559</v>
      </c>
      <c r="E101" s="80">
        <f t="shared" si="9"/>
        <v>-26322.160674207134</v>
      </c>
      <c r="F101" s="80">
        <f t="shared" si="10"/>
        <v>-26322</v>
      </c>
      <c r="G101" s="80">
        <f t="shared" si="11"/>
        <v>-0.21810279999408522</v>
      </c>
      <c r="I101" s="80">
        <f t="shared" si="12"/>
        <v>-0.21810279999408522</v>
      </c>
      <c r="P101" s="80">
        <f t="shared" si="13"/>
        <v>2.8503568360432725</v>
      </c>
      <c r="Q101" s="107">
        <f t="shared" si="15"/>
        <v>2681.920900000001</v>
      </c>
      <c r="R101" s="80">
        <f t="shared" si="14"/>
        <v>9.4154445379905134</v>
      </c>
      <c r="T101" s="106"/>
    </row>
    <row r="102" spans="1:20" s="80" customFormat="1" ht="12.95" customHeight="1" x14ac:dyDescent="0.2">
      <c r="A102" s="134" t="s">
        <v>74</v>
      </c>
      <c r="B102" s="135" t="s">
        <v>2525</v>
      </c>
      <c r="C102" s="138">
        <v>17723.5</v>
      </c>
      <c r="D102" s="138" t="s">
        <v>2559</v>
      </c>
      <c r="E102" s="80">
        <f t="shared" si="9"/>
        <v>-26305.158526165687</v>
      </c>
      <c r="F102" s="80">
        <f t="shared" si="10"/>
        <v>-26305</v>
      </c>
      <c r="G102" s="80">
        <f t="shared" si="11"/>
        <v>-0.21518699999433011</v>
      </c>
      <c r="I102" s="80">
        <f t="shared" si="12"/>
        <v>-0.21518699999433011</v>
      </c>
      <c r="P102" s="80">
        <f t="shared" si="13"/>
        <v>2.8467272000432722</v>
      </c>
      <c r="Q102" s="107">
        <f t="shared" si="15"/>
        <v>2705</v>
      </c>
      <c r="R102" s="80">
        <f t="shared" si="14"/>
        <v>9.3753185683919096</v>
      </c>
      <c r="T102" s="106"/>
    </row>
    <row r="103" spans="1:20" s="80" customFormat="1" ht="12.95" customHeight="1" x14ac:dyDescent="0.2">
      <c r="A103" s="134" t="s">
        <v>44</v>
      </c>
      <c r="B103" s="135" t="s">
        <v>2525</v>
      </c>
      <c r="C103" s="138">
        <v>17738.420999999998</v>
      </c>
      <c r="D103" s="138" t="s">
        <v>2559</v>
      </c>
      <c r="E103" s="80">
        <f t="shared" si="9"/>
        <v>-26294.166370885527</v>
      </c>
      <c r="F103" s="80">
        <f t="shared" si="10"/>
        <v>-26294</v>
      </c>
      <c r="G103" s="80">
        <f t="shared" si="11"/>
        <v>-0.22583559999839053</v>
      </c>
      <c r="I103" s="80">
        <f t="shared" si="12"/>
        <v>-0.22583559999839053</v>
      </c>
      <c r="P103" s="80">
        <f t="shared" si="13"/>
        <v>2.8443798440432722</v>
      </c>
      <c r="Q103" s="107">
        <f t="shared" si="15"/>
        <v>2719.9209999999985</v>
      </c>
      <c r="R103" s="80">
        <f t="shared" si="14"/>
        <v>9.4262228728319446</v>
      </c>
      <c r="T103" s="106"/>
    </row>
    <row r="104" spans="1:20" s="80" customFormat="1" ht="12.95" customHeight="1" x14ac:dyDescent="0.2">
      <c r="A104" s="134" t="s">
        <v>2691</v>
      </c>
      <c r="B104" s="135" t="s">
        <v>2525</v>
      </c>
      <c r="C104" s="138">
        <v>17765.577000000001</v>
      </c>
      <c r="D104" s="138" t="s">
        <v>2559</v>
      </c>
      <c r="E104" s="80">
        <f t="shared" si="9"/>
        <v>-26274.160810347486</v>
      </c>
      <c r="F104" s="80">
        <f t="shared" si="10"/>
        <v>-26274</v>
      </c>
      <c r="G104" s="80">
        <f t="shared" si="11"/>
        <v>-0.21828759999698377</v>
      </c>
      <c r="I104" s="80">
        <f t="shared" si="12"/>
        <v>-0.21828759999698377</v>
      </c>
      <c r="P104" s="80">
        <f t="shared" si="13"/>
        <v>2.8401144040432724</v>
      </c>
      <c r="Q104" s="107">
        <f t="shared" si="15"/>
        <v>2747.0770000000011</v>
      </c>
      <c r="R104" s="80">
        <f t="shared" si="14"/>
        <v>9.3538228183174557</v>
      </c>
      <c r="T104" s="106"/>
    </row>
    <row r="105" spans="1:20" s="80" customFormat="1" ht="12.95" customHeight="1" x14ac:dyDescent="0.2">
      <c r="A105" s="134" t="s">
        <v>2691</v>
      </c>
      <c r="B105" s="135" t="s">
        <v>2525</v>
      </c>
      <c r="C105" s="138">
        <v>17769.644</v>
      </c>
      <c r="D105" s="138" t="s">
        <v>2559</v>
      </c>
      <c r="E105" s="80">
        <f t="shared" si="9"/>
        <v>-26271.16469108441</v>
      </c>
      <c r="F105" s="80">
        <f t="shared" si="10"/>
        <v>-26271</v>
      </c>
      <c r="G105" s="80">
        <f t="shared" si="11"/>
        <v>-0.2235553999998956</v>
      </c>
      <c r="I105" s="80">
        <f t="shared" si="12"/>
        <v>-0.2235553999998956</v>
      </c>
      <c r="P105" s="80">
        <f t="shared" si="13"/>
        <v>2.8394748640432721</v>
      </c>
      <c r="Q105" s="107">
        <f t="shared" si="15"/>
        <v>2751.1440000000002</v>
      </c>
      <c r="R105" s="80">
        <f t="shared" si="14"/>
        <v>9.3821543984443583</v>
      </c>
      <c r="T105" s="106"/>
    </row>
    <row r="106" spans="1:20" s="80" customFormat="1" ht="12.95" customHeight="1" x14ac:dyDescent="0.2">
      <c r="A106" s="134" t="s">
        <v>2691</v>
      </c>
      <c r="B106" s="135" t="s">
        <v>2525</v>
      </c>
      <c r="C106" s="138">
        <v>17788.651000000002</v>
      </c>
      <c r="D106" s="138" t="s">
        <v>2559</v>
      </c>
      <c r="E106" s="80">
        <f t="shared" si="9"/>
        <v>-26257.162419426346</v>
      </c>
      <c r="F106" s="80">
        <f t="shared" si="10"/>
        <v>-26257</v>
      </c>
      <c r="G106" s="80">
        <f t="shared" si="11"/>
        <v>-0.22047179999572108</v>
      </c>
      <c r="I106" s="80">
        <f t="shared" si="12"/>
        <v>-0.22047179999572108</v>
      </c>
      <c r="P106" s="80">
        <f t="shared" si="13"/>
        <v>2.8364912960432722</v>
      </c>
      <c r="Q106" s="107">
        <f t="shared" si="15"/>
        <v>2770.1510000000017</v>
      </c>
      <c r="R106" s="80">
        <f t="shared" si="14"/>
        <v>9.3450233705443075</v>
      </c>
      <c r="T106" s="106"/>
    </row>
    <row r="107" spans="1:20" s="80" customFormat="1" ht="12.95" customHeight="1" x14ac:dyDescent="0.2">
      <c r="A107" s="134" t="s">
        <v>44</v>
      </c>
      <c r="B107" s="135" t="s">
        <v>2525</v>
      </c>
      <c r="C107" s="138">
        <v>17795.448</v>
      </c>
      <c r="D107" s="138" t="s">
        <v>2559</v>
      </c>
      <c r="E107" s="80">
        <f t="shared" si="9"/>
        <v>-26252.155135769797</v>
      </c>
      <c r="F107" s="80">
        <f t="shared" si="10"/>
        <v>-26252</v>
      </c>
      <c r="G107" s="80">
        <f t="shared" si="11"/>
        <v>-0.21058479999555857</v>
      </c>
      <c r="I107" s="80">
        <f t="shared" si="12"/>
        <v>-0.21058479999555857</v>
      </c>
      <c r="P107" s="80">
        <f t="shared" si="13"/>
        <v>2.8354261160432723</v>
      </c>
      <c r="Q107" s="107">
        <f t="shared" si="15"/>
        <v>2776.9480000000003</v>
      </c>
      <c r="R107" s="80">
        <f t="shared" si="14"/>
        <v>9.2781825006277181</v>
      </c>
      <c r="T107" s="106"/>
    </row>
    <row r="108" spans="1:20" s="80" customFormat="1" ht="12.95" customHeight="1" x14ac:dyDescent="0.2">
      <c r="A108" s="134" t="s">
        <v>44</v>
      </c>
      <c r="B108" s="135" t="s">
        <v>2525</v>
      </c>
      <c r="C108" s="138">
        <v>17799.508999999998</v>
      </c>
      <c r="D108" s="138" t="s">
        <v>2559</v>
      </c>
      <c r="E108" s="80">
        <f t="shared" si="9"/>
        <v>-26249.163436648247</v>
      </c>
      <c r="F108" s="80">
        <f t="shared" si="10"/>
        <v>-26249</v>
      </c>
      <c r="G108" s="80">
        <f t="shared" si="11"/>
        <v>-0.22185259999969276</v>
      </c>
      <c r="I108" s="80">
        <f t="shared" si="12"/>
        <v>-0.22185259999969276</v>
      </c>
      <c r="P108" s="80">
        <f t="shared" si="13"/>
        <v>2.8347871040432726</v>
      </c>
      <c r="Q108" s="107">
        <f t="shared" si="15"/>
        <v>2781.0089999999982</v>
      </c>
      <c r="R108" s="80">
        <f t="shared" si="14"/>
        <v>9.3430462803318672</v>
      </c>
      <c r="T108" s="106"/>
    </row>
    <row r="109" spans="1:20" s="80" customFormat="1" ht="12.95" customHeight="1" x14ac:dyDescent="0.2">
      <c r="A109" s="134" t="s">
        <v>74</v>
      </c>
      <c r="B109" s="135" t="s">
        <v>2525</v>
      </c>
      <c r="C109" s="138">
        <v>17818.516599999999</v>
      </c>
      <c r="D109" s="138" t="s">
        <v>2559</v>
      </c>
      <c r="E109" s="80">
        <f t="shared" si="9"/>
        <v>-26235.160722976023</v>
      </c>
      <c r="F109" s="80">
        <f t="shared" si="10"/>
        <v>-26235</v>
      </c>
      <c r="G109" s="80">
        <f t="shared" si="11"/>
        <v>-0.2181689999961236</v>
      </c>
      <c r="I109" s="80">
        <f t="shared" si="12"/>
        <v>-0.2181689999961236</v>
      </c>
      <c r="P109" s="80">
        <f t="shared" si="13"/>
        <v>2.8318060000432723</v>
      </c>
      <c r="Q109" s="107">
        <f t="shared" si="15"/>
        <v>2800.016599999999</v>
      </c>
      <c r="R109" s="80">
        <f t="shared" si="14"/>
        <v>9.3023475008653129</v>
      </c>
      <c r="T109" s="106"/>
    </row>
    <row r="110" spans="1:20" s="80" customFormat="1" ht="12.95" customHeight="1" x14ac:dyDescent="0.2">
      <c r="A110" s="134" t="s">
        <v>2677</v>
      </c>
      <c r="B110" s="135" t="s">
        <v>2525</v>
      </c>
      <c r="C110" s="138">
        <v>17825.300999999999</v>
      </c>
      <c r="D110" s="138" t="s">
        <v>2559</v>
      </c>
      <c r="E110" s="80">
        <f t="shared" si="9"/>
        <v>-26230.162721616685</v>
      </c>
      <c r="F110" s="80">
        <f t="shared" si="10"/>
        <v>-26230</v>
      </c>
      <c r="G110" s="80">
        <f t="shared" si="11"/>
        <v>-0.22088199999416247</v>
      </c>
      <c r="I110" s="80">
        <f t="shared" si="12"/>
        <v>-0.22088199999416247</v>
      </c>
      <c r="P110" s="80">
        <f t="shared" si="13"/>
        <v>2.8307417000432724</v>
      </c>
      <c r="Q110" s="107">
        <f t="shared" si="15"/>
        <v>2806.8009999999995</v>
      </c>
      <c r="R110" s="80">
        <f t="shared" si="14"/>
        <v>9.312407206630164</v>
      </c>
      <c r="T110" s="106"/>
    </row>
    <row r="111" spans="1:20" s="80" customFormat="1" ht="12.95" customHeight="1" x14ac:dyDescent="0.2">
      <c r="A111" s="134" t="s">
        <v>44</v>
      </c>
      <c r="B111" s="135" t="s">
        <v>2525</v>
      </c>
      <c r="C111" s="138">
        <v>17829.373</v>
      </c>
      <c r="D111" s="138" t="s">
        <v>2559</v>
      </c>
      <c r="E111" s="80">
        <f t="shared" si="9"/>
        <v>-26227.162918902337</v>
      </c>
      <c r="F111" s="80">
        <f t="shared" si="10"/>
        <v>-26227</v>
      </c>
      <c r="G111" s="80">
        <f t="shared" si="11"/>
        <v>-0.22114979999605566</v>
      </c>
      <c r="I111" s="80">
        <f t="shared" si="12"/>
        <v>-0.22114979999605566</v>
      </c>
      <c r="P111" s="80">
        <f t="shared" si="13"/>
        <v>2.8301032160432724</v>
      </c>
      <c r="Q111" s="107">
        <f t="shared" si="15"/>
        <v>2810.8729999999996</v>
      </c>
      <c r="R111" s="80">
        <f t="shared" si="14"/>
        <v>9.3101449678890962</v>
      </c>
      <c r="T111" s="106"/>
    </row>
    <row r="112" spans="1:20" s="80" customFormat="1" ht="12.95" customHeight="1" x14ac:dyDescent="0.2">
      <c r="A112" s="134" t="s">
        <v>44</v>
      </c>
      <c r="B112" s="135" t="s">
        <v>2525</v>
      </c>
      <c r="C112" s="138">
        <v>17837.52</v>
      </c>
      <c r="D112" s="138" t="s">
        <v>2559</v>
      </c>
      <c r="E112" s="80">
        <f t="shared" si="9"/>
        <v>-26221.161103402868</v>
      </c>
      <c r="F112" s="80">
        <f t="shared" si="10"/>
        <v>-26221</v>
      </c>
      <c r="G112" s="80">
        <f t="shared" si="11"/>
        <v>-0.21868539999923087</v>
      </c>
      <c r="I112" s="80">
        <f t="shared" si="12"/>
        <v>-0.21868539999923087</v>
      </c>
      <c r="P112" s="80">
        <f t="shared" si="13"/>
        <v>2.8288264640432721</v>
      </c>
      <c r="Q112" s="107">
        <f t="shared" si="15"/>
        <v>2819.0200000000004</v>
      </c>
      <c r="R112" s="80">
        <f t="shared" si="14"/>
        <v>9.2873285614798107</v>
      </c>
      <c r="T112" s="106"/>
    </row>
    <row r="113" spans="1:20" s="80" customFormat="1" ht="12.95" customHeight="1" x14ac:dyDescent="0.2">
      <c r="A113" s="134" t="s">
        <v>74</v>
      </c>
      <c r="B113" s="135" t="s">
        <v>2525</v>
      </c>
      <c r="C113" s="138">
        <v>17844.3076</v>
      </c>
      <c r="D113" s="138" t="s">
        <v>2559</v>
      </c>
      <c r="E113" s="80">
        <f t="shared" si="9"/>
        <v>-26216.160744634719</v>
      </c>
      <c r="F113" s="80">
        <f t="shared" si="10"/>
        <v>-26216</v>
      </c>
      <c r="G113" s="80">
        <f t="shared" si="11"/>
        <v>-0.218198399998073</v>
      </c>
      <c r="I113" s="80">
        <f t="shared" si="12"/>
        <v>-0.218198399998073</v>
      </c>
      <c r="P113" s="80">
        <f t="shared" si="13"/>
        <v>2.8277627240432723</v>
      </c>
      <c r="Q113" s="107">
        <f t="shared" si="15"/>
        <v>2825.8076000000001</v>
      </c>
      <c r="R113" s="80">
        <f t="shared" si="14"/>
        <v>9.2778791691712161</v>
      </c>
      <c r="T113" s="106"/>
    </row>
    <row r="114" spans="1:20" s="80" customFormat="1" ht="12.95" customHeight="1" x14ac:dyDescent="0.2">
      <c r="A114" s="134" t="s">
        <v>2691</v>
      </c>
      <c r="B114" s="135" t="s">
        <v>2525</v>
      </c>
      <c r="C114" s="138">
        <v>17845.662</v>
      </c>
      <c r="D114" s="138" t="s">
        <v>2559</v>
      </c>
      <c r="E114" s="80">
        <f t="shared" si="9"/>
        <v>-26215.162971354683</v>
      </c>
      <c r="F114" s="80">
        <f t="shared" si="10"/>
        <v>-26215</v>
      </c>
      <c r="G114" s="80">
        <f t="shared" si="11"/>
        <v>-0.22122099999614875</v>
      </c>
      <c r="I114" s="80">
        <f t="shared" si="12"/>
        <v>-0.22122099999614875</v>
      </c>
      <c r="P114" s="80">
        <f t="shared" si="13"/>
        <v>2.8275500000432725</v>
      </c>
      <c r="Q114" s="107">
        <f t="shared" si="15"/>
        <v>2827.1620000000003</v>
      </c>
      <c r="R114" s="80">
        <f t="shared" si="14"/>
        <v>9.2950046106813726</v>
      </c>
      <c r="T114" s="106"/>
    </row>
    <row r="115" spans="1:20" s="80" customFormat="1" ht="12.95" customHeight="1" x14ac:dyDescent="0.2">
      <c r="A115" s="134" t="s">
        <v>2677</v>
      </c>
      <c r="B115" s="135" t="s">
        <v>2525</v>
      </c>
      <c r="C115" s="138">
        <v>17852.449000000001</v>
      </c>
      <c r="D115" s="138" t="s">
        <v>2559</v>
      </c>
      <c r="E115" s="80">
        <f t="shared" si="9"/>
        <v>-26210.163054600678</v>
      </c>
      <c r="F115" s="80">
        <f t="shared" si="10"/>
        <v>-26210</v>
      </c>
      <c r="G115" s="80">
        <f t="shared" si="11"/>
        <v>-0.22133399999438552</v>
      </c>
      <c r="I115" s="80">
        <f t="shared" si="12"/>
        <v>-0.22133399999438552</v>
      </c>
      <c r="P115" s="80">
        <f t="shared" si="13"/>
        <v>2.8264865000432726</v>
      </c>
      <c r="Q115" s="107">
        <f t="shared" si="15"/>
        <v>2833.9490000000005</v>
      </c>
      <c r="R115" s="80">
        <f t="shared" si="14"/>
        <v>9.2892098004498003</v>
      </c>
      <c r="T115" s="106"/>
    </row>
    <row r="116" spans="1:20" s="80" customFormat="1" ht="12.95" customHeight="1" x14ac:dyDescent="0.2">
      <c r="A116" s="134" t="s">
        <v>44</v>
      </c>
      <c r="B116" s="135" t="s">
        <v>2525</v>
      </c>
      <c r="C116" s="138">
        <v>17859.234</v>
      </c>
      <c r="D116" s="138" t="s">
        <v>2559</v>
      </c>
      <c r="E116" s="80">
        <f t="shared" si="9"/>
        <v>-26205.164611227188</v>
      </c>
      <c r="F116" s="80">
        <f t="shared" si="10"/>
        <v>-26205</v>
      </c>
      <c r="G116" s="80">
        <f t="shared" si="11"/>
        <v>-0.22344699999302975</v>
      </c>
      <c r="I116" s="80">
        <f t="shared" si="12"/>
        <v>-0.22344699999302975</v>
      </c>
      <c r="P116" s="80">
        <f t="shared" si="13"/>
        <v>2.825423200043272</v>
      </c>
      <c r="Q116" s="107">
        <f t="shared" si="15"/>
        <v>2840.7340000000004</v>
      </c>
      <c r="R116" s="80">
        <f t="shared" si="14"/>
        <v>9.2956094966693978</v>
      </c>
      <c r="T116" s="106"/>
    </row>
    <row r="117" spans="1:20" s="80" customFormat="1" ht="12.95" customHeight="1" x14ac:dyDescent="0.2">
      <c r="A117" s="134" t="s">
        <v>44</v>
      </c>
      <c r="B117" s="135" t="s">
        <v>2525</v>
      </c>
      <c r="C117" s="138">
        <v>17977.332999999999</v>
      </c>
      <c r="D117" s="138" t="s">
        <v>2559</v>
      </c>
      <c r="E117" s="80">
        <f t="shared" si="9"/>
        <v>-26118.162228918245</v>
      </c>
      <c r="F117" s="80">
        <f t="shared" si="10"/>
        <v>-26118</v>
      </c>
      <c r="G117" s="80">
        <f t="shared" si="11"/>
        <v>-0.22021319999475963</v>
      </c>
      <c r="I117" s="80">
        <f t="shared" ref="I117:I148" si="16">G117</f>
        <v>-0.22021319999475963</v>
      </c>
      <c r="P117" s="80">
        <f t="shared" si="13"/>
        <v>2.8069537960432722</v>
      </c>
      <c r="Q117" s="107">
        <f t="shared" si="15"/>
        <v>2958.8329999999987</v>
      </c>
      <c r="R117" s="80">
        <f t="shared" ref="R117:R148" si="17">+(P117-G117)^2</f>
        <v>9.1637400219019209</v>
      </c>
      <c r="T117" s="106"/>
    </row>
    <row r="118" spans="1:20" s="80" customFormat="1" ht="12.95" customHeight="1" x14ac:dyDescent="0.2">
      <c r="A118" s="134" t="s">
        <v>2691</v>
      </c>
      <c r="B118" s="135" t="s">
        <v>2525</v>
      </c>
      <c r="C118" s="138">
        <v>18031.631000000001</v>
      </c>
      <c r="D118" s="138" t="s">
        <v>2559</v>
      </c>
      <c r="E118" s="80">
        <f t="shared" si="9"/>
        <v>-26078.161421505723</v>
      </c>
      <c r="F118" s="80">
        <f t="shared" si="10"/>
        <v>-26078</v>
      </c>
      <c r="G118" s="80">
        <f t="shared" si="11"/>
        <v>-0.21911719999479828</v>
      </c>
      <c r="I118" s="80">
        <f t="shared" si="16"/>
        <v>-0.21911719999479828</v>
      </c>
      <c r="P118" s="80">
        <f t="shared" si="13"/>
        <v>2.7984824360432721</v>
      </c>
      <c r="Q118" s="107">
        <f t="shared" si="15"/>
        <v>3013.1310000000012</v>
      </c>
      <c r="R118" s="80">
        <f t="shared" si="17"/>
        <v>9.1059075634170945</v>
      </c>
      <c r="T118" s="106"/>
    </row>
    <row r="119" spans="1:20" s="80" customFormat="1" ht="12.95" customHeight="1" x14ac:dyDescent="0.2">
      <c r="A119" s="134" t="s">
        <v>2677</v>
      </c>
      <c r="B119" s="135" t="s">
        <v>2525</v>
      </c>
      <c r="C119" s="138">
        <v>18034.345000000001</v>
      </c>
      <c r="D119" s="138" t="s">
        <v>2559</v>
      </c>
      <c r="E119" s="80">
        <f t="shared" si="9"/>
        <v>-26076.162044156328</v>
      </c>
      <c r="F119" s="80">
        <f t="shared" si="10"/>
        <v>-26076</v>
      </c>
      <c r="G119" s="80">
        <f t="shared" si="11"/>
        <v>-0.21996239999862155</v>
      </c>
      <c r="I119" s="80">
        <f t="shared" si="16"/>
        <v>-0.21996239999862155</v>
      </c>
      <c r="P119" s="80">
        <f t="shared" si="13"/>
        <v>2.7980592040432724</v>
      </c>
      <c r="Q119" s="107">
        <f t="shared" si="15"/>
        <v>3015.8450000000012</v>
      </c>
      <c r="R119" s="80">
        <f t="shared" si="17"/>
        <v>9.1084544024636056</v>
      </c>
      <c r="T119" s="106"/>
    </row>
    <row r="120" spans="1:20" s="80" customFormat="1" ht="12.95" customHeight="1" x14ac:dyDescent="0.2">
      <c r="A120" s="134" t="s">
        <v>44</v>
      </c>
      <c r="B120" s="135" t="s">
        <v>2525</v>
      </c>
      <c r="C120" s="138">
        <v>18046.562000000002</v>
      </c>
      <c r="D120" s="138" t="s">
        <v>2559</v>
      </c>
      <c r="E120" s="80">
        <f t="shared" si="9"/>
        <v>-26067.161899323019</v>
      </c>
      <c r="F120" s="80">
        <f t="shared" si="10"/>
        <v>-26067</v>
      </c>
      <c r="G120" s="80">
        <f t="shared" si="11"/>
        <v>-0.21976579999682144</v>
      </c>
      <c r="I120" s="80">
        <f t="shared" si="16"/>
        <v>-0.21976579999682144</v>
      </c>
      <c r="P120" s="80">
        <f t="shared" si="13"/>
        <v>2.7961550560432724</v>
      </c>
      <c r="Q120" s="107">
        <f t="shared" si="15"/>
        <v>3028.0620000000017</v>
      </c>
      <c r="R120" s="80">
        <f t="shared" si="17"/>
        <v>9.0957786098976126</v>
      </c>
      <c r="T120" s="106"/>
    </row>
    <row r="121" spans="1:20" s="80" customFormat="1" ht="12.95" customHeight="1" x14ac:dyDescent="0.2">
      <c r="A121" s="134" t="s">
        <v>44</v>
      </c>
      <c r="B121" s="135" t="s">
        <v>2525</v>
      </c>
      <c r="C121" s="138">
        <v>18053.348000000002</v>
      </c>
      <c r="D121" s="138" t="s">
        <v>2559</v>
      </c>
      <c r="E121" s="80">
        <f t="shared" si="9"/>
        <v>-26062.162719259279</v>
      </c>
      <c r="F121" s="80">
        <f t="shared" si="10"/>
        <v>-26062</v>
      </c>
      <c r="G121" s="80">
        <f t="shared" si="11"/>
        <v>-0.22087879999526194</v>
      </c>
      <c r="I121" s="80">
        <f t="shared" si="16"/>
        <v>-0.22087879999526194</v>
      </c>
      <c r="P121" s="80">
        <f t="shared" si="13"/>
        <v>2.7950974760432721</v>
      </c>
      <c r="Q121" s="107">
        <f t="shared" si="15"/>
        <v>3034.8480000000018</v>
      </c>
      <c r="R121" s="80">
        <f t="shared" si="17"/>
        <v>9.0961128976272629</v>
      </c>
      <c r="T121" s="106"/>
    </row>
    <row r="122" spans="1:20" s="80" customFormat="1" ht="12.95" customHeight="1" x14ac:dyDescent="0.2">
      <c r="A122" s="134" t="s">
        <v>44</v>
      </c>
      <c r="B122" s="135" t="s">
        <v>2525</v>
      </c>
      <c r="C122" s="138">
        <v>18061.491000000002</v>
      </c>
      <c r="D122" s="138" t="s">
        <v>2559</v>
      </c>
      <c r="E122" s="80">
        <f t="shared" si="9"/>
        <v>-26056.163850520828</v>
      </c>
      <c r="F122" s="80">
        <f t="shared" si="10"/>
        <v>-26056</v>
      </c>
      <c r="G122" s="80">
        <f t="shared" si="11"/>
        <v>-0.2224143999919761</v>
      </c>
      <c r="I122" s="80">
        <f t="shared" si="16"/>
        <v>-0.2224143999919761</v>
      </c>
      <c r="P122" s="80">
        <f t="shared" si="13"/>
        <v>2.7938286440432725</v>
      </c>
      <c r="Q122" s="107">
        <f t="shared" si="15"/>
        <v>3042.9910000000018</v>
      </c>
      <c r="R122" s="80">
        <f t="shared" si="17"/>
        <v>9.0977221006910227</v>
      </c>
      <c r="T122" s="106"/>
    </row>
    <row r="123" spans="1:20" s="80" customFormat="1" ht="12.95" customHeight="1" x14ac:dyDescent="0.2">
      <c r="A123" s="134" t="s">
        <v>44</v>
      </c>
      <c r="B123" s="135" t="s">
        <v>2525</v>
      </c>
      <c r="C123" s="138">
        <v>18072.350999999999</v>
      </c>
      <c r="D123" s="138" t="s">
        <v>2559</v>
      </c>
      <c r="E123" s="80">
        <f t="shared" si="9"/>
        <v>-26048.163394362229</v>
      </c>
      <c r="F123" s="80">
        <f t="shared" si="10"/>
        <v>-26048</v>
      </c>
      <c r="G123" s="80">
        <f t="shared" si="11"/>
        <v>-0.22179519999554032</v>
      </c>
      <c r="I123" s="80">
        <f t="shared" si="16"/>
        <v>-0.22179519999554032</v>
      </c>
      <c r="P123" s="80">
        <f t="shared" si="13"/>
        <v>2.7921373160432723</v>
      </c>
      <c r="Q123" s="107">
        <f t="shared" si="15"/>
        <v>3053.8509999999987</v>
      </c>
      <c r="R123" s="80">
        <f t="shared" si="17"/>
        <v>9.0837892112360468</v>
      </c>
      <c r="T123" s="106"/>
    </row>
    <row r="124" spans="1:20" s="80" customFormat="1" ht="12.95" customHeight="1" x14ac:dyDescent="0.2">
      <c r="A124" s="134" t="s">
        <v>44</v>
      </c>
      <c r="B124" s="135" t="s">
        <v>2525</v>
      </c>
      <c r="C124" s="138">
        <v>18080.491999999998</v>
      </c>
      <c r="D124" s="138" t="s">
        <v>2559</v>
      </c>
      <c r="E124" s="80">
        <f t="shared" si="9"/>
        <v>-26042.16599900429</v>
      </c>
      <c r="F124" s="80">
        <f t="shared" si="10"/>
        <v>-26042</v>
      </c>
      <c r="G124" s="80">
        <f t="shared" si="11"/>
        <v>-0.22533079999993788</v>
      </c>
      <c r="I124" s="80">
        <f t="shared" si="16"/>
        <v>-0.22533079999993788</v>
      </c>
      <c r="P124" s="80">
        <f t="shared" si="13"/>
        <v>2.7908691560432723</v>
      </c>
      <c r="Q124" s="107">
        <f t="shared" si="15"/>
        <v>3061.9919999999984</v>
      </c>
      <c r="R124" s="80">
        <f t="shared" si="17"/>
        <v>9.0974621748350639</v>
      </c>
      <c r="T124" s="106"/>
    </row>
    <row r="125" spans="1:20" s="80" customFormat="1" ht="12.95" customHeight="1" x14ac:dyDescent="0.2">
      <c r="A125" s="134" t="s">
        <v>44</v>
      </c>
      <c r="B125" s="135" t="s">
        <v>2525</v>
      </c>
      <c r="C125" s="138">
        <v>18095.43</v>
      </c>
      <c r="D125" s="138" t="s">
        <v>2559</v>
      </c>
      <c r="E125" s="80">
        <f t="shared" si="9"/>
        <v>-26031.161319989809</v>
      </c>
      <c r="F125" s="80">
        <f t="shared" si="10"/>
        <v>-26031</v>
      </c>
      <c r="G125" s="80">
        <f t="shared" si="11"/>
        <v>-0.21897939999325899</v>
      </c>
      <c r="I125" s="80">
        <f t="shared" si="16"/>
        <v>-0.21897939999325899</v>
      </c>
      <c r="P125" s="80">
        <f t="shared" si="13"/>
        <v>2.7885449440432724</v>
      </c>
      <c r="Q125" s="107">
        <f t="shared" si="15"/>
        <v>3076.9300000000003</v>
      </c>
      <c r="R125" s="80">
        <f t="shared" si="17"/>
        <v>9.0452026799723679</v>
      </c>
      <c r="T125" s="106"/>
    </row>
    <row r="126" spans="1:20" s="80" customFormat="1" ht="12.95" customHeight="1" x14ac:dyDescent="0.2">
      <c r="A126" s="134" t="s">
        <v>44</v>
      </c>
      <c r="B126" s="135" t="s">
        <v>2525</v>
      </c>
      <c r="C126" s="138">
        <v>18152.441999999999</v>
      </c>
      <c r="D126" s="138" t="s">
        <v>2559</v>
      </c>
      <c r="E126" s="80">
        <f t="shared" si="9"/>
        <v>-25989.161135227896</v>
      </c>
      <c r="F126" s="80">
        <f t="shared" si="10"/>
        <v>-25989</v>
      </c>
      <c r="G126" s="80">
        <f t="shared" si="11"/>
        <v>-0.21872860000075889</v>
      </c>
      <c r="I126" s="80">
        <f t="shared" si="16"/>
        <v>-0.21872860000075889</v>
      </c>
      <c r="P126" s="80">
        <f t="shared" si="13"/>
        <v>2.7796795840432722</v>
      </c>
      <c r="Q126" s="107">
        <f t="shared" si="15"/>
        <v>3133.9419999999991</v>
      </c>
      <c r="R126" s="80">
        <f t="shared" si="17"/>
        <v>8.9904516381422237</v>
      </c>
      <c r="T126" s="106"/>
    </row>
    <row r="127" spans="1:20" s="80" customFormat="1" ht="12.95" customHeight="1" x14ac:dyDescent="0.2">
      <c r="A127" s="134" t="s">
        <v>44</v>
      </c>
      <c r="B127" s="135" t="s">
        <v>2525</v>
      </c>
      <c r="C127" s="138">
        <v>18179.585999999999</v>
      </c>
      <c r="D127" s="138" t="s">
        <v>2559</v>
      </c>
      <c r="E127" s="80">
        <f t="shared" si="9"/>
        <v>-25969.164414972907</v>
      </c>
      <c r="F127" s="80">
        <f t="shared" si="10"/>
        <v>-25969</v>
      </c>
      <c r="G127" s="80">
        <f t="shared" si="11"/>
        <v>-0.22318059999452089</v>
      </c>
      <c r="I127" s="80">
        <f t="shared" si="16"/>
        <v>-0.22318059999452089</v>
      </c>
      <c r="P127" s="80">
        <f t="shared" si="13"/>
        <v>2.7754629440432721</v>
      </c>
      <c r="Q127" s="107">
        <f t="shared" si="15"/>
        <v>3161.0859999999993</v>
      </c>
      <c r="R127" s="80">
        <f t="shared" si="17"/>
        <v>8.9918631041995347</v>
      </c>
      <c r="T127" s="106"/>
    </row>
    <row r="128" spans="1:20" s="80" customFormat="1" ht="12.95" customHeight="1" x14ac:dyDescent="0.2">
      <c r="A128" s="134" t="s">
        <v>199</v>
      </c>
      <c r="B128" s="135" t="s">
        <v>2525</v>
      </c>
      <c r="C128" s="138">
        <v>18187.733</v>
      </c>
      <c r="D128" s="138" t="s">
        <v>2559</v>
      </c>
      <c r="E128" s="80">
        <f t="shared" si="9"/>
        <v>-25963.162599473442</v>
      </c>
      <c r="F128" s="80">
        <f t="shared" si="10"/>
        <v>-25963</v>
      </c>
      <c r="G128" s="80">
        <f t="shared" si="11"/>
        <v>-0.22071619999769609</v>
      </c>
      <c r="I128" s="80">
        <f t="shared" si="16"/>
        <v>-0.22071619999769609</v>
      </c>
      <c r="P128" s="80">
        <f t="shared" si="13"/>
        <v>2.7741985760432724</v>
      </c>
      <c r="Q128" s="107">
        <f t="shared" si="15"/>
        <v>3169.2330000000002</v>
      </c>
      <c r="R128" s="80">
        <f t="shared" si="17"/>
        <v>8.969514515748525</v>
      </c>
      <c r="T128" s="106"/>
    </row>
    <row r="129" spans="1:20" s="80" customFormat="1" ht="12.95" customHeight="1" x14ac:dyDescent="0.2">
      <c r="A129" s="134" t="s">
        <v>44</v>
      </c>
      <c r="B129" s="135" t="s">
        <v>2525</v>
      </c>
      <c r="C129" s="138">
        <v>18194.523000000001</v>
      </c>
      <c r="D129" s="138" t="s">
        <v>2559</v>
      </c>
      <c r="E129" s="80">
        <f t="shared" si="9"/>
        <v>-25958.160472648677</v>
      </c>
      <c r="F129" s="80">
        <f t="shared" si="10"/>
        <v>-25958</v>
      </c>
      <c r="G129" s="80">
        <f t="shared" si="11"/>
        <v>-0.21782919999532169</v>
      </c>
      <c r="I129" s="80">
        <f t="shared" si="16"/>
        <v>-0.21782919999532169</v>
      </c>
      <c r="P129" s="80">
        <f t="shared" si="13"/>
        <v>2.7731451560432721</v>
      </c>
      <c r="Q129" s="107">
        <f t="shared" si="15"/>
        <v>3176.023000000001</v>
      </c>
      <c r="R129" s="80">
        <f t="shared" si="17"/>
        <v>8.9459275984804805</v>
      </c>
      <c r="T129" s="106"/>
    </row>
    <row r="130" spans="1:20" s="80" customFormat="1" ht="12.95" customHeight="1" x14ac:dyDescent="0.2">
      <c r="A130" s="134" t="s">
        <v>2677</v>
      </c>
      <c r="B130" s="135" t="s">
        <v>2525</v>
      </c>
      <c r="C130" s="138">
        <v>18205.38</v>
      </c>
      <c r="D130" s="138" t="s">
        <v>2559</v>
      </c>
      <c r="E130" s="80">
        <f t="shared" si="9"/>
        <v>-25950.162226560831</v>
      </c>
      <c r="F130" s="80">
        <f t="shared" si="10"/>
        <v>-25950</v>
      </c>
      <c r="G130" s="80">
        <f t="shared" si="11"/>
        <v>-0.22020999999585911</v>
      </c>
      <c r="I130" s="80">
        <f t="shared" si="16"/>
        <v>-0.22020999999585911</v>
      </c>
      <c r="P130" s="80">
        <f t="shared" si="13"/>
        <v>2.7714601000432721</v>
      </c>
      <c r="Q130" s="107">
        <f t="shared" si="15"/>
        <v>3186.880000000001</v>
      </c>
      <c r="R130" s="80">
        <f t="shared" si="17"/>
        <v>8.9500899874681448</v>
      </c>
      <c r="T130" s="106"/>
    </row>
    <row r="131" spans="1:20" s="80" customFormat="1" ht="12.95" customHeight="1" x14ac:dyDescent="0.2">
      <c r="A131" s="134" t="s">
        <v>44</v>
      </c>
      <c r="B131" s="135" t="s">
        <v>2525</v>
      </c>
      <c r="C131" s="138">
        <v>18205.38</v>
      </c>
      <c r="D131" s="138" t="s">
        <v>2559</v>
      </c>
      <c r="E131" s="80">
        <f t="shared" si="9"/>
        <v>-25950.162226560831</v>
      </c>
      <c r="F131" s="80">
        <f t="shared" si="10"/>
        <v>-25950</v>
      </c>
      <c r="G131" s="80">
        <f t="shared" si="11"/>
        <v>-0.22020999999585911</v>
      </c>
      <c r="I131" s="80">
        <f t="shared" si="16"/>
        <v>-0.22020999999585911</v>
      </c>
      <c r="P131" s="80">
        <f t="shared" si="13"/>
        <v>2.7714601000432721</v>
      </c>
      <c r="Q131" s="107">
        <f t="shared" si="15"/>
        <v>3186.880000000001</v>
      </c>
      <c r="R131" s="80">
        <f t="shared" si="17"/>
        <v>8.9500899874681448</v>
      </c>
      <c r="T131" s="106"/>
    </row>
    <row r="132" spans="1:20" s="80" customFormat="1" ht="12.95" customHeight="1" x14ac:dyDescent="0.2">
      <c r="A132" s="134" t="s">
        <v>199</v>
      </c>
      <c r="B132" s="135" t="s">
        <v>2525</v>
      </c>
      <c r="C132" s="138">
        <v>18217.597000000002</v>
      </c>
      <c r="D132" s="138" t="s">
        <v>2559</v>
      </c>
      <c r="E132" s="80">
        <f t="shared" si="9"/>
        <v>-25941.162081727529</v>
      </c>
      <c r="F132" s="80">
        <f t="shared" si="10"/>
        <v>-25941</v>
      </c>
      <c r="G132" s="80">
        <f t="shared" si="11"/>
        <v>-0.220013399994059</v>
      </c>
      <c r="I132" s="80">
        <f t="shared" si="16"/>
        <v>-0.220013399994059</v>
      </c>
      <c r="P132" s="80">
        <f t="shared" si="13"/>
        <v>2.7695650240432723</v>
      </c>
      <c r="Q132" s="107">
        <f t="shared" si="15"/>
        <v>3199.0970000000016</v>
      </c>
      <c r="R132" s="80">
        <f t="shared" si="17"/>
        <v>8.9375791534695335</v>
      </c>
      <c r="T132" s="106"/>
    </row>
    <row r="133" spans="1:20" s="80" customFormat="1" ht="12.95" customHeight="1" x14ac:dyDescent="0.2">
      <c r="A133" s="134" t="s">
        <v>2677</v>
      </c>
      <c r="B133" s="135" t="s">
        <v>2525</v>
      </c>
      <c r="C133" s="138">
        <v>18235.243999999999</v>
      </c>
      <c r="D133" s="138" t="s">
        <v>2559</v>
      </c>
      <c r="E133" s="80">
        <f t="shared" si="9"/>
        <v>-25928.161708814925</v>
      </c>
      <c r="F133" s="80">
        <f t="shared" si="10"/>
        <v>-25928</v>
      </c>
      <c r="G133" s="80">
        <f t="shared" si="11"/>
        <v>-0.21950719999585999</v>
      </c>
      <c r="I133" s="80">
        <f t="shared" si="16"/>
        <v>-0.21950719999585999</v>
      </c>
      <c r="P133" s="80">
        <f t="shared" si="13"/>
        <v>2.7668288360432722</v>
      </c>
      <c r="Q133" s="107">
        <f t="shared" si="15"/>
        <v>3216.7439999999988</v>
      </c>
      <c r="R133" s="80">
        <f t="shared" si="17"/>
        <v>8.9182029201459176</v>
      </c>
      <c r="T133" s="106"/>
    </row>
    <row r="134" spans="1:20" s="80" customFormat="1" ht="12.95" customHeight="1" x14ac:dyDescent="0.2">
      <c r="A134" s="134" t="s">
        <v>199</v>
      </c>
      <c r="B134" s="135" t="s">
        <v>2525</v>
      </c>
      <c r="C134" s="138">
        <v>18236.599999999999</v>
      </c>
      <c r="D134" s="138" t="s">
        <v>2559</v>
      </c>
      <c r="E134" s="80">
        <f t="shared" si="9"/>
        <v>-25927.162756830479</v>
      </c>
      <c r="F134" s="80">
        <f t="shared" si="10"/>
        <v>-25927</v>
      </c>
      <c r="G134" s="80">
        <f t="shared" si="11"/>
        <v>-0.22092980000161333</v>
      </c>
      <c r="I134" s="80">
        <f t="shared" si="16"/>
        <v>-0.22092980000161333</v>
      </c>
      <c r="P134" s="80">
        <f t="shared" si="13"/>
        <v>2.7666184160432725</v>
      </c>
      <c r="Q134" s="107">
        <f t="shared" si="15"/>
        <v>3218.0999999999985</v>
      </c>
      <c r="R134" s="80">
        <f t="shared" si="17"/>
        <v>8.9254443431929804</v>
      </c>
      <c r="T134" s="106"/>
    </row>
    <row r="135" spans="1:20" s="80" customFormat="1" ht="12.95" customHeight="1" x14ac:dyDescent="0.2">
      <c r="A135" s="134" t="s">
        <v>199</v>
      </c>
      <c r="B135" s="135" t="s">
        <v>2525</v>
      </c>
      <c r="C135" s="138">
        <v>18259.677</v>
      </c>
      <c r="D135" s="138" t="s">
        <v>2559</v>
      </c>
      <c r="E135" s="80">
        <f t="shared" si="9"/>
        <v>-25910.162155838574</v>
      </c>
      <c r="F135" s="80">
        <f t="shared" si="10"/>
        <v>-25910</v>
      </c>
      <c r="G135" s="80">
        <f t="shared" si="11"/>
        <v>-0.22011399999973946</v>
      </c>
      <c r="I135" s="80">
        <f t="shared" si="16"/>
        <v>-0.22011399999973946</v>
      </c>
      <c r="P135" s="80">
        <f t="shared" si="13"/>
        <v>2.7630425000432726</v>
      </c>
      <c r="Q135" s="107">
        <f t="shared" si="15"/>
        <v>3241.1769999999997</v>
      </c>
      <c r="R135" s="80">
        <f t="shared" si="17"/>
        <v>8.8992227037488725</v>
      </c>
      <c r="T135" s="106"/>
    </row>
    <row r="136" spans="1:20" s="80" customFormat="1" ht="12.95" customHeight="1" x14ac:dyDescent="0.2">
      <c r="A136" s="134" t="s">
        <v>199</v>
      </c>
      <c r="B136" s="135" t="s">
        <v>2525</v>
      </c>
      <c r="C136" s="138">
        <v>18267.824000000001</v>
      </c>
      <c r="D136" s="138" t="s">
        <v>2559</v>
      </c>
      <c r="E136" s="80">
        <f t="shared" si="9"/>
        <v>-25904.160340339109</v>
      </c>
      <c r="F136" s="80">
        <f t="shared" si="10"/>
        <v>-25904</v>
      </c>
      <c r="G136" s="80">
        <f t="shared" si="11"/>
        <v>-0.21764959999563871</v>
      </c>
      <c r="I136" s="80">
        <f t="shared" si="16"/>
        <v>-0.21764959999563871</v>
      </c>
      <c r="P136" s="80">
        <f t="shared" si="13"/>
        <v>2.7617809640432727</v>
      </c>
      <c r="Q136" s="107">
        <f t="shared" si="15"/>
        <v>3249.3240000000005</v>
      </c>
      <c r="R136" s="80">
        <f t="shared" si="17"/>
        <v>8.8770064859292255</v>
      </c>
      <c r="T136" s="106"/>
    </row>
    <row r="137" spans="1:20" s="80" customFormat="1" ht="12.95" customHeight="1" x14ac:dyDescent="0.2">
      <c r="A137" s="134" t="s">
        <v>199</v>
      </c>
      <c r="B137" s="135" t="s">
        <v>2525</v>
      </c>
      <c r="C137" s="138">
        <v>18278.681</v>
      </c>
      <c r="D137" s="138" t="s">
        <v>2559</v>
      </c>
      <c r="E137" s="80">
        <f t="shared" si="9"/>
        <v>-25896.162094251267</v>
      </c>
      <c r="F137" s="80">
        <f t="shared" si="10"/>
        <v>-25896</v>
      </c>
      <c r="G137" s="80">
        <f t="shared" si="11"/>
        <v>-0.22003039999617613</v>
      </c>
      <c r="I137" s="80">
        <f t="shared" si="16"/>
        <v>-0.22003039999617613</v>
      </c>
      <c r="P137" s="80">
        <f t="shared" si="13"/>
        <v>2.7600993640432723</v>
      </c>
      <c r="Q137" s="107">
        <f t="shared" si="15"/>
        <v>3260.1810000000005</v>
      </c>
      <c r="R137" s="80">
        <f t="shared" si="17"/>
        <v>8.8811734105138189</v>
      </c>
      <c r="T137" s="106"/>
    </row>
    <row r="138" spans="1:20" s="80" customFormat="1" ht="12.95" customHeight="1" x14ac:dyDescent="0.2">
      <c r="A138" s="134" t="s">
        <v>199</v>
      </c>
      <c r="B138" s="135" t="s">
        <v>2525</v>
      </c>
      <c r="C138" s="138">
        <v>18327.55</v>
      </c>
      <c r="D138" s="138" t="s">
        <v>2559</v>
      </c>
      <c r="E138" s="80">
        <f t="shared" si="9"/>
        <v>-25860.160778227793</v>
      </c>
      <c r="F138" s="80">
        <f t="shared" si="10"/>
        <v>-25860</v>
      </c>
      <c r="G138" s="80">
        <f t="shared" si="11"/>
        <v>-0.21824399999968591</v>
      </c>
      <c r="I138" s="80">
        <f t="shared" si="16"/>
        <v>-0.21824399999968591</v>
      </c>
      <c r="P138" s="80">
        <f t="shared" si="13"/>
        <v>2.7525385000432721</v>
      </c>
      <c r="Q138" s="107">
        <f t="shared" si="15"/>
        <v>3309.0499999999993</v>
      </c>
      <c r="R138" s="80">
        <f t="shared" si="17"/>
        <v>8.8255486625614878</v>
      </c>
      <c r="T138" s="106"/>
    </row>
    <row r="139" spans="1:20" s="80" customFormat="1" ht="12.95" customHeight="1" x14ac:dyDescent="0.2">
      <c r="A139" s="134" t="s">
        <v>199</v>
      </c>
      <c r="B139" s="135" t="s">
        <v>2525</v>
      </c>
      <c r="C139" s="138">
        <v>18377.774000000001</v>
      </c>
      <c r="D139" s="138" t="s">
        <v>2559</v>
      </c>
      <c r="E139" s="80">
        <f t="shared" si="9"/>
        <v>-25823.161246910131</v>
      </c>
      <c r="F139" s="80">
        <f t="shared" si="10"/>
        <v>-25823</v>
      </c>
      <c r="G139" s="80">
        <f t="shared" si="11"/>
        <v>-0.21888019999823882</v>
      </c>
      <c r="I139" s="80">
        <f t="shared" si="16"/>
        <v>-0.21888019999823882</v>
      </c>
      <c r="P139" s="80">
        <f t="shared" si="13"/>
        <v>2.7447784160432724</v>
      </c>
      <c r="Q139" s="107">
        <f t="shared" si="15"/>
        <v>3359.2740000000013</v>
      </c>
      <c r="R139" s="80">
        <f t="shared" si="17"/>
        <v>8.7832723924370857</v>
      </c>
      <c r="T139" s="106"/>
    </row>
    <row r="140" spans="1:20" s="80" customFormat="1" ht="12.95" customHeight="1" x14ac:dyDescent="0.2">
      <c r="A140" s="134" t="s">
        <v>199</v>
      </c>
      <c r="B140" s="135" t="s">
        <v>2525</v>
      </c>
      <c r="C140" s="138">
        <v>18381.845000000001</v>
      </c>
      <c r="D140" s="138" t="s">
        <v>2559</v>
      </c>
      <c r="E140" s="80">
        <f t="shared" si="9"/>
        <v>-25820.162180886036</v>
      </c>
      <c r="F140" s="80">
        <f t="shared" si="10"/>
        <v>-25820</v>
      </c>
      <c r="G140" s="80">
        <f t="shared" si="11"/>
        <v>-0.22014799999305978</v>
      </c>
      <c r="I140" s="80">
        <f t="shared" si="16"/>
        <v>-0.22014799999305978</v>
      </c>
      <c r="P140" s="80">
        <f t="shared" si="13"/>
        <v>2.7441497000432724</v>
      </c>
      <c r="Q140" s="107">
        <f t="shared" si="15"/>
        <v>3363.3450000000012</v>
      </c>
      <c r="R140" s="80">
        <f t="shared" si="17"/>
        <v>8.7870608544406892</v>
      </c>
      <c r="T140" s="106"/>
    </row>
    <row r="141" spans="1:20" s="80" customFormat="1" ht="12.95" customHeight="1" x14ac:dyDescent="0.2">
      <c r="A141" s="134" t="s">
        <v>199</v>
      </c>
      <c r="B141" s="135" t="s">
        <v>2525</v>
      </c>
      <c r="C141" s="138">
        <v>18384.561000000002</v>
      </c>
      <c r="D141" s="138" t="s">
        <v>2559</v>
      </c>
      <c r="E141" s="80">
        <f t="shared" si="9"/>
        <v>-25818.161330156134</v>
      </c>
      <c r="F141" s="80">
        <f t="shared" si="10"/>
        <v>-25818</v>
      </c>
      <c r="G141" s="80">
        <f t="shared" si="11"/>
        <v>-0.2189931999964756</v>
      </c>
      <c r="I141" s="80">
        <f t="shared" si="16"/>
        <v>-0.2189931999964756</v>
      </c>
      <c r="P141" s="80">
        <f t="shared" si="13"/>
        <v>2.7437305960432723</v>
      </c>
      <c r="Q141" s="107">
        <f t="shared" si="15"/>
        <v>3366.0610000000015</v>
      </c>
      <c r="R141" s="80">
        <f t="shared" si="17"/>
        <v>8.7777322916201737</v>
      </c>
      <c r="T141" s="106"/>
    </row>
    <row r="142" spans="1:20" s="80" customFormat="1" ht="12.95" customHeight="1" x14ac:dyDescent="0.2">
      <c r="A142" s="134" t="s">
        <v>199</v>
      </c>
      <c r="B142" s="135" t="s">
        <v>2525</v>
      </c>
      <c r="C142" s="138">
        <v>18388.632000000001</v>
      </c>
      <c r="D142" s="138" t="s">
        <v>2559</v>
      </c>
      <c r="E142" s="80">
        <f t="shared" si="9"/>
        <v>-25815.162264132039</v>
      </c>
      <c r="F142" s="80">
        <f t="shared" si="10"/>
        <v>-25815</v>
      </c>
      <c r="G142" s="80">
        <f t="shared" si="11"/>
        <v>-0.22026099999857252</v>
      </c>
      <c r="I142" s="80">
        <f t="shared" si="16"/>
        <v>-0.22026099999857252</v>
      </c>
      <c r="P142" s="80">
        <f t="shared" si="13"/>
        <v>2.7431020000432724</v>
      </c>
      <c r="Q142" s="107">
        <f t="shared" si="15"/>
        <v>3370.1320000000014</v>
      </c>
      <c r="R142" s="80">
        <f t="shared" si="17"/>
        <v>8.781520270017003</v>
      </c>
      <c r="T142" s="106"/>
    </row>
    <row r="143" spans="1:20" s="80" customFormat="1" ht="12.95" customHeight="1" x14ac:dyDescent="0.2">
      <c r="A143" s="134" t="s">
        <v>2691</v>
      </c>
      <c r="B143" s="135" t="s">
        <v>2525</v>
      </c>
      <c r="C143" s="138">
        <v>18407.633999999998</v>
      </c>
      <c r="D143" s="138" t="s">
        <v>2559</v>
      </c>
      <c r="E143" s="80">
        <f t="shared" si="9"/>
        <v>-25801.16367592524</v>
      </c>
      <c r="F143" s="80">
        <f t="shared" si="10"/>
        <v>-25801</v>
      </c>
      <c r="G143" s="80">
        <f t="shared" si="11"/>
        <v>-0.22217739999905461</v>
      </c>
      <c r="I143" s="80">
        <f t="shared" si="16"/>
        <v>-0.22217739999905461</v>
      </c>
      <c r="P143" s="80">
        <f t="shared" si="13"/>
        <v>2.7401695040432723</v>
      </c>
      <c r="Q143" s="107">
        <f t="shared" si="15"/>
        <v>3389.1339999999982</v>
      </c>
      <c r="R143" s="80">
        <f t="shared" si="17"/>
        <v>8.7754991798891595</v>
      </c>
      <c r="T143" s="106"/>
    </row>
    <row r="144" spans="1:20" s="80" customFormat="1" ht="12.95" customHeight="1" x14ac:dyDescent="0.2">
      <c r="A144" s="134" t="s">
        <v>2691</v>
      </c>
      <c r="B144" s="135" t="s">
        <v>2525</v>
      </c>
      <c r="C144" s="138">
        <v>18498.582999999999</v>
      </c>
      <c r="D144" s="138" t="s">
        <v>2559</v>
      </c>
      <c r="E144" s="80">
        <f t="shared" si="9"/>
        <v>-25734.162434012811</v>
      </c>
      <c r="F144" s="80">
        <f t="shared" si="10"/>
        <v>-25734</v>
      </c>
      <c r="G144" s="80">
        <f t="shared" si="11"/>
        <v>-0.22049159999733092</v>
      </c>
      <c r="I144" s="80">
        <f t="shared" si="16"/>
        <v>-0.22049159999733092</v>
      </c>
      <c r="P144" s="80">
        <f t="shared" si="13"/>
        <v>2.7261571240432723</v>
      </c>
      <c r="Q144" s="107">
        <f t="shared" si="15"/>
        <v>3480.0829999999987</v>
      </c>
      <c r="R144" s="80">
        <f t="shared" si="17"/>
        <v>8.6827387028901146</v>
      </c>
      <c r="T144" s="106"/>
    </row>
    <row r="145" spans="1:20" s="80" customFormat="1" ht="12.95" customHeight="1" x14ac:dyDescent="0.2">
      <c r="A145" s="134" t="s">
        <v>2677</v>
      </c>
      <c r="B145" s="135" t="s">
        <v>2525</v>
      </c>
      <c r="C145" s="138">
        <v>18524.377</v>
      </c>
      <c r="D145" s="138" t="s">
        <v>2559</v>
      </c>
      <c r="E145" s="80">
        <f t="shared" si="9"/>
        <v>-25715.160245600742</v>
      </c>
      <c r="F145" s="80">
        <f t="shared" si="10"/>
        <v>-25715</v>
      </c>
      <c r="G145" s="80">
        <f t="shared" si="11"/>
        <v>-0.21752099999866914</v>
      </c>
      <c r="I145" s="80">
        <f t="shared" si="16"/>
        <v>-0.21752099999866914</v>
      </c>
      <c r="P145" s="80">
        <f t="shared" si="13"/>
        <v>2.7221900000432724</v>
      </c>
      <c r="Q145" s="107">
        <f t="shared" si="15"/>
        <v>3505.8770000000004</v>
      </c>
      <c r="R145" s="80">
        <f t="shared" si="17"/>
        <v>8.6419007637675911</v>
      </c>
      <c r="T145" s="106"/>
    </row>
    <row r="146" spans="1:20" s="80" customFormat="1" ht="12.95" customHeight="1" x14ac:dyDescent="0.2">
      <c r="A146" s="134" t="s">
        <v>240</v>
      </c>
      <c r="B146" s="135" t="s">
        <v>2525</v>
      </c>
      <c r="C146" s="138">
        <v>18973.684000000001</v>
      </c>
      <c r="D146" s="138" t="s">
        <v>2559</v>
      </c>
      <c r="E146" s="80">
        <f t="shared" si="9"/>
        <v>-25384.160157639923</v>
      </c>
      <c r="F146" s="80">
        <f t="shared" si="10"/>
        <v>-25384</v>
      </c>
      <c r="G146" s="80">
        <f t="shared" si="11"/>
        <v>-0.21740159999899333</v>
      </c>
      <c r="I146" s="80">
        <f t="shared" si="16"/>
        <v>-0.21740159999899333</v>
      </c>
      <c r="P146" s="80">
        <f t="shared" si="13"/>
        <v>2.6535419240432718</v>
      </c>
      <c r="Q146" s="107">
        <f t="shared" si="15"/>
        <v>3955.1840000000011</v>
      </c>
      <c r="R146" s="80">
        <f t="shared" si="17"/>
        <v>8.2423167182402199</v>
      </c>
      <c r="T146" s="106"/>
    </row>
    <row r="147" spans="1:20" s="80" customFormat="1" ht="12.95" customHeight="1" x14ac:dyDescent="0.2">
      <c r="A147" s="134" t="s">
        <v>2691</v>
      </c>
      <c r="B147" s="135" t="s">
        <v>2525</v>
      </c>
      <c r="C147" s="138">
        <v>19041.550999999999</v>
      </c>
      <c r="D147" s="138" t="s">
        <v>2559</v>
      </c>
      <c r="E147" s="80">
        <f t="shared" si="9"/>
        <v>-25334.163200170675</v>
      </c>
      <c r="F147" s="80">
        <f t="shared" si="10"/>
        <v>-25334</v>
      </c>
      <c r="G147" s="80">
        <f t="shared" si="11"/>
        <v>-0.22153160000016214</v>
      </c>
      <c r="I147" s="80">
        <f t="shared" si="16"/>
        <v>-0.22153160000016214</v>
      </c>
      <c r="P147" s="80">
        <f t="shared" si="13"/>
        <v>2.6432483240432725</v>
      </c>
      <c r="Q147" s="107">
        <f t="shared" si="15"/>
        <v>4023.0509999999995</v>
      </c>
      <c r="R147" s="80">
        <f t="shared" si="17"/>
        <v>8.2069640132023078</v>
      </c>
      <c r="T147" s="106"/>
    </row>
    <row r="148" spans="1:20" s="80" customFormat="1" ht="12.95" customHeight="1" x14ac:dyDescent="0.2">
      <c r="A148" s="134" t="s">
        <v>240</v>
      </c>
      <c r="B148" s="135" t="s">
        <v>2525</v>
      </c>
      <c r="C148" s="138">
        <v>19041.555</v>
      </c>
      <c r="D148" s="138" t="s">
        <v>2559</v>
      </c>
      <c r="E148" s="80">
        <f t="shared" si="9"/>
        <v>-25334.160253409656</v>
      </c>
      <c r="F148" s="80">
        <f t="shared" si="10"/>
        <v>-25334</v>
      </c>
      <c r="G148" s="80">
        <f t="shared" si="11"/>
        <v>-0.21753159999934724</v>
      </c>
      <c r="I148" s="80">
        <f t="shared" si="16"/>
        <v>-0.21753159999934724</v>
      </c>
      <c r="P148" s="80">
        <f t="shared" si="13"/>
        <v>2.6432483240432725</v>
      </c>
      <c r="Q148" s="107">
        <f t="shared" si="15"/>
        <v>4023.0550000000003</v>
      </c>
      <c r="R148" s="80">
        <f t="shared" si="17"/>
        <v>8.184061773805297</v>
      </c>
      <c r="T148" s="106"/>
    </row>
    <row r="149" spans="1:20" s="80" customFormat="1" ht="12.95" customHeight="1" x14ac:dyDescent="0.2">
      <c r="A149" s="134" t="s">
        <v>2691</v>
      </c>
      <c r="B149" s="135" t="s">
        <v>2525</v>
      </c>
      <c r="C149" s="138">
        <v>19113.494999999999</v>
      </c>
      <c r="D149" s="138" t="s">
        <v>2559</v>
      </c>
      <c r="E149" s="80">
        <f t="shared" ref="E149:E212" si="18">(C149-C$7)/C$8</f>
        <v>-25281.162756535807</v>
      </c>
      <c r="F149" s="80">
        <f t="shared" ref="F149:F212" si="19">+ROUND(2*E149,0)/2</f>
        <v>-25281</v>
      </c>
      <c r="G149" s="80">
        <f t="shared" ref="G149:G212" si="20">C149-(C$7+F149*C$8)</f>
        <v>-0.22092939999492955</v>
      </c>
      <c r="I149" s="80">
        <f t="shared" ref="I149:I180" si="21">G149</f>
        <v>-0.22092939999492955</v>
      </c>
      <c r="P149" s="80">
        <f t="shared" ref="P149:P212" si="22">+D$11+D$12*F149+D$13*F149^2</f>
        <v>2.6323589440432724</v>
      </c>
      <c r="Q149" s="107">
        <f t="shared" si="15"/>
        <v>4094.994999999999</v>
      </c>
      <c r="R149" s="80">
        <f t="shared" ref="R149:R180" si="23">+(P149-G149)^2</f>
        <v>8.141254374224264</v>
      </c>
      <c r="T149" s="106"/>
    </row>
    <row r="150" spans="1:20" s="80" customFormat="1" ht="12.95" customHeight="1" x14ac:dyDescent="0.2">
      <c r="A150" s="134" t="s">
        <v>2677</v>
      </c>
      <c r="B150" s="135" t="s">
        <v>2525</v>
      </c>
      <c r="C150" s="138">
        <v>19147.432000000001</v>
      </c>
      <c r="D150" s="138" t="s">
        <v>2559</v>
      </c>
      <c r="E150" s="80">
        <f t="shared" si="18"/>
        <v>-25256.161699385288</v>
      </c>
      <c r="F150" s="80">
        <f t="shared" si="19"/>
        <v>-25256</v>
      </c>
      <c r="G150" s="80">
        <f t="shared" si="20"/>
        <v>-0.21949439999298193</v>
      </c>
      <c r="I150" s="80">
        <f t="shared" si="21"/>
        <v>-0.21949439999298193</v>
      </c>
      <c r="P150" s="80">
        <f t="shared" si="22"/>
        <v>2.6272302440432722</v>
      </c>
      <c r="Q150" s="107">
        <f t="shared" si="15"/>
        <v>4128.9320000000007</v>
      </c>
      <c r="R150" s="80">
        <f t="shared" si="23"/>
        <v>8.1038411989633374</v>
      </c>
      <c r="T150" s="106"/>
    </row>
    <row r="151" spans="1:20" s="80" customFormat="1" ht="12.95" customHeight="1" x14ac:dyDescent="0.2">
      <c r="A151" s="134" t="s">
        <v>2677</v>
      </c>
      <c r="B151" s="135" t="s">
        <v>2525</v>
      </c>
      <c r="C151" s="138">
        <v>19162.366000000002</v>
      </c>
      <c r="D151" s="138" t="s">
        <v>2559</v>
      </c>
      <c r="E151" s="80">
        <f t="shared" si="18"/>
        <v>-25245.159967131825</v>
      </c>
      <c r="F151" s="80">
        <f t="shared" si="19"/>
        <v>-25245</v>
      </c>
      <c r="G151" s="80">
        <f t="shared" si="20"/>
        <v>-0.2171429999943939</v>
      </c>
      <c r="I151" s="80">
        <f t="shared" si="21"/>
        <v>-0.2171429999943939</v>
      </c>
      <c r="P151" s="80">
        <f t="shared" si="22"/>
        <v>2.6249752000432722</v>
      </c>
      <c r="Q151" s="107">
        <f t="shared" si="15"/>
        <v>4143.8660000000018</v>
      </c>
      <c r="R151" s="80">
        <f t="shared" si="23"/>
        <v>8.0776358629853426</v>
      </c>
      <c r="T151" s="106"/>
    </row>
    <row r="152" spans="1:20" s="80" customFormat="1" ht="12.95" customHeight="1" x14ac:dyDescent="0.2">
      <c r="A152" s="134" t="s">
        <v>240</v>
      </c>
      <c r="B152" s="135" t="s">
        <v>2525</v>
      </c>
      <c r="C152" s="138">
        <v>19322.541000000001</v>
      </c>
      <c r="D152" s="138" t="s">
        <v>2559</v>
      </c>
      <c r="E152" s="80">
        <f t="shared" si="18"/>
        <v>-25127.160605694939</v>
      </c>
      <c r="F152" s="80">
        <f t="shared" si="19"/>
        <v>-25127</v>
      </c>
      <c r="G152" s="80">
        <f t="shared" si="20"/>
        <v>-0.21800979999898118</v>
      </c>
      <c r="I152" s="80">
        <f t="shared" si="21"/>
        <v>-0.21800979999898118</v>
      </c>
      <c r="P152" s="80">
        <f t="shared" si="22"/>
        <v>2.600845616043272</v>
      </c>
      <c r="Q152" s="107">
        <f t="shared" si="15"/>
        <v>4304.0410000000011</v>
      </c>
      <c r="R152" s="80">
        <f t="shared" si="23"/>
        <v>7.9459458565507441</v>
      </c>
      <c r="T152" s="106"/>
    </row>
    <row r="153" spans="1:20" s="80" customFormat="1" ht="12.95" customHeight="1" x14ac:dyDescent="0.2">
      <c r="A153" s="134" t="s">
        <v>261</v>
      </c>
      <c r="B153" s="135" t="s">
        <v>2525</v>
      </c>
      <c r="C153" s="138">
        <v>19329.330999999998</v>
      </c>
      <c r="D153" s="138" t="s">
        <v>2559</v>
      </c>
      <c r="E153" s="80">
        <f t="shared" si="18"/>
        <v>-25122.158478870177</v>
      </c>
      <c r="F153" s="80">
        <f t="shared" si="19"/>
        <v>-25122</v>
      </c>
      <c r="G153" s="80">
        <f t="shared" si="20"/>
        <v>-0.21512280000024475</v>
      </c>
      <c r="I153" s="80">
        <f t="shared" si="21"/>
        <v>-0.21512280000024475</v>
      </c>
      <c r="P153" s="80">
        <f t="shared" si="22"/>
        <v>2.5998256360432723</v>
      </c>
      <c r="Q153" s="107">
        <f t="shared" ref="Q153:Q216" si="24">C153-15018.5</f>
        <v>4310.8309999999983</v>
      </c>
      <c r="R153" s="80">
        <f t="shared" si="23"/>
        <v>7.9239346975838432</v>
      </c>
      <c r="T153" s="106"/>
    </row>
    <row r="154" spans="1:20" s="80" customFormat="1" ht="12.95" customHeight="1" x14ac:dyDescent="0.2">
      <c r="A154" s="134" t="s">
        <v>265</v>
      </c>
      <c r="B154" s="135" t="s">
        <v>2525</v>
      </c>
      <c r="C154" s="138">
        <v>19599.455000000002</v>
      </c>
      <c r="D154" s="138" t="s">
        <v>2559</v>
      </c>
      <c r="E154" s="80">
        <f t="shared" si="18"/>
        <v>-24923.160760694565</v>
      </c>
      <c r="F154" s="80">
        <f t="shared" si="19"/>
        <v>-24923</v>
      </c>
      <c r="G154" s="80">
        <f t="shared" si="20"/>
        <v>-0.21822019999672193</v>
      </c>
      <c r="I154" s="80">
        <f t="shared" si="21"/>
        <v>-0.21822019999672193</v>
      </c>
      <c r="P154" s="80">
        <f t="shared" si="22"/>
        <v>2.5593928160432724</v>
      </c>
      <c r="Q154" s="107">
        <f t="shared" si="24"/>
        <v>4580.9550000000017</v>
      </c>
      <c r="R154" s="80">
        <f t="shared" si="23"/>
        <v>7.7151340668747936</v>
      </c>
      <c r="T154" s="106"/>
    </row>
    <row r="155" spans="1:20" s="80" customFormat="1" ht="12.95" customHeight="1" x14ac:dyDescent="0.2">
      <c r="A155" s="134" t="s">
        <v>2677</v>
      </c>
      <c r="B155" s="135" t="s">
        <v>2525</v>
      </c>
      <c r="C155" s="138">
        <v>20005.325000000001</v>
      </c>
      <c r="D155" s="138" t="s">
        <v>2559</v>
      </c>
      <c r="E155" s="80">
        <f t="shared" si="18"/>
        <v>-24624.160287297411</v>
      </c>
      <c r="F155" s="80">
        <f t="shared" si="19"/>
        <v>-24624</v>
      </c>
      <c r="G155" s="80">
        <f t="shared" si="20"/>
        <v>-0.21757759999672999</v>
      </c>
      <c r="I155" s="80">
        <f t="shared" si="21"/>
        <v>-0.21757759999672999</v>
      </c>
      <c r="P155" s="80">
        <f t="shared" si="22"/>
        <v>2.4992376040432722</v>
      </c>
      <c r="Q155" s="107">
        <f t="shared" si="24"/>
        <v>4986.8250000000007</v>
      </c>
      <c r="R155" s="80">
        <f t="shared" si="23"/>
        <v>7.3810848529029185</v>
      </c>
      <c r="T155" s="106"/>
    </row>
    <row r="156" spans="1:20" s="80" customFormat="1" ht="12.95" customHeight="1" x14ac:dyDescent="0.2">
      <c r="A156" s="134" t="s">
        <v>2677</v>
      </c>
      <c r="B156" s="135" t="s">
        <v>2525</v>
      </c>
      <c r="C156" s="138">
        <v>20009.398000000001</v>
      </c>
      <c r="D156" s="138" t="s">
        <v>2559</v>
      </c>
      <c r="E156" s="80">
        <f t="shared" si="18"/>
        <v>-24621.159747892805</v>
      </c>
      <c r="F156" s="80">
        <f t="shared" si="19"/>
        <v>-24621</v>
      </c>
      <c r="G156" s="80">
        <f t="shared" si="20"/>
        <v>-0.21684539999841945</v>
      </c>
      <c r="I156" s="80">
        <f t="shared" si="21"/>
        <v>-0.21684539999841945</v>
      </c>
      <c r="P156" s="80">
        <f t="shared" si="22"/>
        <v>2.4986376640432724</v>
      </c>
      <c r="Q156" s="107">
        <f t="shared" si="24"/>
        <v>4990.898000000001</v>
      </c>
      <c r="R156" s="80">
        <f t="shared" si="23"/>
        <v>7.3738482710972546</v>
      </c>
      <c r="T156" s="106"/>
    </row>
    <row r="157" spans="1:20" s="80" customFormat="1" ht="12.95" customHeight="1" x14ac:dyDescent="0.2">
      <c r="A157" s="134" t="s">
        <v>240</v>
      </c>
      <c r="B157" s="135" t="s">
        <v>2525</v>
      </c>
      <c r="C157" s="138">
        <v>20253.738000000001</v>
      </c>
      <c r="D157" s="138" t="s">
        <v>2559</v>
      </c>
      <c r="E157" s="80">
        <f t="shared" si="18"/>
        <v>-24441.156851226729</v>
      </c>
      <c r="F157" s="80">
        <f t="shared" si="19"/>
        <v>-24441</v>
      </c>
      <c r="G157" s="80">
        <f t="shared" si="20"/>
        <v>-0.21291339999515912</v>
      </c>
      <c r="I157" s="80">
        <f t="shared" si="21"/>
        <v>-0.21291339999515912</v>
      </c>
      <c r="P157" s="80">
        <f t="shared" si="22"/>
        <v>2.4627730240432721</v>
      </c>
      <c r="Q157" s="107">
        <f t="shared" si="24"/>
        <v>5235.2380000000012</v>
      </c>
      <c r="R157" s="80">
        <f t="shared" si="23"/>
        <v>7.1592978397835676</v>
      </c>
      <c r="T157" s="106"/>
    </row>
    <row r="158" spans="1:20" s="80" customFormat="1" ht="12.95" customHeight="1" x14ac:dyDescent="0.2">
      <c r="A158" s="134" t="s">
        <v>240</v>
      </c>
      <c r="B158" s="135" t="s">
        <v>2525</v>
      </c>
      <c r="C158" s="138">
        <v>20568.659</v>
      </c>
      <c r="D158" s="138" t="s">
        <v>2559</v>
      </c>
      <c r="E158" s="80">
        <f t="shared" si="18"/>
        <v>-24209.157619742</v>
      </c>
      <c r="F158" s="80">
        <f t="shared" si="19"/>
        <v>-24209</v>
      </c>
      <c r="G158" s="80">
        <f t="shared" si="20"/>
        <v>-0.21395659999689087</v>
      </c>
      <c r="I158" s="80">
        <f t="shared" si="21"/>
        <v>-0.21395659999689087</v>
      </c>
      <c r="P158" s="80">
        <f t="shared" si="22"/>
        <v>2.4169298240432724</v>
      </c>
      <c r="Q158" s="107">
        <f t="shared" si="24"/>
        <v>5550.1589999999997</v>
      </c>
      <c r="R158" s="80">
        <f t="shared" si="23"/>
        <v>6.9215633761988373</v>
      </c>
      <c r="T158" s="106"/>
    </row>
    <row r="159" spans="1:20" s="80" customFormat="1" ht="12.95" customHeight="1" x14ac:dyDescent="0.2">
      <c r="A159" s="134" t="s">
        <v>2677</v>
      </c>
      <c r="B159" s="135" t="s">
        <v>2525</v>
      </c>
      <c r="C159" s="138">
        <v>20647.391</v>
      </c>
      <c r="D159" s="138" t="s">
        <v>2559</v>
      </c>
      <c r="E159" s="80">
        <f t="shared" si="18"/>
        <v>-24151.15652266287</v>
      </c>
      <c r="F159" s="80">
        <f t="shared" si="19"/>
        <v>-24151</v>
      </c>
      <c r="G159" s="80">
        <f t="shared" si="20"/>
        <v>-0.21246739999696729</v>
      </c>
      <c r="I159" s="80">
        <f t="shared" si="21"/>
        <v>-0.21246739999696729</v>
      </c>
      <c r="P159" s="80">
        <f t="shared" si="22"/>
        <v>2.4055363040432725</v>
      </c>
      <c r="Q159" s="107">
        <f t="shared" si="24"/>
        <v>5628.8909999999996</v>
      </c>
      <c r="R159" s="80">
        <f t="shared" si="23"/>
        <v>6.8539433943684154</v>
      </c>
      <c r="T159" s="106"/>
    </row>
    <row r="160" spans="1:20" s="80" customFormat="1" ht="12.95" customHeight="1" x14ac:dyDescent="0.2">
      <c r="A160" s="134" t="s">
        <v>2677</v>
      </c>
      <c r="B160" s="135" t="s">
        <v>2525</v>
      </c>
      <c r="C160" s="138">
        <v>21486.288</v>
      </c>
      <c r="D160" s="138" t="s">
        <v>2559</v>
      </c>
      <c r="E160" s="80">
        <f t="shared" si="18"/>
        <v>-23533.149278640267</v>
      </c>
      <c r="F160" s="80">
        <f t="shared" si="19"/>
        <v>-23533</v>
      </c>
      <c r="G160" s="80">
        <f t="shared" si="20"/>
        <v>-0.20263419999537291</v>
      </c>
      <c r="I160" s="80">
        <f t="shared" si="21"/>
        <v>-0.20263419999537291</v>
      </c>
      <c r="P160" s="80">
        <f t="shared" si="22"/>
        <v>2.2858074560432722</v>
      </c>
      <c r="Q160" s="107">
        <f t="shared" si="24"/>
        <v>6467.7880000000005</v>
      </c>
      <c r="R160" s="80">
        <f t="shared" si="23"/>
        <v>6.1923418755083546</v>
      </c>
      <c r="T160" s="106"/>
    </row>
    <row r="161" spans="1:20" s="80" customFormat="1" ht="12.95" customHeight="1" x14ac:dyDescent="0.2">
      <c r="A161" s="134" t="s">
        <v>2677</v>
      </c>
      <c r="B161" s="135" t="s">
        <v>2525</v>
      </c>
      <c r="C161" s="138">
        <v>21490.36</v>
      </c>
      <c r="D161" s="138" t="s">
        <v>2559</v>
      </c>
      <c r="E161" s="80">
        <f t="shared" si="18"/>
        <v>-23530.149475925919</v>
      </c>
      <c r="F161" s="80">
        <f t="shared" si="19"/>
        <v>-23530</v>
      </c>
      <c r="G161" s="80">
        <f t="shared" si="20"/>
        <v>-0.2029019999972661</v>
      </c>
      <c r="I161" s="80">
        <f t="shared" si="21"/>
        <v>-0.2029019999972661</v>
      </c>
      <c r="P161" s="80">
        <f t="shared" si="22"/>
        <v>2.2852337000432721</v>
      </c>
      <c r="Q161" s="107">
        <f t="shared" si="24"/>
        <v>6471.8600000000006</v>
      </c>
      <c r="R161" s="80">
        <f t="shared" si="23"/>
        <v>6.1908192618162188</v>
      </c>
      <c r="T161" s="106"/>
    </row>
    <row r="162" spans="1:20" s="80" customFormat="1" ht="12.95" customHeight="1" x14ac:dyDescent="0.2">
      <c r="A162" s="134" t="s">
        <v>2677</v>
      </c>
      <c r="B162" s="135" t="s">
        <v>2525</v>
      </c>
      <c r="C162" s="138">
        <v>21573.164000000001</v>
      </c>
      <c r="D162" s="138" t="s">
        <v>2559</v>
      </c>
      <c r="E162" s="80">
        <f t="shared" si="18"/>
        <v>-23469.14857613244</v>
      </c>
      <c r="F162" s="80">
        <f t="shared" si="19"/>
        <v>-23469</v>
      </c>
      <c r="G162" s="80">
        <f t="shared" si="20"/>
        <v>-0.20168059999559773</v>
      </c>
      <c r="I162" s="80">
        <f t="shared" si="21"/>
        <v>-0.20168059999559773</v>
      </c>
      <c r="P162" s="80">
        <f t="shared" si="22"/>
        <v>2.2735829440432722</v>
      </c>
      <c r="Q162" s="107">
        <f t="shared" si="24"/>
        <v>6554.6640000000007</v>
      </c>
      <c r="R162" s="80">
        <f t="shared" si="23"/>
        <v>6.1269296124478663</v>
      </c>
      <c r="T162" s="106"/>
    </row>
    <row r="163" spans="1:20" s="80" customFormat="1" ht="12.95" customHeight="1" x14ac:dyDescent="0.2">
      <c r="A163" s="134" t="s">
        <v>2677</v>
      </c>
      <c r="B163" s="135" t="s">
        <v>2525</v>
      </c>
      <c r="C163" s="138">
        <v>22200.295999999998</v>
      </c>
      <c r="D163" s="138" t="s">
        <v>2559</v>
      </c>
      <c r="E163" s="80">
        <f t="shared" si="18"/>
        <v>-23007.146543751369</v>
      </c>
      <c r="F163" s="80">
        <f t="shared" si="19"/>
        <v>-23007</v>
      </c>
      <c r="G163" s="80">
        <f t="shared" si="20"/>
        <v>-0.19892179999806103</v>
      </c>
      <c r="I163" s="80">
        <f t="shared" si="21"/>
        <v>-0.19892179999806103</v>
      </c>
      <c r="P163" s="80">
        <f t="shared" si="22"/>
        <v>2.1863092960432722</v>
      </c>
      <c r="Q163" s="107">
        <f t="shared" si="24"/>
        <v>7181.7959999999985</v>
      </c>
      <c r="R163" s="80">
        <f t="shared" si="23"/>
        <v>5.6893273815225394</v>
      </c>
      <c r="T163" s="106"/>
    </row>
    <row r="164" spans="1:20" s="80" customFormat="1" ht="12.95" customHeight="1" x14ac:dyDescent="0.2">
      <c r="A164" s="134" t="s">
        <v>2677</v>
      </c>
      <c r="B164" s="135" t="s">
        <v>2525</v>
      </c>
      <c r="C164" s="138">
        <v>22204.367999999999</v>
      </c>
      <c r="D164" s="138" t="s">
        <v>2559</v>
      </c>
      <c r="E164" s="80">
        <f t="shared" si="18"/>
        <v>-23004.146741037021</v>
      </c>
      <c r="F164" s="80">
        <f t="shared" si="19"/>
        <v>-23004</v>
      </c>
      <c r="G164" s="80">
        <f t="shared" si="20"/>
        <v>-0.19918959999995423</v>
      </c>
      <c r="I164" s="80">
        <f t="shared" si="21"/>
        <v>-0.19918959999995423</v>
      </c>
      <c r="P164" s="80">
        <f t="shared" si="22"/>
        <v>2.1857481640432721</v>
      </c>
      <c r="Q164" s="107">
        <f t="shared" si="24"/>
        <v>7185.8679999999986</v>
      </c>
      <c r="R164" s="80">
        <f t="shared" si="23"/>
        <v>5.6879281383595037</v>
      </c>
      <c r="T164" s="106"/>
    </row>
    <row r="165" spans="1:20" s="80" customFormat="1" ht="12.95" customHeight="1" x14ac:dyDescent="0.2">
      <c r="A165" s="134" t="s">
        <v>2677</v>
      </c>
      <c r="B165" s="135" t="s">
        <v>2525</v>
      </c>
      <c r="C165" s="138">
        <v>22223.371999999999</v>
      </c>
      <c r="D165" s="138" t="s">
        <v>2559</v>
      </c>
      <c r="E165" s="80">
        <f t="shared" si="18"/>
        <v>-22990.146679449714</v>
      </c>
      <c r="F165" s="80">
        <f t="shared" si="19"/>
        <v>-22990</v>
      </c>
      <c r="G165" s="80">
        <f t="shared" si="20"/>
        <v>-0.19910599999639089</v>
      </c>
      <c r="I165" s="80">
        <f t="shared" si="21"/>
        <v>-0.19910599999639089</v>
      </c>
      <c r="P165" s="80">
        <f t="shared" si="22"/>
        <v>2.1831305000432724</v>
      </c>
      <c r="Q165" s="107">
        <f t="shared" si="24"/>
        <v>7204.8719999999994</v>
      </c>
      <c r="R165" s="80">
        <f t="shared" si="23"/>
        <v>5.6750507421212246</v>
      </c>
      <c r="T165" s="106"/>
    </row>
    <row r="166" spans="1:20" s="80" customFormat="1" ht="12.95" customHeight="1" x14ac:dyDescent="0.2">
      <c r="A166" s="134" t="s">
        <v>2677</v>
      </c>
      <c r="B166" s="135" t="s">
        <v>2525</v>
      </c>
      <c r="C166" s="138">
        <v>22234.23</v>
      </c>
      <c r="D166" s="138" t="s">
        <v>2559</v>
      </c>
      <c r="E166" s="80">
        <f t="shared" si="18"/>
        <v>-22982.147696671618</v>
      </c>
      <c r="F166" s="80">
        <f t="shared" si="19"/>
        <v>-22982</v>
      </c>
      <c r="G166" s="80">
        <f t="shared" si="20"/>
        <v>-0.20048679999672459</v>
      </c>
      <c r="I166" s="80">
        <f t="shared" si="21"/>
        <v>-0.20048679999672459</v>
      </c>
      <c r="P166" s="80">
        <f t="shared" si="22"/>
        <v>2.1816353960432724</v>
      </c>
      <c r="Q166" s="107">
        <f t="shared" si="24"/>
        <v>7215.73</v>
      </c>
      <c r="R166" s="80">
        <f t="shared" si="23"/>
        <v>5.6745061568664177</v>
      </c>
      <c r="T166" s="106"/>
    </row>
    <row r="167" spans="1:20" s="80" customFormat="1" ht="12.95" customHeight="1" x14ac:dyDescent="0.2">
      <c r="A167" s="134" t="s">
        <v>2677</v>
      </c>
      <c r="B167" s="135" t="s">
        <v>2525</v>
      </c>
      <c r="C167" s="138">
        <v>22238.303</v>
      </c>
      <c r="D167" s="138" t="s">
        <v>2559</v>
      </c>
      <c r="E167" s="80">
        <f t="shared" si="18"/>
        <v>-22979.147157267013</v>
      </c>
      <c r="F167" s="80">
        <f t="shared" si="19"/>
        <v>-22979</v>
      </c>
      <c r="G167" s="80">
        <f t="shared" si="20"/>
        <v>-0.19975459999841405</v>
      </c>
      <c r="I167" s="80">
        <f t="shared" si="21"/>
        <v>-0.19975459999841405</v>
      </c>
      <c r="P167" s="80">
        <f t="shared" si="22"/>
        <v>2.1810748640432722</v>
      </c>
      <c r="Q167" s="107">
        <f t="shared" si="24"/>
        <v>7219.8029999999999</v>
      </c>
      <c r="R167" s="80">
        <f t="shared" si="23"/>
        <v>5.6683489368490232</v>
      </c>
      <c r="T167" s="106"/>
    </row>
    <row r="168" spans="1:20" s="80" customFormat="1" ht="12.95" customHeight="1" x14ac:dyDescent="0.2">
      <c r="A168" s="134" t="s">
        <v>2677</v>
      </c>
      <c r="B168" s="135" t="s">
        <v>2525</v>
      </c>
      <c r="C168" s="138">
        <v>22918.374</v>
      </c>
      <c r="D168" s="138" t="s">
        <v>2559</v>
      </c>
      <c r="E168" s="80">
        <f t="shared" si="18"/>
        <v>-22478.145479528626</v>
      </c>
      <c r="F168" s="80">
        <f t="shared" si="19"/>
        <v>-22478</v>
      </c>
      <c r="G168" s="80">
        <f t="shared" si="20"/>
        <v>-0.19747719999577384</v>
      </c>
      <c r="I168" s="80">
        <f t="shared" si="21"/>
        <v>-0.19747719999577384</v>
      </c>
      <c r="P168" s="80">
        <f t="shared" si="22"/>
        <v>2.0884760360432724</v>
      </c>
      <c r="Q168" s="107">
        <f t="shared" si="24"/>
        <v>7899.8739999999998</v>
      </c>
      <c r="R168" s="80">
        <f t="shared" si="23"/>
        <v>5.2255821973573875</v>
      </c>
      <c r="T168" s="106"/>
    </row>
    <row r="169" spans="1:20" s="80" customFormat="1" ht="12.95" customHeight="1" x14ac:dyDescent="0.2">
      <c r="A169" s="134" t="s">
        <v>2677</v>
      </c>
      <c r="B169" s="135" t="s">
        <v>2525</v>
      </c>
      <c r="C169" s="138">
        <v>22933.307000000001</v>
      </c>
      <c r="D169" s="138" t="s">
        <v>2559</v>
      </c>
      <c r="E169" s="80">
        <f t="shared" si="18"/>
        <v>-22467.144483965418</v>
      </c>
      <c r="F169" s="80">
        <f t="shared" si="19"/>
        <v>-22467</v>
      </c>
      <c r="G169" s="80">
        <f t="shared" si="20"/>
        <v>-0.19612579999738955</v>
      </c>
      <c r="I169" s="80">
        <f t="shared" si="21"/>
        <v>-0.19612579999738955</v>
      </c>
      <c r="P169" s="80">
        <f t="shared" si="22"/>
        <v>2.0864654560432725</v>
      </c>
      <c r="Q169" s="107">
        <f t="shared" si="24"/>
        <v>7914.8070000000007</v>
      </c>
      <c r="R169" s="80">
        <f t="shared" si="23"/>
        <v>5.2102228421532875</v>
      </c>
      <c r="T169" s="106"/>
    </row>
    <row r="170" spans="1:20" s="80" customFormat="1" ht="12.95" customHeight="1" x14ac:dyDescent="0.2">
      <c r="A170" s="134" t="s">
        <v>311</v>
      </c>
      <c r="B170" s="135" t="s">
        <v>2525</v>
      </c>
      <c r="C170" s="138">
        <v>23499.359</v>
      </c>
      <c r="D170" s="138" t="s">
        <v>2559</v>
      </c>
      <c r="E170" s="80">
        <f t="shared" si="18"/>
        <v>-22050.139492299597</v>
      </c>
      <c r="F170" s="80">
        <f t="shared" si="19"/>
        <v>-22050</v>
      </c>
      <c r="G170" s="80">
        <f t="shared" si="20"/>
        <v>-0.18934999999692081</v>
      </c>
      <c r="I170" s="80">
        <f t="shared" si="21"/>
        <v>-0.18934999999692081</v>
      </c>
      <c r="P170" s="80">
        <f t="shared" si="22"/>
        <v>2.0109601000432722</v>
      </c>
      <c r="Q170" s="107">
        <f t="shared" si="24"/>
        <v>8480.8590000000004</v>
      </c>
      <c r="R170" s="80">
        <f t="shared" si="23"/>
        <v>4.841364536338884</v>
      </c>
      <c r="T170" s="106"/>
    </row>
    <row r="171" spans="1:20" s="80" customFormat="1" ht="12.95" customHeight="1" x14ac:dyDescent="0.2">
      <c r="A171" s="134" t="s">
        <v>315</v>
      </c>
      <c r="B171" s="135" t="s">
        <v>2525</v>
      </c>
      <c r="C171" s="138">
        <v>23757.274000000001</v>
      </c>
      <c r="D171" s="138" t="s">
        <v>2559</v>
      </c>
      <c r="E171" s="80">
        <f t="shared" si="18"/>
        <v>-21860.136025435258</v>
      </c>
      <c r="F171" s="80">
        <f t="shared" si="19"/>
        <v>-21860</v>
      </c>
      <c r="G171" s="80">
        <f t="shared" si="20"/>
        <v>-0.18464399999720627</v>
      </c>
      <c r="I171" s="80">
        <f t="shared" si="21"/>
        <v>-0.18464399999720627</v>
      </c>
      <c r="P171" s="80">
        <f t="shared" si="22"/>
        <v>1.9770185000432723</v>
      </c>
      <c r="Q171" s="107">
        <f t="shared" si="24"/>
        <v>8738.7740000000013</v>
      </c>
      <c r="R171" s="80">
        <f t="shared" si="23"/>
        <v>4.6727847640812517</v>
      </c>
      <c r="T171" s="106"/>
    </row>
    <row r="172" spans="1:20" s="80" customFormat="1" ht="12.95" customHeight="1" x14ac:dyDescent="0.2">
      <c r="A172" s="134" t="s">
        <v>315</v>
      </c>
      <c r="B172" s="135" t="s">
        <v>2525</v>
      </c>
      <c r="C172" s="138">
        <v>24418.342000000001</v>
      </c>
      <c r="D172" s="138" t="s">
        <v>2559</v>
      </c>
      <c r="E172" s="80">
        <f t="shared" si="18"/>
        <v>-21373.133672593925</v>
      </c>
      <c r="F172" s="80">
        <f t="shared" si="19"/>
        <v>-21373</v>
      </c>
      <c r="G172" s="80">
        <f t="shared" si="20"/>
        <v>-0.18145019999792567</v>
      </c>
      <c r="I172" s="80">
        <f t="shared" si="21"/>
        <v>-0.18145019999792567</v>
      </c>
      <c r="P172" s="80">
        <f t="shared" si="22"/>
        <v>1.8913396160432723</v>
      </c>
      <c r="Q172" s="107">
        <f t="shared" si="24"/>
        <v>9399.8420000000006</v>
      </c>
      <c r="R172" s="80">
        <f t="shared" si="23"/>
        <v>4.2964576214841035</v>
      </c>
      <c r="T172" s="106"/>
    </row>
    <row r="173" spans="1:20" s="80" customFormat="1" ht="12.95" customHeight="1" x14ac:dyDescent="0.2">
      <c r="A173" s="134" t="s">
        <v>323</v>
      </c>
      <c r="B173" s="135" t="s">
        <v>2525</v>
      </c>
      <c r="C173" s="138">
        <v>24627.387999999999</v>
      </c>
      <c r="D173" s="138" t="s">
        <v>2559</v>
      </c>
      <c r="E173" s="80">
        <f t="shared" si="18"/>
        <v>-21219.131521753061</v>
      </c>
      <c r="F173" s="80">
        <f t="shared" si="19"/>
        <v>-21219</v>
      </c>
      <c r="G173" s="80">
        <f t="shared" si="20"/>
        <v>-0.17853059999833931</v>
      </c>
      <c r="I173" s="80">
        <f t="shared" si="21"/>
        <v>-0.17853059999833931</v>
      </c>
      <c r="P173" s="80">
        <f t="shared" si="22"/>
        <v>1.8646409440432723</v>
      </c>
      <c r="Q173" s="107">
        <f t="shared" si="24"/>
        <v>9608.887999999999</v>
      </c>
      <c r="R173" s="80">
        <f t="shared" si="23"/>
        <v>4.1745499583813839</v>
      </c>
      <c r="T173" s="106"/>
    </row>
    <row r="174" spans="1:20" s="80" customFormat="1" ht="12.95" customHeight="1" x14ac:dyDescent="0.2">
      <c r="A174" s="134" t="s">
        <v>315</v>
      </c>
      <c r="B174" s="135" t="s">
        <v>2525</v>
      </c>
      <c r="C174" s="138">
        <v>24828.287</v>
      </c>
      <c r="D174" s="138" t="s">
        <v>2559</v>
      </c>
      <c r="E174" s="80">
        <f t="shared" si="18"/>
        <v>-21071.131186411658</v>
      </c>
      <c r="F174" s="80">
        <f t="shared" si="19"/>
        <v>-21071</v>
      </c>
      <c r="G174" s="80">
        <f t="shared" si="20"/>
        <v>-0.17807539999557775</v>
      </c>
      <c r="I174" s="80">
        <f t="shared" si="21"/>
        <v>-0.17807539999557775</v>
      </c>
      <c r="P174" s="80">
        <f t="shared" si="22"/>
        <v>1.8391612640432722</v>
      </c>
      <c r="Q174" s="107">
        <f t="shared" si="24"/>
        <v>9809.7870000000003</v>
      </c>
      <c r="R174" s="80">
        <f t="shared" si="23"/>
        <v>4.0692437587425889</v>
      </c>
      <c r="T174" s="106"/>
    </row>
    <row r="175" spans="1:20" s="80" customFormat="1" ht="12.95" customHeight="1" x14ac:dyDescent="0.2">
      <c r="A175" s="134" t="s">
        <v>315</v>
      </c>
      <c r="B175" s="135" t="s">
        <v>2525</v>
      </c>
      <c r="C175" s="138">
        <v>25584.374</v>
      </c>
      <c r="D175" s="138" t="s">
        <v>2559</v>
      </c>
      <c r="E175" s="80">
        <f t="shared" si="18"/>
        <v>-20514.129262324052</v>
      </c>
      <c r="F175" s="80">
        <f t="shared" si="19"/>
        <v>-20514</v>
      </c>
      <c r="G175" s="80">
        <f t="shared" si="20"/>
        <v>-0.17546359999687411</v>
      </c>
      <c r="I175" s="80">
        <f t="shared" si="21"/>
        <v>-0.17546359999687411</v>
      </c>
      <c r="P175" s="80">
        <f t="shared" si="22"/>
        <v>1.7448388840432723</v>
      </c>
      <c r="Q175" s="107">
        <f t="shared" si="24"/>
        <v>10565.874</v>
      </c>
      <c r="R175" s="80">
        <f t="shared" si="23"/>
        <v>3.6875616302107566</v>
      </c>
      <c r="T175" s="106"/>
    </row>
    <row r="176" spans="1:20" s="80" customFormat="1" ht="12.95" customHeight="1" x14ac:dyDescent="0.2">
      <c r="A176" s="134" t="s">
        <v>315</v>
      </c>
      <c r="B176" s="135" t="s">
        <v>2525</v>
      </c>
      <c r="C176" s="138">
        <v>26245.434000000001</v>
      </c>
      <c r="D176" s="138" t="s">
        <v>2559</v>
      </c>
      <c r="E176" s="80">
        <f t="shared" si="18"/>
        <v>-20027.132803004752</v>
      </c>
      <c r="F176" s="80">
        <f t="shared" si="19"/>
        <v>-20027</v>
      </c>
      <c r="G176" s="80">
        <f t="shared" si="20"/>
        <v>-0.18026979999558534</v>
      </c>
      <c r="I176" s="80">
        <f t="shared" si="21"/>
        <v>-0.18026979999558534</v>
      </c>
      <c r="P176" s="80">
        <f t="shared" si="22"/>
        <v>1.6644040160432723</v>
      </c>
      <c r="Q176" s="107">
        <f t="shared" si="24"/>
        <v>11226.934000000001</v>
      </c>
      <c r="R176" s="80">
        <f t="shared" si="23"/>
        <v>3.4028214875793612</v>
      </c>
      <c r="T176" s="106"/>
    </row>
    <row r="177" spans="1:20" s="80" customFormat="1" ht="12.95" customHeight="1" x14ac:dyDescent="0.2">
      <c r="A177" s="134" t="s">
        <v>315</v>
      </c>
      <c r="B177" s="135" t="s">
        <v>2525</v>
      </c>
      <c r="C177" s="138">
        <v>26260.367999999999</v>
      </c>
      <c r="D177" s="138" t="s">
        <v>2559</v>
      </c>
      <c r="E177" s="80">
        <f t="shared" si="18"/>
        <v>-20016.131070751289</v>
      </c>
      <c r="F177" s="80">
        <f t="shared" si="19"/>
        <v>-20016</v>
      </c>
      <c r="G177" s="80">
        <f t="shared" si="20"/>
        <v>-0.17791839999699732</v>
      </c>
      <c r="I177" s="80">
        <f t="shared" si="21"/>
        <v>-0.17791839999699732</v>
      </c>
      <c r="P177" s="80">
        <f t="shared" si="22"/>
        <v>1.6626091240432723</v>
      </c>
      <c r="Q177" s="107">
        <f t="shared" si="24"/>
        <v>11241.867999999999</v>
      </c>
      <c r="R177" s="80">
        <f t="shared" si="23"/>
        <v>3.3875415667498054</v>
      </c>
      <c r="T177" s="106"/>
    </row>
    <row r="178" spans="1:20" s="80" customFormat="1" ht="12.95" customHeight="1" x14ac:dyDescent="0.2">
      <c r="A178" s="134" t="s">
        <v>340</v>
      </c>
      <c r="B178" s="135" t="s">
        <v>2525</v>
      </c>
      <c r="C178" s="138">
        <v>26944.503000000001</v>
      </c>
      <c r="D178" s="138" t="s">
        <v>2559</v>
      </c>
      <c r="E178" s="80">
        <f t="shared" si="18"/>
        <v>-19512.135483820584</v>
      </c>
      <c r="F178" s="80">
        <f t="shared" si="19"/>
        <v>-19512</v>
      </c>
      <c r="G178" s="80">
        <f t="shared" si="20"/>
        <v>-0.18390879999788012</v>
      </c>
      <c r="I178" s="80">
        <f t="shared" si="21"/>
        <v>-0.18390879999788012</v>
      </c>
      <c r="P178" s="80">
        <f t="shared" si="22"/>
        <v>1.5814086760432722</v>
      </c>
      <c r="Q178" s="107">
        <f t="shared" si="24"/>
        <v>11926.003000000001</v>
      </c>
      <c r="R178" s="80">
        <f t="shared" si="23"/>
        <v>3.1163457912163044</v>
      </c>
      <c r="T178" s="106"/>
    </row>
    <row r="179" spans="1:20" s="80" customFormat="1" ht="12.95" customHeight="1" x14ac:dyDescent="0.2">
      <c r="A179" s="134" t="s">
        <v>315</v>
      </c>
      <c r="B179" s="135" t="s">
        <v>2525</v>
      </c>
      <c r="C179" s="138">
        <v>26985.223999999998</v>
      </c>
      <c r="D179" s="138" t="s">
        <v>2559</v>
      </c>
      <c r="E179" s="80">
        <f t="shared" si="18"/>
        <v>-19482.136719986833</v>
      </c>
      <c r="F179" s="80">
        <f t="shared" si="19"/>
        <v>-19482</v>
      </c>
      <c r="G179" s="80">
        <f t="shared" si="20"/>
        <v>-0.18558679999841843</v>
      </c>
      <c r="I179" s="80">
        <f t="shared" si="21"/>
        <v>-0.18558679999841843</v>
      </c>
      <c r="P179" s="80">
        <f t="shared" si="22"/>
        <v>1.5766393960432723</v>
      </c>
      <c r="Q179" s="107">
        <f t="shared" si="24"/>
        <v>11966.723999999998</v>
      </c>
      <c r="R179" s="80">
        <f t="shared" si="23"/>
        <v>3.1054411660155674</v>
      </c>
      <c r="T179" s="106"/>
    </row>
    <row r="180" spans="1:20" s="80" customFormat="1" ht="12.95" customHeight="1" x14ac:dyDescent="0.2">
      <c r="A180" s="134" t="s">
        <v>315</v>
      </c>
      <c r="B180" s="135" t="s">
        <v>2525</v>
      </c>
      <c r="C180" s="138">
        <v>27004.226999999999</v>
      </c>
      <c r="D180" s="138" t="s">
        <v>2559</v>
      </c>
      <c r="E180" s="80">
        <f t="shared" si="18"/>
        <v>-19468.13739508978</v>
      </c>
      <c r="F180" s="80">
        <f t="shared" si="19"/>
        <v>-19468</v>
      </c>
      <c r="G180" s="80">
        <f t="shared" si="20"/>
        <v>-0.1865031999986968</v>
      </c>
      <c r="I180" s="80">
        <f t="shared" si="21"/>
        <v>-0.1865031999986968</v>
      </c>
      <c r="P180" s="80">
        <f t="shared" si="22"/>
        <v>1.5744161960432721</v>
      </c>
      <c r="Q180" s="107">
        <f t="shared" si="24"/>
        <v>11985.726999999999</v>
      </c>
      <c r="R180" s="80">
        <f t="shared" si="23"/>
        <v>3.1008371193568127</v>
      </c>
      <c r="T180" s="106"/>
    </row>
    <row r="181" spans="1:20" s="80" customFormat="1" ht="12.95" customHeight="1" x14ac:dyDescent="0.2">
      <c r="A181" s="134" t="s">
        <v>351</v>
      </c>
      <c r="B181" s="135" t="s">
        <v>2525</v>
      </c>
      <c r="C181" s="138">
        <v>27138.612000000001</v>
      </c>
      <c r="D181" s="138" t="s">
        <v>2559</v>
      </c>
      <c r="E181" s="80">
        <f t="shared" si="18"/>
        <v>-19369.137275303943</v>
      </c>
      <c r="F181" s="80">
        <f t="shared" si="19"/>
        <v>-19369</v>
      </c>
      <c r="G181" s="80">
        <f t="shared" si="20"/>
        <v>-0.18634059999749297</v>
      </c>
      <c r="I181" s="80">
        <f t="shared" ref="I181:I217" si="25">G181</f>
        <v>-0.18634059999749297</v>
      </c>
      <c r="P181" s="80">
        <f t="shared" si="22"/>
        <v>1.5587397440432722</v>
      </c>
      <c r="Q181" s="107">
        <f t="shared" si="24"/>
        <v>12120.112000000001</v>
      </c>
      <c r="R181" s="80">
        <f t="shared" ref="R181:R217" si="26">+(P181-G181)^2</f>
        <v>3.0453054071574353</v>
      </c>
      <c r="T181" s="106"/>
    </row>
    <row r="182" spans="1:20" s="80" customFormat="1" ht="12.95" customHeight="1" x14ac:dyDescent="0.2">
      <c r="A182" s="134" t="s">
        <v>315</v>
      </c>
      <c r="B182" s="135" t="s">
        <v>2525</v>
      </c>
      <c r="C182" s="138">
        <v>27684.289000000001</v>
      </c>
      <c r="D182" s="138" t="s">
        <v>2559</v>
      </c>
      <c r="E182" s="80">
        <f t="shared" si="18"/>
        <v>-18967.14234756368</v>
      </c>
      <c r="F182" s="80">
        <f t="shared" si="19"/>
        <v>-18967</v>
      </c>
      <c r="G182" s="80">
        <f t="shared" si="20"/>
        <v>-0.19322579999789014</v>
      </c>
      <c r="I182" s="80">
        <f t="shared" si="25"/>
        <v>-0.19322579999789014</v>
      </c>
      <c r="P182" s="80">
        <f t="shared" si="22"/>
        <v>1.4958894560432723</v>
      </c>
      <c r="Q182" s="107">
        <f t="shared" si="24"/>
        <v>12665.789000000001</v>
      </c>
      <c r="R182" s="80">
        <f t="shared" si="26"/>
        <v>2.8531103481910018</v>
      </c>
      <c r="T182" s="106"/>
    </row>
    <row r="183" spans="1:20" s="80" customFormat="1" ht="12.95" customHeight="1" x14ac:dyDescent="0.2">
      <c r="A183" s="134" t="s">
        <v>359</v>
      </c>
      <c r="B183" s="135" t="s">
        <v>2525</v>
      </c>
      <c r="C183" s="138">
        <v>28459.37</v>
      </c>
      <c r="D183" s="138" t="s">
        <v>2559</v>
      </c>
      <c r="E183" s="80">
        <f t="shared" si="18"/>
        <v>-18396.147728791311</v>
      </c>
      <c r="F183" s="80">
        <f t="shared" si="19"/>
        <v>-18396</v>
      </c>
      <c r="G183" s="80">
        <f t="shared" si="20"/>
        <v>-0.20053039999766042</v>
      </c>
      <c r="I183" s="80">
        <f t="shared" si="25"/>
        <v>-0.20053039999766042</v>
      </c>
      <c r="P183" s="80">
        <f t="shared" si="22"/>
        <v>1.4088393640432721</v>
      </c>
      <c r="Q183" s="107">
        <f t="shared" si="24"/>
        <v>13440.869999999999</v>
      </c>
      <c r="R183" s="80">
        <f t="shared" si="26"/>
        <v>2.5900710374091669</v>
      </c>
      <c r="T183" s="106"/>
    </row>
    <row r="184" spans="1:20" s="80" customFormat="1" ht="12.95" customHeight="1" x14ac:dyDescent="0.2">
      <c r="A184" s="134" t="s">
        <v>364</v>
      </c>
      <c r="B184" s="135" t="s">
        <v>2525</v>
      </c>
      <c r="C184" s="138">
        <v>29078.36</v>
      </c>
      <c r="D184" s="138" t="s">
        <v>2559</v>
      </c>
      <c r="E184" s="80">
        <f t="shared" si="18"/>
        <v>-17940.143828458429</v>
      </c>
      <c r="F184" s="80">
        <f t="shared" si="19"/>
        <v>-17940</v>
      </c>
      <c r="G184" s="80">
        <f t="shared" si="20"/>
        <v>-0.19523599999592989</v>
      </c>
      <c r="I184" s="80">
        <f t="shared" si="25"/>
        <v>-0.19523599999592989</v>
      </c>
      <c r="P184" s="80">
        <f t="shared" si="22"/>
        <v>1.3411945000432721</v>
      </c>
      <c r="Q184" s="107">
        <f t="shared" si="24"/>
        <v>14059.86</v>
      </c>
      <c r="R184" s="80">
        <f t="shared" si="26"/>
        <v>2.3606186814507124</v>
      </c>
      <c r="T184" s="106"/>
    </row>
    <row r="185" spans="1:20" s="80" customFormat="1" ht="12.95" customHeight="1" x14ac:dyDescent="0.2">
      <c r="A185" s="134" t="s">
        <v>364</v>
      </c>
      <c r="B185" s="135" t="s">
        <v>2525</v>
      </c>
      <c r="C185" s="138">
        <v>29082.431</v>
      </c>
      <c r="D185" s="138" t="s">
        <v>2559</v>
      </c>
      <c r="E185" s="80">
        <f t="shared" si="18"/>
        <v>-17937.144762434335</v>
      </c>
      <c r="F185" s="80">
        <f t="shared" si="19"/>
        <v>-17937</v>
      </c>
      <c r="G185" s="80">
        <f t="shared" si="20"/>
        <v>-0.19650379999802681</v>
      </c>
      <c r="I185" s="80">
        <f t="shared" si="25"/>
        <v>-0.19650379999802681</v>
      </c>
      <c r="P185" s="80">
        <f t="shared" si="22"/>
        <v>1.3407549760432722</v>
      </c>
      <c r="Q185" s="107">
        <f t="shared" si="24"/>
        <v>14063.931</v>
      </c>
      <c r="R185" s="80">
        <f t="shared" si="26"/>
        <v>2.3631645445159926</v>
      </c>
      <c r="T185" s="106"/>
    </row>
    <row r="186" spans="1:20" s="80" customFormat="1" ht="12.95" customHeight="1" x14ac:dyDescent="0.2">
      <c r="A186" s="134" t="s">
        <v>364</v>
      </c>
      <c r="B186" s="135" t="s">
        <v>2525</v>
      </c>
      <c r="C186" s="138">
        <v>29108.223999999998</v>
      </c>
      <c r="D186" s="138" t="s">
        <v>2559</v>
      </c>
      <c r="E186" s="80">
        <f t="shared" si="18"/>
        <v>-17918.143310712523</v>
      </c>
      <c r="F186" s="80">
        <f t="shared" si="19"/>
        <v>-17918</v>
      </c>
      <c r="G186" s="80">
        <f t="shared" si="20"/>
        <v>-0.19453319999956875</v>
      </c>
      <c r="I186" s="80">
        <f t="shared" si="25"/>
        <v>-0.19453319999956875</v>
      </c>
      <c r="P186" s="80">
        <f t="shared" si="22"/>
        <v>1.3379729960432722</v>
      </c>
      <c r="Q186" s="107">
        <f t="shared" si="24"/>
        <v>14089.723999999998</v>
      </c>
      <c r="R186" s="80">
        <f t="shared" si="26"/>
        <v>2.3485752409096987</v>
      </c>
      <c r="T186" s="106"/>
    </row>
    <row r="187" spans="1:20" s="80" customFormat="1" ht="12.95" customHeight="1" x14ac:dyDescent="0.2">
      <c r="A187" s="134" t="s">
        <v>364</v>
      </c>
      <c r="B187" s="135" t="s">
        <v>2525</v>
      </c>
      <c r="C187" s="138">
        <v>29116.367999999999</v>
      </c>
      <c r="D187" s="138" t="s">
        <v>2559</v>
      </c>
      <c r="E187" s="80">
        <f t="shared" si="18"/>
        <v>-17912.143705283823</v>
      </c>
      <c r="F187" s="80">
        <f t="shared" si="19"/>
        <v>-17912</v>
      </c>
      <c r="G187" s="80">
        <f t="shared" si="20"/>
        <v>-0.19506879999971716</v>
      </c>
      <c r="I187" s="80">
        <f t="shared" si="25"/>
        <v>-0.19506879999971716</v>
      </c>
      <c r="P187" s="80">
        <f t="shared" si="22"/>
        <v>1.3370950760432723</v>
      </c>
      <c r="Q187" s="107">
        <f t="shared" si="24"/>
        <v>14097.867999999999</v>
      </c>
      <c r="R187" s="80">
        <f t="shared" si="26"/>
        <v>2.347526143051077</v>
      </c>
      <c r="T187" s="106"/>
    </row>
    <row r="188" spans="1:20" s="80" customFormat="1" ht="12.95" customHeight="1" x14ac:dyDescent="0.2">
      <c r="A188" s="134" t="s">
        <v>364</v>
      </c>
      <c r="B188" s="135" t="s">
        <v>2525</v>
      </c>
      <c r="C188" s="138">
        <v>29131.3</v>
      </c>
      <c r="D188" s="138" t="s">
        <v>2559</v>
      </c>
      <c r="E188" s="80">
        <f t="shared" si="18"/>
        <v>-17901.143446410864</v>
      </c>
      <c r="F188" s="80">
        <f t="shared" si="19"/>
        <v>-17901</v>
      </c>
      <c r="G188" s="80">
        <f t="shared" si="20"/>
        <v>-0.19471739999789861</v>
      </c>
      <c r="I188" s="80">
        <f t="shared" si="25"/>
        <v>-0.19471739999789861</v>
      </c>
      <c r="P188" s="80">
        <f t="shared" si="22"/>
        <v>1.3354863040432723</v>
      </c>
      <c r="Q188" s="107">
        <f t="shared" si="24"/>
        <v>14112.8</v>
      </c>
      <c r="R188" s="80">
        <f t="shared" si="26"/>
        <v>2.3415233758613194</v>
      </c>
      <c r="T188" s="106"/>
    </row>
    <row r="189" spans="1:20" s="80" customFormat="1" ht="12.95" customHeight="1" x14ac:dyDescent="0.2">
      <c r="A189" s="134" t="s">
        <v>364</v>
      </c>
      <c r="B189" s="135" t="s">
        <v>2525</v>
      </c>
      <c r="C189" s="138">
        <v>29135.370999999999</v>
      </c>
      <c r="D189" s="138" t="s">
        <v>2559</v>
      </c>
      <c r="E189" s="80">
        <f t="shared" si="18"/>
        <v>-17898.14438038677</v>
      </c>
      <c r="F189" s="80">
        <f t="shared" si="19"/>
        <v>-17898</v>
      </c>
      <c r="G189" s="80">
        <f t="shared" si="20"/>
        <v>-0.19598519999635755</v>
      </c>
      <c r="I189" s="80">
        <f t="shared" si="25"/>
        <v>-0.19598519999635755</v>
      </c>
      <c r="P189" s="80">
        <f t="shared" si="22"/>
        <v>1.3350477160432721</v>
      </c>
      <c r="Q189" s="107">
        <f t="shared" si="24"/>
        <v>14116.870999999999</v>
      </c>
      <c r="R189" s="80">
        <f t="shared" si="26"/>
        <v>2.3440617899968115</v>
      </c>
      <c r="T189" s="106"/>
    </row>
    <row r="190" spans="1:20" s="80" customFormat="1" ht="12.95" customHeight="1" x14ac:dyDescent="0.2">
      <c r="A190" s="134" t="s">
        <v>364</v>
      </c>
      <c r="B190" s="135" t="s">
        <v>2525</v>
      </c>
      <c r="C190" s="138">
        <v>29142.157999999999</v>
      </c>
      <c r="D190" s="138" t="s">
        <v>2559</v>
      </c>
      <c r="E190" s="80">
        <f t="shared" si="18"/>
        <v>-17893.144463632769</v>
      </c>
      <c r="F190" s="80">
        <f t="shared" si="19"/>
        <v>-17893</v>
      </c>
      <c r="G190" s="80">
        <f t="shared" si="20"/>
        <v>-0.1960981999982323</v>
      </c>
      <c r="I190" s="80">
        <f t="shared" si="25"/>
        <v>-0.1960981999982323</v>
      </c>
      <c r="P190" s="80">
        <f t="shared" si="22"/>
        <v>1.3343168960432723</v>
      </c>
      <c r="Q190" s="107">
        <f t="shared" si="24"/>
        <v>14123.657999999999</v>
      </c>
      <c r="R190" s="80">
        <f t="shared" si="26"/>
        <v>2.3421703661917279</v>
      </c>
      <c r="T190" s="106"/>
    </row>
    <row r="191" spans="1:20" s="80" customFormat="1" ht="12.95" customHeight="1" x14ac:dyDescent="0.2">
      <c r="A191" s="134" t="s">
        <v>364</v>
      </c>
      <c r="B191" s="135" t="s">
        <v>2525</v>
      </c>
      <c r="C191" s="138">
        <v>29161.163</v>
      </c>
      <c r="D191" s="138" t="s">
        <v>2559</v>
      </c>
      <c r="E191" s="80">
        <f t="shared" si="18"/>
        <v>-17879.143665355208</v>
      </c>
      <c r="F191" s="80">
        <f t="shared" si="19"/>
        <v>-17879</v>
      </c>
      <c r="G191" s="80">
        <f t="shared" si="20"/>
        <v>-0.19501459999810322</v>
      </c>
      <c r="I191" s="80">
        <f t="shared" si="25"/>
        <v>-0.19501459999810322</v>
      </c>
      <c r="P191" s="80">
        <f t="shared" si="22"/>
        <v>1.3322716640432721</v>
      </c>
      <c r="Q191" s="107">
        <f t="shared" si="24"/>
        <v>14142.663</v>
      </c>
      <c r="R191" s="80">
        <f t="shared" si="26"/>
        <v>2.3326033323294619</v>
      </c>
      <c r="T191" s="106"/>
    </row>
    <row r="192" spans="1:20" s="80" customFormat="1" ht="12.95" customHeight="1" x14ac:dyDescent="0.2">
      <c r="A192" s="134" t="s">
        <v>364</v>
      </c>
      <c r="B192" s="135" t="s">
        <v>2525</v>
      </c>
      <c r="C192" s="138">
        <v>29162.518</v>
      </c>
      <c r="D192" s="138" t="s">
        <v>2559</v>
      </c>
      <c r="E192" s="80">
        <f t="shared" si="18"/>
        <v>-17878.145450061016</v>
      </c>
      <c r="F192" s="80">
        <f t="shared" si="19"/>
        <v>-17878</v>
      </c>
      <c r="G192" s="80">
        <f t="shared" si="20"/>
        <v>-0.19743719999678433</v>
      </c>
      <c r="I192" s="80">
        <f t="shared" si="25"/>
        <v>-0.19743719999678433</v>
      </c>
      <c r="P192" s="80">
        <f t="shared" si="22"/>
        <v>1.3321256360432721</v>
      </c>
      <c r="Q192" s="107">
        <f t="shared" si="24"/>
        <v>14144.018</v>
      </c>
      <c r="R192" s="80">
        <f t="shared" si="26"/>
        <v>2.3395624693949002</v>
      </c>
      <c r="T192" s="106"/>
    </row>
    <row r="193" spans="1:20" s="80" customFormat="1" ht="12.95" customHeight="1" x14ac:dyDescent="0.2">
      <c r="A193" s="134" t="s">
        <v>364</v>
      </c>
      <c r="B193" s="135" t="s">
        <v>2525</v>
      </c>
      <c r="C193" s="138">
        <v>29845.300999999999</v>
      </c>
      <c r="D193" s="138" t="s">
        <v>2559</v>
      </c>
      <c r="E193" s="80">
        <f t="shared" si="18"/>
        <v>-17375.145868353746</v>
      </c>
      <c r="F193" s="80">
        <f t="shared" si="19"/>
        <v>-17375</v>
      </c>
      <c r="G193" s="80">
        <f t="shared" si="20"/>
        <v>-0.19800499999837484</v>
      </c>
      <c r="I193" s="80">
        <f t="shared" si="25"/>
        <v>-0.19800499999837484</v>
      </c>
      <c r="P193" s="80">
        <f t="shared" si="22"/>
        <v>1.2596876000432722</v>
      </c>
      <c r="Q193" s="107">
        <f t="shared" si="24"/>
        <v>14826.800999999999</v>
      </c>
      <c r="R193" s="80">
        <f t="shared" si="26"/>
        <v>2.1248677162161771</v>
      </c>
      <c r="T193" s="106"/>
    </row>
    <row r="194" spans="1:20" s="80" customFormat="1" ht="12.95" customHeight="1" x14ac:dyDescent="0.2">
      <c r="A194" s="134" t="s">
        <v>364</v>
      </c>
      <c r="B194" s="135" t="s">
        <v>2525</v>
      </c>
      <c r="C194" s="138">
        <v>29853.448</v>
      </c>
      <c r="D194" s="138" t="s">
        <v>2559</v>
      </c>
      <c r="E194" s="80">
        <f t="shared" si="18"/>
        <v>-17369.144052854281</v>
      </c>
      <c r="F194" s="80">
        <f t="shared" si="19"/>
        <v>-17369</v>
      </c>
      <c r="G194" s="80">
        <f t="shared" si="20"/>
        <v>-0.19554059999791207</v>
      </c>
      <c r="I194" s="80">
        <f t="shared" si="25"/>
        <v>-0.19554059999791207</v>
      </c>
      <c r="P194" s="80">
        <f t="shared" si="22"/>
        <v>1.258835744043272</v>
      </c>
      <c r="Q194" s="107">
        <f t="shared" si="24"/>
        <v>14834.948</v>
      </c>
      <c r="R194" s="80">
        <f t="shared" si="26"/>
        <v>2.1152105501066005</v>
      </c>
      <c r="T194" s="106"/>
    </row>
    <row r="195" spans="1:20" s="80" customFormat="1" ht="12.95" customHeight="1" x14ac:dyDescent="0.2">
      <c r="A195" s="134" t="s">
        <v>364</v>
      </c>
      <c r="B195" s="135" t="s">
        <v>2525</v>
      </c>
      <c r="C195" s="138">
        <v>30164.295999999998</v>
      </c>
      <c r="D195" s="138" t="s">
        <v>2559</v>
      </c>
      <c r="E195" s="80">
        <f t="shared" si="18"/>
        <v>-17140.145360774161</v>
      </c>
      <c r="F195" s="80">
        <f t="shared" si="19"/>
        <v>-17140</v>
      </c>
      <c r="G195" s="80">
        <f t="shared" si="20"/>
        <v>-0.19731599999795435</v>
      </c>
      <c r="I195" s="80">
        <f t="shared" si="25"/>
        <v>-0.19731599999795435</v>
      </c>
      <c r="P195" s="80">
        <f t="shared" si="22"/>
        <v>1.2265385000432723</v>
      </c>
      <c r="Q195" s="107">
        <f t="shared" si="24"/>
        <v>15145.795999999998</v>
      </c>
      <c r="R195" s="80">
        <f t="shared" si="26"/>
        <v>2.0273616372876515</v>
      </c>
      <c r="T195" s="106"/>
    </row>
    <row r="196" spans="1:20" s="80" customFormat="1" ht="12.95" customHeight="1" x14ac:dyDescent="0.2">
      <c r="A196" s="134" t="s">
        <v>364</v>
      </c>
      <c r="B196" s="135" t="s">
        <v>2525</v>
      </c>
      <c r="C196" s="138">
        <v>30172.44</v>
      </c>
      <c r="D196" s="138" t="s">
        <v>2559</v>
      </c>
      <c r="E196" s="80">
        <f t="shared" si="18"/>
        <v>-17134.14575534546</v>
      </c>
      <c r="F196" s="80">
        <f t="shared" si="19"/>
        <v>-17134</v>
      </c>
      <c r="G196" s="80">
        <f t="shared" si="20"/>
        <v>-0.19785159999810276</v>
      </c>
      <c r="I196" s="80">
        <f t="shared" si="25"/>
        <v>-0.19785159999810276</v>
      </c>
      <c r="P196" s="80">
        <f t="shared" si="22"/>
        <v>1.2256979240432722</v>
      </c>
      <c r="Q196" s="107">
        <f t="shared" si="24"/>
        <v>15153.939999999999</v>
      </c>
      <c r="R196" s="80">
        <f t="shared" si="26"/>
        <v>2.0264932473984252</v>
      </c>
      <c r="T196" s="106"/>
    </row>
    <row r="197" spans="1:20" s="80" customFormat="1" ht="12.95" customHeight="1" x14ac:dyDescent="0.2">
      <c r="A197" s="134" t="s">
        <v>364</v>
      </c>
      <c r="B197" s="135" t="s">
        <v>2525</v>
      </c>
      <c r="C197" s="138">
        <v>30198.233</v>
      </c>
      <c r="D197" s="138" t="s">
        <v>2559</v>
      </c>
      <c r="E197" s="80">
        <f t="shared" si="18"/>
        <v>-17115.144303623645</v>
      </c>
      <c r="F197" s="80">
        <f t="shared" si="19"/>
        <v>-17115</v>
      </c>
      <c r="G197" s="80">
        <f t="shared" si="20"/>
        <v>-0.19588099999600672</v>
      </c>
      <c r="I197" s="80">
        <f t="shared" si="25"/>
        <v>-0.19588099999600672</v>
      </c>
      <c r="P197" s="80">
        <f t="shared" si="22"/>
        <v>1.2230380000432721</v>
      </c>
      <c r="Q197" s="107">
        <f t="shared" si="24"/>
        <v>15179.733</v>
      </c>
      <c r="R197" s="80">
        <f t="shared" si="26"/>
        <v>2.0133311286724669</v>
      </c>
      <c r="T197" s="106"/>
    </row>
    <row r="198" spans="1:20" s="80" customFormat="1" ht="12.95" customHeight="1" x14ac:dyDescent="0.2">
      <c r="A198" s="134" t="s">
        <v>364</v>
      </c>
      <c r="B198" s="135" t="s">
        <v>2525</v>
      </c>
      <c r="C198" s="138">
        <v>30202.305</v>
      </c>
      <c r="D198" s="138" t="s">
        <v>2559</v>
      </c>
      <c r="E198" s="80">
        <f t="shared" si="18"/>
        <v>-17112.144500909293</v>
      </c>
      <c r="F198" s="80">
        <f t="shared" si="19"/>
        <v>-17112</v>
      </c>
      <c r="G198" s="80">
        <f t="shared" si="20"/>
        <v>-0.19614879999789991</v>
      </c>
      <c r="I198" s="80">
        <f t="shared" si="25"/>
        <v>-0.19614879999789991</v>
      </c>
      <c r="P198" s="80">
        <f t="shared" si="22"/>
        <v>1.2226182760432722</v>
      </c>
      <c r="Q198" s="107">
        <f t="shared" si="24"/>
        <v>15183.805</v>
      </c>
      <c r="R198" s="80">
        <f t="shared" si="26"/>
        <v>2.012900016058417</v>
      </c>
      <c r="T198" s="106"/>
    </row>
    <row r="199" spans="1:20" s="80" customFormat="1" ht="12.95" customHeight="1" x14ac:dyDescent="0.2">
      <c r="A199" s="134" t="s">
        <v>405</v>
      </c>
      <c r="B199" s="135" t="s">
        <v>2525</v>
      </c>
      <c r="C199" s="138">
        <v>32686.381000000001</v>
      </c>
      <c r="D199" s="138" t="s">
        <v>2559</v>
      </c>
      <c r="E199" s="80">
        <f t="shared" si="18"/>
        <v>-15282.149921476182</v>
      </c>
      <c r="F199" s="80">
        <f t="shared" si="19"/>
        <v>-15282</v>
      </c>
      <c r="G199" s="80">
        <f t="shared" si="20"/>
        <v>-0.20350679999683052</v>
      </c>
      <c r="I199" s="80">
        <f t="shared" si="25"/>
        <v>-0.20350679999683052</v>
      </c>
      <c r="P199" s="80">
        <f t="shared" si="22"/>
        <v>0.98000419604327227</v>
      </c>
      <c r="Q199" s="107">
        <f t="shared" si="24"/>
        <v>17667.881000000001</v>
      </c>
      <c r="R199" s="80">
        <f t="shared" si="26"/>
        <v>1.4006982777478365</v>
      </c>
      <c r="T199" s="106"/>
    </row>
    <row r="200" spans="1:20" s="80" customFormat="1" ht="12.95" customHeight="1" x14ac:dyDescent="0.2">
      <c r="A200" s="134" t="s">
        <v>409</v>
      </c>
      <c r="B200" s="135" t="s">
        <v>2525</v>
      </c>
      <c r="C200" s="138">
        <v>32766.462</v>
      </c>
      <c r="D200" s="138" t="s">
        <v>2559</v>
      </c>
      <c r="E200" s="80">
        <f t="shared" si="18"/>
        <v>-15223.155029244392</v>
      </c>
      <c r="F200" s="80">
        <f t="shared" si="19"/>
        <v>-15223</v>
      </c>
      <c r="G200" s="80">
        <f t="shared" si="20"/>
        <v>-0.21044019999681041</v>
      </c>
      <c r="I200" s="80">
        <f t="shared" si="25"/>
        <v>-0.21044019999681041</v>
      </c>
      <c r="P200" s="80">
        <f t="shared" si="22"/>
        <v>0.97262801604327209</v>
      </c>
      <c r="Q200" s="107">
        <f t="shared" si="24"/>
        <v>17747.962</v>
      </c>
      <c r="R200" s="80">
        <f t="shared" si="26"/>
        <v>1.3996504038042634</v>
      </c>
      <c r="T200" s="106"/>
    </row>
    <row r="201" spans="1:20" s="80" customFormat="1" ht="12.95" customHeight="1" x14ac:dyDescent="0.2">
      <c r="A201" s="134" t="s">
        <v>413</v>
      </c>
      <c r="B201" s="135" t="s">
        <v>2525</v>
      </c>
      <c r="C201" s="138">
        <v>32823.474000000002</v>
      </c>
      <c r="D201" s="138" t="s">
        <v>2559</v>
      </c>
      <c r="E201" s="80">
        <f t="shared" si="18"/>
        <v>-15181.154844482473</v>
      </c>
      <c r="F201" s="80">
        <f t="shared" si="19"/>
        <v>-15181</v>
      </c>
      <c r="G201" s="80">
        <f t="shared" si="20"/>
        <v>-0.21018939999339636</v>
      </c>
      <c r="I201" s="80">
        <f t="shared" si="25"/>
        <v>-0.21018939999339636</v>
      </c>
      <c r="P201" s="80">
        <f t="shared" si="22"/>
        <v>0.96739414404327218</v>
      </c>
      <c r="Q201" s="107">
        <f t="shared" si="24"/>
        <v>17804.974000000002</v>
      </c>
      <c r="R201" s="80">
        <f t="shared" si="26"/>
        <v>1.3867030031859602</v>
      </c>
      <c r="T201" s="106"/>
    </row>
    <row r="202" spans="1:20" s="80" customFormat="1" ht="12.95" customHeight="1" x14ac:dyDescent="0.2">
      <c r="A202" s="134" t="s">
        <v>405</v>
      </c>
      <c r="B202" s="135" t="s">
        <v>2525</v>
      </c>
      <c r="C202" s="138">
        <v>32887.271999999997</v>
      </c>
      <c r="D202" s="138" t="s">
        <v>2559</v>
      </c>
      <c r="E202" s="80">
        <f t="shared" si="18"/>
        <v>-15134.155479656814</v>
      </c>
      <c r="F202" s="80">
        <f t="shared" si="19"/>
        <v>-15134</v>
      </c>
      <c r="G202" s="80">
        <f t="shared" si="20"/>
        <v>-0.21105159999569878</v>
      </c>
      <c r="I202" s="80">
        <f t="shared" si="25"/>
        <v>-0.21105159999569878</v>
      </c>
      <c r="P202" s="80">
        <f t="shared" si="22"/>
        <v>0.96155392404327222</v>
      </c>
      <c r="Q202" s="107">
        <f t="shared" si="24"/>
        <v>17868.771999999997</v>
      </c>
      <c r="R202" s="80">
        <f t="shared" si="26"/>
        <v>1.3750037150067098</v>
      </c>
      <c r="T202" s="106"/>
    </row>
    <row r="203" spans="1:20" s="80" customFormat="1" ht="12.95" customHeight="1" x14ac:dyDescent="0.2">
      <c r="A203" s="134" t="s">
        <v>405</v>
      </c>
      <c r="B203" s="135" t="s">
        <v>2525</v>
      </c>
      <c r="C203" s="138">
        <v>33005.366000000002</v>
      </c>
      <c r="D203" s="138" t="s">
        <v>2559</v>
      </c>
      <c r="E203" s="80">
        <f t="shared" si="18"/>
        <v>-15047.156780799138</v>
      </c>
      <c r="F203" s="80">
        <f t="shared" si="19"/>
        <v>-15047</v>
      </c>
      <c r="G203" s="80">
        <f t="shared" si="20"/>
        <v>-0.21281779999117134</v>
      </c>
      <c r="I203" s="80">
        <f t="shared" si="25"/>
        <v>-0.21281779999117134</v>
      </c>
      <c r="P203" s="80">
        <f t="shared" si="22"/>
        <v>0.95078993604327211</v>
      </c>
      <c r="Q203" s="107">
        <f t="shared" si="24"/>
        <v>17986.866000000002</v>
      </c>
      <c r="R203" s="80">
        <f t="shared" si="26"/>
        <v>1.3539829633592031</v>
      </c>
      <c r="T203" s="106"/>
    </row>
    <row r="204" spans="1:20" s="80" customFormat="1" ht="12.95" customHeight="1" x14ac:dyDescent="0.2">
      <c r="A204" s="134" t="s">
        <v>423</v>
      </c>
      <c r="B204" s="135" t="s">
        <v>2525</v>
      </c>
      <c r="C204" s="138">
        <v>33028.442999999999</v>
      </c>
      <c r="D204" s="138" t="s">
        <v>2559</v>
      </c>
      <c r="E204" s="80">
        <f t="shared" si="18"/>
        <v>-15030.156179807231</v>
      </c>
      <c r="F204" s="80">
        <f t="shared" si="19"/>
        <v>-15030</v>
      </c>
      <c r="G204" s="80">
        <f t="shared" si="20"/>
        <v>-0.21200200000021141</v>
      </c>
      <c r="I204" s="80">
        <f t="shared" si="25"/>
        <v>-0.21200200000021141</v>
      </c>
      <c r="P204" s="80">
        <f t="shared" si="22"/>
        <v>0.94869370004327214</v>
      </c>
      <c r="Q204" s="107">
        <f t="shared" si="24"/>
        <v>18009.942999999999</v>
      </c>
      <c r="R204" s="80">
        <f t="shared" si="26"/>
        <v>1.3472145080994327</v>
      </c>
      <c r="T204" s="106"/>
    </row>
    <row r="205" spans="1:20" s="80" customFormat="1" ht="12.95" customHeight="1" x14ac:dyDescent="0.2">
      <c r="A205" s="134" t="s">
        <v>405</v>
      </c>
      <c r="B205" s="135" t="s">
        <v>2525</v>
      </c>
      <c r="C205" s="138">
        <v>33032.514999999999</v>
      </c>
      <c r="D205" s="138" t="s">
        <v>2559</v>
      </c>
      <c r="E205" s="80">
        <f t="shared" si="18"/>
        <v>-15027.156377092881</v>
      </c>
      <c r="F205" s="80">
        <f t="shared" si="19"/>
        <v>-15027</v>
      </c>
      <c r="G205" s="80">
        <f t="shared" si="20"/>
        <v>-0.2122698000021046</v>
      </c>
      <c r="I205" s="80">
        <f t="shared" si="25"/>
        <v>-0.2122698000021046</v>
      </c>
      <c r="P205" s="80">
        <f t="shared" si="22"/>
        <v>0.94832401604327221</v>
      </c>
      <c r="Q205" s="107">
        <f t="shared" si="24"/>
        <v>18014.014999999999</v>
      </c>
      <c r="R205" s="80">
        <f t="shared" si="26"/>
        <v>1.3469780058427701</v>
      </c>
      <c r="T205" s="106"/>
    </row>
    <row r="206" spans="1:20" s="80" customFormat="1" ht="12.95" customHeight="1" x14ac:dyDescent="0.2">
      <c r="A206" s="134" t="s">
        <v>405</v>
      </c>
      <c r="B206" s="135" t="s">
        <v>2525</v>
      </c>
      <c r="C206" s="138">
        <v>33066.451999999997</v>
      </c>
      <c r="D206" s="138" t="s">
        <v>2559</v>
      </c>
      <c r="E206" s="80">
        <f t="shared" si="18"/>
        <v>-15002.155319942367</v>
      </c>
      <c r="F206" s="80">
        <f t="shared" si="19"/>
        <v>-15002</v>
      </c>
      <c r="G206" s="80">
        <f t="shared" si="20"/>
        <v>-0.210834799996519</v>
      </c>
      <c r="I206" s="80">
        <f t="shared" si="25"/>
        <v>-0.210834799996519</v>
      </c>
      <c r="P206" s="80">
        <f t="shared" si="22"/>
        <v>0.94524611604327213</v>
      </c>
      <c r="Q206" s="107">
        <f t="shared" si="24"/>
        <v>18047.951999999997</v>
      </c>
      <c r="R206" s="80">
        <f t="shared" si="26"/>
        <v>1.3365230844314027</v>
      </c>
      <c r="T206" s="106"/>
    </row>
    <row r="207" spans="1:20" s="80" customFormat="1" ht="12.95" customHeight="1" x14ac:dyDescent="0.2">
      <c r="A207" s="134" t="s">
        <v>432</v>
      </c>
      <c r="B207" s="135" t="s">
        <v>2525</v>
      </c>
      <c r="C207" s="138">
        <v>33123.462</v>
      </c>
      <c r="D207" s="138" t="s">
        <v>2559</v>
      </c>
      <c r="E207" s="80">
        <f t="shared" si="18"/>
        <v>-14960.156608560957</v>
      </c>
      <c r="F207" s="80">
        <f t="shared" si="19"/>
        <v>-14960</v>
      </c>
      <c r="G207" s="80">
        <f t="shared" si="20"/>
        <v>-0.21258399999351241</v>
      </c>
      <c r="I207" s="80">
        <f t="shared" si="25"/>
        <v>-0.21258399999351241</v>
      </c>
      <c r="P207" s="80">
        <f t="shared" si="22"/>
        <v>0.94008650004327221</v>
      </c>
      <c r="Q207" s="107">
        <f t="shared" si="24"/>
        <v>18104.962</v>
      </c>
      <c r="R207" s="80">
        <f t="shared" si="26"/>
        <v>1.3286492816550508</v>
      </c>
      <c r="T207" s="106"/>
    </row>
    <row r="208" spans="1:20" s="80" customFormat="1" ht="12.95" customHeight="1" x14ac:dyDescent="0.2">
      <c r="A208" s="134" t="s">
        <v>435</v>
      </c>
      <c r="B208" s="135" t="s">
        <v>2525</v>
      </c>
      <c r="C208" s="138">
        <v>33172.330999999998</v>
      </c>
      <c r="D208" s="138" t="s">
        <v>2559</v>
      </c>
      <c r="E208" s="80">
        <f t="shared" si="18"/>
        <v>-14924.155292537489</v>
      </c>
      <c r="F208" s="80">
        <f t="shared" si="19"/>
        <v>-14924</v>
      </c>
      <c r="G208" s="80">
        <f t="shared" si="20"/>
        <v>-0.21079760000429815</v>
      </c>
      <c r="I208" s="80">
        <f t="shared" si="25"/>
        <v>-0.21079760000429815</v>
      </c>
      <c r="P208" s="80">
        <f t="shared" si="22"/>
        <v>0.9356752040432722</v>
      </c>
      <c r="Q208" s="107">
        <f t="shared" si="24"/>
        <v>18153.830999999998</v>
      </c>
      <c r="R208" s="80">
        <f t="shared" si="26"/>
        <v>1.3143998904206988</v>
      </c>
      <c r="T208" s="106"/>
    </row>
    <row r="209" spans="1:20" s="80" customFormat="1" ht="12.95" customHeight="1" x14ac:dyDescent="0.2">
      <c r="A209" s="134" t="s">
        <v>435</v>
      </c>
      <c r="B209" s="135" t="s">
        <v>2525</v>
      </c>
      <c r="C209" s="138">
        <v>33184.546999999999</v>
      </c>
      <c r="D209" s="138" t="s">
        <v>2559</v>
      </c>
      <c r="E209" s="80">
        <f t="shared" si="18"/>
        <v>-14915.155884394439</v>
      </c>
      <c r="F209" s="80">
        <f t="shared" si="19"/>
        <v>-14915</v>
      </c>
      <c r="G209" s="80">
        <f t="shared" si="20"/>
        <v>-0.21160099999542581</v>
      </c>
      <c r="I209" s="80">
        <f t="shared" si="25"/>
        <v>-0.21160099999542581</v>
      </c>
      <c r="P209" s="80">
        <f t="shared" si="22"/>
        <v>0.93457400004327218</v>
      </c>
      <c r="Q209" s="107">
        <f t="shared" si="24"/>
        <v>18166.046999999999</v>
      </c>
      <c r="R209" s="80">
        <f t="shared" si="26"/>
        <v>1.313717130713709</v>
      </c>
      <c r="T209" s="106"/>
    </row>
    <row r="210" spans="1:20" s="80" customFormat="1" ht="12.95" customHeight="1" x14ac:dyDescent="0.2">
      <c r="A210" s="134" t="s">
        <v>435</v>
      </c>
      <c r="B210" s="135" t="s">
        <v>2525</v>
      </c>
      <c r="C210" s="138">
        <v>33385.444000000003</v>
      </c>
      <c r="D210" s="138" t="s">
        <v>2559</v>
      </c>
      <c r="E210" s="80">
        <f t="shared" si="18"/>
        <v>-14767.157022433539</v>
      </c>
      <c r="F210" s="80">
        <f t="shared" si="19"/>
        <v>-14767</v>
      </c>
      <c r="G210" s="80">
        <f t="shared" si="20"/>
        <v>-0.21314579999307171</v>
      </c>
      <c r="I210" s="80">
        <f t="shared" si="25"/>
        <v>-0.21314579999307171</v>
      </c>
      <c r="P210" s="80">
        <f t="shared" si="22"/>
        <v>0.91655825604327223</v>
      </c>
      <c r="Q210" s="107">
        <f t="shared" si="24"/>
        <v>18366.944000000003</v>
      </c>
      <c r="R210" s="80">
        <f t="shared" si="26"/>
        <v>1.2762312542249667</v>
      </c>
      <c r="T210" s="106"/>
    </row>
    <row r="211" spans="1:20" s="80" customFormat="1" ht="12.95" customHeight="1" x14ac:dyDescent="0.2">
      <c r="A211" s="134" t="s">
        <v>448</v>
      </c>
      <c r="B211" s="135" t="s">
        <v>2525</v>
      </c>
      <c r="C211" s="138">
        <v>33628.428399999997</v>
      </c>
      <c r="D211" s="138" t="s">
        <v>2559</v>
      </c>
      <c r="E211" s="80">
        <f t="shared" si="18"/>
        <v>-14588.152783075808</v>
      </c>
      <c r="F211" s="80">
        <f t="shared" si="19"/>
        <v>-14588</v>
      </c>
      <c r="G211" s="80">
        <f t="shared" si="20"/>
        <v>-0.20739119999780087</v>
      </c>
      <c r="I211" s="80">
        <f t="shared" si="25"/>
        <v>-0.20739119999780087</v>
      </c>
      <c r="P211" s="80">
        <f t="shared" si="22"/>
        <v>0.89500307604327223</v>
      </c>
      <c r="Q211" s="107">
        <f t="shared" si="24"/>
        <v>18609.928399999997</v>
      </c>
      <c r="R211" s="80">
        <f t="shared" si="26"/>
        <v>1.2152731398481214</v>
      </c>
      <c r="T211" s="106"/>
    </row>
    <row r="212" spans="1:20" s="80" customFormat="1" ht="12.95" customHeight="1" x14ac:dyDescent="0.2">
      <c r="A212" s="134" t="s">
        <v>435</v>
      </c>
      <c r="B212" s="135" t="s">
        <v>2525</v>
      </c>
      <c r="C212" s="138">
        <v>33799.464999999997</v>
      </c>
      <c r="D212" s="138" t="s">
        <v>2559</v>
      </c>
      <c r="E212" s="80">
        <f t="shared" si="18"/>
        <v>-14462.15178677591</v>
      </c>
      <c r="F212" s="80">
        <f t="shared" si="19"/>
        <v>-14462</v>
      </c>
      <c r="G212" s="80">
        <f t="shared" si="20"/>
        <v>-0.20603879999544006</v>
      </c>
      <c r="I212" s="80">
        <f t="shared" si="25"/>
        <v>-0.20603879999544006</v>
      </c>
      <c r="P212" s="80">
        <f t="shared" si="22"/>
        <v>0.87998387604327222</v>
      </c>
      <c r="Q212" s="107">
        <f t="shared" si="24"/>
        <v>18780.964999999997</v>
      </c>
      <c r="R212" s="80">
        <f t="shared" si="26"/>
        <v>1.1794452528702861</v>
      </c>
      <c r="T212" s="106"/>
    </row>
    <row r="213" spans="1:20" s="80" customFormat="1" ht="12.95" customHeight="1" x14ac:dyDescent="0.2">
      <c r="A213" s="134" t="s">
        <v>435</v>
      </c>
      <c r="B213" s="135" t="s">
        <v>2525</v>
      </c>
      <c r="C213" s="138">
        <v>33890.415000000001</v>
      </c>
      <c r="D213" s="138" t="s">
        <v>2559</v>
      </c>
      <c r="E213" s="80">
        <f t="shared" ref="E213:E276" si="27">(C213-C$7)/C$8</f>
        <v>-14395.149808173222</v>
      </c>
      <c r="F213" s="80">
        <f t="shared" ref="F213:F276" si="28">+ROUND(2*E213,0)/2</f>
        <v>-14395</v>
      </c>
      <c r="G213" s="80">
        <f t="shared" ref="G213:G276" si="29">C213-(C$7+F213*C$8)</f>
        <v>-0.20335299999715062</v>
      </c>
      <c r="I213" s="80">
        <f t="shared" si="25"/>
        <v>-0.20335299999715062</v>
      </c>
      <c r="P213" s="80">
        <f t="shared" ref="P213:P276" si="30">+D$11+D$12*F213+D$13*F213^2</f>
        <v>0.87204920004327224</v>
      </c>
      <c r="Q213" s="107">
        <f t="shared" si="24"/>
        <v>18871.915000000001</v>
      </c>
      <c r="R213" s="80">
        <f t="shared" si="26"/>
        <v>1.1564898918517816</v>
      </c>
      <c r="T213" s="106"/>
    </row>
    <row r="214" spans="1:20" s="80" customFormat="1" ht="12.95" customHeight="1" x14ac:dyDescent="0.2">
      <c r="A214" s="134" t="s">
        <v>435</v>
      </c>
      <c r="B214" s="135" t="s">
        <v>2525</v>
      </c>
      <c r="C214" s="138">
        <v>33928.421999999999</v>
      </c>
      <c r="D214" s="138" t="s">
        <v>2559</v>
      </c>
      <c r="E214" s="80">
        <f t="shared" si="27"/>
        <v>-14367.150421688868</v>
      </c>
      <c r="F214" s="80">
        <f t="shared" si="28"/>
        <v>-14367</v>
      </c>
      <c r="G214" s="80">
        <f t="shared" si="29"/>
        <v>-0.20418579999386566</v>
      </c>
      <c r="I214" s="80">
        <f t="shared" si="25"/>
        <v>-0.20418579999386566</v>
      </c>
      <c r="P214" s="80">
        <f t="shared" si="30"/>
        <v>0.8687438560432722</v>
      </c>
      <c r="Q214" s="107">
        <f t="shared" si="24"/>
        <v>18909.921999999999</v>
      </c>
      <c r="R214" s="80">
        <f t="shared" si="26"/>
        <v>1.1511780468039707</v>
      </c>
      <c r="T214" s="106"/>
    </row>
    <row r="215" spans="1:20" s="80" customFormat="1" ht="12.95" customHeight="1" x14ac:dyDescent="0.2">
      <c r="A215" s="134" t="s">
        <v>413</v>
      </c>
      <c r="B215" s="135" t="s">
        <v>2525</v>
      </c>
      <c r="C215" s="138">
        <v>34190.408000000003</v>
      </c>
      <c r="D215" s="138" t="s">
        <v>2559</v>
      </c>
      <c r="E215" s="80">
        <f t="shared" si="27"/>
        <v>-14174.147888800433</v>
      </c>
      <c r="F215" s="80">
        <f t="shared" si="28"/>
        <v>-14174</v>
      </c>
      <c r="G215" s="80">
        <f t="shared" si="29"/>
        <v>-0.20074759999261005</v>
      </c>
      <c r="I215" s="80">
        <f t="shared" si="25"/>
        <v>-0.20074759999261005</v>
      </c>
      <c r="P215" s="80">
        <f t="shared" si="30"/>
        <v>0.84613120404327224</v>
      </c>
      <c r="Q215" s="107">
        <f t="shared" si="24"/>
        <v>19171.908000000003</v>
      </c>
      <c r="R215" s="80">
        <f t="shared" si="26"/>
        <v>1.0959552303395992</v>
      </c>
      <c r="T215" s="106"/>
    </row>
    <row r="216" spans="1:20" s="80" customFormat="1" ht="12.95" customHeight="1" x14ac:dyDescent="0.2">
      <c r="A216" s="134" t="s">
        <v>463</v>
      </c>
      <c r="B216" s="135" t="s">
        <v>2525</v>
      </c>
      <c r="C216" s="138">
        <v>34490.408000000003</v>
      </c>
      <c r="D216" s="138" t="s">
        <v>2559</v>
      </c>
      <c r="E216" s="80">
        <f t="shared" si="27"/>
        <v>-13953.140812595866</v>
      </c>
      <c r="F216" s="80">
        <f t="shared" si="28"/>
        <v>-13953</v>
      </c>
      <c r="G216" s="80">
        <f t="shared" si="29"/>
        <v>-0.19114219999028137</v>
      </c>
      <c r="I216" s="80">
        <f t="shared" si="25"/>
        <v>-0.19114219999028137</v>
      </c>
      <c r="P216" s="80">
        <f t="shared" si="30"/>
        <v>0.82060393604327209</v>
      </c>
      <c r="Q216" s="107">
        <f t="shared" si="24"/>
        <v>19471.908000000003</v>
      </c>
      <c r="R216" s="80">
        <f t="shared" si="26"/>
        <v>1.0236302437788254</v>
      </c>
      <c r="T216" s="106"/>
    </row>
    <row r="217" spans="1:20" s="80" customFormat="1" ht="12.95" customHeight="1" x14ac:dyDescent="0.2">
      <c r="A217" s="134" t="s">
        <v>463</v>
      </c>
      <c r="B217" s="135" t="s">
        <v>2525</v>
      </c>
      <c r="C217" s="138">
        <v>34661.440999999999</v>
      </c>
      <c r="D217" s="138" t="s">
        <v>2559</v>
      </c>
      <c r="E217" s="80">
        <f t="shared" si="27"/>
        <v>-13827.142468380885</v>
      </c>
      <c r="F217" s="80">
        <f t="shared" si="28"/>
        <v>-13827</v>
      </c>
      <c r="G217" s="80">
        <f t="shared" si="29"/>
        <v>-0.19338979999884032</v>
      </c>
      <c r="I217" s="80">
        <f t="shared" si="25"/>
        <v>-0.19338979999884032</v>
      </c>
      <c r="P217" s="80">
        <f t="shared" si="30"/>
        <v>0.80622481604327212</v>
      </c>
      <c r="Q217" s="107">
        <f t="shared" ref="Q217:Q280" si="31">C217-15018.5</f>
        <v>19642.940999999999</v>
      </c>
      <c r="R217" s="80">
        <f t="shared" si="26"/>
        <v>0.99922938060501987</v>
      </c>
      <c r="T217" s="106"/>
    </row>
    <row r="218" spans="1:20" s="80" customFormat="1" ht="12.95" customHeight="1" x14ac:dyDescent="0.2">
      <c r="A218" s="80" t="s">
        <v>2378</v>
      </c>
      <c r="B218" s="106"/>
      <c r="C218" s="176">
        <v>34848.769</v>
      </c>
      <c r="D218" s="176"/>
      <c r="E218" s="80">
        <f t="shared" si="27"/>
        <v>-13689.139756476721</v>
      </c>
      <c r="F218" s="80">
        <f t="shared" si="28"/>
        <v>-13689</v>
      </c>
      <c r="G218" s="80">
        <f t="shared" si="29"/>
        <v>-0.18970859999535605</v>
      </c>
      <c r="I218" s="80">
        <f>+G218</f>
        <v>-0.18970859999535605</v>
      </c>
      <c r="P218" s="80">
        <f t="shared" si="30"/>
        <v>0.79062198404327211</v>
      </c>
      <c r="Q218" s="107">
        <f t="shared" si="31"/>
        <v>19830.269</v>
      </c>
      <c r="T218" s="106"/>
    </row>
    <row r="219" spans="1:20" s="80" customFormat="1" ht="12.95" customHeight="1" x14ac:dyDescent="0.2">
      <c r="A219" s="134" t="s">
        <v>477</v>
      </c>
      <c r="B219" s="135" t="s">
        <v>2525</v>
      </c>
      <c r="C219" s="138">
        <v>35341.521000000001</v>
      </c>
      <c r="D219" s="138" t="s">
        <v>2559</v>
      </c>
      <c r="E219" s="80">
        <f t="shared" si="27"/>
        <v>-13326.134160430212</v>
      </c>
      <c r="F219" s="80">
        <f t="shared" si="28"/>
        <v>-13326</v>
      </c>
      <c r="G219" s="80">
        <f t="shared" si="29"/>
        <v>-0.18211239999800455</v>
      </c>
      <c r="I219" s="80">
        <f t="shared" ref="I219:I264" si="32">G219</f>
        <v>-0.18211239999800455</v>
      </c>
      <c r="P219" s="80">
        <f t="shared" si="30"/>
        <v>0.75030720404327211</v>
      </c>
      <c r="Q219" s="107">
        <f t="shared" si="31"/>
        <v>20323.021000000001</v>
      </c>
      <c r="R219" s="80">
        <f t="shared" ref="R219:R250" si="33">+(P219-G219)^2</f>
        <v>0.86940631800049117</v>
      </c>
      <c r="T219" s="106"/>
    </row>
    <row r="220" spans="1:20" s="80" customFormat="1" ht="12.95" customHeight="1" x14ac:dyDescent="0.2">
      <c r="A220" s="134" t="s">
        <v>482</v>
      </c>
      <c r="B220" s="135" t="s">
        <v>2525</v>
      </c>
      <c r="C220" s="138">
        <v>35360.527000000002</v>
      </c>
      <c r="D220" s="138" t="s">
        <v>2559</v>
      </c>
      <c r="E220" s="80">
        <f t="shared" si="27"/>
        <v>-13312.132625462398</v>
      </c>
      <c r="F220" s="80">
        <f t="shared" si="28"/>
        <v>-13312</v>
      </c>
      <c r="G220" s="80">
        <f t="shared" si="29"/>
        <v>-0.18002879999403376</v>
      </c>
      <c r="I220" s="80">
        <f t="shared" si="32"/>
        <v>-0.18002879999403376</v>
      </c>
      <c r="P220" s="80">
        <f t="shared" si="30"/>
        <v>0.74877347604327216</v>
      </c>
      <c r="Q220" s="107">
        <f t="shared" si="31"/>
        <v>20342.027000000002</v>
      </c>
      <c r="R220" s="80">
        <f t="shared" si="33"/>
        <v>0.86267366797207978</v>
      </c>
      <c r="T220" s="106"/>
    </row>
    <row r="221" spans="1:20" s="80" customFormat="1" ht="12.95" customHeight="1" x14ac:dyDescent="0.2">
      <c r="A221" s="134" t="s">
        <v>463</v>
      </c>
      <c r="B221" s="135" t="s">
        <v>2525</v>
      </c>
      <c r="C221" s="138">
        <v>35371.381999999998</v>
      </c>
      <c r="D221" s="138" t="s">
        <v>2559</v>
      </c>
      <c r="E221" s="80">
        <f t="shared" si="27"/>
        <v>-13304.135852755066</v>
      </c>
      <c r="F221" s="80">
        <f t="shared" si="28"/>
        <v>-13304</v>
      </c>
      <c r="G221" s="80">
        <f t="shared" si="29"/>
        <v>-0.18440959999861661</v>
      </c>
      <c r="I221" s="80">
        <f t="shared" si="32"/>
        <v>-0.18440959999861661</v>
      </c>
      <c r="P221" s="80">
        <f t="shared" si="30"/>
        <v>0.74789776404327224</v>
      </c>
      <c r="Q221" s="107">
        <f t="shared" si="31"/>
        <v>20352.881999999998</v>
      </c>
      <c r="R221" s="80">
        <f t="shared" si="33"/>
        <v>0.86919702104673502</v>
      </c>
      <c r="T221" s="106"/>
    </row>
    <row r="222" spans="1:20" s="80" customFormat="1" ht="12.95" customHeight="1" x14ac:dyDescent="0.2">
      <c r="A222" s="134" t="s">
        <v>490</v>
      </c>
      <c r="B222" s="135" t="s">
        <v>2525</v>
      </c>
      <c r="C222" s="138">
        <v>35394.4545</v>
      </c>
      <c r="D222" s="138" t="s">
        <v>2559</v>
      </c>
      <c r="E222" s="80">
        <f t="shared" si="27"/>
        <v>-13287.138566869298</v>
      </c>
      <c r="F222" s="80">
        <f t="shared" si="28"/>
        <v>-13287</v>
      </c>
      <c r="G222" s="80">
        <f t="shared" si="29"/>
        <v>-0.18809379999584053</v>
      </c>
      <c r="I222" s="80">
        <f t="shared" si="32"/>
        <v>-0.18809379999584053</v>
      </c>
      <c r="P222" s="80">
        <f t="shared" si="30"/>
        <v>0.74603857604327217</v>
      </c>
      <c r="Q222" s="107">
        <f t="shared" si="31"/>
        <v>20375.9545</v>
      </c>
      <c r="R222" s="80">
        <f t="shared" si="33"/>
        <v>0.87260329596447828</v>
      </c>
      <c r="T222" s="106"/>
    </row>
    <row r="223" spans="1:20" s="80" customFormat="1" ht="12.95" customHeight="1" x14ac:dyDescent="0.2">
      <c r="A223" s="134" t="s">
        <v>494</v>
      </c>
      <c r="B223" s="135" t="s">
        <v>2525</v>
      </c>
      <c r="C223" s="138">
        <v>35493.550000000003</v>
      </c>
      <c r="D223" s="138" t="s">
        <v>2559</v>
      </c>
      <c r="E223" s="80">
        <f t="shared" si="27"/>
        <v>-13214.135877802531</v>
      </c>
      <c r="F223" s="80">
        <f t="shared" si="28"/>
        <v>-13214</v>
      </c>
      <c r="G223" s="80">
        <f t="shared" si="29"/>
        <v>-0.18444359999557491</v>
      </c>
      <c r="I223" s="80">
        <f t="shared" si="32"/>
        <v>-0.18444359999557491</v>
      </c>
      <c r="P223" s="80">
        <f t="shared" si="30"/>
        <v>0.73808128404327222</v>
      </c>
      <c r="Q223" s="107">
        <f t="shared" si="31"/>
        <v>20475.050000000003</v>
      </c>
      <c r="R223" s="80">
        <f t="shared" si="33"/>
        <v>0.85105216167088837</v>
      </c>
      <c r="T223" s="106"/>
    </row>
    <row r="224" spans="1:20" s="80" customFormat="1" ht="12.95" customHeight="1" x14ac:dyDescent="0.2">
      <c r="A224" s="134" t="s">
        <v>499</v>
      </c>
      <c r="B224" s="135" t="s">
        <v>2525</v>
      </c>
      <c r="C224" s="138">
        <v>35713.456299999998</v>
      </c>
      <c r="D224" s="138" t="s">
        <v>2559</v>
      </c>
      <c r="E224" s="80">
        <f t="shared" si="27"/>
        <v>-13052.133049795988</v>
      </c>
      <c r="F224" s="80">
        <f t="shared" si="28"/>
        <v>-13052</v>
      </c>
      <c r="G224" s="80">
        <f t="shared" si="29"/>
        <v>-0.18060479999985546</v>
      </c>
      <c r="I224" s="80">
        <f t="shared" si="32"/>
        <v>-0.18060479999985546</v>
      </c>
      <c r="P224" s="80">
        <f t="shared" si="30"/>
        <v>0.72057491604327217</v>
      </c>
      <c r="Q224" s="107">
        <f t="shared" si="31"/>
        <v>20694.956299999998</v>
      </c>
      <c r="R224" s="80">
        <f t="shared" si="33"/>
        <v>0.81212488060757215</v>
      </c>
      <c r="T224" s="106"/>
    </row>
    <row r="225" spans="1:20" s="80" customFormat="1" ht="12.95" customHeight="1" x14ac:dyDescent="0.2">
      <c r="A225" s="134" t="s">
        <v>502</v>
      </c>
      <c r="B225" s="135" t="s">
        <v>2525</v>
      </c>
      <c r="C225" s="138">
        <v>35743.321000000004</v>
      </c>
      <c r="D225" s="138" t="s">
        <v>2559</v>
      </c>
      <c r="E225" s="80">
        <f t="shared" si="27"/>
        <v>-13030.132016366895</v>
      </c>
      <c r="F225" s="80">
        <f t="shared" si="28"/>
        <v>-13030</v>
      </c>
      <c r="G225" s="80">
        <f t="shared" si="29"/>
        <v>-0.17920199999207398</v>
      </c>
      <c r="I225" s="80">
        <f t="shared" si="32"/>
        <v>-0.17920199999207398</v>
      </c>
      <c r="P225" s="80">
        <f t="shared" si="30"/>
        <v>0.71821370004327212</v>
      </c>
      <c r="Q225" s="107">
        <f t="shared" si="31"/>
        <v>20724.821000000004</v>
      </c>
      <c r="R225" s="80">
        <f t="shared" si="33"/>
        <v>0.80535493866993024</v>
      </c>
      <c r="T225" s="106"/>
    </row>
    <row r="226" spans="1:20" s="80" customFormat="1" ht="12.95" customHeight="1" x14ac:dyDescent="0.2">
      <c r="A226" s="134" t="s">
        <v>502</v>
      </c>
      <c r="B226" s="135" t="s">
        <v>2525</v>
      </c>
      <c r="C226" s="138">
        <v>35762.324000000001</v>
      </c>
      <c r="D226" s="138" t="s">
        <v>2559</v>
      </c>
      <c r="E226" s="80">
        <f t="shared" si="27"/>
        <v>-13016.132691469846</v>
      </c>
      <c r="F226" s="80">
        <f t="shared" si="28"/>
        <v>-13016</v>
      </c>
      <c r="G226" s="80">
        <f t="shared" si="29"/>
        <v>-0.18011839999962831</v>
      </c>
      <c r="I226" s="80">
        <f t="shared" si="32"/>
        <v>-0.18011839999962831</v>
      </c>
      <c r="P226" s="80">
        <f t="shared" si="30"/>
        <v>0.71671312404327214</v>
      </c>
      <c r="Q226" s="107">
        <f t="shared" si="31"/>
        <v>20743.824000000001</v>
      </c>
      <c r="R226" s="80">
        <f t="shared" si="33"/>
        <v>0.80430678251711152</v>
      </c>
      <c r="T226" s="106"/>
    </row>
    <row r="227" spans="1:20" s="80" customFormat="1" ht="12.95" customHeight="1" x14ac:dyDescent="0.2">
      <c r="A227" s="134" t="s">
        <v>482</v>
      </c>
      <c r="B227" s="135" t="s">
        <v>2525</v>
      </c>
      <c r="C227" s="138">
        <v>35876.353000000003</v>
      </c>
      <c r="D227" s="138" t="s">
        <v>2559</v>
      </c>
      <c r="E227" s="80">
        <f t="shared" si="27"/>
        <v>-12932.128638494743</v>
      </c>
      <c r="F227" s="80">
        <f t="shared" si="28"/>
        <v>-12932</v>
      </c>
      <c r="G227" s="80">
        <f t="shared" si="29"/>
        <v>-0.17461679999541957</v>
      </c>
      <c r="I227" s="80">
        <f t="shared" si="32"/>
        <v>-0.17461679999541957</v>
      </c>
      <c r="P227" s="80">
        <f t="shared" si="30"/>
        <v>0.70774259604327217</v>
      </c>
      <c r="Q227" s="107">
        <f t="shared" si="31"/>
        <v>20857.853000000003</v>
      </c>
      <c r="R227" s="80">
        <f t="shared" si="33"/>
        <v>0.7785581037777648</v>
      </c>
      <c r="T227" s="106"/>
    </row>
    <row r="228" spans="1:20" s="80" customFormat="1" ht="12.95" customHeight="1" x14ac:dyDescent="0.2">
      <c r="A228" s="134" t="s">
        <v>482</v>
      </c>
      <c r="B228" s="135" t="s">
        <v>2525</v>
      </c>
      <c r="C228" s="138">
        <v>35930.648000000001</v>
      </c>
      <c r="D228" s="138" t="s">
        <v>2559</v>
      </c>
      <c r="E228" s="80">
        <f t="shared" si="27"/>
        <v>-12892.130041152988</v>
      </c>
      <c r="F228" s="80">
        <f t="shared" si="28"/>
        <v>-12892</v>
      </c>
      <c r="G228" s="80">
        <f t="shared" si="29"/>
        <v>-0.17652079999970738</v>
      </c>
      <c r="I228" s="80">
        <f t="shared" si="32"/>
        <v>-0.17652079999970738</v>
      </c>
      <c r="P228" s="80">
        <f t="shared" si="30"/>
        <v>0.70349075604327216</v>
      </c>
      <c r="Q228" s="107">
        <f t="shared" si="31"/>
        <v>20912.148000000001</v>
      </c>
      <c r="R228" s="80">
        <f t="shared" si="33"/>
        <v>0.77442033876918615</v>
      </c>
      <c r="T228" s="106"/>
    </row>
    <row r="229" spans="1:20" s="80" customFormat="1" ht="12.95" customHeight="1" x14ac:dyDescent="0.2">
      <c r="A229" s="134" t="s">
        <v>516</v>
      </c>
      <c r="B229" s="135" t="s">
        <v>2525</v>
      </c>
      <c r="C229" s="138">
        <v>36047.383500000004</v>
      </c>
      <c r="D229" s="138" t="s">
        <v>2559</v>
      </c>
      <c r="E229" s="80">
        <f t="shared" si="27"/>
        <v>-12806.132136005393</v>
      </c>
      <c r="F229" s="80">
        <f t="shared" si="28"/>
        <v>-12806</v>
      </c>
      <c r="G229" s="80">
        <f t="shared" si="29"/>
        <v>-0.17936439999175491</v>
      </c>
      <c r="I229" s="80">
        <f t="shared" si="32"/>
        <v>-0.17936439999175491</v>
      </c>
      <c r="P229" s="80">
        <f t="shared" si="30"/>
        <v>0.69439264404327217</v>
      </c>
      <c r="Q229" s="107">
        <f t="shared" si="31"/>
        <v>21028.883500000004</v>
      </c>
      <c r="R229" s="80">
        <f t="shared" si="33"/>
        <v>0.76345137200082824</v>
      </c>
      <c r="T229" s="106"/>
    </row>
    <row r="230" spans="1:20" s="80" customFormat="1" ht="12.95" customHeight="1" x14ac:dyDescent="0.2">
      <c r="A230" s="134" t="s">
        <v>520</v>
      </c>
      <c r="B230" s="135" t="s">
        <v>2525</v>
      </c>
      <c r="C230" s="138">
        <v>36047.383999999998</v>
      </c>
      <c r="D230" s="138" t="s">
        <v>2559</v>
      </c>
      <c r="E230" s="80">
        <f t="shared" si="27"/>
        <v>-12806.13176766027</v>
      </c>
      <c r="F230" s="80">
        <f t="shared" si="28"/>
        <v>-12806</v>
      </c>
      <c r="G230" s="80">
        <f t="shared" si="29"/>
        <v>-0.17886439999711001</v>
      </c>
      <c r="I230" s="80">
        <f t="shared" si="32"/>
        <v>-0.17886439999711001</v>
      </c>
      <c r="P230" s="80">
        <f t="shared" si="30"/>
        <v>0.69439264404327217</v>
      </c>
      <c r="Q230" s="107">
        <f t="shared" si="31"/>
        <v>21028.883999999998</v>
      </c>
      <c r="R230" s="80">
        <f t="shared" si="33"/>
        <v>0.76257786496614599</v>
      </c>
      <c r="T230" s="106"/>
    </row>
    <row r="231" spans="1:20" s="80" customFormat="1" ht="12.95" customHeight="1" x14ac:dyDescent="0.2">
      <c r="A231" s="134" t="s">
        <v>516</v>
      </c>
      <c r="B231" s="135" t="s">
        <v>2525</v>
      </c>
      <c r="C231" s="138">
        <v>36051.4545</v>
      </c>
      <c r="D231" s="138" t="s">
        <v>2559</v>
      </c>
      <c r="E231" s="80">
        <f t="shared" si="27"/>
        <v>-12803.133069981299</v>
      </c>
      <c r="F231" s="80">
        <f t="shared" si="28"/>
        <v>-12803</v>
      </c>
      <c r="G231" s="80">
        <f t="shared" si="29"/>
        <v>-0.18063219999748981</v>
      </c>
      <c r="I231" s="80">
        <f t="shared" si="32"/>
        <v>-0.18063219999748981</v>
      </c>
      <c r="P231" s="80">
        <f t="shared" si="30"/>
        <v>0.69407633604327212</v>
      </c>
      <c r="Q231" s="107">
        <f t="shared" si="31"/>
        <v>21032.9545</v>
      </c>
      <c r="R231" s="80">
        <f t="shared" si="33"/>
        <v>0.76511502302257295</v>
      </c>
      <c r="T231" s="106"/>
    </row>
    <row r="232" spans="1:20" s="80" customFormat="1" ht="12.95" customHeight="1" x14ac:dyDescent="0.2">
      <c r="A232" s="134" t="s">
        <v>520</v>
      </c>
      <c r="B232" s="135" t="s">
        <v>2525</v>
      </c>
      <c r="C232" s="138">
        <v>36051.455000000002</v>
      </c>
      <c r="D232" s="138" t="s">
        <v>2559</v>
      </c>
      <c r="E232" s="80">
        <f t="shared" si="27"/>
        <v>-12803.13270163617</v>
      </c>
      <c r="F232" s="80">
        <f t="shared" si="28"/>
        <v>-12803</v>
      </c>
      <c r="G232" s="80">
        <f t="shared" si="29"/>
        <v>-0.18013219999556895</v>
      </c>
      <c r="I232" s="80">
        <f t="shared" si="32"/>
        <v>-0.18013219999556895</v>
      </c>
      <c r="P232" s="80">
        <f t="shared" si="30"/>
        <v>0.69407633604327212</v>
      </c>
      <c r="Q232" s="107">
        <f t="shared" si="31"/>
        <v>21032.955000000002</v>
      </c>
      <c r="R232" s="80">
        <f t="shared" si="33"/>
        <v>0.76424056448317368</v>
      </c>
      <c r="T232" s="106"/>
    </row>
    <row r="233" spans="1:20" s="80" customFormat="1" ht="12.95" customHeight="1" x14ac:dyDescent="0.2">
      <c r="A233" s="134" t="s">
        <v>516</v>
      </c>
      <c r="B233" s="135" t="s">
        <v>2525</v>
      </c>
      <c r="C233" s="138">
        <v>36070.461300000003</v>
      </c>
      <c r="D233" s="138" t="s">
        <v>2559</v>
      </c>
      <c r="E233" s="80">
        <f t="shared" si="27"/>
        <v>-12789.130945661282</v>
      </c>
      <c r="F233" s="80">
        <f t="shared" si="28"/>
        <v>-12789</v>
      </c>
      <c r="G233" s="80">
        <f t="shared" si="29"/>
        <v>-0.1777485999991768</v>
      </c>
      <c r="I233" s="80">
        <f t="shared" si="32"/>
        <v>-0.1777485999991768</v>
      </c>
      <c r="P233" s="80">
        <f t="shared" si="30"/>
        <v>0.6926011840432722</v>
      </c>
      <c r="Q233" s="107">
        <f t="shared" si="31"/>
        <v>21051.961300000003</v>
      </c>
      <c r="R233" s="80">
        <f t="shared" si="33"/>
        <v>0.75750874658273759</v>
      </c>
      <c r="T233" s="106"/>
    </row>
    <row r="234" spans="1:20" s="80" customFormat="1" ht="12.95" customHeight="1" x14ac:dyDescent="0.2">
      <c r="A234" s="134" t="s">
        <v>520</v>
      </c>
      <c r="B234" s="135" t="s">
        <v>2525</v>
      </c>
      <c r="C234" s="138">
        <v>36070.463000000003</v>
      </c>
      <c r="D234" s="138" t="s">
        <v>2559</v>
      </c>
      <c r="E234" s="80">
        <f t="shared" si="27"/>
        <v>-12789.129693287849</v>
      </c>
      <c r="F234" s="80">
        <f t="shared" si="28"/>
        <v>-12789</v>
      </c>
      <c r="G234" s="80">
        <f t="shared" si="29"/>
        <v>-0.17604859999846667</v>
      </c>
      <c r="I234" s="80">
        <f t="shared" si="32"/>
        <v>-0.17604859999846667</v>
      </c>
      <c r="P234" s="80">
        <f t="shared" si="30"/>
        <v>0.6926011840432722</v>
      </c>
      <c r="Q234" s="107">
        <f t="shared" si="31"/>
        <v>21051.963000000003</v>
      </c>
      <c r="R234" s="80">
        <f t="shared" si="33"/>
        <v>0.75455244731575954</v>
      </c>
      <c r="T234" s="106"/>
    </row>
    <row r="235" spans="1:20" s="80" customFormat="1" ht="12.95" customHeight="1" x14ac:dyDescent="0.2">
      <c r="A235" s="134" t="s">
        <v>520</v>
      </c>
      <c r="B235" s="135" t="s">
        <v>2525</v>
      </c>
      <c r="C235" s="138">
        <v>36074.531000000003</v>
      </c>
      <c r="D235" s="138" t="s">
        <v>2559</v>
      </c>
      <c r="E235" s="80">
        <f t="shared" si="27"/>
        <v>-12786.132837334515</v>
      </c>
      <c r="F235" s="80">
        <f t="shared" si="28"/>
        <v>-12786</v>
      </c>
      <c r="G235" s="80">
        <f t="shared" si="29"/>
        <v>-0.18031639999389881</v>
      </c>
      <c r="I235" s="80">
        <f t="shared" si="32"/>
        <v>-0.18031639999389881</v>
      </c>
      <c r="P235" s="80">
        <f t="shared" si="30"/>
        <v>0.69228528404327216</v>
      </c>
      <c r="Q235" s="107">
        <f t="shared" si="31"/>
        <v>21056.031000000003</v>
      </c>
      <c r="R235" s="80">
        <f t="shared" si="33"/>
        <v>0.76143369898450675</v>
      </c>
      <c r="T235" s="106"/>
    </row>
    <row r="236" spans="1:20" s="80" customFormat="1" ht="12.95" customHeight="1" x14ac:dyDescent="0.2">
      <c r="A236" s="134" t="s">
        <v>516</v>
      </c>
      <c r="B236" s="135" t="s">
        <v>2525</v>
      </c>
      <c r="C236" s="138">
        <v>36074.533600000002</v>
      </c>
      <c r="D236" s="138" t="s">
        <v>2559</v>
      </c>
      <c r="E236" s="80">
        <f t="shared" si="27"/>
        <v>-12786.130921939855</v>
      </c>
      <c r="F236" s="80">
        <f t="shared" si="28"/>
        <v>-12786</v>
      </c>
      <c r="G236" s="80">
        <f t="shared" si="29"/>
        <v>-0.17771639999409672</v>
      </c>
      <c r="I236" s="80">
        <f t="shared" si="32"/>
        <v>-0.17771639999409672</v>
      </c>
      <c r="P236" s="80">
        <f t="shared" si="30"/>
        <v>0.69228528404327216</v>
      </c>
      <c r="Q236" s="107">
        <f t="shared" si="31"/>
        <v>21056.033600000002</v>
      </c>
      <c r="R236" s="80">
        <f t="shared" si="33"/>
        <v>0.75690293022785782</v>
      </c>
      <c r="T236" s="106"/>
    </row>
    <row r="237" spans="1:20" s="80" customFormat="1" ht="12.95" customHeight="1" x14ac:dyDescent="0.2">
      <c r="A237" s="134" t="s">
        <v>516</v>
      </c>
      <c r="B237" s="135" t="s">
        <v>2525</v>
      </c>
      <c r="C237" s="138">
        <v>36078.605900000002</v>
      </c>
      <c r="D237" s="138" t="s">
        <v>2559</v>
      </c>
      <c r="E237" s="80">
        <f t="shared" si="27"/>
        <v>-12783.130898218429</v>
      </c>
      <c r="F237" s="80">
        <f t="shared" si="28"/>
        <v>-12783</v>
      </c>
      <c r="G237" s="80">
        <f t="shared" si="29"/>
        <v>-0.17768419999629259</v>
      </c>
      <c r="I237" s="80">
        <f t="shared" si="32"/>
        <v>-0.17768419999629259</v>
      </c>
      <c r="P237" s="80">
        <f t="shared" si="30"/>
        <v>0.69196945604327209</v>
      </c>
      <c r="Q237" s="107">
        <f t="shared" si="31"/>
        <v>21060.105900000002</v>
      </c>
      <c r="R237" s="80">
        <f t="shared" si="33"/>
        <v>0.75629748146298148</v>
      </c>
      <c r="T237" s="106"/>
    </row>
    <row r="238" spans="1:20" s="80" customFormat="1" ht="12.95" customHeight="1" x14ac:dyDescent="0.2">
      <c r="A238" s="134" t="s">
        <v>516</v>
      </c>
      <c r="B238" s="135" t="s">
        <v>2525</v>
      </c>
      <c r="C238" s="138">
        <v>36081.320800000001</v>
      </c>
      <c r="D238" s="138" t="s">
        <v>2559</v>
      </c>
      <c r="E238" s="80">
        <f t="shared" si="27"/>
        <v>-12781.130857847804</v>
      </c>
      <c r="F238" s="80">
        <f t="shared" si="28"/>
        <v>-12781</v>
      </c>
      <c r="G238" s="80">
        <f t="shared" si="29"/>
        <v>-0.1776294000010239</v>
      </c>
      <c r="I238" s="80">
        <f t="shared" si="32"/>
        <v>-0.1776294000010239</v>
      </c>
      <c r="P238" s="80">
        <f t="shared" si="30"/>
        <v>0.69175894404327221</v>
      </c>
      <c r="Q238" s="107">
        <f t="shared" si="31"/>
        <v>21062.820800000001</v>
      </c>
      <c r="R238" s="80">
        <f t="shared" si="33"/>
        <v>0.75583609276008334</v>
      </c>
      <c r="T238" s="106"/>
    </row>
    <row r="239" spans="1:20" s="80" customFormat="1" ht="12.95" customHeight="1" x14ac:dyDescent="0.2">
      <c r="A239" s="134" t="s">
        <v>520</v>
      </c>
      <c r="B239" s="135" t="s">
        <v>2525</v>
      </c>
      <c r="C239" s="138">
        <v>36081.322</v>
      </c>
      <c r="D239" s="138" t="s">
        <v>2559</v>
      </c>
      <c r="E239" s="80">
        <f t="shared" si="27"/>
        <v>-12781.129973819499</v>
      </c>
      <c r="F239" s="80">
        <f t="shared" si="28"/>
        <v>-12781</v>
      </c>
      <c r="G239" s="80">
        <f t="shared" si="29"/>
        <v>-0.17642940000223462</v>
      </c>
      <c r="I239" s="80">
        <f t="shared" si="32"/>
        <v>-0.17642940000223462</v>
      </c>
      <c r="P239" s="80">
        <f t="shared" si="30"/>
        <v>0.69175894404327221</v>
      </c>
      <c r="Q239" s="107">
        <f t="shared" si="31"/>
        <v>21062.822</v>
      </c>
      <c r="R239" s="80">
        <f t="shared" si="33"/>
        <v>0.75375100073647927</v>
      </c>
      <c r="T239" s="106"/>
    </row>
    <row r="240" spans="1:20" s="80" customFormat="1" ht="12.95" customHeight="1" x14ac:dyDescent="0.2">
      <c r="A240" s="134" t="s">
        <v>516</v>
      </c>
      <c r="B240" s="135" t="s">
        <v>2525</v>
      </c>
      <c r="C240" s="138">
        <v>36096.255400000002</v>
      </c>
      <c r="D240" s="138" t="s">
        <v>2559</v>
      </c>
      <c r="E240" s="80">
        <f t="shared" si="27"/>
        <v>-12770.128683580187</v>
      </c>
      <c r="F240" s="80">
        <f t="shared" si="28"/>
        <v>-12770</v>
      </c>
      <c r="G240" s="80">
        <f t="shared" si="29"/>
        <v>-0.17467799999576528</v>
      </c>
      <c r="I240" s="80">
        <f t="shared" si="32"/>
        <v>-0.17467799999576528</v>
      </c>
      <c r="P240" s="80">
        <f t="shared" si="30"/>
        <v>0.69060170004327226</v>
      </c>
      <c r="Q240" s="107">
        <f t="shared" si="31"/>
        <v>21077.755400000002</v>
      </c>
      <c r="R240" s="80">
        <f t="shared" si="33"/>
        <v>0.74870895929964676</v>
      </c>
      <c r="T240" s="106"/>
    </row>
    <row r="241" spans="1:20" s="80" customFormat="1" ht="12.95" customHeight="1" x14ac:dyDescent="0.2">
      <c r="A241" s="134" t="s">
        <v>520</v>
      </c>
      <c r="B241" s="135" t="s">
        <v>2525</v>
      </c>
      <c r="C241" s="138">
        <v>36096.256000000001</v>
      </c>
      <c r="D241" s="138" t="s">
        <v>2559</v>
      </c>
      <c r="E241" s="80">
        <f t="shared" si="27"/>
        <v>-12770.128241566035</v>
      </c>
      <c r="F241" s="80">
        <f t="shared" si="28"/>
        <v>-12770</v>
      </c>
      <c r="G241" s="80">
        <f t="shared" si="29"/>
        <v>-0.17407799999637064</v>
      </c>
      <c r="I241" s="80">
        <f t="shared" si="32"/>
        <v>-0.17407799999637064</v>
      </c>
      <c r="P241" s="80">
        <f t="shared" si="30"/>
        <v>0.69060170004327226</v>
      </c>
      <c r="Q241" s="107">
        <f t="shared" si="31"/>
        <v>21077.756000000001</v>
      </c>
      <c r="R241" s="80">
        <f t="shared" si="33"/>
        <v>0.74767098366064677</v>
      </c>
      <c r="T241" s="106"/>
    </row>
    <row r="242" spans="1:20" s="80" customFormat="1" ht="12.95" customHeight="1" x14ac:dyDescent="0.2">
      <c r="A242" s="134" t="s">
        <v>556</v>
      </c>
      <c r="B242" s="135" t="s">
        <v>2525</v>
      </c>
      <c r="C242" s="138">
        <v>36112.538</v>
      </c>
      <c r="D242" s="138" t="s">
        <v>2559</v>
      </c>
      <c r="E242" s="80">
        <f t="shared" si="27"/>
        <v>-12758.13345085016</v>
      </c>
      <c r="F242" s="80">
        <f t="shared" si="28"/>
        <v>-12758</v>
      </c>
      <c r="G242" s="80">
        <f t="shared" si="29"/>
        <v>-0.18114919999788981</v>
      </c>
      <c r="I242" s="80">
        <f t="shared" si="32"/>
        <v>-0.18114919999788981</v>
      </c>
      <c r="P242" s="80">
        <f t="shared" si="30"/>
        <v>0.68934035604327215</v>
      </c>
      <c r="Q242" s="107">
        <f t="shared" si="31"/>
        <v>21094.038</v>
      </c>
      <c r="R242" s="80">
        <f t="shared" si="33"/>
        <v>0.75775206717673926</v>
      </c>
      <c r="T242" s="106"/>
    </row>
    <row r="243" spans="1:20" s="80" customFormat="1" ht="12.95" customHeight="1" x14ac:dyDescent="0.2">
      <c r="A243" s="134" t="s">
        <v>560</v>
      </c>
      <c r="B243" s="135" t="s">
        <v>2525</v>
      </c>
      <c r="C243" s="138">
        <v>36662.302799999998</v>
      </c>
      <c r="D243" s="138" t="s">
        <v>2559</v>
      </c>
      <c r="E243" s="80">
        <f t="shared" si="27"/>
        <v>-12353.127080689535</v>
      </c>
      <c r="F243" s="80">
        <f t="shared" si="28"/>
        <v>-12353</v>
      </c>
      <c r="G243" s="80">
        <f t="shared" si="29"/>
        <v>-0.17250219999550609</v>
      </c>
      <c r="I243" s="80">
        <f t="shared" si="32"/>
        <v>-0.17250219999550609</v>
      </c>
      <c r="P243" s="80">
        <f t="shared" si="30"/>
        <v>0.64744553604327226</v>
      </c>
      <c r="Q243" s="107">
        <f t="shared" si="31"/>
        <v>21643.802799999998</v>
      </c>
      <c r="R243" s="80">
        <f t="shared" si="33"/>
        <v>0.6723142898351181</v>
      </c>
      <c r="T243" s="106"/>
    </row>
    <row r="244" spans="1:20" s="80" customFormat="1" ht="12.95" customHeight="1" x14ac:dyDescent="0.2">
      <c r="A244" s="134" t="s">
        <v>567</v>
      </c>
      <c r="B244" s="135" t="s">
        <v>2525</v>
      </c>
      <c r="C244" s="138">
        <v>37202.567000000003</v>
      </c>
      <c r="D244" s="138" t="s">
        <v>2559</v>
      </c>
      <c r="E244" s="80">
        <f t="shared" si="27"/>
        <v>-11955.119709956203</v>
      </c>
      <c r="F244" s="80">
        <f t="shared" si="28"/>
        <v>-11955</v>
      </c>
      <c r="G244" s="80">
        <f t="shared" si="29"/>
        <v>-0.16249699999025324</v>
      </c>
      <c r="I244" s="80">
        <f t="shared" si="32"/>
        <v>-0.16249699999025324</v>
      </c>
      <c r="P244" s="80">
        <f t="shared" si="30"/>
        <v>0.60755320004327218</v>
      </c>
      <c r="Q244" s="107">
        <f t="shared" si="31"/>
        <v>22184.067000000003</v>
      </c>
      <c r="R244" s="80">
        <f t="shared" si="33"/>
        <v>0.59297731057167247</v>
      </c>
      <c r="T244" s="106"/>
    </row>
    <row r="245" spans="1:20" s="80" customFormat="1" ht="12.95" customHeight="1" x14ac:dyDescent="0.2">
      <c r="A245" s="134" t="s">
        <v>565</v>
      </c>
      <c r="B245" s="135" t="s">
        <v>2525</v>
      </c>
      <c r="C245" s="138">
        <v>37202.567000000003</v>
      </c>
      <c r="D245" s="138" t="s">
        <v>2559</v>
      </c>
      <c r="E245" s="80">
        <f t="shared" si="27"/>
        <v>-11955.119709956203</v>
      </c>
      <c r="F245" s="80">
        <f t="shared" si="28"/>
        <v>-11955</v>
      </c>
      <c r="G245" s="80">
        <f t="shared" si="29"/>
        <v>-0.16249699999025324</v>
      </c>
      <c r="I245" s="80">
        <f t="shared" si="32"/>
        <v>-0.16249699999025324</v>
      </c>
      <c r="P245" s="80">
        <f t="shared" si="30"/>
        <v>0.60755320004327218</v>
      </c>
      <c r="Q245" s="107">
        <f t="shared" si="31"/>
        <v>22184.067000000003</v>
      </c>
      <c r="R245" s="80">
        <f t="shared" si="33"/>
        <v>0.59297731057167247</v>
      </c>
      <c r="T245" s="106"/>
    </row>
    <row r="246" spans="1:20" s="80" customFormat="1" ht="12.95" customHeight="1" x14ac:dyDescent="0.2">
      <c r="A246" s="134" t="s">
        <v>560</v>
      </c>
      <c r="B246" s="135" t="s">
        <v>2525</v>
      </c>
      <c r="C246" s="138">
        <v>37202.568099999997</v>
      </c>
      <c r="D246" s="138" t="s">
        <v>2559</v>
      </c>
      <c r="E246" s="80">
        <f t="shared" si="27"/>
        <v>-11955.118899596928</v>
      </c>
      <c r="F246" s="80">
        <f t="shared" si="28"/>
        <v>-11955</v>
      </c>
      <c r="G246" s="80">
        <f t="shared" si="29"/>
        <v>-0.16139699999621371</v>
      </c>
      <c r="I246" s="80">
        <f t="shared" si="32"/>
        <v>-0.16139699999621371</v>
      </c>
      <c r="P246" s="80">
        <f t="shared" si="30"/>
        <v>0.60755320004327218</v>
      </c>
      <c r="Q246" s="107">
        <f t="shared" si="31"/>
        <v>22184.068099999997</v>
      </c>
      <c r="R246" s="80">
        <f t="shared" si="33"/>
        <v>0.59128441014076538</v>
      </c>
      <c r="T246" s="106"/>
    </row>
    <row r="247" spans="1:20" s="80" customFormat="1" ht="12.95" customHeight="1" x14ac:dyDescent="0.2">
      <c r="A247" s="134" t="s">
        <v>576</v>
      </c>
      <c r="B247" s="135" t="s">
        <v>2525</v>
      </c>
      <c r="C247" s="138">
        <v>37270.436000000002</v>
      </c>
      <c r="D247" s="138" t="s">
        <v>2559</v>
      </c>
      <c r="E247" s="80">
        <f t="shared" si="27"/>
        <v>-11905.121279106444</v>
      </c>
      <c r="F247" s="80">
        <f t="shared" si="28"/>
        <v>-11905</v>
      </c>
      <c r="G247" s="80">
        <f t="shared" si="29"/>
        <v>-0.16462699999829056</v>
      </c>
      <c r="I247" s="80">
        <f t="shared" si="32"/>
        <v>-0.16462699999829056</v>
      </c>
      <c r="P247" s="80">
        <f t="shared" si="30"/>
        <v>0.6026312000432722</v>
      </c>
      <c r="Q247" s="107">
        <f t="shared" si="31"/>
        <v>22251.936000000002</v>
      </c>
      <c r="R247" s="80">
        <f t="shared" si="33"/>
        <v>0.58868514553101869</v>
      </c>
      <c r="T247" s="106"/>
    </row>
    <row r="248" spans="1:20" s="80" customFormat="1" ht="12.95" customHeight="1" x14ac:dyDescent="0.2">
      <c r="A248" s="134" t="s">
        <v>576</v>
      </c>
      <c r="B248" s="135" t="s">
        <v>2525</v>
      </c>
      <c r="C248" s="138">
        <v>37270.44</v>
      </c>
      <c r="D248" s="138" t="s">
        <v>2559</v>
      </c>
      <c r="E248" s="80">
        <f t="shared" si="27"/>
        <v>-11905.118332345428</v>
      </c>
      <c r="F248" s="80">
        <f t="shared" si="28"/>
        <v>-11905</v>
      </c>
      <c r="G248" s="80">
        <f t="shared" si="29"/>
        <v>-0.16062699999747565</v>
      </c>
      <c r="I248" s="80">
        <f t="shared" si="32"/>
        <v>-0.16062699999747565</v>
      </c>
      <c r="P248" s="80">
        <f t="shared" si="30"/>
        <v>0.6026312000432722</v>
      </c>
      <c r="Q248" s="107">
        <f t="shared" si="31"/>
        <v>22251.940000000002</v>
      </c>
      <c r="R248" s="80">
        <f t="shared" si="33"/>
        <v>0.58256307992944223</v>
      </c>
      <c r="T248" s="106"/>
    </row>
    <row r="249" spans="1:20" s="80" customFormat="1" ht="12.95" customHeight="1" x14ac:dyDescent="0.2">
      <c r="A249" s="134" t="s">
        <v>576</v>
      </c>
      <c r="B249" s="135" t="s">
        <v>2525</v>
      </c>
      <c r="C249" s="138">
        <v>37281.296999999999</v>
      </c>
      <c r="D249" s="138" t="s">
        <v>2559</v>
      </c>
      <c r="E249" s="80">
        <f t="shared" si="27"/>
        <v>-11897.120086257588</v>
      </c>
      <c r="F249" s="80">
        <f t="shared" si="28"/>
        <v>-11897</v>
      </c>
      <c r="G249" s="80">
        <f t="shared" si="29"/>
        <v>-0.16300779999437509</v>
      </c>
      <c r="I249" s="80">
        <f t="shared" si="32"/>
        <v>-0.16300779999437509</v>
      </c>
      <c r="P249" s="80">
        <f t="shared" si="30"/>
        <v>0.60184553604327218</v>
      </c>
      <c r="Q249" s="107">
        <f t="shared" si="31"/>
        <v>22262.796999999999</v>
      </c>
      <c r="R249" s="80">
        <f t="shared" si="33"/>
        <v>0.58500062564791822</v>
      </c>
      <c r="T249" s="106"/>
    </row>
    <row r="250" spans="1:20" s="80" customFormat="1" ht="12.95" customHeight="1" x14ac:dyDescent="0.2">
      <c r="A250" s="134" t="s">
        <v>576</v>
      </c>
      <c r="B250" s="135" t="s">
        <v>2525</v>
      </c>
      <c r="C250" s="138">
        <v>37319.305</v>
      </c>
      <c r="D250" s="138" t="s">
        <v>2559</v>
      </c>
      <c r="E250" s="80">
        <f t="shared" si="27"/>
        <v>-11869.119963082976</v>
      </c>
      <c r="F250" s="80">
        <f t="shared" si="28"/>
        <v>-11869</v>
      </c>
      <c r="G250" s="80">
        <f t="shared" si="29"/>
        <v>-0.16284059999452438</v>
      </c>
      <c r="I250" s="80">
        <f t="shared" si="32"/>
        <v>-0.16284059999452438</v>
      </c>
      <c r="P250" s="80">
        <f t="shared" si="30"/>
        <v>0.59909974404327215</v>
      </c>
      <c r="Q250" s="107">
        <f t="shared" si="31"/>
        <v>22300.805</v>
      </c>
      <c r="R250" s="80">
        <f t="shared" si="33"/>
        <v>0.58055308787243576</v>
      </c>
      <c r="T250" s="106"/>
    </row>
    <row r="251" spans="1:20" s="80" customFormat="1" ht="12.95" customHeight="1" x14ac:dyDescent="0.2">
      <c r="A251" s="134" t="s">
        <v>576</v>
      </c>
      <c r="B251" s="135" t="s">
        <v>2525</v>
      </c>
      <c r="C251" s="138">
        <v>37319.305999999997</v>
      </c>
      <c r="D251" s="138" t="s">
        <v>2559</v>
      </c>
      <c r="E251" s="80">
        <f t="shared" si="27"/>
        <v>-11869.119226392724</v>
      </c>
      <c r="F251" s="80">
        <f t="shared" si="28"/>
        <v>-11869</v>
      </c>
      <c r="G251" s="80">
        <f t="shared" si="29"/>
        <v>-0.16184059999795863</v>
      </c>
      <c r="I251" s="80">
        <f t="shared" si="32"/>
        <v>-0.16184059999795863</v>
      </c>
      <c r="P251" s="80">
        <f t="shared" si="30"/>
        <v>0.59909974404327215</v>
      </c>
      <c r="Q251" s="107">
        <f t="shared" si="31"/>
        <v>22300.805999999997</v>
      </c>
      <c r="R251" s="80">
        <f t="shared" ref="R251:R274" si="34">+(P251-G251)^2</f>
        <v>0.57903020718958664</v>
      </c>
      <c r="T251" s="106"/>
    </row>
    <row r="252" spans="1:20" s="80" customFormat="1" ht="12.95" customHeight="1" x14ac:dyDescent="0.2">
      <c r="A252" s="134" t="s">
        <v>576</v>
      </c>
      <c r="B252" s="135" t="s">
        <v>2525</v>
      </c>
      <c r="C252" s="138">
        <v>37376.319000000003</v>
      </c>
      <c r="D252" s="138" t="s">
        <v>2559</v>
      </c>
      <c r="E252" s="80">
        <f t="shared" si="27"/>
        <v>-11827.11830494055</v>
      </c>
      <c r="F252" s="80">
        <f t="shared" si="28"/>
        <v>-11827</v>
      </c>
      <c r="G252" s="80">
        <f t="shared" si="29"/>
        <v>-0.16058979999797884</v>
      </c>
      <c r="I252" s="80">
        <f t="shared" si="32"/>
        <v>-0.16058979999797884</v>
      </c>
      <c r="P252" s="80">
        <f t="shared" si="30"/>
        <v>0.59499281604327214</v>
      </c>
      <c r="Q252" s="107">
        <f t="shared" si="31"/>
        <v>22357.819000000003</v>
      </c>
      <c r="R252" s="80">
        <f t="shared" si="34"/>
        <v>0.57090508966374054</v>
      </c>
      <c r="T252" s="106"/>
    </row>
    <row r="253" spans="1:20" s="80" customFormat="1" ht="12.95" customHeight="1" x14ac:dyDescent="0.2">
      <c r="A253" s="134" t="s">
        <v>576</v>
      </c>
      <c r="B253" s="135" t="s">
        <v>2525</v>
      </c>
      <c r="C253" s="138">
        <v>37376.319000000003</v>
      </c>
      <c r="D253" s="138" t="s">
        <v>2559</v>
      </c>
      <c r="E253" s="80">
        <f t="shared" si="27"/>
        <v>-11827.11830494055</v>
      </c>
      <c r="F253" s="80">
        <f t="shared" si="28"/>
        <v>-11827</v>
      </c>
      <c r="G253" s="80">
        <f t="shared" si="29"/>
        <v>-0.16058979999797884</v>
      </c>
      <c r="I253" s="80">
        <f t="shared" si="32"/>
        <v>-0.16058979999797884</v>
      </c>
      <c r="P253" s="80">
        <f t="shared" si="30"/>
        <v>0.59499281604327214</v>
      </c>
      <c r="Q253" s="107">
        <f t="shared" si="31"/>
        <v>22357.819000000003</v>
      </c>
      <c r="R253" s="80">
        <f t="shared" si="34"/>
        <v>0.57090508966374054</v>
      </c>
      <c r="T253" s="106"/>
    </row>
    <row r="254" spans="1:20" s="80" customFormat="1" ht="12.95" customHeight="1" x14ac:dyDescent="0.2">
      <c r="A254" s="134" t="s">
        <v>576</v>
      </c>
      <c r="B254" s="135" t="s">
        <v>2525</v>
      </c>
      <c r="C254" s="138">
        <v>37376.321000000004</v>
      </c>
      <c r="D254" s="138" t="s">
        <v>2559</v>
      </c>
      <c r="E254" s="80">
        <f t="shared" si="27"/>
        <v>-11827.116831560041</v>
      </c>
      <c r="F254" s="80">
        <f t="shared" si="28"/>
        <v>-11827</v>
      </c>
      <c r="G254" s="80">
        <f t="shared" si="29"/>
        <v>-0.15858979999757139</v>
      </c>
      <c r="I254" s="80">
        <f t="shared" si="32"/>
        <v>-0.15858979999757139</v>
      </c>
      <c r="P254" s="80">
        <f t="shared" si="30"/>
        <v>0.59499281604327214</v>
      </c>
      <c r="Q254" s="107">
        <f t="shared" si="31"/>
        <v>22357.821000000004</v>
      </c>
      <c r="R254" s="80">
        <f t="shared" si="34"/>
        <v>0.56788675919896137</v>
      </c>
      <c r="T254" s="106"/>
    </row>
    <row r="255" spans="1:20" s="80" customFormat="1" ht="12.95" customHeight="1" x14ac:dyDescent="0.2">
      <c r="A255" s="134" t="s">
        <v>567</v>
      </c>
      <c r="B255" s="135" t="s">
        <v>2525</v>
      </c>
      <c r="C255" s="138">
        <v>37517.491000000002</v>
      </c>
      <c r="D255" s="138" t="s">
        <v>2559</v>
      </c>
      <c r="E255" s="80">
        <f t="shared" si="27"/>
        <v>-11723.118268400714</v>
      </c>
      <c r="F255" s="80">
        <f t="shared" si="28"/>
        <v>-11723</v>
      </c>
      <c r="G255" s="80">
        <f t="shared" si="29"/>
        <v>-0.16054019999137381</v>
      </c>
      <c r="I255" s="80">
        <f t="shared" si="32"/>
        <v>-0.16054019999137381</v>
      </c>
      <c r="P255" s="80">
        <f t="shared" si="30"/>
        <v>0.58488401604327211</v>
      </c>
      <c r="Q255" s="107">
        <f t="shared" si="31"/>
        <v>22498.991000000002</v>
      </c>
      <c r="R255" s="80">
        <f t="shared" si="34"/>
        <v>0.5556572618508665</v>
      </c>
      <c r="T255" s="106"/>
    </row>
    <row r="256" spans="1:20" s="80" customFormat="1" ht="12.95" customHeight="1" x14ac:dyDescent="0.2">
      <c r="A256" s="134" t="s">
        <v>567</v>
      </c>
      <c r="B256" s="135" t="s">
        <v>2525</v>
      </c>
      <c r="C256" s="138">
        <v>37517.495000000003</v>
      </c>
      <c r="D256" s="138" t="s">
        <v>2559</v>
      </c>
      <c r="E256" s="80">
        <f t="shared" si="27"/>
        <v>-11723.115321639698</v>
      </c>
      <c r="F256" s="80">
        <f t="shared" si="28"/>
        <v>-11723</v>
      </c>
      <c r="G256" s="80">
        <f t="shared" si="29"/>
        <v>-0.1565401999905589</v>
      </c>
      <c r="I256" s="80">
        <f t="shared" si="32"/>
        <v>-0.1565401999905589</v>
      </c>
      <c r="P256" s="80">
        <f t="shared" si="30"/>
        <v>0.58488401604327211</v>
      </c>
      <c r="Q256" s="107">
        <f t="shared" si="31"/>
        <v>22498.995000000003</v>
      </c>
      <c r="R256" s="80">
        <f t="shared" si="34"/>
        <v>0.5497098681213809</v>
      </c>
      <c r="T256" s="106"/>
    </row>
    <row r="257" spans="1:20" s="80" customFormat="1" ht="12.95" customHeight="1" x14ac:dyDescent="0.2">
      <c r="A257" s="134" t="s">
        <v>567</v>
      </c>
      <c r="B257" s="135" t="s">
        <v>2525</v>
      </c>
      <c r="C257" s="138">
        <v>37547.357000000004</v>
      </c>
      <c r="D257" s="138" t="s">
        <v>2559</v>
      </c>
      <c r="E257" s="80">
        <f t="shared" si="27"/>
        <v>-11701.116277274294</v>
      </c>
      <c r="F257" s="80">
        <f t="shared" si="28"/>
        <v>-11701</v>
      </c>
      <c r="G257" s="80">
        <f t="shared" si="29"/>
        <v>-0.15783739999460522</v>
      </c>
      <c r="I257" s="80">
        <f t="shared" si="32"/>
        <v>-0.15783739999460522</v>
      </c>
      <c r="P257" s="80">
        <f t="shared" si="30"/>
        <v>0.58275670404327218</v>
      </c>
      <c r="Q257" s="107">
        <f t="shared" si="31"/>
        <v>22528.857000000004</v>
      </c>
      <c r="R257" s="80">
        <f t="shared" si="34"/>
        <v>0.54847962693566632</v>
      </c>
      <c r="T257" s="106"/>
    </row>
    <row r="258" spans="1:20" s="80" customFormat="1" ht="12.95" customHeight="1" x14ac:dyDescent="0.2">
      <c r="A258" s="134" t="s">
        <v>567</v>
      </c>
      <c r="B258" s="135" t="s">
        <v>2525</v>
      </c>
      <c r="C258" s="138">
        <v>37547.360999999997</v>
      </c>
      <c r="D258" s="138" t="s">
        <v>2559</v>
      </c>
      <c r="E258" s="80">
        <f t="shared" si="27"/>
        <v>-11701.113330513283</v>
      </c>
      <c r="F258" s="80">
        <f t="shared" si="28"/>
        <v>-11701</v>
      </c>
      <c r="G258" s="80">
        <f t="shared" si="29"/>
        <v>-0.15383740000106627</v>
      </c>
      <c r="I258" s="80">
        <f t="shared" si="32"/>
        <v>-0.15383740000106627</v>
      </c>
      <c r="P258" s="80">
        <f t="shared" si="30"/>
        <v>0.58275670404327218</v>
      </c>
      <c r="Q258" s="107">
        <f t="shared" si="31"/>
        <v>22528.860999999997</v>
      </c>
      <c r="R258" s="80">
        <f t="shared" si="34"/>
        <v>0.54257087411288174</v>
      </c>
      <c r="T258" s="106"/>
    </row>
    <row r="259" spans="1:20" s="80" customFormat="1" ht="12.95" customHeight="1" x14ac:dyDescent="0.2">
      <c r="A259" s="134" t="s">
        <v>612</v>
      </c>
      <c r="B259" s="135" t="s">
        <v>2525</v>
      </c>
      <c r="C259" s="138">
        <v>37866.357499999998</v>
      </c>
      <c r="D259" s="138" t="s">
        <v>2559</v>
      </c>
      <c r="E259" s="80">
        <f t="shared" si="27"/>
        <v>-11466.111717898317</v>
      </c>
      <c r="F259" s="80">
        <f t="shared" si="28"/>
        <v>-11466</v>
      </c>
      <c r="G259" s="80">
        <f t="shared" si="29"/>
        <v>-0.15164840000215918</v>
      </c>
      <c r="I259" s="80">
        <f t="shared" si="32"/>
        <v>-0.15164840000215918</v>
      </c>
      <c r="P259" s="80">
        <f t="shared" si="30"/>
        <v>0.56027472404327217</v>
      </c>
      <c r="Q259" s="107">
        <f t="shared" si="31"/>
        <v>22847.857499999998</v>
      </c>
      <c r="R259" s="80">
        <f t="shared" si="34"/>
        <v>0.50683453455060667</v>
      </c>
      <c r="T259" s="106"/>
    </row>
    <row r="260" spans="1:20" s="80" customFormat="1" ht="12.95" customHeight="1" x14ac:dyDescent="0.2">
      <c r="A260" s="134" t="s">
        <v>576</v>
      </c>
      <c r="B260" s="135" t="s">
        <v>2525</v>
      </c>
      <c r="C260" s="138">
        <v>37870.425999999999</v>
      </c>
      <c r="D260" s="138" t="s">
        <v>2559</v>
      </c>
      <c r="E260" s="80">
        <f t="shared" si="27"/>
        <v>-11463.114493599855</v>
      </c>
      <c r="F260" s="80">
        <f t="shared" si="28"/>
        <v>-11463</v>
      </c>
      <c r="G260" s="80">
        <f t="shared" si="29"/>
        <v>-0.15541619999567047</v>
      </c>
      <c r="I260" s="80">
        <f t="shared" si="32"/>
        <v>-0.15541619999567047</v>
      </c>
      <c r="P260" s="80">
        <f t="shared" si="30"/>
        <v>0.55999057604327218</v>
      </c>
      <c r="Q260" s="107">
        <f t="shared" si="31"/>
        <v>22851.925999999999</v>
      </c>
      <c r="R260" s="80">
        <f t="shared" si="34"/>
        <v>0.51180685520243385</v>
      </c>
      <c r="T260" s="106"/>
    </row>
    <row r="261" spans="1:20" s="80" customFormat="1" ht="12.95" customHeight="1" x14ac:dyDescent="0.2">
      <c r="A261" s="134" t="s">
        <v>576</v>
      </c>
      <c r="B261" s="135" t="s">
        <v>2525</v>
      </c>
      <c r="C261" s="138">
        <v>37870.427000000003</v>
      </c>
      <c r="D261" s="138" t="s">
        <v>2559</v>
      </c>
      <c r="E261" s="80">
        <f t="shared" si="27"/>
        <v>-11463.113756909597</v>
      </c>
      <c r="F261" s="80">
        <f t="shared" si="28"/>
        <v>-11463</v>
      </c>
      <c r="G261" s="80">
        <f t="shared" si="29"/>
        <v>-0.15441619999182876</v>
      </c>
      <c r="I261" s="80">
        <f t="shared" si="32"/>
        <v>-0.15441619999182876</v>
      </c>
      <c r="P261" s="80">
        <f t="shared" si="30"/>
        <v>0.55999057604327218</v>
      </c>
      <c r="Q261" s="107">
        <f t="shared" si="31"/>
        <v>22851.927000000003</v>
      </c>
      <c r="R261" s="80">
        <f t="shared" si="34"/>
        <v>0.51037704164486686</v>
      </c>
      <c r="T261" s="106"/>
    </row>
    <row r="262" spans="1:20" s="80" customFormat="1" ht="12.95" customHeight="1" x14ac:dyDescent="0.2">
      <c r="A262" s="134" t="s">
        <v>576</v>
      </c>
      <c r="B262" s="135" t="s">
        <v>2525</v>
      </c>
      <c r="C262" s="138">
        <v>37870.428</v>
      </c>
      <c r="D262" s="138" t="s">
        <v>2559</v>
      </c>
      <c r="E262" s="80">
        <f t="shared" si="27"/>
        <v>-11463.113020219345</v>
      </c>
      <c r="F262" s="80">
        <f t="shared" si="28"/>
        <v>-11463</v>
      </c>
      <c r="G262" s="80">
        <f t="shared" si="29"/>
        <v>-0.15341619999526301</v>
      </c>
      <c r="I262" s="80">
        <f t="shared" si="32"/>
        <v>-0.15341619999526301</v>
      </c>
      <c r="P262" s="80">
        <f t="shared" si="30"/>
        <v>0.55999057604327218</v>
      </c>
      <c r="Q262" s="107">
        <f t="shared" si="31"/>
        <v>22851.928</v>
      </c>
      <c r="R262" s="80">
        <f t="shared" si="34"/>
        <v>0.50894922809769672</v>
      </c>
      <c r="T262" s="106"/>
    </row>
    <row r="263" spans="1:20" s="80" customFormat="1" ht="12.95" customHeight="1" x14ac:dyDescent="0.2">
      <c r="A263" s="134" t="s">
        <v>612</v>
      </c>
      <c r="B263" s="135" t="s">
        <v>2525</v>
      </c>
      <c r="C263" s="138">
        <v>38151.417500000003</v>
      </c>
      <c r="D263" s="138" t="s">
        <v>2559</v>
      </c>
      <c r="E263" s="80">
        <f t="shared" si="27"/>
        <v>-11256.110794088734</v>
      </c>
      <c r="F263" s="80">
        <f t="shared" si="28"/>
        <v>-11256</v>
      </c>
      <c r="G263" s="80">
        <f t="shared" si="29"/>
        <v>-0.15039439999236492</v>
      </c>
      <c r="I263" s="80">
        <f t="shared" si="32"/>
        <v>-0.15039439999236492</v>
      </c>
      <c r="P263" s="80">
        <f t="shared" si="30"/>
        <v>0.54055824404327213</v>
      </c>
      <c r="Q263" s="107">
        <f t="shared" si="31"/>
        <v>23132.917500000003</v>
      </c>
      <c r="R263" s="80">
        <f t="shared" si="34"/>
        <v>0.47741555629983778</v>
      </c>
      <c r="T263" s="106"/>
    </row>
    <row r="264" spans="1:20" s="80" customFormat="1" ht="12.95" customHeight="1" x14ac:dyDescent="0.2">
      <c r="A264" s="134" t="s">
        <v>612</v>
      </c>
      <c r="B264" s="135" t="s">
        <v>2525</v>
      </c>
      <c r="C264" s="138">
        <v>38246.434999999998</v>
      </c>
      <c r="D264" s="138" t="s">
        <v>2559</v>
      </c>
      <c r="E264" s="80">
        <f t="shared" si="27"/>
        <v>-11186.112327877847</v>
      </c>
      <c r="F264" s="80">
        <f t="shared" si="28"/>
        <v>-11186</v>
      </c>
      <c r="G264" s="80">
        <f t="shared" si="29"/>
        <v>-0.15247639999870444</v>
      </c>
      <c r="I264" s="80">
        <f t="shared" si="32"/>
        <v>-0.15247639999870444</v>
      </c>
      <c r="P264" s="80">
        <f t="shared" si="30"/>
        <v>0.53406448404327211</v>
      </c>
      <c r="Q264" s="107">
        <f t="shared" si="31"/>
        <v>23227.934999999998</v>
      </c>
      <c r="R264" s="80">
        <f t="shared" si="34"/>
        <v>0.47133838546113871</v>
      </c>
      <c r="T264" s="106"/>
    </row>
    <row r="265" spans="1:20" s="80" customFormat="1" ht="12.95" customHeight="1" x14ac:dyDescent="0.2">
      <c r="A265" s="27" t="s">
        <v>2528</v>
      </c>
      <c r="B265" s="23"/>
      <c r="C265" s="24">
        <v>38288.521800000002</v>
      </c>
      <c r="D265" s="24"/>
      <c r="E265" s="80">
        <f t="shared" si="27"/>
        <v>-11155.107392495156</v>
      </c>
      <c r="F265" s="80">
        <f t="shared" si="28"/>
        <v>-11155</v>
      </c>
      <c r="G265" s="80">
        <f t="shared" si="29"/>
        <v>-0.14577699999790639</v>
      </c>
      <c r="J265" s="80">
        <f>+G265</f>
        <v>-0.14577699999790639</v>
      </c>
      <c r="P265" s="80">
        <f t="shared" si="30"/>
        <v>0.53120120004327209</v>
      </c>
      <c r="Q265" s="107">
        <f t="shared" si="31"/>
        <v>23270.021800000002</v>
      </c>
      <c r="R265" s="80">
        <f t="shared" si="34"/>
        <v>0.45829948333099385</v>
      </c>
      <c r="T265" s="106"/>
    </row>
    <row r="266" spans="1:20" s="80" customFormat="1" ht="12.95" customHeight="1" x14ac:dyDescent="0.2">
      <c r="A266" s="134" t="s">
        <v>638</v>
      </c>
      <c r="B266" s="135" t="s">
        <v>2525</v>
      </c>
      <c r="C266" s="138">
        <v>38413.406999999999</v>
      </c>
      <c r="D266" s="138" t="s">
        <v>2559</v>
      </c>
      <c r="E266" s="80">
        <f t="shared" si="27"/>
        <v>-11063.105682784417</v>
      </c>
      <c r="F266" s="80">
        <f t="shared" si="28"/>
        <v>-11063</v>
      </c>
      <c r="G266" s="80">
        <f t="shared" si="29"/>
        <v>-0.14345619999949122</v>
      </c>
      <c r="I266" s="80">
        <f>G266</f>
        <v>-0.14345619999949122</v>
      </c>
      <c r="P266" s="80">
        <f t="shared" si="30"/>
        <v>0.52274897604327208</v>
      </c>
      <c r="Q266" s="107">
        <f t="shared" si="31"/>
        <v>23394.906999999999</v>
      </c>
      <c r="R266" s="80">
        <f t="shared" si="34"/>
        <v>0.44382933658616924</v>
      </c>
      <c r="T266" s="106"/>
    </row>
    <row r="267" spans="1:20" s="80" customFormat="1" ht="12.95" customHeight="1" x14ac:dyDescent="0.2">
      <c r="A267" s="134" t="s">
        <v>612</v>
      </c>
      <c r="B267" s="135" t="s">
        <v>2525</v>
      </c>
      <c r="C267" s="138">
        <v>38626.519999999997</v>
      </c>
      <c r="D267" s="138" t="s">
        <v>2559</v>
      </c>
      <c r="E267" s="80">
        <f t="shared" si="27"/>
        <v>-10906.107412680472</v>
      </c>
      <c r="F267" s="80">
        <f t="shared" si="28"/>
        <v>-10906</v>
      </c>
      <c r="G267" s="80">
        <f t="shared" si="29"/>
        <v>-0.14580440000281669</v>
      </c>
      <c r="I267" s="80">
        <f>G267</f>
        <v>-0.14580440000281669</v>
      </c>
      <c r="P267" s="80">
        <f t="shared" si="30"/>
        <v>0.50848144404327211</v>
      </c>
      <c r="Q267" s="107">
        <f t="shared" si="31"/>
        <v>23608.019999999997</v>
      </c>
      <c r="R267" s="80">
        <f t="shared" si="34"/>
        <v>0.42808996571910285</v>
      </c>
      <c r="T267" s="106"/>
    </row>
    <row r="268" spans="1:20" s="80" customFormat="1" ht="12.95" customHeight="1" x14ac:dyDescent="0.2">
      <c r="A268" s="27" t="s">
        <v>2529</v>
      </c>
      <c r="B268" s="23"/>
      <c r="C268" s="24">
        <v>38881.726999999999</v>
      </c>
      <c r="D268" s="24"/>
      <c r="E268" s="80">
        <f t="shared" si="27"/>
        <v>-10718.098903024009</v>
      </c>
      <c r="F268" s="80">
        <f t="shared" si="28"/>
        <v>-10718</v>
      </c>
      <c r="G268" s="80">
        <f t="shared" si="29"/>
        <v>-0.13425319999805652</v>
      </c>
      <c r="J268" s="80">
        <f>+G268</f>
        <v>-0.13425319999805652</v>
      </c>
      <c r="P268" s="80">
        <f t="shared" si="30"/>
        <v>0.49165619604327215</v>
      </c>
      <c r="Q268" s="107">
        <f t="shared" si="31"/>
        <v>23863.226999999999</v>
      </c>
      <c r="R268" s="80">
        <f t="shared" si="34"/>
        <v>0.39176257205282083</v>
      </c>
      <c r="T268" s="106"/>
    </row>
    <row r="269" spans="1:20" s="80" customFormat="1" ht="12.95" customHeight="1" x14ac:dyDescent="0.2">
      <c r="A269" s="27" t="s">
        <v>2529</v>
      </c>
      <c r="B269" s="23"/>
      <c r="C269" s="24">
        <v>38915.658000000003</v>
      </c>
      <c r="D269" s="24"/>
      <c r="E269" s="80">
        <f t="shared" si="27"/>
        <v>-10693.102266015016</v>
      </c>
      <c r="F269" s="80">
        <f t="shared" si="28"/>
        <v>-10693</v>
      </c>
      <c r="G269" s="80">
        <f t="shared" si="29"/>
        <v>-0.13881819999369327</v>
      </c>
      <c r="J269" s="80">
        <f>+G269</f>
        <v>-0.13881819999369327</v>
      </c>
      <c r="P269" s="80">
        <f t="shared" si="30"/>
        <v>0.48944009604327215</v>
      </c>
      <c r="Q269" s="107">
        <f t="shared" si="31"/>
        <v>23897.158000000003</v>
      </c>
      <c r="R269" s="80">
        <f t="shared" si="34"/>
        <v>0.39470848653927121</v>
      </c>
      <c r="T269" s="106"/>
    </row>
    <row r="270" spans="1:20" s="80" customFormat="1" ht="12.95" customHeight="1" x14ac:dyDescent="0.2">
      <c r="A270" s="27" t="s">
        <v>2530</v>
      </c>
      <c r="B270" s="23"/>
      <c r="C270" s="24">
        <v>38937.377</v>
      </c>
      <c r="D270" s="24"/>
      <c r="E270" s="80">
        <f t="shared" si="27"/>
        <v>-10677.102090388062</v>
      </c>
      <c r="F270" s="80">
        <f t="shared" si="28"/>
        <v>-10677</v>
      </c>
      <c r="G270" s="80">
        <f t="shared" si="29"/>
        <v>-0.13857979999738745</v>
      </c>
      <c r="J270" s="80">
        <f>+G270</f>
        <v>-0.13857979999738745</v>
      </c>
      <c r="P270" s="80">
        <f t="shared" si="30"/>
        <v>0.48802441604327218</v>
      </c>
      <c r="Q270" s="107">
        <f t="shared" si="31"/>
        <v>23918.877</v>
      </c>
      <c r="R270" s="80">
        <f t="shared" si="34"/>
        <v>0.39263284355992967</v>
      </c>
      <c r="T270" s="106"/>
    </row>
    <row r="271" spans="1:20" s="80" customFormat="1" ht="12.95" customHeight="1" x14ac:dyDescent="0.2">
      <c r="A271" s="27" t="s">
        <v>2529</v>
      </c>
      <c r="B271" s="23"/>
      <c r="C271" s="24">
        <v>38938.739000000001</v>
      </c>
      <c r="D271" s="24"/>
      <c r="E271" s="80">
        <f t="shared" si="27"/>
        <v>-10676.098718262092</v>
      </c>
      <c r="F271" s="80">
        <f t="shared" si="28"/>
        <v>-10676</v>
      </c>
      <c r="G271" s="80">
        <f t="shared" si="29"/>
        <v>-0.13400239999464247</v>
      </c>
      <c r="J271" s="80">
        <f>+G271</f>
        <v>-0.13400239999464247</v>
      </c>
      <c r="P271" s="80">
        <f t="shared" si="30"/>
        <v>0.48793600404327214</v>
      </c>
      <c r="Q271" s="107">
        <f t="shared" si="31"/>
        <v>23920.239000000001</v>
      </c>
      <c r="R271" s="80">
        <f t="shared" si="34"/>
        <v>0.38680737841722823</v>
      </c>
      <c r="T271" s="106"/>
    </row>
    <row r="272" spans="1:20" s="80" customFormat="1" ht="12.95" customHeight="1" x14ac:dyDescent="0.2">
      <c r="A272" s="134" t="s">
        <v>661</v>
      </c>
      <c r="B272" s="135" t="s">
        <v>2525</v>
      </c>
      <c r="C272" s="138">
        <v>38941.445</v>
      </c>
      <c r="D272" s="138" t="s">
        <v>2559</v>
      </c>
      <c r="E272" s="80">
        <f t="shared" si="27"/>
        <v>-10674.105234434728</v>
      </c>
      <c r="F272" s="80">
        <f t="shared" si="28"/>
        <v>-10674</v>
      </c>
      <c r="G272" s="80">
        <f t="shared" si="29"/>
        <v>-0.14284760000009555</v>
      </c>
      <c r="I272" s="80">
        <f>G272</f>
        <v>-0.14284760000009555</v>
      </c>
      <c r="P272" s="80">
        <f t="shared" si="30"/>
        <v>0.48775920404327211</v>
      </c>
      <c r="Q272" s="107">
        <f t="shared" si="31"/>
        <v>23922.945</v>
      </c>
      <c r="R272" s="80">
        <f t="shared" si="34"/>
        <v>0.39766494130579028</v>
      </c>
      <c r="T272" s="106"/>
    </row>
    <row r="273" spans="1:20" s="80" customFormat="1" ht="12.95" customHeight="1" x14ac:dyDescent="0.2">
      <c r="A273" s="27" t="s">
        <v>2529</v>
      </c>
      <c r="B273" s="23"/>
      <c r="C273" s="24">
        <v>38953.671999999999</v>
      </c>
      <c r="D273" s="24"/>
      <c r="E273" s="80">
        <f t="shared" si="27"/>
        <v>-10665.097722698885</v>
      </c>
      <c r="F273" s="80">
        <f t="shared" si="28"/>
        <v>-10665</v>
      </c>
      <c r="G273" s="80">
        <f t="shared" si="29"/>
        <v>-0.13265099999989616</v>
      </c>
      <c r="J273" s="80">
        <f>+G273</f>
        <v>-0.13265099999989616</v>
      </c>
      <c r="P273" s="80">
        <f t="shared" si="30"/>
        <v>0.48696400004327212</v>
      </c>
      <c r="Q273" s="107">
        <f t="shared" si="31"/>
        <v>23935.171999999999</v>
      </c>
      <c r="R273" s="80">
        <f t="shared" si="34"/>
        <v>0.38392274827849543</v>
      </c>
      <c r="T273" s="106"/>
    </row>
    <row r="274" spans="1:20" s="80" customFormat="1" ht="12.95" customHeight="1" x14ac:dyDescent="0.2">
      <c r="A274" s="134" t="s">
        <v>667</v>
      </c>
      <c r="B274" s="135" t="s">
        <v>2525</v>
      </c>
      <c r="C274" s="138">
        <v>38957.745999999999</v>
      </c>
      <c r="D274" s="138" t="s">
        <v>2559</v>
      </c>
      <c r="E274" s="80">
        <f t="shared" si="27"/>
        <v>-10662.096446604026</v>
      </c>
      <c r="F274" s="80">
        <f t="shared" si="28"/>
        <v>-10662</v>
      </c>
      <c r="G274" s="80">
        <f t="shared" si="29"/>
        <v>-0.1309188000013819</v>
      </c>
      <c r="I274" s="80">
        <f>G274</f>
        <v>-0.1309188000013819</v>
      </c>
      <c r="P274" s="80">
        <f t="shared" si="30"/>
        <v>0.48669907604327217</v>
      </c>
      <c r="Q274" s="107">
        <f t="shared" si="31"/>
        <v>23939.245999999999</v>
      </c>
      <c r="R274" s="80">
        <f t="shared" si="34"/>
        <v>0.38145184080990963</v>
      </c>
      <c r="T274" s="106"/>
    </row>
    <row r="275" spans="1:20" s="80" customFormat="1" ht="12.95" customHeight="1" x14ac:dyDescent="0.2">
      <c r="A275" s="27" t="s">
        <v>2531</v>
      </c>
      <c r="B275" s="23"/>
      <c r="C275" s="28">
        <v>38958.745999999999</v>
      </c>
      <c r="D275" s="24"/>
      <c r="E275" s="80">
        <f t="shared" si="27"/>
        <v>-10661.359756350012</v>
      </c>
      <c r="F275" s="80">
        <f t="shared" si="28"/>
        <v>-10661.5</v>
      </c>
      <c r="P275" s="80">
        <f t="shared" si="30"/>
        <v>0.48665492904327218</v>
      </c>
      <c r="Q275" s="107">
        <f t="shared" si="31"/>
        <v>23940.245999999999</v>
      </c>
      <c r="R275" s="80">
        <f>+(P275-S275)^2</f>
        <v>8.7784818433315634E-2</v>
      </c>
      <c r="S275" s="80">
        <f>C275-(C$7+F275*C$8)</f>
        <v>0.19036990000313381</v>
      </c>
      <c r="T275" s="106"/>
    </row>
    <row r="276" spans="1:20" s="80" customFormat="1" ht="12.95" customHeight="1" x14ac:dyDescent="0.2">
      <c r="A276" s="134" t="s">
        <v>661</v>
      </c>
      <c r="B276" s="135" t="s">
        <v>2525</v>
      </c>
      <c r="C276" s="138">
        <v>38964.519</v>
      </c>
      <c r="D276" s="138" t="s">
        <v>2559</v>
      </c>
      <c r="E276" s="80">
        <f t="shared" si="27"/>
        <v>-10657.10684351358</v>
      </c>
      <c r="F276" s="80">
        <f t="shared" si="28"/>
        <v>-10657</v>
      </c>
      <c r="G276" s="80">
        <f t="shared" ref="G276:G298" si="35">C276-(C$7+F276*C$8)</f>
        <v>-0.14503179999883287</v>
      </c>
      <c r="I276" s="80">
        <f>G276</f>
        <v>-0.14503179999883287</v>
      </c>
      <c r="P276" s="80">
        <f t="shared" si="30"/>
        <v>0.48625769604327218</v>
      </c>
      <c r="Q276" s="107">
        <f t="shared" si="31"/>
        <v>23946.019</v>
      </c>
      <c r="R276" s="80">
        <f t="shared" ref="R276:R298" si="36">+(P276-G276)^2</f>
        <v>0.39852642781309494</v>
      </c>
      <c r="T276" s="106"/>
    </row>
    <row r="277" spans="1:20" s="80" customFormat="1" ht="12.95" customHeight="1" x14ac:dyDescent="0.2">
      <c r="A277" s="27" t="s">
        <v>2531</v>
      </c>
      <c r="B277" s="23"/>
      <c r="C277" s="24">
        <v>38972.675000000003</v>
      </c>
      <c r="D277" s="24"/>
      <c r="E277" s="80">
        <f t="shared" ref="E277:E340" si="37">(C277-C$7)/C$8</f>
        <v>-10651.09839780183</v>
      </c>
      <c r="F277" s="80">
        <f t="shared" ref="F277:F340" si="38">+ROUND(2*E277,0)/2</f>
        <v>-10651</v>
      </c>
      <c r="G277" s="80">
        <f t="shared" si="35"/>
        <v>-0.13356739999289857</v>
      </c>
      <c r="J277" s="80">
        <f>+G277</f>
        <v>-0.13356739999289857</v>
      </c>
      <c r="P277" s="80">
        <f t="shared" ref="P277:P340" si="39">+D$11+D$12*F277+D$13*F277^2</f>
        <v>0.48572830404327216</v>
      </c>
      <c r="Q277" s="107">
        <f t="shared" si="31"/>
        <v>23954.175000000003</v>
      </c>
      <c r="R277" s="80">
        <f t="shared" si="36"/>
        <v>0.38352716903765638</v>
      </c>
      <c r="T277" s="106"/>
    </row>
    <row r="278" spans="1:20" s="80" customFormat="1" ht="12.95" customHeight="1" x14ac:dyDescent="0.2">
      <c r="A278" s="27" t="s">
        <v>2530</v>
      </c>
      <c r="B278" s="23"/>
      <c r="C278" s="24">
        <v>38975.385999999999</v>
      </c>
      <c r="D278" s="24"/>
      <c r="E278" s="80">
        <f t="shared" si="37"/>
        <v>-10649.101230523198</v>
      </c>
      <c r="F278" s="80">
        <f t="shared" si="38"/>
        <v>-10649</v>
      </c>
      <c r="G278" s="80">
        <f t="shared" si="35"/>
        <v>-0.137412600000971</v>
      </c>
      <c r="J278" s="80">
        <f>+G278</f>
        <v>-0.137412600000971</v>
      </c>
      <c r="P278" s="80">
        <f t="shared" si="39"/>
        <v>0.48555190404327214</v>
      </c>
      <c r="Q278" s="107">
        <f t="shared" si="31"/>
        <v>23956.885999999999</v>
      </c>
      <c r="R278" s="80">
        <f t="shared" si="36"/>
        <v>0.38808477329908975</v>
      </c>
      <c r="T278" s="106"/>
    </row>
    <row r="279" spans="1:20" s="80" customFormat="1" ht="12.95" customHeight="1" x14ac:dyDescent="0.2">
      <c r="A279" s="27" t="s">
        <v>2531</v>
      </c>
      <c r="B279" s="23"/>
      <c r="C279" s="24">
        <v>38987.603000000003</v>
      </c>
      <c r="D279" s="24"/>
      <c r="E279" s="80">
        <f t="shared" si="37"/>
        <v>-10640.10108568989</v>
      </c>
      <c r="F279" s="80">
        <f t="shared" si="38"/>
        <v>-10640</v>
      </c>
      <c r="G279" s="80">
        <f t="shared" si="35"/>
        <v>-0.13721599999553291</v>
      </c>
      <c r="J279" s="80">
        <f>+G279</f>
        <v>-0.13721599999553291</v>
      </c>
      <c r="P279" s="80">
        <f t="shared" si="39"/>
        <v>0.48475850004327214</v>
      </c>
      <c r="Q279" s="107">
        <f t="shared" si="31"/>
        <v>23969.103000000003</v>
      </c>
      <c r="R279" s="80">
        <f t="shared" si="36"/>
        <v>0.38685227869852151</v>
      </c>
      <c r="T279" s="106"/>
    </row>
    <row r="280" spans="1:20" s="80" customFormat="1" ht="12.95" customHeight="1" x14ac:dyDescent="0.2">
      <c r="A280" s="134" t="s">
        <v>681</v>
      </c>
      <c r="B280" s="135" t="s">
        <v>2525</v>
      </c>
      <c r="C280" s="138">
        <v>39055.466999999997</v>
      </c>
      <c r="D280" s="138" t="s">
        <v>2559</v>
      </c>
      <c r="E280" s="80">
        <f t="shared" si="37"/>
        <v>-10590.106338291407</v>
      </c>
      <c r="F280" s="80">
        <f t="shared" si="38"/>
        <v>-10590</v>
      </c>
      <c r="G280" s="80">
        <f t="shared" si="35"/>
        <v>-0.14434600000095088</v>
      </c>
      <c r="I280" s="80">
        <f>G280</f>
        <v>-0.14434600000095088</v>
      </c>
      <c r="P280" s="80">
        <f t="shared" si="39"/>
        <v>0.48036250004327213</v>
      </c>
      <c r="Q280" s="107">
        <f t="shared" si="31"/>
        <v>24036.966999999997</v>
      </c>
      <c r="R280" s="80">
        <f t="shared" si="36"/>
        <v>0.3902607100275029</v>
      </c>
      <c r="T280" s="106"/>
    </row>
    <row r="281" spans="1:20" s="80" customFormat="1" ht="12.95" customHeight="1" x14ac:dyDescent="0.2">
      <c r="A281" s="27" t="s">
        <v>2532</v>
      </c>
      <c r="B281" s="23"/>
      <c r="C281" s="24">
        <v>39086.697</v>
      </c>
      <c r="D281" s="24"/>
      <c r="E281" s="80">
        <f t="shared" si="37"/>
        <v>-10567.099501658509</v>
      </c>
      <c r="F281" s="80">
        <f t="shared" si="38"/>
        <v>-10567</v>
      </c>
      <c r="G281" s="80">
        <f t="shared" si="35"/>
        <v>-0.13506580000102986</v>
      </c>
      <c r="J281" s="80">
        <f>+G281</f>
        <v>-0.13506580000102986</v>
      </c>
      <c r="P281" s="80">
        <f t="shared" si="39"/>
        <v>0.4783470560432721</v>
      </c>
      <c r="Q281" s="107">
        <f t="shared" ref="Q281:Q344" si="40">C281-15018.5</f>
        <v>24068.197</v>
      </c>
      <c r="R281" s="80">
        <f t="shared" si="36"/>
        <v>0.37627533196042751</v>
      </c>
      <c r="T281" s="106"/>
    </row>
    <row r="282" spans="1:20" s="80" customFormat="1" ht="12.95" customHeight="1" x14ac:dyDescent="0.2">
      <c r="A282" s="27" t="s">
        <v>2532</v>
      </c>
      <c r="B282" s="49"/>
      <c r="C282" s="28">
        <v>39139.635999999999</v>
      </c>
      <c r="D282" s="28"/>
      <c r="E282" s="80">
        <f t="shared" si="37"/>
        <v>-10528.099856301198</v>
      </c>
      <c r="F282" s="80">
        <f t="shared" si="38"/>
        <v>-10528</v>
      </c>
      <c r="G282" s="80">
        <f t="shared" si="35"/>
        <v>-0.13554719999956433</v>
      </c>
      <c r="J282" s="80">
        <f>+G282</f>
        <v>-0.13554719999956433</v>
      </c>
      <c r="P282" s="80">
        <f t="shared" si="39"/>
        <v>0.47493923604327215</v>
      </c>
      <c r="Q282" s="107">
        <f t="shared" si="40"/>
        <v>24121.135999999999</v>
      </c>
      <c r="R282" s="80">
        <f t="shared" si="36"/>
        <v>0.3726936885922843</v>
      </c>
      <c r="T282" s="106"/>
    </row>
    <row r="283" spans="1:20" s="80" customFormat="1" ht="12.95" customHeight="1" x14ac:dyDescent="0.2">
      <c r="A283" s="134" t="s">
        <v>681</v>
      </c>
      <c r="B283" s="135" t="s">
        <v>2525</v>
      </c>
      <c r="C283" s="138">
        <v>39142.339</v>
      </c>
      <c r="D283" s="138" t="s">
        <v>2559</v>
      </c>
      <c r="E283" s="80">
        <f t="shared" si="37"/>
        <v>-10526.108582544593</v>
      </c>
      <c r="F283" s="80">
        <f t="shared" si="38"/>
        <v>-10526</v>
      </c>
      <c r="G283" s="80">
        <f t="shared" si="35"/>
        <v>-0.14739239999471465</v>
      </c>
      <c r="I283" s="80">
        <f>G283</f>
        <v>-0.14739239999471465</v>
      </c>
      <c r="P283" s="80">
        <f t="shared" si="39"/>
        <v>0.47476480404327215</v>
      </c>
      <c r="Q283" s="107">
        <f t="shared" si="40"/>
        <v>24123.839</v>
      </c>
      <c r="R283" s="80">
        <f t="shared" si="36"/>
        <v>0.38707958653636515</v>
      </c>
      <c r="T283" s="106"/>
    </row>
    <row r="284" spans="1:20" s="80" customFormat="1" ht="12.95" customHeight="1" x14ac:dyDescent="0.2">
      <c r="A284" s="27" t="s">
        <v>2533</v>
      </c>
      <c r="B284" s="49"/>
      <c r="C284" s="28">
        <v>39192.578000000001</v>
      </c>
      <c r="D284" s="28"/>
      <c r="E284" s="80">
        <f t="shared" si="37"/>
        <v>-10489.098000873122</v>
      </c>
      <c r="F284" s="80">
        <f t="shared" si="38"/>
        <v>-10489</v>
      </c>
      <c r="G284" s="80">
        <f t="shared" si="35"/>
        <v>-0.13302859999384964</v>
      </c>
      <c r="J284" s="80">
        <f t="shared" ref="J284:J290" si="41">+G284</f>
        <v>-0.13302859999384964</v>
      </c>
      <c r="P284" s="80">
        <f t="shared" si="39"/>
        <v>0.47154358404327218</v>
      </c>
      <c r="Q284" s="107">
        <f t="shared" si="40"/>
        <v>24174.078000000001</v>
      </c>
      <c r="R284" s="80">
        <f t="shared" si="36"/>
        <v>0.36550752571141554</v>
      </c>
      <c r="T284" s="106"/>
    </row>
    <row r="285" spans="1:20" s="80" customFormat="1" ht="12.95" customHeight="1" x14ac:dyDescent="0.2">
      <c r="A285" s="27" t="s">
        <v>2533</v>
      </c>
      <c r="B285" s="49"/>
      <c r="C285" s="28">
        <v>39200.716999999997</v>
      </c>
      <c r="D285" s="28"/>
      <c r="E285" s="80">
        <f t="shared" si="37"/>
        <v>-10483.102078895696</v>
      </c>
      <c r="F285" s="80">
        <f t="shared" si="38"/>
        <v>-10483</v>
      </c>
      <c r="G285" s="80">
        <f t="shared" si="35"/>
        <v>-0.13856420000229264</v>
      </c>
      <c r="J285" s="80">
        <f t="shared" si="41"/>
        <v>-0.13856420000229264</v>
      </c>
      <c r="P285" s="80">
        <f t="shared" si="39"/>
        <v>0.47102225604327214</v>
      </c>
      <c r="Q285" s="107">
        <f t="shared" si="40"/>
        <v>24182.216999999997</v>
      </c>
      <c r="R285" s="80">
        <f t="shared" si="36"/>
        <v>0.37159564739419132</v>
      </c>
      <c r="T285" s="106"/>
    </row>
    <row r="286" spans="1:20" s="80" customFormat="1" ht="12.95" customHeight="1" x14ac:dyDescent="0.2">
      <c r="A286" s="27" t="s">
        <v>2533</v>
      </c>
      <c r="B286" s="49"/>
      <c r="C286" s="28">
        <v>39200.724000000002</v>
      </c>
      <c r="D286" s="28"/>
      <c r="E286" s="80">
        <f t="shared" si="37"/>
        <v>-10483.096922063914</v>
      </c>
      <c r="F286" s="80">
        <f t="shared" si="38"/>
        <v>-10483</v>
      </c>
      <c r="G286" s="80">
        <f t="shared" si="35"/>
        <v>-0.13156419999722857</v>
      </c>
      <c r="J286" s="80">
        <f t="shared" si="41"/>
        <v>-0.13156419999722857</v>
      </c>
      <c r="P286" s="80">
        <f t="shared" si="39"/>
        <v>0.47102225604327214</v>
      </c>
      <c r="Q286" s="107">
        <f t="shared" si="40"/>
        <v>24182.224000000002</v>
      </c>
      <c r="R286" s="80">
        <f t="shared" si="36"/>
        <v>0.36311043700345036</v>
      </c>
      <c r="T286" s="106"/>
    </row>
    <row r="287" spans="1:20" s="80" customFormat="1" ht="12.95" customHeight="1" x14ac:dyDescent="0.2">
      <c r="A287" s="27" t="s">
        <v>2533</v>
      </c>
      <c r="B287" s="49"/>
      <c r="C287" s="28">
        <v>39230.584999999999</v>
      </c>
      <c r="D287" s="28"/>
      <c r="E287" s="80">
        <f t="shared" si="37"/>
        <v>-10461.098614388768</v>
      </c>
      <c r="F287" s="80">
        <f t="shared" si="38"/>
        <v>-10461</v>
      </c>
      <c r="G287" s="80">
        <f t="shared" si="35"/>
        <v>-0.13386139999784064</v>
      </c>
      <c r="J287" s="80">
        <f t="shared" si="41"/>
        <v>-0.13386139999784064</v>
      </c>
      <c r="P287" s="80">
        <f t="shared" si="39"/>
        <v>0.46911318404327212</v>
      </c>
      <c r="Q287" s="107">
        <f t="shared" si="40"/>
        <v>24212.084999999999</v>
      </c>
      <c r="R287" s="80">
        <f t="shared" si="36"/>
        <v>0.36357834899955288</v>
      </c>
      <c r="T287" s="106"/>
    </row>
    <row r="288" spans="1:20" s="80" customFormat="1" ht="12.95" customHeight="1" x14ac:dyDescent="0.2">
      <c r="A288" s="27" t="s">
        <v>2533</v>
      </c>
      <c r="B288" s="49"/>
      <c r="C288" s="28">
        <v>39234.656000000003</v>
      </c>
      <c r="D288" s="28"/>
      <c r="E288" s="80">
        <f t="shared" si="37"/>
        <v>-10458.099548364669</v>
      </c>
      <c r="F288" s="80">
        <f t="shared" si="38"/>
        <v>-10458</v>
      </c>
      <c r="G288" s="80">
        <f t="shared" si="35"/>
        <v>-0.13512919999629958</v>
      </c>
      <c r="J288" s="80">
        <f t="shared" si="41"/>
        <v>-0.13512919999629958</v>
      </c>
      <c r="P288" s="80">
        <f t="shared" si="39"/>
        <v>0.46885315604327216</v>
      </c>
      <c r="Q288" s="107">
        <f t="shared" si="40"/>
        <v>24216.156000000003</v>
      </c>
      <c r="R288" s="80">
        <f t="shared" si="36"/>
        <v>0.36479468640711199</v>
      </c>
      <c r="T288" s="106"/>
    </row>
    <row r="289" spans="1:20" s="80" customFormat="1" ht="12.95" customHeight="1" x14ac:dyDescent="0.2">
      <c r="A289" s="27" t="s">
        <v>2530</v>
      </c>
      <c r="B289" s="49"/>
      <c r="C289" s="28">
        <v>39256.373999999996</v>
      </c>
      <c r="D289" s="28"/>
      <c r="E289" s="80">
        <f t="shared" si="37"/>
        <v>-10442.100109427971</v>
      </c>
      <c r="F289" s="80">
        <f t="shared" si="38"/>
        <v>-10442</v>
      </c>
      <c r="G289" s="80">
        <f t="shared" si="35"/>
        <v>-0.13589080000383547</v>
      </c>
      <c r="J289" s="80">
        <f t="shared" si="41"/>
        <v>-0.13589080000383547</v>
      </c>
      <c r="P289" s="80">
        <f t="shared" si="39"/>
        <v>0.46746755604327217</v>
      </c>
      <c r="Q289" s="107">
        <f t="shared" si="40"/>
        <v>24237.873999999996</v>
      </c>
      <c r="R289" s="80">
        <f t="shared" si="36"/>
        <v>0.36404130581186833</v>
      </c>
      <c r="T289" s="106"/>
    </row>
    <row r="290" spans="1:20" s="80" customFormat="1" ht="12.95" customHeight="1" x14ac:dyDescent="0.2">
      <c r="A290" s="28" t="s">
        <v>2530</v>
      </c>
      <c r="B290" s="49" t="s">
        <v>2525</v>
      </c>
      <c r="C290" s="28">
        <v>39256.373999999996</v>
      </c>
      <c r="D290" s="28" t="s">
        <v>2537</v>
      </c>
      <c r="E290" s="16">
        <f t="shared" si="37"/>
        <v>-10442.100109427971</v>
      </c>
      <c r="F290" s="80">
        <f t="shared" si="38"/>
        <v>-10442</v>
      </c>
      <c r="G290" s="80">
        <f t="shared" si="35"/>
        <v>-0.13589080000383547</v>
      </c>
      <c r="J290" s="80">
        <f t="shared" si="41"/>
        <v>-0.13589080000383547</v>
      </c>
      <c r="O290" s="80">
        <f ca="1">+C$11+C$12*F290</f>
        <v>-0.20586271019489535</v>
      </c>
      <c r="P290" s="80">
        <f t="shared" si="39"/>
        <v>0.46746755604327217</v>
      </c>
      <c r="Q290" s="107">
        <f t="shared" si="40"/>
        <v>24237.873999999996</v>
      </c>
      <c r="R290" s="80">
        <f t="shared" si="36"/>
        <v>0.36404130581186833</v>
      </c>
      <c r="T290" s="106"/>
    </row>
    <row r="291" spans="1:20" s="80" customFormat="1" ht="12.95" customHeight="1" x14ac:dyDescent="0.2">
      <c r="A291" s="134" t="s">
        <v>653</v>
      </c>
      <c r="B291" s="135" t="s">
        <v>2525</v>
      </c>
      <c r="C291" s="138">
        <v>39256.374000000003</v>
      </c>
      <c r="D291" s="138" t="s">
        <v>2559</v>
      </c>
      <c r="E291" s="80">
        <f t="shared" si="37"/>
        <v>-10442.100109427965</v>
      </c>
      <c r="F291" s="80">
        <f t="shared" si="38"/>
        <v>-10442</v>
      </c>
      <c r="G291" s="80">
        <f t="shared" si="35"/>
        <v>-0.13589079999655951</v>
      </c>
      <c r="I291" s="80">
        <f>G291</f>
        <v>-0.13589079999655951</v>
      </c>
      <c r="P291" s="80">
        <f t="shared" si="39"/>
        <v>0.46746755604327217</v>
      </c>
      <c r="Q291" s="107">
        <f t="shared" si="40"/>
        <v>24237.874000000003</v>
      </c>
      <c r="R291" s="80">
        <f t="shared" si="36"/>
        <v>0.3640413058030883</v>
      </c>
      <c r="T291" s="106"/>
    </row>
    <row r="292" spans="1:20" s="80" customFormat="1" ht="12.95" customHeight="1" x14ac:dyDescent="0.2">
      <c r="A292" s="27" t="s">
        <v>2533</v>
      </c>
      <c r="B292" s="49"/>
      <c r="C292" s="28">
        <v>39272.663999999997</v>
      </c>
      <c r="D292" s="28"/>
      <c r="E292" s="80">
        <f t="shared" si="37"/>
        <v>-10430.099425190063</v>
      </c>
      <c r="F292" s="80">
        <f t="shared" si="38"/>
        <v>-10430</v>
      </c>
      <c r="G292" s="80">
        <f t="shared" si="35"/>
        <v>-0.13496200000372482</v>
      </c>
      <c r="J292" s="80">
        <f>+G292</f>
        <v>-0.13496200000372482</v>
      </c>
      <c r="P292" s="80">
        <f t="shared" si="39"/>
        <v>0.46642970004327211</v>
      </c>
      <c r="Q292" s="107">
        <f t="shared" si="40"/>
        <v>24254.163999999997</v>
      </c>
      <c r="R292" s="80">
        <f t="shared" si="36"/>
        <v>0.36167197688541713</v>
      </c>
      <c r="T292" s="106"/>
    </row>
    <row r="293" spans="1:20" s="80" customFormat="1" ht="12.95" customHeight="1" x14ac:dyDescent="0.2">
      <c r="A293" s="27" t="s">
        <v>2533</v>
      </c>
      <c r="B293" s="49"/>
      <c r="C293" s="28">
        <v>39291.669000000002</v>
      </c>
      <c r="D293" s="28"/>
      <c r="E293" s="80">
        <f t="shared" si="37"/>
        <v>-10416.098626912501</v>
      </c>
      <c r="F293" s="80">
        <f t="shared" si="38"/>
        <v>-10416</v>
      </c>
      <c r="G293" s="80">
        <f t="shared" si="35"/>
        <v>-0.13387839999631979</v>
      </c>
      <c r="J293" s="80">
        <f>+G293</f>
        <v>-0.13387839999631979</v>
      </c>
      <c r="P293" s="80">
        <f t="shared" si="39"/>
        <v>0.46522032404327213</v>
      </c>
      <c r="Q293" s="107">
        <f t="shared" si="40"/>
        <v>24273.169000000002</v>
      </c>
      <c r="R293" s="80">
        <f t="shared" si="36"/>
        <v>0.35891928114586719</v>
      </c>
      <c r="T293" s="106"/>
    </row>
    <row r="294" spans="1:20" s="80" customFormat="1" ht="12.95" customHeight="1" x14ac:dyDescent="0.2">
      <c r="A294" s="27" t="s">
        <v>2530</v>
      </c>
      <c r="B294" s="49"/>
      <c r="C294" s="28">
        <v>39294.381000000001</v>
      </c>
      <c r="D294" s="28"/>
      <c r="E294" s="80">
        <f t="shared" si="37"/>
        <v>-10414.100722943611</v>
      </c>
      <c r="F294" s="80">
        <f t="shared" si="38"/>
        <v>-10414</v>
      </c>
      <c r="G294" s="80">
        <f t="shared" si="35"/>
        <v>-0.1367236000005505</v>
      </c>
      <c r="J294" s="80">
        <f>+G294</f>
        <v>-0.1367236000005505</v>
      </c>
      <c r="P294" s="80">
        <f t="shared" si="39"/>
        <v>0.46504768404327212</v>
      </c>
      <c r="Q294" s="107">
        <f t="shared" si="40"/>
        <v>24275.881000000001</v>
      </c>
      <c r="R294" s="80">
        <f t="shared" si="36"/>
        <v>0.36212867829975104</v>
      </c>
      <c r="T294" s="106"/>
    </row>
    <row r="295" spans="1:20" s="80" customFormat="1" ht="12.95" customHeight="1" x14ac:dyDescent="0.2">
      <c r="A295" s="27" t="s">
        <v>2533</v>
      </c>
      <c r="B295" s="49"/>
      <c r="C295" s="28">
        <v>39295.74</v>
      </c>
      <c r="D295" s="28"/>
      <c r="E295" s="80">
        <f t="shared" si="37"/>
        <v>-10413.099560888406</v>
      </c>
      <c r="F295" s="80">
        <f t="shared" si="38"/>
        <v>-10413</v>
      </c>
      <c r="G295" s="80">
        <f t="shared" si="35"/>
        <v>-0.13514620000205468</v>
      </c>
      <c r="I295" s="80">
        <f>G295</f>
        <v>-0.13514620000205468</v>
      </c>
      <c r="P295" s="80">
        <f t="shared" si="39"/>
        <v>0.46496137604327215</v>
      </c>
      <c r="Q295" s="107">
        <f t="shared" si="40"/>
        <v>24277.239999999998</v>
      </c>
      <c r="R295" s="80">
        <f t="shared" si="36"/>
        <v>0.36012910282699773</v>
      </c>
      <c r="T295" s="106"/>
    </row>
    <row r="296" spans="1:20" s="80" customFormat="1" ht="12.95" customHeight="1" x14ac:dyDescent="0.2">
      <c r="A296" s="27" t="s">
        <v>2533</v>
      </c>
      <c r="B296" s="49"/>
      <c r="C296" s="28">
        <v>39299.813000000002</v>
      </c>
      <c r="D296" s="28"/>
      <c r="E296" s="80">
        <f t="shared" si="37"/>
        <v>-10410.0990214838</v>
      </c>
      <c r="F296" s="80">
        <f t="shared" si="38"/>
        <v>-10410</v>
      </c>
      <c r="G296" s="80">
        <f t="shared" si="35"/>
        <v>-0.13441399999283021</v>
      </c>
      <c r="J296" s="80">
        <f>+G296</f>
        <v>-0.13441399999283021</v>
      </c>
      <c r="P296" s="80">
        <f t="shared" si="39"/>
        <v>0.46470250004327213</v>
      </c>
      <c r="Q296" s="107">
        <f t="shared" si="40"/>
        <v>24281.313000000002</v>
      </c>
      <c r="R296" s="80">
        <f t="shared" si="36"/>
        <v>0.35894058061550893</v>
      </c>
      <c r="T296" s="106"/>
    </row>
    <row r="297" spans="1:20" s="80" customFormat="1" ht="12.95" customHeight="1" x14ac:dyDescent="0.2">
      <c r="A297" s="27" t="s">
        <v>2533</v>
      </c>
      <c r="B297" s="49"/>
      <c r="C297" s="28">
        <v>39314.743000000002</v>
      </c>
      <c r="D297" s="28"/>
      <c r="E297" s="80">
        <f t="shared" si="37"/>
        <v>-10399.100235991353</v>
      </c>
      <c r="F297" s="80">
        <f t="shared" si="38"/>
        <v>-10399</v>
      </c>
      <c r="G297" s="80">
        <f t="shared" si="35"/>
        <v>-0.1360625999950571</v>
      </c>
      <c r="J297" s="80">
        <f>+G297</f>
        <v>-0.1360625999950571</v>
      </c>
      <c r="P297" s="80">
        <f t="shared" si="39"/>
        <v>0.46375390404327216</v>
      </c>
      <c r="Q297" s="107">
        <f t="shared" si="40"/>
        <v>24296.243000000002</v>
      </c>
      <c r="R297" s="80">
        <f t="shared" si="36"/>
        <v>0.35977983851676298</v>
      </c>
      <c r="T297" s="106"/>
    </row>
    <row r="298" spans="1:20" s="80" customFormat="1" ht="12.95" customHeight="1" x14ac:dyDescent="0.2">
      <c r="A298" s="27" t="s">
        <v>2530</v>
      </c>
      <c r="B298" s="49"/>
      <c r="C298" s="28">
        <v>39321.531999999999</v>
      </c>
      <c r="D298" s="28"/>
      <c r="E298" s="80">
        <f t="shared" si="37"/>
        <v>-10394.098845856844</v>
      </c>
      <c r="F298" s="80">
        <f t="shared" si="38"/>
        <v>-10394</v>
      </c>
      <c r="G298" s="80">
        <f t="shared" si="35"/>
        <v>-0.1341755999965244</v>
      </c>
      <c r="J298" s="80">
        <f>+G298</f>
        <v>-0.1341755999965244</v>
      </c>
      <c r="P298" s="80">
        <f t="shared" si="39"/>
        <v>0.46332304404327213</v>
      </c>
      <c r="Q298" s="107">
        <f t="shared" si="40"/>
        <v>24303.031999999999</v>
      </c>
      <c r="R298" s="80">
        <f t="shared" si="36"/>
        <v>0.35700462962939539</v>
      </c>
      <c r="T298" s="106"/>
    </row>
    <row r="299" spans="1:20" s="80" customFormat="1" ht="12.95" customHeight="1" x14ac:dyDescent="0.2">
      <c r="A299" s="27" t="s">
        <v>2534</v>
      </c>
      <c r="B299" s="49"/>
      <c r="C299" s="28">
        <v>39346.395600000003</v>
      </c>
      <c r="D299" s="28"/>
      <c r="E299" s="80">
        <f t="shared" si="37"/>
        <v>-10375.78207405711</v>
      </c>
      <c r="F299" s="80">
        <f t="shared" si="38"/>
        <v>-10376</v>
      </c>
      <c r="J299" s="80">
        <f>G299</f>
        <v>0</v>
      </c>
      <c r="P299" s="80">
        <f t="shared" si="39"/>
        <v>0.46177360404327211</v>
      </c>
      <c r="Q299" s="107">
        <f t="shared" si="40"/>
        <v>24327.895600000003</v>
      </c>
      <c r="R299" s="80">
        <f>+(P299-S299)^2</f>
        <v>2.754139527462646E-2</v>
      </c>
      <c r="S299" s="80">
        <f>C299-(C$7+F299*C$8)</f>
        <v>0.29581760001019575</v>
      </c>
      <c r="T299" s="106"/>
    </row>
    <row r="300" spans="1:20" s="80" customFormat="1" ht="12.95" customHeight="1" x14ac:dyDescent="0.2">
      <c r="A300" s="27" t="s">
        <v>2530</v>
      </c>
      <c r="B300" s="49"/>
      <c r="C300" s="28">
        <v>39404.335999999996</v>
      </c>
      <c r="D300" s="28"/>
      <c r="E300" s="80">
        <f t="shared" si="37"/>
        <v>-10333.097946063372</v>
      </c>
      <c r="F300" s="80">
        <f t="shared" si="38"/>
        <v>-10333</v>
      </c>
      <c r="G300" s="80">
        <f t="shared" ref="G300:G336" si="42">C300-(C$7+F300*C$8)</f>
        <v>-0.13295420000213198</v>
      </c>
      <c r="J300" s="80">
        <f>+G300</f>
        <v>-0.13295420000213198</v>
      </c>
      <c r="P300" s="80">
        <f t="shared" si="39"/>
        <v>0.45808265604327214</v>
      </c>
      <c r="Q300" s="107">
        <f t="shared" si="40"/>
        <v>24385.835999999996</v>
      </c>
      <c r="R300" s="80">
        <f t="shared" ref="R300:R336" si="43">+(P300-G300)^2</f>
        <v>0.34932456520403576</v>
      </c>
      <c r="T300" s="106"/>
    </row>
    <row r="301" spans="1:20" s="80" customFormat="1" ht="12.95" customHeight="1" x14ac:dyDescent="0.2">
      <c r="A301" s="28" t="s">
        <v>2530</v>
      </c>
      <c r="B301" s="49" t="s">
        <v>2525</v>
      </c>
      <c r="C301" s="28">
        <v>39404.335999999996</v>
      </c>
      <c r="D301" s="28" t="s">
        <v>2537</v>
      </c>
      <c r="E301" s="16">
        <f t="shared" si="37"/>
        <v>-10333.097946063372</v>
      </c>
      <c r="F301" s="80">
        <f t="shared" si="38"/>
        <v>-10333</v>
      </c>
      <c r="G301" s="80">
        <f t="shared" si="42"/>
        <v>-0.13295420000213198</v>
      </c>
      <c r="J301" s="80">
        <f>+G301</f>
        <v>-0.13295420000213198</v>
      </c>
      <c r="O301" s="80">
        <f ca="1">+C$11+C$12*F301</f>
        <v>-0.20370166380283192</v>
      </c>
      <c r="P301" s="80">
        <f t="shared" si="39"/>
        <v>0.45808265604327214</v>
      </c>
      <c r="Q301" s="107">
        <f t="shared" si="40"/>
        <v>24385.835999999996</v>
      </c>
      <c r="R301" s="80">
        <f t="shared" si="43"/>
        <v>0.34932456520403576</v>
      </c>
      <c r="T301" s="106"/>
    </row>
    <row r="302" spans="1:20" s="80" customFormat="1" ht="12.95" customHeight="1" x14ac:dyDescent="0.2">
      <c r="A302" s="134" t="s">
        <v>653</v>
      </c>
      <c r="B302" s="135" t="s">
        <v>2525</v>
      </c>
      <c r="C302" s="138">
        <v>39404.336000000003</v>
      </c>
      <c r="D302" s="138" t="s">
        <v>2559</v>
      </c>
      <c r="E302" s="80">
        <f t="shared" si="37"/>
        <v>-10333.097946063366</v>
      </c>
      <c r="F302" s="80">
        <f t="shared" si="38"/>
        <v>-10333</v>
      </c>
      <c r="G302" s="80">
        <f t="shared" si="42"/>
        <v>-0.13295419999485603</v>
      </c>
      <c r="I302" s="80">
        <f>G302</f>
        <v>-0.13295419999485603</v>
      </c>
      <c r="P302" s="80">
        <f t="shared" si="39"/>
        <v>0.45808265604327214</v>
      </c>
      <c r="Q302" s="107">
        <f t="shared" si="40"/>
        <v>24385.836000000003</v>
      </c>
      <c r="R302" s="80">
        <f t="shared" si="43"/>
        <v>0.34932456519543503</v>
      </c>
      <c r="T302" s="106"/>
    </row>
    <row r="303" spans="1:20" s="80" customFormat="1" ht="12.95" customHeight="1" x14ac:dyDescent="0.2">
      <c r="A303" s="27" t="s">
        <v>2535</v>
      </c>
      <c r="B303" s="49"/>
      <c r="C303" s="28">
        <v>39530.576999999997</v>
      </c>
      <c r="D303" s="28"/>
      <c r="E303" s="80">
        <f t="shared" si="37"/>
        <v>-10240.097431706236</v>
      </c>
      <c r="F303" s="80">
        <f t="shared" si="38"/>
        <v>-10240</v>
      </c>
      <c r="G303" s="80">
        <f t="shared" si="42"/>
        <v>-0.13225600000441773</v>
      </c>
      <c r="J303" s="80">
        <f>+G303</f>
        <v>-0.13225600000441773</v>
      </c>
      <c r="P303" s="80">
        <f t="shared" si="39"/>
        <v>0.45015050004327217</v>
      </c>
      <c r="Q303" s="107">
        <f t="shared" si="40"/>
        <v>24512.076999999997</v>
      </c>
      <c r="R303" s="80">
        <f t="shared" si="43"/>
        <v>0.33919733129779983</v>
      </c>
      <c r="T303" s="106"/>
    </row>
    <row r="304" spans="1:20" s="80" customFormat="1" ht="12.95" customHeight="1" x14ac:dyDescent="0.2">
      <c r="A304" s="134" t="s">
        <v>681</v>
      </c>
      <c r="B304" s="135" t="s">
        <v>2525</v>
      </c>
      <c r="C304" s="138">
        <v>39530.587</v>
      </c>
      <c r="D304" s="138" t="s">
        <v>2559</v>
      </c>
      <c r="E304" s="80">
        <f t="shared" si="37"/>
        <v>-10240.090064803693</v>
      </c>
      <c r="F304" s="80">
        <f t="shared" si="38"/>
        <v>-10240</v>
      </c>
      <c r="G304" s="80">
        <f t="shared" si="42"/>
        <v>-0.12225600000238046</v>
      </c>
      <c r="I304" s="80">
        <f>G304</f>
        <v>-0.12225600000238046</v>
      </c>
      <c r="P304" s="80">
        <f t="shared" si="39"/>
        <v>0.45015050004327217</v>
      </c>
      <c r="Q304" s="107">
        <f t="shared" si="40"/>
        <v>24512.087</v>
      </c>
      <c r="R304" s="80">
        <f t="shared" si="43"/>
        <v>0.32764920129451375</v>
      </c>
      <c r="T304" s="106"/>
    </row>
    <row r="305" spans="1:20" s="80" customFormat="1" ht="12.95" customHeight="1" x14ac:dyDescent="0.2">
      <c r="A305" s="27" t="s">
        <v>2535</v>
      </c>
      <c r="B305" s="49"/>
      <c r="C305" s="28">
        <v>39534.648000000001</v>
      </c>
      <c r="D305" s="28"/>
      <c r="E305" s="80">
        <f t="shared" si="37"/>
        <v>-10237.098365682137</v>
      </c>
      <c r="F305" s="80">
        <f t="shared" si="38"/>
        <v>-10237</v>
      </c>
      <c r="G305" s="80">
        <f t="shared" si="42"/>
        <v>-0.13352379999560071</v>
      </c>
      <c r="J305" s="80">
        <f>+G305</f>
        <v>-0.13352379999560071</v>
      </c>
      <c r="P305" s="80">
        <f t="shared" si="39"/>
        <v>0.44989577604327213</v>
      </c>
      <c r="Q305" s="107">
        <f t="shared" si="40"/>
        <v>24516.148000000001</v>
      </c>
      <c r="R305" s="80">
        <f t="shared" si="43"/>
        <v>0.34037840170537814</v>
      </c>
      <c r="T305" s="106"/>
    </row>
    <row r="306" spans="1:20" s="80" customFormat="1" ht="12.95" customHeight="1" x14ac:dyDescent="0.2">
      <c r="A306" s="134" t="s">
        <v>743</v>
      </c>
      <c r="B306" s="135" t="s">
        <v>2525</v>
      </c>
      <c r="C306" s="138">
        <v>39537.353999999999</v>
      </c>
      <c r="D306" s="138" t="s">
        <v>2559</v>
      </c>
      <c r="E306" s="80">
        <f t="shared" si="37"/>
        <v>-10235.104881854772</v>
      </c>
      <c r="F306" s="80">
        <f t="shared" si="38"/>
        <v>-10235</v>
      </c>
      <c r="G306" s="80">
        <f t="shared" si="42"/>
        <v>-0.14236900000105379</v>
      </c>
      <c r="I306" s="80">
        <f>G306</f>
        <v>-0.14236900000105379</v>
      </c>
      <c r="P306" s="80">
        <f t="shared" si="39"/>
        <v>0.44972600004327212</v>
      </c>
      <c r="Q306" s="107">
        <f t="shared" si="40"/>
        <v>24518.853999999999</v>
      </c>
      <c r="R306" s="80">
        <f t="shared" si="43"/>
        <v>0.35057648907749028</v>
      </c>
      <c r="T306" s="106"/>
    </row>
    <row r="307" spans="1:20" s="80" customFormat="1" ht="12.95" customHeight="1" x14ac:dyDescent="0.2">
      <c r="A307" s="27" t="s">
        <v>2536</v>
      </c>
      <c r="B307" s="49"/>
      <c r="C307" s="28">
        <v>39571.296000000002</v>
      </c>
      <c r="D307" s="28" t="s">
        <v>2537</v>
      </c>
      <c r="E307" s="80">
        <f t="shared" si="37"/>
        <v>-10210.100141252986</v>
      </c>
      <c r="F307" s="80">
        <f t="shared" si="38"/>
        <v>-10210</v>
      </c>
      <c r="G307" s="80">
        <f t="shared" si="42"/>
        <v>-0.13593399999081157</v>
      </c>
      <c r="J307" s="80">
        <f>+G307</f>
        <v>-0.13593399999081157</v>
      </c>
      <c r="P307" s="80">
        <f t="shared" si="39"/>
        <v>0.44760650004327213</v>
      </c>
      <c r="Q307" s="107">
        <f t="shared" si="40"/>
        <v>24552.796000000002</v>
      </c>
      <c r="R307" s="80">
        <f t="shared" si="43"/>
        <v>0.34051951518002838</v>
      </c>
      <c r="T307" s="106"/>
    </row>
    <row r="308" spans="1:20" s="80" customFormat="1" ht="12.95" customHeight="1" x14ac:dyDescent="0.2">
      <c r="A308" s="27" t="s">
        <v>2538</v>
      </c>
      <c r="B308" s="49"/>
      <c r="C308" s="28">
        <v>39606.595999999998</v>
      </c>
      <c r="D308" s="28"/>
      <c r="E308" s="80">
        <f t="shared" si="37"/>
        <v>-10184.094975286253</v>
      </c>
      <c r="F308" s="80">
        <f t="shared" si="38"/>
        <v>-10184</v>
      </c>
      <c r="G308" s="80">
        <f t="shared" si="42"/>
        <v>-0.12892160000046715</v>
      </c>
      <c r="J308" s="80">
        <f>+G308</f>
        <v>-0.12892160000046715</v>
      </c>
      <c r="P308" s="80">
        <f t="shared" si="39"/>
        <v>0.44540752404327216</v>
      </c>
      <c r="Q308" s="107">
        <f t="shared" si="40"/>
        <v>24588.095999999998</v>
      </c>
      <c r="R308" s="80">
        <f t="shared" si="43"/>
        <v>0.32985394272484897</v>
      </c>
      <c r="T308" s="106"/>
    </row>
    <row r="309" spans="1:20" s="80" customFormat="1" ht="12.95" customHeight="1" x14ac:dyDescent="0.2">
      <c r="A309" s="27" t="s">
        <v>2538</v>
      </c>
      <c r="B309" s="49"/>
      <c r="C309" s="28">
        <v>39610.665000000001</v>
      </c>
      <c r="D309" s="28"/>
      <c r="E309" s="80">
        <f t="shared" si="37"/>
        <v>-10181.097382642662</v>
      </c>
      <c r="F309" s="80">
        <f t="shared" si="38"/>
        <v>-10181</v>
      </c>
      <c r="G309" s="80">
        <f t="shared" si="42"/>
        <v>-0.13218939999205759</v>
      </c>
      <c r="J309" s="80">
        <f>+G309</f>
        <v>-0.13218939999205759</v>
      </c>
      <c r="P309" s="80">
        <f t="shared" si="39"/>
        <v>0.44515414404327214</v>
      </c>
      <c r="Q309" s="107">
        <f t="shared" si="40"/>
        <v>24592.165000000001</v>
      </c>
      <c r="R309" s="80">
        <f t="shared" si="43"/>
        <v>0.33332556783927469</v>
      </c>
      <c r="T309" s="106"/>
    </row>
    <row r="310" spans="1:20" s="80" customFormat="1" ht="12.95" customHeight="1" x14ac:dyDescent="0.2">
      <c r="A310" s="27" t="s">
        <v>2536</v>
      </c>
      <c r="B310" s="49"/>
      <c r="C310" s="28">
        <v>39617.449999999997</v>
      </c>
      <c r="D310" s="28" t="s">
        <v>2537</v>
      </c>
      <c r="E310" s="80">
        <f t="shared" si="37"/>
        <v>-10176.098939269172</v>
      </c>
      <c r="F310" s="80">
        <f t="shared" si="38"/>
        <v>-10176</v>
      </c>
      <c r="G310" s="80">
        <f t="shared" si="42"/>
        <v>-0.13430240000161575</v>
      </c>
      <c r="I310" s="80">
        <f>G310</f>
        <v>-0.13430240000161575</v>
      </c>
      <c r="P310" s="80">
        <f t="shared" si="39"/>
        <v>0.44473200404327212</v>
      </c>
      <c r="Q310" s="107">
        <f t="shared" si="40"/>
        <v>24598.949999999997</v>
      </c>
      <c r="R310" s="80">
        <f t="shared" si="43"/>
        <v>0.33528084106761841</v>
      </c>
      <c r="T310" s="106"/>
    </row>
    <row r="311" spans="1:20" s="80" customFormat="1" ht="12.95" customHeight="1" x14ac:dyDescent="0.2">
      <c r="A311" s="27" t="s">
        <v>2536</v>
      </c>
      <c r="B311" s="49"/>
      <c r="C311" s="28">
        <v>39670.387000000002</v>
      </c>
      <c r="D311" s="28" t="s">
        <v>2537</v>
      </c>
      <c r="E311" s="80">
        <f t="shared" si="37"/>
        <v>-10137.100767292364</v>
      </c>
      <c r="F311" s="80">
        <f t="shared" si="38"/>
        <v>-10137</v>
      </c>
      <c r="G311" s="80">
        <f t="shared" si="42"/>
        <v>-0.13678379999328172</v>
      </c>
      <c r="J311" s="80">
        <f>+G311</f>
        <v>-0.13678379999328172</v>
      </c>
      <c r="P311" s="80">
        <f t="shared" si="39"/>
        <v>0.44144617604327213</v>
      </c>
      <c r="Q311" s="107">
        <f t="shared" si="40"/>
        <v>24651.887000000002</v>
      </c>
      <c r="R311" s="80">
        <f t="shared" si="43"/>
        <v>0.33434990518723373</v>
      </c>
      <c r="T311" s="106"/>
    </row>
    <row r="312" spans="1:20" s="80" customFormat="1" ht="12.95" customHeight="1" x14ac:dyDescent="0.2">
      <c r="A312" s="16" t="s">
        <v>2379</v>
      </c>
      <c r="B312" s="41"/>
      <c r="C312" s="42">
        <v>39673.110200000003</v>
      </c>
      <c r="D312" s="42"/>
      <c r="E312" s="80">
        <f t="shared" si="37"/>
        <v>-10135.09461239263</v>
      </c>
      <c r="F312" s="80">
        <f t="shared" si="38"/>
        <v>-10135</v>
      </c>
      <c r="G312" s="80">
        <f t="shared" si="42"/>
        <v>-0.12842899999668589</v>
      </c>
      <c r="J312" s="80">
        <f>G312</f>
        <v>-0.12842899999668589</v>
      </c>
      <c r="P312" s="80">
        <f t="shared" si="39"/>
        <v>0.44127800004327217</v>
      </c>
      <c r="Q312" s="107">
        <f t="shared" si="40"/>
        <v>24654.610200000003</v>
      </c>
      <c r="R312" s="80">
        <f t="shared" si="43"/>
        <v>0.32456606589452869</v>
      </c>
      <c r="T312" s="106"/>
    </row>
    <row r="313" spans="1:20" s="80" customFormat="1" ht="12.95" customHeight="1" x14ac:dyDescent="0.2">
      <c r="A313" s="27" t="s">
        <v>2536</v>
      </c>
      <c r="B313" s="49"/>
      <c r="C313" s="28">
        <v>39674.463000000003</v>
      </c>
      <c r="D313" s="28" t="s">
        <v>2537</v>
      </c>
      <c r="E313" s="80">
        <f t="shared" si="37"/>
        <v>-10134.098017816998</v>
      </c>
      <c r="F313" s="80">
        <f t="shared" si="38"/>
        <v>-10134</v>
      </c>
      <c r="G313" s="80">
        <f t="shared" si="42"/>
        <v>-0.13305159999436</v>
      </c>
      <c r="J313" s="80">
        <f>+G313</f>
        <v>-0.13305159999436</v>
      </c>
      <c r="P313" s="80">
        <f t="shared" si="39"/>
        <v>0.44119392404327212</v>
      </c>
      <c r="Q313" s="107">
        <f t="shared" si="40"/>
        <v>24655.963000000003</v>
      </c>
      <c r="R313" s="80">
        <f t="shared" si="43"/>
        <v>0.32975792187725467</v>
      </c>
      <c r="T313" s="106"/>
    </row>
    <row r="314" spans="1:20" s="80" customFormat="1" ht="12.95" customHeight="1" x14ac:dyDescent="0.2">
      <c r="A314" s="28" t="s">
        <v>2539</v>
      </c>
      <c r="B314" s="49" t="s">
        <v>2525</v>
      </c>
      <c r="C314" s="28">
        <v>39686.684999999998</v>
      </c>
      <c r="D314" s="28"/>
      <c r="E314" s="80">
        <f t="shared" si="37"/>
        <v>-10125.094189532427</v>
      </c>
      <c r="F314" s="80">
        <f t="shared" si="38"/>
        <v>-10125</v>
      </c>
      <c r="G314" s="80">
        <f t="shared" si="42"/>
        <v>-0.12785499999881722</v>
      </c>
      <c r="J314" s="80">
        <f>+G314</f>
        <v>-0.12785499999881722</v>
      </c>
      <c r="P314" s="80">
        <f t="shared" si="39"/>
        <v>0.44043760004327215</v>
      </c>
      <c r="Q314" s="107">
        <f t="shared" si="40"/>
        <v>24668.184999999998</v>
      </c>
      <c r="R314" s="80">
        <f t="shared" si="43"/>
        <v>0.32295647926259813</v>
      </c>
      <c r="T314" s="106"/>
    </row>
    <row r="315" spans="1:20" s="80" customFormat="1" ht="12.95" customHeight="1" x14ac:dyDescent="0.2">
      <c r="A315" s="27" t="s">
        <v>2536</v>
      </c>
      <c r="B315" s="49"/>
      <c r="C315" s="28">
        <v>39708.398999999998</v>
      </c>
      <c r="D315" s="28" t="s">
        <v>2537</v>
      </c>
      <c r="E315" s="80">
        <f t="shared" si="37"/>
        <v>-10109.097697356741</v>
      </c>
      <c r="F315" s="80">
        <f t="shared" si="38"/>
        <v>-10109</v>
      </c>
      <c r="G315" s="80">
        <f t="shared" si="42"/>
        <v>-0.13261659999989206</v>
      </c>
      <c r="J315" s="80">
        <f>+G315</f>
        <v>-0.13261659999989206</v>
      </c>
      <c r="P315" s="80">
        <f t="shared" si="39"/>
        <v>0.43909462404327215</v>
      </c>
      <c r="Q315" s="107">
        <f t="shared" si="40"/>
        <v>24689.898999999998</v>
      </c>
      <c r="R315" s="80">
        <f t="shared" si="43"/>
        <v>0.32685372369693311</v>
      </c>
      <c r="T315" s="106"/>
    </row>
    <row r="316" spans="1:20" s="80" customFormat="1" ht="12.95" customHeight="1" x14ac:dyDescent="0.2">
      <c r="A316" s="134" t="s">
        <v>565</v>
      </c>
      <c r="B316" s="135" t="s">
        <v>2525</v>
      </c>
      <c r="C316" s="138">
        <v>39712.46</v>
      </c>
      <c r="D316" s="138" t="s">
        <v>2559</v>
      </c>
      <c r="E316" s="80">
        <f t="shared" si="37"/>
        <v>-10106.105998235184</v>
      </c>
      <c r="F316" s="80">
        <f t="shared" si="38"/>
        <v>-10106</v>
      </c>
      <c r="G316" s="80">
        <f t="shared" si="42"/>
        <v>-0.14388440000038827</v>
      </c>
      <c r="I316" s="80">
        <f>G316</f>
        <v>-0.14388440000038827</v>
      </c>
      <c r="P316" s="80">
        <f t="shared" si="39"/>
        <v>0.43884304404327212</v>
      </c>
      <c r="Q316" s="107">
        <f t="shared" si="40"/>
        <v>24693.96</v>
      </c>
      <c r="R316" s="80">
        <f t="shared" si="43"/>
        <v>0.33957127404165738</v>
      </c>
      <c r="T316" s="106"/>
    </row>
    <row r="317" spans="1:20" s="80" customFormat="1" ht="12.95" customHeight="1" x14ac:dyDescent="0.2">
      <c r="A317" s="134" t="s">
        <v>565</v>
      </c>
      <c r="B317" s="135" t="s">
        <v>2525</v>
      </c>
      <c r="C317" s="138">
        <v>39712.466</v>
      </c>
      <c r="D317" s="138" t="s">
        <v>2559</v>
      </c>
      <c r="E317" s="80">
        <f t="shared" si="37"/>
        <v>-10106.101578093658</v>
      </c>
      <c r="F317" s="80">
        <f t="shared" si="38"/>
        <v>-10106</v>
      </c>
      <c r="G317" s="80">
        <f t="shared" si="42"/>
        <v>-0.13788439999916591</v>
      </c>
      <c r="I317" s="80">
        <f>G317</f>
        <v>-0.13788439999916591</v>
      </c>
      <c r="P317" s="80">
        <f t="shared" si="39"/>
        <v>0.43884304404327212</v>
      </c>
      <c r="Q317" s="107">
        <f t="shared" si="40"/>
        <v>24693.966</v>
      </c>
      <c r="R317" s="80">
        <f t="shared" si="43"/>
        <v>0.33261454471172347</v>
      </c>
      <c r="T317" s="106"/>
    </row>
    <row r="318" spans="1:20" s="80" customFormat="1" ht="12.95" customHeight="1" x14ac:dyDescent="0.2">
      <c r="A318" s="134" t="s">
        <v>565</v>
      </c>
      <c r="B318" s="135" t="s">
        <v>2525</v>
      </c>
      <c r="C318" s="138">
        <v>39712.466</v>
      </c>
      <c r="D318" s="138" t="s">
        <v>2559</v>
      </c>
      <c r="E318" s="80">
        <f t="shared" si="37"/>
        <v>-10106.101578093658</v>
      </c>
      <c r="F318" s="80">
        <f t="shared" si="38"/>
        <v>-10106</v>
      </c>
      <c r="G318" s="80">
        <f t="shared" si="42"/>
        <v>-0.13788439999916591</v>
      </c>
      <c r="I318" s="80">
        <f>G318</f>
        <v>-0.13788439999916591</v>
      </c>
      <c r="P318" s="80">
        <f t="shared" si="39"/>
        <v>0.43884304404327212</v>
      </c>
      <c r="Q318" s="107">
        <f t="shared" si="40"/>
        <v>24693.966</v>
      </c>
      <c r="R318" s="80">
        <f t="shared" si="43"/>
        <v>0.33261454471172347</v>
      </c>
      <c r="T318" s="106"/>
    </row>
    <row r="319" spans="1:20" s="80" customFormat="1" ht="12.95" customHeight="1" x14ac:dyDescent="0.2">
      <c r="A319" s="134" t="s">
        <v>565</v>
      </c>
      <c r="B319" s="135" t="s">
        <v>2525</v>
      </c>
      <c r="C319" s="138">
        <v>39712.468999999997</v>
      </c>
      <c r="D319" s="138" t="s">
        <v>2559</v>
      </c>
      <c r="E319" s="80">
        <f t="shared" si="37"/>
        <v>-10106.099368022898</v>
      </c>
      <c r="F319" s="80">
        <f t="shared" si="38"/>
        <v>-10106</v>
      </c>
      <c r="G319" s="80">
        <f t="shared" si="42"/>
        <v>-0.13488440000219271</v>
      </c>
      <c r="I319" s="80">
        <f>G319</f>
        <v>-0.13488440000219271</v>
      </c>
      <c r="P319" s="80">
        <f t="shared" si="39"/>
        <v>0.43884304404327212</v>
      </c>
      <c r="Q319" s="107">
        <f t="shared" si="40"/>
        <v>24693.968999999997</v>
      </c>
      <c r="R319" s="80">
        <f t="shared" si="43"/>
        <v>0.32916318005094197</v>
      </c>
      <c r="T319" s="106"/>
    </row>
    <row r="320" spans="1:20" s="80" customFormat="1" ht="12.95" customHeight="1" x14ac:dyDescent="0.2">
      <c r="A320" s="28" t="s">
        <v>2539</v>
      </c>
      <c r="B320" s="49" t="s">
        <v>2525</v>
      </c>
      <c r="C320" s="28">
        <v>39762.701000000001</v>
      </c>
      <c r="D320" s="28"/>
      <c r="E320" s="80">
        <f t="shared" si="37"/>
        <v>-10069.093943183203</v>
      </c>
      <c r="F320" s="80">
        <f t="shared" si="38"/>
        <v>-10069</v>
      </c>
      <c r="G320" s="80">
        <f t="shared" si="42"/>
        <v>-0.1275205999991158</v>
      </c>
      <c r="J320" s="80">
        <f t="shared" ref="J320:J327" si="44">+G320</f>
        <v>-0.1275205999991158</v>
      </c>
      <c r="P320" s="80">
        <f t="shared" si="39"/>
        <v>0.43574614404327211</v>
      </c>
      <c r="Q320" s="107">
        <f t="shared" si="40"/>
        <v>24744.201000000001</v>
      </c>
      <c r="R320" s="80">
        <f t="shared" si="43"/>
        <v>0.31726942494411298</v>
      </c>
      <c r="T320" s="106"/>
    </row>
    <row r="321" spans="1:20" s="80" customFormat="1" ht="12.95" customHeight="1" x14ac:dyDescent="0.2">
      <c r="A321" s="28" t="s">
        <v>2539</v>
      </c>
      <c r="B321" s="49" t="s">
        <v>2525</v>
      </c>
      <c r="C321" s="28">
        <v>39800.709000000003</v>
      </c>
      <c r="D321" s="28"/>
      <c r="E321" s="80">
        <f t="shared" si="37"/>
        <v>-10041.093820008591</v>
      </c>
      <c r="F321" s="80">
        <f t="shared" si="38"/>
        <v>-10041</v>
      </c>
      <c r="G321" s="80">
        <f t="shared" si="42"/>
        <v>-0.12735339999198914</v>
      </c>
      <c r="J321" s="80">
        <f t="shared" si="44"/>
        <v>-0.12735339999198914</v>
      </c>
      <c r="P321" s="80">
        <f t="shared" si="39"/>
        <v>0.43340982404327216</v>
      </c>
      <c r="Q321" s="107">
        <f t="shared" si="40"/>
        <v>24782.209000000003</v>
      </c>
      <c r="R321" s="80">
        <f t="shared" si="43"/>
        <v>0.31445539343042073</v>
      </c>
      <c r="T321" s="106"/>
    </row>
    <row r="322" spans="1:20" s="80" customFormat="1" ht="12.95" customHeight="1" x14ac:dyDescent="0.2">
      <c r="A322" s="28" t="s">
        <v>2539</v>
      </c>
      <c r="B322" s="49" t="s">
        <v>2525</v>
      </c>
      <c r="C322" s="28">
        <v>39906.597000000002</v>
      </c>
      <c r="D322" s="28"/>
      <c r="E322" s="80">
        <f t="shared" si="37"/>
        <v>-9963.0871623914281</v>
      </c>
      <c r="F322" s="80">
        <f t="shared" si="38"/>
        <v>-9963</v>
      </c>
      <c r="G322" s="80">
        <f t="shared" si="42"/>
        <v>-0.11831619999429677</v>
      </c>
      <c r="J322" s="80">
        <f t="shared" si="44"/>
        <v>-0.11831619999429677</v>
      </c>
      <c r="P322" s="80">
        <f t="shared" si="39"/>
        <v>0.42693457604327212</v>
      </c>
      <c r="Q322" s="107">
        <f t="shared" si="40"/>
        <v>24888.097000000002</v>
      </c>
      <c r="R322" s="80">
        <f t="shared" si="43"/>
        <v>0.29729840876957109</v>
      </c>
      <c r="T322" s="106"/>
    </row>
    <row r="323" spans="1:20" s="80" customFormat="1" ht="12.95" customHeight="1" x14ac:dyDescent="0.2">
      <c r="A323" s="28" t="s">
        <v>2539</v>
      </c>
      <c r="B323" s="49" t="s">
        <v>2525</v>
      </c>
      <c r="C323" s="28">
        <v>39910.663</v>
      </c>
      <c r="D323" s="28"/>
      <c r="E323" s="80">
        <f t="shared" si="37"/>
        <v>-9960.0917798186038</v>
      </c>
      <c r="F323" s="80">
        <f t="shared" si="38"/>
        <v>-9960</v>
      </c>
      <c r="G323" s="80">
        <f t="shared" si="42"/>
        <v>-0.12458399999741232</v>
      </c>
      <c r="J323" s="80">
        <f t="shared" si="44"/>
        <v>-0.12458399999741232</v>
      </c>
      <c r="P323" s="80">
        <f t="shared" si="39"/>
        <v>0.42668650004327213</v>
      </c>
      <c r="Q323" s="107">
        <f t="shared" si="40"/>
        <v>24892.163</v>
      </c>
      <c r="R323" s="80">
        <f t="shared" si="43"/>
        <v>0.30389916421510627</v>
      </c>
      <c r="T323" s="106"/>
    </row>
    <row r="324" spans="1:20" s="80" customFormat="1" ht="12.95" customHeight="1" x14ac:dyDescent="0.2">
      <c r="A324" s="28" t="s">
        <v>2539</v>
      </c>
      <c r="B324" s="49" t="s">
        <v>2525</v>
      </c>
      <c r="C324" s="28">
        <v>39918.803999999996</v>
      </c>
      <c r="D324" s="28"/>
      <c r="E324" s="80">
        <f t="shared" si="37"/>
        <v>-9954.0943844606682</v>
      </c>
      <c r="F324" s="80">
        <f t="shared" si="38"/>
        <v>-9954</v>
      </c>
      <c r="G324" s="80">
        <f t="shared" si="42"/>
        <v>-0.12811959999817191</v>
      </c>
      <c r="J324" s="80">
        <f t="shared" si="44"/>
        <v>-0.12811959999817191</v>
      </c>
      <c r="P324" s="80">
        <f t="shared" si="39"/>
        <v>0.42619056404327216</v>
      </c>
      <c r="Q324" s="107">
        <f t="shared" si="40"/>
        <v>24900.303999999996</v>
      </c>
      <c r="R324" s="80">
        <f t="shared" si="43"/>
        <v>0.3072597579596526</v>
      </c>
      <c r="T324" s="106"/>
    </row>
    <row r="325" spans="1:20" s="80" customFormat="1" ht="12.95" customHeight="1" x14ac:dyDescent="0.2">
      <c r="A325" s="28" t="s">
        <v>2539</v>
      </c>
      <c r="B325" s="49" t="s">
        <v>2525</v>
      </c>
      <c r="C325" s="28">
        <v>39948.667000000001</v>
      </c>
      <c r="D325" s="28"/>
      <c r="E325" s="80">
        <f t="shared" si="37"/>
        <v>-9932.0946034050085</v>
      </c>
      <c r="F325" s="80">
        <f t="shared" si="38"/>
        <v>-9932</v>
      </c>
      <c r="G325" s="80">
        <f t="shared" si="42"/>
        <v>-0.12841679999837652</v>
      </c>
      <c r="J325" s="80">
        <f t="shared" si="44"/>
        <v>-0.12841679999837652</v>
      </c>
      <c r="P325" s="80">
        <f t="shared" si="39"/>
        <v>0.4243745960432721</v>
      </c>
      <c r="Q325" s="107">
        <f t="shared" si="40"/>
        <v>24930.167000000001</v>
      </c>
      <c r="R325" s="80">
        <f t="shared" si="43"/>
        <v>0.30557832753767483</v>
      </c>
      <c r="T325" s="106"/>
    </row>
    <row r="326" spans="1:20" s="80" customFormat="1" ht="12.95" customHeight="1" x14ac:dyDescent="0.2">
      <c r="A326" s="28" t="s">
        <v>2539</v>
      </c>
      <c r="B326" s="49" t="s">
        <v>2525</v>
      </c>
      <c r="C326" s="28">
        <v>39948.667000000001</v>
      </c>
      <c r="D326" s="28"/>
      <c r="E326" s="80">
        <f t="shared" si="37"/>
        <v>-9932.0946034050085</v>
      </c>
      <c r="F326" s="80">
        <f t="shared" si="38"/>
        <v>-9932</v>
      </c>
      <c r="G326" s="80">
        <f t="shared" si="42"/>
        <v>-0.12841679999837652</v>
      </c>
      <c r="J326" s="80">
        <f t="shared" si="44"/>
        <v>-0.12841679999837652</v>
      </c>
      <c r="P326" s="80">
        <f t="shared" si="39"/>
        <v>0.4243745960432721</v>
      </c>
      <c r="Q326" s="107">
        <f t="shared" si="40"/>
        <v>24930.167000000001</v>
      </c>
      <c r="R326" s="80">
        <f t="shared" si="43"/>
        <v>0.30557832753767483</v>
      </c>
      <c r="T326" s="106"/>
    </row>
    <row r="327" spans="1:20" s="80" customFormat="1" ht="12.95" customHeight="1" x14ac:dyDescent="0.2">
      <c r="A327" s="28" t="s">
        <v>2539</v>
      </c>
      <c r="B327" s="49" t="s">
        <v>2525</v>
      </c>
      <c r="C327" s="28">
        <v>39948.669000000002</v>
      </c>
      <c r="D327" s="28"/>
      <c r="E327" s="80">
        <f t="shared" si="37"/>
        <v>-9932.0931300245011</v>
      </c>
      <c r="F327" s="80">
        <f t="shared" si="38"/>
        <v>-9932</v>
      </c>
      <c r="G327" s="80">
        <f t="shared" si="42"/>
        <v>-0.12641679999796906</v>
      </c>
      <c r="J327" s="80">
        <f t="shared" si="44"/>
        <v>-0.12641679999796906</v>
      </c>
      <c r="P327" s="80">
        <f t="shared" si="39"/>
        <v>0.4243745960432721</v>
      </c>
      <c r="Q327" s="107">
        <f t="shared" si="40"/>
        <v>24930.169000000002</v>
      </c>
      <c r="R327" s="80">
        <f t="shared" si="43"/>
        <v>0.30337116195305935</v>
      </c>
      <c r="T327" s="106"/>
    </row>
    <row r="328" spans="1:20" s="80" customFormat="1" ht="12.95" customHeight="1" x14ac:dyDescent="0.2">
      <c r="A328" s="28" t="s">
        <v>2539</v>
      </c>
      <c r="B328" s="49" t="s">
        <v>2525</v>
      </c>
      <c r="C328" s="28">
        <v>39948.67</v>
      </c>
      <c r="D328" s="28"/>
      <c r="E328" s="80">
        <f t="shared" si="37"/>
        <v>-9932.0923933342492</v>
      </c>
      <c r="F328" s="80">
        <f t="shared" si="38"/>
        <v>-9932</v>
      </c>
      <c r="G328" s="80">
        <f t="shared" si="42"/>
        <v>-0.12541680000140332</v>
      </c>
      <c r="I328" s="80">
        <f>G328</f>
        <v>-0.12541680000140332</v>
      </c>
      <c r="P328" s="80">
        <f t="shared" si="39"/>
        <v>0.4243745960432721</v>
      </c>
      <c r="Q328" s="107">
        <f t="shared" si="40"/>
        <v>24930.17</v>
      </c>
      <c r="R328" s="80">
        <f t="shared" si="43"/>
        <v>0.30227057916475314</v>
      </c>
      <c r="T328" s="106"/>
    </row>
    <row r="329" spans="1:20" s="80" customFormat="1" ht="12.95" customHeight="1" x14ac:dyDescent="0.2">
      <c r="A329" s="28" t="s">
        <v>2539</v>
      </c>
      <c r="B329" s="49" t="s">
        <v>2525</v>
      </c>
      <c r="C329" s="28">
        <v>39952.741000000002</v>
      </c>
      <c r="D329" s="28"/>
      <c r="E329" s="80">
        <f t="shared" si="37"/>
        <v>-9929.0933273101509</v>
      </c>
      <c r="F329" s="80">
        <f t="shared" si="38"/>
        <v>-9929</v>
      </c>
      <c r="G329" s="80">
        <f t="shared" si="42"/>
        <v>-0.12668459999986226</v>
      </c>
      <c r="J329" s="80">
        <f>+G329</f>
        <v>-0.12668459999986226</v>
      </c>
      <c r="P329" s="80">
        <f t="shared" si="39"/>
        <v>0.42412726404327217</v>
      </c>
      <c r="Q329" s="107">
        <f t="shared" si="40"/>
        <v>24934.241000000002</v>
      </c>
      <c r="R329" s="80">
        <f t="shared" si="43"/>
        <v>0.30339370957067241</v>
      </c>
      <c r="T329" s="106"/>
    </row>
    <row r="330" spans="1:20" s="80" customFormat="1" ht="12.95" customHeight="1" x14ac:dyDescent="0.2">
      <c r="A330" s="28" t="s">
        <v>2539</v>
      </c>
      <c r="B330" s="49" t="s">
        <v>2525</v>
      </c>
      <c r="C330" s="28">
        <v>39963.597000000002</v>
      </c>
      <c r="D330" s="28"/>
      <c r="E330" s="80">
        <f t="shared" si="37"/>
        <v>-9921.095817912561</v>
      </c>
      <c r="F330" s="80">
        <f t="shared" si="38"/>
        <v>-9921</v>
      </c>
      <c r="G330" s="80">
        <f t="shared" si="42"/>
        <v>-0.13006539999332745</v>
      </c>
      <c r="J330" s="80">
        <f>+G330</f>
        <v>-0.13006539999332745</v>
      </c>
      <c r="P330" s="80">
        <f t="shared" si="39"/>
        <v>0.42346806404327214</v>
      </c>
      <c r="Q330" s="107">
        <f t="shared" si="40"/>
        <v>24945.097000000002</v>
      </c>
      <c r="R330" s="80">
        <f t="shared" si="43"/>
        <v>0.30639929580835756</v>
      </c>
      <c r="T330" s="106"/>
    </row>
    <row r="331" spans="1:20" s="80" customFormat="1" ht="12.95" customHeight="1" x14ac:dyDescent="0.2">
      <c r="A331" s="28" t="s">
        <v>2539</v>
      </c>
      <c r="B331" s="49" t="s">
        <v>2525</v>
      </c>
      <c r="C331" s="28">
        <v>39963.599000000002</v>
      </c>
      <c r="D331" s="28"/>
      <c r="E331" s="80">
        <f t="shared" si="37"/>
        <v>-9921.0943445320536</v>
      </c>
      <c r="F331" s="80">
        <f t="shared" si="38"/>
        <v>-9921</v>
      </c>
      <c r="G331" s="80">
        <f t="shared" si="42"/>
        <v>-0.12806539999291999</v>
      </c>
      <c r="J331" s="80">
        <f>+G331</f>
        <v>-0.12806539999291999</v>
      </c>
      <c r="P331" s="80">
        <f t="shared" si="39"/>
        <v>0.42346806404327214</v>
      </c>
      <c r="Q331" s="107">
        <f t="shared" si="40"/>
        <v>24945.099000000002</v>
      </c>
      <c r="R331" s="80">
        <f t="shared" si="43"/>
        <v>0.30418916195176171</v>
      </c>
      <c r="T331" s="106"/>
    </row>
    <row r="332" spans="1:20" s="80" customFormat="1" ht="12.95" customHeight="1" x14ac:dyDescent="0.2">
      <c r="A332" s="28" t="s">
        <v>2539</v>
      </c>
      <c r="B332" s="49" t="s">
        <v>2525</v>
      </c>
      <c r="C332" s="28">
        <v>39963.599000000002</v>
      </c>
      <c r="D332" s="28"/>
      <c r="E332" s="80">
        <f t="shared" si="37"/>
        <v>-9921.0943445320536</v>
      </c>
      <c r="F332" s="80">
        <f t="shared" si="38"/>
        <v>-9921</v>
      </c>
      <c r="G332" s="80">
        <f t="shared" si="42"/>
        <v>-0.12806539999291999</v>
      </c>
      <c r="J332" s="80">
        <f>+G332</f>
        <v>-0.12806539999291999</v>
      </c>
      <c r="P332" s="80">
        <f t="shared" si="39"/>
        <v>0.42346806404327214</v>
      </c>
      <c r="Q332" s="107">
        <f t="shared" si="40"/>
        <v>24945.099000000002</v>
      </c>
      <c r="R332" s="80">
        <f t="shared" si="43"/>
        <v>0.30418916195176171</v>
      </c>
      <c r="T332" s="106"/>
    </row>
    <row r="333" spans="1:20" s="80" customFormat="1" ht="12.95" customHeight="1" x14ac:dyDescent="0.2">
      <c r="A333" s="28" t="s">
        <v>2539</v>
      </c>
      <c r="B333" s="49" t="s">
        <v>2525</v>
      </c>
      <c r="C333" s="28">
        <v>40001.61</v>
      </c>
      <c r="D333" s="28"/>
      <c r="E333" s="80">
        <f t="shared" si="37"/>
        <v>-9893.0920112866825</v>
      </c>
      <c r="F333" s="80">
        <f t="shared" si="38"/>
        <v>-9893</v>
      </c>
      <c r="G333" s="80">
        <f t="shared" si="42"/>
        <v>-0.12489819999609608</v>
      </c>
      <c r="I333" s="80">
        <f>G333</f>
        <v>-0.12489819999609608</v>
      </c>
      <c r="P333" s="80">
        <f t="shared" si="39"/>
        <v>0.42116489604327212</v>
      </c>
      <c r="Q333" s="107">
        <f t="shared" si="40"/>
        <v>24983.11</v>
      </c>
      <c r="R333" s="80">
        <f t="shared" si="43"/>
        <v>0.29818490485610027</v>
      </c>
      <c r="T333" s="106"/>
    </row>
    <row r="334" spans="1:20" s="80" customFormat="1" ht="12.95" customHeight="1" x14ac:dyDescent="0.2">
      <c r="A334" s="16" t="s">
        <v>2379</v>
      </c>
      <c r="B334" s="41"/>
      <c r="C334" s="42">
        <v>40038.2598</v>
      </c>
      <c r="D334" s="42"/>
      <c r="E334" s="80">
        <f t="shared" si="37"/>
        <v>-9866.0924608150744</v>
      </c>
      <c r="F334" s="80">
        <f t="shared" si="38"/>
        <v>-9866</v>
      </c>
      <c r="G334" s="80">
        <f t="shared" si="42"/>
        <v>-0.12550840000039898</v>
      </c>
      <c r="J334" s="80">
        <f>G334</f>
        <v>-0.12550840000039898</v>
      </c>
      <c r="P334" s="80">
        <f t="shared" si="39"/>
        <v>0.41894992404327214</v>
      </c>
      <c r="Q334" s="107">
        <f t="shared" si="40"/>
        <v>25019.7598</v>
      </c>
      <c r="R334" s="80">
        <f t="shared" si="43"/>
        <v>0.29643486662044316</v>
      </c>
      <c r="T334" s="106"/>
    </row>
    <row r="335" spans="1:20" s="80" customFormat="1" ht="12.95" customHeight="1" x14ac:dyDescent="0.2">
      <c r="A335" s="134" t="s">
        <v>681</v>
      </c>
      <c r="B335" s="135" t="s">
        <v>2525</v>
      </c>
      <c r="C335" s="138">
        <v>40069.476999999999</v>
      </c>
      <c r="D335" s="138" t="s">
        <v>2559</v>
      </c>
      <c r="E335" s="80">
        <f t="shared" si="37"/>
        <v>-9843.0950538174311</v>
      </c>
      <c r="F335" s="80">
        <f t="shared" si="38"/>
        <v>-9843</v>
      </c>
      <c r="G335" s="80">
        <f t="shared" si="42"/>
        <v>-0.12902819999726489</v>
      </c>
      <c r="I335" s="80">
        <f>G335</f>
        <v>-0.12902819999726489</v>
      </c>
      <c r="P335" s="80">
        <f t="shared" si="39"/>
        <v>0.41706769604327215</v>
      </c>
      <c r="Q335" s="107">
        <f t="shared" si="40"/>
        <v>25050.976999999999</v>
      </c>
      <c r="R335" s="80">
        <f t="shared" si="43"/>
        <v>0.29822072767231711</v>
      </c>
      <c r="T335" s="106"/>
    </row>
    <row r="336" spans="1:20" s="80" customFormat="1" ht="12.95" customHeight="1" x14ac:dyDescent="0.2">
      <c r="A336" s="134" t="s">
        <v>2540</v>
      </c>
      <c r="B336" s="135" t="s">
        <v>2525</v>
      </c>
      <c r="C336" s="138">
        <v>40088.496500000001</v>
      </c>
      <c r="D336" s="138" t="s">
        <v>2559</v>
      </c>
      <c r="E336" s="80">
        <f t="shared" si="37"/>
        <v>-9829.0835735311884</v>
      </c>
      <c r="F336" s="80">
        <f t="shared" si="38"/>
        <v>-9829</v>
      </c>
      <c r="G336" s="80">
        <f t="shared" si="42"/>
        <v>-0.11344459999963874</v>
      </c>
      <c r="J336" s="80">
        <f>G336</f>
        <v>-0.11344459999963874</v>
      </c>
      <c r="P336" s="80">
        <f t="shared" si="39"/>
        <v>0.41592406404327215</v>
      </c>
      <c r="Q336" s="107">
        <f t="shared" si="40"/>
        <v>25069.996500000001</v>
      </c>
      <c r="R336" s="80">
        <f t="shared" si="43"/>
        <v>0.28023118247057632</v>
      </c>
      <c r="T336" s="106"/>
    </row>
    <row r="337" spans="1:20" s="80" customFormat="1" ht="12.95" customHeight="1" x14ac:dyDescent="0.2">
      <c r="A337" s="27" t="s">
        <v>2540</v>
      </c>
      <c r="B337" s="49"/>
      <c r="C337" s="28">
        <v>40088.964999999997</v>
      </c>
      <c r="D337" s="28"/>
      <c r="E337" s="80">
        <f t="shared" si="37"/>
        <v>-9828.7384341471843</v>
      </c>
      <c r="F337" s="80">
        <f t="shared" si="38"/>
        <v>-9828.5</v>
      </c>
      <c r="P337" s="80">
        <f t="shared" si="39"/>
        <v>0.41588324904327212</v>
      </c>
      <c r="Q337" s="107">
        <f t="shared" si="40"/>
        <v>25070.464999999997</v>
      </c>
      <c r="R337" s="80">
        <f>+(P337-S337)^2</f>
        <v>0.54691815296723501</v>
      </c>
      <c r="S337" s="80">
        <f>C337-(C$7+F337*C$8)</f>
        <v>-0.32365589999972144</v>
      </c>
      <c r="T337" s="106"/>
    </row>
    <row r="338" spans="1:20" s="80" customFormat="1" ht="12.95" customHeight="1" x14ac:dyDescent="0.2">
      <c r="A338" s="27" t="s">
        <v>2540</v>
      </c>
      <c r="B338" s="49"/>
      <c r="C338" s="28">
        <v>40111.578099999999</v>
      </c>
      <c r="D338" s="28"/>
      <c r="E338" s="80">
        <f t="shared" si="37"/>
        <v>-9812.0795837641126</v>
      </c>
      <c r="F338" s="80">
        <f t="shared" si="38"/>
        <v>-9812</v>
      </c>
      <c r="G338" s="80">
        <f t="shared" ref="G338:G369" si="45">C338-(C$7+F338*C$8)</f>
        <v>-0.1080288000011933</v>
      </c>
      <c r="J338" s="80">
        <f t="shared" ref="J338:J343" si="46">+G338</f>
        <v>-0.1080288000011933</v>
      </c>
      <c r="P338" s="80">
        <f t="shared" si="39"/>
        <v>0.41453747604327218</v>
      </c>
      <c r="Q338" s="107">
        <f t="shared" si="40"/>
        <v>25093.078099999999</v>
      </c>
      <c r="R338" s="80">
        <f t="shared" ref="R338:R369" si="47">+(P338-G338)^2</f>
        <v>0.27307551285898052</v>
      </c>
      <c r="T338" s="106"/>
    </row>
    <row r="339" spans="1:20" s="80" customFormat="1" ht="12.95" customHeight="1" x14ac:dyDescent="0.2">
      <c r="A339" s="27" t="s">
        <v>2540</v>
      </c>
      <c r="B339" s="49"/>
      <c r="C339" s="28">
        <v>40114.288099999998</v>
      </c>
      <c r="D339" s="28"/>
      <c r="E339" s="80">
        <f t="shared" si="37"/>
        <v>-9810.0831531757321</v>
      </c>
      <c r="F339" s="80">
        <f t="shared" si="38"/>
        <v>-9810</v>
      </c>
      <c r="G339" s="80">
        <f t="shared" si="45"/>
        <v>-0.11287399999855552</v>
      </c>
      <c r="J339" s="80">
        <f t="shared" si="46"/>
        <v>-0.11287399999855552</v>
      </c>
      <c r="P339" s="80">
        <f t="shared" si="39"/>
        <v>0.41437450004327214</v>
      </c>
      <c r="Q339" s="107">
        <f t="shared" si="40"/>
        <v>25095.788099999998</v>
      </c>
      <c r="R339" s="80">
        <f t="shared" si="47"/>
        <v>0.27799098079635715</v>
      </c>
      <c r="T339" s="106"/>
    </row>
    <row r="340" spans="1:20" s="80" customFormat="1" ht="12.95" customHeight="1" x14ac:dyDescent="0.2">
      <c r="A340" s="27" t="s">
        <v>2540</v>
      </c>
      <c r="B340" s="49"/>
      <c r="C340" s="28">
        <v>40118.360699999997</v>
      </c>
      <c r="D340" s="28"/>
      <c r="E340" s="80">
        <f t="shared" si="37"/>
        <v>-9807.0829084472298</v>
      </c>
      <c r="F340" s="80">
        <f t="shared" si="38"/>
        <v>-9807</v>
      </c>
      <c r="G340" s="80">
        <f t="shared" si="45"/>
        <v>-0.11254180000105407</v>
      </c>
      <c r="J340" s="80">
        <f t="shared" si="46"/>
        <v>-0.11254180000105407</v>
      </c>
      <c r="P340" s="80">
        <f t="shared" si="39"/>
        <v>0.41413009604327211</v>
      </c>
      <c r="Q340" s="107">
        <f t="shared" si="40"/>
        <v>25099.860699999997</v>
      </c>
      <c r="R340" s="80">
        <f t="shared" si="47"/>
        <v>0.27738328608292551</v>
      </c>
      <c r="T340" s="106"/>
    </row>
    <row r="341" spans="1:20" s="80" customFormat="1" ht="12.95" customHeight="1" x14ac:dyDescent="0.2">
      <c r="A341" s="27" t="s">
        <v>2540</v>
      </c>
      <c r="B341" s="49"/>
      <c r="C341" s="28">
        <v>40126.503199999999</v>
      </c>
      <c r="D341" s="28"/>
      <c r="E341" s="80">
        <f t="shared" ref="E341:E404" si="48">(C341-C$7)/C$8</f>
        <v>-9801.0844080539082</v>
      </c>
      <c r="F341" s="80">
        <f t="shared" ref="F341:F404" si="49">+ROUND(2*E341,0)/2</f>
        <v>-9801</v>
      </c>
      <c r="G341" s="80">
        <f t="shared" si="45"/>
        <v>-0.1145773999960511</v>
      </c>
      <c r="J341" s="80">
        <f t="shared" si="46"/>
        <v>-0.1145773999960511</v>
      </c>
      <c r="P341" s="80">
        <f t="shared" ref="P341:P404" si="50">+D$11+D$12*F341+D$13*F341^2</f>
        <v>0.41364150404327216</v>
      </c>
      <c r="Q341" s="107">
        <f t="shared" si="40"/>
        <v>25108.003199999999</v>
      </c>
      <c r="R341" s="80">
        <f t="shared" si="47"/>
        <v>0.27901521058450379</v>
      </c>
      <c r="T341" s="106"/>
    </row>
    <row r="342" spans="1:20" s="80" customFormat="1" ht="12.95" customHeight="1" x14ac:dyDescent="0.2">
      <c r="A342" s="27" t="s">
        <v>2540</v>
      </c>
      <c r="B342" s="49"/>
      <c r="C342" s="28">
        <v>40149.580399999999</v>
      </c>
      <c r="D342" s="28"/>
      <c r="E342" s="80">
        <f t="shared" si="48"/>
        <v>-9784.0836597239486</v>
      </c>
      <c r="F342" s="80">
        <f t="shared" si="49"/>
        <v>-9784</v>
      </c>
      <c r="G342" s="80">
        <f t="shared" si="45"/>
        <v>-0.11356160000286764</v>
      </c>
      <c r="J342" s="80">
        <f t="shared" si="46"/>
        <v>-0.11356160000286764</v>
      </c>
      <c r="P342" s="80">
        <f t="shared" si="50"/>
        <v>0.41225872404327213</v>
      </c>
      <c r="Q342" s="107">
        <f t="shared" si="40"/>
        <v>25131.080399999999</v>
      </c>
      <c r="R342" s="80">
        <f t="shared" si="47"/>
        <v>0.27648701317998742</v>
      </c>
      <c r="T342" s="106"/>
    </row>
    <row r="343" spans="1:20" s="80" customFormat="1" ht="12.95" customHeight="1" x14ac:dyDescent="0.2">
      <c r="A343" s="28" t="s">
        <v>2539</v>
      </c>
      <c r="B343" s="49" t="s">
        <v>2525</v>
      </c>
      <c r="C343" s="28">
        <v>40168.571000000004</v>
      </c>
      <c r="D343" s="28"/>
      <c r="E343" s="80">
        <f t="shared" si="48"/>
        <v>-9770.0934697860448</v>
      </c>
      <c r="F343" s="80">
        <f t="shared" si="49"/>
        <v>-9770</v>
      </c>
      <c r="G343" s="80">
        <f t="shared" si="45"/>
        <v>-0.12687799999548588</v>
      </c>
      <c r="J343" s="80">
        <f t="shared" si="46"/>
        <v>-0.12687799999548588</v>
      </c>
      <c r="P343" s="80">
        <f t="shared" si="50"/>
        <v>0.41112170004327214</v>
      </c>
      <c r="Q343" s="107">
        <f t="shared" si="40"/>
        <v>25150.071000000004</v>
      </c>
      <c r="R343" s="80">
        <f t="shared" si="47"/>
        <v>0.28944367724179354</v>
      </c>
      <c r="T343" s="106"/>
    </row>
    <row r="344" spans="1:20" s="80" customFormat="1" ht="12.95" customHeight="1" x14ac:dyDescent="0.2">
      <c r="A344" s="134" t="s">
        <v>681</v>
      </c>
      <c r="B344" s="135" t="s">
        <v>2525</v>
      </c>
      <c r="C344" s="138">
        <v>40171.281999999999</v>
      </c>
      <c r="D344" s="138" t="s">
        <v>2559</v>
      </c>
      <c r="E344" s="80">
        <f t="shared" si="48"/>
        <v>-9768.0963025074125</v>
      </c>
      <c r="F344" s="80">
        <f t="shared" si="49"/>
        <v>-9768</v>
      </c>
      <c r="G344" s="80">
        <f t="shared" si="45"/>
        <v>-0.13072319999628235</v>
      </c>
      <c r="I344" s="80">
        <f>G344</f>
        <v>-0.13072319999628235</v>
      </c>
      <c r="P344" s="80">
        <f t="shared" si="50"/>
        <v>0.41095939604327214</v>
      </c>
      <c r="Q344" s="107">
        <f t="shared" si="40"/>
        <v>25152.781999999999</v>
      </c>
      <c r="R344" s="80">
        <f t="shared" si="47"/>
        <v>0.29342003485215118</v>
      </c>
      <c r="T344" s="106"/>
    </row>
    <row r="345" spans="1:20" s="80" customFormat="1" ht="12.95" customHeight="1" x14ac:dyDescent="0.2">
      <c r="A345" s="27" t="s">
        <v>2541</v>
      </c>
      <c r="B345" s="49"/>
      <c r="C345" s="28">
        <v>40206.584999999999</v>
      </c>
      <c r="D345" s="28">
        <v>3.0000000000000001E-3</v>
      </c>
      <c r="E345" s="80">
        <f t="shared" si="48"/>
        <v>-9742.0889264699126</v>
      </c>
      <c r="F345" s="80">
        <f t="shared" si="49"/>
        <v>-9742</v>
      </c>
      <c r="G345" s="80">
        <f t="shared" si="45"/>
        <v>-0.12071080000168877</v>
      </c>
      <c r="J345" s="80">
        <f>+G345</f>
        <v>-0.12071080000168877</v>
      </c>
      <c r="P345" s="80">
        <f t="shared" si="50"/>
        <v>0.40885235604327219</v>
      </c>
      <c r="Q345" s="107">
        <f t="shared" ref="Q345:Q408" si="51">C345-15018.5</f>
        <v>25188.084999999999</v>
      </c>
      <c r="R345" s="80">
        <f t="shared" si="47"/>
        <v>0.28043713624029964</v>
      </c>
      <c r="T345" s="106"/>
    </row>
    <row r="346" spans="1:20" s="80" customFormat="1" ht="12.95" customHeight="1" x14ac:dyDescent="0.2">
      <c r="A346" s="27" t="s">
        <v>2541</v>
      </c>
      <c r="B346" s="49"/>
      <c r="C346" s="28">
        <v>40232.377999999997</v>
      </c>
      <c r="D346" s="28">
        <v>3.0000000000000001E-3</v>
      </c>
      <c r="E346" s="80">
        <f t="shared" si="48"/>
        <v>-9723.0874747480993</v>
      </c>
      <c r="F346" s="80">
        <f t="shared" si="49"/>
        <v>-9723</v>
      </c>
      <c r="G346" s="80">
        <f t="shared" si="45"/>
        <v>-0.11874019999959273</v>
      </c>
      <c r="J346" s="80">
        <f>+G346</f>
        <v>-0.11874019999959273</v>
      </c>
      <c r="P346" s="80">
        <f t="shared" si="50"/>
        <v>0.40731601604327211</v>
      </c>
      <c r="Q346" s="107">
        <f t="shared" si="51"/>
        <v>25213.877999999997</v>
      </c>
      <c r="R346" s="80">
        <f t="shared" si="47"/>
        <v>0.27673514243733721</v>
      </c>
      <c r="T346" s="106"/>
    </row>
    <row r="347" spans="1:20" s="80" customFormat="1" ht="12.95" customHeight="1" x14ac:dyDescent="0.2">
      <c r="A347" s="134" t="s">
        <v>2534</v>
      </c>
      <c r="B347" s="135" t="s">
        <v>2525</v>
      </c>
      <c r="C347" s="138">
        <v>40346.395600000003</v>
      </c>
      <c r="D347" s="138" t="s">
        <v>2559</v>
      </c>
      <c r="E347" s="80">
        <f t="shared" si="48"/>
        <v>-9639.0918200418892</v>
      </c>
      <c r="F347" s="80">
        <f t="shared" si="49"/>
        <v>-9639</v>
      </c>
      <c r="G347" s="80">
        <f t="shared" si="45"/>
        <v>-0.12463859999843407</v>
      </c>
      <c r="J347" s="80">
        <f>G347</f>
        <v>-0.12463859999843407</v>
      </c>
      <c r="P347" s="80">
        <f t="shared" si="50"/>
        <v>0.40055838404327215</v>
      </c>
      <c r="Q347" s="107">
        <f t="shared" si="51"/>
        <v>25327.895600000003</v>
      </c>
      <c r="R347" s="80">
        <f t="shared" si="47"/>
        <v>0.27583187204650422</v>
      </c>
      <c r="T347" s="106"/>
    </row>
    <row r="348" spans="1:20" s="80" customFormat="1" ht="12.95" customHeight="1" x14ac:dyDescent="0.2">
      <c r="A348" s="16" t="s">
        <v>2379</v>
      </c>
      <c r="B348" s="41"/>
      <c r="C348" s="42">
        <v>40403.410100000001</v>
      </c>
      <c r="D348" s="42"/>
      <c r="E348" s="80">
        <f t="shared" si="48"/>
        <v>-9597.0897935543398</v>
      </c>
      <c r="F348" s="80">
        <f t="shared" si="49"/>
        <v>-9597</v>
      </c>
      <c r="G348" s="80">
        <f t="shared" si="45"/>
        <v>-0.12188779999996768</v>
      </c>
      <c r="J348" s="80">
        <f>G348</f>
        <v>-0.12188779999996768</v>
      </c>
      <c r="P348" s="80">
        <f t="shared" si="50"/>
        <v>0.39720073604327216</v>
      </c>
      <c r="Q348" s="107">
        <f t="shared" si="51"/>
        <v>25384.910100000001</v>
      </c>
      <c r="R348" s="80">
        <f t="shared" si="47"/>
        <v>0.26945290825151386</v>
      </c>
      <c r="T348" s="106"/>
    </row>
    <row r="349" spans="1:20" s="80" customFormat="1" ht="12.95" customHeight="1" x14ac:dyDescent="0.2">
      <c r="A349" s="28" t="s">
        <v>2539</v>
      </c>
      <c r="B349" s="49" t="s">
        <v>2525</v>
      </c>
      <c r="C349" s="28">
        <v>40442.775000000001</v>
      </c>
      <c r="D349" s="28"/>
      <c r="E349" s="80">
        <f t="shared" si="48"/>
        <v>-9568.0900553740557</v>
      </c>
      <c r="F349" s="80">
        <f t="shared" si="49"/>
        <v>-9568</v>
      </c>
      <c r="G349" s="80">
        <f t="shared" si="45"/>
        <v>-0.12224319999950239</v>
      </c>
      <c r="J349" s="80">
        <f>+G349</f>
        <v>-0.12224319999950239</v>
      </c>
      <c r="P349" s="80">
        <f t="shared" si="50"/>
        <v>0.39489059604327215</v>
      </c>
      <c r="Q349" s="107">
        <f t="shared" si="51"/>
        <v>25424.275000000001</v>
      </c>
      <c r="R349" s="80">
        <f t="shared" si="47"/>
        <v>0.26742736300960995</v>
      </c>
      <c r="T349" s="106"/>
    </row>
    <row r="350" spans="1:20" s="80" customFormat="1" ht="12.95" customHeight="1" x14ac:dyDescent="0.2">
      <c r="A350" s="28" t="s">
        <v>2539</v>
      </c>
      <c r="B350" s="49" t="s">
        <v>2525</v>
      </c>
      <c r="C350" s="28">
        <v>40457.709000000003</v>
      </c>
      <c r="D350" s="28"/>
      <c r="E350" s="80">
        <f t="shared" si="48"/>
        <v>-9557.0883231205917</v>
      </c>
      <c r="F350" s="80">
        <f t="shared" si="49"/>
        <v>-9557</v>
      </c>
      <c r="G350" s="80">
        <f t="shared" si="45"/>
        <v>-0.11989179999363841</v>
      </c>
      <c r="J350" s="80">
        <f>+G350</f>
        <v>-0.11989179999363841</v>
      </c>
      <c r="P350" s="80">
        <f t="shared" si="50"/>
        <v>0.39401609604327215</v>
      </c>
      <c r="Q350" s="107">
        <f t="shared" si="51"/>
        <v>25439.209000000003</v>
      </c>
      <c r="R350" s="80">
        <f t="shared" si="47"/>
        <v>0.26410132560908406</v>
      </c>
      <c r="T350" s="106"/>
    </row>
    <row r="351" spans="1:20" s="80" customFormat="1" ht="12.95" customHeight="1" x14ac:dyDescent="0.2">
      <c r="A351" s="134" t="s">
        <v>743</v>
      </c>
      <c r="B351" s="135" t="s">
        <v>2525</v>
      </c>
      <c r="C351" s="138">
        <v>40528.29</v>
      </c>
      <c r="D351" s="138" t="s">
        <v>2559</v>
      </c>
      <c r="E351" s="80">
        <f t="shared" si="48"/>
        <v>-9505.0919883019451</v>
      </c>
      <c r="F351" s="80">
        <f t="shared" si="49"/>
        <v>-9505</v>
      </c>
      <c r="G351" s="80">
        <f t="shared" si="45"/>
        <v>-0.12486699999863049</v>
      </c>
      <c r="I351" s="80">
        <f>G351</f>
        <v>-0.12486699999863049</v>
      </c>
      <c r="P351" s="80">
        <f t="shared" si="50"/>
        <v>0.38989520004327216</v>
      </c>
      <c r="Q351" s="107">
        <f t="shared" si="51"/>
        <v>25509.79</v>
      </c>
      <c r="R351" s="80">
        <f t="shared" si="47"/>
        <v>0.26498012259197978</v>
      </c>
      <c r="T351" s="106"/>
    </row>
    <row r="352" spans="1:20" s="80" customFormat="1" ht="12.95" customHeight="1" x14ac:dyDescent="0.2">
      <c r="A352" s="134" t="s">
        <v>743</v>
      </c>
      <c r="B352" s="135" t="s">
        <v>2525</v>
      </c>
      <c r="C352" s="138">
        <v>40528.290999999997</v>
      </c>
      <c r="D352" s="138" t="s">
        <v>2559</v>
      </c>
      <c r="E352" s="80">
        <f t="shared" si="48"/>
        <v>-9505.0912516116932</v>
      </c>
      <c r="F352" s="80">
        <f t="shared" si="49"/>
        <v>-9505</v>
      </c>
      <c r="G352" s="80">
        <f t="shared" si="45"/>
        <v>-0.12386700000206474</v>
      </c>
      <c r="I352" s="80">
        <f>G352</f>
        <v>-0.12386700000206474</v>
      </c>
      <c r="P352" s="80">
        <f t="shared" si="50"/>
        <v>0.38989520004327216</v>
      </c>
      <c r="Q352" s="107">
        <f t="shared" si="51"/>
        <v>25509.790999999997</v>
      </c>
      <c r="R352" s="80">
        <f t="shared" si="47"/>
        <v>0.2639515981954248</v>
      </c>
      <c r="T352" s="106"/>
    </row>
    <row r="353" spans="1:32" s="80" customFormat="1" ht="12.95" customHeight="1" x14ac:dyDescent="0.2">
      <c r="A353" s="134" t="s">
        <v>743</v>
      </c>
      <c r="B353" s="135" t="s">
        <v>2525</v>
      </c>
      <c r="C353" s="138">
        <v>40528.292000000001</v>
      </c>
      <c r="D353" s="138" t="s">
        <v>2559</v>
      </c>
      <c r="E353" s="80">
        <f t="shared" si="48"/>
        <v>-9505.0905149214377</v>
      </c>
      <c r="F353" s="80">
        <f t="shared" si="49"/>
        <v>-9505</v>
      </c>
      <c r="G353" s="80">
        <f t="shared" si="45"/>
        <v>-0.12286699999822304</v>
      </c>
      <c r="I353" s="80">
        <f>G353</f>
        <v>-0.12286699999822304</v>
      </c>
      <c r="P353" s="80">
        <f t="shared" si="50"/>
        <v>0.38989520004327216</v>
      </c>
      <c r="Q353" s="107">
        <f t="shared" si="51"/>
        <v>25509.792000000001</v>
      </c>
      <c r="R353" s="80">
        <f t="shared" si="47"/>
        <v>0.26292507379139435</v>
      </c>
      <c r="T353" s="106"/>
    </row>
    <row r="354" spans="1:32" s="80" customFormat="1" ht="12.95" customHeight="1" x14ac:dyDescent="0.2">
      <c r="A354" s="28" t="s">
        <v>2542</v>
      </c>
      <c r="B354" s="49"/>
      <c r="C354" s="28">
        <v>40654.537499999999</v>
      </c>
      <c r="D354" s="28" t="s">
        <v>2537</v>
      </c>
      <c r="E354" s="80">
        <f t="shared" si="48"/>
        <v>-9412.08668545816</v>
      </c>
      <c r="F354" s="80">
        <f t="shared" si="49"/>
        <v>-9412</v>
      </c>
      <c r="G354" s="80">
        <f t="shared" si="45"/>
        <v>-0.11766879999777302</v>
      </c>
      <c r="P354" s="80">
        <f t="shared" si="50"/>
        <v>0.38257907604327213</v>
      </c>
      <c r="Q354" s="107">
        <f t="shared" si="51"/>
        <v>25636.037499999999</v>
      </c>
      <c r="R354" s="80">
        <f t="shared" si="47"/>
        <v>0.25024793748357688</v>
      </c>
      <c r="T354" s="106"/>
    </row>
    <row r="355" spans="1:32" s="80" customFormat="1" ht="12.95" customHeight="1" x14ac:dyDescent="0.2">
      <c r="A355" s="28" t="s">
        <v>2542</v>
      </c>
      <c r="B355" s="49"/>
      <c r="C355" s="28">
        <v>40684.393499999998</v>
      </c>
      <c r="D355" s="28" t="s">
        <v>2537</v>
      </c>
      <c r="E355" s="80">
        <f t="shared" si="48"/>
        <v>-9390.0920612342834</v>
      </c>
      <c r="F355" s="80">
        <f t="shared" si="49"/>
        <v>-9390</v>
      </c>
      <c r="G355" s="80">
        <f t="shared" si="45"/>
        <v>-0.12496599999576574</v>
      </c>
      <c r="P355" s="80">
        <f t="shared" si="50"/>
        <v>0.38085850004327215</v>
      </c>
      <c r="Q355" s="107">
        <f t="shared" si="51"/>
        <v>25665.893499999998</v>
      </c>
      <c r="R355" s="80">
        <f t="shared" si="47"/>
        <v>0.25585842483974264</v>
      </c>
      <c r="T355" s="106"/>
    </row>
    <row r="356" spans="1:32" s="80" customFormat="1" ht="12.95" customHeight="1" x14ac:dyDescent="0.2">
      <c r="A356" s="134" t="s">
        <v>681</v>
      </c>
      <c r="B356" s="135" t="s">
        <v>2525</v>
      </c>
      <c r="C356" s="138">
        <v>40684.400999999998</v>
      </c>
      <c r="D356" s="138" t="s">
        <v>2559</v>
      </c>
      <c r="E356" s="80">
        <f t="shared" si="48"/>
        <v>-9390.0865360573771</v>
      </c>
      <c r="F356" s="80">
        <f t="shared" si="49"/>
        <v>-9390</v>
      </c>
      <c r="G356" s="80">
        <f t="shared" si="45"/>
        <v>-0.11746599999605678</v>
      </c>
      <c r="I356" s="80">
        <f>G356</f>
        <v>-0.11746599999605678</v>
      </c>
      <c r="P356" s="80">
        <f t="shared" si="50"/>
        <v>0.38085850004327215</v>
      </c>
      <c r="Q356" s="107">
        <f t="shared" si="51"/>
        <v>25665.900999999998</v>
      </c>
      <c r="R356" s="80">
        <f t="shared" si="47"/>
        <v>0.24832730733944713</v>
      </c>
      <c r="T356" s="106"/>
    </row>
    <row r="357" spans="1:32" s="80" customFormat="1" ht="12.95" customHeight="1" x14ac:dyDescent="0.2">
      <c r="A357" s="134" t="s">
        <v>876</v>
      </c>
      <c r="B357" s="135" t="s">
        <v>2525</v>
      </c>
      <c r="C357" s="138">
        <v>40726.482000000004</v>
      </c>
      <c r="D357" s="138" t="s">
        <v>2559</v>
      </c>
      <c r="E357" s="80">
        <f t="shared" si="48"/>
        <v>-9359.0858734781596</v>
      </c>
      <c r="F357" s="80">
        <f t="shared" si="49"/>
        <v>-9359</v>
      </c>
      <c r="G357" s="80">
        <f t="shared" si="45"/>
        <v>-0.11656659999425756</v>
      </c>
      <c r="I357" s="80">
        <f>G357</f>
        <v>-0.11656659999425756</v>
      </c>
      <c r="P357" s="80">
        <f t="shared" si="50"/>
        <v>0.37844062404327217</v>
      </c>
      <c r="Q357" s="107">
        <f t="shared" si="51"/>
        <v>25707.982000000004</v>
      </c>
      <c r="R357" s="80">
        <f t="shared" si="47"/>
        <v>0.24503215184934116</v>
      </c>
      <c r="T357" s="106"/>
    </row>
    <row r="358" spans="1:32" s="80" customFormat="1" ht="12.95" customHeight="1" x14ac:dyDescent="0.2">
      <c r="A358" s="134" t="s">
        <v>876</v>
      </c>
      <c r="B358" s="135" t="s">
        <v>2525</v>
      </c>
      <c r="C358" s="138">
        <v>40726.483999999997</v>
      </c>
      <c r="D358" s="138" t="s">
        <v>2559</v>
      </c>
      <c r="E358" s="80">
        <f t="shared" si="48"/>
        <v>-9359.0844000976558</v>
      </c>
      <c r="F358" s="80">
        <f t="shared" si="49"/>
        <v>-9359</v>
      </c>
      <c r="G358" s="80">
        <f t="shared" si="45"/>
        <v>-0.11456660000112606</v>
      </c>
      <c r="I358" s="80">
        <f>G358</f>
        <v>-0.11456660000112606</v>
      </c>
      <c r="P358" s="80">
        <f t="shared" si="50"/>
        <v>0.37844062404327217</v>
      </c>
      <c r="Q358" s="107">
        <f t="shared" si="51"/>
        <v>25707.983999999997</v>
      </c>
      <c r="R358" s="80">
        <f t="shared" si="47"/>
        <v>0.24305612295996348</v>
      </c>
      <c r="T358" s="106"/>
    </row>
    <row r="359" spans="1:32" s="80" customFormat="1" ht="12.95" customHeight="1" x14ac:dyDescent="0.2">
      <c r="A359" s="16" t="s">
        <v>2379</v>
      </c>
      <c r="B359" s="41"/>
      <c r="C359" s="42">
        <v>40768.561999999998</v>
      </c>
      <c r="D359" s="42"/>
      <c r="E359" s="80">
        <f t="shared" si="48"/>
        <v>-9328.085947589203</v>
      </c>
      <c r="F359" s="80">
        <f t="shared" si="49"/>
        <v>-9328</v>
      </c>
      <c r="G359" s="80">
        <f t="shared" si="45"/>
        <v>-0.116667200003576</v>
      </c>
      <c r="I359" s="80">
        <f>+G359</f>
        <v>-0.116667200003576</v>
      </c>
      <c r="P359" s="80">
        <f t="shared" si="50"/>
        <v>0.37603043604327213</v>
      </c>
      <c r="Q359" s="107">
        <f t="shared" si="51"/>
        <v>25750.061999999998</v>
      </c>
      <c r="R359" s="80">
        <f t="shared" si="47"/>
        <v>0.24275096056615242</v>
      </c>
      <c r="T359" s="106"/>
    </row>
    <row r="360" spans="1:32" s="80" customFormat="1" ht="12.95" customHeight="1" x14ac:dyDescent="0.2">
      <c r="A360" s="134" t="s">
        <v>882</v>
      </c>
      <c r="B360" s="135" t="s">
        <v>2525</v>
      </c>
      <c r="C360" s="138">
        <v>40855.438000000002</v>
      </c>
      <c r="D360" s="138" t="s">
        <v>2559</v>
      </c>
      <c r="E360" s="80">
        <f t="shared" si="48"/>
        <v>-9264.0852450813745</v>
      </c>
      <c r="F360" s="80">
        <f t="shared" si="49"/>
        <v>-9264</v>
      </c>
      <c r="G360" s="80">
        <f t="shared" si="45"/>
        <v>-0.11571359999652486</v>
      </c>
      <c r="I360" s="80">
        <f>G360</f>
        <v>-0.11571359999652486</v>
      </c>
      <c r="P360" s="80">
        <f t="shared" si="50"/>
        <v>0.37107888404327211</v>
      </c>
      <c r="Q360" s="107">
        <f t="shared" si="51"/>
        <v>25836.938000000002</v>
      </c>
      <c r="R360" s="80">
        <f t="shared" si="47"/>
        <v>0.23696692251763599</v>
      </c>
      <c r="T360" s="106"/>
    </row>
    <row r="361" spans="1:32" s="80" customFormat="1" ht="12.95" customHeight="1" x14ac:dyDescent="0.2">
      <c r="A361" s="134" t="s">
        <v>681</v>
      </c>
      <c r="B361" s="135" t="s">
        <v>2525</v>
      </c>
      <c r="C361" s="138">
        <v>40859.506000000001</v>
      </c>
      <c r="D361" s="138" t="s">
        <v>2559</v>
      </c>
      <c r="E361" s="80">
        <f t="shared" si="48"/>
        <v>-9261.0883891280409</v>
      </c>
      <c r="F361" s="80">
        <f t="shared" si="49"/>
        <v>-9261</v>
      </c>
      <c r="G361" s="80">
        <f t="shared" si="45"/>
        <v>-0.11998139999195701</v>
      </c>
      <c r="I361" s="80">
        <f>G361</f>
        <v>-0.11998139999195701</v>
      </c>
      <c r="P361" s="80">
        <f t="shared" si="50"/>
        <v>0.37084758404327212</v>
      </c>
      <c r="Q361" s="107">
        <f t="shared" si="51"/>
        <v>25841.006000000001</v>
      </c>
      <c r="R361" s="80">
        <f t="shared" si="47"/>
        <v>0.24091309156905522</v>
      </c>
      <c r="T361" s="106"/>
    </row>
    <row r="362" spans="1:32" s="80" customFormat="1" ht="12.95" customHeight="1" x14ac:dyDescent="0.2">
      <c r="A362" s="134" t="s">
        <v>890</v>
      </c>
      <c r="B362" s="135" t="s">
        <v>2525</v>
      </c>
      <c r="C362" s="138">
        <v>41015.610999999997</v>
      </c>
      <c r="D362" s="138" t="s">
        <v>2559</v>
      </c>
      <c r="E362" s="80">
        <f t="shared" si="48"/>
        <v>-9146.0873570249969</v>
      </c>
      <c r="F362" s="80">
        <f t="shared" si="49"/>
        <v>-9146</v>
      </c>
      <c r="G362" s="80">
        <f t="shared" si="45"/>
        <v>-0.11858039999788161</v>
      </c>
      <c r="I362" s="80">
        <f>G362</f>
        <v>-0.11858039999788161</v>
      </c>
      <c r="P362" s="80">
        <f t="shared" si="50"/>
        <v>0.36203536404327213</v>
      </c>
      <c r="Q362" s="107">
        <f t="shared" si="51"/>
        <v>25997.110999999997</v>
      </c>
      <c r="R362" s="80">
        <f t="shared" si="47"/>
        <v>0.23099151264486198</v>
      </c>
      <c r="T362" s="106"/>
    </row>
    <row r="363" spans="1:32" s="80" customFormat="1" ht="12.95" customHeight="1" x14ac:dyDescent="0.2">
      <c r="A363" s="134" t="s">
        <v>681</v>
      </c>
      <c r="B363" s="135" t="s">
        <v>2525</v>
      </c>
      <c r="C363" s="138">
        <v>41060.410000000003</v>
      </c>
      <c r="D363" s="138" t="s">
        <v>2559</v>
      </c>
      <c r="E363" s="80">
        <f t="shared" si="48"/>
        <v>-9113.0843703353657</v>
      </c>
      <c r="F363" s="80">
        <f t="shared" si="49"/>
        <v>-9113</v>
      </c>
      <c r="G363" s="80">
        <f t="shared" si="45"/>
        <v>-0.11452619999181479</v>
      </c>
      <c r="I363" s="80">
        <f>G363</f>
        <v>-0.11452619999181479</v>
      </c>
      <c r="P363" s="80">
        <f t="shared" si="50"/>
        <v>0.35952617604327214</v>
      </c>
      <c r="Q363" s="107">
        <f t="shared" si="51"/>
        <v>26041.910000000003</v>
      </c>
      <c r="R363" s="80">
        <f t="shared" si="47"/>
        <v>0.22472565522451146</v>
      </c>
      <c r="T363" s="106"/>
    </row>
    <row r="364" spans="1:32" s="80" customFormat="1" ht="12.95" customHeight="1" x14ac:dyDescent="0.2">
      <c r="A364" s="28" t="s">
        <v>2542</v>
      </c>
      <c r="B364" s="49"/>
      <c r="C364" s="28">
        <v>41064.479500000001</v>
      </c>
      <c r="D364" s="28" t="s">
        <v>2537</v>
      </c>
      <c r="E364" s="80">
        <f t="shared" si="48"/>
        <v>-9110.0864093466516</v>
      </c>
      <c r="F364" s="80">
        <f t="shared" si="49"/>
        <v>-9110</v>
      </c>
      <c r="G364" s="80">
        <f t="shared" si="45"/>
        <v>-0.11729399999603629</v>
      </c>
      <c r="P364" s="80">
        <f t="shared" si="50"/>
        <v>0.35929850004327213</v>
      </c>
      <c r="Q364" s="107">
        <f t="shared" si="51"/>
        <v>26045.979500000001</v>
      </c>
      <c r="R364" s="80">
        <f t="shared" si="47"/>
        <v>0.22714041109371819</v>
      </c>
      <c r="T364" s="106"/>
    </row>
    <row r="365" spans="1:32" s="80" customFormat="1" ht="12.95" customHeight="1" x14ac:dyDescent="0.2">
      <c r="A365" s="28" t="s">
        <v>2543</v>
      </c>
      <c r="B365" s="49"/>
      <c r="C365" s="28">
        <v>41083.487999999998</v>
      </c>
      <c r="D365" s="28"/>
      <c r="E365" s="80">
        <f t="shared" si="48"/>
        <v>-9096.0830326532068</v>
      </c>
      <c r="F365" s="80">
        <f t="shared" si="49"/>
        <v>-9096</v>
      </c>
      <c r="G365" s="80">
        <f t="shared" si="45"/>
        <v>-0.11271040000428911</v>
      </c>
      <c r="J365" s="80">
        <f>+G365</f>
        <v>-0.11271040000428911</v>
      </c>
      <c r="P365" s="80">
        <f t="shared" si="50"/>
        <v>0.3582369640432721</v>
      </c>
      <c r="Q365" s="107">
        <f t="shared" si="51"/>
        <v>26064.987999999998</v>
      </c>
      <c r="R365" s="80">
        <f t="shared" si="47"/>
        <v>0.22179141970334615</v>
      </c>
      <c r="T365" s="106"/>
    </row>
    <row r="366" spans="1:32" s="80" customFormat="1" ht="12.95" customHeight="1" x14ac:dyDescent="0.2">
      <c r="A366" s="28" t="s">
        <v>2543</v>
      </c>
      <c r="B366" s="49"/>
      <c r="C366" s="28">
        <v>41098.417999999998</v>
      </c>
      <c r="D366" s="28"/>
      <c r="E366" s="80">
        <f t="shared" si="48"/>
        <v>-9085.0842471607593</v>
      </c>
      <c r="F366" s="80">
        <f t="shared" si="49"/>
        <v>-9085</v>
      </c>
      <c r="G366" s="80">
        <f t="shared" si="45"/>
        <v>-0.11435899999924004</v>
      </c>
      <c r="J366" s="80">
        <f>+G366</f>
        <v>-0.11435899999924004</v>
      </c>
      <c r="P366" s="80">
        <f t="shared" si="50"/>
        <v>0.35740400004327216</v>
      </c>
      <c r="Q366" s="107">
        <f t="shared" si="51"/>
        <v>26079.917999999998</v>
      </c>
      <c r="R366" s="80">
        <f t="shared" si="47"/>
        <v>0.22256032820911137</v>
      </c>
      <c r="T366" s="106"/>
    </row>
    <row r="367" spans="1:32" s="80" customFormat="1" ht="12.95" customHeight="1" x14ac:dyDescent="0.2">
      <c r="A367" s="16" t="s">
        <v>2385</v>
      </c>
      <c r="B367" s="41"/>
      <c r="C367" s="42">
        <v>41136.43</v>
      </c>
      <c r="D367" s="42"/>
      <c r="E367" s="80">
        <f t="shared" si="48"/>
        <v>-9057.0811772251309</v>
      </c>
      <c r="F367" s="80">
        <f t="shared" si="49"/>
        <v>-9057</v>
      </c>
      <c r="G367" s="80">
        <f t="shared" si="45"/>
        <v>-0.11019179999857442</v>
      </c>
      <c r="I367" s="80">
        <f t="shared" ref="I367:I375" si="52">G367</f>
        <v>-0.11019179999857442</v>
      </c>
      <c r="P367" s="80">
        <f t="shared" si="50"/>
        <v>0.35528809604327211</v>
      </c>
      <c r="Q367" s="107">
        <f t="shared" si="51"/>
        <v>26117.93</v>
      </c>
      <c r="R367" s="80">
        <f t="shared" si="47"/>
        <v>0.21667153361912825</v>
      </c>
      <c r="T367" s="106"/>
      <c r="AB367" s="80">
        <v>12</v>
      </c>
      <c r="AD367" s="80" t="s">
        <v>2384</v>
      </c>
      <c r="AF367" s="80" t="s">
        <v>2386</v>
      </c>
    </row>
    <row r="368" spans="1:32" s="80" customFormat="1" ht="12.95" customHeight="1" x14ac:dyDescent="0.2">
      <c r="A368" s="134" t="s">
        <v>910</v>
      </c>
      <c r="B368" s="135" t="s">
        <v>2525</v>
      </c>
      <c r="C368" s="138">
        <v>41159.499000000003</v>
      </c>
      <c r="D368" s="138" t="s">
        <v>2559</v>
      </c>
      <c r="E368" s="80">
        <f t="shared" si="48"/>
        <v>-9040.0864697552515</v>
      </c>
      <c r="F368" s="80">
        <f t="shared" si="49"/>
        <v>-9040</v>
      </c>
      <c r="G368" s="80">
        <f t="shared" si="45"/>
        <v>-0.11737599999469239</v>
      </c>
      <c r="I368" s="80">
        <f t="shared" si="52"/>
        <v>-0.11737599999469239</v>
      </c>
      <c r="P368" s="80">
        <f t="shared" si="50"/>
        <v>0.35400650004327217</v>
      </c>
      <c r="Q368" s="107">
        <f t="shared" si="51"/>
        <v>26140.999000000003</v>
      </c>
      <c r="R368" s="80">
        <f t="shared" si="47"/>
        <v>0.22220146134204166</v>
      </c>
      <c r="T368" s="106"/>
    </row>
    <row r="369" spans="1:32" s="80" customFormat="1" ht="12.95" customHeight="1" x14ac:dyDescent="0.2">
      <c r="A369" s="16" t="s">
        <v>2385</v>
      </c>
      <c r="B369" s="41"/>
      <c r="C369" s="42">
        <v>41159.5</v>
      </c>
      <c r="D369" s="42"/>
      <c r="E369" s="80">
        <f t="shared" si="48"/>
        <v>-9040.0857330649997</v>
      </c>
      <c r="F369" s="80">
        <f t="shared" si="49"/>
        <v>-9040</v>
      </c>
      <c r="G369" s="80">
        <f t="shared" si="45"/>
        <v>-0.11637599999812664</v>
      </c>
      <c r="I369" s="80">
        <f t="shared" si="52"/>
        <v>-0.11637599999812664</v>
      </c>
      <c r="P369" s="80">
        <f t="shared" si="50"/>
        <v>0.35400650004327217</v>
      </c>
      <c r="Q369" s="107">
        <f t="shared" si="51"/>
        <v>26141</v>
      </c>
      <c r="R369" s="80">
        <f t="shared" si="47"/>
        <v>0.22125969634519654</v>
      </c>
      <c r="T369" s="106"/>
      <c r="AB369" s="80">
        <v>10</v>
      </c>
      <c r="AD369" s="80" t="s">
        <v>2384</v>
      </c>
      <c r="AF369" s="80" t="s">
        <v>2386</v>
      </c>
    </row>
    <row r="370" spans="1:32" s="80" customFormat="1" ht="12.95" customHeight="1" x14ac:dyDescent="0.2">
      <c r="A370" s="134" t="s">
        <v>910</v>
      </c>
      <c r="B370" s="135" t="s">
        <v>2525</v>
      </c>
      <c r="C370" s="138">
        <v>41159.500999999997</v>
      </c>
      <c r="D370" s="138" t="s">
        <v>2559</v>
      </c>
      <c r="E370" s="80">
        <f t="shared" si="48"/>
        <v>-9040.0849963747478</v>
      </c>
      <c r="F370" s="80">
        <f t="shared" si="49"/>
        <v>-9040</v>
      </c>
      <c r="G370" s="80">
        <f t="shared" ref="G370:G401" si="53">C370-(C$7+F370*C$8)</f>
        <v>-0.1153760000015609</v>
      </c>
      <c r="I370" s="80">
        <f t="shared" si="52"/>
        <v>-0.1153760000015609</v>
      </c>
      <c r="P370" s="80">
        <f t="shared" si="50"/>
        <v>0.35400650004327217</v>
      </c>
      <c r="Q370" s="107">
        <f t="shared" si="51"/>
        <v>26141.000999999997</v>
      </c>
      <c r="R370" s="80">
        <f t="shared" ref="R370:R401" si="54">+(P370-G370)^2</f>
        <v>0.22031993134833772</v>
      </c>
      <c r="T370" s="106"/>
    </row>
    <row r="371" spans="1:32" s="80" customFormat="1" ht="12.95" customHeight="1" x14ac:dyDescent="0.2">
      <c r="A371" s="134" t="s">
        <v>910</v>
      </c>
      <c r="B371" s="135" t="s">
        <v>2525</v>
      </c>
      <c r="C371" s="138">
        <v>41159.506999999998</v>
      </c>
      <c r="D371" s="138" t="s">
        <v>2559</v>
      </c>
      <c r="E371" s="80">
        <f t="shared" si="48"/>
        <v>-9040.080576233222</v>
      </c>
      <c r="F371" s="80">
        <f t="shared" si="49"/>
        <v>-9040</v>
      </c>
      <c r="G371" s="80">
        <f t="shared" si="53"/>
        <v>-0.10937600000033854</v>
      </c>
      <c r="I371" s="80">
        <f t="shared" si="52"/>
        <v>-0.10937600000033854</v>
      </c>
      <c r="P371" s="80">
        <f t="shared" si="50"/>
        <v>0.35400650004327217</v>
      </c>
      <c r="Q371" s="107">
        <f t="shared" si="51"/>
        <v>26141.006999999998</v>
      </c>
      <c r="R371" s="80">
        <f t="shared" si="54"/>
        <v>0.21472334134666687</v>
      </c>
      <c r="T371" s="106"/>
    </row>
    <row r="372" spans="1:32" s="80" customFormat="1" ht="12.95" customHeight="1" x14ac:dyDescent="0.2">
      <c r="A372" s="134" t="s">
        <v>910</v>
      </c>
      <c r="B372" s="135" t="s">
        <v>2525</v>
      </c>
      <c r="C372" s="138">
        <v>41159.51</v>
      </c>
      <c r="D372" s="138" t="s">
        <v>2559</v>
      </c>
      <c r="E372" s="80">
        <f t="shared" si="48"/>
        <v>-9040.0783661624573</v>
      </c>
      <c r="F372" s="80">
        <f t="shared" si="49"/>
        <v>-9040</v>
      </c>
      <c r="G372" s="80">
        <f t="shared" si="53"/>
        <v>-0.10637599999608938</v>
      </c>
      <c r="I372" s="80">
        <f t="shared" si="52"/>
        <v>-0.10637599999608938</v>
      </c>
      <c r="P372" s="80">
        <f t="shared" si="50"/>
        <v>0.35400650004327217</v>
      </c>
      <c r="Q372" s="107">
        <f t="shared" si="51"/>
        <v>26141.010000000002</v>
      </c>
      <c r="R372" s="80">
        <f t="shared" si="54"/>
        <v>0.21195204634249273</v>
      </c>
      <c r="T372" s="106"/>
    </row>
    <row r="373" spans="1:32" s="80" customFormat="1" ht="12.95" customHeight="1" x14ac:dyDescent="0.2">
      <c r="A373" s="16" t="s">
        <v>2387</v>
      </c>
      <c r="B373" s="41"/>
      <c r="C373" s="42">
        <v>41227.372000000003</v>
      </c>
      <c r="D373" s="42"/>
      <c r="E373" s="80">
        <f t="shared" si="48"/>
        <v>-8990.0850921444762</v>
      </c>
      <c r="F373" s="80">
        <f t="shared" si="49"/>
        <v>-8990</v>
      </c>
      <c r="G373" s="80">
        <f t="shared" si="53"/>
        <v>-0.11550599999463884</v>
      </c>
      <c r="I373" s="80">
        <f t="shared" si="52"/>
        <v>-0.11550599999463884</v>
      </c>
      <c r="P373" s="80">
        <f t="shared" si="50"/>
        <v>0.35025050004327213</v>
      </c>
      <c r="Q373" s="107">
        <f t="shared" si="51"/>
        <v>26208.872000000003</v>
      </c>
      <c r="R373" s="80">
        <f t="shared" si="54"/>
        <v>0.21692911732756456</v>
      </c>
      <c r="T373" s="106"/>
      <c r="AB373" s="80">
        <v>13</v>
      </c>
      <c r="AD373" s="80" t="s">
        <v>2384</v>
      </c>
      <c r="AF373" s="80" t="s">
        <v>2386</v>
      </c>
    </row>
    <row r="374" spans="1:32" s="80" customFormat="1" ht="12.95" customHeight="1" x14ac:dyDescent="0.2">
      <c r="A374" s="16" t="s">
        <v>2388</v>
      </c>
      <c r="B374" s="41"/>
      <c r="C374" s="42">
        <v>41261.307000000001</v>
      </c>
      <c r="D374" s="42"/>
      <c r="E374" s="80">
        <f t="shared" si="48"/>
        <v>-8965.0855083744718</v>
      </c>
      <c r="F374" s="80">
        <f t="shared" si="49"/>
        <v>-8965</v>
      </c>
      <c r="G374" s="80">
        <f t="shared" si="53"/>
        <v>-0.11607099999673665</v>
      </c>
      <c r="I374" s="80">
        <f t="shared" si="52"/>
        <v>-0.11607099999673665</v>
      </c>
      <c r="P374" s="80">
        <f t="shared" si="50"/>
        <v>0.34838000004327213</v>
      </c>
      <c r="Q374" s="107">
        <f t="shared" si="51"/>
        <v>26242.807000000001</v>
      </c>
      <c r="R374" s="80">
        <f t="shared" si="54"/>
        <v>0.21571473143816422</v>
      </c>
      <c r="T374" s="106"/>
      <c r="AB374" s="80">
        <v>10</v>
      </c>
      <c r="AD374" s="80" t="s">
        <v>2384</v>
      </c>
      <c r="AF374" s="80" t="s">
        <v>2386</v>
      </c>
    </row>
    <row r="375" spans="1:32" s="80" customFormat="1" ht="12.95" customHeight="1" x14ac:dyDescent="0.2">
      <c r="A375" s="16" t="s">
        <v>2388</v>
      </c>
      <c r="B375" s="41"/>
      <c r="C375" s="42">
        <v>41276.239999999998</v>
      </c>
      <c r="D375" s="42"/>
      <c r="E375" s="80">
        <f t="shared" si="48"/>
        <v>-8954.0845128112633</v>
      </c>
      <c r="F375" s="80">
        <f t="shared" si="49"/>
        <v>-8954</v>
      </c>
      <c r="G375" s="80">
        <f t="shared" si="53"/>
        <v>-0.11471960000199033</v>
      </c>
      <c r="I375" s="80">
        <f t="shared" si="52"/>
        <v>-0.11471960000199033</v>
      </c>
      <c r="P375" s="80">
        <f t="shared" si="50"/>
        <v>0.34755856404327212</v>
      </c>
      <c r="Q375" s="107">
        <f t="shared" si="51"/>
        <v>26257.739999999998</v>
      </c>
      <c r="R375" s="80">
        <f t="shared" si="54"/>
        <v>0.21370110095305858</v>
      </c>
      <c r="T375" s="106"/>
      <c r="AB375" s="80">
        <v>10</v>
      </c>
      <c r="AD375" s="80" t="s">
        <v>2384</v>
      </c>
      <c r="AF375" s="80" t="s">
        <v>2386</v>
      </c>
    </row>
    <row r="376" spans="1:32" s="80" customFormat="1" ht="12.95" customHeight="1" x14ac:dyDescent="0.2">
      <c r="A376" s="28" t="s">
        <v>2544</v>
      </c>
      <c r="B376" s="49"/>
      <c r="C376" s="28">
        <v>41353.612999999998</v>
      </c>
      <c r="D376" s="28"/>
      <c r="E376" s="80">
        <f t="shared" si="48"/>
        <v>-8897.0845777873456</v>
      </c>
      <c r="F376" s="80">
        <f t="shared" si="49"/>
        <v>-8897</v>
      </c>
      <c r="G376" s="80">
        <f t="shared" si="53"/>
        <v>-0.11480779999692459</v>
      </c>
      <c r="J376" s="80">
        <f>+G376</f>
        <v>-0.11480779999692459</v>
      </c>
      <c r="P376" s="80">
        <f t="shared" si="50"/>
        <v>0.34331753604327214</v>
      </c>
      <c r="Q376" s="107">
        <f t="shared" si="51"/>
        <v>26335.112999999998</v>
      </c>
      <c r="R376" s="80">
        <f t="shared" si="54"/>
        <v>0.20987882352194318</v>
      </c>
      <c r="T376" s="106"/>
    </row>
    <row r="377" spans="1:32" s="80" customFormat="1" ht="12.95" customHeight="1" x14ac:dyDescent="0.2">
      <c r="A377" s="28" t="s">
        <v>2544</v>
      </c>
      <c r="B377" s="49"/>
      <c r="C377" s="28">
        <v>41368.546000000002</v>
      </c>
      <c r="D377" s="28"/>
      <c r="E377" s="80">
        <f t="shared" si="48"/>
        <v>-8886.0835822241315</v>
      </c>
      <c r="F377" s="80">
        <f t="shared" si="49"/>
        <v>-8886</v>
      </c>
      <c r="G377" s="80">
        <f t="shared" si="53"/>
        <v>-0.11345639999490231</v>
      </c>
      <c r="J377" s="80">
        <f>+G377</f>
        <v>-0.11345639999490231</v>
      </c>
      <c r="P377" s="80">
        <f t="shared" si="50"/>
        <v>0.34250208404327215</v>
      </c>
      <c r="Q377" s="107">
        <f t="shared" si="51"/>
        <v>26350.046000000002</v>
      </c>
      <c r="R377" s="80">
        <f t="shared" si="54"/>
        <v>0.20789813916639019</v>
      </c>
      <c r="T377" s="106"/>
    </row>
    <row r="378" spans="1:32" s="80" customFormat="1" ht="12.95" customHeight="1" x14ac:dyDescent="0.2">
      <c r="A378" s="16" t="s">
        <v>2379</v>
      </c>
      <c r="B378" s="41"/>
      <c r="C378" s="42">
        <v>41498.859700000001</v>
      </c>
      <c r="D378" s="42"/>
      <c r="E378" s="80">
        <f t="shared" si="48"/>
        <v>-8790.0827494694695</v>
      </c>
      <c r="F378" s="80">
        <f t="shared" si="49"/>
        <v>-8790</v>
      </c>
      <c r="G378" s="80">
        <f t="shared" si="53"/>
        <v>-0.11232599999493686</v>
      </c>
      <c r="J378" s="80">
        <f>G378</f>
        <v>-0.11232599999493686</v>
      </c>
      <c r="P378" s="80">
        <f t="shared" si="50"/>
        <v>0.33542650004327212</v>
      </c>
      <c r="Q378" s="107">
        <f t="shared" si="51"/>
        <v>26480.359700000001</v>
      </c>
      <c r="R378" s="80">
        <f t="shared" si="54"/>
        <v>0.20048230129046635</v>
      </c>
      <c r="T378" s="106"/>
    </row>
    <row r="379" spans="1:32" s="80" customFormat="1" ht="12.95" customHeight="1" x14ac:dyDescent="0.2">
      <c r="A379" s="134" t="s">
        <v>941</v>
      </c>
      <c r="B379" s="135" t="s">
        <v>2525</v>
      </c>
      <c r="C379" s="138">
        <v>41675.341</v>
      </c>
      <c r="D379" s="138" t="s">
        <v>2559</v>
      </c>
      <c r="E379" s="80">
        <f t="shared" si="48"/>
        <v>-8660.0706957435341</v>
      </c>
      <c r="F379" s="80">
        <f t="shared" si="49"/>
        <v>-8660</v>
      </c>
      <c r="G379" s="80">
        <f t="shared" si="53"/>
        <v>-9.5963999992818572E-2</v>
      </c>
      <c r="I379" s="80">
        <f t="shared" ref="I379:I384" si="55">G379</f>
        <v>-9.5963999992818572E-2</v>
      </c>
      <c r="P379" s="80">
        <f t="shared" si="50"/>
        <v>0.32596250004327215</v>
      </c>
      <c r="Q379" s="107">
        <f t="shared" si="51"/>
        <v>26656.841</v>
      </c>
      <c r="R379" s="80">
        <f t="shared" si="54"/>
        <v>0.17802197143270526</v>
      </c>
      <c r="T379" s="106"/>
    </row>
    <row r="380" spans="1:32" s="80" customFormat="1" ht="12.95" customHeight="1" x14ac:dyDescent="0.2">
      <c r="A380" s="134" t="s">
        <v>945</v>
      </c>
      <c r="B380" s="135" t="s">
        <v>2525</v>
      </c>
      <c r="C380" s="138">
        <v>41683.476999999999</v>
      </c>
      <c r="D380" s="138" t="s">
        <v>2559</v>
      </c>
      <c r="E380" s="80">
        <f t="shared" si="48"/>
        <v>-8654.0769838368669</v>
      </c>
      <c r="F380" s="80">
        <f t="shared" si="49"/>
        <v>-8654</v>
      </c>
      <c r="G380" s="80">
        <f t="shared" si="53"/>
        <v>-0.10449959999823477</v>
      </c>
      <c r="I380" s="80">
        <f t="shared" si="55"/>
        <v>-0.10449959999823477</v>
      </c>
      <c r="P380" s="80">
        <f t="shared" si="50"/>
        <v>0.32552896404327214</v>
      </c>
      <c r="Q380" s="107">
        <f t="shared" si="51"/>
        <v>26664.976999999999</v>
      </c>
      <c r="R380" s="80">
        <f t="shared" si="54"/>
        <v>0.18492456589160042</v>
      </c>
      <c r="T380" s="106"/>
    </row>
    <row r="381" spans="1:32" s="80" customFormat="1" ht="12.95" customHeight="1" x14ac:dyDescent="0.2">
      <c r="A381" s="16" t="s">
        <v>2389</v>
      </c>
      <c r="B381" s="41"/>
      <c r="C381" s="42">
        <v>41694.339999999997</v>
      </c>
      <c r="D381" s="42"/>
      <c r="E381" s="80">
        <f t="shared" si="48"/>
        <v>-8646.0743176075011</v>
      </c>
      <c r="F381" s="80">
        <f t="shared" si="49"/>
        <v>-8646</v>
      </c>
      <c r="G381" s="80">
        <f t="shared" si="53"/>
        <v>-0.10088040000118781</v>
      </c>
      <c r="I381" s="80">
        <f t="shared" si="55"/>
        <v>-0.10088040000118781</v>
      </c>
      <c r="P381" s="80">
        <f t="shared" si="50"/>
        <v>0.32495136404327213</v>
      </c>
      <c r="Q381" s="107">
        <f t="shared" si="51"/>
        <v>26675.839999999997</v>
      </c>
      <c r="R381" s="80">
        <f t="shared" si="54"/>
        <v>0.18133269126921661</v>
      </c>
      <c r="T381" s="106"/>
      <c r="AB381" s="80">
        <v>14</v>
      </c>
      <c r="AD381" s="80" t="s">
        <v>2384</v>
      </c>
      <c r="AF381" s="80" t="s">
        <v>2386</v>
      </c>
    </row>
    <row r="382" spans="1:32" s="80" customFormat="1" ht="12.95" customHeight="1" x14ac:dyDescent="0.2">
      <c r="A382" s="16" t="s">
        <v>2389</v>
      </c>
      <c r="B382" s="41"/>
      <c r="C382" s="42">
        <v>41709.267</v>
      </c>
      <c r="D382" s="42"/>
      <c r="E382" s="80">
        <f t="shared" si="48"/>
        <v>-8635.0777421858147</v>
      </c>
      <c r="F382" s="80">
        <f t="shared" si="49"/>
        <v>-8635</v>
      </c>
      <c r="G382" s="80">
        <f t="shared" si="53"/>
        <v>-0.1055290000003879</v>
      </c>
      <c r="I382" s="80">
        <f t="shared" si="55"/>
        <v>-0.1055290000003879</v>
      </c>
      <c r="P382" s="80">
        <f t="shared" si="50"/>
        <v>0.32415800004327217</v>
      </c>
      <c r="Q382" s="107">
        <f t="shared" si="51"/>
        <v>26690.767</v>
      </c>
      <c r="R382" s="80">
        <f t="shared" si="54"/>
        <v>0.18463091800652032</v>
      </c>
      <c r="T382" s="106"/>
      <c r="AB382" s="80">
        <v>12</v>
      </c>
      <c r="AD382" s="80" t="s">
        <v>2384</v>
      </c>
      <c r="AF382" s="80" t="s">
        <v>2386</v>
      </c>
    </row>
    <row r="383" spans="1:32" s="80" customFormat="1" ht="12.95" customHeight="1" x14ac:dyDescent="0.2">
      <c r="A383" s="134" t="s">
        <v>954</v>
      </c>
      <c r="B383" s="135" t="s">
        <v>2525</v>
      </c>
      <c r="C383" s="138">
        <v>41717.411999999997</v>
      </c>
      <c r="D383" s="138" t="s">
        <v>2559</v>
      </c>
      <c r="E383" s="80">
        <f t="shared" si="48"/>
        <v>-8629.0774000668625</v>
      </c>
      <c r="F383" s="80">
        <f t="shared" si="49"/>
        <v>-8629</v>
      </c>
      <c r="G383" s="80">
        <f t="shared" si="53"/>
        <v>-0.10506460000033258</v>
      </c>
      <c r="I383" s="80">
        <f t="shared" si="55"/>
        <v>-0.10506460000033258</v>
      </c>
      <c r="P383" s="80">
        <f t="shared" si="50"/>
        <v>0.32372566404327213</v>
      </c>
      <c r="Q383" s="107">
        <f t="shared" si="51"/>
        <v>26698.911999999997</v>
      </c>
      <c r="R383" s="80">
        <f t="shared" si="54"/>
        <v>0.18386109053858424</v>
      </c>
      <c r="T383" s="106"/>
    </row>
    <row r="384" spans="1:32" s="80" customFormat="1" ht="12.95" customHeight="1" x14ac:dyDescent="0.2">
      <c r="A384" s="16" t="s">
        <v>2390</v>
      </c>
      <c r="B384" s="41"/>
      <c r="C384" s="42">
        <v>41850.442000000003</v>
      </c>
      <c r="D384" s="42"/>
      <c r="E384" s="80">
        <f t="shared" si="48"/>
        <v>-8531.0754955752127</v>
      </c>
      <c r="F384" s="80">
        <f t="shared" si="49"/>
        <v>-8531</v>
      </c>
      <c r="G384" s="80">
        <f t="shared" si="53"/>
        <v>-0.10247939999680966</v>
      </c>
      <c r="I384" s="80">
        <f t="shared" si="55"/>
        <v>-0.10247939999680966</v>
      </c>
      <c r="P384" s="80">
        <f t="shared" si="50"/>
        <v>0.3167049440432721</v>
      </c>
      <c r="Q384" s="107">
        <f t="shared" si="51"/>
        <v>26831.942000000003</v>
      </c>
      <c r="R384" s="80">
        <f t="shared" si="54"/>
        <v>0.17571551428831364</v>
      </c>
      <c r="T384" s="106"/>
      <c r="AB384" s="80">
        <v>13</v>
      </c>
      <c r="AD384" s="80" t="s">
        <v>2384</v>
      </c>
      <c r="AF384" s="80" t="s">
        <v>2386</v>
      </c>
    </row>
    <row r="385" spans="1:32" s="80" customFormat="1" ht="12.95" customHeight="1" x14ac:dyDescent="0.2">
      <c r="A385" s="16" t="s">
        <v>2379</v>
      </c>
      <c r="B385" s="41"/>
      <c r="C385" s="42">
        <v>41864.017699999997</v>
      </c>
      <c r="D385" s="42"/>
      <c r="E385" s="80">
        <f t="shared" si="48"/>
        <v>-8521.0744096937833</v>
      </c>
      <c r="F385" s="80">
        <f t="shared" si="49"/>
        <v>-8521</v>
      </c>
      <c r="G385" s="80">
        <f t="shared" si="53"/>
        <v>-0.10100539999984903</v>
      </c>
      <c r="J385" s="80">
        <f>G385</f>
        <v>-0.10100539999984903</v>
      </c>
      <c r="P385" s="80">
        <f t="shared" si="50"/>
        <v>0.31599286404327215</v>
      </c>
      <c r="Q385" s="107">
        <f t="shared" si="51"/>
        <v>26845.517699999997</v>
      </c>
      <c r="R385" s="80">
        <f t="shared" si="54"/>
        <v>0.17388755221497662</v>
      </c>
      <c r="T385" s="106"/>
    </row>
    <row r="386" spans="1:32" s="80" customFormat="1" ht="12.95" customHeight="1" x14ac:dyDescent="0.2">
      <c r="A386" s="134" t="s">
        <v>941</v>
      </c>
      <c r="B386" s="135" t="s">
        <v>2525</v>
      </c>
      <c r="C386" s="138">
        <v>41869.440000000002</v>
      </c>
      <c r="D386" s="138" t="s">
        <v>2559</v>
      </c>
      <c r="E386" s="80">
        <f t="shared" si="48"/>
        <v>-8517.0798541294334</v>
      </c>
      <c r="F386" s="80">
        <f t="shared" si="49"/>
        <v>-8517</v>
      </c>
      <c r="G386" s="80">
        <f t="shared" si="53"/>
        <v>-0.10839579999446869</v>
      </c>
      <c r="I386" s="80">
        <f t="shared" ref="I386:I393" si="56">G386</f>
        <v>-0.10839579999446869</v>
      </c>
      <c r="P386" s="80">
        <f t="shared" si="50"/>
        <v>0.31570825604327213</v>
      </c>
      <c r="Q386" s="107">
        <f t="shared" si="51"/>
        <v>26850.940000000002</v>
      </c>
      <c r="R386" s="80">
        <f t="shared" si="54"/>
        <v>0.17986425034766321</v>
      </c>
      <c r="T386" s="106"/>
    </row>
    <row r="387" spans="1:32" s="80" customFormat="1" ht="12.95" customHeight="1" x14ac:dyDescent="0.2">
      <c r="A387" s="16" t="s">
        <v>2391</v>
      </c>
      <c r="B387" s="41"/>
      <c r="C387" s="42">
        <v>41903.381999999998</v>
      </c>
      <c r="D387" s="42"/>
      <c r="E387" s="80">
        <f t="shared" si="48"/>
        <v>-8492.0751135276514</v>
      </c>
      <c r="F387" s="80">
        <f t="shared" si="49"/>
        <v>-8492</v>
      </c>
      <c r="G387" s="80">
        <f t="shared" si="53"/>
        <v>-0.10196079999877838</v>
      </c>
      <c r="I387" s="80">
        <f t="shared" si="56"/>
        <v>-0.10196079999877838</v>
      </c>
      <c r="P387" s="80">
        <f t="shared" si="50"/>
        <v>0.31393235604327213</v>
      </c>
      <c r="Q387" s="107">
        <f t="shared" si="51"/>
        <v>26884.881999999998</v>
      </c>
      <c r="R387" s="80">
        <f t="shared" si="54"/>
        <v>0.17296711724261737</v>
      </c>
      <c r="T387" s="106"/>
      <c r="AB387" s="80">
        <v>14</v>
      </c>
      <c r="AD387" s="80" t="s">
        <v>2384</v>
      </c>
      <c r="AF387" s="80" t="s">
        <v>2386</v>
      </c>
    </row>
    <row r="388" spans="1:32" s="80" customFormat="1" ht="12.95" customHeight="1" x14ac:dyDescent="0.2">
      <c r="A388" s="16" t="s">
        <v>2392</v>
      </c>
      <c r="B388" s="41"/>
      <c r="C388" s="42">
        <v>41994.334000000003</v>
      </c>
      <c r="D388" s="42"/>
      <c r="E388" s="80">
        <f t="shared" si="48"/>
        <v>-8425.0716615444562</v>
      </c>
      <c r="F388" s="80">
        <f t="shared" si="49"/>
        <v>-8425</v>
      </c>
      <c r="G388" s="80">
        <f t="shared" si="53"/>
        <v>-9.7274999992805533E-2</v>
      </c>
      <c r="I388" s="80">
        <f t="shared" si="56"/>
        <v>-9.7274999992805533E-2</v>
      </c>
      <c r="P388" s="80">
        <f t="shared" si="50"/>
        <v>0.30919760004327212</v>
      </c>
      <c r="Q388" s="107">
        <f t="shared" si="51"/>
        <v>26975.834000000003</v>
      </c>
      <c r="R388" s="80">
        <f t="shared" si="54"/>
        <v>0.16521997458008916</v>
      </c>
      <c r="T388" s="106"/>
      <c r="AB388" s="80">
        <v>11</v>
      </c>
      <c r="AD388" s="80" t="s">
        <v>2384</v>
      </c>
      <c r="AF388" s="80" t="s">
        <v>2386</v>
      </c>
    </row>
    <row r="389" spans="1:32" s="80" customFormat="1" ht="12.95" customHeight="1" x14ac:dyDescent="0.2">
      <c r="A389" s="16" t="s">
        <v>2393</v>
      </c>
      <c r="B389" s="41"/>
      <c r="C389" s="42">
        <v>42074.421999999999</v>
      </c>
      <c r="D389" s="42"/>
      <c r="E389" s="80">
        <f t="shared" si="48"/>
        <v>-8366.0716124808878</v>
      </c>
      <c r="F389" s="80">
        <f t="shared" si="49"/>
        <v>-8366</v>
      </c>
      <c r="G389" s="80">
        <f t="shared" si="53"/>
        <v>-9.7208400002273265E-2</v>
      </c>
      <c r="I389" s="80">
        <f t="shared" si="56"/>
        <v>-9.7208400002273265E-2</v>
      </c>
      <c r="P389" s="80">
        <f t="shared" si="50"/>
        <v>0.30505792404327214</v>
      </c>
      <c r="Q389" s="107">
        <f t="shared" si="51"/>
        <v>27055.921999999999</v>
      </c>
      <c r="R389" s="80">
        <f t="shared" si="54"/>
        <v>0.16181819546111575</v>
      </c>
      <c r="T389" s="106"/>
      <c r="AB389" s="80">
        <v>19</v>
      </c>
      <c r="AD389" s="80" t="s">
        <v>2384</v>
      </c>
      <c r="AF389" s="80" t="s">
        <v>2386</v>
      </c>
    </row>
    <row r="390" spans="1:32" s="80" customFormat="1" ht="12.95" customHeight="1" x14ac:dyDescent="0.2">
      <c r="A390" s="134" t="s">
        <v>975</v>
      </c>
      <c r="B390" s="135" t="s">
        <v>2525</v>
      </c>
      <c r="C390" s="138">
        <v>42120.574000000001</v>
      </c>
      <c r="D390" s="138" t="s">
        <v>2559</v>
      </c>
      <c r="E390" s="80">
        <f t="shared" si="48"/>
        <v>-8332.0718838775756</v>
      </c>
      <c r="F390" s="80">
        <f t="shared" si="49"/>
        <v>-8332</v>
      </c>
      <c r="G390" s="80">
        <f t="shared" si="53"/>
        <v>-9.7576799998932984E-2</v>
      </c>
      <c r="I390" s="80">
        <f t="shared" si="56"/>
        <v>-9.7576799998932984E-2</v>
      </c>
      <c r="P390" s="80">
        <f t="shared" si="50"/>
        <v>0.30268499604327215</v>
      </c>
      <c r="Q390" s="107">
        <f t="shared" si="51"/>
        <v>27102.074000000001</v>
      </c>
      <c r="R390" s="80">
        <f t="shared" si="54"/>
        <v>0.16020950537093182</v>
      </c>
      <c r="T390" s="106"/>
    </row>
    <row r="391" spans="1:32" s="80" customFormat="1" ht="12.95" customHeight="1" x14ac:dyDescent="0.2">
      <c r="A391" s="16" t="s">
        <v>2395</v>
      </c>
      <c r="B391" s="41"/>
      <c r="C391" s="42">
        <v>42146.366000000002</v>
      </c>
      <c r="D391" s="42"/>
      <c r="E391" s="80">
        <f t="shared" si="48"/>
        <v>-8313.0711688460142</v>
      </c>
      <c r="F391" s="80">
        <f t="shared" si="49"/>
        <v>-8313</v>
      </c>
      <c r="G391" s="80">
        <f t="shared" si="53"/>
        <v>-9.6606199993402697E-2</v>
      </c>
      <c r="I391" s="80">
        <f t="shared" si="56"/>
        <v>-9.6606199993402697E-2</v>
      </c>
      <c r="P391" s="80">
        <f t="shared" si="50"/>
        <v>0.30136297604327211</v>
      </c>
      <c r="Q391" s="107">
        <f t="shared" si="51"/>
        <v>27127.866000000002</v>
      </c>
      <c r="R391" s="80">
        <f t="shared" si="54"/>
        <v>0.15837946507530987</v>
      </c>
      <c r="T391" s="106"/>
      <c r="AB391" s="80">
        <v>10</v>
      </c>
      <c r="AD391" s="80" t="s">
        <v>2394</v>
      </c>
      <c r="AF391" s="80" t="s">
        <v>2386</v>
      </c>
    </row>
    <row r="392" spans="1:32" s="80" customFormat="1" ht="12.95" customHeight="1" x14ac:dyDescent="0.2">
      <c r="A392" s="16" t="s">
        <v>2395</v>
      </c>
      <c r="B392" s="41"/>
      <c r="C392" s="42">
        <v>42150.432000000001</v>
      </c>
      <c r="D392" s="42"/>
      <c r="E392" s="80">
        <f t="shared" si="48"/>
        <v>-8310.0757862731898</v>
      </c>
      <c r="F392" s="80">
        <f t="shared" si="49"/>
        <v>-8310</v>
      </c>
      <c r="G392" s="80">
        <f t="shared" si="53"/>
        <v>-0.10287399999651825</v>
      </c>
      <c r="I392" s="80">
        <f t="shared" si="56"/>
        <v>-0.10287399999651825</v>
      </c>
      <c r="P392" s="80">
        <f t="shared" si="50"/>
        <v>0.30115450004327216</v>
      </c>
      <c r="Q392" s="107">
        <f t="shared" si="51"/>
        <v>27131.932000000001</v>
      </c>
      <c r="R392" s="80">
        <f t="shared" si="54"/>
        <v>0.16323902884440292</v>
      </c>
      <c r="T392" s="106"/>
      <c r="AB392" s="80">
        <v>10</v>
      </c>
      <c r="AD392" s="80" t="s">
        <v>2394</v>
      </c>
      <c r="AF392" s="80" t="s">
        <v>2386</v>
      </c>
    </row>
    <row r="393" spans="1:32" s="80" customFormat="1" ht="12.95" customHeight="1" x14ac:dyDescent="0.2">
      <c r="A393" s="16" t="s">
        <v>2395</v>
      </c>
      <c r="B393" s="41"/>
      <c r="C393" s="42">
        <v>42158.582999999999</v>
      </c>
      <c r="D393" s="42"/>
      <c r="E393" s="80">
        <f t="shared" si="48"/>
        <v>-8304.0710240127119</v>
      </c>
      <c r="F393" s="80">
        <f t="shared" si="49"/>
        <v>-8304</v>
      </c>
      <c r="G393" s="80">
        <f t="shared" si="53"/>
        <v>-9.6409599995240569E-2</v>
      </c>
      <c r="I393" s="80">
        <f t="shared" si="56"/>
        <v>-9.6409599995240569E-2</v>
      </c>
      <c r="P393" s="80">
        <f t="shared" si="50"/>
        <v>0.30073776404327213</v>
      </c>
      <c r="Q393" s="107">
        <f t="shared" si="51"/>
        <v>27140.082999999999</v>
      </c>
      <c r="R393" s="80">
        <f t="shared" si="54"/>
        <v>0.15772602876273892</v>
      </c>
      <c r="T393" s="106"/>
      <c r="AB393" s="80">
        <v>11</v>
      </c>
      <c r="AD393" s="80" t="s">
        <v>2394</v>
      </c>
      <c r="AF393" s="80" t="s">
        <v>2386</v>
      </c>
    </row>
    <row r="394" spans="1:32" s="80" customFormat="1" ht="12.95" customHeight="1" x14ac:dyDescent="0.2">
      <c r="A394" s="16" t="s">
        <v>2379</v>
      </c>
      <c r="B394" s="41"/>
      <c r="C394" s="42">
        <v>42229.168599999997</v>
      </c>
      <c r="D394" s="42"/>
      <c r="E394" s="80">
        <f t="shared" si="48"/>
        <v>-8252.0713004188965</v>
      </c>
      <c r="F394" s="80">
        <f t="shared" si="49"/>
        <v>-8252</v>
      </c>
      <c r="G394" s="80">
        <f t="shared" si="53"/>
        <v>-9.6784800000023097E-2</v>
      </c>
      <c r="J394" s="80">
        <f>G394</f>
        <v>-9.6784800000023097E-2</v>
      </c>
      <c r="P394" s="80">
        <f t="shared" si="50"/>
        <v>0.29713811604327212</v>
      </c>
      <c r="Q394" s="107">
        <f t="shared" si="51"/>
        <v>27210.668599999997</v>
      </c>
      <c r="R394" s="80">
        <f t="shared" si="54"/>
        <v>0.155175263784053</v>
      </c>
      <c r="T394" s="106"/>
    </row>
    <row r="395" spans="1:32" s="80" customFormat="1" ht="12.95" customHeight="1" x14ac:dyDescent="0.2">
      <c r="A395" s="16" t="s">
        <v>2396</v>
      </c>
      <c r="B395" s="41"/>
      <c r="C395" s="42">
        <v>42302.472000000002</v>
      </c>
      <c r="D395" s="42"/>
      <c r="E395" s="80">
        <f t="shared" si="48"/>
        <v>-8198.0694000527146</v>
      </c>
      <c r="F395" s="80">
        <f t="shared" si="49"/>
        <v>-8198</v>
      </c>
      <c r="G395" s="80">
        <f t="shared" si="53"/>
        <v>-9.42051999954856E-2</v>
      </c>
      <c r="I395" s="80">
        <f t="shared" ref="I395:I412" si="57">G395</f>
        <v>-9.42051999954856E-2</v>
      </c>
      <c r="P395" s="80">
        <f t="shared" si="50"/>
        <v>0.29342291604327214</v>
      </c>
      <c r="Q395" s="107">
        <f t="shared" si="51"/>
        <v>27283.972000000002</v>
      </c>
      <c r="R395" s="80">
        <f t="shared" si="54"/>
        <v>0.15025555634375665</v>
      </c>
      <c r="T395" s="106"/>
      <c r="AB395" s="80">
        <v>11</v>
      </c>
      <c r="AD395" s="80" t="s">
        <v>2384</v>
      </c>
      <c r="AF395" s="80" t="s">
        <v>2386</v>
      </c>
    </row>
    <row r="396" spans="1:32" s="80" customFormat="1" ht="12.95" customHeight="1" x14ac:dyDescent="0.2">
      <c r="A396" s="134" t="s">
        <v>975</v>
      </c>
      <c r="B396" s="135" t="s">
        <v>2525</v>
      </c>
      <c r="C396" s="138">
        <v>42367.629000000001</v>
      </c>
      <c r="D396" s="138" t="s">
        <v>2559</v>
      </c>
      <c r="E396" s="80">
        <f t="shared" si="48"/>
        <v>-8150.0688731718456</v>
      </c>
      <c r="F396" s="80">
        <f t="shared" si="49"/>
        <v>-8150</v>
      </c>
      <c r="G396" s="80">
        <f t="shared" si="53"/>
        <v>-9.3489999999292195E-2</v>
      </c>
      <c r="I396" s="80">
        <f t="shared" si="57"/>
        <v>-9.3489999999292195E-2</v>
      </c>
      <c r="P396" s="80">
        <f t="shared" si="50"/>
        <v>0.29014010004327218</v>
      </c>
      <c r="Q396" s="107">
        <f t="shared" si="51"/>
        <v>27349.129000000001</v>
      </c>
      <c r="R396" s="80">
        <f t="shared" si="54"/>
        <v>0.14717205365866795</v>
      </c>
      <c r="T396" s="106"/>
    </row>
    <row r="397" spans="1:32" s="80" customFormat="1" ht="12.95" customHeight="1" x14ac:dyDescent="0.2">
      <c r="A397" s="134" t="s">
        <v>975</v>
      </c>
      <c r="B397" s="135" t="s">
        <v>2525</v>
      </c>
      <c r="C397" s="138">
        <v>42386.633000000002</v>
      </c>
      <c r="D397" s="138" t="s">
        <v>2559</v>
      </c>
      <c r="E397" s="80">
        <f t="shared" si="48"/>
        <v>-8136.0688115845396</v>
      </c>
      <c r="F397" s="80">
        <f t="shared" si="49"/>
        <v>-8136</v>
      </c>
      <c r="G397" s="80">
        <f t="shared" si="53"/>
        <v>-9.3406399995728862E-2</v>
      </c>
      <c r="I397" s="80">
        <f t="shared" si="57"/>
        <v>-9.3406399995728862E-2</v>
      </c>
      <c r="P397" s="80">
        <f t="shared" si="50"/>
        <v>0.28918608404327212</v>
      </c>
      <c r="Q397" s="107">
        <f t="shared" si="51"/>
        <v>27368.133000000002</v>
      </c>
      <c r="R397" s="80">
        <f t="shared" si="54"/>
        <v>0.14637700884313323</v>
      </c>
      <c r="T397" s="106"/>
    </row>
    <row r="398" spans="1:32" s="80" customFormat="1" ht="12.95" customHeight="1" x14ac:dyDescent="0.2">
      <c r="A398" s="16" t="s">
        <v>2397</v>
      </c>
      <c r="B398" s="41"/>
      <c r="C398" s="42">
        <v>42423.286999999997</v>
      </c>
      <c r="D398" s="42"/>
      <c r="E398" s="80">
        <f t="shared" si="48"/>
        <v>-8109.0661670138697</v>
      </c>
      <c r="F398" s="80">
        <f t="shared" si="49"/>
        <v>-8109</v>
      </c>
      <c r="G398" s="80">
        <f t="shared" si="53"/>
        <v>-8.9816599996993318E-2</v>
      </c>
      <c r="I398" s="80">
        <f t="shared" si="57"/>
        <v>-8.9816599996993318E-2</v>
      </c>
      <c r="P398" s="80">
        <f t="shared" si="50"/>
        <v>0.28735062404327211</v>
      </c>
      <c r="Q398" s="107">
        <f t="shared" si="51"/>
        <v>27404.786999999997</v>
      </c>
      <c r="R398" s="80">
        <f t="shared" si="54"/>
        <v>0.14225511489023979</v>
      </c>
      <c r="T398" s="106"/>
      <c r="AB398" s="80">
        <v>6</v>
      </c>
      <c r="AD398" s="80" t="s">
        <v>2394</v>
      </c>
      <c r="AF398" s="80" t="s">
        <v>2386</v>
      </c>
    </row>
    <row r="399" spans="1:32" s="80" customFormat="1" ht="12.95" customHeight="1" x14ac:dyDescent="0.2">
      <c r="A399" s="134" t="s">
        <v>999</v>
      </c>
      <c r="B399" s="135" t="s">
        <v>2525</v>
      </c>
      <c r="C399" s="138">
        <v>42424.642999999996</v>
      </c>
      <c r="D399" s="138" t="s">
        <v>2559</v>
      </c>
      <c r="E399" s="80">
        <f t="shared" si="48"/>
        <v>-8108.0672150294249</v>
      </c>
      <c r="F399" s="80">
        <f t="shared" si="49"/>
        <v>-8108</v>
      </c>
      <c r="G399" s="80">
        <f t="shared" si="53"/>
        <v>-9.1239200002746657E-2</v>
      </c>
      <c r="I399" s="80">
        <f t="shared" si="57"/>
        <v>-9.1239200002746657E-2</v>
      </c>
      <c r="P399" s="80">
        <f t="shared" si="50"/>
        <v>0.28728275604327214</v>
      </c>
      <c r="Q399" s="107">
        <f t="shared" si="51"/>
        <v>27406.142999999996</v>
      </c>
      <c r="R399" s="80">
        <f t="shared" si="54"/>
        <v>0.14327887120890417</v>
      </c>
      <c r="T399" s="106"/>
    </row>
    <row r="400" spans="1:32" s="80" customFormat="1" ht="12.95" customHeight="1" x14ac:dyDescent="0.2">
      <c r="A400" s="16" t="s">
        <v>2397</v>
      </c>
      <c r="B400" s="41"/>
      <c r="C400" s="42">
        <v>42443.644999999997</v>
      </c>
      <c r="D400" s="42"/>
      <c r="E400" s="80">
        <f t="shared" si="48"/>
        <v>-8094.0686268226273</v>
      </c>
      <c r="F400" s="80">
        <f t="shared" si="49"/>
        <v>-8094</v>
      </c>
      <c r="G400" s="80">
        <f t="shared" si="53"/>
        <v>-9.3155599999590777E-2</v>
      </c>
      <c r="I400" s="80">
        <f t="shared" si="57"/>
        <v>-9.3155599999590777E-2</v>
      </c>
      <c r="P400" s="80">
        <f t="shared" si="50"/>
        <v>0.28633344404327216</v>
      </c>
      <c r="Q400" s="107">
        <f t="shared" si="51"/>
        <v>27425.144999999997</v>
      </c>
      <c r="R400" s="80">
        <f t="shared" si="54"/>
        <v>0.14401193454856595</v>
      </c>
      <c r="T400" s="106"/>
      <c r="AB400" s="80">
        <v>5</v>
      </c>
      <c r="AD400" s="80" t="s">
        <v>2394</v>
      </c>
      <c r="AF400" s="80" t="s">
        <v>2386</v>
      </c>
    </row>
    <row r="401" spans="1:32" s="80" customFormat="1" ht="12.95" customHeight="1" x14ac:dyDescent="0.2">
      <c r="A401" s="16" t="s">
        <v>2398</v>
      </c>
      <c r="B401" s="41"/>
      <c r="C401" s="42">
        <v>42446.37</v>
      </c>
      <c r="D401" s="42"/>
      <c r="E401" s="80">
        <f t="shared" si="48"/>
        <v>-8092.0611458804315</v>
      </c>
      <c r="F401" s="80">
        <f t="shared" si="49"/>
        <v>-8092</v>
      </c>
      <c r="G401" s="80">
        <f t="shared" si="53"/>
        <v>-8.3000799997535069E-2</v>
      </c>
      <c r="I401" s="80">
        <f t="shared" si="57"/>
        <v>-8.3000799997535069E-2</v>
      </c>
      <c r="P401" s="80">
        <f t="shared" si="50"/>
        <v>0.28619795604327214</v>
      </c>
      <c r="Q401" s="107">
        <f t="shared" si="51"/>
        <v>27427.870000000003</v>
      </c>
      <c r="R401" s="80">
        <f t="shared" si="54"/>
        <v>0.13630772146207948</v>
      </c>
      <c r="T401" s="106"/>
      <c r="AB401" s="80">
        <v>5</v>
      </c>
      <c r="AD401" s="80" t="s">
        <v>2394</v>
      </c>
      <c r="AF401" s="80" t="s">
        <v>2386</v>
      </c>
    </row>
    <row r="402" spans="1:32" s="80" customFormat="1" ht="12.95" customHeight="1" x14ac:dyDescent="0.2">
      <c r="A402" s="16" t="s">
        <v>2398</v>
      </c>
      <c r="B402" s="41"/>
      <c r="C402" s="42">
        <v>42461.285000000003</v>
      </c>
      <c r="D402" s="42"/>
      <c r="E402" s="80">
        <f t="shared" si="48"/>
        <v>-8081.0734107417939</v>
      </c>
      <c r="F402" s="80">
        <f t="shared" si="49"/>
        <v>-8081</v>
      </c>
      <c r="G402" s="80">
        <f t="shared" ref="G402:G433" si="58">C402-(C$7+F402*C$8)</f>
        <v>-9.964939999190392E-2</v>
      </c>
      <c r="I402" s="80">
        <f t="shared" si="57"/>
        <v>-9.964939999190392E-2</v>
      </c>
      <c r="P402" s="80">
        <f t="shared" si="50"/>
        <v>0.28545334404327216</v>
      </c>
      <c r="Q402" s="107">
        <f t="shared" si="51"/>
        <v>27442.785000000003</v>
      </c>
      <c r="R402" s="80">
        <f t="shared" ref="R402:R433" si="59">+(P402-G402)^2</f>
        <v>0.14830412346342234</v>
      </c>
      <c r="T402" s="106"/>
      <c r="AB402" s="80">
        <v>5</v>
      </c>
      <c r="AD402" s="80" t="s">
        <v>2399</v>
      </c>
      <c r="AF402" s="80" t="s">
        <v>2386</v>
      </c>
    </row>
    <row r="403" spans="1:32" s="80" customFormat="1" ht="12.95" customHeight="1" x14ac:dyDescent="0.2">
      <c r="A403" s="16" t="s">
        <v>2398</v>
      </c>
      <c r="B403" s="41"/>
      <c r="C403" s="42">
        <v>42461.296000000002</v>
      </c>
      <c r="D403" s="42"/>
      <c r="E403" s="80">
        <f t="shared" si="48"/>
        <v>-8081.0653071490005</v>
      </c>
      <c r="F403" s="80">
        <f t="shared" si="49"/>
        <v>-8081</v>
      </c>
      <c r="G403" s="80">
        <f t="shared" si="58"/>
        <v>-8.8649399993300904E-2</v>
      </c>
      <c r="I403" s="80">
        <f t="shared" si="57"/>
        <v>-8.8649399993300904E-2</v>
      </c>
      <c r="P403" s="80">
        <f t="shared" si="50"/>
        <v>0.28545334404327216</v>
      </c>
      <c r="Q403" s="107">
        <f t="shared" si="51"/>
        <v>27442.796000000002</v>
      </c>
      <c r="R403" s="80">
        <f t="shared" si="59"/>
        <v>0.13995286309569371</v>
      </c>
      <c r="T403" s="106"/>
      <c r="AB403" s="80">
        <v>5</v>
      </c>
      <c r="AD403" s="80" t="s">
        <v>2394</v>
      </c>
      <c r="AF403" s="80" t="s">
        <v>2386</v>
      </c>
    </row>
    <row r="404" spans="1:32" s="80" customFormat="1" ht="12.95" customHeight="1" x14ac:dyDescent="0.2">
      <c r="A404" s="134" t="s">
        <v>999</v>
      </c>
      <c r="B404" s="135" t="s">
        <v>2525</v>
      </c>
      <c r="C404" s="138">
        <v>42477.58</v>
      </c>
      <c r="D404" s="138" t="s">
        <v>2559</v>
      </c>
      <c r="E404" s="80">
        <f t="shared" si="48"/>
        <v>-8069.0690430526174</v>
      </c>
      <c r="F404" s="80">
        <f t="shared" si="49"/>
        <v>-8069</v>
      </c>
      <c r="G404" s="80">
        <f t="shared" si="58"/>
        <v>-9.3720599994412623E-2</v>
      </c>
      <c r="I404" s="80">
        <f t="shared" si="57"/>
        <v>-9.3720599994412623E-2</v>
      </c>
      <c r="P404" s="80">
        <f t="shared" si="50"/>
        <v>0.28464214404327209</v>
      </c>
      <c r="Q404" s="107">
        <f t="shared" si="51"/>
        <v>27459.08</v>
      </c>
      <c r="R404" s="80">
        <f t="shared" si="59"/>
        <v>0.14315836607572652</v>
      </c>
      <c r="T404" s="106"/>
    </row>
    <row r="405" spans="1:32" s="80" customFormat="1" ht="12.95" customHeight="1" x14ac:dyDescent="0.2">
      <c r="A405" s="134" t="s">
        <v>999</v>
      </c>
      <c r="B405" s="135" t="s">
        <v>2525</v>
      </c>
      <c r="C405" s="138">
        <v>42504.728999999999</v>
      </c>
      <c r="D405" s="138" t="s">
        <v>2559</v>
      </c>
      <c r="E405" s="80">
        <f t="shared" ref="E405:E468" si="60">(C405-C$7)/C$8</f>
        <v>-8049.0686393463602</v>
      </c>
      <c r="F405" s="80">
        <f t="shared" ref="F405:F468" si="61">+ROUND(2*E405,0)/2</f>
        <v>-8049</v>
      </c>
      <c r="G405" s="80">
        <f t="shared" si="58"/>
        <v>-9.3172599998069927E-2</v>
      </c>
      <c r="I405" s="80">
        <f t="shared" si="57"/>
        <v>-9.3172599998069927E-2</v>
      </c>
      <c r="P405" s="80">
        <f t="shared" ref="P405:P468" si="62">+D$11+D$12*F405+D$13*F405^2</f>
        <v>0.28329270404327217</v>
      </c>
      <c r="Q405" s="107">
        <f t="shared" si="51"/>
        <v>27486.228999999999</v>
      </c>
      <c r="R405" s="80">
        <f t="shared" si="59"/>
        <v>0.14172612514694014</v>
      </c>
      <c r="T405" s="106"/>
    </row>
    <row r="406" spans="1:32" s="80" customFormat="1" ht="12.95" customHeight="1" x14ac:dyDescent="0.2">
      <c r="A406" s="134" t="s">
        <v>999</v>
      </c>
      <c r="B406" s="135" t="s">
        <v>2525</v>
      </c>
      <c r="C406" s="138">
        <v>42504.73</v>
      </c>
      <c r="D406" s="138" t="s">
        <v>2559</v>
      </c>
      <c r="E406" s="80">
        <f t="shared" si="60"/>
        <v>-8049.0679026561029</v>
      </c>
      <c r="F406" s="80">
        <f t="shared" si="61"/>
        <v>-8049</v>
      </c>
      <c r="G406" s="80">
        <f t="shared" si="58"/>
        <v>-9.2172599994228221E-2</v>
      </c>
      <c r="I406" s="80">
        <f t="shared" si="57"/>
        <v>-9.2172599994228221E-2</v>
      </c>
      <c r="P406" s="80">
        <f t="shared" si="62"/>
        <v>0.28329270404327217</v>
      </c>
      <c r="Q406" s="107">
        <f t="shared" si="51"/>
        <v>27486.230000000003</v>
      </c>
      <c r="R406" s="80">
        <f t="shared" si="59"/>
        <v>0.1409741945359726</v>
      </c>
      <c r="T406" s="106"/>
    </row>
    <row r="407" spans="1:32" s="80" customFormat="1" ht="12.95" customHeight="1" x14ac:dyDescent="0.2">
      <c r="A407" s="16" t="s">
        <v>2400</v>
      </c>
      <c r="B407" s="41"/>
      <c r="C407" s="42">
        <v>42526.447999999997</v>
      </c>
      <c r="D407" s="42"/>
      <c r="E407" s="80">
        <f t="shared" si="60"/>
        <v>-8033.0684637194054</v>
      </c>
      <c r="F407" s="80">
        <f t="shared" si="61"/>
        <v>-8033</v>
      </c>
      <c r="G407" s="80">
        <f t="shared" si="58"/>
        <v>-9.2934200001764111E-2</v>
      </c>
      <c r="I407" s="80">
        <f t="shared" si="57"/>
        <v>-9.2934200001764111E-2</v>
      </c>
      <c r="P407" s="80">
        <f t="shared" si="62"/>
        <v>0.28221545604327208</v>
      </c>
      <c r="Q407" s="107">
        <f t="shared" si="51"/>
        <v>27507.947999999997</v>
      </c>
      <c r="R407" s="80">
        <f t="shared" si="59"/>
        <v>0.14073726443070897</v>
      </c>
      <c r="T407" s="106"/>
      <c r="AB407" s="80">
        <v>11</v>
      </c>
      <c r="AD407" s="80" t="s">
        <v>2384</v>
      </c>
      <c r="AF407" s="80" t="s">
        <v>2386</v>
      </c>
    </row>
    <row r="408" spans="1:32" s="80" customFormat="1" ht="12.95" customHeight="1" x14ac:dyDescent="0.2">
      <c r="A408" s="134" t="s">
        <v>999</v>
      </c>
      <c r="B408" s="135" t="s">
        <v>2525</v>
      </c>
      <c r="C408" s="138">
        <v>42538.667000000001</v>
      </c>
      <c r="D408" s="138" t="s">
        <v>2559</v>
      </c>
      <c r="E408" s="80">
        <f t="shared" si="60"/>
        <v>-8024.0668455055902</v>
      </c>
      <c r="F408" s="80">
        <f t="shared" si="61"/>
        <v>-8024</v>
      </c>
      <c r="G408" s="80">
        <f t="shared" si="58"/>
        <v>-9.0737599995918572E-2</v>
      </c>
      <c r="I408" s="80">
        <f t="shared" si="57"/>
        <v>-9.0737599995918572E-2</v>
      </c>
      <c r="P408" s="80">
        <f t="shared" si="62"/>
        <v>0.28161040404327209</v>
      </c>
      <c r="Q408" s="107">
        <f t="shared" si="51"/>
        <v>27520.167000000001</v>
      </c>
      <c r="R408" s="80">
        <f t="shared" si="59"/>
        <v>0.13864303611196915</v>
      </c>
      <c r="T408" s="106"/>
    </row>
    <row r="409" spans="1:32" s="80" customFormat="1" ht="12.95" customHeight="1" x14ac:dyDescent="0.2">
      <c r="A409" s="16" t="s">
        <v>2400</v>
      </c>
      <c r="B409" s="41"/>
      <c r="C409" s="42">
        <v>42541.38</v>
      </c>
      <c r="D409" s="42"/>
      <c r="E409" s="80">
        <f t="shared" si="60"/>
        <v>-8022.0682048464496</v>
      </c>
      <c r="F409" s="80">
        <f t="shared" si="61"/>
        <v>-8022</v>
      </c>
      <c r="G409" s="80">
        <f t="shared" si="58"/>
        <v>-9.2582799996307585E-2</v>
      </c>
      <c r="I409" s="80">
        <f t="shared" si="57"/>
        <v>-9.2582799996307585E-2</v>
      </c>
      <c r="P409" s="80">
        <f t="shared" si="62"/>
        <v>0.28147603604327209</v>
      </c>
      <c r="Q409" s="107">
        <f t="shared" ref="Q409:Q472" si="63">C409-15018.5</f>
        <v>27522.879999999997</v>
      </c>
      <c r="R409" s="80">
        <f t="shared" si="59"/>
        <v>0.13992001281928515</v>
      </c>
      <c r="T409" s="106"/>
      <c r="AB409" s="80">
        <v>12</v>
      </c>
      <c r="AD409" s="80" t="s">
        <v>2384</v>
      </c>
      <c r="AF409" s="80" t="s">
        <v>2386</v>
      </c>
    </row>
    <row r="410" spans="1:32" s="80" customFormat="1" ht="12.95" customHeight="1" x14ac:dyDescent="0.2">
      <c r="A410" s="16" t="s">
        <v>2400</v>
      </c>
      <c r="B410" s="41"/>
      <c r="C410" s="42">
        <v>42545.453000000001</v>
      </c>
      <c r="D410" s="42"/>
      <c r="E410" s="80">
        <f t="shared" si="60"/>
        <v>-8019.067665441843</v>
      </c>
      <c r="F410" s="80">
        <f t="shared" si="61"/>
        <v>-8019</v>
      </c>
      <c r="G410" s="80">
        <f t="shared" si="58"/>
        <v>-9.1850599994359072E-2</v>
      </c>
      <c r="I410" s="80">
        <f t="shared" si="57"/>
        <v>-9.1850599994359072E-2</v>
      </c>
      <c r="P410" s="80">
        <f t="shared" si="62"/>
        <v>0.28127454404327212</v>
      </c>
      <c r="Q410" s="107">
        <f t="shared" si="63"/>
        <v>27526.953000000001</v>
      </c>
      <c r="R410" s="80">
        <f t="shared" si="59"/>
        <v>0.13922237311310304</v>
      </c>
      <c r="T410" s="106"/>
      <c r="AB410" s="80">
        <v>8</v>
      </c>
      <c r="AD410" s="80" t="s">
        <v>2384</v>
      </c>
      <c r="AF410" s="80" t="s">
        <v>2386</v>
      </c>
    </row>
    <row r="411" spans="1:32" s="80" customFormat="1" ht="12.95" customHeight="1" x14ac:dyDescent="0.2">
      <c r="A411" s="134" t="s">
        <v>999</v>
      </c>
      <c r="B411" s="135" t="s">
        <v>2525</v>
      </c>
      <c r="C411" s="138">
        <v>42565.813999999998</v>
      </c>
      <c r="D411" s="138" t="s">
        <v>2559</v>
      </c>
      <c r="E411" s="80">
        <f t="shared" si="60"/>
        <v>-8004.0679151798404</v>
      </c>
      <c r="F411" s="80">
        <f t="shared" si="61"/>
        <v>-8004</v>
      </c>
      <c r="G411" s="80">
        <f t="shared" si="58"/>
        <v>-9.2189599999983329E-2</v>
      </c>
      <c r="I411" s="80">
        <f t="shared" si="57"/>
        <v>-9.2189599999983329E-2</v>
      </c>
      <c r="P411" s="80">
        <f t="shared" si="62"/>
        <v>0.28026816404327215</v>
      </c>
      <c r="Q411" s="107">
        <f t="shared" si="63"/>
        <v>27547.313999999998</v>
      </c>
      <c r="R411" s="80">
        <f t="shared" si="59"/>
        <v>0.13872478599610139</v>
      </c>
      <c r="T411" s="106"/>
    </row>
    <row r="412" spans="1:32" s="80" customFormat="1" ht="12.95" customHeight="1" x14ac:dyDescent="0.2">
      <c r="A412" s="134" t="s">
        <v>999</v>
      </c>
      <c r="B412" s="135" t="s">
        <v>2525</v>
      </c>
      <c r="C412" s="138">
        <v>42565.815000000002</v>
      </c>
      <c r="D412" s="138" t="s">
        <v>2559</v>
      </c>
      <c r="E412" s="80">
        <f t="shared" si="60"/>
        <v>-8004.067178489584</v>
      </c>
      <c r="F412" s="80">
        <f t="shared" si="61"/>
        <v>-8004</v>
      </c>
      <c r="G412" s="80">
        <f t="shared" si="58"/>
        <v>-9.1189599996141624E-2</v>
      </c>
      <c r="I412" s="80">
        <f t="shared" si="57"/>
        <v>-9.1189599996141624E-2</v>
      </c>
      <c r="P412" s="80">
        <f t="shared" si="62"/>
        <v>0.28026816404327215</v>
      </c>
      <c r="Q412" s="107">
        <f t="shared" si="63"/>
        <v>27547.315000000002</v>
      </c>
      <c r="R412" s="80">
        <f t="shared" si="59"/>
        <v>0.1379808704651608</v>
      </c>
      <c r="T412" s="106"/>
    </row>
    <row r="413" spans="1:32" s="80" customFormat="1" ht="12.95" customHeight="1" x14ac:dyDescent="0.2">
      <c r="A413" s="134" t="s">
        <v>1038</v>
      </c>
      <c r="B413" s="135" t="s">
        <v>2525</v>
      </c>
      <c r="C413" s="138">
        <v>42576.673999999999</v>
      </c>
      <c r="D413" s="138" t="s">
        <v>2559</v>
      </c>
      <c r="E413" s="80">
        <f t="shared" si="60"/>
        <v>-7996.0674590212348</v>
      </c>
      <c r="F413" s="80">
        <f t="shared" si="61"/>
        <v>-7996</v>
      </c>
      <c r="G413" s="80">
        <f t="shared" si="58"/>
        <v>-9.1570399999909569E-2</v>
      </c>
      <c r="J413" s="80">
        <f>G413</f>
        <v>-9.1570399999909569E-2</v>
      </c>
      <c r="P413" s="80">
        <f t="shared" si="62"/>
        <v>0.27973216404327211</v>
      </c>
      <c r="Q413" s="107">
        <f t="shared" si="63"/>
        <v>27558.173999999999</v>
      </c>
      <c r="R413" s="80">
        <f t="shared" si="59"/>
        <v>0.13786559406504104</v>
      </c>
      <c r="T413" s="106"/>
    </row>
    <row r="414" spans="1:32" s="80" customFormat="1" ht="12.95" customHeight="1" x14ac:dyDescent="0.2">
      <c r="A414" s="134" t="s">
        <v>999</v>
      </c>
      <c r="B414" s="135" t="s">
        <v>2525</v>
      </c>
      <c r="C414" s="138">
        <v>42576.675999999999</v>
      </c>
      <c r="D414" s="138" t="s">
        <v>2559</v>
      </c>
      <c r="E414" s="80">
        <f t="shared" si="60"/>
        <v>-7996.0659856407265</v>
      </c>
      <c r="F414" s="80">
        <f t="shared" si="61"/>
        <v>-7996</v>
      </c>
      <c r="G414" s="80">
        <f t="shared" si="58"/>
        <v>-8.9570399999502115E-2</v>
      </c>
      <c r="I414" s="80">
        <f>G414</f>
        <v>-8.9570399999502115E-2</v>
      </c>
      <c r="P414" s="80">
        <f t="shared" si="62"/>
        <v>0.27973216404327211</v>
      </c>
      <c r="Q414" s="107">
        <f t="shared" si="63"/>
        <v>27558.175999999999</v>
      </c>
      <c r="R414" s="80">
        <f t="shared" si="59"/>
        <v>0.13638438380856735</v>
      </c>
      <c r="T414" s="106"/>
    </row>
    <row r="415" spans="1:32" s="80" customFormat="1" ht="12.95" customHeight="1" x14ac:dyDescent="0.2">
      <c r="A415" s="16" t="s">
        <v>2379</v>
      </c>
      <c r="B415" s="41"/>
      <c r="C415" s="42">
        <v>42594.314599999998</v>
      </c>
      <c r="D415" s="42"/>
      <c r="E415" s="80">
        <f t="shared" si="60"/>
        <v>-7983.0718009262555</v>
      </c>
      <c r="F415" s="80">
        <f t="shared" si="61"/>
        <v>-7983</v>
      </c>
      <c r="G415" s="80">
        <f t="shared" si="58"/>
        <v>-9.7464200000104029E-2</v>
      </c>
      <c r="J415" s="80">
        <f>G415</f>
        <v>-9.7464200000104029E-2</v>
      </c>
      <c r="P415" s="80">
        <f t="shared" si="62"/>
        <v>0.27886225604327214</v>
      </c>
      <c r="Q415" s="107">
        <f t="shared" si="63"/>
        <v>27575.814599999998</v>
      </c>
      <c r="R415" s="80">
        <f t="shared" si="59"/>
        <v>0.14162160151816713</v>
      </c>
      <c r="T415" s="106"/>
    </row>
    <row r="416" spans="1:32" s="80" customFormat="1" ht="12.95" customHeight="1" x14ac:dyDescent="0.2">
      <c r="A416" s="134" t="s">
        <v>1038</v>
      </c>
      <c r="B416" s="135" t="s">
        <v>2525</v>
      </c>
      <c r="C416" s="138">
        <v>42595.678</v>
      </c>
      <c r="D416" s="138" t="s">
        <v>2559</v>
      </c>
      <c r="E416" s="80">
        <f t="shared" si="60"/>
        <v>-7982.0673974339288</v>
      </c>
      <c r="F416" s="80">
        <f t="shared" si="61"/>
        <v>-7982</v>
      </c>
      <c r="G416" s="80">
        <f t="shared" si="58"/>
        <v>-9.1486799996346235E-2</v>
      </c>
      <c r="J416" s="80">
        <f>G416</f>
        <v>-9.1486799996346235E-2</v>
      </c>
      <c r="P416" s="80">
        <f t="shared" si="62"/>
        <v>0.27879539604327214</v>
      </c>
      <c r="Q416" s="107">
        <f t="shared" si="63"/>
        <v>27577.178</v>
      </c>
      <c r="R416" s="80">
        <f t="shared" si="59"/>
        <v>0.13710890470392237</v>
      </c>
      <c r="T416" s="106"/>
    </row>
    <row r="417" spans="1:32" s="80" customFormat="1" ht="12.95" customHeight="1" x14ac:dyDescent="0.2">
      <c r="A417" s="16" t="s">
        <v>2401</v>
      </c>
      <c r="B417" s="41"/>
      <c r="C417" s="42">
        <v>42606.536</v>
      </c>
      <c r="D417" s="42"/>
      <c r="E417" s="80">
        <f t="shared" si="60"/>
        <v>-7974.0684146558315</v>
      </c>
      <c r="F417" s="80">
        <f t="shared" si="61"/>
        <v>-7974</v>
      </c>
      <c r="G417" s="80">
        <f t="shared" si="58"/>
        <v>-9.2867599996679928E-2</v>
      </c>
      <c r="I417" s="80">
        <f t="shared" ref="I417:I437" si="64">G417</f>
        <v>-9.2867599996679928E-2</v>
      </c>
      <c r="P417" s="80">
        <f t="shared" si="62"/>
        <v>0.27826080404327214</v>
      </c>
      <c r="Q417" s="107">
        <f t="shared" si="63"/>
        <v>27588.036</v>
      </c>
      <c r="R417" s="80">
        <f t="shared" si="59"/>
        <v>0.1377362922852419</v>
      </c>
      <c r="T417" s="106"/>
      <c r="AB417" s="80">
        <v>10</v>
      </c>
      <c r="AD417" s="80" t="s">
        <v>2384</v>
      </c>
      <c r="AF417" s="80" t="s">
        <v>2386</v>
      </c>
    </row>
    <row r="418" spans="1:32" s="80" customFormat="1" ht="12.95" customHeight="1" x14ac:dyDescent="0.2">
      <c r="A418" s="134" t="s">
        <v>681</v>
      </c>
      <c r="B418" s="135" t="s">
        <v>2525</v>
      </c>
      <c r="C418" s="138">
        <v>42697.472000000002</v>
      </c>
      <c r="D418" s="138" t="s">
        <v>2559</v>
      </c>
      <c r="E418" s="80">
        <f t="shared" si="60"/>
        <v>-7907.0767497167026</v>
      </c>
      <c r="F418" s="80">
        <f t="shared" si="61"/>
        <v>-7907</v>
      </c>
      <c r="G418" s="80">
        <f t="shared" si="58"/>
        <v>-0.10418179999396671</v>
      </c>
      <c r="I418" s="80">
        <f t="shared" si="64"/>
        <v>-0.10418179999396671</v>
      </c>
      <c r="P418" s="80">
        <f t="shared" si="62"/>
        <v>0.27380369604327209</v>
      </c>
      <c r="Q418" s="107">
        <f t="shared" si="63"/>
        <v>27678.972000000002</v>
      </c>
      <c r="R418" s="80">
        <f t="shared" si="59"/>
        <v>0.14287303521451747</v>
      </c>
      <c r="T418" s="106"/>
    </row>
    <row r="419" spans="1:32" s="80" customFormat="1" ht="12.95" customHeight="1" x14ac:dyDescent="0.2">
      <c r="A419" s="134" t="s">
        <v>999</v>
      </c>
      <c r="B419" s="135" t="s">
        <v>2525</v>
      </c>
      <c r="C419" s="138">
        <v>42740.921999999999</v>
      </c>
      <c r="D419" s="138" t="s">
        <v>2559</v>
      </c>
      <c r="E419" s="80">
        <f t="shared" si="60"/>
        <v>-7875.0675581797432</v>
      </c>
      <c r="F419" s="80">
        <f t="shared" si="61"/>
        <v>-7875</v>
      </c>
      <c r="G419" s="80">
        <f t="shared" si="58"/>
        <v>-9.1704999998910353E-2</v>
      </c>
      <c r="I419" s="80">
        <f t="shared" si="64"/>
        <v>-9.1704999998910353E-2</v>
      </c>
      <c r="P419" s="80">
        <f t="shared" si="62"/>
        <v>0.27168760004327214</v>
      </c>
      <c r="Q419" s="107">
        <f t="shared" si="63"/>
        <v>27722.421999999999</v>
      </c>
      <c r="R419" s="80">
        <f t="shared" si="59"/>
        <v>0.13205418176541761</v>
      </c>
      <c r="T419" s="106"/>
    </row>
    <row r="420" spans="1:32" s="80" customFormat="1" ht="12.95" customHeight="1" x14ac:dyDescent="0.2">
      <c r="A420" s="16" t="s">
        <v>2402</v>
      </c>
      <c r="B420" s="41"/>
      <c r="C420" s="42">
        <v>42742.277999999998</v>
      </c>
      <c r="D420" s="42"/>
      <c r="E420" s="80">
        <f t="shared" si="60"/>
        <v>-7874.0686061952993</v>
      </c>
      <c r="F420" s="80">
        <f t="shared" si="61"/>
        <v>-7874</v>
      </c>
      <c r="G420" s="80">
        <f t="shared" si="58"/>
        <v>-9.3127599997387733E-2</v>
      </c>
      <c r="I420" s="80">
        <f t="shared" si="64"/>
        <v>-9.3127599997387733E-2</v>
      </c>
      <c r="P420" s="80">
        <f t="shared" si="62"/>
        <v>0.27162160404327212</v>
      </c>
      <c r="Q420" s="107">
        <f t="shared" si="63"/>
        <v>27723.777999999998</v>
      </c>
      <c r="R420" s="80">
        <f t="shared" si="59"/>
        <v>0.13304198184829491</v>
      </c>
      <c r="T420" s="106"/>
      <c r="AB420" s="80">
        <v>4</v>
      </c>
      <c r="AD420" s="80" t="s">
        <v>2394</v>
      </c>
      <c r="AF420" s="80" t="s">
        <v>2386</v>
      </c>
    </row>
    <row r="421" spans="1:32" s="80" customFormat="1" ht="12.95" customHeight="1" x14ac:dyDescent="0.2">
      <c r="A421" s="16" t="s">
        <v>2403</v>
      </c>
      <c r="B421" s="41"/>
      <c r="C421" s="42">
        <v>42777.571000000004</v>
      </c>
      <c r="D421" s="42"/>
      <c r="E421" s="80">
        <f t="shared" si="60"/>
        <v>-7848.0685970603363</v>
      </c>
      <c r="F421" s="80">
        <f t="shared" si="61"/>
        <v>-7848</v>
      </c>
      <c r="G421" s="80">
        <f t="shared" si="58"/>
        <v>-9.3115199990279507E-2</v>
      </c>
      <c r="I421" s="80">
        <f t="shared" si="64"/>
        <v>-9.3115199990279507E-2</v>
      </c>
      <c r="P421" s="80">
        <f t="shared" si="62"/>
        <v>0.2699085160432721</v>
      </c>
      <c r="Q421" s="107">
        <f t="shared" si="63"/>
        <v>27759.071000000004</v>
      </c>
      <c r="R421" s="80">
        <f t="shared" si="59"/>
        <v>0.13178621840280871</v>
      </c>
      <c r="T421" s="106"/>
      <c r="AB421" s="80">
        <v>8</v>
      </c>
      <c r="AD421" s="80" t="s">
        <v>2394</v>
      </c>
      <c r="AF421" s="80" t="s">
        <v>2386</v>
      </c>
    </row>
    <row r="422" spans="1:32" s="80" customFormat="1" ht="12.95" customHeight="1" x14ac:dyDescent="0.2">
      <c r="A422" s="16" t="s">
        <v>2404</v>
      </c>
      <c r="B422" s="41"/>
      <c r="C422" s="42">
        <v>42837.302000000003</v>
      </c>
      <c r="D422" s="42"/>
      <c r="E422" s="80">
        <f t="shared" si="60"/>
        <v>-7804.065351497753</v>
      </c>
      <c r="F422" s="80">
        <f t="shared" si="61"/>
        <v>-7804</v>
      </c>
      <c r="G422" s="80">
        <f t="shared" si="58"/>
        <v>-8.8709599993308075E-2</v>
      </c>
      <c r="I422" s="80">
        <f t="shared" si="64"/>
        <v>-8.8709599993308075E-2</v>
      </c>
      <c r="P422" s="80">
        <f t="shared" si="62"/>
        <v>0.2670217640432721</v>
      </c>
      <c r="Q422" s="107">
        <f t="shared" si="63"/>
        <v>27818.802000000003</v>
      </c>
      <c r="R422" s="80">
        <f t="shared" si="59"/>
        <v>0.12654480335932594</v>
      </c>
      <c r="T422" s="106"/>
      <c r="AB422" s="80">
        <v>10</v>
      </c>
      <c r="AD422" s="80" t="s">
        <v>2394</v>
      </c>
      <c r="AF422" s="80" t="s">
        <v>2386</v>
      </c>
    </row>
    <row r="423" spans="1:32" s="80" customFormat="1" ht="12.95" customHeight="1" x14ac:dyDescent="0.2">
      <c r="A423" s="16" t="s">
        <v>2405</v>
      </c>
      <c r="B423" s="41"/>
      <c r="C423" s="42">
        <v>42841.377999999997</v>
      </c>
      <c r="D423" s="42"/>
      <c r="E423" s="80">
        <f t="shared" si="60"/>
        <v>-7801.0626020223917</v>
      </c>
      <c r="F423" s="80">
        <f t="shared" si="61"/>
        <v>-7801</v>
      </c>
      <c r="G423" s="80">
        <f t="shared" si="58"/>
        <v>-8.4977400001662318E-2</v>
      </c>
      <c r="I423" s="80">
        <f t="shared" si="64"/>
        <v>-8.4977400001662318E-2</v>
      </c>
      <c r="P423" s="80">
        <f t="shared" si="62"/>
        <v>0.2668255040432721</v>
      </c>
      <c r="Q423" s="107">
        <f t="shared" si="63"/>
        <v>27822.877999999997</v>
      </c>
      <c r="R423" s="80">
        <f t="shared" si="59"/>
        <v>0.12376528329444933</v>
      </c>
      <c r="T423" s="106"/>
      <c r="AB423" s="80">
        <v>8</v>
      </c>
      <c r="AD423" s="80" t="s">
        <v>2384</v>
      </c>
      <c r="AF423" s="80" t="s">
        <v>2386</v>
      </c>
    </row>
    <row r="424" spans="1:32" s="80" customFormat="1" ht="12.95" customHeight="1" x14ac:dyDescent="0.2">
      <c r="A424" s="16" t="s">
        <v>2522</v>
      </c>
      <c r="B424" s="41"/>
      <c r="C424" s="42">
        <v>42865.800900000002</v>
      </c>
      <c r="D424" s="42"/>
      <c r="E424" s="80">
        <f t="shared" si="60"/>
        <v>-7783.0704896176003</v>
      </c>
      <c r="F424" s="80">
        <f t="shared" si="61"/>
        <v>-7783</v>
      </c>
      <c r="G424" s="80">
        <f t="shared" si="58"/>
        <v>-9.5684199994138908E-2</v>
      </c>
      <c r="I424" s="80">
        <f t="shared" si="64"/>
        <v>-9.5684199994138908E-2</v>
      </c>
      <c r="P424" s="80">
        <f t="shared" si="62"/>
        <v>0.26564945604327211</v>
      </c>
      <c r="Q424" s="107">
        <f t="shared" si="63"/>
        <v>27847.300900000002</v>
      </c>
      <c r="R424" s="80">
        <f t="shared" si="59"/>
        <v>0.13056201098536205</v>
      </c>
      <c r="T424" s="106"/>
    </row>
    <row r="425" spans="1:32" s="80" customFormat="1" ht="12.95" customHeight="1" x14ac:dyDescent="0.2">
      <c r="A425" s="16" t="s">
        <v>2522</v>
      </c>
      <c r="B425" s="41"/>
      <c r="C425" s="42">
        <v>42865.807999999997</v>
      </c>
      <c r="D425" s="42"/>
      <c r="E425" s="80">
        <f t="shared" si="60"/>
        <v>-7783.0652591168</v>
      </c>
      <c r="F425" s="80">
        <f t="shared" si="61"/>
        <v>-7783</v>
      </c>
      <c r="G425" s="80">
        <f t="shared" si="58"/>
        <v>-8.8584199998877011E-2</v>
      </c>
      <c r="I425" s="80">
        <f t="shared" si="64"/>
        <v>-8.8584199998877011E-2</v>
      </c>
      <c r="P425" s="80">
        <f t="shared" si="62"/>
        <v>0.26564945604327211</v>
      </c>
      <c r="Q425" s="107">
        <f t="shared" si="63"/>
        <v>27847.307999999997</v>
      </c>
      <c r="R425" s="80">
        <f t="shared" si="59"/>
        <v>0.12548148307298762</v>
      </c>
      <c r="T425" s="106"/>
    </row>
    <row r="426" spans="1:32" s="80" customFormat="1" ht="12.95" customHeight="1" x14ac:dyDescent="0.2">
      <c r="A426" s="16" t="s">
        <v>2522</v>
      </c>
      <c r="B426" s="41"/>
      <c r="C426" s="42">
        <v>42865.809000000001</v>
      </c>
      <c r="D426" s="42"/>
      <c r="E426" s="80">
        <f t="shared" si="60"/>
        <v>-7783.0645224265427</v>
      </c>
      <c r="F426" s="80">
        <f t="shared" si="61"/>
        <v>-7783</v>
      </c>
      <c r="G426" s="80">
        <f t="shared" si="58"/>
        <v>-8.7584199995035306E-2</v>
      </c>
      <c r="I426" s="80">
        <f t="shared" si="64"/>
        <v>-8.7584199995035306E-2</v>
      </c>
      <c r="P426" s="80">
        <f t="shared" si="62"/>
        <v>0.26564945604327211</v>
      </c>
      <c r="Q426" s="107">
        <f t="shared" si="63"/>
        <v>27847.309000000001</v>
      </c>
      <c r="R426" s="80">
        <f t="shared" si="59"/>
        <v>0.12477401575818928</v>
      </c>
      <c r="T426" s="106"/>
    </row>
    <row r="427" spans="1:32" s="80" customFormat="1" ht="12.95" customHeight="1" x14ac:dyDescent="0.2">
      <c r="A427" s="16" t="s">
        <v>2405</v>
      </c>
      <c r="B427" s="41"/>
      <c r="C427" s="42">
        <v>42887.527000000002</v>
      </c>
      <c r="D427" s="42"/>
      <c r="E427" s="80">
        <f t="shared" si="60"/>
        <v>-7767.0650834898397</v>
      </c>
      <c r="F427" s="80">
        <f t="shared" si="61"/>
        <v>-7767</v>
      </c>
      <c r="G427" s="80">
        <f t="shared" si="58"/>
        <v>-8.8345799995295238E-2</v>
      </c>
      <c r="I427" s="80">
        <f t="shared" si="64"/>
        <v>-8.8345799995295238E-2</v>
      </c>
      <c r="P427" s="80">
        <f t="shared" si="62"/>
        <v>0.26460625604327215</v>
      </c>
      <c r="Q427" s="107">
        <f t="shared" si="63"/>
        <v>27869.027000000002</v>
      </c>
      <c r="R427" s="80">
        <f t="shared" si="59"/>
        <v>0.12457515386185201</v>
      </c>
      <c r="T427" s="106"/>
      <c r="AB427" s="80">
        <v>12</v>
      </c>
      <c r="AD427" s="80" t="s">
        <v>2384</v>
      </c>
      <c r="AF427" s="80" t="s">
        <v>2386</v>
      </c>
    </row>
    <row r="428" spans="1:32" s="80" customFormat="1" ht="12.95" customHeight="1" x14ac:dyDescent="0.2">
      <c r="A428" s="16" t="s">
        <v>2522</v>
      </c>
      <c r="B428" s="41"/>
      <c r="C428" s="42">
        <v>42895.671000000002</v>
      </c>
      <c r="D428" s="42"/>
      <c r="E428" s="80">
        <f t="shared" si="60"/>
        <v>-7761.0654780611394</v>
      </c>
      <c r="F428" s="80">
        <f t="shared" si="61"/>
        <v>-7761</v>
      </c>
      <c r="G428" s="80">
        <f t="shared" si="58"/>
        <v>-8.8881399991805665E-2</v>
      </c>
      <c r="I428" s="80">
        <f t="shared" si="64"/>
        <v>-8.8881399991805665E-2</v>
      </c>
      <c r="P428" s="80">
        <f t="shared" si="62"/>
        <v>0.26421558404327211</v>
      </c>
      <c r="Q428" s="107">
        <f t="shared" si="63"/>
        <v>27877.171000000002</v>
      </c>
      <c r="R428" s="80">
        <f t="shared" si="59"/>
        <v>0.12467748013466796</v>
      </c>
      <c r="T428" s="106"/>
    </row>
    <row r="429" spans="1:32" s="80" customFormat="1" ht="12.95" customHeight="1" x14ac:dyDescent="0.2">
      <c r="A429" s="134" t="s">
        <v>1081</v>
      </c>
      <c r="B429" s="135" t="s">
        <v>2525</v>
      </c>
      <c r="C429" s="138">
        <v>42898.385000000002</v>
      </c>
      <c r="D429" s="138" t="s">
        <v>2559</v>
      </c>
      <c r="E429" s="80">
        <f t="shared" si="60"/>
        <v>-7759.0661007117424</v>
      </c>
      <c r="F429" s="80">
        <f t="shared" si="61"/>
        <v>-7759</v>
      </c>
      <c r="G429" s="80">
        <f t="shared" si="58"/>
        <v>-8.9726599995628931E-2</v>
      </c>
      <c r="I429" s="80">
        <f t="shared" si="64"/>
        <v>-8.9726599995628931E-2</v>
      </c>
      <c r="P429" s="80">
        <f t="shared" si="62"/>
        <v>0.26408542404327212</v>
      </c>
      <c r="Q429" s="107">
        <f t="shared" si="63"/>
        <v>27879.885000000002</v>
      </c>
      <c r="R429" s="80">
        <f t="shared" si="59"/>
        <v>0.12518294835450389</v>
      </c>
      <c r="T429" s="106"/>
    </row>
    <row r="430" spans="1:32" s="80" customFormat="1" ht="12.95" customHeight="1" x14ac:dyDescent="0.2">
      <c r="A430" s="134" t="s">
        <v>1081</v>
      </c>
      <c r="B430" s="135" t="s">
        <v>2525</v>
      </c>
      <c r="C430" s="138">
        <v>42898.385999999999</v>
      </c>
      <c r="D430" s="138" t="s">
        <v>2559</v>
      </c>
      <c r="E430" s="80">
        <f t="shared" si="60"/>
        <v>-7759.0653640214914</v>
      </c>
      <c r="F430" s="80">
        <f t="shared" si="61"/>
        <v>-7759</v>
      </c>
      <c r="G430" s="80">
        <f t="shared" si="58"/>
        <v>-8.8726599999063183E-2</v>
      </c>
      <c r="I430" s="80">
        <f t="shared" si="64"/>
        <v>-8.8726599999063183E-2</v>
      </c>
      <c r="P430" s="80">
        <f t="shared" si="62"/>
        <v>0.26408542404327212</v>
      </c>
      <c r="Q430" s="107">
        <f t="shared" si="63"/>
        <v>27879.885999999999</v>
      </c>
      <c r="R430" s="80">
        <f t="shared" si="59"/>
        <v>0.12447632430884939</v>
      </c>
      <c r="T430" s="106"/>
    </row>
    <row r="431" spans="1:32" s="80" customFormat="1" ht="12.95" customHeight="1" x14ac:dyDescent="0.2">
      <c r="A431" s="16" t="s">
        <v>2405</v>
      </c>
      <c r="B431" s="41"/>
      <c r="C431" s="42">
        <v>42898.39</v>
      </c>
      <c r="D431" s="42"/>
      <c r="E431" s="80">
        <f t="shared" si="60"/>
        <v>-7759.0624172604748</v>
      </c>
      <c r="F431" s="80">
        <f t="shared" si="61"/>
        <v>-7759</v>
      </c>
      <c r="G431" s="80">
        <f t="shared" si="58"/>
        <v>-8.4726599998248275E-2</v>
      </c>
      <c r="I431" s="80">
        <f t="shared" si="64"/>
        <v>-8.4726599998248275E-2</v>
      </c>
      <c r="P431" s="80">
        <f t="shared" si="62"/>
        <v>0.26408542404327212</v>
      </c>
      <c r="Q431" s="107">
        <f t="shared" si="63"/>
        <v>27879.89</v>
      </c>
      <c r="R431" s="80">
        <f t="shared" si="59"/>
        <v>0.12166982811594221</v>
      </c>
      <c r="T431" s="106"/>
      <c r="AB431" s="80">
        <v>8</v>
      </c>
      <c r="AD431" s="80" t="s">
        <v>2394</v>
      </c>
      <c r="AF431" s="80" t="s">
        <v>2386</v>
      </c>
    </row>
    <row r="432" spans="1:32" s="80" customFormat="1" ht="12.95" customHeight="1" x14ac:dyDescent="0.2">
      <c r="A432" s="16" t="s">
        <v>2407</v>
      </c>
      <c r="B432" s="41"/>
      <c r="C432" s="42">
        <v>42906.534</v>
      </c>
      <c r="D432" s="42"/>
      <c r="E432" s="80">
        <f t="shared" si="60"/>
        <v>-7753.0628118317745</v>
      </c>
      <c r="F432" s="80">
        <f t="shared" si="61"/>
        <v>-7753</v>
      </c>
      <c r="G432" s="80">
        <f t="shared" si="58"/>
        <v>-8.5262199994758703E-2</v>
      </c>
      <c r="I432" s="80">
        <f t="shared" si="64"/>
        <v>-8.5262199994758703E-2</v>
      </c>
      <c r="P432" s="80">
        <f t="shared" si="62"/>
        <v>0.26369513604327216</v>
      </c>
      <c r="Q432" s="107">
        <f t="shared" si="63"/>
        <v>27888.034</v>
      </c>
      <c r="R432" s="80">
        <f t="shared" si="59"/>
        <v>0.12177122237475919</v>
      </c>
      <c r="T432" s="106"/>
      <c r="AB432" s="80">
        <v>10</v>
      </c>
      <c r="AD432" s="80" t="s">
        <v>2394</v>
      </c>
      <c r="AF432" s="80" t="s">
        <v>2386</v>
      </c>
    </row>
    <row r="433" spans="1:32" s="80" customFormat="1" ht="12.95" customHeight="1" x14ac:dyDescent="0.2">
      <c r="A433" s="16" t="s">
        <v>2407</v>
      </c>
      <c r="B433" s="41"/>
      <c r="C433" s="42">
        <v>42936.394</v>
      </c>
      <c r="D433" s="42"/>
      <c r="E433" s="80">
        <f t="shared" si="60"/>
        <v>-7731.0652408468795</v>
      </c>
      <c r="F433" s="80">
        <f t="shared" si="61"/>
        <v>-7731</v>
      </c>
      <c r="G433" s="80">
        <f t="shared" si="58"/>
        <v>-8.8559399999212474E-2</v>
      </c>
      <c r="I433" s="80">
        <f t="shared" si="64"/>
        <v>-8.8559399999212474E-2</v>
      </c>
      <c r="P433" s="80">
        <f t="shared" si="62"/>
        <v>0.26226654404327215</v>
      </c>
      <c r="Q433" s="107">
        <f t="shared" si="63"/>
        <v>27917.894</v>
      </c>
      <c r="R433" s="80">
        <f t="shared" si="59"/>
        <v>0.12307884301330055</v>
      </c>
      <c r="T433" s="106"/>
      <c r="AB433" s="80">
        <v>9</v>
      </c>
      <c r="AD433" s="80" t="s">
        <v>2384</v>
      </c>
      <c r="AF433" s="80" t="s">
        <v>2386</v>
      </c>
    </row>
    <row r="434" spans="1:32" s="80" customFormat="1" ht="12.95" customHeight="1" x14ac:dyDescent="0.2">
      <c r="A434" s="16" t="s">
        <v>2522</v>
      </c>
      <c r="B434" s="41"/>
      <c r="C434" s="42">
        <v>42937.749000000003</v>
      </c>
      <c r="D434" s="42"/>
      <c r="E434" s="80">
        <f t="shared" si="60"/>
        <v>-7730.0670255526866</v>
      </c>
      <c r="F434" s="80">
        <f t="shared" si="61"/>
        <v>-7730</v>
      </c>
      <c r="G434" s="80">
        <f t="shared" ref="G434:G465" si="65">C434-(C$7+F434*C$8)</f>
        <v>-9.0981999994255602E-2</v>
      </c>
      <c r="I434" s="80">
        <f t="shared" si="64"/>
        <v>-9.0981999994255602E-2</v>
      </c>
      <c r="P434" s="80">
        <f t="shared" si="62"/>
        <v>0.26220170004327215</v>
      </c>
      <c r="Q434" s="107">
        <f t="shared" si="63"/>
        <v>27919.249000000003</v>
      </c>
      <c r="R434" s="80">
        <f t="shared" ref="R434:R451" si="66">+(P434-G434)^2</f>
        <v>0.12473872597219837</v>
      </c>
      <c r="T434" s="106"/>
    </row>
    <row r="435" spans="1:32" s="80" customFormat="1" ht="12.95" customHeight="1" x14ac:dyDescent="0.2">
      <c r="A435" s="16" t="s">
        <v>2522</v>
      </c>
      <c r="B435" s="41"/>
      <c r="C435" s="42">
        <v>42937.752999999997</v>
      </c>
      <c r="D435" s="42"/>
      <c r="E435" s="80">
        <f t="shared" si="60"/>
        <v>-7730.0640787916755</v>
      </c>
      <c r="F435" s="80">
        <f t="shared" si="61"/>
        <v>-7730</v>
      </c>
      <c r="G435" s="80">
        <f t="shared" si="65"/>
        <v>-8.6982000000716653E-2</v>
      </c>
      <c r="I435" s="80">
        <f t="shared" si="64"/>
        <v>-8.6982000000716653E-2</v>
      </c>
      <c r="P435" s="80">
        <f t="shared" si="62"/>
        <v>0.26220170004327215</v>
      </c>
      <c r="Q435" s="107">
        <f t="shared" si="63"/>
        <v>27919.252999999997</v>
      </c>
      <c r="R435" s="80">
        <f t="shared" si="66"/>
        <v>0.12192925637641035</v>
      </c>
      <c r="T435" s="106"/>
    </row>
    <row r="436" spans="1:32" s="80" customFormat="1" ht="12.95" customHeight="1" x14ac:dyDescent="0.2">
      <c r="A436" s="16" t="s">
        <v>2407</v>
      </c>
      <c r="B436" s="41"/>
      <c r="C436" s="42">
        <v>42955.402000000002</v>
      </c>
      <c r="D436" s="42"/>
      <c r="E436" s="80">
        <f t="shared" si="60"/>
        <v>-7717.062232498557</v>
      </c>
      <c r="F436" s="80">
        <f t="shared" si="61"/>
        <v>-7717</v>
      </c>
      <c r="G436" s="80">
        <f t="shared" si="65"/>
        <v>-8.4475799994834233E-2</v>
      </c>
      <c r="I436" s="80">
        <f t="shared" si="64"/>
        <v>-8.4475799994834233E-2</v>
      </c>
      <c r="P436" s="80">
        <f t="shared" si="62"/>
        <v>0.26135945604327215</v>
      </c>
      <c r="Q436" s="107">
        <f t="shared" si="63"/>
        <v>27936.902000000002</v>
      </c>
      <c r="R436" s="80">
        <f t="shared" si="66"/>
        <v>0.1196020243189426</v>
      </c>
      <c r="T436" s="106"/>
      <c r="AB436" s="80">
        <v>6</v>
      </c>
      <c r="AD436" s="80" t="s">
        <v>2394</v>
      </c>
      <c r="AF436" s="80" t="s">
        <v>2386</v>
      </c>
    </row>
    <row r="437" spans="1:32" s="80" customFormat="1" ht="12.95" customHeight="1" x14ac:dyDescent="0.2">
      <c r="A437" s="16" t="s">
        <v>2522</v>
      </c>
      <c r="B437" s="41"/>
      <c r="C437" s="42">
        <v>42956.756999999998</v>
      </c>
      <c r="D437" s="42"/>
      <c r="E437" s="80">
        <f t="shared" si="60"/>
        <v>-7716.0640172043695</v>
      </c>
      <c r="F437" s="80">
        <f t="shared" si="61"/>
        <v>-7716</v>
      </c>
      <c r="G437" s="80">
        <f t="shared" si="65"/>
        <v>-8.6898399997153319E-2</v>
      </c>
      <c r="I437" s="80">
        <f t="shared" si="64"/>
        <v>-8.6898399997153319E-2</v>
      </c>
      <c r="P437" s="80">
        <f t="shared" si="62"/>
        <v>0.26129472404327214</v>
      </c>
      <c r="Q437" s="107">
        <f t="shared" si="63"/>
        <v>27938.256999999998</v>
      </c>
      <c r="R437" s="80">
        <f t="shared" si="66"/>
        <v>0.12123845162903112</v>
      </c>
      <c r="T437" s="106"/>
    </row>
    <row r="438" spans="1:32" s="80" customFormat="1" ht="12.95" customHeight="1" x14ac:dyDescent="0.2">
      <c r="A438" s="16" t="s">
        <v>2379</v>
      </c>
      <c r="B438" s="41"/>
      <c r="C438" s="42">
        <v>42959.472699999998</v>
      </c>
      <c r="D438" s="42"/>
      <c r="E438" s="80">
        <f t="shared" si="60"/>
        <v>-7714.0633874815394</v>
      </c>
      <c r="F438" s="80">
        <f t="shared" si="61"/>
        <v>-7714</v>
      </c>
      <c r="G438" s="80">
        <f t="shared" si="65"/>
        <v>-8.6043600000266451E-2</v>
      </c>
      <c r="J438" s="80">
        <f>G438</f>
        <v>-8.6043600000266451E-2</v>
      </c>
      <c r="P438" s="80">
        <f t="shared" si="62"/>
        <v>0.26116528404327216</v>
      </c>
      <c r="Q438" s="107">
        <f t="shared" si="63"/>
        <v>27940.972699999998</v>
      </c>
      <c r="R438" s="80">
        <f t="shared" si="66"/>
        <v>0.12055400915875944</v>
      </c>
      <c r="T438" s="106"/>
    </row>
    <row r="439" spans="1:32" s="80" customFormat="1" ht="12.95" customHeight="1" x14ac:dyDescent="0.2">
      <c r="A439" s="16" t="s">
        <v>2407</v>
      </c>
      <c r="B439" s="41"/>
      <c r="C439" s="42">
        <v>42959.474999999999</v>
      </c>
      <c r="D439" s="42"/>
      <c r="E439" s="80">
        <f t="shared" si="60"/>
        <v>-7714.061693093955</v>
      </c>
      <c r="F439" s="80">
        <f t="shared" si="61"/>
        <v>-7714</v>
      </c>
      <c r="G439" s="80">
        <f t="shared" si="65"/>
        <v>-8.3743600000161678E-2</v>
      </c>
      <c r="I439" s="80">
        <f t="shared" ref="I439:I448" si="67">G439</f>
        <v>-8.3743600000161678E-2</v>
      </c>
      <c r="P439" s="80">
        <f t="shared" si="62"/>
        <v>0.26116528404327216</v>
      </c>
      <c r="Q439" s="107">
        <f t="shared" si="63"/>
        <v>27940.974999999999</v>
      </c>
      <c r="R439" s="80">
        <f t="shared" si="66"/>
        <v>0.11896213829208689</v>
      </c>
      <c r="T439" s="106"/>
      <c r="AB439" s="80">
        <v>10</v>
      </c>
      <c r="AD439" s="80" t="s">
        <v>2394</v>
      </c>
      <c r="AF439" s="80" t="s">
        <v>2386</v>
      </c>
    </row>
    <row r="440" spans="1:32" s="80" customFormat="1" ht="12.95" customHeight="1" x14ac:dyDescent="0.2">
      <c r="A440" s="16" t="s">
        <v>2522</v>
      </c>
      <c r="B440" s="41"/>
      <c r="C440" s="42">
        <v>42960.832000000002</v>
      </c>
      <c r="D440" s="42"/>
      <c r="E440" s="80">
        <f t="shared" si="60"/>
        <v>-7713.0620044192538</v>
      </c>
      <c r="F440" s="80">
        <f t="shared" si="61"/>
        <v>-7713</v>
      </c>
      <c r="G440" s="80">
        <f t="shared" si="65"/>
        <v>-8.4166199994797353E-2</v>
      </c>
      <c r="I440" s="80">
        <f t="shared" si="67"/>
        <v>-8.4166199994797353E-2</v>
      </c>
      <c r="P440" s="80">
        <f t="shared" si="62"/>
        <v>0.26110057604327214</v>
      </c>
      <c r="Q440" s="107">
        <f t="shared" si="63"/>
        <v>27942.332000000002</v>
      </c>
      <c r="R440" s="80">
        <f t="shared" si="66"/>
        <v>0.11920914663572243</v>
      </c>
      <c r="T440" s="106"/>
    </row>
    <row r="441" spans="1:32" s="80" customFormat="1" ht="12.95" customHeight="1" x14ac:dyDescent="0.2">
      <c r="A441" s="16" t="s">
        <v>2408</v>
      </c>
      <c r="B441" s="41"/>
      <c r="C441" s="42">
        <v>42974.404000000002</v>
      </c>
      <c r="D441" s="42"/>
      <c r="E441" s="80">
        <f t="shared" si="60"/>
        <v>-7703.0636442917594</v>
      </c>
      <c r="F441" s="80">
        <f t="shared" si="61"/>
        <v>-7703</v>
      </c>
      <c r="G441" s="80">
        <f t="shared" si="65"/>
        <v>-8.6392199991678353E-2</v>
      </c>
      <c r="I441" s="80">
        <f t="shared" si="67"/>
        <v>-8.6392199991678353E-2</v>
      </c>
      <c r="P441" s="80">
        <f t="shared" si="62"/>
        <v>0.26045393604327211</v>
      </c>
      <c r="Q441" s="107">
        <f t="shared" si="63"/>
        <v>27955.904000000002</v>
      </c>
      <c r="R441" s="80">
        <f t="shared" si="66"/>
        <v>0.12030224208237536</v>
      </c>
      <c r="T441" s="106"/>
      <c r="AA441" s="80" t="s">
        <v>2406</v>
      </c>
      <c r="AB441" s="80">
        <v>7</v>
      </c>
      <c r="AD441" s="80" t="s">
        <v>2394</v>
      </c>
      <c r="AF441" s="80" t="s">
        <v>2386</v>
      </c>
    </row>
    <row r="442" spans="1:32" s="80" customFormat="1" ht="12.95" customHeight="1" x14ac:dyDescent="0.2">
      <c r="A442" s="16" t="s">
        <v>2522</v>
      </c>
      <c r="B442" s="41"/>
      <c r="C442" s="42">
        <v>43009.697</v>
      </c>
      <c r="D442" s="42"/>
      <c r="E442" s="80">
        <f t="shared" si="60"/>
        <v>-7677.0636351568019</v>
      </c>
      <c r="F442" s="80">
        <f t="shared" si="61"/>
        <v>-7677</v>
      </c>
      <c r="G442" s="80">
        <f t="shared" si="65"/>
        <v>-8.6379799999122042E-2</v>
      </c>
      <c r="I442" s="80">
        <f t="shared" si="67"/>
        <v>-8.6379799999122042E-2</v>
      </c>
      <c r="P442" s="80">
        <f t="shared" si="62"/>
        <v>0.25877641604327212</v>
      </c>
      <c r="Q442" s="107">
        <f t="shared" si="63"/>
        <v>27991.197</v>
      </c>
      <c r="R442" s="80">
        <f t="shared" si="66"/>
        <v>0.11913281347270387</v>
      </c>
      <c r="T442" s="106"/>
    </row>
    <row r="443" spans="1:32" s="80" customFormat="1" ht="12.95" customHeight="1" x14ac:dyDescent="0.2">
      <c r="A443" s="16" t="s">
        <v>2408</v>
      </c>
      <c r="B443" s="41"/>
      <c r="C443" s="42">
        <v>43016.485000000001</v>
      </c>
      <c r="D443" s="42"/>
      <c r="E443" s="80">
        <f t="shared" si="60"/>
        <v>-7672.0629817125464</v>
      </c>
      <c r="F443" s="80">
        <f t="shared" si="61"/>
        <v>-7672</v>
      </c>
      <c r="G443" s="80">
        <f t="shared" si="65"/>
        <v>-8.5492799997155089E-2</v>
      </c>
      <c r="I443" s="80">
        <f t="shared" si="67"/>
        <v>-8.5492799997155089E-2</v>
      </c>
      <c r="P443" s="80">
        <f t="shared" si="62"/>
        <v>0.25845443604327212</v>
      </c>
      <c r="Q443" s="107">
        <f t="shared" si="63"/>
        <v>27997.985000000001</v>
      </c>
      <c r="R443" s="80">
        <f t="shared" si="66"/>
        <v>0.11829970117984935</v>
      </c>
      <c r="T443" s="106"/>
      <c r="AA443" s="80" t="s">
        <v>2406</v>
      </c>
      <c r="AB443" s="80">
        <v>8</v>
      </c>
      <c r="AD443" s="80" t="s">
        <v>2394</v>
      </c>
      <c r="AF443" s="80" t="s">
        <v>2386</v>
      </c>
    </row>
    <row r="444" spans="1:32" s="80" customFormat="1" ht="12.95" customHeight="1" x14ac:dyDescent="0.2">
      <c r="A444" s="16" t="s">
        <v>2522</v>
      </c>
      <c r="B444" s="41"/>
      <c r="C444" s="42">
        <v>43043.633999999998</v>
      </c>
      <c r="D444" s="42"/>
      <c r="E444" s="80">
        <f t="shared" si="60"/>
        <v>-7652.0625780062883</v>
      </c>
      <c r="F444" s="80">
        <f t="shared" si="61"/>
        <v>-7652</v>
      </c>
      <c r="G444" s="80">
        <f t="shared" si="65"/>
        <v>-8.4944800000812393E-2</v>
      </c>
      <c r="I444" s="80">
        <f t="shared" si="67"/>
        <v>-8.4944800000812393E-2</v>
      </c>
      <c r="P444" s="80">
        <f t="shared" si="62"/>
        <v>0.25716851604327212</v>
      </c>
      <c r="Q444" s="107">
        <f t="shared" si="63"/>
        <v>28025.133999999998</v>
      </c>
      <c r="R444" s="80">
        <f t="shared" si="66"/>
        <v>0.11704152101467966</v>
      </c>
      <c r="T444" s="106"/>
    </row>
    <row r="445" spans="1:32" s="80" customFormat="1" ht="12.95" customHeight="1" x14ac:dyDescent="0.2">
      <c r="A445" s="16" t="s">
        <v>2409</v>
      </c>
      <c r="B445" s="41"/>
      <c r="C445" s="42">
        <v>43157.66</v>
      </c>
      <c r="D445" s="42"/>
      <c r="E445" s="80">
        <f t="shared" si="60"/>
        <v>-7568.0607351019453</v>
      </c>
      <c r="F445" s="80">
        <f t="shared" si="61"/>
        <v>-7568</v>
      </c>
      <c r="G445" s="80">
        <f t="shared" si="65"/>
        <v>-8.2443199993576854E-2</v>
      </c>
      <c r="I445" s="80">
        <f t="shared" si="67"/>
        <v>-8.2443199993576854E-2</v>
      </c>
      <c r="P445" s="80">
        <f t="shared" si="62"/>
        <v>0.25180259604327215</v>
      </c>
      <c r="Q445" s="107">
        <f t="shared" si="63"/>
        <v>28139.160000000003</v>
      </c>
      <c r="R445" s="80">
        <f t="shared" si="66"/>
        <v>0.11172025216830687</v>
      </c>
      <c r="T445" s="106"/>
      <c r="AA445" s="80" t="s">
        <v>2406</v>
      </c>
      <c r="AB445" s="80">
        <v>10</v>
      </c>
      <c r="AD445" s="80" t="s">
        <v>2394</v>
      </c>
      <c r="AF445" s="80" t="s">
        <v>2386</v>
      </c>
    </row>
    <row r="446" spans="1:32" s="80" customFormat="1" ht="12.95" customHeight="1" x14ac:dyDescent="0.2">
      <c r="A446" s="16" t="s">
        <v>2410</v>
      </c>
      <c r="B446" s="41"/>
      <c r="C446" s="42">
        <v>43213.311000000002</v>
      </c>
      <c r="D446" s="42"/>
      <c r="E446" s="80">
        <f t="shared" si="60"/>
        <v>-7527.0631857757462</v>
      </c>
      <c r="F446" s="80">
        <f t="shared" si="61"/>
        <v>-7527</v>
      </c>
      <c r="G446" s="80">
        <f t="shared" si="65"/>
        <v>-8.5769799996342044E-2</v>
      </c>
      <c r="I446" s="80">
        <f t="shared" si="67"/>
        <v>-8.5769799996342044E-2</v>
      </c>
      <c r="P446" s="80">
        <f t="shared" si="62"/>
        <v>0.24920401604327214</v>
      </c>
      <c r="Q446" s="107">
        <f t="shared" si="63"/>
        <v>28194.811000000002</v>
      </c>
      <c r="R446" s="80">
        <f t="shared" si="66"/>
        <v>0.11220745743214128</v>
      </c>
      <c r="T446" s="106"/>
      <c r="AA446" s="80" t="s">
        <v>2406</v>
      </c>
      <c r="AB446" s="80">
        <v>6</v>
      </c>
      <c r="AD446" s="80" t="s">
        <v>2394</v>
      </c>
      <c r="AF446" s="80" t="s">
        <v>2386</v>
      </c>
    </row>
    <row r="447" spans="1:32" s="80" customFormat="1" ht="12.95" customHeight="1" x14ac:dyDescent="0.2">
      <c r="A447" s="16" t="s">
        <v>2410</v>
      </c>
      <c r="B447" s="41"/>
      <c r="C447" s="42">
        <v>43217.387999999999</v>
      </c>
      <c r="D447" s="42"/>
      <c r="E447" s="80">
        <f t="shared" si="60"/>
        <v>-7524.0596996101276</v>
      </c>
      <c r="F447" s="80">
        <f t="shared" si="61"/>
        <v>-7524</v>
      </c>
      <c r="G447" s="80">
        <f t="shared" si="65"/>
        <v>-8.1037600000854582E-2</v>
      </c>
      <c r="I447" s="80">
        <f t="shared" si="67"/>
        <v>-8.1037600000854582E-2</v>
      </c>
      <c r="P447" s="80">
        <f t="shared" si="62"/>
        <v>0.24901440404327213</v>
      </c>
      <c r="Q447" s="107">
        <f t="shared" si="63"/>
        <v>28198.887999999999</v>
      </c>
      <c r="R447" s="80">
        <f t="shared" si="66"/>
        <v>0.10893432537354424</v>
      </c>
      <c r="T447" s="106"/>
      <c r="AA447" s="80" t="s">
        <v>2406</v>
      </c>
      <c r="AB447" s="80">
        <v>7</v>
      </c>
      <c r="AD447" s="80" t="s">
        <v>2384</v>
      </c>
      <c r="AF447" s="80" t="s">
        <v>2386</v>
      </c>
    </row>
    <row r="448" spans="1:32" s="80" customFormat="1" ht="12.95" customHeight="1" x14ac:dyDescent="0.2">
      <c r="A448" s="16" t="s">
        <v>2522</v>
      </c>
      <c r="B448" s="41"/>
      <c r="C448" s="42">
        <v>43313.767999999996</v>
      </c>
      <c r="D448" s="42"/>
      <c r="E448" s="80">
        <f t="shared" si="60"/>
        <v>-7453.0574929281429</v>
      </c>
      <c r="F448" s="80">
        <f t="shared" si="61"/>
        <v>-7453</v>
      </c>
      <c r="G448" s="80">
        <f t="shared" si="65"/>
        <v>-7.8042200002528261E-2</v>
      </c>
      <c r="I448" s="80">
        <f t="shared" si="67"/>
        <v>-7.8042200002528261E-2</v>
      </c>
      <c r="P448" s="80">
        <f t="shared" si="62"/>
        <v>0.24454793604327213</v>
      </c>
      <c r="Q448" s="107">
        <f t="shared" si="63"/>
        <v>28295.267999999996</v>
      </c>
      <c r="R448" s="80">
        <f t="shared" si="66"/>
        <v>0.104064395874048</v>
      </c>
      <c r="T448" s="106"/>
    </row>
    <row r="449" spans="1:32" s="80" customFormat="1" ht="12.95" customHeight="1" x14ac:dyDescent="0.2">
      <c r="A449" s="16" t="s">
        <v>2379</v>
      </c>
      <c r="B449" s="41"/>
      <c r="C449" s="42">
        <v>43324.623699999996</v>
      </c>
      <c r="D449" s="42"/>
      <c r="E449" s="80">
        <f t="shared" si="60"/>
        <v>-7445.0602045376299</v>
      </c>
      <c r="F449" s="80">
        <f t="shared" si="61"/>
        <v>-7445</v>
      </c>
      <c r="G449" s="80">
        <f t="shared" si="65"/>
        <v>-8.1723000002966728E-2</v>
      </c>
      <c r="J449" s="80">
        <f>G449</f>
        <v>-8.1723000002966728E-2</v>
      </c>
      <c r="P449" s="80">
        <f t="shared" si="62"/>
        <v>0.24404720004327213</v>
      </c>
      <c r="Q449" s="107">
        <f t="shared" si="63"/>
        <v>28306.123699999996</v>
      </c>
      <c r="R449" s="80">
        <f t="shared" si="66"/>
        <v>0.10612622323816648</v>
      </c>
      <c r="T449" s="106"/>
    </row>
    <row r="450" spans="1:32" s="80" customFormat="1" ht="12.95" customHeight="1" x14ac:dyDescent="0.2">
      <c r="A450" s="16" t="s">
        <v>2411</v>
      </c>
      <c r="B450" s="41"/>
      <c r="C450" s="42">
        <v>43400.639999999999</v>
      </c>
      <c r="D450" s="42"/>
      <c r="E450" s="80">
        <f t="shared" si="60"/>
        <v>-7389.0597371813301</v>
      </c>
      <c r="F450" s="80">
        <f t="shared" si="61"/>
        <v>-7389</v>
      </c>
      <c r="G450" s="80">
        <f t="shared" si="65"/>
        <v>-8.1088599996292032E-2</v>
      </c>
      <c r="I450" s="80">
        <f>G450</f>
        <v>-8.1088599996292032E-2</v>
      </c>
      <c r="P450" s="80">
        <f t="shared" si="62"/>
        <v>0.24055638404327212</v>
      </c>
      <c r="Q450" s="107">
        <f t="shared" si="63"/>
        <v>28382.14</v>
      </c>
      <c r="R450" s="80">
        <f t="shared" si="66"/>
        <v>0.10345549575781147</v>
      </c>
      <c r="T450" s="106"/>
      <c r="AA450" s="80" t="s">
        <v>2406</v>
      </c>
      <c r="AB450" s="80">
        <v>7</v>
      </c>
      <c r="AD450" s="80" t="s">
        <v>2394</v>
      </c>
      <c r="AF450" s="80" t="s">
        <v>2386</v>
      </c>
    </row>
    <row r="451" spans="1:32" s="80" customFormat="1" ht="12.95" customHeight="1" x14ac:dyDescent="0.2">
      <c r="A451" s="16" t="s">
        <v>2412</v>
      </c>
      <c r="B451" s="41"/>
      <c r="C451" s="42">
        <v>43480.732000000004</v>
      </c>
      <c r="D451" s="42"/>
      <c r="E451" s="80">
        <f t="shared" si="60"/>
        <v>-7330.0567413567405</v>
      </c>
      <c r="F451" s="80">
        <f t="shared" si="61"/>
        <v>-7330</v>
      </c>
      <c r="G451" s="80">
        <f t="shared" si="65"/>
        <v>-7.70219999976689E-2</v>
      </c>
      <c r="I451" s="80">
        <f>G451</f>
        <v>-7.70219999976689E-2</v>
      </c>
      <c r="P451" s="80">
        <f t="shared" si="62"/>
        <v>0.23690570004327213</v>
      </c>
      <c r="Q451" s="107">
        <f t="shared" si="63"/>
        <v>28462.232000000004</v>
      </c>
      <c r="R451" s="80">
        <f t="shared" si="66"/>
        <v>9.8550600852995066E-2</v>
      </c>
      <c r="T451" s="106"/>
      <c r="AA451" s="80" t="s">
        <v>2406</v>
      </c>
      <c r="AF451" s="80" t="s">
        <v>2413</v>
      </c>
    </row>
    <row r="452" spans="1:32" s="80" customFormat="1" ht="12.95" customHeight="1" x14ac:dyDescent="0.2">
      <c r="A452" s="16" t="s">
        <v>2414</v>
      </c>
      <c r="B452" s="41"/>
      <c r="C452" s="42">
        <v>43488.732000000004</v>
      </c>
      <c r="D452" s="42"/>
      <c r="E452" s="80">
        <f t="shared" si="60"/>
        <v>-7324.1632193246187</v>
      </c>
      <c r="F452" s="80">
        <f t="shared" si="61"/>
        <v>-7324</v>
      </c>
      <c r="I452" s="80">
        <f>G452</f>
        <v>0</v>
      </c>
      <c r="K452" s="20"/>
      <c r="P452" s="80">
        <f t="shared" si="62"/>
        <v>0.23653600404327213</v>
      </c>
      <c r="Q452" s="107">
        <f t="shared" si="63"/>
        <v>28470.232000000004</v>
      </c>
      <c r="S452" s="80">
        <f>C452-(C$7+F452*C$8)</f>
        <v>-0.22155759999441216</v>
      </c>
      <c r="T452" s="106"/>
      <c r="AB452" s="80">
        <v>11</v>
      </c>
      <c r="AD452" s="80" t="s">
        <v>2394</v>
      </c>
      <c r="AF452" s="80" t="s">
        <v>2386</v>
      </c>
    </row>
    <row r="453" spans="1:32" s="80" customFormat="1" ht="12.95" customHeight="1" x14ac:dyDescent="0.2">
      <c r="A453" s="16" t="s">
        <v>2371</v>
      </c>
      <c r="B453" s="41"/>
      <c r="C453" s="42">
        <v>43499.735999999997</v>
      </c>
      <c r="D453" s="42"/>
      <c r="E453" s="80">
        <f t="shared" si="60"/>
        <v>-7316.0566797694401</v>
      </c>
      <c r="F453" s="80">
        <f t="shared" si="61"/>
        <v>-7316</v>
      </c>
      <c r="G453" s="80">
        <f t="shared" ref="G453:G484" si="68">C453-(C$7+F453*C$8)</f>
        <v>-7.6938400001381524E-2</v>
      </c>
      <c r="H453" s="80">
        <f>G453</f>
        <v>-7.6938400001381524E-2</v>
      </c>
      <c r="P453" s="80">
        <f t="shared" si="62"/>
        <v>0.23604352404327211</v>
      </c>
      <c r="Q453" s="107">
        <f t="shared" si="63"/>
        <v>28481.235999999997</v>
      </c>
      <c r="R453" s="80">
        <f t="shared" ref="R453:R516" si="69">+(P453-G453)^2</f>
        <v>9.7957684778693335E-2</v>
      </c>
      <c r="T453" s="106"/>
    </row>
    <row r="454" spans="1:32" s="80" customFormat="1" ht="12.95" customHeight="1" x14ac:dyDescent="0.2">
      <c r="A454" s="16" t="s">
        <v>2415</v>
      </c>
      <c r="B454" s="41"/>
      <c r="C454" s="42">
        <v>43612.406999999999</v>
      </c>
      <c r="D454" s="42"/>
      <c r="E454" s="80">
        <f t="shared" si="60"/>
        <v>-7233.0530521592891</v>
      </c>
      <c r="F454" s="80">
        <f t="shared" si="61"/>
        <v>-7233</v>
      </c>
      <c r="G454" s="80">
        <f t="shared" si="68"/>
        <v>-7.2014199999102857E-2</v>
      </c>
      <c r="I454" s="80">
        <f>G454</f>
        <v>-7.2014199999102857E-2</v>
      </c>
      <c r="P454" s="80">
        <f t="shared" si="62"/>
        <v>0.23096425604327211</v>
      </c>
      <c r="Q454" s="107">
        <f t="shared" si="63"/>
        <v>28593.906999999999</v>
      </c>
      <c r="R454" s="80">
        <f t="shared" si="69"/>
        <v>9.1795944825821332E-2</v>
      </c>
      <c r="T454" s="106"/>
      <c r="AA454" s="80" t="s">
        <v>2406</v>
      </c>
      <c r="AB454" s="80">
        <v>11</v>
      </c>
      <c r="AD454" s="80" t="s">
        <v>2384</v>
      </c>
      <c r="AF454" s="80" t="s">
        <v>2386</v>
      </c>
    </row>
    <row r="455" spans="1:32" s="80" customFormat="1" ht="12.95" customHeight="1" x14ac:dyDescent="0.2">
      <c r="A455" s="16" t="s">
        <v>2415</v>
      </c>
      <c r="B455" s="41"/>
      <c r="C455" s="42">
        <v>43658.561000000002</v>
      </c>
      <c r="D455" s="42"/>
      <c r="E455" s="80">
        <f t="shared" si="60"/>
        <v>-7199.0518501754696</v>
      </c>
      <c r="F455" s="80">
        <f t="shared" si="61"/>
        <v>-7199</v>
      </c>
      <c r="G455" s="80">
        <f t="shared" si="68"/>
        <v>-7.0382599995355122E-2</v>
      </c>
      <c r="I455" s="80">
        <f>G455</f>
        <v>-7.0382599995355122E-2</v>
      </c>
      <c r="P455" s="80">
        <f t="shared" si="62"/>
        <v>0.22889950404327214</v>
      </c>
      <c r="Q455" s="107">
        <f t="shared" si="63"/>
        <v>28640.061000000002</v>
      </c>
      <c r="R455" s="80">
        <f t="shared" si="69"/>
        <v>8.9569777797787714E-2</v>
      </c>
      <c r="T455" s="106"/>
      <c r="AA455" s="80" t="s">
        <v>2406</v>
      </c>
      <c r="AB455" s="80">
        <v>6</v>
      </c>
      <c r="AD455" s="80" t="s">
        <v>2394</v>
      </c>
      <c r="AF455" s="80" t="s">
        <v>2386</v>
      </c>
    </row>
    <row r="456" spans="1:32" s="80" customFormat="1" ht="12.95" customHeight="1" x14ac:dyDescent="0.2">
      <c r="A456" s="16" t="s">
        <v>2415</v>
      </c>
      <c r="B456" s="41"/>
      <c r="C456" s="42">
        <v>43673.487999999998</v>
      </c>
      <c r="D456" s="42"/>
      <c r="E456" s="80">
        <f t="shared" si="60"/>
        <v>-7188.0552747537868</v>
      </c>
      <c r="F456" s="80">
        <f t="shared" si="61"/>
        <v>-7188</v>
      </c>
      <c r="G456" s="80">
        <f t="shared" si="68"/>
        <v>-7.5031200001831166E-2</v>
      </c>
      <c r="I456" s="80">
        <f>G456</f>
        <v>-7.5031200001831166E-2</v>
      </c>
      <c r="P456" s="80">
        <f t="shared" si="62"/>
        <v>0.22823347604327213</v>
      </c>
      <c r="Q456" s="107">
        <f t="shared" si="63"/>
        <v>28654.987999999998</v>
      </c>
      <c r="R456" s="80">
        <f t="shared" si="69"/>
        <v>9.1969463736741461E-2</v>
      </c>
      <c r="T456" s="106"/>
      <c r="AA456" s="80" t="s">
        <v>2406</v>
      </c>
      <c r="AB456" s="80">
        <v>6</v>
      </c>
      <c r="AD456" s="80" t="s">
        <v>2394</v>
      </c>
      <c r="AF456" s="80" t="s">
        <v>2386</v>
      </c>
    </row>
    <row r="457" spans="1:32" s="80" customFormat="1" ht="12.95" customHeight="1" x14ac:dyDescent="0.2">
      <c r="A457" s="16" t="s">
        <v>2415</v>
      </c>
      <c r="B457" s="41"/>
      <c r="C457" s="42">
        <v>43673.489000000001</v>
      </c>
      <c r="D457" s="42"/>
      <c r="E457" s="80">
        <f t="shared" si="60"/>
        <v>-7188.0545380635303</v>
      </c>
      <c r="F457" s="80">
        <f t="shared" si="61"/>
        <v>-7188</v>
      </c>
      <c r="G457" s="80">
        <f t="shared" si="68"/>
        <v>-7.4031199997989461E-2</v>
      </c>
      <c r="I457" s="80">
        <f>G457</f>
        <v>-7.4031199997989461E-2</v>
      </c>
      <c r="P457" s="80">
        <f t="shared" si="62"/>
        <v>0.22823347604327213</v>
      </c>
      <c r="Q457" s="107">
        <f t="shared" si="63"/>
        <v>28654.989000000001</v>
      </c>
      <c r="R457" s="80">
        <f t="shared" si="69"/>
        <v>9.1363934382328829E-2</v>
      </c>
      <c r="T457" s="106"/>
      <c r="AA457" s="80" t="s">
        <v>2406</v>
      </c>
      <c r="AB457" s="80">
        <v>7</v>
      </c>
      <c r="AD457" s="80" t="s">
        <v>2384</v>
      </c>
      <c r="AF457" s="80" t="s">
        <v>2386</v>
      </c>
    </row>
    <row r="458" spans="1:32" s="80" customFormat="1" ht="12.95" customHeight="1" x14ac:dyDescent="0.2">
      <c r="A458" s="16" t="s">
        <v>2379</v>
      </c>
      <c r="B458" s="41"/>
      <c r="C458" s="42">
        <v>43689.779699999999</v>
      </c>
      <c r="D458" s="42"/>
      <c r="E458" s="80">
        <f t="shared" si="60"/>
        <v>-7176.0533381424457</v>
      </c>
      <c r="F458" s="80">
        <f t="shared" si="61"/>
        <v>-7176</v>
      </c>
      <c r="G458" s="80">
        <f t="shared" si="68"/>
        <v>-7.2402400001010392E-2</v>
      </c>
      <c r="J458" s="80">
        <f>G458</f>
        <v>-7.2402400001010392E-2</v>
      </c>
      <c r="P458" s="80">
        <f t="shared" si="62"/>
        <v>0.22750800404327215</v>
      </c>
      <c r="Q458" s="107">
        <f t="shared" si="63"/>
        <v>28671.279699999999</v>
      </c>
      <c r="R458" s="80">
        <f t="shared" si="69"/>
        <v>8.9946250454004811E-2</v>
      </c>
      <c r="T458" s="106"/>
    </row>
    <row r="459" spans="1:32" s="80" customFormat="1" ht="12.95" customHeight="1" x14ac:dyDescent="0.2">
      <c r="A459" s="16" t="s">
        <v>2416</v>
      </c>
      <c r="B459" s="41"/>
      <c r="C459" s="42">
        <v>43741.362999999998</v>
      </c>
      <c r="D459" s="42"/>
      <c r="E459" s="80">
        <f t="shared" si="60"/>
        <v>-7138.0524237625041</v>
      </c>
      <c r="F459" s="80">
        <f t="shared" si="61"/>
        <v>-7138</v>
      </c>
      <c r="G459" s="80">
        <f t="shared" si="68"/>
        <v>-7.1161200001370162E-2</v>
      </c>
      <c r="I459" s="80">
        <f t="shared" ref="I459:I485" si="70">G459</f>
        <v>-7.1161200001370162E-2</v>
      </c>
      <c r="P459" s="80">
        <f t="shared" si="62"/>
        <v>0.2252182760432721</v>
      </c>
      <c r="Q459" s="107">
        <f t="shared" si="63"/>
        <v>28722.862999999998</v>
      </c>
      <c r="R459" s="80">
        <f t="shared" si="69"/>
        <v>8.7840793820496685E-2</v>
      </c>
      <c r="T459" s="106"/>
      <c r="AA459" s="80" t="s">
        <v>2406</v>
      </c>
      <c r="AB459" s="80">
        <v>11</v>
      </c>
      <c r="AD459" s="80" t="s">
        <v>2394</v>
      </c>
      <c r="AF459" s="80" t="s">
        <v>2386</v>
      </c>
    </row>
    <row r="460" spans="1:32" s="80" customFormat="1" ht="12.95" customHeight="1" x14ac:dyDescent="0.2">
      <c r="A460" s="16" t="s">
        <v>2417</v>
      </c>
      <c r="B460" s="41"/>
      <c r="C460" s="42">
        <v>43783.444000000003</v>
      </c>
      <c r="D460" s="42"/>
      <c r="E460" s="80">
        <f t="shared" si="60"/>
        <v>-7107.0517611832856</v>
      </c>
      <c r="F460" s="80">
        <f t="shared" si="61"/>
        <v>-7107</v>
      </c>
      <c r="G460" s="80">
        <f t="shared" si="68"/>
        <v>-7.0261799992294982E-2</v>
      </c>
      <c r="I460" s="80">
        <f t="shared" si="70"/>
        <v>-7.0261799992294982E-2</v>
      </c>
      <c r="P460" s="80">
        <f t="shared" si="62"/>
        <v>0.22335889604327214</v>
      </c>
      <c r="Q460" s="107">
        <f t="shared" si="63"/>
        <v>28764.944000000003</v>
      </c>
      <c r="R460" s="80">
        <f t="shared" si="69"/>
        <v>8.6213113140410899E-2</v>
      </c>
      <c r="T460" s="106"/>
      <c r="AA460" s="80" t="s">
        <v>2406</v>
      </c>
      <c r="AB460" s="80">
        <v>6</v>
      </c>
      <c r="AD460" s="80" t="s">
        <v>2394</v>
      </c>
      <c r="AF460" s="80" t="s">
        <v>2386</v>
      </c>
    </row>
    <row r="461" spans="1:32" s="80" customFormat="1" ht="12.95" customHeight="1" x14ac:dyDescent="0.2">
      <c r="A461" s="16" t="s">
        <v>2522</v>
      </c>
      <c r="B461" s="41"/>
      <c r="C461" s="42">
        <v>43909.688000000002</v>
      </c>
      <c r="D461" s="42"/>
      <c r="E461" s="80">
        <f t="shared" si="60"/>
        <v>-7014.0490367553884</v>
      </c>
      <c r="F461" s="80">
        <f t="shared" si="61"/>
        <v>-7014</v>
      </c>
      <c r="G461" s="80">
        <f t="shared" si="68"/>
        <v>-6.6563599997607525E-2</v>
      </c>
      <c r="I461" s="80">
        <f t="shared" si="70"/>
        <v>-6.6563599997607525E-2</v>
      </c>
      <c r="P461" s="80">
        <f t="shared" si="62"/>
        <v>0.21782688404327213</v>
      </c>
      <c r="Q461" s="107">
        <f t="shared" si="63"/>
        <v>28891.188000000002</v>
      </c>
      <c r="R461" s="80">
        <f t="shared" si="69"/>
        <v>8.0877947413005816E-2</v>
      </c>
      <c r="T461" s="106"/>
    </row>
    <row r="462" spans="1:32" s="80" customFormat="1" ht="12.95" customHeight="1" x14ac:dyDescent="0.2">
      <c r="A462" s="16" t="s">
        <v>2418</v>
      </c>
      <c r="B462" s="41"/>
      <c r="C462" s="42">
        <v>43931.409</v>
      </c>
      <c r="D462" s="42"/>
      <c r="E462" s="80">
        <f t="shared" si="60"/>
        <v>-6998.0473877479262</v>
      </c>
      <c r="F462" s="80">
        <f t="shared" si="61"/>
        <v>-6998</v>
      </c>
      <c r="G462" s="80">
        <f t="shared" si="68"/>
        <v>-6.4325200000894256E-2</v>
      </c>
      <c r="I462" s="80">
        <f t="shared" si="70"/>
        <v>-6.4325200000894256E-2</v>
      </c>
      <c r="P462" s="80">
        <f t="shared" si="62"/>
        <v>0.21688211604327215</v>
      </c>
      <c r="Q462" s="107">
        <f t="shared" si="63"/>
        <v>28912.909</v>
      </c>
      <c r="R462" s="80">
        <f t="shared" si="69"/>
        <v>7.9077554596763674E-2</v>
      </c>
      <c r="T462" s="106"/>
      <c r="AA462" s="80" t="s">
        <v>2406</v>
      </c>
      <c r="AB462" s="80">
        <v>8</v>
      </c>
      <c r="AD462" s="80" t="s">
        <v>2384</v>
      </c>
      <c r="AF462" s="80" t="s">
        <v>2386</v>
      </c>
    </row>
    <row r="463" spans="1:32" s="80" customFormat="1" ht="12.95" customHeight="1" x14ac:dyDescent="0.2">
      <c r="A463" s="16" t="s">
        <v>2419</v>
      </c>
      <c r="B463" s="41"/>
      <c r="C463" s="42">
        <v>43965.332999999999</v>
      </c>
      <c r="D463" s="42"/>
      <c r="E463" s="80">
        <f t="shared" si="60"/>
        <v>-6973.0559075707142</v>
      </c>
      <c r="F463" s="80">
        <f t="shared" si="61"/>
        <v>-6973</v>
      </c>
      <c r="G463" s="80">
        <f t="shared" si="68"/>
        <v>-7.5890199994319119E-2</v>
      </c>
      <c r="I463" s="80">
        <f t="shared" si="70"/>
        <v>-7.5890199994319119E-2</v>
      </c>
      <c r="P463" s="80">
        <f t="shared" si="62"/>
        <v>0.21541001604327212</v>
      </c>
      <c r="Q463" s="107">
        <f t="shared" si="63"/>
        <v>28946.832999999999</v>
      </c>
      <c r="R463" s="80">
        <f t="shared" si="69"/>
        <v>8.4855815863547346E-2</v>
      </c>
      <c r="T463" s="106"/>
      <c r="AA463" s="80" t="s">
        <v>2406</v>
      </c>
      <c r="AB463" s="80">
        <v>7</v>
      </c>
      <c r="AD463" s="80" t="s">
        <v>2394</v>
      </c>
      <c r="AF463" s="80" t="s">
        <v>2386</v>
      </c>
    </row>
    <row r="464" spans="1:32" s="80" customFormat="1" ht="12.95" customHeight="1" x14ac:dyDescent="0.2">
      <c r="A464" s="16" t="s">
        <v>2419</v>
      </c>
      <c r="B464" s="41"/>
      <c r="C464" s="42">
        <v>43965.343999999997</v>
      </c>
      <c r="D464" s="42"/>
      <c r="E464" s="80">
        <f t="shared" si="60"/>
        <v>-6973.0478039779209</v>
      </c>
      <c r="F464" s="80">
        <f t="shared" si="61"/>
        <v>-6973</v>
      </c>
      <c r="G464" s="80">
        <f t="shared" si="68"/>
        <v>-6.4890199995716102E-2</v>
      </c>
      <c r="I464" s="80">
        <f t="shared" si="70"/>
        <v>-6.4890199995716102E-2</v>
      </c>
      <c r="P464" s="80">
        <f t="shared" si="62"/>
        <v>0.21541001604327212</v>
      </c>
      <c r="Q464" s="107">
        <f t="shared" si="63"/>
        <v>28946.843999999997</v>
      </c>
      <c r="R464" s="80">
        <f t="shared" si="69"/>
        <v>7.8568211111503486E-2</v>
      </c>
      <c r="T464" s="106"/>
      <c r="AA464" s="80" t="s">
        <v>2406</v>
      </c>
      <c r="AB464" s="80">
        <v>7</v>
      </c>
      <c r="AD464" s="80" t="s">
        <v>2384</v>
      </c>
      <c r="AF464" s="80" t="s">
        <v>2386</v>
      </c>
    </row>
    <row r="465" spans="1:32" s="80" customFormat="1" ht="12.95" customHeight="1" x14ac:dyDescent="0.2">
      <c r="A465" s="16" t="s">
        <v>2419</v>
      </c>
      <c r="B465" s="41"/>
      <c r="C465" s="42">
        <v>43988.42</v>
      </c>
      <c r="D465" s="42"/>
      <c r="E465" s="80">
        <f t="shared" si="60"/>
        <v>-6956.0479396762657</v>
      </c>
      <c r="F465" s="80">
        <f t="shared" si="61"/>
        <v>-6956</v>
      </c>
      <c r="G465" s="80">
        <f t="shared" si="68"/>
        <v>-6.5074400001321919E-2</v>
      </c>
      <c r="I465" s="80">
        <f t="shared" si="70"/>
        <v>-6.5074400001321919E-2</v>
      </c>
      <c r="P465" s="80">
        <f t="shared" si="62"/>
        <v>0.21441184404327213</v>
      </c>
      <c r="Q465" s="107">
        <f t="shared" si="63"/>
        <v>28969.919999999998</v>
      </c>
      <c r="R465" s="80">
        <f t="shared" si="69"/>
        <v>7.8112560610154383E-2</v>
      </c>
      <c r="T465" s="106"/>
      <c r="AA465" s="80" t="s">
        <v>2406</v>
      </c>
      <c r="AB465" s="80">
        <v>11</v>
      </c>
      <c r="AD465" s="80" t="s">
        <v>2384</v>
      </c>
      <c r="AF465" s="80" t="s">
        <v>2386</v>
      </c>
    </row>
    <row r="466" spans="1:32" s="80" customFormat="1" ht="12.95" customHeight="1" x14ac:dyDescent="0.2">
      <c r="A466" s="16" t="s">
        <v>2522</v>
      </c>
      <c r="B466" s="41"/>
      <c r="C466" s="42">
        <v>43989.777999999998</v>
      </c>
      <c r="D466" s="42"/>
      <c r="E466" s="80">
        <f t="shared" si="60"/>
        <v>-6955.0475143113126</v>
      </c>
      <c r="F466" s="80">
        <f t="shared" si="61"/>
        <v>-6955</v>
      </c>
      <c r="G466" s="80">
        <f t="shared" si="68"/>
        <v>-6.4496999999391846E-2</v>
      </c>
      <c r="I466" s="80">
        <f t="shared" si="70"/>
        <v>-6.4496999999391846E-2</v>
      </c>
      <c r="P466" s="80">
        <f t="shared" si="62"/>
        <v>0.21435320004327213</v>
      </c>
      <c r="Q466" s="107">
        <f t="shared" si="63"/>
        <v>28971.277999999998</v>
      </c>
      <c r="R466" s="80">
        <f t="shared" si="69"/>
        <v>7.7757434063833716E-2</v>
      </c>
      <c r="T466" s="106"/>
    </row>
    <row r="467" spans="1:32" s="80" customFormat="1" ht="12.95" customHeight="1" x14ac:dyDescent="0.2">
      <c r="A467" s="16" t="s">
        <v>2419</v>
      </c>
      <c r="B467" s="41"/>
      <c r="C467" s="42">
        <v>43992.493999999999</v>
      </c>
      <c r="D467" s="42"/>
      <c r="E467" s="80">
        <f t="shared" si="60"/>
        <v>-6953.0466635814073</v>
      </c>
      <c r="F467" s="80">
        <f t="shared" si="61"/>
        <v>-6953</v>
      </c>
      <c r="G467" s="80">
        <f t="shared" si="68"/>
        <v>-6.3342200002807658E-2</v>
      </c>
      <c r="I467" s="80">
        <f t="shared" si="70"/>
        <v>-6.3342200002807658E-2</v>
      </c>
      <c r="P467" s="80">
        <f t="shared" si="62"/>
        <v>0.21423593604327212</v>
      </c>
      <c r="Q467" s="107">
        <f t="shared" si="63"/>
        <v>28973.993999999999</v>
      </c>
      <c r="R467" s="80">
        <f t="shared" si="69"/>
        <v>7.704962161081598E-2</v>
      </c>
      <c r="T467" s="106"/>
      <c r="AA467" s="80" t="s">
        <v>2406</v>
      </c>
      <c r="AB467" s="80">
        <v>7</v>
      </c>
      <c r="AD467" s="80" t="s">
        <v>2394</v>
      </c>
      <c r="AF467" s="80" t="s">
        <v>2386</v>
      </c>
    </row>
    <row r="468" spans="1:32" s="80" customFormat="1" ht="12.95" customHeight="1" x14ac:dyDescent="0.2">
      <c r="A468" s="16" t="s">
        <v>2522</v>
      </c>
      <c r="B468" s="41"/>
      <c r="C468" s="42">
        <v>44027.784</v>
      </c>
      <c r="D468" s="42"/>
      <c r="E468" s="80">
        <f t="shared" si="60"/>
        <v>-6927.048864517209</v>
      </c>
      <c r="F468" s="80">
        <f t="shared" si="61"/>
        <v>-6927</v>
      </c>
      <c r="G468" s="80">
        <f t="shared" si="68"/>
        <v>-6.6329799999948591E-2</v>
      </c>
      <c r="I468" s="80">
        <f t="shared" si="70"/>
        <v>-6.6329799999948591E-2</v>
      </c>
      <c r="P468" s="80">
        <f t="shared" si="62"/>
        <v>0.21271441604327213</v>
      </c>
      <c r="Q468" s="107">
        <f t="shared" si="63"/>
        <v>29009.284</v>
      </c>
      <c r="R468" s="80">
        <f t="shared" si="69"/>
        <v>7.7865674507175645E-2</v>
      </c>
      <c r="T468" s="106"/>
    </row>
    <row r="469" spans="1:32" s="80" customFormat="1" ht="12.95" customHeight="1" x14ac:dyDescent="0.2">
      <c r="A469" s="16" t="s">
        <v>2522</v>
      </c>
      <c r="B469" s="41"/>
      <c r="C469" s="42">
        <v>44042.718000000001</v>
      </c>
      <c r="D469" s="42"/>
      <c r="E469" s="80">
        <f t="shared" ref="E469:E532" si="71">(C469-C$7)/C$8</f>
        <v>-6916.047132263745</v>
      </c>
      <c r="F469" s="80">
        <f t="shared" ref="F469:F532" si="72">+ROUND(2*E469,0)/2</f>
        <v>-6916</v>
      </c>
      <c r="G469" s="80">
        <f t="shared" si="68"/>
        <v>-6.3978399994084612E-2</v>
      </c>
      <c r="I469" s="80">
        <f t="shared" si="70"/>
        <v>-6.3978399994084612E-2</v>
      </c>
      <c r="P469" s="80">
        <f t="shared" ref="P469:P532" si="73">+D$11+D$12*F469+D$13*F469^2</f>
        <v>0.21207232404327214</v>
      </c>
      <c r="Q469" s="107">
        <f t="shared" si="63"/>
        <v>29024.218000000001</v>
      </c>
      <c r="R469" s="80">
        <f t="shared" si="69"/>
        <v>7.6204002241548899E-2</v>
      </c>
      <c r="T469" s="106"/>
    </row>
    <row r="470" spans="1:32" s="80" customFormat="1" ht="12.95" customHeight="1" x14ac:dyDescent="0.2">
      <c r="A470" s="16" t="s">
        <v>2420</v>
      </c>
      <c r="B470" s="41"/>
      <c r="C470" s="42">
        <v>44045.432000000001</v>
      </c>
      <c r="D470" s="42"/>
      <c r="E470" s="80">
        <f t="shared" si="71"/>
        <v>-6914.0477549143479</v>
      </c>
      <c r="F470" s="80">
        <f t="shared" si="72"/>
        <v>-6914</v>
      </c>
      <c r="G470" s="80">
        <f t="shared" si="68"/>
        <v>-6.4823599997907877E-2</v>
      </c>
      <c r="I470" s="80">
        <f t="shared" si="70"/>
        <v>-6.4823599997907877E-2</v>
      </c>
      <c r="P470" s="80">
        <f t="shared" si="73"/>
        <v>0.21195568404327214</v>
      </c>
      <c r="Q470" s="107">
        <f t="shared" si="63"/>
        <v>29026.932000000001</v>
      </c>
      <c r="R470" s="80">
        <f t="shared" si="69"/>
        <v>7.6606772074348212E-2</v>
      </c>
      <c r="T470" s="106"/>
      <c r="AA470" s="80" t="s">
        <v>2406</v>
      </c>
      <c r="AB470" s="80">
        <v>11</v>
      </c>
      <c r="AD470" s="80" t="s">
        <v>2394</v>
      </c>
      <c r="AF470" s="80" t="s">
        <v>2386</v>
      </c>
    </row>
    <row r="471" spans="1:32" s="80" customFormat="1" ht="12.95" customHeight="1" x14ac:dyDescent="0.2">
      <c r="A471" s="16" t="s">
        <v>2522</v>
      </c>
      <c r="B471" s="41"/>
      <c r="C471" s="42">
        <v>44046.792000000001</v>
      </c>
      <c r="D471" s="42"/>
      <c r="E471" s="80">
        <f t="shared" si="71"/>
        <v>-6913.0458561688865</v>
      </c>
      <c r="F471" s="80">
        <f t="shared" si="72"/>
        <v>-6913</v>
      </c>
      <c r="G471" s="80">
        <f t="shared" si="68"/>
        <v>-6.224619999557035E-2</v>
      </c>
      <c r="I471" s="80">
        <f t="shared" si="70"/>
        <v>-6.224619999557035E-2</v>
      </c>
      <c r="P471" s="80">
        <f t="shared" si="73"/>
        <v>0.21189737604327213</v>
      </c>
      <c r="Q471" s="107">
        <f t="shared" si="63"/>
        <v>29028.292000000001</v>
      </c>
      <c r="R471" s="80">
        <f t="shared" si="69"/>
        <v>7.5154700283364614E-2</v>
      </c>
      <c r="T471" s="106"/>
    </row>
    <row r="472" spans="1:32" s="80" customFormat="1" ht="12.95" customHeight="1" x14ac:dyDescent="0.2">
      <c r="A472" s="16" t="s">
        <v>2420</v>
      </c>
      <c r="B472" s="41"/>
      <c r="C472" s="42">
        <v>44083.442999999999</v>
      </c>
      <c r="D472" s="42"/>
      <c r="E472" s="80">
        <f t="shared" si="71"/>
        <v>-6886.0454216689759</v>
      </c>
      <c r="F472" s="80">
        <f t="shared" si="72"/>
        <v>-6886</v>
      </c>
      <c r="G472" s="80">
        <f t="shared" si="68"/>
        <v>-6.1656399993808009E-2</v>
      </c>
      <c r="I472" s="80">
        <f t="shared" si="70"/>
        <v>-6.1656399993808009E-2</v>
      </c>
      <c r="P472" s="80">
        <f t="shared" si="73"/>
        <v>0.21032608404327213</v>
      </c>
      <c r="Q472" s="107">
        <f t="shared" si="63"/>
        <v>29064.942999999999</v>
      </c>
      <c r="R472" s="80">
        <f t="shared" si="69"/>
        <v>7.3974471622980556E-2</v>
      </c>
      <c r="T472" s="106"/>
      <c r="AA472" s="80" t="s">
        <v>2406</v>
      </c>
      <c r="AB472" s="80">
        <v>8</v>
      </c>
      <c r="AD472" s="80" t="s">
        <v>2384</v>
      </c>
      <c r="AF472" s="80" t="s">
        <v>2386</v>
      </c>
    </row>
    <row r="473" spans="1:32" s="80" customFormat="1" ht="12.95" customHeight="1" thickBot="1" x14ac:dyDescent="0.25">
      <c r="A473" s="16" t="s">
        <v>2421</v>
      </c>
      <c r="B473" s="41"/>
      <c r="C473" s="42">
        <v>44167.605000000003</v>
      </c>
      <c r="D473" s="42"/>
      <c r="E473" s="80">
        <f t="shared" si="71"/>
        <v>-6824.0440965105445</v>
      </c>
      <c r="F473" s="80">
        <f t="shared" si="72"/>
        <v>-6824</v>
      </c>
      <c r="G473" s="80">
        <f t="shared" si="68"/>
        <v>-5.9857599997485522E-2</v>
      </c>
      <c r="I473" s="80">
        <f t="shared" si="70"/>
        <v>-5.9857599997485522E-2</v>
      </c>
      <c r="P473" s="80">
        <f t="shared" si="73"/>
        <v>0.20674000404327214</v>
      </c>
      <c r="Q473" s="107">
        <f t="shared" ref="Q473:Q536" si="74">C473-15018.5</f>
        <v>29149.105000000003</v>
      </c>
      <c r="R473" s="80">
        <f t="shared" si="69"/>
        <v>7.1074282480272602E-2</v>
      </c>
      <c r="T473" s="106"/>
      <c r="AA473" s="80" t="s">
        <v>2406</v>
      </c>
      <c r="AF473" s="80" t="s">
        <v>2413</v>
      </c>
    </row>
    <row r="474" spans="1:32" s="80" customFormat="1" ht="12.95" customHeight="1" x14ac:dyDescent="0.2">
      <c r="A474" s="16" t="s">
        <v>2421</v>
      </c>
      <c r="B474" s="41"/>
      <c r="C474" s="42">
        <v>44167.606</v>
      </c>
      <c r="D474" s="42"/>
      <c r="E474" s="80">
        <f t="shared" si="71"/>
        <v>-6824.0433598202926</v>
      </c>
      <c r="F474" s="80">
        <f t="shared" si="72"/>
        <v>-6824</v>
      </c>
      <c r="G474" s="80">
        <f t="shared" si="68"/>
        <v>-5.8857600000919774E-2</v>
      </c>
      <c r="I474" s="80">
        <f t="shared" si="70"/>
        <v>-5.8857600000919774E-2</v>
      </c>
      <c r="P474" s="80">
        <f t="shared" si="73"/>
        <v>0.20674000404327214</v>
      </c>
      <c r="Q474" s="107">
        <f t="shared" si="74"/>
        <v>29149.106</v>
      </c>
      <c r="R474" s="80">
        <f t="shared" si="69"/>
        <v>7.0542087274015355E-2</v>
      </c>
      <c r="T474" s="106"/>
      <c r="U474" s="177"/>
      <c r="AA474" s="80" t="s">
        <v>2406</v>
      </c>
      <c r="AF474" s="80" t="s">
        <v>2413</v>
      </c>
    </row>
    <row r="475" spans="1:32" s="80" customFormat="1" ht="12.95" customHeight="1" x14ac:dyDescent="0.2">
      <c r="A475" s="16" t="s">
        <v>2421</v>
      </c>
      <c r="B475" s="41"/>
      <c r="C475" s="42">
        <v>44167.608999999997</v>
      </c>
      <c r="D475" s="42"/>
      <c r="E475" s="80">
        <f t="shared" si="71"/>
        <v>-6824.0411497495334</v>
      </c>
      <c r="F475" s="80">
        <f t="shared" si="72"/>
        <v>-6824</v>
      </c>
      <c r="G475" s="80">
        <f t="shared" si="68"/>
        <v>-5.5857600003946573E-2</v>
      </c>
      <c r="I475" s="80">
        <f t="shared" si="70"/>
        <v>-5.5857600003946573E-2</v>
      </c>
      <c r="P475" s="80">
        <f t="shared" si="73"/>
        <v>0.20674000404327214</v>
      </c>
      <c r="Q475" s="107">
        <f t="shared" si="74"/>
        <v>29149.108999999997</v>
      </c>
      <c r="R475" s="80">
        <f t="shared" si="69"/>
        <v>6.8957501651339861E-2</v>
      </c>
      <c r="T475" s="106"/>
      <c r="AA475" s="80" t="s">
        <v>2406</v>
      </c>
      <c r="AF475" s="80" t="s">
        <v>2413</v>
      </c>
    </row>
    <row r="476" spans="1:32" s="80" customFormat="1" ht="12.95" customHeight="1" x14ac:dyDescent="0.2">
      <c r="A476" s="16" t="s">
        <v>2522</v>
      </c>
      <c r="B476" s="41"/>
      <c r="C476" s="42">
        <v>44194.756999999998</v>
      </c>
      <c r="D476" s="42"/>
      <c r="E476" s="80">
        <f t="shared" si="71"/>
        <v>-6804.0414827335271</v>
      </c>
      <c r="F476" s="80">
        <f t="shared" si="72"/>
        <v>-6804</v>
      </c>
      <c r="G476" s="80">
        <f t="shared" si="68"/>
        <v>-5.6309599996893667E-2</v>
      </c>
      <c r="I476" s="80">
        <f t="shared" si="70"/>
        <v>-5.6309599996893667E-2</v>
      </c>
      <c r="P476" s="80">
        <f t="shared" si="73"/>
        <v>0.20558976404327214</v>
      </c>
      <c r="Q476" s="107">
        <f t="shared" si="74"/>
        <v>29176.256999999998</v>
      </c>
      <c r="R476" s="80">
        <f t="shared" si="69"/>
        <v>6.8591276884643282E-2</v>
      </c>
      <c r="T476" s="106"/>
    </row>
    <row r="477" spans="1:32" s="80" customFormat="1" ht="12.95" customHeight="1" x14ac:dyDescent="0.2">
      <c r="A477" s="16" t="s">
        <v>2422</v>
      </c>
      <c r="B477" s="41"/>
      <c r="C477" s="42">
        <v>44265.343999999997</v>
      </c>
      <c r="D477" s="42"/>
      <c r="E477" s="80">
        <f t="shared" si="71"/>
        <v>-6752.0407277733557</v>
      </c>
      <c r="F477" s="80">
        <f t="shared" si="72"/>
        <v>-6752</v>
      </c>
      <c r="G477" s="80">
        <f t="shared" si="68"/>
        <v>-5.5284800000663381E-2</v>
      </c>
      <c r="I477" s="80">
        <f t="shared" si="70"/>
        <v>-5.5284800000663381E-2</v>
      </c>
      <c r="P477" s="80">
        <f t="shared" si="73"/>
        <v>0.20261411604327212</v>
      </c>
      <c r="Q477" s="107">
        <f t="shared" si="74"/>
        <v>29246.843999999997</v>
      </c>
      <c r="R477" s="80">
        <f t="shared" si="69"/>
        <v>6.6511850896636887E-2</v>
      </c>
      <c r="T477" s="106"/>
      <c r="AA477" s="80" t="s">
        <v>2406</v>
      </c>
      <c r="AB477" s="80">
        <v>6</v>
      </c>
      <c r="AD477" s="80" t="s">
        <v>2394</v>
      </c>
      <c r="AF477" s="80" t="s">
        <v>2386</v>
      </c>
    </row>
    <row r="478" spans="1:32" s="80" customFormat="1" ht="12.95" customHeight="1" x14ac:dyDescent="0.2">
      <c r="A478" s="16" t="s">
        <v>2422</v>
      </c>
      <c r="B478" s="41"/>
      <c r="C478" s="42">
        <v>44288.411999999997</v>
      </c>
      <c r="D478" s="42"/>
      <c r="E478" s="80">
        <f t="shared" si="71"/>
        <v>-6735.0467569937327</v>
      </c>
      <c r="F478" s="80">
        <f t="shared" si="72"/>
        <v>-6735</v>
      </c>
      <c r="G478" s="80">
        <f t="shared" si="68"/>
        <v>-6.3469000000623055E-2</v>
      </c>
      <c r="I478" s="80">
        <f t="shared" si="70"/>
        <v>-6.3469000000623055E-2</v>
      </c>
      <c r="P478" s="80">
        <f t="shared" si="73"/>
        <v>0.20164600004327213</v>
      </c>
      <c r="Q478" s="107">
        <f t="shared" si="74"/>
        <v>29269.911999999997</v>
      </c>
      <c r="R478" s="80">
        <f t="shared" si="69"/>
        <v>7.0285963248274561E-2</v>
      </c>
      <c r="T478" s="106"/>
      <c r="AA478" s="80" t="s">
        <v>2406</v>
      </c>
      <c r="AB478" s="80">
        <v>12</v>
      </c>
      <c r="AD478" s="80" t="s">
        <v>2394</v>
      </c>
      <c r="AF478" s="80" t="s">
        <v>2386</v>
      </c>
    </row>
    <row r="479" spans="1:32" s="80" customFormat="1" ht="12.95" customHeight="1" thickBot="1" x14ac:dyDescent="0.25">
      <c r="A479" s="16" t="s">
        <v>2423</v>
      </c>
      <c r="B479" s="41"/>
      <c r="C479" s="42">
        <v>44303.351999999999</v>
      </c>
      <c r="D479" s="42"/>
      <c r="E479" s="80">
        <f t="shared" si="71"/>
        <v>-6724.0406045987438</v>
      </c>
      <c r="F479" s="80">
        <f t="shared" si="72"/>
        <v>-6724</v>
      </c>
      <c r="G479" s="80">
        <f t="shared" si="68"/>
        <v>-5.5117600000812672E-2</v>
      </c>
      <c r="I479" s="80">
        <f t="shared" si="70"/>
        <v>-5.5117600000812672E-2</v>
      </c>
      <c r="P479" s="80">
        <f t="shared" si="73"/>
        <v>0.20102080404327211</v>
      </c>
      <c r="Q479" s="107">
        <f t="shared" si="74"/>
        <v>29284.851999999999</v>
      </c>
      <c r="R479" s="80">
        <f t="shared" si="69"/>
        <v>6.5606882026250826E-2</v>
      </c>
      <c r="T479" s="106"/>
      <c r="U479" s="178"/>
      <c r="AA479" s="80" t="s">
        <v>2406</v>
      </c>
      <c r="AB479" s="80">
        <v>8</v>
      </c>
      <c r="AD479" s="80" t="s">
        <v>2394</v>
      </c>
      <c r="AF479" s="80" t="s">
        <v>2386</v>
      </c>
    </row>
    <row r="480" spans="1:32" s="80" customFormat="1" ht="12.95" customHeight="1" x14ac:dyDescent="0.2">
      <c r="A480" s="16" t="s">
        <v>2522</v>
      </c>
      <c r="B480" s="41"/>
      <c r="C480" s="42">
        <v>44319.64</v>
      </c>
      <c r="D480" s="42"/>
      <c r="E480" s="80">
        <f t="shared" si="71"/>
        <v>-6712.0413937413432</v>
      </c>
      <c r="F480" s="80">
        <f t="shared" si="72"/>
        <v>-6712</v>
      </c>
      <c r="G480" s="80">
        <f t="shared" si="68"/>
        <v>-5.6188799993833527E-2</v>
      </c>
      <c r="I480" s="80">
        <f t="shared" si="70"/>
        <v>-5.6188799993833527E-2</v>
      </c>
      <c r="P480" s="80">
        <f t="shared" si="73"/>
        <v>0.20033987604327214</v>
      </c>
      <c r="Q480" s="107">
        <f t="shared" si="74"/>
        <v>29301.14</v>
      </c>
      <c r="R480" s="80">
        <f t="shared" si="69"/>
        <v>6.5806961629350305E-2</v>
      </c>
      <c r="T480" s="106"/>
    </row>
    <row r="481" spans="1:32" s="80" customFormat="1" ht="12.95" customHeight="1" thickBot="1" x14ac:dyDescent="0.25">
      <c r="A481" s="16" t="s">
        <v>2423</v>
      </c>
      <c r="B481" s="41"/>
      <c r="C481" s="42">
        <v>44341.362000000001</v>
      </c>
      <c r="D481" s="42"/>
      <c r="E481" s="80">
        <f t="shared" si="71"/>
        <v>-6696.0390080436237</v>
      </c>
      <c r="F481" s="80">
        <f t="shared" si="72"/>
        <v>-6696</v>
      </c>
      <c r="G481" s="80">
        <f t="shared" si="68"/>
        <v>-5.2950399993278552E-2</v>
      </c>
      <c r="I481" s="80">
        <f t="shared" si="70"/>
        <v>-5.2950399993278552E-2</v>
      </c>
      <c r="P481" s="80">
        <f t="shared" si="73"/>
        <v>0.19943376404327212</v>
      </c>
      <c r="Q481" s="107">
        <f t="shared" si="74"/>
        <v>29322.862000000001</v>
      </c>
      <c r="R481" s="80">
        <f t="shared" si="69"/>
        <v>6.369776625642852E-2</v>
      </c>
      <c r="T481" s="106"/>
      <c r="AA481" s="80" t="s">
        <v>2406</v>
      </c>
      <c r="AB481" s="80">
        <v>9</v>
      </c>
      <c r="AD481" s="80" t="s">
        <v>2384</v>
      </c>
      <c r="AF481" s="80" t="s">
        <v>2386</v>
      </c>
    </row>
    <row r="482" spans="1:32" s="80" customFormat="1" ht="12.95" customHeight="1" x14ac:dyDescent="0.2">
      <c r="A482" s="16" t="s">
        <v>2522</v>
      </c>
      <c r="B482" s="41"/>
      <c r="C482" s="42">
        <v>44342.718999999997</v>
      </c>
      <c r="D482" s="42"/>
      <c r="E482" s="80">
        <f t="shared" si="71"/>
        <v>-6695.0393193689279</v>
      </c>
      <c r="F482" s="80">
        <f t="shared" si="72"/>
        <v>-6695</v>
      </c>
      <c r="G482" s="80">
        <f t="shared" si="68"/>
        <v>-5.3373000002466142E-2</v>
      </c>
      <c r="I482" s="80">
        <f t="shared" si="70"/>
        <v>-5.3373000002466142E-2</v>
      </c>
      <c r="P482" s="80">
        <f t="shared" si="73"/>
        <v>0.19937720004327214</v>
      </c>
      <c r="Q482" s="107">
        <f t="shared" si="74"/>
        <v>29324.218999999997</v>
      </c>
      <c r="R482" s="80">
        <f t="shared" si="69"/>
        <v>6.3882663623160724E-2</v>
      </c>
      <c r="T482" s="106"/>
      <c r="U482" s="177"/>
      <c r="V482" s="177"/>
      <c r="W482" s="177"/>
      <c r="X482" s="177"/>
      <c r="Y482" s="177"/>
    </row>
    <row r="483" spans="1:32" s="80" customFormat="1" ht="12.95" customHeight="1" x14ac:dyDescent="0.2">
      <c r="A483" s="16" t="s">
        <v>2424</v>
      </c>
      <c r="B483" s="41"/>
      <c r="C483" s="42">
        <v>44383.442000000003</v>
      </c>
      <c r="D483" s="42"/>
      <c r="E483" s="80">
        <f t="shared" si="71"/>
        <v>-6665.0390821546616</v>
      </c>
      <c r="F483" s="80">
        <f t="shared" si="72"/>
        <v>-6665</v>
      </c>
      <c r="G483" s="80">
        <f t="shared" si="68"/>
        <v>-5.3050999995321035E-2</v>
      </c>
      <c r="I483" s="80">
        <f t="shared" si="70"/>
        <v>-5.3050999995321035E-2</v>
      </c>
      <c r="P483" s="80">
        <f t="shared" si="73"/>
        <v>0.19768400004327213</v>
      </c>
      <c r="Q483" s="107">
        <f t="shared" si="74"/>
        <v>29364.942000000003</v>
      </c>
      <c r="R483" s="80">
        <f t="shared" si="69"/>
        <v>6.2868040244353315E-2</v>
      </c>
      <c r="T483" s="106"/>
      <c r="AA483" s="80" t="s">
        <v>2406</v>
      </c>
      <c r="AB483" s="80">
        <v>11</v>
      </c>
      <c r="AD483" s="80" t="s">
        <v>2394</v>
      </c>
      <c r="AF483" s="80" t="s">
        <v>2386</v>
      </c>
    </row>
    <row r="484" spans="1:32" s="80" customFormat="1" ht="12.95" customHeight="1" x14ac:dyDescent="0.2">
      <c r="A484" s="16" t="s">
        <v>2424</v>
      </c>
      <c r="B484" s="41"/>
      <c r="C484" s="42">
        <v>44402.447</v>
      </c>
      <c r="D484" s="42"/>
      <c r="E484" s="80">
        <f t="shared" si="71"/>
        <v>-6651.0382838771047</v>
      </c>
      <c r="F484" s="80">
        <f t="shared" si="72"/>
        <v>-6651</v>
      </c>
      <c r="G484" s="80">
        <f t="shared" si="68"/>
        <v>-5.1967399995191954E-2</v>
      </c>
      <c r="I484" s="80">
        <f t="shared" si="70"/>
        <v>-5.1967399995191954E-2</v>
      </c>
      <c r="P484" s="80">
        <f t="shared" si="73"/>
        <v>0.19689630404327213</v>
      </c>
      <c r="Q484" s="107">
        <f t="shared" si="74"/>
        <v>29383.947</v>
      </c>
      <c r="R484" s="80">
        <f t="shared" si="69"/>
        <v>6.1933143187744247E-2</v>
      </c>
      <c r="T484" s="106"/>
      <c r="AA484" s="80" t="s">
        <v>2406</v>
      </c>
      <c r="AB484" s="80">
        <v>11</v>
      </c>
      <c r="AD484" s="80" t="s">
        <v>2384</v>
      </c>
      <c r="AF484" s="80" t="s">
        <v>2386</v>
      </c>
    </row>
    <row r="485" spans="1:32" s="80" customFormat="1" ht="12.95" customHeight="1" thickBot="1" x14ac:dyDescent="0.25">
      <c r="A485" s="16" t="s">
        <v>2424</v>
      </c>
      <c r="B485" s="41"/>
      <c r="C485" s="42">
        <v>44421.444000000003</v>
      </c>
      <c r="D485" s="42"/>
      <c r="E485" s="80">
        <f t="shared" si="71"/>
        <v>-6637.0433791215755</v>
      </c>
      <c r="F485" s="80">
        <f t="shared" si="72"/>
        <v>-6637</v>
      </c>
      <c r="G485" s="80">
        <f t="shared" ref="G485:G516" si="75">C485-(C$7+F485*C$8)</f>
        <v>-5.8883799996692687E-2</v>
      </c>
      <c r="I485" s="80">
        <f t="shared" si="70"/>
        <v>-5.8883799996692687E-2</v>
      </c>
      <c r="P485" s="80">
        <f t="shared" si="73"/>
        <v>0.19611017604327213</v>
      </c>
      <c r="Q485" s="107">
        <f t="shared" si="74"/>
        <v>29402.944000000003</v>
      </c>
      <c r="R485" s="80">
        <f t="shared" si="69"/>
        <v>6.5021927816670155E-2</v>
      </c>
      <c r="T485" s="106"/>
      <c r="U485" s="178"/>
      <c r="V485" s="178"/>
      <c r="W485" s="178"/>
      <c r="X485" s="178"/>
      <c r="Y485" s="178"/>
      <c r="AA485" s="80" t="s">
        <v>2406</v>
      </c>
      <c r="AB485" s="80">
        <v>11</v>
      </c>
      <c r="AD485" s="80" t="s">
        <v>2394</v>
      </c>
      <c r="AF485" s="80" t="s">
        <v>2386</v>
      </c>
    </row>
    <row r="486" spans="1:32" s="80" customFormat="1" ht="12.95" customHeight="1" thickBot="1" x14ac:dyDescent="0.25">
      <c r="A486" s="16" t="s">
        <v>2425</v>
      </c>
      <c r="B486" s="41"/>
      <c r="C486" s="42">
        <v>44459.451999999997</v>
      </c>
      <c r="D486" s="42"/>
      <c r="E486" s="80">
        <f t="shared" si="71"/>
        <v>-6609.0432559469691</v>
      </c>
      <c r="F486" s="80">
        <f t="shared" si="72"/>
        <v>-6609</v>
      </c>
      <c r="G486" s="80">
        <f t="shared" si="75"/>
        <v>-5.8716599996841978E-2</v>
      </c>
      <c r="I486" s="80">
        <f>+G486</f>
        <v>-5.8716599996841978E-2</v>
      </c>
      <c r="P486" s="80">
        <f t="shared" si="73"/>
        <v>0.19454262404327213</v>
      </c>
      <c r="Q486" s="107">
        <f t="shared" si="74"/>
        <v>29440.951999999997</v>
      </c>
      <c r="R486" s="80">
        <f t="shared" si="69"/>
        <v>6.4140234561400722E-2</v>
      </c>
      <c r="T486" s="106"/>
      <c r="AA486" s="80" t="s">
        <v>2406</v>
      </c>
      <c r="AF486" s="80" t="s">
        <v>2413</v>
      </c>
    </row>
    <row r="487" spans="1:32" s="80" customFormat="1" ht="12.95" customHeight="1" x14ac:dyDescent="0.2">
      <c r="A487" s="16" t="s">
        <v>2425</v>
      </c>
      <c r="B487" s="41"/>
      <c r="C487" s="42">
        <v>44459.459000000003</v>
      </c>
      <c r="D487" s="42"/>
      <c r="E487" s="80">
        <f t="shared" si="71"/>
        <v>-6609.0380991151869</v>
      </c>
      <c r="F487" s="80">
        <f t="shared" si="72"/>
        <v>-6609</v>
      </c>
      <c r="G487" s="80">
        <f t="shared" si="75"/>
        <v>-5.1716599991777912E-2</v>
      </c>
      <c r="I487" s="80">
        <f>+G487</f>
        <v>-5.1716599991777912E-2</v>
      </c>
      <c r="P487" s="80">
        <f t="shared" si="73"/>
        <v>0.19454262404327213</v>
      </c>
      <c r="Q487" s="107">
        <f t="shared" si="74"/>
        <v>29440.959000000003</v>
      </c>
      <c r="R487" s="80">
        <f t="shared" si="69"/>
        <v>6.0643605422344968E-2</v>
      </c>
      <c r="T487" s="106"/>
      <c r="U487" s="177"/>
      <c r="V487" s="177"/>
      <c r="W487" s="177"/>
      <c r="X487" s="177"/>
      <c r="Y487" s="177"/>
      <c r="Z487" s="177"/>
      <c r="AA487" s="177" t="s">
        <v>2406</v>
      </c>
      <c r="AB487" s="177"/>
      <c r="AF487" s="80" t="s">
        <v>2413</v>
      </c>
    </row>
    <row r="488" spans="1:32" s="80" customFormat="1" ht="12.95" customHeight="1" x14ac:dyDescent="0.2">
      <c r="A488" s="16" t="s">
        <v>2425</v>
      </c>
      <c r="B488" s="41"/>
      <c r="C488" s="42">
        <v>44459.46</v>
      </c>
      <c r="D488" s="42"/>
      <c r="E488" s="80">
        <f t="shared" si="71"/>
        <v>-6609.037362424936</v>
      </c>
      <c r="F488" s="80">
        <f t="shared" si="72"/>
        <v>-6609</v>
      </c>
      <c r="G488" s="80">
        <f t="shared" si="75"/>
        <v>-5.0716599995212164E-2</v>
      </c>
      <c r="I488" s="80">
        <f>G488</f>
        <v>-5.0716599995212164E-2</v>
      </c>
      <c r="P488" s="80">
        <f t="shared" si="73"/>
        <v>0.19454262404327213</v>
      </c>
      <c r="Q488" s="107">
        <f t="shared" si="74"/>
        <v>29440.959999999999</v>
      </c>
      <c r="R488" s="80">
        <f t="shared" si="69"/>
        <v>6.0152086975959432E-2</v>
      </c>
      <c r="T488" s="106"/>
      <c r="AA488" s="80" t="s">
        <v>2406</v>
      </c>
      <c r="AF488" s="80" t="s">
        <v>2413</v>
      </c>
    </row>
    <row r="489" spans="1:32" s="80" customFormat="1" ht="12.95" customHeight="1" thickBot="1" x14ac:dyDescent="0.25">
      <c r="A489" s="16" t="s">
        <v>2425</v>
      </c>
      <c r="B489" s="41"/>
      <c r="C489" s="42">
        <v>44459.464999999997</v>
      </c>
      <c r="D489" s="42"/>
      <c r="E489" s="80">
        <f t="shared" si="71"/>
        <v>-6609.0336789736675</v>
      </c>
      <c r="F489" s="80">
        <f t="shared" si="72"/>
        <v>-6609</v>
      </c>
      <c r="G489" s="80">
        <f t="shared" si="75"/>
        <v>-4.5716599997831509E-2</v>
      </c>
      <c r="I489" s="80">
        <f>+G489</f>
        <v>-4.5716599997831509E-2</v>
      </c>
      <c r="P489" s="80">
        <f t="shared" si="73"/>
        <v>0.19454262404327213</v>
      </c>
      <c r="Q489" s="107">
        <f t="shared" si="74"/>
        <v>29440.964999999997</v>
      </c>
      <c r="R489" s="80">
        <f t="shared" si="69"/>
        <v>5.7724494736833235E-2</v>
      </c>
      <c r="T489" s="106"/>
      <c r="U489" s="178"/>
      <c r="V489" s="178"/>
      <c r="W489" s="178"/>
      <c r="X489" s="178"/>
      <c r="Y489" s="178"/>
      <c r="Z489" s="178"/>
      <c r="AA489" s="178" t="s">
        <v>2406</v>
      </c>
      <c r="AB489" s="178"/>
      <c r="AF489" s="80" t="s">
        <v>2413</v>
      </c>
    </row>
    <row r="490" spans="1:32" s="80" customFormat="1" ht="12.95" customHeight="1" x14ac:dyDescent="0.2">
      <c r="A490" s="16" t="s">
        <v>2426</v>
      </c>
      <c r="B490" s="41"/>
      <c r="C490" s="42">
        <v>44497.468000000001</v>
      </c>
      <c r="D490" s="42"/>
      <c r="E490" s="80">
        <f t="shared" si="71"/>
        <v>-6581.0372392503241</v>
      </c>
      <c r="F490" s="80">
        <f t="shared" si="72"/>
        <v>-6581</v>
      </c>
      <c r="G490" s="80">
        <f t="shared" si="75"/>
        <v>-5.0549399995361455E-2</v>
      </c>
      <c r="I490" s="80">
        <f t="shared" ref="I490:I553" si="76">G490</f>
        <v>-5.0549399995361455E-2</v>
      </c>
      <c r="P490" s="80">
        <f t="shared" si="73"/>
        <v>0.19298134404327213</v>
      </c>
      <c r="Q490" s="107">
        <f t="shared" si="74"/>
        <v>29478.968000000001</v>
      </c>
      <c r="R490" s="80">
        <f t="shared" si="69"/>
        <v>5.9307223292010471E-2</v>
      </c>
      <c r="T490" s="106"/>
      <c r="AA490" s="80" t="s">
        <v>2406</v>
      </c>
      <c r="AB490" s="80">
        <v>6</v>
      </c>
      <c r="AD490" s="80" t="s">
        <v>2394</v>
      </c>
      <c r="AF490" s="80" t="s">
        <v>2386</v>
      </c>
    </row>
    <row r="491" spans="1:32" s="80" customFormat="1" ht="12.95" customHeight="1" x14ac:dyDescent="0.2">
      <c r="A491" s="16" t="s">
        <v>2522</v>
      </c>
      <c r="B491" s="41"/>
      <c r="C491" s="42">
        <v>44562.625999999997</v>
      </c>
      <c r="D491" s="42"/>
      <c r="E491" s="80">
        <f t="shared" si="71"/>
        <v>-6533.0359756792031</v>
      </c>
      <c r="F491" s="80">
        <f t="shared" si="72"/>
        <v>-6533</v>
      </c>
      <c r="G491" s="80">
        <f t="shared" si="75"/>
        <v>-4.8834200002602302E-2</v>
      </c>
      <c r="I491" s="80">
        <f t="shared" si="76"/>
        <v>-4.8834200002602302E-2</v>
      </c>
      <c r="P491" s="80">
        <f t="shared" si="73"/>
        <v>0.19031945604327213</v>
      </c>
      <c r="Q491" s="107">
        <f t="shared" si="74"/>
        <v>29544.125999999997</v>
      </c>
      <c r="R491" s="80">
        <f t="shared" si="69"/>
        <v>5.7194471200108413E-2</v>
      </c>
      <c r="T491" s="106"/>
    </row>
    <row r="492" spans="1:32" s="80" customFormat="1" ht="12.95" customHeight="1" x14ac:dyDescent="0.2">
      <c r="A492" s="16" t="s">
        <v>2427</v>
      </c>
      <c r="B492" s="41"/>
      <c r="C492" s="42">
        <v>44604.705000000002</v>
      </c>
      <c r="D492" s="42"/>
      <c r="E492" s="80">
        <f t="shared" si="71"/>
        <v>-6502.036786480493</v>
      </c>
      <c r="F492" s="80">
        <f t="shared" si="72"/>
        <v>-6502</v>
      </c>
      <c r="G492" s="80">
        <f t="shared" si="75"/>
        <v>-4.9934799993934575E-2</v>
      </c>
      <c r="I492" s="80">
        <f t="shared" si="76"/>
        <v>-4.9934799993934575E-2</v>
      </c>
      <c r="P492" s="80">
        <f t="shared" si="73"/>
        <v>0.18861011604327213</v>
      </c>
      <c r="Q492" s="107">
        <f t="shared" si="74"/>
        <v>29586.205000000002</v>
      </c>
      <c r="R492" s="80">
        <f t="shared" si="69"/>
        <v>5.6903676967197996E-2</v>
      </c>
      <c r="T492" s="106"/>
      <c r="AA492" s="80" t="s">
        <v>2406</v>
      </c>
      <c r="AB492" s="80">
        <v>11</v>
      </c>
      <c r="AD492" s="80" t="s">
        <v>2394</v>
      </c>
      <c r="AF492" s="80" t="s">
        <v>2386</v>
      </c>
    </row>
    <row r="493" spans="1:32" s="80" customFormat="1" ht="12.95" customHeight="1" x14ac:dyDescent="0.2">
      <c r="A493" s="16" t="s">
        <v>2427</v>
      </c>
      <c r="B493" s="41"/>
      <c r="C493" s="42">
        <v>44626.427000000003</v>
      </c>
      <c r="D493" s="42"/>
      <c r="E493" s="80">
        <f t="shared" si="71"/>
        <v>-6486.0344007827734</v>
      </c>
      <c r="F493" s="80">
        <f t="shared" si="72"/>
        <v>-6486</v>
      </c>
      <c r="G493" s="80">
        <f t="shared" si="75"/>
        <v>-4.66963999933796E-2</v>
      </c>
      <c r="I493" s="80">
        <f t="shared" si="76"/>
        <v>-4.66963999933796E-2</v>
      </c>
      <c r="P493" s="80">
        <f t="shared" si="73"/>
        <v>0.18773088404327212</v>
      </c>
      <c r="Q493" s="107">
        <f t="shared" si="74"/>
        <v>29607.927000000003</v>
      </c>
      <c r="R493" s="80">
        <f t="shared" si="69"/>
        <v>5.4956151500800986E-2</v>
      </c>
      <c r="T493" s="106"/>
      <c r="AA493" s="80" t="s">
        <v>2406</v>
      </c>
      <c r="AB493" s="80">
        <v>6</v>
      </c>
      <c r="AD493" s="80" t="s">
        <v>2394</v>
      </c>
      <c r="AF493" s="80" t="s">
        <v>2386</v>
      </c>
    </row>
    <row r="494" spans="1:32" s="80" customFormat="1" ht="12.95" customHeight="1" x14ac:dyDescent="0.2">
      <c r="A494" s="16" t="s">
        <v>2428</v>
      </c>
      <c r="B494" s="41"/>
      <c r="C494" s="42">
        <v>44691.572999999997</v>
      </c>
      <c r="D494" s="42"/>
      <c r="E494" s="80">
        <f t="shared" si="71"/>
        <v>-6438.0419774947031</v>
      </c>
      <c r="F494" s="80">
        <f t="shared" si="72"/>
        <v>-6438</v>
      </c>
      <c r="G494" s="80">
        <f t="shared" si="75"/>
        <v>-5.6981200003065169E-2</v>
      </c>
      <c r="I494" s="80">
        <f t="shared" si="76"/>
        <v>-5.6981200003065169E-2</v>
      </c>
      <c r="P494" s="80">
        <f t="shared" si="73"/>
        <v>0.18510547604327213</v>
      </c>
      <c r="Q494" s="107">
        <f t="shared" si="74"/>
        <v>29673.072999999997</v>
      </c>
      <c r="R494" s="80">
        <f t="shared" si="69"/>
        <v>5.8605958719164263E-2</v>
      </c>
      <c r="T494" s="106"/>
      <c r="AA494" s="80" t="s">
        <v>2406</v>
      </c>
      <c r="AF494" s="80" t="s">
        <v>2413</v>
      </c>
    </row>
    <row r="495" spans="1:32" s="80" customFormat="1" ht="12.95" customHeight="1" x14ac:dyDescent="0.2">
      <c r="A495" s="16" t="s">
        <v>2428</v>
      </c>
      <c r="B495" s="41"/>
      <c r="C495" s="42">
        <v>44691.578000000001</v>
      </c>
      <c r="D495" s="42"/>
      <c r="E495" s="80">
        <f t="shared" si="71"/>
        <v>-6438.0382940434292</v>
      </c>
      <c r="F495" s="80">
        <f t="shared" si="72"/>
        <v>-6438</v>
      </c>
      <c r="G495" s="80">
        <f t="shared" si="75"/>
        <v>-5.1981199998408556E-2</v>
      </c>
      <c r="I495" s="80">
        <f t="shared" si="76"/>
        <v>-5.1981199998408556E-2</v>
      </c>
      <c r="P495" s="80">
        <f t="shared" si="73"/>
        <v>0.18510547604327213</v>
      </c>
      <c r="Q495" s="107">
        <f t="shared" si="74"/>
        <v>29673.078000000001</v>
      </c>
      <c r="R495" s="80">
        <f t="shared" si="69"/>
        <v>5.6210091956492847E-2</v>
      </c>
      <c r="T495" s="106"/>
      <c r="AA495" s="80" t="s">
        <v>2406</v>
      </c>
      <c r="AF495" s="80" t="s">
        <v>2413</v>
      </c>
    </row>
    <row r="496" spans="1:32" s="80" customFormat="1" ht="12.95" customHeight="1" x14ac:dyDescent="0.2">
      <c r="A496" s="16" t="s">
        <v>2428</v>
      </c>
      <c r="B496" s="41"/>
      <c r="C496" s="42">
        <v>44691.582999999999</v>
      </c>
      <c r="D496" s="42"/>
      <c r="E496" s="80">
        <f t="shared" si="71"/>
        <v>-6438.0346105921608</v>
      </c>
      <c r="F496" s="80">
        <f t="shared" si="72"/>
        <v>-6438</v>
      </c>
      <c r="G496" s="80">
        <f t="shared" si="75"/>
        <v>-4.6981200001027901E-2</v>
      </c>
      <c r="I496" s="80">
        <f t="shared" si="76"/>
        <v>-4.6981200001027901E-2</v>
      </c>
      <c r="P496" s="80">
        <f t="shared" si="73"/>
        <v>0.18510547604327213</v>
      </c>
      <c r="Q496" s="107">
        <f t="shared" si="74"/>
        <v>29673.082999999999</v>
      </c>
      <c r="R496" s="80">
        <f t="shared" si="69"/>
        <v>5.3864225197291865E-2</v>
      </c>
      <c r="T496" s="106"/>
      <c r="AA496" s="80" t="s">
        <v>2406</v>
      </c>
      <c r="AF496" s="80" t="s">
        <v>2413</v>
      </c>
    </row>
    <row r="497" spans="1:32" s="80" customFormat="1" ht="12.95" customHeight="1" x14ac:dyDescent="0.2">
      <c r="A497" s="16" t="s">
        <v>2429</v>
      </c>
      <c r="B497" s="41"/>
      <c r="C497" s="42">
        <v>44717.375999999997</v>
      </c>
      <c r="D497" s="42"/>
      <c r="E497" s="80">
        <f t="shared" si="71"/>
        <v>-6419.0331588703484</v>
      </c>
      <c r="F497" s="80">
        <f t="shared" si="72"/>
        <v>-6419</v>
      </c>
      <c r="G497" s="80">
        <f t="shared" si="75"/>
        <v>-4.5010599998931866E-2</v>
      </c>
      <c r="I497" s="80">
        <f t="shared" si="76"/>
        <v>-4.5010599998931866E-2</v>
      </c>
      <c r="P497" s="80">
        <f t="shared" si="73"/>
        <v>0.18407134404327211</v>
      </c>
      <c r="Q497" s="107">
        <f t="shared" si="74"/>
        <v>29698.875999999997</v>
      </c>
      <c r="R497" s="80">
        <f t="shared" si="69"/>
        <v>5.247853708615547E-2</v>
      </c>
      <c r="T497" s="106"/>
      <c r="AA497" s="80" t="s">
        <v>2406</v>
      </c>
      <c r="AB497" s="80">
        <v>6</v>
      </c>
      <c r="AD497" s="80" t="s">
        <v>2394</v>
      </c>
      <c r="AF497" s="80" t="s">
        <v>2386</v>
      </c>
    </row>
    <row r="498" spans="1:32" s="80" customFormat="1" ht="12.95" customHeight="1" x14ac:dyDescent="0.2">
      <c r="A498" s="16" t="s">
        <v>2429</v>
      </c>
      <c r="B498" s="41"/>
      <c r="C498" s="42">
        <v>44725.517999999996</v>
      </c>
      <c r="D498" s="42"/>
      <c r="E498" s="80">
        <f t="shared" si="71"/>
        <v>-6413.0350268221564</v>
      </c>
      <c r="F498" s="80">
        <f t="shared" si="72"/>
        <v>-6413</v>
      </c>
      <c r="G498" s="80">
        <f t="shared" si="75"/>
        <v>-4.7546200003125705E-2</v>
      </c>
      <c r="I498" s="80">
        <f t="shared" si="76"/>
        <v>-4.7546200003125705E-2</v>
      </c>
      <c r="P498" s="80">
        <f t="shared" si="73"/>
        <v>0.18374537604327212</v>
      </c>
      <c r="Q498" s="107">
        <f t="shared" si="74"/>
        <v>29707.017999999996</v>
      </c>
      <c r="R498" s="80">
        <f t="shared" si="69"/>
        <v>5.349579315002663E-2</v>
      </c>
      <c r="T498" s="106"/>
      <c r="AA498" s="80" t="s">
        <v>2406</v>
      </c>
      <c r="AB498" s="80">
        <v>12</v>
      </c>
      <c r="AD498" s="80" t="s">
        <v>2384</v>
      </c>
      <c r="AF498" s="80" t="s">
        <v>2386</v>
      </c>
    </row>
    <row r="499" spans="1:32" s="80" customFormat="1" ht="12.95" customHeight="1" x14ac:dyDescent="0.2">
      <c r="A499" s="16" t="s">
        <v>2429</v>
      </c>
      <c r="B499" s="41"/>
      <c r="C499" s="42">
        <v>44736.377999999997</v>
      </c>
      <c r="D499" s="42"/>
      <c r="E499" s="80">
        <f t="shared" si="71"/>
        <v>-6405.0345706635508</v>
      </c>
      <c r="F499" s="80">
        <f t="shared" si="72"/>
        <v>-6405</v>
      </c>
      <c r="G499" s="80">
        <f t="shared" si="75"/>
        <v>-4.6927000003051944E-2</v>
      </c>
      <c r="I499" s="80">
        <f t="shared" si="76"/>
        <v>-4.6927000003051944E-2</v>
      </c>
      <c r="P499" s="80">
        <f t="shared" si="73"/>
        <v>0.18331120004327214</v>
      </c>
      <c r="Q499" s="107">
        <f t="shared" si="74"/>
        <v>29717.877999999997</v>
      </c>
      <c r="R499" s="80">
        <f t="shared" si="69"/>
        <v>5.3009628760571151E-2</v>
      </c>
      <c r="T499" s="106"/>
      <c r="AA499" s="80" t="s">
        <v>2406</v>
      </c>
      <c r="AB499" s="80">
        <v>11</v>
      </c>
      <c r="AD499" s="80" t="s">
        <v>2394</v>
      </c>
      <c r="AF499" s="80" t="s">
        <v>2386</v>
      </c>
    </row>
    <row r="500" spans="1:32" s="80" customFormat="1" ht="12.95" customHeight="1" x14ac:dyDescent="0.2">
      <c r="A500" s="16" t="s">
        <v>2522</v>
      </c>
      <c r="B500" s="41"/>
      <c r="C500" s="42">
        <v>44737.732000000004</v>
      </c>
      <c r="D500" s="42"/>
      <c r="E500" s="80">
        <f t="shared" si="71"/>
        <v>-6404.0370920596088</v>
      </c>
      <c r="F500" s="80">
        <f t="shared" si="72"/>
        <v>-6404</v>
      </c>
      <c r="G500" s="80">
        <f t="shared" si="75"/>
        <v>-5.0349599994660821E-2</v>
      </c>
      <c r="I500" s="80">
        <f t="shared" si="76"/>
        <v>-5.0349599994660821E-2</v>
      </c>
      <c r="P500" s="80">
        <f t="shared" si="73"/>
        <v>0.18325696404327213</v>
      </c>
      <c r="Q500" s="107">
        <f t="shared" si="74"/>
        <v>29719.232000000004</v>
      </c>
      <c r="R500" s="80">
        <f t="shared" si="69"/>
        <v>5.4572026761608869E-2</v>
      </c>
      <c r="T500" s="106"/>
    </row>
    <row r="501" spans="1:32" s="80" customFormat="1" ht="12.95" customHeight="1" x14ac:dyDescent="0.2">
      <c r="A501" s="16" t="s">
        <v>2430</v>
      </c>
      <c r="B501" s="41"/>
      <c r="C501" s="42">
        <v>44793.391000000003</v>
      </c>
      <c r="D501" s="42"/>
      <c r="E501" s="80">
        <f t="shared" si="71"/>
        <v>-6363.0336492113765</v>
      </c>
      <c r="F501" s="80">
        <f t="shared" si="72"/>
        <v>-6363</v>
      </c>
      <c r="G501" s="80">
        <f t="shared" si="75"/>
        <v>-4.5676199995796196E-2</v>
      </c>
      <c r="I501" s="80">
        <f t="shared" si="76"/>
        <v>-4.5676199995796196E-2</v>
      </c>
      <c r="P501" s="80">
        <f t="shared" si="73"/>
        <v>0.18104017604327211</v>
      </c>
      <c r="Q501" s="107">
        <f t="shared" si="74"/>
        <v>29774.891000000003</v>
      </c>
      <c r="R501" s="80">
        <f t="shared" si="69"/>
        <v>5.1400315164288224E-2</v>
      </c>
      <c r="T501" s="106"/>
      <c r="AA501" s="80" t="s">
        <v>2406</v>
      </c>
      <c r="AB501" s="80">
        <v>6</v>
      </c>
      <c r="AD501" s="80" t="s">
        <v>2394</v>
      </c>
      <c r="AF501" s="80" t="s">
        <v>2386</v>
      </c>
    </row>
    <row r="502" spans="1:32" s="80" customFormat="1" ht="12.95" customHeight="1" x14ac:dyDescent="0.2">
      <c r="A502" s="16" t="s">
        <v>2430</v>
      </c>
      <c r="B502" s="41"/>
      <c r="C502" s="42">
        <v>44835.474999999999</v>
      </c>
      <c r="D502" s="42"/>
      <c r="E502" s="80">
        <f t="shared" si="71"/>
        <v>-6332.0307765614034</v>
      </c>
      <c r="F502" s="80">
        <f t="shared" si="72"/>
        <v>-6332</v>
      </c>
      <c r="G502" s="80">
        <f t="shared" si="75"/>
        <v>-4.1776799997023772E-2</v>
      </c>
      <c r="I502" s="80">
        <f t="shared" si="76"/>
        <v>-4.1776799997023772E-2</v>
      </c>
      <c r="P502" s="80">
        <f t="shared" si="73"/>
        <v>0.17937299604327214</v>
      </c>
      <c r="Q502" s="107">
        <f t="shared" si="74"/>
        <v>29816.974999999999</v>
      </c>
      <c r="R502" s="80">
        <f t="shared" si="69"/>
        <v>4.8907232288664483E-2</v>
      </c>
      <c r="T502" s="106"/>
      <c r="AA502" s="80" t="s">
        <v>2406</v>
      </c>
      <c r="AB502" s="80">
        <v>6</v>
      </c>
      <c r="AD502" s="80" t="s">
        <v>2394</v>
      </c>
      <c r="AF502" s="80" t="s">
        <v>2386</v>
      </c>
    </row>
    <row r="503" spans="1:32" s="80" customFormat="1" ht="12.95" customHeight="1" x14ac:dyDescent="0.2">
      <c r="A503" s="16" t="s">
        <v>2430</v>
      </c>
      <c r="B503" s="41"/>
      <c r="C503" s="42">
        <v>44854.474999999999</v>
      </c>
      <c r="D503" s="42"/>
      <c r="E503" s="80">
        <f t="shared" si="71"/>
        <v>-6318.033661735114</v>
      </c>
      <c r="F503" s="80">
        <f t="shared" si="72"/>
        <v>-6318</v>
      </c>
      <c r="G503" s="80">
        <f t="shared" si="75"/>
        <v>-4.5693200001551304E-2</v>
      </c>
      <c r="I503" s="80">
        <f t="shared" si="76"/>
        <v>-4.5693200001551304E-2</v>
      </c>
      <c r="P503" s="80">
        <f t="shared" si="73"/>
        <v>0.17862259604327213</v>
      </c>
      <c r="Q503" s="107">
        <f t="shared" si="74"/>
        <v>29835.974999999999</v>
      </c>
      <c r="R503" s="80">
        <f t="shared" si="69"/>
        <v>5.0317576355222826E-2</v>
      </c>
      <c r="T503" s="106"/>
      <c r="AA503" s="80" t="s">
        <v>2406</v>
      </c>
      <c r="AB503" s="80">
        <v>12</v>
      </c>
      <c r="AD503" s="80" t="s">
        <v>2384</v>
      </c>
      <c r="AF503" s="80" t="s">
        <v>2386</v>
      </c>
    </row>
    <row r="504" spans="1:32" s="80" customFormat="1" ht="12.95" customHeight="1" x14ac:dyDescent="0.2">
      <c r="A504" s="16" t="s">
        <v>2430</v>
      </c>
      <c r="B504" s="41"/>
      <c r="C504" s="42">
        <v>44865.334000000003</v>
      </c>
      <c r="D504" s="42"/>
      <c r="E504" s="80">
        <f t="shared" si="71"/>
        <v>-6310.0339422667594</v>
      </c>
      <c r="F504" s="80">
        <f t="shared" si="72"/>
        <v>-6310</v>
      </c>
      <c r="G504" s="80">
        <f t="shared" si="75"/>
        <v>-4.6073999998043291E-2</v>
      </c>
      <c r="I504" s="80">
        <f t="shared" si="76"/>
        <v>-4.6073999998043291E-2</v>
      </c>
      <c r="P504" s="80">
        <f t="shared" si="73"/>
        <v>0.17819450004327211</v>
      </c>
      <c r="Q504" s="107">
        <f t="shared" si="74"/>
        <v>29846.834000000003</v>
      </c>
      <c r="R504" s="80">
        <f t="shared" si="69"/>
        <v>5.0296360110781486E-2</v>
      </c>
      <c r="T504" s="106"/>
      <c r="AA504" s="80" t="s">
        <v>2406</v>
      </c>
      <c r="AB504" s="80">
        <v>7</v>
      </c>
      <c r="AD504" s="80" t="s">
        <v>2394</v>
      </c>
      <c r="AF504" s="80" t="s">
        <v>2386</v>
      </c>
    </row>
    <row r="505" spans="1:32" s="80" customFormat="1" ht="12.95" customHeight="1" x14ac:dyDescent="0.2">
      <c r="A505" s="16" t="s">
        <v>2522</v>
      </c>
      <c r="B505" s="41"/>
      <c r="C505" s="42">
        <v>44885.699000000001</v>
      </c>
      <c r="D505" s="42"/>
      <c r="E505" s="80">
        <f t="shared" si="71"/>
        <v>-6295.0312452437411</v>
      </c>
      <c r="F505" s="80">
        <f t="shared" si="72"/>
        <v>-6295</v>
      </c>
      <c r="G505" s="80">
        <f t="shared" si="75"/>
        <v>-4.2412999995576683E-2</v>
      </c>
      <c r="I505" s="80">
        <f t="shared" si="76"/>
        <v>-4.2412999995576683E-2</v>
      </c>
      <c r="P505" s="80">
        <f t="shared" si="73"/>
        <v>0.17739320004327214</v>
      </c>
      <c r="Q505" s="107">
        <f t="shared" si="74"/>
        <v>29867.199000000001</v>
      </c>
      <c r="R505" s="80">
        <f t="shared" si="69"/>
        <v>4.831476557551842E-2</v>
      </c>
      <c r="T505" s="106"/>
    </row>
    <row r="506" spans="1:32" s="80" customFormat="1" ht="12.95" customHeight="1" x14ac:dyDescent="0.2">
      <c r="A506" s="16" t="s">
        <v>2522</v>
      </c>
      <c r="B506" s="41"/>
      <c r="C506" s="42">
        <v>44995.648999999998</v>
      </c>
      <c r="D506" s="42"/>
      <c r="E506" s="80">
        <f t="shared" si="71"/>
        <v>-6214.0321518147703</v>
      </c>
      <c r="F506" s="80">
        <f t="shared" si="72"/>
        <v>-6214</v>
      </c>
      <c r="G506" s="80">
        <f t="shared" si="75"/>
        <v>-4.3643600001814775E-2</v>
      </c>
      <c r="I506" s="80">
        <f t="shared" si="76"/>
        <v>-4.3643600001814775E-2</v>
      </c>
      <c r="P506" s="80">
        <f t="shared" si="73"/>
        <v>0.17309728404327213</v>
      </c>
      <c r="Q506" s="107">
        <f t="shared" si="74"/>
        <v>29977.148999999998</v>
      </c>
      <c r="R506" s="80">
        <f t="shared" si="69"/>
        <v>4.6976610816645809E-2</v>
      </c>
      <c r="T506" s="106"/>
    </row>
    <row r="507" spans="1:32" s="80" customFormat="1" ht="12.95" customHeight="1" x14ac:dyDescent="0.2">
      <c r="A507" s="16" t="s">
        <v>2431</v>
      </c>
      <c r="B507" s="41"/>
      <c r="C507" s="42">
        <v>45002.436000000002</v>
      </c>
      <c r="D507" s="42"/>
      <c r="E507" s="80">
        <f t="shared" si="71"/>
        <v>-6209.0322350607657</v>
      </c>
      <c r="F507" s="80">
        <f t="shared" si="72"/>
        <v>-6209</v>
      </c>
      <c r="G507" s="80">
        <f t="shared" si="75"/>
        <v>-4.375659999641357E-2</v>
      </c>
      <c r="I507" s="80">
        <f t="shared" si="76"/>
        <v>-4.375659999641357E-2</v>
      </c>
      <c r="P507" s="80">
        <f t="shared" si="73"/>
        <v>0.17283382404327213</v>
      </c>
      <c r="Q507" s="107">
        <f t="shared" si="74"/>
        <v>29983.936000000002</v>
      </c>
      <c r="R507" s="80">
        <f t="shared" si="69"/>
        <v>4.691141178569086E-2</v>
      </c>
      <c r="T507" s="106"/>
      <c r="AA507" s="80" t="s">
        <v>2406</v>
      </c>
      <c r="AB507" s="80">
        <v>6</v>
      </c>
      <c r="AD507" s="80" t="s">
        <v>2394</v>
      </c>
      <c r="AF507" s="80" t="s">
        <v>2386</v>
      </c>
    </row>
    <row r="508" spans="1:32" s="80" customFormat="1" ht="12.95" customHeight="1" x14ac:dyDescent="0.2">
      <c r="A508" s="16" t="s">
        <v>2431</v>
      </c>
      <c r="B508" s="41"/>
      <c r="C508" s="42">
        <v>45006.51</v>
      </c>
      <c r="D508" s="42"/>
      <c r="E508" s="80">
        <f t="shared" si="71"/>
        <v>-6206.0309589659073</v>
      </c>
      <c r="F508" s="80">
        <f t="shared" si="72"/>
        <v>-6206</v>
      </c>
      <c r="G508" s="80">
        <f t="shared" si="75"/>
        <v>-4.2024399997899309E-2</v>
      </c>
      <c r="I508" s="80">
        <f t="shared" si="76"/>
        <v>-4.2024399997899309E-2</v>
      </c>
      <c r="P508" s="80">
        <f t="shared" si="73"/>
        <v>0.1726758440432721</v>
      </c>
      <c r="Q508" s="107">
        <f t="shared" si="74"/>
        <v>29988.010000000002</v>
      </c>
      <c r="R508" s="80">
        <f t="shared" si="69"/>
        <v>4.6096194791338557E-2</v>
      </c>
      <c r="T508" s="106"/>
      <c r="AA508" s="80" t="s">
        <v>2406</v>
      </c>
      <c r="AB508" s="80">
        <v>5</v>
      </c>
      <c r="AD508" s="80" t="s">
        <v>2432</v>
      </c>
      <c r="AF508" s="80" t="s">
        <v>2386</v>
      </c>
    </row>
    <row r="509" spans="1:32" s="80" customFormat="1" ht="12.95" customHeight="1" x14ac:dyDescent="0.2">
      <c r="A509" s="16" t="s">
        <v>2431</v>
      </c>
      <c r="B509" s="41"/>
      <c r="C509" s="42">
        <v>45006.512000000002</v>
      </c>
      <c r="D509" s="42"/>
      <c r="E509" s="80">
        <f t="shared" si="71"/>
        <v>-6206.029485585399</v>
      </c>
      <c r="F509" s="80">
        <f t="shared" si="72"/>
        <v>-6206</v>
      </c>
      <c r="G509" s="80">
        <f t="shared" si="75"/>
        <v>-4.0024399997491855E-2</v>
      </c>
      <c r="I509" s="80">
        <f t="shared" si="76"/>
        <v>-4.0024399997491855E-2</v>
      </c>
      <c r="P509" s="80">
        <f t="shared" si="73"/>
        <v>0.1726758440432721</v>
      </c>
      <c r="Q509" s="107">
        <f t="shared" si="74"/>
        <v>29988.012000000002</v>
      </c>
      <c r="R509" s="80">
        <f t="shared" si="69"/>
        <v>4.5241393815000544E-2</v>
      </c>
      <c r="T509" s="106"/>
      <c r="AA509" s="80" t="s">
        <v>2406</v>
      </c>
      <c r="AB509" s="80">
        <v>5</v>
      </c>
      <c r="AD509" s="80" t="s">
        <v>2433</v>
      </c>
      <c r="AF509" s="80" t="s">
        <v>2386</v>
      </c>
    </row>
    <row r="510" spans="1:32" s="80" customFormat="1" ht="12.95" customHeight="1" x14ac:dyDescent="0.2">
      <c r="A510" s="16" t="s">
        <v>2431</v>
      </c>
      <c r="B510" s="41"/>
      <c r="C510" s="42">
        <v>45006.517</v>
      </c>
      <c r="D510" s="42"/>
      <c r="E510" s="80">
        <f t="shared" si="71"/>
        <v>-6206.0258021341306</v>
      </c>
      <c r="F510" s="80">
        <f t="shared" si="72"/>
        <v>-6206</v>
      </c>
      <c r="G510" s="80">
        <f t="shared" si="75"/>
        <v>-3.50244000001112E-2</v>
      </c>
      <c r="I510" s="80">
        <f t="shared" si="76"/>
        <v>-3.50244000001112E-2</v>
      </c>
      <c r="P510" s="80">
        <f t="shared" si="73"/>
        <v>0.1726758440432721</v>
      </c>
      <c r="Q510" s="107">
        <f t="shared" si="74"/>
        <v>29988.017</v>
      </c>
      <c r="R510" s="80">
        <f t="shared" si="69"/>
        <v>4.3139391375680979E-2</v>
      </c>
      <c r="T510" s="106"/>
      <c r="AA510" s="80" t="s">
        <v>2406</v>
      </c>
      <c r="AB510" s="80">
        <v>5</v>
      </c>
      <c r="AD510" s="80" t="s">
        <v>2434</v>
      </c>
      <c r="AF510" s="80" t="s">
        <v>2386</v>
      </c>
    </row>
    <row r="511" spans="1:32" s="80" customFormat="1" ht="12.95" customHeight="1" x14ac:dyDescent="0.2">
      <c r="A511" s="16" t="s">
        <v>2522</v>
      </c>
      <c r="B511" s="41"/>
      <c r="C511" s="42">
        <v>45018.73</v>
      </c>
      <c r="D511" s="42"/>
      <c r="E511" s="80">
        <f t="shared" si="71"/>
        <v>-6197.0286040618403</v>
      </c>
      <c r="F511" s="80">
        <f t="shared" si="72"/>
        <v>-6197</v>
      </c>
      <c r="G511" s="80">
        <f t="shared" si="75"/>
        <v>-3.8827799995488022E-2</v>
      </c>
      <c r="I511" s="80">
        <f t="shared" si="76"/>
        <v>-3.8827799995488022E-2</v>
      </c>
      <c r="P511" s="80">
        <f t="shared" si="73"/>
        <v>0.17220233604327212</v>
      </c>
      <c r="Q511" s="107">
        <f t="shared" si="74"/>
        <v>30000.230000000003</v>
      </c>
      <c r="R511" s="80">
        <f t="shared" si="69"/>
        <v>4.4533718316537609E-2</v>
      </c>
      <c r="T511" s="106"/>
    </row>
    <row r="512" spans="1:32" s="80" customFormat="1" ht="12.95" customHeight="1" x14ac:dyDescent="0.2">
      <c r="A512" s="16" t="s">
        <v>2522</v>
      </c>
      <c r="B512" s="41"/>
      <c r="C512" s="42">
        <v>45022.8</v>
      </c>
      <c r="D512" s="42"/>
      <c r="E512" s="80">
        <f t="shared" si="71"/>
        <v>-6194.0302747279993</v>
      </c>
      <c r="F512" s="80">
        <f t="shared" si="72"/>
        <v>-6194</v>
      </c>
      <c r="G512" s="80">
        <f t="shared" si="75"/>
        <v>-4.1095599997788668E-2</v>
      </c>
      <c r="I512" s="80">
        <f t="shared" si="76"/>
        <v>-4.1095599997788668E-2</v>
      </c>
      <c r="P512" s="80">
        <f t="shared" si="73"/>
        <v>0.17204464404327213</v>
      </c>
      <c r="Q512" s="107">
        <f t="shared" si="74"/>
        <v>30004.300000000003</v>
      </c>
      <c r="R512" s="80">
        <f t="shared" si="69"/>
        <v>4.5428763629882955E-2</v>
      </c>
      <c r="T512" s="106"/>
    </row>
    <row r="513" spans="1:32" s="80" customFormat="1" ht="12.95" customHeight="1" x14ac:dyDescent="0.2">
      <c r="A513" s="16" t="s">
        <v>2522</v>
      </c>
      <c r="B513" s="41"/>
      <c r="C513" s="42">
        <v>45026.874000000003</v>
      </c>
      <c r="D513" s="42"/>
      <c r="E513" s="80">
        <f t="shared" si="71"/>
        <v>-6191.0289986331409</v>
      </c>
      <c r="F513" s="80">
        <f t="shared" si="72"/>
        <v>-6191</v>
      </c>
      <c r="G513" s="80">
        <f t="shared" si="75"/>
        <v>-3.9363399991998449E-2</v>
      </c>
      <c r="I513" s="80">
        <f t="shared" si="76"/>
        <v>-3.9363399991998449E-2</v>
      </c>
      <c r="P513" s="80">
        <f t="shared" si="73"/>
        <v>0.17188702404327214</v>
      </c>
      <c r="Q513" s="107">
        <f t="shared" si="74"/>
        <v>30008.374000000003</v>
      </c>
      <c r="R513" s="80">
        <f t="shared" si="69"/>
        <v>4.4626741655081625E-2</v>
      </c>
      <c r="T513" s="106"/>
    </row>
    <row r="514" spans="1:32" s="80" customFormat="1" ht="12.95" customHeight="1" x14ac:dyDescent="0.2">
      <c r="A514" s="16" t="s">
        <v>2443</v>
      </c>
      <c r="B514" s="41"/>
      <c r="C514" s="42">
        <v>45055.379000000001</v>
      </c>
      <c r="D514" s="42"/>
      <c r="E514" s="80">
        <f t="shared" si="71"/>
        <v>-6170.0296429424388</v>
      </c>
      <c r="F514" s="80">
        <f t="shared" si="72"/>
        <v>-6170</v>
      </c>
      <c r="G514" s="80">
        <f t="shared" si="75"/>
        <v>-4.0237999994133133E-2</v>
      </c>
      <c r="I514" s="80">
        <f t="shared" si="76"/>
        <v>-4.0237999994133133E-2</v>
      </c>
      <c r="P514" s="80">
        <f t="shared" si="73"/>
        <v>0.17078570004327212</v>
      </c>
      <c r="Q514" s="107">
        <f t="shared" si="74"/>
        <v>30036.879000000001</v>
      </c>
      <c r="R514" s="80">
        <f t="shared" si="69"/>
        <v>4.4531001977476788E-2</v>
      </c>
      <c r="T514" s="106"/>
      <c r="AA514" s="80" t="s">
        <v>2406</v>
      </c>
      <c r="AF514" s="80" t="s">
        <v>2413</v>
      </c>
    </row>
    <row r="515" spans="1:32" s="80" customFormat="1" ht="12.95" customHeight="1" x14ac:dyDescent="0.2">
      <c r="A515" s="16" t="s">
        <v>2522</v>
      </c>
      <c r="B515" s="41"/>
      <c r="C515" s="42">
        <v>45056.735999999997</v>
      </c>
      <c r="D515" s="42"/>
      <c r="E515" s="80">
        <f t="shared" si="71"/>
        <v>-6169.0299542677431</v>
      </c>
      <c r="F515" s="80">
        <f t="shared" si="72"/>
        <v>-6169</v>
      </c>
      <c r="G515" s="80">
        <f t="shared" si="75"/>
        <v>-4.0660599996044766E-2</v>
      </c>
      <c r="I515" s="80">
        <f t="shared" si="76"/>
        <v>-4.0660599996044766E-2</v>
      </c>
      <c r="P515" s="80">
        <f t="shared" si="73"/>
        <v>0.17073334404327212</v>
      </c>
      <c r="Q515" s="107">
        <f t="shared" si="74"/>
        <v>30038.235999999997</v>
      </c>
      <c r="R515" s="80">
        <f t="shared" si="69"/>
        <v>4.4687399576497838E-2</v>
      </c>
      <c r="T515" s="106"/>
    </row>
    <row r="516" spans="1:32" s="80" customFormat="1" ht="12.95" customHeight="1" x14ac:dyDescent="0.2">
      <c r="A516" s="16" t="s">
        <v>2522</v>
      </c>
      <c r="B516" s="41"/>
      <c r="C516" s="42">
        <v>45060.809000000001</v>
      </c>
      <c r="D516" s="42"/>
      <c r="E516" s="80">
        <f t="shared" si="71"/>
        <v>-6166.0294148631356</v>
      </c>
      <c r="F516" s="80">
        <f t="shared" si="72"/>
        <v>-6166</v>
      </c>
      <c r="G516" s="80">
        <f t="shared" si="75"/>
        <v>-3.9928399994096253E-2</v>
      </c>
      <c r="I516" s="80">
        <f t="shared" si="76"/>
        <v>-3.9928399994096253E-2</v>
      </c>
      <c r="P516" s="80">
        <f t="shared" si="73"/>
        <v>0.17057632404327214</v>
      </c>
      <c r="Q516" s="107">
        <f t="shared" si="74"/>
        <v>30042.309000000001</v>
      </c>
      <c r="R516" s="80">
        <f t="shared" si="69"/>
        <v>4.4312238842048622E-2</v>
      </c>
      <c r="T516" s="106"/>
    </row>
    <row r="517" spans="1:32" s="80" customFormat="1" ht="12.95" customHeight="1" x14ac:dyDescent="0.2">
      <c r="A517" s="16" t="s">
        <v>2444</v>
      </c>
      <c r="B517" s="41"/>
      <c r="C517" s="42">
        <v>45067.597999999998</v>
      </c>
      <c r="D517" s="42"/>
      <c r="E517" s="80">
        <f t="shared" si="71"/>
        <v>-6161.0280247286282</v>
      </c>
      <c r="F517" s="80">
        <f t="shared" si="72"/>
        <v>-6161</v>
      </c>
      <c r="G517" s="80">
        <f t="shared" ref="G517:G548" si="77">C517-(C$7+F517*C$8)</f>
        <v>-3.8041399995563552E-2</v>
      </c>
      <c r="I517" s="80">
        <f t="shared" si="76"/>
        <v>-3.8041399995563552E-2</v>
      </c>
      <c r="P517" s="80">
        <f t="shared" si="73"/>
        <v>0.17031478404327213</v>
      </c>
      <c r="Q517" s="107">
        <f t="shared" si="74"/>
        <v>30049.097999999998</v>
      </c>
      <c r="R517" s="80">
        <f t="shared" ref="R517:R580" si="78">+(P517-G517)^2</f>
        <v>4.3412299427225166E-2</v>
      </c>
      <c r="T517" s="106"/>
      <c r="AA517" s="80" t="s">
        <v>2406</v>
      </c>
      <c r="AB517" s="80">
        <v>6</v>
      </c>
      <c r="AD517" s="80" t="s">
        <v>2394</v>
      </c>
      <c r="AF517" s="80" t="s">
        <v>2386</v>
      </c>
    </row>
    <row r="518" spans="1:32" s="80" customFormat="1" ht="12.95" customHeight="1" x14ac:dyDescent="0.2">
      <c r="A518" s="16" t="s">
        <v>2444</v>
      </c>
      <c r="B518" s="41"/>
      <c r="C518" s="42">
        <v>45078.455000000002</v>
      </c>
      <c r="D518" s="42"/>
      <c r="E518" s="80">
        <f t="shared" si="71"/>
        <v>-6153.0297786407828</v>
      </c>
      <c r="F518" s="80">
        <f t="shared" si="72"/>
        <v>-6153</v>
      </c>
      <c r="G518" s="80">
        <f t="shared" si="77"/>
        <v>-4.0422199992462993E-2</v>
      </c>
      <c r="I518" s="80">
        <f t="shared" si="76"/>
        <v>-4.0422199992462993E-2</v>
      </c>
      <c r="P518" s="80">
        <f t="shared" si="73"/>
        <v>0.16989673604327213</v>
      </c>
      <c r="Q518" s="107">
        <f t="shared" si="74"/>
        <v>30059.955000000002</v>
      </c>
      <c r="R518" s="80">
        <f t="shared" si="78"/>
        <v>4.4234054855203639E-2</v>
      </c>
      <c r="T518" s="106"/>
      <c r="AA518" s="80" t="s">
        <v>2406</v>
      </c>
      <c r="AB518" s="80">
        <v>10</v>
      </c>
      <c r="AD518" s="80" t="s">
        <v>2384</v>
      </c>
      <c r="AF518" s="80" t="s">
        <v>2386</v>
      </c>
    </row>
    <row r="519" spans="1:32" s="80" customFormat="1" ht="12.95" customHeight="1" x14ac:dyDescent="0.2">
      <c r="A519" s="16" t="s">
        <v>2444</v>
      </c>
      <c r="B519" s="41"/>
      <c r="C519" s="42">
        <v>45093.383000000002</v>
      </c>
      <c r="D519" s="42"/>
      <c r="E519" s="80">
        <f t="shared" si="71"/>
        <v>-6142.0324665288435</v>
      </c>
      <c r="F519" s="80">
        <f t="shared" si="72"/>
        <v>-6142</v>
      </c>
      <c r="G519" s="80">
        <f t="shared" si="77"/>
        <v>-4.4070799995097332E-2</v>
      </c>
      <c r="I519" s="80">
        <f t="shared" si="76"/>
        <v>-4.4070799995097332E-2</v>
      </c>
      <c r="P519" s="80">
        <f t="shared" si="73"/>
        <v>0.16932275604327213</v>
      </c>
      <c r="Q519" s="107">
        <f t="shared" si="74"/>
        <v>30074.883000000002</v>
      </c>
      <c r="R519" s="80">
        <f t="shared" si="78"/>
        <v>4.5536809758700725E-2</v>
      </c>
      <c r="T519" s="106"/>
      <c r="AA519" s="80" t="s">
        <v>2406</v>
      </c>
      <c r="AB519" s="80">
        <v>7</v>
      </c>
      <c r="AD519" s="80" t="s">
        <v>2394</v>
      </c>
      <c r="AF519" s="80" t="s">
        <v>2386</v>
      </c>
    </row>
    <row r="520" spans="1:32" s="80" customFormat="1" ht="12.95" customHeight="1" x14ac:dyDescent="0.2">
      <c r="A520" s="16" t="s">
        <v>2444</v>
      </c>
      <c r="B520" s="41"/>
      <c r="C520" s="42">
        <v>45093.387000000002</v>
      </c>
      <c r="D520" s="42"/>
      <c r="E520" s="80">
        <f t="shared" si="71"/>
        <v>-6142.029519767827</v>
      </c>
      <c r="F520" s="80">
        <f t="shared" si="72"/>
        <v>-6142</v>
      </c>
      <c r="G520" s="80">
        <f t="shared" si="77"/>
        <v>-4.0070799994282424E-2</v>
      </c>
      <c r="I520" s="80">
        <f t="shared" si="76"/>
        <v>-4.0070799994282424E-2</v>
      </c>
      <c r="P520" s="80">
        <f t="shared" si="73"/>
        <v>0.16932275604327213</v>
      </c>
      <c r="Q520" s="107">
        <f t="shared" si="74"/>
        <v>30074.887000000002</v>
      </c>
      <c r="R520" s="80">
        <f t="shared" si="78"/>
        <v>4.3845661310052499E-2</v>
      </c>
      <c r="T520" s="106"/>
      <c r="AA520" s="80" t="s">
        <v>2406</v>
      </c>
      <c r="AB520" s="80">
        <v>10</v>
      </c>
      <c r="AD520" s="80" t="s">
        <v>2384</v>
      </c>
      <c r="AF520" s="80" t="s">
        <v>2386</v>
      </c>
    </row>
    <row r="521" spans="1:32" s="80" customFormat="1" ht="12.95" customHeight="1" x14ac:dyDescent="0.2">
      <c r="A521" s="16" t="s">
        <v>2446</v>
      </c>
      <c r="B521" s="41"/>
      <c r="C521" s="42">
        <v>45112.389000000003</v>
      </c>
      <c r="D521" s="42"/>
      <c r="E521" s="80">
        <f t="shared" si="71"/>
        <v>-6128.0309315610293</v>
      </c>
      <c r="F521" s="80">
        <f t="shared" si="72"/>
        <v>-6128</v>
      </c>
      <c r="G521" s="80">
        <f t="shared" si="77"/>
        <v>-4.1987199998402502E-2</v>
      </c>
      <c r="I521" s="80">
        <f t="shared" si="76"/>
        <v>-4.1987199998402502E-2</v>
      </c>
      <c r="P521" s="80">
        <f t="shared" si="73"/>
        <v>0.16859363604327213</v>
      </c>
      <c r="Q521" s="107">
        <f t="shared" si="74"/>
        <v>30093.889000000003</v>
      </c>
      <c r="R521" s="80">
        <f t="shared" si="78"/>
        <v>4.434428850801065E-2</v>
      </c>
      <c r="T521" s="106"/>
      <c r="AA521" s="80" t="s">
        <v>2406</v>
      </c>
      <c r="AB521" s="80">
        <v>27</v>
      </c>
      <c r="AD521" s="80" t="s">
        <v>2445</v>
      </c>
      <c r="AF521" s="80" t="s">
        <v>2386</v>
      </c>
    </row>
    <row r="522" spans="1:32" s="80" customFormat="1" ht="12.95" customHeight="1" x14ac:dyDescent="0.2">
      <c r="A522" s="16" t="s">
        <v>2444</v>
      </c>
      <c r="B522" s="41"/>
      <c r="C522" s="42">
        <v>45116.463000000003</v>
      </c>
      <c r="D522" s="42"/>
      <c r="E522" s="80">
        <f t="shared" si="71"/>
        <v>-6125.0296554661709</v>
      </c>
      <c r="F522" s="80">
        <f t="shared" si="72"/>
        <v>-6125</v>
      </c>
      <c r="G522" s="80">
        <f t="shared" si="77"/>
        <v>-4.0254999992612284E-2</v>
      </c>
      <c r="I522" s="80">
        <f t="shared" si="76"/>
        <v>-4.0254999992612284E-2</v>
      </c>
      <c r="P522" s="80">
        <f t="shared" si="73"/>
        <v>0.16843760004327213</v>
      </c>
      <c r="Q522" s="107">
        <f t="shared" si="74"/>
        <v>30097.963000000003</v>
      </c>
      <c r="R522" s="80">
        <f t="shared" si="78"/>
        <v>4.3552601309737621E-2</v>
      </c>
      <c r="T522" s="106"/>
      <c r="AA522" s="80" t="s">
        <v>2406</v>
      </c>
      <c r="AB522" s="80">
        <v>12</v>
      </c>
      <c r="AD522" s="80" t="s">
        <v>2384</v>
      </c>
      <c r="AF522" s="80" t="s">
        <v>2386</v>
      </c>
    </row>
    <row r="523" spans="1:32" s="80" customFormat="1" ht="12.95" customHeight="1" x14ac:dyDescent="0.2">
      <c r="A523" s="16" t="s">
        <v>2446</v>
      </c>
      <c r="B523" s="41"/>
      <c r="C523" s="42">
        <v>45131.396999999997</v>
      </c>
      <c r="D523" s="42"/>
      <c r="E523" s="80">
        <f t="shared" si="71"/>
        <v>-6114.0279232127123</v>
      </c>
      <c r="F523" s="80">
        <f t="shared" si="72"/>
        <v>-6114</v>
      </c>
      <c r="G523" s="80">
        <f t="shared" si="77"/>
        <v>-3.7903600001300219E-2</v>
      </c>
      <c r="I523" s="80">
        <f t="shared" si="76"/>
        <v>-3.7903600001300219E-2</v>
      </c>
      <c r="P523" s="80">
        <f t="shared" si="73"/>
        <v>0.16786608404327211</v>
      </c>
      <c r="Q523" s="107">
        <f t="shared" si="74"/>
        <v>30112.896999999997</v>
      </c>
      <c r="R523" s="80">
        <f t="shared" si="78"/>
        <v>4.2341162871803124E-2</v>
      </c>
      <c r="T523" s="106"/>
      <c r="AA523" s="80" t="s">
        <v>2406</v>
      </c>
      <c r="AB523" s="80">
        <v>7</v>
      </c>
      <c r="AD523" s="80" t="s">
        <v>2394</v>
      </c>
      <c r="AF523" s="80" t="s">
        <v>2386</v>
      </c>
    </row>
    <row r="524" spans="1:32" s="80" customFormat="1" ht="12.95" customHeight="1" x14ac:dyDescent="0.2">
      <c r="A524" s="16" t="s">
        <v>2431</v>
      </c>
      <c r="B524" s="41"/>
      <c r="C524" s="42">
        <v>45155.379000000001</v>
      </c>
      <c r="D524" s="42"/>
      <c r="E524" s="80">
        <f t="shared" si="71"/>
        <v>-6096.3606175409168</v>
      </c>
      <c r="F524" s="80">
        <f t="shared" si="72"/>
        <v>-6096.5</v>
      </c>
      <c r="I524" s="80">
        <f t="shared" si="76"/>
        <v>0</v>
      </c>
      <c r="P524" s="80">
        <f t="shared" si="73"/>
        <v>0.16695884904327213</v>
      </c>
      <c r="Q524" s="107">
        <f t="shared" si="74"/>
        <v>30136.879000000001</v>
      </c>
      <c r="R524" s="80">
        <f t="shared" si="78"/>
        <v>2.7875257273854131E-2</v>
      </c>
      <c r="S524" s="20">
        <v>0.22540800000570016</v>
      </c>
      <c r="T524" s="106"/>
      <c r="AB524" s="80">
        <v>6</v>
      </c>
      <c r="AD524" s="80" t="s">
        <v>2394</v>
      </c>
      <c r="AF524" s="80" t="s">
        <v>2386</v>
      </c>
    </row>
    <row r="525" spans="1:32" s="80" customFormat="1" ht="12.95" customHeight="1" x14ac:dyDescent="0.2">
      <c r="A525" s="16" t="s">
        <v>2447</v>
      </c>
      <c r="B525" s="41"/>
      <c r="C525" s="42">
        <v>45222.345999999998</v>
      </c>
      <c r="D525" s="42"/>
      <c r="E525" s="80">
        <f t="shared" si="71"/>
        <v>-6047.0266813002818</v>
      </c>
      <c r="F525" s="80">
        <f t="shared" si="72"/>
        <v>-6047</v>
      </c>
      <c r="G525" s="80">
        <f t="shared" ref="G525:G588" si="79">C525-(C$7+F525*C$8)</f>
        <v>-3.6217799999576528E-2</v>
      </c>
      <c r="I525" s="80">
        <f t="shared" si="76"/>
        <v>-3.6217799999576528E-2</v>
      </c>
      <c r="P525" s="80">
        <f t="shared" si="73"/>
        <v>0.16440593604327214</v>
      </c>
      <c r="Q525" s="107">
        <f t="shared" si="74"/>
        <v>30203.845999999998</v>
      </c>
      <c r="R525" s="80">
        <f t="shared" si="78"/>
        <v>4.0249883463790617E-2</v>
      </c>
      <c r="T525" s="106"/>
      <c r="AA525" s="80" t="s">
        <v>2406</v>
      </c>
      <c r="AB525" s="80">
        <v>7</v>
      </c>
      <c r="AD525" s="80" t="s">
        <v>2394</v>
      </c>
      <c r="AF525" s="80" t="s">
        <v>2386</v>
      </c>
    </row>
    <row r="526" spans="1:32" s="80" customFormat="1" ht="12.95" customHeight="1" x14ac:dyDescent="0.2">
      <c r="A526" s="16" t="s">
        <v>2449</v>
      </c>
      <c r="B526" s="41"/>
      <c r="C526" s="42">
        <v>45234.565999999999</v>
      </c>
      <c r="D526" s="42"/>
      <c r="E526" s="80">
        <f t="shared" si="71"/>
        <v>-6038.0243263962147</v>
      </c>
      <c r="F526" s="80">
        <f t="shared" si="72"/>
        <v>-6038</v>
      </c>
      <c r="G526" s="80">
        <f t="shared" si="79"/>
        <v>-3.302119999716524E-2</v>
      </c>
      <c r="I526" s="80">
        <f t="shared" si="76"/>
        <v>-3.302119999716524E-2</v>
      </c>
      <c r="P526" s="80">
        <f t="shared" si="73"/>
        <v>0.16394387604327215</v>
      </c>
      <c r="Q526" s="107">
        <f t="shared" si="74"/>
        <v>30216.065999999999</v>
      </c>
      <c r="R526" s="80">
        <f t="shared" si="78"/>
        <v>3.8795241179615282E-2</v>
      </c>
      <c r="T526" s="106"/>
      <c r="AA526" s="80" t="s">
        <v>2406</v>
      </c>
      <c r="AB526" s="80">
        <v>13</v>
      </c>
      <c r="AD526" s="80" t="s">
        <v>2448</v>
      </c>
      <c r="AF526" s="80" t="s">
        <v>2386</v>
      </c>
    </row>
    <row r="527" spans="1:32" s="80" customFormat="1" ht="12.95" customHeight="1" x14ac:dyDescent="0.2">
      <c r="A527" s="16" t="s">
        <v>2450</v>
      </c>
      <c r="B527" s="41"/>
      <c r="C527" s="42">
        <v>45276.641000000003</v>
      </c>
      <c r="D527" s="42"/>
      <c r="E527" s="80">
        <f t="shared" si="71"/>
        <v>-6007.0280839585212</v>
      </c>
      <c r="F527" s="80">
        <f t="shared" si="72"/>
        <v>-6007</v>
      </c>
      <c r="G527" s="80">
        <f t="shared" si="79"/>
        <v>-3.8121799996588379E-2</v>
      </c>
      <c r="I527" s="80">
        <f t="shared" si="76"/>
        <v>-3.8121799996588379E-2</v>
      </c>
      <c r="P527" s="80">
        <f t="shared" si="73"/>
        <v>0.16235729604327212</v>
      </c>
      <c r="Q527" s="107">
        <f t="shared" si="74"/>
        <v>30258.141000000003</v>
      </c>
      <c r="R527" s="80">
        <f t="shared" si="78"/>
        <v>4.0191867948959611E-2</v>
      </c>
      <c r="T527" s="106"/>
      <c r="AA527" s="80" t="s">
        <v>2406</v>
      </c>
      <c r="AB527" s="80">
        <v>6</v>
      </c>
      <c r="AD527" s="80" t="s">
        <v>2394</v>
      </c>
      <c r="AF527" s="80" t="s">
        <v>2386</v>
      </c>
    </row>
    <row r="528" spans="1:32" s="80" customFormat="1" ht="12.95" customHeight="1" x14ac:dyDescent="0.2">
      <c r="A528" s="16" t="s">
        <v>2450</v>
      </c>
      <c r="B528" s="41"/>
      <c r="C528" s="42">
        <v>45317.362000000001</v>
      </c>
      <c r="D528" s="42"/>
      <c r="E528" s="80">
        <f t="shared" si="71"/>
        <v>-5977.0293201247696</v>
      </c>
      <c r="F528" s="80">
        <f t="shared" si="72"/>
        <v>-5977</v>
      </c>
      <c r="G528" s="80">
        <f t="shared" si="79"/>
        <v>-3.9799799997126684E-2</v>
      </c>
      <c r="I528" s="80">
        <f t="shared" si="76"/>
        <v>-3.9799799997126684E-2</v>
      </c>
      <c r="P528" s="80">
        <f t="shared" si="73"/>
        <v>0.16082921604327213</v>
      </c>
      <c r="Q528" s="107">
        <f t="shared" si="74"/>
        <v>30298.862000000001</v>
      </c>
      <c r="R528" s="80">
        <f t="shared" si="78"/>
        <v>4.0252002077338603E-2</v>
      </c>
      <c r="T528" s="106"/>
      <c r="AA528" s="80" t="s">
        <v>2406</v>
      </c>
      <c r="AB528" s="80">
        <v>10</v>
      </c>
      <c r="AD528" s="80" t="s">
        <v>2451</v>
      </c>
      <c r="AF528" s="80" t="s">
        <v>2386</v>
      </c>
    </row>
    <row r="529" spans="1:32" s="80" customFormat="1" ht="12.95" customHeight="1" x14ac:dyDescent="0.2">
      <c r="A529" s="16" t="s">
        <v>2450</v>
      </c>
      <c r="B529" s="41"/>
      <c r="C529" s="42">
        <v>45325.510999999999</v>
      </c>
      <c r="D529" s="42"/>
      <c r="E529" s="80">
        <f t="shared" si="71"/>
        <v>-5971.0260312448008</v>
      </c>
      <c r="F529" s="80">
        <f t="shared" si="72"/>
        <v>-5971</v>
      </c>
      <c r="G529" s="80">
        <f t="shared" si="79"/>
        <v>-3.5335399996256456E-2</v>
      </c>
      <c r="I529" s="80">
        <f t="shared" si="76"/>
        <v>-3.5335399996256456E-2</v>
      </c>
      <c r="P529" s="80">
        <f t="shared" si="73"/>
        <v>0.16052446404327214</v>
      </c>
      <c r="Q529" s="107">
        <f t="shared" si="74"/>
        <v>30307.010999999999</v>
      </c>
      <c r="R529" s="80">
        <f t="shared" si="78"/>
        <v>3.8361086341582626E-2</v>
      </c>
      <c r="T529" s="106"/>
      <c r="AA529" s="80" t="s">
        <v>2406</v>
      </c>
      <c r="AB529" s="80">
        <v>6</v>
      </c>
      <c r="AD529" s="80" t="s">
        <v>2394</v>
      </c>
      <c r="AF529" s="80" t="s">
        <v>2386</v>
      </c>
    </row>
    <row r="530" spans="1:32" s="80" customFormat="1" ht="12.95" customHeight="1" x14ac:dyDescent="0.2">
      <c r="A530" s="16" t="s">
        <v>2450</v>
      </c>
      <c r="B530" s="41"/>
      <c r="C530" s="42">
        <v>45344.512999999999</v>
      </c>
      <c r="D530" s="42"/>
      <c r="E530" s="80">
        <f t="shared" si="71"/>
        <v>-5957.0274430380032</v>
      </c>
      <c r="F530" s="80">
        <f t="shared" si="72"/>
        <v>-5957</v>
      </c>
      <c r="G530" s="80">
        <f t="shared" si="79"/>
        <v>-3.7251800000376534E-2</v>
      </c>
      <c r="I530" s="80">
        <f t="shared" si="76"/>
        <v>-3.7251800000376534E-2</v>
      </c>
      <c r="P530" s="80">
        <f t="shared" si="73"/>
        <v>0.15981449604327211</v>
      </c>
      <c r="Q530" s="107">
        <f t="shared" si="74"/>
        <v>30326.012999999999</v>
      </c>
      <c r="R530" s="80">
        <f t="shared" si="78"/>
        <v>3.8835125036362966E-2</v>
      </c>
      <c r="T530" s="106"/>
      <c r="AA530" s="80" t="s">
        <v>2406</v>
      </c>
      <c r="AB530" s="80">
        <v>6</v>
      </c>
      <c r="AD530" s="80" t="s">
        <v>2394</v>
      </c>
      <c r="AF530" s="80" t="s">
        <v>2386</v>
      </c>
    </row>
    <row r="531" spans="1:32" s="80" customFormat="1" ht="12.95" customHeight="1" x14ac:dyDescent="0.2">
      <c r="A531" s="16" t="s">
        <v>2450</v>
      </c>
      <c r="B531" s="41"/>
      <c r="C531" s="42">
        <v>45351.3</v>
      </c>
      <c r="D531" s="42"/>
      <c r="E531" s="80">
        <f t="shared" si="71"/>
        <v>-5952.0275262839996</v>
      </c>
      <c r="F531" s="80">
        <f t="shared" si="72"/>
        <v>-5952</v>
      </c>
      <c r="G531" s="80">
        <f t="shared" si="79"/>
        <v>-3.7364799994975328E-2</v>
      </c>
      <c r="I531" s="80">
        <f t="shared" si="76"/>
        <v>-3.7364799994975328E-2</v>
      </c>
      <c r="P531" s="80">
        <f t="shared" si="73"/>
        <v>0.15956131604327212</v>
      </c>
      <c r="Q531" s="107">
        <f t="shared" si="74"/>
        <v>30332.800000000003</v>
      </c>
      <c r="R531" s="80">
        <f t="shared" si="78"/>
        <v>3.87798951779093E-2</v>
      </c>
      <c r="T531" s="106"/>
      <c r="AA531" s="80" t="s">
        <v>2406</v>
      </c>
      <c r="AB531" s="80">
        <v>5</v>
      </c>
      <c r="AD531" s="80" t="s">
        <v>2451</v>
      </c>
      <c r="AF531" s="80" t="s">
        <v>2386</v>
      </c>
    </row>
    <row r="532" spans="1:32" s="80" customFormat="1" ht="12.95" customHeight="1" x14ac:dyDescent="0.2">
      <c r="A532" s="16" t="s">
        <v>2522</v>
      </c>
      <c r="B532" s="41"/>
      <c r="C532" s="42">
        <v>45352.659</v>
      </c>
      <c r="D532" s="42"/>
      <c r="E532" s="80">
        <f t="shared" si="71"/>
        <v>-5951.0263642287946</v>
      </c>
      <c r="F532" s="80">
        <f t="shared" si="72"/>
        <v>-5951</v>
      </c>
      <c r="G532" s="80">
        <f t="shared" si="79"/>
        <v>-3.5787399996479508E-2</v>
      </c>
      <c r="I532" s="80">
        <f t="shared" si="76"/>
        <v>-3.5787399996479508E-2</v>
      </c>
      <c r="P532" s="80">
        <f t="shared" si="73"/>
        <v>0.15951070404327214</v>
      </c>
      <c r="Q532" s="107">
        <f t="shared" si="74"/>
        <v>30334.159</v>
      </c>
      <c r="R532" s="80">
        <f t="shared" si="78"/>
        <v>3.8141349441521658E-2</v>
      </c>
      <c r="T532" s="106"/>
    </row>
    <row r="533" spans="1:32" s="80" customFormat="1" ht="12.95" customHeight="1" x14ac:dyDescent="0.2">
      <c r="A533" s="16" t="s">
        <v>2452</v>
      </c>
      <c r="B533" s="41"/>
      <c r="C533" s="42">
        <v>45370.300999999999</v>
      </c>
      <c r="D533" s="42"/>
      <c r="E533" s="80">
        <f t="shared" ref="E533:E596" si="80">(C533-C$7)/C$8</f>
        <v>-5938.0296747674583</v>
      </c>
      <c r="F533" s="80">
        <f t="shared" ref="F533:F596" si="81">+ROUND(2*E533,0)/2</f>
        <v>-5938</v>
      </c>
      <c r="G533" s="80">
        <f t="shared" si="79"/>
        <v>-4.0281199995661154E-2</v>
      </c>
      <c r="I533" s="80">
        <f t="shared" si="76"/>
        <v>-4.0281199995661154E-2</v>
      </c>
      <c r="P533" s="80">
        <f t="shared" ref="P533:P596" si="82">+D$11+D$12*F533+D$13*F533^2</f>
        <v>0.15885347604327213</v>
      </c>
      <c r="Q533" s="107">
        <f t="shared" si="74"/>
        <v>30351.800999999999</v>
      </c>
      <c r="R533" s="80">
        <f t="shared" si="78"/>
        <v>3.9654619201130913E-2</v>
      </c>
      <c r="T533" s="106"/>
      <c r="AA533" s="80" t="s">
        <v>2406</v>
      </c>
      <c r="AB533" s="80">
        <v>10</v>
      </c>
      <c r="AD533" s="80" t="s">
        <v>2451</v>
      </c>
      <c r="AF533" s="80" t="s">
        <v>2386</v>
      </c>
    </row>
    <row r="534" spans="1:32" s="80" customFormat="1" ht="12.95" customHeight="1" x14ac:dyDescent="0.2">
      <c r="A534" s="16" t="s">
        <v>2453</v>
      </c>
      <c r="B534" s="41"/>
      <c r="C534" s="42">
        <v>45378.445</v>
      </c>
      <c r="D534" s="42"/>
      <c r="E534" s="80">
        <f t="shared" si="80"/>
        <v>-5932.030069338758</v>
      </c>
      <c r="F534" s="80">
        <f t="shared" si="81"/>
        <v>-5932</v>
      </c>
      <c r="G534" s="80">
        <f t="shared" si="79"/>
        <v>-4.0816799999447539E-2</v>
      </c>
      <c r="I534" s="80">
        <f t="shared" si="76"/>
        <v>-4.0816799999447539E-2</v>
      </c>
      <c r="P534" s="80">
        <f t="shared" si="82"/>
        <v>0.15855059604327212</v>
      </c>
      <c r="Q534" s="107">
        <f t="shared" si="74"/>
        <v>30359.945</v>
      </c>
      <c r="R534" s="80">
        <f t="shared" si="78"/>
        <v>3.9747358604854635E-2</v>
      </c>
      <c r="T534" s="106"/>
      <c r="AA534" s="80" t="s">
        <v>2406</v>
      </c>
      <c r="AB534" s="80">
        <v>6</v>
      </c>
      <c r="AD534" s="80" t="s">
        <v>2394</v>
      </c>
      <c r="AF534" s="80" t="s">
        <v>2386</v>
      </c>
    </row>
    <row r="535" spans="1:32" s="80" customFormat="1" ht="12.95" customHeight="1" x14ac:dyDescent="0.2">
      <c r="A535" s="16" t="s">
        <v>2453</v>
      </c>
      <c r="B535" s="41"/>
      <c r="C535" s="42">
        <v>45408.313000000002</v>
      </c>
      <c r="D535" s="42"/>
      <c r="E535" s="80">
        <f t="shared" si="80"/>
        <v>-5910.0266048318299</v>
      </c>
      <c r="F535" s="80">
        <f t="shared" si="81"/>
        <v>-5910</v>
      </c>
      <c r="G535" s="80">
        <f t="shared" si="79"/>
        <v>-3.6113999994995538E-2</v>
      </c>
      <c r="I535" s="80">
        <f t="shared" si="76"/>
        <v>-3.6113999994995538E-2</v>
      </c>
      <c r="P535" s="80">
        <f t="shared" si="82"/>
        <v>0.15744250004327212</v>
      </c>
      <c r="Q535" s="107">
        <f t="shared" si="74"/>
        <v>30389.813000000002</v>
      </c>
      <c r="R535" s="80">
        <f t="shared" si="78"/>
        <v>3.7464118707063905E-2</v>
      </c>
      <c r="T535" s="106"/>
      <c r="AA535" s="80" t="s">
        <v>2406</v>
      </c>
      <c r="AB535" s="80">
        <v>6</v>
      </c>
      <c r="AD535" s="80" t="s">
        <v>2454</v>
      </c>
      <c r="AF535" s="80" t="s">
        <v>2386</v>
      </c>
    </row>
    <row r="536" spans="1:32" s="80" customFormat="1" ht="12.95" customHeight="1" x14ac:dyDescent="0.2">
      <c r="A536" s="16" t="s">
        <v>2455</v>
      </c>
      <c r="B536" s="41"/>
      <c r="C536" s="42">
        <v>45450.391000000003</v>
      </c>
      <c r="D536" s="42"/>
      <c r="E536" s="80">
        <f t="shared" si="80"/>
        <v>-5879.0281523233771</v>
      </c>
      <c r="F536" s="80">
        <f t="shared" si="81"/>
        <v>-5879</v>
      </c>
      <c r="G536" s="80">
        <f t="shared" si="79"/>
        <v>-3.8214599990169518E-2</v>
      </c>
      <c r="I536" s="80">
        <f t="shared" si="76"/>
        <v>-3.8214599990169518E-2</v>
      </c>
      <c r="P536" s="80">
        <f t="shared" si="82"/>
        <v>0.15588766404327214</v>
      </c>
      <c r="Q536" s="107">
        <f t="shared" si="74"/>
        <v>30431.891000000003</v>
      </c>
      <c r="R536" s="80">
        <f t="shared" si="78"/>
        <v>3.76756889029079E-2</v>
      </c>
      <c r="T536" s="106"/>
      <c r="AB536" s="80">
        <v>7</v>
      </c>
      <c r="AD536" s="80" t="s">
        <v>2394</v>
      </c>
      <c r="AF536" s="80" t="s">
        <v>2386</v>
      </c>
    </row>
    <row r="537" spans="1:32" s="80" customFormat="1" ht="12.95" customHeight="1" x14ac:dyDescent="0.2">
      <c r="A537" s="16" t="s">
        <v>2457</v>
      </c>
      <c r="B537" s="41"/>
      <c r="C537" s="42">
        <v>45488.402000000002</v>
      </c>
      <c r="D537" s="42"/>
      <c r="E537" s="80">
        <f t="shared" si="80"/>
        <v>-5851.025819078005</v>
      </c>
      <c r="F537" s="80">
        <f t="shared" si="81"/>
        <v>-5851</v>
      </c>
      <c r="G537" s="80">
        <f t="shared" si="79"/>
        <v>-3.5047399993345607E-2</v>
      </c>
      <c r="I537" s="80">
        <f t="shared" si="76"/>
        <v>-3.5047399993345607E-2</v>
      </c>
      <c r="P537" s="80">
        <f t="shared" si="82"/>
        <v>0.15448990404327212</v>
      </c>
      <c r="Q537" s="107">
        <f t="shared" ref="Q537:Q600" si="83">C537-15018.5</f>
        <v>30469.902000000002</v>
      </c>
      <c r="R537" s="80">
        <f t="shared" si="78"/>
        <v>3.5924389621469266E-2</v>
      </c>
      <c r="T537" s="106"/>
      <c r="AA537" s="80" t="s">
        <v>2406</v>
      </c>
      <c r="AB537" s="80">
        <v>9</v>
      </c>
      <c r="AD537" s="80" t="s">
        <v>2456</v>
      </c>
      <c r="AF537" s="80" t="s">
        <v>2386</v>
      </c>
    </row>
    <row r="538" spans="1:32" s="80" customFormat="1" ht="12.95" customHeight="1" x14ac:dyDescent="0.2">
      <c r="A538" s="16" t="s">
        <v>2457</v>
      </c>
      <c r="B538" s="41"/>
      <c r="C538" s="42">
        <v>45488.402999999998</v>
      </c>
      <c r="D538" s="42"/>
      <c r="E538" s="80">
        <f t="shared" si="80"/>
        <v>-5851.0250823877541</v>
      </c>
      <c r="F538" s="80">
        <f t="shared" si="81"/>
        <v>-5851</v>
      </c>
      <c r="G538" s="80">
        <f t="shared" si="79"/>
        <v>-3.4047399996779859E-2</v>
      </c>
      <c r="I538" s="80">
        <f t="shared" si="76"/>
        <v>-3.4047399996779859E-2</v>
      </c>
      <c r="P538" s="80">
        <f t="shared" si="82"/>
        <v>0.15448990404327212</v>
      </c>
      <c r="Q538" s="107">
        <f t="shared" si="83"/>
        <v>30469.902999999998</v>
      </c>
      <c r="R538" s="80">
        <f t="shared" si="78"/>
        <v>3.5546315014691E-2</v>
      </c>
      <c r="T538" s="106"/>
      <c r="AA538" s="80" t="s">
        <v>2406</v>
      </c>
      <c r="AB538" s="80">
        <v>9</v>
      </c>
      <c r="AD538" s="80" t="s">
        <v>2394</v>
      </c>
      <c r="AF538" s="80" t="s">
        <v>2386</v>
      </c>
    </row>
    <row r="539" spans="1:32" s="80" customFormat="1" ht="12.95" customHeight="1" x14ac:dyDescent="0.2">
      <c r="A539" s="16" t="s">
        <v>2457</v>
      </c>
      <c r="B539" s="41"/>
      <c r="C539" s="42">
        <v>45522.345999999998</v>
      </c>
      <c r="D539" s="42"/>
      <c r="E539" s="80">
        <f t="shared" si="80"/>
        <v>-5826.0196050957156</v>
      </c>
      <c r="F539" s="80">
        <f t="shared" si="81"/>
        <v>-5826</v>
      </c>
      <c r="G539" s="80">
        <f t="shared" si="79"/>
        <v>-2.6612399997247849E-2</v>
      </c>
      <c r="I539" s="80">
        <f t="shared" si="76"/>
        <v>-2.6612399997247849E-2</v>
      </c>
      <c r="P539" s="80">
        <f t="shared" si="82"/>
        <v>0.15324720404327211</v>
      </c>
      <c r="Q539" s="107">
        <f t="shared" si="83"/>
        <v>30503.845999999998</v>
      </c>
      <c r="R539" s="80">
        <f t="shared" si="78"/>
        <v>3.2349477165612622E-2</v>
      </c>
      <c r="T539" s="106"/>
      <c r="AA539" s="80" t="s">
        <v>2406</v>
      </c>
      <c r="AB539" s="80">
        <v>6</v>
      </c>
      <c r="AD539" s="80" t="s">
        <v>2454</v>
      </c>
      <c r="AF539" s="80" t="s">
        <v>2386</v>
      </c>
    </row>
    <row r="540" spans="1:32" s="80" customFormat="1" ht="12.95" customHeight="1" x14ac:dyDescent="0.2">
      <c r="A540" s="16" t="s">
        <v>2452</v>
      </c>
      <c r="B540" s="41"/>
      <c r="C540" s="42">
        <v>45564.421999999999</v>
      </c>
      <c r="D540" s="42"/>
      <c r="E540" s="80">
        <f t="shared" si="80"/>
        <v>-5795.0226259677711</v>
      </c>
      <c r="F540" s="80">
        <f t="shared" si="81"/>
        <v>-5795</v>
      </c>
      <c r="G540" s="80">
        <f t="shared" si="79"/>
        <v>-3.0713000000105239E-2</v>
      </c>
      <c r="I540" s="80">
        <f t="shared" si="76"/>
        <v>-3.0713000000105239E-2</v>
      </c>
      <c r="P540" s="80">
        <f t="shared" si="82"/>
        <v>0.15171320004327213</v>
      </c>
      <c r="Q540" s="107">
        <f t="shared" si="83"/>
        <v>30545.921999999999</v>
      </c>
      <c r="R540" s="80">
        <f t="shared" si="78"/>
        <v>3.3279318462266338E-2</v>
      </c>
      <c r="T540" s="106"/>
      <c r="AA540" s="80" t="s">
        <v>2406</v>
      </c>
      <c r="AB540" s="80">
        <v>6</v>
      </c>
      <c r="AD540" s="80" t="s">
        <v>2394</v>
      </c>
      <c r="AF540" s="80" t="s">
        <v>2386</v>
      </c>
    </row>
    <row r="541" spans="1:32" s="80" customFormat="1" ht="12.95" customHeight="1" x14ac:dyDescent="0.2">
      <c r="A541" s="16" t="s">
        <v>2458</v>
      </c>
      <c r="B541" s="41"/>
      <c r="C541" s="42">
        <v>45659.442999999999</v>
      </c>
      <c r="D541" s="42"/>
      <c r="E541" s="80">
        <f t="shared" si="80"/>
        <v>-5725.0215813409905</v>
      </c>
      <c r="F541" s="80">
        <f t="shared" si="81"/>
        <v>-5725</v>
      </c>
      <c r="G541" s="80">
        <f t="shared" si="79"/>
        <v>-2.929500000027474E-2</v>
      </c>
      <c r="I541" s="80">
        <f t="shared" si="76"/>
        <v>-2.929500000027474E-2</v>
      </c>
      <c r="P541" s="80">
        <f t="shared" si="82"/>
        <v>0.14827760004327212</v>
      </c>
      <c r="Q541" s="107">
        <f t="shared" si="83"/>
        <v>30640.942999999999</v>
      </c>
      <c r="R541" s="80">
        <f t="shared" si="78"/>
        <v>3.1532028286225457E-2</v>
      </c>
      <c r="T541" s="106"/>
      <c r="AA541" s="80" t="s">
        <v>2406</v>
      </c>
      <c r="AB541" s="80">
        <v>8</v>
      </c>
      <c r="AD541" s="80" t="s">
        <v>2394</v>
      </c>
      <c r="AF541" s="80" t="s">
        <v>2386</v>
      </c>
    </row>
    <row r="542" spans="1:32" s="80" customFormat="1" ht="12.95" customHeight="1" x14ac:dyDescent="0.2">
      <c r="A542" s="16" t="s">
        <v>2459</v>
      </c>
      <c r="B542" s="41"/>
      <c r="C542" s="42">
        <v>45686.588000000003</v>
      </c>
      <c r="D542" s="42"/>
      <c r="E542" s="80">
        <f t="shared" si="80"/>
        <v>-5705.0241243957444</v>
      </c>
      <c r="F542" s="80">
        <f t="shared" si="81"/>
        <v>-5705</v>
      </c>
      <c r="G542" s="80">
        <f t="shared" si="79"/>
        <v>-3.2746999990195036E-2</v>
      </c>
      <c r="I542" s="80">
        <f t="shared" si="76"/>
        <v>-3.2746999990195036E-2</v>
      </c>
      <c r="P542" s="80">
        <f t="shared" si="82"/>
        <v>0.14730320004327213</v>
      </c>
      <c r="Q542" s="107">
        <f t="shared" si="83"/>
        <v>30668.088000000003</v>
      </c>
      <c r="R542" s="80">
        <f t="shared" si="78"/>
        <v>3.2418074532091543E-2</v>
      </c>
      <c r="T542" s="106"/>
      <c r="AA542" s="80" t="s">
        <v>2406</v>
      </c>
      <c r="AB542" s="80">
        <v>9</v>
      </c>
      <c r="AD542" s="80" t="s">
        <v>2394</v>
      </c>
      <c r="AF542" s="80" t="s">
        <v>2386</v>
      </c>
    </row>
    <row r="543" spans="1:32" s="80" customFormat="1" ht="12.95" customHeight="1" x14ac:dyDescent="0.2">
      <c r="A543" s="16" t="s">
        <v>2460</v>
      </c>
      <c r="B543" s="41"/>
      <c r="C543" s="42">
        <v>45723.243000000002</v>
      </c>
      <c r="D543" s="42"/>
      <c r="E543" s="80">
        <f t="shared" si="80"/>
        <v>-5678.0207431348172</v>
      </c>
      <c r="F543" s="80">
        <f t="shared" si="81"/>
        <v>-5678</v>
      </c>
      <c r="G543" s="80">
        <f t="shared" si="79"/>
        <v>-2.8157199994893745E-2</v>
      </c>
      <c r="I543" s="80">
        <f t="shared" si="76"/>
        <v>-2.8157199994893745E-2</v>
      </c>
      <c r="P543" s="80">
        <f t="shared" si="82"/>
        <v>0.14599283604327212</v>
      </c>
      <c r="Q543" s="107">
        <f t="shared" si="83"/>
        <v>30704.743000000002</v>
      </c>
      <c r="R543" s="80">
        <f t="shared" si="78"/>
        <v>3.032823505209447E-2</v>
      </c>
      <c r="T543" s="106"/>
      <c r="AA543" s="80" t="s">
        <v>2406</v>
      </c>
      <c r="AB543" s="80">
        <v>6</v>
      </c>
      <c r="AD543" s="80" t="s">
        <v>2451</v>
      </c>
      <c r="AF543" s="80" t="s">
        <v>2386</v>
      </c>
    </row>
    <row r="544" spans="1:32" s="80" customFormat="1" ht="12.95" customHeight="1" x14ac:dyDescent="0.2">
      <c r="A544" s="16" t="s">
        <v>2459</v>
      </c>
      <c r="B544" s="41"/>
      <c r="C544" s="42">
        <v>45727.307999999997</v>
      </c>
      <c r="D544" s="42"/>
      <c r="E544" s="80">
        <f t="shared" si="80"/>
        <v>-5675.0260972522483</v>
      </c>
      <c r="F544" s="80">
        <f t="shared" si="81"/>
        <v>-5675</v>
      </c>
      <c r="G544" s="80">
        <f t="shared" si="79"/>
        <v>-3.5425000001851004E-2</v>
      </c>
      <c r="I544" s="80">
        <f t="shared" si="76"/>
        <v>-3.5425000001851004E-2</v>
      </c>
      <c r="P544" s="80">
        <f t="shared" si="82"/>
        <v>0.14584760004327213</v>
      </c>
      <c r="Q544" s="107">
        <f t="shared" si="83"/>
        <v>30708.807999999997</v>
      </c>
      <c r="R544" s="80">
        <f t="shared" si="78"/>
        <v>3.2859755527119172E-2</v>
      </c>
      <c r="T544" s="106"/>
      <c r="AA544" s="80" t="s">
        <v>2406</v>
      </c>
      <c r="AB544" s="80">
        <v>7</v>
      </c>
      <c r="AD544" s="80" t="s">
        <v>2394</v>
      </c>
      <c r="AF544" s="80" t="s">
        <v>2386</v>
      </c>
    </row>
    <row r="545" spans="1:32" s="80" customFormat="1" ht="12.95" customHeight="1" x14ac:dyDescent="0.2">
      <c r="A545" s="16" t="s">
        <v>2460</v>
      </c>
      <c r="B545" s="41"/>
      <c r="C545" s="42">
        <v>45727.313999999998</v>
      </c>
      <c r="D545" s="42"/>
      <c r="E545" s="80">
        <f t="shared" si="80"/>
        <v>-5675.0216771107234</v>
      </c>
      <c r="F545" s="80">
        <f t="shared" si="81"/>
        <v>-5675</v>
      </c>
      <c r="G545" s="80">
        <f t="shared" si="79"/>
        <v>-2.9425000000628643E-2</v>
      </c>
      <c r="I545" s="80">
        <f t="shared" si="76"/>
        <v>-2.9425000000628643E-2</v>
      </c>
      <c r="P545" s="80">
        <f t="shared" si="82"/>
        <v>0.14584760004327213</v>
      </c>
      <c r="Q545" s="107">
        <f t="shared" si="83"/>
        <v>30708.813999999998</v>
      </c>
      <c r="R545" s="80">
        <f t="shared" si="78"/>
        <v>3.0720484326149204E-2</v>
      </c>
      <c r="T545" s="106"/>
      <c r="AA545" s="80" t="s">
        <v>2406</v>
      </c>
      <c r="AB545" s="80">
        <v>10</v>
      </c>
      <c r="AD545" s="80" t="s">
        <v>2451</v>
      </c>
      <c r="AF545" s="80" t="s">
        <v>2386</v>
      </c>
    </row>
    <row r="546" spans="1:32" s="80" customFormat="1" ht="12.95" customHeight="1" x14ac:dyDescent="0.2">
      <c r="A546" s="16" t="s">
        <v>2522</v>
      </c>
      <c r="B546" s="41"/>
      <c r="C546" s="42">
        <v>45732.743000000002</v>
      </c>
      <c r="D546" s="42"/>
      <c r="E546" s="80">
        <f t="shared" si="80"/>
        <v>-5671.022185721672</v>
      </c>
      <c r="F546" s="80">
        <f t="shared" si="81"/>
        <v>-5671</v>
      </c>
      <c r="G546" s="80">
        <f t="shared" si="79"/>
        <v>-3.011539999715751E-2</v>
      </c>
      <c r="I546" s="80">
        <f t="shared" si="76"/>
        <v>-3.011539999715751E-2</v>
      </c>
      <c r="P546" s="80">
        <f t="shared" si="82"/>
        <v>0.14565406404327211</v>
      </c>
      <c r="Q546" s="107">
        <f t="shared" si="83"/>
        <v>30714.243000000002</v>
      </c>
      <c r="R546" s="80">
        <f t="shared" si="78"/>
        <v>3.089490448905988E-2</v>
      </c>
      <c r="T546" s="106"/>
    </row>
    <row r="547" spans="1:32" s="80" customFormat="1" ht="12.95" customHeight="1" x14ac:dyDescent="0.2">
      <c r="A547" s="16" t="s">
        <v>2460</v>
      </c>
      <c r="B547" s="41"/>
      <c r="C547" s="42">
        <v>45743.597000000002</v>
      </c>
      <c r="D547" s="42"/>
      <c r="E547" s="80">
        <f t="shared" si="80"/>
        <v>-5663.0261497045913</v>
      </c>
      <c r="F547" s="80">
        <f t="shared" si="81"/>
        <v>-5663</v>
      </c>
      <c r="G547" s="80">
        <f t="shared" si="79"/>
        <v>-3.5496199998306111E-2</v>
      </c>
      <c r="I547" s="80">
        <f t="shared" si="76"/>
        <v>-3.5496199998306111E-2</v>
      </c>
      <c r="P547" s="80">
        <f t="shared" si="82"/>
        <v>0.14526737604327211</v>
      </c>
      <c r="Q547" s="107">
        <f t="shared" si="83"/>
        <v>30725.097000000002</v>
      </c>
      <c r="R547" s="80">
        <f t="shared" si="78"/>
        <v>3.2675470423339431E-2</v>
      </c>
      <c r="T547" s="106"/>
      <c r="AA547" s="80" t="s">
        <v>2406</v>
      </c>
      <c r="AB547" s="80">
        <v>7</v>
      </c>
      <c r="AD547" s="80" t="s">
        <v>2394</v>
      </c>
      <c r="AF547" s="80" t="s">
        <v>2386</v>
      </c>
    </row>
    <row r="548" spans="1:32" s="80" customFormat="1" ht="12.95" customHeight="1" x14ac:dyDescent="0.2">
      <c r="A548" s="16" t="s">
        <v>2461</v>
      </c>
      <c r="B548" s="41"/>
      <c r="C548" s="42">
        <v>45868.487999999998</v>
      </c>
      <c r="D548" s="42"/>
      <c r="E548" s="80">
        <f t="shared" si="80"/>
        <v>-5571.0201671903797</v>
      </c>
      <c r="F548" s="80">
        <f t="shared" si="81"/>
        <v>-5571</v>
      </c>
      <c r="G548" s="80">
        <f t="shared" si="79"/>
        <v>-2.7375400000892114E-2</v>
      </c>
      <c r="I548" s="80">
        <f t="shared" si="76"/>
        <v>-2.7375400000892114E-2</v>
      </c>
      <c r="P548" s="80">
        <f t="shared" si="82"/>
        <v>0.14085726404327212</v>
      </c>
      <c r="Q548" s="107">
        <f t="shared" si="83"/>
        <v>30849.987999999998</v>
      </c>
      <c r="R548" s="80">
        <f t="shared" si="78"/>
        <v>2.8302229251396627E-2</v>
      </c>
      <c r="T548" s="106"/>
      <c r="AA548" s="80" t="s">
        <v>2406</v>
      </c>
      <c r="AB548" s="80">
        <v>8</v>
      </c>
      <c r="AD548" s="80" t="s">
        <v>2394</v>
      </c>
      <c r="AF548" s="80" t="s">
        <v>2386</v>
      </c>
    </row>
    <row r="549" spans="1:32" s="80" customFormat="1" ht="12.95" customHeight="1" x14ac:dyDescent="0.2">
      <c r="A549" s="16" t="s">
        <v>2462</v>
      </c>
      <c r="B549" s="41"/>
      <c r="C549" s="42">
        <v>45879.343999999997</v>
      </c>
      <c r="D549" s="42"/>
      <c r="E549" s="80">
        <f t="shared" si="80"/>
        <v>-5563.0226577927906</v>
      </c>
      <c r="F549" s="80">
        <f t="shared" si="81"/>
        <v>-5563</v>
      </c>
      <c r="G549" s="80">
        <f t="shared" si="79"/>
        <v>-3.075620000163326E-2</v>
      </c>
      <c r="I549" s="80">
        <f t="shared" si="76"/>
        <v>-3.075620000163326E-2</v>
      </c>
      <c r="P549" s="80">
        <f t="shared" si="82"/>
        <v>0.14047697604327211</v>
      </c>
      <c r="Q549" s="107">
        <f t="shared" si="83"/>
        <v>30860.843999999997</v>
      </c>
      <c r="R549" s="80">
        <f t="shared" si="78"/>
        <v>2.9320800578425555E-2</v>
      </c>
      <c r="T549" s="106"/>
      <c r="AA549" s="80" t="s">
        <v>2406</v>
      </c>
      <c r="AB549" s="80">
        <v>5</v>
      </c>
      <c r="AD549" s="80" t="s">
        <v>2454</v>
      </c>
      <c r="AF549" s="80" t="s">
        <v>2386</v>
      </c>
    </row>
    <row r="550" spans="1:32" s="80" customFormat="1" ht="12.95" customHeight="1" x14ac:dyDescent="0.2">
      <c r="A550" s="16" t="s">
        <v>2464</v>
      </c>
      <c r="B550" s="41"/>
      <c r="C550" s="42">
        <v>45940.434999999998</v>
      </c>
      <c r="D550" s="42"/>
      <c r="E550" s="80">
        <f t="shared" si="80"/>
        <v>-5518.0175134847468</v>
      </c>
      <c r="F550" s="80">
        <f t="shared" si="81"/>
        <v>-5518</v>
      </c>
      <c r="G550" s="80">
        <f t="shared" si="79"/>
        <v>-2.3773200002324302E-2</v>
      </c>
      <c r="I550" s="80">
        <f t="shared" si="76"/>
        <v>-2.3773200002324302E-2</v>
      </c>
      <c r="P550" s="80">
        <f t="shared" si="82"/>
        <v>0.13834739604327212</v>
      </c>
      <c r="Q550" s="107">
        <f t="shared" si="83"/>
        <v>30921.934999999998</v>
      </c>
      <c r="R550" s="80">
        <f t="shared" si="78"/>
        <v>2.6283087662179454E-2</v>
      </c>
      <c r="T550" s="106"/>
      <c r="AA550" s="80" t="s">
        <v>2406</v>
      </c>
      <c r="AB550" s="80">
        <v>11</v>
      </c>
      <c r="AD550" s="80" t="s">
        <v>2463</v>
      </c>
      <c r="AF550" s="80" t="s">
        <v>2386</v>
      </c>
    </row>
    <row r="551" spans="1:32" s="80" customFormat="1" ht="12.95" customHeight="1" x14ac:dyDescent="0.2">
      <c r="A551" s="16" t="s">
        <v>2464</v>
      </c>
      <c r="B551" s="41"/>
      <c r="C551" s="42">
        <v>45974.366999999998</v>
      </c>
      <c r="D551" s="42"/>
      <c r="E551" s="80">
        <f t="shared" si="80"/>
        <v>-5493.0201397855017</v>
      </c>
      <c r="F551" s="80">
        <f t="shared" si="81"/>
        <v>-5493</v>
      </c>
      <c r="G551" s="80">
        <f t="shared" si="79"/>
        <v>-2.7338200001395307E-2</v>
      </c>
      <c r="I551" s="80">
        <f t="shared" si="76"/>
        <v>-2.7338200001395307E-2</v>
      </c>
      <c r="P551" s="80">
        <f t="shared" si="82"/>
        <v>0.13717129604327211</v>
      </c>
      <c r="Q551" s="107">
        <f t="shared" si="83"/>
        <v>30955.866999999998</v>
      </c>
      <c r="R551" s="80">
        <f t="shared" si="78"/>
        <v>2.7063374288870443E-2</v>
      </c>
      <c r="T551" s="106"/>
      <c r="AA551" s="80" t="s">
        <v>2406</v>
      </c>
      <c r="AB551" s="80">
        <v>6</v>
      </c>
      <c r="AD551" s="80" t="s">
        <v>2463</v>
      </c>
      <c r="AF551" s="80" t="s">
        <v>2386</v>
      </c>
    </row>
    <row r="552" spans="1:32" s="80" customFormat="1" ht="12.95" customHeight="1" x14ac:dyDescent="0.2">
      <c r="A552" s="16" t="s">
        <v>2522</v>
      </c>
      <c r="B552" s="41"/>
      <c r="C552" s="42">
        <v>46024.595000000001</v>
      </c>
      <c r="D552" s="42"/>
      <c r="E552" s="80">
        <f t="shared" si="80"/>
        <v>-5456.0176617068228</v>
      </c>
      <c r="F552" s="80">
        <f t="shared" si="81"/>
        <v>-5456</v>
      </c>
      <c r="G552" s="80">
        <f t="shared" si="79"/>
        <v>-2.3974399999133311E-2</v>
      </c>
      <c r="I552" s="80">
        <f t="shared" si="76"/>
        <v>-2.3974399999133311E-2</v>
      </c>
      <c r="P552" s="80">
        <f t="shared" si="82"/>
        <v>0.13543984404327211</v>
      </c>
      <c r="Q552" s="107">
        <f t="shared" si="83"/>
        <v>31006.095000000001</v>
      </c>
      <c r="R552" s="80">
        <f t="shared" si="78"/>
        <v>2.5412901203611594E-2</v>
      </c>
      <c r="T552" s="106"/>
    </row>
    <row r="553" spans="1:32" s="80" customFormat="1" ht="12.95" customHeight="1" x14ac:dyDescent="0.2">
      <c r="A553" s="16" t="s">
        <v>2522</v>
      </c>
      <c r="B553" s="41"/>
      <c r="C553" s="42">
        <v>46028.667000000001</v>
      </c>
      <c r="D553" s="42"/>
      <c r="E553" s="80">
        <f t="shared" si="80"/>
        <v>-5453.0178589924735</v>
      </c>
      <c r="F553" s="80">
        <f t="shared" si="81"/>
        <v>-5453</v>
      </c>
      <c r="G553" s="80">
        <f t="shared" si="79"/>
        <v>-2.4242199993750546E-2</v>
      </c>
      <c r="I553" s="80">
        <f t="shared" si="76"/>
        <v>-2.4242199993750546E-2</v>
      </c>
      <c r="P553" s="80">
        <f t="shared" si="82"/>
        <v>0.13529993604327212</v>
      </c>
      <c r="Q553" s="107">
        <f t="shared" si="83"/>
        <v>31010.167000000001</v>
      </c>
      <c r="R553" s="80">
        <f t="shared" si="78"/>
        <v>2.5453693171255846E-2</v>
      </c>
      <c r="T553" s="106"/>
    </row>
    <row r="554" spans="1:32" s="80" customFormat="1" ht="12.95" customHeight="1" x14ac:dyDescent="0.2">
      <c r="A554" s="16" t="s">
        <v>2522</v>
      </c>
      <c r="B554" s="41"/>
      <c r="C554" s="42">
        <v>46028.667999999998</v>
      </c>
      <c r="D554" s="42"/>
      <c r="E554" s="80">
        <f t="shared" si="80"/>
        <v>-5453.0171223022217</v>
      </c>
      <c r="F554" s="80">
        <f t="shared" si="81"/>
        <v>-5453</v>
      </c>
      <c r="G554" s="80">
        <f t="shared" si="79"/>
        <v>-2.3242199997184798E-2</v>
      </c>
      <c r="I554" s="80">
        <f t="shared" ref="I554:I617" si="84">G554</f>
        <v>-2.3242199997184798E-2</v>
      </c>
      <c r="P554" s="80">
        <f t="shared" si="82"/>
        <v>0.13529993604327212</v>
      </c>
      <c r="Q554" s="107">
        <f t="shared" si="83"/>
        <v>31010.167999999998</v>
      </c>
      <c r="R554" s="80">
        <f t="shared" si="78"/>
        <v>2.5135608900270747E-2</v>
      </c>
      <c r="T554" s="106"/>
    </row>
    <row r="555" spans="1:32" s="80" customFormat="1" ht="12.95" customHeight="1" x14ac:dyDescent="0.2">
      <c r="A555" s="16" t="s">
        <v>2465</v>
      </c>
      <c r="B555" s="41"/>
      <c r="C555" s="42">
        <v>46054.459000000003</v>
      </c>
      <c r="D555" s="42"/>
      <c r="E555" s="80">
        <f t="shared" si="80"/>
        <v>-5434.0171439609112</v>
      </c>
      <c r="F555" s="80">
        <f t="shared" si="81"/>
        <v>-5434</v>
      </c>
      <c r="G555" s="80">
        <f t="shared" si="79"/>
        <v>-2.3271599995496217E-2</v>
      </c>
      <c r="I555" s="80">
        <f t="shared" si="84"/>
        <v>-2.3271599995496217E-2</v>
      </c>
      <c r="P555" s="80">
        <f t="shared" si="82"/>
        <v>0.13441552404327212</v>
      </c>
      <c r="Q555" s="107">
        <f t="shared" si="83"/>
        <v>31035.959000000003</v>
      </c>
      <c r="R555" s="80">
        <f t="shared" si="78"/>
        <v>2.4865229087617909E-2</v>
      </c>
      <c r="T555" s="106"/>
      <c r="AA555" s="80" t="s">
        <v>2406</v>
      </c>
      <c r="AB555" s="80">
        <v>7</v>
      </c>
      <c r="AD555" s="80" t="s">
        <v>2463</v>
      </c>
      <c r="AF555" s="80" t="s">
        <v>2386</v>
      </c>
    </row>
    <row r="556" spans="1:32" s="80" customFormat="1" ht="12.95" customHeight="1" x14ac:dyDescent="0.2">
      <c r="A556" s="16" t="s">
        <v>2522</v>
      </c>
      <c r="B556" s="41"/>
      <c r="C556" s="42">
        <v>46058.534</v>
      </c>
      <c r="D556" s="42"/>
      <c r="E556" s="80">
        <f t="shared" si="80"/>
        <v>-5431.0151311758018</v>
      </c>
      <c r="F556" s="80">
        <f t="shared" si="81"/>
        <v>-5431</v>
      </c>
      <c r="G556" s="80">
        <f t="shared" si="79"/>
        <v>-2.0539400000416208E-2</v>
      </c>
      <c r="I556" s="80">
        <f t="shared" si="84"/>
        <v>-2.0539400000416208E-2</v>
      </c>
      <c r="P556" s="80">
        <f t="shared" si="82"/>
        <v>0.13427614404327212</v>
      </c>
      <c r="Q556" s="107">
        <f t="shared" si="83"/>
        <v>31040.034</v>
      </c>
      <c r="R556" s="80">
        <f t="shared" si="78"/>
        <v>2.39678526775432E-2</v>
      </c>
      <c r="T556" s="106"/>
    </row>
    <row r="557" spans="1:32" s="80" customFormat="1" ht="12.95" customHeight="1" x14ac:dyDescent="0.2">
      <c r="A557" s="16" t="s">
        <v>2466</v>
      </c>
      <c r="B557" s="41"/>
      <c r="C557" s="42">
        <v>46061.247000000003</v>
      </c>
      <c r="D557" s="42"/>
      <c r="E557" s="80">
        <f t="shared" si="80"/>
        <v>-5429.0164905166557</v>
      </c>
      <c r="F557" s="80">
        <f t="shared" si="81"/>
        <v>-5429</v>
      </c>
      <c r="G557" s="80">
        <f t="shared" si="79"/>
        <v>-2.2384599993529264E-2</v>
      </c>
      <c r="I557" s="80">
        <f t="shared" si="84"/>
        <v>-2.2384599993529264E-2</v>
      </c>
      <c r="P557" s="80">
        <f t="shared" si="82"/>
        <v>0.13418326404327213</v>
      </c>
      <c r="Q557" s="107">
        <f t="shared" si="83"/>
        <v>31042.747000000003</v>
      </c>
      <c r="R557" s="80">
        <f t="shared" si="78"/>
        <v>2.4513496049046329E-2</v>
      </c>
      <c r="T557" s="106"/>
      <c r="AA557" s="80" t="s">
        <v>2406</v>
      </c>
      <c r="AF557" s="80" t="s">
        <v>2413</v>
      </c>
    </row>
    <row r="558" spans="1:32" s="80" customFormat="1" ht="12.95" customHeight="1" x14ac:dyDescent="0.2">
      <c r="A558" s="16" t="s">
        <v>2467</v>
      </c>
      <c r="B558" s="41"/>
      <c r="C558" s="42">
        <v>46092.47</v>
      </c>
      <c r="D558" s="42"/>
      <c r="E558" s="80">
        <f t="shared" si="80"/>
        <v>-5406.0148107155401</v>
      </c>
      <c r="F558" s="80">
        <f t="shared" si="81"/>
        <v>-5406</v>
      </c>
      <c r="G558" s="80">
        <f t="shared" si="79"/>
        <v>-2.0104399998672307E-2</v>
      </c>
      <c r="I558" s="80">
        <f t="shared" si="84"/>
        <v>-2.0104399998672307E-2</v>
      </c>
      <c r="P558" s="80">
        <f t="shared" si="82"/>
        <v>0.13311744404327211</v>
      </c>
      <c r="Q558" s="107">
        <f t="shared" si="83"/>
        <v>31073.97</v>
      </c>
      <c r="R558" s="80">
        <f t="shared" si="78"/>
        <v>2.3476933491613939E-2</v>
      </c>
      <c r="T558" s="106"/>
      <c r="AA558" s="80" t="s">
        <v>2406</v>
      </c>
      <c r="AB558" s="80">
        <v>7</v>
      </c>
      <c r="AD558" s="80" t="s">
        <v>2451</v>
      </c>
      <c r="AF558" s="80" t="s">
        <v>2386</v>
      </c>
    </row>
    <row r="559" spans="1:32" s="80" customFormat="1" ht="12.95" customHeight="1" x14ac:dyDescent="0.2">
      <c r="A559" s="16" t="s">
        <v>2465</v>
      </c>
      <c r="B559" s="41"/>
      <c r="C559" s="42">
        <v>46096.538</v>
      </c>
      <c r="D559" s="42"/>
      <c r="E559" s="80">
        <f t="shared" si="80"/>
        <v>-5403.0179547622065</v>
      </c>
      <c r="F559" s="80">
        <f t="shared" si="81"/>
        <v>-5403</v>
      </c>
      <c r="G559" s="80">
        <f t="shared" si="79"/>
        <v>-2.4372199994104449E-2</v>
      </c>
      <c r="I559" s="80">
        <f t="shared" si="84"/>
        <v>-2.4372199994104449E-2</v>
      </c>
      <c r="P559" s="80">
        <f t="shared" si="82"/>
        <v>0.13297873604327212</v>
      </c>
      <c r="Q559" s="107">
        <f t="shared" si="83"/>
        <v>31078.038</v>
      </c>
      <c r="R559" s="80">
        <f t="shared" si="78"/>
        <v>2.4759317071838573E-2</v>
      </c>
      <c r="T559" s="106"/>
      <c r="AA559" s="80" t="s">
        <v>2406</v>
      </c>
      <c r="AB559" s="80">
        <v>7</v>
      </c>
      <c r="AD559" s="80" t="s">
        <v>2394</v>
      </c>
      <c r="AF559" s="80" t="s">
        <v>2386</v>
      </c>
    </row>
    <row r="560" spans="1:32" s="80" customFormat="1" ht="12.95" customHeight="1" x14ac:dyDescent="0.2">
      <c r="A560" s="16" t="s">
        <v>2522</v>
      </c>
      <c r="B560" s="41"/>
      <c r="C560" s="42">
        <v>46142.692000000003</v>
      </c>
      <c r="D560" s="42"/>
      <c r="E560" s="80">
        <f t="shared" si="80"/>
        <v>-5369.0167527783869</v>
      </c>
      <c r="F560" s="80">
        <f t="shared" si="81"/>
        <v>-5369</v>
      </c>
      <c r="G560" s="80">
        <f t="shared" si="79"/>
        <v>-2.2740599997632671E-2</v>
      </c>
      <c r="I560" s="80">
        <f t="shared" si="84"/>
        <v>-2.2740599997632671E-2</v>
      </c>
      <c r="P560" s="80">
        <f t="shared" si="82"/>
        <v>0.13141174404327213</v>
      </c>
      <c r="Q560" s="107">
        <f t="shared" si="83"/>
        <v>31124.192000000003</v>
      </c>
      <c r="R560" s="80">
        <f t="shared" si="78"/>
        <v>2.3762945173305478E-2</v>
      </c>
      <c r="T560" s="106"/>
    </row>
    <row r="561" spans="1:32" s="80" customFormat="1" ht="12.95" customHeight="1" x14ac:dyDescent="0.2">
      <c r="A561" s="16" t="s">
        <v>2467</v>
      </c>
      <c r="B561" s="41"/>
      <c r="C561" s="42">
        <v>46145.409</v>
      </c>
      <c r="D561" s="42"/>
      <c r="E561" s="80">
        <f t="shared" si="80"/>
        <v>-5367.0151653582298</v>
      </c>
      <c r="F561" s="80">
        <f t="shared" si="81"/>
        <v>-5367</v>
      </c>
      <c r="G561" s="80">
        <f t="shared" si="79"/>
        <v>-2.0585799997206777E-2</v>
      </c>
      <c r="I561" s="80">
        <f t="shared" si="84"/>
        <v>-2.0585799997206777E-2</v>
      </c>
      <c r="P561" s="80">
        <f t="shared" si="82"/>
        <v>0.13131985604327212</v>
      </c>
      <c r="Q561" s="107">
        <f t="shared" si="83"/>
        <v>31126.909</v>
      </c>
      <c r="R561" s="80">
        <f t="shared" si="78"/>
        <v>2.3075328337088283E-2</v>
      </c>
      <c r="T561" s="106"/>
      <c r="AA561" s="80" t="s">
        <v>2406</v>
      </c>
      <c r="AB561" s="80">
        <v>6</v>
      </c>
      <c r="AD561" s="80" t="s">
        <v>2394</v>
      </c>
      <c r="AF561" s="80" t="s">
        <v>2386</v>
      </c>
    </row>
    <row r="562" spans="1:32" s="80" customFormat="1" ht="12.95" customHeight="1" x14ac:dyDescent="0.2">
      <c r="A562" s="16" t="s">
        <v>2522</v>
      </c>
      <c r="B562" s="41"/>
      <c r="C562" s="42">
        <v>46169.841999999997</v>
      </c>
      <c r="D562" s="42"/>
      <c r="E562" s="80">
        <f t="shared" si="80"/>
        <v>-5349.0156123818779</v>
      </c>
      <c r="F562" s="80">
        <f t="shared" si="81"/>
        <v>-5349</v>
      </c>
      <c r="G562" s="80">
        <f t="shared" si="79"/>
        <v>-2.1192599997448269E-2</v>
      </c>
      <c r="I562" s="80">
        <f t="shared" si="84"/>
        <v>-2.1192599997448269E-2</v>
      </c>
      <c r="P562" s="80">
        <f t="shared" si="82"/>
        <v>0.13049430404327211</v>
      </c>
      <c r="Q562" s="107">
        <f t="shared" si="83"/>
        <v>31151.341999999997</v>
      </c>
      <c r="R562" s="80">
        <f t="shared" si="78"/>
        <v>2.3008916857458712E-2</v>
      </c>
      <c r="T562" s="106"/>
    </row>
    <row r="563" spans="1:32" s="80" customFormat="1" ht="12.95" customHeight="1" x14ac:dyDescent="0.2">
      <c r="A563" s="16" t="s">
        <v>2522</v>
      </c>
      <c r="B563" s="41"/>
      <c r="C563" s="42">
        <v>46176.629000000001</v>
      </c>
      <c r="D563" s="42"/>
      <c r="E563" s="80">
        <f t="shared" si="80"/>
        <v>-5344.0156956278734</v>
      </c>
      <c r="F563" s="80">
        <f t="shared" si="81"/>
        <v>-5344</v>
      </c>
      <c r="G563" s="80">
        <f t="shared" si="79"/>
        <v>-2.1305599999323022E-2</v>
      </c>
      <c r="I563" s="80">
        <f t="shared" si="84"/>
        <v>-2.1305599999323022E-2</v>
      </c>
      <c r="P563" s="80">
        <f t="shared" si="82"/>
        <v>0.13026544404327212</v>
      </c>
      <c r="Q563" s="107">
        <f t="shared" si="83"/>
        <v>31158.129000000001</v>
      </c>
      <c r="R563" s="80">
        <f t="shared" si="78"/>
        <v>2.2973781392162315E-2</v>
      </c>
      <c r="T563" s="106"/>
    </row>
    <row r="564" spans="1:32" s="80" customFormat="1" ht="12.95" customHeight="1" x14ac:dyDescent="0.2">
      <c r="A564" s="16" t="s">
        <v>2468</v>
      </c>
      <c r="B564" s="41"/>
      <c r="C564" s="42">
        <v>46191.561999999998</v>
      </c>
      <c r="D564" s="42"/>
      <c r="E564" s="80">
        <f t="shared" si="80"/>
        <v>-5333.0147000646666</v>
      </c>
      <c r="F564" s="80">
        <f t="shared" si="81"/>
        <v>-5333</v>
      </c>
      <c r="G564" s="80">
        <f t="shared" si="79"/>
        <v>-1.9954199997300748E-2</v>
      </c>
      <c r="I564" s="80">
        <f t="shared" si="84"/>
        <v>-1.9954199997300748E-2</v>
      </c>
      <c r="P564" s="80">
        <f t="shared" si="82"/>
        <v>0.12976265604327211</v>
      </c>
      <c r="Q564" s="107">
        <f t="shared" si="83"/>
        <v>31173.061999999998</v>
      </c>
      <c r="R564" s="80">
        <f t="shared" si="78"/>
        <v>2.2415136982673618E-2</v>
      </c>
      <c r="T564" s="106"/>
      <c r="AA564" s="80" t="s">
        <v>2406</v>
      </c>
      <c r="AB564" s="80">
        <v>6</v>
      </c>
      <c r="AD564" s="80" t="s">
        <v>2394</v>
      </c>
      <c r="AF564" s="80" t="s">
        <v>2386</v>
      </c>
    </row>
    <row r="565" spans="1:32" s="80" customFormat="1" ht="12.95" customHeight="1" x14ac:dyDescent="0.2">
      <c r="A565" s="16" t="s">
        <v>2468</v>
      </c>
      <c r="B565" s="41"/>
      <c r="C565" s="42">
        <v>46210.565999999999</v>
      </c>
      <c r="D565" s="42"/>
      <c r="E565" s="80">
        <f t="shared" si="80"/>
        <v>-5319.0146384773607</v>
      </c>
      <c r="F565" s="80">
        <f t="shared" si="81"/>
        <v>-5319</v>
      </c>
      <c r="G565" s="80">
        <f t="shared" si="79"/>
        <v>-1.9870600001013372E-2</v>
      </c>
      <c r="I565" s="80">
        <f t="shared" si="84"/>
        <v>-1.9870600001013372E-2</v>
      </c>
      <c r="P565" s="80">
        <f t="shared" si="82"/>
        <v>0.12912414404327213</v>
      </c>
      <c r="Q565" s="107">
        <f t="shared" si="83"/>
        <v>31192.065999999999</v>
      </c>
      <c r="R565" s="80">
        <f t="shared" si="78"/>
        <v>2.2199433752822149E-2</v>
      </c>
      <c r="T565" s="106"/>
      <c r="AA565" s="80" t="s">
        <v>2406</v>
      </c>
      <c r="AB565" s="80">
        <v>6</v>
      </c>
      <c r="AD565" s="80" t="s">
        <v>2394</v>
      </c>
      <c r="AF565" s="80" t="s">
        <v>2386</v>
      </c>
    </row>
    <row r="566" spans="1:32" s="80" customFormat="1" ht="12.95" customHeight="1" x14ac:dyDescent="0.2">
      <c r="A566" s="16" t="s">
        <v>2522</v>
      </c>
      <c r="B566" s="41"/>
      <c r="C566" s="42">
        <v>46222.781999999999</v>
      </c>
      <c r="D566" s="42"/>
      <c r="E566" s="80">
        <f t="shared" si="80"/>
        <v>-5310.0152303343102</v>
      </c>
      <c r="F566" s="80">
        <f t="shared" si="81"/>
        <v>-5310</v>
      </c>
      <c r="G566" s="80">
        <f t="shared" si="79"/>
        <v>-2.0673999999416992E-2</v>
      </c>
      <c r="I566" s="80">
        <f t="shared" si="84"/>
        <v>-2.0673999999416992E-2</v>
      </c>
      <c r="P566" s="80">
        <f t="shared" si="82"/>
        <v>0.12871450004327212</v>
      </c>
      <c r="Q566" s="107">
        <f t="shared" si="83"/>
        <v>31204.281999999999</v>
      </c>
      <c r="R566" s="80">
        <f t="shared" si="78"/>
        <v>2.2316923945004525E-2</v>
      </c>
      <c r="T566" s="106"/>
    </row>
    <row r="567" spans="1:32" s="80" customFormat="1" ht="12.95" customHeight="1" x14ac:dyDescent="0.2">
      <c r="A567" s="16" t="s">
        <v>2522</v>
      </c>
      <c r="B567" s="41"/>
      <c r="C567" s="42">
        <v>46233.642</v>
      </c>
      <c r="D567" s="42"/>
      <c r="E567" s="80">
        <f t="shared" si="80"/>
        <v>-5302.0147741757046</v>
      </c>
      <c r="F567" s="80">
        <f t="shared" si="81"/>
        <v>-5302</v>
      </c>
      <c r="G567" s="80">
        <f t="shared" si="79"/>
        <v>-2.0054799999343231E-2</v>
      </c>
      <c r="I567" s="80">
        <f t="shared" si="84"/>
        <v>-2.0054799999343231E-2</v>
      </c>
      <c r="P567" s="80">
        <f t="shared" si="82"/>
        <v>0.12835091604327212</v>
      </c>
      <c r="Q567" s="107">
        <f t="shared" si="83"/>
        <v>31215.142</v>
      </c>
      <c r="R567" s="80">
        <f t="shared" si="78"/>
        <v>2.202425655412138E-2</v>
      </c>
      <c r="T567" s="106"/>
    </row>
    <row r="568" spans="1:32" s="80" customFormat="1" ht="12.95" customHeight="1" x14ac:dyDescent="0.2">
      <c r="A568" s="16" t="s">
        <v>2468</v>
      </c>
      <c r="B568" s="41"/>
      <c r="C568" s="42">
        <v>46255.360000000001</v>
      </c>
      <c r="D568" s="42"/>
      <c r="E568" s="80">
        <f t="shared" si="80"/>
        <v>-5286.0153352390016</v>
      </c>
      <c r="F568" s="80">
        <f t="shared" si="81"/>
        <v>-5286</v>
      </c>
      <c r="G568" s="80">
        <f t="shared" si="79"/>
        <v>-2.0816399999603163E-2</v>
      </c>
      <c r="I568" s="80">
        <f t="shared" si="84"/>
        <v>-2.0816399999603163E-2</v>
      </c>
      <c r="P568" s="80">
        <f t="shared" si="82"/>
        <v>0.12762528404327211</v>
      </c>
      <c r="Q568" s="107">
        <f t="shared" si="83"/>
        <v>31236.86</v>
      </c>
      <c r="R568" s="80">
        <f t="shared" si="78"/>
        <v>2.2034933561484813E-2</v>
      </c>
      <c r="T568" s="106"/>
      <c r="AA568" s="80" t="s">
        <v>2406</v>
      </c>
      <c r="AB568" s="80">
        <v>6</v>
      </c>
      <c r="AD568" s="80" t="s">
        <v>2454</v>
      </c>
      <c r="AF568" s="80" t="s">
        <v>2386</v>
      </c>
    </row>
    <row r="569" spans="1:32" s="80" customFormat="1" ht="12.95" customHeight="1" x14ac:dyDescent="0.2">
      <c r="A569" s="16" t="s">
        <v>2468</v>
      </c>
      <c r="B569" s="41"/>
      <c r="C569" s="42">
        <v>46259.432999999997</v>
      </c>
      <c r="D569" s="42"/>
      <c r="E569" s="80">
        <f t="shared" si="80"/>
        <v>-5283.0147958343996</v>
      </c>
      <c r="F569" s="80">
        <f t="shared" si="81"/>
        <v>-5283</v>
      </c>
      <c r="G569" s="80">
        <f t="shared" si="79"/>
        <v>-2.008419999765465E-2</v>
      </c>
      <c r="I569" s="80">
        <f t="shared" si="84"/>
        <v>-2.008419999765465E-2</v>
      </c>
      <c r="P569" s="80">
        <f t="shared" si="82"/>
        <v>0.12748945604327214</v>
      </c>
      <c r="Q569" s="107">
        <f t="shared" si="83"/>
        <v>31240.932999999997</v>
      </c>
      <c r="R569" s="80">
        <f t="shared" si="78"/>
        <v>2.1777983957285769E-2</v>
      </c>
      <c r="T569" s="106"/>
      <c r="AA569" s="80" t="s">
        <v>2406</v>
      </c>
      <c r="AB569" s="80">
        <v>8</v>
      </c>
      <c r="AD569" s="80" t="s">
        <v>2384</v>
      </c>
      <c r="AF569" s="80" t="s">
        <v>2386</v>
      </c>
    </row>
    <row r="570" spans="1:32" s="80" customFormat="1" ht="12.95" customHeight="1" x14ac:dyDescent="0.2">
      <c r="A570" s="16" t="s">
        <v>2469</v>
      </c>
      <c r="B570" s="41"/>
      <c r="C570" s="42">
        <v>46297.438999999998</v>
      </c>
      <c r="D570" s="42"/>
      <c r="E570" s="80">
        <f t="shared" si="80"/>
        <v>-5255.0161460402969</v>
      </c>
      <c r="F570" s="80">
        <f t="shared" si="81"/>
        <v>-5255</v>
      </c>
      <c r="G570" s="80">
        <f t="shared" si="79"/>
        <v>-2.1916999998211395E-2</v>
      </c>
      <c r="I570" s="80">
        <f t="shared" si="84"/>
        <v>-2.1916999998211395E-2</v>
      </c>
      <c r="P570" s="80">
        <f t="shared" si="82"/>
        <v>0.12622520004327212</v>
      </c>
      <c r="Q570" s="107">
        <f t="shared" si="83"/>
        <v>31278.938999999998</v>
      </c>
      <c r="R570" s="80">
        <f t="shared" si="78"/>
        <v>2.1946111433130917E-2</v>
      </c>
      <c r="T570" s="106"/>
      <c r="AA570" s="80" t="s">
        <v>2406</v>
      </c>
      <c r="AF570" s="80" t="s">
        <v>2413</v>
      </c>
    </row>
    <row r="571" spans="1:32" s="80" customFormat="1" ht="12.95" customHeight="1" x14ac:dyDescent="0.2">
      <c r="A571" s="16" t="s">
        <v>2470</v>
      </c>
      <c r="B571" s="41"/>
      <c r="C571" s="42">
        <v>46305.582999999999</v>
      </c>
      <c r="D571" s="42"/>
      <c r="E571" s="80">
        <f t="shared" si="80"/>
        <v>-5249.0165406115966</v>
      </c>
      <c r="F571" s="80">
        <f t="shared" si="81"/>
        <v>-5249</v>
      </c>
      <c r="G571" s="80">
        <f t="shared" si="79"/>
        <v>-2.245260000199778E-2</v>
      </c>
      <c r="I571" s="80">
        <f t="shared" si="84"/>
        <v>-2.245260000199778E-2</v>
      </c>
      <c r="P571" s="80">
        <f t="shared" si="82"/>
        <v>0.12595510404327212</v>
      </c>
      <c r="Q571" s="107">
        <f t="shared" si="83"/>
        <v>31287.082999999999</v>
      </c>
      <c r="R571" s="80">
        <f t="shared" si="78"/>
        <v>2.2024846619988419E-2</v>
      </c>
      <c r="T571" s="106"/>
      <c r="AA571" s="80" t="s">
        <v>2406</v>
      </c>
      <c r="AB571" s="80">
        <v>8</v>
      </c>
      <c r="AD571" s="80" t="s">
        <v>2384</v>
      </c>
      <c r="AF571" s="80" t="s">
        <v>2386</v>
      </c>
    </row>
    <row r="572" spans="1:32" s="80" customFormat="1" ht="12.95" customHeight="1" x14ac:dyDescent="0.2">
      <c r="A572" s="16" t="s">
        <v>2522</v>
      </c>
      <c r="B572" s="41"/>
      <c r="C572" s="42">
        <v>46324.588000000003</v>
      </c>
      <c r="D572" s="42"/>
      <c r="E572" s="80">
        <f t="shared" si="80"/>
        <v>-5235.0157423340333</v>
      </c>
      <c r="F572" s="80">
        <f t="shared" si="81"/>
        <v>-5235</v>
      </c>
      <c r="G572" s="80">
        <f t="shared" si="79"/>
        <v>-2.1368999994592741E-2</v>
      </c>
      <c r="I572" s="80">
        <f t="shared" si="84"/>
        <v>-2.1368999994592741E-2</v>
      </c>
      <c r="P572" s="80">
        <f t="shared" si="82"/>
        <v>0.12532600004327213</v>
      </c>
      <c r="Q572" s="107">
        <f t="shared" si="83"/>
        <v>31306.088000000003</v>
      </c>
      <c r="R572" s="80">
        <f t="shared" si="78"/>
        <v>2.1519423036109174E-2</v>
      </c>
      <c r="T572" s="106"/>
    </row>
    <row r="573" spans="1:32" s="80" customFormat="1" ht="12.95" customHeight="1" x14ac:dyDescent="0.2">
      <c r="A573" s="16" t="s">
        <v>2470</v>
      </c>
      <c r="B573" s="41"/>
      <c r="C573" s="42">
        <v>46346.305999999997</v>
      </c>
      <c r="D573" s="42"/>
      <c r="E573" s="80">
        <f t="shared" si="80"/>
        <v>-5219.0163033973358</v>
      </c>
      <c r="F573" s="80">
        <f t="shared" si="81"/>
        <v>-5219</v>
      </c>
      <c r="G573" s="80">
        <f t="shared" si="79"/>
        <v>-2.2130600002128631E-2</v>
      </c>
      <c r="I573" s="80">
        <f t="shared" si="84"/>
        <v>-2.2130600002128631E-2</v>
      </c>
      <c r="P573" s="80">
        <f t="shared" si="82"/>
        <v>0.12460894404327212</v>
      </c>
      <c r="Q573" s="107">
        <f t="shared" si="83"/>
        <v>31327.805999999997</v>
      </c>
      <c r="R573" s="80">
        <f t="shared" si="78"/>
        <v>2.1532493786652104E-2</v>
      </c>
      <c r="T573" s="106"/>
      <c r="AA573" s="80" t="s">
        <v>2406</v>
      </c>
      <c r="AB573" s="80">
        <v>6</v>
      </c>
      <c r="AD573" s="80" t="s">
        <v>2394</v>
      </c>
      <c r="AF573" s="80" t="s">
        <v>2386</v>
      </c>
    </row>
    <row r="574" spans="1:32" s="80" customFormat="1" ht="12.95" customHeight="1" x14ac:dyDescent="0.2">
      <c r="A574" s="16" t="s">
        <v>2470</v>
      </c>
      <c r="B574" s="41"/>
      <c r="C574" s="42">
        <v>46346.309000000001</v>
      </c>
      <c r="D574" s="42"/>
      <c r="E574" s="80">
        <f t="shared" si="80"/>
        <v>-5219.0140933265711</v>
      </c>
      <c r="F574" s="80">
        <f t="shared" si="81"/>
        <v>-5219</v>
      </c>
      <c r="G574" s="80">
        <f t="shared" si="79"/>
        <v>-1.9130599997879472E-2</v>
      </c>
      <c r="I574" s="80">
        <f t="shared" si="84"/>
        <v>-1.9130599997879472E-2</v>
      </c>
      <c r="P574" s="80">
        <f t="shared" si="82"/>
        <v>0.12460894404327212</v>
      </c>
      <c r="Q574" s="107">
        <f t="shared" si="83"/>
        <v>31327.809000000001</v>
      </c>
      <c r="R574" s="80">
        <f t="shared" si="78"/>
        <v>2.0661056521158155E-2</v>
      </c>
      <c r="T574" s="106"/>
      <c r="AA574" s="80" t="s">
        <v>2406</v>
      </c>
      <c r="AB574" s="80">
        <v>8</v>
      </c>
      <c r="AD574" s="80" t="s">
        <v>2384</v>
      </c>
      <c r="AF574" s="80" t="s">
        <v>2386</v>
      </c>
    </row>
    <row r="575" spans="1:32" s="80" customFormat="1" ht="12.95" customHeight="1" x14ac:dyDescent="0.2">
      <c r="A575" s="16" t="s">
        <v>2470</v>
      </c>
      <c r="B575" s="41"/>
      <c r="C575" s="42">
        <v>46350.38</v>
      </c>
      <c r="D575" s="42"/>
      <c r="E575" s="80">
        <f t="shared" si="80"/>
        <v>-5216.0150273024774</v>
      </c>
      <c r="F575" s="80">
        <f t="shared" si="81"/>
        <v>-5216</v>
      </c>
      <c r="G575" s="80">
        <f t="shared" si="79"/>
        <v>-2.039840000361437E-2</v>
      </c>
      <c r="I575" s="80">
        <f t="shared" si="84"/>
        <v>-2.039840000361437E-2</v>
      </c>
      <c r="P575" s="80">
        <f t="shared" si="82"/>
        <v>0.12447472404327212</v>
      </c>
      <c r="Q575" s="107">
        <f t="shared" si="83"/>
        <v>31331.879999999997</v>
      </c>
      <c r="R575" s="80">
        <f t="shared" si="78"/>
        <v>2.0988222071104561E-2</v>
      </c>
      <c r="T575" s="106"/>
      <c r="AA575" s="80" t="s">
        <v>2406</v>
      </c>
      <c r="AB575" s="80">
        <v>11</v>
      </c>
      <c r="AD575" s="80" t="s">
        <v>2384</v>
      </c>
      <c r="AF575" s="80" t="s">
        <v>2386</v>
      </c>
    </row>
    <row r="576" spans="1:32" s="80" customFormat="1" ht="12.95" customHeight="1" x14ac:dyDescent="0.2">
      <c r="A576" s="16" t="s">
        <v>2471</v>
      </c>
      <c r="B576" s="41"/>
      <c r="C576" s="42">
        <v>46403.315999999999</v>
      </c>
      <c r="D576" s="42"/>
      <c r="E576" s="80">
        <f t="shared" si="80"/>
        <v>-5177.0175920159272</v>
      </c>
      <c r="F576" s="80">
        <f t="shared" si="81"/>
        <v>-5177</v>
      </c>
      <c r="G576" s="80">
        <f t="shared" si="79"/>
        <v>-2.3879799999122042E-2</v>
      </c>
      <c r="I576" s="80">
        <f t="shared" si="84"/>
        <v>-2.3879799999122042E-2</v>
      </c>
      <c r="P576" s="80">
        <f t="shared" si="82"/>
        <v>0.12273641604327212</v>
      </c>
      <c r="Q576" s="107">
        <f t="shared" si="83"/>
        <v>31384.815999999999</v>
      </c>
      <c r="R576" s="80">
        <f t="shared" si="78"/>
        <v>2.1496314806589999E-2</v>
      </c>
      <c r="T576" s="106"/>
      <c r="AA576" s="80" t="s">
        <v>2406</v>
      </c>
      <c r="AB576" s="80">
        <v>7</v>
      </c>
      <c r="AD576" s="80" t="s">
        <v>2463</v>
      </c>
      <c r="AF576" s="80" t="s">
        <v>2386</v>
      </c>
    </row>
    <row r="577" spans="1:32" s="80" customFormat="1" ht="12.95" customHeight="1" x14ac:dyDescent="0.2">
      <c r="A577" s="16" t="s">
        <v>2472</v>
      </c>
      <c r="B577" s="41"/>
      <c r="C577" s="42">
        <v>46441.33</v>
      </c>
      <c r="D577" s="42"/>
      <c r="E577" s="80">
        <f t="shared" si="80"/>
        <v>-5149.0130486997905</v>
      </c>
      <c r="F577" s="80">
        <f t="shared" si="81"/>
        <v>-5149</v>
      </c>
      <c r="G577" s="80">
        <f t="shared" si="79"/>
        <v>-1.7712599998048972E-2</v>
      </c>
      <c r="I577" s="80">
        <f t="shared" si="84"/>
        <v>-1.7712599998048972E-2</v>
      </c>
      <c r="P577" s="80">
        <f t="shared" si="82"/>
        <v>0.12149590404327212</v>
      </c>
      <c r="Q577" s="107">
        <f t="shared" si="83"/>
        <v>31422.83</v>
      </c>
      <c r="R577" s="80">
        <f t="shared" si="78"/>
        <v>1.9379007597422511E-2</v>
      </c>
      <c r="T577" s="106"/>
      <c r="AA577" s="80" t="s">
        <v>2406</v>
      </c>
      <c r="AF577" s="80" t="s">
        <v>2413</v>
      </c>
    </row>
    <row r="578" spans="1:32" s="80" customFormat="1" ht="12.95" customHeight="1" x14ac:dyDescent="0.2">
      <c r="A578" s="16" t="s">
        <v>2522</v>
      </c>
      <c r="B578" s="41"/>
      <c r="C578" s="42">
        <v>46469.836000000003</v>
      </c>
      <c r="D578" s="42"/>
      <c r="E578" s="80">
        <f t="shared" si="80"/>
        <v>-5128.0129563188311</v>
      </c>
      <c r="F578" s="80">
        <f t="shared" si="81"/>
        <v>-5128</v>
      </c>
      <c r="G578" s="80">
        <f t="shared" si="79"/>
        <v>-1.7587199996341951E-2</v>
      </c>
      <c r="I578" s="80">
        <f t="shared" si="84"/>
        <v>-1.7587199996341951E-2</v>
      </c>
      <c r="P578" s="80">
        <f t="shared" si="82"/>
        <v>0.12056963604327213</v>
      </c>
      <c r="Q578" s="107">
        <f t="shared" si="83"/>
        <v>31451.336000000003</v>
      </c>
      <c r="R578" s="80">
        <f t="shared" si="78"/>
        <v>1.9087311344476811E-2</v>
      </c>
      <c r="T578" s="106"/>
    </row>
    <row r="579" spans="1:32" s="80" customFormat="1" ht="12.95" customHeight="1" x14ac:dyDescent="0.2">
      <c r="A579" s="16" t="s">
        <v>2522</v>
      </c>
      <c r="B579" s="41"/>
      <c r="C579" s="42">
        <v>46472.548999999999</v>
      </c>
      <c r="D579" s="42"/>
      <c r="E579" s="80">
        <f t="shared" si="80"/>
        <v>-5126.0143156596914</v>
      </c>
      <c r="F579" s="80">
        <f t="shared" si="81"/>
        <v>-5126</v>
      </c>
      <c r="G579" s="80">
        <f t="shared" si="79"/>
        <v>-1.9432399996730965E-2</v>
      </c>
      <c r="I579" s="80">
        <f t="shared" si="84"/>
        <v>-1.9432399996730965E-2</v>
      </c>
      <c r="P579" s="80">
        <f t="shared" si="82"/>
        <v>0.12048160404327211</v>
      </c>
      <c r="Q579" s="107">
        <f t="shared" si="83"/>
        <v>31454.048999999999</v>
      </c>
      <c r="R579" s="80">
        <f t="shared" si="78"/>
        <v>1.9575928526506001E-2</v>
      </c>
      <c r="T579" s="106"/>
    </row>
    <row r="580" spans="1:32" s="80" customFormat="1" ht="12.95" customHeight="1" x14ac:dyDescent="0.2">
      <c r="A580" s="16" t="s">
        <v>2522</v>
      </c>
      <c r="B580" s="41"/>
      <c r="C580" s="42">
        <v>46495.625999999997</v>
      </c>
      <c r="D580" s="42"/>
      <c r="E580" s="80">
        <f t="shared" si="80"/>
        <v>-5109.0137146677835</v>
      </c>
      <c r="F580" s="80">
        <f t="shared" si="81"/>
        <v>-5109</v>
      </c>
      <c r="G580" s="80">
        <f t="shared" si="79"/>
        <v>-1.8616599998495076E-2</v>
      </c>
      <c r="I580" s="80">
        <f t="shared" si="84"/>
        <v>-1.8616599998495076E-2</v>
      </c>
      <c r="P580" s="80">
        <f t="shared" si="82"/>
        <v>0.11973462404327212</v>
      </c>
      <c r="Q580" s="107">
        <f t="shared" si="83"/>
        <v>31477.125999999997</v>
      </c>
      <c r="R580" s="80">
        <f t="shared" si="78"/>
        <v>1.9141061193855263E-2</v>
      </c>
      <c r="T580" s="106"/>
    </row>
    <row r="581" spans="1:32" s="80" customFormat="1" ht="12.95" customHeight="1" x14ac:dyDescent="0.2">
      <c r="A581" s="134" t="s">
        <v>1466</v>
      </c>
      <c r="B581" s="135" t="s">
        <v>2525</v>
      </c>
      <c r="C581" s="138">
        <v>46517.351999999999</v>
      </c>
      <c r="D581" s="138" t="s">
        <v>2559</v>
      </c>
      <c r="E581" s="80">
        <f t="shared" si="80"/>
        <v>-5093.0083822090473</v>
      </c>
      <c r="F581" s="80">
        <f t="shared" si="81"/>
        <v>-5093</v>
      </c>
      <c r="G581" s="80">
        <f t="shared" si="79"/>
        <v>-1.1378199997125193E-2</v>
      </c>
      <c r="I581" s="80">
        <f t="shared" si="84"/>
        <v>-1.1378199997125193E-2</v>
      </c>
      <c r="P581" s="80">
        <f t="shared" si="82"/>
        <v>0.11903369604327212</v>
      </c>
      <c r="Q581" s="107">
        <f t="shared" si="83"/>
        <v>31498.851999999999</v>
      </c>
      <c r="R581" s="80">
        <f t="shared" ref="R581:R644" si="85">+(P581-G581)^2</f>
        <v>1.70072626288514E-2</v>
      </c>
      <c r="T581" s="106"/>
    </row>
    <row r="582" spans="1:32" s="80" customFormat="1" ht="12.95" customHeight="1" x14ac:dyDescent="0.2">
      <c r="A582" s="16" t="s">
        <v>2474</v>
      </c>
      <c r="B582" s="41"/>
      <c r="C582" s="42">
        <v>46517.353999999999</v>
      </c>
      <c r="D582" s="42"/>
      <c r="E582" s="80">
        <f t="shared" si="80"/>
        <v>-5093.0069088285391</v>
      </c>
      <c r="F582" s="80">
        <f t="shared" si="81"/>
        <v>-5093</v>
      </c>
      <c r="G582" s="80">
        <f t="shared" si="79"/>
        <v>-9.3781999967177399E-3</v>
      </c>
      <c r="I582" s="80">
        <f t="shared" si="84"/>
        <v>-9.3781999967177399E-3</v>
      </c>
      <c r="P582" s="80">
        <f t="shared" si="82"/>
        <v>0.11903369604327212</v>
      </c>
      <c r="Q582" s="107">
        <f t="shared" si="83"/>
        <v>31498.853999999999</v>
      </c>
      <c r="R582" s="80">
        <f t="shared" si="85"/>
        <v>1.6489615044585165E-2</v>
      </c>
      <c r="T582" s="106"/>
      <c r="AA582" s="80" t="s">
        <v>2406</v>
      </c>
      <c r="AB582" s="80">
        <v>8</v>
      </c>
      <c r="AD582" s="80" t="s">
        <v>2473</v>
      </c>
      <c r="AF582" s="80" t="s">
        <v>2386</v>
      </c>
    </row>
    <row r="583" spans="1:32" s="80" customFormat="1" ht="12.95" customHeight="1" x14ac:dyDescent="0.2">
      <c r="A583" s="16" t="s">
        <v>2475</v>
      </c>
      <c r="B583" s="41"/>
      <c r="C583" s="42">
        <v>46578.428</v>
      </c>
      <c r="D583" s="42"/>
      <c r="E583" s="80">
        <f t="shared" si="80"/>
        <v>-5048.0142882548125</v>
      </c>
      <c r="F583" s="80">
        <f t="shared" si="81"/>
        <v>-5048</v>
      </c>
      <c r="G583" s="80">
        <f t="shared" si="79"/>
        <v>-1.9395199997234158E-2</v>
      </c>
      <c r="I583" s="80">
        <f t="shared" si="84"/>
        <v>-1.9395199997234158E-2</v>
      </c>
      <c r="P583" s="80">
        <f t="shared" si="82"/>
        <v>0.11707331604327212</v>
      </c>
      <c r="Q583" s="107">
        <f t="shared" si="83"/>
        <v>31559.928</v>
      </c>
      <c r="R583" s="80">
        <f t="shared" si="85"/>
        <v>1.862365587029792E-2</v>
      </c>
      <c r="T583" s="106"/>
      <c r="AA583" s="80" t="s">
        <v>2406</v>
      </c>
      <c r="AF583" s="80" t="s">
        <v>2413</v>
      </c>
    </row>
    <row r="584" spans="1:32" s="80" customFormat="1" ht="12.95" customHeight="1" x14ac:dyDescent="0.2">
      <c r="A584" s="16" t="s">
        <v>2522</v>
      </c>
      <c r="B584" s="41"/>
      <c r="C584" s="42">
        <v>46594.720000000001</v>
      </c>
      <c r="D584" s="42"/>
      <c r="E584" s="80">
        <f t="shared" si="80"/>
        <v>-5036.0121306363963</v>
      </c>
      <c r="F584" s="80">
        <f t="shared" si="81"/>
        <v>-5036</v>
      </c>
      <c r="G584" s="80">
        <f t="shared" si="79"/>
        <v>-1.6466399996716063E-2</v>
      </c>
      <c r="I584" s="80">
        <f t="shared" si="84"/>
        <v>-1.6466399996716063E-2</v>
      </c>
      <c r="P584" s="80">
        <f t="shared" si="82"/>
        <v>0.11655328404327212</v>
      </c>
      <c r="Q584" s="107">
        <f t="shared" si="83"/>
        <v>31576.22</v>
      </c>
      <c r="R584" s="80">
        <f t="shared" si="85"/>
        <v>1.7694236342098286E-2</v>
      </c>
      <c r="T584" s="106"/>
    </row>
    <row r="585" spans="1:32" s="80" customFormat="1" ht="12.95" customHeight="1" x14ac:dyDescent="0.2">
      <c r="A585" s="134" t="s">
        <v>1470</v>
      </c>
      <c r="B585" s="135" t="s">
        <v>2525</v>
      </c>
      <c r="C585" s="138">
        <v>46616.432000000001</v>
      </c>
      <c r="D585" s="138" t="s">
        <v>2559</v>
      </c>
      <c r="E585" s="80">
        <f t="shared" si="80"/>
        <v>-5020.0171118412181</v>
      </c>
      <c r="F585" s="80">
        <f t="shared" si="81"/>
        <v>-5020</v>
      </c>
      <c r="G585" s="80">
        <f t="shared" si="79"/>
        <v>-2.3227999998198356E-2</v>
      </c>
      <c r="I585" s="80">
        <f t="shared" si="84"/>
        <v>-2.3227999998198356E-2</v>
      </c>
      <c r="P585" s="80">
        <f t="shared" si="82"/>
        <v>0.11586170004327212</v>
      </c>
      <c r="Q585" s="107">
        <f t="shared" si="83"/>
        <v>31597.932000000001</v>
      </c>
      <c r="R585" s="80">
        <f t="shared" si="85"/>
        <v>1.9345944657626232E-2</v>
      </c>
      <c r="T585" s="106"/>
    </row>
    <row r="586" spans="1:32" s="80" customFormat="1" ht="12.95" customHeight="1" x14ac:dyDescent="0.2">
      <c r="A586" s="16" t="s">
        <v>2475</v>
      </c>
      <c r="B586" s="41"/>
      <c r="C586" s="42">
        <v>46616.432999999997</v>
      </c>
      <c r="D586" s="42"/>
      <c r="E586" s="80">
        <f t="shared" si="80"/>
        <v>-5020.0163751509663</v>
      </c>
      <c r="F586" s="80">
        <f t="shared" si="81"/>
        <v>-5020</v>
      </c>
      <c r="G586" s="80">
        <f t="shared" si="79"/>
        <v>-2.2228000001632608E-2</v>
      </c>
      <c r="I586" s="80">
        <f t="shared" si="84"/>
        <v>-2.2228000001632608E-2</v>
      </c>
      <c r="P586" s="80">
        <f t="shared" si="82"/>
        <v>0.11586170004327212</v>
      </c>
      <c r="Q586" s="107">
        <f t="shared" si="83"/>
        <v>31597.932999999997</v>
      </c>
      <c r="R586" s="80">
        <f t="shared" si="85"/>
        <v>1.9068765258491761E-2</v>
      </c>
      <c r="T586" s="106"/>
      <c r="AA586" s="80" t="s">
        <v>2406</v>
      </c>
      <c r="AF586" s="80" t="s">
        <v>2413</v>
      </c>
    </row>
    <row r="587" spans="1:32" s="80" customFormat="1" ht="12.95" customHeight="1" x14ac:dyDescent="0.2">
      <c r="A587" s="16" t="s">
        <v>2475</v>
      </c>
      <c r="B587" s="41"/>
      <c r="C587" s="42">
        <v>46616.436999999998</v>
      </c>
      <c r="D587" s="42"/>
      <c r="E587" s="80">
        <f t="shared" si="80"/>
        <v>-5020.0134283899497</v>
      </c>
      <c r="F587" s="80">
        <f t="shared" si="81"/>
        <v>-5020</v>
      </c>
      <c r="G587" s="80">
        <f t="shared" si="79"/>
        <v>-1.8228000000817701E-2</v>
      </c>
      <c r="I587" s="80">
        <f t="shared" si="84"/>
        <v>-1.8228000000817701E-2</v>
      </c>
      <c r="P587" s="80">
        <f t="shared" si="82"/>
        <v>0.11586170004327212</v>
      </c>
      <c r="Q587" s="107">
        <f t="shared" si="83"/>
        <v>31597.936999999998</v>
      </c>
      <c r="R587" s="80">
        <f t="shared" si="85"/>
        <v>1.7980047657913983E-2</v>
      </c>
      <c r="T587" s="106"/>
      <c r="AA587" s="80" t="s">
        <v>2406</v>
      </c>
      <c r="AF587" s="80" t="s">
        <v>2413</v>
      </c>
    </row>
    <row r="588" spans="1:32" s="80" customFormat="1" ht="12.95" customHeight="1" x14ac:dyDescent="0.2">
      <c r="A588" s="16" t="s">
        <v>2475</v>
      </c>
      <c r="B588" s="41"/>
      <c r="C588" s="42">
        <v>46669.375</v>
      </c>
      <c r="D588" s="42"/>
      <c r="E588" s="80">
        <f t="shared" si="80"/>
        <v>-4981.0145197228903</v>
      </c>
      <c r="F588" s="80">
        <f t="shared" si="81"/>
        <v>-4981</v>
      </c>
      <c r="G588" s="80">
        <f t="shared" si="79"/>
        <v>-1.970939999591792E-2</v>
      </c>
      <c r="I588" s="80">
        <f t="shared" si="84"/>
        <v>-1.970939999591792E-2</v>
      </c>
      <c r="P588" s="80">
        <f t="shared" si="82"/>
        <v>0.11418454404327212</v>
      </c>
      <c r="Q588" s="107">
        <f t="shared" si="83"/>
        <v>31650.875</v>
      </c>
      <c r="R588" s="80">
        <f t="shared" si="85"/>
        <v>1.792758825036975E-2</v>
      </c>
      <c r="T588" s="106"/>
      <c r="AA588" s="80" t="s">
        <v>2406</v>
      </c>
      <c r="AF588" s="80" t="s">
        <v>2413</v>
      </c>
    </row>
    <row r="589" spans="1:32" s="80" customFormat="1" ht="12.95" customHeight="1" x14ac:dyDescent="0.2">
      <c r="A589" s="16" t="s">
        <v>2475</v>
      </c>
      <c r="B589" s="41"/>
      <c r="C589" s="42">
        <v>46669.375</v>
      </c>
      <c r="D589" s="42"/>
      <c r="E589" s="80">
        <f t="shared" si="80"/>
        <v>-4981.0145197228903</v>
      </c>
      <c r="F589" s="80">
        <f t="shared" si="81"/>
        <v>-4981</v>
      </c>
      <c r="G589" s="80">
        <f t="shared" ref="G589:G652" si="86">C589-(C$7+F589*C$8)</f>
        <v>-1.970939999591792E-2</v>
      </c>
      <c r="I589" s="80">
        <f t="shared" si="84"/>
        <v>-1.970939999591792E-2</v>
      </c>
      <c r="P589" s="80">
        <f t="shared" si="82"/>
        <v>0.11418454404327212</v>
      </c>
      <c r="Q589" s="107">
        <f t="shared" si="83"/>
        <v>31650.875</v>
      </c>
      <c r="R589" s="80">
        <f t="shared" si="85"/>
        <v>1.792758825036975E-2</v>
      </c>
      <c r="T589" s="106"/>
      <c r="AA589" s="80" t="s">
        <v>2406</v>
      </c>
      <c r="AF589" s="80" t="s">
        <v>2413</v>
      </c>
    </row>
    <row r="590" spans="1:32" s="80" customFormat="1" ht="12.95" customHeight="1" x14ac:dyDescent="0.2">
      <c r="A590" s="16" t="s">
        <v>2476</v>
      </c>
      <c r="B590" s="41"/>
      <c r="C590" s="42">
        <v>46681.593000000001</v>
      </c>
      <c r="D590" s="42"/>
      <c r="E590" s="80">
        <f t="shared" si="80"/>
        <v>-4972.0136381993325</v>
      </c>
      <c r="F590" s="80">
        <f t="shared" si="81"/>
        <v>-4972</v>
      </c>
      <c r="G590" s="80">
        <f t="shared" si="86"/>
        <v>-1.8512799993914086E-2</v>
      </c>
      <c r="I590" s="80">
        <f t="shared" si="84"/>
        <v>-1.8512799993914086E-2</v>
      </c>
      <c r="P590" s="80">
        <f t="shared" si="82"/>
        <v>0.11379923604327212</v>
      </c>
      <c r="Q590" s="107">
        <f t="shared" si="83"/>
        <v>31663.093000000001</v>
      </c>
      <c r="R590" s="80">
        <f t="shared" si="85"/>
        <v>1.7506474880305666E-2</v>
      </c>
      <c r="T590" s="106"/>
      <c r="AA590" s="80" t="s">
        <v>2406</v>
      </c>
      <c r="AB590" s="80">
        <v>7</v>
      </c>
      <c r="AD590" s="80" t="s">
        <v>2394</v>
      </c>
      <c r="AF590" s="80" t="s">
        <v>2386</v>
      </c>
    </row>
    <row r="591" spans="1:32" s="80" customFormat="1" ht="12.95" customHeight="1" x14ac:dyDescent="0.2">
      <c r="A591" s="16" t="s">
        <v>2472</v>
      </c>
      <c r="B591" s="41"/>
      <c r="C591" s="42">
        <v>46688.377999999997</v>
      </c>
      <c r="D591" s="42"/>
      <c r="E591" s="80">
        <f t="shared" si="80"/>
        <v>-4967.0151948258417</v>
      </c>
      <c r="F591" s="80">
        <f t="shared" si="81"/>
        <v>-4967</v>
      </c>
      <c r="G591" s="80">
        <f t="shared" si="86"/>
        <v>-2.062580000347225E-2</v>
      </c>
      <c r="I591" s="80">
        <f t="shared" si="84"/>
        <v>-2.062580000347225E-2</v>
      </c>
      <c r="P591" s="80">
        <f t="shared" si="82"/>
        <v>0.11358545604327211</v>
      </c>
      <c r="Q591" s="107">
        <f t="shared" si="83"/>
        <v>31669.877999999997</v>
      </c>
      <c r="R591" s="80">
        <f t="shared" si="85"/>
        <v>1.8012661249644773E-2</v>
      </c>
      <c r="T591" s="106"/>
      <c r="AA591" s="80" t="s">
        <v>2406</v>
      </c>
      <c r="AF591" s="80" t="s">
        <v>2413</v>
      </c>
    </row>
    <row r="592" spans="1:32" s="80" customFormat="1" ht="12.95" customHeight="1" x14ac:dyDescent="0.2">
      <c r="A592" s="16" t="s">
        <v>2477</v>
      </c>
      <c r="B592" s="41"/>
      <c r="C592" s="42">
        <v>46760.332000000002</v>
      </c>
      <c r="D592" s="42"/>
      <c r="E592" s="80">
        <f t="shared" si="80"/>
        <v>-4914.0073842884267</v>
      </c>
      <c r="F592" s="80">
        <f t="shared" si="81"/>
        <v>-4914</v>
      </c>
      <c r="G592" s="80">
        <f t="shared" si="86"/>
        <v>-1.0023599992564414E-2</v>
      </c>
      <c r="I592" s="80">
        <f t="shared" si="84"/>
        <v>-1.0023599992564414E-2</v>
      </c>
      <c r="P592" s="80">
        <f t="shared" si="82"/>
        <v>0.11133168404327212</v>
      </c>
      <c r="Q592" s="107">
        <f t="shared" si="83"/>
        <v>31741.832000000002</v>
      </c>
      <c r="R592" s="80">
        <f t="shared" si="85"/>
        <v>1.4727104963418561E-2</v>
      </c>
      <c r="T592" s="106"/>
      <c r="AA592" s="80" t="s">
        <v>2406</v>
      </c>
      <c r="AB592" s="80">
        <v>6</v>
      </c>
      <c r="AD592" s="80" t="s">
        <v>2384</v>
      </c>
      <c r="AF592" s="80" t="s">
        <v>2386</v>
      </c>
    </row>
    <row r="593" spans="1:32" s="80" customFormat="1" ht="12.95" customHeight="1" x14ac:dyDescent="0.2">
      <c r="A593" s="16" t="s">
        <v>2477</v>
      </c>
      <c r="B593" s="41"/>
      <c r="C593" s="42">
        <v>46798.332000000002</v>
      </c>
      <c r="D593" s="42"/>
      <c r="E593" s="80">
        <f t="shared" si="80"/>
        <v>-4886.013154635848</v>
      </c>
      <c r="F593" s="80">
        <f t="shared" si="81"/>
        <v>-4886</v>
      </c>
      <c r="G593" s="80">
        <f t="shared" si="86"/>
        <v>-1.7856399994343519E-2</v>
      </c>
      <c r="I593" s="80">
        <f t="shared" si="84"/>
        <v>-1.7856399994343519E-2</v>
      </c>
      <c r="P593" s="80">
        <f t="shared" si="82"/>
        <v>0.11015008404327212</v>
      </c>
      <c r="Q593" s="107">
        <f t="shared" si="83"/>
        <v>31779.832000000002</v>
      </c>
      <c r="R593" s="80">
        <f t="shared" si="85"/>
        <v>1.6385659955672347E-2</v>
      </c>
      <c r="T593" s="106"/>
      <c r="AA593" s="80" t="s">
        <v>2406</v>
      </c>
      <c r="AB593" s="80">
        <v>6</v>
      </c>
      <c r="AD593" s="80" t="s">
        <v>2394</v>
      </c>
      <c r="AF593" s="80" t="s">
        <v>2386</v>
      </c>
    </row>
    <row r="594" spans="1:32" s="80" customFormat="1" ht="12.95" customHeight="1" x14ac:dyDescent="0.2">
      <c r="A594" s="16" t="s">
        <v>2522</v>
      </c>
      <c r="B594" s="41"/>
      <c r="C594" s="42">
        <v>46845.841</v>
      </c>
      <c r="D594" s="42"/>
      <c r="E594" s="80">
        <f t="shared" si="80"/>
        <v>-4851.0137373578409</v>
      </c>
      <c r="F594" s="80">
        <f t="shared" si="81"/>
        <v>-4851</v>
      </c>
      <c r="G594" s="80">
        <f t="shared" si="86"/>
        <v>-1.8647400000190828E-2</v>
      </c>
      <c r="I594" s="80">
        <f t="shared" si="84"/>
        <v>-1.8647400000190828E-2</v>
      </c>
      <c r="P594" s="80">
        <f t="shared" si="82"/>
        <v>0.10868190404327213</v>
      </c>
      <c r="Q594" s="107">
        <f t="shared" si="83"/>
        <v>31827.341</v>
      </c>
      <c r="R594" s="80">
        <f t="shared" si="85"/>
        <v>1.6212751668192634E-2</v>
      </c>
      <c r="T594" s="106"/>
    </row>
    <row r="595" spans="1:32" s="80" customFormat="1" ht="12.95" customHeight="1" x14ac:dyDescent="0.2">
      <c r="A595" s="16" t="s">
        <v>2478</v>
      </c>
      <c r="B595" s="41"/>
      <c r="C595" s="42">
        <v>46889.279999999999</v>
      </c>
      <c r="D595" s="42"/>
      <c r="E595" s="80">
        <f t="shared" si="80"/>
        <v>-4819.0126494136748</v>
      </c>
      <c r="F595" s="80">
        <f t="shared" si="81"/>
        <v>-4819</v>
      </c>
      <c r="G595" s="80">
        <f t="shared" si="86"/>
        <v>-1.7170599996461533E-2</v>
      </c>
      <c r="I595" s="80">
        <f t="shared" si="84"/>
        <v>-1.7170599996461533E-2</v>
      </c>
      <c r="P595" s="80">
        <f t="shared" si="82"/>
        <v>0.10734814404327211</v>
      </c>
      <c r="Q595" s="107">
        <f t="shared" si="83"/>
        <v>31870.78</v>
      </c>
      <c r="R595" s="80">
        <f t="shared" si="85"/>
        <v>1.5504917617232704E-2</v>
      </c>
      <c r="T595" s="106"/>
      <c r="AA595" s="80" t="s">
        <v>2406</v>
      </c>
      <c r="AB595" s="80">
        <v>8</v>
      </c>
      <c r="AD595" s="80" t="s">
        <v>2394</v>
      </c>
      <c r="AF595" s="80" t="s">
        <v>2386</v>
      </c>
    </row>
    <row r="596" spans="1:32" s="80" customFormat="1" ht="12.95" customHeight="1" x14ac:dyDescent="0.2">
      <c r="A596" s="16" t="s">
        <v>2479</v>
      </c>
      <c r="B596" s="41"/>
      <c r="C596" s="42">
        <v>46939.506000000001</v>
      </c>
      <c r="D596" s="42"/>
      <c r="E596" s="80">
        <f t="shared" si="80"/>
        <v>-4782.0116447155042</v>
      </c>
      <c r="F596" s="80">
        <f t="shared" si="81"/>
        <v>-4782</v>
      </c>
      <c r="G596" s="80">
        <f t="shared" si="86"/>
        <v>-1.580679999460699E-2</v>
      </c>
      <c r="I596" s="80">
        <f t="shared" si="84"/>
        <v>-1.580679999460699E-2</v>
      </c>
      <c r="P596" s="80">
        <f t="shared" si="82"/>
        <v>0.10581619604327211</v>
      </c>
      <c r="Q596" s="107">
        <f t="shared" si="83"/>
        <v>31921.006000000001</v>
      </c>
      <c r="R596" s="80">
        <f t="shared" si="85"/>
        <v>1.4792153165229955E-2</v>
      </c>
      <c r="T596" s="106"/>
      <c r="AA596" s="80" t="s">
        <v>2406</v>
      </c>
      <c r="AB596" s="80">
        <v>6</v>
      </c>
      <c r="AD596" s="80" t="s">
        <v>2394</v>
      </c>
      <c r="AF596" s="80" t="s">
        <v>2386</v>
      </c>
    </row>
    <row r="597" spans="1:32" s="80" customFormat="1" ht="12.95" customHeight="1" x14ac:dyDescent="0.2">
      <c r="A597" s="16" t="s">
        <v>2479</v>
      </c>
      <c r="B597" s="41"/>
      <c r="C597" s="42">
        <v>46939.508000000002</v>
      </c>
      <c r="D597" s="42"/>
      <c r="E597" s="80">
        <f t="shared" ref="E597:E660" si="87">(C597-C$7)/C$8</f>
        <v>-4782.0101713349959</v>
      </c>
      <c r="F597" s="80">
        <f t="shared" ref="F597:F660" si="88">+ROUND(2*E597,0)/2</f>
        <v>-4782</v>
      </c>
      <c r="G597" s="80">
        <f t="shared" si="86"/>
        <v>-1.3806799994199537E-2</v>
      </c>
      <c r="I597" s="80">
        <f t="shared" si="84"/>
        <v>-1.3806799994199537E-2</v>
      </c>
      <c r="P597" s="80">
        <f t="shared" ref="P597:P660" si="89">+D$11+D$12*F597+D$13*F597^2</f>
        <v>0.10581619604327211</v>
      </c>
      <c r="Q597" s="107">
        <f t="shared" si="83"/>
        <v>31921.008000000002</v>
      </c>
      <c r="R597" s="80">
        <f t="shared" si="85"/>
        <v>1.4309661180980957E-2</v>
      </c>
      <c r="T597" s="106"/>
      <c r="AA597" s="80" t="s">
        <v>2406</v>
      </c>
      <c r="AB597" s="80">
        <v>11</v>
      </c>
      <c r="AD597" s="80" t="s">
        <v>2384</v>
      </c>
      <c r="AF597" s="80" t="s">
        <v>2386</v>
      </c>
    </row>
    <row r="598" spans="1:32" s="80" customFormat="1" ht="12.95" customHeight="1" x14ac:dyDescent="0.2">
      <c r="A598" s="16" t="s">
        <v>2480</v>
      </c>
      <c r="B598" s="41"/>
      <c r="C598" s="42">
        <v>47030.455000000002</v>
      </c>
      <c r="D598" s="42"/>
      <c r="E598" s="80">
        <f t="shared" si="87"/>
        <v>-4715.0104028030737</v>
      </c>
      <c r="F598" s="80">
        <f t="shared" si="88"/>
        <v>-4715</v>
      </c>
      <c r="G598" s="80">
        <f t="shared" si="86"/>
        <v>-1.4120999992883299E-2</v>
      </c>
      <c r="I598" s="80">
        <f t="shared" si="84"/>
        <v>-1.4120999992883299E-2</v>
      </c>
      <c r="P598" s="80">
        <f t="shared" si="89"/>
        <v>0.10307000004327212</v>
      </c>
      <c r="Q598" s="107">
        <f t="shared" si="83"/>
        <v>32011.955000000002</v>
      </c>
      <c r="R598" s="80">
        <f t="shared" si="85"/>
        <v>1.3733730489474178E-2</v>
      </c>
      <c r="T598" s="106"/>
      <c r="AA598" s="80" t="s">
        <v>2406</v>
      </c>
      <c r="AF598" s="80" t="s">
        <v>2413</v>
      </c>
    </row>
    <row r="599" spans="1:32" s="80" customFormat="1" ht="12.95" customHeight="1" x14ac:dyDescent="0.2">
      <c r="A599" s="16" t="s">
        <v>2480</v>
      </c>
      <c r="B599" s="41"/>
      <c r="C599" s="42">
        <v>47030.455999999998</v>
      </c>
      <c r="D599" s="42"/>
      <c r="E599" s="80">
        <f t="shared" si="87"/>
        <v>-4715.0096661128227</v>
      </c>
      <c r="F599" s="80">
        <f t="shared" si="88"/>
        <v>-4715</v>
      </c>
      <c r="G599" s="80">
        <f t="shared" si="86"/>
        <v>-1.3120999996317551E-2</v>
      </c>
      <c r="I599" s="80">
        <f t="shared" si="84"/>
        <v>-1.3120999996317551E-2</v>
      </c>
      <c r="P599" s="80">
        <f t="shared" si="89"/>
        <v>0.10307000004327212</v>
      </c>
      <c r="Q599" s="107">
        <f t="shared" si="83"/>
        <v>32011.955999999998</v>
      </c>
      <c r="R599" s="80">
        <f t="shared" si="85"/>
        <v>1.3500348490199926E-2</v>
      </c>
      <c r="T599" s="106"/>
      <c r="AA599" s="80" t="s">
        <v>2406</v>
      </c>
      <c r="AF599" s="80" t="s">
        <v>2413</v>
      </c>
    </row>
    <row r="600" spans="1:32" s="80" customFormat="1" ht="12.95" customHeight="1" x14ac:dyDescent="0.2">
      <c r="A600" s="16" t="s">
        <v>2480</v>
      </c>
      <c r="B600" s="41"/>
      <c r="C600" s="42">
        <v>47034.533000000003</v>
      </c>
      <c r="D600" s="42"/>
      <c r="E600" s="80">
        <f t="shared" si="87"/>
        <v>-4712.0061799471987</v>
      </c>
      <c r="F600" s="80">
        <f t="shared" si="88"/>
        <v>-4712</v>
      </c>
      <c r="G600" s="80">
        <f t="shared" si="86"/>
        <v>-8.3887999935541302E-3</v>
      </c>
      <c r="I600" s="80">
        <f t="shared" si="84"/>
        <v>-8.3887999935541302E-3</v>
      </c>
      <c r="P600" s="80">
        <f t="shared" si="89"/>
        <v>0.10294787604327213</v>
      </c>
      <c r="Q600" s="107">
        <f t="shared" si="83"/>
        <v>32016.033000000003</v>
      </c>
      <c r="R600" s="80">
        <f t="shared" si="85"/>
        <v>1.2395855430929203E-2</v>
      </c>
      <c r="T600" s="106"/>
      <c r="AA600" s="80" t="s">
        <v>2406</v>
      </c>
      <c r="AF600" s="80" t="s">
        <v>2413</v>
      </c>
    </row>
    <row r="601" spans="1:32" s="80" customFormat="1" ht="12.95" customHeight="1" x14ac:dyDescent="0.2">
      <c r="A601" s="16" t="s">
        <v>2481</v>
      </c>
      <c r="B601" s="41"/>
      <c r="C601" s="42">
        <v>47045.38</v>
      </c>
      <c r="D601" s="42"/>
      <c r="E601" s="80">
        <f t="shared" si="87"/>
        <v>-4704.0153007619001</v>
      </c>
      <c r="F601" s="80">
        <f t="shared" si="88"/>
        <v>-4704</v>
      </c>
      <c r="G601" s="80">
        <f t="shared" si="86"/>
        <v>-2.0769599999766797E-2</v>
      </c>
      <c r="I601" s="80">
        <f t="shared" si="84"/>
        <v>-2.0769599999766797E-2</v>
      </c>
      <c r="P601" s="80">
        <f t="shared" si="89"/>
        <v>0.10262256404327212</v>
      </c>
      <c r="Q601" s="107">
        <f t="shared" ref="Q601:Q664" si="90">C601-15018.5</f>
        <v>32026.879999999997</v>
      </c>
      <c r="R601" s="80">
        <f t="shared" si="85"/>
        <v>1.5225626147224227E-2</v>
      </c>
      <c r="T601" s="106"/>
      <c r="AA601" s="80" t="s">
        <v>2406</v>
      </c>
      <c r="AB601" s="80">
        <v>6</v>
      </c>
      <c r="AD601" s="80" t="s">
        <v>2394</v>
      </c>
      <c r="AF601" s="80" t="s">
        <v>2386</v>
      </c>
    </row>
    <row r="602" spans="1:32" s="80" customFormat="1" ht="12.95" customHeight="1" x14ac:dyDescent="0.2">
      <c r="A602" s="16" t="s">
        <v>2482</v>
      </c>
      <c r="B602" s="41"/>
      <c r="C602" s="42">
        <v>47151.260999999999</v>
      </c>
      <c r="D602" s="42"/>
      <c r="E602" s="80">
        <f t="shared" si="87"/>
        <v>-4626.0137999765138</v>
      </c>
      <c r="F602" s="80">
        <f t="shared" si="88"/>
        <v>-4626</v>
      </c>
      <c r="G602" s="80">
        <f t="shared" si="86"/>
        <v>-1.8732399999862537E-2</v>
      </c>
      <c r="I602" s="80">
        <f t="shared" si="84"/>
        <v>-1.8732399999862537E-2</v>
      </c>
      <c r="P602" s="80">
        <f t="shared" si="89"/>
        <v>9.9477604043272119E-2</v>
      </c>
      <c r="Q602" s="107">
        <f t="shared" si="90"/>
        <v>32132.760999999999</v>
      </c>
      <c r="R602" s="80">
        <f t="shared" si="85"/>
        <v>1.3973605055877912E-2</v>
      </c>
      <c r="T602" s="106"/>
      <c r="AA602" s="80" t="s">
        <v>2406</v>
      </c>
      <c r="AB602" s="80">
        <v>6</v>
      </c>
      <c r="AD602" s="80" t="s">
        <v>2394</v>
      </c>
      <c r="AF602" s="80" t="s">
        <v>2386</v>
      </c>
    </row>
    <row r="603" spans="1:32" s="80" customFormat="1" ht="12.95" customHeight="1" x14ac:dyDescent="0.2">
      <c r="A603" s="16" t="s">
        <v>2522</v>
      </c>
      <c r="B603" s="41"/>
      <c r="C603" s="42">
        <v>47232.707000000002</v>
      </c>
      <c r="D603" s="42"/>
      <c r="E603" s="80">
        <f t="shared" si="87"/>
        <v>-4566.0133255479877</v>
      </c>
      <c r="F603" s="80">
        <f t="shared" si="88"/>
        <v>-4566</v>
      </c>
      <c r="G603" s="80">
        <f t="shared" si="86"/>
        <v>-1.8088399992848281E-2</v>
      </c>
      <c r="I603" s="80">
        <f t="shared" si="84"/>
        <v>-1.8088399992848281E-2</v>
      </c>
      <c r="P603" s="80">
        <f t="shared" si="89"/>
        <v>9.709152404327212E-2</v>
      </c>
      <c r="Q603" s="107">
        <f t="shared" si="90"/>
        <v>32214.207000000002</v>
      </c>
      <c r="R603" s="80">
        <f t="shared" si="85"/>
        <v>1.3266414900966465E-2</v>
      </c>
      <c r="T603" s="106"/>
    </row>
    <row r="604" spans="1:32" s="80" customFormat="1" ht="12.95" customHeight="1" x14ac:dyDescent="0.2">
      <c r="A604" s="16" t="s">
        <v>2483</v>
      </c>
      <c r="B604" s="41"/>
      <c r="C604" s="42">
        <v>47239.493999999999</v>
      </c>
      <c r="D604" s="42"/>
      <c r="E604" s="80">
        <f t="shared" si="87"/>
        <v>-4561.0134087939887</v>
      </c>
      <c r="F604" s="80">
        <f t="shared" si="88"/>
        <v>-4561</v>
      </c>
      <c r="G604" s="80">
        <f t="shared" si="86"/>
        <v>-1.8201399994723033E-2</v>
      </c>
      <c r="I604" s="80">
        <f t="shared" si="84"/>
        <v>-1.8201399994723033E-2</v>
      </c>
      <c r="P604" s="80">
        <f t="shared" si="89"/>
        <v>9.6893984043272111E-2</v>
      </c>
      <c r="Q604" s="107">
        <f t="shared" si="90"/>
        <v>32220.993999999999</v>
      </c>
      <c r="R604" s="80">
        <f t="shared" si="85"/>
        <v>1.3246947426853587E-2</v>
      </c>
      <c r="T604" s="106"/>
      <c r="AA604" s="80" t="s">
        <v>2406</v>
      </c>
      <c r="AB604" s="80">
        <v>6</v>
      </c>
      <c r="AD604" s="80" t="s">
        <v>2394</v>
      </c>
      <c r="AF604" s="80" t="s">
        <v>2386</v>
      </c>
    </row>
    <row r="605" spans="1:32" s="80" customFormat="1" ht="12.95" customHeight="1" x14ac:dyDescent="0.2">
      <c r="A605" s="16" t="s">
        <v>2483</v>
      </c>
      <c r="B605" s="41"/>
      <c r="C605" s="42">
        <v>47273.430999999997</v>
      </c>
      <c r="D605" s="42"/>
      <c r="E605" s="80">
        <f t="shared" si="87"/>
        <v>-4536.0123516434751</v>
      </c>
      <c r="F605" s="80">
        <f t="shared" si="88"/>
        <v>-4536</v>
      </c>
      <c r="G605" s="80">
        <f t="shared" si="86"/>
        <v>-1.6766400003689341E-2</v>
      </c>
      <c r="I605" s="80">
        <f t="shared" si="84"/>
        <v>-1.6766400003689341E-2</v>
      </c>
      <c r="P605" s="80">
        <f t="shared" si="89"/>
        <v>9.5909284043272119E-2</v>
      </c>
      <c r="Q605" s="107">
        <f t="shared" si="90"/>
        <v>32254.930999999997</v>
      </c>
      <c r="R605" s="80">
        <f t="shared" si="85"/>
        <v>1.2695809775450685E-2</v>
      </c>
      <c r="T605" s="106"/>
      <c r="AA605" s="80" t="s">
        <v>2406</v>
      </c>
      <c r="AB605" s="80">
        <v>8</v>
      </c>
      <c r="AD605" s="80" t="s">
        <v>2384</v>
      </c>
      <c r="AF605" s="80" t="s">
        <v>2386</v>
      </c>
    </row>
    <row r="606" spans="1:32" s="80" customFormat="1" ht="12.95" customHeight="1" x14ac:dyDescent="0.2">
      <c r="A606" s="16" t="s">
        <v>2483</v>
      </c>
      <c r="B606" s="41"/>
      <c r="C606" s="42">
        <v>47288.362000000001</v>
      </c>
      <c r="D606" s="42"/>
      <c r="E606" s="80">
        <f t="shared" si="87"/>
        <v>-4525.0128294607712</v>
      </c>
      <c r="F606" s="80">
        <f t="shared" si="88"/>
        <v>-4525</v>
      </c>
      <c r="G606" s="80">
        <f t="shared" si="86"/>
        <v>-1.7414999994798563E-2</v>
      </c>
      <c r="I606" s="80">
        <f t="shared" si="84"/>
        <v>-1.7414999994798563E-2</v>
      </c>
      <c r="P606" s="80">
        <f t="shared" si="89"/>
        <v>9.5477600043272118E-2</v>
      </c>
      <c r="Q606" s="107">
        <f t="shared" si="90"/>
        <v>32269.862000000001</v>
      </c>
      <c r="R606" s="80">
        <f t="shared" si="85"/>
        <v>1.2744739143355796E-2</v>
      </c>
      <c r="T606" s="106"/>
      <c r="AA606" s="80" t="s">
        <v>2406</v>
      </c>
      <c r="AB606" s="80">
        <v>11</v>
      </c>
      <c r="AD606" s="80" t="s">
        <v>2384</v>
      </c>
      <c r="AF606" s="80" t="s">
        <v>2386</v>
      </c>
    </row>
    <row r="607" spans="1:32" s="80" customFormat="1" ht="12.95" customHeight="1" x14ac:dyDescent="0.2">
      <c r="A607" s="16" t="s">
        <v>2522</v>
      </c>
      <c r="B607" s="41"/>
      <c r="C607" s="42">
        <v>47331.796000000002</v>
      </c>
      <c r="D607" s="42"/>
      <c r="E607" s="80">
        <f t="shared" si="87"/>
        <v>-4493.0154249678735</v>
      </c>
      <c r="F607" s="80">
        <f t="shared" si="88"/>
        <v>-4493</v>
      </c>
      <c r="G607" s="80">
        <f t="shared" si="86"/>
        <v>-2.0938199995725881E-2</v>
      </c>
      <c r="I607" s="80">
        <f t="shared" si="84"/>
        <v>-2.0938199995725881E-2</v>
      </c>
      <c r="P607" s="80">
        <f t="shared" si="89"/>
        <v>9.4227296043272124E-2</v>
      </c>
      <c r="Q607" s="107">
        <f t="shared" si="90"/>
        <v>32313.296000000002</v>
      </c>
      <c r="R607" s="80">
        <f t="shared" si="85"/>
        <v>1.3263091477908466E-2</v>
      </c>
      <c r="T607" s="106"/>
    </row>
    <row r="608" spans="1:32" s="80" customFormat="1" ht="12.95" customHeight="1" x14ac:dyDescent="0.2">
      <c r="A608" s="16" t="s">
        <v>2480</v>
      </c>
      <c r="B608" s="41"/>
      <c r="C608" s="42">
        <v>47349.442000000003</v>
      </c>
      <c r="D608" s="42"/>
      <c r="E608" s="80">
        <f t="shared" si="87"/>
        <v>-4480.0157887455207</v>
      </c>
      <c r="F608" s="80">
        <f t="shared" si="88"/>
        <v>-4480</v>
      </c>
      <c r="G608" s="80">
        <f t="shared" si="86"/>
        <v>-2.1431999994092621E-2</v>
      </c>
      <c r="I608" s="80">
        <f t="shared" si="84"/>
        <v>-2.1431999994092621E-2</v>
      </c>
      <c r="P608" s="80">
        <f t="shared" si="89"/>
        <v>9.3721700043272127E-2</v>
      </c>
      <c r="Q608" s="107">
        <f t="shared" si="90"/>
        <v>32330.942000000003</v>
      </c>
      <c r="R608" s="80">
        <f t="shared" si="85"/>
        <v>1.3260374632295378E-2</v>
      </c>
      <c r="T608" s="106"/>
      <c r="AA608" s="80" t="s">
        <v>2406</v>
      </c>
      <c r="AF608" s="80" t="s">
        <v>2413</v>
      </c>
    </row>
    <row r="609" spans="1:32" s="80" customFormat="1" ht="12.95" customHeight="1" x14ac:dyDescent="0.2">
      <c r="A609" s="16" t="s">
        <v>2484</v>
      </c>
      <c r="B609" s="41"/>
      <c r="C609" s="42">
        <v>47353.521999999997</v>
      </c>
      <c r="D609" s="42"/>
      <c r="E609" s="80">
        <f t="shared" si="87"/>
        <v>-4477.0100925091419</v>
      </c>
      <c r="F609" s="80">
        <f t="shared" si="88"/>
        <v>-4477</v>
      </c>
      <c r="G609" s="80">
        <f t="shared" si="86"/>
        <v>-1.3699800001631957E-2</v>
      </c>
      <c r="I609" s="80">
        <f t="shared" si="84"/>
        <v>-1.3699800001631957E-2</v>
      </c>
      <c r="P609" s="80">
        <f t="shared" si="89"/>
        <v>9.3605216043272113E-2</v>
      </c>
      <c r="Q609" s="107">
        <f t="shared" si="90"/>
        <v>32335.021999999997</v>
      </c>
      <c r="R609" s="80">
        <f t="shared" si="85"/>
        <v>1.151436646839712E-2</v>
      </c>
      <c r="T609" s="106"/>
      <c r="AA609" s="80" t="s">
        <v>2406</v>
      </c>
      <c r="AB609" s="80">
        <v>7</v>
      </c>
      <c r="AD609" s="80" t="s">
        <v>2463</v>
      </c>
      <c r="AF609" s="80" t="s">
        <v>2386</v>
      </c>
    </row>
    <row r="610" spans="1:32" s="80" customFormat="1" ht="12.95" customHeight="1" x14ac:dyDescent="0.2">
      <c r="A610" s="16" t="s">
        <v>2484</v>
      </c>
      <c r="B610" s="41"/>
      <c r="C610" s="42">
        <v>47368.447999999997</v>
      </c>
      <c r="D610" s="42"/>
      <c r="E610" s="80">
        <f t="shared" si="87"/>
        <v>-4466.014253777711</v>
      </c>
      <c r="F610" s="80">
        <f t="shared" si="88"/>
        <v>-4466</v>
      </c>
      <c r="G610" s="80">
        <f t="shared" si="86"/>
        <v>-1.9348399997397792E-2</v>
      </c>
      <c r="I610" s="80">
        <f t="shared" si="84"/>
        <v>-1.9348399997397792E-2</v>
      </c>
      <c r="P610" s="80">
        <f t="shared" si="89"/>
        <v>9.3178724043272126E-2</v>
      </c>
      <c r="Q610" s="107">
        <f t="shared" si="90"/>
        <v>32349.947999999997</v>
      </c>
      <c r="R610" s="80">
        <f t="shared" si="85"/>
        <v>1.2662353644864314E-2</v>
      </c>
      <c r="T610" s="106"/>
      <c r="AA610" s="80" t="s">
        <v>2406</v>
      </c>
      <c r="AB610" s="80">
        <v>7</v>
      </c>
      <c r="AD610" s="80" t="s">
        <v>2384</v>
      </c>
      <c r="AF610" s="80" t="s">
        <v>2386</v>
      </c>
    </row>
    <row r="611" spans="1:32" s="80" customFormat="1" ht="12.95" customHeight="1" x14ac:dyDescent="0.2">
      <c r="A611" s="16" t="s">
        <v>2522</v>
      </c>
      <c r="B611" s="41"/>
      <c r="C611" s="42">
        <v>47380.663</v>
      </c>
      <c r="D611" s="42"/>
      <c r="E611" s="80">
        <f t="shared" si="87"/>
        <v>-4457.0155823249124</v>
      </c>
      <c r="F611" s="80">
        <f t="shared" si="88"/>
        <v>-4457</v>
      </c>
      <c r="G611" s="80">
        <f t="shared" si="86"/>
        <v>-2.1151799999643117E-2</v>
      </c>
      <c r="I611" s="80">
        <f t="shared" si="84"/>
        <v>-2.1151799999643117E-2</v>
      </c>
      <c r="P611" s="80">
        <f t="shared" si="89"/>
        <v>9.283049604327212E-2</v>
      </c>
      <c r="Q611" s="107">
        <f t="shared" si="90"/>
        <v>32362.163</v>
      </c>
      <c r="R611" s="80">
        <f t="shared" si="85"/>
        <v>1.2991963811214771E-2</v>
      </c>
      <c r="T611" s="106"/>
    </row>
    <row r="612" spans="1:32" s="80" customFormat="1" ht="12.95" customHeight="1" x14ac:dyDescent="0.2">
      <c r="A612" s="16" t="s">
        <v>2485</v>
      </c>
      <c r="B612" s="41"/>
      <c r="C612" s="42">
        <v>47482.468000000001</v>
      </c>
      <c r="D612" s="42"/>
      <c r="E612" s="80">
        <f t="shared" si="87"/>
        <v>-4382.0168310148929</v>
      </c>
      <c r="F612" s="80">
        <f t="shared" si="88"/>
        <v>-4382</v>
      </c>
      <c r="G612" s="80">
        <f t="shared" si="86"/>
        <v>-2.2846799998660572E-2</v>
      </c>
      <c r="I612" s="80">
        <f t="shared" si="84"/>
        <v>-2.2846799998660572E-2</v>
      </c>
      <c r="P612" s="80">
        <f t="shared" si="89"/>
        <v>8.9953796043272125E-2</v>
      </c>
      <c r="Q612" s="107">
        <f t="shared" si="90"/>
        <v>32463.968000000001</v>
      </c>
      <c r="R612" s="80">
        <f t="shared" si="85"/>
        <v>1.2723974467415283E-2</v>
      </c>
      <c r="T612" s="106"/>
      <c r="AA612" s="80" t="s">
        <v>2406</v>
      </c>
      <c r="AB612" s="80">
        <v>7</v>
      </c>
      <c r="AD612" s="80" t="s">
        <v>2394</v>
      </c>
      <c r="AF612" s="80" t="s">
        <v>2386</v>
      </c>
    </row>
    <row r="613" spans="1:32" s="80" customFormat="1" ht="12.95" customHeight="1" x14ac:dyDescent="0.2">
      <c r="A613" s="16" t="s">
        <v>2522</v>
      </c>
      <c r="B613" s="41"/>
      <c r="C613" s="42">
        <v>47524.553</v>
      </c>
      <c r="D613" s="42"/>
      <c r="E613" s="80">
        <f t="shared" si="87"/>
        <v>-4351.0132216746633</v>
      </c>
      <c r="F613" s="80">
        <f t="shared" si="88"/>
        <v>-4351</v>
      </c>
      <c r="G613" s="80">
        <f t="shared" si="86"/>
        <v>-1.7947399996046443E-2</v>
      </c>
      <c r="I613" s="80">
        <f t="shared" si="84"/>
        <v>-1.7947399996046443E-2</v>
      </c>
      <c r="P613" s="80">
        <f t="shared" si="89"/>
        <v>8.8777904043272127E-2</v>
      </c>
      <c r="Q613" s="107">
        <f t="shared" si="90"/>
        <v>32506.053</v>
      </c>
      <c r="R613" s="80">
        <f t="shared" si="85"/>
        <v>1.1390290522284989E-2</v>
      </c>
      <c r="T613" s="106"/>
    </row>
    <row r="614" spans="1:32" s="80" customFormat="1" ht="12.95" customHeight="1" x14ac:dyDescent="0.2">
      <c r="A614" s="16" t="s">
        <v>2486</v>
      </c>
      <c r="B614" s="41"/>
      <c r="C614" s="42">
        <v>47565.273999999998</v>
      </c>
      <c r="D614" s="42"/>
      <c r="E614" s="80">
        <f t="shared" si="87"/>
        <v>-4321.0144578409108</v>
      </c>
      <c r="F614" s="80">
        <f t="shared" si="88"/>
        <v>-4321</v>
      </c>
      <c r="G614" s="80">
        <f t="shared" si="86"/>
        <v>-1.9625399996584747E-2</v>
      </c>
      <c r="I614" s="80">
        <f t="shared" si="84"/>
        <v>-1.9625399996584747E-2</v>
      </c>
      <c r="P614" s="80">
        <f t="shared" si="89"/>
        <v>8.7647264043272125E-2</v>
      </c>
      <c r="Q614" s="107">
        <f t="shared" si="90"/>
        <v>32546.773999999998</v>
      </c>
      <c r="R614" s="80">
        <f t="shared" si="85"/>
        <v>1.1507424450208002E-2</v>
      </c>
      <c r="T614" s="106"/>
      <c r="AA614" s="80" t="s">
        <v>2406</v>
      </c>
      <c r="AB614" s="80">
        <v>5</v>
      </c>
      <c r="AD614" s="80" t="s">
        <v>2463</v>
      </c>
      <c r="AF614" s="80" t="s">
        <v>2386</v>
      </c>
    </row>
    <row r="615" spans="1:32" s="80" customFormat="1" ht="12.95" customHeight="1" x14ac:dyDescent="0.2">
      <c r="A615" s="16" t="s">
        <v>2486</v>
      </c>
      <c r="B615" s="41"/>
      <c r="C615" s="42">
        <v>47592.423999999999</v>
      </c>
      <c r="D615" s="42"/>
      <c r="E615" s="80">
        <f t="shared" si="87"/>
        <v>-4301.0133174443972</v>
      </c>
      <c r="F615" s="80">
        <f t="shared" si="88"/>
        <v>-4301</v>
      </c>
      <c r="G615" s="80">
        <f t="shared" si="86"/>
        <v>-1.8077399996400345E-2</v>
      </c>
      <c r="I615" s="80">
        <f t="shared" si="84"/>
        <v>-1.8077399996400345E-2</v>
      </c>
      <c r="P615" s="80">
        <f t="shared" si="89"/>
        <v>8.6897504043272109E-2</v>
      </c>
      <c r="Q615" s="107">
        <f t="shared" si="90"/>
        <v>32573.923999999999</v>
      </c>
      <c r="R615" s="80">
        <f t="shared" si="85"/>
        <v>1.101973047813844E-2</v>
      </c>
      <c r="T615" s="106"/>
      <c r="AA615" s="80" t="s">
        <v>2406</v>
      </c>
      <c r="AB615" s="80">
        <v>6</v>
      </c>
      <c r="AD615" s="80" t="s">
        <v>2384</v>
      </c>
      <c r="AF615" s="80" t="s">
        <v>2386</v>
      </c>
    </row>
    <row r="616" spans="1:32" s="80" customFormat="1" ht="12.95" customHeight="1" x14ac:dyDescent="0.2">
      <c r="A616" s="16" t="s">
        <v>2487</v>
      </c>
      <c r="B616" s="41"/>
      <c r="C616" s="42">
        <v>47649.432000000001</v>
      </c>
      <c r="D616" s="42"/>
      <c r="E616" s="80">
        <f t="shared" si="87"/>
        <v>-4259.016079443496</v>
      </c>
      <c r="F616" s="80">
        <f t="shared" si="88"/>
        <v>-4259</v>
      </c>
      <c r="G616" s="80">
        <f t="shared" si="86"/>
        <v>-2.182659999380121E-2</v>
      </c>
      <c r="I616" s="80">
        <f t="shared" si="84"/>
        <v>-2.182659999380121E-2</v>
      </c>
      <c r="P616" s="80">
        <f t="shared" si="89"/>
        <v>8.5333424043272127E-2</v>
      </c>
      <c r="Q616" s="107">
        <f t="shared" si="90"/>
        <v>32630.932000000001</v>
      </c>
      <c r="R616" s="80">
        <f t="shared" si="85"/>
        <v>1.1483270751626135E-2</v>
      </c>
      <c r="T616" s="106"/>
      <c r="AA616" s="80" t="s">
        <v>2406</v>
      </c>
      <c r="AB616" s="80">
        <v>8</v>
      </c>
      <c r="AD616" s="80" t="s">
        <v>2394</v>
      </c>
      <c r="AF616" s="80" t="s">
        <v>2386</v>
      </c>
    </row>
    <row r="617" spans="1:32" s="80" customFormat="1" ht="12.95" customHeight="1" x14ac:dyDescent="0.2">
      <c r="A617" s="16" t="s">
        <v>2522</v>
      </c>
      <c r="B617" s="41"/>
      <c r="C617" s="42">
        <v>47650.790999999997</v>
      </c>
      <c r="D617" s="42"/>
      <c r="E617" s="80">
        <f t="shared" si="87"/>
        <v>-4258.0149173882919</v>
      </c>
      <c r="F617" s="80">
        <f t="shared" si="88"/>
        <v>-4258</v>
      </c>
      <c r="G617" s="80">
        <f t="shared" si="86"/>
        <v>-2.0249200002581347E-2</v>
      </c>
      <c r="I617" s="80">
        <f t="shared" si="84"/>
        <v>-2.0249200002581347E-2</v>
      </c>
      <c r="P617" s="80">
        <f t="shared" si="89"/>
        <v>8.5296356043272126E-2</v>
      </c>
      <c r="Q617" s="107">
        <f t="shared" si="90"/>
        <v>32632.290999999997</v>
      </c>
      <c r="R617" s="80">
        <f t="shared" si="85"/>
        <v>1.1139864401028397E-2</v>
      </c>
      <c r="T617" s="106"/>
    </row>
    <row r="618" spans="1:32" s="80" customFormat="1" ht="12.95" customHeight="1" x14ac:dyDescent="0.2">
      <c r="A618" s="16" t="s">
        <v>2522</v>
      </c>
      <c r="B618" s="41"/>
      <c r="C618" s="42">
        <v>47650.796000000002</v>
      </c>
      <c r="D618" s="42"/>
      <c r="E618" s="80">
        <f t="shared" si="87"/>
        <v>-4258.011233937018</v>
      </c>
      <c r="F618" s="80">
        <f t="shared" si="88"/>
        <v>-4258</v>
      </c>
      <c r="G618" s="80">
        <f t="shared" si="86"/>
        <v>-1.5249199997924734E-2</v>
      </c>
      <c r="I618" s="80">
        <f t="shared" ref="I618:I681" si="91">G618</f>
        <v>-1.5249199997924734E-2</v>
      </c>
      <c r="P618" s="80">
        <f t="shared" si="89"/>
        <v>8.5296356043272126E-2</v>
      </c>
      <c r="Q618" s="107">
        <f t="shared" si="90"/>
        <v>32632.296000000002</v>
      </c>
      <c r="R618" s="80">
        <f t="shared" si="85"/>
        <v>1.0109408839633459E-2</v>
      </c>
      <c r="T618" s="106"/>
    </row>
    <row r="619" spans="1:32" s="80" customFormat="1" ht="12.95" customHeight="1" x14ac:dyDescent="0.2">
      <c r="A619" s="16" t="s">
        <v>2522</v>
      </c>
      <c r="B619" s="41"/>
      <c r="C619" s="42">
        <v>47665.722999999998</v>
      </c>
      <c r="D619" s="42"/>
      <c r="E619" s="80">
        <f t="shared" si="87"/>
        <v>-4247.0146585153361</v>
      </c>
      <c r="F619" s="80">
        <f t="shared" si="88"/>
        <v>-4247</v>
      </c>
      <c r="G619" s="80">
        <f t="shared" si="86"/>
        <v>-1.9897799997124821E-2</v>
      </c>
      <c r="I619" s="80">
        <f t="shared" si="91"/>
        <v>-1.9897799997124821E-2</v>
      </c>
      <c r="P619" s="80">
        <f t="shared" si="89"/>
        <v>8.4889136043272112E-2</v>
      </c>
      <c r="Q619" s="107">
        <f t="shared" si="90"/>
        <v>32647.222999999998</v>
      </c>
      <c r="R619" s="80">
        <f t="shared" si="85"/>
        <v>1.0980301964734238E-2</v>
      </c>
      <c r="T619" s="106"/>
    </row>
    <row r="620" spans="1:32" s="80" customFormat="1" ht="12.95" customHeight="1" x14ac:dyDescent="0.2">
      <c r="A620" s="134" t="s">
        <v>1582</v>
      </c>
      <c r="B620" s="135" t="s">
        <v>2525</v>
      </c>
      <c r="C620" s="138">
        <v>47759.385000000002</v>
      </c>
      <c r="D620" s="138" t="s">
        <v>2559</v>
      </c>
      <c r="E620" s="80">
        <f t="shared" si="87"/>
        <v>-4178.0147759437596</v>
      </c>
      <c r="F620" s="80">
        <f t="shared" si="88"/>
        <v>-4178</v>
      </c>
      <c r="G620" s="80">
        <f t="shared" si="86"/>
        <v>-2.0057199995790143E-2</v>
      </c>
      <c r="I620" s="80">
        <f t="shared" si="91"/>
        <v>-2.0057199995790143E-2</v>
      </c>
      <c r="P620" s="80">
        <f t="shared" si="89"/>
        <v>8.2356836043272125E-2</v>
      </c>
      <c r="Q620" s="107">
        <f t="shared" si="90"/>
        <v>32740.885000000002</v>
      </c>
      <c r="R620" s="80">
        <f t="shared" si="85"/>
        <v>1.0488634777810344E-2</v>
      </c>
      <c r="T620" s="106"/>
    </row>
    <row r="621" spans="1:32" s="80" customFormat="1" ht="12.95" customHeight="1" x14ac:dyDescent="0.2">
      <c r="A621" s="16" t="s">
        <v>2522</v>
      </c>
      <c r="B621" s="41"/>
      <c r="C621" s="42">
        <v>47790.608</v>
      </c>
      <c r="D621" s="42"/>
      <c r="E621" s="80">
        <f t="shared" si="87"/>
        <v>-4155.0130961426439</v>
      </c>
      <c r="F621" s="80">
        <f t="shared" si="88"/>
        <v>-4155</v>
      </c>
      <c r="G621" s="80">
        <f t="shared" si="86"/>
        <v>-1.7776999993657228E-2</v>
      </c>
      <c r="I621" s="80">
        <f t="shared" si="91"/>
        <v>-1.7776999993657228E-2</v>
      </c>
      <c r="P621" s="80">
        <f t="shared" si="89"/>
        <v>8.1521200043272124E-2</v>
      </c>
      <c r="Q621" s="107">
        <f t="shared" si="90"/>
        <v>32772.108</v>
      </c>
      <c r="R621" s="80">
        <f t="shared" si="85"/>
        <v>9.8601325305740367E-3</v>
      </c>
      <c r="T621" s="106"/>
    </row>
    <row r="622" spans="1:32" s="80" customFormat="1" ht="12.95" customHeight="1" x14ac:dyDescent="0.2">
      <c r="A622" s="16" t="s">
        <v>2488</v>
      </c>
      <c r="B622" s="41"/>
      <c r="C622" s="42">
        <v>47827.258000000002</v>
      </c>
      <c r="D622" s="42"/>
      <c r="E622" s="80">
        <f t="shared" si="87"/>
        <v>-4128.0133983329852</v>
      </c>
      <c r="F622" s="80">
        <f t="shared" si="88"/>
        <v>-4128</v>
      </c>
      <c r="G622" s="80">
        <f t="shared" si="86"/>
        <v>-1.8187199995736592E-2</v>
      </c>
      <c r="I622" s="80">
        <f t="shared" si="91"/>
        <v>-1.8187199995736592E-2</v>
      </c>
      <c r="P622" s="80">
        <f t="shared" si="89"/>
        <v>8.0545636043272126E-2</v>
      </c>
      <c r="Q622" s="107">
        <f t="shared" si="90"/>
        <v>32808.758000000002</v>
      </c>
      <c r="R622" s="80">
        <f t="shared" si="85"/>
        <v>9.7481729123057789E-3</v>
      </c>
      <c r="T622" s="106"/>
      <c r="AA622" s="80" t="s">
        <v>2406</v>
      </c>
      <c r="AB622" s="80">
        <v>6</v>
      </c>
      <c r="AD622" s="80" t="s">
        <v>2394</v>
      </c>
      <c r="AF622" s="80" t="s">
        <v>2386</v>
      </c>
    </row>
    <row r="623" spans="1:32" s="80" customFormat="1" ht="12.95" customHeight="1" x14ac:dyDescent="0.2">
      <c r="A623" s="16" t="s">
        <v>2522</v>
      </c>
      <c r="B623" s="41"/>
      <c r="C623" s="42">
        <v>47897.845000000001</v>
      </c>
      <c r="D623" s="42"/>
      <c r="E623" s="80">
        <f t="shared" si="87"/>
        <v>-4076.0126433728128</v>
      </c>
      <c r="F623" s="80">
        <f t="shared" si="88"/>
        <v>-4076</v>
      </c>
      <c r="G623" s="80">
        <f t="shared" si="86"/>
        <v>-1.7162399999506306E-2</v>
      </c>
      <c r="I623" s="80">
        <f t="shared" si="91"/>
        <v>-1.7162399999506306E-2</v>
      </c>
      <c r="P623" s="80">
        <f t="shared" si="89"/>
        <v>7.8683204043272115E-2</v>
      </c>
      <c r="Q623" s="107">
        <f t="shared" si="90"/>
        <v>32879.345000000001</v>
      </c>
      <c r="R623" s="80">
        <f t="shared" si="85"/>
        <v>9.1863798143250637E-3</v>
      </c>
      <c r="T623" s="106"/>
    </row>
    <row r="624" spans="1:32" s="80" customFormat="1" ht="12.95" customHeight="1" x14ac:dyDescent="0.2">
      <c r="A624" s="16" t="s">
        <v>2489</v>
      </c>
      <c r="B624" s="41"/>
      <c r="C624" s="42">
        <v>47945.351999999999</v>
      </c>
      <c r="D624" s="42"/>
      <c r="E624" s="80">
        <f t="shared" si="87"/>
        <v>-4041.0146994753136</v>
      </c>
      <c r="F624" s="80">
        <f t="shared" si="88"/>
        <v>-4041</v>
      </c>
      <c r="G624" s="80">
        <f t="shared" si="86"/>
        <v>-1.9953399998485111E-2</v>
      </c>
      <c r="I624" s="80">
        <f t="shared" si="91"/>
        <v>-1.9953399998485111E-2</v>
      </c>
      <c r="P624" s="80">
        <f t="shared" si="89"/>
        <v>7.7441824043272128E-2</v>
      </c>
      <c r="Q624" s="107">
        <f t="shared" si="90"/>
        <v>32926.851999999999</v>
      </c>
      <c r="R624" s="80">
        <f t="shared" si="85"/>
        <v>9.4858296661440872E-3</v>
      </c>
      <c r="T624" s="106"/>
      <c r="AA624" s="80" t="s">
        <v>2406</v>
      </c>
      <c r="AB624" s="80">
        <v>7</v>
      </c>
      <c r="AD624" s="80" t="s">
        <v>2384</v>
      </c>
      <c r="AF624" s="80" t="s">
        <v>2386</v>
      </c>
    </row>
    <row r="625" spans="1:32" s="80" customFormat="1" ht="12.95" customHeight="1" x14ac:dyDescent="0.2">
      <c r="A625" s="16" t="s">
        <v>2489</v>
      </c>
      <c r="B625" s="41"/>
      <c r="C625" s="42">
        <v>47961.641000000003</v>
      </c>
      <c r="D625" s="42"/>
      <c r="E625" s="80">
        <f t="shared" si="87"/>
        <v>-4029.0147519276566</v>
      </c>
      <c r="F625" s="80">
        <f t="shared" si="88"/>
        <v>-4029</v>
      </c>
      <c r="G625" s="80">
        <f t="shared" si="86"/>
        <v>-2.0024599994940218E-2</v>
      </c>
      <c r="I625" s="80">
        <f t="shared" si="91"/>
        <v>-2.0024599994940218E-2</v>
      </c>
      <c r="P625" s="80">
        <f t="shared" si="89"/>
        <v>7.7018464043272117E-2</v>
      </c>
      <c r="Q625" s="107">
        <f t="shared" si="90"/>
        <v>32943.141000000003</v>
      </c>
      <c r="R625" s="80">
        <f t="shared" si="85"/>
        <v>9.4173562779245792E-3</v>
      </c>
      <c r="T625" s="106"/>
      <c r="AA625" s="80" t="s">
        <v>2406</v>
      </c>
      <c r="AB625" s="80">
        <v>6</v>
      </c>
      <c r="AD625" s="80" t="s">
        <v>2394</v>
      </c>
      <c r="AF625" s="80" t="s">
        <v>2386</v>
      </c>
    </row>
    <row r="626" spans="1:32" s="80" customFormat="1" ht="12.95" customHeight="1" x14ac:dyDescent="0.2">
      <c r="A626" s="16" t="s">
        <v>2490</v>
      </c>
      <c r="B626" s="41"/>
      <c r="C626" s="42">
        <v>47983.360000000001</v>
      </c>
      <c r="D626" s="42"/>
      <c r="E626" s="80">
        <f t="shared" si="87"/>
        <v>-4013.0145763007017</v>
      </c>
      <c r="F626" s="80">
        <f t="shared" si="88"/>
        <v>-4013</v>
      </c>
      <c r="G626" s="80">
        <f t="shared" si="86"/>
        <v>-1.9786199998634402E-2</v>
      </c>
      <c r="I626" s="80">
        <f t="shared" si="91"/>
        <v>-1.9786199998634402E-2</v>
      </c>
      <c r="P626" s="80">
        <f t="shared" si="89"/>
        <v>7.6455776043272125E-2</v>
      </c>
      <c r="Q626" s="107">
        <f t="shared" si="90"/>
        <v>32964.86</v>
      </c>
      <c r="R626" s="80">
        <f t="shared" si="85"/>
        <v>9.2625179524509094E-3</v>
      </c>
      <c r="T626" s="106"/>
      <c r="AA626" s="80" t="s">
        <v>2406</v>
      </c>
      <c r="AB626" s="80">
        <v>6</v>
      </c>
      <c r="AD626" s="80" t="s">
        <v>2384</v>
      </c>
      <c r="AF626" s="80" t="s">
        <v>2386</v>
      </c>
    </row>
    <row r="627" spans="1:32" s="80" customFormat="1" ht="12.95" customHeight="1" x14ac:dyDescent="0.2">
      <c r="A627" s="16" t="s">
        <v>2490</v>
      </c>
      <c r="B627" s="41"/>
      <c r="C627" s="42">
        <v>47983.362999999998</v>
      </c>
      <c r="D627" s="42"/>
      <c r="E627" s="80">
        <f t="shared" si="87"/>
        <v>-4013.012366229942</v>
      </c>
      <c r="F627" s="80">
        <f t="shared" si="88"/>
        <v>-4013</v>
      </c>
      <c r="G627" s="80">
        <f t="shared" si="86"/>
        <v>-1.67862000016612E-2</v>
      </c>
      <c r="I627" s="80">
        <f t="shared" si="91"/>
        <v>-1.67862000016612E-2</v>
      </c>
      <c r="P627" s="80">
        <f t="shared" si="89"/>
        <v>7.6455776043272125E-2</v>
      </c>
      <c r="Q627" s="107">
        <f t="shared" si="90"/>
        <v>32964.862999999998</v>
      </c>
      <c r="R627" s="80">
        <f t="shared" si="85"/>
        <v>8.6940660967639201E-3</v>
      </c>
      <c r="T627" s="106"/>
      <c r="AA627" s="80" t="s">
        <v>2406</v>
      </c>
      <c r="AB627" s="80">
        <v>5</v>
      </c>
      <c r="AD627" s="80" t="s">
        <v>2463</v>
      </c>
      <c r="AF627" s="80" t="s">
        <v>2386</v>
      </c>
    </row>
    <row r="628" spans="1:32" s="80" customFormat="1" ht="12.95" customHeight="1" x14ac:dyDescent="0.2">
      <c r="A628" s="16" t="s">
        <v>2490</v>
      </c>
      <c r="B628" s="41"/>
      <c r="C628" s="42">
        <v>48002.366000000002</v>
      </c>
      <c r="D628" s="42"/>
      <c r="E628" s="80">
        <f t="shared" si="87"/>
        <v>-3999.0130413328875</v>
      </c>
      <c r="F628" s="80">
        <f t="shared" si="88"/>
        <v>-3999</v>
      </c>
      <c r="G628" s="80">
        <f t="shared" si="86"/>
        <v>-1.7702599994663615E-2</v>
      </c>
      <c r="I628" s="80">
        <f t="shared" si="91"/>
        <v>-1.7702599994663615E-2</v>
      </c>
      <c r="P628" s="80">
        <f t="shared" si="89"/>
        <v>7.5965104043272128E-2</v>
      </c>
      <c r="Q628" s="107">
        <f t="shared" si="90"/>
        <v>32983.866000000002</v>
      </c>
      <c r="R628" s="80">
        <f t="shared" si="85"/>
        <v>8.7736387797383245E-3</v>
      </c>
      <c r="T628" s="106"/>
      <c r="AA628" s="80" t="s">
        <v>2406</v>
      </c>
      <c r="AB628" s="80">
        <v>9</v>
      </c>
      <c r="AD628" s="80" t="s">
        <v>2384</v>
      </c>
      <c r="AF628" s="80" t="s">
        <v>2386</v>
      </c>
    </row>
    <row r="629" spans="1:32" s="80" customFormat="1" ht="12.95" customHeight="1" x14ac:dyDescent="0.2">
      <c r="A629" s="16" t="s">
        <v>2491</v>
      </c>
      <c r="B629" s="41"/>
      <c r="C629" s="42">
        <v>48116.387999999999</v>
      </c>
      <c r="D629" s="42"/>
      <c r="E629" s="80">
        <f t="shared" si="87"/>
        <v>-3915.0141451895661</v>
      </c>
      <c r="F629" s="80">
        <f t="shared" si="88"/>
        <v>-3915</v>
      </c>
      <c r="G629" s="80">
        <f t="shared" si="86"/>
        <v>-1.9200999995518941E-2</v>
      </c>
      <c r="I629" s="80">
        <f t="shared" si="91"/>
        <v>-1.9200999995518941E-2</v>
      </c>
      <c r="P629" s="80">
        <f t="shared" si="89"/>
        <v>7.3054000043272116E-2</v>
      </c>
      <c r="Q629" s="107">
        <f t="shared" si="90"/>
        <v>33097.887999999999</v>
      </c>
      <c r="R629" s="80">
        <f t="shared" si="85"/>
        <v>8.510985032157338E-3</v>
      </c>
      <c r="T629" s="106"/>
      <c r="AA629" s="80" t="s">
        <v>2406</v>
      </c>
      <c r="AB629" s="80">
        <v>6</v>
      </c>
      <c r="AD629" s="80" t="s">
        <v>2394</v>
      </c>
      <c r="AF629" s="80" t="s">
        <v>2386</v>
      </c>
    </row>
    <row r="630" spans="1:32" s="80" customFormat="1" ht="12.95" customHeight="1" x14ac:dyDescent="0.2">
      <c r="A630" s="16" t="s">
        <v>2522</v>
      </c>
      <c r="B630" s="41"/>
      <c r="C630" s="42">
        <v>48219.553</v>
      </c>
      <c r="D630" s="42"/>
      <c r="E630" s="80">
        <f t="shared" si="87"/>
        <v>-3839.0134951340856</v>
      </c>
      <c r="F630" s="80">
        <f t="shared" si="88"/>
        <v>-3839</v>
      </c>
      <c r="G630" s="80">
        <f t="shared" si="86"/>
        <v>-1.8318599999474827E-2</v>
      </c>
      <c r="I630" s="80">
        <f t="shared" si="91"/>
        <v>-1.8318599999474827E-2</v>
      </c>
      <c r="P630" s="80">
        <f t="shared" si="89"/>
        <v>7.0468784043272115E-2</v>
      </c>
      <c r="Q630" s="107">
        <f t="shared" si="90"/>
        <v>33201.053</v>
      </c>
      <c r="R630" s="80">
        <f t="shared" si="85"/>
        <v>7.8831995651542346E-3</v>
      </c>
      <c r="T630" s="106"/>
    </row>
    <row r="631" spans="1:32" s="80" customFormat="1" ht="12.95" customHeight="1" x14ac:dyDescent="0.2">
      <c r="A631" s="16" t="s">
        <v>2492</v>
      </c>
      <c r="B631" s="41"/>
      <c r="C631" s="42">
        <v>48227.697</v>
      </c>
      <c r="D631" s="42">
        <v>2E-3</v>
      </c>
      <c r="E631" s="80">
        <f t="shared" si="87"/>
        <v>-3833.0138897053853</v>
      </c>
      <c r="F631" s="80">
        <f t="shared" si="88"/>
        <v>-3833</v>
      </c>
      <c r="G631" s="80">
        <f t="shared" si="86"/>
        <v>-1.8854199995985255E-2</v>
      </c>
      <c r="I631" s="80">
        <f t="shared" si="91"/>
        <v>-1.8854199995985255E-2</v>
      </c>
      <c r="P631" s="80">
        <f t="shared" si="89"/>
        <v>7.0266656043272119E-2</v>
      </c>
      <c r="Q631" s="107">
        <f t="shared" si="90"/>
        <v>33209.197</v>
      </c>
      <c r="R631" s="80">
        <f t="shared" si="85"/>
        <v>7.9425269811700377E-3</v>
      </c>
      <c r="T631" s="106"/>
      <c r="AA631" s="80" t="s">
        <v>2406</v>
      </c>
      <c r="AB631" s="80">
        <v>10</v>
      </c>
      <c r="AD631" s="80" t="s">
        <v>2394</v>
      </c>
      <c r="AF631" s="80" t="s">
        <v>2386</v>
      </c>
    </row>
    <row r="632" spans="1:32" s="80" customFormat="1" ht="12.95" customHeight="1" x14ac:dyDescent="0.2">
      <c r="A632" s="16" t="s">
        <v>2522</v>
      </c>
      <c r="B632" s="41"/>
      <c r="C632" s="42">
        <v>48295.57</v>
      </c>
      <c r="D632" s="42"/>
      <c r="E632" s="80">
        <f t="shared" si="87"/>
        <v>-3783.0125120946109</v>
      </c>
      <c r="F632" s="80">
        <f t="shared" si="88"/>
        <v>-3783</v>
      </c>
      <c r="G632" s="80">
        <f t="shared" si="86"/>
        <v>-1.6984199995931704E-2</v>
      </c>
      <c r="I632" s="80">
        <f t="shared" si="91"/>
        <v>-1.6984199995931704E-2</v>
      </c>
      <c r="P632" s="80">
        <f t="shared" si="89"/>
        <v>6.8593456043272119E-2</v>
      </c>
      <c r="Q632" s="107">
        <f t="shared" si="90"/>
        <v>33277.07</v>
      </c>
      <c r="R632" s="80">
        <f t="shared" si="85"/>
        <v>7.3235352131642787E-3</v>
      </c>
      <c r="T632" s="106"/>
    </row>
    <row r="633" spans="1:32" s="80" customFormat="1" ht="12.95" customHeight="1" x14ac:dyDescent="0.2">
      <c r="A633" s="16" t="s">
        <v>2492</v>
      </c>
      <c r="B633" s="41"/>
      <c r="C633" s="42">
        <v>48359.368000000002</v>
      </c>
      <c r="D633" s="42"/>
      <c r="E633" s="80">
        <f t="shared" si="87"/>
        <v>-3736.0131472689459</v>
      </c>
      <c r="F633" s="80">
        <f t="shared" si="88"/>
        <v>-3736</v>
      </c>
      <c r="G633" s="80">
        <f t="shared" si="86"/>
        <v>-1.7846399998234119E-2</v>
      </c>
      <c r="I633" s="80">
        <f t="shared" si="91"/>
        <v>-1.7846399998234119E-2</v>
      </c>
      <c r="P633" s="80">
        <f t="shared" si="89"/>
        <v>6.7038884043272115E-2</v>
      </c>
      <c r="Q633" s="107">
        <f t="shared" si="90"/>
        <v>33340.868000000002</v>
      </c>
      <c r="R633" s="80">
        <f t="shared" si="85"/>
        <v>7.2055114468071932E-3</v>
      </c>
      <c r="T633" s="106"/>
      <c r="AA633" s="80" t="s">
        <v>2406</v>
      </c>
      <c r="AB633" s="80">
        <v>8</v>
      </c>
      <c r="AD633" s="80" t="s">
        <v>2384</v>
      </c>
      <c r="AF633" s="80" t="s">
        <v>2386</v>
      </c>
    </row>
    <row r="634" spans="1:32" s="80" customFormat="1" ht="12.95" customHeight="1" x14ac:dyDescent="0.2">
      <c r="A634" s="16" t="s">
        <v>2493</v>
      </c>
      <c r="B634" s="41"/>
      <c r="C634" s="42">
        <v>48397.375</v>
      </c>
      <c r="D634" s="42">
        <v>4.0000000000000001E-3</v>
      </c>
      <c r="E634" s="80">
        <f t="shared" si="87"/>
        <v>-3708.0137607845909</v>
      </c>
      <c r="F634" s="80">
        <f t="shared" si="88"/>
        <v>-3708</v>
      </c>
      <c r="G634" s="80">
        <f t="shared" si="86"/>
        <v>-1.8679199994949158E-2</v>
      </c>
      <c r="I634" s="80">
        <f t="shared" si="91"/>
        <v>-1.8679199994949158E-2</v>
      </c>
      <c r="P634" s="80">
        <f t="shared" si="89"/>
        <v>6.6121156043272122E-2</v>
      </c>
      <c r="Q634" s="107">
        <f t="shared" si="90"/>
        <v>33378.875</v>
      </c>
      <c r="R634" s="80">
        <f t="shared" si="85"/>
        <v>7.1911003842090922E-3</v>
      </c>
      <c r="T634" s="106"/>
      <c r="AA634" s="80" t="s">
        <v>2406</v>
      </c>
      <c r="AB634" s="80">
        <v>6</v>
      </c>
      <c r="AD634" s="80" t="s">
        <v>2394</v>
      </c>
      <c r="AF634" s="80" t="s">
        <v>2386</v>
      </c>
    </row>
    <row r="635" spans="1:32" s="80" customFormat="1" ht="12.95" customHeight="1" x14ac:dyDescent="0.2">
      <c r="A635" s="16" t="s">
        <v>2494</v>
      </c>
      <c r="B635" s="41"/>
      <c r="C635" s="42">
        <v>48598.275000000001</v>
      </c>
      <c r="D635" s="42">
        <v>3.0000000000000001E-3</v>
      </c>
      <c r="E635" s="80">
        <f t="shared" si="87"/>
        <v>-3560.0126887529323</v>
      </c>
      <c r="F635" s="80">
        <f t="shared" si="88"/>
        <v>-3560</v>
      </c>
      <c r="G635" s="80">
        <f t="shared" si="86"/>
        <v>-1.7223999995621853E-2</v>
      </c>
      <c r="I635" s="80">
        <f t="shared" si="91"/>
        <v>-1.7223999995621853E-2</v>
      </c>
      <c r="P635" s="80">
        <f t="shared" si="89"/>
        <v>6.1374500043272114E-2</v>
      </c>
      <c r="Q635" s="107">
        <f t="shared" si="90"/>
        <v>33579.775000000001</v>
      </c>
      <c r="R635" s="80">
        <f t="shared" si="85"/>
        <v>6.1777242083640134E-3</v>
      </c>
      <c r="T635" s="106"/>
      <c r="AA635" s="80" t="s">
        <v>2406</v>
      </c>
      <c r="AB635" s="80">
        <v>6</v>
      </c>
      <c r="AD635" s="80" t="s">
        <v>2394</v>
      </c>
      <c r="AF635" s="80" t="s">
        <v>2386</v>
      </c>
    </row>
    <row r="636" spans="1:32" s="80" customFormat="1" ht="12.95" customHeight="1" x14ac:dyDescent="0.2">
      <c r="A636" s="16" t="s">
        <v>2495</v>
      </c>
      <c r="B636" s="41"/>
      <c r="C636" s="42">
        <v>48686.504999999997</v>
      </c>
      <c r="D636" s="42">
        <v>2E-3</v>
      </c>
      <c r="E636" s="80">
        <f t="shared" si="87"/>
        <v>-3495.0145076411723</v>
      </c>
      <c r="F636" s="80">
        <f t="shared" si="88"/>
        <v>-3495</v>
      </c>
      <c r="G636" s="80">
        <f t="shared" si="86"/>
        <v>-1.9693000002007466E-2</v>
      </c>
      <c r="I636" s="80">
        <f t="shared" si="91"/>
        <v>-1.9693000002007466E-2</v>
      </c>
      <c r="P636" s="80">
        <f t="shared" si="89"/>
        <v>5.9345200043272116E-2</v>
      </c>
      <c r="Q636" s="107">
        <f t="shared" si="90"/>
        <v>33668.004999999997</v>
      </c>
      <c r="R636" s="80">
        <f t="shared" si="85"/>
        <v>6.2470370663976343E-3</v>
      </c>
      <c r="T636" s="106"/>
      <c r="AA636" s="80" t="s">
        <v>2406</v>
      </c>
      <c r="AB636" s="80">
        <v>6</v>
      </c>
      <c r="AD636" s="80" t="s">
        <v>2394</v>
      </c>
      <c r="AF636" s="80" t="s">
        <v>2386</v>
      </c>
    </row>
    <row r="637" spans="1:32" s="80" customFormat="1" ht="12.95" customHeight="1" x14ac:dyDescent="0.2">
      <c r="A637" s="16" t="s">
        <v>2496</v>
      </c>
      <c r="B637" s="41"/>
      <c r="C637" s="42">
        <v>48712.300999999999</v>
      </c>
      <c r="D637" s="42">
        <v>5.0000000000000001E-3</v>
      </c>
      <c r="E637" s="80">
        <f t="shared" si="87"/>
        <v>-3476.0108458485943</v>
      </c>
      <c r="F637" s="80">
        <f t="shared" si="88"/>
        <v>-3476</v>
      </c>
      <c r="G637" s="80">
        <f t="shared" si="86"/>
        <v>-1.4722399995662272E-2</v>
      </c>
      <c r="I637" s="80">
        <f t="shared" si="91"/>
        <v>-1.4722399995662272E-2</v>
      </c>
      <c r="P637" s="80">
        <f t="shared" si="89"/>
        <v>5.8758404043272122E-2</v>
      </c>
      <c r="Q637" s="107">
        <f t="shared" si="90"/>
        <v>33693.800999999999</v>
      </c>
      <c r="R637" s="80">
        <f t="shared" si="85"/>
        <v>5.3994285622082768E-3</v>
      </c>
      <c r="T637" s="106"/>
      <c r="AA637" s="80" t="s">
        <v>2406</v>
      </c>
      <c r="AB637" s="80">
        <v>7</v>
      </c>
      <c r="AD637" s="80" t="s">
        <v>2384</v>
      </c>
      <c r="AF637" s="80" t="s">
        <v>2386</v>
      </c>
    </row>
    <row r="638" spans="1:32" s="80" customFormat="1" ht="12.95" customHeight="1" x14ac:dyDescent="0.2">
      <c r="A638" s="16" t="s">
        <v>2522</v>
      </c>
      <c r="B638" s="41"/>
      <c r="C638" s="42">
        <v>48717.73</v>
      </c>
      <c r="D638" s="42"/>
      <c r="E638" s="80">
        <f t="shared" si="87"/>
        <v>-3472.0113544595429</v>
      </c>
      <c r="F638" s="80">
        <f t="shared" si="88"/>
        <v>-3472</v>
      </c>
      <c r="G638" s="80">
        <f t="shared" si="86"/>
        <v>-1.541279999219114E-2</v>
      </c>
      <c r="I638" s="80">
        <f t="shared" si="91"/>
        <v>-1.541279999219114E-2</v>
      </c>
      <c r="P638" s="80">
        <f t="shared" si="89"/>
        <v>5.8635236043272115E-2</v>
      </c>
      <c r="Q638" s="107">
        <f t="shared" si="90"/>
        <v>33699.230000000003</v>
      </c>
      <c r="R638" s="80">
        <f t="shared" si="85"/>
        <v>5.4831116407092649E-3</v>
      </c>
      <c r="T638" s="106"/>
    </row>
    <row r="639" spans="1:32" s="80" customFormat="1" ht="12.95" customHeight="1" x14ac:dyDescent="0.2">
      <c r="A639" s="16" t="s">
        <v>2522</v>
      </c>
      <c r="B639" s="41"/>
      <c r="C639" s="42">
        <v>48770.667000000001</v>
      </c>
      <c r="D639" s="42"/>
      <c r="E639" s="80">
        <f t="shared" si="87"/>
        <v>-3433.0131824827408</v>
      </c>
      <c r="F639" s="80">
        <f t="shared" si="88"/>
        <v>-3433</v>
      </c>
      <c r="G639" s="80">
        <f t="shared" si="86"/>
        <v>-1.7894199998409022E-2</v>
      </c>
      <c r="I639" s="80">
        <f t="shared" si="91"/>
        <v>-1.7894199998409022E-2</v>
      </c>
      <c r="P639" s="80">
        <f t="shared" si="89"/>
        <v>5.7441056043272119E-2</v>
      </c>
      <c r="Q639" s="107">
        <f t="shared" si="90"/>
        <v>33752.167000000001</v>
      </c>
      <c r="R639" s="80">
        <f t="shared" si="85"/>
        <v>5.6754008028656556E-3</v>
      </c>
      <c r="T639" s="106"/>
    </row>
    <row r="640" spans="1:32" s="80" customFormat="1" ht="12.95" customHeight="1" x14ac:dyDescent="0.2">
      <c r="A640" s="16" t="s">
        <v>2496</v>
      </c>
      <c r="B640" s="41"/>
      <c r="C640" s="42">
        <v>48819.533000000003</v>
      </c>
      <c r="D640" s="42">
        <v>6.0000000000000001E-3</v>
      </c>
      <c r="E640" s="80">
        <f t="shared" si="87"/>
        <v>-3397.0140765300316</v>
      </c>
      <c r="F640" s="80">
        <f t="shared" si="88"/>
        <v>-3397</v>
      </c>
      <c r="G640" s="80">
        <f t="shared" si="86"/>
        <v>-1.9107799991616048E-2</v>
      </c>
      <c r="I640" s="80">
        <f t="shared" si="91"/>
        <v>-1.9107799991616048E-2</v>
      </c>
      <c r="P640" s="80">
        <f t="shared" si="89"/>
        <v>5.6349536043272121E-2</v>
      </c>
      <c r="Q640" s="107">
        <f t="shared" si="90"/>
        <v>33801.033000000003</v>
      </c>
      <c r="R640" s="80">
        <f t="shared" si="85"/>
        <v>5.6938095614820312E-3</v>
      </c>
      <c r="T640" s="106"/>
      <c r="AA640" s="80" t="s">
        <v>2406</v>
      </c>
      <c r="AB640" s="80">
        <v>8</v>
      </c>
      <c r="AD640" s="80" t="s">
        <v>2394</v>
      </c>
      <c r="AF640" s="80" t="s">
        <v>2386</v>
      </c>
    </row>
    <row r="641" spans="1:32" s="80" customFormat="1" ht="12.95" customHeight="1" x14ac:dyDescent="0.2">
      <c r="A641" s="16" t="s">
        <v>2523</v>
      </c>
      <c r="B641" s="41"/>
      <c r="C641" s="43">
        <v>48914.557999999997</v>
      </c>
      <c r="D641" s="43"/>
      <c r="E641" s="80">
        <f t="shared" si="87"/>
        <v>-3327.0100851422399</v>
      </c>
      <c r="F641" s="80">
        <f t="shared" si="88"/>
        <v>-3327</v>
      </c>
      <c r="G641" s="80">
        <f t="shared" si="86"/>
        <v>-1.3689799998246599E-2</v>
      </c>
      <c r="I641" s="80">
        <f t="shared" si="91"/>
        <v>-1.3689799998246599E-2</v>
      </c>
      <c r="P641" s="80">
        <f t="shared" si="89"/>
        <v>5.4256816043272114E-2</v>
      </c>
      <c r="Q641" s="107">
        <f t="shared" si="90"/>
        <v>33896.057999999997</v>
      </c>
      <c r="R641" s="80">
        <f t="shared" si="85"/>
        <v>4.6167426314935693E-3</v>
      </c>
      <c r="T641" s="106"/>
    </row>
    <row r="642" spans="1:32" s="80" customFormat="1" ht="12.95" customHeight="1" x14ac:dyDescent="0.2">
      <c r="A642" s="16" t="s">
        <v>2497</v>
      </c>
      <c r="B642" s="41"/>
      <c r="C642" s="42">
        <v>48960.709000000003</v>
      </c>
      <c r="D642" s="42">
        <v>3.0000000000000001E-3</v>
      </c>
      <c r="E642" s="80">
        <f t="shared" si="87"/>
        <v>-3293.0110932291796</v>
      </c>
      <c r="F642" s="80">
        <f t="shared" si="88"/>
        <v>-3293</v>
      </c>
      <c r="G642" s="80">
        <f t="shared" si="86"/>
        <v>-1.5058199991472065E-2</v>
      </c>
      <c r="I642" s="80">
        <f t="shared" si="91"/>
        <v>-1.5058199991472065E-2</v>
      </c>
      <c r="P642" s="80">
        <f t="shared" si="89"/>
        <v>5.325449604327212E-2</v>
      </c>
      <c r="Q642" s="107">
        <f t="shared" si="90"/>
        <v>33942.209000000003</v>
      </c>
      <c r="R642" s="80">
        <f t="shared" si="85"/>
        <v>4.6666244395353537E-3</v>
      </c>
      <c r="T642" s="106"/>
      <c r="AA642" s="80" t="s">
        <v>2406</v>
      </c>
      <c r="AB642" s="80">
        <v>6</v>
      </c>
      <c r="AD642" s="80" t="s">
        <v>2394</v>
      </c>
      <c r="AF642" s="80" t="s">
        <v>2386</v>
      </c>
    </row>
    <row r="643" spans="1:32" s="80" customFormat="1" ht="12.95" customHeight="1" x14ac:dyDescent="0.2">
      <c r="A643" s="16" t="s">
        <v>2498</v>
      </c>
      <c r="B643" s="41"/>
      <c r="C643" s="42">
        <v>49009.582000000002</v>
      </c>
      <c r="D643" s="42">
        <v>4.0000000000000001E-3</v>
      </c>
      <c r="E643" s="80">
        <f t="shared" si="87"/>
        <v>-3257.0068304446936</v>
      </c>
      <c r="F643" s="80">
        <f t="shared" si="88"/>
        <v>-3257</v>
      </c>
      <c r="G643" s="80">
        <f t="shared" si="86"/>
        <v>-9.2717999941669405E-3</v>
      </c>
      <c r="I643" s="80">
        <f t="shared" si="91"/>
        <v>-9.2717999941669405E-3</v>
      </c>
      <c r="P643" s="80">
        <f t="shared" si="89"/>
        <v>5.2203296043272118E-2</v>
      </c>
      <c r="Q643" s="107">
        <f t="shared" si="90"/>
        <v>33991.082000000002</v>
      </c>
      <c r="R643" s="80">
        <f t="shared" si="85"/>
        <v>3.7791874328123557E-3</v>
      </c>
      <c r="T643" s="106"/>
      <c r="AA643" s="80" t="s">
        <v>2406</v>
      </c>
      <c r="AB643" s="80">
        <v>6</v>
      </c>
      <c r="AD643" s="80" t="s">
        <v>2394</v>
      </c>
      <c r="AF643" s="80" t="s">
        <v>2386</v>
      </c>
    </row>
    <row r="644" spans="1:32" s="80" customFormat="1" ht="12.95" customHeight="1" x14ac:dyDescent="0.2">
      <c r="A644" s="16" t="s">
        <v>2498</v>
      </c>
      <c r="B644" s="41"/>
      <c r="C644" s="42">
        <v>49058.447</v>
      </c>
      <c r="D644" s="42">
        <v>6.0000000000000001E-3</v>
      </c>
      <c r="E644" s="80">
        <f t="shared" si="87"/>
        <v>-3221.0084611822417</v>
      </c>
      <c r="F644" s="80">
        <f t="shared" si="88"/>
        <v>-3221</v>
      </c>
      <c r="G644" s="80">
        <f t="shared" si="86"/>
        <v>-1.148539999849163E-2</v>
      </c>
      <c r="I644" s="80">
        <f t="shared" si="91"/>
        <v>-1.148539999849163E-2</v>
      </c>
      <c r="P644" s="80">
        <f t="shared" si="89"/>
        <v>5.116246404327212E-2</v>
      </c>
      <c r="Q644" s="107">
        <f t="shared" si="90"/>
        <v>34039.947</v>
      </c>
      <c r="R644" s="80">
        <f t="shared" si="85"/>
        <v>3.9247548689953166E-3</v>
      </c>
      <c r="T644" s="106"/>
      <c r="AA644" s="80" t="s">
        <v>2406</v>
      </c>
      <c r="AB644" s="80">
        <v>7</v>
      </c>
      <c r="AD644" s="80" t="s">
        <v>2384</v>
      </c>
      <c r="AF644" s="80" t="s">
        <v>2386</v>
      </c>
    </row>
    <row r="645" spans="1:32" s="80" customFormat="1" ht="12.95" customHeight="1" x14ac:dyDescent="0.2">
      <c r="A645" s="16" t="s">
        <v>2499</v>
      </c>
      <c r="B645" s="41"/>
      <c r="C645" s="42">
        <v>49092.381999999998</v>
      </c>
      <c r="D645" s="42">
        <v>5.0000000000000001E-3</v>
      </c>
      <c r="E645" s="80">
        <f t="shared" si="87"/>
        <v>-3196.0088774122369</v>
      </c>
      <c r="F645" s="80">
        <f t="shared" si="88"/>
        <v>-3196</v>
      </c>
      <c r="G645" s="80">
        <f t="shared" si="86"/>
        <v>-1.2050400000589434E-2</v>
      </c>
      <c r="I645" s="80">
        <f t="shared" si="91"/>
        <v>-1.2050400000589434E-2</v>
      </c>
      <c r="P645" s="80">
        <f t="shared" si="89"/>
        <v>5.0445764043272119E-2</v>
      </c>
      <c r="Q645" s="107">
        <f t="shared" si="90"/>
        <v>34073.881999999998</v>
      </c>
      <c r="R645" s="80">
        <f t="shared" ref="R645:R708" si="92">+(P645-G645)^2</f>
        <v>3.9057705201972536E-3</v>
      </c>
      <c r="T645" s="106"/>
      <c r="AA645" s="80" t="s">
        <v>2406</v>
      </c>
      <c r="AB645" s="80">
        <v>11</v>
      </c>
      <c r="AD645" s="80" t="s">
        <v>2384</v>
      </c>
      <c r="AF645" s="80" t="s">
        <v>2386</v>
      </c>
    </row>
    <row r="646" spans="1:32" s="80" customFormat="1" ht="12.95" customHeight="1" x14ac:dyDescent="0.2">
      <c r="A646" s="16" t="s">
        <v>2523</v>
      </c>
      <c r="B646" s="41"/>
      <c r="C646" s="43">
        <v>49104.601000000002</v>
      </c>
      <c r="D646" s="43"/>
      <c r="E646" s="80">
        <f t="shared" si="87"/>
        <v>-3187.0072591984217</v>
      </c>
      <c r="F646" s="80">
        <f t="shared" si="88"/>
        <v>-3187</v>
      </c>
      <c r="G646" s="80">
        <f t="shared" si="86"/>
        <v>-9.8537999947438948E-3</v>
      </c>
      <c r="I646" s="80">
        <f t="shared" si="91"/>
        <v>-9.8537999947438948E-3</v>
      </c>
      <c r="P646" s="80">
        <f t="shared" si="89"/>
        <v>5.0188976043272118E-2</v>
      </c>
      <c r="Q646" s="107">
        <f t="shared" si="90"/>
        <v>34086.101000000002</v>
      </c>
      <c r="R646" s="80">
        <f t="shared" si="92"/>
        <v>3.60513495435135E-3</v>
      </c>
      <c r="T646" s="106"/>
    </row>
    <row r="647" spans="1:32" s="80" customFormat="1" ht="12.95" customHeight="1" x14ac:dyDescent="0.2">
      <c r="A647" s="16" t="s">
        <v>2499</v>
      </c>
      <c r="B647" s="41"/>
      <c r="C647" s="42">
        <v>49172.466999999997</v>
      </c>
      <c r="D647" s="42">
        <v>5.0000000000000001E-3</v>
      </c>
      <c r="E647" s="80">
        <f t="shared" si="87"/>
        <v>-3137.0110384194286</v>
      </c>
      <c r="F647" s="80">
        <f t="shared" si="88"/>
        <v>-3137</v>
      </c>
      <c r="G647" s="80">
        <f t="shared" si="86"/>
        <v>-1.498379999975441E-2</v>
      </c>
      <c r="I647" s="80">
        <f t="shared" si="91"/>
        <v>-1.498379999975441E-2</v>
      </c>
      <c r="P647" s="80">
        <f t="shared" si="89"/>
        <v>4.8774176043272117E-2</v>
      </c>
      <c r="Q647" s="107">
        <f t="shared" si="90"/>
        <v>34153.966999999997</v>
      </c>
      <c r="R647" s="80">
        <f t="shared" si="92"/>
        <v>4.0650795091031434E-3</v>
      </c>
      <c r="T647" s="106"/>
      <c r="AA647" s="80" t="s">
        <v>2406</v>
      </c>
      <c r="AB647" s="80">
        <v>7</v>
      </c>
      <c r="AD647" s="80" t="s">
        <v>2384</v>
      </c>
      <c r="AF647" s="80" t="s">
        <v>2386</v>
      </c>
    </row>
    <row r="648" spans="1:32" s="80" customFormat="1" ht="12.95" customHeight="1" x14ac:dyDescent="0.2">
      <c r="A648" s="16" t="s">
        <v>2523</v>
      </c>
      <c r="B648" s="41"/>
      <c r="C648" s="43">
        <v>49199.622000000003</v>
      </c>
      <c r="D648" s="43"/>
      <c r="E648" s="80">
        <f t="shared" si="87"/>
        <v>-3117.0062145716406</v>
      </c>
      <c r="F648" s="80">
        <f t="shared" si="88"/>
        <v>-3117</v>
      </c>
      <c r="G648" s="80">
        <f t="shared" si="86"/>
        <v>-8.4357999949133955E-3</v>
      </c>
      <c r="I648" s="80">
        <f t="shared" si="91"/>
        <v>-8.4357999949133955E-3</v>
      </c>
      <c r="P648" s="80">
        <f t="shared" si="89"/>
        <v>4.8213856043272121E-2</v>
      </c>
      <c r="Q648" s="107">
        <f t="shared" si="90"/>
        <v>34181.122000000003</v>
      </c>
      <c r="R648" s="80">
        <f t="shared" si="92"/>
        <v>3.2091835292447288E-3</v>
      </c>
      <c r="T648" s="106"/>
    </row>
    <row r="649" spans="1:32" s="80" customFormat="1" ht="12.95" customHeight="1" x14ac:dyDescent="0.2">
      <c r="A649" s="16" t="s">
        <v>2523</v>
      </c>
      <c r="B649" s="41"/>
      <c r="C649" s="43">
        <v>49271.563999999998</v>
      </c>
      <c r="D649" s="43"/>
      <c r="E649" s="80">
        <f t="shared" si="87"/>
        <v>-3064.0072443172812</v>
      </c>
      <c r="F649" s="80">
        <f t="shared" si="88"/>
        <v>-3064</v>
      </c>
      <c r="G649" s="80">
        <f t="shared" si="86"/>
        <v>-9.8336000010021962E-3</v>
      </c>
      <c r="I649" s="80">
        <f t="shared" si="91"/>
        <v>-9.8336000010021962E-3</v>
      </c>
      <c r="P649" s="80">
        <f t="shared" si="89"/>
        <v>4.6744484043272118E-2</v>
      </c>
      <c r="Q649" s="107">
        <f t="shared" si="90"/>
        <v>34253.063999999998</v>
      </c>
      <c r="R649" s="80">
        <f t="shared" si="92"/>
        <v>3.2010795941209676E-3</v>
      </c>
      <c r="T649" s="106"/>
    </row>
    <row r="650" spans="1:32" s="80" customFormat="1" ht="12.95" customHeight="1" x14ac:dyDescent="0.2">
      <c r="A650" s="16" t="s">
        <v>2523</v>
      </c>
      <c r="B650" s="41"/>
      <c r="C650" s="43">
        <v>49275.637000000002</v>
      </c>
      <c r="D650" s="43"/>
      <c r="E650" s="80">
        <f t="shared" si="87"/>
        <v>-3061.0067049126742</v>
      </c>
      <c r="F650" s="80">
        <f t="shared" si="88"/>
        <v>-3061</v>
      </c>
      <c r="G650" s="80">
        <f t="shared" si="86"/>
        <v>-9.1013999917777255E-3</v>
      </c>
      <c r="I650" s="80">
        <f t="shared" si="91"/>
        <v>-9.1013999917777255E-3</v>
      </c>
      <c r="P650" s="80">
        <f t="shared" si="89"/>
        <v>4.6661984043272119E-2</v>
      </c>
      <c r="Q650" s="107">
        <f t="shared" si="90"/>
        <v>34257.137000000002</v>
      </c>
      <c r="R650" s="80">
        <f t="shared" si="92"/>
        <v>3.109554999040452E-3</v>
      </c>
      <c r="T650" s="106"/>
    </row>
    <row r="651" spans="1:32" s="80" customFormat="1" ht="12.95" customHeight="1" x14ac:dyDescent="0.2">
      <c r="A651" s="16" t="s">
        <v>2523</v>
      </c>
      <c r="B651" s="41"/>
      <c r="C651" s="43">
        <v>49283.783000000003</v>
      </c>
      <c r="D651" s="43"/>
      <c r="E651" s="80">
        <f t="shared" si="87"/>
        <v>-3055.0056261034661</v>
      </c>
      <c r="F651" s="80">
        <f t="shared" si="88"/>
        <v>-3055</v>
      </c>
      <c r="G651" s="80">
        <f t="shared" si="86"/>
        <v>-7.636999995156657E-3</v>
      </c>
      <c r="I651" s="80">
        <f t="shared" si="91"/>
        <v>-7.636999995156657E-3</v>
      </c>
      <c r="P651" s="80">
        <f t="shared" si="89"/>
        <v>4.6497200043272111E-2</v>
      </c>
      <c r="Q651" s="107">
        <f t="shared" si="90"/>
        <v>34265.283000000003</v>
      </c>
      <c r="R651" s="80">
        <f t="shared" si="92"/>
        <v>2.9305116138006212E-3</v>
      </c>
      <c r="T651" s="106"/>
    </row>
    <row r="652" spans="1:32" s="80" customFormat="1" ht="12.95" customHeight="1" x14ac:dyDescent="0.2">
      <c r="A652" s="16" t="s">
        <v>2500</v>
      </c>
      <c r="B652" s="41"/>
      <c r="C652" s="42">
        <v>49370.650999999998</v>
      </c>
      <c r="D652" s="42"/>
      <c r="E652" s="80">
        <f t="shared" si="87"/>
        <v>-2991.0108171176753</v>
      </c>
      <c r="F652" s="80">
        <f t="shared" si="88"/>
        <v>-2991</v>
      </c>
      <c r="G652" s="80">
        <f t="shared" si="86"/>
        <v>-1.4683399997011293E-2</v>
      </c>
      <c r="I652" s="80">
        <f t="shared" si="91"/>
        <v>-1.4683399997011293E-2</v>
      </c>
      <c r="P652" s="80">
        <f t="shared" si="89"/>
        <v>4.4757424043272112E-2</v>
      </c>
      <c r="Q652" s="107">
        <f t="shared" si="90"/>
        <v>34352.150999999998</v>
      </c>
      <c r="R652" s="80">
        <f t="shared" si="92"/>
        <v>3.5332115625879333E-3</v>
      </c>
      <c r="T652" s="106"/>
      <c r="AA652" s="80" t="s">
        <v>2406</v>
      </c>
      <c r="AB652" s="80">
        <v>6</v>
      </c>
      <c r="AD652" s="80" t="s">
        <v>2394</v>
      </c>
      <c r="AF652" s="80" t="s">
        <v>2386</v>
      </c>
    </row>
    <row r="653" spans="1:32" s="80" customFormat="1" ht="12.95" customHeight="1" x14ac:dyDescent="0.2">
      <c r="A653" s="16" t="s">
        <v>2523</v>
      </c>
      <c r="B653" s="41"/>
      <c r="C653" s="43">
        <v>49442.6</v>
      </c>
      <c r="D653" s="43"/>
      <c r="E653" s="80">
        <f t="shared" si="87"/>
        <v>-2938.0066900315342</v>
      </c>
      <c r="F653" s="80">
        <f t="shared" si="88"/>
        <v>-2938</v>
      </c>
      <c r="G653" s="80">
        <f t="shared" ref="G653:G716" si="93">C653-(C$7+F653*C$8)</f>
        <v>-9.081199998036027E-3</v>
      </c>
      <c r="I653" s="80">
        <f t="shared" si="91"/>
        <v>-9.081199998036027E-3</v>
      </c>
      <c r="P653" s="80">
        <f t="shared" si="89"/>
        <v>4.3341476043272119E-2</v>
      </c>
      <c r="Q653" s="107">
        <f t="shared" si="90"/>
        <v>34424.1</v>
      </c>
      <c r="R653" s="80">
        <f t="shared" si="92"/>
        <v>2.7481369633319433E-3</v>
      </c>
      <c r="T653" s="106"/>
    </row>
    <row r="654" spans="1:32" s="80" customFormat="1" ht="12.95" customHeight="1" x14ac:dyDescent="0.2">
      <c r="A654" s="16" t="s">
        <v>2523</v>
      </c>
      <c r="B654" s="41"/>
      <c r="C654" s="43">
        <v>49450.743000000002</v>
      </c>
      <c r="D654" s="43"/>
      <c r="E654" s="80">
        <f t="shared" si="87"/>
        <v>-2932.0078212930853</v>
      </c>
      <c r="F654" s="80">
        <f t="shared" si="88"/>
        <v>-2932</v>
      </c>
      <c r="G654" s="80">
        <f t="shared" si="93"/>
        <v>-1.061679999838816E-2</v>
      </c>
      <c r="I654" s="80">
        <f t="shared" si="91"/>
        <v>-1.061679999838816E-2</v>
      </c>
      <c r="P654" s="80">
        <f t="shared" si="89"/>
        <v>4.3182596043272119E-2</v>
      </c>
      <c r="Q654" s="107">
        <f t="shared" si="90"/>
        <v>34432.243000000002</v>
      </c>
      <c r="R654" s="80">
        <f t="shared" si="92"/>
        <v>2.8943750144474118E-3</v>
      </c>
      <c r="T654" s="106"/>
    </row>
    <row r="655" spans="1:32" s="80" customFormat="1" ht="12.95" customHeight="1" x14ac:dyDescent="0.2">
      <c r="A655" s="16" t="s">
        <v>2500</v>
      </c>
      <c r="B655" s="41"/>
      <c r="C655" s="42">
        <v>49472.464</v>
      </c>
      <c r="D655" s="42"/>
      <c r="E655" s="80">
        <f t="shared" si="87"/>
        <v>-2916.0061722856226</v>
      </c>
      <c r="F655" s="80">
        <f t="shared" si="88"/>
        <v>-2916</v>
      </c>
      <c r="G655" s="80">
        <f t="shared" si="93"/>
        <v>-8.3783999943989329E-3</v>
      </c>
      <c r="I655" s="80">
        <f t="shared" si="91"/>
        <v>-8.3783999943989329E-3</v>
      </c>
      <c r="P655" s="80">
        <f t="shared" si="89"/>
        <v>4.2760324043272117E-2</v>
      </c>
      <c r="Q655" s="107">
        <f t="shared" si="90"/>
        <v>34453.964</v>
      </c>
      <c r="R655" s="80">
        <f t="shared" si="92"/>
        <v>2.615169096201075E-3</v>
      </c>
      <c r="T655" s="106"/>
      <c r="AA655" s="80" t="s">
        <v>2406</v>
      </c>
      <c r="AB655" s="80">
        <v>8</v>
      </c>
      <c r="AD655" s="80" t="s">
        <v>2384</v>
      </c>
      <c r="AF655" s="80" t="s">
        <v>2386</v>
      </c>
    </row>
    <row r="656" spans="1:32" s="80" customFormat="1" ht="12.95" customHeight="1" x14ac:dyDescent="0.2">
      <c r="A656" s="134" t="s">
        <v>1691</v>
      </c>
      <c r="B656" s="135" t="s">
        <v>2525</v>
      </c>
      <c r="C656" s="138">
        <v>49481.962</v>
      </c>
      <c r="D656" s="138" t="s">
        <v>2559</v>
      </c>
      <c r="E656" s="80">
        <f t="shared" si="87"/>
        <v>-2909.0090882529862</v>
      </c>
      <c r="F656" s="80">
        <f t="shared" si="88"/>
        <v>-2909</v>
      </c>
      <c r="G656" s="80">
        <f t="shared" si="93"/>
        <v>-1.2336599997070152E-2</v>
      </c>
      <c r="I656" s="80">
        <f t="shared" si="91"/>
        <v>-1.2336599997070152E-2</v>
      </c>
      <c r="P656" s="80">
        <f t="shared" si="89"/>
        <v>4.2576224043272118E-2</v>
      </c>
      <c r="Q656" s="107">
        <f t="shared" si="90"/>
        <v>34463.462</v>
      </c>
      <c r="R656" s="80">
        <f t="shared" si="92"/>
        <v>3.0154182440855918E-3</v>
      </c>
      <c r="T656" s="106"/>
    </row>
    <row r="657" spans="1:32" s="80" customFormat="1" ht="12.95" customHeight="1" x14ac:dyDescent="0.2">
      <c r="A657" s="16" t="s">
        <v>2523</v>
      </c>
      <c r="B657" s="41"/>
      <c r="C657" s="43">
        <v>49488.75</v>
      </c>
      <c r="D657" s="43"/>
      <c r="E657" s="80">
        <f t="shared" si="87"/>
        <v>-2904.0084348087307</v>
      </c>
      <c r="F657" s="80">
        <f t="shared" si="88"/>
        <v>-2904</v>
      </c>
      <c r="G657" s="80">
        <f t="shared" si="93"/>
        <v>-1.1449599995103199E-2</v>
      </c>
      <c r="I657" s="80">
        <f t="shared" si="91"/>
        <v>-1.1449599995103199E-2</v>
      </c>
      <c r="P657" s="80">
        <f t="shared" si="89"/>
        <v>4.2444964043272117E-2</v>
      </c>
      <c r="Q657" s="107">
        <f t="shared" si="90"/>
        <v>34470.25</v>
      </c>
      <c r="R657" s="80">
        <f t="shared" si="92"/>
        <v>2.9046240328865379E-3</v>
      </c>
      <c r="T657" s="106"/>
    </row>
    <row r="658" spans="1:32" s="80" customFormat="1" ht="12.95" customHeight="1" x14ac:dyDescent="0.2">
      <c r="A658" s="16" t="s">
        <v>2501</v>
      </c>
      <c r="B658" s="41"/>
      <c r="C658" s="42">
        <v>49525.404999999999</v>
      </c>
      <c r="D658" s="42">
        <v>6.0000000000000001E-3</v>
      </c>
      <c r="E658" s="80">
        <f t="shared" si="87"/>
        <v>-2877.0050535478035</v>
      </c>
      <c r="F658" s="80">
        <f t="shared" si="88"/>
        <v>-2877</v>
      </c>
      <c r="G658" s="80">
        <f t="shared" si="93"/>
        <v>-6.8597999998019077E-3</v>
      </c>
      <c r="I658" s="80">
        <f t="shared" si="91"/>
        <v>-6.8597999998019077E-3</v>
      </c>
      <c r="P658" s="80">
        <f t="shared" si="89"/>
        <v>4.1739616043272115E-2</v>
      </c>
      <c r="Q658" s="107">
        <f t="shared" si="90"/>
        <v>34506.904999999999</v>
      </c>
      <c r="R658" s="80">
        <f t="shared" si="92"/>
        <v>2.3619032397278008E-3</v>
      </c>
      <c r="T658" s="106"/>
      <c r="AA658" s="80" t="s">
        <v>2406</v>
      </c>
      <c r="AB658" s="80">
        <v>9</v>
      </c>
      <c r="AD658" s="80" t="s">
        <v>2384</v>
      </c>
      <c r="AF658" s="80" t="s">
        <v>2386</v>
      </c>
    </row>
    <row r="659" spans="1:32" s="80" customFormat="1" ht="12.95" customHeight="1" x14ac:dyDescent="0.2">
      <c r="A659" s="16" t="s">
        <v>2501</v>
      </c>
      <c r="B659" s="41"/>
      <c r="C659" s="42">
        <v>49567.483999999997</v>
      </c>
      <c r="D659" s="42">
        <v>3.0000000000000001E-3</v>
      </c>
      <c r="E659" s="80">
        <f t="shared" si="87"/>
        <v>-2846.0058643490988</v>
      </c>
      <c r="F659" s="80">
        <f t="shared" si="88"/>
        <v>-2846</v>
      </c>
      <c r="G659" s="80">
        <f t="shared" si="93"/>
        <v>-7.9603999984101392E-3</v>
      </c>
      <c r="I659" s="80">
        <f t="shared" si="91"/>
        <v>-7.9603999984101392E-3</v>
      </c>
      <c r="P659" s="80">
        <f t="shared" si="89"/>
        <v>4.0936964043272114E-2</v>
      </c>
      <c r="Q659" s="107">
        <f t="shared" si="90"/>
        <v>34548.983999999997</v>
      </c>
      <c r="R659" s="80">
        <f t="shared" si="92"/>
        <v>2.3909522102248007E-3</v>
      </c>
      <c r="T659" s="106"/>
      <c r="AA659" s="80" t="s">
        <v>2406</v>
      </c>
      <c r="AB659" s="80">
        <v>7</v>
      </c>
      <c r="AD659" s="80" t="s">
        <v>2394</v>
      </c>
      <c r="AF659" s="80" t="s">
        <v>2386</v>
      </c>
    </row>
    <row r="660" spans="1:32" s="80" customFormat="1" ht="12.95" customHeight="1" x14ac:dyDescent="0.2">
      <c r="A660" s="16" t="s">
        <v>2523</v>
      </c>
      <c r="B660" s="41"/>
      <c r="C660" s="43">
        <v>49594.633999999998</v>
      </c>
      <c r="D660" s="43"/>
      <c r="E660" s="80">
        <f t="shared" si="87"/>
        <v>-2826.0047239525843</v>
      </c>
      <c r="F660" s="80">
        <f t="shared" si="88"/>
        <v>-2826</v>
      </c>
      <c r="G660" s="80">
        <f t="shared" si="93"/>
        <v>-6.4123999982257374E-3</v>
      </c>
      <c r="I660" s="80">
        <f t="shared" si="91"/>
        <v>-6.4123999982257374E-3</v>
      </c>
      <c r="P660" s="80">
        <f t="shared" si="89"/>
        <v>4.0423204043272112E-2</v>
      </c>
      <c r="Q660" s="107">
        <f t="shared" si="90"/>
        <v>34576.133999999998</v>
      </c>
      <c r="R660" s="80">
        <f t="shared" si="92"/>
        <v>2.1935738059319699E-3</v>
      </c>
      <c r="T660" s="106"/>
    </row>
    <row r="661" spans="1:32" s="80" customFormat="1" ht="12.95" customHeight="1" x14ac:dyDescent="0.2">
      <c r="A661" s="16" t="s">
        <v>2501</v>
      </c>
      <c r="B661" s="41"/>
      <c r="C661" s="42">
        <v>49631.29</v>
      </c>
      <c r="D661" s="42">
        <v>8.9999999999999993E-3</v>
      </c>
      <c r="E661" s="80">
        <f t="shared" ref="E661:E724" si="94">(C661-C$7)/C$8</f>
        <v>-2799.0006060014007</v>
      </c>
      <c r="F661" s="80">
        <f t="shared" ref="F661:F724" si="95">+ROUND(2*E661,0)/2</f>
        <v>-2799</v>
      </c>
      <c r="G661" s="80">
        <f t="shared" si="93"/>
        <v>-8.225999990827404E-4</v>
      </c>
      <c r="I661" s="80">
        <f t="shared" si="91"/>
        <v>-8.225999990827404E-4</v>
      </c>
      <c r="P661" s="80">
        <f t="shared" ref="P661:P724" si="96">+D$11+D$12*F661+D$13*F661^2</f>
        <v>3.9734704043272118E-2</v>
      </c>
      <c r="Q661" s="107">
        <f t="shared" si="90"/>
        <v>34612.79</v>
      </c>
      <c r="R661" s="80">
        <f t="shared" si="92"/>
        <v>1.6448949111840137E-3</v>
      </c>
      <c r="T661" s="106"/>
      <c r="AA661" s="80" t="s">
        <v>2406</v>
      </c>
      <c r="AB661" s="80">
        <v>7</v>
      </c>
      <c r="AD661" s="80" t="s">
        <v>2394</v>
      </c>
      <c r="AF661" s="80" t="s">
        <v>2386</v>
      </c>
    </row>
    <row r="662" spans="1:32" s="80" customFormat="1" ht="12.95" customHeight="1" x14ac:dyDescent="0.2">
      <c r="A662" s="16" t="s">
        <v>2523</v>
      </c>
      <c r="B662" s="41"/>
      <c r="C662" s="43">
        <v>49685.582000000002</v>
      </c>
      <c r="D662" s="43"/>
      <c r="E662" s="80">
        <f t="shared" si="94"/>
        <v>-2759.0042187304052</v>
      </c>
      <c r="F662" s="80">
        <f t="shared" si="95"/>
        <v>-2759</v>
      </c>
      <c r="G662" s="80">
        <f t="shared" si="93"/>
        <v>-5.7265999930677935E-3</v>
      </c>
      <c r="I662" s="80">
        <f t="shared" si="91"/>
        <v>-5.7265999930677935E-3</v>
      </c>
      <c r="P662" s="80">
        <f t="shared" si="96"/>
        <v>3.8725424043272116E-2</v>
      </c>
      <c r="Q662" s="107">
        <f t="shared" si="90"/>
        <v>34667.082000000002</v>
      </c>
      <c r="R662" s="80">
        <f t="shared" si="92"/>
        <v>1.9759824409273409E-3</v>
      </c>
      <c r="T662" s="106"/>
    </row>
    <row r="663" spans="1:32" s="80" customFormat="1" ht="12.95" customHeight="1" x14ac:dyDescent="0.2">
      <c r="A663" s="16" t="s">
        <v>2523</v>
      </c>
      <c r="B663" s="41"/>
      <c r="C663" s="43">
        <v>49723.59</v>
      </c>
      <c r="D663" s="43"/>
      <c r="E663" s="80">
        <f t="shared" si="94"/>
        <v>-2731.0040955557988</v>
      </c>
      <c r="F663" s="80">
        <f t="shared" si="95"/>
        <v>-2731</v>
      </c>
      <c r="G663" s="80">
        <f t="shared" si="93"/>
        <v>-5.5594000004930422E-3</v>
      </c>
      <c r="I663" s="80">
        <f t="shared" si="91"/>
        <v>-5.5594000004930422E-3</v>
      </c>
      <c r="P663" s="80">
        <f t="shared" si="96"/>
        <v>3.8026544043272117E-2</v>
      </c>
      <c r="Q663" s="107">
        <f t="shared" si="90"/>
        <v>34705.089999999997</v>
      </c>
      <c r="R663" s="80">
        <f t="shared" si="92"/>
        <v>1.8997345181862276E-3</v>
      </c>
      <c r="T663" s="106"/>
    </row>
    <row r="664" spans="1:32" s="80" customFormat="1" ht="12.95" customHeight="1" x14ac:dyDescent="0.2">
      <c r="A664" s="16" t="s">
        <v>2523</v>
      </c>
      <c r="B664" s="41"/>
      <c r="C664" s="43">
        <v>49742.593999999997</v>
      </c>
      <c r="D664" s="43"/>
      <c r="E664" s="80">
        <f t="shared" si="94"/>
        <v>-2717.0040339684933</v>
      </c>
      <c r="F664" s="80">
        <f t="shared" si="95"/>
        <v>-2717</v>
      </c>
      <c r="G664" s="80">
        <f t="shared" si="93"/>
        <v>-5.4757999969297089E-3</v>
      </c>
      <c r="I664" s="80">
        <f t="shared" si="91"/>
        <v>-5.4757999969297089E-3</v>
      </c>
      <c r="P664" s="80">
        <f t="shared" si="96"/>
        <v>3.7679456043272115E-2</v>
      </c>
      <c r="Q664" s="107">
        <f t="shared" si="90"/>
        <v>34724.093999999997</v>
      </c>
      <c r="R664" s="80">
        <f t="shared" si="92"/>
        <v>1.862376123895376E-3</v>
      </c>
      <c r="T664" s="106"/>
    </row>
    <row r="665" spans="1:32" s="80" customFormat="1" ht="12.95" customHeight="1" x14ac:dyDescent="0.2">
      <c r="A665" s="16" t="s">
        <v>2502</v>
      </c>
      <c r="B665" s="41"/>
      <c r="C665" s="42">
        <v>49776.53</v>
      </c>
      <c r="D665" s="42">
        <v>4.0000000000000001E-3</v>
      </c>
      <c r="E665" s="80">
        <f t="shared" si="94"/>
        <v>-2692.0037135082316</v>
      </c>
      <c r="F665" s="80">
        <f t="shared" si="95"/>
        <v>-2692</v>
      </c>
      <c r="G665" s="80">
        <f t="shared" si="93"/>
        <v>-5.0407999951858073E-3</v>
      </c>
      <c r="I665" s="80">
        <f t="shared" si="91"/>
        <v>-5.0407999951858073E-3</v>
      </c>
      <c r="P665" s="80">
        <f t="shared" si="96"/>
        <v>3.706355604327212E-2</v>
      </c>
      <c r="Q665" s="107">
        <f t="shared" ref="Q665:Q728" si="97">C665-15018.5</f>
        <v>34758.03</v>
      </c>
      <c r="R665" s="80">
        <f t="shared" si="92"/>
        <v>1.7727767974132285E-3</v>
      </c>
      <c r="T665" s="106"/>
      <c r="AA665" s="80" t="s">
        <v>2406</v>
      </c>
      <c r="AB665" s="80">
        <v>7</v>
      </c>
      <c r="AD665" s="80" t="s">
        <v>2394</v>
      </c>
      <c r="AF665" s="80" t="s">
        <v>2386</v>
      </c>
    </row>
    <row r="666" spans="1:32" s="80" customFormat="1" ht="12.95" customHeight="1" x14ac:dyDescent="0.2">
      <c r="A666" s="16" t="s">
        <v>2523</v>
      </c>
      <c r="B666" s="41"/>
      <c r="C666" s="43">
        <v>49780.601000000002</v>
      </c>
      <c r="D666" s="43"/>
      <c r="E666" s="80">
        <f t="shared" si="94"/>
        <v>-2689.0046474841329</v>
      </c>
      <c r="F666" s="80">
        <f t="shared" si="95"/>
        <v>-2689</v>
      </c>
      <c r="G666" s="80">
        <f t="shared" si="93"/>
        <v>-6.3085999936447479E-3</v>
      </c>
      <c r="I666" s="80">
        <f t="shared" si="91"/>
        <v>-6.3085999936447479E-3</v>
      </c>
      <c r="P666" s="80">
        <f t="shared" si="96"/>
        <v>3.6989984043272119E-2</v>
      </c>
      <c r="Q666" s="107">
        <f t="shared" si="97"/>
        <v>34762.101000000002</v>
      </c>
      <c r="R666" s="80">
        <f t="shared" si="92"/>
        <v>1.8747673796019521E-3</v>
      </c>
      <c r="T666" s="106"/>
    </row>
    <row r="667" spans="1:32" s="80" customFormat="1" ht="12.95" customHeight="1" x14ac:dyDescent="0.2">
      <c r="A667" s="16" t="s">
        <v>2502</v>
      </c>
      <c r="B667" s="41"/>
      <c r="C667" s="42">
        <v>49787.387999999999</v>
      </c>
      <c r="D667" s="42">
        <v>5.0000000000000001E-3</v>
      </c>
      <c r="E667" s="80">
        <f t="shared" si="94"/>
        <v>-2684.0047307301343</v>
      </c>
      <c r="F667" s="80">
        <f t="shared" si="95"/>
        <v>-2684</v>
      </c>
      <c r="G667" s="80">
        <f t="shared" si="93"/>
        <v>-6.4215999955195002E-3</v>
      </c>
      <c r="I667" s="80">
        <f t="shared" si="91"/>
        <v>-6.4215999955195002E-3</v>
      </c>
      <c r="P667" s="80">
        <f t="shared" si="96"/>
        <v>3.6867524043272121E-2</v>
      </c>
      <c r="Q667" s="107">
        <f t="shared" si="97"/>
        <v>34768.887999999999</v>
      </c>
      <c r="R667" s="80">
        <f t="shared" si="92"/>
        <v>1.8739482600458866E-3</v>
      </c>
      <c r="T667" s="106"/>
      <c r="AA667" s="80" t="s">
        <v>2406</v>
      </c>
      <c r="AB667" s="80">
        <v>11</v>
      </c>
      <c r="AD667" s="80" t="s">
        <v>2384</v>
      </c>
      <c r="AF667" s="80" t="s">
        <v>2386</v>
      </c>
    </row>
    <row r="668" spans="1:32" s="80" customFormat="1" ht="12.95" customHeight="1" x14ac:dyDescent="0.2">
      <c r="A668" s="134" t="s">
        <v>1691</v>
      </c>
      <c r="B668" s="135" t="s">
        <v>2525</v>
      </c>
      <c r="C668" s="138">
        <v>49828.110999999997</v>
      </c>
      <c r="D668" s="138" t="s">
        <v>2559</v>
      </c>
      <c r="E668" s="80">
        <f t="shared" si="94"/>
        <v>-2654.0044935158739</v>
      </c>
      <c r="F668" s="80">
        <f t="shared" si="95"/>
        <v>-2654</v>
      </c>
      <c r="G668" s="80">
        <f t="shared" si="93"/>
        <v>-6.0996000029263087E-3</v>
      </c>
      <c r="I668" s="80">
        <f t="shared" si="91"/>
        <v>-6.0996000029263087E-3</v>
      </c>
      <c r="P668" s="80">
        <f t="shared" si="96"/>
        <v>3.6136964043272116E-2</v>
      </c>
      <c r="Q668" s="107">
        <f t="shared" si="97"/>
        <v>34809.610999999997</v>
      </c>
      <c r="R668" s="80">
        <f t="shared" si="92"/>
        <v>1.7839273424286213E-3</v>
      </c>
      <c r="T668" s="106"/>
    </row>
    <row r="669" spans="1:32" s="80" customFormat="1" ht="12.95" customHeight="1" x14ac:dyDescent="0.2">
      <c r="A669" s="16" t="s">
        <v>2503</v>
      </c>
      <c r="B669" s="41"/>
      <c r="C669" s="42">
        <v>49844.398000000001</v>
      </c>
      <c r="D669" s="42">
        <v>2E-3</v>
      </c>
      <c r="E669" s="80">
        <f t="shared" si="94"/>
        <v>-2642.0060193487252</v>
      </c>
      <c r="F669" s="80">
        <f t="shared" si="95"/>
        <v>-2642</v>
      </c>
      <c r="G669" s="80">
        <f t="shared" si="93"/>
        <v>-8.1707999997888692E-3</v>
      </c>
      <c r="I669" s="80">
        <f t="shared" si="91"/>
        <v>-8.1707999997888692E-3</v>
      </c>
      <c r="P669" s="80">
        <f t="shared" si="96"/>
        <v>3.5846756043272116E-2</v>
      </c>
      <c r="Q669" s="107">
        <f t="shared" si="97"/>
        <v>34825.898000000001</v>
      </c>
      <c r="R669" s="80">
        <f t="shared" si="92"/>
        <v>1.9375452400040146E-3</v>
      </c>
      <c r="T669" s="106"/>
      <c r="AA669" s="80" t="s">
        <v>2406</v>
      </c>
      <c r="AB669" s="80">
        <v>8</v>
      </c>
      <c r="AD669" s="80" t="s">
        <v>2463</v>
      </c>
      <c r="AF669" s="80" t="s">
        <v>2386</v>
      </c>
    </row>
    <row r="670" spans="1:32" s="80" customFormat="1" ht="12.95" customHeight="1" x14ac:dyDescent="0.2">
      <c r="A670" s="16" t="s">
        <v>2503</v>
      </c>
      <c r="B670" s="41"/>
      <c r="C670" s="42">
        <v>49844.402000000002</v>
      </c>
      <c r="D670" s="42">
        <v>6.0000000000000001E-3</v>
      </c>
      <c r="E670" s="80">
        <f t="shared" si="94"/>
        <v>-2642.0030725877082</v>
      </c>
      <c r="F670" s="80">
        <f t="shared" si="95"/>
        <v>-2642</v>
      </c>
      <c r="G670" s="80">
        <f t="shared" si="93"/>
        <v>-4.1707999989739619E-3</v>
      </c>
      <c r="I670" s="80">
        <f t="shared" si="91"/>
        <v>-4.1707999989739619E-3</v>
      </c>
      <c r="P670" s="80">
        <f t="shared" si="96"/>
        <v>3.5846756043272116E-2</v>
      </c>
      <c r="Q670" s="107">
        <f t="shared" si="97"/>
        <v>34825.902000000002</v>
      </c>
      <c r="R670" s="80">
        <f t="shared" si="92"/>
        <v>1.6014047915943056E-3</v>
      </c>
      <c r="T670" s="106"/>
      <c r="AA670" s="80" t="s">
        <v>2406</v>
      </c>
      <c r="AB670" s="80">
        <v>6</v>
      </c>
      <c r="AD670" s="80" t="s">
        <v>2384</v>
      </c>
      <c r="AF670" s="80" t="s">
        <v>2386</v>
      </c>
    </row>
    <row r="671" spans="1:32" s="80" customFormat="1" ht="12.95" customHeight="1" x14ac:dyDescent="0.2">
      <c r="A671" s="16" t="s">
        <v>2523</v>
      </c>
      <c r="B671" s="41"/>
      <c r="C671" s="43">
        <v>49868.832999999999</v>
      </c>
      <c r="D671" s="43"/>
      <c r="E671" s="80">
        <f t="shared" si="94"/>
        <v>-2624.004992991865</v>
      </c>
      <c r="F671" s="80">
        <f t="shared" si="95"/>
        <v>-2624</v>
      </c>
      <c r="G671" s="80">
        <f t="shared" si="93"/>
        <v>-6.7775999996229075E-3</v>
      </c>
      <c r="I671" s="80">
        <f t="shared" si="91"/>
        <v>-6.7775999996229075E-3</v>
      </c>
      <c r="P671" s="80">
        <f t="shared" si="96"/>
        <v>3.5413604043272116E-2</v>
      </c>
      <c r="Q671" s="107">
        <f t="shared" si="97"/>
        <v>34850.332999999999</v>
      </c>
      <c r="R671" s="80">
        <f t="shared" si="92"/>
        <v>1.7800976985892015E-3</v>
      </c>
      <c r="T671" s="106"/>
    </row>
    <row r="672" spans="1:32" s="80" customFormat="1" ht="12.95" customHeight="1" x14ac:dyDescent="0.2">
      <c r="A672" s="16" t="s">
        <v>2504</v>
      </c>
      <c r="B672" s="41"/>
      <c r="C672" s="42">
        <v>49920.42</v>
      </c>
      <c r="D672" s="42">
        <v>6.0000000000000001E-3</v>
      </c>
      <c r="E672" s="80">
        <f t="shared" si="94"/>
        <v>-2586.0013528579821</v>
      </c>
      <c r="F672" s="80">
        <f t="shared" si="95"/>
        <v>-2586</v>
      </c>
      <c r="G672" s="80">
        <f t="shared" si="93"/>
        <v>-1.8363999988650903E-3</v>
      </c>
      <c r="I672" s="80">
        <f t="shared" si="91"/>
        <v>-1.8363999988650903E-3</v>
      </c>
      <c r="P672" s="80">
        <f t="shared" si="96"/>
        <v>3.4507684043272119E-2</v>
      </c>
      <c r="Q672" s="107">
        <f t="shared" si="97"/>
        <v>34901.919999999998</v>
      </c>
      <c r="R672" s="80">
        <f t="shared" si="92"/>
        <v>1.3208924448619326E-3</v>
      </c>
      <c r="T672" s="106"/>
      <c r="AA672" s="80" t="s">
        <v>2406</v>
      </c>
      <c r="AB672" s="80">
        <v>7</v>
      </c>
      <c r="AD672" s="80" t="s">
        <v>2384</v>
      </c>
      <c r="AF672" s="80" t="s">
        <v>2386</v>
      </c>
    </row>
    <row r="673" spans="1:32" s="80" customFormat="1" ht="12.95" customHeight="1" x14ac:dyDescent="0.2">
      <c r="A673" s="134" t="s">
        <v>1737</v>
      </c>
      <c r="B673" s="135" t="s">
        <v>2525</v>
      </c>
      <c r="C673" s="138">
        <v>49924.485999999997</v>
      </c>
      <c r="D673" s="138" t="s">
        <v>2559</v>
      </c>
      <c r="E673" s="80">
        <f t="shared" si="94"/>
        <v>-2583.0059702851568</v>
      </c>
      <c r="F673" s="80">
        <f t="shared" si="95"/>
        <v>-2583</v>
      </c>
      <c r="G673" s="80">
        <f t="shared" si="93"/>
        <v>-8.1042000019806437E-3</v>
      </c>
      <c r="I673" s="80">
        <f t="shared" si="91"/>
        <v>-8.1042000019806437E-3</v>
      </c>
      <c r="P673" s="80">
        <f t="shared" si="96"/>
        <v>3.4436656043272118E-2</v>
      </c>
      <c r="Q673" s="107">
        <f t="shared" si="97"/>
        <v>34905.985999999997</v>
      </c>
      <c r="R673" s="80">
        <f t="shared" si="92"/>
        <v>1.8097244330629184E-3</v>
      </c>
      <c r="T673" s="106"/>
    </row>
    <row r="674" spans="1:32" s="80" customFormat="1" ht="12.95" customHeight="1" x14ac:dyDescent="0.2">
      <c r="A674" s="134" t="s">
        <v>1737</v>
      </c>
      <c r="B674" s="135" t="s">
        <v>2525</v>
      </c>
      <c r="C674" s="138">
        <v>49924.493000000002</v>
      </c>
      <c r="D674" s="138" t="s">
        <v>2559</v>
      </c>
      <c r="E674" s="80">
        <f t="shared" si="94"/>
        <v>-2583.000813453375</v>
      </c>
      <c r="F674" s="80">
        <f t="shared" si="95"/>
        <v>-2583</v>
      </c>
      <c r="G674" s="80">
        <f t="shared" si="93"/>
        <v>-1.1041999969165772E-3</v>
      </c>
      <c r="I674" s="80">
        <f t="shared" si="91"/>
        <v>-1.1041999969165772E-3</v>
      </c>
      <c r="P674" s="80">
        <f t="shared" si="96"/>
        <v>3.4436656043272118E-2</v>
      </c>
      <c r="Q674" s="107">
        <f t="shared" si="97"/>
        <v>34905.993000000002</v>
      </c>
      <c r="R674" s="80">
        <f t="shared" si="92"/>
        <v>1.2631524480694173E-3</v>
      </c>
      <c r="T674" s="106"/>
    </row>
    <row r="675" spans="1:32" s="80" customFormat="1" ht="12.95" customHeight="1" x14ac:dyDescent="0.2">
      <c r="A675" s="16" t="s">
        <v>2504</v>
      </c>
      <c r="B675" s="41"/>
      <c r="C675" s="42">
        <v>49947.563999999998</v>
      </c>
      <c r="D675" s="42">
        <v>2E-3</v>
      </c>
      <c r="E675" s="80">
        <f t="shared" si="94"/>
        <v>-2566.0046326029928</v>
      </c>
      <c r="F675" s="80">
        <f t="shared" si="95"/>
        <v>-2566</v>
      </c>
      <c r="G675" s="80">
        <f t="shared" si="93"/>
        <v>-6.2883999999030493E-3</v>
      </c>
      <c r="I675" s="80">
        <f t="shared" si="91"/>
        <v>-6.2883999999030493E-3</v>
      </c>
      <c r="P675" s="80">
        <f t="shared" si="96"/>
        <v>3.403552404327212E-2</v>
      </c>
      <c r="Q675" s="107">
        <f t="shared" si="97"/>
        <v>34929.063999999998</v>
      </c>
      <c r="R675" s="80">
        <f t="shared" si="92"/>
        <v>1.6260188502397604E-3</v>
      </c>
      <c r="T675" s="106"/>
      <c r="AA675" s="80" t="s">
        <v>2406</v>
      </c>
      <c r="AB675" s="80">
        <v>6</v>
      </c>
      <c r="AD675" s="80" t="s">
        <v>2394</v>
      </c>
      <c r="AF675" s="80" t="s">
        <v>2386</v>
      </c>
    </row>
    <row r="676" spans="1:32" s="80" customFormat="1" ht="12.95" customHeight="1" x14ac:dyDescent="0.2">
      <c r="A676" s="16" t="s">
        <v>2523</v>
      </c>
      <c r="B676" s="41"/>
      <c r="C676" s="43">
        <v>49955.707999999999</v>
      </c>
      <c r="D676" s="43"/>
      <c r="E676" s="80">
        <f t="shared" si="94"/>
        <v>-2560.0050271742925</v>
      </c>
      <c r="F676" s="80">
        <f t="shared" si="95"/>
        <v>-2560</v>
      </c>
      <c r="G676" s="80">
        <f t="shared" si="93"/>
        <v>-6.8239999964134768E-3</v>
      </c>
      <c r="I676" s="80">
        <f t="shared" si="91"/>
        <v>-6.8239999964134768E-3</v>
      </c>
      <c r="P676" s="80">
        <f t="shared" si="96"/>
        <v>3.3894500043272116E-2</v>
      </c>
      <c r="Q676" s="107">
        <f t="shared" si="97"/>
        <v>34937.207999999999</v>
      </c>
      <c r="R676" s="80">
        <f t="shared" si="92"/>
        <v>1.6579962454818756E-3</v>
      </c>
      <c r="T676" s="106"/>
    </row>
    <row r="677" spans="1:32" s="80" customFormat="1" ht="12.95" customHeight="1" x14ac:dyDescent="0.2">
      <c r="A677" s="16" t="s">
        <v>2523</v>
      </c>
      <c r="B677" s="41"/>
      <c r="C677" s="43">
        <v>49978.786</v>
      </c>
      <c r="D677" s="43"/>
      <c r="E677" s="80">
        <f t="shared" si="94"/>
        <v>-2543.0036894921282</v>
      </c>
      <c r="F677" s="80">
        <f t="shared" si="95"/>
        <v>-2543</v>
      </c>
      <c r="G677" s="80">
        <f t="shared" si="93"/>
        <v>-5.0081999943358824E-3</v>
      </c>
      <c r="I677" s="80">
        <f t="shared" si="91"/>
        <v>-5.0081999943358824E-3</v>
      </c>
      <c r="P677" s="80">
        <f t="shared" si="96"/>
        <v>3.3496496043272116E-2</v>
      </c>
      <c r="Q677" s="107">
        <f t="shared" si="97"/>
        <v>34960.286</v>
      </c>
      <c r="R677" s="80">
        <f t="shared" si="92"/>
        <v>1.4826116169485851E-3</v>
      </c>
      <c r="T677" s="106"/>
    </row>
    <row r="678" spans="1:32" s="80" customFormat="1" ht="12.95" customHeight="1" x14ac:dyDescent="0.2">
      <c r="A678" s="16" t="s">
        <v>2506</v>
      </c>
      <c r="B678" s="41"/>
      <c r="C678" s="42">
        <v>50061.59</v>
      </c>
      <c r="D678" s="42">
        <v>3.0000000000000001E-3</v>
      </c>
      <c r="E678" s="80">
        <f t="shared" si="94"/>
        <v>-2482.0027896986549</v>
      </c>
      <c r="F678" s="80">
        <f t="shared" si="95"/>
        <v>-2482</v>
      </c>
      <c r="G678" s="80">
        <f t="shared" si="93"/>
        <v>-3.7867999999434687E-3</v>
      </c>
      <c r="I678" s="80">
        <f t="shared" si="91"/>
        <v>-3.7867999999434687E-3</v>
      </c>
      <c r="P678" s="80">
        <f t="shared" si="96"/>
        <v>3.2087396043272112E-2</v>
      </c>
      <c r="Q678" s="107">
        <f t="shared" si="97"/>
        <v>35043.089999999997</v>
      </c>
      <c r="R678" s="80">
        <f t="shared" si="92"/>
        <v>1.2869579417470645E-3</v>
      </c>
      <c r="T678" s="106"/>
      <c r="AA678" s="80" t="s">
        <v>2505</v>
      </c>
      <c r="AB678" s="80">
        <v>20</v>
      </c>
      <c r="AD678" s="80" t="s">
        <v>2473</v>
      </c>
      <c r="AF678" s="80" t="s">
        <v>2386</v>
      </c>
    </row>
    <row r="679" spans="1:32" s="80" customFormat="1" ht="12.95" customHeight="1" x14ac:dyDescent="0.2">
      <c r="A679" s="16" t="s">
        <v>2507</v>
      </c>
      <c r="B679" s="41"/>
      <c r="C679" s="42">
        <v>50110.457000000002</v>
      </c>
      <c r="D679" s="42">
        <v>2E-3</v>
      </c>
      <c r="E679" s="80">
        <f t="shared" si="94"/>
        <v>-2446.0029470556888</v>
      </c>
      <c r="F679" s="80">
        <f t="shared" si="95"/>
        <v>-2446</v>
      </c>
      <c r="G679" s="80">
        <f t="shared" si="93"/>
        <v>-4.000399996584747E-3</v>
      </c>
      <c r="I679" s="80">
        <f t="shared" si="91"/>
        <v>-4.000399996584747E-3</v>
      </c>
      <c r="P679" s="80">
        <f t="shared" si="96"/>
        <v>3.1269764043272114E-2</v>
      </c>
      <c r="Q679" s="107">
        <f t="shared" si="97"/>
        <v>35091.957000000002</v>
      </c>
      <c r="R679" s="80">
        <f t="shared" si="92"/>
        <v>1.2439844713984121E-3</v>
      </c>
      <c r="T679" s="106"/>
      <c r="AA679" s="80" t="s">
        <v>2406</v>
      </c>
      <c r="AB679" s="80">
        <v>11</v>
      </c>
      <c r="AD679" s="80" t="s">
        <v>2463</v>
      </c>
      <c r="AF679" s="80" t="s">
        <v>2386</v>
      </c>
    </row>
    <row r="680" spans="1:32" s="80" customFormat="1" ht="12.95" customHeight="1" x14ac:dyDescent="0.2">
      <c r="A680" s="16" t="s">
        <v>2507</v>
      </c>
      <c r="B680" s="41"/>
      <c r="C680" s="42">
        <v>50129.462</v>
      </c>
      <c r="D680" s="42">
        <v>4.0000000000000001E-3</v>
      </c>
      <c r="E680" s="80">
        <f t="shared" si="94"/>
        <v>-2432.0021487781314</v>
      </c>
      <c r="F680" s="80">
        <f t="shared" si="95"/>
        <v>-2432</v>
      </c>
      <c r="G680" s="80">
        <f t="shared" si="93"/>
        <v>-2.9167999964556657E-3</v>
      </c>
      <c r="I680" s="80">
        <f t="shared" si="91"/>
        <v>-2.9167999964556657E-3</v>
      </c>
      <c r="P680" s="80">
        <f t="shared" si="96"/>
        <v>3.0954596043272116E-2</v>
      </c>
      <c r="Q680" s="107">
        <f t="shared" si="97"/>
        <v>35110.962</v>
      </c>
      <c r="R680" s="80">
        <f t="shared" si="92"/>
        <v>1.1472714696800868E-3</v>
      </c>
      <c r="T680" s="106"/>
      <c r="AA680" s="80" t="s">
        <v>2406</v>
      </c>
      <c r="AB680" s="80">
        <v>6</v>
      </c>
      <c r="AD680" s="80" t="s">
        <v>2394</v>
      </c>
      <c r="AF680" s="80" t="s">
        <v>2386</v>
      </c>
    </row>
    <row r="681" spans="1:32" s="80" customFormat="1" ht="12.95" customHeight="1" x14ac:dyDescent="0.2">
      <c r="A681" s="16" t="s">
        <v>2507</v>
      </c>
      <c r="B681" s="41"/>
      <c r="C681" s="42">
        <v>50140.324000000001</v>
      </c>
      <c r="D681" s="42">
        <v>6.0000000000000001E-3</v>
      </c>
      <c r="E681" s="80">
        <f t="shared" si="94"/>
        <v>-2424.0002192390175</v>
      </c>
      <c r="F681" s="80">
        <f t="shared" si="95"/>
        <v>-2424</v>
      </c>
      <c r="G681" s="80">
        <f t="shared" si="93"/>
        <v>-2.975999959744513E-4</v>
      </c>
      <c r="I681" s="80">
        <f t="shared" si="91"/>
        <v>-2.975999959744513E-4</v>
      </c>
      <c r="P681" s="80">
        <f t="shared" si="96"/>
        <v>3.0775204043272116E-2</v>
      </c>
      <c r="Q681" s="107">
        <f t="shared" si="97"/>
        <v>35121.824000000001</v>
      </c>
      <c r="R681" s="80">
        <f t="shared" si="92"/>
        <v>9.6551915086141773E-4</v>
      </c>
      <c r="T681" s="106"/>
      <c r="AA681" s="80" t="s">
        <v>2406</v>
      </c>
      <c r="AB681" s="80">
        <v>9</v>
      </c>
      <c r="AD681" s="80" t="s">
        <v>2384</v>
      </c>
      <c r="AF681" s="80" t="s">
        <v>2386</v>
      </c>
    </row>
    <row r="682" spans="1:32" s="80" customFormat="1" ht="12.95" customHeight="1" x14ac:dyDescent="0.2">
      <c r="A682" s="16" t="s">
        <v>2523</v>
      </c>
      <c r="B682" s="41"/>
      <c r="C682" s="43">
        <v>50194.616000000002</v>
      </c>
      <c r="D682" s="43"/>
      <c r="E682" s="80">
        <f t="shared" si="94"/>
        <v>-2384.003831968022</v>
      </c>
      <c r="F682" s="80">
        <f t="shared" si="95"/>
        <v>-2384</v>
      </c>
      <c r="G682" s="80">
        <f t="shared" si="93"/>
        <v>-5.2015999972354621E-3</v>
      </c>
      <c r="I682" s="80">
        <f t="shared" ref="I682:I719" si="98">G682</f>
        <v>-5.2015999972354621E-3</v>
      </c>
      <c r="P682" s="80">
        <f t="shared" si="96"/>
        <v>2.9885924043272116E-2</v>
      </c>
      <c r="Q682" s="107">
        <f t="shared" si="97"/>
        <v>35176.116000000002</v>
      </c>
      <c r="R682" s="80">
        <f t="shared" si="92"/>
        <v>1.2311343432931973E-3</v>
      </c>
      <c r="T682" s="106"/>
    </row>
    <row r="683" spans="1:32" s="80" customFormat="1" ht="12.95" customHeight="1" x14ac:dyDescent="0.2">
      <c r="A683" s="16" t="s">
        <v>2523</v>
      </c>
      <c r="B683" s="41"/>
      <c r="C683" s="43">
        <v>50202.762999999999</v>
      </c>
      <c r="D683" s="43"/>
      <c r="E683" s="80">
        <f t="shared" si="94"/>
        <v>-2378.0020164685625</v>
      </c>
      <c r="F683" s="80">
        <f t="shared" si="95"/>
        <v>-2378</v>
      </c>
      <c r="G683" s="80">
        <f t="shared" si="93"/>
        <v>-2.7371999967726879E-3</v>
      </c>
      <c r="I683" s="80">
        <f t="shared" si="98"/>
        <v>-2.7371999967726879E-3</v>
      </c>
      <c r="P683" s="80">
        <f t="shared" si="96"/>
        <v>2.9753636043272118E-2</v>
      </c>
      <c r="Q683" s="107">
        <f t="shared" si="97"/>
        <v>35184.262999999999</v>
      </c>
      <c r="R683" s="80">
        <f t="shared" si="92"/>
        <v>1.0556544265810748E-3</v>
      </c>
      <c r="T683" s="106"/>
    </row>
    <row r="684" spans="1:32" s="80" customFormat="1" ht="12.95" customHeight="1" x14ac:dyDescent="0.2">
      <c r="A684" s="16" t="s">
        <v>2523</v>
      </c>
      <c r="B684" s="41"/>
      <c r="C684" s="43">
        <v>50217.697</v>
      </c>
      <c r="D684" s="43"/>
      <c r="E684" s="80">
        <f t="shared" si="94"/>
        <v>-2367.000284215098</v>
      </c>
      <c r="F684" s="80">
        <f t="shared" si="95"/>
        <v>-2367</v>
      </c>
      <c r="G684" s="80">
        <f t="shared" si="93"/>
        <v>-3.8579999818466604E-4</v>
      </c>
      <c r="I684" s="80">
        <f t="shared" si="98"/>
        <v>-3.8579999818466604E-4</v>
      </c>
      <c r="P684" s="80">
        <f t="shared" si="96"/>
        <v>2.9511856043272118E-2</v>
      </c>
      <c r="Q684" s="107">
        <f t="shared" si="97"/>
        <v>35199.197</v>
      </c>
      <c r="R684" s="80">
        <f t="shared" si="92"/>
        <v>8.9386983677325739E-4</v>
      </c>
      <c r="T684" s="106"/>
    </row>
    <row r="685" spans="1:32" s="80" customFormat="1" ht="12.95" customHeight="1" x14ac:dyDescent="0.2">
      <c r="A685" s="16" t="s">
        <v>2506</v>
      </c>
      <c r="B685" s="41"/>
      <c r="C685" s="42">
        <v>50239.411999999997</v>
      </c>
      <c r="D685" s="42">
        <v>7.0000000000000001E-3</v>
      </c>
      <c r="E685" s="80">
        <f t="shared" si="94"/>
        <v>-2351.0030553491601</v>
      </c>
      <c r="F685" s="80">
        <f t="shared" si="95"/>
        <v>-2351</v>
      </c>
      <c r="G685" s="80">
        <f t="shared" si="93"/>
        <v>-4.1474000026937574E-3</v>
      </c>
      <c r="I685" s="80">
        <f t="shared" si="98"/>
        <v>-4.1474000026937574E-3</v>
      </c>
      <c r="P685" s="80">
        <f t="shared" si="96"/>
        <v>2.9161904043272117E-2</v>
      </c>
      <c r="Q685" s="107">
        <f t="shared" si="97"/>
        <v>35220.911999999997</v>
      </c>
      <c r="R685" s="80">
        <f t="shared" si="92"/>
        <v>1.1095097360265987E-3</v>
      </c>
      <c r="T685" s="106"/>
      <c r="AA685" s="80" t="s">
        <v>2406</v>
      </c>
      <c r="AB685" s="80">
        <v>8</v>
      </c>
      <c r="AD685" s="80" t="s">
        <v>2384</v>
      </c>
      <c r="AF685" s="80" t="s">
        <v>2386</v>
      </c>
    </row>
    <row r="686" spans="1:32" s="80" customFormat="1" ht="12.95" customHeight="1" x14ac:dyDescent="0.2">
      <c r="A686" s="16" t="s">
        <v>2523</v>
      </c>
      <c r="B686" s="41"/>
      <c r="C686" s="43">
        <v>50270.637000000002</v>
      </c>
      <c r="D686" s="43"/>
      <c r="E686" s="80">
        <f t="shared" si="94"/>
        <v>-2327.9999021675308</v>
      </c>
      <c r="F686" s="80">
        <f t="shared" si="95"/>
        <v>-2328</v>
      </c>
      <c r="G686" s="80">
        <f t="shared" si="93"/>
        <v>1.3280000712256879E-4</v>
      </c>
      <c r="I686" s="80">
        <f t="shared" si="98"/>
        <v>1.3280000712256879E-4</v>
      </c>
      <c r="P686" s="80">
        <f t="shared" si="96"/>
        <v>2.8662436043272118E-2</v>
      </c>
      <c r="Q686" s="107">
        <f t="shared" si="97"/>
        <v>35252.137000000002</v>
      </c>
      <c r="R686" s="80">
        <f t="shared" si="92"/>
        <v>8.1394013235516294E-4</v>
      </c>
      <c r="T686" s="106"/>
    </row>
    <row r="687" spans="1:32" s="80" customFormat="1" ht="12.95" customHeight="1" x14ac:dyDescent="0.2">
      <c r="A687" s="16" t="s">
        <v>2508</v>
      </c>
      <c r="B687" s="41"/>
      <c r="C687" s="42">
        <v>50296.42</v>
      </c>
      <c r="D687" s="42">
        <v>6.0000000000000001E-3</v>
      </c>
      <c r="E687" s="80">
        <f t="shared" si="94"/>
        <v>-2309.0058173482594</v>
      </c>
      <c r="F687" s="80">
        <f t="shared" si="95"/>
        <v>-2309</v>
      </c>
      <c r="G687" s="80">
        <f t="shared" si="93"/>
        <v>-7.8966000000946224E-3</v>
      </c>
      <c r="I687" s="80">
        <f t="shared" si="98"/>
        <v>-7.8966000000946224E-3</v>
      </c>
      <c r="P687" s="80">
        <f t="shared" si="96"/>
        <v>2.8253024043272117E-2</v>
      </c>
      <c r="Q687" s="107">
        <f t="shared" si="97"/>
        <v>35277.919999999998</v>
      </c>
      <c r="R687" s="80">
        <f t="shared" si="92"/>
        <v>1.3067953184767586E-3</v>
      </c>
      <c r="T687" s="106"/>
      <c r="AA687" s="80" t="s">
        <v>2406</v>
      </c>
      <c r="AB687" s="80">
        <v>9</v>
      </c>
      <c r="AD687" s="80" t="s">
        <v>2394</v>
      </c>
      <c r="AF687" s="80" t="s">
        <v>2386</v>
      </c>
    </row>
    <row r="688" spans="1:32" s="80" customFormat="1" ht="12.95" customHeight="1" x14ac:dyDescent="0.2">
      <c r="A688" s="16" t="s">
        <v>2508</v>
      </c>
      <c r="B688" s="41"/>
      <c r="C688" s="42">
        <v>50315.43</v>
      </c>
      <c r="D688" s="42">
        <v>5.0000000000000001E-3</v>
      </c>
      <c r="E688" s="80">
        <f t="shared" si="94"/>
        <v>-2295.0013356194286</v>
      </c>
      <c r="F688" s="80">
        <f t="shared" si="95"/>
        <v>-2295</v>
      </c>
      <c r="G688" s="80">
        <f t="shared" si="93"/>
        <v>-1.8129999953089282E-3</v>
      </c>
      <c r="I688" s="80">
        <f t="shared" si="98"/>
        <v>-1.8129999953089282E-3</v>
      </c>
      <c r="P688" s="80">
        <f t="shared" si="96"/>
        <v>2.7953200043272119E-2</v>
      </c>
      <c r="Q688" s="107">
        <f t="shared" si="97"/>
        <v>35296.93</v>
      </c>
      <c r="R688" s="80">
        <f t="shared" si="92"/>
        <v>8.8602666473682238E-4</v>
      </c>
      <c r="T688" s="106"/>
      <c r="AA688" s="80" t="s">
        <v>2406</v>
      </c>
      <c r="AB688" s="80">
        <v>5</v>
      </c>
      <c r="AD688" s="80" t="s">
        <v>2384</v>
      </c>
      <c r="AF688" s="80" t="s">
        <v>2386</v>
      </c>
    </row>
    <row r="689" spans="1:32" s="80" customFormat="1" ht="12.95" customHeight="1" x14ac:dyDescent="0.2">
      <c r="A689" s="16" t="s">
        <v>2523</v>
      </c>
      <c r="B689" s="41"/>
      <c r="C689" s="43">
        <v>50376.514000000003</v>
      </c>
      <c r="D689" s="43"/>
      <c r="E689" s="80">
        <f t="shared" si="94"/>
        <v>-2250.0013481431611</v>
      </c>
      <c r="F689" s="80">
        <f t="shared" si="95"/>
        <v>-2250</v>
      </c>
      <c r="G689" s="80">
        <f t="shared" si="93"/>
        <v>-1.8299999937880784E-3</v>
      </c>
      <c r="I689" s="80">
        <f t="shared" si="98"/>
        <v>-1.8299999937880784E-3</v>
      </c>
      <c r="P689" s="80">
        <f t="shared" si="96"/>
        <v>2.7000100043272114E-2</v>
      </c>
      <c r="Q689" s="107">
        <f t="shared" si="97"/>
        <v>35358.014000000003</v>
      </c>
      <c r="R689" s="80">
        <f t="shared" si="92"/>
        <v>8.3117466814689811E-4</v>
      </c>
      <c r="T689" s="106"/>
    </row>
    <row r="690" spans="1:32" s="80" customFormat="1" ht="12.95" customHeight="1" x14ac:dyDescent="0.2">
      <c r="A690" s="16" t="s">
        <v>2509</v>
      </c>
      <c r="B690" s="41"/>
      <c r="C690" s="42">
        <v>50482.39</v>
      </c>
      <c r="D690" s="42">
        <v>2E-3</v>
      </c>
      <c r="E690" s="80">
        <f t="shared" si="94"/>
        <v>-2172.0035308090482</v>
      </c>
      <c r="F690" s="80">
        <f t="shared" si="95"/>
        <v>-2172</v>
      </c>
      <c r="G690" s="80">
        <f t="shared" si="93"/>
        <v>-4.7927999985404313E-3</v>
      </c>
      <c r="I690" s="80">
        <f t="shared" si="98"/>
        <v>-4.7927999985404313E-3</v>
      </c>
      <c r="P690" s="80">
        <f t="shared" si="96"/>
        <v>2.5386436043272117E-2</v>
      </c>
      <c r="Q690" s="107">
        <f t="shared" si="97"/>
        <v>35463.89</v>
      </c>
      <c r="R690" s="80">
        <f t="shared" si="92"/>
        <v>9.1078628806743754E-4</v>
      </c>
      <c r="T690" s="106"/>
      <c r="AA690" s="80" t="s">
        <v>2406</v>
      </c>
      <c r="AB690" s="80">
        <v>7</v>
      </c>
      <c r="AD690" s="80" t="s">
        <v>2394</v>
      </c>
      <c r="AF690" s="80" t="s">
        <v>2386</v>
      </c>
    </row>
    <row r="691" spans="1:32" s="80" customFormat="1" ht="12.95" customHeight="1" x14ac:dyDescent="0.2">
      <c r="A691" s="16" t="s">
        <v>2509</v>
      </c>
      <c r="B691" s="41"/>
      <c r="C691" s="42">
        <v>50482.391000000003</v>
      </c>
      <c r="D691" s="42">
        <v>3.0000000000000001E-3</v>
      </c>
      <c r="E691" s="80">
        <f t="shared" si="94"/>
        <v>-2172.0027941187914</v>
      </c>
      <c r="F691" s="80">
        <f t="shared" si="95"/>
        <v>-2172</v>
      </c>
      <c r="G691" s="80">
        <f t="shared" si="93"/>
        <v>-3.7927999946987256E-3</v>
      </c>
      <c r="I691" s="80">
        <f t="shared" si="98"/>
        <v>-3.7927999946987256E-3</v>
      </c>
      <c r="P691" s="80">
        <f t="shared" si="96"/>
        <v>2.5386436043272117E-2</v>
      </c>
      <c r="Q691" s="107">
        <f t="shared" si="97"/>
        <v>35463.891000000003</v>
      </c>
      <c r="R691" s="80">
        <f t="shared" si="92"/>
        <v>8.514278157596163E-4</v>
      </c>
      <c r="T691" s="106"/>
      <c r="AA691" s="80" t="s">
        <v>2406</v>
      </c>
      <c r="AB691" s="80">
        <v>8</v>
      </c>
      <c r="AD691" s="80" t="s">
        <v>2463</v>
      </c>
      <c r="AF691" s="80" t="s">
        <v>2386</v>
      </c>
    </row>
    <row r="692" spans="1:32" s="80" customFormat="1" ht="12.95" customHeight="1" x14ac:dyDescent="0.2">
      <c r="A692" s="16" t="s">
        <v>2509</v>
      </c>
      <c r="B692" s="41"/>
      <c r="C692" s="42">
        <v>50516.332999999999</v>
      </c>
      <c r="D692" s="42">
        <v>5.0000000000000001E-3</v>
      </c>
      <c r="E692" s="80">
        <f t="shared" si="94"/>
        <v>-2146.9980535170102</v>
      </c>
      <c r="F692" s="80">
        <f t="shared" si="95"/>
        <v>-2147</v>
      </c>
      <c r="G692" s="80">
        <f t="shared" si="93"/>
        <v>2.6422000009915791E-3</v>
      </c>
      <c r="I692" s="80">
        <f t="shared" si="98"/>
        <v>2.6422000009915791E-3</v>
      </c>
      <c r="P692" s="80">
        <f t="shared" si="96"/>
        <v>2.4879536043272119E-2</v>
      </c>
      <c r="Q692" s="107">
        <f t="shared" si="97"/>
        <v>35497.832999999999</v>
      </c>
      <c r="R692" s="80">
        <f t="shared" si="92"/>
        <v>4.9449911425730915E-4</v>
      </c>
      <c r="T692" s="106"/>
      <c r="AA692" s="80" t="s">
        <v>2406</v>
      </c>
      <c r="AB692" s="80">
        <v>7</v>
      </c>
      <c r="AD692" s="80" t="s">
        <v>2384</v>
      </c>
      <c r="AF692" s="80" t="s">
        <v>2386</v>
      </c>
    </row>
    <row r="693" spans="1:32" s="80" customFormat="1" ht="12.95" customHeight="1" x14ac:dyDescent="0.2">
      <c r="A693" s="16" t="s">
        <v>2509</v>
      </c>
      <c r="B693" s="41"/>
      <c r="C693" s="42">
        <v>50520.4</v>
      </c>
      <c r="D693" s="42">
        <v>4.0000000000000001E-3</v>
      </c>
      <c r="E693" s="80">
        <f t="shared" si="94"/>
        <v>-2144.0019342539281</v>
      </c>
      <c r="F693" s="80">
        <f t="shared" si="95"/>
        <v>-2144</v>
      </c>
      <c r="G693" s="80">
        <f t="shared" si="93"/>
        <v>-2.6255999982822686E-3</v>
      </c>
      <c r="I693" s="80">
        <f t="shared" si="98"/>
        <v>-2.6255999982822686E-3</v>
      </c>
      <c r="P693" s="80">
        <f t="shared" si="96"/>
        <v>2.4819044043272117E-2</v>
      </c>
      <c r="Q693" s="107">
        <f t="shared" si="97"/>
        <v>35501.9</v>
      </c>
      <c r="R693" s="80">
        <f t="shared" si="92"/>
        <v>7.5320848656762669E-4</v>
      </c>
      <c r="T693" s="106"/>
      <c r="AA693" s="80" t="s">
        <v>2406</v>
      </c>
      <c r="AB693" s="80">
        <v>8</v>
      </c>
      <c r="AD693" s="80" t="s">
        <v>2384</v>
      </c>
      <c r="AF693" s="80" t="s">
        <v>2386</v>
      </c>
    </row>
    <row r="694" spans="1:32" s="80" customFormat="1" ht="12.95" customHeight="1" x14ac:dyDescent="0.2">
      <c r="A694" s="16" t="s">
        <v>2510</v>
      </c>
      <c r="B694" s="41"/>
      <c r="C694" s="42">
        <v>50577.409</v>
      </c>
      <c r="D694" s="42">
        <v>2E-3</v>
      </c>
      <c r="E694" s="80">
        <f t="shared" si="94"/>
        <v>-2102.0039595627759</v>
      </c>
      <c r="F694" s="80">
        <f t="shared" si="95"/>
        <v>-2102</v>
      </c>
      <c r="G694" s="80">
        <f t="shared" si="93"/>
        <v>-5.3747999991173856E-3</v>
      </c>
      <c r="I694" s="80">
        <f t="shared" si="98"/>
        <v>-5.3747999991173856E-3</v>
      </c>
      <c r="P694" s="80">
        <f t="shared" si="96"/>
        <v>2.3979716043272113E-2</v>
      </c>
      <c r="Q694" s="107">
        <f t="shared" si="97"/>
        <v>35558.909</v>
      </c>
      <c r="R694" s="80">
        <f t="shared" si="92"/>
        <v>8.6168761208290246E-4</v>
      </c>
      <c r="T694" s="106"/>
      <c r="AA694" s="80" t="s">
        <v>2406</v>
      </c>
      <c r="AB694" s="80">
        <v>7</v>
      </c>
      <c r="AD694" s="80" t="s">
        <v>2394</v>
      </c>
      <c r="AF694" s="80" t="s">
        <v>2386</v>
      </c>
    </row>
    <row r="695" spans="1:32" s="80" customFormat="1" ht="12.95" customHeight="1" x14ac:dyDescent="0.2">
      <c r="A695" s="16" t="s">
        <v>2510</v>
      </c>
      <c r="B695" s="41"/>
      <c r="C695" s="42">
        <v>50577.411</v>
      </c>
      <c r="D695" s="42">
        <v>6.0000000000000001E-3</v>
      </c>
      <c r="E695" s="80">
        <f t="shared" si="94"/>
        <v>-2102.0024861822676</v>
      </c>
      <c r="F695" s="80">
        <f t="shared" si="95"/>
        <v>-2102</v>
      </c>
      <c r="G695" s="80">
        <f t="shared" si="93"/>
        <v>-3.374799998709932E-3</v>
      </c>
      <c r="I695" s="80">
        <f t="shared" si="98"/>
        <v>-3.374799998709932E-3</v>
      </c>
      <c r="P695" s="80">
        <f t="shared" si="96"/>
        <v>2.3979716043272113E-2</v>
      </c>
      <c r="Q695" s="107">
        <f t="shared" si="97"/>
        <v>35558.911</v>
      </c>
      <c r="R695" s="80">
        <f t="shared" si="92"/>
        <v>7.4826954789105303E-4</v>
      </c>
      <c r="T695" s="106"/>
      <c r="AA695" s="80" t="s">
        <v>2406</v>
      </c>
      <c r="AB695" s="80">
        <v>12</v>
      </c>
      <c r="AD695" s="80" t="s">
        <v>2384</v>
      </c>
      <c r="AF695" s="80" t="s">
        <v>2386</v>
      </c>
    </row>
    <row r="696" spans="1:32" s="80" customFormat="1" ht="12.95" customHeight="1" x14ac:dyDescent="0.2">
      <c r="A696" s="16" t="s">
        <v>2523</v>
      </c>
      <c r="B696" s="41"/>
      <c r="C696" s="43">
        <v>50578.767999999996</v>
      </c>
      <c r="D696" s="43"/>
      <c r="E696" s="80">
        <f t="shared" si="94"/>
        <v>-2101.0027975075714</v>
      </c>
      <c r="F696" s="80">
        <f t="shared" si="95"/>
        <v>-2101</v>
      </c>
      <c r="G696" s="80">
        <f t="shared" si="93"/>
        <v>-3.7974000006215647E-3</v>
      </c>
      <c r="I696" s="80">
        <f t="shared" si="98"/>
        <v>-3.7974000006215647E-3</v>
      </c>
      <c r="P696" s="80">
        <f t="shared" si="96"/>
        <v>2.3959904043272119E-2</v>
      </c>
      <c r="Q696" s="107">
        <f t="shared" si="97"/>
        <v>35560.267999999996</v>
      </c>
      <c r="R696" s="80">
        <f t="shared" si="92"/>
        <v>7.7046792778515669E-4</v>
      </c>
      <c r="T696" s="106"/>
    </row>
    <row r="697" spans="1:32" s="80" customFormat="1" ht="12.95" customHeight="1" x14ac:dyDescent="0.2">
      <c r="A697" s="16" t="s">
        <v>2523</v>
      </c>
      <c r="B697" s="41"/>
      <c r="C697" s="43">
        <v>50627.633999999998</v>
      </c>
      <c r="D697" s="43"/>
      <c r="E697" s="80">
        <f t="shared" si="94"/>
        <v>-2065.0036915548626</v>
      </c>
      <c r="F697" s="80">
        <f t="shared" si="95"/>
        <v>-2065</v>
      </c>
      <c r="G697" s="80">
        <f t="shared" si="93"/>
        <v>-5.0110000011045486E-3</v>
      </c>
      <c r="I697" s="80">
        <f t="shared" si="98"/>
        <v>-5.0110000011045486E-3</v>
      </c>
      <c r="P697" s="80">
        <f t="shared" si="96"/>
        <v>2.3252000043272117E-2</v>
      </c>
      <c r="Q697" s="107">
        <f t="shared" si="97"/>
        <v>35609.133999999998</v>
      </c>
      <c r="R697" s="80">
        <f t="shared" si="92"/>
        <v>7.9879717150843535E-4</v>
      </c>
      <c r="T697" s="106"/>
    </row>
    <row r="698" spans="1:32" s="80" customFormat="1" ht="12.95" customHeight="1" x14ac:dyDescent="0.2">
      <c r="A698" s="16" t="s">
        <v>2521</v>
      </c>
      <c r="B698" s="41"/>
      <c r="C698" s="43">
        <v>50631.705000000002</v>
      </c>
      <c r="D698" s="42"/>
      <c r="E698" s="80">
        <f t="shared" si="94"/>
        <v>-2062.0046255307639</v>
      </c>
      <c r="F698" s="80">
        <f t="shared" si="95"/>
        <v>-2062</v>
      </c>
      <c r="G698" s="80">
        <f t="shared" si="93"/>
        <v>-6.2787999922875315E-3</v>
      </c>
      <c r="I698" s="80">
        <f t="shared" si="98"/>
        <v>-6.2787999922875315E-3</v>
      </c>
      <c r="P698" s="80">
        <f t="shared" si="96"/>
        <v>2.3193476043272116E-2</v>
      </c>
      <c r="Q698" s="107">
        <f t="shared" si="97"/>
        <v>35613.205000000002</v>
      </c>
      <c r="R698" s="80">
        <f t="shared" si="92"/>
        <v>8.6861505471622351E-4</v>
      </c>
      <c r="T698" s="106"/>
    </row>
    <row r="699" spans="1:32" s="80" customFormat="1" ht="12.95" customHeight="1" x14ac:dyDescent="0.2">
      <c r="A699" s="134" t="s">
        <v>1737</v>
      </c>
      <c r="B699" s="135" t="s">
        <v>2525</v>
      </c>
      <c r="C699" s="138">
        <v>50672.429799999998</v>
      </c>
      <c r="D699" s="138" t="s">
        <v>2559</v>
      </c>
      <c r="E699" s="80">
        <f t="shared" si="94"/>
        <v>-2032.0030622740476</v>
      </c>
      <c r="F699" s="80">
        <f t="shared" si="95"/>
        <v>-2032</v>
      </c>
      <c r="G699" s="80">
        <f t="shared" si="93"/>
        <v>-4.156800001510419E-3</v>
      </c>
      <c r="I699" s="80">
        <f t="shared" si="98"/>
        <v>-4.156800001510419E-3</v>
      </c>
      <c r="P699" s="80">
        <f t="shared" si="96"/>
        <v>2.2612196043272116E-2</v>
      </c>
      <c r="Q699" s="107">
        <f t="shared" si="97"/>
        <v>35653.929799999998</v>
      </c>
      <c r="R699" s="80">
        <f t="shared" si="92"/>
        <v>7.1657914924558297E-4</v>
      </c>
      <c r="T699" s="106"/>
    </row>
    <row r="700" spans="1:32" s="80" customFormat="1" ht="12.95" customHeight="1" x14ac:dyDescent="0.2">
      <c r="A700" s="134" t="s">
        <v>1737</v>
      </c>
      <c r="B700" s="135" t="s">
        <v>2525</v>
      </c>
      <c r="C700" s="138">
        <v>50672.431900000003</v>
      </c>
      <c r="D700" s="138" t="s">
        <v>2559</v>
      </c>
      <c r="E700" s="80">
        <f t="shared" si="94"/>
        <v>-2032.0015152245103</v>
      </c>
      <c r="F700" s="80">
        <f t="shared" si="95"/>
        <v>-2032</v>
      </c>
      <c r="G700" s="80">
        <f t="shared" si="93"/>
        <v>-2.0567999963532202E-3</v>
      </c>
      <c r="I700" s="80">
        <f t="shared" si="98"/>
        <v>-2.0567999963532202E-3</v>
      </c>
      <c r="P700" s="80">
        <f t="shared" si="96"/>
        <v>2.2612196043272116E-2</v>
      </c>
      <c r="Q700" s="107">
        <f t="shared" si="97"/>
        <v>35653.931900000003</v>
      </c>
      <c r="R700" s="80">
        <f t="shared" si="92"/>
        <v>6.0855936560305049E-4</v>
      </c>
      <c r="T700" s="106"/>
    </row>
    <row r="701" spans="1:32" s="80" customFormat="1" ht="12.95" customHeight="1" x14ac:dyDescent="0.2">
      <c r="A701" s="134" t="s">
        <v>1737</v>
      </c>
      <c r="B701" s="135" t="s">
        <v>2525</v>
      </c>
      <c r="C701" s="138">
        <v>50672.440199999997</v>
      </c>
      <c r="D701" s="138" t="s">
        <v>2559</v>
      </c>
      <c r="E701" s="80">
        <f t="shared" si="94"/>
        <v>-2031.9954006954065</v>
      </c>
      <c r="F701" s="80">
        <f t="shared" si="95"/>
        <v>-2032</v>
      </c>
      <c r="G701" s="80">
        <f t="shared" si="93"/>
        <v>6.2431999976979569E-3</v>
      </c>
      <c r="I701" s="80">
        <f t="shared" si="98"/>
        <v>6.2431999976979569E-3</v>
      </c>
      <c r="P701" s="80">
        <f t="shared" si="96"/>
        <v>2.2612196043272116E-2</v>
      </c>
      <c r="Q701" s="107">
        <f t="shared" si="97"/>
        <v>35653.940199999997</v>
      </c>
      <c r="R701" s="80">
        <f t="shared" si="92"/>
        <v>2.6794403154002249E-4</v>
      </c>
      <c r="T701" s="106"/>
    </row>
    <row r="702" spans="1:32" s="80" customFormat="1" ht="12.95" customHeight="1" x14ac:dyDescent="0.2">
      <c r="A702" s="16" t="s">
        <v>2521</v>
      </c>
      <c r="B702" s="41"/>
      <c r="C702" s="43">
        <v>50726.728000000003</v>
      </c>
      <c r="D702" s="42"/>
      <c r="E702" s="80">
        <f t="shared" si="94"/>
        <v>-1992.0021075234749</v>
      </c>
      <c r="F702" s="80">
        <f t="shared" si="95"/>
        <v>-1992</v>
      </c>
      <c r="G702" s="80">
        <f t="shared" si="93"/>
        <v>-2.8607999920495786E-3</v>
      </c>
      <c r="I702" s="80">
        <f t="shared" si="98"/>
        <v>-2.8607999920495786E-3</v>
      </c>
      <c r="P702" s="80">
        <f t="shared" si="96"/>
        <v>2.1848356043272118E-2</v>
      </c>
      <c r="Q702" s="107">
        <f t="shared" si="97"/>
        <v>35708.228000000003</v>
      </c>
      <c r="R702" s="80">
        <f t="shared" si="92"/>
        <v>6.1054239197787458E-4</v>
      </c>
      <c r="T702" s="106"/>
    </row>
    <row r="703" spans="1:32" s="80" customFormat="1" ht="12.95" customHeight="1" x14ac:dyDescent="0.2">
      <c r="A703" s="16" t="s">
        <v>2511</v>
      </c>
      <c r="B703" s="41"/>
      <c r="C703" s="42">
        <v>50755.241000000002</v>
      </c>
      <c r="D703" s="42">
        <v>2E-3</v>
      </c>
      <c r="E703" s="80">
        <f t="shared" si="94"/>
        <v>-1970.9968583107398</v>
      </c>
      <c r="F703" s="80">
        <f t="shared" si="95"/>
        <v>-1971</v>
      </c>
      <c r="G703" s="80">
        <f t="shared" si="93"/>
        <v>4.2646000074455515E-3</v>
      </c>
      <c r="I703" s="80">
        <f t="shared" si="98"/>
        <v>4.2646000074455515E-3</v>
      </c>
      <c r="P703" s="80">
        <f t="shared" si="96"/>
        <v>2.1452464043272116E-2</v>
      </c>
      <c r="Q703" s="107">
        <f t="shared" si="97"/>
        <v>35736.741000000002</v>
      </c>
      <c r="R703" s="80">
        <f t="shared" si="92"/>
        <v>2.9542267011406026E-4</v>
      </c>
      <c r="T703" s="106"/>
      <c r="AA703" s="80" t="s">
        <v>2406</v>
      </c>
      <c r="AB703" s="80">
        <v>6</v>
      </c>
      <c r="AD703" s="80" t="s">
        <v>2394</v>
      </c>
      <c r="AF703" s="80" t="s">
        <v>2386</v>
      </c>
    </row>
    <row r="704" spans="1:32" s="80" customFormat="1" ht="12.95" customHeight="1" x14ac:dyDescent="0.2">
      <c r="A704" s="134" t="s">
        <v>1691</v>
      </c>
      <c r="B704" s="135" t="s">
        <v>2525</v>
      </c>
      <c r="C704" s="138">
        <v>50816.321000000004</v>
      </c>
      <c r="D704" s="138" t="s">
        <v>2559</v>
      </c>
      <c r="E704" s="80">
        <f t="shared" si="94"/>
        <v>-1925.9998175954888</v>
      </c>
      <c r="F704" s="80">
        <f t="shared" si="95"/>
        <v>-1926</v>
      </c>
      <c r="G704" s="80">
        <f t="shared" si="93"/>
        <v>2.4760000815149397E-4</v>
      </c>
      <c r="I704" s="80">
        <f t="shared" si="98"/>
        <v>2.4760000815149397E-4</v>
      </c>
      <c r="P704" s="80">
        <f t="shared" si="96"/>
        <v>2.0616004043272115E-2</v>
      </c>
      <c r="Q704" s="107">
        <f t="shared" si="97"/>
        <v>35797.821000000004</v>
      </c>
      <c r="R704" s="80">
        <f t="shared" si="92"/>
        <v>4.1487188293791802E-4</v>
      </c>
      <c r="T704" s="106"/>
    </row>
    <row r="705" spans="1:32" s="80" customFormat="1" ht="12.95" customHeight="1" x14ac:dyDescent="0.2">
      <c r="A705" s="16" t="s">
        <v>2512</v>
      </c>
      <c r="B705" s="41"/>
      <c r="C705" s="42">
        <v>50851.614999999998</v>
      </c>
      <c r="D705" s="42">
        <v>3.0000000000000001E-3</v>
      </c>
      <c r="E705" s="80">
        <f t="shared" si="94"/>
        <v>-1899.9990717702797</v>
      </c>
      <c r="F705" s="80">
        <f t="shared" si="95"/>
        <v>-1900</v>
      </c>
      <c r="G705" s="80">
        <f t="shared" si="93"/>
        <v>1.2599999972735532E-3</v>
      </c>
      <c r="I705" s="80">
        <f t="shared" si="98"/>
        <v>1.2599999972735532E-3</v>
      </c>
      <c r="P705" s="80">
        <f t="shared" si="96"/>
        <v>2.0140100043272116E-2</v>
      </c>
      <c r="Q705" s="107">
        <f t="shared" si="97"/>
        <v>35833.114999999998</v>
      </c>
      <c r="R705" s="80">
        <f t="shared" si="92"/>
        <v>3.5645817774691493E-4</v>
      </c>
      <c r="T705" s="106"/>
      <c r="AA705" s="80" t="s">
        <v>2406</v>
      </c>
      <c r="AB705" s="80">
        <v>6</v>
      </c>
      <c r="AD705" s="80" t="s">
        <v>2394</v>
      </c>
      <c r="AF705" s="80" t="s">
        <v>2386</v>
      </c>
    </row>
    <row r="706" spans="1:32" s="80" customFormat="1" ht="12.95" customHeight="1" x14ac:dyDescent="0.2">
      <c r="A706" s="16" t="s">
        <v>2521</v>
      </c>
      <c r="B706" s="41"/>
      <c r="C706" s="43">
        <v>50897.764999999999</v>
      </c>
      <c r="D706" s="42"/>
      <c r="E706" s="80">
        <f t="shared" si="94"/>
        <v>-1866.0008165474762</v>
      </c>
      <c r="F706" s="80">
        <f t="shared" si="95"/>
        <v>-1866</v>
      </c>
      <c r="G706" s="80">
        <f t="shared" si="93"/>
        <v>-1.1083999997936189E-3</v>
      </c>
      <c r="I706" s="80">
        <f t="shared" si="98"/>
        <v>-1.1083999997936189E-3</v>
      </c>
      <c r="P706" s="80">
        <f t="shared" si="96"/>
        <v>1.9525924043272115E-2</v>
      </c>
      <c r="Q706" s="107">
        <f t="shared" si="97"/>
        <v>35879.264999999999</v>
      </c>
      <c r="R706" s="80">
        <f t="shared" si="92"/>
        <v>4.257753287142406E-4</v>
      </c>
      <c r="T706" s="106"/>
    </row>
    <row r="707" spans="1:32" s="80" customFormat="1" ht="12.95" customHeight="1" x14ac:dyDescent="0.2">
      <c r="A707" s="16" t="s">
        <v>2521</v>
      </c>
      <c r="B707" s="41"/>
      <c r="C707" s="43">
        <v>50908.620999999999</v>
      </c>
      <c r="D707" s="42"/>
      <c r="E707" s="80">
        <f t="shared" si="94"/>
        <v>-1858.0033071498872</v>
      </c>
      <c r="F707" s="80">
        <f t="shared" si="95"/>
        <v>-1858</v>
      </c>
      <c r="G707" s="80">
        <f t="shared" si="93"/>
        <v>-4.4892000005347654E-3</v>
      </c>
      <c r="I707" s="80">
        <f t="shared" si="98"/>
        <v>-4.4892000005347654E-3</v>
      </c>
      <c r="P707" s="80">
        <f t="shared" si="96"/>
        <v>1.9382756043272116E-2</v>
      </c>
      <c r="Q707" s="107">
        <f t="shared" si="97"/>
        <v>35890.120999999999</v>
      </c>
      <c r="R707" s="80">
        <f t="shared" si="92"/>
        <v>5.6987028535744795E-4</v>
      </c>
      <c r="T707" s="106"/>
    </row>
    <row r="708" spans="1:32" s="80" customFormat="1" ht="12.95" customHeight="1" x14ac:dyDescent="0.2">
      <c r="A708" s="16" t="s">
        <v>2514</v>
      </c>
      <c r="B708" s="41"/>
      <c r="C708" s="42">
        <v>50942.559000000001</v>
      </c>
      <c r="D708" s="42">
        <v>5.0000000000000001E-3</v>
      </c>
      <c r="E708" s="80">
        <f t="shared" si="94"/>
        <v>-1833.0015133091172</v>
      </c>
      <c r="F708" s="80">
        <f t="shared" si="95"/>
        <v>-1833</v>
      </c>
      <c r="G708" s="80">
        <f t="shared" si="93"/>
        <v>-2.0541999983834103E-3</v>
      </c>
      <c r="I708" s="80">
        <f t="shared" si="98"/>
        <v>-2.0541999983834103E-3</v>
      </c>
      <c r="P708" s="80">
        <f t="shared" si="96"/>
        <v>1.8938656043272117E-2</v>
      </c>
      <c r="Q708" s="107">
        <f t="shared" si="97"/>
        <v>35924.059000000001</v>
      </c>
      <c r="R708" s="80">
        <f t="shared" si="92"/>
        <v>4.4070000478567298E-4</v>
      </c>
      <c r="T708" s="106"/>
      <c r="AA708" s="80" t="s">
        <v>2406</v>
      </c>
      <c r="AB708" s="80">
        <v>6</v>
      </c>
      <c r="AD708" s="80" t="s">
        <v>2513</v>
      </c>
      <c r="AF708" s="80" t="s">
        <v>2386</v>
      </c>
    </row>
    <row r="709" spans="1:32" s="80" customFormat="1" ht="12.95" customHeight="1" x14ac:dyDescent="0.2">
      <c r="A709" s="16" t="s">
        <v>2521</v>
      </c>
      <c r="B709" s="41"/>
      <c r="C709" s="43">
        <v>50950.697</v>
      </c>
      <c r="D709" s="42"/>
      <c r="E709" s="80">
        <f t="shared" si="94"/>
        <v>-1827.0063280219422</v>
      </c>
      <c r="F709" s="80">
        <f t="shared" si="95"/>
        <v>-1827</v>
      </c>
      <c r="G709" s="80">
        <f t="shared" si="93"/>
        <v>-8.5897999961161986E-3</v>
      </c>
      <c r="I709" s="80">
        <f t="shared" si="98"/>
        <v>-8.5897999961161986E-3</v>
      </c>
      <c r="P709" s="80">
        <f t="shared" si="96"/>
        <v>1.8832816043272117E-2</v>
      </c>
      <c r="Q709" s="107">
        <f t="shared" si="97"/>
        <v>35932.197</v>
      </c>
      <c r="R709" s="80">
        <f t="shared" ref="R709:R762" si="99">+(P709-G709)^2</f>
        <v>7.5199987044371737E-4</v>
      </c>
      <c r="T709" s="106"/>
    </row>
    <row r="710" spans="1:32" s="80" customFormat="1" ht="12.95" customHeight="1" x14ac:dyDescent="0.2">
      <c r="A710" s="16" t="s">
        <v>2521</v>
      </c>
      <c r="B710" s="41"/>
      <c r="C710" s="43">
        <v>50950.697999999997</v>
      </c>
      <c r="D710" s="42"/>
      <c r="E710" s="80">
        <f t="shared" si="94"/>
        <v>-1827.0055913316905</v>
      </c>
      <c r="F710" s="80">
        <f t="shared" si="95"/>
        <v>-1827</v>
      </c>
      <c r="G710" s="80">
        <f t="shared" si="93"/>
        <v>-7.5897999995504506E-3</v>
      </c>
      <c r="I710" s="80">
        <f t="shared" si="98"/>
        <v>-7.5897999995504506E-3</v>
      </c>
      <c r="P710" s="80">
        <f t="shared" si="96"/>
        <v>1.8832816043272117E-2</v>
      </c>
      <c r="Q710" s="107">
        <f t="shared" si="97"/>
        <v>35932.197999999997</v>
      </c>
      <c r="R710" s="80">
        <f t="shared" si="99"/>
        <v>6.9815463854642449E-4</v>
      </c>
      <c r="T710" s="106"/>
    </row>
    <row r="711" spans="1:32" s="80" customFormat="1" ht="12.95" customHeight="1" x14ac:dyDescent="0.2">
      <c r="A711" s="16" t="s">
        <v>2521</v>
      </c>
      <c r="B711" s="41"/>
      <c r="C711" s="43">
        <v>50950.7</v>
      </c>
      <c r="D711" s="42"/>
      <c r="E711" s="80">
        <f t="shared" si="94"/>
        <v>-1827.0041179511823</v>
      </c>
      <c r="F711" s="80">
        <f t="shared" si="95"/>
        <v>-1827</v>
      </c>
      <c r="G711" s="80">
        <f t="shared" si="93"/>
        <v>-5.589799999142997E-3</v>
      </c>
      <c r="I711" s="80">
        <f t="shared" si="98"/>
        <v>-5.589799999142997E-3</v>
      </c>
      <c r="P711" s="80">
        <f t="shared" si="96"/>
        <v>1.8832816043272117E-2</v>
      </c>
      <c r="Q711" s="107">
        <f t="shared" si="97"/>
        <v>35932.199999999997</v>
      </c>
      <c r="R711" s="80">
        <f t="shared" si="99"/>
        <v>5.9646417435523208E-4</v>
      </c>
      <c r="T711" s="106"/>
    </row>
    <row r="712" spans="1:32" s="80" customFormat="1" ht="12.95" customHeight="1" x14ac:dyDescent="0.2">
      <c r="A712" s="16" t="s">
        <v>2521</v>
      </c>
      <c r="B712" s="41"/>
      <c r="C712" s="43">
        <v>50950.701000000001</v>
      </c>
      <c r="D712" s="42"/>
      <c r="E712" s="80">
        <f t="shared" si="94"/>
        <v>-1827.0033812609254</v>
      </c>
      <c r="F712" s="80">
        <f t="shared" si="95"/>
        <v>-1827</v>
      </c>
      <c r="G712" s="80">
        <f t="shared" si="93"/>
        <v>-4.5897999953012913E-3</v>
      </c>
      <c r="I712" s="80">
        <f t="shared" si="98"/>
        <v>-4.5897999953012913E-3</v>
      </c>
      <c r="P712" s="80">
        <f t="shared" si="96"/>
        <v>1.8832816043272117E-2</v>
      </c>
      <c r="Q712" s="107">
        <f t="shared" si="97"/>
        <v>35932.201000000001</v>
      </c>
      <c r="R712" s="80">
        <f t="shared" si="99"/>
        <v>5.4861894209043633E-4</v>
      </c>
      <c r="T712" s="106"/>
    </row>
    <row r="713" spans="1:32" s="80" customFormat="1" ht="12.95" customHeight="1" x14ac:dyDescent="0.2">
      <c r="A713" s="16" t="s">
        <v>2521</v>
      </c>
      <c r="B713" s="41"/>
      <c r="C713" s="43">
        <v>50950.701999999997</v>
      </c>
      <c r="D713" s="42"/>
      <c r="E713" s="80">
        <f t="shared" si="94"/>
        <v>-1827.002644570674</v>
      </c>
      <c r="F713" s="80">
        <f t="shared" si="95"/>
        <v>-1827</v>
      </c>
      <c r="G713" s="80">
        <f t="shared" si="93"/>
        <v>-3.5897999987355433E-3</v>
      </c>
      <c r="I713" s="80">
        <f t="shared" si="98"/>
        <v>-3.5897999987355433E-3</v>
      </c>
      <c r="P713" s="80">
        <f t="shared" si="96"/>
        <v>1.8832816043272117E-2</v>
      </c>
      <c r="Q713" s="107">
        <f t="shared" si="97"/>
        <v>35932.201999999997</v>
      </c>
      <c r="R713" s="80">
        <f t="shared" si="99"/>
        <v>5.0277371016729929E-4</v>
      </c>
      <c r="T713" s="106"/>
    </row>
    <row r="714" spans="1:32" s="80" customFormat="1" ht="12.95" customHeight="1" x14ac:dyDescent="0.2">
      <c r="A714" s="16" t="s">
        <v>2521</v>
      </c>
      <c r="B714" s="41"/>
      <c r="C714" s="43">
        <v>50984.637000000002</v>
      </c>
      <c r="D714" s="42"/>
      <c r="E714" s="80">
        <f t="shared" si="94"/>
        <v>-1802.0030608006639</v>
      </c>
      <c r="F714" s="80">
        <f t="shared" si="95"/>
        <v>-1802</v>
      </c>
      <c r="G714" s="80">
        <f t="shared" si="93"/>
        <v>-4.1547999935573898E-3</v>
      </c>
      <c r="I714" s="80">
        <f t="shared" si="98"/>
        <v>-4.1547999935573898E-3</v>
      </c>
      <c r="P714" s="80">
        <f t="shared" si="96"/>
        <v>1.8394916043272116E-2</v>
      </c>
      <c r="Q714" s="107">
        <f t="shared" si="97"/>
        <v>35966.137000000002</v>
      </c>
      <c r="R714" s="80">
        <f t="shared" si="99"/>
        <v>5.084896933416458E-4</v>
      </c>
      <c r="T714" s="106"/>
    </row>
    <row r="715" spans="1:32" s="80" customFormat="1" ht="12.95" customHeight="1" x14ac:dyDescent="0.2">
      <c r="A715" s="16" t="s">
        <v>2521</v>
      </c>
      <c r="B715" s="41"/>
      <c r="C715" s="43">
        <v>50988.709000000003</v>
      </c>
      <c r="D715" s="42"/>
      <c r="E715" s="80">
        <f t="shared" si="94"/>
        <v>-1799.0032580863137</v>
      </c>
      <c r="F715" s="80">
        <f t="shared" si="95"/>
        <v>-1799</v>
      </c>
      <c r="G715" s="80">
        <f t="shared" si="93"/>
        <v>-4.4225999954505824E-3</v>
      </c>
      <c r="I715" s="80">
        <f t="shared" si="98"/>
        <v>-4.4225999954505824E-3</v>
      </c>
      <c r="P715" s="80">
        <f t="shared" si="96"/>
        <v>1.8342704043272116E-2</v>
      </c>
      <c r="Q715" s="107">
        <f t="shared" si="97"/>
        <v>35970.209000000003</v>
      </c>
      <c r="R715" s="80">
        <f t="shared" si="99"/>
        <v>5.1825906797548405E-4</v>
      </c>
      <c r="T715" s="106"/>
    </row>
    <row r="716" spans="1:32" s="80" customFormat="1" ht="12.95" customHeight="1" x14ac:dyDescent="0.2">
      <c r="A716" s="16" t="s">
        <v>2521</v>
      </c>
      <c r="B716" s="41"/>
      <c r="C716" s="43">
        <v>51041.646000000001</v>
      </c>
      <c r="D716" s="42"/>
      <c r="E716" s="80">
        <f t="shared" si="94"/>
        <v>-1760.0050861095115</v>
      </c>
      <c r="F716" s="80">
        <f t="shared" si="95"/>
        <v>-1760</v>
      </c>
      <c r="G716" s="80">
        <f t="shared" si="93"/>
        <v>-6.9039999943925068E-3</v>
      </c>
      <c r="I716" s="80">
        <f t="shared" si="98"/>
        <v>-6.9039999943925068E-3</v>
      </c>
      <c r="P716" s="80">
        <f t="shared" si="96"/>
        <v>1.7670500043272117E-2</v>
      </c>
      <c r="Q716" s="107">
        <f t="shared" si="97"/>
        <v>36023.146000000001</v>
      </c>
      <c r="R716" s="80">
        <f t="shared" si="99"/>
        <v>6.039060521011786E-4</v>
      </c>
      <c r="T716" s="106"/>
    </row>
    <row r="717" spans="1:32" s="80" customFormat="1" ht="12.95" customHeight="1" x14ac:dyDescent="0.2">
      <c r="A717" s="16" t="s">
        <v>2521</v>
      </c>
      <c r="B717" s="41"/>
      <c r="C717" s="43">
        <v>51041.65</v>
      </c>
      <c r="D717" s="42"/>
      <c r="E717" s="80">
        <f t="shared" si="94"/>
        <v>-1760.0021393484949</v>
      </c>
      <c r="F717" s="80">
        <f t="shared" si="95"/>
        <v>-1760</v>
      </c>
      <c r="G717" s="80">
        <f t="shared" ref="G717:G780" si="100">C717-(C$7+F717*C$8)</f>
        <v>-2.9039999935775995E-3</v>
      </c>
      <c r="I717" s="80">
        <f t="shared" si="98"/>
        <v>-2.9039999935775995E-3</v>
      </c>
      <c r="P717" s="80">
        <f t="shared" si="96"/>
        <v>1.7670500043272117E-2</v>
      </c>
      <c r="Q717" s="107">
        <f t="shared" si="97"/>
        <v>36023.15</v>
      </c>
      <c r="R717" s="80">
        <f t="shared" si="99"/>
        <v>4.23310051766329E-4</v>
      </c>
      <c r="T717" s="106"/>
    </row>
    <row r="718" spans="1:32" s="80" customFormat="1" ht="12.95" customHeight="1" x14ac:dyDescent="0.2">
      <c r="A718" s="16" t="s">
        <v>2516</v>
      </c>
      <c r="B718" s="41"/>
      <c r="C718" s="42">
        <v>51136.665999999997</v>
      </c>
      <c r="D718" s="42">
        <v>3.0000000000000001E-3</v>
      </c>
      <c r="E718" s="80">
        <f t="shared" si="94"/>
        <v>-1690.0047781729877</v>
      </c>
      <c r="F718" s="80">
        <f t="shared" si="95"/>
        <v>-1690</v>
      </c>
      <c r="G718" s="80">
        <f t="shared" si="100"/>
        <v>-6.4859999984037131E-3</v>
      </c>
      <c r="I718" s="80">
        <f t="shared" si="98"/>
        <v>-6.4859999984037131E-3</v>
      </c>
      <c r="P718" s="80">
        <f t="shared" si="96"/>
        <v>1.6494500043272117E-2</v>
      </c>
      <c r="Q718" s="107">
        <f t="shared" si="97"/>
        <v>36118.165999999997</v>
      </c>
      <c r="R718" s="80">
        <f t="shared" si="99"/>
        <v>5.2810338216546283E-4</v>
      </c>
      <c r="T718" s="106"/>
      <c r="AA718" s="80" t="s">
        <v>2406</v>
      </c>
      <c r="AB718" s="80">
        <v>7</v>
      </c>
      <c r="AD718" s="80" t="s">
        <v>2515</v>
      </c>
      <c r="AF718" s="80" t="s">
        <v>2413</v>
      </c>
    </row>
    <row r="719" spans="1:32" s="80" customFormat="1" ht="12.95" customHeight="1" x14ac:dyDescent="0.2">
      <c r="A719" s="134" t="s">
        <v>1691</v>
      </c>
      <c r="B719" s="135" t="s">
        <v>2525</v>
      </c>
      <c r="C719" s="138">
        <v>51188.249000000003</v>
      </c>
      <c r="D719" s="138" t="s">
        <v>2559</v>
      </c>
      <c r="E719" s="80">
        <f t="shared" si="94"/>
        <v>-1652.0040848001163</v>
      </c>
      <c r="F719" s="80">
        <f t="shared" si="95"/>
        <v>-1652</v>
      </c>
      <c r="G719" s="80">
        <f t="shared" si="100"/>
        <v>-5.5447999911848456E-3</v>
      </c>
      <c r="I719" s="80">
        <f t="shared" si="98"/>
        <v>-5.5447999911848456E-3</v>
      </c>
      <c r="P719" s="80">
        <f t="shared" si="96"/>
        <v>1.5872516043272115E-2</v>
      </c>
      <c r="Q719" s="107">
        <f t="shared" si="97"/>
        <v>36169.749000000003</v>
      </c>
      <c r="R719" s="80">
        <f t="shared" si="99"/>
        <v>4.5870142611980724E-4</v>
      </c>
      <c r="T719" s="106"/>
    </row>
    <row r="720" spans="1:32" s="80" customFormat="1" ht="12.95" customHeight="1" x14ac:dyDescent="0.2">
      <c r="A720" s="16" t="s">
        <v>2380</v>
      </c>
      <c r="B720" s="41"/>
      <c r="C720" s="42">
        <v>51253.404699999999</v>
      </c>
      <c r="D720" s="42">
        <v>1E-4</v>
      </c>
      <c r="E720" s="80">
        <f t="shared" si="94"/>
        <v>-1604.00451561658</v>
      </c>
      <c r="F720" s="80">
        <f t="shared" si="95"/>
        <v>-1604</v>
      </c>
      <c r="G720" s="80">
        <f t="shared" si="100"/>
        <v>-6.1295999985304661E-3</v>
      </c>
      <c r="K720" s="80">
        <f>+G720</f>
        <v>-6.1295999985304661E-3</v>
      </c>
      <c r="P720" s="80">
        <f t="shared" si="96"/>
        <v>1.5103364043272116E-2</v>
      </c>
      <c r="Q720" s="107">
        <f t="shared" si="97"/>
        <v>36234.904699999999</v>
      </c>
      <c r="R720" s="80">
        <f t="shared" si="99"/>
        <v>4.5083876200048144E-4</v>
      </c>
      <c r="T720" s="106"/>
    </row>
    <row r="721" spans="1:20" s="80" customFormat="1" ht="12.95" customHeight="1" x14ac:dyDescent="0.2">
      <c r="A721" s="16" t="s">
        <v>2381</v>
      </c>
      <c r="B721" s="41"/>
      <c r="C721" s="42">
        <v>51268.3364</v>
      </c>
      <c r="D721" s="42">
        <v>5.9999999999999995E-4</v>
      </c>
      <c r="E721" s="80">
        <f t="shared" si="94"/>
        <v>-1593.0044777507001</v>
      </c>
      <c r="F721" s="80">
        <f t="shared" si="95"/>
        <v>-1593</v>
      </c>
      <c r="G721" s="80">
        <f t="shared" si="100"/>
        <v>-6.0782000000472181E-3</v>
      </c>
      <c r="J721" s="80">
        <f>G721</f>
        <v>-6.0782000000472181E-3</v>
      </c>
      <c r="P721" s="80">
        <f t="shared" si="96"/>
        <v>1.4929696043272118E-2</v>
      </c>
      <c r="Q721" s="107">
        <f t="shared" si="97"/>
        <v>36249.8364</v>
      </c>
      <c r="R721" s="80">
        <f t="shared" si="99"/>
        <v>4.413316961669122E-4</v>
      </c>
      <c r="T721" s="106"/>
    </row>
    <row r="722" spans="1:20" s="80" customFormat="1" ht="12.95" customHeight="1" x14ac:dyDescent="0.2">
      <c r="A722" s="16" t="s">
        <v>2382</v>
      </c>
      <c r="B722" s="41" t="s">
        <v>2525</v>
      </c>
      <c r="C722" s="42">
        <v>51272.408100000001</v>
      </c>
      <c r="D722" s="42">
        <v>2.8E-3</v>
      </c>
      <c r="E722" s="80">
        <f t="shared" si="94"/>
        <v>-1590.004896043426</v>
      </c>
      <c r="F722" s="80">
        <f t="shared" si="95"/>
        <v>-1590</v>
      </c>
      <c r="G722" s="80">
        <f t="shared" si="100"/>
        <v>-6.6459999943617731E-3</v>
      </c>
      <c r="K722" s="80">
        <f>+G722</f>
        <v>-6.6459999943617731E-3</v>
      </c>
      <c r="P722" s="80">
        <f t="shared" si="96"/>
        <v>1.4882500043272115E-2</v>
      </c>
      <c r="Q722" s="107">
        <f t="shared" si="97"/>
        <v>36253.908100000001</v>
      </c>
      <c r="R722" s="80">
        <f t="shared" si="99"/>
        <v>4.6347631387040232E-4</v>
      </c>
      <c r="T722" s="106"/>
    </row>
    <row r="723" spans="1:20" s="80" customFormat="1" ht="12.95" customHeight="1" x14ac:dyDescent="0.2">
      <c r="A723" s="16" t="s">
        <v>2521</v>
      </c>
      <c r="B723" s="41"/>
      <c r="C723" s="43">
        <v>51406.794000000002</v>
      </c>
      <c r="D723" s="42"/>
      <c r="E723" s="80">
        <f t="shared" si="94"/>
        <v>-1491.0041132363613</v>
      </c>
      <c r="F723" s="80">
        <f t="shared" si="95"/>
        <v>-1491</v>
      </c>
      <c r="G723" s="80">
        <f t="shared" si="100"/>
        <v>-5.5833999940659851E-3</v>
      </c>
      <c r="I723" s="80">
        <f>G723</f>
        <v>-5.5833999940659851E-3</v>
      </c>
      <c r="P723" s="80">
        <f t="shared" si="96"/>
        <v>1.3365424043272116E-2</v>
      </c>
      <c r="Q723" s="107">
        <f t="shared" si="97"/>
        <v>36388.294000000002</v>
      </c>
      <c r="R723" s="80">
        <f t="shared" si="99"/>
        <v>3.5905793239800221E-4</v>
      </c>
      <c r="T723" s="106"/>
    </row>
    <row r="724" spans="1:20" s="80" customFormat="1" ht="12.95" customHeight="1" x14ac:dyDescent="0.2">
      <c r="A724" s="134" t="s">
        <v>1896</v>
      </c>
      <c r="B724" s="135" t="s">
        <v>2525</v>
      </c>
      <c r="C724" s="138">
        <v>51420.368999999999</v>
      </c>
      <c r="D724" s="138" t="s">
        <v>2559</v>
      </c>
      <c r="E724" s="80">
        <f t="shared" si="94"/>
        <v>-1481.003543038107</v>
      </c>
      <c r="F724" s="80">
        <f t="shared" si="95"/>
        <v>-1481</v>
      </c>
      <c r="G724" s="80">
        <f t="shared" si="100"/>
        <v>-4.8094000012497418E-3</v>
      </c>
      <c r="I724" s="80">
        <f>G724</f>
        <v>-4.8094000012497418E-3</v>
      </c>
      <c r="P724" s="80">
        <f t="shared" si="96"/>
        <v>1.3216544043272115E-2</v>
      </c>
      <c r="Q724" s="107">
        <f t="shared" si="97"/>
        <v>36401.868999999999</v>
      </c>
      <c r="R724" s="80">
        <f t="shared" si="99"/>
        <v>3.24934658696233E-4</v>
      </c>
      <c r="T724" s="106"/>
    </row>
    <row r="725" spans="1:20" s="80" customFormat="1" ht="12.95" customHeight="1" x14ac:dyDescent="0.2">
      <c r="A725" s="16" t="s">
        <v>2521</v>
      </c>
      <c r="B725" s="41"/>
      <c r="C725" s="43">
        <v>51451.59</v>
      </c>
      <c r="D725" s="42"/>
      <c r="E725" s="80">
        <f t="shared" ref="E725:E788" si="101">(C725-C$7)/C$8</f>
        <v>-1458.0033366174994</v>
      </c>
      <c r="F725" s="80">
        <f t="shared" ref="F725:F788" si="102">+ROUND(2*E725,0)/2</f>
        <v>-1458</v>
      </c>
      <c r="G725" s="80">
        <f t="shared" si="100"/>
        <v>-4.5291999995242804E-3</v>
      </c>
      <c r="I725" s="80">
        <f>G725</f>
        <v>-4.5291999995242804E-3</v>
      </c>
      <c r="P725" s="80">
        <f t="shared" ref="P725:P788" si="103">+D$11+D$12*F725+D$13*F725^2</f>
        <v>1.2877156043272116E-2</v>
      </c>
      <c r="Q725" s="107">
        <f t="shared" si="97"/>
        <v>36433.089999999997</v>
      </c>
      <c r="R725" s="80">
        <f t="shared" si="99"/>
        <v>3.029812306885946E-4</v>
      </c>
      <c r="T725" s="106"/>
    </row>
    <row r="726" spans="1:20" s="80" customFormat="1" ht="12.95" customHeight="1" x14ac:dyDescent="0.2">
      <c r="A726" s="29" t="s">
        <v>2373</v>
      </c>
      <c r="B726" s="41"/>
      <c r="C726" s="42">
        <v>51520.8151</v>
      </c>
      <c r="D726" s="28">
        <v>1.0000000000000001E-5</v>
      </c>
      <c r="E726" s="80">
        <f t="shared" si="101"/>
        <v>-1407.0058801142679</v>
      </c>
      <c r="F726" s="80">
        <f t="shared" si="102"/>
        <v>-1407</v>
      </c>
      <c r="G726" s="80">
        <f t="shared" si="100"/>
        <v>-7.9818000012892298E-3</v>
      </c>
      <c r="K726" s="80">
        <f>+G726</f>
        <v>-7.9818000012892298E-3</v>
      </c>
      <c r="P726" s="80">
        <f t="shared" si="103"/>
        <v>1.2139696043272115E-2</v>
      </c>
      <c r="Q726" s="107">
        <f t="shared" si="97"/>
        <v>36502.3151</v>
      </c>
      <c r="R726" s="80">
        <f t="shared" si="99"/>
        <v>4.0487460307129776E-4</v>
      </c>
      <c r="T726" s="106"/>
    </row>
    <row r="727" spans="1:20" s="80" customFormat="1" ht="12.95" customHeight="1" x14ac:dyDescent="0.2">
      <c r="A727" s="16" t="s">
        <v>2521</v>
      </c>
      <c r="B727" s="41"/>
      <c r="C727" s="43">
        <v>51520.817000000003</v>
      </c>
      <c r="D727" s="42"/>
      <c r="E727" s="80">
        <f t="shared" si="101"/>
        <v>-1407.0044804027832</v>
      </c>
      <c r="F727" s="80">
        <f t="shared" si="102"/>
        <v>-1407</v>
      </c>
      <c r="G727" s="80">
        <f t="shared" si="100"/>
        <v>-6.0817999983555637E-3</v>
      </c>
      <c r="I727" s="80">
        <f>G727</f>
        <v>-6.0817999983555637E-3</v>
      </c>
      <c r="P727" s="80">
        <f t="shared" si="103"/>
        <v>1.2139696043272115E-2</v>
      </c>
      <c r="Q727" s="107">
        <f t="shared" si="97"/>
        <v>36502.317000000003</v>
      </c>
      <c r="R727" s="80">
        <f t="shared" si="99"/>
        <v>3.3202291799505309E-4</v>
      </c>
      <c r="T727" s="106"/>
    </row>
    <row r="728" spans="1:20" s="80" customFormat="1" ht="12.95" customHeight="1" x14ac:dyDescent="0.2">
      <c r="A728" s="134" t="s">
        <v>1909</v>
      </c>
      <c r="B728" s="135" t="s">
        <v>2525</v>
      </c>
      <c r="C728" s="138">
        <v>51610.404000000002</v>
      </c>
      <c r="D728" s="138" t="s">
        <v>2559</v>
      </c>
      <c r="E728" s="80">
        <f t="shared" si="101"/>
        <v>-1341.006610616322</v>
      </c>
      <c r="F728" s="80">
        <f t="shared" si="102"/>
        <v>-1341</v>
      </c>
      <c r="G728" s="80">
        <f t="shared" si="100"/>
        <v>-8.9733999921008945E-3</v>
      </c>
      <c r="I728" s="80">
        <f>G728</f>
        <v>-8.9733999921008945E-3</v>
      </c>
      <c r="P728" s="80">
        <f t="shared" si="103"/>
        <v>1.1216224043272115E-2</v>
      </c>
      <c r="Q728" s="107">
        <f t="shared" si="97"/>
        <v>36591.904000000002</v>
      </c>
      <c r="R728" s="80">
        <f t="shared" si="99"/>
        <v>4.0762091868971152E-4</v>
      </c>
      <c r="T728" s="106"/>
    </row>
    <row r="729" spans="1:20" s="80" customFormat="1" ht="12.95" customHeight="1" x14ac:dyDescent="0.2">
      <c r="A729" s="16" t="s">
        <v>2521</v>
      </c>
      <c r="B729" s="41"/>
      <c r="C729" s="43">
        <v>51660.633000000002</v>
      </c>
      <c r="D729" s="42"/>
      <c r="E729" s="80">
        <f t="shared" si="101"/>
        <v>-1304.0033958473921</v>
      </c>
      <c r="F729" s="80">
        <f t="shared" si="102"/>
        <v>-1304</v>
      </c>
      <c r="G729" s="80">
        <f t="shared" si="100"/>
        <v>-4.6095999932731502E-3</v>
      </c>
      <c r="I729" s="80">
        <f>G729</f>
        <v>-4.6095999932731502E-3</v>
      </c>
      <c r="P729" s="80">
        <f t="shared" si="103"/>
        <v>1.0713764043272116E-2</v>
      </c>
      <c r="Q729" s="107">
        <f t="shared" ref="Q729:Q792" si="104">C729-15018.5</f>
        <v>36642.133000000002</v>
      </c>
      <c r="R729" s="80">
        <f t="shared" si="99"/>
        <v>2.3480548539648883E-4</v>
      </c>
      <c r="T729" s="106"/>
    </row>
    <row r="730" spans="1:20" s="80" customFormat="1" ht="12.95" customHeight="1" x14ac:dyDescent="0.2">
      <c r="A730" s="16" t="s">
        <v>2521</v>
      </c>
      <c r="B730" s="41"/>
      <c r="C730" s="43">
        <v>51664.703999999998</v>
      </c>
      <c r="D730" s="42"/>
      <c r="E730" s="80">
        <f t="shared" si="101"/>
        <v>-1301.0043298232988</v>
      </c>
      <c r="F730" s="80">
        <f t="shared" si="102"/>
        <v>-1301</v>
      </c>
      <c r="G730" s="80">
        <f t="shared" si="100"/>
        <v>-5.8773999990080483E-3</v>
      </c>
      <c r="I730" s="80">
        <f>G730</f>
        <v>-5.8773999990080483E-3</v>
      </c>
      <c r="P730" s="80">
        <f t="shared" si="103"/>
        <v>1.0673504043272115E-2</v>
      </c>
      <c r="Q730" s="107">
        <f t="shared" si="104"/>
        <v>36646.203999999998</v>
      </c>
      <c r="R730" s="80">
        <f t="shared" si="99"/>
        <v>2.7393242461676585E-4</v>
      </c>
      <c r="T730" s="106"/>
    </row>
    <row r="731" spans="1:20" s="80" customFormat="1" ht="12.95" customHeight="1" x14ac:dyDescent="0.2">
      <c r="A731" s="16" t="s">
        <v>2521</v>
      </c>
      <c r="B731" s="41"/>
      <c r="C731" s="43">
        <v>51664.707000000002</v>
      </c>
      <c r="D731" s="42"/>
      <c r="E731" s="80">
        <f t="shared" si="101"/>
        <v>-1301.0021197525336</v>
      </c>
      <c r="F731" s="80">
        <f t="shared" si="102"/>
        <v>-1301</v>
      </c>
      <c r="G731" s="80">
        <f t="shared" si="100"/>
        <v>-2.8773999947588891E-3</v>
      </c>
      <c r="I731" s="80">
        <f>G731</f>
        <v>-2.8773999947588891E-3</v>
      </c>
      <c r="P731" s="80">
        <f t="shared" si="103"/>
        <v>1.0673504043272115E-2</v>
      </c>
      <c r="Q731" s="107">
        <f t="shared" si="104"/>
        <v>36646.207000000002</v>
      </c>
      <c r="R731" s="80">
        <f t="shared" si="99"/>
        <v>1.8362700024792498E-4</v>
      </c>
      <c r="T731" s="106"/>
    </row>
    <row r="732" spans="1:20" s="80" customFormat="1" ht="12.95" customHeight="1" x14ac:dyDescent="0.2">
      <c r="A732" s="16" t="s">
        <v>2521</v>
      </c>
      <c r="B732" s="41"/>
      <c r="C732" s="43">
        <v>51664.709600000002</v>
      </c>
      <c r="D732" s="42"/>
      <c r="E732" s="80">
        <f t="shared" si="101"/>
        <v>-1301.0002043578734</v>
      </c>
      <c r="F732" s="80">
        <f t="shared" si="102"/>
        <v>-1301</v>
      </c>
      <c r="G732" s="80">
        <f t="shared" si="100"/>
        <v>-2.7739999495679513E-4</v>
      </c>
      <c r="I732" s="80">
        <f>+G732</f>
        <v>-2.7739999495679513E-4</v>
      </c>
      <c r="P732" s="80">
        <f t="shared" si="103"/>
        <v>1.0673504043272115E-2</v>
      </c>
      <c r="Q732" s="107">
        <f t="shared" si="104"/>
        <v>36646.209600000002</v>
      </c>
      <c r="R732" s="80">
        <f t="shared" si="99"/>
        <v>1.1992229925449827E-4</v>
      </c>
      <c r="T732" s="106"/>
    </row>
    <row r="733" spans="1:20" s="80" customFormat="1" ht="12.95" customHeight="1" x14ac:dyDescent="0.2">
      <c r="A733" s="16" t="s">
        <v>2521</v>
      </c>
      <c r="B733" s="41"/>
      <c r="C733" s="43">
        <v>51668.773000000001</v>
      </c>
      <c r="D733" s="42"/>
      <c r="E733" s="16">
        <f t="shared" si="101"/>
        <v>-1298.0067371797086</v>
      </c>
      <c r="F733" s="80">
        <f t="shared" si="102"/>
        <v>-1298</v>
      </c>
      <c r="G733" s="80">
        <f t="shared" si="100"/>
        <v>-9.1451999978744425E-3</v>
      </c>
      <c r="I733" s="80">
        <f>G733</f>
        <v>-9.1451999978744425E-3</v>
      </c>
      <c r="P733" s="80">
        <f t="shared" si="103"/>
        <v>1.0633316043272115E-2</v>
      </c>
      <c r="Q733" s="107">
        <f t="shared" si="104"/>
        <v>36650.273000000001</v>
      </c>
      <c r="R733" s="80">
        <f t="shared" si="99"/>
        <v>3.9118969678989169E-4</v>
      </c>
      <c r="T733" s="106"/>
    </row>
    <row r="734" spans="1:20" s="80" customFormat="1" ht="12.95" customHeight="1" x14ac:dyDescent="0.2">
      <c r="A734" s="134" t="s">
        <v>1913</v>
      </c>
      <c r="B734" s="135" t="s">
        <v>2525</v>
      </c>
      <c r="C734" s="138">
        <v>51698.639199999998</v>
      </c>
      <c r="D734" s="138" t="s">
        <v>2559</v>
      </c>
      <c r="E734" s="80">
        <f t="shared" si="101"/>
        <v>-1276.0045987152416</v>
      </c>
      <c r="F734" s="80">
        <f t="shared" si="102"/>
        <v>-1276</v>
      </c>
      <c r="G734" s="80">
        <f t="shared" si="100"/>
        <v>-6.2423999988823198E-3</v>
      </c>
      <c r="I734" s="80">
        <f>G734</f>
        <v>-6.2423999988823198E-3</v>
      </c>
      <c r="P734" s="80">
        <f t="shared" si="103"/>
        <v>1.0340804043272115E-2</v>
      </c>
      <c r="Q734" s="107">
        <f t="shared" si="104"/>
        <v>36680.139199999998</v>
      </c>
      <c r="R734" s="80">
        <f t="shared" si="99"/>
        <v>2.7500265630372723E-4</v>
      </c>
      <c r="T734" s="106"/>
    </row>
    <row r="735" spans="1:20" s="80" customFormat="1" ht="12.95" customHeight="1" x14ac:dyDescent="0.2">
      <c r="A735" s="134" t="s">
        <v>1935</v>
      </c>
      <c r="B735" s="135" t="s">
        <v>2525</v>
      </c>
      <c r="C735" s="138">
        <v>51728.49</v>
      </c>
      <c r="D735" s="138" t="s">
        <v>2559</v>
      </c>
      <c r="E735" s="80">
        <f t="shared" si="101"/>
        <v>-1254.013805280684</v>
      </c>
      <c r="F735" s="80">
        <f t="shared" si="102"/>
        <v>-1254</v>
      </c>
      <c r="G735" s="80">
        <f t="shared" si="100"/>
        <v>-1.8739599996479228E-2</v>
      </c>
      <c r="I735" s="80">
        <f>G735</f>
        <v>-1.8739599996479228E-2</v>
      </c>
      <c r="P735" s="80">
        <f t="shared" si="103"/>
        <v>1.0052164043272116E-2</v>
      </c>
      <c r="Q735" s="107">
        <f t="shared" si="104"/>
        <v>36709.99</v>
      </c>
      <c r="R735" s="80">
        <f t="shared" si="99"/>
        <v>8.2896567652071876E-4</v>
      </c>
      <c r="T735" s="106"/>
    </row>
    <row r="736" spans="1:20" s="80" customFormat="1" ht="12.95" customHeight="1" x14ac:dyDescent="0.2">
      <c r="A736" s="16" t="s">
        <v>2521</v>
      </c>
      <c r="B736" s="41"/>
      <c r="C736" s="43">
        <v>51793.659500000002</v>
      </c>
      <c r="D736" s="42"/>
      <c r="E736" s="16">
        <f t="shared" si="101"/>
        <v>-1206.0040697716365</v>
      </c>
      <c r="F736" s="80">
        <f t="shared" si="102"/>
        <v>-1206</v>
      </c>
      <c r="G736" s="80">
        <f t="shared" si="100"/>
        <v>-5.5243999959202483E-3</v>
      </c>
      <c r="I736" s="80">
        <f>+G736</f>
        <v>-5.5243999959202483E-3</v>
      </c>
      <c r="P736" s="80">
        <f t="shared" si="103"/>
        <v>9.4358440432721156E-3</v>
      </c>
      <c r="Q736" s="107">
        <f t="shared" si="104"/>
        <v>36775.159500000002</v>
      </c>
      <c r="R736" s="80">
        <f t="shared" si="99"/>
        <v>2.2380890171219066E-4</v>
      </c>
      <c r="T736" s="106"/>
    </row>
    <row r="737" spans="1:20" s="80" customFormat="1" ht="12.95" customHeight="1" x14ac:dyDescent="0.2">
      <c r="A737" s="134" t="s">
        <v>1942</v>
      </c>
      <c r="B737" s="135" t="s">
        <v>2525</v>
      </c>
      <c r="C737" s="138">
        <v>51910.396999999997</v>
      </c>
      <c r="D737" s="138" t="s">
        <v>2559</v>
      </c>
      <c r="E737" s="80">
        <f t="shared" si="101"/>
        <v>-1120.004691243538</v>
      </c>
      <c r="F737" s="80">
        <f t="shared" si="102"/>
        <v>-1120</v>
      </c>
      <c r="G737" s="80">
        <f t="shared" si="100"/>
        <v>-6.3680000021122396E-3</v>
      </c>
      <c r="I737" s="80">
        <f t="shared" ref="I737:I743" si="105">G737</f>
        <v>-6.3680000021122396E-3</v>
      </c>
      <c r="P737" s="80">
        <f t="shared" si="103"/>
        <v>8.3777000432721151E-3</v>
      </c>
      <c r="Q737" s="107">
        <f t="shared" si="104"/>
        <v>36891.896999999997</v>
      </c>
      <c r="R737" s="80">
        <f t="shared" si="99"/>
        <v>2.1743566982844817E-4</v>
      </c>
      <c r="T737" s="106"/>
    </row>
    <row r="738" spans="1:20" s="80" customFormat="1" ht="12.95" customHeight="1" x14ac:dyDescent="0.2">
      <c r="A738" s="134" t="s">
        <v>1913</v>
      </c>
      <c r="B738" s="135" t="s">
        <v>2525</v>
      </c>
      <c r="C738" s="138">
        <v>51937.546000000002</v>
      </c>
      <c r="D738" s="138" t="s">
        <v>2559</v>
      </c>
      <c r="E738" s="80">
        <f t="shared" si="101"/>
        <v>-1100.0042875372751</v>
      </c>
      <c r="F738" s="80">
        <f t="shared" si="102"/>
        <v>-1100</v>
      </c>
      <c r="G738" s="80">
        <f t="shared" si="100"/>
        <v>-5.8199999984935857E-3</v>
      </c>
      <c r="I738" s="80">
        <f t="shared" si="105"/>
        <v>-5.8199999984935857E-3</v>
      </c>
      <c r="P738" s="80">
        <f t="shared" si="103"/>
        <v>8.1401000432721159E-3</v>
      </c>
      <c r="Q738" s="107">
        <f t="shared" si="104"/>
        <v>36919.046000000002</v>
      </c>
      <c r="R738" s="80">
        <f t="shared" si="99"/>
        <v>1.9488439317610676E-4</v>
      </c>
      <c r="T738" s="106"/>
    </row>
    <row r="739" spans="1:20" s="80" customFormat="1" ht="12.95" customHeight="1" x14ac:dyDescent="0.2">
      <c r="A739" s="134" t="s">
        <v>1913</v>
      </c>
      <c r="B739" s="135" t="s">
        <v>2525</v>
      </c>
      <c r="C739" s="138">
        <v>52017.635000000002</v>
      </c>
      <c r="D739" s="138" t="s">
        <v>2559</v>
      </c>
      <c r="E739" s="80">
        <f t="shared" si="101"/>
        <v>-1041.0035017834502</v>
      </c>
      <c r="F739" s="80">
        <f t="shared" si="102"/>
        <v>-1041</v>
      </c>
      <c r="G739" s="80">
        <f t="shared" si="100"/>
        <v>-4.7533999968436547E-3</v>
      </c>
      <c r="I739" s="80">
        <f t="shared" si="105"/>
        <v>-4.7533999968436547E-3</v>
      </c>
      <c r="P739" s="80">
        <f t="shared" si="103"/>
        <v>7.4578240432721151E-3</v>
      </c>
      <c r="Q739" s="107">
        <f t="shared" si="104"/>
        <v>36999.135000000002</v>
      </c>
      <c r="R739" s="80">
        <f t="shared" si="99"/>
        <v>1.491139925579013E-4</v>
      </c>
      <c r="T739" s="106"/>
    </row>
    <row r="740" spans="1:20" s="80" customFormat="1" ht="12.95" customHeight="1" x14ac:dyDescent="0.2">
      <c r="A740" s="134" t="s">
        <v>1913</v>
      </c>
      <c r="B740" s="135" t="s">
        <v>2525</v>
      </c>
      <c r="C740" s="138">
        <v>52021.706899999997</v>
      </c>
      <c r="D740" s="138" t="s">
        <v>2559</v>
      </c>
      <c r="E740" s="80">
        <f t="shared" si="101"/>
        <v>-1038.0037727381291</v>
      </c>
      <c r="F740" s="80">
        <f t="shared" si="102"/>
        <v>-1038</v>
      </c>
      <c r="G740" s="80">
        <f t="shared" si="100"/>
        <v>-5.1212000034865923E-3</v>
      </c>
      <c r="I740" s="80">
        <f t="shared" si="105"/>
        <v>-5.1212000034865923E-3</v>
      </c>
      <c r="P740" s="80">
        <f t="shared" si="103"/>
        <v>7.4238760432721153E-3</v>
      </c>
      <c r="Q740" s="107">
        <f t="shared" si="104"/>
        <v>37003.206899999997</v>
      </c>
      <c r="R740" s="80">
        <f t="shared" si="99"/>
        <v>1.5737893301895906E-4</v>
      </c>
      <c r="T740" s="106"/>
    </row>
    <row r="741" spans="1:20" s="80" customFormat="1" ht="12.95" customHeight="1" x14ac:dyDescent="0.2">
      <c r="A741" s="134" t="s">
        <v>1913</v>
      </c>
      <c r="B741" s="135" t="s">
        <v>2525</v>
      </c>
      <c r="C741" s="138">
        <v>52021.707000000002</v>
      </c>
      <c r="D741" s="138" t="s">
        <v>2559</v>
      </c>
      <c r="E741" s="80">
        <f t="shared" si="101"/>
        <v>-1038.0036990691001</v>
      </c>
      <c r="F741" s="80">
        <f t="shared" si="102"/>
        <v>-1038</v>
      </c>
      <c r="G741" s="80">
        <f t="shared" si="100"/>
        <v>-5.0211999987368472E-3</v>
      </c>
      <c r="I741" s="80">
        <f t="shared" si="105"/>
        <v>-5.0211999987368472E-3</v>
      </c>
      <c r="P741" s="80">
        <f t="shared" si="103"/>
        <v>7.4238760432721153E-3</v>
      </c>
      <c r="Q741" s="107">
        <f t="shared" si="104"/>
        <v>37003.207000000002</v>
      </c>
      <c r="R741" s="80">
        <f t="shared" si="99"/>
        <v>1.5487991769138544E-4</v>
      </c>
      <c r="T741" s="106"/>
    </row>
    <row r="742" spans="1:20" s="80" customFormat="1" ht="12.95" customHeight="1" x14ac:dyDescent="0.2">
      <c r="A742" s="134" t="s">
        <v>1959</v>
      </c>
      <c r="B742" s="135" t="s">
        <v>2525</v>
      </c>
      <c r="C742" s="138">
        <v>52123.514000000003</v>
      </c>
      <c r="D742" s="138" t="s">
        <v>2559</v>
      </c>
      <c r="E742" s="80">
        <f t="shared" si="101"/>
        <v>-963.00347437857215</v>
      </c>
      <c r="F742" s="80">
        <f t="shared" si="102"/>
        <v>-963</v>
      </c>
      <c r="G742" s="80">
        <f t="shared" si="100"/>
        <v>-4.7161999973468482E-3</v>
      </c>
      <c r="I742" s="80">
        <f t="shared" si="105"/>
        <v>-4.7161999973468482E-3</v>
      </c>
      <c r="P742" s="80">
        <f t="shared" si="103"/>
        <v>6.5985760432721152E-3</v>
      </c>
      <c r="Q742" s="107">
        <f t="shared" si="104"/>
        <v>37105.014000000003</v>
      </c>
      <c r="R742" s="80">
        <f t="shared" si="99"/>
        <v>1.2802415684936495E-4</v>
      </c>
      <c r="T742" s="106"/>
    </row>
    <row r="743" spans="1:20" s="80" customFormat="1" ht="12.95" customHeight="1" x14ac:dyDescent="0.2">
      <c r="A743" s="134" t="s">
        <v>1913</v>
      </c>
      <c r="B743" s="135" t="s">
        <v>2525</v>
      </c>
      <c r="C743" s="138">
        <v>52184.599199999997</v>
      </c>
      <c r="D743" s="138" t="s">
        <v>2559</v>
      </c>
      <c r="E743" s="80">
        <f t="shared" si="101"/>
        <v>-918.00260287400602</v>
      </c>
      <c r="F743" s="80">
        <f t="shared" si="102"/>
        <v>-918</v>
      </c>
      <c r="G743" s="80">
        <f t="shared" si="100"/>
        <v>-3.5331999970367178E-3</v>
      </c>
      <c r="I743" s="80">
        <f t="shared" si="105"/>
        <v>-3.5331999970367178E-3</v>
      </c>
      <c r="P743" s="80">
        <f t="shared" si="103"/>
        <v>6.1249960432721157E-3</v>
      </c>
      <c r="Q743" s="107">
        <f t="shared" si="104"/>
        <v>37166.099199999997</v>
      </c>
      <c r="R743" s="80">
        <f t="shared" si="99"/>
        <v>9.3280750753037226E-5</v>
      </c>
      <c r="T743" s="106"/>
    </row>
    <row r="744" spans="1:20" s="80" customFormat="1" ht="12.95" customHeight="1" x14ac:dyDescent="0.2">
      <c r="A744" s="134" t="s">
        <v>1967</v>
      </c>
      <c r="B744" s="135" t="s">
        <v>2525</v>
      </c>
      <c r="C744" s="138">
        <v>52195.453999999998</v>
      </c>
      <c r="D744" s="138" t="s">
        <v>2559</v>
      </c>
      <c r="E744" s="80">
        <f t="shared" si="101"/>
        <v>-910.00597750472093</v>
      </c>
      <c r="F744" s="80">
        <f t="shared" si="102"/>
        <v>-910</v>
      </c>
      <c r="G744" s="80">
        <f t="shared" si="100"/>
        <v>-8.113999996567145E-3</v>
      </c>
      <c r="I744" s="80">
        <f>+G744</f>
        <v>-8.113999996567145E-3</v>
      </c>
      <c r="P744" s="80">
        <f t="shared" si="103"/>
        <v>6.0425000432721152E-3</v>
      </c>
      <c r="Q744" s="107">
        <f t="shared" si="104"/>
        <v>37176.953999999998</v>
      </c>
      <c r="R744" s="80">
        <f t="shared" si="99"/>
        <v>2.0040649337796894E-4</v>
      </c>
      <c r="T744" s="106"/>
    </row>
    <row r="745" spans="1:20" s="80" customFormat="1" ht="12.95" customHeight="1" x14ac:dyDescent="0.2">
      <c r="A745" s="22" t="s">
        <v>2558</v>
      </c>
      <c r="B745" s="41" t="s">
        <v>2525</v>
      </c>
      <c r="C745" s="42">
        <v>52195.454599999997</v>
      </c>
      <c r="D745" s="42" t="s">
        <v>2559</v>
      </c>
      <c r="E745" s="16">
        <f t="shared" si="101"/>
        <v>-910.00553549056895</v>
      </c>
      <c r="F745" s="80">
        <f t="shared" si="102"/>
        <v>-910</v>
      </c>
      <c r="G745" s="80">
        <f t="shared" si="100"/>
        <v>-7.5139999971725047E-3</v>
      </c>
      <c r="K745" s="80">
        <f>+G745</f>
        <v>-7.5139999971725047E-3</v>
      </c>
      <c r="P745" s="80">
        <f t="shared" si="103"/>
        <v>6.0425000432721152E-3</v>
      </c>
      <c r="Q745" s="107">
        <f t="shared" si="104"/>
        <v>37176.954599999997</v>
      </c>
      <c r="R745" s="80">
        <f t="shared" si="99"/>
        <v>1.8377869334657495E-4</v>
      </c>
      <c r="T745" s="106"/>
    </row>
    <row r="746" spans="1:20" s="80" customFormat="1" ht="12.95" customHeight="1" x14ac:dyDescent="0.2">
      <c r="A746" s="134" t="s">
        <v>1967</v>
      </c>
      <c r="B746" s="135" t="s">
        <v>2525</v>
      </c>
      <c r="C746" s="138">
        <v>52195.457999999999</v>
      </c>
      <c r="D746" s="138" t="s">
        <v>2559</v>
      </c>
      <c r="E746" s="80">
        <f t="shared" si="101"/>
        <v>-910.00303074370424</v>
      </c>
      <c r="F746" s="80">
        <f t="shared" si="102"/>
        <v>-910</v>
      </c>
      <c r="G746" s="80">
        <f t="shared" si="100"/>
        <v>-4.1139999957522377E-3</v>
      </c>
      <c r="I746" s="80">
        <f>G746</f>
        <v>-4.1139999957522377E-3</v>
      </c>
      <c r="P746" s="80">
        <f t="shared" si="103"/>
        <v>6.0425000432721152E-3</v>
      </c>
      <c r="Q746" s="107">
        <f t="shared" si="104"/>
        <v>37176.957999999999</v>
      </c>
      <c r="R746" s="80">
        <f t="shared" si="99"/>
        <v>1.0315449304270166E-4</v>
      </c>
      <c r="T746" s="106"/>
    </row>
    <row r="747" spans="1:20" s="80" customFormat="1" ht="12.95" customHeight="1" x14ac:dyDescent="0.2">
      <c r="A747" s="22" t="s">
        <v>2558</v>
      </c>
      <c r="B747" s="41" t="s">
        <v>2525</v>
      </c>
      <c r="C747" s="42">
        <v>52195.4588</v>
      </c>
      <c r="D747" s="42" t="s">
        <v>2559</v>
      </c>
      <c r="E747" s="16">
        <f t="shared" si="101"/>
        <v>-910.00244139149981</v>
      </c>
      <c r="F747" s="80">
        <f t="shared" si="102"/>
        <v>-910</v>
      </c>
      <c r="G747" s="80">
        <f t="shared" si="100"/>
        <v>-3.3139999941340648E-3</v>
      </c>
      <c r="K747" s="80">
        <f>+G747</f>
        <v>-3.3139999941340648E-3</v>
      </c>
      <c r="P747" s="80">
        <f t="shared" si="103"/>
        <v>6.0425000432721152E-3</v>
      </c>
      <c r="Q747" s="107">
        <f t="shared" si="104"/>
        <v>37176.9588</v>
      </c>
      <c r="R747" s="80">
        <f t="shared" si="99"/>
        <v>8.7544092949981832E-5</v>
      </c>
      <c r="T747" s="106"/>
    </row>
    <row r="748" spans="1:20" s="80" customFormat="1" ht="12.95" customHeight="1" x14ac:dyDescent="0.2">
      <c r="A748" s="134" t="s">
        <v>1967</v>
      </c>
      <c r="B748" s="135" t="s">
        <v>2525</v>
      </c>
      <c r="C748" s="138">
        <v>52195.459000000003</v>
      </c>
      <c r="D748" s="138" t="s">
        <v>2559</v>
      </c>
      <c r="E748" s="80">
        <f t="shared" si="101"/>
        <v>-910.00229405344737</v>
      </c>
      <c r="F748" s="80">
        <f t="shared" si="102"/>
        <v>-910</v>
      </c>
      <c r="G748" s="80">
        <f t="shared" si="100"/>
        <v>-3.1139999919105321E-3</v>
      </c>
      <c r="I748" s="80">
        <f>G748</f>
        <v>-3.1139999919105321E-3</v>
      </c>
      <c r="P748" s="80">
        <f t="shared" si="103"/>
        <v>6.0425000432721152E-3</v>
      </c>
      <c r="Q748" s="107">
        <f t="shared" si="104"/>
        <v>37176.959000000003</v>
      </c>
      <c r="R748" s="80">
        <f t="shared" si="99"/>
        <v>8.384149289429981E-5</v>
      </c>
      <c r="T748" s="106"/>
    </row>
    <row r="749" spans="1:20" s="80" customFormat="1" ht="12.95" customHeight="1" x14ac:dyDescent="0.2">
      <c r="A749" s="22" t="s">
        <v>2558</v>
      </c>
      <c r="B749" s="41" t="s">
        <v>2525</v>
      </c>
      <c r="C749" s="42">
        <v>52195.459499999997</v>
      </c>
      <c r="D749" s="42" t="s">
        <v>2559</v>
      </c>
      <c r="E749" s="16">
        <f t="shared" si="101"/>
        <v>-910.00192570832439</v>
      </c>
      <c r="F749" s="80">
        <f t="shared" si="102"/>
        <v>-910</v>
      </c>
      <c r="G749" s="80">
        <f t="shared" si="100"/>
        <v>-2.6139999972656369E-3</v>
      </c>
      <c r="K749" s="80">
        <f>+G749</f>
        <v>-2.6139999972656369E-3</v>
      </c>
      <c r="P749" s="80">
        <f t="shared" si="103"/>
        <v>6.0425000432721152E-3</v>
      </c>
      <c r="Q749" s="107">
        <f t="shared" si="104"/>
        <v>37176.959499999997</v>
      </c>
      <c r="R749" s="80">
        <f t="shared" si="99"/>
        <v>7.4934992951830091E-5</v>
      </c>
      <c r="T749" s="106"/>
    </row>
    <row r="750" spans="1:20" s="80" customFormat="1" ht="12.95" customHeight="1" x14ac:dyDescent="0.2">
      <c r="A750" s="134" t="s">
        <v>1967</v>
      </c>
      <c r="B750" s="135" t="s">
        <v>2525</v>
      </c>
      <c r="C750" s="138">
        <v>52195.464</v>
      </c>
      <c r="D750" s="138" t="s">
        <v>2559</v>
      </c>
      <c r="E750" s="80">
        <f t="shared" si="101"/>
        <v>-909.99861060217927</v>
      </c>
      <c r="F750" s="80">
        <f t="shared" si="102"/>
        <v>-910</v>
      </c>
      <c r="G750" s="80">
        <f t="shared" si="100"/>
        <v>1.8860000054701231E-3</v>
      </c>
      <c r="I750" s="80">
        <f>G750</f>
        <v>1.8860000054701231E-3</v>
      </c>
      <c r="P750" s="80">
        <f t="shared" si="103"/>
        <v>6.0425000432721152E-3</v>
      </c>
      <c r="Q750" s="107">
        <f t="shared" si="104"/>
        <v>37176.964</v>
      </c>
      <c r="R750" s="80">
        <f t="shared" si="99"/>
        <v>1.727649256424796E-5</v>
      </c>
      <c r="T750" s="106"/>
    </row>
    <row r="751" spans="1:20" s="80" customFormat="1" ht="12.95" customHeight="1" x14ac:dyDescent="0.2">
      <c r="A751" s="22" t="s">
        <v>2558</v>
      </c>
      <c r="B751" s="41" t="s">
        <v>2525</v>
      </c>
      <c r="C751" s="42">
        <v>52195.4643</v>
      </c>
      <c r="D751" s="42" t="s">
        <v>2559</v>
      </c>
      <c r="E751" s="16">
        <f t="shared" si="101"/>
        <v>-909.99838959510328</v>
      </c>
      <c r="F751" s="80">
        <f t="shared" si="102"/>
        <v>-910</v>
      </c>
      <c r="G751" s="80">
        <f t="shared" si="100"/>
        <v>2.1860000051674433E-3</v>
      </c>
      <c r="K751" s="80">
        <f>+G751</f>
        <v>2.1860000051674433E-3</v>
      </c>
      <c r="P751" s="80">
        <f t="shared" si="103"/>
        <v>6.0425000432721152E-3</v>
      </c>
      <c r="Q751" s="107">
        <f t="shared" si="104"/>
        <v>37176.9643</v>
      </c>
      <c r="R751" s="80">
        <f t="shared" si="99"/>
        <v>1.4872592543901335E-5</v>
      </c>
      <c r="T751" s="106"/>
    </row>
    <row r="752" spans="1:20" s="80" customFormat="1" ht="12.95" customHeight="1" x14ac:dyDescent="0.2">
      <c r="A752" s="134" t="s">
        <v>1980</v>
      </c>
      <c r="B752" s="135" t="s">
        <v>2525</v>
      </c>
      <c r="C752" s="138">
        <v>52237.533000000003</v>
      </c>
      <c r="D752" s="138" t="s">
        <v>2559</v>
      </c>
      <c r="E752" s="80">
        <f t="shared" si="101"/>
        <v>-879.00678830601066</v>
      </c>
      <c r="F752" s="80">
        <f t="shared" si="102"/>
        <v>-879</v>
      </c>
      <c r="G752" s="80">
        <f t="shared" si="100"/>
        <v>-9.2145999951753765E-3</v>
      </c>
      <c r="I752" s="80">
        <f t="shared" ref="I752:I759" si="106">G752</f>
        <v>-9.2145999951753765E-3</v>
      </c>
      <c r="P752" s="80">
        <f t="shared" si="103"/>
        <v>5.7276640432721154E-3</v>
      </c>
      <c r="Q752" s="107">
        <f t="shared" si="104"/>
        <v>37219.033000000003</v>
      </c>
      <c r="R752" s="80">
        <f t="shared" si="99"/>
        <v>2.2327125459468115E-4</v>
      </c>
      <c r="T752" s="106"/>
    </row>
    <row r="753" spans="1:20" s="80" customFormat="1" ht="12.95" customHeight="1" x14ac:dyDescent="0.2">
      <c r="A753" s="134" t="s">
        <v>1913</v>
      </c>
      <c r="B753" s="135" t="s">
        <v>2525</v>
      </c>
      <c r="C753" s="138">
        <v>52287.767</v>
      </c>
      <c r="D753" s="138" t="s">
        <v>2559</v>
      </c>
      <c r="E753" s="80">
        <f t="shared" si="101"/>
        <v>-841.99989008581258</v>
      </c>
      <c r="F753" s="80">
        <f t="shared" si="102"/>
        <v>-842</v>
      </c>
      <c r="G753" s="80">
        <f t="shared" si="100"/>
        <v>1.49200001033023E-4</v>
      </c>
      <c r="I753" s="80">
        <f t="shared" si="106"/>
        <v>1.49200001033023E-4</v>
      </c>
      <c r="P753" s="80">
        <f t="shared" si="103"/>
        <v>5.3619560432721152E-3</v>
      </c>
      <c r="Q753" s="107">
        <f t="shared" si="104"/>
        <v>37269.267</v>
      </c>
      <c r="R753" s="80">
        <f t="shared" si="99"/>
        <v>2.7172825555900165E-5</v>
      </c>
      <c r="T753" s="106"/>
    </row>
    <row r="754" spans="1:20" s="80" customFormat="1" ht="12.95" customHeight="1" x14ac:dyDescent="0.2">
      <c r="A754" s="134" t="s">
        <v>1913</v>
      </c>
      <c r="B754" s="135" t="s">
        <v>2525</v>
      </c>
      <c r="C754" s="138">
        <v>52314.913999999997</v>
      </c>
      <c r="D754" s="138" t="s">
        <v>2559</v>
      </c>
      <c r="E754" s="80">
        <f t="shared" si="101"/>
        <v>-822.00095976006344</v>
      </c>
      <c r="F754" s="80">
        <f t="shared" si="102"/>
        <v>-822</v>
      </c>
      <c r="G754" s="80">
        <f t="shared" si="100"/>
        <v>-1.3028000030317344E-3</v>
      </c>
      <c r="I754" s="80">
        <f t="shared" si="106"/>
        <v>-1.3028000030317344E-3</v>
      </c>
      <c r="P754" s="80">
        <f t="shared" si="103"/>
        <v>5.1688360432721146E-3</v>
      </c>
      <c r="Q754" s="107">
        <f t="shared" si="104"/>
        <v>37296.413999999997</v>
      </c>
      <c r="R754" s="80">
        <f t="shared" si="99"/>
        <v>4.1882073115819317E-5</v>
      </c>
      <c r="T754" s="106"/>
    </row>
    <row r="755" spans="1:20" s="80" customFormat="1" ht="12.95" customHeight="1" x14ac:dyDescent="0.2">
      <c r="A755" s="134" t="s">
        <v>1913</v>
      </c>
      <c r="B755" s="135" t="s">
        <v>2525</v>
      </c>
      <c r="C755" s="138">
        <v>52329.845999999998</v>
      </c>
      <c r="D755" s="138" t="s">
        <v>2559</v>
      </c>
      <c r="E755" s="80">
        <f t="shared" si="101"/>
        <v>-811.00070088710766</v>
      </c>
      <c r="F755" s="80">
        <f t="shared" si="102"/>
        <v>-811</v>
      </c>
      <c r="G755" s="80">
        <f t="shared" si="100"/>
        <v>-9.5139999757520854E-4</v>
      </c>
      <c r="I755" s="80">
        <f t="shared" si="106"/>
        <v>-9.5139999757520854E-4</v>
      </c>
      <c r="P755" s="80">
        <f t="shared" si="103"/>
        <v>5.0639840432721156E-3</v>
      </c>
      <c r="Q755" s="107">
        <f t="shared" si="104"/>
        <v>37311.345999999998</v>
      </c>
      <c r="R755" s="80">
        <f t="shared" si="99"/>
        <v>3.6184845158880683E-5</v>
      </c>
      <c r="T755" s="106"/>
    </row>
    <row r="756" spans="1:20" s="80" customFormat="1" ht="12.95" customHeight="1" x14ac:dyDescent="0.2">
      <c r="A756" s="16" t="s">
        <v>2383</v>
      </c>
      <c r="B756" s="41" t="s">
        <v>2525</v>
      </c>
      <c r="C756" s="42">
        <v>52370.567999999999</v>
      </c>
      <c r="D756" s="42">
        <v>3.0000000000000001E-3</v>
      </c>
      <c r="E756" s="16">
        <f t="shared" si="101"/>
        <v>-781.00120036309875</v>
      </c>
      <c r="F756" s="80">
        <f t="shared" si="102"/>
        <v>-781</v>
      </c>
      <c r="G756" s="80">
        <f t="shared" si="100"/>
        <v>-1.629400001547765E-3</v>
      </c>
      <c r="I756" s="80">
        <f t="shared" si="106"/>
        <v>-1.629400001547765E-3</v>
      </c>
      <c r="P756" s="80">
        <f t="shared" si="103"/>
        <v>4.782944043272115E-3</v>
      </c>
      <c r="Q756" s="107">
        <f t="shared" si="104"/>
        <v>37352.067999999999</v>
      </c>
      <c r="R756" s="80">
        <f t="shared" si="99"/>
        <v>4.1118156149136978E-5</v>
      </c>
      <c r="T756" s="106"/>
    </row>
    <row r="757" spans="1:20" s="80" customFormat="1" ht="12.95" customHeight="1" x14ac:dyDescent="0.2">
      <c r="A757" s="134" t="s">
        <v>1913</v>
      </c>
      <c r="B757" s="135" t="s">
        <v>2525</v>
      </c>
      <c r="C757" s="138">
        <v>52522.600599999998</v>
      </c>
      <c r="D757" s="138" t="s">
        <v>2559</v>
      </c>
      <c r="E757" s="80">
        <f t="shared" si="101"/>
        <v>-669.00026565050541</v>
      </c>
      <c r="F757" s="80">
        <f t="shared" si="102"/>
        <v>-669</v>
      </c>
      <c r="G757" s="80">
        <f t="shared" si="100"/>
        <v>-3.606000027502887E-4</v>
      </c>
      <c r="I757" s="80">
        <f t="shared" si="106"/>
        <v>-3.606000027502887E-4</v>
      </c>
      <c r="P757" s="80">
        <f t="shared" si="103"/>
        <v>3.7973440432721153E-3</v>
      </c>
      <c r="Q757" s="107">
        <f t="shared" si="104"/>
        <v>37504.100599999998</v>
      </c>
      <c r="R757" s="80">
        <f t="shared" si="99"/>
        <v>1.728849868985316E-5</v>
      </c>
      <c r="T757" s="106"/>
    </row>
    <row r="758" spans="1:20" s="80" customFormat="1" ht="12.95" customHeight="1" x14ac:dyDescent="0.2">
      <c r="A758" s="134" t="s">
        <v>1997</v>
      </c>
      <c r="B758" s="135" t="s">
        <v>2525</v>
      </c>
      <c r="C758" s="138">
        <v>52556.536999999997</v>
      </c>
      <c r="D758" s="138" t="s">
        <v>2559</v>
      </c>
      <c r="E758" s="80">
        <f t="shared" si="101"/>
        <v>-643.99965051414426</v>
      </c>
      <c r="F758" s="80">
        <f t="shared" si="102"/>
        <v>-644</v>
      </c>
      <c r="G758" s="80">
        <f t="shared" si="100"/>
        <v>4.7439999616472051E-4</v>
      </c>
      <c r="I758" s="80">
        <f t="shared" si="106"/>
        <v>4.7439999616472051E-4</v>
      </c>
      <c r="P758" s="80">
        <f t="shared" si="103"/>
        <v>3.5910440432721153E-3</v>
      </c>
      <c r="Q758" s="107">
        <f t="shared" si="104"/>
        <v>37538.036999999997</v>
      </c>
      <c r="R758" s="80">
        <f t="shared" si="99"/>
        <v>9.713470116369961E-6</v>
      </c>
      <c r="T758" s="106"/>
    </row>
    <row r="759" spans="1:20" s="80" customFormat="1" ht="12.95" customHeight="1" x14ac:dyDescent="0.2">
      <c r="A759" s="134" t="s">
        <v>1913</v>
      </c>
      <c r="B759" s="135" t="s">
        <v>2525</v>
      </c>
      <c r="C759" s="138">
        <v>52556.536999999997</v>
      </c>
      <c r="D759" s="138" t="s">
        <v>2559</v>
      </c>
      <c r="E759" s="80">
        <f t="shared" si="101"/>
        <v>-643.99965051414426</v>
      </c>
      <c r="F759" s="80">
        <f t="shared" si="102"/>
        <v>-644</v>
      </c>
      <c r="G759" s="80">
        <f t="shared" si="100"/>
        <v>4.7439999616472051E-4</v>
      </c>
      <c r="I759" s="80">
        <f t="shared" si="106"/>
        <v>4.7439999616472051E-4</v>
      </c>
      <c r="P759" s="80">
        <f t="shared" si="103"/>
        <v>3.5910440432721153E-3</v>
      </c>
      <c r="Q759" s="107">
        <f t="shared" si="104"/>
        <v>37538.036999999997</v>
      </c>
      <c r="R759" s="80">
        <f t="shared" si="99"/>
        <v>9.713470116369961E-6</v>
      </c>
      <c r="T759" s="106"/>
    </row>
    <row r="760" spans="1:20" s="80" customFormat="1" ht="12.95" customHeight="1" x14ac:dyDescent="0.2">
      <c r="A760" s="22" t="s">
        <v>2553</v>
      </c>
      <c r="B760" s="41" t="s">
        <v>2525</v>
      </c>
      <c r="C760" s="42">
        <v>52598.618999999999</v>
      </c>
      <c r="D760" s="42">
        <v>3.0000000000000001E-3</v>
      </c>
      <c r="E760" s="16">
        <f t="shared" si="101"/>
        <v>-612.99825124467418</v>
      </c>
      <c r="F760" s="80">
        <f t="shared" si="102"/>
        <v>-613</v>
      </c>
      <c r="G760" s="80">
        <f t="shared" si="100"/>
        <v>2.3738000018056482E-3</v>
      </c>
      <c r="I760" s="80">
        <f>+G760</f>
        <v>2.3738000018056482E-3</v>
      </c>
      <c r="P760" s="80">
        <f t="shared" si="103"/>
        <v>3.3421760432721156E-3</v>
      </c>
      <c r="Q760" s="107">
        <f t="shared" si="104"/>
        <v>37580.118999999999</v>
      </c>
      <c r="R760" s="80">
        <f t="shared" si="99"/>
        <v>9.3775215768626538E-7</v>
      </c>
      <c r="T760" s="106"/>
    </row>
    <row r="761" spans="1:20" s="80" customFormat="1" ht="12.95" customHeight="1" x14ac:dyDescent="0.2">
      <c r="A761" s="28" t="s">
        <v>2545</v>
      </c>
      <c r="B761" s="44" t="s">
        <v>2525</v>
      </c>
      <c r="C761" s="45">
        <v>52602.688920000001</v>
      </c>
      <c r="D761" s="45">
        <v>3.0000000000000001E-5</v>
      </c>
      <c r="E761" s="16">
        <f t="shared" si="101"/>
        <v>-609.99998084605136</v>
      </c>
      <c r="F761" s="80">
        <f t="shared" si="102"/>
        <v>-610</v>
      </c>
      <c r="G761" s="80">
        <f t="shared" si="100"/>
        <v>2.6000001525972039E-5</v>
      </c>
      <c r="K761" s="80">
        <f>+G761</f>
        <v>2.6000001525972039E-5</v>
      </c>
      <c r="P761" s="80">
        <f t="shared" si="103"/>
        <v>3.3185000432721153E-3</v>
      </c>
      <c r="Q761" s="107">
        <f t="shared" si="104"/>
        <v>37584.188920000001</v>
      </c>
      <c r="R761" s="80">
        <f t="shared" si="99"/>
        <v>1.0840556524898356E-5</v>
      </c>
      <c r="T761" s="106"/>
    </row>
    <row r="762" spans="1:20" s="80" customFormat="1" ht="12.95" customHeight="1" x14ac:dyDescent="0.2">
      <c r="A762" s="22" t="s">
        <v>2555</v>
      </c>
      <c r="B762" s="41" t="s">
        <v>2525</v>
      </c>
      <c r="C762" s="42">
        <v>52708.568099999997</v>
      </c>
      <c r="D762" s="42">
        <v>0</v>
      </c>
      <c r="E762" s="16">
        <f t="shared" si="101"/>
        <v>-531.99982083693089</v>
      </c>
      <c r="F762" s="80">
        <f t="shared" si="102"/>
        <v>-532</v>
      </c>
      <c r="G762" s="80">
        <f t="shared" si="100"/>
        <v>2.4319999647559598E-4</v>
      </c>
      <c r="K762" s="80">
        <f>+G762</f>
        <v>2.4319999647559598E-4</v>
      </c>
      <c r="P762" s="80">
        <f t="shared" si="103"/>
        <v>2.7281960432721151E-3</v>
      </c>
      <c r="Q762" s="107">
        <f t="shared" si="104"/>
        <v>37690.068099999997</v>
      </c>
      <c r="R762" s="80">
        <f t="shared" si="99"/>
        <v>6.175205352594328E-6</v>
      </c>
      <c r="T762" s="106"/>
    </row>
    <row r="763" spans="1:20" s="80" customFormat="1" ht="12.95" customHeight="1" x14ac:dyDescent="0.2">
      <c r="A763" s="22" t="s">
        <v>2555</v>
      </c>
      <c r="B763" s="41" t="s">
        <v>2550</v>
      </c>
      <c r="C763" s="42">
        <v>52710.606399999997</v>
      </c>
      <c r="D763" s="42">
        <v>1.1000000000000001E-3</v>
      </c>
      <c r="E763" s="16">
        <f t="shared" si="101"/>
        <v>-530.49822509217154</v>
      </c>
      <c r="F763" s="80">
        <f t="shared" si="102"/>
        <v>-530.5</v>
      </c>
      <c r="G763" s="80">
        <f t="shared" si="100"/>
        <v>2.4093000029097311E-3</v>
      </c>
      <c r="K763" s="80">
        <f>+G763</f>
        <v>2.4093000029097311E-3</v>
      </c>
      <c r="P763" s="80">
        <f t="shared" si="103"/>
        <v>2.717321043272115E-3</v>
      </c>
      <c r="Q763" s="107">
        <f t="shared" si="104"/>
        <v>37692.106399999997</v>
      </c>
      <c r="R763" s="80">
        <f>+(P763-S763)^2</f>
        <v>7.383833652209456E-6</v>
      </c>
      <c r="T763" s="106"/>
    </row>
    <row r="764" spans="1:20" s="80" customFormat="1" ht="12.95" customHeight="1" x14ac:dyDescent="0.2">
      <c r="A764" s="134" t="s">
        <v>1997</v>
      </c>
      <c r="B764" s="135" t="s">
        <v>2525</v>
      </c>
      <c r="C764" s="138">
        <v>52758.792999999998</v>
      </c>
      <c r="D764" s="138" t="s">
        <v>2559</v>
      </c>
      <c r="E764" s="80">
        <f t="shared" si="101"/>
        <v>-494.9996264980411</v>
      </c>
      <c r="F764" s="80">
        <f t="shared" si="102"/>
        <v>-495</v>
      </c>
      <c r="G764" s="80">
        <f t="shared" si="100"/>
        <v>5.0699999701464549E-4</v>
      </c>
      <c r="I764" s="80">
        <f>G764</f>
        <v>5.0699999701464549E-4</v>
      </c>
      <c r="P764" s="80">
        <f t="shared" si="103"/>
        <v>2.4652000432721149E-3</v>
      </c>
      <c r="Q764" s="107">
        <f t="shared" si="104"/>
        <v>37740.292999999998</v>
      </c>
      <c r="R764" s="80">
        <f>+(P764-G764)^2</f>
        <v>3.8345474211627551E-6</v>
      </c>
      <c r="T764" s="106"/>
    </row>
    <row r="765" spans="1:20" s="80" customFormat="1" ht="12.95" customHeight="1" x14ac:dyDescent="0.2">
      <c r="A765" s="22" t="s">
        <v>2555</v>
      </c>
      <c r="B765" s="41" t="s">
        <v>2525</v>
      </c>
      <c r="C765" s="42">
        <v>52769.652000000002</v>
      </c>
      <c r="D765" s="42">
        <v>1E-4</v>
      </c>
      <c r="E765" s="16">
        <f t="shared" si="101"/>
        <v>-486.99990702968688</v>
      </c>
      <c r="F765" s="80">
        <f t="shared" si="102"/>
        <v>-487</v>
      </c>
      <c r="G765" s="80">
        <f t="shared" si="100"/>
        <v>1.2620000052265823E-4</v>
      </c>
      <c r="K765" s="80">
        <f>+G765</f>
        <v>1.2620000052265823E-4</v>
      </c>
      <c r="P765" s="80">
        <f t="shared" si="103"/>
        <v>2.4097760432721153E-3</v>
      </c>
      <c r="Q765" s="107">
        <f t="shared" si="104"/>
        <v>37751.152000000002</v>
      </c>
      <c r="R765" s="80">
        <f>+(P765-G765)^2</f>
        <v>5.2147195430192697E-6</v>
      </c>
      <c r="T765" s="106"/>
    </row>
    <row r="766" spans="1:20" s="80" customFormat="1" ht="12.95" customHeight="1" x14ac:dyDescent="0.2">
      <c r="A766" s="22" t="s">
        <v>2555</v>
      </c>
      <c r="B766" s="41" t="s">
        <v>2550</v>
      </c>
      <c r="C766" s="42">
        <v>52771.691099999996</v>
      </c>
      <c r="D766" s="42">
        <v>1.1000000000000001E-3</v>
      </c>
      <c r="E766" s="16">
        <f t="shared" si="101"/>
        <v>-485.4977219327285</v>
      </c>
      <c r="F766" s="80">
        <f t="shared" si="102"/>
        <v>-485.5</v>
      </c>
      <c r="G766" s="80">
        <f t="shared" si="100"/>
        <v>3.0923000012990087E-3</v>
      </c>
      <c r="K766" s="80">
        <f>+G766</f>
        <v>3.0923000012990087E-3</v>
      </c>
      <c r="P766" s="80">
        <f t="shared" si="103"/>
        <v>2.3994410432721155E-3</v>
      </c>
      <c r="Q766" s="107">
        <f t="shared" si="104"/>
        <v>37753.191099999996</v>
      </c>
      <c r="R766" s="80">
        <f>+(P766-S766)^2</f>
        <v>5.7573173201387779E-6</v>
      </c>
      <c r="T766" s="106"/>
    </row>
    <row r="767" spans="1:20" s="80" customFormat="1" ht="12.95" customHeight="1" x14ac:dyDescent="0.2">
      <c r="A767" s="22" t="s">
        <v>2555</v>
      </c>
      <c r="B767" s="41" t="s">
        <v>2525</v>
      </c>
      <c r="C767" s="42">
        <v>52773.724300000002</v>
      </c>
      <c r="D767" s="42">
        <v>1E-4</v>
      </c>
      <c r="E767" s="16">
        <f t="shared" si="101"/>
        <v>-483.99988330826085</v>
      </c>
      <c r="F767" s="80">
        <f t="shared" si="102"/>
        <v>-484</v>
      </c>
      <c r="G767" s="80">
        <f t="shared" si="100"/>
        <v>1.5840000560274348E-4</v>
      </c>
      <c r="K767" s="80">
        <f>+G767</f>
        <v>1.5840000560274348E-4</v>
      </c>
      <c r="P767" s="80">
        <f t="shared" si="103"/>
        <v>2.3891240432721153E-3</v>
      </c>
      <c r="Q767" s="107">
        <f t="shared" si="104"/>
        <v>37755.224300000002</v>
      </c>
      <c r="R767" s="80">
        <f t="shared" ref="R767:R798" si="107">+(P767-G767)^2</f>
        <v>4.9761297322359448E-6</v>
      </c>
      <c r="T767" s="106"/>
    </row>
    <row r="768" spans="1:20" s="80" customFormat="1" ht="12.95" customHeight="1" x14ac:dyDescent="0.2">
      <c r="A768" s="134" t="s">
        <v>1997</v>
      </c>
      <c r="B768" s="135" t="s">
        <v>2525</v>
      </c>
      <c r="C768" s="138">
        <v>52792.728000000003</v>
      </c>
      <c r="D768" s="138" t="s">
        <v>2559</v>
      </c>
      <c r="E768" s="80">
        <f t="shared" si="101"/>
        <v>-470.00004272803096</v>
      </c>
      <c r="F768" s="80">
        <f t="shared" si="102"/>
        <v>-470</v>
      </c>
      <c r="G768" s="80">
        <f t="shared" si="100"/>
        <v>-5.7999997807200998E-5</v>
      </c>
      <c r="I768" s="80">
        <f>G768</f>
        <v>-5.7999997807200998E-5</v>
      </c>
      <c r="P768" s="80">
        <f t="shared" si="103"/>
        <v>2.2937000432721151E-3</v>
      </c>
      <c r="Q768" s="107">
        <f t="shared" si="104"/>
        <v>37774.228000000003</v>
      </c>
      <c r="R768" s="80">
        <f t="shared" si="107"/>
        <v>5.5304930832124573E-6</v>
      </c>
      <c r="T768" s="106"/>
    </row>
    <row r="769" spans="1:20" s="80" customFormat="1" ht="12.95" customHeight="1" x14ac:dyDescent="0.2">
      <c r="A769" s="134" t="s">
        <v>1997</v>
      </c>
      <c r="B769" s="135" t="s">
        <v>2525</v>
      </c>
      <c r="C769" s="138">
        <v>52796.800000000003</v>
      </c>
      <c r="D769" s="138" t="s">
        <v>2559</v>
      </c>
      <c r="E769" s="80">
        <f t="shared" si="101"/>
        <v>-467.00024001368092</v>
      </c>
      <c r="F769" s="80">
        <f t="shared" si="102"/>
        <v>-467</v>
      </c>
      <c r="G769" s="80">
        <f t="shared" si="100"/>
        <v>-3.2579999242443591E-4</v>
      </c>
      <c r="I769" s="80">
        <f>G769</f>
        <v>-3.2579999242443591E-4</v>
      </c>
      <c r="P769" s="80">
        <f t="shared" si="103"/>
        <v>2.2734560432721151E-3</v>
      </c>
      <c r="Q769" s="107">
        <f t="shared" si="104"/>
        <v>37778.300000000003</v>
      </c>
      <c r="R769" s="80">
        <f t="shared" si="107"/>
        <v>6.7561319391049503E-6</v>
      </c>
      <c r="T769" s="106"/>
    </row>
    <row r="770" spans="1:20" s="80" customFormat="1" ht="12.95" customHeight="1" x14ac:dyDescent="0.2">
      <c r="A770" s="16" t="s">
        <v>2524</v>
      </c>
      <c r="B770" s="41" t="s">
        <v>2525</v>
      </c>
      <c r="C770" s="42">
        <v>52837.522599999997</v>
      </c>
      <c r="D770" s="42">
        <v>2.0000000000000001E-4</v>
      </c>
      <c r="E770" s="16">
        <f t="shared" si="101"/>
        <v>-437.00029747552537</v>
      </c>
      <c r="F770" s="80">
        <f t="shared" si="102"/>
        <v>-437</v>
      </c>
      <c r="G770" s="80">
        <f t="shared" si="100"/>
        <v>-4.0380000427830964E-4</v>
      </c>
      <c r="J770" s="80">
        <f>G770</f>
        <v>-4.0380000427830964E-4</v>
      </c>
      <c r="P770" s="80">
        <f t="shared" si="103"/>
        <v>2.0749760432721151E-3</v>
      </c>
      <c r="Q770" s="107">
        <f t="shared" si="104"/>
        <v>37819.022599999997</v>
      </c>
      <c r="R770" s="80">
        <f t="shared" si="107"/>
        <v>6.1443306939097058E-6</v>
      </c>
      <c r="T770" s="106"/>
    </row>
    <row r="771" spans="1:20" s="80" customFormat="1" ht="12.95" customHeight="1" x14ac:dyDescent="0.2">
      <c r="A771" s="22" t="s">
        <v>2527</v>
      </c>
      <c r="B771" s="41" t="s">
        <v>2525</v>
      </c>
      <c r="C771" s="42">
        <v>52867.392999999996</v>
      </c>
      <c r="D771" s="42">
        <v>6.0000000000000001E-3</v>
      </c>
      <c r="E771" s="16">
        <f t="shared" si="101"/>
        <v>-414.99506491198935</v>
      </c>
      <c r="F771" s="80">
        <f t="shared" si="102"/>
        <v>-415</v>
      </c>
      <c r="G771" s="80">
        <f t="shared" si="100"/>
        <v>6.698999997752253E-3</v>
      </c>
      <c r="K771" s="80">
        <f>+G771</f>
        <v>6.698999997752253E-3</v>
      </c>
      <c r="P771" s="80">
        <f t="shared" si="103"/>
        <v>1.934000043272115E-3</v>
      </c>
      <c r="Q771" s="107">
        <f t="shared" si="104"/>
        <v>37848.892999999996</v>
      </c>
      <c r="R771" s="80">
        <f t="shared" si="107"/>
        <v>2.2705224566195717E-5</v>
      </c>
      <c r="T771" s="106"/>
    </row>
    <row r="772" spans="1:20" s="80" customFormat="1" ht="12.95" customHeight="1" x14ac:dyDescent="0.2">
      <c r="A772" s="134" t="s">
        <v>1997</v>
      </c>
      <c r="B772" s="135" t="s">
        <v>2525</v>
      </c>
      <c r="C772" s="138">
        <v>53050.6368</v>
      </c>
      <c r="D772" s="138" t="s">
        <v>2559</v>
      </c>
      <c r="E772" s="80">
        <f t="shared" si="101"/>
        <v>-280.00114334327236</v>
      </c>
      <c r="F772" s="80">
        <f t="shared" si="102"/>
        <v>-280</v>
      </c>
      <c r="G772" s="80">
        <f t="shared" si="100"/>
        <v>-1.5519999942625873E-3</v>
      </c>
      <c r="I772" s="80">
        <f>G772</f>
        <v>-1.5519999942625873E-3</v>
      </c>
      <c r="P772" s="80">
        <f t="shared" si="103"/>
        <v>1.1537000432721152E-3</v>
      </c>
      <c r="Q772" s="107">
        <f t="shared" si="104"/>
        <v>38032.1368</v>
      </c>
      <c r="R772" s="80">
        <f t="shared" si="107"/>
        <v>7.3208126931152901E-6</v>
      </c>
      <c r="T772" s="106"/>
    </row>
    <row r="773" spans="1:20" s="80" customFormat="1" ht="12.95" customHeight="1" x14ac:dyDescent="0.2">
      <c r="A773" s="134" t="s">
        <v>1997</v>
      </c>
      <c r="B773" s="135" t="s">
        <v>2525</v>
      </c>
      <c r="C773" s="138">
        <v>53149.731</v>
      </c>
      <c r="D773" s="138" t="s">
        <v>2559</v>
      </c>
      <c r="E773" s="80">
        <f t="shared" si="101"/>
        <v>-206.99941197383774</v>
      </c>
      <c r="F773" s="80">
        <f t="shared" si="102"/>
        <v>-207</v>
      </c>
      <c r="G773" s="80">
        <f t="shared" si="100"/>
        <v>7.9820000246400014E-4</v>
      </c>
      <c r="I773" s="80">
        <f>G773</f>
        <v>7.9820000246400014E-4</v>
      </c>
      <c r="P773" s="80">
        <f t="shared" si="103"/>
        <v>7.9249604327211501E-4</v>
      </c>
      <c r="Q773" s="107">
        <f t="shared" si="104"/>
        <v>38131.231</v>
      </c>
      <c r="R773" s="80">
        <f t="shared" si="107"/>
        <v>3.2535150462690775E-11</v>
      </c>
      <c r="T773" s="106"/>
    </row>
    <row r="774" spans="1:20" s="80" customFormat="1" ht="12.95" customHeight="1" x14ac:dyDescent="0.2">
      <c r="A774" s="134" t="s">
        <v>1967</v>
      </c>
      <c r="B774" s="135" t="s">
        <v>2525</v>
      </c>
      <c r="C774" s="138">
        <v>53209.447</v>
      </c>
      <c r="D774" s="138" t="s">
        <v>2559</v>
      </c>
      <c r="E774" s="80">
        <f t="shared" si="101"/>
        <v>-163.00721676506461</v>
      </c>
      <c r="F774" s="80">
        <f t="shared" si="102"/>
        <v>-163</v>
      </c>
      <c r="G774" s="80">
        <f t="shared" si="100"/>
        <v>-9.7961999999824911E-3</v>
      </c>
      <c r="I774" s="80">
        <f>G774</f>
        <v>-9.7961999999824911E-3</v>
      </c>
      <c r="P774" s="80">
        <f t="shared" si="103"/>
        <v>5.9537604327211495E-4</v>
      </c>
      <c r="Q774" s="107">
        <f t="shared" si="104"/>
        <v>38190.947</v>
      </c>
      <c r="R774" s="80">
        <f t="shared" si="107"/>
        <v>1.0798485266274305E-4</v>
      </c>
      <c r="T774" s="106"/>
    </row>
    <row r="775" spans="1:20" s="80" customFormat="1" ht="12.95" customHeight="1" x14ac:dyDescent="0.2">
      <c r="A775" s="22" t="s">
        <v>2558</v>
      </c>
      <c r="B775" s="41" t="s">
        <v>2525</v>
      </c>
      <c r="C775" s="42">
        <v>53209.447829999997</v>
      </c>
      <c r="D775" s="42" t="s">
        <v>2559</v>
      </c>
      <c r="E775" s="16">
        <f t="shared" si="101"/>
        <v>-163.00660531215584</v>
      </c>
      <c r="F775" s="80">
        <f t="shared" si="102"/>
        <v>-163</v>
      </c>
      <c r="G775" s="80">
        <f t="shared" si="100"/>
        <v>-8.9662000027601607E-3</v>
      </c>
      <c r="K775" s="80">
        <f>+G775</f>
        <v>-8.9662000027601607E-3</v>
      </c>
      <c r="P775" s="80">
        <f t="shared" si="103"/>
        <v>5.9537604327211495E-4</v>
      </c>
      <c r="Q775" s="107">
        <f t="shared" si="104"/>
        <v>38190.947829999997</v>
      </c>
      <c r="R775" s="80">
        <f t="shared" si="107"/>
        <v>9.142373648405821E-5</v>
      </c>
      <c r="T775" s="106"/>
    </row>
    <row r="776" spans="1:20" s="80" customFormat="1" ht="12.95" customHeight="1" x14ac:dyDescent="0.2">
      <c r="A776" s="22" t="s">
        <v>2558</v>
      </c>
      <c r="B776" s="41" t="s">
        <v>2525</v>
      </c>
      <c r="C776" s="42">
        <v>53209.451999999997</v>
      </c>
      <c r="D776" s="42" t="s">
        <v>2559</v>
      </c>
      <c r="E776" s="16">
        <f t="shared" si="101"/>
        <v>-163.00353331379648</v>
      </c>
      <c r="F776" s="80">
        <f t="shared" si="102"/>
        <v>-163</v>
      </c>
      <c r="G776" s="80">
        <f t="shared" si="100"/>
        <v>-4.7962000026018359E-3</v>
      </c>
      <c r="I776" s="80">
        <f>+G776</f>
        <v>-4.7962000026018359E-3</v>
      </c>
      <c r="P776" s="80">
        <f t="shared" si="103"/>
        <v>5.9537604327211495E-4</v>
      </c>
      <c r="Q776" s="107">
        <f t="shared" si="104"/>
        <v>38190.951999999997</v>
      </c>
      <c r="R776" s="80">
        <f t="shared" si="107"/>
        <v>2.9069092258441788E-5</v>
      </c>
      <c r="T776" s="106"/>
    </row>
    <row r="777" spans="1:20" s="80" customFormat="1" ht="12.95" customHeight="1" x14ac:dyDescent="0.2">
      <c r="A777" s="28" t="s">
        <v>2562</v>
      </c>
      <c r="B777" s="49" t="s">
        <v>2525</v>
      </c>
      <c r="C777" s="28">
        <v>53247.470999999998</v>
      </c>
      <c r="D777" s="28">
        <v>5.0000000000000001E-3</v>
      </c>
      <c r="E777" s="16">
        <f t="shared" si="101"/>
        <v>-134.99530654639167</v>
      </c>
      <c r="F777" s="80">
        <f t="shared" si="102"/>
        <v>-135</v>
      </c>
      <c r="G777" s="80">
        <f t="shared" si="100"/>
        <v>6.3710000031278469E-3</v>
      </c>
      <c r="I777" s="80">
        <f>+G777</f>
        <v>6.3710000031278469E-3</v>
      </c>
      <c r="P777" s="80">
        <f t="shared" si="103"/>
        <v>4.7800004327211508E-4</v>
      </c>
      <c r="Q777" s="107">
        <f t="shared" si="104"/>
        <v>38228.970999999998</v>
      </c>
      <c r="R777" s="80">
        <f t="shared" si="107"/>
        <v>3.4727448526859657E-5</v>
      </c>
      <c r="T777" s="106"/>
    </row>
    <row r="778" spans="1:20" s="80" customFormat="1" ht="12.95" customHeight="1" x14ac:dyDescent="0.2">
      <c r="A778" s="27" t="s">
        <v>2549</v>
      </c>
      <c r="B778" s="46" t="s">
        <v>2525</v>
      </c>
      <c r="C778" s="47">
        <v>53266.469799999999</v>
      </c>
      <c r="D778" s="47">
        <v>1E-4</v>
      </c>
      <c r="E778" s="16">
        <f t="shared" si="101"/>
        <v>-120.99907574840641</v>
      </c>
      <c r="F778" s="80">
        <f t="shared" si="102"/>
        <v>-121</v>
      </c>
      <c r="G778" s="80">
        <f t="shared" si="100"/>
        <v>1.2545999998110346E-3</v>
      </c>
      <c r="K778" s="80">
        <f>+G778</f>
        <v>1.2545999998110346E-3</v>
      </c>
      <c r="P778" s="80">
        <f t="shared" si="103"/>
        <v>4.2166404327211504E-4</v>
      </c>
      <c r="Q778" s="107">
        <f t="shared" si="104"/>
        <v>38247.969799999999</v>
      </c>
      <c r="R778" s="80">
        <f t="shared" si="107"/>
        <v>6.9378230769540496E-7</v>
      </c>
      <c r="T778" s="106"/>
    </row>
    <row r="779" spans="1:20" s="80" customFormat="1" ht="12.95" customHeight="1" x14ac:dyDescent="0.2">
      <c r="A779" s="134" t="s">
        <v>1997</v>
      </c>
      <c r="B779" s="135" t="s">
        <v>2525</v>
      </c>
      <c r="C779" s="138">
        <v>53274.612800000003</v>
      </c>
      <c r="D779" s="138" t="s">
        <v>2559</v>
      </c>
      <c r="E779" s="80">
        <f t="shared" si="101"/>
        <v>-115.00020700995778</v>
      </c>
      <c r="F779" s="80">
        <f t="shared" si="102"/>
        <v>-115</v>
      </c>
      <c r="G779" s="80">
        <f t="shared" si="100"/>
        <v>-2.809999932651408E-4</v>
      </c>
      <c r="I779" s="80">
        <f>G779</f>
        <v>-2.809999932651408E-4</v>
      </c>
      <c r="P779" s="80">
        <f t="shared" si="103"/>
        <v>3.9800004327211503E-4</v>
      </c>
      <c r="Q779" s="107">
        <f t="shared" si="104"/>
        <v>38256.112800000003</v>
      </c>
      <c r="R779" s="80">
        <f t="shared" si="107"/>
        <v>4.610410496175947E-7</v>
      </c>
      <c r="T779" s="106"/>
    </row>
    <row r="780" spans="1:20" s="80" customFormat="1" ht="12.95" customHeight="1" x14ac:dyDescent="0.2">
      <c r="A780" s="27" t="s">
        <v>2549</v>
      </c>
      <c r="B780" s="46" t="s">
        <v>2525</v>
      </c>
      <c r="C780" s="47">
        <v>53296.3321</v>
      </c>
      <c r="D780" s="47">
        <v>1E-4</v>
      </c>
      <c r="E780" s="16">
        <f t="shared" si="101"/>
        <v>-98.999810375927211</v>
      </c>
      <c r="F780" s="80">
        <f t="shared" si="102"/>
        <v>-99</v>
      </c>
      <c r="G780" s="80">
        <f t="shared" si="100"/>
        <v>2.5740000273799524E-4</v>
      </c>
      <c r="K780" s="80">
        <f>+G780</f>
        <v>2.5740000273799524E-4</v>
      </c>
      <c r="P780" s="80">
        <f t="shared" si="103"/>
        <v>3.3630404327211506E-4</v>
      </c>
      <c r="Q780" s="107">
        <f t="shared" si="104"/>
        <v>38277.8321</v>
      </c>
      <c r="R780" s="80">
        <f t="shared" si="107"/>
        <v>6.2258476126100235E-9</v>
      </c>
      <c r="T780" s="106"/>
    </row>
    <row r="781" spans="1:20" s="80" customFormat="1" ht="12.95" customHeight="1" x14ac:dyDescent="0.2">
      <c r="A781" s="27" t="s">
        <v>2549</v>
      </c>
      <c r="B781" s="46" t="s">
        <v>2550</v>
      </c>
      <c r="C781" s="47">
        <v>53302.442799999997</v>
      </c>
      <c r="D781" s="47">
        <v>1E-3</v>
      </c>
      <c r="E781" s="16">
        <f t="shared" si="101"/>
        <v>-94.498117240718287</v>
      </c>
      <c r="F781" s="80">
        <f t="shared" si="102"/>
        <v>-94.5</v>
      </c>
      <c r="G781" s="80">
        <f t="shared" ref="G781:G844" si="108">C781-(C$7+F781*C$8)</f>
        <v>2.5556999971740879E-3</v>
      </c>
      <c r="K781" s="80">
        <f>+G781</f>
        <v>2.5556999971740879E-3</v>
      </c>
      <c r="P781" s="80">
        <f t="shared" si="103"/>
        <v>3.1932104327211507E-4</v>
      </c>
      <c r="Q781" s="107">
        <f t="shared" si="104"/>
        <v>38283.942799999997</v>
      </c>
      <c r="R781" s="80">
        <f t="shared" si="107"/>
        <v>5.0013908254556827E-6</v>
      </c>
      <c r="T781" s="106"/>
    </row>
    <row r="782" spans="1:20" s="80" customFormat="1" ht="12.95" customHeight="1" x14ac:dyDescent="0.2">
      <c r="A782" s="27" t="s">
        <v>2549</v>
      </c>
      <c r="B782" s="46" t="s">
        <v>2550</v>
      </c>
      <c r="C782" s="47">
        <v>53332.302199999998</v>
      </c>
      <c r="D782" s="47">
        <v>8.9999999999999998E-4</v>
      </c>
      <c r="E782" s="16">
        <f t="shared" si="101"/>
        <v>-72.500988269975366</v>
      </c>
      <c r="F782" s="80">
        <f t="shared" si="102"/>
        <v>-72.5</v>
      </c>
      <c r="G782" s="80">
        <f t="shared" si="108"/>
        <v>-1.3414999993983656E-3</v>
      </c>
      <c r="K782" s="80">
        <f>+G782</f>
        <v>-1.3414999993983656E-3</v>
      </c>
      <c r="P782" s="80">
        <f t="shared" si="103"/>
        <v>2.3862504327211504E-4</v>
      </c>
      <c r="Q782" s="107">
        <f t="shared" si="104"/>
        <v>38313.802199999998</v>
      </c>
      <c r="R782" s="80">
        <f t="shared" si="107"/>
        <v>2.4967951504743879E-6</v>
      </c>
      <c r="T782" s="106"/>
    </row>
    <row r="783" spans="1:20" s="80" customFormat="1" ht="12.95" customHeight="1" x14ac:dyDescent="0.2">
      <c r="A783" s="27" t="s">
        <v>2547</v>
      </c>
      <c r="B783" s="46"/>
      <c r="C783" s="42">
        <v>53407.640500000001</v>
      </c>
      <c r="D783" s="42">
        <v>2.7000000000000001E-3</v>
      </c>
      <c r="E783" s="16">
        <f t="shared" si="101"/>
        <v>-16.999996905898268</v>
      </c>
      <c r="F783" s="80">
        <f t="shared" si="102"/>
        <v>-17</v>
      </c>
      <c r="G783" s="80">
        <f t="shared" si="108"/>
        <v>4.2000028770416975E-6</v>
      </c>
      <c r="J783" s="80">
        <f>G783</f>
        <v>4.2000028770416975E-6</v>
      </c>
      <c r="P783" s="80">
        <f t="shared" si="103"/>
        <v>5.2256043272115033E-5</v>
      </c>
      <c r="Q783" s="107">
        <f t="shared" si="104"/>
        <v>38389.140500000001</v>
      </c>
      <c r="R783" s="80">
        <f t="shared" si="107"/>
        <v>2.3093830184529203E-9</v>
      </c>
      <c r="T783" s="106"/>
    </row>
    <row r="784" spans="1:20" s="80" customFormat="1" ht="12.95" customHeight="1" x14ac:dyDescent="0.2">
      <c r="A784" s="134" t="s">
        <v>2079</v>
      </c>
      <c r="B784" s="135" t="s">
        <v>2525</v>
      </c>
      <c r="C784" s="138">
        <v>53428.002</v>
      </c>
      <c r="D784" s="138" t="s">
        <v>2559</v>
      </c>
      <c r="E784" s="80">
        <f t="shared" si="101"/>
        <v>-1.999878298768059</v>
      </c>
      <c r="F784" s="80">
        <f t="shared" si="102"/>
        <v>-2</v>
      </c>
      <c r="G784" s="80">
        <f t="shared" si="108"/>
        <v>1.6519999917363748E-4</v>
      </c>
      <c r="I784" s="80">
        <f>G784</f>
        <v>1.6519999917363748E-4</v>
      </c>
      <c r="K784" s="80">
        <f>+G784</f>
        <v>1.6519999917363748E-4</v>
      </c>
      <c r="P784" s="80">
        <f t="shared" si="103"/>
        <v>6.1160432721150337E-6</v>
      </c>
      <c r="Q784" s="107">
        <f t="shared" si="104"/>
        <v>38409.502</v>
      </c>
      <c r="R784" s="80">
        <f t="shared" si="107"/>
        <v>2.530770502527754E-8</v>
      </c>
      <c r="T784" s="106"/>
    </row>
    <row r="785" spans="1:20" s="80" customFormat="1" ht="12.95" customHeight="1" x14ac:dyDescent="0.2">
      <c r="A785" s="27" t="s">
        <v>2548</v>
      </c>
      <c r="B785" s="46" t="s">
        <v>2525</v>
      </c>
      <c r="C785" s="47">
        <v>53428.00202</v>
      </c>
      <c r="D785" s="42">
        <v>2.0000000000000002E-5</v>
      </c>
      <c r="E785" s="16">
        <f t="shared" si="101"/>
        <v>-1.9998635649633509</v>
      </c>
      <c r="F785" s="80">
        <f t="shared" si="102"/>
        <v>-2</v>
      </c>
      <c r="G785" s="80">
        <f t="shared" si="108"/>
        <v>1.8519999866839498E-4</v>
      </c>
      <c r="K785" s="80">
        <f>+G785</f>
        <v>1.8519999866839498E-4</v>
      </c>
      <c r="P785" s="80">
        <f t="shared" si="103"/>
        <v>6.1160432721150337E-6</v>
      </c>
      <c r="Q785" s="107">
        <f t="shared" si="104"/>
        <v>38409.50202</v>
      </c>
      <c r="R785" s="80">
        <f t="shared" si="107"/>
        <v>3.2071063080376789E-8</v>
      </c>
      <c r="T785" s="106"/>
    </row>
    <row r="786" spans="1:20" s="80" customFormat="1" ht="12.95" customHeight="1" x14ac:dyDescent="0.2">
      <c r="A786" s="134" t="s">
        <v>1997</v>
      </c>
      <c r="B786" s="135" t="s">
        <v>2525</v>
      </c>
      <c r="C786" s="138">
        <v>53445.648399999998</v>
      </c>
      <c r="D786" s="138" t="s">
        <v>2559</v>
      </c>
      <c r="E786" s="80">
        <f t="shared" si="101"/>
        <v>11.000052599684501</v>
      </c>
      <c r="F786" s="80">
        <f t="shared" si="102"/>
        <v>11</v>
      </c>
      <c r="G786" s="80">
        <f t="shared" si="108"/>
        <v>7.1399997978005558E-5</v>
      </c>
      <c r="I786" s="80">
        <f>G786</f>
        <v>7.1399997978005558E-5</v>
      </c>
      <c r="P786" s="80">
        <f t="shared" si="103"/>
        <v>-3.2415956727884972E-5</v>
      </c>
      <c r="Q786" s="107">
        <f t="shared" si="104"/>
        <v>38427.148399999998</v>
      </c>
      <c r="R786" s="80">
        <f t="shared" si="107"/>
        <v>1.0777752451495515E-8</v>
      </c>
      <c r="T786" s="106"/>
    </row>
    <row r="787" spans="1:20" s="80" customFormat="1" ht="12.95" customHeight="1" x14ac:dyDescent="0.2">
      <c r="A787" s="134" t="s">
        <v>2090</v>
      </c>
      <c r="B787" s="135" t="s">
        <v>2525</v>
      </c>
      <c r="C787" s="138">
        <v>53455.150500000003</v>
      </c>
      <c r="D787" s="138" t="s">
        <v>2559</v>
      </c>
      <c r="E787" s="80">
        <f t="shared" si="101"/>
        <v>18.00015706236632</v>
      </c>
      <c r="F787" s="80">
        <f t="shared" si="102"/>
        <v>18</v>
      </c>
      <c r="G787" s="80">
        <f t="shared" si="108"/>
        <v>2.1320000814739615E-4</v>
      </c>
      <c r="K787" s="80">
        <f>+G787</f>
        <v>2.1320000814739615E-4</v>
      </c>
      <c r="P787" s="80">
        <f t="shared" si="103"/>
        <v>-5.2603956727884962E-5</v>
      </c>
      <c r="Q787" s="107">
        <f t="shared" si="104"/>
        <v>38436.650500000003</v>
      </c>
      <c r="R787" s="80">
        <f t="shared" si="107"/>
        <v>7.065174774341968E-8</v>
      </c>
      <c r="T787" s="106"/>
    </row>
    <row r="788" spans="1:20" s="80" customFormat="1" ht="12.95" customHeight="1" x14ac:dyDescent="0.2">
      <c r="A788" s="134" t="s">
        <v>2079</v>
      </c>
      <c r="B788" s="135" t="s">
        <v>2525</v>
      </c>
      <c r="C788" s="138">
        <v>53482.299400000004</v>
      </c>
      <c r="D788" s="138" t="s">
        <v>2559</v>
      </c>
      <c r="E788" s="80">
        <f t="shared" si="101"/>
        <v>38.000487099600221</v>
      </c>
      <c r="F788" s="80">
        <f t="shared" si="102"/>
        <v>38</v>
      </c>
      <c r="G788" s="80">
        <f t="shared" si="108"/>
        <v>6.6120000701630488E-4</v>
      </c>
      <c r="K788" s="80">
        <f>G788</f>
        <v>6.6120000701630488E-4</v>
      </c>
      <c r="P788" s="80">
        <f t="shared" si="103"/>
        <v>-1.0812395672788497E-4</v>
      </c>
      <c r="Q788" s="107">
        <f t="shared" si="104"/>
        <v>38463.799400000004</v>
      </c>
      <c r="R788" s="80">
        <f t="shared" si="107"/>
        <v>5.9185936119107154E-7</v>
      </c>
      <c r="T788" s="106"/>
    </row>
    <row r="789" spans="1:20" s="80" customFormat="1" ht="12.95" customHeight="1" x14ac:dyDescent="0.2">
      <c r="A789" s="22" t="s">
        <v>2548</v>
      </c>
      <c r="B789" s="46" t="s">
        <v>2525</v>
      </c>
      <c r="C789" s="47">
        <v>53482.299429999999</v>
      </c>
      <c r="D789" s="47">
        <v>4.0000000000000003E-5</v>
      </c>
      <c r="E789" s="16">
        <f t="shared" ref="E789:E852" si="109">(C789-C$7)/C$8</f>
        <v>38.000509200304606</v>
      </c>
      <c r="F789" s="80">
        <f t="shared" ref="F789:F852" si="110">+ROUND(2*E789,0)/2</f>
        <v>38</v>
      </c>
      <c r="G789" s="80">
        <f t="shared" si="108"/>
        <v>6.9120000262046233E-4</v>
      </c>
      <c r="K789" s="80">
        <f>+G789</f>
        <v>6.9120000262046233E-4</v>
      </c>
      <c r="P789" s="80">
        <f t="shared" ref="P789:P852" si="111">+D$11+D$12*F789+D$13*F789^2</f>
        <v>-1.0812395672788497E-4</v>
      </c>
      <c r="Q789" s="107">
        <f t="shared" si="104"/>
        <v>38463.799429999999</v>
      </c>
      <c r="R789" s="80">
        <f t="shared" si="107"/>
        <v>6.3891879198831838E-7</v>
      </c>
      <c r="T789" s="106"/>
    </row>
    <row r="790" spans="1:20" s="80" customFormat="1" ht="12.95" customHeight="1" x14ac:dyDescent="0.2">
      <c r="A790" s="22" t="s">
        <v>2555</v>
      </c>
      <c r="B790" s="41" t="s">
        <v>2525</v>
      </c>
      <c r="C790" s="42">
        <v>53502.660900000003</v>
      </c>
      <c r="D790" s="42">
        <v>1E-4</v>
      </c>
      <c r="E790" s="16">
        <f t="shared" si="109"/>
        <v>53.000605706730433</v>
      </c>
      <c r="F790" s="80">
        <f t="shared" si="110"/>
        <v>53</v>
      </c>
      <c r="G790" s="80">
        <f t="shared" si="108"/>
        <v>8.2220000331290066E-4</v>
      </c>
      <c r="K790" s="80">
        <f>+G790</f>
        <v>8.2220000331290066E-4</v>
      </c>
      <c r="P790" s="80">
        <f t="shared" si="111"/>
        <v>-1.4766395672788498E-4</v>
      </c>
      <c r="Q790" s="107">
        <f t="shared" si="104"/>
        <v>38484.160900000003</v>
      </c>
      <c r="R790" s="80">
        <f t="shared" si="107"/>
        <v>9.4063610098599466E-7</v>
      </c>
      <c r="T790" s="106"/>
    </row>
    <row r="791" spans="1:20" s="80" customFormat="1" ht="12.95" customHeight="1" x14ac:dyDescent="0.2">
      <c r="A791" s="134" t="s">
        <v>1997</v>
      </c>
      <c r="B791" s="135" t="s">
        <v>2525</v>
      </c>
      <c r="C791" s="138">
        <v>53540.671000000002</v>
      </c>
      <c r="D791" s="138" t="s">
        <v>2559</v>
      </c>
      <c r="E791" s="80">
        <f t="shared" si="109"/>
        <v>81.002275930873978</v>
      </c>
      <c r="F791" s="80">
        <f t="shared" si="110"/>
        <v>81</v>
      </c>
      <c r="G791" s="80">
        <f t="shared" si="108"/>
        <v>3.0894000010448508E-3</v>
      </c>
      <c r="I791" s="80">
        <f>G791</f>
        <v>3.0894000010448508E-3</v>
      </c>
      <c r="P791" s="80">
        <f t="shared" si="111"/>
        <v>-2.1665595672788496E-4</v>
      </c>
      <c r="Q791" s="107">
        <f t="shared" si="104"/>
        <v>38522.171000000002</v>
      </c>
      <c r="R791" s="80">
        <f t="shared" si="107"/>
        <v>1.0930005995924601E-5</v>
      </c>
      <c r="T791" s="106"/>
    </row>
    <row r="792" spans="1:20" s="80" customFormat="1" ht="12.95" customHeight="1" x14ac:dyDescent="0.2">
      <c r="A792" s="134" t="s">
        <v>1997</v>
      </c>
      <c r="B792" s="135" t="s">
        <v>2525</v>
      </c>
      <c r="C792" s="138">
        <v>53722.564299999998</v>
      </c>
      <c r="D792" s="138" t="s">
        <v>2559</v>
      </c>
      <c r="E792" s="80">
        <f t="shared" si="109"/>
        <v>215.00129731153766</v>
      </c>
      <c r="F792" s="80">
        <f t="shared" si="110"/>
        <v>215</v>
      </c>
      <c r="G792" s="80">
        <f t="shared" si="108"/>
        <v>1.7609999995329417E-3</v>
      </c>
      <c r="I792" s="80">
        <f>G792</f>
        <v>1.7609999995329417E-3</v>
      </c>
      <c r="P792" s="80">
        <f t="shared" si="111"/>
        <v>-4.5999995672788506E-4</v>
      </c>
      <c r="Q792" s="107">
        <f t="shared" si="104"/>
        <v>38704.064299999998</v>
      </c>
      <c r="R792" s="80">
        <f t="shared" si="107"/>
        <v>4.9328408057105955E-6</v>
      </c>
      <c r="T792" s="106"/>
    </row>
    <row r="793" spans="1:20" s="80" customFormat="1" ht="12.95" customHeight="1" x14ac:dyDescent="0.2">
      <c r="A793" s="22" t="s">
        <v>2558</v>
      </c>
      <c r="B793" s="41" t="s">
        <v>2525</v>
      </c>
      <c r="C793" s="42">
        <v>53764.644560000001</v>
      </c>
      <c r="D793" s="42">
        <v>2.3E-3</v>
      </c>
      <c r="E793" s="16">
        <f t="shared" si="109"/>
        <v>246.00141473996595</v>
      </c>
      <c r="F793" s="80">
        <f t="shared" si="110"/>
        <v>246</v>
      </c>
      <c r="G793" s="80">
        <f t="shared" si="108"/>
        <v>1.920400005474221E-3</v>
      </c>
      <c r="K793" s="80">
        <f>+G793</f>
        <v>1.920400005474221E-3</v>
      </c>
      <c r="P793" s="80">
        <f t="shared" si="111"/>
        <v>-4.9583595672788509E-4</v>
      </c>
      <c r="Q793" s="107">
        <f t="shared" ref="Q793:Q856" si="112">C793-15018.5</f>
        <v>38746.144560000001</v>
      </c>
      <c r="R793" s="80">
        <f t="shared" si="107"/>
        <v>5.8381962250387387E-6</v>
      </c>
      <c r="T793" s="106"/>
    </row>
    <row r="794" spans="1:20" s="80" customFormat="1" ht="12.95" customHeight="1" x14ac:dyDescent="0.2">
      <c r="A794" s="22" t="s">
        <v>2558</v>
      </c>
      <c r="B794" s="41" t="s">
        <v>2525</v>
      </c>
      <c r="C794" s="42">
        <v>53764.644560000001</v>
      </c>
      <c r="D794" s="42">
        <v>2.3999999999999998E-3</v>
      </c>
      <c r="E794" s="16">
        <f t="shared" si="109"/>
        <v>246.00141473996595</v>
      </c>
      <c r="F794" s="80">
        <f t="shared" si="110"/>
        <v>246</v>
      </c>
      <c r="G794" s="80">
        <f t="shared" si="108"/>
        <v>1.920400005474221E-3</v>
      </c>
      <c r="K794" s="80">
        <f>+G794</f>
        <v>1.920400005474221E-3</v>
      </c>
      <c r="P794" s="80">
        <f t="shared" si="111"/>
        <v>-4.9583595672788509E-4</v>
      </c>
      <c r="Q794" s="107">
        <f t="shared" si="112"/>
        <v>38746.144560000001</v>
      </c>
      <c r="R794" s="80">
        <f t="shared" si="107"/>
        <v>5.8381962250387387E-6</v>
      </c>
      <c r="T794" s="106"/>
    </row>
    <row r="795" spans="1:20" s="80" customFormat="1" ht="12.95" customHeight="1" x14ac:dyDescent="0.2">
      <c r="A795" s="22" t="s">
        <v>2558</v>
      </c>
      <c r="B795" s="41" t="s">
        <v>2525</v>
      </c>
      <c r="C795" s="42">
        <v>53764.644560000001</v>
      </c>
      <c r="D795" s="42">
        <v>2.5000000000000001E-3</v>
      </c>
      <c r="E795" s="16">
        <f t="shared" si="109"/>
        <v>246.00141473996595</v>
      </c>
      <c r="F795" s="80">
        <f t="shared" si="110"/>
        <v>246</v>
      </c>
      <c r="G795" s="80">
        <f t="shared" si="108"/>
        <v>1.920400005474221E-3</v>
      </c>
      <c r="K795" s="80">
        <f>+G795</f>
        <v>1.920400005474221E-3</v>
      </c>
      <c r="P795" s="80">
        <f t="shared" si="111"/>
        <v>-4.9583595672788509E-4</v>
      </c>
      <c r="Q795" s="107">
        <f t="shared" si="112"/>
        <v>38746.144560000001</v>
      </c>
      <c r="R795" s="80">
        <f t="shared" si="107"/>
        <v>5.8381962250387387E-6</v>
      </c>
      <c r="T795" s="106"/>
    </row>
    <row r="796" spans="1:20" s="80" customFormat="1" ht="12.95" customHeight="1" x14ac:dyDescent="0.2">
      <c r="A796" s="42" t="s">
        <v>2557</v>
      </c>
      <c r="B796" s="46"/>
      <c r="C796" s="42">
        <v>53813.5121</v>
      </c>
      <c r="D796" s="42">
        <v>4.0000000000000002E-4</v>
      </c>
      <c r="E796" s="16">
        <f t="shared" si="109"/>
        <v>282.00165519566434</v>
      </c>
      <c r="F796" s="80">
        <f t="shared" si="110"/>
        <v>282</v>
      </c>
      <c r="G796" s="80">
        <f t="shared" si="108"/>
        <v>2.2468000024673529E-3</v>
      </c>
      <c r="J796" s="80">
        <f>G796</f>
        <v>2.2468000024673529E-3</v>
      </c>
      <c r="P796" s="80">
        <f t="shared" si="111"/>
        <v>-5.2780395672788504E-4</v>
      </c>
      <c r="Q796" s="107">
        <f t="shared" si="112"/>
        <v>38795.0121</v>
      </c>
      <c r="R796" s="80">
        <f t="shared" si="107"/>
        <v>7.6984271303818905E-6</v>
      </c>
      <c r="T796" s="106"/>
    </row>
    <row r="797" spans="1:20" s="80" customFormat="1" ht="12.95" customHeight="1" x14ac:dyDescent="0.2">
      <c r="A797" s="134" t="s">
        <v>2122</v>
      </c>
      <c r="B797" s="135" t="s">
        <v>2525</v>
      </c>
      <c r="C797" s="138">
        <v>53817.586499999998</v>
      </c>
      <c r="D797" s="138" t="s">
        <v>2559</v>
      </c>
      <c r="E797" s="80">
        <f t="shared" si="109"/>
        <v>285.00322596662227</v>
      </c>
      <c r="F797" s="80">
        <f t="shared" si="110"/>
        <v>285</v>
      </c>
      <c r="G797" s="80">
        <f t="shared" si="108"/>
        <v>4.3789999981527217E-3</v>
      </c>
      <c r="I797" s="80">
        <f>G797</f>
        <v>4.3789999981527217E-3</v>
      </c>
      <c r="P797" s="80">
        <f t="shared" si="111"/>
        <v>-5.2999995672788503E-4</v>
      </c>
      <c r="Q797" s="107">
        <f t="shared" si="112"/>
        <v>38799.086499999998</v>
      </c>
      <c r="R797" s="80">
        <f t="shared" si="107"/>
        <v>2.4098280557017799E-5</v>
      </c>
      <c r="T797" s="106"/>
    </row>
    <row r="798" spans="1:20" s="80" customFormat="1" ht="12.95" customHeight="1" x14ac:dyDescent="0.2">
      <c r="A798" s="134" t="s">
        <v>1997</v>
      </c>
      <c r="B798" s="135" t="s">
        <v>2525</v>
      </c>
      <c r="C798" s="138">
        <v>53844.733099999998</v>
      </c>
      <c r="D798" s="138" t="s">
        <v>2559</v>
      </c>
      <c r="E798" s="80">
        <f t="shared" si="109"/>
        <v>305.00186161627181</v>
      </c>
      <c r="F798" s="80">
        <f t="shared" si="110"/>
        <v>305</v>
      </c>
      <c r="G798" s="80">
        <f t="shared" si="108"/>
        <v>2.5269999969168566E-3</v>
      </c>
      <c r="I798" s="80">
        <f>G798</f>
        <v>2.5269999969168566E-3</v>
      </c>
      <c r="P798" s="80">
        <f t="shared" si="111"/>
        <v>-5.4279995672788491E-4</v>
      </c>
      <c r="Q798" s="107">
        <f t="shared" si="112"/>
        <v>38826.233099999998</v>
      </c>
      <c r="R798" s="80">
        <f t="shared" si="107"/>
        <v>9.423671755397257E-6</v>
      </c>
      <c r="T798" s="106"/>
    </row>
    <row r="799" spans="1:20" s="80" customFormat="1" ht="12.95" customHeight="1" x14ac:dyDescent="0.2">
      <c r="A799" s="22" t="s">
        <v>2554</v>
      </c>
      <c r="B799" s="41" t="s">
        <v>2525</v>
      </c>
      <c r="C799" s="42">
        <v>53847.446100000001</v>
      </c>
      <c r="D799" s="42">
        <v>4.0000000000000002E-4</v>
      </c>
      <c r="E799" s="16">
        <f t="shared" si="109"/>
        <v>307.0005022754176</v>
      </c>
      <c r="F799" s="80">
        <f t="shared" si="110"/>
        <v>307</v>
      </c>
      <c r="G799" s="80">
        <f t="shared" si="108"/>
        <v>6.8180000380380079E-4</v>
      </c>
      <c r="J799" s="80">
        <f>G799</f>
        <v>6.8180000380380079E-4</v>
      </c>
      <c r="P799" s="80">
        <f t="shared" si="111"/>
        <v>-5.4390395672788494E-4</v>
      </c>
      <c r="Q799" s="107">
        <f t="shared" si="112"/>
        <v>38828.946100000001</v>
      </c>
      <c r="R799" s="80">
        <f t="shared" ref="R799:R830" si="113">+(P799-G799)^2</f>
        <v>1.5023501988630603E-6</v>
      </c>
      <c r="T799" s="106"/>
    </row>
    <row r="800" spans="1:20" s="80" customFormat="1" ht="12.95" customHeight="1" x14ac:dyDescent="0.2">
      <c r="A800" s="134" t="s">
        <v>2135</v>
      </c>
      <c r="B800" s="135" t="s">
        <v>2525</v>
      </c>
      <c r="C800" s="138">
        <v>53847.45</v>
      </c>
      <c r="D800" s="138" t="s">
        <v>2559</v>
      </c>
      <c r="E800" s="80">
        <f t="shared" si="109"/>
        <v>307.0033753674054</v>
      </c>
      <c r="F800" s="80">
        <f t="shared" si="110"/>
        <v>307</v>
      </c>
      <c r="G800" s="80">
        <f t="shared" si="108"/>
        <v>4.5817999998689629E-3</v>
      </c>
      <c r="I800" s="80">
        <f>G800</f>
        <v>4.5817999998689629E-3</v>
      </c>
      <c r="P800" s="80">
        <f t="shared" si="111"/>
        <v>-5.4390395672788494E-4</v>
      </c>
      <c r="Q800" s="107">
        <f t="shared" si="112"/>
        <v>38828.949999999997</v>
      </c>
      <c r="R800" s="80">
        <f t="shared" si="113"/>
        <v>2.6272841050672576E-5</v>
      </c>
      <c r="T800" s="106"/>
    </row>
    <row r="801" spans="1:20" s="80" customFormat="1" ht="12.95" customHeight="1" x14ac:dyDescent="0.2">
      <c r="A801" s="22" t="s">
        <v>2552</v>
      </c>
      <c r="B801" s="46"/>
      <c r="C801" s="42">
        <v>53862.379300000001</v>
      </c>
      <c r="D801" s="42">
        <v>1E-4</v>
      </c>
      <c r="E801" s="16">
        <f t="shared" si="109"/>
        <v>318.0016451766773</v>
      </c>
      <c r="F801" s="80">
        <f t="shared" si="110"/>
        <v>318</v>
      </c>
      <c r="G801" s="80">
        <f t="shared" si="108"/>
        <v>2.2332000007736497E-3</v>
      </c>
      <c r="J801" s="80">
        <f>G801</f>
        <v>2.2332000007736497E-3</v>
      </c>
      <c r="P801" s="80">
        <f t="shared" si="111"/>
        <v>-5.4940395672788502E-4</v>
      </c>
      <c r="Q801" s="107">
        <f t="shared" si="112"/>
        <v>38843.879300000001</v>
      </c>
      <c r="R801" s="80">
        <f t="shared" si="113"/>
        <v>7.7428847843032012E-6</v>
      </c>
      <c r="T801" s="106"/>
    </row>
    <row r="802" spans="1:20" s="80" customFormat="1" ht="12.95" customHeight="1" x14ac:dyDescent="0.2">
      <c r="A802" s="134" t="s">
        <v>2122</v>
      </c>
      <c r="B802" s="135" t="s">
        <v>2525</v>
      </c>
      <c r="C802" s="138">
        <v>54079.569000000003</v>
      </c>
      <c r="D802" s="138" t="s">
        <v>2559</v>
      </c>
      <c r="E802" s="80">
        <f t="shared" si="109"/>
        <v>478.0031804391686</v>
      </c>
      <c r="F802" s="80">
        <f t="shared" si="110"/>
        <v>478</v>
      </c>
      <c r="G802" s="80">
        <f t="shared" si="108"/>
        <v>4.3172000077902339E-3</v>
      </c>
      <c r="I802" s="80">
        <f>G802</f>
        <v>4.3172000077902339E-3</v>
      </c>
      <c r="P802" s="80">
        <f t="shared" si="111"/>
        <v>-5.1996395672788476E-4</v>
      </c>
      <c r="Q802" s="107">
        <f t="shared" si="112"/>
        <v>39061.069000000003</v>
      </c>
      <c r="R802" s="80">
        <f t="shared" si="113"/>
        <v>2.3398155219632641E-5</v>
      </c>
      <c r="T802" s="106"/>
    </row>
    <row r="803" spans="1:20" s="80" customFormat="1" ht="12.95" customHeight="1" x14ac:dyDescent="0.2">
      <c r="A803" s="22" t="s">
        <v>2558</v>
      </c>
      <c r="B803" s="41" t="s">
        <v>2525</v>
      </c>
      <c r="C803" s="42">
        <v>54174.589229999998</v>
      </c>
      <c r="D803" s="42">
        <v>1E-4</v>
      </c>
      <c r="E803" s="16">
        <f t="shared" si="109"/>
        <v>548.0036578144493</v>
      </c>
      <c r="F803" s="80">
        <f t="shared" si="110"/>
        <v>548</v>
      </c>
      <c r="G803" s="80">
        <f t="shared" si="108"/>
        <v>4.9652000016067177E-3</v>
      </c>
      <c r="K803" s="80">
        <f>+G803</f>
        <v>4.9652000016067177E-3</v>
      </c>
      <c r="P803" s="80">
        <f t="shared" si="111"/>
        <v>-4.4268395672788477E-4</v>
      </c>
      <c r="Q803" s="107">
        <f t="shared" si="112"/>
        <v>39156.089229999998</v>
      </c>
      <c r="R803" s="80">
        <f t="shared" si="113"/>
        <v>2.9245208906812725E-5</v>
      </c>
      <c r="T803" s="106"/>
    </row>
    <row r="804" spans="1:20" s="80" customFormat="1" ht="12.95" customHeight="1" x14ac:dyDescent="0.2">
      <c r="A804" s="28" t="s">
        <v>2556</v>
      </c>
      <c r="B804" s="41" t="s">
        <v>2525</v>
      </c>
      <c r="C804" s="42">
        <v>54200.379200000003</v>
      </c>
      <c r="D804" s="42">
        <v>2.0000000000000001E-4</v>
      </c>
      <c r="E804" s="16">
        <f t="shared" si="109"/>
        <v>567.002877364798</v>
      </c>
      <c r="F804" s="80">
        <f t="shared" si="110"/>
        <v>567</v>
      </c>
      <c r="G804" s="80">
        <f t="shared" si="108"/>
        <v>3.9058000038494356E-3</v>
      </c>
      <c r="K804" s="80">
        <f>+G804</f>
        <v>3.9058000038494356E-3</v>
      </c>
      <c r="P804" s="80">
        <f t="shared" si="111"/>
        <v>-4.1494395672788493E-4</v>
      </c>
      <c r="Q804" s="107">
        <f t="shared" si="112"/>
        <v>39181.879200000003</v>
      </c>
      <c r="R804" s="80">
        <f t="shared" si="113"/>
        <v>1.8668828372865394E-5</v>
      </c>
      <c r="T804" s="106"/>
    </row>
    <row r="805" spans="1:20" s="80" customFormat="1" ht="12.95" customHeight="1" x14ac:dyDescent="0.2">
      <c r="A805" s="134" t="s">
        <v>2122</v>
      </c>
      <c r="B805" s="135" t="s">
        <v>2525</v>
      </c>
      <c r="C805" s="138">
        <v>54205.8099</v>
      </c>
      <c r="D805" s="138" t="s">
        <v>2559</v>
      </c>
      <c r="E805" s="80">
        <f t="shared" si="109"/>
        <v>571.00362112727635</v>
      </c>
      <c r="F805" s="80">
        <f t="shared" si="110"/>
        <v>571</v>
      </c>
      <c r="G805" s="80">
        <f t="shared" si="108"/>
        <v>4.9154000007547438E-3</v>
      </c>
      <c r="I805" s="80">
        <f>G805</f>
        <v>4.9154000007547438E-3</v>
      </c>
      <c r="P805" s="80">
        <f t="shared" si="111"/>
        <v>-4.0873595672788498E-4</v>
      </c>
      <c r="Q805" s="107">
        <f t="shared" si="112"/>
        <v>39187.3099</v>
      </c>
      <c r="R805" s="80">
        <f t="shared" si="113"/>
        <v>2.8346423693759465E-5</v>
      </c>
      <c r="T805" s="106"/>
    </row>
    <row r="806" spans="1:20" s="80" customFormat="1" ht="12.95" customHeight="1" x14ac:dyDescent="0.2">
      <c r="A806" s="134" t="s">
        <v>2122</v>
      </c>
      <c r="B806" s="135" t="s">
        <v>2525</v>
      </c>
      <c r="C806" s="138">
        <v>54205.810100000002</v>
      </c>
      <c r="D806" s="138" t="s">
        <v>2559</v>
      </c>
      <c r="E806" s="80">
        <f t="shared" si="109"/>
        <v>571.00376846532879</v>
      </c>
      <c r="F806" s="80">
        <f t="shared" si="110"/>
        <v>571</v>
      </c>
      <c r="G806" s="80">
        <f t="shared" si="108"/>
        <v>5.1154000029782765E-3</v>
      </c>
      <c r="I806" s="80">
        <f>G806</f>
        <v>5.1154000029782765E-3</v>
      </c>
      <c r="P806" s="80">
        <f t="shared" si="111"/>
        <v>-4.0873595672788498E-4</v>
      </c>
      <c r="Q806" s="107">
        <f t="shared" si="112"/>
        <v>39187.310100000002</v>
      </c>
      <c r="R806" s="80">
        <f t="shared" si="113"/>
        <v>3.0516078101318711E-5</v>
      </c>
      <c r="T806" s="106"/>
    </row>
    <row r="807" spans="1:20" s="80" customFormat="1" ht="12.95" customHeight="1" x14ac:dyDescent="0.2">
      <c r="A807" s="134" t="s">
        <v>2122</v>
      </c>
      <c r="B807" s="135" t="s">
        <v>2525</v>
      </c>
      <c r="C807" s="138">
        <v>54212.597000000002</v>
      </c>
      <c r="D807" s="138" t="s">
        <v>2559</v>
      </c>
      <c r="E807" s="80">
        <f t="shared" si="109"/>
        <v>576.00361155030407</v>
      </c>
      <c r="F807" s="80">
        <f t="shared" si="110"/>
        <v>576</v>
      </c>
      <c r="G807" s="80">
        <f t="shared" si="108"/>
        <v>4.9024000036297366E-3</v>
      </c>
      <c r="I807" s="80">
        <f>G807</f>
        <v>4.9024000036297366E-3</v>
      </c>
      <c r="P807" s="80">
        <f t="shared" si="111"/>
        <v>-4.0079595672788465E-4</v>
      </c>
      <c r="Q807" s="107">
        <f t="shared" si="112"/>
        <v>39194.097000000002</v>
      </c>
      <c r="R807" s="80">
        <f t="shared" si="113"/>
        <v>2.8123887393953399E-5</v>
      </c>
      <c r="T807" s="106"/>
    </row>
    <row r="808" spans="1:20" s="80" customFormat="1" ht="12.95" customHeight="1" x14ac:dyDescent="0.2">
      <c r="A808" s="22" t="s">
        <v>2563</v>
      </c>
      <c r="B808" s="41" t="s">
        <v>2525</v>
      </c>
      <c r="C808" s="42">
        <v>54372.774700000002</v>
      </c>
      <c r="D808" s="42">
        <v>1E-4</v>
      </c>
      <c r="E808" s="16">
        <f t="shared" si="109"/>
        <v>694.00496205087791</v>
      </c>
      <c r="F808" s="80">
        <f t="shared" si="110"/>
        <v>694</v>
      </c>
      <c r="G808" s="80">
        <f t="shared" si="108"/>
        <v>6.7356000072322786E-3</v>
      </c>
      <c r="K808" s="80">
        <f>+G808</f>
        <v>6.7356000072322786E-3</v>
      </c>
      <c r="P808" s="80">
        <f t="shared" si="111"/>
        <v>-1.553559567278851E-4</v>
      </c>
      <c r="Q808" s="107">
        <f t="shared" si="112"/>
        <v>39354.274700000002</v>
      </c>
      <c r="R808" s="80">
        <f t="shared" si="113"/>
        <v>4.7485274097238156E-5</v>
      </c>
      <c r="T808" s="106"/>
    </row>
    <row r="809" spans="1:20" s="80" customFormat="1" ht="12.95" customHeight="1" x14ac:dyDescent="0.2">
      <c r="A809" s="22" t="s">
        <v>2566</v>
      </c>
      <c r="B809" s="41" t="s">
        <v>2525</v>
      </c>
      <c r="C809" s="42">
        <v>54615.755599999997</v>
      </c>
      <c r="D809" s="42">
        <v>1E-4</v>
      </c>
      <c r="E809" s="16">
        <f t="shared" si="109"/>
        <v>873.00662299272096</v>
      </c>
      <c r="F809" s="80">
        <f t="shared" si="110"/>
        <v>873</v>
      </c>
      <c r="G809" s="80">
        <f t="shared" si="108"/>
        <v>8.9901999963331036E-3</v>
      </c>
      <c r="K809" s="80">
        <f>+G809</f>
        <v>8.9901999963331036E-3</v>
      </c>
      <c r="P809" s="80">
        <f t="shared" si="111"/>
        <v>4.2961604327211491E-4</v>
      </c>
      <c r="Q809" s="107">
        <f t="shared" si="112"/>
        <v>39597.255599999997</v>
      </c>
      <c r="R809" s="80">
        <f t="shared" si="113"/>
        <v>7.3283597617405293E-5</v>
      </c>
      <c r="T809" s="106"/>
    </row>
    <row r="810" spans="1:20" s="80" customFormat="1" ht="12.95" customHeight="1" x14ac:dyDescent="0.2">
      <c r="A810" s="22" t="s">
        <v>2567</v>
      </c>
      <c r="B810" s="41" t="s">
        <v>2525</v>
      </c>
      <c r="C810" s="42">
        <v>54797.652399999999</v>
      </c>
      <c r="D810" s="42">
        <v>2.0000000000000001E-4</v>
      </c>
      <c r="E810" s="16">
        <f t="shared" si="109"/>
        <v>1007.0082227892782</v>
      </c>
      <c r="F810" s="80">
        <f t="shared" si="110"/>
        <v>1007</v>
      </c>
      <c r="G810" s="80">
        <f t="shared" si="108"/>
        <v>1.1161800000991207E-2</v>
      </c>
      <c r="K810" s="80">
        <f>+G810</f>
        <v>1.1161800000991207E-2</v>
      </c>
      <c r="P810" s="80">
        <f t="shared" si="111"/>
        <v>1.0352960432721153E-3</v>
      </c>
      <c r="Q810" s="107">
        <f t="shared" si="112"/>
        <v>39779.152399999999</v>
      </c>
      <c r="R810" s="80">
        <f t="shared" si="113"/>
        <v>1.0254608240570043E-4</v>
      </c>
      <c r="T810" s="106"/>
    </row>
    <row r="811" spans="1:20" s="80" customFormat="1" ht="12.95" customHeight="1" x14ac:dyDescent="0.2">
      <c r="A811" s="22" t="s">
        <v>2568</v>
      </c>
      <c r="B811" s="41" t="s">
        <v>2525</v>
      </c>
      <c r="C811" s="42">
        <v>55253.754999999997</v>
      </c>
      <c r="D811" s="42">
        <v>1E-4</v>
      </c>
      <c r="E811" s="16">
        <f t="shared" si="109"/>
        <v>1343.0145630402792</v>
      </c>
      <c r="F811" s="80">
        <f t="shared" si="110"/>
        <v>1343</v>
      </c>
      <c r="G811" s="80">
        <f t="shared" si="108"/>
        <v>1.9768199999816716E-2</v>
      </c>
      <c r="I811" s="80">
        <f>+G811</f>
        <v>1.9768199999816716E-2</v>
      </c>
      <c r="P811" s="80">
        <f t="shared" si="111"/>
        <v>3.1856960432721151E-3</v>
      </c>
      <c r="Q811" s="107">
        <f t="shared" si="112"/>
        <v>40235.254999999997</v>
      </c>
      <c r="R811" s="80">
        <f t="shared" si="113"/>
        <v>2.7497943746881726E-4</v>
      </c>
      <c r="T811" s="106"/>
    </row>
    <row r="812" spans="1:20" s="80" customFormat="1" ht="12.95" customHeight="1" x14ac:dyDescent="0.2">
      <c r="A812" s="22" t="s">
        <v>2564</v>
      </c>
      <c r="B812" s="41" t="s">
        <v>2525</v>
      </c>
      <c r="C812" s="42">
        <v>55268.686999999998</v>
      </c>
      <c r="D812" s="42">
        <v>1E-4</v>
      </c>
      <c r="E812" s="16">
        <f t="shared" si="109"/>
        <v>1354.014821913235</v>
      </c>
      <c r="F812" s="80">
        <f t="shared" si="110"/>
        <v>1354</v>
      </c>
      <c r="G812" s="80">
        <f t="shared" si="108"/>
        <v>2.0119599997997284E-2</v>
      </c>
      <c r="I812" s="80">
        <f>+G812</f>
        <v>2.0119599997997284E-2</v>
      </c>
      <c r="O812" s="80">
        <f t="shared" ref="O812:O820" ca="1" si="114">+C$11+C$12*F812</f>
        <v>2.8006126876481949E-2</v>
      </c>
      <c r="P812" s="80">
        <f t="shared" si="111"/>
        <v>3.2713640432721156E-3</v>
      </c>
      <c r="Q812" s="107">
        <f t="shared" si="112"/>
        <v>40250.186999999998</v>
      </c>
      <c r="R812" s="80">
        <f t="shared" si="113"/>
        <v>2.8386305478609399E-4</v>
      </c>
      <c r="T812" s="106"/>
    </row>
    <row r="813" spans="1:20" s="80" customFormat="1" ht="12.95" customHeight="1" x14ac:dyDescent="0.2">
      <c r="A813" s="28" t="s">
        <v>2560</v>
      </c>
      <c r="B813" s="49" t="s">
        <v>2525</v>
      </c>
      <c r="C813" s="28">
        <v>55329.770900000003</v>
      </c>
      <c r="D813" s="28">
        <v>2.9999999999999997E-4</v>
      </c>
      <c r="E813" s="16">
        <f t="shared" si="109"/>
        <v>1399.0147357204789</v>
      </c>
      <c r="F813" s="80">
        <f t="shared" si="110"/>
        <v>1399</v>
      </c>
      <c r="G813" s="80">
        <f t="shared" si="108"/>
        <v>2.0002600002044346E-2</v>
      </c>
      <c r="K813" s="80">
        <f t="shared" ref="K813:K820" si="115">+G813</f>
        <v>2.0002600002044346E-2</v>
      </c>
      <c r="O813" s="80">
        <f t="shared" ca="1" si="114"/>
        <v>2.8898301992471436E-2</v>
      </c>
      <c r="P813" s="80">
        <f t="shared" si="111"/>
        <v>3.6319040432721151E-3</v>
      </c>
      <c r="Q813" s="107">
        <f t="shared" si="112"/>
        <v>40311.270900000003</v>
      </c>
      <c r="R813" s="80">
        <f t="shared" si="113"/>
        <v>2.679996861745615E-4</v>
      </c>
      <c r="T813" s="106"/>
    </row>
    <row r="814" spans="1:20" s="80" customFormat="1" ht="12.95" customHeight="1" x14ac:dyDescent="0.2">
      <c r="A814" s="42" t="s">
        <v>2569</v>
      </c>
      <c r="B814" s="41" t="s">
        <v>2550</v>
      </c>
      <c r="C814" s="42">
        <v>55570.724399999999</v>
      </c>
      <c r="D814" s="42">
        <v>5.9999999999999995E-4</v>
      </c>
      <c r="E814" s="16">
        <f t="shared" si="109"/>
        <v>1576.5228308413323</v>
      </c>
      <c r="F814" s="80">
        <f t="shared" si="110"/>
        <v>1576.5</v>
      </c>
      <c r="G814" s="80">
        <f t="shared" si="108"/>
        <v>3.099110000039218E-2</v>
      </c>
      <c r="K814" s="80">
        <f t="shared" si="115"/>
        <v>3.099110000039218E-2</v>
      </c>
      <c r="O814" s="80">
        <f t="shared" ca="1" si="114"/>
        <v>3.2417437172207741E-2</v>
      </c>
      <c r="P814" s="80">
        <f t="shared" si="111"/>
        <v>5.2120090432721151E-3</v>
      </c>
      <c r="Q814" s="107">
        <f t="shared" si="112"/>
        <v>40552.224399999999</v>
      </c>
      <c r="R814" s="80">
        <f t="shared" si="113"/>
        <v>6.6456153057546945E-4</v>
      </c>
      <c r="T814" s="106"/>
    </row>
    <row r="815" spans="1:20" s="80" customFormat="1" ht="12.95" customHeight="1" x14ac:dyDescent="0.2">
      <c r="A815" s="42" t="s">
        <v>2569</v>
      </c>
      <c r="B815" s="41" t="s">
        <v>2550</v>
      </c>
      <c r="C815" s="42">
        <v>55570.724699999999</v>
      </c>
      <c r="D815" s="42">
        <v>5.9999999999999995E-4</v>
      </c>
      <c r="E815" s="16">
        <f t="shared" si="109"/>
        <v>1576.5230518484082</v>
      </c>
      <c r="F815" s="80">
        <f t="shared" si="110"/>
        <v>1576.5</v>
      </c>
      <c r="G815" s="80">
        <f t="shared" si="108"/>
        <v>3.12911000000895E-2</v>
      </c>
      <c r="K815" s="80">
        <f t="shared" si="115"/>
        <v>3.12911000000895E-2</v>
      </c>
      <c r="O815" s="80">
        <f t="shared" ca="1" si="114"/>
        <v>3.2417437172207741E-2</v>
      </c>
      <c r="P815" s="80">
        <f t="shared" si="111"/>
        <v>5.2120090432721151E-3</v>
      </c>
      <c r="Q815" s="107">
        <f t="shared" si="112"/>
        <v>40552.224699999999</v>
      </c>
      <c r="R815" s="80">
        <f t="shared" si="113"/>
        <v>6.8011898513395429E-4</v>
      </c>
      <c r="T815" s="106"/>
    </row>
    <row r="816" spans="1:20" s="80" customFormat="1" ht="12.95" customHeight="1" x14ac:dyDescent="0.2">
      <c r="A816" s="42" t="s">
        <v>2569</v>
      </c>
      <c r="B816" s="41" t="s">
        <v>2550</v>
      </c>
      <c r="C816" s="42">
        <v>55625.697099999998</v>
      </c>
      <c r="D816" s="42">
        <v>1E-4</v>
      </c>
      <c r="E816" s="16">
        <f t="shared" si="109"/>
        <v>1617.0206831682335</v>
      </c>
      <c r="F816" s="80">
        <f t="shared" si="110"/>
        <v>1617</v>
      </c>
      <c r="G816" s="80">
        <f t="shared" si="108"/>
        <v>2.8075800000806339E-2</v>
      </c>
      <c r="K816" s="80">
        <f t="shared" si="115"/>
        <v>2.8075800000806339E-2</v>
      </c>
      <c r="O816" s="80">
        <f t="shared" ca="1" si="114"/>
        <v>3.3220394776598279E-2</v>
      </c>
      <c r="P816" s="80">
        <f t="shared" si="111"/>
        <v>5.6078560432721164E-3</v>
      </c>
      <c r="Q816" s="107">
        <f t="shared" si="112"/>
        <v>40607.197099999998</v>
      </c>
      <c r="R816" s="80">
        <f t="shared" si="113"/>
        <v>5.0480850567889864E-4</v>
      </c>
      <c r="T816" s="106"/>
    </row>
    <row r="817" spans="1:21" s="80" customFormat="1" ht="12.95" customHeight="1" x14ac:dyDescent="0.2">
      <c r="A817" s="28" t="s">
        <v>2561</v>
      </c>
      <c r="B817" s="49" t="s">
        <v>2525</v>
      </c>
      <c r="C817" s="28">
        <v>55644.701300000001</v>
      </c>
      <c r="D817" s="28">
        <v>1E-4</v>
      </c>
      <c r="E817" s="16">
        <f t="shared" si="109"/>
        <v>1631.0208920935918</v>
      </c>
      <c r="F817" s="80">
        <f t="shared" si="110"/>
        <v>1631</v>
      </c>
      <c r="G817" s="80">
        <f t="shared" si="108"/>
        <v>2.8359400006593205E-2</v>
      </c>
      <c r="K817" s="80">
        <f t="shared" si="115"/>
        <v>2.8359400006593205E-2</v>
      </c>
      <c r="O817" s="80">
        <f t="shared" ca="1" si="114"/>
        <v>3.3497960368239453E-2</v>
      </c>
      <c r="P817" s="80">
        <f t="shared" si="111"/>
        <v>5.7477440432721167E-3</v>
      </c>
      <c r="Q817" s="107">
        <f t="shared" si="112"/>
        <v>40626.201300000001</v>
      </c>
      <c r="R817" s="80">
        <f t="shared" si="113"/>
        <v>5.1128698540359413E-4</v>
      </c>
      <c r="T817" s="106"/>
    </row>
    <row r="818" spans="1:21" s="80" customFormat="1" ht="12.95" customHeight="1" x14ac:dyDescent="0.2">
      <c r="A818" s="42" t="s">
        <v>2569</v>
      </c>
      <c r="B818" s="41" t="s">
        <v>2550</v>
      </c>
      <c r="C818" s="42">
        <v>55648.773699999998</v>
      </c>
      <c r="D818" s="42">
        <v>1E-4</v>
      </c>
      <c r="E818" s="16">
        <f t="shared" si="109"/>
        <v>1634.0209894840414</v>
      </c>
      <c r="F818" s="80">
        <f t="shared" si="110"/>
        <v>1634</v>
      </c>
      <c r="G818" s="80">
        <f t="shared" si="108"/>
        <v>2.849160000187112E-2</v>
      </c>
      <c r="K818" s="80">
        <f t="shared" si="115"/>
        <v>2.849160000187112E-2</v>
      </c>
      <c r="O818" s="80">
        <f t="shared" ca="1" si="114"/>
        <v>3.3557438709305415E-2</v>
      </c>
      <c r="P818" s="80">
        <f t="shared" si="111"/>
        <v>5.7779240432721162E-3</v>
      </c>
      <c r="Q818" s="107">
        <f t="shared" si="112"/>
        <v>40630.273699999998</v>
      </c>
      <c r="R818" s="80">
        <f t="shared" si="113"/>
        <v>5.1591107555223838E-4</v>
      </c>
      <c r="T818" s="106"/>
    </row>
    <row r="819" spans="1:21" s="80" customFormat="1" ht="12.95" customHeight="1" x14ac:dyDescent="0.2">
      <c r="A819" s="42" t="s">
        <v>2569</v>
      </c>
      <c r="B819" s="41" t="s">
        <v>2550</v>
      </c>
      <c r="C819" s="42">
        <v>55648.773699999998</v>
      </c>
      <c r="D819" s="42">
        <v>1E-4</v>
      </c>
      <c r="E819" s="16">
        <f t="shared" si="109"/>
        <v>1634.0209894840414</v>
      </c>
      <c r="F819" s="80">
        <f t="shared" si="110"/>
        <v>1634</v>
      </c>
      <c r="G819" s="80">
        <f t="shared" si="108"/>
        <v>2.849160000187112E-2</v>
      </c>
      <c r="K819" s="80">
        <f t="shared" si="115"/>
        <v>2.849160000187112E-2</v>
      </c>
      <c r="O819" s="80">
        <f t="shared" ca="1" si="114"/>
        <v>3.3557438709305415E-2</v>
      </c>
      <c r="P819" s="80">
        <f t="shared" si="111"/>
        <v>5.7779240432721162E-3</v>
      </c>
      <c r="Q819" s="107">
        <f t="shared" si="112"/>
        <v>40630.273699999998</v>
      </c>
      <c r="R819" s="80">
        <f t="shared" si="113"/>
        <v>5.1591107555223838E-4</v>
      </c>
      <c r="T819" s="106"/>
    </row>
    <row r="820" spans="1:21" s="80" customFormat="1" ht="12.95" customHeight="1" x14ac:dyDescent="0.2">
      <c r="A820" s="42" t="s">
        <v>2569</v>
      </c>
      <c r="B820" s="41" t="s">
        <v>2550</v>
      </c>
      <c r="C820" s="42">
        <v>55648.773699999998</v>
      </c>
      <c r="D820" s="42">
        <v>1E-4</v>
      </c>
      <c r="E820" s="16">
        <f t="shared" si="109"/>
        <v>1634.0209894840414</v>
      </c>
      <c r="F820" s="80">
        <f t="shared" si="110"/>
        <v>1634</v>
      </c>
      <c r="G820" s="80">
        <f t="shared" si="108"/>
        <v>2.849160000187112E-2</v>
      </c>
      <c r="K820" s="80">
        <f t="shared" si="115"/>
        <v>2.849160000187112E-2</v>
      </c>
      <c r="O820" s="80">
        <f t="shared" ca="1" si="114"/>
        <v>3.3557438709305415E-2</v>
      </c>
      <c r="P820" s="80">
        <f t="shared" si="111"/>
        <v>5.7779240432721162E-3</v>
      </c>
      <c r="Q820" s="107">
        <f t="shared" si="112"/>
        <v>40630.273699999998</v>
      </c>
      <c r="R820" s="80">
        <f t="shared" si="113"/>
        <v>5.1591107555223838E-4</v>
      </c>
      <c r="T820" s="106"/>
    </row>
    <row r="821" spans="1:21" s="80" customFormat="1" ht="12.95" customHeight="1" x14ac:dyDescent="0.2">
      <c r="A821" s="134" t="s">
        <v>2202</v>
      </c>
      <c r="B821" s="135" t="s">
        <v>2525</v>
      </c>
      <c r="C821" s="138">
        <v>55685.424899999998</v>
      </c>
      <c r="D821" s="138" t="s">
        <v>2559</v>
      </c>
      <c r="E821" s="80">
        <f t="shared" si="109"/>
        <v>1661.0215713220041</v>
      </c>
      <c r="F821" s="80">
        <f t="shared" si="110"/>
        <v>1661</v>
      </c>
      <c r="G821" s="80">
        <f t="shared" si="108"/>
        <v>2.9281399998581037E-2</v>
      </c>
      <c r="I821" s="80">
        <f>G821</f>
        <v>2.9281399998581037E-2</v>
      </c>
      <c r="P821" s="80">
        <f t="shared" si="111"/>
        <v>6.0527840432721153E-3</v>
      </c>
      <c r="Q821" s="107">
        <f t="shared" si="112"/>
        <v>40666.924899999998</v>
      </c>
      <c r="R821" s="80">
        <f t="shared" si="113"/>
        <v>5.3956859919923226E-4</v>
      </c>
      <c r="T821" s="106"/>
    </row>
    <row r="822" spans="1:21" s="80" customFormat="1" ht="12.95" customHeight="1" x14ac:dyDescent="0.2">
      <c r="A822" s="22" t="s">
        <v>2581</v>
      </c>
      <c r="B822" s="41" t="s">
        <v>2525</v>
      </c>
      <c r="C822" s="42">
        <v>55700.3583</v>
      </c>
      <c r="D822" s="42">
        <v>1E-4</v>
      </c>
      <c r="E822" s="16">
        <f t="shared" si="109"/>
        <v>1672.0228615613164</v>
      </c>
      <c r="F822" s="80">
        <f t="shared" si="110"/>
        <v>1672</v>
      </c>
      <c r="G822" s="80">
        <f t="shared" si="108"/>
        <v>3.1032800005050376E-2</v>
      </c>
      <c r="K822" s="80">
        <f>+G822</f>
        <v>3.1032800005050376E-2</v>
      </c>
      <c r="O822" s="80">
        <f t="shared" ref="O822:O853" ca="1" si="116">+C$11+C$12*F822</f>
        <v>3.4310831029474319E-2</v>
      </c>
      <c r="P822" s="80">
        <f t="shared" si="111"/>
        <v>6.1664360432721159E-3</v>
      </c>
      <c r="Q822" s="107">
        <f t="shared" si="112"/>
        <v>40681.8583</v>
      </c>
      <c r="R822" s="80">
        <f t="shared" si="113"/>
        <v>6.1833605667962457E-4</v>
      </c>
      <c r="T822" s="106"/>
    </row>
    <row r="823" spans="1:21" s="80" customFormat="1" ht="12.95" customHeight="1" x14ac:dyDescent="0.2">
      <c r="A823" s="22" t="s">
        <v>2582</v>
      </c>
      <c r="B823" s="41" t="s">
        <v>2525</v>
      </c>
      <c r="C823" s="42">
        <v>55921.620999999999</v>
      </c>
      <c r="D823" s="42">
        <v>1E-4</v>
      </c>
      <c r="E823" s="16">
        <f t="shared" si="109"/>
        <v>1835.0249362284092</v>
      </c>
      <c r="F823" s="80">
        <f t="shared" si="110"/>
        <v>1835</v>
      </c>
      <c r="G823" s="80">
        <f t="shared" si="108"/>
        <v>3.3848999999463558E-2</v>
      </c>
      <c r="I823" s="80">
        <f>G823</f>
        <v>3.3848999999463558E-2</v>
      </c>
      <c r="O823" s="80">
        <f t="shared" ca="1" si="116"/>
        <v>3.7542487560725125E-2</v>
      </c>
      <c r="P823" s="80">
        <f t="shared" si="111"/>
        <v>7.9640000432721157E-3</v>
      </c>
      <c r="Q823" s="107">
        <f t="shared" si="112"/>
        <v>40903.120999999999</v>
      </c>
      <c r="R823" s="80">
        <f t="shared" si="113"/>
        <v>6.7003322273203106E-4</v>
      </c>
      <c r="T823" s="106"/>
    </row>
    <row r="824" spans="1:21" s="80" customFormat="1" ht="12.95" customHeight="1" x14ac:dyDescent="0.2">
      <c r="A824" s="22" t="s">
        <v>2565</v>
      </c>
      <c r="B824" s="41" t="s">
        <v>2525</v>
      </c>
      <c r="C824" s="42">
        <v>55921.620999999999</v>
      </c>
      <c r="D824" s="42">
        <v>1E-4</v>
      </c>
      <c r="E824" s="16">
        <f t="shared" si="109"/>
        <v>1835.0249362284092</v>
      </c>
      <c r="F824" s="80">
        <f t="shared" si="110"/>
        <v>1835</v>
      </c>
      <c r="G824" s="80">
        <f t="shared" si="108"/>
        <v>3.3848999999463558E-2</v>
      </c>
      <c r="I824" s="80">
        <f>+G824</f>
        <v>3.3848999999463558E-2</v>
      </c>
      <c r="O824" s="80">
        <f t="shared" ca="1" si="116"/>
        <v>3.7542487560725125E-2</v>
      </c>
      <c r="P824" s="80">
        <f t="shared" si="111"/>
        <v>7.9640000432721157E-3</v>
      </c>
      <c r="Q824" s="107">
        <f t="shared" si="112"/>
        <v>40903.120999999999</v>
      </c>
      <c r="R824" s="80">
        <f t="shared" si="113"/>
        <v>6.7003322273203106E-4</v>
      </c>
      <c r="T824" s="106"/>
    </row>
    <row r="825" spans="1:21" s="80" customFormat="1" ht="12.95" customHeight="1" x14ac:dyDescent="0.2">
      <c r="A825" s="42" t="s">
        <v>2570</v>
      </c>
      <c r="B825" s="41" t="s">
        <v>2525</v>
      </c>
      <c r="C825" s="42">
        <v>55971.847999999998</v>
      </c>
      <c r="D825" s="42">
        <v>3.0000000000000001E-3</v>
      </c>
      <c r="E825" s="16">
        <f t="shared" si="109"/>
        <v>1872.026677616831</v>
      </c>
      <c r="F825" s="80">
        <f t="shared" si="110"/>
        <v>1872</v>
      </c>
      <c r="G825" s="80">
        <f t="shared" si="108"/>
        <v>3.6212799997883849E-2</v>
      </c>
      <c r="K825" s="80">
        <f>+G825</f>
        <v>3.6212799997883849E-2</v>
      </c>
      <c r="O825" s="80">
        <f t="shared" ca="1" si="116"/>
        <v>3.8276053767205366E-2</v>
      </c>
      <c r="P825" s="80">
        <f t="shared" si="111"/>
        <v>8.4016360432721156E-3</v>
      </c>
      <c r="Q825" s="107">
        <f t="shared" si="112"/>
        <v>40953.347999999998</v>
      </c>
      <c r="R825" s="80">
        <f t="shared" si="113"/>
        <v>7.7346084051029495E-4</v>
      </c>
      <c r="T825" s="106"/>
    </row>
    <row r="826" spans="1:21" s="80" customFormat="1" ht="12.95" customHeight="1" x14ac:dyDescent="0.2">
      <c r="A826" s="22" t="s">
        <v>2583</v>
      </c>
      <c r="B826" s="41" t="s">
        <v>2525</v>
      </c>
      <c r="C826" s="42">
        <v>55982.706400000003</v>
      </c>
      <c r="D826" s="42">
        <v>1E-4</v>
      </c>
      <c r="E826" s="16">
        <f t="shared" si="109"/>
        <v>1880.0259550710332</v>
      </c>
      <c r="F826" s="80">
        <f t="shared" si="110"/>
        <v>1880</v>
      </c>
      <c r="G826" s="80">
        <f t="shared" si="108"/>
        <v>3.5232000001997221E-2</v>
      </c>
      <c r="K826" s="80">
        <f>+G826</f>
        <v>3.5232000001997221E-2</v>
      </c>
      <c r="O826" s="80">
        <f t="shared" ca="1" si="116"/>
        <v>3.8434662676714609E-2</v>
      </c>
      <c r="P826" s="80">
        <f t="shared" si="111"/>
        <v>8.4977000432721154E-3</v>
      </c>
      <c r="Q826" s="107">
        <f t="shared" si="112"/>
        <v>40964.206400000003</v>
      </c>
      <c r="R826" s="80">
        <f t="shared" si="113"/>
        <v>7.1472279428308916E-4</v>
      </c>
      <c r="T826" s="106"/>
      <c r="U826" s="137"/>
    </row>
    <row r="827" spans="1:21" s="80" customFormat="1" ht="12.95" customHeight="1" x14ac:dyDescent="0.2">
      <c r="A827" s="22" t="s">
        <v>2581</v>
      </c>
      <c r="B827" s="41" t="s">
        <v>2525</v>
      </c>
      <c r="C827" s="42">
        <v>55993.56581</v>
      </c>
      <c r="D827" s="42">
        <v>1E-4</v>
      </c>
      <c r="E827" s="16">
        <f t="shared" si="109"/>
        <v>1888.0259765823866</v>
      </c>
      <c r="F827" s="80">
        <f t="shared" si="110"/>
        <v>1888</v>
      </c>
      <c r="G827" s="80">
        <f t="shared" si="108"/>
        <v>3.5261199998785742E-2</v>
      </c>
      <c r="K827" s="80">
        <f>+G827</f>
        <v>3.5261199998785742E-2</v>
      </c>
      <c r="O827" s="80">
        <f t="shared" ca="1" si="116"/>
        <v>3.8593271586223853E-2</v>
      </c>
      <c r="P827" s="80">
        <f t="shared" si="111"/>
        <v>8.5942760432721164E-3</v>
      </c>
      <c r="Q827" s="107">
        <f t="shared" si="112"/>
        <v>40975.06581</v>
      </c>
      <c r="R827" s="80">
        <f t="shared" si="113"/>
        <v>7.1112483324914648E-4</v>
      </c>
      <c r="T827" s="106"/>
      <c r="U827" s="80">
        <v>0.98867159423338591</v>
      </c>
    </row>
    <row r="828" spans="1:21" s="80" customFormat="1" ht="12.95" customHeight="1" x14ac:dyDescent="0.2">
      <c r="A828" s="22" t="s">
        <v>2581</v>
      </c>
      <c r="B828" s="41" t="s">
        <v>2525</v>
      </c>
      <c r="C828" s="42">
        <v>55993.565909999998</v>
      </c>
      <c r="D828" s="42">
        <v>1E-4</v>
      </c>
      <c r="E828" s="16">
        <f t="shared" si="109"/>
        <v>1888.0260502514102</v>
      </c>
      <c r="F828" s="80">
        <f t="shared" si="110"/>
        <v>1888</v>
      </c>
      <c r="G828" s="80">
        <f t="shared" si="108"/>
        <v>3.5361199996259529E-2</v>
      </c>
      <c r="K828" s="80">
        <f>+G828</f>
        <v>3.5361199996259529E-2</v>
      </c>
      <c r="O828" s="80">
        <f t="shared" ca="1" si="116"/>
        <v>3.8593271586223853E-2</v>
      </c>
      <c r="P828" s="80">
        <f t="shared" si="111"/>
        <v>8.5942760432721164E-3</v>
      </c>
      <c r="Q828" s="107">
        <f t="shared" si="112"/>
        <v>40975.065909999998</v>
      </c>
      <c r="R828" s="80">
        <f t="shared" si="113"/>
        <v>7.1646821790501125E-4</v>
      </c>
      <c r="T828" s="106"/>
      <c r="U828" s="80">
        <v>0.97747152124398495</v>
      </c>
    </row>
    <row r="829" spans="1:21" s="80" customFormat="1" ht="12.95" customHeight="1" x14ac:dyDescent="0.2">
      <c r="A829" s="22" t="s">
        <v>2581</v>
      </c>
      <c r="B829" s="41" t="s">
        <v>2525</v>
      </c>
      <c r="C829" s="42">
        <v>55993.56611</v>
      </c>
      <c r="D829" s="42">
        <v>1E-4</v>
      </c>
      <c r="E829" s="16">
        <f t="shared" si="109"/>
        <v>1888.0261975894625</v>
      </c>
      <c r="F829" s="80">
        <f t="shared" si="110"/>
        <v>1888</v>
      </c>
      <c r="G829" s="80">
        <f t="shared" si="108"/>
        <v>3.5561199998483062E-2</v>
      </c>
      <c r="K829" s="80">
        <f>+G829</f>
        <v>3.5561199998483062E-2</v>
      </c>
      <c r="O829" s="80">
        <f t="shared" ca="1" si="116"/>
        <v>3.8593271586223853E-2</v>
      </c>
      <c r="P829" s="80">
        <f t="shared" si="111"/>
        <v>8.5942760432721164E-3</v>
      </c>
      <c r="Q829" s="107">
        <f t="shared" si="112"/>
        <v>40975.06611</v>
      </c>
      <c r="R829" s="80">
        <f t="shared" si="113"/>
        <v>7.2721498760612991E-4</v>
      </c>
      <c r="T829" s="106"/>
      <c r="U829" s="80">
        <v>0.97639873654131748</v>
      </c>
    </row>
    <row r="830" spans="1:21" s="80" customFormat="1" ht="12.95" customHeight="1" x14ac:dyDescent="0.2">
      <c r="A830" s="22" t="s">
        <v>2584</v>
      </c>
      <c r="B830" s="41" t="s">
        <v>2525</v>
      </c>
      <c r="C830" s="42">
        <v>56014.608</v>
      </c>
      <c r="D830" s="42">
        <v>4.0000000000000002E-4</v>
      </c>
      <c r="E830" s="16">
        <f t="shared" si="109"/>
        <v>1903.5275528785232</v>
      </c>
      <c r="F830" s="80">
        <f t="shared" si="110"/>
        <v>1903.5</v>
      </c>
      <c r="G830" s="80">
        <f t="shared" si="108"/>
        <v>3.7400900000648107E-2</v>
      </c>
      <c r="J830" s="80">
        <f>G830</f>
        <v>3.7400900000648107E-2</v>
      </c>
      <c r="O830" s="80">
        <f t="shared" ca="1" si="116"/>
        <v>3.8900576348398004E-2</v>
      </c>
      <c r="P830" s="80">
        <f t="shared" si="111"/>
        <v>8.7828490432721174E-3</v>
      </c>
      <c r="Q830" s="107">
        <f t="shared" si="112"/>
        <v>40996.108</v>
      </c>
      <c r="R830" s="80">
        <f t="shared" si="113"/>
        <v>8.1899284059896884E-4</v>
      </c>
      <c r="T830" s="106"/>
      <c r="U830" s="80">
        <v>9.1343427991968365E-4</v>
      </c>
    </row>
    <row r="831" spans="1:21" s="80" customFormat="1" ht="12.95" customHeight="1" x14ac:dyDescent="0.2">
      <c r="A831" s="42" t="s">
        <v>2570</v>
      </c>
      <c r="B831" s="41" t="s">
        <v>2525</v>
      </c>
      <c r="C831" s="42">
        <v>56039.722000000002</v>
      </c>
      <c r="D831" s="42">
        <v>6.9999999999999999E-4</v>
      </c>
      <c r="E831" s="16">
        <f t="shared" si="109"/>
        <v>1922.0287919178625</v>
      </c>
      <c r="F831" s="80">
        <f t="shared" si="110"/>
        <v>1922</v>
      </c>
      <c r="G831" s="80">
        <f t="shared" si="108"/>
        <v>3.9082800001779106E-2</v>
      </c>
      <c r="K831" s="80">
        <f>+G831</f>
        <v>3.9082800001779106E-2</v>
      </c>
      <c r="O831" s="80">
        <f t="shared" ca="1" si="116"/>
        <v>3.9267359451638131E-2</v>
      </c>
      <c r="P831" s="80">
        <f t="shared" si="111"/>
        <v>9.0104360432721152E-3</v>
      </c>
      <c r="Q831" s="107">
        <f t="shared" si="112"/>
        <v>41021.222000000002</v>
      </c>
      <c r="R831" s="80">
        <f t="shared" ref="R831:R845" si="117">+(P831-G831)^2</f>
        <v>9.0434707405291019E-4</v>
      </c>
      <c r="T831" s="106"/>
      <c r="U831" s="80">
        <v>23</v>
      </c>
    </row>
    <row r="832" spans="1:21" s="80" customFormat="1" ht="12.95" customHeight="1" x14ac:dyDescent="0.2">
      <c r="A832" s="22" t="s">
        <v>2584</v>
      </c>
      <c r="B832" s="41" t="s">
        <v>2525</v>
      </c>
      <c r="C832" s="42">
        <v>56061.439299999998</v>
      </c>
      <c r="D832" s="42">
        <v>4.0000000000000002E-4</v>
      </c>
      <c r="E832" s="16">
        <f t="shared" si="109"/>
        <v>1938.0277151713847</v>
      </c>
      <c r="F832" s="80">
        <f t="shared" si="110"/>
        <v>1938</v>
      </c>
      <c r="G832" s="80">
        <f t="shared" si="108"/>
        <v>3.7621199997374788E-2</v>
      </c>
      <c r="J832" s="80">
        <f>G832</f>
        <v>3.7621199997374788E-2</v>
      </c>
      <c r="O832" s="80">
        <f t="shared" ca="1" si="116"/>
        <v>3.9584577270656611E-2</v>
      </c>
      <c r="P832" s="80">
        <f t="shared" si="111"/>
        <v>9.2094760432721162E-3</v>
      </c>
      <c r="Q832" s="107">
        <f t="shared" si="112"/>
        <v>41042.939299999998</v>
      </c>
      <c r="R832" s="80">
        <f t="shared" si="117"/>
        <v>8.0722605804413154E-4</v>
      </c>
      <c r="T832" s="106"/>
    </row>
    <row r="833" spans="1:28" s="80" customFormat="1" ht="12.95" customHeight="1" x14ac:dyDescent="0.2">
      <c r="A833" s="58" t="s">
        <v>2600</v>
      </c>
      <c r="B833" s="118"/>
      <c r="C833" s="58">
        <v>56220.26079</v>
      </c>
      <c r="D833" s="58">
        <v>1E-4</v>
      </c>
      <c r="E833" s="16">
        <f t="shared" si="109"/>
        <v>2055.0299589825618</v>
      </c>
      <c r="F833" s="80">
        <f t="shared" si="110"/>
        <v>2055</v>
      </c>
      <c r="G833" s="80">
        <f t="shared" si="108"/>
        <v>4.0667000001121778E-2</v>
      </c>
      <c r="K833" s="80">
        <f t="shared" ref="K833:K843" si="118">+G833</f>
        <v>4.0667000001121778E-2</v>
      </c>
      <c r="O833" s="80">
        <f t="shared" ca="1" si="116"/>
        <v>4.1904232572229277E-2</v>
      </c>
      <c r="P833" s="80">
        <f t="shared" si="111"/>
        <v>1.0727200043272114E-2</v>
      </c>
      <c r="Q833" s="107">
        <f t="shared" si="112"/>
        <v>41201.76079</v>
      </c>
      <c r="R833" s="80">
        <f t="shared" si="117"/>
        <v>8.9639162151605473E-4</v>
      </c>
      <c r="T833" s="106"/>
    </row>
    <row r="834" spans="1:28" s="80" customFormat="1" ht="12.95" customHeight="1" x14ac:dyDescent="0.2">
      <c r="A834" s="58" t="s">
        <v>2600</v>
      </c>
      <c r="B834" s="118"/>
      <c r="C834" s="58">
        <v>56220.260799999996</v>
      </c>
      <c r="D834" s="58">
        <v>1E-4</v>
      </c>
      <c r="E834" s="16">
        <f t="shared" si="109"/>
        <v>2055.0299663494616</v>
      </c>
      <c r="F834" s="80">
        <f t="shared" si="110"/>
        <v>2055</v>
      </c>
      <c r="G834" s="80">
        <f t="shared" si="108"/>
        <v>4.0676999997231178E-2</v>
      </c>
      <c r="K834" s="80">
        <f t="shared" si="118"/>
        <v>4.0676999997231178E-2</v>
      </c>
      <c r="O834" s="80">
        <f t="shared" ca="1" si="116"/>
        <v>4.1904232572229277E-2</v>
      </c>
      <c r="P834" s="80">
        <f t="shared" si="111"/>
        <v>1.0727200043272114E-2</v>
      </c>
      <c r="Q834" s="107">
        <f t="shared" si="112"/>
        <v>41201.760799999996</v>
      </c>
      <c r="R834" s="80">
        <f t="shared" si="117"/>
        <v>8.9699051728216628E-4</v>
      </c>
      <c r="T834" s="106"/>
      <c r="U834" s="136" t="s">
        <v>2289</v>
      </c>
      <c r="V834" s="136" t="s">
        <v>2290</v>
      </c>
      <c r="W834" s="136" t="s">
        <v>2291</v>
      </c>
      <c r="X834" s="136" t="s">
        <v>2591</v>
      </c>
      <c r="Y834" s="136" t="s">
        <v>2292</v>
      </c>
    </row>
    <row r="835" spans="1:28" s="80" customFormat="1" ht="12.95" customHeight="1" x14ac:dyDescent="0.2">
      <c r="A835" s="22" t="s">
        <v>2581</v>
      </c>
      <c r="B835" s="41" t="s">
        <v>2525</v>
      </c>
      <c r="C835" s="42">
        <v>56220.260889999998</v>
      </c>
      <c r="D835" s="42">
        <v>1E-4</v>
      </c>
      <c r="E835" s="16">
        <f t="shared" si="109"/>
        <v>2055.0300326515853</v>
      </c>
      <c r="F835" s="80">
        <f t="shared" si="110"/>
        <v>2055</v>
      </c>
      <c r="G835" s="80">
        <f t="shared" si="108"/>
        <v>4.0766999998595566E-2</v>
      </c>
      <c r="K835" s="80">
        <f t="shared" si="118"/>
        <v>4.0766999998595566E-2</v>
      </c>
      <c r="O835" s="80">
        <f t="shared" ca="1" si="116"/>
        <v>4.1904232572229277E-2</v>
      </c>
      <c r="P835" s="80">
        <f t="shared" si="111"/>
        <v>1.0727200043272114E-2</v>
      </c>
      <c r="Q835" s="107">
        <f t="shared" si="112"/>
        <v>41201.760889999998</v>
      </c>
      <c r="R835" s="80">
        <f t="shared" si="117"/>
        <v>9.023895813558508E-4</v>
      </c>
      <c r="T835" s="106"/>
      <c r="U835" s="80">
        <v>1</v>
      </c>
      <c r="V835" s="80">
        <v>7.6023201204633659E-4</v>
      </c>
      <c r="W835" s="80">
        <v>7.6023201204633659E-4</v>
      </c>
      <c r="X835" s="80">
        <v>911.15348570276228</v>
      </c>
      <c r="Y835" s="80">
        <v>8.7874025453315952E-19</v>
      </c>
    </row>
    <row r="836" spans="1:28" s="80" customFormat="1" ht="12.95" customHeight="1" x14ac:dyDescent="0.2">
      <c r="A836" s="22" t="s">
        <v>2581</v>
      </c>
      <c r="B836" s="41" t="s">
        <v>2525</v>
      </c>
      <c r="C836" s="42">
        <v>56220.260900000001</v>
      </c>
      <c r="D836" s="42">
        <v>1E-4</v>
      </c>
      <c r="E836" s="16">
        <f t="shared" si="109"/>
        <v>2055.0300400184906</v>
      </c>
      <c r="F836" s="80">
        <f t="shared" si="110"/>
        <v>2055</v>
      </c>
      <c r="G836" s="80">
        <f t="shared" si="108"/>
        <v>4.0777000001980923E-2</v>
      </c>
      <c r="K836" s="80">
        <f t="shared" si="118"/>
        <v>4.0777000001980923E-2</v>
      </c>
      <c r="O836" s="80">
        <f t="shared" ca="1" si="116"/>
        <v>4.1904232572229277E-2</v>
      </c>
      <c r="P836" s="80">
        <f t="shared" si="111"/>
        <v>1.0727200043272114E-2</v>
      </c>
      <c r="Q836" s="107">
        <f t="shared" si="112"/>
        <v>41201.760900000001</v>
      </c>
      <c r="R836" s="80">
        <f t="shared" si="117"/>
        <v>9.0299047755841588E-4</v>
      </c>
      <c r="T836" s="106"/>
      <c r="U836" s="80">
        <v>21</v>
      </c>
      <c r="V836" s="80">
        <v>1.7521605858380209E-5</v>
      </c>
      <c r="W836" s="80">
        <v>8.343621837323909E-7</v>
      </c>
    </row>
    <row r="837" spans="1:28" s="80" customFormat="1" ht="12.95" customHeight="1" x14ac:dyDescent="0.2">
      <c r="A837" s="22" t="s">
        <v>2581</v>
      </c>
      <c r="B837" s="41" t="s">
        <v>2525</v>
      </c>
      <c r="C837" s="42">
        <v>56220.261030000001</v>
      </c>
      <c r="D837" s="42">
        <v>2.0000000000000001E-4</v>
      </c>
      <c r="E837" s="16">
        <f t="shared" si="109"/>
        <v>2055.0301357882236</v>
      </c>
      <c r="F837" s="80">
        <f t="shared" si="110"/>
        <v>2055</v>
      </c>
      <c r="G837" s="80">
        <f t="shared" si="108"/>
        <v>4.0907000002334826E-2</v>
      </c>
      <c r="K837" s="80">
        <f t="shared" si="118"/>
        <v>4.0907000002334826E-2</v>
      </c>
      <c r="O837" s="80">
        <f t="shared" ca="1" si="116"/>
        <v>4.1904232572229277E-2</v>
      </c>
      <c r="P837" s="80">
        <f t="shared" si="111"/>
        <v>1.0727200043272114E-2</v>
      </c>
      <c r="Q837" s="107">
        <f t="shared" si="112"/>
        <v>41201.761030000001</v>
      </c>
      <c r="R837" s="80">
        <f t="shared" si="117"/>
        <v>9.1082032556904168E-4</v>
      </c>
      <c r="T837" s="106"/>
      <c r="U837" s="80">
        <v>22</v>
      </c>
      <c r="V837" s="80">
        <v>7.7775361790471682E-4</v>
      </c>
    </row>
    <row r="838" spans="1:28" s="80" customFormat="1" ht="12.95" customHeight="1" x14ac:dyDescent="0.2">
      <c r="A838" s="22" t="s">
        <v>2581</v>
      </c>
      <c r="B838" s="41" t="s">
        <v>2525</v>
      </c>
      <c r="C838" s="42">
        <v>56357.364240000003</v>
      </c>
      <c r="D838" s="42">
        <v>1E-4</v>
      </c>
      <c r="E838" s="16">
        <f t="shared" si="109"/>
        <v>2156.0327343894264</v>
      </c>
      <c r="F838" s="80">
        <f t="shared" si="110"/>
        <v>2156</v>
      </c>
      <c r="G838" s="80">
        <f t="shared" si="108"/>
        <v>4.4434400006139185E-2</v>
      </c>
      <c r="K838" s="80">
        <f t="shared" si="118"/>
        <v>4.4434400006139185E-2</v>
      </c>
      <c r="O838" s="80">
        <f t="shared" ca="1" si="116"/>
        <v>4.3906670054783457E-2</v>
      </c>
      <c r="P838" s="80">
        <f t="shared" si="111"/>
        <v>1.2125444043272118E-2</v>
      </c>
      <c r="Q838" s="107">
        <f t="shared" si="112"/>
        <v>41338.864240000003</v>
      </c>
      <c r="R838" s="80">
        <f t="shared" si="117"/>
        <v>1.0438686354104832E-3</v>
      </c>
      <c r="T838" s="106"/>
    </row>
    <row r="839" spans="1:28" s="80" customFormat="1" ht="12.95" customHeight="1" x14ac:dyDescent="0.2">
      <c r="A839" s="22" t="s">
        <v>2581</v>
      </c>
      <c r="B839" s="41" t="s">
        <v>2525</v>
      </c>
      <c r="C839" s="42">
        <v>56357.364260000002</v>
      </c>
      <c r="D839" s="42">
        <v>1E-4</v>
      </c>
      <c r="E839" s="16">
        <f t="shared" si="109"/>
        <v>2156.032749123231</v>
      </c>
      <c r="F839" s="80">
        <f t="shared" si="110"/>
        <v>2156</v>
      </c>
      <c r="G839" s="80">
        <f t="shared" si="108"/>
        <v>4.4454400005633943E-2</v>
      </c>
      <c r="K839" s="80">
        <f t="shared" si="118"/>
        <v>4.4454400005633943E-2</v>
      </c>
      <c r="O839" s="80">
        <f t="shared" ca="1" si="116"/>
        <v>4.3906670054783457E-2</v>
      </c>
      <c r="P839" s="80">
        <f t="shared" si="111"/>
        <v>1.2125444043272118E-2</v>
      </c>
      <c r="Q839" s="107">
        <f t="shared" si="112"/>
        <v>41338.864260000002</v>
      </c>
      <c r="R839" s="80">
        <f t="shared" si="117"/>
        <v>1.04516139361633E-3</v>
      </c>
      <c r="T839" s="106"/>
      <c r="U839" s="136" t="s">
        <v>2293</v>
      </c>
      <c r="V839" s="136" t="s">
        <v>2288</v>
      </c>
      <c r="W839" s="136" t="s">
        <v>2294</v>
      </c>
      <c r="X839" s="136" t="s">
        <v>2295</v>
      </c>
      <c r="Y839" s="136" t="s">
        <v>2296</v>
      </c>
      <c r="Z839" s="136" t="s">
        <v>2297</v>
      </c>
      <c r="AA839" s="136" t="s">
        <v>2298</v>
      </c>
      <c r="AB839" s="136" t="s">
        <v>2299</v>
      </c>
    </row>
    <row r="840" spans="1:28" s="80" customFormat="1" ht="12.95" customHeight="1" x14ac:dyDescent="0.2">
      <c r="A840" s="22" t="s">
        <v>2581</v>
      </c>
      <c r="B840" s="41" t="s">
        <v>2525</v>
      </c>
      <c r="C840" s="42">
        <v>56357.36436</v>
      </c>
      <c r="D840" s="42">
        <v>1E-4</v>
      </c>
      <c r="E840" s="16">
        <f t="shared" si="109"/>
        <v>2156.0328227922546</v>
      </c>
      <c r="F840" s="80">
        <f t="shared" si="110"/>
        <v>2156</v>
      </c>
      <c r="G840" s="80">
        <f t="shared" si="108"/>
        <v>4.455440000310773E-2</v>
      </c>
      <c r="K840" s="80">
        <f t="shared" si="118"/>
        <v>4.455440000310773E-2</v>
      </c>
      <c r="O840" s="80">
        <f t="shared" ca="1" si="116"/>
        <v>4.3906670054783457E-2</v>
      </c>
      <c r="P840" s="80">
        <f t="shared" si="111"/>
        <v>1.2125444043272118E-2</v>
      </c>
      <c r="Q840" s="107">
        <f t="shared" si="112"/>
        <v>41338.86436</v>
      </c>
      <c r="R840" s="80">
        <f t="shared" si="117"/>
        <v>1.0516371846449575E-3</v>
      </c>
      <c r="T840" s="106"/>
      <c r="U840" s="80">
        <v>-0.1900118029373675</v>
      </c>
      <c r="V840" s="80">
        <v>8.7205900282633433E-3</v>
      </c>
      <c r="W840" s="80">
        <v>-21.788870055987172</v>
      </c>
      <c r="X840" s="80">
        <v>6.7178245679765208E-16</v>
      </c>
      <c r="Y840" s="80">
        <v>-0.20814726583861856</v>
      </c>
      <c r="Z840" s="80">
        <v>-0.17187634003611643</v>
      </c>
      <c r="AA840" s="80">
        <v>-0.20814726583861856</v>
      </c>
      <c r="AB840" s="80">
        <v>-0.17187634003611643</v>
      </c>
    </row>
    <row r="841" spans="1:28" s="80" customFormat="1" ht="12.95" customHeight="1" x14ac:dyDescent="0.2">
      <c r="A841" s="22" t="s">
        <v>2581</v>
      </c>
      <c r="B841" s="41" t="s">
        <v>2525</v>
      </c>
      <c r="C841" s="42">
        <v>56414.377390000001</v>
      </c>
      <c r="D841" s="42">
        <v>2.0000000000000001E-4</v>
      </c>
      <c r="E841" s="16">
        <f t="shared" si="109"/>
        <v>2198.0337663451337</v>
      </c>
      <c r="F841" s="80">
        <f t="shared" si="110"/>
        <v>2198</v>
      </c>
      <c r="G841" s="80">
        <f t="shared" si="108"/>
        <v>4.5835200005967636E-2</v>
      </c>
      <c r="K841" s="80">
        <f t="shared" si="118"/>
        <v>4.5835200005967636E-2</v>
      </c>
      <c r="O841" s="80">
        <f t="shared" ca="1" si="116"/>
        <v>4.4739366829706979E-2</v>
      </c>
      <c r="P841" s="80">
        <f t="shared" si="111"/>
        <v>1.2730916043272117E-2</v>
      </c>
      <c r="Q841" s="107">
        <f t="shared" si="112"/>
        <v>41395.877390000001</v>
      </c>
      <c r="R841" s="80">
        <f t="shared" si="117"/>
        <v>1.0958936166827796E-3</v>
      </c>
      <c r="T841" s="106"/>
      <c r="U841" s="80">
        <v>2.8033220752982741E-5</v>
      </c>
      <c r="V841" s="80">
        <v>9.2870380841205108E-7</v>
      </c>
      <c r="W841" s="80">
        <v>30.18531904258634</v>
      </c>
      <c r="X841" s="80">
        <v>8.7874025453352314E-19</v>
      </c>
      <c r="Y841" s="80">
        <v>2.610187512050592E-5</v>
      </c>
      <c r="Z841" s="80">
        <v>2.9964566385459563E-5</v>
      </c>
      <c r="AA841" s="80">
        <v>2.610187512050592E-5</v>
      </c>
      <c r="AB841" s="80">
        <v>2.9964566385459563E-5</v>
      </c>
    </row>
    <row r="842" spans="1:28" s="80" customFormat="1" ht="12.95" customHeight="1" x14ac:dyDescent="0.2">
      <c r="A842" s="22" t="s">
        <v>2581</v>
      </c>
      <c r="B842" s="41" t="s">
        <v>2525</v>
      </c>
      <c r="C842" s="42">
        <v>56414.377390000001</v>
      </c>
      <c r="D842" s="42">
        <v>1E-4</v>
      </c>
      <c r="E842" s="16">
        <f t="shared" si="109"/>
        <v>2198.0337663451337</v>
      </c>
      <c r="F842" s="80">
        <f t="shared" si="110"/>
        <v>2198</v>
      </c>
      <c r="G842" s="80">
        <f t="shared" si="108"/>
        <v>4.5835200005967636E-2</v>
      </c>
      <c r="K842" s="80">
        <f t="shared" si="118"/>
        <v>4.5835200005967636E-2</v>
      </c>
      <c r="O842" s="80">
        <f t="shared" ca="1" si="116"/>
        <v>4.4739366829706979E-2</v>
      </c>
      <c r="P842" s="80">
        <f t="shared" si="111"/>
        <v>1.2730916043272117E-2</v>
      </c>
      <c r="Q842" s="107">
        <f t="shared" si="112"/>
        <v>41395.877390000001</v>
      </c>
      <c r="R842" s="80">
        <f t="shared" si="117"/>
        <v>1.0958936166827796E-3</v>
      </c>
      <c r="T842" s="106"/>
    </row>
    <row r="843" spans="1:28" s="80" customFormat="1" ht="12.95" customHeight="1" x14ac:dyDescent="0.2">
      <c r="A843" s="22" t="s">
        <v>2581</v>
      </c>
      <c r="B843" s="41" t="s">
        <v>2525</v>
      </c>
      <c r="C843" s="42">
        <v>56414.377630000003</v>
      </c>
      <c r="D843" s="42">
        <v>1E-4</v>
      </c>
      <c r="E843" s="16">
        <f t="shared" si="109"/>
        <v>2198.0339431507955</v>
      </c>
      <c r="F843" s="80">
        <f t="shared" si="110"/>
        <v>2198</v>
      </c>
      <c r="G843" s="80">
        <f t="shared" si="108"/>
        <v>4.6075200007180683E-2</v>
      </c>
      <c r="K843" s="80">
        <f t="shared" si="118"/>
        <v>4.6075200007180683E-2</v>
      </c>
      <c r="O843" s="80">
        <f t="shared" ca="1" si="116"/>
        <v>4.4739366829706979E-2</v>
      </c>
      <c r="P843" s="80">
        <f t="shared" si="111"/>
        <v>1.2730916043272117E-2</v>
      </c>
      <c r="Q843" s="107">
        <f t="shared" si="112"/>
        <v>41395.877630000003</v>
      </c>
      <c r="R843" s="80">
        <f t="shared" si="117"/>
        <v>1.11184127306577E-3</v>
      </c>
      <c r="T843" s="106"/>
    </row>
    <row r="844" spans="1:28" s="80" customFormat="1" ht="12.95" customHeight="1" x14ac:dyDescent="0.2">
      <c r="A844" s="48" t="s">
        <v>2586</v>
      </c>
      <c r="B844" s="46" t="s">
        <v>2525</v>
      </c>
      <c r="C844" s="42">
        <v>56418.449800000002</v>
      </c>
      <c r="D844" s="47">
        <v>1E-4</v>
      </c>
      <c r="E844" s="16">
        <f t="shared" si="109"/>
        <v>2201.0338711024883</v>
      </c>
      <c r="F844" s="80">
        <f t="shared" si="110"/>
        <v>2201</v>
      </c>
      <c r="G844" s="80">
        <f t="shared" si="108"/>
        <v>4.5977400004630908E-2</v>
      </c>
      <c r="J844" s="80">
        <f>G844</f>
        <v>4.5977400004630908E-2</v>
      </c>
      <c r="O844" s="80">
        <f t="shared" ca="1" si="116"/>
        <v>4.4798845170772941E-2</v>
      </c>
      <c r="P844" s="80">
        <f t="shared" si="111"/>
        <v>1.2774704043272115E-2</v>
      </c>
      <c r="Q844" s="107">
        <f t="shared" si="112"/>
        <v>41399.949800000002</v>
      </c>
      <c r="R844" s="80">
        <f t="shared" si="117"/>
        <v>1.1024190191024318E-3</v>
      </c>
      <c r="T844" s="106"/>
    </row>
    <row r="845" spans="1:28" s="80" customFormat="1" ht="12.95" customHeight="1" x14ac:dyDescent="0.2">
      <c r="A845" s="29" t="s">
        <v>2585</v>
      </c>
      <c r="B845" s="41"/>
      <c r="C845" s="42">
        <v>56601.030700000003</v>
      </c>
      <c r="D845" s="42">
        <v>5.9999999999999995E-4</v>
      </c>
      <c r="E845" s="80">
        <f t="shared" si="109"/>
        <v>2335.5394407018161</v>
      </c>
      <c r="F845" s="80">
        <f t="shared" si="110"/>
        <v>2335.5</v>
      </c>
      <c r="G845" s="80">
        <f t="shared" ref="G845:G908" si="119">C845-(C$7+F845*C$8)</f>
        <v>5.3537700005108491E-2</v>
      </c>
      <c r="K845" s="80">
        <f>+G845</f>
        <v>5.3537700005108491E-2</v>
      </c>
      <c r="O845" s="80">
        <f t="shared" ca="1" si="116"/>
        <v>4.7465457461897072E-2</v>
      </c>
      <c r="P845" s="80">
        <f t="shared" si="111"/>
        <v>1.4811841043272118E-2</v>
      </c>
      <c r="Q845" s="107">
        <f t="shared" si="112"/>
        <v>41582.530700000003</v>
      </c>
      <c r="R845" s="80">
        <f t="shared" si="117"/>
        <v>1.4996921523320428E-3</v>
      </c>
      <c r="T845" s="106"/>
    </row>
    <row r="846" spans="1:28" s="80" customFormat="1" ht="12.95" customHeight="1" x14ac:dyDescent="0.2">
      <c r="A846" s="58" t="s">
        <v>2601</v>
      </c>
      <c r="B846" s="118" t="s">
        <v>2525</v>
      </c>
      <c r="C846" s="58">
        <v>56626.63248</v>
      </c>
      <c r="D846" s="58">
        <v>1E-3</v>
      </c>
      <c r="E846" s="16">
        <f t="shared" si="109"/>
        <v>2354.4000225132559</v>
      </c>
      <c r="F846" s="80">
        <f t="shared" si="110"/>
        <v>2354.5</v>
      </c>
      <c r="O846" s="80">
        <f t="shared" ca="1" si="116"/>
        <v>4.7842153621981527E-2</v>
      </c>
      <c r="P846" s="80">
        <f t="shared" si="111"/>
        <v>1.5111281043272116E-2</v>
      </c>
      <c r="Q846" s="107">
        <f t="shared" si="112"/>
        <v>41608.13248</v>
      </c>
      <c r="R846" s="80">
        <f>+(P846-S846)^2</f>
        <v>2.2747571610985479E-2</v>
      </c>
      <c r="S846" s="80">
        <f>C846-(C$7+F846*C$8)</f>
        <v>-0.13571170000068378</v>
      </c>
      <c r="T846" s="106"/>
    </row>
    <row r="847" spans="1:28" s="80" customFormat="1" ht="12.95" customHeight="1" x14ac:dyDescent="0.2">
      <c r="A847" s="58" t="s">
        <v>2601</v>
      </c>
      <c r="B847" s="118" t="s">
        <v>2525</v>
      </c>
      <c r="C847" s="58">
        <v>56631.631630000003</v>
      </c>
      <c r="D847" s="58">
        <v>2.3999999999999998E-3</v>
      </c>
      <c r="E847" s="16">
        <f t="shared" si="109"/>
        <v>2358.0828475966186</v>
      </c>
      <c r="F847" s="80">
        <f t="shared" si="110"/>
        <v>2358</v>
      </c>
      <c r="O847" s="80">
        <f t="shared" ca="1" si="116"/>
        <v>4.7911545019891817E-2</v>
      </c>
      <c r="P847" s="80">
        <f t="shared" si="111"/>
        <v>1.5166756043272115E-2</v>
      </c>
      <c r="Q847" s="107">
        <f t="shared" si="112"/>
        <v>41613.131630000003</v>
      </c>
      <c r="R847" s="80">
        <f>+(P847-S847)^2</f>
        <v>9.4658196520664376E-3</v>
      </c>
      <c r="S847" s="80">
        <f>C847-(C$7+F847*C$8)</f>
        <v>0.11245920000510523</v>
      </c>
      <c r="T847" s="106"/>
    </row>
    <row r="848" spans="1:28" s="80" customFormat="1" ht="12.95" customHeight="1" x14ac:dyDescent="0.2">
      <c r="A848" s="29" t="s">
        <v>2585</v>
      </c>
      <c r="B848" s="41"/>
      <c r="C848" s="42">
        <v>56632.927799999998</v>
      </c>
      <c r="D848" s="42">
        <v>1E-4</v>
      </c>
      <c r="E848" s="80">
        <f t="shared" si="109"/>
        <v>2359.0377234031612</v>
      </c>
      <c r="F848" s="80">
        <f t="shared" si="110"/>
        <v>2359</v>
      </c>
      <c r="G848" s="80">
        <f t="shared" ref="G848:G879" si="120">C848-(C$7+F848*C$8)</f>
        <v>5.1206600001023617E-2</v>
      </c>
      <c r="K848" s="80">
        <f>+G848</f>
        <v>5.1206600001023617E-2</v>
      </c>
      <c r="O848" s="80">
        <f t="shared" ca="1" si="116"/>
        <v>4.7931371133580473E-2</v>
      </c>
      <c r="P848" s="80">
        <f t="shared" si="111"/>
        <v>1.5182624043272117E-2</v>
      </c>
      <c r="Q848" s="107">
        <f t="shared" si="112"/>
        <v>41614.427799999998</v>
      </c>
      <c r="R848" s="80">
        <f t="shared" ref="R848:R879" si="121">+(P848-G848)^2</f>
        <v>1.2977268438046582E-3</v>
      </c>
      <c r="T848" s="106"/>
    </row>
    <row r="849" spans="1:20" s="80" customFormat="1" ht="12.95" customHeight="1" x14ac:dyDescent="0.2">
      <c r="A849" s="58" t="s">
        <v>2601</v>
      </c>
      <c r="B849" s="118" t="s">
        <v>2525</v>
      </c>
      <c r="C849" s="58">
        <v>56703.515070000001</v>
      </c>
      <c r="D849" s="58">
        <v>1E-4</v>
      </c>
      <c r="E849" s="16">
        <f t="shared" si="109"/>
        <v>2411.0386772697047</v>
      </c>
      <c r="F849" s="80">
        <f t="shared" si="110"/>
        <v>2411</v>
      </c>
      <c r="G849" s="80">
        <f t="shared" si="120"/>
        <v>5.2501400001347065E-2</v>
      </c>
      <c r="K849" s="80">
        <f>+G849</f>
        <v>5.2501400001347065E-2</v>
      </c>
      <c r="O849" s="80">
        <f t="shared" ca="1" si="116"/>
        <v>4.8962329045390544E-2</v>
      </c>
      <c r="P849" s="80">
        <f t="shared" si="111"/>
        <v>1.6018784043272116E-2</v>
      </c>
      <c r="Q849" s="107">
        <f t="shared" si="112"/>
        <v>41685.015070000001</v>
      </c>
      <c r="R849" s="80">
        <f t="shared" si="121"/>
        <v>1.3309812671443849E-3</v>
      </c>
      <c r="T849" s="106"/>
    </row>
    <row r="850" spans="1:20" s="80" customFormat="1" ht="12.95" customHeight="1" x14ac:dyDescent="0.2">
      <c r="A850" s="58" t="s">
        <v>2601</v>
      </c>
      <c r="B850" s="118" t="s">
        <v>2525</v>
      </c>
      <c r="C850" s="58">
        <v>56703.51526</v>
      </c>
      <c r="D850" s="58">
        <v>1E-4</v>
      </c>
      <c r="E850" s="16">
        <f t="shared" si="109"/>
        <v>2411.038817240852</v>
      </c>
      <c r="F850" s="80">
        <f t="shared" si="110"/>
        <v>2411</v>
      </c>
      <c r="G850" s="80">
        <f t="shared" si="120"/>
        <v>5.269140000018524E-2</v>
      </c>
      <c r="K850" s="80">
        <f>+G850</f>
        <v>5.269140000018524E-2</v>
      </c>
      <c r="O850" s="80">
        <f t="shared" ca="1" si="116"/>
        <v>4.8962329045390544E-2</v>
      </c>
      <c r="P850" s="80">
        <f t="shared" si="111"/>
        <v>1.6018784043272116E-2</v>
      </c>
      <c r="Q850" s="107">
        <f t="shared" si="112"/>
        <v>41685.01526</v>
      </c>
      <c r="R850" s="80">
        <f t="shared" si="121"/>
        <v>1.344880761123239E-3</v>
      </c>
      <c r="T850" s="106"/>
    </row>
    <row r="851" spans="1:20" s="80" customFormat="1" ht="12.95" customHeight="1" x14ac:dyDescent="0.2">
      <c r="A851" s="58" t="s">
        <v>2601</v>
      </c>
      <c r="B851" s="118" t="s">
        <v>2525</v>
      </c>
      <c r="C851" s="58">
        <v>56703.51541</v>
      </c>
      <c r="D851" s="58">
        <v>1E-4</v>
      </c>
      <c r="E851" s="16">
        <f t="shared" si="109"/>
        <v>2411.0389277443901</v>
      </c>
      <c r="F851" s="80">
        <f t="shared" si="110"/>
        <v>2411</v>
      </c>
      <c r="G851" s="80">
        <f t="shared" si="120"/>
        <v>5.28414000000339E-2</v>
      </c>
      <c r="K851" s="80">
        <f>+G851</f>
        <v>5.28414000000339E-2</v>
      </c>
      <c r="O851" s="80">
        <f t="shared" ca="1" si="116"/>
        <v>4.8962329045390544E-2</v>
      </c>
      <c r="P851" s="80">
        <f t="shared" si="111"/>
        <v>1.6018784043272116E-2</v>
      </c>
      <c r="Q851" s="107">
        <f t="shared" si="112"/>
        <v>41685.01541</v>
      </c>
      <c r="R851" s="80">
        <f t="shared" si="121"/>
        <v>1.3559050458991676E-3</v>
      </c>
      <c r="T851" s="106"/>
    </row>
    <row r="852" spans="1:20" s="80" customFormat="1" ht="12.95" customHeight="1" x14ac:dyDescent="0.2">
      <c r="A852" s="58" t="s">
        <v>2601</v>
      </c>
      <c r="B852" s="118" t="s">
        <v>2525</v>
      </c>
      <c r="C852" s="58">
        <v>56703.51554</v>
      </c>
      <c r="D852" s="58">
        <v>1E-4</v>
      </c>
      <c r="E852" s="16">
        <f t="shared" si="109"/>
        <v>2411.0390235141235</v>
      </c>
      <c r="F852" s="80">
        <f t="shared" si="110"/>
        <v>2411</v>
      </c>
      <c r="G852" s="80">
        <f t="shared" si="120"/>
        <v>5.2971400000387803E-2</v>
      </c>
      <c r="K852" s="80">
        <f>+G852</f>
        <v>5.2971400000387803E-2</v>
      </c>
      <c r="O852" s="80">
        <f t="shared" ca="1" si="116"/>
        <v>4.8962329045390544E-2</v>
      </c>
      <c r="P852" s="80">
        <f t="shared" si="111"/>
        <v>1.6018784043272116E-2</v>
      </c>
      <c r="Q852" s="107">
        <f t="shared" si="112"/>
        <v>41685.01554</v>
      </c>
      <c r="R852" s="80">
        <f t="shared" si="121"/>
        <v>1.3654958260740809E-3</v>
      </c>
      <c r="T852" s="106"/>
    </row>
    <row r="853" spans="1:20" s="80" customFormat="1" ht="12.95" customHeight="1" x14ac:dyDescent="0.2">
      <c r="A853" s="59" t="s">
        <v>2599</v>
      </c>
      <c r="B853" s="57" t="s">
        <v>2525</v>
      </c>
      <c r="C853" s="59">
        <v>56764.600400000003</v>
      </c>
      <c r="D853" s="59">
        <v>5.0000000000000001E-4</v>
      </c>
      <c r="E853" s="16">
        <f t="shared" ref="E853:E898" si="122">(C853-C$7)/C$8</f>
        <v>2456.0396445440097</v>
      </c>
      <c r="F853" s="80">
        <f t="shared" ref="F853:F916" si="123">+ROUND(2*E853,0)/2</f>
        <v>2456</v>
      </c>
      <c r="G853" s="80">
        <f t="shared" si="120"/>
        <v>5.3814400002011098E-2</v>
      </c>
      <c r="J853" s="80">
        <f>G853</f>
        <v>5.3814400002011098E-2</v>
      </c>
      <c r="O853" s="80">
        <f t="shared" ca="1" si="116"/>
        <v>4.9854504161380028E-2</v>
      </c>
      <c r="P853" s="80">
        <f t="shared" ref="P853:P898" si="124">+D$11+D$12*F853+D$13*F853^2</f>
        <v>1.6759844043272118E-2</v>
      </c>
      <c r="Q853" s="107">
        <f t="shared" si="112"/>
        <v>41746.100400000003</v>
      </c>
      <c r="R853" s="80">
        <f t="shared" si="121"/>
        <v>1.3730401172993185E-3</v>
      </c>
      <c r="T853" s="106"/>
    </row>
    <row r="854" spans="1:20" s="80" customFormat="1" ht="12.95" customHeight="1" x14ac:dyDescent="0.2">
      <c r="A854" s="58" t="s">
        <v>2601</v>
      </c>
      <c r="B854" s="118" t="s">
        <v>2525</v>
      </c>
      <c r="C854" s="58">
        <v>56771.388290000003</v>
      </c>
      <c r="D854" s="58">
        <v>1E-4</v>
      </c>
      <c r="E854" s="16">
        <f t="shared" si="122"/>
        <v>2461.0402169523368</v>
      </c>
      <c r="F854" s="80">
        <f t="shared" si="123"/>
        <v>2461</v>
      </c>
      <c r="G854" s="80">
        <f t="shared" si="120"/>
        <v>5.4591400003118906E-2</v>
      </c>
      <c r="K854" s="80">
        <f t="shared" ref="K854:K898" si="125">+G854</f>
        <v>5.4591400003118906E-2</v>
      </c>
      <c r="O854" s="80">
        <f t="shared" ref="O854:O885" ca="1" si="126">+C$11+C$12*F854</f>
        <v>4.995363472982331E-2</v>
      </c>
      <c r="P854" s="80">
        <f t="shared" si="124"/>
        <v>1.6843184043272119E-2</v>
      </c>
      <c r="Q854" s="107">
        <f t="shared" si="112"/>
        <v>41752.888290000003</v>
      </c>
      <c r="R854" s="80">
        <f t="shared" si="121"/>
        <v>1.4249278081512318E-3</v>
      </c>
      <c r="T854" s="106"/>
    </row>
    <row r="855" spans="1:20" s="80" customFormat="1" ht="12.95" customHeight="1" x14ac:dyDescent="0.2">
      <c r="A855" s="58" t="s">
        <v>2601</v>
      </c>
      <c r="B855" s="118" t="s">
        <v>2525</v>
      </c>
      <c r="C855" s="58">
        <v>56771.388330000002</v>
      </c>
      <c r="D855" s="58">
        <v>2.0000000000000001E-4</v>
      </c>
      <c r="E855" s="16">
        <f t="shared" si="122"/>
        <v>2461.040246419946</v>
      </c>
      <c r="F855" s="80">
        <f t="shared" si="123"/>
        <v>2461</v>
      </c>
      <c r="G855" s="80">
        <f t="shared" si="120"/>
        <v>5.4631400002108421E-2</v>
      </c>
      <c r="K855" s="80">
        <f t="shared" si="125"/>
        <v>5.4631400002108421E-2</v>
      </c>
      <c r="O855" s="80">
        <f t="shared" ca="1" si="126"/>
        <v>4.995363472982331E-2</v>
      </c>
      <c r="P855" s="80">
        <f t="shared" si="124"/>
        <v>1.6843184043272119E-2</v>
      </c>
      <c r="Q855" s="107">
        <f t="shared" si="112"/>
        <v>41752.888330000002</v>
      </c>
      <c r="R855" s="80">
        <f t="shared" si="121"/>
        <v>1.4279492653516506E-3</v>
      </c>
      <c r="T855" s="106"/>
    </row>
    <row r="856" spans="1:20" s="80" customFormat="1" ht="12.95" customHeight="1" x14ac:dyDescent="0.2">
      <c r="A856" s="58" t="s">
        <v>2601</v>
      </c>
      <c r="B856" s="118" t="s">
        <v>2525</v>
      </c>
      <c r="C856" s="58">
        <v>56771.388480000001</v>
      </c>
      <c r="D856" s="58">
        <v>1E-4</v>
      </c>
      <c r="E856" s="16">
        <f t="shared" si="122"/>
        <v>2461.0403569234841</v>
      </c>
      <c r="F856" s="80">
        <f t="shared" si="123"/>
        <v>2461</v>
      </c>
      <c r="G856" s="80">
        <f t="shared" si="120"/>
        <v>5.4781400001957081E-2</v>
      </c>
      <c r="K856" s="80">
        <f t="shared" si="125"/>
        <v>5.4781400001957081E-2</v>
      </c>
      <c r="O856" s="80">
        <f t="shared" ca="1" si="126"/>
        <v>4.995363472982331E-2</v>
      </c>
      <c r="P856" s="80">
        <f t="shared" si="124"/>
        <v>1.6843184043272119E-2</v>
      </c>
      <c r="Q856" s="107">
        <f t="shared" si="112"/>
        <v>41752.888480000001</v>
      </c>
      <c r="R856" s="80">
        <f t="shared" si="121"/>
        <v>1.4393082301278183E-3</v>
      </c>
      <c r="T856" s="106"/>
    </row>
    <row r="857" spans="1:20" s="80" customFormat="1" ht="12.95" customHeight="1" x14ac:dyDescent="0.2">
      <c r="A857" s="58" t="s">
        <v>2601</v>
      </c>
      <c r="B857" s="118" t="s">
        <v>2525</v>
      </c>
      <c r="C857" s="58">
        <v>56771.388599999998</v>
      </c>
      <c r="D857" s="58">
        <v>2.0000000000000001E-4</v>
      </c>
      <c r="E857" s="16">
        <f t="shared" si="122"/>
        <v>2461.0404453263122</v>
      </c>
      <c r="F857" s="80">
        <f t="shared" si="123"/>
        <v>2461</v>
      </c>
      <c r="G857" s="80">
        <f t="shared" si="120"/>
        <v>5.4901399998925626E-2</v>
      </c>
      <c r="K857" s="80">
        <f t="shared" si="125"/>
        <v>5.4901399998925626E-2</v>
      </c>
      <c r="O857" s="80">
        <f t="shared" ca="1" si="126"/>
        <v>4.995363472982331E-2</v>
      </c>
      <c r="P857" s="80">
        <f t="shared" si="124"/>
        <v>1.6843184043272119E-2</v>
      </c>
      <c r="Q857" s="107">
        <f t="shared" ref="Q857:Q898" si="127">C857-15018.5</f>
        <v>41752.888599999998</v>
      </c>
      <c r="R857" s="80">
        <f t="shared" si="121"/>
        <v>1.4484278017271592E-3</v>
      </c>
      <c r="T857" s="106"/>
    </row>
    <row r="858" spans="1:20" s="80" customFormat="1" ht="12.95" customHeight="1" x14ac:dyDescent="0.2">
      <c r="A858" s="58" t="s">
        <v>2601</v>
      </c>
      <c r="B858" s="118" t="s">
        <v>2525</v>
      </c>
      <c r="C858" s="58">
        <v>56771.38869</v>
      </c>
      <c r="D858" s="58">
        <v>2.0000000000000001E-4</v>
      </c>
      <c r="E858" s="16">
        <f t="shared" si="122"/>
        <v>2461.040511628436</v>
      </c>
      <c r="F858" s="80">
        <f t="shared" si="123"/>
        <v>2461</v>
      </c>
      <c r="G858" s="80">
        <f t="shared" si="120"/>
        <v>5.4991400000290014E-2</v>
      </c>
      <c r="K858" s="80">
        <f t="shared" si="125"/>
        <v>5.4991400000290014E-2</v>
      </c>
      <c r="O858" s="80">
        <f t="shared" ca="1" si="126"/>
        <v>4.995363472982331E-2</v>
      </c>
      <c r="P858" s="80">
        <f t="shared" si="124"/>
        <v>1.6843184043272119E-2</v>
      </c>
      <c r="Q858" s="107">
        <f t="shared" si="127"/>
        <v>41752.88869</v>
      </c>
      <c r="R858" s="80">
        <f t="shared" si="121"/>
        <v>1.4552863807032748E-3</v>
      </c>
      <c r="T858" s="106"/>
    </row>
    <row r="859" spans="1:20" s="80" customFormat="1" ht="12.95" customHeight="1" x14ac:dyDescent="0.2">
      <c r="A859" s="29" t="s">
        <v>2587</v>
      </c>
      <c r="B859" s="41"/>
      <c r="C859" s="42">
        <v>57068.6705</v>
      </c>
      <c r="D859" s="42">
        <v>2.0000000000000001E-4</v>
      </c>
      <c r="E859" s="80">
        <f t="shared" si="122"/>
        <v>2680.0451237514408</v>
      </c>
      <c r="F859" s="80">
        <f t="shared" si="123"/>
        <v>2680</v>
      </c>
      <c r="G859" s="80">
        <f t="shared" si="120"/>
        <v>6.1251999999512918E-2</v>
      </c>
      <c r="K859" s="80">
        <f t="shared" si="125"/>
        <v>6.1251999999512918E-2</v>
      </c>
      <c r="O859" s="80">
        <f t="shared" ca="1" si="126"/>
        <v>5.4295553627638805E-2</v>
      </c>
      <c r="P859" s="80">
        <f t="shared" si="124"/>
        <v>2.0689700043272113E-2</v>
      </c>
      <c r="Q859" s="107">
        <f t="shared" si="127"/>
        <v>42050.1705</v>
      </c>
      <c r="R859" s="80">
        <f t="shared" si="121"/>
        <v>1.6453001777400529E-3</v>
      </c>
      <c r="T859" s="106"/>
    </row>
    <row r="860" spans="1:20" s="80" customFormat="1" ht="12.95" customHeight="1" x14ac:dyDescent="0.2">
      <c r="A860" s="143" t="s">
        <v>733</v>
      </c>
      <c r="B860" s="144" t="s">
        <v>2525</v>
      </c>
      <c r="C860" s="145">
        <v>57071.385459999998</v>
      </c>
      <c r="D860" s="145">
        <v>1E-4</v>
      </c>
      <c r="E860" s="80">
        <f t="shared" si="122"/>
        <v>2682.04520832348</v>
      </c>
      <c r="F860" s="80">
        <f t="shared" si="123"/>
        <v>2682</v>
      </c>
      <c r="G860" s="80">
        <f t="shared" si="120"/>
        <v>6.1366800000541843E-2</v>
      </c>
      <c r="K860" s="80">
        <f t="shared" si="125"/>
        <v>6.1366800000541843E-2</v>
      </c>
      <c r="O860" s="80">
        <f t="shared" ca="1" si="126"/>
        <v>5.4335205855016118E-2</v>
      </c>
      <c r="P860" s="80">
        <f t="shared" si="124"/>
        <v>2.0726596043272115E-2</v>
      </c>
      <c r="Q860" s="107">
        <f t="shared" si="127"/>
        <v>42052.885459999998</v>
      </c>
      <c r="R860" s="80">
        <f t="shared" si="121"/>
        <v>1.6516261776884822E-3</v>
      </c>
      <c r="T860" s="106"/>
    </row>
    <row r="861" spans="1:20" s="80" customFormat="1" ht="12.95" customHeight="1" x14ac:dyDescent="0.2">
      <c r="A861" s="143" t="s">
        <v>733</v>
      </c>
      <c r="B861" s="144" t="s">
        <v>2525</v>
      </c>
      <c r="C861" s="145">
        <v>57071.385499999997</v>
      </c>
      <c r="D861" s="145">
        <v>1E-4</v>
      </c>
      <c r="E861" s="80">
        <f t="shared" si="122"/>
        <v>2682.0452377910892</v>
      </c>
      <c r="F861" s="80">
        <f t="shared" si="123"/>
        <v>2682</v>
      </c>
      <c r="G861" s="80">
        <f t="shared" si="120"/>
        <v>6.1406799999531358E-2</v>
      </c>
      <c r="K861" s="80">
        <f t="shared" si="125"/>
        <v>6.1406799999531358E-2</v>
      </c>
      <c r="O861" s="80">
        <f t="shared" ca="1" si="126"/>
        <v>5.4335205855016118E-2</v>
      </c>
      <c r="P861" s="80">
        <f t="shared" si="124"/>
        <v>2.0726596043272115E-2</v>
      </c>
      <c r="Q861" s="107">
        <f t="shared" si="127"/>
        <v>42052.885499999997</v>
      </c>
      <c r="R861" s="80">
        <f t="shared" si="121"/>
        <v>1.6548789939228503E-3</v>
      </c>
      <c r="T861" s="106"/>
    </row>
    <row r="862" spans="1:20" s="80" customFormat="1" ht="12.95" customHeight="1" x14ac:dyDescent="0.2">
      <c r="A862" s="143" t="s">
        <v>733</v>
      </c>
      <c r="B862" s="144" t="s">
        <v>2525</v>
      </c>
      <c r="C862" s="145">
        <v>57071.385920000001</v>
      </c>
      <c r="D862" s="145">
        <v>1E-4</v>
      </c>
      <c r="E862" s="80">
        <f t="shared" si="122"/>
        <v>2682.045547200999</v>
      </c>
      <c r="F862" s="80">
        <f t="shared" si="123"/>
        <v>2682</v>
      </c>
      <c r="G862" s="80">
        <f t="shared" si="120"/>
        <v>6.1826800003473181E-2</v>
      </c>
      <c r="K862" s="80">
        <f t="shared" si="125"/>
        <v>6.1826800003473181E-2</v>
      </c>
      <c r="O862" s="80">
        <f t="shared" ca="1" si="126"/>
        <v>5.4335205855016118E-2</v>
      </c>
      <c r="P862" s="80">
        <f t="shared" si="124"/>
        <v>2.0726596043272115E-2</v>
      </c>
      <c r="Q862" s="107">
        <f t="shared" si="127"/>
        <v>42052.885920000001</v>
      </c>
      <c r="R862" s="80">
        <f t="shared" si="121"/>
        <v>1.6892267655701273E-3</v>
      </c>
      <c r="T862" s="106"/>
    </row>
    <row r="863" spans="1:20" s="80" customFormat="1" ht="12.95" customHeight="1" x14ac:dyDescent="0.2">
      <c r="A863" s="58" t="s">
        <v>1417</v>
      </c>
      <c r="B863" s="118"/>
      <c r="C863" s="58">
        <v>57090.389900000002</v>
      </c>
      <c r="D863" s="58">
        <v>2.2000000000000001E-3</v>
      </c>
      <c r="E863" s="80">
        <f t="shared" si="122"/>
        <v>2696.0455940545003</v>
      </c>
      <c r="F863" s="80">
        <f t="shared" si="123"/>
        <v>2696</v>
      </c>
      <c r="G863" s="80">
        <f t="shared" si="120"/>
        <v>6.1890400007541757E-2</v>
      </c>
      <c r="K863" s="80">
        <f t="shared" si="125"/>
        <v>6.1890400007541757E-2</v>
      </c>
      <c r="O863" s="80">
        <f t="shared" ca="1" si="126"/>
        <v>5.4612771446657292E-2</v>
      </c>
      <c r="P863" s="80">
        <f t="shared" si="124"/>
        <v>2.0985764043272119E-2</v>
      </c>
      <c r="Q863" s="107">
        <f t="shared" si="127"/>
        <v>42071.889900000002</v>
      </c>
      <c r="R863" s="80">
        <f t="shared" si="121"/>
        <v>1.673189243369421E-3</v>
      </c>
      <c r="T863" s="106"/>
    </row>
    <row r="864" spans="1:20" s="80" customFormat="1" ht="12.95" customHeight="1" x14ac:dyDescent="0.2">
      <c r="A864" s="143" t="s">
        <v>733</v>
      </c>
      <c r="B864" s="144" t="s">
        <v>2525</v>
      </c>
      <c r="C864" s="145">
        <v>57185.411359999998</v>
      </c>
      <c r="D864" s="145">
        <v>1E-4</v>
      </c>
      <c r="E864" s="80">
        <f t="shared" si="122"/>
        <v>2766.0469775587944</v>
      </c>
      <c r="F864" s="80">
        <f t="shared" si="123"/>
        <v>2766</v>
      </c>
      <c r="G864" s="80">
        <f t="shared" si="120"/>
        <v>6.3768400003027637E-2</v>
      </c>
      <c r="K864" s="80">
        <f t="shared" si="125"/>
        <v>6.3768400003027637E-2</v>
      </c>
      <c r="O864" s="80">
        <f t="shared" ca="1" si="126"/>
        <v>5.6000599404863155E-2</v>
      </c>
      <c r="P864" s="80">
        <f t="shared" si="124"/>
        <v>2.2305124043272118E-2</v>
      </c>
      <c r="Q864" s="107">
        <f t="shared" si="127"/>
        <v>42166.911359999998</v>
      </c>
      <c r="R864" s="80">
        <f t="shared" si="121"/>
        <v>1.7192032533148399E-3</v>
      </c>
      <c r="T864" s="106"/>
    </row>
    <row r="865" spans="1:20" s="80" customFormat="1" ht="12.95" customHeight="1" x14ac:dyDescent="0.2">
      <c r="A865" s="143" t="s">
        <v>733</v>
      </c>
      <c r="B865" s="144" t="s">
        <v>2525</v>
      </c>
      <c r="C865" s="145">
        <v>57185.411359999998</v>
      </c>
      <c r="D865" s="145">
        <v>1E-4</v>
      </c>
      <c r="E865" s="80">
        <f t="shared" si="122"/>
        <v>2766.0469775587944</v>
      </c>
      <c r="F865" s="80">
        <f t="shared" si="123"/>
        <v>2766</v>
      </c>
      <c r="G865" s="80">
        <f t="shared" si="120"/>
        <v>6.3768400003027637E-2</v>
      </c>
      <c r="K865" s="80">
        <f t="shared" si="125"/>
        <v>6.3768400003027637E-2</v>
      </c>
      <c r="O865" s="80">
        <f t="shared" ca="1" si="126"/>
        <v>5.6000599404863155E-2</v>
      </c>
      <c r="P865" s="80">
        <f t="shared" si="124"/>
        <v>2.2305124043272118E-2</v>
      </c>
      <c r="Q865" s="107">
        <f t="shared" si="127"/>
        <v>42166.911359999998</v>
      </c>
      <c r="R865" s="80">
        <f t="shared" si="121"/>
        <v>1.7192032533148399E-3</v>
      </c>
      <c r="T865" s="106"/>
    </row>
    <row r="866" spans="1:20" s="80" customFormat="1" ht="12.95" customHeight="1" x14ac:dyDescent="0.2">
      <c r="A866" s="143" t="s">
        <v>733</v>
      </c>
      <c r="B866" s="144" t="s">
        <v>2525</v>
      </c>
      <c r="C866" s="145">
        <v>57185.41156</v>
      </c>
      <c r="D866" s="145">
        <v>1E-4</v>
      </c>
      <c r="E866" s="80">
        <f t="shared" si="122"/>
        <v>2766.047124896847</v>
      </c>
      <c r="F866" s="80">
        <f t="shared" si="123"/>
        <v>2766</v>
      </c>
      <c r="G866" s="80">
        <f t="shared" si="120"/>
        <v>6.3968400005251169E-2</v>
      </c>
      <c r="K866" s="80">
        <f t="shared" si="125"/>
        <v>6.3968400005251169E-2</v>
      </c>
      <c r="O866" s="80">
        <f t="shared" ca="1" si="126"/>
        <v>5.6000599404863155E-2</v>
      </c>
      <c r="P866" s="80">
        <f t="shared" si="124"/>
        <v>2.2305124043272118E-2</v>
      </c>
      <c r="Q866" s="107">
        <f t="shared" si="127"/>
        <v>42166.91156</v>
      </c>
      <c r="R866" s="80">
        <f t="shared" si="121"/>
        <v>1.7358285638840215E-3</v>
      </c>
      <c r="T866" s="106"/>
    </row>
    <row r="867" spans="1:20" s="80" customFormat="1" ht="12.95" customHeight="1" x14ac:dyDescent="0.2">
      <c r="A867" s="143" t="s">
        <v>733</v>
      </c>
      <c r="B867" s="144" t="s">
        <v>2525</v>
      </c>
      <c r="C867" s="145">
        <v>57367.308779999999</v>
      </c>
      <c r="D867" s="145">
        <v>2.0000000000000001E-4</v>
      </c>
      <c r="E867" s="80">
        <f t="shared" si="122"/>
        <v>2900.0490341033083</v>
      </c>
      <c r="F867" s="80">
        <f t="shared" si="123"/>
        <v>2900</v>
      </c>
      <c r="G867" s="80">
        <f t="shared" si="120"/>
        <v>6.655999999929918E-2</v>
      </c>
      <c r="K867" s="80">
        <f t="shared" si="125"/>
        <v>6.655999999929918E-2</v>
      </c>
      <c r="O867" s="80">
        <f t="shared" ca="1" si="126"/>
        <v>5.8657298639142964E-2</v>
      </c>
      <c r="P867" s="80">
        <f t="shared" si="124"/>
        <v>2.4940100043272118E-2</v>
      </c>
      <c r="Q867" s="107">
        <f t="shared" si="127"/>
        <v>42348.808779999999</v>
      </c>
      <c r="R867" s="80">
        <f t="shared" si="121"/>
        <v>1.7322160723497017E-3</v>
      </c>
      <c r="T867" s="106"/>
    </row>
    <row r="868" spans="1:20" s="80" customFormat="1" ht="12.95" customHeight="1" x14ac:dyDescent="0.2">
      <c r="A868" s="143" t="s">
        <v>733</v>
      </c>
      <c r="B868" s="144" t="s">
        <v>2525</v>
      </c>
      <c r="C868" s="145">
        <v>57367.308929999999</v>
      </c>
      <c r="D868" s="145">
        <v>1E-4</v>
      </c>
      <c r="E868" s="80">
        <f t="shared" si="122"/>
        <v>2900.0491446068463</v>
      </c>
      <c r="F868" s="80">
        <f t="shared" si="123"/>
        <v>2900</v>
      </c>
      <c r="G868" s="80">
        <f t="shared" si="120"/>
        <v>6.670999999914784E-2</v>
      </c>
      <c r="K868" s="80">
        <f t="shared" si="125"/>
        <v>6.670999999914784E-2</v>
      </c>
      <c r="O868" s="80">
        <f t="shared" ca="1" si="126"/>
        <v>5.8657298639142964E-2</v>
      </c>
      <c r="P868" s="80">
        <f t="shared" si="124"/>
        <v>2.4940100043272118E-2</v>
      </c>
      <c r="Q868" s="107">
        <f t="shared" si="127"/>
        <v>42348.808929999999</v>
      </c>
      <c r="R868" s="80">
        <f t="shared" si="121"/>
        <v>1.7447245423238668E-3</v>
      </c>
      <c r="T868" s="106"/>
    </row>
    <row r="869" spans="1:20" s="80" customFormat="1" ht="12.95" customHeight="1" x14ac:dyDescent="0.2">
      <c r="A869" s="143" t="s">
        <v>733</v>
      </c>
      <c r="B869" s="144" t="s">
        <v>2525</v>
      </c>
      <c r="C869" s="145">
        <v>57367.308940000003</v>
      </c>
      <c r="D869" s="145">
        <v>1E-4</v>
      </c>
      <c r="E869" s="80">
        <f t="shared" si="122"/>
        <v>2900.0491519737516</v>
      </c>
      <c r="F869" s="80">
        <f t="shared" si="123"/>
        <v>2900</v>
      </c>
      <c r="G869" s="80">
        <f t="shared" si="120"/>
        <v>6.6720000002533197E-2</v>
      </c>
      <c r="K869" s="80">
        <f t="shared" si="125"/>
        <v>6.6720000002533197E-2</v>
      </c>
      <c r="O869" s="80">
        <f t="shared" ca="1" si="126"/>
        <v>5.8657298639142964E-2</v>
      </c>
      <c r="P869" s="80">
        <f t="shared" si="124"/>
        <v>2.4940100043272118E-2</v>
      </c>
      <c r="Q869" s="107">
        <f t="shared" si="127"/>
        <v>42348.808940000003</v>
      </c>
      <c r="R869" s="80">
        <f t="shared" si="121"/>
        <v>1.7455600406058641E-3</v>
      </c>
      <c r="T869" s="106"/>
    </row>
    <row r="870" spans="1:20" s="80" customFormat="1" ht="12.95" customHeight="1" x14ac:dyDescent="0.2">
      <c r="A870" s="140" t="s">
        <v>2597</v>
      </c>
      <c r="B870" s="141" t="s">
        <v>2525</v>
      </c>
      <c r="C870" s="142">
        <v>57409.390399999997</v>
      </c>
      <c r="D870" s="142">
        <v>2.5000000000000001E-3</v>
      </c>
      <c r="E870" s="80">
        <f t="shared" si="122"/>
        <v>2931.0501534304781</v>
      </c>
      <c r="F870" s="80">
        <f t="shared" si="123"/>
        <v>2931</v>
      </c>
      <c r="G870" s="80">
        <f t="shared" si="120"/>
        <v>6.80793999999878E-2</v>
      </c>
      <c r="K870" s="80">
        <f t="shared" si="125"/>
        <v>6.80793999999878E-2</v>
      </c>
      <c r="O870" s="80">
        <f t="shared" ca="1" si="126"/>
        <v>5.9271908163491274E-2</v>
      </c>
      <c r="P870" s="80">
        <f t="shared" si="124"/>
        <v>2.5570144043272118E-2</v>
      </c>
      <c r="Q870" s="107">
        <f t="shared" si="127"/>
        <v>42390.890399999997</v>
      </c>
      <c r="R870" s="80">
        <f t="shared" si="121"/>
        <v>1.8070368419935677E-3</v>
      </c>
      <c r="T870" s="106"/>
    </row>
    <row r="871" spans="1:20" s="80" customFormat="1" ht="12.95" customHeight="1" x14ac:dyDescent="0.2">
      <c r="A871" s="143" t="s">
        <v>733</v>
      </c>
      <c r="B871" s="144" t="s">
        <v>2525</v>
      </c>
      <c r="C871" s="145">
        <v>57633.366690000003</v>
      </c>
      <c r="D871" s="145">
        <v>1E-4</v>
      </c>
      <c r="E871" s="80">
        <f t="shared" si="122"/>
        <v>3096.0513034039691</v>
      </c>
      <c r="F871" s="80">
        <f t="shared" si="123"/>
        <v>3096</v>
      </c>
      <c r="G871" s="80">
        <f t="shared" si="120"/>
        <v>6.9640400004573166E-2</v>
      </c>
      <c r="K871" s="80">
        <f t="shared" si="125"/>
        <v>6.9640400004573166E-2</v>
      </c>
      <c r="O871" s="80">
        <f t="shared" ca="1" si="126"/>
        <v>6.2543216922119393E-2</v>
      </c>
      <c r="P871" s="80">
        <f t="shared" si="124"/>
        <v>2.9052964043272116E-2</v>
      </c>
      <c r="Q871" s="107">
        <f t="shared" si="127"/>
        <v>42614.866690000003</v>
      </c>
      <c r="R871" s="80">
        <f t="shared" si="121"/>
        <v>1.6473399579127138E-3</v>
      </c>
      <c r="T871" s="106"/>
    </row>
    <row r="872" spans="1:20" s="80" customFormat="1" ht="12.95" customHeight="1" x14ac:dyDescent="0.2">
      <c r="A872" s="143" t="s">
        <v>733</v>
      </c>
      <c r="B872" s="144" t="s">
        <v>2525</v>
      </c>
      <c r="C872" s="145">
        <v>57633.366950000003</v>
      </c>
      <c r="D872" s="145">
        <v>1E-4</v>
      </c>
      <c r="E872" s="80">
        <f t="shared" si="122"/>
        <v>3096.051494943436</v>
      </c>
      <c r="F872" s="80">
        <f t="shared" si="123"/>
        <v>3096</v>
      </c>
      <c r="G872" s="80">
        <f t="shared" si="120"/>
        <v>6.9900400005280972E-2</v>
      </c>
      <c r="K872" s="80">
        <f t="shared" si="125"/>
        <v>6.9900400005280972E-2</v>
      </c>
      <c r="O872" s="80">
        <f t="shared" ca="1" si="126"/>
        <v>6.2543216922119393E-2</v>
      </c>
      <c r="P872" s="80">
        <f t="shared" si="124"/>
        <v>2.9052964043272116E-2</v>
      </c>
      <c r="Q872" s="107">
        <f t="shared" si="127"/>
        <v>42614.866950000003</v>
      </c>
      <c r="R872" s="80">
        <f t="shared" si="121"/>
        <v>1.6685130246704143E-3</v>
      </c>
      <c r="T872" s="106"/>
    </row>
    <row r="873" spans="1:20" s="80" customFormat="1" ht="12.95" customHeight="1" x14ac:dyDescent="0.2">
      <c r="A873" s="143" t="s">
        <v>857</v>
      </c>
      <c r="B873" s="144" t="s">
        <v>2525</v>
      </c>
      <c r="C873" s="145">
        <v>57739.245560000185</v>
      </c>
      <c r="D873" s="145">
        <v>1E-4</v>
      </c>
      <c r="E873" s="80">
        <f t="shared" si="122"/>
        <v>3174.0512350392478</v>
      </c>
      <c r="F873" s="80">
        <f t="shared" si="123"/>
        <v>3174</v>
      </c>
      <c r="G873" s="80">
        <f t="shared" si="120"/>
        <v>6.9547600185615011E-2</v>
      </c>
      <c r="K873" s="80">
        <f t="shared" si="125"/>
        <v>6.9547600185615011E-2</v>
      </c>
      <c r="O873" s="80">
        <f t="shared" ca="1" si="126"/>
        <v>6.40896537898345E-2</v>
      </c>
      <c r="P873" s="80">
        <f t="shared" si="124"/>
        <v>3.0775204043272116E-2</v>
      </c>
      <c r="Q873" s="107">
        <f t="shared" si="127"/>
        <v>42720.745560000185</v>
      </c>
      <c r="R873" s="80">
        <f t="shared" si="121"/>
        <v>1.5032987026187663E-3</v>
      </c>
      <c r="T873" s="106"/>
    </row>
    <row r="874" spans="1:20" s="80" customFormat="1" ht="12.95" customHeight="1" x14ac:dyDescent="0.2">
      <c r="A874" s="143" t="s">
        <v>857</v>
      </c>
      <c r="B874" s="144" t="s">
        <v>2525</v>
      </c>
      <c r="C874" s="145">
        <v>57739.24589999998</v>
      </c>
      <c r="D874" s="145">
        <v>1E-4</v>
      </c>
      <c r="E874" s="80">
        <f t="shared" si="122"/>
        <v>3174.0514855137831</v>
      </c>
      <c r="F874" s="80">
        <f t="shared" si="123"/>
        <v>3174</v>
      </c>
      <c r="G874" s="80">
        <f t="shared" si="120"/>
        <v>6.9887599980575033E-2</v>
      </c>
      <c r="K874" s="80">
        <f t="shared" si="125"/>
        <v>6.9887599980575033E-2</v>
      </c>
      <c r="O874" s="80">
        <f t="shared" ca="1" si="126"/>
        <v>6.40896537898345E-2</v>
      </c>
      <c r="P874" s="80">
        <f t="shared" si="124"/>
        <v>3.0775204043272116E-2</v>
      </c>
      <c r="Q874" s="107">
        <f t="shared" si="127"/>
        <v>42720.74589999998</v>
      </c>
      <c r="R874" s="80">
        <f t="shared" si="121"/>
        <v>1.5297795159563497E-3</v>
      </c>
      <c r="T874" s="106"/>
    </row>
    <row r="875" spans="1:20" s="80" customFormat="1" ht="12.95" customHeight="1" x14ac:dyDescent="0.2">
      <c r="A875" s="29" t="s">
        <v>588</v>
      </c>
      <c r="B875" s="135"/>
      <c r="C875" s="42">
        <v>57809.833400000003</v>
      </c>
      <c r="D875" s="42">
        <v>2.9999999999999997E-4</v>
      </c>
      <c r="E875" s="80">
        <f t="shared" si="122"/>
        <v>3226.0526088191</v>
      </c>
      <c r="F875" s="80">
        <f t="shared" si="123"/>
        <v>3226</v>
      </c>
      <c r="G875" s="80">
        <f t="shared" si="120"/>
        <v>7.1412400007830001E-2</v>
      </c>
      <c r="K875" s="80">
        <f t="shared" si="125"/>
        <v>7.1412400007830001E-2</v>
      </c>
      <c r="O875" s="80">
        <f t="shared" ca="1" si="126"/>
        <v>6.5120611701644571E-2</v>
      </c>
      <c r="P875" s="80">
        <f t="shared" si="124"/>
        <v>3.1950404043272117E-2</v>
      </c>
      <c r="Q875" s="107">
        <f t="shared" si="127"/>
        <v>42791.333400000003</v>
      </c>
      <c r="R875" s="80">
        <f t="shared" si="121"/>
        <v>1.5572491255067828E-3</v>
      </c>
      <c r="T875" s="106"/>
    </row>
    <row r="876" spans="1:20" s="80" customFormat="1" ht="12.95" customHeight="1" x14ac:dyDescent="0.2">
      <c r="A876" s="29" t="s">
        <v>2594</v>
      </c>
      <c r="B876" s="41"/>
      <c r="C876" s="42">
        <v>57809.833400000003</v>
      </c>
      <c r="D876" s="42">
        <v>2.9999999999999997E-4</v>
      </c>
      <c r="E876" s="80">
        <f t="shared" si="122"/>
        <v>3226.0526088191</v>
      </c>
      <c r="F876" s="80">
        <f t="shared" si="123"/>
        <v>3226</v>
      </c>
      <c r="G876" s="80">
        <f t="shared" si="120"/>
        <v>7.1412400007830001E-2</v>
      </c>
      <c r="K876" s="80">
        <f t="shared" si="125"/>
        <v>7.1412400007830001E-2</v>
      </c>
      <c r="O876" s="80">
        <f t="shared" ca="1" si="126"/>
        <v>6.5120611701644571E-2</v>
      </c>
      <c r="P876" s="80">
        <f t="shared" si="124"/>
        <v>3.1950404043272117E-2</v>
      </c>
      <c r="Q876" s="107">
        <f t="shared" si="127"/>
        <v>42791.333400000003</v>
      </c>
      <c r="R876" s="80">
        <f t="shared" si="121"/>
        <v>1.5572491255067828E-3</v>
      </c>
      <c r="T876" s="106"/>
    </row>
    <row r="877" spans="1:20" s="80" customFormat="1" ht="12.95" customHeight="1" x14ac:dyDescent="0.2">
      <c r="A877" s="150" t="s">
        <v>1698</v>
      </c>
      <c r="B877" s="151" t="s">
        <v>2525</v>
      </c>
      <c r="C877" s="151">
        <v>57846.484100000001</v>
      </c>
      <c r="D877" s="151">
        <v>0</v>
      </c>
      <c r="E877" s="80">
        <f t="shared" si="122"/>
        <v>3253.0528223119341</v>
      </c>
      <c r="F877" s="80">
        <f t="shared" si="123"/>
        <v>3253</v>
      </c>
      <c r="G877" s="80">
        <f t="shared" si="120"/>
        <v>7.1702200002619065E-2</v>
      </c>
      <c r="K877" s="80">
        <f t="shared" si="125"/>
        <v>7.1702200002619065E-2</v>
      </c>
      <c r="O877" s="80">
        <f t="shared" ca="1" si="126"/>
        <v>6.5655916771238276E-2</v>
      </c>
      <c r="P877" s="80">
        <f t="shared" si="124"/>
        <v>3.2569136043272114E-2</v>
      </c>
      <c r="Q877" s="107">
        <f t="shared" si="127"/>
        <v>42827.984100000001</v>
      </c>
      <c r="R877" s="80">
        <f t="shared" si="121"/>
        <v>1.5313966948463393E-3</v>
      </c>
      <c r="T877" s="106"/>
    </row>
    <row r="878" spans="1:20" s="80" customFormat="1" ht="12.95" customHeight="1" x14ac:dyDescent="0.2">
      <c r="A878" s="153" t="s">
        <v>854</v>
      </c>
      <c r="B878" s="154" t="s">
        <v>2525</v>
      </c>
      <c r="C878" s="155">
        <v>58181.769200000002</v>
      </c>
      <c r="D878" s="155">
        <v>1E-4</v>
      </c>
      <c r="E878" s="80">
        <f t="shared" si="122"/>
        <v>3500.0540877984531</v>
      </c>
      <c r="F878" s="80">
        <f t="shared" si="123"/>
        <v>3500</v>
      </c>
      <c r="G878" s="80">
        <f t="shared" si="120"/>
        <v>7.3420000007899944E-2</v>
      </c>
      <c r="K878" s="80">
        <f t="shared" si="125"/>
        <v>7.3420000007899944E-2</v>
      </c>
      <c r="O878" s="80">
        <f t="shared" ca="1" si="126"/>
        <v>7.0552966852336113E-2</v>
      </c>
      <c r="P878" s="80">
        <f t="shared" si="124"/>
        <v>3.8500100043272117E-2</v>
      </c>
      <c r="Q878" s="107">
        <f t="shared" si="127"/>
        <v>43163.269200000002</v>
      </c>
      <c r="R878" s="80">
        <f t="shared" si="121"/>
        <v>1.2193994135396144E-3</v>
      </c>
      <c r="T878" s="106"/>
    </row>
    <row r="879" spans="1:20" s="80" customFormat="1" ht="12.95" customHeight="1" x14ac:dyDescent="0.2">
      <c r="A879" s="153" t="s">
        <v>854</v>
      </c>
      <c r="B879" s="154" t="s">
        <v>2525</v>
      </c>
      <c r="C879" s="155">
        <v>58192.628299999997</v>
      </c>
      <c r="D879" s="155">
        <v>1E-4</v>
      </c>
      <c r="E879" s="80">
        <f t="shared" si="122"/>
        <v>3508.0538809358254</v>
      </c>
      <c r="F879" s="80">
        <f t="shared" si="123"/>
        <v>3508</v>
      </c>
      <c r="G879" s="80">
        <f t="shared" si="120"/>
        <v>7.3139200001605786E-2</v>
      </c>
      <c r="K879" s="80">
        <f t="shared" si="125"/>
        <v>7.3139200001605786E-2</v>
      </c>
      <c r="O879" s="80">
        <f t="shared" ca="1" si="126"/>
        <v>7.0711575761845363E-2</v>
      </c>
      <c r="P879" s="80">
        <f t="shared" si="124"/>
        <v>3.8700356043272113E-2</v>
      </c>
      <c r="Q879" s="107">
        <f t="shared" si="127"/>
        <v>43174.128299999997</v>
      </c>
      <c r="R879" s="80">
        <f t="shared" si="121"/>
        <v>1.1860339731864556E-3</v>
      </c>
      <c r="T879" s="106"/>
    </row>
    <row r="880" spans="1:20" s="80" customFormat="1" ht="12.95" customHeight="1" x14ac:dyDescent="0.2">
      <c r="A880" s="153" t="s">
        <v>854</v>
      </c>
      <c r="B880" s="154" t="s">
        <v>2525</v>
      </c>
      <c r="C880" s="155">
        <v>58192.628499999999</v>
      </c>
      <c r="D880" s="155">
        <v>1E-4</v>
      </c>
      <c r="E880" s="80">
        <f t="shared" si="122"/>
        <v>3508.054028273878</v>
      </c>
      <c r="F880" s="80">
        <f t="shared" si="123"/>
        <v>3508</v>
      </c>
      <c r="G880" s="80">
        <f t="shared" ref="G880:G911" si="128">C880-(C$7+F880*C$8)</f>
        <v>7.3339200003829319E-2</v>
      </c>
      <c r="K880" s="80">
        <f t="shared" si="125"/>
        <v>7.3339200003829319E-2</v>
      </c>
      <c r="O880" s="80">
        <f t="shared" ca="1" si="126"/>
        <v>7.0711575761845363E-2</v>
      </c>
      <c r="P880" s="80">
        <f t="shared" si="124"/>
        <v>3.8700356043272113E-2</v>
      </c>
      <c r="Q880" s="107">
        <f t="shared" si="127"/>
        <v>43174.128499999999</v>
      </c>
      <c r="R880" s="80">
        <f t="shared" ref="R880:R898" si="129">+(P880-G880)^2</f>
        <v>1.1998495109238304E-3</v>
      </c>
      <c r="T880" s="106"/>
    </row>
    <row r="881" spans="1:20" s="80" customFormat="1" ht="12.95" customHeight="1" x14ac:dyDescent="0.2">
      <c r="A881" s="153" t="s">
        <v>854</v>
      </c>
      <c r="B881" s="154" t="s">
        <v>2525</v>
      </c>
      <c r="C881" s="155">
        <v>58192.628599999996</v>
      </c>
      <c r="D881" s="155">
        <v>1E-4</v>
      </c>
      <c r="E881" s="80">
        <f t="shared" si="122"/>
        <v>3508.0541019429015</v>
      </c>
      <c r="F881" s="80">
        <f t="shared" si="123"/>
        <v>3508</v>
      </c>
      <c r="G881" s="80">
        <f t="shared" si="128"/>
        <v>7.3439200001303107E-2</v>
      </c>
      <c r="K881" s="80">
        <f t="shared" si="125"/>
        <v>7.3439200001303107E-2</v>
      </c>
      <c r="O881" s="80">
        <f t="shared" ca="1" si="126"/>
        <v>7.0711575761845363E-2</v>
      </c>
      <c r="P881" s="80">
        <f t="shared" si="124"/>
        <v>3.8700356043272113E-2</v>
      </c>
      <c r="Q881" s="107">
        <f t="shared" si="127"/>
        <v>43174.128599999996</v>
      </c>
      <c r="R881" s="80">
        <f t="shared" si="129"/>
        <v>1.2067872795404264E-3</v>
      </c>
      <c r="T881" s="106"/>
    </row>
    <row r="882" spans="1:20" s="80" customFormat="1" ht="12.95" customHeight="1" x14ac:dyDescent="0.2">
      <c r="A882" s="150" t="s">
        <v>858</v>
      </c>
      <c r="B882" s="152" t="s">
        <v>2525</v>
      </c>
      <c r="C882" s="150">
        <v>58470.901400000002</v>
      </c>
      <c r="D882" s="150">
        <v>1E-4</v>
      </c>
      <c r="E882" s="80">
        <f t="shared" si="122"/>
        <v>3713.0549616604326</v>
      </c>
      <c r="F882" s="80">
        <f t="shared" si="123"/>
        <v>3713</v>
      </c>
      <c r="G882" s="80">
        <f t="shared" si="128"/>
        <v>7.4606200003472622E-2</v>
      </c>
      <c r="K882" s="80">
        <f t="shared" si="125"/>
        <v>7.4606200003472622E-2</v>
      </c>
      <c r="O882" s="80">
        <f t="shared" ca="1" si="126"/>
        <v>7.4775929068019664E-2</v>
      </c>
      <c r="P882" s="80">
        <f t="shared" si="124"/>
        <v>4.4006576043272121E-2</v>
      </c>
      <c r="Q882" s="107">
        <f t="shared" si="127"/>
        <v>43452.401400000002</v>
      </c>
      <c r="R882" s="80">
        <f t="shared" si="129"/>
        <v>9.363369865056767E-4</v>
      </c>
      <c r="T882" s="106"/>
    </row>
    <row r="883" spans="1:20" s="80" customFormat="1" ht="12.95" customHeight="1" x14ac:dyDescent="0.2">
      <c r="A883" s="143" t="s">
        <v>855</v>
      </c>
      <c r="B883" s="144" t="s">
        <v>2525</v>
      </c>
      <c r="C883" s="145">
        <v>58720.667800000003</v>
      </c>
      <c r="D883" s="145">
        <v>2.0000000000000001E-4</v>
      </c>
      <c r="E883" s="80">
        <f t="shared" si="122"/>
        <v>3897.0554343208996</v>
      </c>
      <c r="F883" s="80">
        <f t="shared" si="123"/>
        <v>3897</v>
      </c>
      <c r="G883" s="80">
        <f t="shared" si="128"/>
        <v>7.524780000676401E-2</v>
      </c>
      <c r="K883" s="80">
        <f t="shared" si="125"/>
        <v>7.524780000676401E-2</v>
      </c>
      <c r="O883" s="80">
        <f t="shared" ca="1" si="126"/>
        <v>7.8423933986732253E-2</v>
      </c>
      <c r="P883" s="80">
        <f t="shared" si="124"/>
        <v>4.9055536043272119E-2</v>
      </c>
      <c r="Q883" s="107">
        <f t="shared" si="127"/>
        <v>43702.167800000003</v>
      </c>
      <c r="R883" s="80">
        <f t="shared" si="129"/>
        <v>6.8603469153323592E-4</v>
      </c>
      <c r="T883" s="106"/>
    </row>
    <row r="884" spans="1:20" s="80" customFormat="1" ht="12.95" customHeight="1" x14ac:dyDescent="0.2">
      <c r="A884" s="143" t="s">
        <v>856</v>
      </c>
      <c r="B884" s="144" t="s">
        <v>2525</v>
      </c>
      <c r="C884" s="145">
        <v>58891.704899999997</v>
      </c>
      <c r="D884" s="145">
        <v>1E-4</v>
      </c>
      <c r="E884" s="80">
        <f t="shared" si="122"/>
        <v>4023.0567989659221</v>
      </c>
      <c r="F884" s="80">
        <f t="shared" si="123"/>
        <v>4023</v>
      </c>
      <c r="G884" s="80">
        <f t="shared" si="128"/>
        <v>7.7100199996493757E-2</v>
      </c>
      <c r="K884" s="80">
        <f t="shared" si="125"/>
        <v>7.7100199996493757E-2</v>
      </c>
      <c r="O884" s="80">
        <f t="shared" ca="1" si="126"/>
        <v>8.0922024311502805E-2</v>
      </c>
      <c r="P884" s="80">
        <f t="shared" si="124"/>
        <v>5.2669216043272113E-2</v>
      </c>
      <c r="Q884" s="107">
        <f t="shared" si="127"/>
        <v>43873.204899999997</v>
      </c>
      <c r="R884" s="80">
        <f t="shared" si="129"/>
        <v>5.9687297692257346E-4</v>
      </c>
      <c r="T884" s="106"/>
    </row>
    <row r="885" spans="1:20" s="80" customFormat="1" ht="12.95" customHeight="1" x14ac:dyDescent="0.2">
      <c r="A885" s="143" t="s">
        <v>856</v>
      </c>
      <c r="B885" s="144" t="s">
        <v>2525</v>
      </c>
      <c r="C885" s="145">
        <v>58944.645100000002</v>
      </c>
      <c r="D885" s="145">
        <v>1E-4</v>
      </c>
      <c r="E885" s="80">
        <f t="shared" si="122"/>
        <v>4062.0573283515419</v>
      </c>
      <c r="F885" s="80">
        <f t="shared" si="123"/>
        <v>4062</v>
      </c>
      <c r="G885" s="80">
        <f t="shared" si="128"/>
        <v>7.7818800004024524E-2</v>
      </c>
      <c r="K885" s="80">
        <f t="shared" si="125"/>
        <v>7.7818800004024524E-2</v>
      </c>
      <c r="O885" s="80">
        <f t="shared" ca="1" si="126"/>
        <v>8.1695242745360358E-2</v>
      </c>
      <c r="P885" s="80">
        <f t="shared" si="124"/>
        <v>5.3813476043272114E-2</v>
      </c>
      <c r="Q885" s="107">
        <f t="shared" si="127"/>
        <v>43926.145100000002</v>
      </c>
      <c r="R885" s="80">
        <f t="shared" si="129"/>
        <v>5.762555784606738E-4</v>
      </c>
      <c r="T885" s="106"/>
    </row>
    <row r="886" spans="1:20" s="80" customFormat="1" ht="12.95" customHeight="1" x14ac:dyDescent="0.2">
      <c r="A886" s="143" t="s">
        <v>856</v>
      </c>
      <c r="B886" s="144" t="s">
        <v>2525</v>
      </c>
      <c r="C886" s="145">
        <v>58982.653100000003</v>
      </c>
      <c r="D886" s="145">
        <v>1E-4</v>
      </c>
      <c r="E886" s="80">
        <f t="shared" si="122"/>
        <v>4090.0574515261537</v>
      </c>
      <c r="F886" s="80">
        <f t="shared" si="123"/>
        <v>4090</v>
      </c>
      <c r="G886" s="80">
        <f t="shared" si="128"/>
        <v>7.7986000003875233E-2</v>
      </c>
      <c r="K886" s="80">
        <f t="shared" si="125"/>
        <v>7.7986000003875233E-2</v>
      </c>
      <c r="O886" s="80">
        <f t="shared" ref="O886:O898" ca="1" si="130">+C$11+C$12*F886</f>
        <v>8.2250373928642706E-2</v>
      </c>
      <c r="P886" s="80">
        <f t="shared" si="124"/>
        <v>5.4642500043272126E-2</v>
      </c>
      <c r="Q886" s="107">
        <f t="shared" si="127"/>
        <v>43964.153100000003</v>
      </c>
      <c r="R886" s="80">
        <f t="shared" si="129"/>
        <v>5.4491899041067733E-4</v>
      </c>
      <c r="T886" s="106"/>
    </row>
    <row r="887" spans="1:20" s="80" customFormat="1" ht="12.95" customHeight="1" x14ac:dyDescent="0.2">
      <c r="A887" s="157" t="s">
        <v>2713</v>
      </c>
      <c r="B887" s="156" t="s">
        <v>2525</v>
      </c>
      <c r="C887" s="180">
        <v>59259.570699999997</v>
      </c>
      <c r="D887" s="161">
        <v>5.9999999999999995E-4</v>
      </c>
      <c r="E887" s="80">
        <f t="shared" si="122"/>
        <v>4294.0599486114334</v>
      </c>
      <c r="F887" s="80">
        <f t="shared" si="123"/>
        <v>4294</v>
      </c>
      <c r="G887" s="80">
        <f t="shared" si="128"/>
        <v>8.1375599998864345E-2</v>
      </c>
      <c r="K887" s="80">
        <f t="shared" si="125"/>
        <v>8.1375599998864345E-2</v>
      </c>
      <c r="O887" s="80">
        <f t="shared" ca="1" si="130"/>
        <v>8.6294901121128365E-2</v>
      </c>
      <c r="P887" s="80">
        <f t="shared" si="124"/>
        <v>6.0871844043272123E-2</v>
      </c>
      <c r="Q887" s="107">
        <f t="shared" si="127"/>
        <v>44241.070699999997</v>
      </c>
      <c r="R887" s="80">
        <f t="shared" si="129"/>
        <v>4.2040400828648351E-4</v>
      </c>
      <c r="T887" s="106"/>
    </row>
    <row r="888" spans="1:20" s="80" customFormat="1" ht="12.95" customHeight="1" x14ac:dyDescent="0.2">
      <c r="A888" s="153" t="s">
        <v>2711</v>
      </c>
      <c r="B888" s="154" t="s">
        <v>2525</v>
      </c>
      <c r="C888" s="155">
        <v>59301.652399999999</v>
      </c>
      <c r="D888" s="155">
        <v>2.9999999999999997E-4</v>
      </c>
      <c r="E888" s="80">
        <f t="shared" si="122"/>
        <v>4325.0611268738276</v>
      </c>
      <c r="F888" s="80">
        <f t="shared" si="123"/>
        <v>4325</v>
      </c>
      <c r="G888" s="80">
        <f t="shared" si="128"/>
        <v>8.2975000004807953E-2</v>
      </c>
      <c r="K888" s="80">
        <f t="shared" si="125"/>
        <v>8.2975000004807953E-2</v>
      </c>
      <c r="O888" s="80">
        <f t="shared" ca="1" si="130"/>
        <v>8.6909510645476695E-2</v>
      </c>
      <c r="P888" s="80">
        <f t="shared" si="124"/>
        <v>6.1847600043272111E-2</v>
      </c>
      <c r="Q888" s="107">
        <f t="shared" si="127"/>
        <v>44283.152399999999</v>
      </c>
      <c r="R888" s="80">
        <f t="shared" si="129"/>
        <v>4.4636702913470472E-4</v>
      </c>
      <c r="T888" s="106"/>
    </row>
    <row r="889" spans="1:20" s="80" customFormat="1" ht="12.95" customHeight="1" x14ac:dyDescent="0.2">
      <c r="A889" s="157" t="s">
        <v>2718</v>
      </c>
      <c r="B889" s="156" t="s">
        <v>2525</v>
      </c>
      <c r="C889" s="180">
        <v>59593.501800000202</v>
      </c>
      <c r="D889" s="180">
        <v>6.2E-4</v>
      </c>
      <c r="E889" s="80">
        <f t="shared" si="122"/>
        <v>4540.0637354941664</v>
      </c>
      <c r="F889" s="80">
        <f t="shared" si="123"/>
        <v>4540</v>
      </c>
      <c r="G889" s="80">
        <f t="shared" si="128"/>
        <v>8.6516000206756871E-2</v>
      </c>
      <c r="K889" s="80">
        <f t="shared" si="125"/>
        <v>8.6516000206756871E-2</v>
      </c>
      <c r="O889" s="80">
        <f t="shared" ca="1" si="130"/>
        <v>9.1172125088537559E-2</v>
      </c>
      <c r="P889" s="80">
        <f t="shared" si="124"/>
        <v>6.8826500043272121E-2</v>
      </c>
      <c r="Q889" s="107">
        <f t="shared" si="127"/>
        <v>44575.001800000202</v>
      </c>
      <c r="R889" s="80">
        <f t="shared" si="129"/>
        <v>3.1291841603392701E-4</v>
      </c>
      <c r="T889" s="106"/>
    </row>
    <row r="890" spans="1:20" s="80" customFormat="1" ht="12.95" customHeight="1" x14ac:dyDescent="0.2">
      <c r="A890" s="157" t="s">
        <v>2717</v>
      </c>
      <c r="B890" s="156" t="s">
        <v>2525</v>
      </c>
      <c r="C890" s="180">
        <v>59661.37268000003</v>
      </c>
      <c r="D890" s="180">
        <v>3.8999999999999999E-4</v>
      </c>
      <c r="E890" s="80">
        <f t="shared" si="122"/>
        <v>4590.0635513214766</v>
      </c>
      <c r="F890" s="80">
        <f t="shared" si="123"/>
        <v>4590</v>
      </c>
      <c r="G890" s="80">
        <f t="shared" si="128"/>
        <v>8.6266000027535483E-2</v>
      </c>
      <c r="K890" s="80">
        <f t="shared" si="125"/>
        <v>8.6266000027535483E-2</v>
      </c>
      <c r="O890" s="80">
        <f t="shared" ca="1" si="130"/>
        <v>9.2163430772970317E-2</v>
      </c>
      <c r="P890" s="80">
        <f t="shared" si="124"/>
        <v>7.0502500043272132E-2</v>
      </c>
      <c r="Q890" s="107">
        <f t="shared" si="127"/>
        <v>44642.87268000003</v>
      </c>
      <c r="R890" s="80">
        <f t="shared" si="129"/>
        <v>2.4848793175387071E-4</v>
      </c>
      <c r="T890" s="106"/>
    </row>
    <row r="891" spans="1:20" s="80" customFormat="1" ht="12.95" customHeight="1" x14ac:dyDescent="0.2">
      <c r="A891" s="157" t="s">
        <v>2714</v>
      </c>
      <c r="B891" s="156" t="s">
        <v>2525</v>
      </c>
      <c r="C891" s="180">
        <v>59666.802799999998</v>
      </c>
      <c r="D891" s="161">
        <v>1E-4</v>
      </c>
      <c r="E891" s="80">
        <f t="shared" si="122"/>
        <v>4594.0638678035857</v>
      </c>
      <c r="F891" s="80">
        <f t="shared" si="123"/>
        <v>4594</v>
      </c>
      <c r="G891" s="80">
        <f t="shared" si="128"/>
        <v>8.6695600002713036E-2</v>
      </c>
      <c r="K891" s="80">
        <f t="shared" si="125"/>
        <v>8.6695600002713036E-2</v>
      </c>
      <c r="O891" s="80">
        <f t="shared" ca="1" si="130"/>
        <v>9.2242735227724942E-2</v>
      </c>
      <c r="P891" s="80">
        <f t="shared" si="124"/>
        <v>7.0637444043272116E-2</v>
      </c>
      <c r="Q891" s="107">
        <f t="shared" si="127"/>
        <v>44648.302799999998</v>
      </c>
      <c r="R891" s="80">
        <f t="shared" si="129"/>
        <v>2.5786437281772793E-4</v>
      </c>
      <c r="T891" s="106"/>
    </row>
    <row r="892" spans="1:20" s="80" customFormat="1" ht="12.95" customHeight="1" x14ac:dyDescent="0.2">
      <c r="A892" s="157" t="s">
        <v>2714</v>
      </c>
      <c r="B892" s="156" t="s">
        <v>2525</v>
      </c>
      <c r="C892" s="180">
        <v>59734.674800000001</v>
      </c>
      <c r="D892" s="161">
        <v>1E-4</v>
      </c>
      <c r="E892" s="80">
        <f t="shared" si="122"/>
        <v>4644.0645087241091</v>
      </c>
      <c r="F892" s="80">
        <f t="shared" si="123"/>
        <v>4644</v>
      </c>
      <c r="G892" s="80">
        <f t="shared" si="128"/>
        <v>8.7565600006200839E-2</v>
      </c>
      <c r="K892" s="80">
        <f t="shared" si="125"/>
        <v>8.7565600006200839E-2</v>
      </c>
      <c r="O892" s="80">
        <f t="shared" ca="1" si="130"/>
        <v>9.3234040912157701E-2</v>
      </c>
      <c r="P892" s="80">
        <f t="shared" si="124"/>
        <v>7.2335044043272123E-2</v>
      </c>
      <c r="Q892" s="107">
        <f t="shared" si="127"/>
        <v>44716.174800000001</v>
      </c>
      <c r="R892" s="80">
        <f t="shared" si="129"/>
        <v>2.3196983493990346E-4</v>
      </c>
      <c r="T892" s="106"/>
    </row>
    <row r="893" spans="1:20" s="80" customFormat="1" ht="12.95" customHeight="1" x14ac:dyDescent="0.2">
      <c r="A893" s="157" t="s">
        <v>2716</v>
      </c>
      <c r="B893" s="156" t="s">
        <v>2525</v>
      </c>
      <c r="C893" s="180">
        <v>59965.440099999774</v>
      </c>
      <c r="D893" s="180">
        <v>2.0000000000000001E-4</v>
      </c>
      <c r="E893" s="80">
        <f t="shared" si="122"/>
        <v>4814.0670561988409</v>
      </c>
      <c r="F893" s="80">
        <f t="shared" si="123"/>
        <v>4814</v>
      </c>
      <c r="G893" s="80">
        <f t="shared" si="128"/>
        <v>9.1023599772597663E-2</v>
      </c>
      <c r="K893" s="80">
        <f t="shared" si="125"/>
        <v>9.1023599772597663E-2</v>
      </c>
      <c r="O893" s="80">
        <f t="shared" ca="1" si="130"/>
        <v>9.6604480239229101E-2</v>
      </c>
      <c r="P893" s="80">
        <f t="shared" si="124"/>
        <v>7.8256484043272123E-2</v>
      </c>
      <c r="Q893" s="107">
        <f t="shared" si="127"/>
        <v>44946.940099999774</v>
      </c>
      <c r="R893" s="80">
        <f t="shared" si="129"/>
        <v>1.629992440459916E-4</v>
      </c>
      <c r="T893" s="106"/>
    </row>
    <row r="894" spans="1:20" s="80" customFormat="1" ht="12.95" customHeight="1" x14ac:dyDescent="0.2">
      <c r="A894" s="159" t="s">
        <v>2722</v>
      </c>
      <c r="B894" s="160" t="s">
        <v>2525</v>
      </c>
      <c r="C894" s="161">
        <v>60053.674500000001</v>
      </c>
      <c r="D894" s="161">
        <v>2.0000000000000001E-4</v>
      </c>
      <c r="E894" s="80">
        <f t="shared" si="122"/>
        <v>4879.0684787478885</v>
      </c>
      <c r="F894" s="80">
        <f t="shared" si="123"/>
        <v>4879</v>
      </c>
      <c r="G894" s="80">
        <f t="shared" si="128"/>
        <v>9.2954600004304666E-2</v>
      </c>
      <c r="K894" s="80">
        <f t="shared" si="125"/>
        <v>9.2954600004304666E-2</v>
      </c>
      <c r="O894" s="80">
        <f t="shared" ca="1" si="130"/>
        <v>9.789317762899169E-2</v>
      </c>
      <c r="P894" s="80">
        <f t="shared" si="124"/>
        <v>8.0581664043272119E-2</v>
      </c>
      <c r="Q894" s="107">
        <f t="shared" si="127"/>
        <v>45035.174500000001</v>
      </c>
      <c r="R894" s="80">
        <f t="shared" si="129"/>
        <v>1.5308954429581238E-4</v>
      </c>
      <c r="T894" s="106"/>
    </row>
    <row r="895" spans="1:20" s="80" customFormat="1" ht="12.95" customHeight="1" x14ac:dyDescent="0.2">
      <c r="A895" s="159" t="s">
        <v>2722</v>
      </c>
      <c r="B895" s="160" t="s">
        <v>2525</v>
      </c>
      <c r="C895" s="161">
        <v>60091.681600000004</v>
      </c>
      <c r="D895" s="161">
        <v>2.9999999999999997E-4</v>
      </c>
      <c r="E895" s="80">
        <f t="shared" si="122"/>
        <v>4907.0679389012721</v>
      </c>
      <c r="F895" s="80">
        <f t="shared" si="123"/>
        <v>4907</v>
      </c>
      <c r="G895" s="80">
        <f t="shared" si="128"/>
        <v>9.2221800005063415E-2</v>
      </c>
      <c r="K895" s="80">
        <f t="shared" si="125"/>
        <v>9.2221800005063415E-2</v>
      </c>
      <c r="O895" s="80">
        <f t="shared" ca="1" si="130"/>
        <v>9.8448308812274038E-2</v>
      </c>
      <c r="P895" s="80">
        <f t="shared" si="124"/>
        <v>8.1593696043272115E-2</v>
      </c>
      <c r="Q895" s="107">
        <f t="shared" si="127"/>
        <v>45073.181600000004</v>
      </c>
      <c r="R895" s="80">
        <f t="shared" si="129"/>
        <v>1.1295659382264391E-4</v>
      </c>
      <c r="T895" s="106"/>
    </row>
    <row r="896" spans="1:20" s="80" customFormat="1" ht="12.95" customHeight="1" x14ac:dyDescent="0.2">
      <c r="A896" s="159" t="s">
        <v>2722</v>
      </c>
      <c r="B896" s="160" t="s">
        <v>2525</v>
      </c>
      <c r="C896" s="161">
        <v>60091.682500000003</v>
      </c>
      <c r="D896" s="161">
        <v>1E-4</v>
      </c>
      <c r="E896" s="80">
        <f t="shared" si="122"/>
        <v>4907.0686019224995</v>
      </c>
      <c r="F896" s="80">
        <f t="shared" si="123"/>
        <v>4907</v>
      </c>
      <c r="G896" s="80">
        <f t="shared" si="128"/>
        <v>9.3121800004155375E-2</v>
      </c>
      <c r="K896" s="80">
        <f t="shared" si="125"/>
        <v>9.3121800004155375E-2</v>
      </c>
      <c r="O896" s="80">
        <f t="shared" ca="1" si="130"/>
        <v>9.8448308812274038E-2</v>
      </c>
      <c r="P896" s="80">
        <f t="shared" si="124"/>
        <v>8.1593696043272115E-2</v>
      </c>
      <c r="Q896" s="107">
        <f t="shared" si="127"/>
        <v>45073.182500000003</v>
      </c>
      <c r="R896" s="80">
        <f t="shared" si="129"/>
        <v>1.328971809329323E-4</v>
      </c>
      <c r="T896" s="106"/>
    </row>
    <row r="897" spans="1:20" s="80" customFormat="1" ht="12.95" customHeight="1" x14ac:dyDescent="0.2">
      <c r="A897" s="162" t="s">
        <v>2733</v>
      </c>
      <c r="B897" s="261" t="s">
        <v>2525</v>
      </c>
      <c r="C897" s="262">
        <v>60144.622900000002</v>
      </c>
      <c r="D897" s="262">
        <v>2.9999999999999997E-4</v>
      </c>
      <c r="E897" s="80">
        <f t="shared" si="122"/>
        <v>4946.0692786461668</v>
      </c>
      <c r="F897" s="80">
        <f t="shared" si="123"/>
        <v>4946</v>
      </c>
      <c r="G897" s="80">
        <f t="shared" si="128"/>
        <v>9.4040400006633718E-2</v>
      </c>
      <c r="K897" s="80">
        <f t="shared" si="125"/>
        <v>9.4040400006633718E-2</v>
      </c>
      <c r="O897" s="80">
        <f t="shared" ca="1" si="130"/>
        <v>9.9221527246131591E-2</v>
      </c>
      <c r="P897" s="80">
        <f t="shared" si="124"/>
        <v>8.3013764043272126E-2</v>
      </c>
      <c r="Q897" s="107">
        <f t="shared" si="127"/>
        <v>45126.122900000002</v>
      </c>
      <c r="R897" s="80">
        <f t="shared" si="129"/>
        <v>1.2158670066849922E-4</v>
      </c>
      <c r="T897" s="106"/>
    </row>
    <row r="898" spans="1:20" s="80" customFormat="1" ht="12.95" customHeight="1" x14ac:dyDescent="0.2">
      <c r="A898" s="162" t="s">
        <v>2723</v>
      </c>
      <c r="B898" s="163" t="s">
        <v>2550</v>
      </c>
      <c r="C898" s="164">
        <v>60172.454059999996</v>
      </c>
      <c r="D898" s="164">
        <v>2.5000000000000001E-3</v>
      </c>
      <c r="E898" s="80">
        <f t="shared" si="122"/>
        <v>4966.5722229761004</v>
      </c>
      <c r="F898" s="80">
        <f t="shared" si="123"/>
        <v>4966.5</v>
      </c>
      <c r="G898" s="80">
        <f t="shared" si="128"/>
        <v>9.8037099996872712E-2</v>
      </c>
      <c r="K898" s="80">
        <f t="shared" si="125"/>
        <v>9.8037099996872712E-2</v>
      </c>
      <c r="O898" s="80">
        <f t="shared" ca="1" si="130"/>
        <v>9.9627962576749024E-2</v>
      </c>
      <c r="P898" s="80">
        <f t="shared" si="124"/>
        <v>8.3765089043272123E-2</v>
      </c>
      <c r="Q898" s="107">
        <f t="shared" si="127"/>
        <v>45153.954059999996</v>
      </c>
      <c r="R898" s="80">
        <f t="shared" si="129"/>
        <v>2.0369029665969521E-4</v>
      </c>
      <c r="T898" s="106"/>
    </row>
    <row r="899" spans="1:20" s="80" customFormat="1" ht="12.95" customHeight="1" x14ac:dyDescent="0.2">
      <c r="A899" s="157" t="s">
        <v>2734</v>
      </c>
      <c r="B899" s="160" t="s">
        <v>2525</v>
      </c>
      <c r="C899" s="266">
        <v>60380.817499999997</v>
      </c>
      <c r="D899" s="267">
        <v>2.0000000000000001E-4</v>
      </c>
      <c r="E899" s="80">
        <f t="shared" ref="E899:E900" si="131">(C899-C$7)/C$8</f>
        <v>5120.0715385171861</v>
      </c>
      <c r="F899" s="80">
        <f t="shared" si="123"/>
        <v>5120</v>
      </c>
      <c r="G899" s="80">
        <f t="shared" ref="G899:G900" si="132">C899-(C$7+F899*C$8)</f>
        <v>9.710800000175368E-2</v>
      </c>
      <c r="K899" s="80">
        <f t="shared" ref="K899:K900" si="133">+G899</f>
        <v>9.710800000175368E-2</v>
      </c>
      <c r="O899" s="80">
        <f t="shared" ref="O899:O900" ca="1" si="134">+C$11+C$12*F899</f>
        <v>0.10267127102795762</v>
      </c>
      <c r="P899" s="80">
        <f t="shared" ref="P899:P900" si="135">+D$11+D$12*F899+D$13*F899^2</f>
        <v>8.9497700043272121E-2</v>
      </c>
      <c r="Q899" s="107">
        <f t="shared" ref="Q899:Q900" si="136">C899-15018.5</f>
        <v>45362.317499999997</v>
      </c>
      <c r="R899" s="80">
        <f t="shared" ref="R899:R900" si="137">+(P899-G899)^2</f>
        <v>5.7916665458064418E-5</v>
      </c>
      <c r="T899" s="106"/>
    </row>
    <row r="900" spans="1:20" s="80" customFormat="1" ht="12.95" customHeight="1" x14ac:dyDescent="0.2">
      <c r="A900" s="268" t="s">
        <v>2735</v>
      </c>
      <c r="B900" s="261" t="s">
        <v>2525</v>
      </c>
      <c r="C900" s="164">
        <v>60565.429580000004</v>
      </c>
      <c r="D900" s="268">
        <v>2.9999999999999997E-4</v>
      </c>
      <c r="E900" s="80">
        <f t="shared" si="131"/>
        <v>5256.073458626669</v>
      </c>
      <c r="F900" s="80">
        <f t="shared" si="123"/>
        <v>5256</v>
      </c>
      <c r="G900" s="80">
        <f t="shared" si="132"/>
        <v>9.9714400006632786E-2</v>
      </c>
      <c r="K900" s="80">
        <f t="shared" si="133"/>
        <v>9.9714400006632786E-2</v>
      </c>
      <c r="O900" s="80">
        <f t="shared" ca="1" si="134"/>
        <v>0.10536762248961473</v>
      </c>
      <c r="P900" s="80">
        <f t="shared" si="135"/>
        <v>9.4734244043272131E-2</v>
      </c>
      <c r="Q900" s="107">
        <f t="shared" si="136"/>
        <v>45546.929580000004</v>
      </c>
      <c r="R900" s="80">
        <f t="shared" si="137"/>
        <v>2.4801953419396694E-5</v>
      </c>
      <c r="T900" s="106"/>
    </row>
    <row r="901" spans="1:20" s="80" customFormat="1" ht="12.95" customHeight="1" x14ac:dyDescent="0.2">
      <c r="B901" s="106"/>
      <c r="C901" s="176"/>
      <c r="D901" s="176"/>
      <c r="T901" s="106"/>
    </row>
    <row r="902" spans="1:20" s="80" customFormat="1" ht="12.95" customHeight="1" x14ac:dyDescent="0.2">
      <c r="B902" s="106"/>
      <c r="C902" s="176"/>
      <c r="D902" s="176"/>
      <c r="T902" s="106"/>
    </row>
    <row r="903" spans="1:20" s="80" customFormat="1" ht="12.95" customHeight="1" x14ac:dyDescent="0.2">
      <c r="B903" s="106"/>
      <c r="C903" s="176"/>
      <c r="D903" s="176"/>
      <c r="T903" s="106"/>
    </row>
    <row r="904" spans="1:20" s="80" customFormat="1" ht="12.95" customHeight="1" x14ac:dyDescent="0.2">
      <c r="B904" s="106"/>
      <c r="C904" s="176"/>
      <c r="D904" s="176"/>
      <c r="T904" s="106"/>
    </row>
    <row r="905" spans="1:20" s="80" customFormat="1" ht="12.95" customHeight="1" x14ac:dyDescent="0.2">
      <c r="B905" s="106"/>
      <c r="C905" s="176"/>
      <c r="D905" s="176"/>
      <c r="T905" s="106"/>
    </row>
    <row r="906" spans="1:20" s="80" customFormat="1" ht="12.95" customHeight="1" x14ac:dyDescent="0.2">
      <c r="B906" s="106"/>
      <c r="C906" s="176"/>
      <c r="D906" s="176"/>
      <c r="T906" s="106"/>
    </row>
    <row r="907" spans="1:20" s="80" customFormat="1" ht="12.95" customHeight="1" x14ac:dyDescent="0.2">
      <c r="B907" s="106"/>
      <c r="C907" s="176"/>
      <c r="D907" s="176"/>
      <c r="T907" s="106"/>
    </row>
    <row r="908" spans="1:20" s="80" customFormat="1" ht="12.95" customHeight="1" x14ac:dyDescent="0.2">
      <c r="B908" s="106"/>
      <c r="C908" s="176"/>
      <c r="D908" s="176"/>
      <c r="T908" s="106"/>
    </row>
    <row r="909" spans="1:20" s="80" customFormat="1" ht="12.95" customHeight="1" x14ac:dyDescent="0.2">
      <c r="B909" s="106"/>
      <c r="C909" s="176"/>
      <c r="D909" s="176"/>
      <c r="T909" s="106"/>
    </row>
    <row r="910" spans="1:20" s="80" customFormat="1" ht="12.95" customHeight="1" x14ac:dyDescent="0.2">
      <c r="B910" s="106"/>
      <c r="C910" s="176"/>
      <c r="D910" s="176"/>
      <c r="T910" s="106"/>
    </row>
    <row r="911" spans="1:20" s="80" customFormat="1" ht="12.95" customHeight="1" x14ac:dyDescent="0.2">
      <c r="B911" s="106"/>
      <c r="C911" s="176"/>
      <c r="D911" s="176"/>
      <c r="T911" s="106"/>
    </row>
    <row r="912" spans="1:20" s="80" customFormat="1" ht="12.95" customHeight="1" x14ac:dyDescent="0.2">
      <c r="B912" s="106"/>
      <c r="C912" s="176"/>
      <c r="D912" s="176"/>
      <c r="T912" s="106"/>
    </row>
    <row r="913" spans="2:20" s="80" customFormat="1" ht="12.95" customHeight="1" x14ac:dyDescent="0.2">
      <c r="B913" s="106"/>
      <c r="C913" s="176"/>
      <c r="D913" s="176"/>
      <c r="T913" s="106"/>
    </row>
    <row r="914" spans="2:20" s="80" customFormat="1" ht="12.95" customHeight="1" x14ac:dyDescent="0.2">
      <c r="B914" s="106"/>
      <c r="C914" s="176"/>
      <c r="D914" s="176"/>
      <c r="T914" s="106"/>
    </row>
    <row r="915" spans="2:20" s="80" customFormat="1" ht="12.95" customHeight="1" x14ac:dyDescent="0.2">
      <c r="B915" s="106"/>
      <c r="C915" s="176"/>
      <c r="D915" s="176"/>
      <c r="T915" s="106"/>
    </row>
    <row r="916" spans="2:20" s="80" customFormat="1" ht="12.95" customHeight="1" x14ac:dyDescent="0.2">
      <c r="B916" s="106"/>
      <c r="C916" s="176"/>
      <c r="D916" s="176"/>
      <c r="T916" s="106"/>
    </row>
    <row r="917" spans="2:20" s="80" customFormat="1" ht="12.95" customHeight="1" x14ac:dyDescent="0.2">
      <c r="B917" s="106"/>
      <c r="C917" s="176"/>
      <c r="D917" s="176"/>
      <c r="T917" s="106"/>
    </row>
    <row r="918" spans="2:20" s="80" customFormat="1" ht="12.95" customHeight="1" x14ac:dyDescent="0.2">
      <c r="B918" s="106"/>
      <c r="C918" s="176"/>
      <c r="D918" s="176"/>
      <c r="T918" s="106"/>
    </row>
    <row r="919" spans="2:20" s="80" customFormat="1" ht="12.95" customHeight="1" x14ac:dyDescent="0.2">
      <c r="B919" s="106"/>
      <c r="C919" s="176"/>
      <c r="D919" s="176"/>
      <c r="T919" s="106"/>
    </row>
    <row r="920" spans="2:20" s="80" customFormat="1" ht="12.95" customHeight="1" x14ac:dyDescent="0.2">
      <c r="B920" s="106"/>
      <c r="C920" s="176"/>
      <c r="D920" s="176"/>
      <c r="T920" s="106"/>
    </row>
    <row r="921" spans="2:20" s="80" customFormat="1" ht="12.95" customHeight="1" x14ac:dyDescent="0.2">
      <c r="B921" s="106"/>
      <c r="C921" s="176"/>
      <c r="D921" s="176"/>
      <c r="T921" s="106"/>
    </row>
    <row r="922" spans="2:20" s="80" customFormat="1" ht="12.95" customHeight="1" x14ac:dyDescent="0.2">
      <c r="B922" s="106"/>
      <c r="C922" s="176"/>
      <c r="D922" s="176"/>
      <c r="T922" s="106"/>
    </row>
    <row r="923" spans="2:20" s="80" customFormat="1" ht="12.95" customHeight="1" x14ac:dyDescent="0.2">
      <c r="B923" s="106"/>
      <c r="C923" s="176"/>
      <c r="D923" s="176"/>
      <c r="T923" s="106"/>
    </row>
    <row r="924" spans="2:20" s="80" customFormat="1" ht="12.95" customHeight="1" x14ac:dyDescent="0.2">
      <c r="B924" s="106"/>
      <c r="C924" s="176"/>
      <c r="D924" s="176"/>
      <c r="T924" s="106"/>
    </row>
    <row r="925" spans="2:20" s="80" customFormat="1" ht="12.95" customHeight="1" x14ac:dyDescent="0.2">
      <c r="B925" s="106"/>
      <c r="C925" s="176"/>
      <c r="D925" s="176"/>
      <c r="T925" s="106"/>
    </row>
    <row r="926" spans="2:20" s="80" customFormat="1" ht="12.95" customHeight="1" x14ac:dyDescent="0.2">
      <c r="B926" s="106"/>
      <c r="C926" s="176"/>
      <c r="D926" s="176"/>
      <c r="T926" s="106"/>
    </row>
    <row r="927" spans="2:20" s="80" customFormat="1" ht="12.95" customHeight="1" x14ac:dyDescent="0.2">
      <c r="B927" s="106"/>
      <c r="C927" s="176"/>
      <c r="D927" s="176"/>
      <c r="T927" s="106"/>
    </row>
    <row r="928" spans="2:20" s="80" customFormat="1" ht="12.95" customHeight="1" x14ac:dyDescent="0.2">
      <c r="B928" s="106"/>
      <c r="C928" s="176"/>
      <c r="D928" s="176"/>
      <c r="T928" s="106"/>
    </row>
    <row r="929" spans="2:20" s="80" customFormat="1" ht="12.95" customHeight="1" x14ac:dyDescent="0.2">
      <c r="B929" s="106"/>
      <c r="C929" s="176"/>
      <c r="D929" s="176"/>
      <c r="T929" s="106"/>
    </row>
    <row r="930" spans="2:20" s="80" customFormat="1" ht="12.95" customHeight="1" x14ac:dyDescent="0.2">
      <c r="B930" s="106"/>
      <c r="C930" s="176"/>
      <c r="D930" s="176"/>
      <c r="T930" s="106"/>
    </row>
    <row r="931" spans="2:20" s="80" customFormat="1" ht="12.95" customHeight="1" x14ac:dyDescent="0.2">
      <c r="B931" s="106"/>
      <c r="C931" s="176"/>
      <c r="D931" s="176"/>
      <c r="T931" s="106"/>
    </row>
    <row r="932" spans="2:20" s="80" customFormat="1" ht="12.95" customHeight="1" x14ac:dyDescent="0.2">
      <c r="B932" s="106"/>
      <c r="C932" s="176"/>
      <c r="D932" s="176"/>
      <c r="T932" s="106"/>
    </row>
    <row r="933" spans="2:20" s="80" customFormat="1" ht="12.95" customHeight="1" x14ac:dyDescent="0.2">
      <c r="B933" s="106"/>
      <c r="C933" s="176"/>
      <c r="D933" s="176"/>
      <c r="T933" s="106"/>
    </row>
    <row r="934" spans="2:20" s="80" customFormat="1" ht="12.95" customHeight="1" x14ac:dyDescent="0.2">
      <c r="B934" s="106"/>
      <c r="C934" s="176"/>
      <c r="D934" s="176"/>
      <c r="T934" s="106"/>
    </row>
    <row r="935" spans="2:20" s="80" customFormat="1" ht="12.95" customHeight="1" x14ac:dyDescent="0.2">
      <c r="B935" s="106"/>
      <c r="C935" s="176"/>
      <c r="D935" s="176"/>
      <c r="T935" s="106"/>
    </row>
    <row r="936" spans="2:20" s="80" customFormat="1" ht="12.95" customHeight="1" x14ac:dyDescent="0.2">
      <c r="B936" s="106"/>
      <c r="C936" s="176"/>
      <c r="D936" s="176"/>
      <c r="T936" s="106"/>
    </row>
    <row r="937" spans="2:20" s="80" customFormat="1" ht="12.95" customHeight="1" x14ac:dyDescent="0.2">
      <c r="B937" s="106"/>
      <c r="C937" s="176"/>
      <c r="D937" s="176"/>
      <c r="T937" s="106"/>
    </row>
    <row r="938" spans="2:20" s="80" customFormat="1" ht="12.95" customHeight="1" x14ac:dyDescent="0.2">
      <c r="B938" s="106"/>
      <c r="C938" s="176"/>
      <c r="D938" s="176"/>
      <c r="T938" s="106"/>
    </row>
    <row r="939" spans="2:20" s="80" customFormat="1" ht="12.95" customHeight="1" x14ac:dyDescent="0.2">
      <c r="B939" s="106"/>
      <c r="C939" s="176"/>
      <c r="D939" s="176"/>
      <c r="T939" s="106"/>
    </row>
    <row r="940" spans="2:20" s="80" customFormat="1" ht="12.95" customHeight="1" x14ac:dyDescent="0.2">
      <c r="B940" s="106"/>
      <c r="C940" s="176"/>
      <c r="D940" s="176"/>
      <c r="T940" s="106"/>
    </row>
    <row r="941" spans="2:20" s="80" customFormat="1" ht="12.95" customHeight="1" x14ac:dyDescent="0.2">
      <c r="B941" s="106"/>
      <c r="C941" s="176"/>
      <c r="D941" s="176"/>
      <c r="T941" s="106"/>
    </row>
    <row r="942" spans="2:20" s="80" customFormat="1" ht="12.95" customHeight="1" x14ac:dyDescent="0.2">
      <c r="B942" s="106"/>
      <c r="C942" s="176"/>
      <c r="D942" s="176"/>
    </row>
    <row r="943" spans="2:20" s="80" customFormat="1" ht="12.95" customHeight="1" x14ac:dyDescent="0.2">
      <c r="B943" s="106"/>
      <c r="C943" s="176"/>
      <c r="D943" s="176"/>
    </row>
    <row r="944" spans="2:20" s="80" customFormat="1" ht="12.95" customHeight="1" x14ac:dyDescent="0.2">
      <c r="B944" s="106"/>
      <c r="C944" s="176"/>
      <c r="D944" s="176"/>
    </row>
    <row r="945" spans="2:4" s="80" customFormat="1" ht="12.95" customHeight="1" x14ac:dyDescent="0.2">
      <c r="B945" s="106"/>
      <c r="C945" s="176"/>
      <c r="D945" s="176"/>
    </row>
    <row r="946" spans="2:4" s="80" customFormat="1" ht="12.95" customHeight="1" x14ac:dyDescent="0.2">
      <c r="B946" s="106"/>
      <c r="C946" s="176"/>
      <c r="D946" s="176"/>
    </row>
    <row r="947" spans="2:4" s="80" customFormat="1" ht="12.95" customHeight="1" x14ac:dyDescent="0.2">
      <c r="B947" s="106"/>
      <c r="C947" s="176"/>
      <c r="D947" s="176"/>
    </row>
    <row r="948" spans="2:4" s="80" customFormat="1" ht="12.95" customHeight="1" x14ac:dyDescent="0.2">
      <c r="B948" s="106"/>
      <c r="C948" s="176"/>
      <c r="D948" s="176"/>
    </row>
    <row r="949" spans="2:4" s="80" customFormat="1" ht="12.95" customHeight="1" x14ac:dyDescent="0.2">
      <c r="B949" s="106"/>
      <c r="C949" s="176"/>
      <c r="D949" s="176"/>
    </row>
    <row r="950" spans="2:4" s="80" customFormat="1" ht="12.95" customHeight="1" x14ac:dyDescent="0.2">
      <c r="B950" s="106"/>
      <c r="C950" s="176"/>
      <c r="D950" s="176"/>
    </row>
    <row r="951" spans="2:4" s="80" customFormat="1" ht="12.95" customHeight="1" x14ac:dyDescent="0.2">
      <c r="B951" s="106"/>
      <c r="C951" s="176"/>
      <c r="D951" s="176"/>
    </row>
    <row r="952" spans="2:4" s="80" customFormat="1" ht="12.95" customHeight="1" x14ac:dyDescent="0.2">
      <c r="B952" s="106"/>
      <c r="C952" s="176"/>
      <c r="D952" s="176"/>
    </row>
    <row r="953" spans="2:4" s="80" customFormat="1" ht="12.95" customHeight="1" x14ac:dyDescent="0.2">
      <c r="B953" s="106"/>
      <c r="C953" s="176"/>
      <c r="D953" s="176"/>
    </row>
    <row r="954" spans="2:4" s="80" customFormat="1" ht="12.95" customHeight="1" x14ac:dyDescent="0.2">
      <c r="B954" s="106"/>
      <c r="C954" s="176"/>
      <c r="D954" s="176"/>
    </row>
    <row r="955" spans="2:4" s="80" customFormat="1" ht="12.95" customHeight="1" x14ac:dyDescent="0.2">
      <c r="B955" s="106"/>
      <c r="C955" s="176"/>
      <c r="D955" s="176"/>
    </row>
    <row r="956" spans="2:4" s="80" customFormat="1" ht="12.95" customHeight="1" x14ac:dyDescent="0.2">
      <c r="B956" s="106"/>
      <c r="C956" s="176"/>
      <c r="D956" s="176"/>
    </row>
    <row r="957" spans="2:4" s="80" customFormat="1" ht="12.95" customHeight="1" x14ac:dyDescent="0.2">
      <c r="B957" s="106"/>
      <c r="C957" s="176"/>
      <c r="D957" s="176"/>
    </row>
    <row r="958" spans="2:4" s="80" customFormat="1" ht="12.95" customHeight="1" x14ac:dyDescent="0.2">
      <c r="B958" s="106"/>
      <c r="C958" s="176"/>
      <c r="D958" s="176"/>
    </row>
    <row r="959" spans="2:4" s="80" customFormat="1" ht="12.95" customHeight="1" x14ac:dyDescent="0.2">
      <c r="B959" s="106"/>
      <c r="C959" s="176"/>
      <c r="D959" s="176"/>
    </row>
    <row r="960" spans="2:4" s="80" customFormat="1" ht="12.95" customHeight="1" x14ac:dyDescent="0.2">
      <c r="B960" s="106"/>
      <c r="C960" s="176"/>
      <c r="D960" s="176"/>
    </row>
    <row r="961" spans="2:4" s="80" customFormat="1" ht="12.95" customHeight="1" x14ac:dyDescent="0.2">
      <c r="B961" s="106"/>
      <c r="C961" s="176"/>
      <c r="D961" s="176"/>
    </row>
    <row r="962" spans="2:4" s="80" customFormat="1" ht="12.95" customHeight="1" x14ac:dyDescent="0.2">
      <c r="B962" s="106"/>
      <c r="C962" s="176"/>
      <c r="D962" s="176"/>
    </row>
    <row r="963" spans="2:4" s="80" customFormat="1" ht="12.95" customHeight="1" x14ac:dyDescent="0.2">
      <c r="B963" s="106"/>
      <c r="C963" s="176"/>
      <c r="D963" s="176"/>
    </row>
    <row r="964" spans="2:4" s="80" customFormat="1" ht="12.95" customHeight="1" x14ac:dyDescent="0.2">
      <c r="B964" s="106"/>
      <c r="C964" s="176"/>
      <c r="D964" s="176"/>
    </row>
    <row r="965" spans="2:4" s="80" customFormat="1" ht="12.95" customHeight="1" x14ac:dyDescent="0.2">
      <c r="B965" s="106"/>
      <c r="C965" s="176"/>
      <c r="D965" s="176"/>
    </row>
    <row r="966" spans="2:4" s="80" customFormat="1" ht="12.95" customHeight="1" x14ac:dyDescent="0.2">
      <c r="B966" s="106"/>
      <c r="C966" s="176"/>
      <c r="D966" s="176"/>
    </row>
    <row r="967" spans="2:4" s="80" customFormat="1" ht="12.95" customHeight="1" x14ac:dyDescent="0.2">
      <c r="B967" s="106"/>
      <c r="C967" s="176"/>
      <c r="D967" s="176"/>
    </row>
    <row r="968" spans="2:4" s="80" customFormat="1" ht="12.95" customHeight="1" x14ac:dyDescent="0.2">
      <c r="B968" s="106"/>
      <c r="C968" s="176"/>
      <c r="D968" s="176"/>
    </row>
    <row r="969" spans="2:4" s="80" customFormat="1" ht="12.95" customHeight="1" x14ac:dyDescent="0.2">
      <c r="B969" s="106"/>
      <c r="C969" s="176"/>
      <c r="D969" s="176"/>
    </row>
    <row r="970" spans="2:4" s="80" customFormat="1" ht="12.95" customHeight="1" x14ac:dyDescent="0.2">
      <c r="B970" s="106"/>
      <c r="C970" s="176"/>
      <c r="D970" s="176"/>
    </row>
    <row r="971" spans="2:4" s="80" customFormat="1" ht="12.95" customHeight="1" x14ac:dyDescent="0.2">
      <c r="B971" s="106"/>
      <c r="C971" s="176"/>
      <c r="D971" s="176"/>
    </row>
    <row r="972" spans="2:4" s="80" customFormat="1" ht="12.95" customHeight="1" x14ac:dyDescent="0.2">
      <c r="B972" s="106"/>
      <c r="C972" s="176"/>
      <c r="D972" s="176"/>
    </row>
    <row r="973" spans="2:4" s="80" customFormat="1" ht="12.95" customHeight="1" x14ac:dyDescent="0.2">
      <c r="B973" s="106"/>
      <c r="C973" s="176"/>
      <c r="D973" s="176"/>
    </row>
    <row r="974" spans="2:4" s="80" customFormat="1" ht="12.95" customHeight="1" x14ac:dyDescent="0.2">
      <c r="B974" s="106"/>
      <c r="C974" s="176"/>
      <c r="D974" s="176"/>
    </row>
    <row r="975" spans="2:4" s="80" customFormat="1" ht="12.95" customHeight="1" x14ac:dyDescent="0.2">
      <c r="B975" s="106"/>
      <c r="C975" s="176"/>
      <c r="D975" s="176"/>
    </row>
    <row r="976" spans="2:4" s="80" customFormat="1" ht="12.95" customHeight="1" x14ac:dyDescent="0.2">
      <c r="B976" s="106"/>
      <c r="C976" s="176"/>
      <c r="D976" s="176"/>
    </row>
    <row r="977" spans="2:4" s="80" customFormat="1" ht="12.95" customHeight="1" x14ac:dyDescent="0.2">
      <c r="B977" s="106"/>
      <c r="C977" s="176"/>
      <c r="D977" s="176"/>
    </row>
    <row r="978" spans="2:4" s="80" customFormat="1" ht="12.95" customHeight="1" x14ac:dyDescent="0.2">
      <c r="B978" s="106"/>
      <c r="C978" s="176"/>
      <c r="D978" s="176"/>
    </row>
    <row r="979" spans="2:4" s="80" customFormat="1" ht="12.95" customHeight="1" x14ac:dyDescent="0.2">
      <c r="B979" s="106"/>
      <c r="C979" s="176"/>
      <c r="D979" s="176"/>
    </row>
    <row r="980" spans="2:4" s="80" customFormat="1" ht="12.95" customHeight="1" x14ac:dyDescent="0.2">
      <c r="B980" s="106"/>
      <c r="C980" s="176"/>
      <c r="D980" s="176"/>
    </row>
    <row r="981" spans="2:4" s="80" customFormat="1" ht="12.95" customHeight="1" x14ac:dyDescent="0.2">
      <c r="B981" s="106"/>
      <c r="C981" s="176"/>
      <c r="D981" s="176"/>
    </row>
    <row r="982" spans="2:4" s="80" customFormat="1" ht="12.95" customHeight="1" x14ac:dyDescent="0.2">
      <c r="B982" s="106"/>
      <c r="C982" s="176"/>
      <c r="D982" s="176"/>
    </row>
    <row r="983" spans="2:4" s="80" customFormat="1" ht="12.95" customHeight="1" x14ac:dyDescent="0.2">
      <c r="B983" s="106"/>
      <c r="C983" s="176"/>
      <c r="D983" s="176"/>
    </row>
    <row r="984" spans="2:4" s="80" customFormat="1" ht="12.95" customHeight="1" x14ac:dyDescent="0.2">
      <c r="B984" s="106"/>
      <c r="C984" s="176"/>
      <c r="D984" s="176"/>
    </row>
    <row r="985" spans="2:4" s="80" customFormat="1" ht="12.95" customHeight="1" x14ac:dyDescent="0.2">
      <c r="B985" s="106"/>
      <c r="C985" s="176"/>
      <c r="D985" s="176"/>
    </row>
    <row r="986" spans="2:4" s="80" customFormat="1" ht="12.95" customHeight="1" x14ac:dyDescent="0.2">
      <c r="B986" s="106"/>
      <c r="C986" s="176"/>
      <c r="D986" s="176"/>
    </row>
    <row r="987" spans="2:4" s="80" customFormat="1" ht="12.95" customHeight="1" x14ac:dyDescent="0.2">
      <c r="B987" s="106"/>
      <c r="C987" s="176"/>
      <c r="D987" s="176"/>
    </row>
    <row r="988" spans="2:4" s="80" customFormat="1" ht="12.95" customHeight="1" x14ac:dyDescent="0.2">
      <c r="B988" s="106"/>
      <c r="C988" s="176"/>
      <c r="D988" s="176"/>
    </row>
    <row r="989" spans="2:4" s="80" customFormat="1" ht="12.95" customHeight="1" x14ac:dyDescent="0.2">
      <c r="B989" s="106"/>
      <c r="C989" s="176"/>
      <c r="D989" s="176"/>
    </row>
    <row r="990" spans="2:4" s="80" customFormat="1" ht="12.95" customHeight="1" x14ac:dyDescent="0.2">
      <c r="B990" s="106"/>
      <c r="C990" s="176"/>
      <c r="D990" s="176"/>
    </row>
    <row r="991" spans="2:4" s="80" customFormat="1" ht="12.95" customHeight="1" x14ac:dyDescent="0.2">
      <c r="B991" s="106"/>
      <c r="C991" s="176"/>
      <c r="D991" s="176"/>
    </row>
    <row r="992" spans="2:4" s="80" customFormat="1" ht="12.95" customHeight="1" x14ac:dyDescent="0.2">
      <c r="B992" s="106"/>
      <c r="C992" s="176"/>
      <c r="D992" s="176"/>
    </row>
    <row r="993" spans="2:4" s="80" customFormat="1" ht="12.95" customHeight="1" x14ac:dyDescent="0.2">
      <c r="B993" s="106"/>
      <c r="C993" s="176"/>
      <c r="D993" s="176"/>
    </row>
    <row r="994" spans="2:4" s="80" customFormat="1" ht="12.95" customHeight="1" x14ac:dyDescent="0.2">
      <c r="B994" s="106"/>
      <c r="C994" s="176"/>
      <c r="D994" s="176"/>
    </row>
    <row r="995" spans="2:4" s="80" customFormat="1" ht="12.95" customHeight="1" x14ac:dyDescent="0.2">
      <c r="B995" s="106"/>
      <c r="C995" s="176"/>
      <c r="D995" s="176"/>
    </row>
    <row r="996" spans="2:4" s="80" customFormat="1" ht="12.95" customHeight="1" x14ac:dyDescent="0.2">
      <c r="B996" s="106"/>
      <c r="C996" s="176"/>
      <c r="D996" s="176"/>
    </row>
    <row r="997" spans="2:4" s="80" customFormat="1" ht="12.95" customHeight="1" x14ac:dyDescent="0.2">
      <c r="B997" s="106"/>
      <c r="C997" s="176"/>
      <c r="D997" s="176"/>
    </row>
    <row r="998" spans="2:4" s="80" customFormat="1" ht="12.95" customHeight="1" x14ac:dyDescent="0.2">
      <c r="B998" s="106"/>
      <c r="C998" s="176"/>
      <c r="D998" s="176"/>
    </row>
    <row r="999" spans="2:4" s="80" customFormat="1" ht="12.95" customHeight="1" x14ac:dyDescent="0.2">
      <c r="B999" s="106"/>
      <c r="C999" s="176"/>
      <c r="D999" s="176"/>
    </row>
    <row r="1000" spans="2:4" s="80" customFormat="1" ht="12.95" customHeight="1" x14ac:dyDescent="0.2">
      <c r="B1000" s="106"/>
      <c r="C1000" s="176"/>
      <c r="D1000" s="176"/>
    </row>
    <row r="1001" spans="2:4" s="80" customFormat="1" ht="12.95" customHeight="1" x14ac:dyDescent="0.2">
      <c r="B1001" s="106"/>
      <c r="C1001" s="176"/>
      <c r="D1001" s="176"/>
    </row>
    <row r="1002" spans="2:4" s="80" customFormat="1" ht="12.95" customHeight="1" x14ac:dyDescent="0.2">
      <c r="B1002" s="106"/>
      <c r="C1002" s="176"/>
      <c r="D1002" s="176"/>
    </row>
    <row r="1003" spans="2:4" s="80" customFormat="1" ht="12.95" customHeight="1" x14ac:dyDescent="0.2">
      <c r="B1003" s="106"/>
      <c r="C1003" s="176"/>
      <c r="D1003" s="176"/>
    </row>
    <row r="1004" spans="2:4" s="80" customFormat="1" ht="12.95" customHeight="1" x14ac:dyDescent="0.2">
      <c r="B1004" s="106"/>
      <c r="C1004" s="176"/>
      <c r="D1004" s="176"/>
    </row>
    <row r="1005" spans="2:4" s="80" customFormat="1" ht="12.95" customHeight="1" x14ac:dyDescent="0.2">
      <c r="B1005" s="106"/>
      <c r="C1005" s="176"/>
      <c r="D1005" s="176"/>
    </row>
    <row r="1006" spans="2:4" s="80" customFormat="1" ht="12.95" customHeight="1" x14ac:dyDescent="0.2">
      <c r="B1006" s="106"/>
      <c r="C1006" s="176"/>
      <c r="D1006" s="176"/>
    </row>
    <row r="1007" spans="2:4" s="80" customFormat="1" ht="12.95" customHeight="1" x14ac:dyDescent="0.2">
      <c r="B1007" s="106"/>
      <c r="C1007" s="176"/>
      <c r="D1007" s="176"/>
    </row>
    <row r="1008" spans="2:4" s="80" customFormat="1" ht="12.95" customHeight="1" x14ac:dyDescent="0.2">
      <c r="B1008" s="106"/>
      <c r="C1008" s="176"/>
      <c r="D1008" s="176"/>
    </row>
    <row r="1009" spans="2:4" s="80" customFormat="1" ht="12.95" customHeight="1" x14ac:dyDescent="0.2">
      <c r="B1009" s="106"/>
      <c r="C1009" s="176"/>
      <c r="D1009" s="176"/>
    </row>
    <row r="1010" spans="2:4" s="80" customFormat="1" ht="12.95" customHeight="1" x14ac:dyDescent="0.2">
      <c r="B1010" s="106"/>
      <c r="C1010" s="176"/>
      <c r="D1010" s="176"/>
    </row>
    <row r="1011" spans="2:4" s="80" customFormat="1" ht="12.95" customHeight="1" x14ac:dyDescent="0.2">
      <c r="B1011" s="106"/>
      <c r="C1011" s="176"/>
      <c r="D1011" s="176"/>
    </row>
    <row r="1012" spans="2:4" s="80" customFormat="1" ht="12.95" customHeight="1" x14ac:dyDescent="0.2">
      <c r="B1012" s="106"/>
      <c r="C1012" s="176"/>
      <c r="D1012" s="176"/>
    </row>
    <row r="1013" spans="2:4" s="80" customFormat="1" ht="12.95" customHeight="1" x14ac:dyDescent="0.2">
      <c r="B1013" s="106"/>
      <c r="C1013" s="176"/>
      <c r="D1013" s="176"/>
    </row>
    <row r="1014" spans="2:4" s="80" customFormat="1" ht="12.95" customHeight="1" x14ac:dyDescent="0.2">
      <c r="B1014" s="106"/>
      <c r="C1014" s="176"/>
      <c r="D1014" s="176"/>
    </row>
    <row r="1015" spans="2:4" s="80" customFormat="1" ht="12.95" customHeight="1" x14ac:dyDescent="0.2">
      <c r="B1015" s="106"/>
      <c r="C1015" s="176"/>
      <c r="D1015" s="176"/>
    </row>
    <row r="1016" spans="2:4" s="80" customFormat="1" ht="12.95" customHeight="1" x14ac:dyDescent="0.2">
      <c r="B1016" s="106"/>
      <c r="C1016" s="176"/>
      <c r="D1016" s="176"/>
    </row>
    <row r="1017" spans="2:4" s="80" customFormat="1" ht="12.95" customHeight="1" x14ac:dyDescent="0.2">
      <c r="B1017" s="106"/>
      <c r="C1017" s="176"/>
      <c r="D1017" s="176"/>
    </row>
    <row r="1018" spans="2:4" s="80" customFormat="1" ht="12.95" customHeight="1" x14ac:dyDescent="0.2">
      <c r="B1018" s="106"/>
      <c r="C1018" s="176"/>
      <c r="D1018" s="176"/>
    </row>
    <row r="1019" spans="2:4" s="80" customFormat="1" ht="12.95" customHeight="1" x14ac:dyDescent="0.2">
      <c r="B1019" s="106"/>
      <c r="C1019" s="176"/>
      <c r="D1019" s="176"/>
    </row>
    <row r="1020" spans="2:4" s="80" customFormat="1" ht="12.95" customHeight="1" x14ac:dyDescent="0.2">
      <c r="B1020" s="106"/>
      <c r="C1020" s="176"/>
      <c r="D1020" s="176"/>
    </row>
    <row r="1021" spans="2:4" s="80" customFormat="1" ht="12.95" customHeight="1" x14ac:dyDescent="0.2">
      <c r="B1021" s="106"/>
      <c r="C1021" s="176"/>
      <c r="D1021" s="176"/>
    </row>
    <row r="1022" spans="2:4" s="80" customFormat="1" ht="12.95" customHeight="1" x14ac:dyDescent="0.2">
      <c r="B1022" s="106"/>
      <c r="C1022" s="176"/>
      <c r="D1022" s="176"/>
    </row>
    <row r="1023" spans="2:4" s="80" customFormat="1" ht="12.95" customHeight="1" x14ac:dyDescent="0.2">
      <c r="B1023" s="106"/>
      <c r="C1023" s="176"/>
      <c r="D1023" s="176"/>
    </row>
    <row r="1024" spans="2:4" s="80" customFormat="1" ht="12.95" customHeight="1" x14ac:dyDescent="0.2">
      <c r="B1024" s="106"/>
      <c r="C1024" s="176"/>
      <c r="D1024" s="176"/>
    </row>
    <row r="1025" spans="2:4" s="80" customFormat="1" ht="12.95" customHeight="1" x14ac:dyDescent="0.2">
      <c r="B1025" s="106"/>
      <c r="C1025" s="176"/>
      <c r="D1025" s="176"/>
    </row>
    <row r="1026" spans="2:4" s="80" customFormat="1" ht="12.95" customHeight="1" x14ac:dyDescent="0.2">
      <c r="B1026" s="106"/>
      <c r="C1026" s="176"/>
      <c r="D1026" s="176"/>
    </row>
    <row r="1027" spans="2:4" s="80" customFormat="1" ht="12.95" customHeight="1" x14ac:dyDescent="0.2">
      <c r="B1027" s="106"/>
      <c r="C1027" s="176"/>
      <c r="D1027" s="176"/>
    </row>
    <row r="1028" spans="2:4" s="80" customFormat="1" ht="12.95" customHeight="1" x14ac:dyDescent="0.2">
      <c r="B1028" s="106"/>
      <c r="C1028" s="176"/>
      <c r="D1028" s="176"/>
    </row>
    <row r="1029" spans="2:4" s="80" customFormat="1" ht="12.95" customHeight="1" x14ac:dyDescent="0.2">
      <c r="B1029" s="106"/>
      <c r="C1029" s="176"/>
      <c r="D1029" s="176"/>
    </row>
    <row r="1030" spans="2:4" s="80" customFormat="1" ht="12.95" customHeight="1" x14ac:dyDescent="0.2">
      <c r="B1030" s="106"/>
      <c r="C1030" s="176"/>
      <c r="D1030" s="176"/>
    </row>
    <row r="1031" spans="2:4" s="80" customFormat="1" ht="12.95" customHeight="1" x14ac:dyDescent="0.2">
      <c r="B1031" s="106"/>
      <c r="C1031" s="176"/>
      <c r="D1031" s="176"/>
    </row>
    <row r="1032" spans="2:4" s="80" customFormat="1" ht="12.95" customHeight="1" x14ac:dyDescent="0.2">
      <c r="B1032" s="106"/>
      <c r="C1032" s="176"/>
      <c r="D1032" s="176"/>
    </row>
    <row r="1033" spans="2:4" s="80" customFormat="1" ht="12.95" customHeight="1" x14ac:dyDescent="0.2">
      <c r="B1033" s="106"/>
      <c r="C1033" s="176"/>
      <c r="D1033" s="176"/>
    </row>
    <row r="1034" spans="2:4" s="80" customFormat="1" ht="12.95" customHeight="1" x14ac:dyDescent="0.2">
      <c r="B1034" s="106"/>
      <c r="C1034" s="176"/>
      <c r="D1034" s="176"/>
    </row>
    <row r="1035" spans="2:4" s="80" customFormat="1" ht="12.95" customHeight="1" x14ac:dyDescent="0.2">
      <c r="B1035" s="106"/>
      <c r="C1035" s="176"/>
      <c r="D1035" s="176"/>
    </row>
    <row r="1036" spans="2:4" s="80" customFormat="1" ht="12.95" customHeight="1" x14ac:dyDescent="0.2">
      <c r="B1036" s="106"/>
      <c r="C1036" s="176"/>
      <c r="D1036" s="176"/>
    </row>
    <row r="1037" spans="2:4" s="80" customFormat="1" ht="12.95" customHeight="1" x14ac:dyDescent="0.2">
      <c r="B1037" s="106"/>
      <c r="C1037" s="176"/>
      <c r="D1037" s="176"/>
    </row>
    <row r="1038" spans="2:4" s="80" customFormat="1" ht="12.95" customHeight="1" x14ac:dyDescent="0.2">
      <c r="B1038" s="106"/>
      <c r="C1038" s="176"/>
      <c r="D1038" s="176"/>
    </row>
    <row r="1039" spans="2:4" s="80" customFormat="1" ht="12.95" customHeight="1" x14ac:dyDescent="0.2">
      <c r="B1039" s="106"/>
      <c r="C1039" s="176"/>
      <c r="D1039" s="176"/>
    </row>
    <row r="1040" spans="2:4" s="80" customFormat="1" ht="12.95" customHeight="1" x14ac:dyDescent="0.2">
      <c r="B1040" s="106"/>
      <c r="C1040" s="176"/>
      <c r="D1040" s="176"/>
    </row>
    <row r="1041" spans="2:4" s="80" customFormat="1" ht="12.95" customHeight="1" x14ac:dyDescent="0.2">
      <c r="B1041" s="106"/>
      <c r="C1041" s="176"/>
      <c r="D1041" s="176"/>
    </row>
    <row r="1042" spans="2:4" s="80" customFormat="1" ht="12.95" customHeight="1" x14ac:dyDescent="0.2">
      <c r="B1042" s="106"/>
      <c r="C1042" s="176"/>
      <c r="D1042" s="176"/>
    </row>
    <row r="1043" spans="2:4" s="80" customFormat="1" ht="12.95" customHeight="1" x14ac:dyDescent="0.2">
      <c r="B1043" s="106"/>
      <c r="C1043" s="176"/>
      <c r="D1043" s="176"/>
    </row>
    <row r="1044" spans="2:4" s="80" customFormat="1" ht="12.95" customHeight="1" x14ac:dyDescent="0.2">
      <c r="B1044" s="106"/>
      <c r="C1044" s="176"/>
      <c r="D1044" s="176"/>
    </row>
    <row r="1045" spans="2:4" s="80" customFormat="1" ht="12.95" customHeight="1" x14ac:dyDescent="0.2">
      <c r="B1045" s="106"/>
      <c r="C1045" s="176"/>
      <c r="D1045" s="176"/>
    </row>
    <row r="1046" spans="2:4" s="80" customFormat="1" ht="12.95" customHeight="1" x14ac:dyDescent="0.2">
      <c r="B1046" s="106"/>
      <c r="C1046" s="176"/>
      <c r="D1046" s="176"/>
    </row>
    <row r="1047" spans="2:4" s="80" customFormat="1" ht="12.95" customHeight="1" x14ac:dyDescent="0.2">
      <c r="B1047" s="106"/>
      <c r="C1047" s="176"/>
      <c r="D1047" s="176"/>
    </row>
    <row r="1048" spans="2:4" s="80" customFormat="1" ht="12.95" customHeight="1" x14ac:dyDescent="0.2">
      <c r="B1048" s="106"/>
      <c r="C1048" s="176"/>
      <c r="D1048" s="176"/>
    </row>
    <row r="1049" spans="2:4" s="80" customFormat="1" ht="12.95" customHeight="1" x14ac:dyDescent="0.2">
      <c r="B1049" s="106"/>
      <c r="C1049" s="176"/>
      <c r="D1049" s="176"/>
    </row>
    <row r="1050" spans="2:4" s="80" customFormat="1" ht="12.95" customHeight="1" x14ac:dyDescent="0.2">
      <c r="B1050" s="106"/>
      <c r="C1050" s="176"/>
      <c r="D1050" s="176"/>
    </row>
    <row r="1051" spans="2:4" s="80" customFormat="1" ht="12.95" customHeight="1" x14ac:dyDescent="0.2">
      <c r="B1051" s="106"/>
      <c r="C1051" s="176"/>
      <c r="D1051" s="176"/>
    </row>
    <row r="1052" spans="2:4" s="80" customFormat="1" ht="12.95" customHeight="1" x14ac:dyDescent="0.2">
      <c r="B1052" s="106"/>
      <c r="C1052" s="176"/>
      <c r="D1052" s="176"/>
    </row>
    <row r="1053" spans="2:4" s="80" customFormat="1" ht="12.95" customHeight="1" x14ac:dyDescent="0.2">
      <c r="B1053" s="106"/>
      <c r="C1053" s="176"/>
      <c r="D1053" s="176"/>
    </row>
    <row r="1054" spans="2:4" s="80" customFormat="1" ht="12.95" customHeight="1" x14ac:dyDescent="0.2">
      <c r="B1054" s="106"/>
      <c r="C1054" s="176"/>
      <c r="D1054" s="176"/>
    </row>
    <row r="1055" spans="2:4" s="80" customFormat="1" ht="12.95" customHeight="1" x14ac:dyDescent="0.2">
      <c r="B1055" s="106"/>
      <c r="C1055" s="176"/>
      <c r="D1055" s="176"/>
    </row>
    <row r="1056" spans="2:4" s="80" customFormat="1" ht="12.95" customHeight="1" x14ac:dyDescent="0.2">
      <c r="B1056" s="106"/>
      <c r="C1056" s="176"/>
      <c r="D1056" s="176"/>
    </row>
    <row r="1057" spans="2:4" s="80" customFormat="1" ht="12.95" customHeight="1" x14ac:dyDescent="0.2">
      <c r="B1057" s="106"/>
      <c r="C1057" s="176"/>
      <c r="D1057" s="176"/>
    </row>
    <row r="1058" spans="2:4" s="80" customFormat="1" ht="12.95" customHeight="1" x14ac:dyDescent="0.2">
      <c r="B1058" s="106"/>
      <c r="C1058" s="176"/>
      <c r="D1058" s="176"/>
    </row>
    <row r="1059" spans="2:4" s="80" customFormat="1" ht="12.95" customHeight="1" x14ac:dyDescent="0.2">
      <c r="B1059" s="106"/>
      <c r="C1059" s="176"/>
      <c r="D1059" s="176"/>
    </row>
    <row r="1060" spans="2:4" s="80" customFormat="1" ht="12.95" customHeight="1" x14ac:dyDescent="0.2">
      <c r="B1060" s="106"/>
      <c r="C1060" s="176"/>
      <c r="D1060" s="176"/>
    </row>
    <row r="1061" spans="2:4" s="80" customFormat="1" ht="12.95" customHeight="1" x14ac:dyDescent="0.2">
      <c r="B1061" s="106"/>
      <c r="C1061" s="176"/>
      <c r="D1061" s="176"/>
    </row>
    <row r="1062" spans="2:4" s="80" customFormat="1" ht="12.95" customHeight="1" x14ac:dyDescent="0.2">
      <c r="B1062" s="106"/>
      <c r="C1062" s="176"/>
      <c r="D1062" s="176"/>
    </row>
    <row r="1063" spans="2:4" s="80" customFormat="1" ht="12.95" customHeight="1" x14ac:dyDescent="0.2">
      <c r="B1063" s="106"/>
      <c r="C1063" s="176"/>
      <c r="D1063" s="176"/>
    </row>
    <row r="1064" spans="2:4" s="80" customFormat="1" ht="12.95" customHeight="1" x14ac:dyDescent="0.2">
      <c r="B1064" s="106"/>
      <c r="C1064" s="176"/>
      <c r="D1064" s="176"/>
    </row>
    <row r="1065" spans="2:4" s="80" customFormat="1" ht="12.95" customHeight="1" x14ac:dyDescent="0.2">
      <c r="B1065" s="106"/>
      <c r="C1065" s="176"/>
      <c r="D1065" s="176"/>
    </row>
    <row r="1066" spans="2:4" s="80" customFormat="1" ht="12.95" customHeight="1" x14ac:dyDescent="0.2">
      <c r="B1066" s="106"/>
      <c r="C1066" s="176"/>
      <c r="D1066" s="176"/>
    </row>
    <row r="1067" spans="2:4" s="80" customFormat="1" ht="12.95" customHeight="1" x14ac:dyDescent="0.2">
      <c r="B1067" s="106"/>
      <c r="C1067" s="176"/>
      <c r="D1067" s="176"/>
    </row>
    <row r="1068" spans="2:4" s="80" customFormat="1" ht="12.95" customHeight="1" x14ac:dyDescent="0.2">
      <c r="B1068" s="106"/>
      <c r="C1068" s="176"/>
      <c r="D1068" s="176"/>
    </row>
    <row r="1069" spans="2:4" s="80" customFormat="1" ht="12.95" customHeight="1" x14ac:dyDescent="0.2">
      <c r="B1069" s="106"/>
      <c r="C1069" s="176"/>
      <c r="D1069" s="176"/>
    </row>
    <row r="1070" spans="2:4" s="80" customFormat="1" ht="12.95" customHeight="1" x14ac:dyDescent="0.2">
      <c r="B1070" s="106"/>
      <c r="C1070" s="176"/>
      <c r="D1070" s="176"/>
    </row>
    <row r="1071" spans="2:4" s="80" customFormat="1" ht="12.95" customHeight="1" x14ac:dyDescent="0.2">
      <c r="B1071" s="106"/>
      <c r="C1071" s="176"/>
      <c r="D1071" s="176"/>
    </row>
    <row r="1072" spans="2:4" s="80" customFormat="1" ht="12.95" customHeight="1" x14ac:dyDescent="0.2">
      <c r="B1072" s="106"/>
      <c r="C1072" s="176"/>
      <c r="D1072" s="176"/>
    </row>
    <row r="1073" spans="2:4" s="80" customFormat="1" ht="12.95" customHeight="1" x14ac:dyDescent="0.2">
      <c r="B1073" s="106"/>
      <c r="C1073" s="176"/>
      <c r="D1073" s="176"/>
    </row>
    <row r="1074" spans="2:4" s="80" customFormat="1" ht="12.95" customHeight="1" x14ac:dyDescent="0.2">
      <c r="B1074" s="106"/>
      <c r="C1074" s="176"/>
      <c r="D1074" s="176"/>
    </row>
    <row r="1075" spans="2:4" s="80" customFormat="1" ht="12.95" customHeight="1" x14ac:dyDescent="0.2">
      <c r="B1075" s="106"/>
      <c r="C1075" s="176"/>
      <c r="D1075" s="176"/>
    </row>
    <row r="1076" spans="2:4" s="80" customFormat="1" ht="12.95" customHeight="1" x14ac:dyDescent="0.2">
      <c r="B1076" s="106"/>
      <c r="C1076" s="176"/>
      <c r="D1076" s="176"/>
    </row>
    <row r="1077" spans="2:4" s="80" customFormat="1" ht="12.95" customHeight="1" x14ac:dyDescent="0.2">
      <c r="B1077" s="106"/>
      <c r="C1077" s="176"/>
      <c r="D1077" s="176"/>
    </row>
    <row r="1078" spans="2:4" s="80" customFormat="1" ht="12.95" customHeight="1" x14ac:dyDescent="0.2">
      <c r="B1078" s="106"/>
      <c r="C1078" s="176"/>
      <c r="D1078" s="176"/>
    </row>
    <row r="1079" spans="2:4" s="80" customFormat="1" ht="12.95" customHeight="1" x14ac:dyDescent="0.2">
      <c r="B1079" s="106"/>
      <c r="C1079" s="176"/>
      <c r="D1079" s="176"/>
    </row>
    <row r="1080" spans="2:4" s="80" customFormat="1" ht="12.95" customHeight="1" x14ac:dyDescent="0.2">
      <c r="B1080" s="106"/>
      <c r="C1080" s="176"/>
      <c r="D1080" s="176"/>
    </row>
    <row r="1081" spans="2:4" s="80" customFormat="1" ht="12.95" customHeight="1" x14ac:dyDescent="0.2">
      <c r="B1081" s="106"/>
      <c r="C1081" s="176"/>
      <c r="D1081" s="176"/>
    </row>
    <row r="1082" spans="2:4" s="80" customFormat="1" ht="12.95" customHeight="1" x14ac:dyDescent="0.2">
      <c r="B1082" s="106"/>
      <c r="C1082" s="176"/>
      <c r="D1082" s="176"/>
    </row>
    <row r="1083" spans="2:4" s="80" customFormat="1" ht="12.95" customHeight="1" x14ac:dyDescent="0.2">
      <c r="B1083" s="106"/>
      <c r="C1083" s="176"/>
      <c r="D1083" s="176"/>
    </row>
    <row r="1084" spans="2:4" s="80" customFormat="1" ht="12.95" customHeight="1" x14ac:dyDescent="0.2">
      <c r="B1084" s="106"/>
      <c r="C1084" s="176"/>
      <c r="D1084" s="176"/>
    </row>
    <row r="1085" spans="2:4" s="80" customFormat="1" ht="12.95" customHeight="1" x14ac:dyDescent="0.2">
      <c r="B1085" s="106"/>
      <c r="C1085" s="176"/>
      <c r="D1085" s="176"/>
    </row>
    <row r="1086" spans="2:4" s="80" customFormat="1" ht="12.95" customHeight="1" x14ac:dyDescent="0.2">
      <c r="B1086" s="106"/>
      <c r="C1086" s="176"/>
      <c r="D1086" s="176"/>
    </row>
    <row r="1087" spans="2:4" s="80" customFormat="1" ht="12.95" customHeight="1" x14ac:dyDescent="0.2">
      <c r="B1087" s="106"/>
      <c r="C1087" s="176"/>
      <c r="D1087" s="176"/>
    </row>
    <row r="1088" spans="2:4" s="80" customFormat="1" ht="12.95" customHeight="1" x14ac:dyDescent="0.2">
      <c r="B1088" s="106"/>
      <c r="C1088" s="176"/>
      <c r="D1088" s="176"/>
    </row>
    <row r="1089" spans="2:4" s="80" customFormat="1" ht="12.95" customHeight="1" x14ac:dyDescent="0.2">
      <c r="B1089" s="106"/>
      <c r="C1089" s="176"/>
      <c r="D1089" s="176"/>
    </row>
    <row r="1090" spans="2:4" s="80" customFormat="1" ht="12.95" customHeight="1" x14ac:dyDescent="0.2">
      <c r="B1090" s="106"/>
      <c r="C1090" s="176"/>
      <c r="D1090" s="176"/>
    </row>
    <row r="1091" spans="2:4" s="80" customFormat="1" ht="12.95" customHeight="1" x14ac:dyDescent="0.2">
      <c r="B1091" s="106"/>
      <c r="C1091" s="176"/>
      <c r="D1091" s="176"/>
    </row>
    <row r="1092" spans="2:4" s="80" customFormat="1" ht="12.95" customHeight="1" x14ac:dyDescent="0.2">
      <c r="B1092" s="106"/>
      <c r="C1092" s="176"/>
      <c r="D1092" s="176"/>
    </row>
    <row r="1093" spans="2:4" s="80" customFormat="1" ht="12.95" customHeight="1" x14ac:dyDescent="0.2">
      <c r="B1093" s="106"/>
      <c r="C1093" s="176"/>
      <c r="D1093" s="176"/>
    </row>
    <row r="1094" spans="2:4" s="80" customFormat="1" ht="12.95" customHeight="1" x14ac:dyDescent="0.2">
      <c r="B1094" s="106"/>
      <c r="C1094" s="176"/>
      <c r="D1094" s="176"/>
    </row>
    <row r="1095" spans="2:4" s="80" customFormat="1" ht="12.95" customHeight="1" x14ac:dyDescent="0.2">
      <c r="B1095" s="106"/>
      <c r="C1095" s="176"/>
      <c r="D1095" s="176"/>
    </row>
    <row r="1096" spans="2:4" s="80" customFormat="1" ht="12.95" customHeight="1" x14ac:dyDescent="0.2">
      <c r="B1096" s="106"/>
      <c r="C1096" s="176"/>
      <c r="D1096" s="176"/>
    </row>
    <row r="1097" spans="2:4" s="80" customFormat="1" ht="12.95" customHeight="1" x14ac:dyDescent="0.2">
      <c r="B1097" s="106"/>
      <c r="C1097" s="176"/>
      <c r="D1097" s="176"/>
    </row>
    <row r="1098" spans="2:4" s="80" customFormat="1" ht="12.95" customHeight="1" x14ac:dyDescent="0.2">
      <c r="B1098" s="106"/>
      <c r="C1098" s="176"/>
      <c r="D1098" s="176"/>
    </row>
    <row r="1099" spans="2:4" s="80" customFormat="1" ht="12.95" customHeight="1" x14ac:dyDescent="0.2">
      <c r="B1099" s="106"/>
      <c r="C1099" s="176"/>
      <c r="D1099" s="176"/>
    </row>
    <row r="1100" spans="2:4" s="80" customFormat="1" ht="12.95" customHeight="1" x14ac:dyDescent="0.2">
      <c r="B1100" s="106"/>
      <c r="C1100" s="176"/>
      <c r="D1100" s="176"/>
    </row>
    <row r="1101" spans="2:4" s="80" customFormat="1" ht="12.95" customHeight="1" x14ac:dyDescent="0.2">
      <c r="B1101" s="106"/>
      <c r="C1101" s="176"/>
      <c r="D1101" s="176"/>
    </row>
    <row r="1102" spans="2:4" s="80" customFormat="1" ht="12.95" customHeight="1" x14ac:dyDescent="0.2">
      <c r="B1102" s="106"/>
      <c r="C1102" s="176"/>
      <c r="D1102" s="176"/>
    </row>
    <row r="1103" spans="2:4" s="80" customFormat="1" ht="12.95" customHeight="1" x14ac:dyDescent="0.2">
      <c r="B1103" s="106"/>
      <c r="C1103" s="176"/>
      <c r="D1103" s="176"/>
    </row>
    <row r="1104" spans="2:4" s="80" customFormat="1" ht="12.95" customHeight="1" x14ac:dyDescent="0.2">
      <c r="B1104" s="106"/>
      <c r="C1104" s="176"/>
      <c r="D1104" s="176"/>
    </row>
    <row r="1105" spans="2:4" s="80" customFormat="1" ht="12.95" customHeight="1" x14ac:dyDescent="0.2">
      <c r="B1105" s="106"/>
      <c r="C1105" s="176"/>
      <c r="D1105" s="176"/>
    </row>
    <row r="1106" spans="2:4" s="80" customFormat="1" ht="12.95" customHeight="1" x14ac:dyDescent="0.2">
      <c r="B1106" s="106"/>
      <c r="C1106" s="176"/>
      <c r="D1106" s="176"/>
    </row>
    <row r="1107" spans="2:4" s="80" customFormat="1" ht="12.95" customHeight="1" x14ac:dyDescent="0.2">
      <c r="B1107" s="106"/>
      <c r="C1107" s="176"/>
      <c r="D1107" s="176"/>
    </row>
    <row r="1108" spans="2:4" s="80" customFormat="1" ht="12.95" customHeight="1" x14ac:dyDescent="0.2">
      <c r="B1108" s="106"/>
      <c r="C1108" s="176"/>
      <c r="D1108" s="176"/>
    </row>
    <row r="1109" spans="2:4" s="80" customFormat="1" ht="12.95" customHeight="1" x14ac:dyDescent="0.2">
      <c r="B1109" s="106"/>
      <c r="C1109" s="176"/>
      <c r="D1109" s="176"/>
    </row>
    <row r="1110" spans="2:4" x14ac:dyDescent="0.2">
      <c r="C1110" s="8"/>
      <c r="D1110" s="8"/>
    </row>
    <row r="1111" spans="2:4" x14ac:dyDescent="0.2">
      <c r="C1111" s="8"/>
      <c r="D1111" s="8"/>
    </row>
    <row r="1112" spans="2:4" x14ac:dyDescent="0.2">
      <c r="C1112" s="8"/>
      <c r="D1112" s="8"/>
    </row>
    <row r="1113" spans="2:4" x14ac:dyDescent="0.2">
      <c r="C1113" s="8"/>
      <c r="D1113" s="8"/>
    </row>
    <row r="1114" spans="2:4" x14ac:dyDescent="0.2">
      <c r="C1114" s="8"/>
      <c r="D1114" s="8"/>
    </row>
    <row r="1115" spans="2:4" x14ac:dyDescent="0.2">
      <c r="C1115" s="8"/>
      <c r="D1115" s="8"/>
    </row>
    <row r="1116" spans="2:4" x14ac:dyDescent="0.2">
      <c r="C1116" s="8"/>
      <c r="D1116" s="8"/>
    </row>
    <row r="1117" spans="2:4" x14ac:dyDescent="0.2">
      <c r="C1117" s="8"/>
      <c r="D1117" s="8"/>
    </row>
    <row r="1118" spans="2:4" x14ac:dyDescent="0.2">
      <c r="C1118" s="8"/>
      <c r="D1118" s="8"/>
    </row>
    <row r="1119" spans="2:4" x14ac:dyDescent="0.2">
      <c r="C1119" s="8"/>
      <c r="D1119" s="8"/>
    </row>
    <row r="1120" spans="2:4" x14ac:dyDescent="0.2">
      <c r="C1120" s="8"/>
      <c r="D1120" s="8"/>
    </row>
    <row r="1121" spans="3:4" x14ac:dyDescent="0.2">
      <c r="C1121" s="8"/>
      <c r="D1121" s="8"/>
    </row>
    <row r="1122" spans="3:4" x14ac:dyDescent="0.2">
      <c r="C1122" s="8"/>
      <c r="D1122" s="8"/>
    </row>
    <row r="1123" spans="3:4" x14ac:dyDescent="0.2">
      <c r="C1123" s="8"/>
      <c r="D1123" s="8"/>
    </row>
    <row r="1124" spans="3:4" x14ac:dyDescent="0.2">
      <c r="C1124" s="8"/>
      <c r="D1124" s="8"/>
    </row>
    <row r="1125" spans="3:4" x14ac:dyDescent="0.2">
      <c r="C1125" s="8"/>
      <c r="D1125" s="8"/>
    </row>
    <row r="1126" spans="3:4" x14ac:dyDescent="0.2">
      <c r="C1126" s="8"/>
      <c r="D1126" s="8"/>
    </row>
    <row r="1127" spans="3:4" x14ac:dyDescent="0.2">
      <c r="C1127" s="8"/>
      <c r="D1127" s="8"/>
    </row>
    <row r="1128" spans="3:4" x14ac:dyDescent="0.2">
      <c r="C1128" s="8"/>
      <c r="D1128" s="8"/>
    </row>
    <row r="1129" spans="3:4" x14ac:dyDescent="0.2">
      <c r="C1129" s="8"/>
      <c r="D1129" s="8"/>
    </row>
    <row r="1130" spans="3:4" x14ac:dyDescent="0.2">
      <c r="C1130" s="8"/>
      <c r="D1130" s="8"/>
    </row>
    <row r="1131" spans="3:4" x14ac:dyDescent="0.2">
      <c r="C1131" s="8"/>
      <c r="D1131" s="8"/>
    </row>
    <row r="1132" spans="3:4" x14ac:dyDescent="0.2">
      <c r="C1132" s="8"/>
      <c r="D1132" s="8"/>
    </row>
    <row r="1133" spans="3:4" x14ac:dyDescent="0.2">
      <c r="C1133" s="8"/>
      <c r="D1133" s="8"/>
    </row>
    <row r="1134" spans="3:4" x14ac:dyDescent="0.2">
      <c r="C1134" s="8"/>
      <c r="D1134" s="8"/>
    </row>
    <row r="1135" spans="3:4" x14ac:dyDescent="0.2">
      <c r="C1135" s="8"/>
      <c r="D1135" s="8"/>
    </row>
    <row r="1136" spans="3:4" x14ac:dyDescent="0.2">
      <c r="C1136" s="8"/>
      <c r="D1136" s="8"/>
    </row>
    <row r="1137" spans="3:4" x14ac:dyDescent="0.2">
      <c r="C1137" s="8"/>
      <c r="D1137" s="8"/>
    </row>
    <row r="1138" spans="3:4" x14ac:dyDescent="0.2">
      <c r="C1138" s="8"/>
      <c r="D1138" s="8"/>
    </row>
    <row r="1139" spans="3:4" x14ac:dyDescent="0.2">
      <c r="C1139" s="8"/>
      <c r="D1139" s="8"/>
    </row>
    <row r="1140" spans="3:4" x14ac:dyDescent="0.2">
      <c r="C1140" s="8"/>
      <c r="D1140" s="8"/>
    </row>
    <row r="1141" spans="3:4" x14ac:dyDescent="0.2">
      <c r="C1141" s="8"/>
      <c r="D1141" s="8"/>
    </row>
    <row r="1142" spans="3:4" x14ac:dyDescent="0.2">
      <c r="C1142" s="8"/>
      <c r="D1142" s="8"/>
    </row>
    <row r="1143" spans="3:4" x14ac:dyDescent="0.2">
      <c r="C1143" s="8"/>
      <c r="D1143" s="8"/>
    </row>
    <row r="1144" spans="3:4" x14ac:dyDescent="0.2">
      <c r="C1144" s="8"/>
      <c r="D1144" s="8"/>
    </row>
    <row r="1145" spans="3:4" x14ac:dyDescent="0.2">
      <c r="C1145" s="8"/>
      <c r="D1145" s="8"/>
    </row>
    <row r="1146" spans="3:4" x14ac:dyDescent="0.2">
      <c r="C1146" s="8"/>
      <c r="D1146" s="8"/>
    </row>
    <row r="1147" spans="3:4" x14ac:dyDescent="0.2">
      <c r="C1147" s="8"/>
      <c r="D1147" s="8"/>
    </row>
    <row r="1148" spans="3:4" x14ac:dyDescent="0.2">
      <c r="C1148" s="8"/>
      <c r="D1148" s="8"/>
    </row>
    <row r="1149" spans="3:4" x14ac:dyDescent="0.2">
      <c r="C1149" s="8"/>
      <c r="D1149" s="8"/>
    </row>
    <row r="1150" spans="3:4" x14ac:dyDescent="0.2">
      <c r="C1150" s="8"/>
      <c r="D1150" s="8"/>
    </row>
    <row r="1151" spans="3:4" x14ac:dyDescent="0.2">
      <c r="C1151" s="8"/>
      <c r="D1151" s="8"/>
    </row>
    <row r="1152" spans="3:4" x14ac:dyDescent="0.2">
      <c r="C1152" s="8"/>
      <c r="D1152" s="8"/>
    </row>
    <row r="1153" spans="3:4" x14ac:dyDescent="0.2">
      <c r="C1153" s="8"/>
      <c r="D1153" s="8"/>
    </row>
    <row r="1154" spans="3:4" x14ac:dyDescent="0.2">
      <c r="C1154" s="8"/>
      <c r="D1154" s="8"/>
    </row>
    <row r="1155" spans="3:4" x14ac:dyDescent="0.2">
      <c r="C1155" s="8"/>
      <c r="D1155" s="8"/>
    </row>
  </sheetData>
  <protectedRanges>
    <protectedRange sqref="A877:D884" name="Range1"/>
  </protectedRanges>
  <sortState xmlns:xlrd2="http://schemas.microsoft.com/office/spreadsheetml/2017/richdata2" ref="A21:AE903">
    <sortCondition ref="C21:C903"/>
  </sortState>
  <phoneticPr fontId="8" type="noConversion"/>
  <hyperlinks>
    <hyperlink ref="H1370" r:id="rId1" display="http://vsolj.cetus-net.org/bulletin.html" xr:uid="{00000000-0004-0000-0100-000000000000}"/>
  </hyperlinks>
  <pageMargins left="0.75" right="0.75" top="1" bottom="1" header="0.5" footer="0.5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/>
  <dimension ref="A1:AF432"/>
  <sheetViews>
    <sheetView topLeftCell="A25" workbookViewId="0">
      <selection activeCell="A9" sqref="A9:C9"/>
    </sheetView>
  </sheetViews>
  <sheetFormatPr defaultColWidth="10.28515625" defaultRowHeight="12.75" x14ac:dyDescent="0.2"/>
  <cols>
    <col min="1" max="1" width="13.5703125" customWidth="1"/>
    <col min="2" max="2" width="8.85546875" customWidth="1"/>
    <col min="3" max="4" width="12" customWidth="1"/>
    <col min="5" max="5" width="11.85546875" customWidth="1"/>
    <col min="6" max="12" width="8.5703125" customWidth="1"/>
    <col min="13" max="14" width="11" customWidth="1"/>
    <col min="15" max="15" width="10.28515625" customWidth="1"/>
    <col min="16" max="16" width="11" customWidth="1"/>
    <col min="17" max="17" width="12.42578125" customWidth="1"/>
  </cols>
  <sheetData>
    <row r="1" spans="1:6" ht="20.25" x14ac:dyDescent="0.3">
      <c r="A1" s="1" t="s">
        <v>2546</v>
      </c>
      <c r="F1" t="s">
        <v>2347</v>
      </c>
    </row>
    <row r="2" spans="1:6" x14ac:dyDescent="0.2">
      <c r="A2" t="s">
        <v>2348</v>
      </c>
      <c r="B2" t="s">
        <v>2349</v>
      </c>
      <c r="C2" t="s">
        <v>2350</v>
      </c>
    </row>
    <row r="3" spans="1:6" ht="13.5" thickBot="1" x14ac:dyDescent="0.25">
      <c r="A3" t="s">
        <v>2346</v>
      </c>
      <c r="C3" t="s">
        <v>2351</v>
      </c>
    </row>
    <row r="4" spans="1:6" ht="14.25" thickTop="1" thickBot="1" x14ac:dyDescent="0.25">
      <c r="A4" s="12" t="s">
        <v>2352</v>
      </c>
      <c r="C4" s="4">
        <v>43499.735999999997</v>
      </c>
      <c r="D4" s="5">
        <v>1.357456</v>
      </c>
    </row>
    <row r="5" spans="1:6" ht="13.5" thickTop="1" x14ac:dyDescent="0.2"/>
    <row r="6" spans="1:6" x14ac:dyDescent="0.2">
      <c r="A6" s="12" t="s">
        <v>2353</v>
      </c>
    </row>
    <row r="7" spans="1:6" x14ac:dyDescent="0.2">
      <c r="A7" t="s">
        <v>2354</v>
      </c>
      <c r="C7" s="2">
        <v>43499.735999999997</v>
      </c>
      <c r="D7" s="2"/>
    </row>
    <row r="8" spans="1:6" x14ac:dyDescent="0.2">
      <c r="A8" t="s">
        <v>2355</v>
      </c>
      <c r="C8" s="2">
        <v>1.357456</v>
      </c>
      <c r="D8" s="2"/>
    </row>
    <row r="9" spans="1:6" x14ac:dyDescent="0.2">
      <c r="C9" s="3"/>
      <c r="D9" s="3"/>
    </row>
    <row r="10" spans="1:6" ht="13.5" thickBot="1" x14ac:dyDescent="0.25">
      <c r="C10" s="14" t="s">
        <v>2356</v>
      </c>
      <c r="D10" s="14" t="s">
        <v>2357</v>
      </c>
    </row>
    <row r="11" spans="1:6" x14ac:dyDescent="0.2">
      <c r="A11" t="s">
        <v>2358</v>
      </c>
      <c r="C11">
        <f>INTERCEPT(G412:G998,F412:F998)</f>
        <v>4.292220241748923E-2</v>
      </c>
      <c r="D11">
        <f>+E11*F11</f>
        <v>1.0004327211503329E-7</v>
      </c>
      <c r="E11" s="17">
        <v>1.000432721150333</v>
      </c>
      <c r="F11">
        <v>9.9999999999999995E-8</v>
      </c>
    </row>
    <row r="12" spans="1:6" x14ac:dyDescent="0.2">
      <c r="A12" t="s">
        <v>2359</v>
      </c>
      <c r="C12">
        <f>SLOPE(G412:G998,F412:F998)</f>
        <v>-2.8527980536146628E-5</v>
      </c>
      <c r="D12">
        <f>+E12*F12</f>
        <v>-3.0000000000000001E-6</v>
      </c>
      <c r="E12" s="18">
        <v>-3</v>
      </c>
      <c r="F12">
        <v>9.9999999999999995E-7</v>
      </c>
    </row>
    <row r="13" spans="1:6" ht="13.5" thickBot="1" x14ac:dyDescent="0.25">
      <c r="A13" t="s">
        <v>2360</v>
      </c>
      <c r="D13">
        <f>+E13*F13</f>
        <v>4.0000000000000002E-9</v>
      </c>
      <c r="E13" s="19">
        <v>4</v>
      </c>
      <c r="F13">
        <v>1.0000000000000001E-9</v>
      </c>
    </row>
    <row r="14" spans="1:6" x14ac:dyDescent="0.2">
      <c r="A14" t="s">
        <v>2361</v>
      </c>
      <c r="E14">
        <f>SUM(R21:R497)</f>
        <v>4.7317781435496169</v>
      </c>
    </row>
    <row r="15" spans="1:6" x14ac:dyDescent="0.2">
      <c r="A15" s="13" t="s">
        <v>2362</v>
      </c>
      <c r="C15" s="21">
        <v>52867.392999999996</v>
      </c>
      <c r="D15" s="2"/>
    </row>
    <row r="16" spans="1:6" x14ac:dyDescent="0.2">
      <c r="A16" s="12" t="s">
        <v>2363</v>
      </c>
      <c r="C16">
        <f>C8+C12</f>
        <v>1.3574274720194639</v>
      </c>
    </row>
    <row r="17" spans="1:18" ht="13.5" thickBot="1" x14ac:dyDescent="0.25"/>
    <row r="18" spans="1:18" ht="14.25" thickTop="1" thickBot="1" x14ac:dyDescent="0.25">
      <c r="A18" s="12" t="s">
        <v>2364</v>
      </c>
      <c r="C18" s="6">
        <f>C15</f>
        <v>52867.392999999996</v>
      </c>
      <c r="D18" s="7">
        <f>C16</f>
        <v>1.3574274720194639</v>
      </c>
    </row>
    <row r="19" spans="1:18" ht="13.5" thickTop="1" x14ac:dyDescent="0.2">
      <c r="C19">
        <f>COUNT(C21:C1687)</f>
        <v>412</v>
      </c>
      <c r="G19" t="s">
        <v>2365</v>
      </c>
      <c r="O19" t="s">
        <v>2366</v>
      </c>
    </row>
    <row r="20" spans="1:18" ht="13.5" thickBot="1" x14ac:dyDescent="0.25">
      <c r="A20" s="14"/>
      <c r="B20" s="14" t="s">
        <v>2367</v>
      </c>
      <c r="C20" s="14"/>
      <c r="D20" s="14"/>
      <c r="E20" s="14" t="s">
        <v>2368</v>
      </c>
      <c r="F20" s="14" t="s">
        <v>2369</v>
      </c>
      <c r="G20" s="14" t="s">
        <v>2370</v>
      </c>
      <c r="H20" s="15" t="s">
        <v>2371</v>
      </c>
      <c r="I20" s="15" t="s">
        <v>2372</v>
      </c>
      <c r="J20" s="15" t="s">
        <v>2517</v>
      </c>
      <c r="K20" s="15" t="s">
        <v>2518</v>
      </c>
      <c r="L20" s="15" t="s">
        <v>2526</v>
      </c>
      <c r="M20" s="15" t="s">
        <v>2519</v>
      </c>
      <c r="N20" s="15" t="s">
        <v>2374</v>
      </c>
      <c r="O20" s="15" t="s">
        <v>2375</v>
      </c>
      <c r="P20" s="14" t="s">
        <v>2376</v>
      </c>
      <c r="Q20" s="14" t="s">
        <v>2377</v>
      </c>
      <c r="R20" t="s">
        <v>2520</v>
      </c>
    </row>
    <row r="21" spans="1:18" x14ac:dyDescent="0.2">
      <c r="A21" t="s">
        <v>2378</v>
      </c>
      <c r="B21" s="21"/>
      <c r="C21" s="8">
        <v>34848.769</v>
      </c>
      <c r="E21">
        <f t="shared" ref="E21:E84" si="0">(C21-C$7)/C$8</f>
        <v>-6372.9262679600643</v>
      </c>
      <c r="F21">
        <f t="shared" ref="F21:F84" si="1">+ROUND(2*E21,0)/2</f>
        <v>-6373</v>
      </c>
      <c r="G21">
        <f t="shared" ref="G21:G52" si="2">C21-(C$7+F21*C$8)</f>
        <v>0.10008800000650808</v>
      </c>
      <c r="I21">
        <f>G21</f>
        <v>0.10008800000650808</v>
      </c>
      <c r="P21">
        <f t="shared" ref="P21:P84" si="3">+D$11+D$12*F21+D$13*F21^2</f>
        <v>0.18157961604327211</v>
      </c>
      <c r="Q21" s="11">
        <f t="shared" ref="Q21:Q84" si="4">C21-15018.5</f>
        <v>19830.269</v>
      </c>
    </row>
    <row r="22" spans="1:18" x14ac:dyDescent="0.2">
      <c r="A22" s="27" t="s">
        <v>2528</v>
      </c>
      <c r="B22" s="23"/>
      <c r="C22" s="24">
        <v>38288.521800000002</v>
      </c>
      <c r="D22" s="23"/>
      <c r="E22">
        <f t="shared" si="0"/>
        <v>-3838.9562534623551</v>
      </c>
      <c r="F22">
        <f t="shared" si="1"/>
        <v>-3839</v>
      </c>
      <c r="G22">
        <f t="shared" si="2"/>
        <v>5.9384000007412396E-2</v>
      </c>
      <c r="L22">
        <f t="shared" ref="L22:L55" si="5">+G22</f>
        <v>5.9384000007412396E-2</v>
      </c>
      <c r="P22">
        <f t="shared" si="3"/>
        <v>7.0468784043272115E-2</v>
      </c>
      <c r="Q22" s="11">
        <f t="shared" si="4"/>
        <v>23270.021800000002</v>
      </c>
      <c r="R22">
        <f t="shared" ref="R22:R53" si="6">+(P22-G22)^2</f>
        <v>1.2287243712165045E-4</v>
      </c>
    </row>
    <row r="23" spans="1:18" x14ac:dyDescent="0.2">
      <c r="A23" s="27" t="s">
        <v>2529</v>
      </c>
      <c r="B23" s="23"/>
      <c r="C23" s="24">
        <v>38881.726999999999</v>
      </c>
      <c r="D23" s="23"/>
      <c r="E23">
        <f t="shared" si="0"/>
        <v>-3401.9585165191343</v>
      </c>
      <c r="F23">
        <f t="shared" si="1"/>
        <v>-3402</v>
      </c>
      <c r="G23">
        <f t="shared" si="2"/>
        <v>5.6312000000616536E-2</v>
      </c>
      <c r="L23">
        <f t="shared" si="5"/>
        <v>5.6312000000616536E-2</v>
      </c>
      <c r="P23">
        <f t="shared" si="3"/>
        <v>5.6500516043272123E-2</v>
      </c>
      <c r="Q23" s="11">
        <f t="shared" si="4"/>
        <v>23863.226999999999</v>
      </c>
      <c r="R23">
        <f t="shared" si="6"/>
        <v>3.5538298338523129E-8</v>
      </c>
    </row>
    <row r="24" spans="1:18" x14ac:dyDescent="0.2">
      <c r="A24" s="27" t="s">
        <v>2529</v>
      </c>
      <c r="B24" s="23"/>
      <c r="C24" s="24">
        <v>38915.658000000003</v>
      </c>
      <c r="D24" s="23"/>
      <c r="E24">
        <f t="shared" si="0"/>
        <v>-3376.9624945486221</v>
      </c>
      <c r="F24">
        <f t="shared" si="1"/>
        <v>-3377</v>
      </c>
      <c r="G24">
        <f t="shared" si="2"/>
        <v>5.0912000006064773E-2</v>
      </c>
      <c r="L24">
        <f t="shared" si="5"/>
        <v>5.0912000006064773E-2</v>
      </c>
      <c r="P24">
        <f t="shared" si="3"/>
        <v>5.5747616043272122E-2</v>
      </c>
      <c r="Q24" s="11">
        <f t="shared" si="4"/>
        <v>23897.158000000003</v>
      </c>
      <c r="R24">
        <f t="shared" si="6"/>
        <v>2.3383182459296908E-5</v>
      </c>
    </row>
    <row r="25" spans="1:18" x14ac:dyDescent="0.2">
      <c r="A25" s="27" t="s">
        <v>2530</v>
      </c>
      <c r="B25" s="23"/>
      <c r="C25" s="24">
        <v>38937.377</v>
      </c>
      <c r="D25" s="23"/>
      <c r="E25">
        <f t="shared" si="0"/>
        <v>-3360.9627126035739</v>
      </c>
      <c r="F25">
        <f t="shared" si="1"/>
        <v>-3361</v>
      </c>
      <c r="G25">
        <f t="shared" si="2"/>
        <v>5.0616000000445638E-2</v>
      </c>
      <c r="L25">
        <f t="shared" si="5"/>
        <v>5.0616000000445638E-2</v>
      </c>
      <c r="P25">
        <f t="shared" si="3"/>
        <v>5.5268384043272119E-2</v>
      </c>
      <c r="Q25" s="11">
        <f t="shared" si="4"/>
        <v>23918.877</v>
      </c>
      <c r="R25">
        <f t="shared" si="6"/>
        <v>2.164467728194647E-5</v>
      </c>
    </row>
    <row r="26" spans="1:18" x14ac:dyDescent="0.2">
      <c r="A26" s="27" t="s">
        <v>2529</v>
      </c>
      <c r="B26" s="23"/>
      <c r="C26" s="24">
        <v>38938.739000000001</v>
      </c>
      <c r="D26" s="23"/>
      <c r="E26">
        <f t="shared" si="0"/>
        <v>-3359.9593651654241</v>
      </c>
      <c r="F26">
        <f t="shared" si="1"/>
        <v>-3360</v>
      </c>
      <c r="G26">
        <f t="shared" si="2"/>
        <v>5.5160000003525056E-2</v>
      </c>
      <c r="L26">
        <f t="shared" si="5"/>
        <v>5.5160000003525056E-2</v>
      </c>
      <c r="P26">
        <f t="shared" si="3"/>
        <v>5.5238500043272118E-2</v>
      </c>
      <c r="Q26" s="11">
        <f t="shared" si="4"/>
        <v>23920.239000000001</v>
      </c>
      <c r="R26">
        <f t="shared" si="6"/>
        <v>6.1622562402903122E-9</v>
      </c>
    </row>
    <row r="27" spans="1:18" x14ac:dyDescent="0.2">
      <c r="A27" s="27" t="s">
        <v>2529</v>
      </c>
      <c r="B27" s="23"/>
      <c r="C27" s="24">
        <v>38953.671999999999</v>
      </c>
      <c r="D27" s="23"/>
      <c r="E27">
        <f t="shared" si="0"/>
        <v>-3348.9586402800524</v>
      </c>
      <c r="F27">
        <f t="shared" si="1"/>
        <v>-3349</v>
      </c>
      <c r="G27">
        <f t="shared" si="2"/>
        <v>5.6144000001950189E-2</v>
      </c>
      <c r="L27">
        <f t="shared" si="5"/>
        <v>5.6144000001950189E-2</v>
      </c>
      <c r="P27">
        <f t="shared" si="3"/>
        <v>5.4910304043272115E-2</v>
      </c>
      <c r="Q27" s="11">
        <f t="shared" si="4"/>
        <v>23935.171999999999</v>
      </c>
      <c r="R27">
        <f t="shared" si="6"/>
        <v>1.5220057184586128E-6</v>
      </c>
    </row>
    <row r="28" spans="1:18" x14ac:dyDescent="0.2">
      <c r="A28" s="27" t="s">
        <v>2531</v>
      </c>
      <c r="B28" s="23"/>
      <c r="C28" s="24">
        <v>38958.745999999999</v>
      </c>
      <c r="D28" s="23"/>
      <c r="E28">
        <f t="shared" si="0"/>
        <v>-3345.2207659032765</v>
      </c>
      <c r="F28">
        <f t="shared" si="1"/>
        <v>-3345</v>
      </c>
      <c r="G28">
        <f t="shared" si="2"/>
        <v>-0.29967999999644235</v>
      </c>
      <c r="L28">
        <f t="shared" si="5"/>
        <v>-0.29967999999644235</v>
      </c>
      <c r="P28">
        <f t="shared" si="3"/>
        <v>5.4791200043272113E-2</v>
      </c>
      <c r="Q28" s="11">
        <f t="shared" si="4"/>
        <v>23940.245999999999</v>
      </c>
      <c r="R28">
        <f t="shared" si="6"/>
        <v>0.12564983165759525</v>
      </c>
    </row>
    <row r="29" spans="1:18" x14ac:dyDescent="0.2">
      <c r="A29" s="27" t="s">
        <v>2531</v>
      </c>
      <c r="B29" s="23"/>
      <c r="C29" s="24">
        <v>38972.675000000003</v>
      </c>
      <c r="D29" s="23"/>
      <c r="E29">
        <f t="shared" si="0"/>
        <v>-3334.9596598342741</v>
      </c>
      <c r="F29">
        <f t="shared" si="1"/>
        <v>-3335</v>
      </c>
      <c r="G29">
        <f t="shared" si="2"/>
        <v>5.4760000006353948E-2</v>
      </c>
      <c r="L29">
        <f t="shared" si="5"/>
        <v>5.4760000006353948E-2</v>
      </c>
      <c r="P29">
        <f t="shared" si="3"/>
        <v>5.4494000043272123E-2</v>
      </c>
      <c r="Q29" s="11">
        <f t="shared" si="4"/>
        <v>23954.175000000003</v>
      </c>
      <c r="R29">
        <f t="shared" si="6"/>
        <v>7.0755980359532527E-8</v>
      </c>
    </row>
    <row r="30" spans="1:18" x14ac:dyDescent="0.2">
      <c r="A30" s="27" t="s">
        <v>2530</v>
      </c>
      <c r="B30" s="23"/>
      <c r="C30" s="24">
        <v>38975.385999999999</v>
      </c>
      <c r="D30" s="23"/>
      <c r="E30">
        <f t="shared" si="0"/>
        <v>-3332.9625416956414</v>
      </c>
      <c r="F30">
        <f t="shared" si="1"/>
        <v>-3333</v>
      </c>
      <c r="G30">
        <f t="shared" si="2"/>
        <v>5.0847999998950399E-2</v>
      </c>
      <c r="L30">
        <f t="shared" si="5"/>
        <v>5.0847999998950399E-2</v>
      </c>
      <c r="P30">
        <f t="shared" si="3"/>
        <v>5.443465604327212E-2</v>
      </c>
      <c r="Q30" s="11">
        <f t="shared" si="4"/>
        <v>23956.885999999999</v>
      </c>
      <c r="R30">
        <f t="shared" si="6"/>
        <v>1.2864101580269531E-5</v>
      </c>
    </row>
    <row r="31" spans="1:18" x14ac:dyDescent="0.2">
      <c r="A31" s="27" t="s">
        <v>2531</v>
      </c>
      <c r="B31" s="23"/>
      <c r="C31" s="24">
        <v>38987.603000000003</v>
      </c>
      <c r="D31" s="23"/>
      <c r="E31">
        <f t="shared" si="0"/>
        <v>-3323.9626183095397</v>
      </c>
      <c r="F31">
        <f t="shared" si="1"/>
        <v>-3324</v>
      </c>
      <c r="G31">
        <f t="shared" si="2"/>
        <v>5.0744000007398427E-2</v>
      </c>
      <c r="L31">
        <f t="shared" si="5"/>
        <v>5.0744000007398427E-2</v>
      </c>
      <c r="P31">
        <f t="shared" si="3"/>
        <v>5.4168004043272114E-2</v>
      </c>
      <c r="Q31" s="11">
        <f t="shared" si="4"/>
        <v>23969.103000000003</v>
      </c>
      <c r="R31">
        <f t="shared" si="6"/>
        <v>1.1723803637679299E-5</v>
      </c>
    </row>
    <row r="32" spans="1:18" x14ac:dyDescent="0.2">
      <c r="A32" s="27" t="s">
        <v>2532</v>
      </c>
      <c r="B32" s="23"/>
      <c r="C32" s="24">
        <v>39086.697</v>
      </c>
      <c r="D32" s="23"/>
      <c r="E32">
        <f t="shared" si="0"/>
        <v>-3250.9628304711146</v>
      </c>
      <c r="F32">
        <f t="shared" si="1"/>
        <v>-3251</v>
      </c>
      <c r="G32">
        <f t="shared" si="2"/>
        <v>5.0456000004487578E-2</v>
      </c>
      <c r="L32">
        <f t="shared" si="5"/>
        <v>5.0456000004487578E-2</v>
      </c>
      <c r="P32">
        <f t="shared" si="3"/>
        <v>5.2029104043272122E-2</v>
      </c>
      <c r="Q32" s="11">
        <f t="shared" si="4"/>
        <v>24068.197</v>
      </c>
      <c r="R32">
        <f t="shared" si="6"/>
        <v>2.4746563168402437E-6</v>
      </c>
    </row>
    <row r="33" spans="1:18" x14ac:dyDescent="0.2">
      <c r="A33" s="27" t="s">
        <v>2532</v>
      </c>
      <c r="B33" s="23"/>
      <c r="C33" s="24">
        <v>39139.635999999999</v>
      </c>
      <c r="D33" s="23"/>
      <c r="E33">
        <f t="shared" si="0"/>
        <v>-3211.9641446941914</v>
      </c>
      <c r="F33">
        <f t="shared" si="1"/>
        <v>-3212</v>
      </c>
      <c r="G33">
        <f t="shared" si="2"/>
        <v>4.8672000004444271E-2</v>
      </c>
      <c r="L33">
        <f t="shared" si="5"/>
        <v>4.8672000004444271E-2</v>
      </c>
      <c r="P33">
        <f t="shared" si="3"/>
        <v>5.0903876043272123E-2</v>
      </c>
      <c r="Q33" s="11">
        <f t="shared" si="4"/>
        <v>24121.135999999999</v>
      </c>
      <c r="R33">
        <f t="shared" si="6"/>
        <v>4.9812706526939003E-6</v>
      </c>
    </row>
    <row r="34" spans="1:18" x14ac:dyDescent="0.2">
      <c r="A34" s="27" t="s">
        <v>2533</v>
      </c>
      <c r="B34" s="23"/>
      <c r="C34" s="24">
        <v>39192.578000000001</v>
      </c>
      <c r="D34" s="23"/>
      <c r="E34">
        <f t="shared" si="0"/>
        <v>-3172.9632489008823</v>
      </c>
      <c r="F34">
        <f t="shared" si="1"/>
        <v>-3173</v>
      </c>
      <c r="G34">
        <f t="shared" si="2"/>
        <v>4.9888000001374166E-2</v>
      </c>
      <c r="L34">
        <f t="shared" si="5"/>
        <v>4.9888000001374166E-2</v>
      </c>
      <c r="P34">
        <f t="shared" si="3"/>
        <v>4.979081604327211E-2</v>
      </c>
      <c r="Q34" s="11">
        <f t="shared" si="4"/>
        <v>24174.078000000001</v>
      </c>
      <c r="R34">
        <f t="shared" si="6"/>
        <v>9.4447217123823149E-9</v>
      </c>
    </row>
    <row r="35" spans="1:18" x14ac:dyDescent="0.2">
      <c r="A35" s="27" t="s">
        <v>2533</v>
      </c>
      <c r="B35" s="23"/>
      <c r="C35" s="24">
        <v>39200.716999999997</v>
      </c>
      <c r="D35" s="23"/>
      <c r="E35">
        <f t="shared" si="0"/>
        <v>-3166.9674744522108</v>
      </c>
      <c r="F35">
        <f t="shared" si="1"/>
        <v>-3167</v>
      </c>
      <c r="G35">
        <f t="shared" si="2"/>
        <v>4.4152000002213754E-2</v>
      </c>
      <c r="L35">
        <f t="shared" si="5"/>
        <v>4.4152000002213754E-2</v>
      </c>
      <c r="P35">
        <f t="shared" si="3"/>
        <v>4.9620656043272114E-2</v>
      </c>
      <c r="Q35" s="11">
        <f t="shared" si="4"/>
        <v>24182.216999999997</v>
      </c>
      <c r="R35">
        <f t="shared" si="6"/>
        <v>2.9906198895404098E-5</v>
      </c>
    </row>
    <row r="36" spans="1:18" x14ac:dyDescent="0.2">
      <c r="A36" s="27" t="s">
        <v>2533</v>
      </c>
      <c r="B36" s="23"/>
      <c r="C36" s="24">
        <v>39200.724000000002</v>
      </c>
      <c r="D36" s="23"/>
      <c r="E36">
        <f t="shared" si="0"/>
        <v>-3166.9623177473122</v>
      </c>
      <c r="F36">
        <f t="shared" si="1"/>
        <v>-3167</v>
      </c>
      <c r="G36">
        <f t="shared" si="2"/>
        <v>5.115200000727782E-2</v>
      </c>
      <c r="L36">
        <f t="shared" si="5"/>
        <v>5.115200000727782E-2</v>
      </c>
      <c r="P36">
        <f t="shared" si="3"/>
        <v>4.9620656043272114E-2</v>
      </c>
      <c r="Q36" s="11">
        <f t="shared" si="4"/>
        <v>24182.224000000002</v>
      </c>
      <c r="R36">
        <f t="shared" si="6"/>
        <v>2.3450143360967095E-6</v>
      </c>
    </row>
    <row r="37" spans="1:18" x14ac:dyDescent="0.2">
      <c r="A37" s="27" t="s">
        <v>2533</v>
      </c>
      <c r="B37" s="23"/>
      <c r="C37" s="24">
        <v>39230.584999999999</v>
      </c>
      <c r="D37" s="23"/>
      <c r="E37">
        <f t="shared" si="0"/>
        <v>-3144.9645513372056</v>
      </c>
      <c r="F37">
        <f t="shared" si="1"/>
        <v>-3145</v>
      </c>
      <c r="G37">
        <f t="shared" si="2"/>
        <v>4.8119999999471474E-2</v>
      </c>
      <c r="L37">
        <f t="shared" si="5"/>
        <v>4.8119999999471474E-2</v>
      </c>
      <c r="P37">
        <f t="shared" si="3"/>
        <v>4.8999200043272122E-2</v>
      </c>
      <c r="Q37" s="11">
        <f t="shared" si="4"/>
        <v>24212.084999999999</v>
      </c>
      <c r="R37">
        <f t="shared" si="6"/>
        <v>7.7299271701906004E-7</v>
      </c>
    </row>
    <row r="38" spans="1:18" x14ac:dyDescent="0.2">
      <c r="A38" s="27" t="s">
        <v>2533</v>
      </c>
      <c r="B38" s="23"/>
      <c r="C38" s="24">
        <v>39234.656000000003</v>
      </c>
      <c r="D38" s="23"/>
      <c r="E38">
        <f t="shared" si="0"/>
        <v>-3141.965559104674</v>
      </c>
      <c r="F38">
        <f t="shared" si="1"/>
        <v>-3142</v>
      </c>
      <c r="G38">
        <f t="shared" si="2"/>
        <v>4.6752000009291805E-2</v>
      </c>
      <c r="L38">
        <f t="shared" si="5"/>
        <v>4.6752000009291805E-2</v>
      </c>
      <c r="P38">
        <f t="shared" si="3"/>
        <v>4.8914756043272119E-2</v>
      </c>
      <c r="Q38" s="11">
        <f t="shared" si="4"/>
        <v>24216.156000000003</v>
      </c>
      <c r="R38">
        <f t="shared" si="6"/>
        <v>4.6775136625182549E-6</v>
      </c>
    </row>
    <row r="39" spans="1:18" x14ac:dyDescent="0.2">
      <c r="A39" s="27" t="s">
        <v>2530</v>
      </c>
      <c r="B39" s="23"/>
      <c r="C39" s="24">
        <v>39256.373999999996</v>
      </c>
      <c r="D39" s="23"/>
      <c r="E39">
        <f t="shared" si="0"/>
        <v>-3125.9665138317564</v>
      </c>
      <c r="F39">
        <f t="shared" si="1"/>
        <v>-3126</v>
      </c>
      <c r="G39">
        <f t="shared" si="2"/>
        <v>4.5455999999830965E-2</v>
      </c>
      <c r="L39">
        <f t="shared" si="5"/>
        <v>4.5455999999830965E-2</v>
      </c>
      <c r="P39">
        <f t="shared" si="3"/>
        <v>4.8465604043272117E-2</v>
      </c>
      <c r="Q39" s="11">
        <f t="shared" si="4"/>
        <v>24237.873999999996</v>
      </c>
      <c r="R39">
        <f t="shared" si="6"/>
        <v>9.0577164982973349E-6</v>
      </c>
    </row>
    <row r="40" spans="1:18" x14ac:dyDescent="0.2">
      <c r="A40" s="27" t="s">
        <v>2533</v>
      </c>
      <c r="B40" s="23"/>
      <c r="C40" s="24">
        <v>39272.663999999997</v>
      </c>
      <c r="D40" s="23"/>
      <c r="E40">
        <f t="shared" si="0"/>
        <v>-3113.9661248688726</v>
      </c>
      <c r="F40">
        <f t="shared" si="1"/>
        <v>-3114</v>
      </c>
      <c r="G40">
        <f t="shared" si="2"/>
        <v>4.5984000003954861E-2</v>
      </c>
      <c r="L40">
        <f t="shared" si="5"/>
        <v>4.5984000003954861E-2</v>
      </c>
      <c r="P40">
        <f t="shared" si="3"/>
        <v>4.8130084043272119E-2</v>
      </c>
      <c r="Q40" s="11">
        <f t="shared" si="4"/>
        <v>24254.163999999997</v>
      </c>
      <c r="R40">
        <f t="shared" si="6"/>
        <v>4.6056767038122755E-6</v>
      </c>
    </row>
    <row r="41" spans="1:18" x14ac:dyDescent="0.2">
      <c r="A41" s="27" t="s">
        <v>2533</v>
      </c>
      <c r="B41" s="23"/>
      <c r="C41" s="24">
        <v>39291.669000000002</v>
      </c>
      <c r="D41" s="23"/>
      <c r="E41">
        <f t="shared" si="0"/>
        <v>-3099.9656710788381</v>
      </c>
      <c r="F41">
        <f t="shared" si="1"/>
        <v>-3100</v>
      </c>
      <c r="G41">
        <f t="shared" si="2"/>
        <v>4.6600000001490116E-2</v>
      </c>
      <c r="L41">
        <f t="shared" si="5"/>
        <v>4.6600000001490116E-2</v>
      </c>
      <c r="P41">
        <f t="shared" si="3"/>
        <v>4.7740100043272116E-2</v>
      </c>
      <c r="Q41" s="11">
        <f t="shared" si="4"/>
        <v>24273.169000000002</v>
      </c>
      <c r="R41">
        <f t="shared" si="6"/>
        <v>1.2998281052713172E-6</v>
      </c>
    </row>
    <row r="42" spans="1:18" x14ac:dyDescent="0.2">
      <c r="A42" s="27" t="s">
        <v>2530</v>
      </c>
      <c r="B42" s="23"/>
      <c r="C42" s="24">
        <v>39294.381000000001</v>
      </c>
      <c r="D42" s="23"/>
      <c r="E42">
        <f t="shared" si="0"/>
        <v>-3097.9678162680748</v>
      </c>
      <c r="F42">
        <f t="shared" si="1"/>
        <v>-3098</v>
      </c>
      <c r="G42">
        <f t="shared" si="2"/>
        <v>4.3688000005204231E-2</v>
      </c>
      <c r="L42">
        <f t="shared" si="5"/>
        <v>4.3688000005204231E-2</v>
      </c>
      <c r="P42">
        <f t="shared" si="3"/>
        <v>4.7684516043272118E-2</v>
      </c>
      <c r="Q42" s="11">
        <f t="shared" si="4"/>
        <v>24275.881000000001</v>
      </c>
      <c r="R42">
        <f t="shared" si="6"/>
        <v>1.5972140442533846E-5</v>
      </c>
    </row>
    <row r="43" spans="1:18" x14ac:dyDescent="0.2">
      <c r="A43" s="27" t="s">
        <v>2533</v>
      </c>
      <c r="B43" s="23"/>
      <c r="C43" s="24">
        <v>39295.74</v>
      </c>
      <c r="D43" s="23"/>
      <c r="E43">
        <f t="shared" si="0"/>
        <v>-3096.9666788463119</v>
      </c>
      <c r="F43">
        <f t="shared" si="1"/>
        <v>-3097</v>
      </c>
      <c r="G43">
        <f t="shared" si="2"/>
        <v>4.5231999996758532E-2</v>
      </c>
      <c r="L43">
        <f t="shared" si="5"/>
        <v>4.5231999996758532E-2</v>
      </c>
      <c r="P43">
        <f t="shared" si="3"/>
        <v>4.7656736043272113E-2</v>
      </c>
      <c r="Q43" s="11">
        <f t="shared" si="4"/>
        <v>24277.239999999998</v>
      </c>
      <c r="R43">
        <f t="shared" si="6"/>
        <v>5.8793448952623131E-6</v>
      </c>
    </row>
    <row r="44" spans="1:18" x14ac:dyDescent="0.2">
      <c r="A44" s="27" t="s">
        <v>2533</v>
      </c>
      <c r="B44" s="23"/>
      <c r="C44" s="24">
        <v>39299.813000000002</v>
      </c>
      <c r="D44" s="23"/>
      <c r="E44">
        <f t="shared" si="0"/>
        <v>-3093.9662132695244</v>
      </c>
      <c r="F44">
        <f t="shared" si="1"/>
        <v>-3094</v>
      </c>
      <c r="G44">
        <f t="shared" si="2"/>
        <v>4.5864000006986316E-2</v>
      </c>
      <c r="L44">
        <f t="shared" si="5"/>
        <v>4.5864000006986316E-2</v>
      </c>
      <c r="P44">
        <f t="shared" si="3"/>
        <v>4.7573444043272121E-2</v>
      </c>
      <c r="Q44" s="11">
        <f t="shared" si="4"/>
        <v>24281.313000000002</v>
      </c>
      <c r="R44">
        <f t="shared" si="6"/>
        <v>2.9221989131931052E-6</v>
      </c>
    </row>
    <row r="45" spans="1:18" x14ac:dyDescent="0.2">
      <c r="A45" s="27" t="s">
        <v>2533</v>
      </c>
      <c r="B45" s="23"/>
      <c r="C45" s="24">
        <v>39314.743000000002</v>
      </c>
      <c r="D45" s="23"/>
      <c r="E45">
        <f t="shared" si="0"/>
        <v>-3082.9676984005337</v>
      </c>
      <c r="F45">
        <f t="shared" si="1"/>
        <v>-3083</v>
      </c>
      <c r="G45">
        <f t="shared" si="2"/>
        <v>4.3848000001162291E-2</v>
      </c>
      <c r="L45">
        <f t="shared" si="5"/>
        <v>4.3848000001162291E-2</v>
      </c>
      <c r="P45">
        <f t="shared" si="3"/>
        <v>4.7268656043272114E-2</v>
      </c>
      <c r="Q45" s="11">
        <f t="shared" si="4"/>
        <v>24296.243000000002</v>
      </c>
      <c r="R45">
        <f t="shared" si="6"/>
        <v>1.1700887758422443E-5</v>
      </c>
    </row>
    <row r="46" spans="1:18" x14ac:dyDescent="0.2">
      <c r="A46" s="27" t="s">
        <v>2530</v>
      </c>
      <c r="B46" s="23"/>
      <c r="C46" s="24">
        <v>39321.531999999999</v>
      </c>
      <c r="D46" s="23"/>
      <c r="E46">
        <f t="shared" si="0"/>
        <v>-3077.9664313244762</v>
      </c>
      <c r="F46">
        <f t="shared" si="1"/>
        <v>-3078</v>
      </c>
      <c r="G46">
        <f t="shared" si="2"/>
        <v>4.5568000001367182E-2</v>
      </c>
      <c r="L46">
        <f t="shared" si="5"/>
        <v>4.5568000001367182E-2</v>
      </c>
      <c r="P46">
        <f t="shared" si="3"/>
        <v>4.713043604327212E-2</v>
      </c>
      <c r="Q46" s="11">
        <f t="shared" si="4"/>
        <v>24303.031999999999</v>
      </c>
      <c r="R46">
        <f t="shared" si="6"/>
        <v>2.4412063850435699E-6</v>
      </c>
    </row>
    <row r="47" spans="1:18" x14ac:dyDescent="0.2">
      <c r="A47" s="27" t="s">
        <v>2534</v>
      </c>
      <c r="B47" s="23"/>
      <c r="C47" s="24">
        <v>39346.395600000003</v>
      </c>
      <c r="D47" s="23"/>
      <c r="E47">
        <f t="shared" si="0"/>
        <v>-3059.6501102061457</v>
      </c>
      <c r="F47">
        <f t="shared" si="1"/>
        <v>-3059.5</v>
      </c>
      <c r="G47">
        <f t="shared" si="2"/>
        <v>-0.2037679999921238</v>
      </c>
      <c r="L47">
        <f t="shared" si="5"/>
        <v>-0.2037679999921238</v>
      </c>
      <c r="P47">
        <f t="shared" si="3"/>
        <v>4.6620761043272119E-2</v>
      </c>
      <c r="Q47" s="11">
        <f t="shared" si="4"/>
        <v>24327.895600000003</v>
      </c>
      <c r="R47">
        <f t="shared" si="6"/>
        <v>6.2694531652840599E-2</v>
      </c>
    </row>
    <row r="48" spans="1:18" x14ac:dyDescent="0.2">
      <c r="A48" s="27" t="s">
        <v>2530</v>
      </c>
      <c r="B48" s="23"/>
      <c r="C48" s="24">
        <v>39404.335999999996</v>
      </c>
      <c r="D48" s="23"/>
      <c r="E48">
        <f t="shared" si="0"/>
        <v>-3016.9670324489348</v>
      </c>
      <c r="F48">
        <f t="shared" si="1"/>
        <v>-3017</v>
      </c>
      <c r="G48">
        <f t="shared" si="2"/>
        <v>4.4752000001608394E-2</v>
      </c>
      <c r="L48">
        <f t="shared" si="5"/>
        <v>4.4752000001608394E-2</v>
      </c>
      <c r="P48">
        <f t="shared" si="3"/>
        <v>4.5460256043272119E-2</v>
      </c>
      <c r="Q48" s="11">
        <f t="shared" si="4"/>
        <v>24385.835999999996</v>
      </c>
      <c r="R48">
        <f t="shared" si="6"/>
        <v>5.0162662055316873E-7</v>
      </c>
    </row>
    <row r="49" spans="1:18" x14ac:dyDescent="0.2">
      <c r="A49" s="27" t="s">
        <v>2535</v>
      </c>
      <c r="B49" s="23"/>
      <c r="C49" s="24">
        <v>39530.576999999997</v>
      </c>
      <c r="D49" s="23"/>
      <c r="E49">
        <f t="shared" si="0"/>
        <v>-2923.9688063554177</v>
      </c>
      <c r="F49">
        <f t="shared" si="1"/>
        <v>-2924</v>
      </c>
      <c r="G49">
        <f t="shared" si="2"/>
        <v>4.2344000001321547E-2</v>
      </c>
      <c r="L49">
        <f t="shared" si="5"/>
        <v>4.2344000001321547E-2</v>
      </c>
      <c r="P49">
        <f t="shared" si="3"/>
        <v>4.2971204043272114E-2</v>
      </c>
      <c r="Q49" s="11">
        <f t="shared" si="4"/>
        <v>24512.076999999997</v>
      </c>
      <c r="R49">
        <f t="shared" si="6"/>
        <v>3.9338491023912896E-7</v>
      </c>
    </row>
    <row r="50" spans="1:18" x14ac:dyDescent="0.2">
      <c r="A50" s="27" t="s">
        <v>2535</v>
      </c>
      <c r="B50" s="23"/>
      <c r="C50" s="24">
        <v>39534.648000000001</v>
      </c>
      <c r="D50" s="23"/>
      <c r="E50">
        <f t="shared" si="0"/>
        <v>-2920.969814122886</v>
      </c>
      <c r="F50">
        <f t="shared" si="1"/>
        <v>-2921</v>
      </c>
      <c r="G50">
        <f t="shared" si="2"/>
        <v>4.097600000386592E-2</v>
      </c>
      <c r="L50">
        <f t="shared" si="5"/>
        <v>4.097600000386592E-2</v>
      </c>
      <c r="P50">
        <f t="shared" si="3"/>
        <v>4.2892064043272116E-2</v>
      </c>
      <c r="Q50" s="11">
        <f t="shared" si="4"/>
        <v>24516.148000000001</v>
      </c>
      <c r="R50">
        <f t="shared" si="6"/>
        <v>3.6713014031055873E-6</v>
      </c>
    </row>
    <row r="51" spans="1:18" x14ac:dyDescent="0.2">
      <c r="A51" s="27" t="s">
        <v>2536</v>
      </c>
      <c r="B51" s="23"/>
      <c r="C51" s="24">
        <v>39571.296000000002</v>
      </c>
      <c r="D51" s="23" t="s">
        <v>2537</v>
      </c>
      <c r="E51">
        <f t="shared" si="0"/>
        <v>-2893.9722539809727</v>
      </c>
      <c r="F51">
        <f t="shared" si="1"/>
        <v>-2894</v>
      </c>
      <c r="G51">
        <f t="shared" si="2"/>
        <v>3.7664000003132969E-2</v>
      </c>
      <c r="L51">
        <f t="shared" si="5"/>
        <v>3.7664000003132969E-2</v>
      </c>
      <c r="P51">
        <f t="shared" si="3"/>
        <v>4.2183044043272118E-2</v>
      </c>
      <c r="Q51" s="11">
        <f t="shared" si="4"/>
        <v>24552.796000000002</v>
      </c>
      <c r="R51">
        <f t="shared" si="6"/>
        <v>2.042175903671716E-5</v>
      </c>
    </row>
    <row r="52" spans="1:18" x14ac:dyDescent="0.2">
      <c r="A52" s="27" t="s">
        <v>2538</v>
      </c>
      <c r="B52" s="23"/>
      <c r="C52" s="24">
        <v>39606.595999999998</v>
      </c>
      <c r="D52" s="23"/>
      <c r="E52">
        <f t="shared" si="0"/>
        <v>-2867.9677278674221</v>
      </c>
      <c r="F52">
        <f t="shared" si="1"/>
        <v>-2868</v>
      </c>
      <c r="G52">
        <f t="shared" si="2"/>
        <v>4.3808000002172776E-2</v>
      </c>
      <c r="L52">
        <f t="shared" si="5"/>
        <v>4.3808000002172776E-2</v>
      </c>
      <c r="P52">
        <f t="shared" si="3"/>
        <v>4.150579604327212E-2</v>
      </c>
      <c r="Q52" s="11">
        <f t="shared" si="4"/>
        <v>24588.095999999998</v>
      </c>
      <c r="R52">
        <f t="shared" si="6"/>
        <v>5.3001430683778532E-6</v>
      </c>
    </row>
    <row r="53" spans="1:18" x14ac:dyDescent="0.2">
      <c r="A53" s="27" t="s">
        <v>2538</v>
      </c>
      <c r="B53" s="23"/>
      <c r="C53" s="24">
        <v>39610.665000000001</v>
      </c>
      <c r="D53" s="23"/>
      <c r="E53">
        <f t="shared" si="0"/>
        <v>-2864.9702089791467</v>
      </c>
      <c r="F53">
        <f t="shared" si="1"/>
        <v>-2865</v>
      </c>
      <c r="G53">
        <f t="shared" ref="G53:G84" si="7">C53-(C$7+F53*C$8)</f>
        <v>4.0440000004309695E-2</v>
      </c>
      <c r="L53">
        <f t="shared" si="5"/>
        <v>4.0440000004309695E-2</v>
      </c>
      <c r="P53">
        <f t="shared" si="3"/>
        <v>4.1428000043272122E-2</v>
      </c>
      <c r="Q53" s="11">
        <f t="shared" si="4"/>
        <v>24592.165000000001</v>
      </c>
      <c r="R53">
        <f t="shared" si="6"/>
        <v>9.7614407698975595E-7</v>
      </c>
    </row>
    <row r="54" spans="1:18" x14ac:dyDescent="0.2">
      <c r="A54" s="27" t="s">
        <v>2536</v>
      </c>
      <c r="B54" s="23"/>
      <c r="C54" s="24">
        <v>39617.449999999997</v>
      </c>
      <c r="D54" s="23" t="s">
        <v>2537</v>
      </c>
      <c r="E54">
        <f t="shared" si="0"/>
        <v>-2859.9718885916009</v>
      </c>
      <c r="F54">
        <f t="shared" si="1"/>
        <v>-2860</v>
      </c>
      <c r="G54">
        <f t="shared" si="7"/>
        <v>3.8159999996423721E-2</v>
      </c>
      <c r="L54">
        <f t="shared" si="5"/>
        <v>3.8159999996423721E-2</v>
      </c>
      <c r="P54">
        <f t="shared" si="3"/>
        <v>4.1298500043272117E-2</v>
      </c>
      <c r="Q54" s="11">
        <f t="shared" si="4"/>
        <v>24598.949999999997</v>
      </c>
      <c r="R54">
        <f t="shared" ref="R54:R85" si="8">+(P54-G54)^2</f>
        <v>9.8501825440673818E-6</v>
      </c>
    </row>
    <row r="55" spans="1:18" x14ac:dyDescent="0.2">
      <c r="A55" s="27" t="s">
        <v>2536</v>
      </c>
      <c r="B55" s="23"/>
      <c r="C55" s="24">
        <v>39670.387000000002</v>
      </c>
      <c r="D55" s="23" t="s">
        <v>2537</v>
      </c>
      <c r="E55">
        <f t="shared" si="0"/>
        <v>-2820.9746761589286</v>
      </c>
      <c r="F55">
        <f t="shared" si="1"/>
        <v>-2821</v>
      </c>
      <c r="G55">
        <f t="shared" si="7"/>
        <v>3.4376000003248919E-2</v>
      </c>
      <c r="L55">
        <f t="shared" si="5"/>
        <v>3.4376000003248919E-2</v>
      </c>
      <c r="P55">
        <f t="shared" si="3"/>
        <v>4.0295264043272119E-2</v>
      </c>
      <c r="Q55" s="11">
        <f t="shared" si="4"/>
        <v>24651.887000000002</v>
      </c>
      <c r="R55">
        <f t="shared" si="8"/>
        <v>3.5037686775511782E-5</v>
      </c>
    </row>
    <row r="56" spans="1:18" x14ac:dyDescent="0.2">
      <c r="A56" s="16" t="s">
        <v>2379</v>
      </c>
      <c r="B56" s="21"/>
      <c r="C56" s="8">
        <v>39673.110200000003</v>
      </c>
      <c r="E56">
        <f t="shared" si="0"/>
        <v>-2818.9685706203327</v>
      </c>
      <c r="F56">
        <f t="shared" si="1"/>
        <v>-2819</v>
      </c>
      <c r="G56">
        <f t="shared" si="7"/>
        <v>4.2664000007789582E-2</v>
      </c>
      <c r="I56">
        <f>G56</f>
        <v>4.2664000007789582E-2</v>
      </c>
      <c r="P56">
        <f t="shared" si="3"/>
        <v>4.0244144043272118E-2</v>
      </c>
      <c r="Q56" s="11">
        <f t="shared" si="4"/>
        <v>24654.610200000003</v>
      </c>
      <c r="R56">
        <f t="shared" si="8"/>
        <v>5.8557028890107483E-6</v>
      </c>
    </row>
    <row r="57" spans="1:18" x14ac:dyDescent="0.2">
      <c r="A57" s="27" t="s">
        <v>2536</v>
      </c>
      <c r="B57" s="23"/>
      <c r="C57" s="24">
        <v>39674.463000000003</v>
      </c>
      <c r="D57" s="23" t="s">
        <v>2537</v>
      </c>
      <c r="E57">
        <f t="shared" si="0"/>
        <v>-2817.9720005657596</v>
      </c>
      <c r="F57">
        <f t="shared" si="1"/>
        <v>-2818</v>
      </c>
      <c r="G57">
        <f t="shared" si="7"/>
        <v>3.8008000003173947E-2</v>
      </c>
      <c r="L57">
        <f t="shared" ref="L57:L73" si="9">+G57</f>
        <v>3.8008000003173947E-2</v>
      </c>
      <c r="P57">
        <f t="shared" si="3"/>
        <v>4.0218596043272117E-2</v>
      </c>
      <c r="Q57" s="11">
        <f t="shared" si="4"/>
        <v>24655.963000000003</v>
      </c>
      <c r="R57">
        <f t="shared" si="8"/>
        <v>4.8867348524977097E-6</v>
      </c>
    </row>
    <row r="58" spans="1:18" x14ac:dyDescent="0.2">
      <c r="A58" s="28" t="s">
        <v>2539</v>
      </c>
      <c r="B58" s="23" t="s">
        <v>2525</v>
      </c>
      <c r="C58" s="24">
        <v>39686.684999999998</v>
      </c>
      <c r="D58" s="23"/>
      <c r="E58">
        <f t="shared" si="0"/>
        <v>-2808.968393819026</v>
      </c>
      <c r="F58">
        <f t="shared" si="1"/>
        <v>-2809</v>
      </c>
      <c r="G58">
        <f t="shared" si="7"/>
        <v>4.2904000001726672E-2</v>
      </c>
      <c r="L58">
        <f t="shared" si="9"/>
        <v>4.2904000001726672E-2</v>
      </c>
      <c r="P58">
        <f t="shared" si="3"/>
        <v>3.998902404327212E-2</v>
      </c>
      <c r="Q58" s="11">
        <f t="shared" si="4"/>
        <v>24668.184999999998</v>
      </c>
      <c r="R58">
        <f t="shared" si="8"/>
        <v>8.4970848383680339E-6</v>
      </c>
    </row>
    <row r="59" spans="1:18" x14ac:dyDescent="0.2">
      <c r="A59" s="27" t="s">
        <v>2536</v>
      </c>
      <c r="B59" s="23"/>
      <c r="C59" s="24">
        <v>39708.398999999998</v>
      </c>
      <c r="D59" s="23" t="s">
        <v>2537</v>
      </c>
      <c r="E59">
        <f t="shared" si="0"/>
        <v>-2792.9722952346151</v>
      </c>
      <c r="F59">
        <f t="shared" si="1"/>
        <v>-2793</v>
      </c>
      <c r="G59">
        <f t="shared" si="7"/>
        <v>3.7607999998726882E-2</v>
      </c>
      <c r="L59">
        <f t="shared" si="9"/>
        <v>3.7607999998726882E-2</v>
      </c>
      <c r="P59">
        <f t="shared" si="3"/>
        <v>3.9582496043272117E-2</v>
      </c>
      <c r="Q59" s="11">
        <f t="shared" si="4"/>
        <v>24689.898999999998</v>
      </c>
      <c r="R59">
        <f t="shared" si="8"/>
        <v>3.8986346299247774E-6</v>
      </c>
    </row>
    <row r="60" spans="1:18" x14ac:dyDescent="0.2">
      <c r="A60" s="28" t="s">
        <v>2539</v>
      </c>
      <c r="B60" s="23" t="s">
        <v>2525</v>
      </c>
      <c r="C60" s="24">
        <v>39762.701000000001</v>
      </c>
      <c r="D60" s="23"/>
      <c r="E60">
        <f t="shared" si="0"/>
        <v>-2752.9695253474119</v>
      </c>
      <c r="F60">
        <f t="shared" si="1"/>
        <v>-2753</v>
      </c>
      <c r="G60">
        <f t="shared" si="7"/>
        <v>4.1368000005604699E-2</v>
      </c>
      <c r="L60">
        <f t="shared" si="9"/>
        <v>4.1368000005604699E-2</v>
      </c>
      <c r="P60">
        <f t="shared" si="3"/>
        <v>3.8575136043272118E-2</v>
      </c>
      <c r="Q60" s="11">
        <f t="shared" si="4"/>
        <v>24744.201000000001</v>
      </c>
      <c r="R60">
        <f t="shared" si="8"/>
        <v>7.8000891120960455E-6</v>
      </c>
    </row>
    <row r="61" spans="1:18" x14ac:dyDescent="0.2">
      <c r="A61" s="28" t="s">
        <v>2539</v>
      </c>
      <c r="B61" s="23" t="s">
        <v>2525</v>
      </c>
      <c r="C61" s="24">
        <v>39800.709000000003</v>
      </c>
      <c r="D61" s="23"/>
      <c r="E61">
        <f t="shared" si="0"/>
        <v>-2724.9700911116047</v>
      </c>
      <c r="F61">
        <f t="shared" si="1"/>
        <v>-2725</v>
      </c>
      <c r="G61">
        <f t="shared" si="7"/>
        <v>4.0600000007543713E-2</v>
      </c>
      <c r="L61">
        <f t="shared" si="9"/>
        <v>4.0600000007543713E-2</v>
      </c>
      <c r="P61">
        <f t="shared" si="3"/>
        <v>3.7877600043272119E-2</v>
      </c>
      <c r="Q61" s="11">
        <f t="shared" si="4"/>
        <v>24782.209000000003</v>
      </c>
      <c r="R61">
        <f t="shared" si="8"/>
        <v>7.4114615654659735E-6</v>
      </c>
    </row>
    <row r="62" spans="1:18" x14ac:dyDescent="0.2">
      <c r="A62" s="28" t="s">
        <v>2539</v>
      </c>
      <c r="B62" s="23" t="s">
        <v>2525</v>
      </c>
      <c r="C62" s="24">
        <v>39906.597000000002</v>
      </c>
      <c r="D62" s="23"/>
      <c r="E62">
        <f t="shared" si="0"/>
        <v>-2646.9653528364793</v>
      </c>
      <c r="F62">
        <f t="shared" si="1"/>
        <v>-2647</v>
      </c>
      <c r="G62">
        <f t="shared" si="7"/>
        <v>4.703200000221841E-2</v>
      </c>
      <c r="L62">
        <f t="shared" si="9"/>
        <v>4.703200000221841E-2</v>
      </c>
      <c r="P62">
        <f t="shared" si="3"/>
        <v>3.5967536043272116E-2</v>
      </c>
      <c r="Q62" s="11">
        <f t="shared" si="4"/>
        <v>24888.097000000002</v>
      </c>
      <c r="R62">
        <f t="shared" si="8"/>
        <v>1.2242236269882149E-4</v>
      </c>
    </row>
    <row r="63" spans="1:18" x14ac:dyDescent="0.2">
      <c r="A63" s="28" t="s">
        <v>2539</v>
      </c>
      <c r="B63" s="23" t="s">
        <v>2525</v>
      </c>
      <c r="C63" s="24">
        <v>39910.663</v>
      </c>
      <c r="D63" s="23"/>
      <c r="E63">
        <f t="shared" si="0"/>
        <v>-2643.9700439645903</v>
      </c>
      <c r="F63">
        <f t="shared" si="1"/>
        <v>-2644</v>
      </c>
      <c r="G63">
        <f t="shared" si="7"/>
        <v>4.0664000000106171E-2</v>
      </c>
      <c r="L63">
        <f t="shared" si="9"/>
        <v>4.0664000000106171E-2</v>
      </c>
      <c r="P63">
        <f t="shared" si="3"/>
        <v>3.5895044043272116E-2</v>
      </c>
      <c r="Q63" s="11">
        <f t="shared" si="4"/>
        <v>24892.163</v>
      </c>
      <c r="R63">
        <f t="shared" si="8"/>
        <v>2.2742940918223015E-5</v>
      </c>
    </row>
    <row r="64" spans="1:18" x14ac:dyDescent="0.2">
      <c r="A64" s="28" t="s">
        <v>2539</v>
      </c>
      <c r="B64" s="23" t="s">
        <v>2525</v>
      </c>
      <c r="C64" s="24">
        <v>39918.803999999996</v>
      </c>
      <c r="D64" s="23"/>
      <c r="E64">
        <f t="shared" si="0"/>
        <v>-2637.9727961716626</v>
      </c>
      <c r="F64">
        <f t="shared" si="1"/>
        <v>-2638</v>
      </c>
      <c r="G64">
        <f t="shared" si="7"/>
        <v>3.6928000001353212E-2</v>
      </c>
      <c r="L64">
        <f t="shared" si="9"/>
        <v>3.6928000001353212E-2</v>
      </c>
      <c r="P64">
        <f t="shared" si="3"/>
        <v>3.5750276043272119E-2</v>
      </c>
      <c r="Q64" s="11">
        <f t="shared" si="4"/>
        <v>24900.303999999996</v>
      </c>
      <c r="R64">
        <f t="shared" si="8"/>
        <v>1.3870337214381941E-6</v>
      </c>
    </row>
    <row r="65" spans="1:18" x14ac:dyDescent="0.2">
      <c r="A65" s="28" t="s">
        <v>2539</v>
      </c>
      <c r="B65" s="23" t="s">
        <v>2525</v>
      </c>
      <c r="C65" s="24">
        <v>39948.667000000001</v>
      </c>
      <c r="D65" s="23"/>
      <c r="E65">
        <f t="shared" si="0"/>
        <v>-2615.9735564172952</v>
      </c>
      <c r="F65">
        <f t="shared" si="1"/>
        <v>-2616</v>
      </c>
      <c r="G65">
        <f t="shared" si="7"/>
        <v>3.5896000001230277E-2</v>
      </c>
      <c r="L65">
        <f t="shared" si="9"/>
        <v>3.5896000001230277E-2</v>
      </c>
      <c r="P65">
        <f t="shared" si="3"/>
        <v>3.5221924043272117E-2</v>
      </c>
      <c r="Q65" s="11">
        <f t="shared" si="4"/>
        <v>24930.167000000001</v>
      </c>
      <c r="R65">
        <f t="shared" si="8"/>
        <v>4.5437839709721162E-7</v>
      </c>
    </row>
    <row r="66" spans="1:18" x14ac:dyDescent="0.2">
      <c r="A66" s="28" t="s">
        <v>2539</v>
      </c>
      <c r="B66" s="23" t="s">
        <v>2525</v>
      </c>
      <c r="C66" s="24">
        <v>39948.667000000001</v>
      </c>
      <c r="D66" s="23"/>
      <c r="E66">
        <f t="shared" si="0"/>
        <v>-2615.9735564172952</v>
      </c>
      <c r="F66">
        <f t="shared" si="1"/>
        <v>-2616</v>
      </c>
      <c r="G66">
        <f t="shared" si="7"/>
        <v>3.5896000001230277E-2</v>
      </c>
      <c r="L66">
        <f t="shared" si="9"/>
        <v>3.5896000001230277E-2</v>
      </c>
      <c r="P66">
        <f t="shared" si="3"/>
        <v>3.5221924043272117E-2</v>
      </c>
      <c r="Q66" s="11">
        <f t="shared" si="4"/>
        <v>24930.167000000001</v>
      </c>
      <c r="R66">
        <f t="shared" si="8"/>
        <v>4.5437839709721162E-7</v>
      </c>
    </row>
    <row r="67" spans="1:18" x14ac:dyDescent="0.2">
      <c r="A67" s="28" t="s">
        <v>2539</v>
      </c>
      <c r="B67" s="23" t="s">
        <v>2525</v>
      </c>
      <c r="C67" s="24">
        <v>39948.669000000002</v>
      </c>
      <c r="D67" s="23"/>
      <c r="E67">
        <f t="shared" si="0"/>
        <v>-2615.9720830730394</v>
      </c>
      <c r="F67">
        <f t="shared" si="1"/>
        <v>-2616</v>
      </c>
      <c r="G67">
        <f t="shared" si="7"/>
        <v>3.7896000001637731E-2</v>
      </c>
      <c r="L67">
        <f t="shared" si="9"/>
        <v>3.7896000001637731E-2</v>
      </c>
      <c r="P67">
        <f t="shared" si="3"/>
        <v>3.5221924043272117E-2</v>
      </c>
      <c r="Q67" s="11">
        <f t="shared" si="4"/>
        <v>24930.169000000002</v>
      </c>
      <c r="R67">
        <f t="shared" si="8"/>
        <v>7.1506822311089772E-6</v>
      </c>
    </row>
    <row r="68" spans="1:18" x14ac:dyDescent="0.2">
      <c r="A68" s="28" t="s">
        <v>2539</v>
      </c>
      <c r="B68" s="23" t="s">
        <v>2525</v>
      </c>
      <c r="C68" s="24">
        <v>39948.67</v>
      </c>
      <c r="D68" s="23"/>
      <c r="E68">
        <f t="shared" si="0"/>
        <v>-2615.9713464009137</v>
      </c>
      <c r="F68">
        <f t="shared" si="1"/>
        <v>-2616</v>
      </c>
      <c r="G68">
        <f t="shared" si="7"/>
        <v>3.8895999998203479E-2</v>
      </c>
      <c r="L68">
        <f t="shared" si="9"/>
        <v>3.8895999998203479E-2</v>
      </c>
      <c r="P68">
        <f t="shared" si="3"/>
        <v>3.5221924043272117E-2</v>
      </c>
      <c r="Q68" s="11">
        <f t="shared" si="4"/>
        <v>24930.17</v>
      </c>
      <c r="R68">
        <f t="shared" si="8"/>
        <v>1.34988341226048E-5</v>
      </c>
    </row>
    <row r="69" spans="1:18" x14ac:dyDescent="0.2">
      <c r="A69" s="28" t="s">
        <v>2539</v>
      </c>
      <c r="B69" s="23" t="s">
        <v>2525</v>
      </c>
      <c r="C69" s="24">
        <v>39952.741000000002</v>
      </c>
      <c r="D69" s="23"/>
      <c r="E69">
        <f t="shared" si="0"/>
        <v>-2612.972354168382</v>
      </c>
      <c r="F69">
        <f t="shared" si="1"/>
        <v>-2613</v>
      </c>
      <c r="G69">
        <f t="shared" si="7"/>
        <v>3.752800000802381E-2</v>
      </c>
      <c r="L69">
        <f t="shared" si="9"/>
        <v>3.752800000802381E-2</v>
      </c>
      <c r="P69">
        <f t="shared" si="3"/>
        <v>3.5150176043272113E-2</v>
      </c>
      <c r="Q69" s="11">
        <f t="shared" si="4"/>
        <v>24934.241000000002</v>
      </c>
      <c r="R69">
        <f t="shared" si="8"/>
        <v>5.6540468073474763E-6</v>
      </c>
    </row>
    <row r="70" spans="1:18" x14ac:dyDescent="0.2">
      <c r="A70" s="28" t="s">
        <v>2539</v>
      </c>
      <c r="B70" s="23" t="s">
        <v>2525</v>
      </c>
      <c r="C70" s="24">
        <v>39963.597000000002</v>
      </c>
      <c r="D70" s="23"/>
      <c r="E70">
        <f t="shared" si="0"/>
        <v>-2604.9750415483049</v>
      </c>
      <c r="F70">
        <f t="shared" si="1"/>
        <v>-2605</v>
      </c>
      <c r="G70">
        <f t="shared" si="7"/>
        <v>3.3880000002682209E-2</v>
      </c>
      <c r="L70">
        <f t="shared" si="9"/>
        <v>3.3880000002682209E-2</v>
      </c>
      <c r="P70">
        <f t="shared" si="3"/>
        <v>3.4959200043272118E-2</v>
      </c>
      <c r="Q70" s="11">
        <f t="shared" si="4"/>
        <v>24945.097000000002</v>
      </c>
      <c r="R70">
        <f t="shared" si="8"/>
        <v>1.1646727276092607E-6</v>
      </c>
    </row>
    <row r="71" spans="1:18" x14ac:dyDescent="0.2">
      <c r="A71" s="28" t="s">
        <v>2539</v>
      </c>
      <c r="B71" s="23" t="s">
        <v>2525</v>
      </c>
      <c r="C71" s="24">
        <v>39963.599000000002</v>
      </c>
      <c r="D71" s="23"/>
      <c r="E71">
        <f t="shared" si="0"/>
        <v>-2604.9735682040487</v>
      </c>
      <c r="F71">
        <f t="shared" si="1"/>
        <v>-2605</v>
      </c>
      <c r="G71">
        <f t="shared" si="7"/>
        <v>3.5880000003089663E-2</v>
      </c>
      <c r="L71">
        <f t="shared" si="9"/>
        <v>3.5880000003089663E-2</v>
      </c>
      <c r="P71">
        <f t="shared" si="3"/>
        <v>3.4959200043272118E-2</v>
      </c>
      <c r="Q71" s="11">
        <f t="shared" si="4"/>
        <v>24945.099000000002</v>
      </c>
      <c r="R71">
        <f t="shared" si="8"/>
        <v>8.4787256599999214E-7</v>
      </c>
    </row>
    <row r="72" spans="1:18" x14ac:dyDescent="0.2">
      <c r="A72" s="28" t="s">
        <v>2539</v>
      </c>
      <c r="B72" s="23" t="s">
        <v>2525</v>
      </c>
      <c r="C72" s="24">
        <v>39963.599000000002</v>
      </c>
      <c r="D72" s="23"/>
      <c r="E72">
        <f t="shared" si="0"/>
        <v>-2604.9735682040487</v>
      </c>
      <c r="F72">
        <f t="shared" si="1"/>
        <v>-2605</v>
      </c>
      <c r="G72">
        <f t="shared" si="7"/>
        <v>3.5880000003089663E-2</v>
      </c>
      <c r="L72">
        <f t="shared" si="9"/>
        <v>3.5880000003089663E-2</v>
      </c>
      <c r="P72">
        <f t="shared" si="3"/>
        <v>3.4959200043272118E-2</v>
      </c>
      <c r="Q72" s="11">
        <f t="shared" si="4"/>
        <v>24945.099000000002</v>
      </c>
      <c r="R72">
        <f t="shared" si="8"/>
        <v>8.4787256599999214E-7</v>
      </c>
    </row>
    <row r="73" spans="1:18" x14ac:dyDescent="0.2">
      <c r="A73" s="28" t="s">
        <v>2539</v>
      </c>
      <c r="B73" s="23" t="s">
        <v>2525</v>
      </c>
      <c r="C73" s="24">
        <v>40001.61</v>
      </c>
      <c r="D73" s="23"/>
      <c r="E73">
        <f t="shared" si="0"/>
        <v>-2576.9719239518604</v>
      </c>
      <c r="F73">
        <f t="shared" si="1"/>
        <v>-2577</v>
      </c>
      <c r="G73">
        <f t="shared" si="7"/>
        <v>3.8112000002001878E-2</v>
      </c>
      <c r="L73">
        <f t="shared" si="9"/>
        <v>3.8112000002001878E-2</v>
      </c>
      <c r="P73">
        <f t="shared" si="3"/>
        <v>3.4294816043272114E-2</v>
      </c>
      <c r="Q73" s="11">
        <f t="shared" si="4"/>
        <v>24983.11</v>
      </c>
      <c r="R73">
        <f t="shared" si="8"/>
        <v>1.4570893374783833E-5</v>
      </c>
    </row>
    <row r="74" spans="1:18" x14ac:dyDescent="0.2">
      <c r="A74" s="16" t="s">
        <v>2379</v>
      </c>
      <c r="B74" s="21"/>
      <c r="C74" s="8">
        <v>40038.2598</v>
      </c>
      <c r="E74">
        <f t="shared" si="0"/>
        <v>-2549.9730378001182</v>
      </c>
      <c r="F74">
        <f t="shared" si="1"/>
        <v>-2550</v>
      </c>
      <c r="G74">
        <f t="shared" si="7"/>
        <v>3.6599999999452848E-2</v>
      </c>
      <c r="I74">
        <f>G74</f>
        <v>3.6599999999452848E-2</v>
      </c>
      <c r="P74">
        <f t="shared" si="3"/>
        <v>3.366010004327212E-2</v>
      </c>
      <c r="Q74" s="11">
        <f t="shared" si="4"/>
        <v>25019.7598</v>
      </c>
      <c r="R74">
        <f t="shared" si="8"/>
        <v>8.6430117523514437E-6</v>
      </c>
    </row>
    <row r="75" spans="1:18" x14ac:dyDescent="0.2">
      <c r="A75" s="27" t="s">
        <v>2540</v>
      </c>
      <c r="B75" s="23"/>
      <c r="C75" s="24">
        <v>40088.964999999997</v>
      </c>
      <c r="D75" s="23"/>
      <c r="E75">
        <f t="shared" si="0"/>
        <v>-2512.6199302224163</v>
      </c>
      <c r="F75">
        <f t="shared" si="1"/>
        <v>-2512.5</v>
      </c>
      <c r="G75">
        <f t="shared" si="7"/>
        <v>-0.16279999999824213</v>
      </c>
      <c r="L75">
        <f t="shared" ref="L75:L83" si="10">+G75</f>
        <v>-0.16279999999824213</v>
      </c>
      <c r="P75">
        <f t="shared" si="3"/>
        <v>3.2788225043272119E-2</v>
      </c>
      <c r="Q75" s="11">
        <f t="shared" si="4"/>
        <v>25070.464999999997</v>
      </c>
      <c r="R75">
        <f t="shared" si="8"/>
        <v>3.8254753774890016E-2</v>
      </c>
    </row>
    <row r="76" spans="1:18" x14ac:dyDescent="0.2">
      <c r="A76" s="27" t="s">
        <v>2540</v>
      </c>
      <c r="B76" s="23"/>
      <c r="C76" s="24">
        <v>40111.578099999999</v>
      </c>
      <c r="D76" s="23"/>
      <c r="E76">
        <f t="shared" si="0"/>
        <v>-2495.9614897278425</v>
      </c>
      <c r="F76">
        <f t="shared" si="1"/>
        <v>-2496</v>
      </c>
      <c r="G76">
        <f t="shared" si="7"/>
        <v>5.2276000002166256E-2</v>
      </c>
      <c r="L76">
        <f t="shared" si="10"/>
        <v>5.2276000002166256E-2</v>
      </c>
      <c r="P76">
        <f t="shared" si="3"/>
        <v>3.2408164043272118E-2</v>
      </c>
      <c r="Q76" s="11">
        <f t="shared" si="4"/>
        <v>25093.078099999999</v>
      </c>
      <c r="R76">
        <f t="shared" si="8"/>
        <v>3.9473090568952694E-4</v>
      </c>
    </row>
    <row r="77" spans="1:18" x14ac:dyDescent="0.2">
      <c r="A77" s="27" t="s">
        <v>2540</v>
      </c>
      <c r="B77" s="23"/>
      <c r="C77" s="24">
        <v>40114.288099999998</v>
      </c>
      <c r="D77" s="23"/>
      <c r="E77">
        <f t="shared" si="0"/>
        <v>-2493.9651082613354</v>
      </c>
      <c r="F77">
        <f t="shared" si="1"/>
        <v>-2494</v>
      </c>
      <c r="G77">
        <f t="shared" si="7"/>
        <v>4.7363999998196959E-2</v>
      </c>
      <c r="L77">
        <f t="shared" si="10"/>
        <v>4.7363999998196959E-2</v>
      </c>
      <c r="P77">
        <f t="shared" si="3"/>
        <v>3.2362244043272113E-2</v>
      </c>
      <c r="Q77" s="11">
        <f t="shared" si="4"/>
        <v>25095.788099999998</v>
      </c>
      <c r="R77">
        <f t="shared" si="8"/>
        <v>2.2505268173112308E-4</v>
      </c>
    </row>
    <row r="78" spans="1:18" x14ac:dyDescent="0.2">
      <c r="A78" s="27" t="s">
        <v>2540</v>
      </c>
      <c r="B78" s="23"/>
      <c r="C78" s="24">
        <v>40118.360699999997</v>
      </c>
      <c r="D78" s="23"/>
      <c r="E78">
        <f t="shared" si="0"/>
        <v>-2490.9649373534021</v>
      </c>
      <c r="F78">
        <f t="shared" si="1"/>
        <v>-2491</v>
      </c>
      <c r="G78">
        <f t="shared" si="7"/>
        <v>4.7595999996701721E-2</v>
      </c>
      <c r="L78">
        <f t="shared" si="10"/>
        <v>4.7595999996701721E-2</v>
      </c>
      <c r="P78">
        <f t="shared" si="3"/>
        <v>3.2293424043272116E-2</v>
      </c>
      <c r="Q78" s="11">
        <f t="shared" si="4"/>
        <v>25099.860699999997</v>
      </c>
      <c r="R78">
        <f t="shared" si="8"/>
        <v>2.3416883081048197E-4</v>
      </c>
    </row>
    <row r="79" spans="1:18" x14ac:dyDescent="0.2">
      <c r="A79" s="27" t="s">
        <v>2540</v>
      </c>
      <c r="B79" s="23"/>
      <c r="C79" s="24">
        <v>40126.503199999999</v>
      </c>
      <c r="D79" s="23"/>
      <c r="E79">
        <f t="shared" si="0"/>
        <v>-2484.9665845522786</v>
      </c>
      <c r="F79">
        <f t="shared" si="1"/>
        <v>-2485</v>
      </c>
      <c r="G79">
        <f t="shared" si="7"/>
        <v>4.536000000371132E-2</v>
      </c>
      <c r="L79">
        <f t="shared" si="10"/>
        <v>4.536000000371132E-2</v>
      </c>
      <c r="P79">
        <f t="shared" si="3"/>
        <v>3.2156000043272119E-2</v>
      </c>
      <c r="Q79" s="11">
        <f t="shared" si="4"/>
        <v>25108.003199999999</v>
      </c>
      <c r="R79">
        <f t="shared" si="8"/>
        <v>1.7434561495527844E-4</v>
      </c>
    </row>
    <row r="80" spans="1:18" x14ac:dyDescent="0.2">
      <c r="A80" s="27" t="s">
        <v>2540</v>
      </c>
      <c r="B80" s="23"/>
      <c r="C80" s="24">
        <v>40149.580399999999</v>
      </c>
      <c r="D80" s="23"/>
      <c r="E80">
        <f t="shared" si="0"/>
        <v>-2467.9662545231654</v>
      </c>
      <c r="F80">
        <f t="shared" si="1"/>
        <v>-2468</v>
      </c>
      <c r="G80">
        <f t="shared" si="7"/>
        <v>4.5808000002580229E-2</v>
      </c>
      <c r="L80">
        <f t="shared" si="10"/>
        <v>4.5808000002580229E-2</v>
      </c>
      <c r="P80">
        <f t="shared" si="3"/>
        <v>3.1768196043272121E-2</v>
      </c>
      <c r="Q80" s="11">
        <f t="shared" si="4"/>
        <v>25131.080399999999</v>
      </c>
      <c r="R80">
        <f t="shared" si="8"/>
        <v>1.9711609521580364E-4</v>
      </c>
    </row>
    <row r="81" spans="1:32" x14ac:dyDescent="0.2">
      <c r="A81" s="28" t="s">
        <v>2539</v>
      </c>
      <c r="B81" s="23" t="s">
        <v>2525</v>
      </c>
      <c r="C81" s="24">
        <v>40168.571000000004</v>
      </c>
      <c r="D81" s="23"/>
      <c r="E81">
        <f t="shared" si="0"/>
        <v>-2453.9764088117727</v>
      </c>
      <c r="F81">
        <f t="shared" si="1"/>
        <v>-2454</v>
      </c>
      <c r="G81">
        <f t="shared" si="7"/>
        <v>3.2024000007368159E-2</v>
      </c>
      <c r="L81">
        <f t="shared" si="10"/>
        <v>3.2024000007368159E-2</v>
      </c>
      <c r="P81">
        <f t="shared" si="3"/>
        <v>3.1450564043272115E-2</v>
      </c>
      <c r="Q81" s="11">
        <f t="shared" si="4"/>
        <v>25150.071000000004</v>
      </c>
      <c r="R81">
        <f t="shared" si="8"/>
        <v>3.2882880491875855E-7</v>
      </c>
    </row>
    <row r="82" spans="1:32" x14ac:dyDescent="0.2">
      <c r="A82" s="27" t="s">
        <v>2541</v>
      </c>
      <c r="B82" s="23"/>
      <c r="C82" s="24">
        <v>40206.584999999999</v>
      </c>
      <c r="D82" s="23">
        <v>3.0000000000000001E-3</v>
      </c>
      <c r="E82">
        <f t="shared" si="0"/>
        <v>-2425.9725545432029</v>
      </c>
      <c r="F82">
        <f t="shared" si="1"/>
        <v>-2426</v>
      </c>
      <c r="G82">
        <f t="shared" si="7"/>
        <v>3.7256000003253575E-2</v>
      </c>
      <c r="L82">
        <f t="shared" si="10"/>
        <v>3.7256000003253575E-2</v>
      </c>
      <c r="P82">
        <f t="shared" si="3"/>
        <v>3.082000404327212E-2</v>
      </c>
      <c r="Q82" s="11">
        <f t="shared" si="4"/>
        <v>25188.084999999999</v>
      </c>
      <c r="R82">
        <f t="shared" si="8"/>
        <v>4.1422043996897614E-5</v>
      </c>
    </row>
    <row r="83" spans="1:32" x14ac:dyDescent="0.2">
      <c r="A83" s="27" t="s">
        <v>2541</v>
      </c>
      <c r="B83" s="23"/>
      <c r="C83" s="24">
        <v>40232.377999999997</v>
      </c>
      <c r="D83" s="23">
        <v>3.0000000000000001E-3</v>
      </c>
      <c r="E83">
        <f t="shared" si="0"/>
        <v>-2406.9715703492416</v>
      </c>
      <c r="F83">
        <f t="shared" si="1"/>
        <v>-2407</v>
      </c>
      <c r="G83">
        <f t="shared" si="7"/>
        <v>3.8591999997152016E-2</v>
      </c>
      <c r="L83">
        <f t="shared" si="10"/>
        <v>3.8591999997152016E-2</v>
      </c>
      <c r="P83">
        <f t="shared" si="3"/>
        <v>3.0395696043272118E-2</v>
      </c>
      <c r="Q83" s="11">
        <f t="shared" si="4"/>
        <v>25213.877999999997</v>
      </c>
      <c r="R83">
        <f t="shared" si="8"/>
        <v>6.7179398504387233E-5</v>
      </c>
    </row>
    <row r="84" spans="1:32" x14ac:dyDescent="0.2">
      <c r="A84" s="16" t="s">
        <v>2379</v>
      </c>
      <c r="B84" s="21"/>
      <c r="C84" s="8">
        <v>40403.410100000001</v>
      </c>
      <c r="E84">
        <f t="shared" si="0"/>
        <v>-2280.9769893094112</v>
      </c>
      <c r="F84">
        <f t="shared" si="1"/>
        <v>-2281</v>
      </c>
      <c r="G84">
        <f t="shared" si="7"/>
        <v>3.1236000002536457E-2</v>
      </c>
      <c r="I84">
        <f>G84</f>
        <v>3.1236000002536457E-2</v>
      </c>
      <c r="P84">
        <f t="shared" si="3"/>
        <v>2.7654944043272119E-2</v>
      </c>
      <c r="Q84" s="11">
        <f t="shared" si="4"/>
        <v>25384.910100000001</v>
      </c>
      <c r="R84">
        <f t="shared" si="8"/>
        <v>1.2823961783382625E-5</v>
      </c>
    </row>
    <row r="85" spans="1:32" x14ac:dyDescent="0.2">
      <c r="A85" s="28" t="s">
        <v>2539</v>
      </c>
      <c r="B85" s="23" t="s">
        <v>2525</v>
      </c>
      <c r="C85" s="24">
        <v>40442.775000000001</v>
      </c>
      <c r="D85" s="23"/>
      <c r="E85">
        <f t="shared" ref="E85:E148" si="11">(C85-C$7)/C$8</f>
        <v>-2251.9779646633083</v>
      </c>
      <c r="F85">
        <f t="shared" ref="F85:F148" si="12">+ROUND(2*E85,0)/2</f>
        <v>-2252</v>
      </c>
      <c r="G85">
        <f t="shared" ref="G85:G116" si="13">C85-(C$7+F85*C$8)</f>
        <v>2.9912000005424488E-2</v>
      </c>
      <c r="L85">
        <f>+G85</f>
        <v>2.9912000005424488E-2</v>
      </c>
      <c r="P85">
        <f t="shared" ref="P85:P148" si="14">+D$11+D$12*F85+D$13*F85^2</f>
        <v>2.7042116043272117E-2</v>
      </c>
      <c r="Q85" s="11">
        <f t="shared" ref="Q85:Q148" si="15">C85-15018.5</f>
        <v>25424.275000000001</v>
      </c>
      <c r="R85">
        <f t="shared" si="8"/>
        <v>8.2362339562193967E-6</v>
      </c>
    </row>
    <row r="86" spans="1:32" x14ac:dyDescent="0.2">
      <c r="A86" s="28" t="s">
        <v>2539</v>
      </c>
      <c r="B86" s="23" t="s">
        <v>2525</v>
      </c>
      <c r="C86" s="24">
        <v>40457.709000000003</v>
      </c>
      <c r="D86" s="23"/>
      <c r="E86">
        <f t="shared" si="11"/>
        <v>-2240.9765031058059</v>
      </c>
      <c r="F86">
        <f t="shared" si="12"/>
        <v>-2241</v>
      </c>
      <c r="G86">
        <f t="shared" si="13"/>
        <v>3.1896000007691327E-2</v>
      </c>
      <c r="L86">
        <f>+G86</f>
        <v>3.1896000007691327E-2</v>
      </c>
      <c r="P86">
        <f t="shared" si="14"/>
        <v>2.6811424043272115E-2</v>
      </c>
      <c r="Q86" s="11">
        <f t="shared" si="15"/>
        <v>25439.209000000003</v>
      </c>
      <c r="R86">
        <f t="shared" ref="R86:R117" si="16">+(P86-G86)^2</f>
        <v>2.5852912737949561E-5</v>
      </c>
    </row>
    <row r="87" spans="1:32" x14ac:dyDescent="0.2">
      <c r="A87" s="28" t="s">
        <v>2542</v>
      </c>
      <c r="B87" s="23"/>
      <c r="C87" s="24">
        <v>40654.537499999999</v>
      </c>
      <c r="D87" s="23" t="s">
        <v>2537</v>
      </c>
      <c r="E87">
        <f t="shared" si="11"/>
        <v>-2095.9784331867836</v>
      </c>
      <c r="F87">
        <f t="shared" si="12"/>
        <v>-2096</v>
      </c>
      <c r="G87">
        <f t="shared" si="13"/>
        <v>2.9276000001118518E-2</v>
      </c>
      <c r="L87">
        <f>+G87</f>
        <v>2.9276000001118518E-2</v>
      </c>
      <c r="P87">
        <f t="shared" si="14"/>
        <v>2.3860964043272117E-2</v>
      </c>
      <c r="Q87" s="11">
        <f t="shared" si="15"/>
        <v>25636.037499999999</v>
      </c>
      <c r="R87">
        <f t="shared" si="16"/>
        <v>2.9322614424769494E-5</v>
      </c>
    </row>
    <row r="88" spans="1:32" x14ac:dyDescent="0.2">
      <c r="A88" s="28" t="s">
        <v>2542</v>
      </c>
      <c r="B88" s="23"/>
      <c r="C88" s="24">
        <v>40684.393499999998</v>
      </c>
      <c r="D88" s="23" t="s">
        <v>2537</v>
      </c>
      <c r="E88">
        <f t="shared" si="11"/>
        <v>-2073.9843501373148</v>
      </c>
      <c r="F88">
        <f t="shared" si="12"/>
        <v>-2074</v>
      </c>
      <c r="G88">
        <f t="shared" si="13"/>
        <v>2.1244000003207475E-2</v>
      </c>
      <c r="L88">
        <f>+G88</f>
        <v>2.1244000003207475E-2</v>
      </c>
      <c r="P88">
        <f t="shared" si="14"/>
        <v>2.3428004043272117E-2</v>
      </c>
      <c r="Q88" s="11">
        <f t="shared" si="15"/>
        <v>25665.893499999998</v>
      </c>
      <c r="R88">
        <f t="shared" si="16"/>
        <v>4.7698736470186801E-6</v>
      </c>
    </row>
    <row r="89" spans="1:32" x14ac:dyDescent="0.2">
      <c r="A89" s="16" t="s">
        <v>2379</v>
      </c>
      <c r="B89" s="21"/>
      <c r="C89" s="8">
        <v>40768.561999999998</v>
      </c>
      <c r="E89">
        <f t="shared" si="11"/>
        <v>-2011.9797621433027</v>
      </c>
      <c r="F89">
        <f t="shared" si="12"/>
        <v>-2012</v>
      </c>
      <c r="G89">
        <f t="shared" si="13"/>
        <v>2.7472000001580454E-2</v>
      </c>
      <c r="I89">
        <f>G89</f>
        <v>2.7472000001580454E-2</v>
      </c>
      <c r="P89">
        <f t="shared" si="14"/>
        <v>2.2228676043272118E-2</v>
      </c>
      <c r="Q89" s="11">
        <f t="shared" si="15"/>
        <v>25750.061999999998</v>
      </c>
      <c r="R89">
        <f t="shared" si="16"/>
        <v>2.7492446131770202E-5</v>
      </c>
    </row>
    <row r="90" spans="1:32" x14ac:dyDescent="0.2">
      <c r="A90" s="28" t="s">
        <v>2542</v>
      </c>
      <c r="B90" s="23"/>
      <c r="C90" s="24">
        <v>41064.479500000001</v>
      </c>
      <c r="D90" s="23" t="s">
        <v>2537</v>
      </c>
      <c r="E90">
        <f t="shared" si="11"/>
        <v>-1793.9855877464875</v>
      </c>
      <c r="F90">
        <f t="shared" si="12"/>
        <v>-1794</v>
      </c>
      <c r="G90">
        <f t="shared" si="13"/>
        <v>1.9564000001992099E-2</v>
      </c>
      <c r="L90">
        <f>+G90</f>
        <v>1.9564000001992099E-2</v>
      </c>
      <c r="P90">
        <f t="shared" si="14"/>
        <v>1.8255844043272115E-2</v>
      </c>
      <c r="Q90" s="11">
        <f t="shared" si="15"/>
        <v>26045.979500000001</v>
      </c>
      <c r="R90">
        <f t="shared" si="16"/>
        <v>1.7112720123345998E-6</v>
      </c>
    </row>
    <row r="91" spans="1:32" x14ac:dyDescent="0.2">
      <c r="A91" s="28" t="s">
        <v>2543</v>
      </c>
      <c r="B91" s="23"/>
      <c r="C91" s="24">
        <v>41083.487999999998</v>
      </c>
      <c r="D91" s="23"/>
      <c r="E91">
        <f t="shared" si="11"/>
        <v>-1779.9825556040118</v>
      </c>
      <c r="F91">
        <f t="shared" si="12"/>
        <v>-1780</v>
      </c>
      <c r="G91">
        <f t="shared" si="13"/>
        <v>2.3679999998421408E-2</v>
      </c>
      <c r="L91">
        <f>+G91</f>
        <v>2.3679999998421408E-2</v>
      </c>
      <c r="P91">
        <f t="shared" si="14"/>
        <v>1.8013700043272116E-2</v>
      </c>
      <c r="Q91" s="11">
        <f t="shared" si="15"/>
        <v>26064.987999999998</v>
      </c>
      <c r="R91">
        <f t="shared" si="16"/>
        <v>3.2106955181724874E-5</v>
      </c>
    </row>
    <row r="92" spans="1:32" x14ac:dyDescent="0.2">
      <c r="A92" s="28" t="s">
        <v>2543</v>
      </c>
      <c r="B92" s="23"/>
      <c r="C92" s="24">
        <v>41098.417999999998</v>
      </c>
      <c r="D92" s="23"/>
      <c r="E92">
        <f t="shared" si="11"/>
        <v>-1768.9840407350214</v>
      </c>
      <c r="F92">
        <f t="shared" si="12"/>
        <v>-1769</v>
      </c>
      <c r="G92">
        <f t="shared" si="13"/>
        <v>2.166399999987334E-2</v>
      </c>
      <c r="L92">
        <f>+G92</f>
        <v>2.166399999987334E-2</v>
      </c>
      <c r="P92">
        <f t="shared" si="14"/>
        <v>1.7824544043272116E-2</v>
      </c>
      <c r="Q92" s="11">
        <f t="shared" si="15"/>
        <v>26079.917999999998</v>
      </c>
      <c r="R92">
        <f t="shared" si="16"/>
        <v>1.4741422042680619E-5</v>
      </c>
    </row>
    <row r="93" spans="1:32" x14ac:dyDescent="0.2">
      <c r="A93" s="16" t="s">
        <v>2385</v>
      </c>
      <c r="B93" s="21"/>
      <c r="C93" s="8">
        <v>41136.43</v>
      </c>
      <c r="E93">
        <f t="shared" si="11"/>
        <v>-1740.9816598107025</v>
      </c>
      <c r="F93">
        <f t="shared" si="12"/>
        <v>-1741</v>
      </c>
      <c r="G93">
        <f t="shared" si="13"/>
        <v>2.4896000002627261E-2</v>
      </c>
      <c r="K93">
        <f>G93</f>
        <v>2.4896000002627261E-2</v>
      </c>
      <c r="P93">
        <f t="shared" si="14"/>
        <v>1.7347424043272115E-2</v>
      </c>
      <c r="Q93" s="11">
        <f t="shared" si="15"/>
        <v>26117.93</v>
      </c>
      <c r="R93">
        <f t="shared" si="16"/>
        <v>5.6980999014154462E-5</v>
      </c>
      <c r="AB93">
        <v>12</v>
      </c>
      <c r="AD93" t="s">
        <v>2384</v>
      </c>
      <c r="AF93" t="s">
        <v>2386</v>
      </c>
    </row>
    <row r="94" spans="1:32" x14ac:dyDescent="0.2">
      <c r="A94" s="16" t="s">
        <v>2385</v>
      </c>
      <c r="B94" s="21"/>
      <c r="C94" s="8">
        <v>41159.5</v>
      </c>
      <c r="E94">
        <f t="shared" si="11"/>
        <v>-1723.9866338209099</v>
      </c>
      <c r="F94">
        <f t="shared" si="12"/>
        <v>-1724</v>
      </c>
      <c r="G94">
        <f t="shared" si="13"/>
        <v>1.8144000001484528E-2</v>
      </c>
      <c r="K94">
        <f>G94</f>
        <v>1.8144000001484528E-2</v>
      </c>
      <c r="P94">
        <f t="shared" si="14"/>
        <v>1.7060804043272114E-2</v>
      </c>
      <c r="Q94" s="11">
        <f t="shared" si="15"/>
        <v>26141</v>
      </c>
      <c r="R94">
        <f t="shared" si="16"/>
        <v>1.1733134838877104E-6</v>
      </c>
      <c r="AB94">
        <v>10</v>
      </c>
      <c r="AD94" t="s">
        <v>2384</v>
      </c>
      <c r="AF94" t="s">
        <v>2386</v>
      </c>
    </row>
    <row r="95" spans="1:32" x14ac:dyDescent="0.2">
      <c r="A95" s="16" t="s">
        <v>2387</v>
      </c>
      <c r="B95" s="21"/>
      <c r="C95" s="8">
        <v>41227.372000000003</v>
      </c>
      <c r="E95">
        <f t="shared" si="11"/>
        <v>-1673.98722315861</v>
      </c>
      <c r="F95">
        <f t="shared" si="12"/>
        <v>-1674</v>
      </c>
      <c r="G95">
        <f t="shared" si="13"/>
        <v>1.7344000007142313E-2</v>
      </c>
      <c r="K95">
        <f>G95</f>
        <v>1.7344000007142313E-2</v>
      </c>
      <c r="P95">
        <f t="shared" si="14"/>
        <v>1.6231204043272118E-2</v>
      </c>
      <c r="Q95" s="11">
        <f t="shared" si="15"/>
        <v>26208.872000000003</v>
      </c>
      <c r="R95">
        <f t="shared" si="16"/>
        <v>1.2383148572057969E-6</v>
      </c>
      <c r="AB95">
        <v>13</v>
      </c>
      <c r="AD95" t="s">
        <v>2384</v>
      </c>
      <c r="AF95" t="s">
        <v>2386</v>
      </c>
    </row>
    <row r="96" spans="1:32" x14ac:dyDescent="0.2">
      <c r="A96" s="16" t="s">
        <v>2388</v>
      </c>
      <c r="B96" s="21"/>
      <c r="C96" s="8">
        <v>41261.307000000001</v>
      </c>
      <c r="E96">
        <f t="shared" si="11"/>
        <v>-1648.9882544995908</v>
      </c>
      <c r="F96">
        <f t="shared" si="12"/>
        <v>-1649</v>
      </c>
      <c r="G96">
        <f t="shared" si="13"/>
        <v>1.59440000061295E-2</v>
      </c>
      <c r="K96">
        <f>G96</f>
        <v>1.59440000061295E-2</v>
      </c>
      <c r="P96">
        <f t="shared" si="14"/>
        <v>1.5823904043272115E-2</v>
      </c>
      <c r="Q96" s="11">
        <f t="shared" si="15"/>
        <v>26242.807000000001</v>
      </c>
      <c r="R96">
        <f t="shared" si="16"/>
        <v>1.442304029464233E-8</v>
      </c>
      <c r="AB96">
        <v>10</v>
      </c>
      <c r="AD96" t="s">
        <v>2384</v>
      </c>
      <c r="AF96" t="s">
        <v>2386</v>
      </c>
    </row>
    <row r="97" spans="1:32" x14ac:dyDescent="0.2">
      <c r="A97" s="16" t="s">
        <v>2388</v>
      </c>
      <c r="B97" s="21"/>
      <c r="C97" s="8">
        <v>41276.239999999998</v>
      </c>
      <c r="E97">
        <f t="shared" si="11"/>
        <v>-1637.9875296142191</v>
      </c>
      <c r="F97">
        <f t="shared" si="12"/>
        <v>-1638</v>
      </c>
      <c r="G97">
        <f t="shared" si="13"/>
        <v>1.6928000004554633E-2</v>
      </c>
      <c r="K97">
        <f>G97</f>
        <v>1.6928000004554633E-2</v>
      </c>
      <c r="P97">
        <f t="shared" si="14"/>
        <v>1.5646276043272116E-2</v>
      </c>
      <c r="Q97" s="11">
        <f t="shared" si="15"/>
        <v>26257.739999999998</v>
      </c>
      <c r="R97">
        <f t="shared" si="16"/>
        <v>1.642816312925748E-6</v>
      </c>
      <c r="AB97">
        <v>10</v>
      </c>
      <c r="AD97" t="s">
        <v>2384</v>
      </c>
      <c r="AF97" t="s">
        <v>2386</v>
      </c>
    </row>
    <row r="98" spans="1:32" x14ac:dyDescent="0.2">
      <c r="A98" s="28" t="s">
        <v>2544</v>
      </c>
      <c r="B98" s="23"/>
      <c r="C98" s="24">
        <v>41353.612999999998</v>
      </c>
      <c r="D98" s="23"/>
      <c r="E98">
        <f t="shared" si="11"/>
        <v>-1580.9889970650979</v>
      </c>
      <c r="F98">
        <f t="shared" si="12"/>
        <v>-1581</v>
      </c>
      <c r="G98">
        <f t="shared" si="13"/>
        <v>1.4935999999579508E-2</v>
      </c>
      <c r="L98">
        <f>+G98</f>
        <v>1.4935999999579508E-2</v>
      </c>
      <c r="P98">
        <f t="shared" si="14"/>
        <v>1.4741344043272115E-2</v>
      </c>
      <c r="Q98" s="11">
        <f t="shared" si="15"/>
        <v>26335.112999999998</v>
      </c>
      <c r="R98">
        <f t="shared" si="16"/>
        <v>3.7890941325945626E-8</v>
      </c>
    </row>
    <row r="99" spans="1:32" x14ac:dyDescent="0.2">
      <c r="A99" s="28" t="s">
        <v>2544</v>
      </c>
      <c r="B99" s="23"/>
      <c r="C99" s="24">
        <v>41368.546000000002</v>
      </c>
      <c r="D99" s="23"/>
      <c r="E99">
        <f t="shared" si="11"/>
        <v>-1569.9882721797208</v>
      </c>
      <c r="F99">
        <f t="shared" si="12"/>
        <v>-1570</v>
      </c>
      <c r="G99">
        <f t="shared" si="13"/>
        <v>1.5920000005280599E-2</v>
      </c>
      <c r="L99">
        <f>+G99</f>
        <v>1.5920000005280599E-2</v>
      </c>
      <c r="P99">
        <f t="shared" si="14"/>
        <v>1.4569700043272116E-2</v>
      </c>
      <c r="Q99" s="11">
        <f t="shared" si="15"/>
        <v>26350.046000000002</v>
      </c>
      <c r="R99">
        <f t="shared" si="16"/>
        <v>1.8233099874001095E-6</v>
      </c>
    </row>
    <row r="100" spans="1:32" x14ac:dyDescent="0.2">
      <c r="A100" s="16" t="s">
        <v>2379</v>
      </c>
      <c r="B100" s="21"/>
      <c r="C100" s="8">
        <v>41498.859700000001</v>
      </c>
      <c r="E100">
        <f t="shared" si="11"/>
        <v>-1473.9898015110591</v>
      </c>
      <c r="F100">
        <f t="shared" si="12"/>
        <v>-1474</v>
      </c>
      <c r="G100">
        <f t="shared" si="13"/>
        <v>1.3844000000972301E-2</v>
      </c>
      <c r="I100">
        <f>G100</f>
        <v>1.3844000000972301E-2</v>
      </c>
      <c r="P100">
        <f t="shared" si="14"/>
        <v>1.3112804043272116E-2</v>
      </c>
      <c r="Q100" s="11">
        <f t="shared" si="15"/>
        <v>26480.359700000001</v>
      </c>
      <c r="R100">
        <f t="shared" si="16"/>
        <v>5.346475285570911E-7</v>
      </c>
    </row>
    <row r="101" spans="1:32" x14ac:dyDescent="0.2">
      <c r="A101" s="16" t="s">
        <v>2389</v>
      </c>
      <c r="B101" s="21"/>
      <c r="C101" s="8">
        <v>41694.339999999997</v>
      </c>
      <c r="E101">
        <f t="shared" si="11"/>
        <v>-1329.9849129548218</v>
      </c>
      <c r="F101">
        <f t="shared" si="12"/>
        <v>-1330</v>
      </c>
      <c r="G101">
        <f t="shared" si="13"/>
        <v>2.0479999999224674E-2</v>
      </c>
      <c r="K101">
        <f>G101</f>
        <v>2.0479999999224674E-2</v>
      </c>
      <c r="P101">
        <f t="shared" si="14"/>
        <v>1.1065700043272116E-2</v>
      </c>
      <c r="Q101" s="11">
        <f t="shared" si="15"/>
        <v>26675.839999999997</v>
      </c>
      <c r="R101">
        <f t="shared" si="16"/>
        <v>8.8629043660648333E-5</v>
      </c>
      <c r="AB101">
        <v>14</v>
      </c>
      <c r="AD101" t="s">
        <v>2384</v>
      </c>
      <c r="AF101" t="s">
        <v>2386</v>
      </c>
    </row>
    <row r="102" spans="1:32" x14ac:dyDescent="0.2">
      <c r="A102" s="16" t="s">
        <v>2389</v>
      </c>
      <c r="B102" s="21"/>
      <c r="C102" s="8">
        <v>41709.267</v>
      </c>
      <c r="E102">
        <f t="shared" si="11"/>
        <v>-1318.9886081022128</v>
      </c>
      <c r="F102">
        <f t="shared" si="12"/>
        <v>-1319</v>
      </c>
      <c r="G102">
        <f t="shared" si="13"/>
        <v>1.5464000003703404E-2</v>
      </c>
      <c r="K102">
        <f>G102</f>
        <v>1.5464000003703404E-2</v>
      </c>
      <c r="P102">
        <f t="shared" si="14"/>
        <v>1.0916144043272116E-2</v>
      </c>
      <c r="Q102" s="11">
        <f t="shared" si="15"/>
        <v>26690.767</v>
      </c>
      <c r="R102">
        <f t="shared" si="16"/>
        <v>2.0682993836830394E-5</v>
      </c>
      <c r="AB102">
        <v>12</v>
      </c>
      <c r="AD102" t="s">
        <v>2384</v>
      </c>
      <c r="AF102" t="s">
        <v>2386</v>
      </c>
    </row>
    <row r="103" spans="1:32" x14ac:dyDescent="0.2">
      <c r="A103" s="16" t="s">
        <v>2390</v>
      </c>
      <c r="B103" s="21"/>
      <c r="C103" s="8">
        <v>41850.442000000003</v>
      </c>
      <c r="E103">
        <f t="shared" si="11"/>
        <v>-1214.9889204511928</v>
      </c>
      <c r="F103">
        <f t="shared" si="12"/>
        <v>-1215</v>
      </c>
      <c r="G103">
        <f t="shared" si="13"/>
        <v>1.5040000005683396E-2</v>
      </c>
      <c r="K103">
        <f>G103</f>
        <v>1.5040000005683396E-2</v>
      </c>
      <c r="P103">
        <f t="shared" si="14"/>
        <v>9.5500000432721145E-3</v>
      </c>
      <c r="Q103" s="11">
        <f t="shared" si="15"/>
        <v>26831.942000000003</v>
      </c>
      <c r="R103">
        <f t="shared" si="16"/>
        <v>3.0140099587275871E-5</v>
      </c>
      <c r="AB103">
        <v>13</v>
      </c>
      <c r="AD103" t="s">
        <v>2384</v>
      </c>
      <c r="AF103" t="s">
        <v>2386</v>
      </c>
    </row>
    <row r="104" spans="1:32" x14ac:dyDescent="0.2">
      <c r="A104" s="16" t="s">
        <v>2379</v>
      </c>
      <c r="B104" s="21"/>
      <c r="C104" s="8">
        <v>41864.017699999997</v>
      </c>
      <c r="E104">
        <f t="shared" si="11"/>
        <v>-1204.9880806449714</v>
      </c>
      <c r="F104">
        <f t="shared" si="12"/>
        <v>-1205</v>
      </c>
      <c r="G104">
        <f t="shared" si="13"/>
        <v>1.6179999998712447E-2</v>
      </c>
      <c r="I104">
        <f>G104</f>
        <v>1.6179999998712447E-2</v>
      </c>
      <c r="P104">
        <f t="shared" si="14"/>
        <v>9.4232000432721147E-3</v>
      </c>
      <c r="Q104" s="11">
        <f t="shared" si="15"/>
        <v>26845.517699999997</v>
      </c>
      <c r="R104">
        <f t="shared" si="16"/>
        <v>4.5654345637838473E-5</v>
      </c>
    </row>
    <row r="105" spans="1:32" x14ac:dyDescent="0.2">
      <c r="A105" s="16" t="s">
        <v>2391</v>
      </c>
      <c r="B105" s="21"/>
      <c r="C105" s="8">
        <v>41903.381999999998</v>
      </c>
      <c r="E105">
        <f t="shared" si="11"/>
        <v>-1175.9894980021447</v>
      </c>
      <c r="F105">
        <f t="shared" si="12"/>
        <v>-1176</v>
      </c>
      <c r="G105">
        <f t="shared" si="13"/>
        <v>1.4256000002205838E-2</v>
      </c>
      <c r="K105">
        <f t="shared" ref="K105:K110" si="17">G105</f>
        <v>1.4256000002205838E-2</v>
      </c>
      <c r="P105">
        <f t="shared" si="14"/>
        <v>9.060004043272115E-3</v>
      </c>
      <c r="Q105" s="11">
        <f t="shared" si="15"/>
        <v>26884.881999999998</v>
      </c>
      <c r="R105">
        <f t="shared" si="16"/>
        <v>2.6998374005255573E-5</v>
      </c>
      <c r="AB105">
        <v>14</v>
      </c>
      <c r="AD105" t="s">
        <v>2384</v>
      </c>
      <c r="AF105" t="s">
        <v>2386</v>
      </c>
    </row>
    <row r="106" spans="1:32" x14ac:dyDescent="0.2">
      <c r="A106" s="16" t="s">
        <v>2392</v>
      </c>
      <c r="B106" s="21"/>
      <c r="C106" s="8">
        <v>41994.334000000003</v>
      </c>
      <c r="E106">
        <f t="shared" si="11"/>
        <v>-1108.9876946287723</v>
      </c>
      <c r="F106">
        <f t="shared" si="12"/>
        <v>-1109</v>
      </c>
      <c r="G106">
        <f t="shared" si="13"/>
        <v>1.6704000008758157E-2</v>
      </c>
      <c r="K106">
        <f t="shared" si="17"/>
        <v>1.6704000008758157E-2</v>
      </c>
      <c r="P106">
        <f t="shared" si="14"/>
        <v>8.2466240432721161E-3</v>
      </c>
      <c r="Q106" s="11">
        <f t="shared" si="15"/>
        <v>26975.834000000003</v>
      </c>
      <c r="R106">
        <f t="shared" si="16"/>
        <v>7.152720822158095E-5</v>
      </c>
      <c r="AB106">
        <v>11</v>
      </c>
      <c r="AD106" t="s">
        <v>2384</v>
      </c>
      <c r="AF106" t="s">
        <v>2386</v>
      </c>
    </row>
    <row r="107" spans="1:32" x14ac:dyDescent="0.2">
      <c r="A107" s="16" t="s">
        <v>2393</v>
      </c>
      <c r="B107" s="21"/>
      <c r="C107" s="8">
        <v>42074.421999999999</v>
      </c>
      <c r="E107">
        <f t="shared" si="11"/>
        <v>-1049.9890972525066</v>
      </c>
      <c r="F107">
        <f t="shared" si="12"/>
        <v>-1050</v>
      </c>
      <c r="G107">
        <f t="shared" si="13"/>
        <v>1.4800000004470348E-2</v>
      </c>
      <c r="K107">
        <f t="shared" si="17"/>
        <v>1.4800000004470348E-2</v>
      </c>
      <c r="P107">
        <f t="shared" si="14"/>
        <v>7.5601000432721152E-3</v>
      </c>
      <c r="Q107" s="11">
        <f t="shared" si="15"/>
        <v>27055.921999999999</v>
      </c>
      <c r="R107">
        <f t="shared" si="16"/>
        <v>5.2416151448158181E-5</v>
      </c>
      <c r="AB107">
        <v>19</v>
      </c>
      <c r="AD107" t="s">
        <v>2384</v>
      </c>
      <c r="AF107" t="s">
        <v>2386</v>
      </c>
    </row>
    <row r="108" spans="1:32" x14ac:dyDescent="0.2">
      <c r="A108" s="16" t="s">
        <v>2395</v>
      </c>
      <c r="B108" s="21"/>
      <c r="C108" s="8">
        <v>42146.366000000002</v>
      </c>
      <c r="E108">
        <f t="shared" si="11"/>
        <v>-996.9899576855496</v>
      </c>
      <c r="F108">
        <f t="shared" si="12"/>
        <v>-997</v>
      </c>
      <c r="G108">
        <f t="shared" si="13"/>
        <v>1.3632000001962297E-2</v>
      </c>
      <c r="K108">
        <f t="shared" si="17"/>
        <v>1.3632000001962297E-2</v>
      </c>
      <c r="P108">
        <f t="shared" si="14"/>
        <v>6.9671360432721156E-3</v>
      </c>
      <c r="Q108" s="11">
        <f t="shared" si="15"/>
        <v>27127.866000000002</v>
      </c>
      <c r="R108">
        <f t="shared" si="16"/>
        <v>4.4420411587847353E-5</v>
      </c>
      <c r="AB108">
        <v>10</v>
      </c>
      <c r="AD108" t="s">
        <v>2394</v>
      </c>
      <c r="AF108" t="s">
        <v>2386</v>
      </c>
    </row>
    <row r="109" spans="1:32" x14ac:dyDescent="0.2">
      <c r="A109" s="16" t="s">
        <v>2395</v>
      </c>
      <c r="B109" s="21"/>
      <c r="C109" s="8">
        <v>42150.432000000001</v>
      </c>
      <c r="E109">
        <f t="shared" si="11"/>
        <v>-993.99464881366055</v>
      </c>
      <c r="F109">
        <f t="shared" si="12"/>
        <v>-994</v>
      </c>
      <c r="G109">
        <f t="shared" si="13"/>
        <v>7.2639999998500571E-3</v>
      </c>
      <c r="K109">
        <f t="shared" si="17"/>
        <v>7.2639999998500571E-3</v>
      </c>
      <c r="P109">
        <f t="shared" si="14"/>
        <v>6.9342440432721159E-3</v>
      </c>
      <c r="Q109" s="11">
        <f t="shared" si="15"/>
        <v>27131.932000000001</v>
      </c>
      <c r="R109">
        <f t="shared" si="16"/>
        <v>1.08738990898633E-7</v>
      </c>
      <c r="AB109">
        <v>10</v>
      </c>
      <c r="AD109" t="s">
        <v>2394</v>
      </c>
      <c r="AF109" t="s">
        <v>2386</v>
      </c>
    </row>
    <row r="110" spans="1:32" x14ac:dyDescent="0.2">
      <c r="A110" s="16" t="s">
        <v>2395</v>
      </c>
      <c r="B110" s="21"/>
      <c r="C110" s="8">
        <v>42158.582999999999</v>
      </c>
      <c r="E110">
        <f t="shared" si="11"/>
        <v>-987.9900342994531</v>
      </c>
      <c r="F110">
        <f t="shared" si="12"/>
        <v>-988</v>
      </c>
      <c r="G110">
        <f t="shared" si="13"/>
        <v>1.3528000003134366E-2</v>
      </c>
      <c r="K110">
        <f t="shared" si="17"/>
        <v>1.3528000003134366E-2</v>
      </c>
      <c r="P110">
        <f t="shared" si="14"/>
        <v>6.8686760432721157E-3</v>
      </c>
      <c r="Q110" s="11">
        <f t="shared" si="15"/>
        <v>27140.082999999999</v>
      </c>
      <c r="R110">
        <f t="shared" si="16"/>
        <v>4.4346595602395446E-5</v>
      </c>
      <c r="AB110">
        <v>11</v>
      </c>
      <c r="AD110" t="s">
        <v>2394</v>
      </c>
      <c r="AF110" t="s">
        <v>2386</v>
      </c>
    </row>
    <row r="111" spans="1:32" x14ac:dyDescent="0.2">
      <c r="A111" s="16" t="s">
        <v>2379</v>
      </c>
      <c r="B111" s="21"/>
      <c r="C111" s="8">
        <v>42229.168599999997</v>
      </c>
      <c r="E111">
        <f t="shared" si="11"/>
        <v>-935.99159015098826</v>
      </c>
      <c r="F111">
        <f t="shared" si="12"/>
        <v>-936</v>
      </c>
      <c r="G111">
        <f t="shared" si="13"/>
        <v>1.1416000001190696E-2</v>
      </c>
      <c r="I111">
        <f>G111</f>
        <v>1.1416000001190696E-2</v>
      </c>
      <c r="P111">
        <f t="shared" si="14"/>
        <v>6.3124840432721152E-3</v>
      </c>
      <c r="Q111" s="11">
        <f t="shared" si="15"/>
        <v>27210.668599999997</v>
      </c>
      <c r="R111">
        <f t="shared" si="16"/>
        <v>2.6045875132729608E-5</v>
      </c>
    </row>
    <row r="112" spans="1:32" x14ac:dyDescent="0.2">
      <c r="A112" s="16" t="s">
        <v>2396</v>
      </c>
      <c r="B112" s="21"/>
      <c r="C112" s="8">
        <v>42302.472000000002</v>
      </c>
      <c r="E112">
        <f t="shared" si="11"/>
        <v>-881.99101849341389</v>
      </c>
      <c r="F112">
        <f t="shared" si="12"/>
        <v>-882</v>
      </c>
      <c r="G112">
        <f t="shared" si="13"/>
        <v>1.2192000001959968E-2</v>
      </c>
      <c r="K112">
        <f t="shared" ref="K112:K120" si="18">G112</f>
        <v>1.2192000001959968E-2</v>
      </c>
      <c r="P112">
        <f t="shared" si="14"/>
        <v>5.757796043272115E-3</v>
      </c>
      <c r="Q112" s="11">
        <f t="shared" si="15"/>
        <v>27283.972000000002</v>
      </c>
      <c r="R112">
        <f t="shared" si="16"/>
        <v>4.1398980581994441E-5</v>
      </c>
      <c r="AB112">
        <v>11</v>
      </c>
      <c r="AD112" t="s">
        <v>2384</v>
      </c>
      <c r="AF112" t="s">
        <v>2386</v>
      </c>
    </row>
    <row r="113" spans="1:32" x14ac:dyDescent="0.2">
      <c r="A113" s="16" t="s">
        <v>2397</v>
      </c>
      <c r="B113" s="21"/>
      <c r="C113" s="8">
        <v>42423.286999999997</v>
      </c>
      <c r="E113">
        <f t="shared" si="11"/>
        <v>-792.98997536568447</v>
      </c>
      <c r="F113">
        <f t="shared" si="12"/>
        <v>-793</v>
      </c>
      <c r="G113">
        <f t="shared" si="13"/>
        <v>1.3608000001113396E-2</v>
      </c>
      <c r="K113">
        <f t="shared" si="18"/>
        <v>1.3608000001113396E-2</v>
      </c>
      <c r="P113">
        <f t="shared" si="14"/>
        <v>4.894496043272115E-3</v>
      </c>
      <c r="Q113" s="11">
        <f t="shared" si="15"/>
        <v>27404.786999999997</v>
      </c>
      <c r="R113">
        <f t="shared" si="16"/>
        <v>7.5925151223315665E-5</v>
      </c>
      <c r="AB113">
        <v>6</v>
      </c>
      <c r="AD113" t="s">
        <v>2394</v>
      </c>
      <c r="AF113" t="s">
        <v>2386</v>
      </c>
    </row>
    <row r="114" spans="1:32" x14ac:dyDescent="0.2">
      <c r="A114" s="16" t="s">
        <v>2397</v>
      </c>
      <c r="B114" s="21"/>
      <c r="C114" s="8">
        <v>42443.644999999997</v>
      </c>
      <c r="E114">
        <f t="shared" si="11"/>
        <v>-777.99280418665535</v>
      </c>
      <c r="F114">
        <f t="shared" si="12"/>
        <v>-778</v>
      </c>
      <c r="G114">
        <f t="shared" si="13"/>
        <v>9.7679999962565489E-3</v>
      </c>
      <c r="K114">
        <f t="shared" si="18"/>
        <v>9.7679999962565489E-3</v>
      </c>
      <c r="P114">
        <f t="shared" si="14"/>
        <v>4.7552360432721145E-3</v>
      </c>
      <c r="Q114" s="11">
        <f t="shared" si="15"/>
        <v>27425.144999999997</v>
      </c>
      <c r="R114">
        <f t="shared" si="16"/>
        <v>2.5127802448340132E-5</v>
      </c>
      <c r="AB114">
        <v>5</v>
      </c>
      <c r="AD114" t="s">
        <v>2394</v>
      </c>
      <c r="AF114" t="s">
        <v>2386</v>
      </c>
    </row>
    <row r="115" spans="1:32" x14ac:dyDescent="0.2">
      <c r="A115" s="16" t="s">
        <v>2398</v>
      </c>
      <c r="B115" s="21"/>
      <c r="C115" s="8">
        <v>42446.37</v>
      </c>
      <c r="E115">
        <f t="shared" si="11"/>
        <v>-775.98537263822516</v>
      </c>
      <c r="F115">
        <f t="shared" si="12"/>
        <v>-776</v>
      </c>
      <c r="G115">
        <f t="shared" si="13"/>
        <v>1.9856000006257091E-2</v>
      </c>
      <c r="K115">
        <f t="shared" si="18"/>
        <v>1.9856000006257091E-2</v>
      </c>
      <c r="P115">
        <f t="shared" si="14"/>
        <v>4.7368040432721158E-3</v>
      </c>
      <c r="Q115" s="11">
        <f t="shared" si="15"/>
        <v>27427.870000000003</v>
      </c>
      <c r="R115">
        <f t="shared" si="16"/>
        <v>2.2859008656714116E-4</v>
      </c>
      <c r="AB115">
        <v>5</v>
      </c>
      <c r="AD115" t="s">
        <v>2394</v>
      </c>
      <c r="AF115" t="s">
        <v>2386</v>
      </c>
    </row>
    <row r="116" spans="1:32" x14ac:dyDescent="0.2">
      <c r="A116" s="16" t="s">
        <v>2398</v>
      </c>
      <c r="B116" s="21"/>
      <c r="C116" s="8">
        <v>42461.285000000003</v>
      </c>
      <c r="E116">
        <f t="shared" si="11"/>
        <v>-764.99790785115215</v>
      </c>
      <c r="F116">
        <f t="shared" si="12"/>
        <v>-765</v>
      </c>
      <c r="G116">
        <f t="shared" si="13"/>
        <v>2.8400000082910992E-3</v>
      </c>
      <c r="K116">
        <f t="shared" si="18"/>
        <v>2.8400000082910992E-3</v>
      </c>
      <c r="P116">
        <f t="shared" si="14"/>
        <v>4.6360000432721154E-3</v>
      </c>
      <c r="Q116" s="11">
        <f t="shared" si="15"/>
        <v>27442.785000000003</v>
      </c>
      <c r="R116">
        <f t="shared" si="16"/>
        <v>3.2256161256518114E-6</v>
      </c>
      <c r="AB116">
        <v>5</v>
      </c>
      <c r="AD116" t="s">
        <v>2399</v>
      </c>
      <c r="AF116" t="s">
        <v>2386</v>
      </c>
    </row>
    <row r="117" spans="1:32" x14ac:dyDescent="0.2">
      <c r="A117" s="16" t="s">
        <v>2398</v>
      </c>
      <c r="B117" s="21"/>
      <c r="C117" s="8">
        <v>42461.296000000002</v>
      </c>
      <c r="E117">
        <f t="shared" si="11"/>
        <v>-764.98980445774669</v>
      </c>
      <c r="F117">
        <f t="shared" si="12"/>
        <v>-765</v>
      </c>
      <c r="G117">
        <f t="shared" ref="G117:G148" si="19">C117-(C$7+F117*C$8)</f>
        <v>1.3840000006894115E-2</v>
      </c>
      <c r="K117">
        <f t="shared" si="18"/>
        <v>1.3840000006894115E-2</v>
      </c>
      <c r="P117">
        <f t="shared" si="14"/>
        <v>4.6360000432721154E-3</v>
      </c>
      <c r="Q117" s="11">
        <f t="shared" si="15"/>
        <v>27442.796000000002</v>
      </c>
      <c r="R117">
        <f t="shared" si="16"/>
        <v>8.4713615330353755E-5</v>
      </c>
      <c r="AB117">
        <v>5</v>
      </c>
      <c r="AD117" t="s">
        <v>2394</v>
      </c>
      <c r="AF117" t="s">
        <v>2386</v>
      </c>
    </row>
    <row r="118" spans="1:32" x14ac:dyDescent="0.2">
      <c r="A118" s="16" t="s">
        <v>2400</v>
      </c>
      <c r="B118" s="21"/>
      <c r="C118" s="8">
        <v>42526.447999999997</v>
      </c>
      <c r="E118">
        <f t="shared" si="11"/>
        <v>-716.99414198323962</v>
      </c>
      <c r="F118">
        <f t="shared" si="12"/>
        <v>-717</v>
      </c>
      <c r="G118">
        <f t="shared" si="19"/>
        <v>7.9519999999320135E-3</v>
      </c>
      <c r="K118">
        <f t="shared" si="18"/>
        <v>7.9519999999320135E-3</v>
      </c>
      <c r="P118">
        <f t="shared" si="14"/>
        <v>4.2074560432721151E-3</v>
      </c>
      <c r="Q118" s="11">
        <f t="shared" si="15"/>
        <v>27507.947999999997</v>
      </c>
      <c r="R118">
        <f t="shared" ref="R118:R152" si="20">+(P118-G118)^2</f>
        <v>1.4021609443358167E-5</v>
      </c>
      <c r="AB118">
        <v>11</v>
      </c>
      <c r="AD118" t="s">
        <v>2384</v>
      </c>
      <c r="AF118" t="s">
        <v>2386</v>
      </c>
    </row>
    <row r="119" spans="1:32" x14ac:dyDescent="0.2">
      <c r="A119" s="16" t="s">
        <v>2400</v>
      </c>
      <c r="B119" s="21"/>
      <c r="C119" s="8">
        <v>42541.38</v>
      </c>
      <c r="E119">
        <f t="shared" si="11"/>
        <v>-705.99415376999309</v>
      </c>
      <c r="F119">
        <f t="shared" si="12"/>
        <v>-706</v>
      </c>
      <c r="G119">
        <f t="shared" si="19"/>
        <v>7.936000001791399E-3</v>
      </c>
      <c r="K119">
        <f t="shared" si="18"/>
        <v>7.936000001791399E-3</v>
      </c>
      <c r="P119">
        <f t="shared" si="14"/>
        <v>4.111844043272115E-3</v>
      </c>
      <c r="Q119" s="11">
        <f t="shared" si="15"/>
        <v>27522.879999999997</v>
      </c>
      <c r="R119">
        <f t="shared" si="20"/>
        <v>1.4624168795078544E-5</v>
      </c>
      <c r="AB119">
        <v>12</v>
      </c>
      <c r="AD119" t="s">
        <v>2384</v>
      </c>
      <c r="AF119" t="s">
        <v>2386</v>
      </c>
    </row>
    <row r="120" spans="1:32" x14ac:dyDescent="0.2">
      <c r="A120" s="16" t="s">
        <v>2400</v>
      </c>
      <c r="B120" s="21"/>
      <c r="C120" s="8">
        <v>42545.453000000001</v>
      </c>
      <c r="E120">
        <f t="shared" si="11"/>
        <v>-702.99368819320534</v>
      </c>
      <c r="F120">
        <f t="shared" si="12"/>
        <v>-703</v>
      </c>
      <c r="G120">
        <f t="shared" si="19"/>
        <v>8.5680000047432259E-3</v>
      </c>
      <c r="K120">
        <f t="shared" si="18"/>
        <v>8.5680000047432259E-3</v>
      </c>
      <c r="P120">
        <f t="shared" si="14"/>
        <v>4.0859360432721151E-3</v>
      </c>
      <c r="Q120" s="11">
        <f t="shared" si="15"/>
        <v>27526.953000000001</v>
      </c>
      <c r="R120">
        <f t="shared" si="20"/>
        <v>2.0088897354718105E-5</v>
      </c>
      <c r="AB120">
        <v>8</v>
      </c>
      <c r="AD120" t="s">
        <v>2384</v>
      </c>
      <c r="AF120" t="s">
        <v>2386</v>
      </c>
    </row>
    <row r="121" spans="1:32" x14ac:dyDescent="0.2">
      <c r="A121" s="16" t="s">
        <v>2379</v>
      </c>
      <c r="B121" s="21"/>
      <c r="C121" s="8">
        <v>42594.314599999998</v>
      </c>
      <c r="E121">
        <f t="shared" si="11"/>
        <v>-666.99870935043145</v>
      </c>
      <c r="F121">
        <f t="shared" si="12"/>
        <v>-667</v>
      </c>
      <c r="G121">
        <f t="shared" si="19"/>
        <v>1.7520000037620775E-3</v>
      </c>
      <c r="I121">
        <f>G121</f>
        <v>1.7520000037620775E-3</v>
      </c>
      <c r="P121">
        <f t="shared" si="14"/>
        <v>3.7806560432721154E-3</v>
      </c>
      <c r="Q121" s="11">
        <f t="shared" si="15"/>
        <v>27575.814599999998</v>
      </c>
      <c r="R121">
        <f t="shared" si="20"/>
        <v>4.1154453266405525E-6</v>
      </c>
    </row>
    <row r="122" spans="1:32" x14ac:dyDescent="0.2">
      <c r="A122" s="16" t="s">
        <v>2401</v>
      </c>
      <c r="B122" s="21"/>
      <c r="C122" s="8">
        <v>42606.536</v>
      </c>
      <c r="E122">
        <f t="shared" si="11"/>
        <v>-657.99554460696856</v>
      </c>
      <c r="F122">
        <f t="shared" si="12"/>
        <v>-658</v>
      </c>
      <c r="G122">
        <f t="shared" si="19"/>
        <v>6.0480000029201619E-3</v>
      </c>
      <c r="K122">
        <f>G122</f>
        <v>6.0480000029201619E-3</v>
      </c>
      <c r="P122">
        <f t="shared" si="14"/>
        <v>3.7059560432721149E-3</v>
      </c>
      <c r="Q122" s="11">
        <f t="shared" si="15"/>
        <v>27588.036</v>
      </c>
      <c r="R122">
        <f t="shared" si="20"/>
        <v>5.485169908923903E-6</v>
      </c>
      <c r="AB122">
        <v>10</v>
      </c>
      <c r="AD122" t="s">
        <v>2384</v>
      </c>
      <c r="AF122" t="s">
        <v>2386</v>
      </c>
    </row>
    <row r="123" spans="1:32" x14ac:dyDescent="0.2">
      <c r="A123" s="16" t="s">
        <v>2402</v>
      </c>
      <c r="B123" s="21"/>
      <c r="C123" s="8">
        <v>42742.277999999998</v>
      </c>
      <c r="E123">
        <f t="shared" si="11"/>
        <v>-557.99819662663003</v>
      </c>
      <c r="F123">
        <f t="shared" si="12"/>
        <v>-558</v>
      </c>
      <c r="G123">
        <f t="shared" si="19"/>
        <v>2.4479999992763624E-3</v>
      </c>
      <c r="K123">
        <f>G123</f>
        <v>2.4479999992763624E-3</v>
      </c>
      <c r="P123">
        <f t="shared" si="14"/>
        <v>2.9195560432721153E-3</v>
      </c>
      <c r="Q123" s="11">
        <f t="shared" si="15"/>
        <v>27723.777999999998</v>
      </c>
      <c r="R123">
        <f t="shared" si="20"/>
        <v>2.2236510262892447E-7</v>
      </c>
      <c r="AB123">
        <v>4</v>
      </c>
      <c r="AD123" t="s">
        <v>2394</v>
      </c>
      <c r="AF123" t="s">
        <v>2386</v>
      </c>
    </row>
    <row r="124" spans="1:32" x14ac:dyDescent="0.2">
      <c r="A124" s="16" t="s">
        <v>2403</v>
      </c>
      <c r="B124" s="21"/>
      <c r="C124" s="8">
        <v>42777.571000000004</v>
      </c>
      <c r="E124">
        <f t="shared" si="11"/>
        <v>-531.99882721796769</v>
      </c>
      <c r="F124">
        <f t="shared" si="12"/>
        <v>-532</v>
      </c>
      <c r="G124">
        <f t="shared" si="19"/>
        <v>1.5920000078040175E-3</v>
      </c>
      <c r="K124">
        <f>G124</f>
        <v>1.5920000078040175E-3</v>
      </c>
      <c r="P124">
        <f t="shared" si="14"/>
        <v>2.7281960432721151E-3</v>
      </c>
      <c r="Q124" s="11">
        <f t="shared" si="15"/>
        <v>27759.071000000004</v>
      </c>
      <c r="R124">
        <f t="shared" si="20"/>
        <v>1.2909414310134223E-6</v>
      </c>
      <c r="AB124">
        <v>8</v>
      </c>
      <c r="AD124" t="s">
        <v>2394</v>
      </c>
      <c r="AF124" t="s">
        <v>2386</v>
      </c>
    </row>
    <row r="125" spans="1:32" x14ac:dyDescent="0.2">
      <c r="A125" s="16" t="s">
        <v>2404</v>
      </c>
      <c r="B125" s="21"/>
      <c r="C125" s="8">
        <v>42837.302000000003</v>
      </c>
      <c r="E125">
        <f t="shared" si="11"/>
        <v>-487.99666434860052</v>
      </c>
      <c r="F125">
        <f t="shared" si="12"/>
        <v>-488</v>
      </c>
      <c r="G125">
        <f t="shared" si="19"/>
        <v>4.5280000049388036E-3</v>
      </c>
      <c r="K125">
        <f>G125</f>
        <v>4.5280000049388036E-3</v>
      </c>
      <c r="P125">
        <f t="shared" si="14"/>
        <v>2.416676043272115E-3</v>
      </c>
      <c r="Q125" s="11">
        <f t="shared" si="15"/>
        <v>27818.802000000003</v>
      </c>
      <c r="R125">
        <f t="shared" si="20"/>
        <v>4.457688871107921E-6</v>
      </c>
      <c r="AB125">
        <v>10</v>
      </c>
      <c r="AD125" t="s">
        <v>2394</v>
      </c>
      <c r="AF125" t="s">
        <v>2386</v>
      </c>
    </row>
    <row r="126" spans="1:32" x14ac:dyDescent="0.2">
      <c r="A126" s="16" t="s">
        <v>2405</v>
      </c>
      <c r="B126" s="21"/>
      <c r="C126" s="8">
        <v>42841.377999999997</v>
      </c>
      <c r="E126">
        <f t="shared" si="11"/>
        <v>-484.99398875543676</v>
      </c>
      <c r="F126">
        <f t="shared" si="12"/>
        <v>-485</v>
      </c>
      <c r="G126">
        <f t="shared" si="19"/>
        <v>8.1599999975878745E-3</v>
      </c>
      <c r="K126">
        <f>G126</f>
        <v>8.1599999975878745E-3</v>
      </c>
      <c r="P126">
        <f t="shared" si="14"/>
        <v>2.3960000432721152E-3</v>
      </c>
      <c r="Q126" s="11">
        <f t="shared" si="15"/>
        <v>27822.877999999997</v>
      </c>
      <c r="R126">
        <f t="shared" si="20"/>
        <v>3.3223695473352068E-5</v>
      </c>
      <c r="AB126">
        <v>8</v>
      </c>
      <c r="AD126" t="s">
        <v>2384</v>
      </c>
      <c r="AF126" t="s">
        <v>2386</v>
      </c>
    </row>
    <row r="127" spans="1:32" x14ac:dyDescent="0.2">
      <c r="A127" s="16" t="s">
        <v>2522</v>
      </c>
      <c r="B127" s="21"/>
      <c r="C127" s="8">
        <v>42865.800900000002</v>
      </c>
      <c r="E127">
        <f t="shared" si="11"/>
        <v>-467.00231904385492</v>
      </c>
      <c r="F127">
        <f t="shared" si="12"/>
        <v>-467</v>
      </c>
      <c r="G127">
        <f t="shared" si="19"/>
        <v>-3.1479999961447902E-3</v>
      </c>
      <c r="J127">
        <f>G127</f>
        <v>-3.1479999961447902E-3</v>
      </c>
      <c r="P127">
        <f t="shared" si="14"/>
        <v>2.2734560432721151E-3</v>
      </c>
      <c r="Q127" s="11">
        <f t="shared" si="15"/>
        <v>27847.300900000002</v>
      </c>
      <c r="R127">
        <f t="shared" si="20"/>
        <v>2.9392185587330039E-5</v>
      </c>
    </row>
    <row r="128" spans="1:32" x14ac:dyDescent="0.2">
      <c r="A128" s="16" t="s">
        <v>2522</v>
      </c>
      <c r="B128" s="21"/>
      <c r="C128" s="8">
        <v>42865.807999999997</v>
      </c>
      <c r="E128">
        <f t="shared" si="11"/>
        <v>-466.99708867175059</v>
      </c>
      <c r="F128">
        <f t="shared" si="12"/>
        <v>-467</v>
      </c>
      <c r="G128">
        <f t="shared" si="19"/>
        <v>3.9519999991171062E-3</v>
      </c>
      <c r="J128">
        <f>G128</f>
        <v>3.9519999991171062E-3</v>
      </c>
      <c r="P128">
        <f t="shared" si="14"/>
        <v>2.2734560432721151E-3</v>
      </c>
      <c r="Q128" s="11">
        <f t="shared" si="15"/>
        <v>27847.307999999997</v>
      </c>
      <c r="R128">
        <f t="shared" si="20"/>
        <v>2.8175098117037512E-6</v>
      </c>
    </row>
    <row r="129" spans="1:32" x14ac:dyDescent="0.2">
      <c r="A129" s="16" t="s">
        <v>2522</v>
      </c>
      <c r="B129" s="21"/>
      <c r="C129" s="8">
        <v>42865.809000000001</v>
      </c>
      <c r="E129">
        <f t="shared" si="11"/>
        <v>-466.99635199961989</v>
      </c>
      <c r="F129">
        <f t="shared" si="12"/>
        <v>-467</v>
      </c>
      <c r="G129">
        <f t="shared" si="19"/>
        <v>4.9520000029588118E-3</v>
      </c>
      <c r="J129">
        <f>G129</f>
        <v>4.9520000029588118E-3</v>
      </c>
      <c r="P129">
        <f t="shared" si="14"/>
        <v>2.2734560432721151E-3</v>
      </c>
      <c r="Q129" s="11">
        <f t="shared" si="15"/>
        <v>27847.309000000001</v>
      </c>
      <c r="R129">
        <f t="shared" si="20"/>
        <v>7.1745977439740877E-6</v>
      </c>
    </row>
    <row r="130" spans="1:32" x14ac:dyDescent="0.2">
      <c r="A130" s="16" t="s">
        <v>2405</v>
      </c>
      <c r="B130" s="21"/>
      <c r="C130" s="8">
        <v>42887.527000000002</v>
      </c>
      <c r="E130">
        <f t="shared" si="11"/>
        <v>-450.99730672669705</v>
      </c>
      <c r="F130">
        <f t="shared" si="12"/>
        <v>-451</v>
      </c>
      <c r="G130">
        <f t="shared" si="19"/>
        <v>3.6560000080498867E-3</v>
      </c>
      <c r="K130">
        <f>G130</f>
        <v>3.6560000080498867E-3</v>
      </c>
      <c r="P130">
        <f t="shared" si="14"/>
        <v>2.1667040432721153E-3</v>
      </c>
      <c r="Q130" s="11">
        <f t="shared" si="15"/>
        <v>27869.027000000002</v>
      </c>
      <c r="R130">
        <f t="shared" si="20"/>
        <v>2.2180024707033529E-6</v>
      </c>
      <c r="AB130">
        <v>12</v>
      </c>
      <c r="AD130" t="s">
        <v>2384</v>
      </c>
      <c r="AF130" t="s">
        <v>2386</v>
      </c>
    </row>
    <row r="131" spans="1:32" x14ac:dyDescent="0.2">
      <c r="A131" s="16" t="s">
        <v>2522</v>
      </c>
      <c r="B131" s="21"/>
      <c r="C131" s="8">
        <v>42895.671000000002</v>
      </c>
      <c r="E131">
        <f t="shared" si="11"/>
        <v>-444.99784891738301</v>
      </c>
      <c r="F131">
        <f t="shared" si="12"/>
        <v>-445</v>
      </c>
      <c r="G131">
        <f t="shared" si="19"/>
        <v>2.9200000062701292E-3</v>
      </c>
      <c r="J131">
        <f>G131</f>
        <v>2.9200000062701292E-3</v>
      </c>
      <c r="P131">
        <f t="shared" si="14"/>
        <v>2.1272000432721152E-3</v>
      </c>
      <c r="Q131" s="11">
        <f t="shared" si="15"/>
        <v>27877.171000000002</v>
      </c>
      <c r="R131">
        <f t="shared" si="20"/>
        <v>6.285317813296525E-7</v>
      </c>
    </row>
    <row r="132" spans="1:32" x14ac:dyDescent="0.2">
      <c r="A132" s="16" t="s">
        <v>2405</v>
      </c>
      <c r="B132" s="21"/>
      <c r="C132" s="8">
        <v>42898.39</v>
      </c>
      <c r="E132">
        <f t="shared" si="11"/>
        <v>-442.99483740172627</v>
      </c>
      <c r="F132">
        <f t="shared" si="12"/>
        <v>-443</v>
      </c>
      <c r="G132">
        <f t="shared" si="19"/>
        <v>7.0080000004963949E-3</v>
      </c>
      <c r="K132">
        <f>G132</f>
        <v>7.0080000004963949E-3</v>
      </c>
      <c r="P132">
        <f t="shared" si="14"/>
        <v>2.1140960432721153E-3</v>
      </c>
      <c r="Q132" s="11">
        <f t="shared" si="15"/>
        <v>27879.89</v>
      </c>
      <c r="R132">
        <f t="shared" si="20"/>
        <v>2.3950295942535465E-5</v>
      </c>
      <c r="AB132">
        <v>8</v>
      </c>
      <c r="AD132" t="s">
        <v>2394</v>
      </c>
      <c r="AF132" t="s">
        <v>2386</v>
      </c>
    </row>
    <row r="133" spans="1:32" x14ac:dyDescent="0.2">
      <c r="A133" s="16" t="s">
        <v>2407</v>
      </c>
      <c r="B133" s="21"/>
      <c r="C133" s="8">
        <v>42906.534</v>
      </c>
      <c r="E133">
        <f t="shared" si="11"/>
        <v>-436.99537959241218</v>
      </c>
      <c r="F133">
        <f t="shared" si="12"/>
        <v>-437</v>
      </c>
      <c r="G133">
        <f t="shared" si="19"/>
        <v>6.2720000059925951E-3</v>
      </c>
      <c r="K133">
        <f>G133</f>
        <v>6.2720000059925951E-3</v>
      </c>
      <c r="P133">
        <f t="shared" si="14"/>
        <v>2.0749760432721151E-3</v>
      </c>
      <c r="Q133" s="11">
        <f t="shared" si="15"/>
        <v>27888.034</v>
      </c>
      <c r="R133">
        <f t="shared" si="20"/>
        <v>1.7615010143649921E-5</v>
      </c>
      <c r="AB133">
        <v>10</v>
      </c>
      <c r="AD133" t="s">
        <v>2394</v>
      </c>
      <c r="AF133" t="s">
        <v>2386</v>
      </c>
    </row>
    <row r="134" spans="1:32" x14ac:dyDescent="0.2">
      <c r="A134" s="16" t="s">
        <v>2407</v>
      </c>
      <c r="B134" s="21"/>
      <c r="C134" s="8">
        <v>42936.394</v>
      </c>
      <c r="E134">
        <f t="shared" si="11"/>
        <v>-414.9983498544313</v>
      </c>
      <c r="F134">
        <f t="shared" si="12"/>
        <v>-415</v>
      </c>
      <c r="G134">
        <f t="shared" si="19"/>
        <v>2.2400000016205013E-3</v>
      </c>
      <c r="K134">
        <f>G134</f>
        <v>2.2400000016205013E-3</v>
      </c>
      <c r="P134">
        <f t="shared" si="14"/>
        <v>1.934000043272115E-3</v>
      </c>
      <c r="Q134" s="11">
        <f t="shared" si="15"/>
        <v>27917.894</v>
      </c>
      <c r="R134">
        <f t="shared" si="20"/>
        <v>9.3635974509214136E-8</v>
      </c>
      <c r="AB134">
        <v>9</v>
      </c>
      <c r="AD134" t="s">
        <v>2384</v>
      </c>
      <c r="AF134" t="s">
        <v>2386</v>
      </c>
    </row>
    <row r="135" spans="1:32" x14ac:dyDescent="0.2">
      <c r="A135" s="16" t="s">
        <v>2522</v>
      </c>
      <c r="B135" s="21"/>
      <c r="C135" s="8">
        <v>42937.749000000003</v>
      </c>
      <c r="E135">
        <f t="shared" si="11"/>
        <v>-414.00015912117499</v>
      </c>
      <c r="F135">
        <f t="shared" si="12"/>
        <v>-414</v>
      </c>
      <c r="G135">
        <f t="shared" si="19"/>
        <v>-2.1599999308818951E-4</v>
      </c>
      <c r="J135">
        <f>G135</f>
        <v>-2.1599999308818951E-4</v>
      </c>
      <c r="P135">
        <f t="shared" si="14"/>
        <v>1.9276840432721153E-3</v>
      </c>
      <c r="Q135" s="11">
        <f t="shared" si="15"/>
        <v>27919.249000000003</v>
      </c>
      <c r="R135">
        <f t="shared" si="20"/>
        <v>4.5953812477460085E-6</v>
      </c>
    </row>
    <row r="136" spans="1:32" x14ac:dyDescent="0.2">
      <c r="A136" s="16" t="s">
        <v>2522</v>
      </c>
      <c r="B136" s="21"/>
      <c r="C136" s="8">
        <v>42937.752999999997</v>
      </c>
      <c r="E136">
        <f t="shared" si="11"/>
        <v>-413.99721243266828</v>
      </c>
      <c r="F136">
        <f t="shared" si="12"/>
        <v>-414</v>
      </c>
      <c r="G136">
        <f t="shared" si="19"/>
        <v>3.7840000004507601E-3</v>
      </c>
      <c r="J136">
        <f>G136</f>
        <v>3.7840000004507601E-3</v>
      </c>
      <c r="P136">
        <f t="shared" si="14"/>
        <v>1.9276840432721153E-3</v>
      </c>
      <c r="Q136" s="11">
        <f t="shared" si="15"/>
        <v>27919.252999999997</v>
      </c>
      <c r="R136">
        <f t="shared" si="20"/>
        <v>3.4459089328760681E-6</v>
      </c>
    </row>
    <row r="137" spans="1:32" x14ac:dyDescent="0.2">
      <c r="A137" s="16" t="s">
        <v>2407</v>
      </c>
      <c r="B137" s="21"/>
      <c r="C137" s="8">
        <v>42955.402000000002</v>
      </c>
      <c r="E137">
        <f t="shared" si="11"/>
        <v>-400.99568604801578</v>
      </c>
      <c r="F137">
        <f t="shared" si="12"/>
        <v>-401</v>
      </c>
      <c r="G137">
        <f t="shared" si="19"/>
        <v>5.8560000034049153E-3</v>
      </c>
      <c r="K137">
        <f>G137</f>
        <v>5.8560000034049153E-3</v>
      </c>
      <c r="P137">
        <f t="shared" si="14"/>
        <v>1.8463040432721153E-3</v>
      </c>
      <c r="Q137" s="11">
        <f t="shared" si="15"/>
        <v>27936.902000000002</v>
      </c>
      <c r="R137">
        <f t="shared" si="20"/>
        <v>1.60776616927053E-5</v>
      </c>
      <c r="AB137">
        <v>6</v>
      </c>
      <c r="AD137" t="s">
        <v>2394</v>
      </c>
      <c r="AF137" t="s">
        <v>2386</v>
      </c>
    </row>
    <row r="138" spans="1:32" x14ac:dyDescent="0.2">
      <c r="A138" s="16" t="s">
        <v>2522</v>
      </c>
      <c r="B138" s="21"/>
      <c r="C138" s="8">
        <v>42956.756999999998</v>
      </c>
      <c r="E138">
        <f t="shared" si="11"/>
        <v>-399.99749531476482</v>
      </c>
      <c r="F138">
        <f t="shared" si="12"/>
        <v>-400</v>
      </c>
      <c r="G138">
        <f t="shared" si="19"/>
        <v>3.4000000014202669E-3</v>
      </c>
      <c r="J138">
        <f>G138</f>
        <v>3.4000000014202669E-3</v>
      </c>
      <c r="P138">
        <f t="shared" si="14"/>
        <v>1.8401000432721154E-3</v>
      </c>
      <c r="Q138" s="11">
        <f t="shared" si="15"/>
        <v>27938.256999999998</v>
      </c>
      <c r="R138">
        <f t="shared" si="20"/>
        <v>2.4332878794306051E-6</v>
      </c>
    </row>
    <row r="139" spans="1:32" x14ac:dyDescent="0.2">
      <c r="A139" s="16" t="s">
        <v>2379</v>
      </c>
      <c r="B139" s="21"/>
      <c r="C139" s="8">
        <v>42959.472699999998</v>
      </c>
      <c r="E139">
        <f t="shared" si="11"/>
        <v>-397.99691481712756</v>
      </c>
      <c r="F139">
        <f t="shared" si="12"/>
        <v>-398</v>
      </c>
      <c r="G139">
        <f t="shared" si="19"/>
        <v>4.1879999989760108E-3</v>
      </c>
      <c r="I139">
        <f>G139</f>
        <v>4.1879999989760108E-3</v>
      </c>
      <c r="P139">
        <f t="shared" si="14"/>
        <v>1.8277160432721151E-3</v>
      </c>
      <c r="Q139" s="11">
        <f t="shared" si="15"/>
        <v>27940.972699999998</v>
      </c>
      <c r="R139">
        <f t="shared" si="20"/>
        <v>5.5709403515532292E-6</v>
      </c>
    </row>
    <row r="140" spans="1:32" x14ac:dyDescent="0.2">
      <c r="A140" s="16" t="s">
        <v>2407</v>
      </c>
      <c r="B140" s="21"/>
      <c r="C140" s="8">
        <v>42959.474999999999</v>
      </c>
      <c r="E140">
        <f t="shared" si="11"/>
        <v>-397.99522047123338</v>
      </c>
      <c r="F140">
        <f t="shared" si="12"/>
        <v>-398</v>
      </c>
      <c r="G140">
        <f t="shared" si="19"/>
        <v>6.4879999990807846E-3</v>
      </c>
      <c r="K140">
        <f>G140</f>
        <v>6.4879999990807846E-3</v>
      </c>
      <c r="P140">
        <f t="shared" si="14"/>
        <v>1.8277160432721151E-3</v>
      </c>
      <c r="Q140" s="11">
        <f t="shared" si="15"/>
        <v>27940.974999999999</v>
      </c>
      <c r="R140">
        <f t="shared" si="20"/>
        <v>2.17182465487677E-5</v>
      </c>
      <c r="AB140">
        <v>10</v>
      </c>
      <c r="AD140" t="s">
        <v>2394</v>
      </c>
      <c r="AF140" t="s">
        <v>2386</v>
      </c>
    </row>
    <row r="141" spans="1:32" x14ac:dyDescent="0.2">
      <c r="A141" s="16" t="s">
        <v>2522</v>
      </c>
      <c r="B141" s="21"/>
      <c r="C141" s="8">
        <v>42960.832000000002</v>
      </c>
      <c r="E141">
        <f t="shared" si="11"/>
        <v>-396.99555639372102</v>
      </c>
      <c r="F141">
        <f t="shared" si="12"/>
        <v>-397</v>
      </c>
      <c r="G141">
        <f t="shared" si="19"/>
        <v>6.0320000047795475E-3</v>
      </c>
      <c r="J141">
        <f>G141</f>
        <v>6.0320000047795475E-3</v>
      </c>
      <c r="P141">
        <f t="shared" si="14"/>
        <v>1.8215360432721152E-3</v>
      </c>
      <c r="Q141" s="11">
        <f t="shared" si="15"/>
        <v>27942.332000000002</v>
      </c>
      <c r="R141">
        <f t="shared" si="20"/>
        <v>1.7728006771152859E-5</v>
      </c>
    </row>
    <row r="142" spans="1:32" x14ac:dyDescent="0.2">
      <c r="A142" s="16" t="s">
        <v>2408</v>
      </c>
      <c r="B142" s="21"/>
      <c r="C142" s="8">
        <v>42974.404000000002</v>
      </c>
      <c r="E142">
        <f t="shared" si="11"/>
        <v>-386.99744227436827</v>
      </c>
      <c r="F142">
        <f t="shared" si="12"/>
        <v>-387</v>
      </c>
      <c r="G142">
        <f t="shared" si="19"/>
        <v>3.4720000039669685E-3</v>
      </c>
      <c r="K142">
        <f>G142</f>
        <v>3.4720000039669685E-3</v>
      </c>
      <c r="P142">
        <f t="shared" si="14"/>
        <v>1.7601760432721151E-3</v>
      </c>
      <c r="Q142" s="11">
        <f t="shared" si="15"/>
        <v>27955.904000000002</v>
      </c>
      <c r="R142">
        <f t="shared" si="20"/>
        <v>2.9303412724090152E-6</v>
      </c>
      <c r="AA142" t="s">
        <v>2406</v>
      </c>
      <c r="AB142">
        <v>7</v>
      </c>
      <c r="AD142" t="s">
        <v>2394</v>
      </c>
      <c r="AF142" t="s">
        <v>2386</v>
      </c>
    </row>
    <row r="143" spans="1:32" x14ac:dyDescent="0.2">
      <c r="A143" s="16" t="s">
        <v>2522</v>
      </c>
      <c r="B143" s="21"/>
      <c r="C143" s="8">
        <v>43009.697</v>
      </c>
      <c r="E143">
        <f t="shared" si="11"/>
        <v>-360.99807286571132</v>
      </c>
      <c r="F143">
        <f t="shared" si="12"/>
        <v>-361</v>
      </c>
      <c r="G143">
        <f t="shared" si="19"/>
        <v>2.616000005218666E-3</v>
      </c>
      <c r="J143">
        <f>G143</f>
        <v>2.616000005218666E-3</v>
      </c>
      <c r="P143">
        <f t="shared" si="14"/>
        <v>1.604384043272115E-3</v>
      </c>
      <c r="Q143" s="11">
        <f t="shared" si="15"/>
        <v>27991.197</v>
      </c>
      <c r="R143">
        <f t="shared" si="20"/>
        <v>1.0233668544650459E-6</v>
      </c>
    </row>
    <row r="144" spans="1:32" x14ac:dyDescent="0.2">
      <c r="A144" s="16" t="s">
        <v>2408</v>
      </c>
      <c r="B144" s="21"/>
      <c r="C144" s="8">
        <v>43016.485000000001</v>
      </c>
      <c r="E144">
        <f t="shared" si="11"/>
        <v>-355.99754246177895</v>
      </c>
      <c r="F144">
        <f t="shared" si="12"/>
        <v>-356</v>
      </c>
      <c r="G144">
        <f t="shared" si="19"/>
        <v>3.3360000015818514E-3</v>
      </c>
      <c r="K144">
        <f>G144</f>
        <v>3.3360000015818514E-3</v>
      </c>
      <c r="P144">
        <f t="shared" si="14"/>
        <v>1.5750440432721151E-3</v>
      </c>
      <c r="Q144" s="11">
        <f t="shared" si="15"/>
        <v>27997.985000000001</v>
      </c>
      <c r="R144">
        <f t="shared" si="20"/>
        <v>3.1009658871065615E-6</v>
      </c>
      <c r="AA144" t="s">
        <v>2406</v>
      </c>
      <c r="AB144">
        <v>8</v>
      </c>
      <c r="AD144" t="s">
        <v>2394</v>
      </c>
      <c r="AF144" t="s">
        <v>2386</v>
      </c>
    </row>
    <row r="145" spans="1:32" x14ac:dyDescent="0.2">
      <c r="A145" s="16" t="s">
        <v>2522</v>
      </c>
      <c r="B145" s="21"/>
      <c r="C145" s="8">
        <v>43043.633999999998</v>
      </c>
      <c r="E145">
        <f t="shared" si="11"/>
        <v>-335.99763086243604</v>
      </c>
      <c r="F145">
        <f t="shared" si="12"/>
        <v>-336</v>
      </c>
      <c r="G145">
        <f t="shared" si="19"/>
        <v>3.2160000046133064E-3</v>
      </c>
      <c r="J145">
        <f>G145</f>
        <v>3.2160000046133064E-3</v>
      </c>
      <c r="P145">
        <f t="shared" si="14"/>
        <v>1.4596840432721152E-3</v>
      </c>
      <c r="Q145" s="11">
        <f t="shared" si="15"/>
        <v>28025.133999999998</v>
      </c>
      <c r="R145">
        <f t="shared" si="20"/>
        <v>3.0846457560618326E-6</v>
      </c>
    </row>
    <row r="146" spans="1:32" x14ac:dyDescent="0.2">
      <c r="A146" s="16" t="s">
        <v>2409</v>
      </c>
      <c r="B146" s="21"/>
      <c r="C146" s="8">
        <v>43157.66</v>
      </c>
      <c r="E146">
        <f t="shared" si="11"/>
        <v>-251.99785481075898</v>
      </c>
      <c r="F146">
        <f t="shared" si="12"/>
        <v>-252</v>
      </c>
      <c r="G146">
        <f t="shared" si="19"/>
        <v>2.9120000035618432E-3</v>
      </c>
      <c r="K146">
        <f>G146</f>
        <v>2.9120000035618432E-3</v>
      </c>
      <c r="P146">
        <f t="shared" si="14"/>
        <v>1.0101160432721152E-3</v>
      </c>
      <c r="Q146" s="11">
        <f t="shared" si="15"/>
        <v>28139.160000000003</v>
      </c>
      <c r="R146">
        <f t="shared" si="20"/>
        <v>3.6171625984073398E-6</v>
      </c>
      <c r="AA146" t="s">
        <v>2406</v>
      </c>
      <c r="AB146">
        <v>10</v>
      </c>
      <c r="AD146" t="s">
        <v>2394</v>
      </c>
      <c r="AF146" t="s">
        <v>2386</v>
      </c>
    </row>
    <row r="147" spans="1:32" x14ac:dyDescent="0.2">
      <c r="A147" s="16" t="s">
        <v>2410</v>
      </c>
      <c r="B147" s="21"/>
      <c r="C147" s="8">
        <v>43213.311000000002</v>
      </c>
      <c r="E147">
        <f t="shared" si="11"/>
        <v>-211.00131422307288</v>
      </c>
      <c r="F147">
        <f t="shared" si="12"/>
        <v>-211</v>
      </c>
      <c r="G147">
        <f t="shared" si="19"/>
        <v>-1.7839999927673489E-3</v>
      </c>
      <c r="K147">
        <f>G147</f>
        <v>-1.7839999927673489E-3</v>
      </c>
      <c r="P147">
        <f t="shared" si="14"/>
        <v>8.1118404327211501E-4</v>
      </c>
      <c r="Q147" s="11">
        <f t="shared" si="15"/>
        <v>28194.811000000002</v>
      </c>
      <c r="R147">
        <f t="shared" si="20"/>
        <v>6.7349801809140811E-6</v>
      </c>
      <c r="AA147" t="s">
        <v>2406</v>
      </c>
      <c r="AB147">
        <v>6</v>
      </c>
      <c r="AD147" t="s">
        <v>2394</v>
      </c>
      <c r="AF147" t="s">
        <v>2386</v>
      </c>
    </row>
    <row r="148" spans="1:32" x14ac:dyDescent="0.2">
      <c r="A148" s="16" t="s">
        <v>2410</v>
      </c>
      <c r="B148" s="21"/>
      <c r="C148" s="8">
        <v>43217.387999999999</v>
      </c>
      <c r="E148">
        <f t="shared" si="11"/>
        <v>-207.99790195777848</v>
      </c>
      <c r="F148">
        <f t="shared" si="12"/>
        <v>-208</v>
      </c>
      <c r="G148">
        <f t="shared" si="19"/>
        <v>2.8480000037234277E-3</v>
      </c>
      <c r="K148">
        <f>G148</f>
        <v>2.8480000037234277E-3</v>
      </c>
      <c r="P148">
        <f t="shared" si="14"/>
        <v>7.9715604327211499E-4</v>
      </c>
      <c r="Q148" s="11">
        <f t="shared" si="15"/>
        <v>28198.887999999999</v>
      </c>
      <c r="R148">
        <f t="shared" si="20"/>
        <v>4.2059609501196257E-6</v>
      </c>
      <c r="AA148" t="s">
        <v>2406</v>
      </c>
      <c r="AB148">
        <v>7</v>
      </c>
      <c r="AD148" t="s">
        <v>2384</v>
      </c>
      <c r="AF148" t="s">
        <v>2386</v>
      </c>
    </row>
    <row r="149" spans="1:32" x14ac:dyDescent="0.2">
      <c r="A149" s="16" t="s">
        <v>2522</v>
      </c>
      <c r="B149" s="21"/>
      <c r="C149" s="8">
        <v>43313.767999999996</v>
      </c>
      <c r="E149">
        <f t="shared" ref="E149:E212" si="21">(C149-C$7)/C$8</f>
        <v>-136.99744227437262</v>
      </c>
      <c r="F149">
        <f t="shared" ref="F149:F212" si="22">+ROUND(2*E149,0)/2</f>
        <v>-137</v>
      </c>
      <c r="G149">
        <f>C149-(C$7+F149*C$8)</f>
        <v>3.4719999966910109E-3</v>
      </c>
      <c r="J149">
        <f>G149</f>
        <v>3.4719999966910109E-3</v>
      </c>
      <c r="P149">
        <f t="shared" ref="P149:P212" si="23">+D$11+D$12*F149+D$13*F149^2</f>
        <v>4.8617604327211511E-4</v>
      </c>
      <c r="Q149" s="11">
        <f t="shared" ref="Q149:Q212" si="24">C149-15018.5</f>
        <v>28295.267999999996</v>
      </c>
      <c r="R149">
        <f t="shared" si="20"/>
        <v>8.9151446808100437E-6</v>
      </c>
    </row>
    <row r="150" spans="1:32" x14ac:dyDescent="0.2">
      <c r="A150" s="16" t="s">
        <v>2379</v>
      </c>
      <c r="B150" s="21"/>
      <c r="C150" s="8">
        <v>43324.623699999996</v>
      </c>
      <c r="E150">
        <f t="shared" si="21"/>
        <v>-129.00035065593337</v>
      </c>
      <c r="F150">
        <f t="shared" si="22"/>
        <v>-129</v>
      </c>
      <c r="G150">
        <f>C150-(C$7+F150*C$8)</f>
        <v>-4.7600000107195228E-4</v>
      </c>
      <c r="I150">
        <f>G150</f>
        <v>-4.7600000107195228E-4</v>
      </c>
      <c r="P150">
        <f t="shared" si="23"/>
        <v>4.5366404327211511E-4</v>
      </c>
      <c r="Q150" s="11">
        <f t="shared" si="24"/>
        <v>28306.123699999996</v>
      </c>
      <c r="R150">
        <f t="shared" si="20"/>
        <v>8.6427523534616816E-7</v>
      </c>
    </row>
    <row r="151" spans="1:32" x14ac:dyDescent="0.2">
      <c r="A151" s="16" t="s">
        <v>2411</v>
      </c>
      <c r="B151" s="21"/>
      <c r="C151" s="8">
        <v>43400.639999999999</v>
      </c>
      <c r="E151">
        <f t="shared" si="21"/>
        <v>-73.001261182681233</v>
      </c>
      <c r="F151">
        <f t="shared" si="22"/>
        <v>-73</v>
      </c>
      <c r="G151">
        <f>C151-(C$7+F151*C$8)</f>
        <v>-1.7119999974966049E-3</v>
      </c>
      <c r="K151">
        <f>G151</f>
        <v>-1.7119999974966049E-3</v>
      </c>
      <c r="P151">
        <f t="shared" si="23"/>
        <v>2.4041604327211505E-4</v>
      </c>
      <c r="Q151" s="11">
        <f t="shared" si="24"/>
        <v>28382.14</v>
      </c>
      <c r="R151">
        <f t="shared" si="20"/>
        <v>3.8119283962510042E-6</v>
      </c>
      <c r="AA151" t="s">
        <v>2406</v>
      </c>
      <c r="AB151">
        <v>7</v>
      </c>
      <c r="AD151" t="s">
        <v>2394</v>
      </c>
      <c r="AF151" t="s">
        <v>2386</v>
      </c>
    </row>
    <row r="152" spans="1:32" x14ac:dyDescent="0.2">
      <c r="A152" s="16" t="s">
        <v>2412</v>
      </c>
      <c r="B152" s="21"/>
      <c r="C152" s="8">
        <v>43480.732000000004</v>
      </c>
      <c r="E152">
        <f t="shared" si="21"/>
        <v>-13.999717117898141</v>
      </c>
      <c r="F152">
        <f t="shared" si="22"/>
        <v>-14</v>
      </c>
      <c r="G152">
        <f>C152-(C$7+F152*C$8)</f>
        <v>3.8400000630645081E-4</v>
      </c>
      <c r="K152">
        <f>G152</f>
        <v>3.8400000630645081E-4</v>
      </c>
      <c r="P152">
        <f t="shared" si="23"/>
        <v>4.2884043272115036E-5</v>
      </c>
      <c r="Q152" s="11">
        <f t="shared" si="24"/>
        <v>28462.232000000004</v>
      </c>
      <c r="R152">
        <f t="shared" si="20"/>
        <v>1.1636010023684233E-7</v>
      </c>
      <c r="AA152" t="s">
        <v>2406</v>
      </c>
      <c r="AF152" t="s">
        <v>2413</v>
      </c>
    </row>
    <row r="153" spans="1:32" x14ac:dyDescent="0.2">
      <c r="A153" s="16" t="s">
        <v>2414</v>
      </c>
      <c r="B153" s="21"/>
      <c r="C153" s="8">
        <v>43488.732000000004</v>
      </c>
      <c r="E153">
        <f t="shared" si="21"/>
        <v>-8.1063400949964777</v>
      </c>
      <c r="F153">
        <f t="shared" si="22"/>
        <v>-8</v>
      </c>
      <c r="K153" s="20">
        <v>-0.14435199999570614</v>
      </c>
      <c r="P153">
        <f t="shared" si="23"/>
        <v>2.4356043272115033E-5</v>
      </c>
      <c r="Q153" s="11">
        <f t="shared" si="24"/>
        <v>28470.232000000004</v>
      </c>
      <c r="AB153">
        <v>11</v>
      </c>
      <c r="AD153" t="s">
        <v>2394</v>
      </c>
      <c r="AF153" t="s">
        <v>2386</v>
      </c>
    </row>
    <row r="154" spans="1:32" x14ac:dyDescent="0.2">
      <c r="A154" s="16" t="s">
        <v>2371</v>
      </c>
      <c r="B154" s="21"/>
      <c r="C154" s="8">
        <v>43499.735999999997</v>
      </c>
      <c r="D154" s="2"/>
      <c r="E154">
        <f t="shared" si="21"/>
        <v>0</v>
      </c>
      <c r="F154">
        <f t="shared" si="22"/>
        <v>0</v>
      </c>
      <c r="G154">
        <f t="shared" ref="G154:G185" si="25">C154-(C$7+F154*C$8)</f>
        <v>0</v>
      </c>
      <c r="H154">
        <f>G154</f>
        <v>0</v>
      </c>
      <c r="P154">
        <f t="shared" si="23"/>
        <v>1.0004327211503329E-7</v>
      </c>
      <c r="Q154" s="11">
        <f t="shared" si="24"/>
        <v>28481.235999999997</v>
      </c>
      <c r="R154">
        <f t="shared" ref="R154:R217" si="26">+(P154-G154)^2</f>
        <v>1.0008656295482598E-14</v>
      </c>
    </row>
    <row r="155" spans="1:32" x14ac:dyDescent="0.2">
      <c r="A155" s="16" t="s">
        <v>2415</v>
      </c>
      <c r="B155" s="21"/>
      <c r="C155" s="8">
        <v>43612.406999999999</v>
      </c>
      <c r="E155">
        <f t="shared" si="21"/>
        <v>83.001585318420709</v>
      </c>
      <c r="F155">
        <f t="shared" si="22"/>
        <v>83</v>
      </c>
      <c r="G155">
        <f t="shared" si="25"/>
        <v>2.1520000009331852E-3</v>
      </c>
      <c r="K155">
        <f>G155</f>
        <v>2.1520000009331852E-3</v>
      </c>
      <c r="P155">
        <f t="shared" si="23"/>
        <v>-2.2134395672788492E-4</v>
      </c>
      <c r="Q155" s="11">
        <f t="shared" si="24"/>
        <v>28593.906999999999</v>
      </c>
      <c r="R155">
        <f t="shared" si="26"/>
        <v>5.6327615413663119E-6</v>
      </c>
      <c r="AA155" t="s">
        <v>2406</v>
      </c>
      <c r="AB155">
        <v>11</v>
      </c>
      <c r="AD155" t="s">
        <v>2384</v>
      </c>
      <c r="AF155" t="s">
        <v>2386</v>
      </c>
    </row>
    <row r="156" spans="1:32" x14ac:dyDescent="0.2">
      <c r="A156" s="16" t="s">
        <v>2415</v>
      </c>
      <c r="B156" s="21"/>
      <c r="C156" s="8">
        <v>43658.561000000002</v>
      </c>
      <c r="E156">
        <f t="shared" si="21"/>
        <v>117.0019507077978</v>
      </c>
      <c r="F156">
        <f t="shared" si="22"/>
        <v>117</v>
      </c>
      <c r="G156">
        <f t="shared" si="25"/>
        <v>2.648000001499895E-3</v>
      </c>
      <c r="K156">
        <f>G156</f>
        <v>2.648000001499895E-3</v>
      </c>
      <c r="P156">
        <f t="shared" si="23"/>
        <v>-2.9614395672788497E-4</v>
      </c>
      <c r="Q156" s="11">
        <f t="shared" si="24"/>
        <v>28640.061000000002</v>
      </c>
      <c r="R156">
        <f t="shared" si="26"/>
        <v>8.6679836467691398E-6</v>
      </c>
      <c r="AA156" t="s">
        <v>2406</v>
      </c>
      <c r="AB156">
        <v>6</v>
      </c>
      <c r="AD156" t="s">
        <v>2394</v>
      </c>
      <c r="AF156" t="s">
        <v>2386</v>
      </c>
    </row>
    <row r="157" spans="1:32" x14ac:dyDescent="0.2">
      <c r="A157" s="16" t="s">
        <v>2415</v>
      </c>
      <c r="B157" s="21"/>
      <c r="C157" s="8">
        <v>43673.487999999998</v>
      </c>
      <c r="E157">
        <f t="shared" si="21"/>
        <v>127.99825556040152</v>
      </c>
      <c r="F157">
        <f t="shared" si="22"/>
        <v>128</v>
      </c>
      <c r="G157">
        <f t="shared" si="25"/>
        <v>-2.3680000012973323E-3</v>
      </c>
      <c r="K157">
        <f>G157</f>
        <v>-2.3680000012973323E-3</v>
      </c>
      <c r="P157">
        <f t="shared" si="23"/>
        <v>-3.1836395672788496E-4</v>
      </c>
      <c r="Q157" s="11">
        <f t="shared" si="24"/>
        <v>28654.987999999998</v>
      </c>
      <c r="R157">
        <f t="shared" si="26"/>
        <v>4.2010079151982905E-6</v>
      </c>
      <c r="AA157" t="s">
        <v>2406</v>
      </c>
      <c r="AB157">
        <v>6</v>
      </c>
      <c r="AD157" t="s">
        <v>2394</v>
      </c>
      <c r="AF157" t="s">
        <v>2386</v>
      </c>
    </row>
    <row r="158" spans="1:32" x14ac:dyDescent="0.2">
      <c r="A158" s="16" t="s">
        <v>2415</v>
      </c>
      <c r="B158" s="21"/>
      <c r="C158" s="8">
        <v>43673.489000000001</v>
      </c>
      <c r="E158">
        <f t="shared" si="21"/>
        <v>127.99899223253222</v>
      </c>
      <c r="F158">
        <f t="shared" si="22"/>
        <v>128</v>
      </c>
      <c r="G158">
        <f t="shared" si="25"/>
        <v>-1.3679999974556267E-3</v>
      </c>
      <c r="K158">
        <f>G158</f>
        <v>-1.3679999974556267E-3</v>
      </c>
      <c r="P158">
        <f t="shared" si="23"/>
        <v>-3.1836395672788496E-4</v>
      </c>
      <c r="Q158" s="11">
        <f t="shared" si="24"/>
        <v>28654.989000000001</v>
      </c>
      <c r="R158">
        <f t="shared" si="26"/>
        <v>1.1017358179946096E-6</v>
      </c>
      <c r="AA158" t="s">
        <v>2406</v>
      </c>
      <c r="AB158">
        <v>7</v>
      </c>
      <c r="AD158" t="s">
        <v>2384</v>
      </c>
      <c r="AF158" t="s">
        <v>2386</v>
      </c>
    </row>
    <row r="159" spans="1:32" x14ac:dyDescent="0.2">
      <c r="A159" s="16" t="s">
        <v>2379</v>
      </c>
      <c r="B159" s="21"/>
      <c r="C159" s="8">
        <v>43689.779699999999</v>
      </c>
      <c r="E159">
        <f t="shared" si="21"/>
        <v>139.99989686590357</v>
      </c>
      <c r="F159">
        <f t="shared" si="22"/>
        <v>140</v>
      </c>
      <c r="G159">
        <f t="shared" si="25"/>
        <v>-1.3999999646330252E-4</v>
      </c>
      <c r="I159">
        <f>G159</f>
        <v>-1.3999999646330252E-4</v>
      </c>
      <c r="P159">
        <f t="shared" si="23"/>
        <v>-3.4149995672788495E-4</v>
      </c>
      <c r="Q159" s="11">
        <f t="shared" si="24"/>
        <v>28671.279699999999</v>
      </c>
      <c r="R159">
        <f t="shared" si="26"/>
        <v>4.0602233986628298E-8</v>
      </c>
    </row>
    <row r="160" spans="1:32" x14ac:dyDescent="0.2">
      <c r="A160" s="16" t="s">
        <v>2416</v>
      </c>
      <c r="B160" s="21"/>
      <c r="C160" s="8">
        <v>43741.362999999998</v>
      </c>
      <c r="E160">
        <f t="shared" si="21"/>
        <v>177.99987623908282</v>
      </c>
      <c r="F160">
        <f t="shared" si="22"/>
        <v>178</v>
      </c>
      <c r="G160">
        <f t="shared" si="25"/>
        <v>-1.6799999866634607E-4</v>
      </c>
      <c r="K160">
        <f>G160</f>
        <v>-1.6799999866634607E-4</v>
      </c>
      <c r="P160">
        <f t="shared" si="23"/>
        <v>-4.0716395672788495E-4</v>
      </c>
      <c r="Q160" s="11">
        <f t="shared" si="24"/>
        <v>28722.862999999998</v>
      </c>
      <c r="R160">
        <f t="shared" si="26"/>
        <v>5.7199398835661526E-8</v>
      </c>
      <c r="AA160" t="s">
        <v>2406</v>
      </c>
      <c r="AB160">
        <v>11</v>
      </c>
      <c r="AD160" t="s">
        <v>2394</v>
      </c>
      <c r="AF160" t="s">
        <v>2386</v>
      </c>
    </row>
    <row r="161" spans="1:32" x14ac:dyDescent="0.2">
      <c r="A161" s="16" t="s">
        <v>2417</v>
      </c>
      <c r="B161" s="21"/>
      <c r="C161" s="8">
        <v>43783.444000000003</v>
      </c>
      <c r="E161">
        <f t="shared" si="21"/>
        <v>208.99977605167754</v>
      </c>
      <c r="F161">
        <f t="shared" si="22"/>
        <v>209</v>
      </c>
      <c r="G161">
        <f t="shared" si="25"/>
        <v>-3.0399999377550557E-4</v>
      </c>
      <c r="K161">
        <f>G161</f>
        <v>-3.0399999377550557E-4</v>
      </c>
      <c r="P161">
        <f t="shared" si="23"/>
        <v>-4.5217595672788504E-4</v>
      </c>
      <c r="Q161" s="11">
        <f t="shared" si="24"/>
        <v>28764.944000000003</v>
      </c>
      <c r="R161">
        <f t="shared" si="26"/>
        <v>2.1956115996864931E-8</v>
      </c>
      <c r="AA161" t="s">
        <v>2406</v>
      </c>
      <c r="AB161">
        <v>6</v>
      </c>
      <c r="AD161" t="s">
        <v>2394</v>
      </c>
      <c r="AF161" t="s">
        <v>2386</v>
      </c>
    </row>
    <row r="162" spans="1:32" x14ac:dyDescent="0.2">
      <c r="A162" s="16" t="s">
        <v>2522</v>
      </c>
      <c r="B162" s="21"/>
      <c r="C162" s="8">
        <v>43909.688000000002</v>
      </c>
      <c r="E162">
        <f t="shared" si="21"/>
        <v>302.00021216157631</v>
      </c>
      <c r="F162">
        <f t="shared" si="22"/>
        <v>302</v>
      </c>
      <c r="G162">
        <f t="shared" si="25"/>
        <v>2.8800000291084871E-4</v>
      </c>
      <c r="J162">
        <f>G162</f>
        <v>2.8800000291084871E-4</v>
      </c>
      <c r="P162">
        <f t="shared" si="23"/>
        <v>-5.4108395672788499E-4</v>
      </c>
      <c r="Q162" s="11">
        <f t="shared" si="24"/>
        <v>28891.188000000002</v>
      </c>
      <c r="R162">
        <f t="shared" si="26"/>
        <v>6.8738021213024146E-7</v>
      </c>
    </row>
    <row r="163" spans="1:32" x14ac:dyDescent="0.2">
      <c r="A163" s="16" t="s">
        <v>2418</v>
      </c>
      <c r="B163" s="21"/>
      <c r="C163" s="8">
        <v>43931.409</v>
      </c>
      <c r="E163">
        <f t="shared" si="21"/>
        <v>318.00146745088057</v>
      </c>
      <c r="F163">
        <f t="shared" si="22"/>
        <v>318</v>
      </c>
      <c r="G163">
        <f t="shared" si="25"/>
        <v>1.9920000049751252E-3</v>
      </c>
      <c r="K163">
        <f>G163</f>
        <v>1.9920000049751252E-3</v>
      </c>
      <c r="P163">
        <f t="shared" si="23"/>
        <v>-5.4940395672788502E-4</v>
      </c>
      <c r="Q163" s="11">
        <f t="shared" si="24"/>
        <v>28912.909</v>
      </c>
      <c r="R163">
        <f t="shared" si="26"/>
        <v>6.4587340965597546E-6</v>
      </c>
      <c r="AA163" t="s">
        <v>2406</v>
      </c>
      <c r="AB163">
        <v>8</v>
      </c>
      <c r="AD163" t="s">
        <v>2384</v>
      </c>
      <c r="AF163" t="s">
        <v>2386</v>
      </c>
    </row>
    <row r="164" spans="1:32" x14ac:dyDescent="0.2">
      <c r="A164" s="16" t="s">
        <v>2419</v>
      </c>
      <c r="B164" s="21"/>
      <c r="C164" s="8">
        <v>43965.332999999999</v>
      </c>
      <c r="E164">
        <f t="shared" si="21"/>
        <v>342.99233271649439</v>
      </c>
      <c r="F164">
        <f t="shared" si="22"/>
        <v>343</v>
      </c>
      <c r="G164">
        <f t="shared" si="25"/>
        <v>-1.0408000001916662E-2</v>
      </c>
      <c r="K164">
        <f>G164</f>
        <v>-1.0408000001916662E-2</v>
      </c>
      <c r="P164">
        <f t="shared" si="23"/>
        <v>-5.5830395672788486E-4</v>
      </c>
      <c r="Q164" s="11">
        <f t="shared" si="24"/>
        <v>28946.832999999999</v>
      </c>
      <c r="R164">
        <f t="shared" si="26"/>
        <v>9.701651218260745E-5</v>
      </c>
      <c r="AA164" t="s">
        <v>2406</v>
      </c>
      <c r="AB164">
        <v>7</v>
      </c>
      <c r="AD164" t="s">
        <v>2394</v>
      </c>
      <c r="AF164" t="s">
        <v>2386</v>
      </c>
    </row>
    <row r="165" spans="1:32" x14ac:dyDescent="0.2">
      <c r="A165" s="16" t="s">
        <v>2419</v>
      </c>
      <c r="B165" s="21"/>
      <c r="C165" s="8">
        <v>43965.343999999997</v>
      </c>
      <c r="E165">
        <f t="shared" si="21"/>
        <v>343.00043610989985</v>
      </c>
      <c r="F165">
        <f t="shared" si="22"/>
        <v>343</v>
      </c>
      <c r="G165">
        <f t="shared" si="25"/>
        <v>5.9199999668635428E-4</v>
      </c>
      <c r="K165">
        <f>G165</f>
        <v>5.9199999668635428E-4</v>
      </c>
      <c r="P165">
        <f t="shared" si="23"/>
        <v>-5.5830395672788486E-4</v>
      </c>
      <c r="Q165" s="11">
        <f t="shared" si="24"/>
        <v>28946.843999999997</v>
      </c>
      <c r="R165">
        <f t="shared" si="26"/>
        <v>1.323199185240428E-6</v>
      </c>
      <c r="AA165" t="s">
        <v>2406</v>
      </c>
      <c r="AB165">
        <v>7</v>
      </c>
      <c r="AD165" t="s">
        <v>2384</v>
      </c>
      <c r="AF165" t="s">
        <v>2386</v>
      </c>
    </row>
    <row r="166" spans="1:32" x14ac:dyDescent="0.2">
      <c r="A166" s="16" t="s">
        <v>2419</v>
      </c>
      <c r="B166" s="21"/>
      <c r="C166" s="8">
        <v>43988.42</v>
      </c>
      <c r="E166">
        <f t="shared" si="21"/>
        <v>359.99988213246036</v>
      </c>
      <c r="F166">
        <f t="shared" si="22"/>
        <v>360</v>
      </c>
      <c r="G166">
        <f t="shared" si="25"/>
        <v>-1.5999999595806003E-4</v>
      </c>
      <c r="K166">
        <f>G166</f>
        <v>-1.5999999595806003E-4</v>
      </c>
      <c r="P166">
        <f t="shared" si="23"/>
        <v>-5.6149995672788488E-4</v>
      </c>
      <c r="Q166" s="11">
        <f t="shared" si="24"/>
        <v>28969.919999999998</v>
      </c>
      <c r="R166">
        <f t="shared" si="26"/>
        <v>1.612022184981709E-7</v>
      </c>
      <c r="AA166" t="s">
        <v>2406</v>
      </c>
      <c r="AB166">
        <v>11</v>
      </c>
      <c r="AD166" t="s">
        <v>2384</v>
      </c>
      <c r="AF166" t="s">
        <v>2386</v>
      </c>
    </row>
    <row r="167" spans="1:32" x14ac:dyDescent="0.2">
      <c r="A167" s="16" t="s">
        <v>2522</v>
      </c>
      <c r="B167" s="21"/>
      <c r="C167" s="8">
        <v>43989.777999999998</v>
      </c>
      <c r="E167">
        <f t="shared" si="21"/>
        <v>361.00028288209802</v>
      </c>
      <c r="F167">
        <f t="shared" si="22"/>
        <v>361</v>
      </c>
      <c r="G167">
        <f t="shared" si="25"/>
        <v>3.839999990304932E-4</v>
      </c>
      <c r="J167">
        <f>G167</f>
        <v>3.839999990304932E-4</v>
      </c>
      <c r="P167">
        <f t="shared" si="23"/>
        <v>-5.6161595672788486E-4</v>
      </c>
      <c r="Q167" s="11">
        <f t="shared" si="24"/>
        <v>28971.277999999998</v>
      </c>
      <c r="R167">
        <f t="shared" si="26"/>
        <v>8.9418953578483076E-7</v>
      </c>
    </row>
    <row r="168" spans="1:32" x14ac:dyDescent="0.2">
      <c r="A168" s="16" t="s">
        <v>2419</v>
      </c>
      <c r="B168" s="21"/>
      <c r="C168" s="8">
        <v>43992.493999999999</v>
      </c>
      <c r="E168">
        <f t="shared" si="21"/>
        <v>363.0010843813734</v>
      </c>
      <c r="F168">
        <f t="shared" si="22"/>
        <v>363</v>
      </c>
      <c r="G168">
        <f t="shared" si="25"/>
        <v>1.4720000035595149E-3</v>
      </c>
      <c r="K168">
        <f>G168</f>
        <v>1.4720000035595149E-3</v>
      </c>
      <c r="P168">
        <f t="shared" si="23"/>
        <v>-5.6182395672788499E-4</v>
      </c>
      <c r="Q168" s="11">
        <f t="shared" si="24"/>
        <v>28973.993999999999</v>
      </c>
      <c r="R168">
        <f t="shared" si="26"/>
        <v>4.1364399014391219E-6</v>
      </c>
      <c r="AA168" t="s">
        <v>2406</v>
      </c>
      <c r="AB168">
        <v>7</v>
      </c>
      <c r="AD168" t="s">
        <v>2394</v>
      </c>
      <c r="AF168" t="s">
        <v>2386</v>
      </c>
    </row>
    <row r="169" spans="1:32" x14ac:dyDescent="0.2">
      <c r="A169" s="16" t="s">
        <v>2522</v>
      </c>
      <c r="B169" s="21"/>
      <c r="C169" s="8">
        <v>44027.784</v>
      </c>
      <c r="E169">
        <f t="shared" si="21"/>
        <v>388.99824377364899</v>
      </c>
      <c r="F169">
        <f t="shared" si="22"/>
        <v>389</v>
      </c>
      <c r="G169">
        <f t="shared" si="25"/>
        <v>-2.3839999994379468E-3</v>
      </c>
      <c r="J169">
        <f>G169</f>
        <v>-2.3839999994379468E-3</v>
      </c>
      <c r="P169">
        <f t="shared" si="23"/>
        <v>-5.6161595672788497E-4</v>
      </c>
      <c r="Q169" s="11">
        <f t="shared" si="24"/>
        <v>29009.284</v>
      </c>
      <c r="R169">
        <f t="shared" si="26"/>
        <v>3.3210835991242684E-6</v>
      </c>
    </row>
    <row r="170" spans="1:32" x14ac:dyDescent="0.2">
      <c r="A170" s="16" t="s">
        <v>2522</v>
      </c>
      <c r="B170" s="21"/>
      <c r="C170" s="8">
        <v>44042.718000000001</v>
      </c>
      <c r="E170">
        <f t="shared" si="21"/>
        <v>399.99970533115152</v>
      </c>
      <c r="F170">
        <f t="shared" si="22"/>
        <v>400</v>
      </c>
      <c r="G170">
        <f t="shared" si="25"/>
        <v>-3.9999999717110768E-4</v>
      </c>
      <c r="J170">
        <f>G170</f>
        <v>-3.9999999717110768E-4</v>
      </c>
      <c r="P170">
        <f t="shared" si="23"/>
        <v>-5.5989995672788494E-4</v>
      </c>
      <c r="Q170" s="11">
        <f t="shared" si="24"/>
        <v>29024.218000000001</v>
      </c>
      <c r="R170">
        <f t="shared" si="26"/>
        <v>2.5567997066259003E-8</v>
      </c>
    </row>
    <row r="171" spans="1:32" x14ac:dyDescent="0.2">
      <c r="A171" s="16" t="s">
        <v>2420</v>
      </c>
      <c r="B171" s="21"/>
      <c r="C171" s="8">
        <v>44045.432000000001</v>
      </c>
      <c r="E171">
        <f t="shared" si="21"/>
        <v>401.99903348617084</v>
      </c>
      <c r="F171">
        <f t="shared" si="22"/>
        <v>402</v>
      </c>
      <c r="G171">
        <f t="shared" si="25"/>
        <v>-1.3119999930495396E-3</v>
      </c>
      <c r="K171">
        <f>G171</f>
        <v>-1.3119999930495396E-3</v>
      </c>
      <c r="P171">
        <f t="shared" si="23"/>
        <v>-5.594839567278849E-4</v>
      </c>
      <c r="Q171" s="11">
        <f t="shared" si="24"/>
        <v>29026.932000000001</v>
      </c>
      <c r="R171">
        <f t="shared" si="26"/>
        <v>5.6628038492125397E-7</v>
      </c>
      <c r="AA171" t="s">
        <v>2406</v>
      </c>
      <c r="AB171">
        <v>11</v>
      </c>
      <c r="AD171" t="s">
        <v>2394</v>
      </c>
      <c r="AF171" t="s">
        <v>2386</v>
      </c>
    </row>
    <row r="172" spans="1:32" x14ac:dyDescent="0.2">
      <c r="A172" s="16" t="s">
        <v>2522</v>
      </c>
      <c r="B172" s="21"/>
      <c r="C172" s="8">
        <v>44046.792000000001</v>
      </c>
      <c r="E172">
        <f t="shared" si="21"/>
        <v>403.00090758006456</v>
      </c>
      <c r="F172">
        <f t="shared" si="22"/>
        <v>403</v>
      </c>
      <c r="G172">
        <f t="shared" si="25"/>
        <v>1.2320000023464672E-3</v>
      </c>
      <c r="J172">
        <f>G172</f>
        <v>1.2320000023464672E-3</v>
      </c>
      <c r="P172">
        <f t="shared" si="23"/>
        <v>-5.592639567278848E-4</v>
      </c>
      <c r="Q172" s="11">
        <f t="shared" si="24"/>
        <v>29028.292000000001</v>
      </c>
      <c r="R172">
        <f t="shared" si="26"/>
        <v>3.208626571078722E-6</v>
      </c>
    </row>
    <row r="173" spans="1:32" x14ac:dyDescent="0.2">
      <c r="A173" s="16" t="s">
        <v>2420</v>
      </c>
      <c r="B173" s="21"/>
      <c r="C173" s="8">
        <v>44083.442999999999</v>
      </c>
      <c r="E173">
        <f t="shared" si="21"/>
        <v>430.00067773835923</v>
      </c>
      <c r="F173">
        <f t="shared" si="22"/>
        <v>430</v>
      </c>
      <c r="G173">
        <f t="shared" si="25"/>
        <v>9.1999999858671799E-4</v>
      </c>
      <c r="K173">
        <f>G173</f>
        <v>9.1999999858671799E-4</v>
      </c>
      <c r="P173">
        <f t="shared" si="23"/>
        <v>-5.5029995672788493E-4</v>
      </c>
      <c r="Q173" s="11">
        <f t="shared" si="24"/>
        <v>29064.942999999999</v>
      </c>
      <c r="R173">
        <f t="shared" si="26"/>
        <v>2.1617819585981236E-6</v>
      </c>
      <c r="AA173" t="s">
        <v>2406</v>
      </c>
      <c r="AB173">
        <v>8</v>
      </c>
      <c r="AD173" t="s">
        <v>2384</v>
      </c>
      <c r="AF173" t="s">
        <v>2386</v>
      </c>
    </row>
    <row r="174" spans="1:32" x14ac:dyDescent="0.2">
      <c r="A174" s="16" t="s">
        <v>2421</v>
      </c>
      <c r="B174" s="21"/>
      <c r="C174" s="8">
        <v>44167.605000000003</v>
      </c>
      <c r="E174">
        <f t="shared" si="21"/>
        <v>492.00047736354333</v>
      </c>
      <c r="F174">
        <f t="shared" si="22"/>
        <v>492</v>
      </c>
      <c r="G174">
        <f t="shared" si="25"/>
        <v>6.4800000836839899E-4</v>
      </c>
      <c r="N174">
        <f>G174</f>
        <v>6.4800000836839899E-4</v>
      </c>
      <c r="P174">
        <f t="shared" si="23"/>
        <v>-5.0764395672788496E-4</v>
      </c>
      <c r="Q174" s="11">
        <f t="shared" si="24"/>
        <v>29149.105000000003</v>
      </c>
      <c r="R174">
        <f t="shared" si="26"/>
        <v>1.3355129740634612E-6</v>
      </c>
      <c r="AA174" t="s">
        <v>2406</v>
      </c>
      <c r="AF174" t="s">
        <v>2413</v>
      </c>
    </row>
    <row r="175" spans="1:32" x14ac:dyDescent="0.2">
      <c r="A175" s="16" t="s">
        <v>2421</v>
      </c>
      <c r="B175" s="21"/>
      <c r="C175" s="8">
        <v>44167.606</v>
      </c>
      <c r="E175">
        <f t="shared" si="21"/>
        <v>492.00121403566862</v>
      </c>
      <c r="F175">
        <f t="shared" si="22"/>
        <v>492</v>
      </c>
      <c r="G175">
        <f t="shared" si="25"/>
        <v>1.648000004934147E-3</v>
      </c>
      <c r="N175">
        <f>G175</f>
        <v>1.648000004934147E-3</v>
      </c>
      <c r="P175">
        <f t="shared" si="23"/>
        <v>-5.0764395672788496E-4</v>
      </c>
      <c r="Q175" s="11">
        <f t="shared" si="24"/>
        <v>29149.106</v>
      </c>
      <c r="R175">
        <f t="shared" si="26"/>
        <v>4.6468008894499789E-6</v>
      </c>
      <c r="AA175" t="s">
        <v>2406</v>
      </c>
      <c r="AF175" t="s">
        <v>2413</v>
      </c>
    </row>
    <row r="176" spans="1:32" x14ac:dyDescent="0.2">
      <c r="A176" s="16" t="s">
        <v>2421</v>
      </c>
      <c r="B176" s="21"/>
      <c r="C176" s="8">
        <v>44167.608999999997</v>
      </c>
      <c r="E176">
        <f t="shared" si="21"/>
        <v>492.00342405204998</v>
      </c>
      <c r="F176">
        <f t="shared" si="22"/>
        <v>492</v>
      </c>
      <c r="G176">
        <f t="shared" si="25"/>
        <v>4.6480000019073486E-3</v>
      </c>
      <c r="N176">
        <f>G176</f>
        <v>4.6480000019073486E-3</v>
      </c>
      <c r="P176">
        <f t="shared" si="23"/>
        <v>-5.0764395672788496E-4</v>
      </c>
      <c r="Q176" s="11">
        <f t="shared" si="24"/>
        <v>29149.108999999997</v>
      </c>
      <c r="R176">
        <f t="shared" si="26"/>
        <v>2.658066462821198E-5</v>
      </c>
      <c r="AA176" t="s">
        <v>2406</v>
      </c>
      <c r="AF176" t="s">
        <v>2413</v>
      </c>
    </row>
    <row r="177" spans="1:32" x14ac:dyDescent="0.2">
      <c r="A177" s="16" t="s">
        <v>2522</v>
      </c>
      <c r="B177" s="21"/>
      <c r="C177" s="8">
        <v>44194.756999999998</v>
      </c>
      <c r="E177">
        <f t="shared" si="21"/>
        <v>512.00259897926753</v>
      </c>
      <c r="F177">
        <f t="shared" si="22"/>
        <v>512</v>
      </c>
      <c r="G177">
        <f t="shared" si="25"/>
        <v>3.528000001097098E-3</v>
      </c>
      <c r="J177">
        <f>G177</f>
        <v>3.528000001097098E-3</v>
      </c>
      <c r="P177">
        <f t="shared" si="23"/>
        <v>-4.8732395672788486E-4</v>
      </c>
      <c r="Q177" s="11">
        <f t="shared" si="24"/>
        <v>29176.256999999998</v>
      </c>
      <c r="R177">
        <f t="shared" si="26"/>
        <v>1.6122826486283284E-5</v>
      </c>
    </row>
    <row r="178" spans="1:32" x14ac:dyDescent="0.2">
      <c r="A178" s="16" t="s">
        <v>2422</v>
      </c>
      <c r="B178" s="21"/>
      <c r="C178" s="8">
        <v>44265.343999999997</v>
      </c>
      <c r="E178">
        <f t="shared" si="21"/>
        <v>564.00207446871218</v>
      </c>
      <c r="F178">
        <f t="shared" si="22"/>
        <v>564</v>
      </c>
      <c r="G178">
        <f t="shared" si="25"/>
        <v>2.8160000001662411E-3</v>
      </c>
      <c r="K178">
        <f>G178</f>
        <v>2.8160000001662411E-3</v>
      </c>
      <c r="P178">
        <f t="shared" si="23"/>
        <v>-4.1951595672788493E-4</v>
      </c>
      <c r="Q178" s="11">
        <f t="shared" si="24"/>
        <v>29246.843999999997</v>
      </c>
      <c r="R178">
        <f t="shared" si="26"/>
        <v>1.0468563507316512E-5</v>
      </c>
      <c r="AA178" t="s">
        <v>2406</v>
      </c>
      <c r="AB178">
        <v>6</v>
      </c>
      <c r="AD178" t="s">
        <v>2394</v>
      </c>
      <c r="AF178" t="s">
        <v>2386</v>
      </c>
    </row>
    <row r="179" spans="1:32" x14ac:dyDescent="0.2">
      <c r="A179" s="16" t="s">
        <v>2422</v>
      </c>
      <c r="B179" s="21"/>
      <c r="C179" s="8">
        <v>44288.411999999997</v>
      </c>
      <c r="E179">
        <f t="shared" si="21"/>
        <v>580.99562711424858</v>
      </c>
      <c r="F179">
        <f t="shared" si="22"/>
        <v>581</v>
      </c>
      <c r="G179">
        <f t="shared" si="25"/>
        <v>-5.9360000013839453E-3</v>
      </c>
      <c r="K179">
        <f>G179</f>
        <v>-5.9360000013839453E-3</v>
      </c>
      <c r="P179">
        <f t="shared" si="23"/>
        <v>-3.9265595672788485E-4</v>
      </c>
      <c r="Q179" s="11">
        <f t="shared" si="24"/>
        <v>29269.911999999997</v>
      </c>
      <c r="R179">
        <f t="shared" si="26"/>
        <v>3.0728663197423812E-5</v>
      </c>
      <c r="AA179" t="s">
        <v>2406</v>
      </c>
      <c r="AB179">
        <v>12</v>
      </c>
      <c r="AD179" t="s">
        <v>2394</v>
      </c>
      <c r="AF179" t="s">
        <v>2386</v>
      </c>
    </row>
    <row r="180" spans="1:32" x14ac:dyDescent="0.2">
      <c r="A180" s="16" t="s">
        <v>2423</v>
      </c>
      <c r="B180" s="21"/>
      <c r="C180" s="8">
        <v>44303.351999999999</v>
      </c>
      <c r="E180">
        <f t="shared" si="21"/>
        <v>592.00150870451921</v>
      </c>
      <c r="F180">
        <f t="shared" si="22"/>
        <v>592</v>
      </c>
      <c r="G180">
        <f t="shared" si="25"/>
        <v>2.0480000021052547E-3</v>
      </c>
      <c r="K180">
        <f>G180</f>
        <v>2.0480000021052547E-3</v>
      </c>
      <c r="P180">
        <f t="shared" si="23"/>
        <v>-3.7404395672788475E-4</v>
      </c>
      <c r="Q180" s="11">
        <f t="shared" si="24"/>
        <v>29284.851999999999</v>
      </c>
      <c r="R180">
        <f t="shared" si="26"/>
        <v>5.8662969385201051E-6</v>
      </c>
      <c r="AA180" t="s">
        <v>2406</v>
      </c>
      <c r="AB180">
        <v>8</v>
      </c>
      <c r="AD180" t="s">
        <v>2394</v>
      </c>
      <c r="AF180" t="s">
        <v>2386</v>
      </c>
    </row>
    <row r="181" spans="1:32" x14ac:dyDescent="0.2">
      <c r="A181" s="16" t="s">
        <v>2522</v>
      </c>
      <c r="B181" s="21"/>
      <c r="C181" s="8">
        <v>44319.64</v>
      </c>
      <c r="E181">
        <f t="shared" si="21"/>
        <v>604.00042432314729</v>
      </c>
      <c r="F181">
        <f t="shared" si="22"/>
        <v>604</v>
      </c>
      <c r="G181">
        <f t="shared" si="25"/>
        <v>5.7600000582169741E-4</v>
      </c>
      <c r="J181">
        <f>G181</f>
        <v>5.7600000582169741E-4</v>
      </c>
      <c r="P181">
        <f t="shared" si="23"/>
        <v>-3.5263595672788486E-4</v>
      </c>
      <c r="Q181" s="11">
        <f t="shared" si="24"/>
        <v>29301.14</v>
      </c>
      <c r="R181">
        <f t="shared" si="26"/>
        <v>8.6236475094038913E-7</v>
      </c>
    </row>
    <row r="182" spans="1:32" x14ac:dyDescent="0.2">
      <c r="A182" s="16" t="s">
        <v>2423</v>
      </c>
      <c r="B182" s="21"/>
      <c r="C182" s="8">
        <v>44341.362000000001</v>
      </c>
      <c r="E182">
        <f t="shared" si="21"/>
        <v>620.00241628458218</v>
      </c>
      <c r="F182">
        <f t="shared" si="22"/>
        <v>620</v>
      </c>
      <c r="G182">
        <f t="shared" si="25"/>
        <v>3.2800000044517219E-3</v>
      </c>
      <c r="K182">
        <f>G182</f>
        <v>3.2800000044517219E-3</v>
      </c>
      <c r="P182">
        <f t="shared" si="23"/>
        <v>-3.2229995672788492E-4</v>
      </c>
      <c r="Q182" s="11">
        <f t="shared" si="24"/>
        <v>29322.862000000001</v>
      </c>
      <c r="R182">
        <f t="shared" si="26"/>
        <v>1.2976565010314598E-5</v>
      </c>
      <c r="AA182" t="s">
        <v>2406</v>
      </c>
      <c r="AB182">
        <v>9</v>
      </c>
      <c r="AD182" t="s">
        <v>2384</v>
      </c>
      <c r="AF182" t="s">
        <v>2386</v>
      </c>
    </row>
    <row r="183" spans="1:32" x14ac:dyDescent="0.2">
      <c r="A183" s="16" t="s">
        <v>2522</v>
      </c>
      <c r="B183" s="21"/>
      <c r="C183" s="8">
        <v>44342.718999999997</v>
      </c>
      <c r="E183">
        <f t="shared" si="21"/>
        <v>621.00208036208926</v>
      </c>
      <c r="F183">
        <f t="shared" si="22"/>
        <v>621</v>
      </c>
      <c r="G183">
        <f t="shared" si="25"/>
        <v>2.8240000028745271E-3</v>
      </c>
      <c r="J183">
        <f>G183</f>
        <v>2.8240000028745271E-3</v>
      </c>
      <c r="P183">
        <f t="shared" si="23"/>
        <v>-3.2033595672788478E-4</v>
      </c>
      <c r="Q183" s="11">
        <f t="shared" si="24"/>
        <v>29324.218999999997</v>
      </c>
      <c r="R183">
        <f t="shared" si="26"/>
        <v>9.8868486268488227E-6</v>
      </c>
    </row>
    <row r="184" spans="1:32" x14ac:dyDescent="0.2">
      <c r="A184" s="16" t="s">
        <v>2424</v>
      </c>
      <c r="B184" s="21"/>
      <c r="C184" s="8">
        <v>44383.442000000003</v>
      </c>
      <c r="E184">
        <f t="shared" si="21"/>
        <v>651.0015794250462</v>
      </c>
      <c r="F184">
        <f t="shared" si="22"/>
        <v>651</v>
      </c>
      <c r="G184">
        <f t="shared" si="25"/>
        <v>2.1440000055008568E-3</v>
      </c>
      <c r="K184">
        <f>G184</f>
        <v>2.1440000055008568E-3</v>
      </c>
      <c r="P184">
        <f t="shared" si="23"/>
        <v>-2.5769595672788491E-4</v>
      </c>
      <c r="Q184" s="11">
        <f t="shared" si="24"/>
        <v>29364.942000000003</v>
      </c>
      <c r="R184">
        <f t="shared" si="26"/>
        <v>5.7681434949858416E-6</v>
      </c>
      <c r="AA184" t="s">
        <v>2406</v>
      </c>
      <c r="AB184">
        <v>11</v>
      </c>
      <c r="AD184" t="s">
        <v>2394</v>
      </c>
      <c r="AF184" t="s">
        <v>2386</v>
      </c>
    </row>
    <row r="185" spans="1:32" x14ac:dyDescent="0.2">
      <c r="A185" s="16" t="s">
        <v>2424</v>
      </c>
      <c r="B185" s="21"/>
      <c r="C185" s="8">
        <v>44402.447</v>
      </c>
      <c r="E185">
        <f t="shared" si="21"/>
        <v>665.00203321507513</v>
      </c>
      <c r="F185">
        <f t="shared" si="22"/>
        <v>665</v>
      </c>
      <c r="G185">
        <f t="shared" si="25"/>
        <v>2.7600000030361116E-3</v>
      </c>
      <c r="K185">
        <f>G185</f>
        <v>2.7600000030361116E-3</v>
      </c>
      <c r="P185">
        <f t="shared" si="23"/>
        <v>-2.2599995672788523E-4</v>
      </c>
      <c r="Q185" s="11">
        <f t="shared" si="24"/>
        <v>29383.947</v>
      </c>
      <c r="R185">
        <f t="shared" si="26"/>
        <v>8.9161957597105919E-6</v>
      </c>
      <c r="AA185" t="s">
        <v>2406</v>
      </c>
      <c r="AB185">
        <v>11</v>
      </c>
      <c r="AD185" t="s">
        <v>2384</v>
      </c>
      <c r="AF185" t="s">
        <v>2386</v>
      </c>
    </row>
    <row r="186" spans="1:32" x14ac:dyDescent="0.2">
      <c r="A186" s="16" t="s">
        <v>2424</v>
      </c>
      <c r="B186" s="21"/>
      <c r="C186" s="8">
        <v>44421.444000000003</v>
      </c>
      <c r="E186">
        <f t="shared" si="21"/>
        <v>678.99659362808518</v>
      </c>
      <c r="F186">
        <f t="shared" si="22"/>
        <v>679</v>
      </c>
      <c r="G186">
        <f t="shared" ref="G186:G217" si="27">C186-(C$7+F186*C$8)</f>
        <v>-4.6239999937824905E-3</v>
      </c>
      <c r="K186">
        <f>G186</f>
        <v>-4.6239999937824905E-3</v>
      </c>
      <c r="P186">
        <f t="shared" si="23"/>
        <v>-1.9273595672788515E-4</v>
      </c>
      <c r="Q186" s="11">
        <f t="shared" si="24"/>
        <v>29402.944000000003</v>
      </c>
      <c r="R186">
        <f t="shared" si="26"/>
        <v>1.9636100966093474E-5</v>
      </c>
      <c r="AA186" t="s">
        <v>2406</v>
      </c>
      <c r="AB186">
        <v>11</v>
      </c>
      <c r="AD186" t="s">
        <v>2394</v>
      </c>
      <c r="AF186" t="s">
        <v>2386</v>
      </c>
    </row>
    <row r="187" spans="1:32" x14ac:dyDescent="0.2">
      <c r="A187" s="16" t="s">
        <v>2425</v>
      </c>
      <c r="B187" s="21"/>
      <c r="C187" s="8">
        <v>44459.451999999997</v>
      </c>
      <c r="E187">
        <f t="shared" si="21"/>
        <v>706.99602786388687</v>
      </c>
      <c r="F187">
        <f t="shared" si="22"/>
        <v>707</v>
      </c>
      <c r="G187">
        <f t="shared" si="27"/>
        <v>-5.3919999991194345E-3</v>
      </c>
      <c r="N187">
        <f>G187</f>
        <v>-5.3919999991194345E-3</v>
      </c>
      <c r="P187">
        <f t="shared" si="23"/>
        <v>-1.2150395672788509E-4</v>
      </c>
      <c r="Q187" s="11">
        <f t="shared" si="24"/>
        <v>29440.951999999997</v>
      </c>
      <c r="R187">
        <f t="shared" si="26"/>
        <v>2.7778128532864989E-5</v>
      </c>
      <c r="AA187" t="s">
        <v>2406</v>
      </c>
      <c r="AF187" t="s">
        <v>2413</v>
      </c>
    </row>
    <row r="188" spans="1:32" x14ac:dyDescent="0.2">
      <c r="A188" s="16" t="s">
        <v>2425</v>
      </c>
      <c r="B188" s="21"/>
      <c r="C188" s="8">
        <v>44459.459000000003</v>
      </c>
      <c r="E188">
        <f t="shared" si="21"/>
        <v>707.00118456878556</v>
      </c>
      <c r="F188">
        <f t="shared" si="22"/>
        <v>707</v>
      </c>
      <c r="G188">
        <f t="shared" si="27"/>
        <v>1.608000005944632E-3</v>
      </c>
      <c r="N188">
        <f>G188</f>
        <v>1.608000005944632E-3</v>
      </c>
      <c r="P188">
        <f t="shared" si="23"/>
        <v>-1.2150395672788509E-4</v>
      </c>
      <c r="Q188" s="11">
        <f t="shared" si="24"/>
        <v>29440.959000000003</v>
      </c>
      <c r="R188">
        <f t="shared" si="26"/>
        <v>2.9911839568999396E-6</v>
      </c>
      <c r="AA188" t="s">
        <v>2406</v>
      </c>
      <c r="AF188" t="s">
        <v>2413</v>
      </c>
    </row>
    <row r="189" spans="1:32" x14ac:dyDescent="0.2">
      <c r="A189" s="16" t="s">
        <v>2425</v>
      </c>
      <c r="B189" s="21"/>
      <c r="C189" s="8">
        <v>44459.46</v>
      </c>
      <c r="E189">
        <f t="shared" si="21"/>
        <v>707.00192124091097</v>
      </c>
      <c r="F189">
        <f t="shared" si="22"/>
        <v>707</v>
      </c>
      <c r="G189">
        <f t="shared" si="27"/>
        <v>2.60800000251038E-3</v>
      </c>
      <c r="N189">
        <f>G189</f>
        <v>2.60800000251038E-3</v>
      </c>
      <c r="P189">
        <f t="shared" si="23"/>
        <v>-1.2150395672788509E-4</v>
      </c>
      <c r="Q189" s="11">
        <f t="shared" si="24"/>
        <v>29440.959999999999</v>
      </c>
      <c r="R189">
        <f t="shared" si="26"/>
        <v>7.4501918634973643E-6</v>
      </c>
      <c r="AA189" t="s">
        <v>2406</v>
      </c>
      <c r="AF189" t="s">
        <v>2413</v>
      </c>
    </row>
    <row r="190" spans="1:32" x14ac:dyDescent="0.2">
      <c r="A190" s="16" t="s">
        <v>2425</v>
      </c>
      <c r="B190" s="21"/>
      <c r="C190" s="8">
        <v>44459.464999999997</v>
      </c>
      <c r="E190">
        <f t="shared" si="21"/>
        <v>707.00560460154827</v>
      </c>
      <c r="F190">
        <f t="shared" si="22"/>
        <v>707</v>
      </c>
      <c r="G190">
        <f t="shared" si="27"/>
        <v>7.6079999998910353E-3</v>
      </c>
      <c r="N190">
        <f>G190</f>
        <v>7.6079999998910353E-3</v>
      </c>
      <c r="P190">
        <f t="shared" si="23"/>
        <v>-1.2150395672788509E-4</v>
      </c>
      <c r="Q190" s="11">
        <f t="shared" si="24"/>
        <v>29440.964999999997</v>
      </c>
      <c r="R190">
        <f t="shared" si="26"/>
        <v>5.9745231415387536E-5</v>
      </c>
      <c r="AA190" t="s">
        <v>2406</v>
      </c>
      <c r="AF190" t="s">
        <v>2413</v>
      </c>
    </row>
    <row r="191" spans="1:32" x14ac:dyDescent="0.2">
      <c r="A191" s="16" t="s">
        <v>2426</v>
      </c>
      <c r="B191" s="21"/>
      <c r="C191" s="8">
        <v>44497.468000000001</v>
      </c>
      <c r="E191">
        <f t="shared" si="21"/>
        <v>735.00135547671789</v>
      </c>
      <c r="F191">
        <f t="shared" si="22"/>
        <v>735</v>
      </c>
      <c r="G191">
        <f t="shared" si="27"/>
        <v>1.8400000044493936E-3</v>
      </c>
      <c r="K191">
        <f>G191</f>
        <v>1.8400000044493936E-3</v>
      </c>
      <c r="P191">
        <f t="shared" si="23"/>
        <v>-4.3999956727884711E-5</v>
      </c>
      <c r="Q191" s="11">
        <f t="shared" si="24"/>
        <v>29478.968000000001</v>
      </c>
      <c r="R191">
        <f t="shared" si="26"/>
        <v>3.5494558537159863E-6</v>
      </c>
      <c r="AA191" t="s">
        <v>2406</v>
      </c>
      <c r="AB191">
        <v>6</v>
      </c>
      <c r="AD191" t="s">
        <v>2394</v>
      </c>
      <c r="AF191" t="s">
        <v>2386</v>
      </c>
    </row>
    <row r="192" spans="1:32" x14ac:dyDescent="0.2">
      <c r="A192" s="16" t="s">
        <v>2522</v>
      </c>
      <c r="B192" s="21"/>
      <c r="C192" s="8">
        <v>44562.625999999997</v>
      </c>
      <c r="E192">
        <f t="shared" si="21"/>
        <v>783.00143798399313</v>
      </c>
      <c r="F192">
        <f t="shared" si="22"/>
        <v>783</v>
      </c>
      <c r="G192">
        <f t="shared" si="27"/>
        <v>1.9519999987096526E-3</v>
      </c>
      <c r="J192">
        <f>G192</f>
        <v>1.9519999987096526E-3</v>
      </c>
      <c r="P192">
        <f t="shared" si="23"/>
        <v>1.0345604327211509E-4</v>
      </c>
      <c r="Q192" s="11">
        <f t="shared" si="24"/>
        <v>29544.125999999997</v>
      </c>
      <c r="R192">
        <f t="shared" si="26"/>
        <v>3.4171147551846567E-6</v>
      </c>
    </row>
    <row r="193" spans="1:32" x14ac:dyDescent="0.2">
      <c r="A193" s="16" t="s">
        <v>2427</v>
      </c>
      <c r="B193" s="21"/>
      <c r="C193" s="8">
        <v>44604.705000000002</v>
      </c>
      <c r="E193">
        <f t="shared" si="21"/>
        <v>813.99986445233185</v>
      </c>
      <c r="F193">
        <f t="shared" si="22"/>
        <v>814</v>
      </c>
      <c r="G193">
        <f t="shared" si="27"/>
        <v>-1.8399999680696055E-4</v>
      </c>
      <c r="K193">
        <f>G193</f>
        <v>-1.8399999680696055E-4</v>
      </c>
      <c r="P193">
        <f t="shared" si="23"/>
        <v>2.0848404327211472E-4</v>
      </c>
      <c r="Q193" s="11">
        <f t="shared" si="24"/>
        <v>29586.205000000002</v>
      </c>
      <c r="R193">
        <f t="shared" si="26"/>
        <v>1.5404372171679318E-7</v>
      </c>
      <c r="AA193" t="s">
        <v>2406</v>
      </c>
      <c r="AB193">
        <v>11</v>
      </c>
      <c r="AD193" t="s">
        <v>2394</v>
      </c>
      <c r="AF193" t="s">
        <v>2386</v>
      </c>
    </row>
    <row r="194" spans="1:32" x14ac:dyDescent="0.2">
      <c r="A194" s="16" t="s">
        <v>2427</v>
      </c>
      <c r="B194" s="21"/>
      <c r="C194" s="8">
        <v>44626.427000000003</v>
      </c>
      <c r="E194">
        <f t="shared" si="21"/>
        <v>830.00185641376675</v>
      </c>
      <c r="F194">
        <f t="shared" si="22"/>
        <v>830</v>
      </c>
      <c r="G194">
        <f t="shared" si="27"/>
        <v>2.5200000090990216E-3</v>
      </c>
      <c r="K194">
        <f>G194</f>
        <v>2.5200000090990216E-3</v>
      </c>
      <c r="P194">
        <f t="shared" si="23"/>
        <v>2.6570004327211485E-4</v>
      </c>
      <c r="Q194" s="11">
        <f t="shared" si="24"/>
        <v>29607.927000000003</v>
      </c>
      <c r="R194">
        <f t="shared" si="26"/>
        <v>5.0818683359271923E-6</v>
      </c>
      <c r="AA194" t="s">
        <v>2406</v>
      </c>
      <c r="AB194">
        <v>6</v>
      </c>
      <c r="AD194" t="s">
        <v>2394</v>
      </c>
      <c r="AF194" t="s">
        <v>2386</v>
      </c>
    </row>
    <row r="195" spans="1:32" x14ac:dyDescent="0.2">
      <c r="A195" s="16" t="s">
        <v>2428</v>
      </c>
      <c r="B195" s="21"/>
      <c r="C195" s="8">
        <v>44691.572999999997</v>
      </c>
      <c r="E195">
        <f t="shared" si="21"/>
        <v>877.99309885550588</v>
      </c>
      <c r="F195">
        <f t="shared" si="22"/>
        <v>878</v>
      </c>
      <c r="G195">
        <f t="shared" si="27"/>
        <v>-9.3679999990854412E-3</v>
      </c>
      <c r="N195">
        <f>G195</f>
        <v>-9.3679999990854412E-3</v>
      </c>
      <c r="P195">
        <f t="shared" si="23"/>
        <v>4.4963604327211484E-4</v>
      </c>
      <c r="Q195" s="11">
        <f t="shared" si="24"/>
        <v>29673.072999999997</v>
      </c>
      <c r="R195">
        <f t="shared" si="26"/>
        <v>9.6385977460198142E-5</v>
      </c>
      <c r="AA195" t="s">
        <v>2406</v>
      </c>
      <c r="AF195" t="s">
        <v>2413</v>
      </c>
    </row>
    <row r="196" spans="1:32" x14ac:dyDescent="0.2">
      <c r="A196" s="16" t="s">
        <v>2428</v>
      </c>
      <c r="B196" s="21"/>
      <c r="C196" s="8">
        <v>44691.578000000001</v>
      </c>
      <c r="E196">
        <f t="shared" si="21"/>
        <v>877.99678221614863</v>
      </c>
      <c r="F196">
        <f t="shared" si="22"/>
        <v>878</v>
      </c>
      <c r="G196">
        <f t="shared" si="27"/>
        <v>-4.3679999944288284E-3</v>
      </c>
      <c r="N196">
        <f>G196</f>
        <v>-4.3679999944288284E-3</v>
      </c>
      <c r="P196">
        <f t="shared" si="23"/>
        <v>4.4963604327211484E-4</v>
      </c>
      <c r="Q196" s="11">
        <f t="shared" si="24"/>
        <v>29673.078000000001</v>
      </c>
      <c r="R196">
        <f t="shared" si="26"/>
        <v>2.3209616991754844E-5</v>
      </c>
      <c r="AA196" t="s">
        <v>2406</v>
      </c>
      <c r="AF196" t="s">
        <v>2413</v>
      </c>
    </row>
    <row r="197" spans="1:32" x14ac:dyDescent="0.2">
      <c r="A197" s="16" t="s">
        <v>2428</v>
      </c>
      <c r="B197" s="21"/>
      <c r="C197" s="8">
        <v>44691.582999999999</v>
      </c>
      <c r="E197">
        <f t="shared" si="21"/>
        <v>878.00046557678593</v>
      </c>
      <c r="F197">
        <f t="shared" si="22"/>
        <v>878</v>
      </c>
      <c r="G197">
        <f t="shared" si="27"/>
        <v>6.320000029518269E-4</v>
      </c>
      <c r="N197">
        <f>G197</f>
        <v>6.320000029518269E-4</v>
      </c>
      <c r="P197">
        <f t="shared" si="23"/>
        <v>4.4963604327211484E-4</v>
      </c>
      <c r="Q197" s="11">
        <f t="shared" si="24"/>
        <v>29673.082999999999</v>
      </c>
      <c r="R197">
        <f t="shared" si="26"/>
        <v>3.3256613790063646E-8</v>
      </c>
      <c r="AA197" t="s">
        <v>2406</v>
      </c>
      <c r="AF197" t="s">
        <v>2413</v>
      </c>
    </row>
    <row r="198" spans="1:32" x14ac:dyDescent="0.2">
      <c r="A198" s="16" t="s">
        <v>2429</v>
      </c>
      <c r="B198" s="21"/>
      <c r="C198" s="8">
        <v>44717.375999999997</v>
      </c>
      <c r="E198">
        <f t="shared" si="21"/>
        <v>897.00144977074717</v>
      </c>
      <c r="F198">
        <f t="shared" si="22"/>
        <v>897</v>
      </c>
      <c r="G198">
        <f t="shared" si="27"/>
        <v>1.9679999968502671E-3</v>
      </c>
      <c r="K198">
        <f>G198</f>
        <v>1.9679999968502671E-3</v>
      </c>
      <c r="P198">
        <f t="shared" si="23"/>
        <v>5.2753604327211495E-4</v>
      </c>
      <c r="Q198" s="11">
        <f t="shared" si="24"/>
        <v>29698.875999999997</v>
      </c>
      <c r="R198">
        <f t="shared" si="26"/>
        <v>2.0749364015580008E-6</v>
      </c>
      <c r="AA198" t="s">
        <v>2406</v>
      </c>
      <c r="AB198">
        <v>6</v>
      </c>
      <c r="AD198" t="s">
        <v>2394</v>
      </c>
      <c r="AF198" t="s">
        <v>2386</v>
      </c>
    </row>
    <row r="199" spans="1:32" x14ac:dyDescent="0.2">
      <c r="A199" s="16" t="s">
        <v>2429</v>
      </c>
      <c r="B199" s="21"/>
      <c r="C199" s="8">
        <v>44725.517999999996</v>
      </c>
      <c r="E199">
        <f t="shared" si="21"/>
        <v>902.99943423580521</v>
      </c>
      <c r="F199">
        <f t="shared" si="22"/>
        <v>903</v>
      </c>
      <c r="G199">
        <f t="shared" si="27"/>
        <v>-7.679999980609864E-4</v>
      </c>
      <c r="K199">
        <f>G199</f>
        <v>-7.679999980609864E-4</v>
      </c>
      <c r="P199">
        <f t="shared" si="23"/>
        <v>5.5273604327211491E-4</v>
      </c>
      <c r="Q199" s="11">
        <f t="shared" si="24"/>
        <v>29707.017999999996</v>
      </c>
      <c r="R199">
        <f t="shared" si="26"/>
        <v>1.7443436908762315E-6</v>
      </c>
      <c r="AA199" t="s">
        <v>2406</v>
      </c>
      <c r="AB199">
        <v>12</v>
      </c>
      <c r="AD199" t="s">
        <v>2384</v>
      </c>
      <c r="AF199" t="s">
        <v>2386</v>
      </c>
    </row>
    <row r="200" spans="1:32" x14ac:dyDescent="0.2">
      <c r="A200" s="16" t="s">
        <v>2429</v>
      </c>
      <c r="B200" s="21"/>
      <c r="C200" s="8">
        <v>44736.377999999997</v>
      </c>
      <c r="E200">
        <f t="shared" si="21"/>
        <v>910.99969354439463</v>
      </c>
      <c r="F200">
        <f t="shared" si="22"/>
        <v>911</v>
      </c>
      <c r="G200">
        <f t="shared" si="27"/>
        <v>-4.1600000258767977E-4</v>
      </c>
      <c r="K200">
        <f>G200</f>
        <v>-4.1600000258767977E-4</v>
      </c>
      <c r="P200">
        <f t="shared" si="23"/>
        <v>5.8678404327211497E-4</v>
      </c>
      <c r="Q200" s="11">
        <f t="shared" si="24"/>
        <v>29717.877999999997</v>
      </c>
      <c r="R200">
        <f t="shared" si="26"/>
        <v>1.0055758426309389E-6</v>
      </c>
      <c r="AA200" t="s">
        <v>2406</v>
      </c>
      <c r="AB200">
        <v>11</v>
      </c>
      <c r="AD200" t="s">
        <v>2394</v>
      </c>
      <c r="AF200" t="s">
        <v>2386</v>
      </c>
    </row>
    <row r="201" spans="1:32" x14ac:dyDescent="0.2">
      <c r="A201" s="16" t="s">
        <v>2522</v>
      </c>
      <c r="B201" s="21"/>
      <c r="C201" s="8">
        <v>44737.732000000004</v>
      </c>
      <c r="E201">
        <f t="shared" si="21"/>
        <v>911.9971476055257</v>
      </c>
      <c r="F201">
        <f t="shared" si="22"/>
        <v>912</v>
      </c>
      <c r="G201">
        <f t="shared" si="27"/>
        <v>-3.8719999938621186E-3</v>
      </c>
      <c r="J201">
        <f>G201</f>
        <v>-3.8719999938621186E-3</v>
      </c>
      <c r="P201">
        <f t="shared" si="23"/>
        <v>5.910760432721149E-4</v>
      </c>
      <c r="Q201" s="11">
        <f t="shared" si="24"/>
        <v>29719.232000000004</v>
      </c>
      <c r="R201">
        <f t="shared" si="26"/>
        <v>1.9919047713241808E-5</v>
      </c>
    </row>
    <row r="202" spans="1:32" x14ac:dyDescent="0.2">
      <c r="A202" s="16" t="s">
        <v>2430</v>
      </c>
      <c r="B202" s="21"/>
      <c r="C202" s="8">
        <v>44793.391000000003</v>
      </c>
      <c r="E202">
        <f t="shared" si="21"/>
        <v>952.99958157023593</v>
      </c>
      <c r="F202">
        <f t="shared" si="22"/>
        <v>953</v>
      </c>
      <c r="G202">
        <f t="shared" si="27"/>
        <v>-5.6799999583745375E-4</v>
      </c>
      <c r="K202">
        <f>G202</f>
        <v>-5.6799999583745375E-4</v>
      </c>
      <c r="P202">
        <f t="shared" si="23"/>
        <v>7.739360432721153E-4</v>
      </c>
      <c r="Q202" s="11">
        <f t="shared" si="24"/>
        <v>29774.891000000003</v>
      </c>
      <c r="R202">
        <f t="shared" si="26"/>
        <v>1.8007923330610789E-6</v>
      </c>
      <c r="AA202" t="s">
        <v>2406</v>
      </c>
      <c r="AB202">
        <v>6</v>
      </c>
      <c r="AD202" t="s">
        <v>2394</v>
      </c>
      <c r="AF202" t="s">
        <v>2386</v>
      </c>
    </row>
    <row r="203" spans="1:32" x14ac:dyDescent="0.2">
      <c r="A203" s="16" t="s">
        <v>2430</v>
      </c>
      <c r="B203" s="21"/>
      <c r="C203" s="8">
        <v>44835.474999999999</v>
      </c>
      <c r="E203">
        <f t="shared" si="21"/>
        <v>984.00169139920661</v>
      </c>
      <c r="F203">
        <f t="shared" si="22"/>
        <v>984</v>
      </c>
      <c r="G203">
        <f t="shared" si="27"/>
        <v>2.2959999987506308E-3</v>
      </c>
      <c r="K203">
        <f>G203</f>
        <v>2.2959999987506308E-3</v>
      </c>
      <c r="P203">
        <f t="shared" si="23"/>
        <v>9.2112404327211479E-4</v>
      </c>
      <c r="Q203" s="11">
        <f t="shared" si="24"/>
        <v>29816.974999999999</v>
      </c>
      <c r="R203">
        <f t="shared" si="26"/>
        <v>1.8902838929529622E-6</v>
      </c>
      <c r="AA203" t="s">
        <v>2406</v>
      </c>
      <c r="AB203">
        <v>6</v>
      </c>
      <c r="AD203" t="s">
        <v>2394</v>
      </c>
      <c r="AF203" t="s">
        <v>2386</v>
      </c>
    </row>
    <row r="204" spans="1:32" x14ac:dyDescent="0.2">
      <c r="A204" s="16" t="s">
        <v>2430</v>
      </c>
      <c r="B204" s="21"/>
      <c r="C204" s="8">
        <v>44854.474999999999</v>
      </c>
      <c r="E204">
        <f t="shared" si="21"/>
        <v>997.99846182859801</v>
      </c>
      <c r="F204">
        <f t="shared" si="22"/>
        <v>998</v>
      </c>
      <c r="G204">
        <f t="shared" si="27"/>
        <v>-2.0880000010947697E-3</v>
      </c>
      <c r="K204">
        <f>G204</f>
        <v>-2.0880000010947697E-3</v>
      </c>
      <c r="P204">
        <f t="shared" si="23"/>
        <v>9.9011604327211471E-4</v>
      </c>
      <c r="Q204" s="11">
        <f t="shared" si="24"/>
        <v>29835.974999999999</v>
      </c>
      <c r="R204">
        <f t="shared" si="26"/>
        <v>9.474798382588835E-6</v>
      </c>
      <c r="AA204" t="s">
        <v>2406</v>
      </c>
      <c r="AB204">
        <v>12</v>
      </c>
      <c r="AD204" t="s">
        <v>2384</v>
      </c>
      <c r="AF204" t="s">
        <v>2386</v>
      </c>
    </row>
    <row r="205" spans="1:32" x14ac:dyDescent="0.2">
      <c r="A205" s="16" t="s">
        <v>2430</v>
      </c>
      <c r="B205" s="21"/>
      <c r="C205" s="8">
        <v>44865.334000000003</v>
      </c>
      <c r="E205">
        <f t="shared" si="21"/>
        <v>1005.9979844650621</v>
      </c>
      <c r="F205">
        <f t="shared" si="22"/>
        <v>1006</v>
      </c>
      <c r="G205">
        <f t="shared" si="27"/>
        <v>-2.7359999949112535E-3</v>
      </c>
      <c r="K205">
        <f>G205</f>
        <v>-2.7359999949112535E-3</v>
      </c>
      <c r="P205">
        <f t="shared" si="23"/>
        <v>1.0302440432721147E-3</v>
      </c>
      <c r="Q205" s="11">
        <f t="shared" si="24"/>
        <v>29846.834000000003</v>
      </c>
      <c r="R205">
        <f t="shared" si="26"/>
        <v>1.4184594155151764E-5</v>
      </c>
      <c r="AA205" t="s">
        <v>2406</v>
      </c>
      <c r="AB205">
        <v>7</v>
      </c>
      <c r="AD205" t="s">
        <v>2394</v>
      </c>
      <c r="AF205" t="s">
        <v>2386</v>
      </c>
    </row>
    <row r="206" spans="1:32" x14ac:dyDescent="0.2">
      <c r="A206" s="16" t="s">
        <v>2522</v>
      </c>
      <c r="B206" s="21"/>
      <c r="C206" s="8">
        <v>44885.699000000001</v>
      </c>
      <c r="E206">
        <f t="shared" si="21"/>
        <v>1021.0003123489847</v>
      </c>
      <c r="F206">
        <f t="shared" si="22"/>
        <v>1021</v>
      </c>
      <c r="G206">
        <f t="shared" si="27"/>
        <v>4.2400000529596582E-4</v>
      </c>
      <c r="J206">
        <f>G206</f>
        <v>4.2400000529596582E-4</v>
      </c>
      <c r="P206">
        <f t="shared" si="23"/>
        <v>1.106864043272115E-3</v>
      </c>
      <c r="Q206" s="11">
        <f t="shared" si="24"/>
        <v>29867.199000000001</v>
      </c>
      <c r="R206">
        <f t="shared" si="26"/>
        <v>4.663032943610917E-7</v>
      </c>
    </row>
    <row r="207" spans="1:32" x14ac:dyDescent="0.2">
      <c r="A207" s="16" t="s">
        <v>2522</v>
      </c>
      <c r="B207" s="21"/>
      <c r="C207" s="8">
        <v>44995.648999999998</v>
      </c>
      <c r="E207">
        <f t="shared" si="21"/>
        <v>1101.9974128074873</v>
      </c>
      <c r="F207">
        <f t="shared" si="22"/>
        <v>1102</v>
      </c>
      <c r="G207">
        <f t="shared" si="27"/>
        <v>-3.5120000029564835E-3</v>
      </c>
      <c r="J207">
        <f>G207</f>
        <v>-3.5120000029564835E-3</v>
      </c>
      <c r="P207">
        <f t="shared" si="23"/>
        <v>1.5517160432721154E-3</v>
      </c>
      <c r="Q207" s="11">
        <f t="shared" si="24"/>
        <v>29977.148999999998</v>
      </c>
      <c r="R207">
        <f t="shared" si="26"/>
        <v>2.564122019683299E-5</v>
      </c>
    </row>
    <row r="208" spans="1:32" x14ac:dyDescent="0.2">
      <c r="A208" s="16" t="s">
        <v>2431</v>
      </c>
      <c r="B208" s="21"/>
      <c r="C208" s="8">
        <v>45002.436000000002</v>
      </c>
      <c r="E208">
        <f t="shared" si="21"/>
        <v>1106.9972065392944</v>
      </c>
      <c r="F208">
        <f t="shared" si="22"/>
        <v>1107</v>
      </c>
      <c r="G208">
        <f t="shared" si="27"/>
        <v>-3.7919999958830886E-3</v>
      </c>
      <c r="K208">
        <f>G208</f>
        <v>-3.7919999958830886E-3</v>
      </c>
      <c r="P208">
        <f t="shared" si="23"/>
        <v>1.5808960432721147E-3</v>
      </c>
      <c r="Q208" s="11">
        <f t="shared" si="24"/>
        <v>29983.936000000002</v>
      </c>
      <c r="R208">
        <f t="shared" si="26"/>
        <v>2.8868011847569677E-5</v>
      </c>
      <c r="AA208" t="s">
        <v>2406</v>
      </c>
      <c r="AB208">
        <v>6</v>
      </c>
      <c r="AD208" t="s">
        <v>2394</v>
      </c>
      <c r="AF208" t="s">
        <v>2386</v>
      </c>
    </row>
    <row r="209" spans="1:32" x14ac:dyDescent="0.2">
      <c r="A209" s="16" t="s">
        <v>2431</v>
      </c>
      <c r="B209" s="21"/>
      <c r="C209" s="8">
        <v>45006.51</v>
      </c>
      <c r="E209">
        <f t="shared" si="21"/>
        <v>1109.9984087882074</v>
      </c>
      <c r="F209">
        <f t="shared" si="22"/>
        <v>1110</v>
      </c>
      <c r="G209">
        <f t="shared" si="27"/>
        <v>-2.1599999963655137E-3</v>
      </c>
      <c r="K209">
        <f>G209</f>
        <v>-2.1599999963655137E-3</v>
      </c>
      <c r="P209">
        <f t="shared" si="23"/>
        <v>1.5985000432721152E-3</v>
      </c>
      <c r="Q209" s="11">
        <f t="shared" si="24"/>
        <v>29988.010000000002</v>
      </c>
      <c r="R209">
        <f t="shared" si="26"/>
        <v>1.4126322547956057E-5</v>
      </c>
      <c r="AA209" t="s">
        <v>2406</v>
      </c>
      <c r="AB209">
        <v>5</v>
      </c>
      <c r="AD209" t="s">
        <v>2432</v>
      </c>
      <c r="AF209" t="s">
        <v>2386</v>
      </c>
    </row>
    <row r="210" spans="1:32" x14ac:dyDescent="0.2">
      <c r="A210" s="16" t="s">
        <v>2431</v>
      </c>
      <c r="B210" s="21"/>
      <c r="C210" s="8">
        <v>45006.512000000002</v>
      </c>
      <c r="E210">
        <f t="shared" si="21"/>
        <v>1109.9998821324634</v>
      </c>
      <c r="F210">
        <f t="shared" si="22"/>
        <v>1110</v>
      </c>
      <c r="G210">
        <f t="shared" si="27"/>
        <v>-1.5999999595806003E-4</v>
      </c>
      <c r="K210">
        <f>G210</f>
        <v>-1.5999999595806003E-4</v>
      </c>
      <c r="P210">
        <f t="shared" si="23"/>
        <v>1.5985000432721152E-3</v>
      </c>
      <c r="Q210" s="11">
        <f t="shared" si="24"/>
        <v>29988.012000000002</v>
      </c>
      <c r="R210">
        <f t="shared" si="26"/>
        <v>3.0923223879725277E-6</v>
      </c>
      <c r="AA210" t="s">
        <v>2406</v>
      </c>
      <c r="AB210">
        <v>5</v>
      </c>
      <c r="AD210" t="s">
        <v>2433</v>
      </c>
      <c r="AF210" t="s">
        <v>2386</v>
      </c>
    </row>
    <row r="211" spans="1:32" x14ac:dyDescent="0.2">
      <c r="A211" s="16" t="s">
        <v>2431</v>
      </c>
      <c r="B211" s="21"/>
      <c r="C211" s="8">
        <v>45006.517</v>
      </c>
      <c r="E211">
        <f t="shared" si="21"/>
        <v>1110.0035654931007</v>
      </c>
      <c r="F211">
        <f t="shared" si="22"/>
        <v>1110</v>
      </c>
      <c r="G211">
        <f t="shared" si="27"/>
        <v>4.8400000014225952E-3</v>
      </c>
      <c r="K211">
        <f>G211</f>
        <v>4.8400000014225952E-3</v>
      </c>
      <c r="P211">
        <f t="shared" si="23"/>
        <v>1.5985000432721152E-3</v>
      </c>
      <c r="Q211" s="11">
        <f t="shared" si="24"/>
        <v>29988.017</v>
      </c>
      <c r="R211">
        <f t="shared" si="26"/>
        <v>1.0507321978689565E-5</v>
      </c>
      <c r="AA211" t="s">
        <v>2406</v>
      </c>
      <c r="AB211">
        <v>5</v>
      </c>
      <c r="AD211" t="s">
        <v>2434</v>
      </c>
      <c r="AF211" t="s">
        <v>2386</v>
      </c>
    </row>
    <row r="212" spans="1:32" x14ac:dyDescent="0.2">
      <c r="A212" s="16" t="s">
        <v>2522</v>
      </c>
      <c r="B212" s="21"/>
      <c r="C212" s="8">
        <v>45018.73</v>
      </c>
      <c r="E212">
        <f t="shared" si="21"/>
        <v>1119.0005421906906</v>
      </c>
      <c r="F212">
        <f t="shared" si="22"/>
        <v>1119</v>
      </c>
      <c r="G212">
        <f t="shared" si="27"/>
        <v>7.3600000905571505E-4</v>
      </c>
      <c r="J212">
        <f>G212</f>
        <v>7.3600000905571505E-4</v>
      </c>
      <c r="P212">
        <f t="shared" si="23"/>
        <v>1.6517440432721152E-3</v>
      </c>
      <c r="Q212" s="11">
        <f t="shared" si="24"/>
        <v>30000.230000000003</v>
      </c>
      <c r="R212">
        <f t="shared" si="26"/>
        <v>8.3858713620292742E-7</v>
      </c>
    </row>
    <row r="213" spans="1:32" x14ac:dyDescent="0.2">
      <c r="A213" s="16" t="s">
        <v>2522</v>
      </c>
      <c r="B213" s="21"/>
      <c r="C213" s="8">
        <v>45022.8</v>
      </c>
      <c r="E213">
        <f t="shared" ref="E213:E276" si="28">(C213-C$7)/C$8</f>
        <v>1121.9987977510916</v>
      </c>
      <c r="F213">
        <f t="shared" ref="F213:F276" si="29">+ROUND(2*E213,0)/2</f>
        <v>1122</v>
      </c>
      <c r="G213">
        <f t="shared" si="27"/>
        <v>-1.6319999922416173E-3</v>
      </c>
      <c r="J213">
        <f>G213</f>
        <v>-1.6319999922416173E-3</v>
      </c>
      <c r="P213">
        <f t="shared" ref="P213:P276" si="30">+D$11+D$12*F213+D$13*F213^2</f>
        <v>1.669636043272115E-3</v>
      </c>
      <c r="Q213" s="11">
        <f t="shared" ref="Q213:Q276" si="31">C213-15018.5</f>
        <v>30004.300000000003</v>
      </c>
      <c r="R213">
        <f t="shared" si="26"/>
        <v>1.0900800511002835E-5</v>
      </c>
    </row>
    <row r="214" spans="1:32" x14ac:dyDescent="0.2">
      <c r="A214" s="16" t="s">
        <v>2522</v>
      </c>
      <c r="B214" s="21"/>
      <c r="C214" s="8">
        <v>45026.874000000003</v>
      </c>
      <c r="E214">
        <f t="shared" si="28"/>
        <v>1125.0000000000045</v>
      </c>
      <c r="F214">
        <f t="shared" si="29"/>
        <v>1125</v>
      </c>
      <c r="G214">
        <f t="shared" si="27"/>
        <v>0</v>
      </c>
      <c r="J214">
        <f>G214</f>
        <v>0</v>
      </c>
      <c r="P214">
        <f t="shared" si="30"/>
        <v>1.6876000432721151E-3</v>
      </c>
      <c r="Q214" s="11">
        <f t="shared" si="31"/>
        <v>30008.374000000003</v>
      </c>
      <c r="R214">
        <f t="shared" si="26"/>
        <v>2.8479939060520449E-6</v>
      </c>
    </row>
    <row r="215" spans="1:32" x14ac:dyDescent="0.2">
      <c r="A215" s="16" t="s">
        <v>2443</v>
      </c>
      <c r="B215" s="21"/>
      <c r="C215" s="8">
        <v>45055.379000000001</v>
      </c>
      <c r="E215">
        <f t="shared" si="28"/>
        <v>1145.9988390047292</v>
      </c>
      <c r="F215">
        <f t="shared" si="29"/>
        <v>1146</v>
      </c>
      <c r="G215">
        <f t="shared" si="27"/>
        <v>-1.5759999951114878E-3</v>
      </c>
      <c r="K215">
        <f>G215</f>
        <v>-1.5759999951114878E-3</v>
      </c>
      <c r="P215">
        <f t="shared" si="30"/>
        <v>1.8153640432721154E-3</v>
      </c>
      <c r="Q215" s="11">
        <f t="shared" si="31"/>
        <v>30036.879000000001</v>
      </c>
      <c r="R215">
        <f t="shared" si="26"/>
        <v>1.1501350040841541E-5</v>
      </c>
      <c r="AA215" t="s">
        <v>2406</v>
      </c>
      <c r="AF215" t="s">
        <v>2413</v>
      </c>
    </row>
    <row r="216" spans="1:32" x14ac:dyDescent="0.2">
      <c r="A216" s="16" t="s">
        <v>2522</v>
      </c>
      <c r="B216" s="21"/>
      <c r="C216" s="8">
        <v>45056.735999999997</v>
      </c>
      <c r="E216">
        <f t="shared" si="28"/>
        <v>1146.9985030822361</v>
      </c>
      <c r="F216">
        <f t="shared" si="29"/>
        <v>1147</v>
      </c>
      <c r="G216">
        <f t="shared" si="27"/>
        <v>-2.0319999966886826E-3</v>
      </c>
      <c r="J216">
        <f>G216</f>
        <v>-2.0319999966886826E-3</v>
      </c>
      <c r="P216">
        <f t="shared" si="30"/>
        <v>1.8215360432721154E-3</v>
      </c>
      <c r="Q216" s="11">
        <f t="shared" si="31"/>
        <v>30038.235999999997</v>
      </c>
      <c r="R216">
        <f t="shared" si="26"/>
        <v>1.4849740011276748E-5</v>
      </c>
    </row>
    <row r="217" spans="1:32" x14ac:dyDescent="0.2">
      <c r="A217" s="16" t="s">
        <v>2522</v>
      </c>
      <c r="B217" s="21"/>
      <c r="C217" s="8">
        <v>45060.809000000001</v>
      </c>
      <c r="E217">
        <f t="shared" si="28"/>
        <v>1149.9989686590238</v>
      </c>
      <c r="F217">
        <f t="shared" si="29"/>
        <v>1150</v>
      </c>
      <c r="G217">
        <f t="shared" si="27"/>
        <v>-1.3999999937368557E-3</v>
      </c>
      <c r="J217">
        <f>G217</f>
        <v>-1.3999999937368557E-3</v>
      </c>
      <c r="P217">
        <f t="shared" si="30"/>
        <v>1.8401000432721154E-3</v>
      </c>
      <c r="Q217" s="11">
        <f t="shared" si="31"/>
        <v>30042.309000000001</v>
      </c>
      <c r="R217">
        <f t="shared" si="26"/>
        <v>1.0498248249825536E-5</v>
      </c>
    </row>
    <row r="218" spans="1:32" x14ac:dyDescent="0.2">
      <c r="A218" s="16" t="s">
        <v>2444</v>
      </c>
      <c r="B218" s="21"/>
      <c r="C218" s="8">
        <v>45067.597999999998</v>
      </c>
      <c r="E218">
        <f t="shared" si="28"/>
        <v>1155.0002357350816</v>
      </c>
      <c r="F218">
        <f t="shared" si="29"/>
        <v>1155</v>
      </c>
      <c r="G218">
        <f t="shared" ref="G218:G224" si="32">C218-(C$7+F218*C$8)</f>
        <v>3.1999999919207767E-4</v>
      </c>
      <c r="K218">
        <f t="shared" ref="K218:K224" si="33">G218</f>
        <v>3.1999999919207767E-4</v>
      </c>
      <c r="P218">
        <f t="shared" si="30"/>
        <v>1.8712000432721154E-3</v>
      </c>
      <c r="Q218" s="11">
        <f t="shared" si="31"/>
        <v>30049.097999999998</v>
      </c>
      <c r="R218">
        <f t="shared" ref="R218:R281" si="34">+(P218-G218)^2</f>
        <v>2.4062215767539113E-6</v>
      </c>
      <c r="AA218" t="s">
        <v>2406</v>
      </c>
      <c r="AB218">
        <v>6</v>
      </c>
      <c r="AD218" t="s">
        <v>2394</v>
      </c>
      <c r="AF218" t="s">
        <v>2386</v>
      </c>
    </row>
    <row r="219" spans="1:32" x14ac:dyDescent="0.2">
      <c r="A219" s="16" t="s">
        <v>2444</v>
      </c>
      <c r="B219" s="21"/>
      <c r="C219" s="8">
        <v>45078.455000000002</v>
      </c>
      <c r="E219">
        <f t="shared" si="28"/>
        <v>1162.9982850272897</v>
      </c>
      <c r="F219">
        <f t="shared" si="29"/>
        <v>1163</v>
      </c>
      <c r="G219">
        <f t="shared" si="32"/>
        <v>-2.3279999950318597E-3</v>
      </c>
      <c r="K219">
        <f t="shared" si="33"/>
        <v>-2.3279999950318597E-3</v>
      </c>
      <c r="P219">
        <f t="shared" si="30"/>
        <v>1.9213760432721153E-3</v>
      </c>
      <c r="Q219" s="11">
        <f t="shared" si="31"/>
        <v>30059.955000000002</v>
      </c>
      <c r="R219">
        <f t="shared" si="34"/>
        <v>1.8057196714911989E-5</v>
      </c>
      <c r="AA219" t="s">
        <v>2406</v>
      </c>
      <c r="AB219">
        <v>10</v>
      </c>
      <c r="AD219" t="s">
        <v>2384</v>
      </c>
      <c r="AF219" t="s">
        <v>2386</v>
      </c>
    </row>
    <row r="220" spans="1:32" x14ac:dyDescent="0.2">
      <c r="A220" s="16" t="s">
        <v>2444</v>
      </c>
      <c r="B220" s="21"/>
      <c r="C220" s="8">
        <v>45093.383000000002</v>
      </c>
      <c r="E220">
        <f t="shared" si="28"/>
        <v>1173.9953265520242</v>
      </c>
      <c r="F220">
        <f t="shared" si="29"/>
        <v>1174</v>
      </c>
      <c r="G220">
        <f t="shared" si="32"/>
        <v>-6.3439999939873815E-3</v>
      </c>
      <c r="K220">
        <f t="shared" si="33"/>
        <v>-6.3439999939873815E-3</v>
      </c>
      <c r="P220">
        <f t="shared" si="30"/>
        <v>1.9912040432721154E-3</v>
      </c>
      <c r="Q220" s="11">
        <f t="shared" si="31"/>
        <v>30074.883000000002</v>
      </c>
      <c r="R220">
        <f t="shared" si="34"/>
        <v>6.9475626342747004E-5</v>
      </c>
      <c r="AA220" t="s">
        <v>2406</v>
      </c>
      <c r="AB220">
        <v>7</v>
      </c>
      <c r="AD220" t="s">
        <v>2394</v>
      </c>
      <c r="AF220" t="s">
        <v>2386</v>
      </c>
    </row>
    <row r="221" spans="1:32" x14ac:dyDescent="0.2">
      <c r="A221" s="16" t="s">
        <v>2444</v>
      </c>
      <c r="B221" s="21"/>
      <c r="C221" s="8">
        <v>45093.387000000002</v>
      </c>
      <c r="E221">
        <f t="shared" si="28"/>
        <v>1173.9982732405363</v>
      </c>
      <c r="F221">
        <f t="shared" si="29"/>
        <v>1174</v>
      </c>
      <c r="G221">
        <f t="shared" si="32"/>
        <v>-2.3439999931724742E-3</v>
      </c>
      <c r="K221">
        <f t="shared" si="33"/>
        <v>-2.3439999931724742E-3</v>
      </c>
      <c r="P221">
        <f t="shared" si="30"/>
        <v>1.9912040432721154E-3</v>
      </c>
      <c r="Q221" s="11">
        <f t="shared" si="31"/>
        <v>30074.887000000002</v>
      </c>
      <c r="R221">
        <f t="shared" si="34"/>
        <v>1.8793994037605458E-5</v>
      </c>
      <c r="AA221" t="s">
        <v>2406</v>
      </c>
      <c r="AB221">
        <v>10</v>
      </c>
      <c r="AD221" t="s">
        <v>2384</v>
      </c>
      <c r="AF221" t="s">
        <v>2386</v>
      </c>
    </row>
    <row r="222" spans="1:32" x14ac:dyDescent="0.2">
      <c r="A222" s="16" t="s">
        <v>2446</v>
      </c>
      <c r="B222" s="21"/>
      <c r="C222" s="8">
        <v>45112.389000000003</v>
      </c>
      <c r="E222">
        <f t="shared" si="28"/>
        <v>1187.9965170141836</v>
      </c>
      <c r="F222">
        <f t="shared" si="29"/>
        <v>1188</v>
      </c>
      <c r="G222">
        <f t="shared" si="32"/>
        <v>-4.727999992610421E-3</v>
      </c>
      <c r="K222">
        <f t="shared" si="33"/>
        <v>-4.727999992610421E-3</v>
      </c>
      <c r="P222">
        <f t="shared" si="30"/>
        <v>2.0814760432721156E-3</v>
      </c>
      <c r="Q222" s="11">
        <f t="shared" si="31"/>
        <v>30093.889000000003</v>
      </c>
      <c r="R222">
        <f t="shared" si="34"/>
        <v>4.6368963883258542E-5</v>
      </c>
      <c r="AA222" t="s">
        <v>2406</v>
      </c>
      <c r="AB222">
        <v>27</v>
      </c>
      <c r="AD222" t="s">
        <v>2445</v>
      </c>
      <c r="AF222" t="s">
        <v>2386</v>
      </c>
    </row>
    <row r="223" spans="1:32" x14ac:dyDescent="0.2">
      <c r="A223" s="16" t="s">
        <v>2444</v>
      </c>
      <c r="B223" s="21"/>
      <c r="C223" s="8">
        <v>45116.463000000003</v>
      </c>
      <c r="E223">
        <f t="shared" si="28"/>
        <v>1190.9977192630968</v>
      </c>
      <c r="F223">
        <f t="shared" si="29"/>
        <v>1191</v>
      </c>
      <c r="G223">
        <f t="shared" si="32"/>
        <v>-3.0959999930928461E-3</v>
      </c>
      <c r="K223">
        <f t="shared" si="33"/>
        <v>-3.0959999930928461E-3</v>
      </c>
      <c r="P223">
        <f t="shared" si="30"/>
        <v>2.101024043272115E-3</v>
      </c>
      <c r="Q223" s="11">
        <f t="shared" si="31"/>
        <v>30097.963000000003</v>
      </c>
      <c r="R223">
        <f t="shared" si="34"/>
        <v>2.7009058834555153E-5</v>
      </c>
      <c r="AA223" t="s">
        <v>2406</v>
      </c>
      <c r="AB223">
        <v>12</v>
      </c>
      <c r="AD223" t="s">
        <v>2384</v>
      </c>
      <c r="AF223" t="s">
        <v>2386</v>
      </c>
    </row>
    <row r="224" spans="1:32" x14ac:dyDescent="0.2">
      <c r="A224" s="16" t="s">
        <v>2446</v>
      </c>
      <c r="B224" s="21"/>
      <c r="C224" s="8">
        <v>45131.396999999997</v>
      </c>
      <c r="E224">
        <f t="shared" si="28"/>
        <v>1201.9991808205939</v>
      </c>
      <c r="F224">
        <f t="shared" si="29"/>
        <v>1202</v>
      </c>
      <c r="G224">
        <f t="shared" si="32"/>
        <v>-1.1119999981019646E-3</v>
      </c>
      <c r="K224">
        <f t="shared" si="33"/>
        <v>-1.1119999981019646E-3</v>
      </c>
      <c r="P224">
        <f t="shared" si="30"/>
        <v>2.1733160432721148E-3</v>
      </c>
      <c r="Q224" s="11">
        <f t="shared" si="31"/>
        <v>30112.896999999997</v>
      </c>
      <c r="R224">
        <f t="shared" si="34"/>
        <v>1.0793301491709853E-5</v>
      </c>
      <c r="AA224" t="s">
        <v>2406</v>
      </c>
      <c r="AB224">
        <v>7</v>
      </c>
      <c r="AD224" t="s">
        <v>2394</v>
      </c>
      <c r="AF224" t="s">
        <v>2386</v>
      </c>
    </row>
    <row r="225" spans="1:32" x14ac:dyDescent="0.2">
      <c r="A225" s="16" t="s">
        <v>2431</v>
      </c>
      <c r="B225" s="21"/>
      <c r="C225" s="8">
        <v>45155.379000000001</v>
      </c>
      <c r="E225">
        <f t="shared" si="28"/>
        <v>1219.666051791</v>
      </c>
      <c r="F225">
        <f t="shared" si="29"/>
        <v>1219.5</v>
      </c>
      <c r="K225" s="20">
        <v>0.22540800000570016</v>
      </c>
      <c r="P225">
        <f t="shared" si="30"/>
        <v>2.2903210432721152E-3</v>
      </c>
      <c r="Q225" s="11">
        <f t="shared" si="31"/>
        <v>30136.879000000001</v>
      </c>
      <c r="R225">
        <f t="shared" si="34"/>
        <v>5.2455704812550698E-6</v>
      </c>
      <c r="AB225">
        <v>6</v>
      </c>
      <c r="AD225" t="s">
        <v>2394</v>
      </c>
      <c r="AF225" t="s">
        <v>2386</v>
      </c>
    </row>
    <row r="226" spans="1:32" x14ac:dyDescent="0.2">
      <c r="A226" s="16" t="s">
        <v>2447</v>
      </c>
      <c r="B226" s="21"/>
      <c r="C226" s="8">
        <v>45222.345999999998</v>
      </c>
      <c r="E226">
        <f t="shared" si="28"/>
        <v>1268.9987741775797</v>
      </c>
      <c r="F226">
        <f t="shared" si="29"/>
        <v>1269</v>
      </c>
      <c r="G226">
        <f t="shared" ref="G226:G257" si="35">C226-(C$7+F226*C$8)</f>
        <v>-1.6640000030747615E-3</v>
      </c>
      <c r="K226">
        <f t="shared" ref="K226:K232" si="36">G226</f>
        <v>-1.6640000030747615E-3</v>
      </c>
      <c r="P226">
        <f t="shared" si="30"/>
        <v>2.634544043272115E-3</v>
      </c>
      <c r="Q226" s="11">
        <f t="shared" si="31"/>
        <v>30203.845999999998</v>
      </c>
      <c r="R226">
        <f t="shared" si="34"/>
        <v>1.8477480918384176E-5</v>
      </c>
      <c r="AA226" t="s">
        <v>2406</v>
      </c>
      <c r="AB226">
        <v>7</v>
      </c>
      <c r="AD226" t="s">
        <v>2394</v>
      </c>
      <c r="AF226" t="s">
        <v>2386</v>
      </c>
    </row>
    <row r="227" spans="1:32" x14ac:dyDescent="0.2">
      <c r="A227" s="16" t="s">
        <v>2449</v>
      </c>
      <c r="B227" s="21"/>
      <c r="C227" s="8">
        <v>45234.565999999999</v>
      </c>
      <c r="E227">
        <f t="shared" si="28"/>
        <v>1278.0009075800629</v>
      </c>
      <c r="F227">
        <f t="shared" si="29"/>
        <v>1278</v>
      </c>
      <c r="G227">
        <f t="shared" si="35"/>
        <v>1.2320000023464672E-3</v>
      </c>
      <c r="K227">
        <f t="shared" si="36"/>
        <v>1.2320000023464672E-3</v>
      </c>
      <c r="P227">
        <f t="shared" si="30"/>
        <v>2.6992360432721149E-3</v>
      </c>
      <c r="Q227" s="11">
        <f t="shared" si="31"/>
        <v>30216.065999999999</v>
      </c>
      <c r="R227">
        <f t="shared" si="34"/>
        <v>2.1527815997911688E-6</v>
      </c>
      <c r="AA227" t="s">
        <v>2406</v>
      </c>
      <c r="AB227">
        <v>13</v>
      </c>
      <c r="AD227" t="s">
        <v>2448</v>
      </c>
      <c r="AF227" t="s">
        <v>2386</v>
      </c>
    </row>
    <row r="228" spans="1:32" x14ac:dyDescent="0.2">
      <c r="A228" s="16" t="s">
        <v>2450</v>
      </c>
      <c r="B228" s="21"/>
      <c r="C228" s="8">
        <v>45276.641000000003</v>
      </c>
      <c r="E228">
        <f t="shared" si="28"/>
        <v>1308.9963873598895</v>
      </c>
      <c r="F228">
        <f t="shared" si="29"/>
        <v>1309</v>
      </c>
      <c r="G228">
        <f t="shared" si="35"/>
        <v>-4.9039999939850532E-3</v>
      </c>
      <c r="K228">
        <f t="shared" si="36"/>
        <v>-4.9039999939850532E-3</v>
      </c>
      <c r="P228">
        <f t="shared" si="30"/>
        <v>2.9270240432721162E-3</v>
      </c>
      <c r="Q228" s="11">
        <f t="shared" si="31"/>
        <v>30258.141000000003</v>
      </c>
      <c r="R228">
        <f t="shared" si="34"/>
        <v>6.1324937472099567E-5</v>
      </c>
      <c r="AA228" t="s">
        <v>2406</v>
      </c>
      <c r="AB228">
        <v>6</v>
      </c>
      <c r="AD228" t="s">
        <v>2394</v>
      </c>
      <c r="AF228" t="s">
        <v>2386</v>
      </c>
    </row>
    <row r="229" spans="1:32" x14ac:dyDescent="0.2">
      <c r="A229" s="16" t="s">
        <v>2450</v>
      </c>
      <c r="B229" s="21"/>
      <c r="C229" s="8">
        <v>45317.362000000001</v>
      </c>
      <c r="E229">
        <f t="shared" si="28"/>
        <v>1338.994413078585</v>
      </c>
      <c r="F229">
        <f t="shared" si="29"/>
        <v>1339</v>
      </c>
      <c r="G229">
        <f t="shared" si="35"/>
        <v>-7.5839999990421347E-3</v>
      </c>
      <c r="K229">
        <f t="shared" si="36"/>
        <v>-7.5839999990421347E-3</v>
      </c>
      <c r="P229">
        <f t="shared" si="30"/>
        <v>3.1547840432721158E-3</v>
      </c>
      <c r="Q229" s="11">
        <f t="shared" si="31"/>
        <v>30298.862000000001</v>
      </c>
      <c r="R229">
        <f t="shared" si="34"/>
        <v>1.153214827074632E-4</v>
      </c>
      <c r="AA229" t="s">
        <v>2406</v>
      </c>
      <c r="AB229">
        <v>10</v>
      </c>
      <c r="AD229" t="s">
        <v>2451</v>
      </c>
      <c r="AF229" t="s">
        <v>2386</v>
      </c>
    </row>
    <row r="230" spans="1:32" x14ac:dyDescent="0.2">
      <c r="A230" s="16" t="s">
        <v>2450</v>
      </c>
      <c r="B230" s="21"/>
      <c r="C230" s="8">
        <v>45325.510999999999</v>
      </c>
      <c r="E230">
        <f t="shared" si="28"/>
        <v>1344.9975542485365</v>
      </c>
      <c r="F230">
        <f t="shared" si="29"/>
        <v>1345</v>
      </c>
      <c r="G230">
        <f t="shared" si="35"/>
        <v>-3.3199999961652793E-3</v>
      </c>
      <c r="K230">
        <f t="shared" si="36"/>
        <v>-3.3199999961652793E-3</v>
      </c>
      <c r="P230">
        <f t="shared" si="30"/>
        <v>3.2012000432721155E-3</v>
      </c>
      <c r="Q230" s="11">
        <f t="shared" si="31"/>
        <v>30307.010999999999</v>
      </c>
      <c r="R230">
        <f t="shared" si="34"/>
        <v>4.2526049954358276E-5</v>
      </c>
      <c r="AA230" t="s">
        <v>2406</v>
      </c>
      <c r="AB230">
        <v>6</v>
      </c>
      <c r="AD230" t="s">
        <v>2394</v>
      </c>
      <c r="AF230" t="s">
        <v>2386</v>
      </c>
    </row>
    <row r="231" spans="1:32" x14ac:dyDescent="0.2">
      <c r="A231" s="16" t="s">
        <v>2450</v>
      </c>
      <c r="B231" s="21"/>
      <c r="C231" s="8">
        <v>45344.512999999999</v>
      </c>
      <c r="E231">
        <f t="shared" si="28"/>
        <v>1358.9957980221841</v>
      </c>
      <c r="F231">
        <f t="shared" si="29"/>
        <v>1359</v>
      </c>
      <c r="G231">
        <f t="shared" si="35"/>
        <v>-5.7039999956032261E-3</v>
      </c>
      <c r="K231">
        <f t="shared" si="36"/>
        <v>-5.7039999956032261E-3</v>
      </c>
      <c r="P231">
        <f t="shared" si="30"/>
        <v>3.3106240432721158E-3</v>
      </c>
      <c r="Q231" s="11">
        <f t="shared" si="31"/>
        <v>30326.012999999999</v>
      </c>
      <c r="R231">
        <f t="shared" si="34"/>
        <v>8.1263446562269203E-5</v>
      </c>
      <c r="AA231" t="s">
        <v>2406</v>
      </c>
      <c r="AB231">
        <v>6</v>
      </c>
      <c r="AD231" t="s">
        <v>2394</v>
      </c>
      <c r="AF231" t="s">
        <v>2386</v>
      </c>
    </row>
    <row r="232" spans="1:32" x14ac:dyDescent="0.2">
      <c r="A232" s="16" t="s">
        <v>2450</v>
      </c>
      <c r="B232" s="21"/>
      <c r="C232" s="8">
        <v>45351.3</v>
      </c>
      <c r="E232">
        <f t="shared" si="28"/>
        <v>1363.9955917539912</v>
      </c>
      <c r="F232">
        <f t="shared" si="29"/>
        <v>1364</v>
      </c>
      <c r="G232">
        <f t="shared" si="35"/>
        <v>-5.9839999958057888E-3</v>
      </c>
      <c r="K232">
        <f t="shared" si="36"/>
        <v>-5.9839999958057888E-3</v>
      </c>
      <c r="P232">
        <f t="shared" si="30"/>
        <v>3.3500840432721156E-3</v>
      </c>
      <c r="Q232" s="11">
        <f t="shared" si="31"/>
        <v>30332.800000000003</v>
      </c>
      <c r="R232">
        <f t="shared" si="34"/>
        <v>8.7125124848568865E-5</v>
      </c>
      <c r="AA232" t="s">
        <v>2406</v>
      </c>
      <c r="AB232">
        <v>5</v>
      </c>
      <c r="AD232" t="s">
        <v>2451</v>
      </c>
      <c r="AF232" t="s">
        <v>2386</v>
      </c>
    </row>
    <row r="233" spans="1:32" x14ac:dyDescent="0.2">
      <c r="A233" s="16" t="s">
        <v>2522</v>
      </c>
      <c r="B233" s="21"/>
      <c r="C233" s="8">
        <v>45352.659</v>
      </c>
      <c r="E233">
        <f t="shared" si="28"/>
        <v>1364.9967291757541</v>
      </c>
      <c r="F233">
        <f t="shared" si="29"/>
        <v>1365</v>
      </c>
      <c r="G233">
        <f t="shared" si="35"/>
        <v>-4.4399999969755299E-3</v>
      </c>
      <c r="J233">
        <f>G233</f>
        <v>-4.4399999969755299E-3</v>
      </c>
      <c r="P233">
        <f t="shared" si="30"/>
        <v>3.3580000432721158E-3</v>
      </c>
      <c r="Q233" s="11">
        <f t="shared" si="31"/>
        <v>30334.159</v>
      </c>
      <c r="R233">
        <f t="shared" si="34"/>
        <v>6.0808804627702287E-5</v>
      </c>
    </row>
    <row r="234" spans="1:32" x14ac:dyDescent="0.2">
      <c r="A234" s="16" t="s">
        <v>2452</v>
      </c>
      <c r="B234" s="21"/>
      <c r="C234" s="8">
        <v>45370.300999999999</v>
      </c>
      <c r="E234">
        <f t="shared" si="28"/>
        <v>1377.9930988555079</v>
      </c>
      <c r="F234">
        <f t="shared" si="29"/>
        <v>1378</v>
      </c>
      <c r="G234">
        <f t="shared" si="35"/>
        <v>-9.3679999990854412E-3</v>
      </c>
      <c r="K234">
        <f t="shared" ref="K234:K246" si="37">G234</f>
        <v>-9.3679999990854412E-3</v>
      </c>
      <c r="P234">
        <f t="shared" si="30"/>
        <v>3.4616360432721156E-3</v>
      </c>
      <c r="Q234" s="11">
        <f t="shared" si="31"/>
        <v>30351.800999999999</v>
      </c>
      <c r="R234">
        <f t="shared" si="34"/>
        <v>1.6459956097936008E-4</v>
      </c>
      <c r="AA234" t="s">
        <v>2406</v>
      </c>
      <c r="AB234">
        <v>10</v>
      </c>
      <c r="AD234" t="s">
        <v>2451</v>
      </c>
      <c r="AF234" t="s">
        <v>2386</v>
      </c>
    </row>
    <row r="235" spans="1:32" x14ac:dyDescent="0.2">
      <c r="A235" s="16" t="s">
        <v>2453</v>
      </c>
      <c r="B235" s="21"/>
      <c r="C235" s="8">
        <v>45378.445</v>
      </c>
      <c r="E235">
        <f t="shared" si="28"/>
        <v>1383.9925566648219</v>
      </c>
      <c r="F235">
        <f t="shared" si="29"/>
        <v>1384</v>
      </c>
      <c r="G235">
        <f t="shared" si="35"/>
        <v>-1.0104000000865199E-2</v>
      </c>
      <c r="K235">
        <f t="shared" si="37"/>
        <v>-1.0104000000865199E-2</v>
      </c>
      <c r="P235">
        <f t="shared" si="30"/>
        <v>3.5099240432721153E-3</v>
      </c>
      <c r="Q235" s="11">
        <f t="shared" si="31"/>
        <v>30359.945</v>
      </c>
      <c r="R235">
        <f t="shared" si="34"/>
        <v>1.8533892787954011E-4</v>
      </c>
      <c r="AA235" t="s">
        <v>2406</v>
      </c>
      <c r="AB235">
        <v>6</v>
      </c>
      <c r="AD235" t="s">
        <v>2394</v>
      </c>
      <c r="AF235" t="s">
        <v>2386</v>
      </c>
    </row>
    <row r="236" spans="1:32" x14ac:dyDescent="0.2">
      <c r="A236" s="16" t="s">
        <v>2453</v>
      </c>
      <c r="B236" s="21"/>
      <c r="C236" s="8">
        <v>45408.313000000002</v>
      </c>
      <c r="E236">
        <f t="shared" si="28"/>
        <v>1405.9954797798271</v>
      </c>
      <c r="F236">
        <f t="shared" si="29"/>
        <v>1406</v>
      </c>
      <c r="G236">
        <f t="shared" si="35"/>
        <v>-6.1359999963315204E-3</v>
      </c>
      <c r="K236">
        <f t="shared" si="37"/>
        <v>-6.1359999963315204E-3</v>
      </c>
      <c r="P236">
        <f t="shared" si="30"/>
        <v>3.6894440432721151E-3</v>
      </c>
      <c r="Q236" s="11">
        <f t="shared" si="31"/>
        <v>30389.813000000002</v>
      </c>
      <c r="R236">
        <f t="shared" si="34"/>
        <v>9.6539350575382613E-5</v>
      </c>
      <c r="AA236" t="s">
        <v>2406</v>
      </c>
      <c r="AB236">
        <v>6</v>
      </c>
      <c r="AD236" t="s">
        <v>2454</v>
      </c>
      <c r="AF236" t="s">
        <v>2386</v>
      </c>
    </row>
    <row r="237" spans="1:32" x14ac:dyDescent="0.2">
      <c r="A237" s="16" t="s">
        <v>2455</v>
      </c>
      <c r="B237" s="21"/>
      <c r="C237" s="8">
        <v>45450.391000000003</v>
      </c>
      <c r="E237">
        <f t="shared" si="28"/>
        <v>1436.9931695760349</v>
      </c>
      <c r="F237">
        <f t="shared" si="29"/>
        <v>1437</v>
      </c>
      <c r="G237">
        <f t="shared" si="35"/>
        <v>-9.2719999956898391E-3</v>
      </c>
      <c r="K237">
        <f t="shared" si="37"/>
        <v>-9.2719999956898391E-3</v>
      </c>
      <c r="P237">
        <f t="shared" si="30"/>
        <v>3.9489760432721167E-3</v>
      </c>
      <c r="Q237" s="11">
        <f t="shared" si="31"/>
        <v>30431.891000000003</v>
      </c>
      <c r="R237">
        <f t="shared" si="34"/>
        <v>1.7479420742280618E-4</v>
      </c>
      <c r="AB237">
        <v>7</v>
      </c>
      <c r="AD237" t="s">
        <v>2394</v>
      </c>
      <c r="AF237" t="s">
        <v>2386</v>
      </c>
    </row>
    <row r="238" spans="1:32" x14ac:dyDescent="0.2">
      <c r="A238" s="16" t="s">
        <v>2457</v>
      </c>
      <c r="B238" s="21"/>
      <c r="C238" s="8">
        <v>45488.402000000002</v>
      </c>
      <c r="E238">
        <f t="shared" si="28"/>
        <v>1464.9948138282234</v>
      </c>
      <c r="F238">
        <f t="shared" si="29"/>
        <v>1465</v>
      </c>
      <c r="G238">
        <f t="shared" si="35"/>
        <v>-7.0399999967776239E-3</v>
      </c>
      <c r="K238">
        <f t="shared" si="37"/>
        <v>-7.0399999967776239E-3</v>
      </c>
      <c r="P238">
        <f t="shared" si="30"/>
        <v>4.1900000432721161E-3</v>
      </c>
      <c r="Q238" s="11">
        <f t="shared" si="31"/>
        <v>30469.902000000002</v>
      </c>
      <c r="R238">
        <f t="shared" si="34"/>
        <v>1.2611290089951715E-4</v>
      </c>
      <c r="AA238" t="s">
        <v>2406</v>
      </c>
      <c r="AB238">
        <v>9</v>
      </c>
      <c r="AD238" t="s">
        <v>2456</v>
      </c>
      <c r="AF238" t="s">
        <v>2386</v>
      </c>
    </row>
    <row r="239" spans="1:32" x14ac:dyDescent="0.2">
      <c r="A239" s="16" t="s">
        <v>2457</v>
      </c>
      <c r="B239" s="21"/>
      <c r="C239" s="8">
        <v>45488.402999999998</v>
      </c>
      <c r="E239">
        <f t="shared" si="28"/>
        <v>1464.9955505003486</v>
      </c>
      <c r="F239">
        <f t="shared" si="29"/>
        <v>1465</v>
      </c>
      <c r="G239">
        <f t="shared" si="35"/>
        <v>-6.0400000002118759E-3</v>
      </c>
      <c r="K239">
        <f t="shared" si="37"/>
        <v>-6.0400000002118759E-3</v>
      </c>
      <c r="P239">
        <f t="shared" si="30"/>
        <v>4.1900000432721161E-3</v>
      </c>
      <c r="Q239" s="11">
        <f t="shared" si="31"/>
        <v>30469.902999999998</v>
      </c>
      <c r="R239">
        <f t="shared" si="34"/>
        <v>1.0465290088968247E-4</v>
      </c>
      <c r="AA239" t="s">
        <v>2406</v>
      </c>
      <c r="AB239">
        <v>9</v>
      </c>
      <c r="AD239" t="s">
        <v>2394</v>
      </c>
      <c r="AF239" t="s">
        <v>2386</v>
      </c>
    </row>
    <row r="240" spans="1:32" x14ac:dyDescent="0.2">
      <c r="A240" s="16" t="s">
        <v>2457</v>
      </c>
      <c r="B240" s="21"/>
      <c r="C240" s="8">
        <v>45522.345999999998</v>
      </c>
      <c r="E240">
        <f t="shared" si="28"/>
        <v>1490.0004125363921</v>
      </c>
      <c r="F240">
        <f t="shared" si="29"/>
        <v>1490</v>
      </c>
      <c r="G240">
        <f t="shared" si="35"/>
        <v>5.6000000040512532E-4</v>
      </c>
      <c r="K240">
        <f t="shared" si="37"/>
        <v>5.6000000040512532E-4</v>
      </c>
      <c r="P240">
        <f t="shared" si="30"/>
        <v>4.4105000432721154E-3</v>
      </c>
      <c r="Q240" s="11">
        <f t="shared" si="31"/>
        <v>30503.845999999998</v>
      </c>
      <c r="R240">
        <f t="shared" si="34"/>
        <v>1.4826350580118692E-5</v>
      </c>
      <c r="AA240" t="s">
        <v>2406</v>
      </c>
      <c r="AB240">
        <v>6</v>
      </c>
      <c r="AD240" t="s">
        <v>2454</v>
      </c>
      <c r="AF240" t="s">
        <v>2386</v>
      </c>
    </row>
    <row r="241" spans="1:32" x14ac:dyDescent="0.2">
      <c r="A241" s="16" t="s">
        <v>2452</v>
      </c>
      <c r="B241" s="21"/>
      <c r="C241" s="8">
        <v>45564.421999999999</v>
      </c>
      <c r="E241">
        <f t="shared" si="28"/>
        <v>1520.9966289883441</v>
      </c>
      <c r="F241">
        <f t="shared" si="29"/>
        <v>1521</v>
      </c>
      <c r="G241">
        <f t="shared" si="35"/>
        <v>-4.5759999993606471E-3</v>
      </c>
      <c r="K241">
        <f t="shared" si="37"/>
        <v>-4.5759999993606471E-3</v>
      </c>
      <c r="P241">
        <f t="shared" si="30"/>
        <v>4.6908640432721162E-3</v>
      </c>
      <c r="Q241" s="11">
        <f t="shared" si="31"/>
        <v>30545.921999999999</v>
      </c>
      <c r="R241">
        <f t="shared" si="34"/>
        <v>8.5874769184640038E-5</v>
      </c>
      <c r="AA241" t="s">
        <v>2406</v>
      </c>
      <c r="AB241">
        <v>6</v>
      </c>
      <c r="AD241" t="s">
        <v>2394</v>
      </c>
      <c r="AF241" t="s">
        <v>2386</v>
      </c>
    </row>
    <row r="242" spans="1:32" x14ac:dyDescent="0.2">
      <c r="A242" s="16" t="s">
        <v>2458</v>
      </c>
      <c r="B242" s="21"/>
      <c r="C242" s="8">
        <v>45659.442999999999</v>
      </c>
      <c r="E242">
        <f t="shared" si="28"/>
        <v>1590.9959512499868</v>
      </c>
      <c r="F242">
        <f t="shared" si="29"/>
        <v>1591</v>
      </c>
      <c r="G242">
        <f t="shared" si="35"/>
        <v>-5.495999997947365E-3</v>
      </c>
      <c r="K242">
        <f t="shared" si="37"/>
        <v>-5.495999997947365E-3</v>
      </c>
      <c r="P242">
        <f t="shared" si="30"/>
        <v>5.352224043272116E-3</v>
      </c>
      <c r="Q242" s="11">
        <f t="shared" si="31"/>
        <v>30640.942999999999</v>
      </c>
      <c r="R242">
        <f t="shared" si="34"/>
        <v>1.1768396484849233E-4</v>
      </c>
      <c r="AA242" t="s">
        <v>2406</v>
      </c>
      <c r="AB242">
        <v>8</v>
      </c>
      <c r="AD242" t="s">
        <v>2394</v>
      </c>
      <c r="AF242" t="s">
        <v>2386</v>
      </c>
    </row>
    <row r="243" spans="1:32" x14ac:dyDescent="0.2">
      <c r="A243" s="16" t="s">
        <v>2459</v>
      </c>
      <c r="B243" s="21"/>
      <c r="C243" s="8">
        <v>45686.588000000003</v>
      </c>
      <c r="E243">
        <f t="shared" si="28"/>
        <v>1610.9929161608231</v>
      </c>
      <c r="F243">
        <f t="shared" si="29"/>
        <v>1611</v>
      </c>
      <c r="G243">
        <f t="shared" si="35"/>
        <v>-9.6159999957308173E-3</v>
      </c>
      <c r="K243">
        <f t="shared" si="37"/>
        <v>-9.6159999957308173E-3</v>
      </c>
      <c r="P243">
        <f t="shared" si="30"/>
        <v>5.5483840432721159E-3</v>
      </c>
      <c r="Q243" s="11">
        <f t="shared" si="31"/>
        <v>30668.088000000003</v>
      </c>
      <c r="R243">
        <f t="shared" si="34"/>
        <v>2.299585432823669E-4</v>
      </c>
      <c r="AA243" t="s">
        <v>2406</v>
      </c>
      <c r="AB243">
        <v>9</v>
      </c>
      <c r="AD243" t="s">
        <v>2394</v>
      </c>
      <c r="AF243" t="s">
        <v>2386</v>
      </c>
    </row>
    <row r="244" spans="1:32" x14ac:dyDescent="0.2">
      <c r="A244" s="16" t="s">
        <v>2460</v>
      </c>
      <c r="B244" s="21"/>
      <c r="C244" s="8">
        <v>45723.243000000002</v>
      </c>
      <c r="E244">
        <f t="shared" si="28"/>
        <v>1637.9956330076297</v>
      </c>
      <c r="F244">
        <f t="shared" si="29"/>
        <v>1638</v>
      </c>
      <c r="G244">
        <f t="shared" si="35"/>
        <v>-5.9279999986756593E-3</v>
      </c>
      <c r="K244">
        <f t="shared" si="37"/>
        <v>-5.9279999986756593E-3</v>
      </c>
      <c r="P244">
        <f t="shared" si="30"/>
        <v>5.8182760432721166E-3</v>
      </c>
      <c r="Q244" s="11">
        <f t="shared" si="31"/>
        <v>30704.743000000002</v>
      </c>
      <c r="R244">
        <f t="shared" si="34"/>
        <v>1.3797500085363629E-4</v>
      </c>
      <c r="AA244" t="s">
        <v>2406</v>
      </c>
      <c r="AB244">
        <v>6</v>
      </c>
      <c r="AD244" t="s">
        <v>2451</v>
      </c>
      <c r="AF244" t="s">
        <v>2386</v>
      </c>
    </row>
    <row r="245" spans="1:32" x14ac:dyDescent="0.2">
      <c r="A245" s="16" t="s">
        <v>2459</v>
      </c>
      <c r="B245" s="21"/>
      <c r="C245" s="8">
        <v>45727.307999999997</v>
      </c>
      <c r="E245">
        <f t="shared" si="28"/>
        <v>1640.990205207388</v>
      </c>
      <c r="F245">
        <f t="shared" si="29"/>
        <v>1641</v>
      </c>
      <c r="G245">
        <f t="shared" si="35"/>
        <v>-1.3295999997353647E-2</v>
      </c>
      <c r="K245">
        <f t="shared" si="37"/>
        <v>-1.3295999997353647E-2</v>
      </c>
      <c r="P245">
        <f t="shared" si="30"/>
        <v>5.8486240432721161E-3</v>
      </c>
      <c r="Q245" s="11">
        <f t="shared" si="31"/>
        <v>30708.807999999997</v>
      </c>
      <c r="R245">
        <f t="shared" si="34"/>
        <v>3.6651662965690588E-4</v>
      </c>
      <c r="AA245" t="s">
        <v>2406</v>
      </c>
      <c r="AB245">
        <v>7</v>
      </c>
      <c r="AD245" t="s">
        <v>2394</v>
      </c>
      <c r="AF245" t="s">
        <v>2386</v>
      </c>
    </row>
    <row r="246" spans="1:32" x14ac:dyDescent="0.2">
      <c r="A246" s="16" t="s">
        <v>2460</v>
      </c>
      <c r="B246" s="21"/>
      <c r="C246" s="8">
        <v>45727.313999999998</v>
      </c>
      <c r="E246">
        <f t="shared" si="28"/>
        <v>1640.9946252401562</v>
      </c>
      <c r="F246">
        <f t="shared" si="29"/>
        <v>1641</v>
      </c>
      <c r="G246">
        <f t="shared" si="35"/>
        <v>-7.295999996131286E-3</v>
      </c>
      <c r="K246">
        <f t="shared" si="37"/>
        <v>-7.295999996131286E-3</v>
      </c>
      <c r="P246">
        <f t="shared" si="30"/>
        <v>5.8486240432721161E-3</v>
      </c>
      <c r="Q246" s="11">
        <f t="shared" si="31"/>
        <v>30708.813999999998</v>
      </c>
      <c r="R246">
        <f t="shared" si="34"/>
        <v>1.7278114113726179E-4</v>
      </c>
      <c r="AA246" t="s">
        <v>2406</v>
      </c>
      <c r="AB246">
        <v>10</v>
      </c>
      <c r="AD246" t="s">
        <v>2451</v>
      </c>
      <c r="AF246" t="s">
        <v>2386</v>
      </c>
    </row>
    <row r="247" spans="1:32" x14ac:dyDescent="0.2">
      <c r="A247" s="16" t="s">
        <v>2522</v>
      </c>
      <c r="B247" s="21"/>
      <c r="C247" s="8">
        <v>45732.743000000002</v>
      </c>
      <c r="E247">
        <f t="shared" si="28"/>
        <v>1644.9940182223254</v>
      </c>
      <c r="F247">
        <f t="shared" si="29"/>
        <v>1645</v>
      </c>
      <c r="G247">
        <f t="shared" si="35"/>
        <v>-8.1199999985983595E-3</v>
      </c>
      <c r="J247">
        <f>G247</f>
        <v>-8.1199999985983595E-3</v>
      </c>
      <c r="P247">
        <f t="shared" si="30"/>
        <v>5.8892000432721166E-3</v>
      </c>
      <c r="Q247" s="11">
        <f t="shared" si="31"/>
        <v>30714.243000000002</v>
      </c>
      <c r="R247">
        <f t="shared" si="34"/>
        <v>1.9625768581314372E-4</v>
      </c>
    </row>
    <row r="248" spans="1:32" x14ac:dyDescent="0.2">
      <c r="A248" s="16" t="s">
        <v>2460</v>
      </c>
      <c r="B248" s="21"/>
      <c r="C248" s="8">
        <v>45743.597000000002</v>
      </c>
      <c r="E248">
        <f t="shared" si="28"/>
        <v>1652.9898574981469</v>
      </c>
      <c r="F248">
        <f t="shared" si="29"/>
        <v>1653</v>
      </c>
      <c r="G248">
        <f t="shared" si="35"/>
        <v>-1.3767999997071456E-2</v>
      </c>
      <c r="K248">
        <f>G248</f>
        <v>-1.3767999997071456E-2</v>
      </c>
      <c r="P248">
        <f t="shared" si="30"/>
        <v>5.9707360432721167E-3</v>
      </c>
      <c r="Q248" s="11">
        <f t="shared" si="31"/>
        <v>30725.097000000002</v>
      </c>
      <c r="R248">
        <f t="shared" si="34"/>
        <v>3.8961770047035824E-4</v>
      </c>
      <c r="AA248" t="s">
        <v>2406</v>
      </c>
      <c r="AB248">
        <v>7</v>
      </c>
      <c r="AD248" t="s">
        <v>2394</v>
      </c>
      <c r="AF248" t="s">
        <v>2386</v>
      </c>
    </row>
    <row r="249" spans="1:32" x14ac:dyDescent="0.2">
      <c r="A249" s="16" t="s">
        <v>2461</v>
      </c>
      <c r="B249" s="21"/>
      <c r="C249" s="8">
        <v>45868.487999999998</v>
      </c>
      <c r="E249">
        <f t="shared" si="28"/>
        <v>1744.9935762190453</v>
      </c>
      <c r="F249">
        <f t="shared" si="29"/>
        <v>1745</v>
      </c>
      <c r="G249">
        <f t="shared" si="35"/>
        <v>-8.7199999979929999E-3</v>
      </c>
      <c r="K249">
        <f>G249</f>
        <v>-8.7199999979929999E-3</v>
      </c>
      <c r="P249">
        <f t="shared" si="30"/>
        <v>6.9452000432721163E-3</v>
      </c>
      <c r="Q249" s="11">
        <f t="shared" si="31"/>
        <v>30849.987999999998</v>
      </c>
      <c r="R249">
        <f t="shared" si="34"/>
        <v>2.4539849233285262E-4</v>
      </c>
      <c r="AA249" t="s">
        <v>2406</v>
      </c>
      <c r="AB249">
        <v>8</v>
      </c>
      <c r="AD249" t="s">
        <v>2394</v>
      </c>
      <c r="AF249" t="s">
        <v>2386</v>
      </c>
    </row>
    <row r="250" spans="1:32" x14ac:dyDescent="0.2">
      <c r="A250" s="16" t="s">
        <v>2462</v>
      </c>
      <c r="B250" s="21"/>
      <c r="C250" s="8">
        <v>45879.343999999997</v>
      </c>
      <c r="E250">
        <f t="shared" si="28"/>
        <v>1752.9908888391228</v>
      </c>
      <c r="F250">
        <f t="shared" si="29"/>
        <v>1753</v>
      </c>
      <c r="G250">
        <f t="shared" si="35"/>
        <v>-1.2367999996058643E-2</v>
      </c>
      <c r="K250">
        <f>G250</f>
        <v>-1.2367999996058643E-2</v>
      </c>
      <c r="P250">
        <f t="shared" si="30"/>
        <v>7.0331360432721165E-3</v>
      </c>
      <c r="Q250" s="11">
        <f t="shared" si="31"/>
        <v>30860.843999999997</v>
      </c>
      <c r="R250">
        <f t="shared" si="34"/>
        <v>3.7640407961661885E-4</v>
      </c>
      <c r="AA250" t="s">
        <v>2406</v>
      </c>
      <c r="AB250">
        <v>5</v>
      </c>
      <c r="AD250" t="s">
        <v>2454</v>
      </c>
      <c r="AF250" t="s">
        <v>2386</v>
      </c>
    </row>
    <row r="251" spans="1:32" x14ac:dyDescent="0.2">
      <c r="A251" s="16" t="s">
        <v>2464</v>
      </c>
      <c r="B251" s="21"/>
      <c r="C251" s="8">
        <v>45940.434999999998</v>
      </c>
      <c r="E251">
        <f t="shared" si="28"/>
        <v>1797.9949258023837</v>
      </c>
      <c r="F251">
        <f t="shared" si="29"/>
        <v>1798</v>
      </c>
      <c r="G251">
        <f t="shared" si="35"/>
        <v>-6.8879999962518923E-3</v>
      </c>
      <c r="K251">
        <f>G251</f>
        <v>-6.8879999962518923E-3</v>
      </c>
      <c r="P251">
        <f t="shared" si="30"/>
        <v>7.5373160432721156E-3</v>
      </c>
      <c r="Q251" s="11">
        <f t="shared" si="31"/>
        <v>30921.934999999998</v>
      </c>
      <c r="R251">
        <f t="shared" si="34"/>
        <v>2.0808974284014861E-4</v>
      </c>
      <c r="AA251" t="s">
        <v>2406</v>
      </c>
      <c r="AB251">
        <v>11</v>
      </c>
      <c r="AD251" t="s">
        <v>2463</v>
      </c>
      <c r="AF251" t="s">
        <v>2386</v>
      </c>
    </row>
    <row r="252" spans="1:32" x14ac:dyDescent="0.2">
      <c r="A252" s="16" t="s">
        <v>2464</v>
      </c>
      <c r="B252" s="21"/>
      <c r="C252" s="8">
        <v>45974.366999999998</v>
      </c>
      <c r="E252">
        <f t="shared" si="28"/>
        <v>1822.9916844450215</v>
      </c>
      <c r="F252">
        <f t="shared" si="29"/>
        <v>1823</v>
      </c>
      <c r="G252">
        <f t="shared" si="35"/>
        <v>-1.1288000001513865E-2</v>
      </c>
      <c r="K252">
        <f>G252</f>
        <v>-1.1288000001513865E-2</v>
      </c>
      <c r="P252">
        <f t="shared" si="30"/>
        <v>7.8244160432721158E-3</v>
      </c>
      <c r="Q252" s="11">
        <f t="shared" si="31"/>
        <v>30955.866999999998</v>
      </c>
      <c r="R252">
        <f t="shared" si="34"/>
        <v>3.6528444706899257E-4</v>
      </c>
      <c r="AA252" t="s">
        <v>2406</v>
      </c>
      <c r="AB252">
        <v>6</v>
      </c>
      <c r="AD252" t="s">
        <v>2463</v>
      </c>
      <c r="AF252" t="s">
        <v>2386</v>
      </c>
    </row>
    <row r="253" spans="1:32" x14ac:dyDescent="0.2">
      <c r="A253" s="16" t="s">
        <v>2522</v>
      </c>
      <c r="B253" s="21"/>
      <c r="C253" s="8">
        <v>46024.595000000001</v>
      </c>
      <c r="E253">
        <f t="shared" si="28"/>
        <v>1859.9932520833117</v>
      </c>
      <c r="F253">
        <f t="shared" si="29"/>
        <v>1860</v>
      </c>
      <c r="G253">
        <f t="shared" si="35"/>
        <v>-9.1599999941536225E-3</v>
      </c>
      <c r="J253">
        <f>G253</f>
        <v>-9.1599999941536225E-3</v>
      </c>
      <c r="P253">
        <f t="shared" si="30"/>
        <v>8.258500043272117E-3</v>
      </c>
      <c r="Q253" s="11">
        <f t="shared" si="31"/>
        <v>31006.095000000001</v>
      </c>
      <c r="R253">
        <f t="shared" si="34"/>
        <v>3.0340414355380048E-4</v>
      </c>
    </row>
    <row r="254" spans="1:32" x14ac:dyDescent="0.2">
      <c r="A254" s="16" t="s">
        <v>2522</v>
      </c>
      <c r="B254" s="21"/>
      <c r="C254" s="8">
        <v>46028.667000000001</v>
      </c>
      <c r="E254">
        <f t="shared" si="28"/>
        <v>1862.9929809879688</v>
      </c>
      <c r="F254">
        <f t="shared" si="29"/>
        <v>1863</v>
      </c>
      <c r="G254">
        <f t="shared" si="35"/>
        <v>-9.5279999950435013E-3</v>
      </c>
      <c r="J254">
        <f>G254</f>
        <v>-9.5279999950435013E-3</v>
      </c>
      <c r="P254">
        <f t="shared" si="30"/>
        <v>8.2941760432721154E-3</v>
      </c>
      <c r="Q254" s="11">
        <f t="shared" si="31"/>
        <v>31010.167000000001</v>
      </c>
      <c r="R254">
        <f t="shared" si="34"/>
        <v>3.1762995874071132E-4</v>
      </c>
    </row>
    <row r="255" spans="1:32" x14ac:dyDescent="0.2">
      <c r="A255" s="16" t="s">
        <v>2522</v>
      </c>
      <c r="B255" s="21"/>
      <c r="C255" s="8">
        <v>46028.667999999998</v>
      </c>
      <c r="E255">
        <f t="shared" si="28"/>
        <v>1862.993717660094</v>
      </c>
      <c r="F255">
        <f t="shared" si="29"/>
        <v>1863</v>
      </c>
      <c r="G255">
        <f t="shared" si="35"/>
        <v>-8.5279999984777533E-3</v>
      </c>
      <c r="J255">
        <f>G255</f>
        <v>-8.5279999984777533E-3</v>
      </c>
      <c r="P255">
        <f t="shared" si="30"/>
        <v>8.2941760432721154E-3</v>
      </c>
      <c r="Q255" s="11">
        <f t="shared" si="31"/>
        <v>31010.167999999998</v>
      </c>
      <c r="R255">
        <f t="shared" si="34"/>
        <v>2.8298560677962327E-4</v>
      </c>
    </row>
    <row r="256" spans="1:32" x14ac:dyDescent="0.2">
      <c r="A256" s="16" t="s">
        <v>2465</v>
      </c>
      <c r="B256" s="21"/>
      <c r="C256" s="8">
        <v>46054.459000000003</v>
      </c>
      <c r="E256">
        <f t="shared" si="28"/>
        <v>1881.9932285098046</v>
      </c>
      <c r="F256">
        <f t="shared" si="29"/>
        <v>1882</v>
      </c>
      <c r="G256">
        <f t="shared" si="35"/>
        <v>-9.1919999977108091E-3</v>
      </c>
      <c r="K256">
        <f>G256</f>
        <v>-9.1919999977108091E-3</v>
      </c>
      <c r="P256">
        <f t="shared" si="30"/>
        <v>8.5217960432721167E-3</v>
      </c>
      <c r="Q256" s="11">
        <f t="shared" si="31"/>
        <v>31035.959000000003</v>
      </c>
      <c r="R256">
        <f t="shared" si="34"/>
        <v>3.1377857018154235E-4</v>
      </c>
      <c r="AA256" t="s">
        <v>2406</v>
      </c>
      <c r="AB256">
        <v>7</v>
      </c>
      <c r="AD256" t="s">
        <v>2463</v>
      </c>
      <c r="AF256" t="s">
        <v>2386</v>
      </c>
    </row>
    <row r="257" spans="1:32" x14ac:dyDescent="0.2">
      <c r="A257" s="16" t="s">
        <v>2522</v>
      </c>
      <c r="B257" s="21"/>
      <c r="C257" s="8">
        <v>46058.534</v>
      </c>
      <c r="E257">
        <f t="shared" si="28"/>
        <v>1884.9951674308431</v>
      </c>
      <c r="F257">
        <f t="shared" si="29"/>
        <v>1885</v>
      </c>
      <c r="G257">
        <f t="shared" si="35"/>
        <v>-6.5599999943515286E-3</v>
      </c>
      <c r="J257">
        <f>G257</f>
        <v>-6.5599999943515286E-3</v>
      </c>
      <c r="P257">
        <f t="shared" si="30"/>
        <v>8.5580000432721147E-3</v>
      </c>
      <c r="Q257" s="11">
        <f t="shared" si="31"/>
        <v>31040.034</v>
      </c>
      <c r="R257">
        <f t="shared" si="34"/>
        <v>2.2855392513758849E-4</v>
      </c>
    </row>
    <row r="258" spans="1:32" x14ac:dyDescent="0.2">
      <c r="A258" s="16" t="s">
        <v>2466</v>
      </c>
      <c r="B258" s="21"/>
      <c r="C258" s="8">
        <v>46061.247000000003</v>
      </c>
      <c r="E258">
        <f t="shared" si="28"/>
        <v>1886.9937589137371</v>
      </c>
      <c r="F258">
        <f t="shared" si="29"/>
        <v>1887</v>
      </c>
      <c r="G258">
        <f t="shared" ref="G258:G289" si="38">C258-(C$7+F258*C$8)</f>
        <v>-8.4719999940716662E-3</v>
      </c>
      <c r="N258">
        <f>G258</f>
        <v>-8.4719999940716662E-3</v>
      </c>
      <c r="P258">
        <f t="shared" si="30"/>
        <v>8.5821760432721154E-3</v>
      </c>
      <c r="Q258" s="11">
        <f t="shared" si="31"/>
        <v>31042.747000000003</v>
      </c>
      <c r="R258">
        <f t="shared" si="34"/>
        <v>2.9084492031271087E-4</v>
      </c>
      <c r="AA258" t="s">
        <v>2406</v>
      </c>
      <c r="AF258" t="s">
        <v>2413</v>
      </c>
    </row>
    <row r="259" spans="1:32" x14ac:dyDescent="0.2">
      <c r="A259" s="16" t="s">
        <v>2467</v>
      </c>
      <c r="B259" s="21"/>
      <c r="C259" s="8">
        <v>46092.47</v>
      </c>
      <c r="E259">
        <f t="shared" si="28"/>
        <v>1909.9948727619931</v>
      </c>
      <c r="F259">
        <f t="shared" si="29"/>
        <v>1910</v>
      </c>
      <c r="G259">
        <f t="shared" si="38"/>
        <v>-6.9599999987985939E-3</v>
      </c>
      <c r="K259">
        <f>G259</f>
        <v>-6.9599999987985939E-3</v>
      </c>
      <c r="P259">
        <f t="shared" si="30"/>
        <v>8.8625000432721156E-3</v>
      </c>
      <c r="Q259" s="11">
        <f t="shared" si="31"/>
        <v>31073.97</v>
      </c>
      <c r="R259">
        <f t="shared" si="34"/>
        <v>2.5035150758132767E-4</v>
      </c>
      <c r="AA259" t="s">
        <v>2406</v>
      </c>
      <c r="AB259">
        <v>7</v>
      </c>
      <c r="AD259" t="s">
        <v>2451</v>
      </c>
      <c r="AF259" t="s">
        <v>2386</v>
      </c>
    </row>
    <row r="260" spans="1:32" x14ac:dyDescent="0.2">
      <c r="A260" s="16" t="s">
        <v>2465</v>
      </c>
      <c r="B260" s="21"/>
      <c r="C260" s="8">
        <v>46096.538</v>
      </c>
      <c r="E260">
        <f t="shared" si="28"/>
        <v>1912.9916549781381</v>
      </c>
      <c r="F260">
        <f t="shared" si="29"/>
        <v>1913</v>
      </c>
      <c r="G260">
        <f t="shared" si="38"/>
        <v>-1.1327999993227422E-2</v>
      </c>
      <c r="K260">
        <f>G260</f>
        <v>-1.1327999993227422E-2</v>
      </c>
      <c r="P260">
        <f t="shared" si="30"/>
        <v>8.8993760432721156E-3</v>
      </c>
      <c r="Q260" s="11">
        <f t="shared" si="31"/>
        <v>31078.038</v>
      </c>
      <c r="R260">
        <f t="shared" si="34"/>
        <v>4.0914674132195574E-4</v>
      </c>
      <c r="AA260" t="s">
        <v>2406</v>
      </c>
      <c r="AB260">
        <v>7</v>
      </c>
      <c r="AD260" t="s">
        <v>2394</v>
      </c>
      <c r="AF260" t="s">
        <v>2386</v>
      </c>
    </row>
    <row r="261" spans="1:32" x14ac:dyDescent="0.2">
      <c r="A261" s="16" t="s">
        <v>2522</v>
      </c>
      <c r="B261" s="21"/>
      <c r="C261" s="8">
        <v>46142.692000000003</v>
      </c>
      <c r="E261">
        <f t="shared" si="28"/>
        <v>1946.9920203675151</v>
      </c>
      <c r="F261">
        <f t="shared" si="29"/>
        <v>1947</v>
      </c>
      <c r="G261">
        <f t="shared" si="38"/>
        <v>-1.0831999992660712E-2</v>
      </c>
      <c r="J261">
        <f>G261</f>
        <v>-1.0831999992660712E-2</v>
      </c>
      <c r="P261">
        <f t="shared" si="30"/>
        <v>9.3223360432721173E-3</v>
      </c>
      <c r="Q261" s="11">
        <f t="shared" si="31"/>
        <v>31124.192000000003</v>
      </c>
      <c r="R261">
        <f t="shared" si="34"/>
        <v>4.0619726104930057E-4</v>
      </c>
    </row>
    <row r="262" spans="1:32" x14ac:dyDescent="0.2">
      <c r="A262" s="16" t="s">
        <v>2467</v>
      </c>
      <c r="B262" s="21"/>
      <c r="C262" s="8">
        <v>46145.409</v>
      </c>
      <c r="E262">
        <f t="shared" si="28"/>
        <v>1948.9935585389157</v>
      </c>
      <c r="F262">
        <f t="shared" si="29"/>
        <v>1949</v>
      </c>
      <c r="G262">
        <f t="shared" si="38"/>
        <v>-8.7439999988419004E-3</v>
      </c>
      <c r="K262">
        <f>G262</f>
        <v>-8.7439999988419004E-3</v>
      </c>
      <c r="P262">
        <f t="shared" si="30"/>
        <v>9.3475040432721181E-3</v>
      </c>
      <c r="Q262" s="11">
        <f t="shared" si="31"/>
        <v>31126.909</v>
      </c>
      <c r="R262">
        <f t="shared" si="34"/>
        <v>3.2730251850582786E-4</v>
      </c>
      <c r="AA262" t="s">
        <v>2406</v>
      </c>
      <c r="AB262">
        <v>6</v>
      </c>
      <c r="AD262" t="s">
        <v>2394</v>
      </c>
      <c r="AF262" t="s">
        <v>2386</v>
      </c>
    </row>
    <row r="263" spans="1:32" x14ac:dyDescent="0.2">
      <c r="A263" s="16" t="s">
        <v>2522</v>
      </c>
      <c r="B263" s="21"/>
      <c r="C263" s="8">
        <v>46169.841999999997</v>
      </c>
      <c r="E263">
        <f t="shared" si="28"/>
        <v>1966.9926686389833</v>
      </c>
      <c r="F263">
        <f t="shared" si="29"/>
        <v>1967</v>
      </c>
      <c r="G263">
        <f t="shared" si="38"/>
        <v>-9.9520000003394671E-3</v>
      </c>
      <c r="J263">
        <f>G263</f>
        <v>-9.9520000003394671E-3</v>
      </c>
      <c r="P263">
        <f t="shared" si="30"/>
        <v>9.5754560432721146E-3</v>
      </c>
      <c r="Q263" s="11">
        <f t="shared" si="31"/>
        <v>31151.341999999997</v>
      </c>
      <c r="R263">
        <f t="shared" si="34"/>
        <v>3.8132153953518249E-4</v>
      </c>
    </row>
    <row r="264" spans="1:32" x14ac:dyDescent="0.2">
      <c r="A264" s="16" t="s">
        <v>2522</v>
      </c>
      <c r="B264" s="21"/>
      <c r="C264" s="8">
        <v>46176.629000000001</v>
      </c>
      <c r="E264">
        <f t="shared" si="28"/>
        <v>1971.9924623707905</v>
      </c>
      <c r="F264">
        <f t="shared" si="29"/>
        <v>1972</v>
      </c>
      <c r="G264">
        <f t="shared" si="38"/>
        <v>-1.0231999993266072E-2</v>
      </c>
      <c r="J264">
        <f>G264</f>
        <v>-1.0231999993266072E-2</v>
      </c>
      <c r="P264">
        <f t="shared" si="30"/>
        <v>9.6392360432721157E-3</v>
      </c>
      <c r="Q264" s="11">
        <f t="shared" si="31"/>
        <v>31158.129000000001</v>
      </c>
      <c r="R264">
        <f t="shared" si="34"/>
        <v>3.9486602161981397E-4</v>
      </c>
    </row>
    <row r="265" spans="1:32" x14ac:dyDescent="0.2">
      <c r="A265" s="16" t="s">
        <v>2468</v>
      </c>
      <c r="B265" s="21"/>
      <c r="C265" s="8">
        <v>46191.561999999998</v>
      </c>
      <c r="E265">
        <f t="shared" si="28"/>
        <v>1982.9931872561622</v>
      </c>
      <c r="F265">
        <f t="shared" si="29"/>
        <v>1983</v>
      </c>
      <c r="G265">
        <f t="shared" si="38"/>
        <v>-9.2480000021168962E-3</v>
      </c>
      <c r="K265">
        <f>G265</f>
        <v>-9.2480000021168962E-3</v>
      </c>
      <c r="P265">
        <f t="shared" si="30"/>
        <v>9.7802560432721161E-3</v>
      </c>
      <c r="Q265" s="11">
        <f t="shared" si="31"/>
        <v>31173.061999999998</v>
      </c>
      <c r="R265">
        <f t="shared" si="34"/>
        <v>3.620745281288835E-4</v>
      </c>
      <c r="AA265" t="s">
        <v>2406</v>
      </c>
      <c r="AB265">
        <v>6</v>
      </c>
      <c r="AD265" t="s">
        <v>2394</v>
      </c>
      <c r="AF265" t="s">
        <v>2386</v>
      </c>
    </row>
    <row r="266" spans="1:32" x14ac:dyDescent="0.2">
      <c r="A266" s="16" t="s">
        <v>2468</v>
      </c>
      <c r="B266" s="21"/>
      <c r="C266" s="8">
        <v>46210.565999999999</v>
      </c>
      <c r="E266">
        <f t="shared" si="28"/>
        <v>1996.9929043740658</v>
      </c>
      <c r="F266">
        <f t="shared" si="29"/>
        <v>1997</v>
      </c>
      <c r="G266">
        <f t="shared" si="38"/>
        <v>-9.6320000011473894E-3</v>
      </c>
      <c r="K266">
        <f>G266</f>
        <v>-9.6320000011473894E-3</v>
      </c>
      <c r="P266">
        <f t="shared" si="30"/>
        <v>9.961136043272114E-3</v>
      </c>
      <c r="Q266" s="11">
        <f t="shared" si="31"/>
        <v>31192.065999999999</v>
      </c>
      <c r="R266">
        <f t="shared" si="34"/>
        <v>3.8389098005513076E-4</v>
      </c>
      <c r="AA266" t="s">
        <v>2406</v>
      </c>
      <c r="AB266">
        <v>6</v>
      </c>
      <c r="AD266" t="s">
        <v>2394</v>
      </c>
      <c r="AF266" t="s">
        <v>2386</v>
      </c>
    </row>
    <row r="267" spans="1:32" x14ac:dyDescent="0.2">
      <c r="A267" s="16" t="s">
        <v>2522</v>
      </c>
      <c r="B267" s="21"/>
      <c r="C267" s="8">
        <v>46222.781999999999</v>
      </c>
      <c r="E267">
        <f t="shared" si="28"/>
        <v>2005.9920910880369</v>
      </c>
      <c r="F267">
        <f t="shared" si="29"/>
        <v>2006</v>
      </c>
      <c r="G267">
        <f t="shared" si="38"/>
        <v>-1.0735999996541068E-2</v>
      </c>
      <c r="J267">
        <f>G267</f>
        <v>-1.0735999996541068E-2</v>
      </c>
      <c r="P267">
        <f t="shared" si="30"/>
        <v>1.0078244043272115E-2</v>
      </c>
      <c r="Q267" s="11">
        <f t="shared" si="31"/>
        <v>31204.281999999999</v>
      </c>
      <c r="R267">
        <f t="shared" si="34"/>
        <v>4.3323275494889862E-4</v>
      </c>
    </row>
    <row r="268" spans="1:32" x14ac:dyDescent="0.2">
      <c r="A268" s="16" t="s">
        <v>2522</v>
      </c>
      <c r="B268" s="21"/>
      <c r="C268" s="8">
        <v>46233.642</v>
      </c>
      <c r="E268">
        <f t="shared" si="28"/>
        <v>2013.9923503966263</v>
      </c>
      <c r="F268">
        <f t="shared" si="29"/>
        <v>2014</v>
      </c>
      <c r="G268">
        <f t="shared" si="38"/>
        <v>-1.0384000001067761E-2</v>
      </c>
      <c r="J268">
        <f>G268</f>
        <v>-1.0384000001067761E-2</v>
      </c>
      <c r="P268">
        <f t="shared" si="30"/>
        <v>1.0182884043272118E-2</v>
      </c>
      <c r="Q268" s="11">
        <f t="shared" si="31"/>
        <v>31215.142</v>
      </c>
      <c r="R268">
        <f t="shared" si="34"/>
        <v>4.2299671929332231E-4</v>
      </c>
    </row>
    <row r="269" spans="1:32" x14ac:dyDescent="0.2">
      <c r="A269" s="16" t="s">
        <v>2468</v>
      </c>
      <c r="B269" s="21"/>
      <c r="C269" s="8">
        <v>46255.360000000001</v>
      </c>
      <c r="E269">
        <f t="shared" si="28"/>
        <v>2029.9913956695491</v>
      </c>
      <c r="F269">
        <f t="shared" si="29"/>
        <v>2030</v>
      </c>
      <c r="G269">
        <f t="shared" si="38"/>
        <v>-1.1679999995976686E-2</v>
      </c>
      <c r="K269">
        <f>G269</f>
        <v>-1.1679999995976686E-2</v>
      </c>
      <c r="P269">
        <f t="shared" si="30"/>
        <v>1.0393700043272117E-2</v>
      </c>
      <c r="Q269" s="11">
        <f t="shared" si="31"/>
        <v>31236.86</v>
      </c>
      <c r="R269">
        <f t="shared" si="34"/>
        <v>4.8724823342273266E-4</v>
      </c>
      <c r="AA269" t="s">
        <v>2406</v>
      </c>
      <c r="AB269">
        <v>6</v>
      </c>
      <c r="AD269" t="s">
        <v>2454</v>
      </c>
      <c r="AF269" t="s">
        <v>2386</v>
      </c>
    </row>
    <row r="270" spans="1:32" x14ac:dyDescent="0.2">
      <c r="A270" s="16" t="s">
        <v>2468</v>
      </c>
      <c r="B270" s="21"/>
      <c r="C270" s="8">
        <v>46259.432999999997</v>
      </c>
      <c r="E270">
        <f t="shared" si="28"/>
        <v>2032.9918612463314</v>
      </c>
      <c r="F270">
        <f t="shared" si="29"/>
        <v>2033</v>
      </c>
      <c r="G270">
        <f t="shared" si="38"/>
        <v>-1.1048000000300817E-2</v>
      </c>
      <c r="K270">
        <f>G270</f>
        <v>-1.1048000000300817E-2</v>
      </c>
      <c r="P270">
        <f t="shared" si="30"/>
        <v>1.0433456043272116E-2</v>
      </c>
      <c r="Q270" s="11">
        <f t="shared" si="31"/>
        <v>31240.932999999997</v>
      </c>
      <c r="R270">
        <f t="shared" si="34"/>
        <v>4.614529537519561E-4</v>
      </c>
      <c r="AA270" t="s">
        <v>2406</v>
      </c>
      <c r="AB270">
        <v>8</v>
      </c>
      <c r="AD270" t="s">
        <v>2384</v>
      </c>
      <c r="AF270" t="s">
        <v>2386</v>
      </c>
    </row>
    <row r="271" spans="1:32" x14ac:dyDescent="0.2">
      <c r="A271" s="16" t="s">
        <v>2469</v>
      </c>
      <c r="B271" s="21"/>
      <c r="C271" s="8">
        <v>46297.438999999998</v>
      </c>
      <c r="E271">
        <f t="shared" si="28"/>
        <v>2060.9898221378826</v>
      </c>
      <c r="F271">
        <f t="shared" si="29"/>
        <v>2061</v>
      </c>
      <c r="G271">
        <f t="shared" si="38"/>
        <v>-1.3815999998769257E-2</v>
      </c>
      <c r="N271">
        <f>G271</f>
        <v>-1.3815999998769257E-2</v>
      </c>
      <c r="P271">
        <f t="shared" si="30"/>
        <v>1.0807984043272116E-2</v>
      </c>
      <c r="Q271" s="11">
        <f t="shared" si="31"/>
        <v>31278.938999999998</v>
      </c>
      <c r="R271">
        <f t="shared" si="34"/>
        <v>6.0634059010270815E-4</v>
      </c>
      <c r="AA271" t="s">
        <v>2406</v>
      </c>
      <c r="AF271" t="s">
        <v>2413</v>
      </c>
    </row>
    <row r="272" spans="1:32" x14ac:dyDescent="0.2">
      <c r="A272" s="16" t="s">
        <v>2470</v>
      </c>
      <c r="B272" s="21"/>
      <c r="C272" s="8">
        <v>46305.582999999999</v>
      </c>
      <c r="E272">
        <f t="shared" si="28"/>
        <v>2066.9892799471963</v>
      </c>
      <c r="F272">
        <f t="shared" si="29"/>
        <v>2067</v>
      </c>
      <c r="G272">
        <f t="shared" si="38"/>
        <v>-1.4552000000549015E-2</v>
      </c>
      <c r="K272">
        <f>G272</f>
        <v>-1.4552000000549015E-2</v>
      </c>
      <c r="P272">
        <f t="shared" si="30"/>
        <v>1.0889056043272116E-2</v>
      </c>
      <c r="Q272" s="11">
        <f t="shared" si="31"/>
        <v>31287.082999999999</v>
      </c>
      <c r="R272">
        <f t="shared" si="34"/>
        <v>6.4724733262484769E-4</v>
      </c>
      <c r="AA272" t="s">
        <v>2406</v>
      </c>
      <c r="AB272">
        <v>8</v>
      </c>
      <c r="AD272" t="s">
        <v>2384</v>
      </c>
      <c r="AF272" t="s">
        <v>2386</v>
      </c>
    </row>
    <row r="273" spans="1:32" x14ac:dyDescent="0.2">
      <c r="A273" s="16" t="s">
        <v>2522</v>
      </c>
      <c r="B273" s="21"/>
      <c r="C273" s="8">
        <v>46324.588000000003</v>
      </c>
      <c r="E273">
        <f t="shared" si="28"/>
        <v>2080.9897337372308</v>
      </c>
      <c r="F273">
        <f t="shared" si="29"/>
        <v>2081</v>
      </c>
      <c r="G273">
        <f t="shared" si="38"/>
        <v>-1.3935999995737802E-2</v>
      </c>
      <c r="J273">
        <f>G273</f>
        <v>-1.3935999995737802E-2</v>
      </c>
      <c r="P273">
        <f t="shared" si="30"/>
        <v>1.1079344043272116E-2</v>
      </c>
      <c r="Q273" s="11">
        <f t="shared" si="31"/>
        <v>31306.088000000003</v>
      </c>
      <c r="R273">
        <f t="shared" si="34"/>
        <v>6.2576743739002909E-4</v>
      </c>
    </row>
    <row r="274" spans="1:32" x14ac:dyDescent="0.2">
      <c r="A274" s="16" t="s">
        <v>2470</v>
      </c>
      <c r="B274" s="21"/>
      <c r="C274" s="8">
        <v>46346.305999999997</v>
      </c>
      <c r="E274">
        <f t="shared" si="28"/>
        <v>2096.9887790101484</v>
      </c>
      <c r="F274">
        <f t="shared" si="29"/>
        <v>2097</v>
      </c>
      <c r="G274">
        <f t="shared" si="38"/>
        <v>-1.5231999997922685E-2</v>
      </c>
      <c r="K274">
        <f>G274</f>
        <v>-1.5231999997922685E-2</v>
      </c>
      <c r="P274">
        <f t="shared" si="30"/>
        <v>1.1298736043272117E-2</v>
      </c>
      <c r="Q274" s="11">
        <f t="shared" si="31"/>
        <v>31327.805999999997</v>
      </c>
      <c r="R274">
        <f t="shared" si="34"/>
        <v>7.0387995488755295E-4</v>
      </c>
      <c r="AA274" t="s">
        <v>2406</v>
      </c>
      <c r="AB274">
        <v>6</v>
      </c>
      <c r="AD274" t="s">
        <v>2394</v>
      </c>
      <c r="AF274" t="s">
        <v>2386</v>
      </c>
    </row>
    <row r="275" spans="1:32" x14ac:dyDescent="0.2">
      <c r="A275" s="16" t="s">
        <v>2470</v>
      </c>
      <c r="B275" s="21"/>
      <c r="C275" s="8">
        <v>46346.309000000001</v>
      </c>
      <c r="E275">
        <f t="shared" si="28"/>
        <v>2096.9909890265349</v>
      </c>
      <c r="F275">
        <f t="shared" si="29"/>
        <v>2097</v>
      </c>
      <c r="G275">
        <f t="shared" si="38"/>
        <v>-1.2231999993673526E-2</v>
      </c>
      <c r="K275">
        <f>G275</f>
        <v>-1.2231999993673526E-2</v>
      </c>
      <c r="P275">
        <f t="shared" si="30"/>
        <v>1.1298736043272117E-2</v>
      </c>
      <c r="Q275" s="11">
        <f t="shared" si="31"/>
        <v>31327.809000000001</v>
      </c>
      <c r="R275">
        <f t="shared" si="34"/>
        <v>5.5369553844041236E-4</v>
      </c>
      <c r="AA275" t="s">
        <v>2406</v>
      </c>
      <c r="AB275">
        <v>8</v>
      </c>
      <c r="AD275" t="s">
        <v>2384</v>
      </c>
      <c r="AF275" t="s">
        <v>2386</v>
      </c>
    </row>
    <row r="276" spans="1:32" x14ac:dyDescent="0.2">
      <c r="A276" s="16" t="s">
        <v>2470</v>
      </c>
      <c r="B276" s="21"/>
      <c r="C276" s="8">
        <v>46350.38</v>
      </c>
      <c r="E276">
        <f t="shared" si="28"/>
        <v>2099.9899812590611</v>
      </c>
      <c r="F276">
        <f t="shared" si="29"/>
        <v>2100</v>
      </c>
      <c r="G276">
        <f t="shared" si="38"/>
        <v>-1.359999999840511E-2</v>
      </c>
      <c r="K276">
        <f>G276</f>
        <v>-1.359999999840511E-2</v>
      </c>
      <c r="P276">
        <f t="shared" si="30"/>
        <v>1.1340100043272114E-2</v>
      </c>
      <c r="Q276" s="11">
        <f t="shared" si="31"/>
        <v>31331.879999999997</v>
      </c>
      <c r="R276">
        <f t="shared" si="34"/>
        <v>6.2200859008886824E-4</v>
      </c>
      <c r="AA276" t="s">
        <v>2406</v>
      </c>
      <c r="AB276">
        <v>11</v>
      </c>
      <c r="AD276" t="s">
        <v>2384</v>
      </c>
      <c r="AF276" t="s">
        <v>2386</v>
      </c>
    </row>
    <row r="277" spans="1:32" x14ac:dyDescent="0.2">
      <c r="A277" s="16" t="s">
        <v>2471</v>
      </c>
      <c r="B277" s="21"/>
      <c r="C277" s="8">
        <v>46403.315999999999</v>
      </c>
      <c r="E277">
        <f t="shared" ref="E277:E340" si="39">(C277-C$7)/C$8</f>
        <v>2138.9864570196028</v>
      </c>
      <c r="F277">
        <f t="shared" ref="F277:F340" si="40">+ROUND(2*E277,0)/2</f>
        <v>2139</v>
      </c>
      <c r="G277">
        <f t="shared" si="38"/>
        <v>-1.8383999995421618E-2</v>
      </c>
      <c r="K277">
        <f>G277</f>
        <v>-1.8383999995421618E-2</v>
      </c>
      <c r="P277">
        <f t="shared" ref="P277:P340" si="41">+D$11+D$12*F277+D$13*F277^2</f>
        <v>1.1884384043272116E-2</v>
      </c>
      <c r="Q277" s="11">
        <f t="shared" ref="Q277:Q340" si="42">C277-15018.5</f>
        <v>31384.815999999999</v>
      </c>
      <c r="R277">
        <f t="shared" si="34"/>
        <v>9.1617507231384965E-4</v>
      </c>
      <c r="AA277" t="s">
        <v>2406</v>
      </c>
      <c r="AB277">
        <v>7</v>
      </c>
      <c r="AD277" t="s">
        <v>2463</v>
      </c>
      <c r="AF277" t="s">
        <v>2386</v>
      </c>
    </row>
    <row r="278" spans="1:32" x14ac:dyDescent="0.2">
      <c r="A278" s="16" t="s">
        <v>2472</v>
      </c>
      <c r="B278" s="21"/>
      <c r="C278" s="8">
        <v>46441.33</v>
      </c>
      <c r="E278">
        <f t="shared" si="39"/>
        <v>2166.990311288178</v>
      </c>
      <c r="F278">
        <f t="shared" si="40"/>
        <v>2167</v>
      </c>
      <c r="G278">
        <f t="shared" si="38"/>
        <v>-1.3151999992260244E-2</v>
      </c>
      <c r="N278">
        <f>G278</f>
        <v>-1.3151999992260244E-2</v>
      </c>
      <c r="P278">
        <f t="shared" si="41"/>
        <v>1.2282656043272114E-2</v>
      </c>
      <c r="Q278" s="11">
        <f t="shared" si="42"/>
        <v>31422.83</v>
      </c>
      <c r="R278">
        <f t="shared" si="34"/>
        <v>6.4692172764584262E-4</v>
      </c>
      <c r="AA278" t="s">
        <v>2406</v>
      </c>
      <c r="AF278" t="s">
        <v>2413</v>
      </c>
    </row>
    <row r="279" spans="1:32" x14ac:dyDescent="0.2">
      <c r="A279" s="16" t="s">
        <v>2522</v>
      </c>
      <c r="B279" s="21"/>
      <c r="C279" s="8">
        <v>46469.836000000003</v>
      </c>
      <c r="E279">
        <f t="shared" si="39"/>
        <v>2187.9898869650328</v>
      </c>
      <c r="F279">
        <f t="shared" si="40"/>
        <v>2188</v>
      </c>
      <c r="G279">
        <f t="shared" si="38"/>
        <v>-1.3727999990805984E-2</v>
      </c>
      <c r="J279">
        <f>G279</f>
        <v>-1.3727999990805984E-2</v>
      </c>
      <c r="P279">
        <f t="shared" si="41"/>
        <v>1.2585476043272117E-2</v>
      </c>
      <c r="Q279" s="11">
        <f t="shared" si="42"/>
        <v>31451.336000000003</v>
      </c>
      <c r="R279">
        <f t="shared" si="34"/>
        <v>6.9239902099600258E-4</v>
      </c>
    </row>
    <row r="280" spans="1:32" x14ac:dyDescent="0.2">
      <c r="A280" s="16" t="s">
        <v>2522</v>
      </c>
      <c r="B280" s="21"/>
      <c r="C280" s="8">
        <v>46472.548999999999</v>
      </c>
      <c r="E280">
        <f t="shared" si="39"/>
        <v>2189.9884784479218</v>
      </c>
      <c r="F280">
        <f t="shared" si="40"/>
        <v>2190</v>
      </c>
      <c r="G280">
        <f t="shared" si="38"/>
        <v>-1.5639999997802079E-2</v>
      </c>
      <c r="J280">
        <f>G280</f>
        <v>-1.5639999997802079E-2</v>
      </c>
      <c r="P280">
        <f t="shared" si="41"/>
        <v>1.2614500043272116E-2</v>
      </c>
      <c r="Q280" s="11">
        <f t="shared" si="42"/>
        <v>31454.048999999999</v>
      </c>
      <c r="R280">
        <f t="shared" si="34"/>
        <v>7.9831677257106168E-4</v>
      </c>
    </row>
    <row r="281" spans="1:32" x14ac:dyDescent="0.2">
      <c r="A281" s="16" t="s">
        <v>2522</v>
      </c>
      <c r="B281" s="21"/>
      <c r="C281" s="8">
        <v>46495.625999999997</v>
      </c>
      <c r="E281">
        <f t="shared" si="39"/>
        <v>2206.9886611426077</v>
      </c>
      <c r="F281">
        <f t="shared" si="40"/>
        <v>2207</v>
      </c>
      <c r="G281">
        <f t="shared" si="38"/>
        <v>-1.5392000001156703E-2</v>
      </c>
      <c r="J281">
        <f>G281</f>
        <v>-1.5392000001156703E-2</v>
      </c>
      <c r="P281">
        <f t="shared" si="41"/>
        <v>1.2862496043272116E-2</v>
      </c>
      <c r="Q281" s="11">
        <f t="shared" si="42"/>
        <v>31477.125999999997</v>
      </c>
      <c r="R281">
        <f t="shared" si="34"/>
        <v>7.9831654672464373E-4</v>
      </c>
    </row>
    <row r="282" spans="1:32" x14ac:dyDescent="0.2">
      <c r="A282" s="16" t="s">
        <v>2474</v>
      </c>
      <c r="B282" s="21"/>
      <c r="C282" s="8">
        <v>46517.353999999999</v>
      </c>
      <c r="E282">
        <f t="shared" si="39"/>
        <v>2222.9950731368103</v>
      </c>
      <c r="F282">
        <f t="shared" si="40"/>
        <v>2223</v>
      </c>
      <c r="G282">
        <f t="shared" si="38"/>
        <v>-6.6880000013043173E-3</v>
      </c>
      <c r="K282">
        <f>G282</f>
        <v>-6.6880000013043173E-3</v>
      </c>
      <c r="P282">
        <f t="shared" si="41"/>
        <v>1.3098016043272117E-2</v>
      </c>
      <c r="Q282" s="11">
        <f t="shared" si="42"/>
        <v>31498.853999999999</v>
      </c>
      <c r="R282">
        <f t="shared" ref="R282:R345" si="43">+(P282-G282)^2</f>
        <v>3.9148643091623615E-4</v>
      </c>
      <c r="AA282" t="s">
        <v>2406</v>
      </c>
      <c r="AB282">
        <v>8</v>
      </c>
      <c r="AD282" t="s">
        <v>2473</v>
      </c>
      <c r="AF282" t="s">
        <v>2386</v>
      </c>
    </row>
    <row r="283" spans="1:32" x14ac:dyDescent="0.2">
      <c r="A283" s="16" t="s">
        <v>2475</v>
      </c>
      <c r="B283" s="21"/>
      <c r="C283" s="8">
        <v>46578.428</v>
      </c>
      <c r="E283">
        <f t="shared" si="39"/>
        <v>2267.9865866738978</v>
      </c>
      <c r="F283">
        <f t="shared" si="40"/>
        <v>2268</v>
      </c>
      <c r="G283">
        <f t="shared" si="38"/>
        <v>-1.8207999994046986E-2</v>
      </c>
      <c r="N283">
        <f>G283</f>
        <v>-1.8207999994046986E-2</v>
      </c>
      <c r="P283">
        <f t="shared" si="41"/>
        <v>1.3771396043272115E-2</v>
      </c>
      <c r="Q283" s="11">
        <f t="shared" si="42"/>
        <v>31559.928</v>
      </c>
      <c r="R283">
        <f t="shared" si="43"/>
        <v>1.0226817709117005E-3</v>
      </c>
      <c r="AA283" t="s">
        <v>2406</v>
      </c>
      <c r="AF283" t="s">
        <v>2413</v>
      </c>
    </row>
    <row r="284" spans="1:32" x14ac:dyDescent="0.2">
      <c r="A284" s="16" t="s">
        <v>2522</v>
      </c>
      <c r="B284" s="21"/>
      <c r="C284" s="8">
        <v>46594.720000000001</v>
      </c>
      <c r="E284">
        <f t="shared" si="39"/>
        <v>2279.9884489810379</v>
      </c>
      <c r="F284">
        <f t="shared" si="40"/>
        <v>2280</v>
      </c>
      <c r="G284">
        <f t="shared" si="38"/>
        <v>-1.5679999996791594E-2</v>
      </c>
      <c r="J284">
        <f>G284</f>
        <v>-1.5679999996791594E-2</v>
      </c>
      <c r="P284">
        <f t="shared" si="41"/>
        <v>1.3953700043272118E-2</v>
      </c>
      <c r="Q284" s="11">
        <f t="shared" si="42"/>
        <v>31576.22</v>
      </c>
      <c r="R284">
        <f t="shared" si="43"/>
        <v>8.7815617806447208E-4</v>
      </c>
    </row>
    <row r="285" spans="1:32" x14ac:dyDescent="0.2">
      <c r="A285" s="16" t="s">
        <v>2475</v>
      </c>
      <c r="B285" s="21"/>
      <c r="C285" s="8">
        <v>46616.432999999997</v>
      </c>
      <c r="E285">
        <f t="shared" si="39"/>
        <v>2295.9838108933182</v>
      </c>
      <c r="F285">
        <f t="shared" si="40"/>
        <v>2296</v>
      </c>
      <c r="G285">
        <f t="shared" si="38"/>
        <v>-2.1975999996357132E-2</v>
      </c>
      <c r="N285">
        <f>G285</f>
        <v>-2.1975999996357132E-2</v>
      </c>
      <c r="P285">
        <f t="shared" si="41"/>
        <v>1.4198564043272119E-2</v>
      </c>
      <c r="Q285" s="11">
        <f t="shared" si="42"/>
        <v>31597.932999999997</v>
      </c>
      <c r="R285">
        <f t="shared" si="43"/>
        <v>1.3085990834572378E-3</v>
      </c>
      <c r="AA285" t="s">
        <v>2406</v>
      </c>
      <c r="AF285" t="s">
        <v>2413</v>
      </c>
    </row>
    <row r="286" spans="1:32" x14ac:dyDescent="0.2">
      <c r="A286" s="16" t="s">
        <v>2475</v>
      </c>
      <c r="B286" s="21"/>
      <c r="C286" s="8">
        <v>46616.436999999998</v>
      </c>
      <c r="E286">
        <f t="shared" si="39"/>
        <v>2295.9867575818303</v>
      </c>
      <c r="F286">
        <f t="shared" si="40"/>
        <v>2296</v>
      </c>
      <c r="G286">
        <f t="shared" si="38"/>
        <v>-1.7975999995542224E-2</v>
      </c>
      <c r="N286">
        <f>G286</f>
        <v>-1.7975999995542224E-2</v>
      </c>
      <c r="P286">
        <f t="shared" si="41"/>
        <v>1.4198564043272119E-2</v>
      </c>
      <c r="Q286" s="11">
        <f t="shared" si="42"/>
        <v>31597.936999999998</v>
      </c>
      <c r="R286">
        <f t="shared" si="43"/>
        <v>1.0352025710877652E-3</v>
      </c>
      <c r="AA286" t="s">
        <v>2406</v>
      </c>
      <c r="AF286" t="s">
        <v>2413</v>
      </c>
    </row>
    <row r="287" spans="1:32" x14ac:dyDescent="0.2">
      <c r="A287" s="16" t="s">
        <v>2475</v>
      </c>
      <c r="B287" s="21"/>
      <c r="C287" s="8">
        <v>46669.375</v>
      </c>
      <c r="E287">
        <f t="shared" si="39"/>
        <v>2334.9847066866278</v>
      </c>
      <c r="F287">
        <f t="shared" si="40"/>
        <v>2335</v>
      </c>
      <c r="G287">
        <f t="shared" si="38"/>
        <v>-2.0759999999427237E-2</v>
      </c>
      <c r="N287">
        <f>G287</f>
        <v>-2.0759999999427237E-2</v>
      </c>
      <c r="P287">
        <f t="shared" si="41"/>
        <v>1.4804000043272118E-2</v>
      </c>
      <c r="Q287" s="11">
        <f t="shared" si="42"/>
        <v>31650.875</v>
      </c>
      <c r="R287">
        <f t="shared" si="43"/>
        <v>1.2647980990371198E-3</v>
      </c>
      <c r="AA287" t="s">
        <v>2406</v>
      </c>
      <c r="AF287" t="s">
        <v>2413</v>
      </c>
    </row>
    <row r="288" spans="1:32" x14ac:dyDescent="0.2">
      <c r="A288" s="16" t="s">
        <v>2475</v>
      </c>
      <c r="B288" s="21"/>
      <c r="C288" s="8">
        <v>46669.375</v>
      </c>
      <c r="E288">
        <f t="shared" si="39"/>
        <v>2334.9847066866278</v>
      </c>
      <c r="F288">
        <f t="shared" si="40"/>
        <v>2335</v>
      </c>
      <c r="G288">
        <f t="shared" si="38"/>
        <v>-2.0759999999427237E-2</v>
      </c>
      <c r="N288">
        <f>G288</f>
        <v>-2.0759999999427237E-2</v>
      </c>
      <c r="P288">
        <f t="shared" si="41"/>
        <v>1.4804000043272118E-2</v>
      </c>
      <c r="Q288" s="11">
        <f t="shared" si="42"/>
        <v>31650.875</v>
      </c>
      <c r="R288">
        <f t="shared" si="43"/>
        <v>1.2647980990371198E-3</v>
      </c>
      <c r="AA288" t="s">
        <v>2406</v>
      </c>
      <c r="AF288" t="s">
        <v>2413</v>
      </c>
    </row>
    <row r="289" spans="1:32" x14ac:dyDescent="0.2">
      <c r="A289" s="16" t="s">
        <v>2476</v>
      </c>
      <c r="B289" s="21"/>
      <c r="C289" s="8">
        <v>46681.593000000001</v>
      </c>
      <c r="E289">
        <f t="shared" si="39"/>
        <v>2343.9853667448547</v>
      </c>
      <c r="F289">
        <f t="shared" si="40"/>
        <v>2344</v>
      </c>
      <c r="G289">
        <f t="shared" si="38"/>
        <v>-1.9863999994413462E-2</v>
      </c>
      <c r="K289">
        <f>G289</f>
        <v>-1.9863999994413462E-2</v>
      </c>
      <c r="P289">
        <f t="shared" si="41"/>
        <v>1.4945444043272117E-2</v>
      </c>
      <c r="Q289" s="11">
        <f t="shared" si="42"/>
        <v>31663.093000000001</v>
      </c>
      <c r="R289">
        <f t="shared" si="43"/>
        <v>1.2116973942127641E-3</v>
      </c>
      <c r="AA289" t="s">
        <v>2406</v>
      </c>
      <c r="AB289">
        <v>7</v>
      </c>
      <c r="AD289" t="s">
        <v>2394</v>
      </c>
      <c r="AF289" t="s">
        <v>2386</v>
      </c>
    </row>
    <row r="290" spans="1:32" x14ac:dyDescent="0.2">
      <c r="A290" s="16" t="s">
        <v>2472</v>
      </c>
      <c r="B290" s="21"/>
      <c r="C290" s="8">
        <v>46688.377999999997</v>
      </c>
      <c r="E290">
        <f t="shared" si="39"/>
        <v>2348.9836871324005</v>
      </c>
      <c r="F290">
        <f t="shared" si="40"/>
        <v>2349</v>
      </c>
      <c r="G290">
        <f t="shared" ref="G290:G321" si="44">C290-(C$7+F290*C$8)</f>
        <v>-2.2144000002299435E-2</v>
      </c>
      <c r="N290">
        <f>G290</f>
        <v>-2.2144000002299435E-2</v>
      </c>
      <c r="P290">
        <f t="shared" si="41"/>
        <v>1.5024304043272116E-2</v>
      </c>
      <c r="Q290" s="11">
        <f t="shared" si="42"/>
        <v>31669.877999999997</v>
      </c>
      <c r="R290">
        <f t="shared" si="43"/>
        <v>1.3814828256240507E-3</v>
      </c>
      <c r="AA290" t="s">
        <v>2406</v>
      </c>
      <c r="AF290" t="s">
        <v>2413</v>
      </c>
    </row>
    <row r="291" spans="1:32" x14ac:dyDescent="0.2">
      <c r="A291" s="16" t="s">
        <v>2477</v>
      </c>
      <c r="B291" s="21"/>
      <c r="C291" s="8">
        <v>46760.332000000002</v>
      </c>
      <c r="E291">
        <f t="shared" si="39"/>
        <v>2401.9901934206378</v>
      </c>
      <c r="F291">
        <f t="shared" si="40"/>
        <v>2402</v>
      </c>
      <c r="G291">
        <f t="shared" si="44"/>
        <v>-1.3311999995494261E-2</v>
      </c>
      <c r="K291">
        <f>G291</f>
        <v>-1.3311999995494261E-2</v>
      </c>
      <c r="P291">
        <f t="shared" si="41"/>
        <v>1.5872516043272115E-2</v>
      </c>
      <c r="Q291" s="11">
        <f t="shared" si="42"/>
        <v>31741.832000000002</v>
      </c>
      <c r="R291">
        <f t="shared" si="43"/>
        <v>8.5173597641701186E-4</v>
      </c>
      <c r="AA291" t="s">
        <v>2406</v>
      </c>
      <c r="AB291">
        <v>6</v>
      </c>
      <c r="AD291" t="s">
        <v>2384</v>
      </c>
      <c r="AF291" t="s">
        <v>2386</v>
      </c>
    </row>
    <row r="292" spans="1:32" x14ac:dyDescent="0.2">
      <c r="A292" s="16" t="s">
        <v>2477</v>
      </c>
      <c r="B292" s="21"/>
      <c r="C292" s="8">
        <v>46798.332000000002</v>
      </c>
      <c r="E292">
        <f t="shared" si="39"/>
        <v>2429.9837342794203</v>
      </c>
      <c r="F292">
        <f t="shared" si="40"/>
        <v>2430</v>
      </c>
      <c r="G292">
        <f t="shared" si="44"/>
        <v>-2.2079999995185062E-2</v>
      </c>
      <c r="K292">
        <f>G292</f>
        <v>-2.2079999995185062E-2</v>
      </c>
      <c r="P292">
        <f t="shared" si="41"/>
        <v>1.6329700043272118E-2</v>
      </c>
      <c r="Q292" s="11">
        <f t="shared" si="42"/>
        <v>31779.832000000002</v>
      </c>
      <c r="R292">
        <f t="shared" si="43"/>
        <v>1.4753050570442574E-3</v>
      </c>
      <c r="AA292" t="s">
        <v>2406</v>
      </c>
      <c r="AB292">
        <v>6</v>
      </c>
      <c r="AD292" t="s">
        <v>2394</v>
      </c>
      <c r="AF292" t="s">
        <v>2386</v>
      </c>
    </row>
    <row r="293" spans="1:32" x14ac:dyDescent="0.2">
      <c r="A293" s="16" t="s">
        <v>2522</v>
      </c>
      <c r="B293" s="21"/>
      <c r="C293" s="8">
        <v>46845.841</v>
      </c>
      <c r="E293">
        <f t="shared" si="39"/>
        <v>2464.9822904020484</v>
      </c>
      <c r="F293">
        <f t="shared" si="40"/>
        <v>2465</v>
      </c>
      <c r="G293">
        <f t="shared" si="44"/>
        <v>-2.4039999996603001E-2</v>
      </c>
      <c r="J293">
        <f>G293</f>
        <v>-2.4039999996603001E-2</v>
      </c>
      <c r="P293">
        <f t="shared" si="41"/>
        <v>1.6910000043272116E-2</v>
      </c>
      <c r="Q293" s="11">
        <f t="shared" si="42"/>
        <v>31827.341</v>
      </c>
      <c r="R293">
        <f t="shared" si="43"/>
        <v>1.676902503265772E-3</v>
      </c>
    </row>
    <row r="294" spans="1:32" x14ac:dyDescent="0.2">
      <c r="A294" s="16" t="s">
        <v>2478</v>
      </c>
      <c r="B294" s="21"/>
      <c r="C294" s="8">
        <v>46889.279999999999</v>
      </c>
      <c r="E294">
        <f t="shared" si="39"/>
        <v>2496.9825909642755</v>
      </c>
      <c r="F294">
        <f t="shared" si="40"/>
        <v>2497</v>
      </c>
      <c r="G294">
        <f t="shared" si="44"/>
        <v>-2.3631999996723607E-2</v>
      </c>
      <c r="K294">
        <f>G294</f>
        <v>-2.3631999996723607E-2</v>
      </c>
      <c r="P294">
        <f t="shared" si="41"/>
        <v>1.7449136043272119E-2</v>
      </c>
      <c r="Q294" s="11">
        <f t="shared" si="42"/>
        <v>31870.78</v>
      </c>
      <c r="R294">
        <f t="shared" si="43"/>
        <v>1.6876597383366357E-3</v>
      </c>
      <c r="AA294" t="s">
        <v>2406</v>
      </c>
      <c r="AB294">
        <v>8</v>
      </c>
      <c r="AD294" t="s">
        <v>2394</v>
      </c>
      <c r="AF294" t="s">
        <v>2386</v>
      </c>
    </row>
    <row r="295" spans="1:32" x14ac:dyDescent="0.2">
      <c r="A295" s="16" t="s">
        <v>2479</v>
      </c>
      <c r="B295" s="21"/>
      <c r="C295" s="8">
        <v>46939.506000000001</v>
      </c>
      <c r="E295">
        <f t="shared" si="39"/>
        <v>2533.9826852583096</v>
      </c>
      <c r="F295">
        <f t="shared" si="40"/>
        <v>2534</v>
      </c>
      <c r="G295">
        <f t="shared" si="44"/>
        <v>-2.3503999997046776E-2</v>
      </c>
      <c r="K295">
        <f>G295</f>
        <v>-2.3503999997046776E-2</v>
      </c>
      <c r="P295">
        <f t="shared" si="41"/>
        <v>1.8082724043272116E-2</v>
      </c>
      <c r="Q295" s="11">
        <f t="shared" si="42"/>
        <v>31921.006000000001</v>
      </c>
      <c r="R295">
        <f t="shared" si="43"/>
        <v>1.7294556164056372E-3</v>
      </c>
      <c r="AA295" t="s">
        <v>2406</v>
      </c>
      <c r="AB295">
        <v>6</v>
      </c>
      <c r="AD295" t="s">
        <v>2394</v>
      </c>
      <c r="AF295" t="s">
        <v>2386</v>
      </c>
    </row>
    <row r="296" spans="1:32" x14ac:dyDescent="0.2">
      <c r="A296" s="16" t="s">
        <v>2479</v>
      </c>
      <c r="B296" s="21"/>
      <c r="C296" s="8">
        <v>46939.508000000002</v>
      </c>
      <c r="E296">
        <f t="shared" si="39"/>
        <v>2533.9841586025659</v>
      </c>
      <c r="F296">
        <f t="shared" si="40"/>
        <v>2534</v>
      </c>
      <c r="G296">
        <f t="shared" si="44"/>
        <v>-2.1503999996639322E-2</v>
      </c>
      <c r="K296">
        <f>G296</f>
        <v>-2.1503999996639322E-2</v>
      </c>
      <c r="P296">
        <f t="shared" si="41"/>
        <v>1.8082724043272116E-2</v>
      </c>
      <c r="Q296" s="11">
        <f t="shared" si="42"/>
        <v>31921.008000000002</v>
      </c>
      <c r="R296">
        <f t="shared" si="43"/>
        <v>1.5671087202121022E-3</v>
      </c>
      <c r="AA296" t="s">
        <v>2406</v>
      </c>
      <c r="AB296">
        <v>11</v>
      </c>
      <c r="AD296" t="s">
        <v>2384</v>
      </c>
      <c r="AF296" t="s">
        <v>2386</v>
      </c>
    </row>
    <row r="297" spans="1:32" x14ac:dyDescent="0.2">
      <c r="A297" s="16" t="s">
        <v>2480</v>
      </c>
      <c r="B297" s="21"/>
      <c r="C297" s="8">
        <v>47030.455000000002</v>
      </c>
      <c r="E297">
        <f t="shared" si="39"/>
        <v>2600.9822786152954</v>
      </c>
      <c r="F297">
        <f t="shared" si="40"/>
        <v>2601</v>
      </c>
      <c r="G297">
        <f t="shared" si="44"/>
        <v>-2.4055999994743615E-2</v>
      </c>
      <c r="N297">
        <f>G297</f>
        <v>-2.4055999994743615E-2</v>
      </c>
      <c r="P297">
        <f t="shared" si="41"/>
        <v>1.9257904043272114E-2</v>
      </c>
      <c r="Q297" s="11">
        <f t="shared" si="42"/>
        <v>32011.955000000002</v>
      </c>
      <c r="R297">
        <f t="shared" si="43"/>
        <v>1.8760942830144353E-3</v>
      </c>
      <c r="AA297" t="s">
        <v>2406</v>
      </c>
      <c r="AF297" t="s">
        <v>2413</v>
      </c>
    </row>
    <row r="298" spans="1:32" x14ac:dyDescent="0.2">
      <c r="A298" s="16" t="s">
        <v>2480</v>
      </c>
      <c r="B298" s="21"/>
      <c r="C298" s="8">
        <v>47030.455999999998</v>
      </c>
      <c r="E298">
        <f t="shared" si="39"/>
        <v>2600.983015287421</v>
      </c>
      <c r="F298">
        <f t="shared" si="40"/>
        <v>2601</v>
      </c>
      <c r="G298">
        <f t="shared" si="44"/>
        <v>-2.3055999998177867E-2</v>
      </c>
      <c r="N298">
        <f>G298</f>
        <v>-2.3055999998177867E-2</v>
      </c>
      <c r="P298">
        <f t="shared" si="41"/>
        <v>1.9257904043272114E-2</v>
      </c>
      <c r="Q298" s="11">
        <f t="shared" si="42"/>
        <v>32011.955999999998</v>
      </c>
      <c r="R298">
        <f t="shared" si="43"/>
        <v>1.790466475229037E-3</v>
      </c>
      <c r="AA298" t="s">
        <v>2406</v>
      </c>
      <c r="AF298" t="s">
        <v>2413</v>
      </c>
    </row>
    <row r="299" spans="1:32" x14ac:dyDescent="0.2">
      <c r="A299" s="16" t="s">
        <v>2480</v>
      </c>
      <c r="B299" s="21"/>
      <c r="C299" s="8">
        <v>47034.533000000003</v>
      </c>
      <c r="E299">
        <f t="shared" si="39"/>
        <v>2603.9864275527207</v>
      </c>
      <c r="F299">
        <f t="shared" si="40"/>
        <v>2604</v>
      </c>
      <c r="G299">
        <f t="shared" si="44"/>
        <v>-1.8423999994411133E-2</v>
      </c>
      <c r="N299">
        <f>G299</f>
        <v>-1.8423999994411133E-2</v>
      </c>
      <c r="P299">
        <f t="shared" si="41"/>
        <v>1.9311364043272116E-2</v>
      </c>
      <c r="Q299" s="11">
        <f t="shared" si="42"/>
        <v>32016.033000000003</v>
      </c>
      <c r="R299">
        <f t="shared" si="43"/>
        <v>1.4239576990564785E-3</v>
      </c>
      <c r="AA299" t="s">
        <v>2406</v>
      </c>
      <c r="AF299" t="s">
        <v>2413</v>
      </c>
    </row>
    <row r="300" spans="1:32" x14ac:dyDescent="0.2">
      <c r="A300" s="16" t="s">
        <v>2481</v>
      </c>
      <c r="B300" s="21"/>
      <c r="C300" s="8">
        <v>47045.38</v>
      </c>
      <c r="E300">
        <f t="shared" si="39"/>
        <v>2611.9771101236433</v>
      </c>
      <c r="F300">
        <f t="shared" si="40"/>
        <v>2612</v>
      </c>
      <c r="G300">
        <f t="shared" si="44"/>
        <v>-3.1071999997948296E-2</v>
      </c>
      <c r="K300">
        <f>G300</f>
        <v>-3.1071999997948296E-2</v>
      </c>
      <c r="P300">
        <f t="shared" si="41"/>
        <v>1.9454276043272115E-2</v>
      </c>
      <c r="Q300" s="11">
        <f t="shared" si="42"/>
        <v>32026.879999999997</v>
      </c>
      <c r="R300">
        <f t="shared" si="43"/>
        <v>2.5529045705936036E-3</v>
      </c>
      <c r="AA300" t="s">
        <v>2406</v>
      </c>
      <c r="AB300">
        <v>6</v>
      </c>
      <c r="AD300" t="s">
        <v>2394</v>
      </c>
      <c r="AF300" t="s">
        <v>2386</v>
      </c>
    </row>
    <row r="301" spans="1:32" x14ac:dyDescent="0.2">
      <c r="A301" s="16" t="s">
        <v>2482</v>
      </c>
      <c r="B301" s="21"/>
      <c r="C301" s="8">
        <v>47151.260999999999</v>
      </c>
      <c r="E301">
        <f t="shared" si="39"/>
        <v>2689.9766916938756</v>
      </c>
      <c r="F301">
        <f t="shared" si="40"/>
        <v>2690</v>
      </c>
      <c r="G301">
        <f t="shared" si="44"/>
        <v>-3.1640000001061708E-2</v>
      </c>
      <c r="K301">
        <f>G301</f>
        <v>-3.1640000001061708E-2</v>
      </c>
      <c r="P301">
        <f t="shared" si="41"/>
        <v>2.0874500043272116E-2</v>
      </c>
      <c r="Q301" s="11">
        <f t="shared" si="42"/>
        <v>32132.760999999999</v>
      </c>
      <c r="R301">
        <f t="shared" si="43"/>
        <v>2.7577727149063367E-3</v>
      </c>
      <c r="AA301" t="s">
        <v>2406</v>
      </c>
      <c r="AB301">
        <v>6</v>
      </c>
      <c r="AD301" t="s">
        <v>2394</v>
      </c>
      <c r="AF301" t="s">
        <v>2386</v>
      </c>
    </row>
    <row r="302" spans="1:32" x14ac:dyDescent="0.2">
      <c r="A302" s="16" t="s">
        <v>2522</v>
      </c>
      <c r="B302" s="21"/>
      <c r="C302" s="8">
        <v>47232.707000000002</v>
      </c>
      <c r="E302">
        <f t="shared" si="39"/>
        <v>2749.9756898197843</v>
      </c>
      <c r="F302">
        <f t="shared" si="40"/>
        <v>2750</v>
      </c>
      <c r="G302">
        <f t="shared" si="44"/>
        <v>-3.2999999995809048E-2</v>
      </c>
      <c r="J302">
        <f>G302</f>
        <v>-3.2999999995809048E-2</v>
      </c>
      <c r="P302">
        <f t="shared" si="41"/>
        <v>2.2000100043272117E-2</v>
      </c>
      <c r="Q302" s="11">
        <f t="shared" si="42"/>
        <v>32214.207000000002</v>
      </c>
      <c r="R302">
        <f t="shared" si="43"/>
        <v>3.0250110043089358E-3</v>
      </c>
    </row>
    <row r="303" spans="1:32" x14ac:dyDescent="0.2">
      <c r="A303" s="16" t="s">
        <v>2483</v>
      </c>
      <c r="B303" s="21"/>
      <c r="C303" s="8">
        <v>47239.493999999999</v>
      </c>
      <c r="E303">
        <f t="shared" si="39"/>
        <v>2754.975483551586</v>
      </c>
      <c r="F303">
        <f t="shared" si="40"/>
        <v>2755</v>
      </c>
      <c r="G303">
        <f t="shared" si="44"/>
        <v>-3.3279999996011611E-2</v>
      </c>
      <c r="K303">
        <f>G303</f>
        <v>-3.3279999996011611E-2</v>
      </c>
      <c r="P303">
        <f t="shared" si="41"/>
        <v>2.2095200043272117E-2</v>
      </c>
      <c r="Q303" s="11">
        <f t="shared" si="42"/>
        <v>32220.993999999999</v>
      </c>
      <c r="R303">
        <f t="shared" si="43"/>
        <v>3.0664127793906888E-3</v>
      </c>
      <c r="AA303" t="s">
        <v>2406</v>
      </c>
      <c r="AB303">
        <v>6</v>
      </c>
      <c r="AD303" t="s">
        <v>2394</v>
      </c>
      <c r="AF303" t="s">
        <v>2386</v>
      </c>
    </row>
    <row r="304" spans="1:32" x14ac:dyDescent="0.2">
      <c r="A304" s="16" t="s">
        <v>2483</v>
      </c>
      <c r="B304" s="21"/>
      <c r="C304" s="8">
        <v>47273.430999999997</v>
      </c>
      <c r="E304">
        <f t="shared" si="39"/>
        <v>2779.9759255548611</v>
      </c>
      <c r="F304">
        <f t="shared" si="40"/>
        <v>2780</v>
      </c>
      <c r="G304">
        <f t="shared" si="44"/>
        <v>-3.2680000003892928E-2</v>
      </c>
      <c r="K304">
        <f>G304</f>
        <v>-3.2680000003892928E-2</v>
      </c>
      <c r="P304">
        <f t="shared" si="41"/>
        <v>2.2573700043272117E-2</v>
      </c>
      <c r="Q304" s="11">
        <f t="shared" si="42"/>
        <v>32254.930999999997</v>
      </c>
      <c r="R304">
        <f t="shared" si="43"/>
        <v>3.0529713689020866E-3</v>
      </c>
      <c r="AA304" t="s">
        <v>2406</v>
      </c>
      <c r="AB304">
        <v>8</v>
      </c>
      <c r="AD304" t="s">
        <v>2384</v>
      </c>
      <c r="AF304" t="s">
        <v>2386</v>
      </c>
    </row>
    <row r="305" spans="1:32" x14ac:dyDescent="0.2">
      <c r="A305" s="16" t="s">
        <v>2483</v>
      </c>
      <c r="B305" s="21"/>
      <c r="C305" s="8">
        <v>47288.362000000001</v>
      </c>
      <c r="E305">
        <f t="shared" si="39"/>
        <v>2790.9751770959824</v>
      </c>
      <c r="F305">
        <f t="shared" si="40"/>
        <v>2791</v>
      </c>
      <c r="G305">
        <f t="shared" si="44"/>
        <v>-3.3695999998599291E-2</v>
      </c>
      <c r="K305">
        <f>G305</f>
        <v>-3.3695999998599291E-2</v>
      </c>
      <c r="P305">
        <f t="shared" si="41"/>
        <v>2.2785824043272118E-2</v>
      </c>
      <c r="Q305" s="11">
        <f t="shared" si="42"/>
        <v>32269.862000000001</v>
      </c>
      <c r="R305">
        <f t="shared" si="43"/>
        <v>3.190196447096923E-3</v>
      </c>
      <c r="AA305" t="s">
        <v>2406</v>
      </c>
      <c r="AB305">
        <v>11</v>
      </c>
      <c r="AD305" t="s">
        <v>2384</v>
      </c>
      <c r="AF305" t="s">
        <v>2386</v>
      </c>
    </row>
    <row r="306" spans="1:32" x14ac:dyDescent="0.2">
      <c r="A306" s="16" t="s">
        <v>2522</v>
      </c>
      <c r="B306" s="21"/>
      <c r="C306" s="8">
        <v>47331.796000000002</v>
      </c>
      <c r="E306">
        <f t="shared" si="39"/>
        <v>2822.9717942975722</v>
      </c>
      <c r="F306">
        <f t="shared" si="40"/>
        <v>2823</v>
      </c>
      <c r="G306">
        <f t="shared" si="44"/>
        <v>-3.8287999996100552E-2</v>
      </c>
      <c r="J306">
        <f>G306</f>
        <v>-3.8287999996100552E-2</v>
      </c>
      <c r="P306">
        <f t="shared" si="41"/>
        <v>2.3408416043272116E-2</v>
      </c>
      <c r="Q306" s="11">
        <f t="shared" si="42"/>
        <v>32313.296000000002</v>
      </c>
      <c r="R306">
        <f t="shared" si="43"/>
        <v>3.8064477521033611E-3</v>
      </c>
    </row>
    <row r="307" spans="1:32" x14ac:dyDescent="0.2">
      <c r="A307" s="16" t="s">
        <v>2480</v>
      </c>
      <c r="B307" s="21"/>
      <c r="C307" s="8">
        <v>47349.442000000003</v>
      </c>
      <c r="E307">
        <f t="shared" si="39"/>
        <v>2835.9711106658378</v>
      </c>
      <c r="F307">
        <f t="shared" si="40"/>
        <v>2836</v>
      </c>
      <c r="G307">
        <f t="shared" si="44"/>
        <v>-3.9215999997395556E-2</v>
      </c>
      <c r="N307">
        <f>G307</f>
        <v>-3.9215999997395556E-2</v>
      </c>
      <c r="P307">
        <f t="shared" si="41"/>
        <v>2.3663684043272119E-2</v>
      </c>
      <c r="Q307" s="11">
        <f t="shared" si="42"/>
        <v>32330.942000000003</v>
      </c>
      <c r="R307">
        <f t="shared" si="43"/>
        <v>3.953854665054198E-3</v>
      </c>
      <c r="AA307" t="s">
        <v>2406</v>
      </c>
      <c r="AF307" t="s">
        <v>2413</v>
      </c>
    </row>
    <row r="308" spans="1:32" x14ac:dyDescent="0.2">
      <c r="A308" s="16" t="s">
        <v>2484</v>
      </c>
      <c r="B308" s="21"/>
      <c r="C308" s="8">
        <v>47353.521999999997</v>
      </c>
      <c r="E308">
        <f t="shared" si="39"/>
        <v>2838.9767329475135</v>
      </c>
      <c r="F308">
        <f t="shared" si="40"/>
        <v>2839</v>
      </c>
      <c r="G308">
        <f t="shared" si="44"/>
        <v>-3.1583999996655621E-2</v>
      </c>
      <c r="K308">
        <f>G308</f>
        <v>-3.1583999996655621E-2</v>
      </c>
      <c r="P308">
        <f t="shared" si="41"/>
        <v>2.3722784043272119E-2</v>
      </c>
      <c r="Q308" s="11">
        <f t="shared" si="42"/>
        <v>32335.021999999997</v>
      </c>
      <c r="R308">
        <f t="shared" si="43"/>
        <v>3.0588403608392059E-3</v>
      </c>
      <c r="AA308" t="s">
        <v>2406</v>
      </c>
      <c r="AB308">
        <v>7</v>
      </c>
      <c r="AD308" t="s">
        <v>2463</v>
      </c>
      <c r="AF308" t="s">
        <v>2386</v>
      </c>
    </row>
    <row r="309" spans="1:32" x14ac:dyDescent="0.2">
      <c r="A309" s="16" t="s">
        <v>2484</v>
      </c>
      <c r="B309" s="21"/>
      <c r="C309" s="8">
        <v>47368.447999999997</v>
      </c>
      <c r="E309">
        <f t="shared" si="39"/>
        <v>2849.9723011279921</v>
      </c>
      <c r="F309">
        <f t="shared" si="40"/>
        <v>2850</v>
      </c>
      <c r="G309">
        <f t="shared" si="44"/>
        <v>-3.7600000003294554E-2</v>
      </c>
      <c r="K309">
        <f>G309</f>
        <v>-3.7600000003294554E-2</v>
      </c>
      <c r="P309">
        <f t="shared" si="41"/>
        <v>2.3940100043272121E-2</v>
      </c>
      <c r="Q309" s="11">
        <f t="shared" si="42"/>
        <v>32349.947999999997</v>
      </c>
      <c r="R309">
        <f t="shared" si="43"/>
        <v>3.7871839137414358E-3</v>
      </c>
      <c r="AA309" t="s">
        <v>2406</v>
      </c>
      <c r="AB309">
        <v>7</v>
      </c>
      <c r="AD309" t="s">
        <v>2384</v>
      </c>
      <c r="AF309" t="s">
        <v>2386</v>
      </c>
    </row>
    <row r="310" spans="1:32" x14ac:dyDescent="0.2">
      <c r="A310" s="16" t="s">
        <v>2522</v>
      </c>
      <c r="B310" s="21"/>
      <c r="C310" s="8">
        <v>47380.663</v>
      </c>
      <c r="E310">
        <f t="shared" si="39"/>
        <v>2858.970751169838</v>
      </c>
      <c r="F310">
        <f t="shared" si="40"/>
        <v>2859</v>
      </c>
      <c r="G310">
        <f t="shared" si="44"/>
        <v>-3.970399999525398E-2</v>
      </c>
      <c r="J310">
        <f>G310</f>
        <v>-3.970399999525398E-2</v>
      </c>
      <c r="P310">
        <f t="shared" si="41"/>
        <v>2.411862404327212E-2</v>
      </c>
      <c r="Q310" s="11">
        <f t="shared" si="42"/>
        <v>32362.163</v>
      </c>
      <c r="R310">
        <f t="shared" si="43"/>
        <v>4.0733273391630491E-3</v>
      </c>
    </row>
    <row r="311" spans="1:32" x14ac:dyDescent="0.2">
      <c r="A311" s="16" t="s">
        <v>2485</v>
      </c>
      <c r="B311" s="21"/>
      <c r="C311" s="8">
        <v>47482.468000000001</v>
      </c>
      <c r="E311">
        <f t="shared" si="39"/>
        <v>2933.9676571469008</v>
      </c>
      <c r="F311">
        <f t="shared" si="40"/>
        <v>2934</v>
      </c>
      <c r="G311">
        <f t="shared" si="44"/>
        <v>-4.390399999829242E-2</v>
      </c>
      <c r="K311">
        <f>G311</f>
        <v>-4.390399999829242E-2</v>
      </c>
      <c r="P311">
        <f t="shared" si="41"/>
        <v>2.5631524043272118E-2</v>
      </c>
      <c r="Q311" s="11">
        <f t="shared" si="42"/>
        <v>32463.968000000001</v>
      </c>
      <c r="R311">
        <f t="shared" si="43"/>
        <v>4.8351891037350008E-3</v>
      </c>
      <c r="AA311" t="s">
        <v>2406</v>
      </c>
      <c r="AB311">
        <v>7</v>
      </c>
      <c r="AD311" t="s">
        <v>2394</v>
      </c>
      <c r="AF311" t="s">
        <v>2386</v>
      </c>
    </row>
    <row r="312" spans="1:32" x14ac:dyDescent="0.2">
      <c r="A312" s="16" t="s">
        <v>2522</v>
      </c>
      <c r="B312" s="21"/>
      <c r="C312" s="8">
        <v>47524.553</v>
      </c>
      <c r="E312">
        <f t="shared" si="39"/>
        <v>2964.9705036480022</v>
      </c>
      <c r="F312">
        <f t="shared" si="40"/>
        <v>2965</v>
      </c>
      <c r="G312">
        <f t="shared" si="44"/>
        <v>-4.003999999986263E-2</v>
      </c>
      <c r="J312">
        <f>G312</f>
        <v>-4.003999999986263E-2</v>
      </c>
      <c r="P312">
        <f t="shared" si="41"/>
        <v>2.6270000043272113E-2</v>
      </c>
      <c r="Q312" s="11">
        <f t="shared" si="42"/>
        <v>32506.053</v>
      </c>
      <c r="R312">
        <f t="shared" si="43"/>
        <v>4.3970161057205288E-3</v>
      </c>
    </row>
    <row r="313" spans="1:32" x14ac:dyDescent="0.2">
      <c r="A313" s="16" t="s">
        <v>2486</v>
      </c>
      <c r="B313" s="21"/>
      <c r="C313" s="8">
        <v>47565.273999999998</v>
      </c>
      <c r="E313">
        <f t="shared" si="39"/>
        <v>2994.968529366698</v>
      </c>
      <c r="F313">
        <f t="shared" si="40"/>
        <v>2995</v>
      </c>
      <c r="G313">
        <f t="shared" si="44"/>
        <v>-4.2719999997643754E-2</v>
      </c>
      <c r="K313">
        <f>G313</f>
        <v>-4.2719999997643754E-2</v>
      </c>
      <c r="P313">
        <f t="shared" si="41"/>
        <v>2.689520004327212E-2</v>
      </c>
      <c r="Q313" s="11">
        <f t="shared" si="42"/>
        <v>32546.773999999998</v>
      </c>
      <c r="R313">
        <f t="shared" si="43"/>
        <v>4.8462760767367333E-3</v>
      </c>
      <c r="AA313" t="s">
        <v>2406</v>
      </c>
      <c r="AB313">
        <v>5</v>
      </c>
      <c r="AD313" t="s">
        <v>2463</v>
      </c>
      <c r="AF313" t="s">
        <v>2386</v>
      </c>
    </row>
    <row r="314" spans="1:32" x14ac:dyDescent="0.2">
      <c r="A314" s="16" t="s">
        <v>2486</v>
      </c>
      <c r="B314" s="21"/>
      <c r="C314" s="8">
        <v>47592.423999999999</v>
      </c>
      <c r="E314">
        <f t="shared" si="39"/>
        <v>3014.9691776381715</v>
      </c>
      <c r="F314">
        <f t="shared" si="40"/>
        <v>3015</v>
      </c>
      <c r="G314">
        <f t="shared" si="44"/>
        <v>-4.1839999998046551E-2</v>
      </c>
      <c r="K314">
        <f>G314</f>
        <v>-4.1839999998046551E-2</v>
      </c>
      <c r="P314">
        <f t="shared" si="41"/>
        <v>2.7316000043272115E-2</v>
      </c>
      <c r="Q314" s="11">
        <f t="shared" si="42"/>
        <v>32573.923999999999</v>
      </c>
      <c r="R314">
        <f t="shared" si="43"/>
        <v>4.7825523417148672E-3</v>
      </c>
      <c r="AA314" t="s">
        <v>2406</v>
      </c>
      <c r="AB314">
        <v>6</v>
      </c>
      <c r="AD314" t="s">
        <v>2384</v>
      </c>
      <c r="AF314" t="s">
        <v>2386</v>
      </c>
    </row>
    <row r="315" spans="1:32" x14ac:dyDescent="0.2">
      <c r="A315" s="16" t="s">
        <v>2487</v>
      </c>
      <c r="B315" s="21"/>
      <c r="C315" s="8">
        <v>47649.432000000001</v>
      </c>
      <c r="E315">
        <f t="shared" si="39"/>
        <v>3056.96538230337</v>
      </c>
      <c r="F315">
        <f t="shared" si="40"/>
        <v>3057</v>
      </c>
      <c r="G315">
        <f t="shared" si="44"/>
        <v>-4.6991999995952938E-2</v>
      </c>
      <c r="K315">
        <f>G315</f>
        <v>-4.6991999995952938E-2</v>
      </c>
      <c r="P315">
        <f t="shared" si="41"/>
        <v>2.8210096043272112E-2</v>
      </c>
      <c r="Q315" s="11">
        <f t="shared" si="42"/>
        <v>32630.932000000001</v>
      </c>
      <c r="R315">
        <f t="shared" si="43"/>
        <v>5.6553552486928275E-3</v>
      </c>
      <c r="AA315" t="s">
        <v>2406</v>
      </c>
      <c r="AB315">
        <v>8</v>
      </c>
      <c r="AD315" t="s">
        <v>2394</v>
      </c>
      <c r="AF315" t="s">
        <v>2386</v>
      </c>
    </row>
    <row r="316" spans="1:32" x14ac:dyDescent="0.2">
      <c r="A316" s="16" t="s">
        <v>2522</v>
      </c>
      <c r="B316" s="21"/>
      <c r="C316" s="8">
        <v>47650.790999999997</v>
      </c>
      <c r="E316">
        <f t="shared" si="39"/>
        <v>3057.9665197251329</v>
      </c>
      <c r="F316">
        <f t="shared" si="40"/>
        <v>3058</v>
      </c>
      <c r="G316">
        <f t="shared" si="44"/>
        <v>-4.5447999997122679E-2</v>
      </c>
      <c r="J316">
        <f>G316</f>
        <v>-4.5447999997122679E-2</v>
      </c>
      <c r="P316">
        <f t="shared" si="41"/>
        <v>2.823155604327212E-2</v>
      </c>
      <c r="Q316" s="11">
        <f t="shared" si="42"/>
        <v>32632.290999999997</v>
      </c>
      <c r="R316">
        <f t="shared" si="43"/>
        <v>5.4286769783096784E-3</v>
      </c>
    </row>
    <row r="317" spans="1:32" x14ac:dyDescent="0.2">
      <c r="A317" s="16" t="s">
        <v>2522</v>
      </c>
      <c r="B317" s="21"/>
      <c r="C317" s="8">
        <v>47650.796000000002</v>
      </c>
      <c r="E317">
        <f t="shared" si="39"/>
        <v>3057.9702030857757</v>
      </c>
      <c r="F317">
        <f t="shared" si="40"/>
        <v>3058</v>
      </c>
      <c r="G317">
        <f t="shared" si="44"/>
        <v>-4.0447999992466066E-2</v>
      </c>
      <c r="J317">
        <f>G317</f>
        <v>-4.0447999992466066E-2</v>
      </c>
      <c r="P317">
        <f t="shared" si="41"/>
        <v>2.823155604327212E-2</v>
      </c>
      <c r="Q317" s="11">
        <f t="shared" si="42"/>
        <v>32632.296000000002</v>
      </c>
      <c r="R317">
        <f t="shared" si="43"/>
        <v>4.7168814172661028E-3</v>
      </c>
    </row>
    <row r="318" spans="1:32" x14ac:dyDescent="0.2">
      <c r="A318" s="16" t="s">
        <v>2522</v>
      </c>
      <c r="B318" s="21"/>
      <c r="C318" s="8">
        <v>47665.722999999998</v>
      </c>
      <c r="E318">
        <f t="shared" si="39"/>
        <v>3068.9665079383794</v>
      </c>
      <c r="F318">
        <f t="shared" si="40"/>
        <v>3069</v>
      </c>
      <c r="G318">
        <f t="shared" si="44"/>
        <v>-4.5463999995263293E-2</v>
      </c>
      <c r="J318">
        <f>G318</f>
        <v>-4.5463999995263293E-2</v>
      </c>
      <c r="P318">
        <f t="shared" si="41"/>
        <v>2.8468144043272119E-2</v>
      </c>
      <c r="Q318" s="11">
        <f t="shared" si="42"/>
        <v>32647.222999999998</v>
      </c>
      <c r="R318">
        <f t="shared" si="43"/>
        <v>5.465961922134748E-3</v>
      </c>
    </row>
    <row r="319" spans="1:32" x14ac:dyDescent="0.2">
      <c r="A319" s="16" t="s">
        <v>2522</v>
      </c>
      <c r="B319" s="21"/>
      <c r="C319" s="8">
        <v>47790.608</v>
      </c>
      <c r="E319">
        <f t="shared" si="39"/>
        <v>3160.9658066265156</v>
      </c>
      <c r="F319">
        <f t="shared" si="40"/>
        <v>3161</v>
      </c>
      <c r="G319">
        <f t="shared" si="44"/>
        <v>-4.6415999997407198E-2</v>
      </c>
      <c r="J319">
        <f>G319</f>
        <v>-4.6415999997407198E-2</v>
      </c>
      <c r="P319">
        <f t="shared" si="41"/>
        <v>3.0484784043272116E-2</v>
      </c>
      <c r="Q319" s="11">
        <f t="shared" si="42"/>
        <v>32772.108</v>
      </c>
      <c r="R319">
        <f t="shared" si="43"/>
        <v>5.9137305860711992E-3</v>
      </c>
    </row>
    <row r="320" spans="1:32" x14ac:dyDescent="0.2">
      <c r="A320" s="16" t="s">
        <v>2488</v>
      </c>
      <c r="B320" s="21"/>
      <c r="C320" s="8">
        <v>47827.258000000002</v>
      </c>
      <c r="E320">
        <f t="shared" si="39"/>
        <v>3187.9648401126847</v>
      </c>
      <c r="F320">
        <f t="shared" si="40"/>
        <v>3188</v>
      </c>
      <c r="G320">
        <f t="shared" si="44"/>
        <v>-4.7727999997732695E-2</v>
      </c>
      <c r="K320">
        <f>G320</f>
        <v>-4.7727999997732695E-2</v>
      </c>
      <c r="P320">
        <f t="shared" si="41"/>
        <v>3.108947604327212E-2</v>
      </c>
      <c r="Q320" s="11">
        <f t="shared" si="42"/>
        <v>32808.758000000002</v>
      </c>
      <c r="R320">
        <f t="shared" si="43"/>
        <v>6.212194529474367E-3</v>
      </c>
      <c r="AA320" t="s">
        <v>2406</v>
      </c>
      <c r="AB320">
        <v>6</v>
      </c>
      <c r="AD320" t="s">
        <v>2394</v>
      </c>
      <c r="AF320" t="s">
        <v>2386</v>
      </c>
    </row>
    <row r="321" spans="1:32" x14ac:dyDescent="0.2">
      <c r="A321" s="16" t="s">
        <v>2522</v>
      </c>
      <c r="B321" s="21"/>
      <c r="C321" s="8">
        <v>47897.845000000001</v>
      </c>
      <c r="E321">
        <f t="shared" si="39"/>
        <v>3239.9643156021293</v>
      </c>
      <c r="F321">
        <f t="shared" si="40"/>
        <v>3240</v>
      </c>
      <c r="G321">
        <f t="shared" si="44"/>
        <v>-4.8439999998663552E-2</v>
      </c>
      <c r="J321">
        <f>G321</f>
        <v>-4.8439999998663552E-2</v>
      </c>
      <c r="P321">
        <f t="shared" si="41"/>
        <v>3.2270500043272116E-2</v>
      </c>
      <c r="Q321" s="11">
        <f t="shared" si="42"/>
        <v>32879.345000000001</v>
      </c>
      <c r="R321">
        <f t="shared" si="43"/>
        <v>6.5141848170192978E-3</v>
      </c>
    </row>
    <row r="322" spans="1:32" x14ac:dyDescent="0.2">
      <c r="A322" s="16" t="s">
        <v>2489</v>
      </c>
      <c r="B322" s="21"/>
      <c r="C322" s="8">
        <v>47945.351999999999</v>
      </c>
      <c r="E322">
        <f t="shared" si="39"/>
        <v>3274.9613983805011</v>
      </c>
      <c r="F322">
        <f t="shared" si="40"/>
        <v>3275</v>
      </c>
      <c r="G322">
        <f t="shared" ref="G322:G353" si="45">C322-(C$7+F322*C$8)</f>
        <v>-5.2400000000488944E-2</v>
      </c>
      <c r="K322">
        <f t="shared" ref="K322:K327" si="46">G322</f>
        <v>-5.2400000000488944E-2</v>
      </c>
      <c r="P322">
        <f t="shared" si="41"/>
        <v>3.3077600043272121E-2</v>
      </c>
      <c r="Q322" s="11">
        <f t="shared" si="42"/>
        <v>32926.851999999999</v>
      </c>
      <c r="R322">
        <f t="shared" si="43"/>
        <v>7.3064201092411813E-3</v>
      </c>
      <c r="AA322" t="s">
        <v>2406</v>
      </c>
      <c r="AB322">
        <v>7</v>
      </c>
      <c r="AD322" t="s">
        <v>2384</v>
      </c>
      <c r="AF322" t="s">
        <v>2386</v>
      </c>
    </row>
    <row r="323" spans="1:32" x14ac:dyDescent="0.2">
      <c r="A323" s="16" t="s">
        <v>2489</v>
      </c>
      <c r="B323" s="21"/>
      <c r="C323" s="8">
        <v>47961.641000000003</v>
      </c>
      <c r="E323">
        <f t="shared" si="39"/>
        <v>3286.9610506712602</v>
      </c>
      <c r="F323">
        <f t="shared" si="40"/>
        <v>3287</v>
      </c>
      <c r="G323">
        <f t="shared" si="45"/>
        <v>-5.2871999992930796E-2</v>
      </c>
      <c r="K323">
        <f t="shared" si="46"/>
        <v>-5.2871999992930796E-2</v>
      </c>
      <c r="P323">
        <f t="shared" si="41"/>
        <v>3.3356576043272121E-2</v>
      </c>
      <c r="Q323" s="11">
        <f t="shared" si="42"/>
        <v>32943.141000000003</v>
      </c>
      <c r="R323">
        <f t="shared" si="43"/>
        <v>7.4353673252312283E-3</v>
      </c>
      <c r="AA323" t="s">
        <v>2406</v>
      </c>
      <c r="AB323">
        <v>6</v>
      </c>
      <c r="AD323" t="s">
        <v>2394</v>
      </c>
      <c r="AF323" t="s">
        <v>2386</v>
      </c>
    </row>
    <row r="324" spans="1:32" x14ac:dyDescent="0.2">
      <c r="A324" s="16" t="s">
        <v>2490</v>
      </c>
      <c r="B324" s="21"/>
      <c r="C324" s="8">
        <v>47983.360000000001</v>
      </c>
      <c r="E324">
        <f t="shared" si="39"/>
        <v>3302.9608326163084</v>
      </c>
      <c r="F324">
        <f t="shared" si="40"/>
        <v>3303</v>
      </c>
      <c r="G324">
        <f t="shared" si="45"/>
        <v>-5.3167999998549931E-2</v>
      </c>
      <c r="K324">
        <f t="shared" si="46"/>
        <v>-5.3167999998549931E-2</v>
      </c>
      <c r="P324">
        <f t="shared" si="41"/>
        <v>3.3730336043272122E-2</v>
      </c>
      <c r="Q324" s="11">
        <f t="shared" si="42"/>
        <v>32964.86</v>
      </c>
      <c r="R324">
        <f t="shared" si="43"/>
        <v>7.5513208068374296E-3</v>
      </c>
      <c r="AA324" t="s">
        <v>2406</v>
      </c>
      <c r="AB324">
        <v>6</v>
      </c>
      <c r="AD324" t="s">
        <v>2384</v>
      </c>
      <c r="AF324" t="s">
        <v>2386</v>
      </c>
    </row>
    <row r="325" spans="1:32" x14ac:dyDescent="0.2">
      <c r="A325" s="16" t="s">
        <v>2490</v>
      </c>
      <c r="B325" s="21"/>
      <c r="C325" s="8">
        <v>47983.362999999998</v>
      </c>
      <c r="E325">
        <f t="shared" si="39"/>
        <v>3302.9630426326898</v>
      </c>
      <c r="F325">
        <f t="shared" si="40"/>
        <v>3303</v>
      </c>
      <c r="G325">
        <f t="shared" si="45"/>
        <v>-5.0168000001576729E-2</v>
      </c>
      <c r="K325">
        <f t="shared" si="46"/>
        <v>-5.0168000001576729E-2</v>
      </c>
      <c r="P325">
        <f t="shared" si="41"/>
        <v>3.3730336043272122E-2</v>
      </c>
      <c r="Q325" s="11">
        <f t="shared" si="42"/>
        <v>32964.862999999998</v>
      </c>
      <c r="R325">
        <f t="shared" si="43"/>
        <v>7.0389307910943841E-3</v>
      </c>
      <c r="AA325" t="s">
        <v>2406</v>
      </c>
      <c r="AB325">
        <v>5</v>
      </c>
      <c r="AD325" t="s">
        <v>2463</v>
      </c>
      <c r="AF325" t="s">
        <v>2386</v>
      </c>
    </row>
    <row r="326" spans="1:32" x14ac:dyDescent="0.2">
      <c r="A326" s="16" t="s">
        <v>2490</v>
      </c>
      <c r="B326" s="21"/>
      <c r="C326" s="8">
        <v>48002.366000000002</v>
      </c>
      <c r="E326">
        <f t="shared" si="39"/>
        <v>3316.9620230784681</v>
      </c>
      <c r="F326">
        <f t="shared" si="40"/>
        <v>3317</v>
      </c>
      <c r="G326">
        <f t="shared" si="45"/>
        <v>-5.155199999717297E-2</v>
      </c>
      <c r="K326">
        <f t="shared" si="46"/>
        <v>-5.155199999717297E-2</v>
      </c>
      <c r="P326">
        <f t="shared" si="41"/>
        <v>3.4059056043272119E-2</v>
      </c>
      <c r="Q326" s="11">
        <f t="shared" si="42"/>
        <v>32983.866000000002</v>
      </c>
      <c r="R326">
        <f t="shared" si="43"/>
        <v>7.3292529163602287E-3</v>
      </c>
      <c r="AA326" t="s">
        <v>2406</v>
      </c>
      <c r="AB326">
        <v>9</v>
      </c>
      <c r="AD326" t="s">
        <v>2384</v>
      </c>
      <c r="AF326" t="s">
        <v>2386</v>
      </c>
    </row>
    <row r="327" spans="1:32" x14ac:dyDescent="0.2">
      <c r="A327" s="16" t="s">
        <v>2491</v>
      </c>
      <c r="B327" s="21"/>
      <c r="C327" s="8">
        <v>48116.387999999999</v>
      </c>
      <c r="E327">
        <f t="shared" si="39"/>
        <v>3400.9588524416276</v>
      </c>
      <c r="F327">
        <f t="shared" si="40"/>
        <v>3401</v>
      </c>
      <c r="G327">
        <f t="shared" si="45"/>
        <v>-5.5855999999039341E-2</v>
      </c>
      <c r="K327">
        <f t="shared" si="46"/>
        <v>-5.5855999999039341E-2</v>
      </c>
      <c r="P327">
        <f t="shared" si="41"/>
        <v>3.606430404327212E-2</v>
      </c>
      <c r="Q327" s="11">
        <f t="shared" si="42"/>
        <v>33097.887999999999</v>
      </c>
      <c r="R327">
        <f t="shared" si="43"/>
        <v>8.4493422952309823E-3</v>
      </c>
      <c r="AA327" t="s">
        <v>2406</v>
      </c>
      <c r="AB327">
        <v>6</v>
      </c>
      <c r="AD327" t="s">
        <v>2394</v>
      </c>
      <c r="AF327" t="s">
        <v>2386</v>
      </c>
    </row>
    <row r="328" spans="1:32" x14ac:dyDescent="0.2">
      <c r="A328" s="16" t="s">
        <v>2522</v>
      </c>
      <c r="B328" s="21"/>
      <c r="C328" s="8">
        <v>48219.553</v>
      </c>
      <c r="E328">
        <f t="shared" si="39"/>
        <v>3476.9576325125845</v>
      </c>
      <c r="F328">
        <f t="shared" si="40"/>
        <v>3477</v>
      </c>
      <c r="G328">
        <f t="shared" si="45"/>
        <v>-5.7511999999405816E-2</v>
      </c>
      <c r="J328">
        <f>G328</f>
        <v>-5.7511999999405816E-2</v>
      </c>
      <c r="P328">
        <f t="shared" si="41"/>
        <v>3.7927216043272115E-2</v>
      </c>
      <c r="Q328" s="11">
        <f t="shared" si="42"/>
        <v>33201.053</v>
      </c>
      <c r="R328">
        <f t="shared" si="43"/>
        <v>9.1086439588409542E-3</v>
      </c>
    </row>
    <row r="329" spans="1:32" x14ac:dyDescent="0.2">
      <c r="A329" s="16" t="s">
        <v>2492</v>
      </c>
      <c r="B329" s="21"/>
      <c r="C329" s="8">
        <v>48227.697</v>
      </c>
      <c r="D329">
        <v>2E-3</v>
      </c>
      <c r="E329">
        <f t="shared" si="39"/>
        <v>3482.9570903218982</v>
      </c>
      <c r="F329">
        <f t="shared" si="40"/>
        <v>3483</v>
      </c>
      <c r="G329">
        <f t="shared" si="45"/>
        <v>-5.8247999993909616E-2</v>
      </c>
      <c r="K329">
        <f>G329</f>
        <v>-5.8247999993909616E-2</v>
      </c>
      <c r="P329">
        <f t="shared" si="41"/>
        <v>3.8076256043272111E-2</v>
      </c>
      <c r="Q329" s="11">
        <f t="shared" si="42"/>
        <v>33209.197</v>
      </c>
      <c r="R329">
        <f t="shared" si="43"/>
        <v>9.2783623011165398E-3</v>
      </c>
      <c r="AA329" t="s">
        <v>2406</v>
      </c>
      <c r="AB329">
        <v>10</v>
      </c>
      <c r="AD329" t="s">
        <v>2394</v>
      </c>
      <c r="AF329" t="s">
        <v>2386</v>
      </c>
    </row>
    <row r="330" spans="1:32" x14ac:dyDescent="0.2">
      <c r="A330" s="16" t="s">
        <v>2522</v>
      </c>
      <c r="B330" s="21"/>
      <c r="C330" s="8">
        <v>48295.57</v>
      </c>
      <c r="E330">
        <f t="shared" si="39"/>
        <v>3532.9572376563237</v>
      </c>
      <c r="F330">
        <f t="shared" si="40"/>
        <v>3533</v>
      </c>
      <c r="G330">
        <f t="shared" si="45"/>
        <v>-5.8047999998962041E-2</v>
      </c>
      <c r="J330">
        <f>G330</f>
        <v>-5.8047999998962041E-2</v>
      </c>
      <c r="P330">
        <f t="shared" si="41"/>
        <v>3.9329456043272114E-2</v>
      </c>
      <c r="Q330" s="11">
        <f t="shared" si="42"/>
        <v>33277.07</v>
      </c>
      <c r="R330">
        <f t="shared" si="43"/>
        <v>9.4823689452572472E-3</v>
      </c>
    </row>
    <row r="331" spans="1:32" x14ac:dyDescent="0.2">
      <c r="A331" s="16" t="s">
        <v>2492</v>
      </c>
      <c r="B331" s="21"/>
      <c r="C331" s="8">
        <v>48359.368000000002</v>
      </c>
      <c r="E331">
        <f t="shared" si="39"/>
        <v>3579.9554460697104</v>
      </c>
      <c r="F331">
        <f t="shared" si="40"/>
        <v>3580</v>
      </c>
      <c r="G331">
        <f t="shared" si="45"/>
        <v>-6.0479999992821831E-2</v>
      </c>
      <c r="K331">
        <f>G331</f>
        <v>-6.0479999992821831E-2</v>
      </c>
      <c r="P331">
        <f t="shared" si="41"/>
        <v>4.052570004327212E-2</v>
      </c>
      <c r="Q331" s="11">
        <f t="shared" si="42"/>
        <v>33340.868000000002</v>
      </c>
      <c r="R331">
        <f t="shared" si="43"/>
        <v>1.020215143978139E-2</v>
      </c>
      <c r="AA331" t="s">
        <v>2406</v>
      </c>
      <c r="AB331">
        <v>8</v>
      </c>
      <c r="AD331" t="s">
        <v>2384</v>
      </c>
      <c r="AF331" t="s">
        <v>2386</v>
      </c>
    </row>
    <row r="332" spans="1:32" x14ac:dyDescent="0.2">
      <c r="A332" s="16" t="s">
        <v>2493</v>
      </c>
      <c r="B332" s="21"/>
      <c r="C332" s="8">
        <v>48397.375</v>
      </c>
      <c r="D332">
        <v>4.0000000000000001E-3</v>
      </c>
      <c r="E332">
        <f t="shared" si="39"/>
        <v>3607.954143633387</v>
      </c>
      <c r="F332">
        <f t="shared" si="40"/>
        <v>3608</v>
      </c>
      <c r="G332">
        <f t="shared" si="45"/>
        <v>-6.2247999994724523E-2</v>
      </c>
      <c r="K332">
        <f>G332</f>
        <v>-6.2247999994724523E-2</v>
      </c>
      <c r="P332">
        <f t="shared" si="41"/>
        <v>4.1246756043272118E-2</v>
      </c>
      <c r="Q332" s="11">
        <f t="shared" si="42"/>
        <v>33378.875</v>
      </c>
      <c r="R332">
        <f t="shared" si="43"/>
        <v>1.0711164527364442E-2</v>
      </c>
      <c r="AA332" t="s">
        <v>2406</v>
      </c>
      <c r="AB332">
        <v>6</v>
      </c>
      <c r="AD332" t="s">
        <v>2394</v>
      </c>
      <c r="AF332" t="s">
        <v>2386</v>
      </c>
    </row>
    <row r="333" spans="1:32" x14ac:dyDescent="0.2">
      <c r="A333" s="16" t="s">
        <v>2494</v>
      </c>
      <c r="B333" s="21"/>
      <c r="C333" s="8">
        <v>48598.275000000001</v>
      </c>
      <c r="D333">
        <v>3.0000000000000001E-3</v>
      </c>
      <c r="E333">
        <f t="shared" si="39"/>
        <v>3755.9515741210062</v>
      </c>
      <c r="F333">
        <f t="shared" si="40"/>
        <v>3756</v>
      </c>
      <c r="G333">
        <f t="shared" si="45"/>
        <v>-6.5735999996832106E-2</v>
      </c>
      <c r="K333">
        <f>G333</f>
        <v>-6.5735999996832106E-2</v>
      </c>
      <c r="P333">
        <f t="shared" si="41"/>
        <v>4.5162244043272112E-2</v>
      </c>
      <c r="Q333" s="11">
        <f t="shared" si="42"/>
        <v>33579.775000000001</v>
      </c>
      <c r="R333">
        <f t="shared" si="43"/>
        <v>1.229842053117851E-2</v>
      </c>
      <c r="AA333" t="s">
        <v>2406</v>
      </c>
      <c r="AB333">
        <v>6</v>
      </c>
      <c r="AD333" t="s">
        <v>2394</v>
      </c>
      <c r="AF333" t="s">
        <v>2386</v>
      </c>
    </row>
    <row r="334" spans="1:32" x14ac:dyDescent="0.2">
      <c r="A334" s="16" t="s">
        <v>2495</v>
      </c>
      <c r="B334" s="21"/>
      <c r="C334" s="8">
        <v>48686.504999999997</v>
      </c>
      <c r="D334">
        <v>2E-3</v>
      </c>
      <c r="E334">
        <f t="shared" si="39"/>
        <v>3820.9481559623296</v>
      </c>
      <c r="F334">
        <f t="shared" si="40"/>
        <v>3821</v>
      </c>
      <c r="G334">
        <f t="shared" si="45"/>
        <v>-7.0375999996031169E-2</v>
      </c>
      <c r="K334">
        <f>G334</f>
        <v>-7.0375999996031169E-2</v>
      </c>
      <c r="P334">
        <f t="shared" si="41"/>
        <v>4.6937264043272114E-2</v>
      </c>
      <c r="Q334" s="11">
        <f t="shared" si="42"/>
        <v>33668.004999999997</v>
      </c>
      <c r="R334">
        <f t="shared" si="43"/>
        <v>1.3762401919555288E-2</v>
      </c>
      <c r="AA334" t="s">
        <v>2406</v>
      </c>
      <c r="AB334">
        <v>6</v>
      </c>
      <c r="AD334" t="s">
        <v>2394</v>
      </c>
      <c r="AF334" t="s">
        <v>2386</v>
      </c>
    </row>
    <row r="335" spans="1:32" x14ac:dyDescent="0.2">
      <c r="A335" s="16" t="s">
        <v>2496</v>
      </c>
      <c r="B335" s="21"/>
      <c r="C335" s="8">
        <v>48712.300999999999</v>
      </c>
      <c r="D335">
        <v>5.0000000000000001E-3</v>
      </c>
      <c r="E335">
        <f t="shared" si="39"/>
        <v>3839.9513501726778</v>
      </c>
      <c r="F335">
        <f t="shared" si="40"/>
        <v>3840</v>
      </c>
      <c r="G335">
        <f t="shared" si="45"/>
        <v>-6.6039999997883569E-2</v>
      </c>
      <c r="K335">
        <f>G335</f>
        <v>-6.6039999997883569E-2</v>
      </c>
      <c r="P335">
        <f t="shared" si="41"/>
        <v>4.746250004327212E-2</v>
      </c>
      <c r="Q335" s="11">
        <f t="shared" si="42"/>
        <v>33693.800999999999</v>
      </c>
      <c r="R335">
        <f t="shared" si="43"/>
        <v>1.2882817515592549E-2</v>
      </c>
      <c r="AA335" t="s">
        <v>2406</v>
      </c>
      <c r="AB335">
        <v>7</v>
      </c>
      <c r="AD335" t="s">
        <v>2384</v>
      </c>
      <c r="AF335" t="s">
        <v>2386</v>
      </c>
    </row>
    <row r="336" spans="1:32" x14ac:dyDescent="0.2">
      <c r="A336" s="16" t="s">
        <v>2522</v>
      </c>
      <c r="B336" s="21"/>
      <c r="C336" s="8">
        <v>48717.73</v>
      </c>
      <c r="E336">
        <f t="shared" si="39"/>
        <v>3843.9507431548473</v>
      </c>
      <c r="F336">
        <f t="shared" si="40"/>
        <v>3844</v>
      </c>
      <c r="G336">
        <f t="shared" si="45"/>
        <v>-6.6863999993074685E-2</v>
      </c>
      <c r="J336">
        <f>G336</f>
        <v>-6.6863999993074685E-2</v>
      </c>
      <c r="P336">
        <f t="shared" si="41"/>
        <v>4.7573444043272115E-2</v>
      </c>
      <c r="Q336" s="11">
        <f t="shared" si="42"/>
        <v>33699.230000000003</v>
      </c>
      <c r="R336">
        <f t="shared" si="43"/>
        <v>1.3095928597572006E-2</v>
      </c>
    </row>
    <row r="337" spans="1:32" x14ac:dyDescent="0.2">
      <c r="A337" s="16" t="s">
        <v>2522</v>
      </c>
      <c r="B337" s="21"/>
      <c r="C337" s="8">
        <v>48770.667000000001</v>
      </c>
      <c r="E337">
        <f t="shared" si="39"/>
        <v>3882.9479555875137</v>
      </c>
      <c r="F337">
        <f t="shared" si="40"/>
        <v>3883</v>
      </c>
      <c r="G337">
        <f t="shared" si="45"/>
        <v>-7.0647999993525445E-2</v>
      </c>
      <c r="J337">
        <f>G337</f>
        <v>-7.0647999993525445E-2</v>
      </c>
      <c r="P337">
        <f t="shared" si="41"/>
        <v>4.8661856043272125E-2</v>
      </c>
      <c r="Q337" s="11">
        <f t="shared" si="42"/>
        <v>33752.167000000001</v>
      </c>
      <c r="R337">
        <f t="shared" si="43"/>
        <v>1.4234841747521362E-2</v>
      </c>
    </row>
    <row r="338" spans="1:32" x14ac:dyDescent="0.2">
      <c r="A338" s="16" t="s">
        <v>2496</v>
      </c>
      <c r="B338" s="21"/>
      <c r="C338" s="8">
        <v>48819.533000000003</v>
      </c>
      <c r="D338">
        <v>6.0000000000000001E-3</v>
      </c>
      <c r="E338">
        <f t="shared" si="39"/>
        <v>3918.9461757876543</v>
      </c>
      <c r="F338">
        <f t="shared" si="40"/>
        <v>3919</v>
      </c>
      <c r="G338">
        <f t="shared" si="45"/>
        <v>-7.3063999996520579E-2</v>
      </c>
      <c r="K338">
        <f>G338</f>
        <v>-7.3063999996520579E-2</v>
      </c>
      <c r="P338">
        <f t="shared" si="41"/>
        <v>4.967734404327212E-2</v>
      </c>
      <c r="Q338" s="11">
        <f t="shared" si="42"/>
        <v>33801.033000000003</v>
      </c>
      <c r="R338">
        <f t="shared" si="43"/>
        <v>1.5065437536694756E-2</v>
      </c>
      <c r="AA338" t="s">
        <v>2406</v>
      </c>
      <c r="AB338">
        <v>8</v>
      </c>
      <c r="AD338" t="s">
        <v>2394</v>
      </c>
      <c r="AF338" t="s">
        <v>2386</v>
      </c>
    </row>
    <row r="339" spans="1:32" x14ac:dyDescent="0.2">
      <c r="A339" s="16" t="s">
        <v>2523</v>
      </c>
      <c r="B339" s="21"/>
      <c r="C339" s="10">
        <v>48914.557999999997</v>
      </c>
      <c r="D339" s="9"/>
      <c r="E339">
        <f t="shared" si="39"/>
        <v>3988.9484447378036</v>
      </c>
      <c r="F339">
        <f t="shared" si="40"/>
        <v>3989</v>
      </c>
      <c r="G339">
        <f t="shared" si="45"/>
        <v>-6.9984000001568347E-2</v>
      </c>
      <c r="J339">
        <f>G339</f>
        <v>-6.9984000001568347E-2</v>
      </c>
      <c r="P339">
        <f t="shared" si="41"/>
        <v>5.1681584043272118E-2</v>
      </c>
      <c r="Q339" s="11">
        <f t="shared" si="42"/>
        <v>33896.057999999997</v>
      </c>
      <c r="R339">
        <f t="shared" si="43"/>
        <v>1.4802514340972137E-2</v>
      </c>
    </row>
    <row r="340" spans="1:32" x14ac:dyDescent="0.2">
      <c r="A340" s="16" t="s">
        <v>2497</v>
      </c>
      <c r="B340" s="21"/>
      <c r="C340" s="8">
        <v>48960.709000000003</v>
      </c>
      <c r="D340">
        <v>3.0000000000000001E-3</v>
      </c>
      <c r="E340">
        <f t="shared" si="39"/>
        <v>4022.9466001107994</v>
      </c>
      <c r="F340">
        <f t="shared" si="40"/>
        <v>4023</v>
      </c>
      <c r="G340">
        <f t="shared" si="45"/>
        <v>-7.2487999990698881E-2</v>
      </c>
      <c r="K340">
        <f>G340</f>
        <v>-7.2487999990698881E-2</v>
      </c>
      <c r="P340">
        <f t="shared" si="41"/>
        <v>5.2669216043272113E-2</v>
      </c>
      <c r="Q340" s="11">
        <f t="shared" si="42"/>
        <v>33942.209000000003</v>
      </c>
      <c r="R340">
        <f t="shared" si="43"/>
        <v>1.5664328725374089E-2</v>
      </c>
      <c r="AA340" t="s">
        <v>2406</v>
      </c>
      <c r="AB340">
        <v>6</v>
      </c>
      <c r="AD340" t="s">
        <v>2394</v>
      </c>
      <c r="AF340" t="s">
        <v>2386</v>
      </c>
    </row>
    <row r="341" spans="1:32" x14ac:dyDescent="0.2">
      <c r="A341" s="16" t="s">
        <v>2498</v>
      </c>
      <c r="B341" s="21"/>
      <c r="C341" s="8">
        <v>49009.582000000002</v>
      </c>
      <c r="D341">
        <v>4.0000000000000001E-3</v>
      </c>
      <c r="E341">
        <f t="shared" ref="E341:E404" si="47">(C341-C$7)/C$8</f>
        <v>4058.9499770158332</v>
      </c>
      <c r="F341">
        <f t="shared" ref="F341:F404" si="48">+ROUND(2*E341,0)/2</f>
        <v>4059</v>
      </c>
      <c r="G341">
        <f t="shared" si="45"/>
        <v>-6.7903999995905906E-2</v>
      </c>
      <c r="K341">
        <f>G341</f>
        <v>-6.7903999995905906E-2</v>
      </c>
      <c r="P341">
        <f t="shared" ref="P341:P404" si="49">+D$11+D$12*F341+D$13*F341^2</f>
        <v>5.3725024043272118E-2</v>
      </c>
      <c r="Q341" s="11">
        <f t="shared" ref="Q341:Q404" si="50">C341-15018.5</f>
        <v>33991.082000000002</v>
      </c>
      <c r="R341">
        <f t="shared" si="43"/>
        <v>1.4793619488722945E-2</v>
      </c>
      <c r="AA341" t="s">
        <v>2406</v>
      </c>
      <c r="AB341">
        <v>6</v>
      </c>
      <c r="AD341" t="s">
        <v>2394</v>
      </c>
      <c r="AF341" t="s">
        <v>2386</v>
      </c>
    </row>
    <row r="342" spans="1:32" x14ac:dyDescent="0.2">
      <c r="A342" s="16" t="s">
        <v>2498</v>
      </c>
      <c r="B342" s="21"/>
      <c r="C342" s="8">
        <v>49058.447</v>
      </c>
      <c r="D342">
        <v>6.0000000000000001E-3</v>
      </c>
      <c r="E342">
        <f t="shared" si="47"/>
        <v>4094.9474605438431</v>
      </c>
      <c r="F342">
        <f t="shared" si="48"/>
        <v>4095</v>
      </c>
      <c r="G342">
        <f t="shared" si="45"/>
        <v>-7.1319999995466787E-2</v>
      </c>
      <c r="K342">
        <f>G342</f>
        <v>-7.1319999995466787E-2</v>
      </c>
      <c r="P342">
        <f t="shared" si="49"/>
        <v>5.4791200043272113E-2</v>
      </c>
      <c r="Q342" s="11">
        <f t="shared" si="50"/>
        <v>34039.947</v>
      </c>
      <c r="R342">
        <f t="shared" si="43"/>
        <v>1.590403477521082E-2</v>
      </c>
      <c r="AA342" t="s">
        <v>2406</v>
      </c>
      <c r="AB342">
        <v>7</v>
      </c>
      <c r="AD342" t="s">
        <v>2384</v>
      </c>
      <c r="AF342" t="s">
        <v>2386</v>
      </c>
    </row>
    <row r="343" spans="1:32" x14ac:dyDescent="0.2">
      <c r="A343" s="16" t="s">
        <v>2499</v>
      </c>
      <c r="B343" s="21"/>
      <c r="C343" s="8">
        <v>49092.381999999998</v>
      </c>
      <c r="D343">
        <v>5.0000000000000001E-3</v>
      </c>
      <c r="E343">
        <f t="shared" si="47"/>
        <v>4119.9464292028624</v>
      </c>
      <c r="F343">
        <f t="shared" si="48"/>
        <v>4120</v>
      </c>
      <c r="G343">
        <f t="shared" si="45"/>
        <v>-7.2719999996479601E-2</v>
      </c>
      <c r="K343">
        <f>G343</f>
        <v>-7.2719999996479601E-2</v>
      </c>
      <c r="P343">
        <f t="shared" si="49"/>
        <v>5.5537700043272117E-2</v>
      </c>
      <c r="Q343" s="11">
        <f t="shared" si="50"/>
        <v>34073.881999999998</v>
      </c>
      <c r="R343">
        <f t="shared" si="43"/>
        <v>1.6450037619486931E-2</v>
      </c>
      <c r="AA343" t="s">
        <v>2406</v>
      </c>
      <c r="AB343">
        <v>11</v>
      </c>
      <c r="AD343" t="s">
        <v>2384</v>
      </c>
      <c r="AF343" t="s">
        <v>2386</v>
      </c>
    </row>
    <row r="344" spans="1:32" x14ac:dyDescent="0.2">
      <c r="A344" s="16" t="s">
        <v>2523</v>
      </c>
      <c r="B344" s="21"/>
      <c r="C344" s="10">
        <v>49104.601000000002</v>
      </c>
      <c r="D344" s="9"/>
      <c r="E344">
        <f t="shared" si="47"/>
        <v>4128.94782593322</v>
      </c>
      <c r="F344">
        <f t="shared" si="48"/>
        <v>4129</v>
      </c>
      <c r="G344">
        <f t="shared" si="45"/>
        <v>-7.0823999994900078E-2</v>
      </c>
      <c r="J344">
        <f>G344</f>
        <v>-7.0823999994900078E-2</v>
      </c>
      <c r="P344">
        <f t="shared" si="49"/>
        <v>5.5807664043272115E-2</v>
      </c>
      <c r="Q344" s="11">
        <f t="shared" si="50"/>
        <v>34086.101000000002</v>
      </c>
      <c r="R344">
        <f t="shared" si="43"/>
        <v>1.6035578337076511E-2</v>
      </c>
    </row>
    <row r="345" spans="1:32" x14ac:dyDescent="0.2">
      <c r="A345" s="16" t="s">
        <v>2499</v>
      </c>
      <c r="B345" s="21"/>
      <c r="C345" s="8">
        <v>49172.466999999997</v>
      </c>
      <c r="D345">
        <v>5.0000000000000001E-3</v>
      </c>
      <c r="E345">
        <f t="shared" si="47"/>
        <v>4178.9428165627469</v>
      </c>
      <c r="F345">
        <f t="shared" si="48"/>
        <v>4179</v>
      </c>
      <c r="G345">
        <f t="shared" si="45"/>
        <v>-7.7623999997740611E-2</v>
      </c>
      <c r="K345">
        <f>G345</f>
        <v>-7.7623999997740611E-2</v>
      </c>
      <c r="P345">
        <f t="shared" si="49"/>
        <v>5.7319264043272117E-2</v>
      </c>
      <c r="Q345" s="11">
        <f t="shared" si="50"/>
        <v>34153.966999999997</v>
      </c>
      <c r="R345">
        <f t="shared" si="43"/>
        <v>1.8209684510042477E-2</v>
      </c>
      <c r="AA345" t="s">
        <v>2406</v>
      </c>
      <c r="AB345">
        <v>7</v>
      </c>
      <c r="AD345" t="s">
        <v>2384</v>
      </c>
      <c r="AF345" t="s">
        <v>2386</v>
      </c>
    </row>
    <row r="346" spans="1:32" x14ac:dyDescent="0.2">
      <c r="A346" s="16" t="s">
        <v>2523</v>
      </c>
      <c r="B346" s="21"/>
      <c r="C346" s="10">
        <v>49199.622000000003</v>
      </c>
      <c r="D346" s="9"/>
      <c r="E346">
        <f t="shared" si="47"/>
        <v>4198.9471481948631</v>
      </c>
      <c r="F346">
        <f t="shared" si="48"/>
        <v>4199</v>
      </c>
      <c r="G346">
        <f t="shared" si="45"/>
        <v>-7.1743999993486796E-2</v>
      </c>
      <c r="J346">
        <f>G346</f>
        <v>-7.1743999993486796E-2</v>
      </c>
      <c r="P346">
        <f t="shared" si="49"/>
        <v>5.7929504043272115E-2</v>
      </c>
      <c r="Q346" s="11">
        <f t="shared" si="50"/>
        <v>34181.122000000003</v>
      </c>
      <c r="R346">
        <f t="shared" ref="R346:R409" si="51">+(P346-G346)^2</f>
        <v>1.6815217649171332E-2</v>
      </c>
    </row>
    <row r="347" spans="1:32" x14ac:dyDescent="0.2">
      <c r="A347" s="16" t="s">
        <v>2523</v>
      </c>
      <c r="B347" s="21"/>
      <c r="C347" s="10">
        <v>49271.563999999998</v>
      </c>
      <c r="D347" s="9"/>
      <c r="E347">
        <f t="shared" si="47"/>
        <v>4251.9448144175585</v>
      </c>
      <c r="F347">
        <f t="shared" si="48"/>
        <v>4252</v>
      </c>
      <c r="G347">
        <f t="shared" si="45"/>
        <v>-7.4911999996402301E-2</v>
      </c>
      <c r="J347">
        <f>G347</f>
        <v>-7.4911999996402301E-2</v>
      </c>
      <c r="P347">
        <f t="shared" si="49"/>
        <v>5.9562116043272113E-2</v>
      </c>
      <c r="Q347" s="11">
        <f t="shared" si="50"/>
        <v>34253.063999999998</v>
      </c>
      <c r="R347">
        <f t="shared" si="51"/>
        <v>1.8083287884651817E-2</v>
      </c>
    </row>
    <row r="348" spans="1:32" x14ac:dyDescent="0.2">
      <c r="A348" s="16" t="s">
        <v>2523</v>
      </c>
      <c r="B348" s="21"/>
      <c r="C348" s="10">
        <v>49275.637000000002</v>
      </c>
      <c r="D348" s="9"/>
      <c r="E348">
        <f t="shared" si="47"/>
        <v>4254.9452799943465</v>
      </c>
      <c r="F348">
        <f t="shared" si="48"/>
        <v>4255</v>
      </c>
      <c r="G348">
        <f t="shared" si="45"/>
        <v>-7.4279999993450474E-2</v>
      </c>
      <c r="J348">
        <f>G348</f>
        <v>-7.4279999993450474E-2</v>
      </c>
      <c r="P348">
        <f t="shared" si="49"/>
        <v>5.9655200043272114E-2</v>
      </c>
      <c r="Q348" s="11">
        <f t="shared" si="50"/>
        <v>34257.137000000002</v>
      </c>
      <c r="R348">
        <f t="shared" si="51"/>
        <v>1.7938637808876896E-2</v>
      </c>
    </row>
    <row r="349" spans="1:32" x14ac:dyDescent="0.2">
      <c r="A349" s="16" t="s">
        <v>2523</v>
      </c>
      <c r="B349" s="21"/>
      <c r="C349" s="10">
        <v>49283.783000000003</v>
      </c>
      <c r="D349" s="9"/>
      <c r="E349">
        <f t="shared" si="47"/>
        <v>4260.9462111479161</v>
      </c>
      <c r="F349">
        <f t="shared" si="48"/>
        <v>4261</v>
      </c>
      <c r="G349">
        <f t="shared" si="45"/>
        <v>-7.3015999994822778E-2</v>
      </c>
      <c r="J349">
        <f>G349</f>
        <v>-7.3015999994822778E-2</v>
      </c>
      <c r="P349">
        <f t="shared" si="49"/>
        <v>5.9841584043272118E-2</v>
      </c>
      <c r="Q349" s="11">
        <f t="shared" si="50"/>
        <v>34265.283000000003</v>
      </c>
      <c r="R349">
        <f t="shared" si="51"/>
        <v>1.7651137636439447E-2</v>
      </c>
    </row>
    <row r="350" spans="1:32" x14ac:dyDescent="0.2">
      <c r="A350" s="16" t="s">
        <v>2500</v>
      </c>
      <c r="B350" s="21"/>
      <c r="C350" s="8">
        <v>49370.650999999998</v>
      </c>
      <c r="E350">
        <f t="shared" si="47"/>
        <v>4324.9394455510901</v>
      </c>
      <c r="F350">
        <f t="shared" si="48"/>
        <v>4325</v>
      </c>
      <c r="G350">
        <f t="shared" si="45"/>
        <v>-8.2199999997101258E-2</v>
      </c>
      <c r="K350">
        <f>G350</f>
        <v>-8.2199999997101258E-2</v>
      </c>
      <c r="P350">
        <f t="shared" si="49"/>
        <v>6.1847600043272111E-2</v>
      </c>
      <c r="Q350" s="11">
        <f t="shared" si="50"/>
        <v>34352.150999999998</v>
      </c>
      <c r="R350">
        <f t="shared" si="51"/>
        <v>2.0749711077391375E-2</v>
      </c>
      <c r="AA350" t="s">
        <v>2406</v>
      </c>
      <c r="AB350">
        <v>6</v>
      </c>
      <c r="AD350" t="s">
        <v>2394</v>
      </c>
      <c r="AF350" t="s">
        <v>2386</v>
      </c>
    </row>
    <row r="351" spans="1:32" x14ac:dyDescent="0.2">
      <c r="A351" s="16" t="s">
        <v>2523</v>
      </c>
      <c r="B351" s="21"/>
      <c r="C351" s="10">
        <v>49442.6</v>
      </c>
      <c r="D351" s="9"/>
      <c r="E351">
        <f t="shared" si="47"/>
        <v>4377.942268478685</v>
      </c>
      <c r="F351">
        <f t="shared" si="48"/>
        <v>4378</v>
      </c>
      <c r="G351">
        <f t="shared" si="45"/>
        <v>-7.8367999994952697E-2</v>
      </c>
      <c r="J351">
        <f>G351</f>
        <v>-7.8367999994952697E-2</v>
      </c>
      <c r="P351">
        <f t="shared" si="49"/>
        <v>6.3533636043272126E-2</v>
      </c>
      <c r="Q351" s="11">
        <f t="shared" si="50"/>
        <v>34424.1</v>
      </c>
      <c r="R351">
        <f t="shared" si="51"/>
        <v>2.0136074310324822E-2</v>
      </c>
    </row>
    <row r="352" spans="1:32" x14ac:dyDescent="0.2">
      <c r="A352" s="16" t="s">
        <v>2523</v>
      </c>
      <c r="B352" s="21"/>
      <c r="C352" s="10">
        <v>49450.743000000002</v>
      </c>
      <c r="D352" s="9"/>
      <c r="E352">
        <f t="shared" si="47"/>
        <v>4383.9409896158731</v>
      </c>
      <c r="F352">
        <f t="shared" si="48"/>
        <v>4384</v>
      </c>
      <c r="G352">
        <f t="shared" si="45"/>
        <v>-8.0103999993298203E-2</v>
      </c>
      <c r="J352">
        <f>G352</f>
        <v>-8.0103999993298203E-2</v>
      </c>
      <c r="P352">
        <f t="shared" si="49"/>
        <v>6.3725924043272125E-2</v>
      </c>
      <c r="Q352" s="11">
        <f t="shared" si="50"/>
        <v>34432.243000000002</v>
      </c>
      <c r="R352">
        <f t="shared" si="51"/>
        <v>2.0687047048365589E-2</v>
      </c>
    </row>
    <row r="353" spans="1:32" x14ac:dyDescent="0.2">
      <c r="A353" s="16" t="s">
        <v>2500</v>
      </c>
      <c r="B353" s="21"/>
      <c r="C353" s="8">
        <v>49472.464</v>
      </c>
      <c r="E353">
        <f t="shared" si="47"/>
        <v>4399.9422449051781</v>
      </c>
      <c r="F353">
        <f t="shared" si="48"/>
        <v>4400</v>
      </c>
      <c r="G353">
        <f t="shared" si="45"/>
        <v>-7.8399999998509884E-2</v>
      </c>
      <c r="K353">
        <f>G353</f>
        <v>-7.8399999998509884E-2</v>
      </c>
      <c r="P353">
        <f t="shared" si="49"/>
        <v>6.424010004327213E-2</v>
      </c>
      <c r="Q353" s="11">
        <f t="shared" si="50"/>
        <v>34453.964</v>
      </c>
      <c r="R353">
        <f t="shared" si="51"/>
        <v>2.0346198139929581E-2</v>
      </c>
      <c r="AA353" t="s">
        <v>2406</v>
      </c>
      <c r="AB353">
        <v>8</v>
      </c>
      <c r="AD353" t="s">
        <v>2384</v>
      </c>
      <c r="AF353" t="s">
        <v>2386</v>
      </c>
    </row>
    <row r="354" spans="1:32" x14ac:dyDescent="0.2">
      <c r="A354" s="16" t="s">
        <v>2523</v>
      </c>
      <c r="B354" s="21"/>
      <c r="C354" s="10">
        <v>49488.75</v>
      </c>
      <c r="D354" s="9"/>
      <c r="E354">
        <f t="shared" si="47"/>
        <v>4411.9396871795498</v>
      </c>
      <c r="F354">
        <f t="shared" si="48"/>
        <v>4412</v>
      </c>
      <c r="G354">
        <f t="shared" ref="G354:G385" si="52">C354-(C$7+F354*C$8)</f>
        <v>-8.1871999995200895E-2</v>
      </c>
      <c r="J354">
        <f>G354</f>
        <v>-8.1871999995200895E-2</v>
      </c>
      <c r="P354">
        <f t="shared" si="49"/>
        <v>6.4627076043272114E-2</v>
      </c>
      <c r="Q354" s="11">
        <f t="shared" si="50"/>
        <v>34470.25</v>
      </c>
      <c r="R354">
        <f t="shared" si="51"/>
        <v>2.1461979280126296E-2</v>
      </c>
    </row>
    <row r="355" spans="1:32" x14ac:dyDescent="0.2">
      <c r="A355" s="16" t="s">
        <v>2501</v>
      </c>
      <c r="B355" s="21"/>
      <c r="C355" s="8">
        <v>49525.404999999999</v>
      </c>
      <c r="D355">
        <v>6.0000000000000001E-3</v>
      </c>
      <c r="E355">
        <f t="shared" si="47"/>
        <v>4438.9424040263566</v>
      </c>
      <c r="F355">
        <f t="shared" si="48"/>
        <v>4439</v>
      </c>
      <c r="G355">
        <f t="shared" si="52"/>
        <v>-7.8183999998145737E-2</v>
      </c>
      <c r="K355">
        <f>G355</f>
        <v>-7.8183999998145737E-2</v>
      </c>
      <c r="P355">
        <f t="shared" si="49"/>
        <v>6.5501984043272121E-2</v>
      </c>
      <c r="Q355" s="11">
        <f t="shared" si="50"/>
        <v>34506.904999999999</v>
      </c>
      <c r="R355">
        <f t="shared" si="51"/>
        <v>2.0645662009950588E-2</v>
      </c>
      <c r="AA355" t="s">
        <v>2406</v>
      </c>
      <c r="AB355">
        <v>9</v>
      </c>
      <c r="AD355" t="s">
        <v>2384</v>
      </c>
      <c r="AF355" t="s">
        <v>2386</v>
      </c>
    </row>
    <row r="356" spans="1:32" x14ac:dyDescent="0.2">
      <c r="A356" s="16" t="s">
        <v>2501</v>
      </c>
      <c r="B356" s="21"/>
      <c r="C356" s="8">
        <v>49567.483999999997</v>
      </c>
      <c r="D356">
        <v>3.0000000000000001E-3</v>
      </c>
      <c r="E356">
        <f t="shared" si="47"/>
        <v>4469.9408304946901</v>
      </c>
      <c r="F356">
        <f t="shared" si="48"/>
        <v>4470</v>
      </c>
      <c r="G356">
        <f t="shared" si="52"/>
        <v>-8.0320000000938307E-2</v>
      </c>
      <c r="K356">
        <f>G356</f>
        <v>-8.0320000000938307E-2</v>
      </c>
      <c r="P356">
        <f t="shared" si="49"/>
        <v>6.6513700043272131E-2</v>
      </c>
      <c r="Q356" s="11">
        <f t="shared" si="50"/>
        <v>34548.983999999997</v>
      </c>
      <c r="R356">
        <f t="shared" si="51"/>
        <v>2.156013546867316E-2</v>
      </c>
      <c r="AA356" t="s">
        <v>2406</v>
      </c>
      <c r="AB356">
        <v>7</v>
      </c>
      <c r="AD356" t="s">
        <v>2394</v>
      </c>
      <c r="AF356" t="s">
        <v>2386</v>
      </c>
    </row>
    <row r="357" spans="1:32" x14ac:dyDescent="0.2">
      <c r="A357" s="16" t="s">
        <v>2523</v>
      </c>
      <c r="B357" s="21"/>
      <c r="C357" s="10">
        <v>49594.633999999998</v>
      </c>
      <c r="D357" s="9"/>
      <c r="E357">
        <f t="shared" si="47"/>
        <v>4489.9414787661635</v>
      </c>
      <c r="F357">
        <f t="shared" si="48"/>
        <v>4490</v>
      </c>
      <c r="G357">
        <f t="shared" si="52"/>
        <v>-7.9440000001341105E-2</v>
      </c>
      <c r="J357">
        <f>G357</f>
        <v>-7.9440000001341105E-2</v>
      </c>
      <c r="P357">
        <f t="shared" si="49"/>
        <v>6.7170500043272116E-2</v>
      </c>
      <c r="Q357" s="11">
        <f t="shared" si="50"/>
        <v>34576.133999999998</v>
      </c>
      <c r="R357">
        <f t="shared" si="51"/>
        <v>2.1494638723331537E-2</v>
      </c>
    </row>
    <row r="358" spans="1:32" x14ac:dyDescent="0.2">
      <c r="A358" s="16" t="s">
        <v>2501</v>
      </c>
      <c r="B358" s="21"/>
      <c r="C358" s="8">
        <v>49631.29</v>
      </c>
      <c r="D358">
        <v>8.9999999999999993E-3</v>
      </c>
      <c r="E358">
        <f t="shared" si="47"/>
        <v>4516.9449322851005</v>
      </c>
      <c r="F358">
        <f t="shared" si="48"/>
        <v>4517</v>
      </c>
      <c r="G358">
        <f t="shared" si="52"/>
        <v>-7.4751999993168283E-2</v>
      </c>
      <c r="K358">
        <f>G358</f>
        <v>-7.4751999993168283E-2</v>
      </c>
      <c r="P358">
        <f t="shared" si="49"/>
        <v>6.8062256043272124E-2</v>
      </c>
      <c r="Q358" s="11">
        <f t="shared" si="50"/>
        <v>34612.79</v>
      </c>
      <c r="R358">
        <f t="shared" si="51"/>
        <v>2.0395911727241957E-2</v>
      </c>
      <c r="AA358" t="s">
        <v>2406</v>
      </c>
      <c r="AB358">
        <v>7</v>
      </c>
      <c r="AD358" t="s">
        <v>2394</v>
      </c>
      <c r="AF358" t="s">
        <v>2386</v>
      </c>
    </row>
    <row r="359" spans="1:32" x14ac:dyDescent="0.2">
      <c r="A359" s="16" t="s">
        <v>2523</v>
      </c>
      <c r="B359" s="21"/>
      <c r="C359" s="10">
        <v>49685.582000000002</v>
      </c>
      <c r="D359" s="9"/>
      <c r="E359">
        <f t="shared" si="47"/>
        <v>4556.9403354510241</v>
      </c>
      <c r="F359">
        <f t="shared" si="48"/>
        <v>4557</v>
      </c>
      <c r="G359">
        <f t="shared" si="52"/>
        <v>-8.0991999995603692E-2</v>
      </c>
      <c r="J359">
        <f>G359</f>
        <v>-8.0991999995603692E-2</v>
      </c>
      <c r="P359">
        <f t="shared" si="49"/>
        <v>6.939409604327211E-2</v>
      </c>
      <c r="Q359" s="11">
        <f t="shared" si="50"/>
        <v>34667.082000000002</v>
      </c>
      <c r="R359">
        <f t="shared" si="51"/>
        <v>2.2615977881813982E-2</v>
      </c>
    </row>
    <row r="360" spans="1:32" x14ac:dyDescent="0.2">
      <c r="A360" s="16" t="s">
        <v>2523</v>
      </c>
      <c r="B360" s="21"/>
      <c r="C360" s="10">
        <v>49723.59</v>
      </c>
      <c r="D360" s="9"/>
      <c r="E360">
        <f t="shared" si="47"/>
        <v>4584.9397696868255</v>
      </c>
      <c r="F360">
        <f t="shared" si="48"/>
        <v>4585</v>
      </c>
      <c r="G360">
        <f t="shared" si="52"/>
        <v>-8.1760000000940636E-2</v>
      </c>
      <c r="J360">
        <f>G360</f>
        <v>-8.1760000000940636E-2</v>
      </c>
      <c r="P360">
        <f t="shared" si="49"/>
        <v>7.0334000043272116E-2</v>
      </c>
      <c r="Q360" s="11">
        <f t="shared" si="50"/>
        <v>34705.089999999997</v>
      </c>
      <c r="R360">
        <f t="shared" si="51"/>
        <v>2.3132584849448988E-2</v>
      </c>
    </row>
    <row r="361" spans="1:32" x14ac:dyDescent="0.2">
      <c r="A361" s="16" t="s">
        <v>2523</v>
      </c>
      <c r="B361" s="21"/>
      <c r="C361" s="10">
        <v>49742.593999999997</v>
      </c>
      <c r="D361" s="9"/>
      <c r="E361">
        <f t="shared" si="47"/>
        <v>4598.9394868047293</v>
      </c>
      <c r="F361">
        <f t="shared" si="48"/>
        <v>4599</v>
      </c>
      <c r="G361">
        <f t="shared" si="52"/>
        <v>-8.2143999999971129E-2</v>
      </c>
      <c r="J361">
        <f>G361</f>
        <v>-8.2143999999971129E-2</v>
      </c>
      <c r="P361">
        <f t="shared" si="49"/>
        <v>7.0806304043272122E-2</v>
      </c>
      <c r="Q361" s="11">
        <f t="shared" si="50"/>
        <v>34724.093999999997</v>
      </c>
      <c r="R361">
        <f t="shared" si="51"/>
        <v>2.3393795506920553E-2</v>
      </c>
    </row>
    <row r="362" spans="1:32" x14ac:dyDescent="0.2">
      <c r="A362" s="16" t="s">
        <v>2502</v>
      </c>
      <c r="B362" s="21"/>
      <c r="C362" s="8">
        <v>49776.53</v>
      </c>
      <c r="D362">
        <v>4.0000000000000001E-3</v>
      </c>
      <c r="E362">
        <f t="shared" si="47"/>
        <v>4623.9391921358792</v>
      </c>
      <c r="F362">
        <f t="shared" si="48"/>
        <v>4624</v>
      </c>
      <c r="G362">
        <f t="shared" si="52"/>
        <v>-8.2543999997142237E-2</v>
      </c>
      <c r="K362">
        <f>G362</f>
        <v>-8.2543999997142237E-2</v>
      </c>
      <c r="P362">
        <f t="shared" si="49"/>
        <v>7.1653604043272118E-2</v>
      </c>
      <c r="Q362" s="11">
        <f t="shared" si="50"/>
        <v>34758.03</v>
      </c>
      <c r="R362">
        <f t="shared" si="51"/>
        <v>2.3776901091804411E-2</v>
      </c>
      <c r="AA362" t="s">
        <v>2406</v>
      </c>
      <c r="AB362">
        <v>7</v>
      </c>
      <c r="AD362" t="s">
        <v>2394</v>
      </c>
      <c r="AF362" t="s">
        <v>2386</v>
      </c>
    </row>
    <row r="363" spans="1:32" x14ac:dyDescent="0.2">
      <c r="A363" s="16" t="s">
        <v>2523</v>
      </c>
      <c r="B363" s="21"/>
      <c r="C363" s="10">
        <v>49780.601000000002</v>
      </c>
      <c r="D363" s="9"/>
      <c r="E363">
        <f t="shared" si="47"/>
        <v>4626.9381843684105</v>
      </c>
      <c r="F363">
        <f t="shared" si="48"/>
        <v>4627</v>
      </c>
      <c r="G363">
        <f t="shared" si="52"/>
        <v>-8.3911999994597863E-2</v>
      </c>
      <c r="J363">
        <f>G363</f>
        <v>-8.3911999994597863E-2</v>
      </c>
      <c r="P363">
        <f t="shared" si="49"/>
        <v>7.175561604327213E-2</v>
      </c>
      <c r="Q363" s="11">
        <f t="shared" si="50"/>
        <v>34762.101000000002</v>
      </c>
      <c r="R363">
        <f t="shared" si="51"/>
        <v>2.423240668291372E-2</v>
      </c>
    </row>
    <row r="364" spans="1:32" x14ac:dyDescent="0.2">
      <c r="A364" s="16" t="s">
        <v>2502</v>
      </c>
      <c r="B364" s="21"/>
      <c r="C364" s="8">
        <v>49787.387999999999</v>
      </c>
      <c r="D364">
        <v>5.0000000000000001E-3</v>
      </c>
      <c r="E364">
        <f t="shared" si="47"/>
        <v>4631.9379781002126</v>
      </c>
      <c r="F364">
        <f t="shared" si="48"/>
        <v>4632</v>
      </c>
      <c r="G364">
        <f t="shared" si="52"/>
        <v>-8.4192000002076384E-2</v>
      </c>
      <c r="K364">
        <f>G364</f>
        <v>-8.4192000002076384E-2</v>
      </c>
      <c r="P364">
        <f t="shared" si="49"/>
        <v>7.1925796043272122E-2</v>
      </c>
      <c r="Q364" s="11">
        <f t="shared" si="50"/>
        <v>34768.887999999999</v>
      </c>
      <c r="R364">
        <f t="shared" si="51"/>
        <v>2.4372766242057035E-2</v>
      </c>
      <c r="AA364" t="s">
        <v>2406</v>
      </c>
      <c r="AB364">
        <v>11</v>
      </c>
      <c r="AD364" t="s">
        <v>2384</v>
      </c>
      <c r="AF364" t="s">
        <v>2386</v>
      </c>
    </row>
    <row r="365" spans="1:32" x14ac:dyDescent="0.2">
      <c r="A365" s="16" t="s">
        <v>2503</v>
      </c>
      <c r="B365" s="21"/>
      <c r="C365" s="8">
        <v>49844.398000000001</v>
      </c>
      <c r="D365">
        <v>2E-3</v>
      </c>
      <c r="E365">
        <f t="shared" si="47"/>
        <v>4673.9356561096665</v>
      </c>
      <c r="F365">
        <f t="shared" si="48"/>
        <v>4674</v>
      </c>
      <c r="G365">
        <f t="shared" si="52"/>
        <v>-8.7343999999575317E-2</v>
      </c>
      <c r="K365">
        <f>G365</f>
        <v>-8.7343999999575317E-2</v>
      </c>
      <c r="P365">
        <f t="shared" si="49"/>
        <v>7.3363204043272123E-2</v>
      </c>
      <c r="Q365" s="11">
        <f t="shared" si="50"/>
        <v>34825.898000000001</v>
      </c>
      <c r="R365">
        <f t="shared" si="51"/>
        <v>2.58268054312694E-2</v>
      </c>
      <c r="AA365" t="s">
        <v>2406</v>
      </c>
      <c r="AB365">
        <v>8</v>
      </c>
      <c r="AD365" t="s">
        <v>2463</v>
      </c>
      <c r="AF365" t="s">
        <v>2386</v>
      </c>
    </row>
    <row r="366" spans="1:32" x14ac:dyDescent="0.2">
      <c r="A366" s="16" t="s">
        <v>2503</v>
      </c>
      <c r="B366" s="21"/>
      <c r="C366" s="8">
        <v>49844.402000000002</v>
      </c>
      <c r="D366">
        <v>6.0000000000000001E-3</v>
      </c>
      <c r="E366">
        <f t="shared" si="47"/>
        <v>4673.9386027981791</v>
      </c>
      <c r="F366">
        <f t="shared" si="48"/>
        <v>4674</v>
      </c>
      <c r="G366">
        <f t="shared" si="52"/>
        <v>-8.334399999876041E-2</v>
      </c>
      <c r="K366">
        <f>G366</f>
        <v>-8.334399999876041E-2</v>
      </c>
      <c r="P366">
        <f t="shared" si="49"/>
        <v>7.3363204043272123E-2</v>
      </c>
      <c r="Q366" s="11">
        <f t="shared" si="50"/>
        <v>34825.902000000002</v>
      </c>
      <c r="R366">
        <f t="shared" si="51"/>
        <v>2.4557147798671217E-2</v>
      </c>
      <c r="AA366" t="s">
        <v>2406</v>
      </c>
      <c r="AB366">
        <v>6</v>
      </c>
      <c r="AD366" t="s">
        <v>2384</v>
      </c>
      <c r="AF366" t="s">
        <v>2386</v>
      </c>
    </row>
    <row r="367" spans="1:32" x14ac:dyDescent="0.2">
      <c r="A367" s="16" t="s">
        <v>2523</v>
      </c>
      <c r="B367" s="21"/>
      <c r="C367" s="10">
        <v>49868.832999999999</v>
      </c>
      <c r="D367" s="9"/>
      <c r="E367">
        <f t="shared" si="47"/>
        <v>4691.9362395539902</v>
      </c>
      <c r="F367">
        <f t="shared" si="48"/>
        <v>4692</v>
      </c>
      <c r="G367">
        <f t="shared" si="52"/>
        <v>-8.655200000066543E-2</v>
      </c>
      <c r="J367">
        <f>G367</f>
        <v>-8.655200000066543E-2</v>
      </c>
      <c r="P367">
        <f t="shared" si="49"/>
        <v>7.3983556043272128E-2</v>
      </c>
      <c r="Q367" s="11">
        <f t="shared" si="50"/>
        <v>34850.332999999999</v>
      </c>
      <c r="R367">
        <f t="shared" si="51"/>
        <v>2.5771664754336211E-2</v>
      </c>
    </row>
    <row r="368" spans="1:32" x14ac:dyDescent="0.2">
      <c r="A368" s="16" t="s">
        <v>2504</v>
      </c>
      <c r="B368" s="21"/>
      <c r="C368" s="8">
        <v>49920.42</v>
      </c>
      <c r="D368">
        <v>6.0000000000000001E-3</v>
      </c>
      <c r="E368">
        <f t="shared" si="47"/>
        <v>4729.938944614044</v>
      </c>
      <c r="F368">
        <f t="shared" si="48"/>
        <v>4730</v>
      </c>
      <c r="G368">
        <f t="shared" si="52"/>
        <v>-8.2880000001750886E-2</v>
      </c>
      <c r="K368">
        <f>G368</f>
        <v>-8.2880000001750886E-2</v>
      </c>
      <c r="P368">
        <f t="shared" si="49"/>
        <v>7.5301700043272121E-2</v>
      </c>
      <c r="Q368" s="11">
        <f t="shared" si="50"/>
        <v>34901.919999999998</v>
      </c>
      <c r="R368">
        <f t="shared" si="51"/>
        <v>2.5021450229133636E-2</v>
      </c>
      <c r="AA368" t="s">
        <v>2406</v>
      </c>
      <c r="AB368">
        <v>7</v>
      </c>
      <c r="AD368" t="s">
        <v>2384</v>
      </c>
      <c r="AF368" t="s">
        <v>2386</v>
      </c>
    </row>
    <row r="369" spans="1:32" x14ac:dyDescent="0.2">
      <c r="A369" s="16" t="s">
        <v>2504</v>
      </c>
      <c r="B369" s="21"/>
      <c r="C369" s="8">
        <v>49947.563999999998</v>
      </c>
      <c r="D369">
        <v>2E-3</v>
      </c>
      <c r="E369">
        <f t="shared" si="47"/>
        <v>4749.935172852749</v>
      </c>
      <c r="F369">
        <f t="shared" si="48"/>
        <v>4750</v>
      </c>
      <c r="G369">
        <f t="shared" si="52"/>
        <v>-8.7999999996100087E-2</v>
      </c>
      <c r="K369">
        <f>G369</f>
        <v>-8.7999999996100087E-2</v>
      </c>
      <c r="P369">
        <f t="shared" si="49"/>
        <v>7.6000100043272123E-2</v>
      </c>
      <c r="Q369" s="11">
        <f t="shared" si="50"/>
        <v>34929.063999999998</v>
      </c>
      <c r="R369">
        <f t="shared" si="51"/>
        <v>2.6896032812924093E-2</v>
      </c>
      <c r="AA369" t="s">
        <v>2406</v>
      </c>
      <c r="AB369">
        <v>6</v>
      </c>
      <c r="AD369" t="s">
        <v>2394</v>
      </c>
      <c r="AF369" t="s">
        <v>2386</v>
      </c>
    </row>
    <row r="370" spans="1:32" x14ac:dyDescent="0.2">
      <c r="A370" s="16" t="s">
        <v>2523</v>
      </c>
      <c r="B370" s="21"/>
      <c r="C370" s="10">
        <v>49955.707999999999</v>
      </c>
      <c r="D370" s="9"/>
      <c r="E370">
        <f t="shared" si="47"/>
        <v>4755.9346306620628</v>
      </c>
      <c r="F370">
        <f t="shared" si="48"/>
        <v>4756</v>
      </c>
      <c r="G370">
        <f t="shared" si="52"/>
        <v>-8.8735999997879844E-2</v>
      </c>
      <c r="J370">
        <f>G370</f>
        <v>-8.8735999997879844E-2</v>
      </c>
      <c r="P370">
        <f t="shared" si="49"/>
        <v>7.6210244043272118E-2</v>
      </c>
      <c r="Q370" s="11">
        <f t="shared" si="50"/>
        <v>34937.207999999999</v>
      </c>
      <c r="R370">
        <f t="shared" si="51"/>
        <v>2.7207263423283258E-2</v>
      </c>
    </row>
    <row r="371" spans="1:32" x14ac:dyDescent="0.2">
      <c r="A371" s="16" t="s">
        <v>2523</v>
      </c>
      <c r="B371" s="21"/>
      <c r="C371" s="10">
        <v>49978.786</v>
      </c>
      <c r="D371" s="9"/>
      <c r="E371">
        <f t="shared" si="47"/>
        <v>4772.9355500288793</v>
      </c>
      <c r="F371">
        <f t="shared" si="48"/>
        <v>4773</v>
      </c>
      <c r="G371">
        <f t="shared" si="52"/>
        <v>-8.7487999997392762E-2</v>
      </c>
      <c r="J371">
        <f>G371</f>
        <v>-8.7487999997392762E-2</v>
      </c>
      <c r="P371">
        <f t="shared" si="49"/>
        <v>7.680721604327212E-2</v>
      </c>
      <c r="Q371" s="11">
        <f t="shared" si="50"/>
        <v>34960.286</v>
      </c>
      <c r="R371">
        <f t="shared" si="51"/>
        <v>2.6992918013848746E-2</v>
      </c>
    </row>
    <row r="372" spans="1:32" x14ac:dyDescent="0.2">
      <c r="A372" s="16" t="s">
        <v>2506</v>
      </c>
      <c r="B372" s="21"/>
      <c r="C372" s="8">
        <v>50061.59</v>
      </c>
      <c r="D372">
        <v>3.0000000000000001E-3</v>
      </c>
      <c r="E372">
        <f t="shared" si="47"/>
        <v>4833.9349489044207</v>
      </c>
      <c r="F372">
        <f t="shared" si="48"/>
        <v>4834</v>
      </c>
      <c r="G372">
        <f t="shared" si="52"/>
        <v>-8.8304000004427508E-2</v>
      </c>
      <c r="K372">
        <f>G372</f>
        <v>-8.8304000004427508E-2</v>
      </c>
      <c r="P372">
        <f t="shared" si="49"/>
        <v>7.8968324043272115E-2</v>
      </c>
      <c r="Q372" s="11">
        <f t="shared" si="50"/>
        <v>35043.089999999997</v>
      </c>
      <c r="R372">
        <f t="shared" si="51"/>
        <v>2.7980030392318628E-2</v>
      </c>
      <c r="AA372" t="s">
        <v>2505</v>
      </c>
      <c r="AB372">
        <v>20</v>
      </c>
      <c r="AD372" t="s">
        <v>2473</v>
      </c>
      <c r="AF372" t="s">
        <v>2386</v>
      </c>
    </row>
    <row r="373" spans="1:32" x14ac:dyDescent="0.2">
      <c r="A373" s="16" t="s">
        <v>2507</v>
      </c>
      <c r="B373" s="21"/>
      <c r="C373" s="8">
        <v>50110.457000000002</v>
      </c>
      <c r="D373">
        <v>2E-3</v>
      </c>
      <c r="E373">
        <f t="shared" si="47"/>
        <v>4869.933905776692</v>
      </c>
      <c r="F373">
        <f t="shared" si="48"/>
        <v>4870</v>
      </c>
      <c r="G373">
        <f t="shared" si="52"/>
        <v>-8.9719999996304978E-2</v>
      </c>
      <c r="K373">
        <f>G373</f>
        <v>-8.9719999996304978E-2</v>
      </c>
      <c r="P373">
        <f t="shared" si="49"/>
        <v>8.0257700043272123E-2</v>
      </c>
      <c r="Q373" s="11">
        <f t="shared" si="50"/>
        <v>35091.957000000002</v>
      </c>
      <c r="R373">
        <f t="shared" si="51"/>
        <v>2.889241851074445E-2</v>
      </c>
      <c r="AA373" t="s">
        <v>2406</v>
      </c>
      <c r="AB373">
        <v>11</v>
      </c>
      <c r="AD373" t="s">
        <v>2463</v>
      </c>
      <c r="AF373" t="s">
        <v>2386</v>
      </c>
    </row>
    <row r="374" spans="1:32" x14ac:dyDescent="0.2">
      <c r="A374" s="16" t="s">
        <v>2507</v>
      </c>
      <c r="B374" s="21"/>
      <c r="C374" s="8">
        <v>50129.462</v>
      </c>
      <c r="D374">
        <v>4.0000000000000001E-3</v>
      </c>
      <c r="E374">
        <f t="shared" si="47"/>
        <v>4883.9343595667206</v>
      </c>
      <c r="F374">
        <f t="shared" si="48"/>
        <v>4884</v>
      </c>
      <c r="G374">
        <f t="shared" si="52"/>
        <v>-8.9103999998769723E-2</v>
      </c>
      <c r="K374">
        <f>G374</f>
        <v>-8.9103999998769723E-2</v>
      </c>
      <c r="P374">
        <f t="shared" si="49"/>
        <v>8.0761924043272121E-2</v>
      </c>
      <c r="Q374" s="11">
        <f t="shared" si="50"/>
        <v>35110.962</v>
      </c>
      <c r="R374">
        <f t="shared" si="51"/>
        <v>2.8854432150656729E-2</v>
      </c>
      <c r="AA374" t="s">
        <v>2406</v>
      </c>
      <c r="AB374">
        <v>6</v>
      </c>
      <c r="AD374" t="s">
        <v>2394</v>
      </c>
      <c r="AF374" t="s">
        <v>2386</v>
      </c>
    </row>
    <row r="375" spans="1:32" x14ac:dyDescent="0.2">
      <c r="A375" s="16" t="s">
        <v>2507</v>
      </c>
      <c r="B375" s="21"/>
      <c r="C375" s="8">
        <v>50140.324000000001</v>
      </c>
      <c r="D375">
        <v>6.0000000000000001E-3</v>
      </c>
      <c r="E375">
        <f t="shared" si="47"/>
        <v>4891.9360922195665</v>
      </c>
      <c r="F375">
        <f t="shared" si="48"/>
        <v>4892</v>
      </c>
      <c r="G375">
        <f t="shared" si="52"/>
        <v>-8.6751999995613005E-2</v>
      </c>
      <c r="K375">
        <f>G375</f>
        <v>-8.6751999995613005E-2</v>
      </c>
      <c r="P375">
        <f t="shared" si="49"/>
        <v>8.1050756043272124E-2</v>
      </c>
      <c r="Q375" s="11">
        <f t="shared" si="50"/>
        <v>35121.824000000001</v>
      </c>
      <c r="R375">
        <f t="shared" si="51"/>
        <v>2.8157764934245596E-2</v>
      </c>
      <c r="AA375" t="s">
        <v>2406</v>
      </c>
      <c r="AB375">
        <v>9</v>
      </c>
      <c r="AD375" t="s">
        <v>2384</v>
      </c>
      <c r="AF375" t="s">
        <v>2386</v>
      </c>
    </row>
    <row r="376" spans="1:32" x14ac:dyDescent="0.2">
      <c r="A376" s="16" t="s">
        <v>2523</v>
      </c>
      <c r="B376" s="21"/>
      <c r="C376" s="10">
        <v>50194.616000000002</v>
      </c>
      <c r="D376" s="9"/>
      <c r="E376">
        <f t="shared" si="47"/>
        <v>4931.9314953854891</v>
      </c>
      <c r="F376">
        <f t="shared" si="48"/>
        <v>4932</v>
      </c>
      <c r="G376">
        <f t="shared" si="52"/>
        <v>-9.2991999998048414E-2</v>
      </c>
      <c r="J376">
        <f>G376</f>
        <v>-9.2991999998048414E-2</v>
      </c>
      <c r="P376">
        <f t="shared" si="49"/>
        <v>8.2502596043272119E-2</v>
      </c>
      <c r="Q376" s="11">
        <f t="shared" si="50"/>
        <v>35176.116000000002</v>
      </c>
      <c r="R376">
        <f t="shared" si="51"/>
        <v>3.0798353239706276E-2</v>
      </c>
    </row>
    <row r="377" spans="1:32" x14ac:dyDescent="0.2">
      <c r="A377" s="16" t="s">
        <v>2523</v>
      </c>
      <c r="B377" s="21"/>
      <c r="C377" s="10">
        <v>50202.762999999999</v>
      </c>
      <c r="D377" s="9"/>
      <c r="E377">
        <f t="shared" si="47"/>
        <v>4937.9331632111844</v>
      </c>
      <c r="F377">
        <f t="shared" si="48"/>
        <v>4938</v>
      </c>
      <c r="G377">
        <f t="shared" si="52"/>
        <v>-9.0727999995579012E-2</v>
      </c>
      <c r="J377">
        <f>G377</f>
        <v>-9.0727999995579012E-2</v>
      </c>
      <c r="P377">
        <f t="shared" si="49"/>
        <v>8.2721476043272124E-2</v>
      </c>
      <c r="Q377" s="11">
        <f t="shared" si="50"/>
        <v>35184.262999999999</v>
      </c>
      <c r="R377">
        <f t="shared" si="51"/>
        <v>3.0084720738151993E-2</v>
      </c>
    </row>
    <row r="378" spans="1:32" x14ac:dyDescent="0.2">
      <c r="A378" s="16" t="s">
        <v>2523</v>
      </c>
      <c r="B378" s="21"/>
      <c r="C378" s="10">
        <v>50217.697</v>
      </c>
      <c r="D378" s="9"/>
      <c r="E378">
        <f t="shared" si="47"/>
        <v>4948.9346247686872</v>
      </c>
      <c r="F378">
        <f t="shared" si="48"/>
        <v>4949</v>
      </c>
      <c r="G378">
        <f t="shared" si="52"/>
        <v>-8.8743999993312173E-2</v>
      </c>
      <c r="J378">
        <f>G378</f>
        <v>-8.8743999993312173E-2</v>
      </c>
      <c r="P378">
        <f t="shared" si="49"/>
        <v>8.3123504043272123E-2</v>
      </c>
      <c r="Q378" s="11">
        <f t="shared" si="50"/>
        <v>35199.197</v>
      </c>
      <c r="R378">
        <f t="shared" si="51"/>
        <v>2.953843894376532E-2</v>
      </c>
    </row>
    <row r="379" spans="1:32" x14ac:dyDescent="0.2">
      <c r="A379" s="16" t="s">
        <v>2506</v>
      </c>
      <c r="B379" s="21"/>
      <c r="C379" s="8">
        <v>50239.411999999997</v>
      </c>
      <c r="D379">
        <v>7.0000000000000001E-3</v>
      </c>
      <c r="E379">
        <f t="shared" si="47"/>
        <v>4964.9314600252237</v>
      </c>
      <c r="F379">
        <f t="shared" si="48"/>
        <v>4965</v>
      </c>
      <c r="G379">
        <f t="shared" si="52"/>
        <v>-9.3039999999746215E-2</v>
      </c>
      <c r="K379">
        <f>G379</f>
        <v>-9.3039999999746215E-2</v>
      </c>
      <c r="P379">
        <f t="shared" si="49"/>
        <v>8.3710000043272129E-2</v>
      </c>
      <c r="Q379" s="11">
        <f t="shared" si="50"/>
        <v>35220.911999999997</v>
      </c>
      <c r="R379">
        <f t="shared" si="51"/>
        <v>3.1240562515206981E-2</v>
      </c>
      <c r="AA379" t="s">
        <v>2406</v>
      </c>
      <c r="AB379">
        <v>8</v>
      </c>
      <c r="AD379" t="s">
        <v>2384</v>
      </c>
      <c r="AF379" t="s">
        <v>2386</v>
      </c>
    </row>
    <row r="380" spans="1:32" x14ac:dyDescent="0.2">
      <c r="A380" s="16" t="s">
        <v>2523</v>
      </c>
      <c r="B380" s="21"/>
      <c r="C380" s="10">
        <v>50270.637000000002</v>
      </c>
      <c r="D380" s="9"/>
      <c r="E380">
        <f t="shared" si="47"/>
        <v>4987.934047217741</v>
      </c>
      <c r="F380">
        <f t="shared" si="48"/>
        <v>4988</v>
      </c>
      <c r="G380">
        <f t="shared" si="52"/>
        <v>-8.9527999996789731E-2</v>
      </c>
      <c r="J380">
        <f>G380</f>
        <v>-8.9527999996789731E-2</v>
      </c>
      <c r="P380">
        <f t="shared" si="49"/>
        <v>8.4556676043272119E-2</v>
      </c>
      <c r="Q380" s="11">
        <f t="shared" si="50"/>
        <v>35252.137000000002</v>
      </c>
      <c r="R380">
        <f t="shared" si="51"/>
        <v>3.0305474431973279E-2</v>
      </c>
    </row>
    <row r="381" spans="1:32" x14ac:dyDescent="0.2">
      <c r="A381" s="16" t="s">
        <v>2508</v>
      </c>
      <c r="B381" s="21"/>
      <c r="C381" s="8">
        <v>50296.42</v>
      </c>
      <c r="D381">
        <v>6.0000000000000001E-3</v>
      </c>
      <c r="E381">
        <f t="shared" si="47"/>
        <v>5006.9276646904218</v>
      </c>
      <c r="F381">
        <f t="shared" si="48"/>
        <v>5007</v>
      </c>
      <c r="G381">
        <f t="shared" si="52"/>
        <v>-9.8191999997652601E-2</v>
      </c>
      <c r="K381">
        <f>G381</f>
        <v>-9.8191999997652601E-2</v>
      </c>
      <c r="P381">
        <f t="shared" si="49"/>
        <v>8.525929604327212E-2</v>
      </c>
      <c r="Q381" s="11">
        <f t="shared" si="50"/>
        <v>35277.919999999998</v>
      </c>
      <c r="R381">
        <f t="shared" si="51"/>
        <v>3.3654378019095002E-2</v>
      </c>
      <c r="AA381" t="s">
        <v>2406</v>
      </c>
      <c r="AB381">
        <v>9</v>
      </c>
      <c r="AD381" t="s">
        <v>2394</v>
      </c>
      <c r="AF381" t="s">
        <v>2386</v>
      </c>
    </row>
    <row r="382" spans="1:32" x14ac:dyDescent="0.2">
      <c r="A382" s="16" t="s">
        <v>2508</v>
      </c>
      <c r="B382" s="21"/>
      <c r="C382" s="8">
        <v>50315.43</v>
      </c>
      <c r="D382">
        <v>5.0000000000000001E-3</v>
      </c>
      <c r="E382">
        <f t="shared" si="47"/>
        <v>5020.9318018410931</v>
      </c>
      <c r="F382">
        <f t="shared" si="48"/>
        <v>5021</v>
      </c>
      <c r="G382">
        <f t="shared" si="52"/>
        <v>-9.2575999995460734E-2</v>
      </c>
      <c r="K382">
        <f>G382</f>
        <v>-9.2575999995460734E-2</v>
      </c>
      <c r="P382">
        <f t="shared" si="49"/>
        <v>8.5778864043272118E-2</v>
      </c>
      <c r="Q382" s="11">
        <f t="shared" si="50"/>
        <v>35296.93</v>
      </c>
      <c r="R382">
        <f t="shared" si="51"/>
        <v>3.1810457526274878E-2</v>
      </c>
      <c r="AA382" t="s">
        <v>2406</v>
      </c>
      <c r="AB382">
        <v>5</v>
      </c>
      <c r="AD382" t="s">
        <v>2384</v>
      </c>
      <c r="AF382" t="s">
        <v>2386</v>
      </c>
    </row>
    <row r="383" spans="1:32" x14ac:dyDescent="0.2">
      <c r="A383" s="16" t="s">
        <v>2523</v>
      </c>
      <c r="B383" s="21"/>
      <c r="C383" s="10">
        <v>50376.514000000003</v>
      </c>
      <c r="D383" s="9"/>
      <c r="E383">
        <f t="shared" si="47"/>
        <v>5065.9306820994607</v>
      </c>
      <c r="F383">
        <f t="shared" si="48"/>
        <v>5066</v>
      </c>
      <c r="G383">
        <f t="shared" si="52"/>
        <v>-9.4095999993442092E-2</v>
      </c>
      <c r="J383">
        <f>G383</f>
        <v>-9.4095999993442092E-2</v>
      </c>
      <c r="P383">
        <f t="shared" si="49"/>
        <v>8.7459524043272119E-2</v>
      </c>
      <c r="Q383" s="11">
        <f t="shared" si="50"/>
        <v>35358.014000000003</v>
      </c>
      <c r="R383">
        <f t="shared" si="51"/>
        <v>3.2962408308245914E-2</v>
      </c>
    </row>
    <row r="384" spans="1:32" x14ac:dyDescent="0.2">
      <c r="A384" s="16" t="s">
        <v>2509</v>
      </c>
      <c r="B384" s="21"/>
      <c r="C384" s="8">
        <v>50482.39</v>
      </c>
      <c r="D384">
        <v>2E-3</v>
      </c>
      <c r="E384">
        <f t="shared" si="47"/>
        <v>5143.9265803090502</v>
      </c>
      <c r="F384">
        <f t="shared" si="48"/>
        <v>5144</v>
      </c>
      <c r="G384">
        <f t="shared" si="52"/>
        <v>-9.9663999993936159E-2</v>
      </c>
      <c r="K384">
        <f t="shared" ref="K384:K389" si="53">G384</f>
        <v>-9.9663999993936159E-2</v>
      </c>
      <c r="P384">
        <f t="shared" si="49"/>
        <v>9.0411044043272118E-2</v>
      </c>
      <c r="Q384" s="11">
        <f t="shared" si="50"/>
        <v>35463.89</v>
      </c>
      <c r="R384">
        <f t="shared" si="51"/>
        <v>3.6128522365746658E-2</v>
      </c>
      <c r="AA384" t="s">
        <v>2406</v>
      </c>
      <c r="AB384">
        <v>7</v>
      </c>
      <c r="AD384" t="s">
        <v>2394</v>
      </c>
      <c r="AF384" t="s">
        <v>2386</v>
      </c>
    </row>
    <row r="385" spans="1:32" x14ac:dyDescent="0.2">
      <c r="A385" s="16" t="s">
        <v>2509</v>
      </c>
      <c r="B385" s="21"/>
      <c r="C385" s="8">
        <v>50482.391000000003</v>
      </c>
      <c r="D385">
        <v>3.0000000000000001E-3</v>
      </c>
      <c r="E385">
        <f t="shared" si="47"/>
        <v>5143.9273169811813</v>
      </c>
      <c r="F385">
        <f t="shared" si="48"/>
        <v>5144</v>
      </c>
      <c r="G385">
        <f t="shared" si="52"/>
        <v>-9.8663999990094453E-2</v>
      </c>
      <c r="K385">
        <f t="shared" si="53"/>
        <v>-9.8663999990094453E-2</v>
      </c>
      <c r="P385">
        <f t="shared" si="49"/>
        <v>9.0411044043272118E-2</v>
      </c>
      <c r="Q385" s="11">
        <f t="shared" si="50"/>
        <v>35463.891000000003</v>
      </c>
      <c r="R385">
        <f t="shared" si="51"/>
        <v>3.57493722762195E-2</v>
      </c>
      <c r="AA385" t="s">
        <v>2406</v>
      </c>
      <c r="AB385">
        <v>8</v>
      </c>
      <c r="AD385" t="s">
        <v>2463</v>
      </c>
      <c r="AF385" t="s">
        <v>2386</v>
      </c>
    </row>
    <row r="386" spans="1:32" x14ac:dyDescent="0.2">
      <c r="A386" s="16" t="s">
        <v>2509</v>
      </c>
      <c r="B386" s="21"/>
      <c r="C386" s="8">
        <v>50516.332999999999</v>
      </c>
      <c r="D386">
        <v>5.0000000000000001E-3</v>
      </c>
      <c r="E386">
        <f t="shared" si="47"/>
        <v>5168.9314423450942</v>
      </c>
      <c r="F386">
        <f t="shared" si="48"/>
        <v>5169</v>
      </c>
      <c r="G386">
        <f t="shared" ref="G386:G409" si="54">C386-(C$7+F386*C$8)</f>
        <v>-9.3064000000595115E-2</v>
      </c>
      <c r="K386">
        <f t="shared" si="53"/>
        <v>-9.3064000000595115E-2</v>
      </c>
      <c r="P386">
        <f t="shared" si="49"/>
        <v>9.1367344043272125E-2</v>
      </c>
      <c r="Q386" s="11">
        <f t="shared" si="50"/>
        <v>35497.832999999999</v>
      </c>
      <c r="R386">
        <f t="shared" si="51"/>
        <v>3.4014920665827321E-2</v>
      </c>
      <c r="AA386" t="s">
        <v>2406</v>
      </c>
      <c r="AB386">
        <v>7</v>
      </c>
      <c r="AD386" t="s">
        <v>2384</v>
      </c>
      <c r="AF386" t="s">
        <v>2386</v>
      </c>
    </row>
    <row r="387" spans="1:32" x14ac:dyDescent="0.2">
      <c r="A387" s="16" t="s">
        <v>2509</v>
      </c>
      <c r="B387" s="21"/>
      <c r="C387" s="8">
        <v>50520.4</v>
      </c>
      <c r="D387">
        <v>4.0000000000000001E-3</v>
      </c>
      <c r="E387">
        <f t="shared" si="47"/>
        <v>5171.9274878891138</v>
      </c>
      <c r="F387">
        <f t="shared" si="48"/>
        <v>5172</v>
      </c>
      <c r="G387">
        <f t="shared" si="54"/>
        <v>-9.8431999991589691E-2</v>
      </c>
      <c r="K387">
        <f t="shared" si="53"/>
        <v>-9.8431999991589691E-2</v>
      </c>
      <c r="P387">
        <f t="shared" si="49"/>
        <v>9.1482436043272122E-2</v>
      </c>
      <c r="Q387" s="11">
        <f t="shared" si="50"/>
        <v>35501.9</v>
      </c>
      <c r="R387">
        <f t="shared" si="51"/>
        <v>3.6067493014439615E-2</v>
      </c>
      <c r="AA387" t="s">
        <v>2406</v>
      </c>
      <c r="AB387">
        <v>8</v>
      </c>
      <c r="AD387" t="s">
        <v>2384</v>
      </c>
      <c r="AF387" t="s">
        <v>2386</v>
      </c>
    </row>
    <row r="388" spans="1:32" x14ac:dyDescent="0.2">
      <c r="A388" s="16" t="s">
        <v>2510</v>
      </c>
      <c r="B388" s="21"/>
      <c r="C388" s="8">
        <v>50577.409</v>
      </c>
      <c r="D388">
        <v>2E-3</v>
      </c>
      <c r="E388">
        <f t="shared" si="47"/>
        <v>5213.9244292264375</v>
      </c>
      <c r="F388">
        <f t="shared" si="48"/>
        <v>5214</v>
      </c>
      <c r="G388">
        <f t="shared" si="54"/>
        <v>-0.10258400000020629</v>
      </c>
      <c r="K388">
        <f t="shared" si="53"/>
        <v>-0.10258400000020629</v>
      </c>
      <c r="P388">
        <f t="shared" si="49"/>
        <v>9.3101284043272114E-2</v>
      </c>
      <c r="Q388" s="11">
        <f t="shared" si="50"/>
        <v>35558.909</v>
      </c>
      <c r="R388">
        <f t="shared" si="51"/>
        <v>3.8292730391176824E-2</v>
      </c>
      <c r="AA388" t="s">
        <v>2406</v>
      </c>
      <c r="AB388">
        <v>7</v>
      </c>
      <c r="AD388" t="s">
        <v>2394</v>
      </c>
      <c r="AF388" t="s">
        <v>2386</v>
      </c>
    </row>
    <row r="389" spans="1:32" x14ac:dyDescent="0.2">
      <c r="A389" s="16" t="s">
        <v>2510</v>
      </c>
      <c r="B389" s="21"/>
      <c r="C389" s="8">
        <v>50577.411</v>
      </c>
      <c r="D389">
        <v>6.0000000000000001E-3</v>
      </c>
      <c r="E389">
        <f t="shared" si="47"/>
        <v>5213.9259025706933</v>
      </c>
      <c r="F389">
        <f t="shared" si="48"/>
        <v>5214</v>
      </c>
      <c r="G389">
        <f t="shared" si="54"/>
        <v>-0.10058399999979883</v>
      </c>
      <c r="K389">
        <f t="shared" si="53"/>
        <v>-0.10058399999979883</v>
      </c>
      <c r="P389">
        <f t="shared" si="49"/>
        <v>9.3101284043272114E-2</v>
      </c>
      <c r="Q389" s="11">
        <f t="shared" si="50"/>
        <v>35558.911</v>
      </c>
      <c r="R389">
        <f t="shared" si="51"/>
        <v>3.7513989254845073E-2</v>
      </c>
      <c r="AA389" t="s">
        <v>2406</v>
      </c>
      <c r="AB389">
        <v>12</v>
      </c>
      <c r="AD389" t="s">
        <v>2384</v>
      </c>
      <c r="AF389" t="s">
        <v>2386</v>
      </c>
    </row>
    <row r="390" spans="1:32" x14ac:dyDescent="0.2">
      <c r="A390" s="16" t="s">
        <v>2523</v>
      </c>
      <c r="B390" s="21"/>
      <c r="C390" s="10">
        <v>50578.767999999996</v>
      </c>
      <c r="D390" s="9"/>
      <c r="E390">
        <f t="shared" si="47"/>
        <v>5214.9255666482004</v>
      </c>
      <c r="F390">
        <f t="shared" si="48"/>
        <v>5215</v>
      </c>
      <c r="G390">
        <f t="shared" si="54"/>
        <v>-0.10104000000137603</v>
      </c>
      <c r="J390">
        <f>G390</f>
        <v>-0.10104000000137603</v>
      </c>
      <c r="P390">
        <f t="shared" si="49"/>
        <v>9.3140000043272123E-2</v>
      </c>
      <c r="Q390" s="11">
        <f t="shared" si="50"/>
        <v>35560.267999999996</v>
      </c>
      <c r="R390">
        <f t="shared" si="51"/>
        <v>3.7705872417339553E-2</v>
      </c>
    </row>
    <row r="391" spans="1:32" x14ac:dyDescent="0.2">
      <c r="A391" s="16" t="s">
        <v>2523</v>
      </c>
      <c r="B391" s="21"/>
      <c r="C391" s="10">
        <v>50627.633999999998</v>
      </c>
      <c r="D391" s="9"/>
      <c r="E391">
        <f t="shared" si="47"/>
        <v>5250.9237868483406</v>
      </c>
      <c r="F391">
        <f t="shared" si="48"/>
        <v>5251</v>
      </c>
      <c r="G391">
        <f t="shared" si="54"/>
        <v>-0.1034559999970952</v>
      </c>
      <c r="J391">
        <f>G391</f>
        <v>-0.1034559999970952</v>
      </c>
      <c r="P391">
        <f t="shared" si="49"/>
        <v>9.4539104043272121E-2</v>
      </c>
      <c r="Q391" s="11">
        <f t="shared" si="50"/>
        <v>35609.133999999998</v>
      </c>
      <c r="R391">
        <f t="shared" si="51"/>
        <v>3.9202061223955885E-2</v>
      </c>
    </row>
    <row r="392" spans="1:32" x14ac:dyDescent="0.2">
      <c r="A392" s="16" t="s">
        <v>2521</v>
      </c>
      <c r="B392" s="21"/>
      <c r="C392" s="10">
        <v>50631.705000000002</v>
      </c>
      <c r="E392">
        <f t="shared" si="47"/>
        <v>5253.9227790808727</v>
      </c>
      <c r="F392">
        <f t="shared" si="48"/>
        <v>5254</v>
      </c>
      <c r="G392">
        <f t="shared" si="54"/>
        <v>-0.10482399999455083</v>
      </c>
      <c r="J392">
        <f>+G392</f>
        <v>-0.10482399999455083</v>
      </c>
      <c r="P392">
        <f t="shared" si="49"/>
        <v>9.4656164043272123E-2</v>
      </c>
      <c r="Q392" s="11">
        <f t="shared" si="50"/>
        <v>35613.205000000002</v>
      </c>
      <c r="R392">
        <f t="shared" si="51"/>
        <v>3.9792335844556756E-2</v>
      </c>
    </row>
    <row r="393" spans="1:32" x14ac:dyDescent="0.2">
      <c r="A393" s="16" t="s">
        <v>2521</v>
      </c>
      <c r="B393" s="21"/>
      <c r="C393" s="10">
        <v>50726.728000000003</v>
      </c>
      <c r="E393">
        <f t="shared" si="47"/>
        <v>5323.9235746867707</v>
      </c>
      <c r="F393">
        <f t="shared" si="48"/>
        <v>5324</v>
      </c>
      <c r="G393">
        <f t="shared" si="54"/>
        <v>-0.1037439999927301</v>
      </c>
      <c r="J393">
        <f>+G393</f>
        <v>-0.1037439999927301</v>
      </c>
      <c r="P393">
        <f t="shared" si="49"/>
        <v>9.7408004043272114E-2</v>
      </c>
      <c r="Q393" s="11">
        <f t="shared" si="50"/>
        <v>35708.228000000003</v>
      </c>
      <c r="R393">
        <f t="shared" si="51"/>
        <v>4.0462128727699845E-2</v>
      </c>
    </row>
    <row r="394" spans="1:32" x14ac:dyDescent="0.2">
      <c r="A394" s="16" t="s">
        <v>2511</v>
      </c>
      <c r="B394" s="21"/>
      <c r="C394" s="8">
        <v>50755.241000000002</v>
      </c>
      <c r="D394">
        <v>2E-3</v>
      </c>
      <c r="E394">
        <f t="shared" si="47"/>
        <v>5344.9283070685196</v>
      </c>
      <c r="F394">
        <f t="shared" si="48"/>
        <v>5345</v>
      </c>
      <c r="G394">
        <f t="shared" si="54"/>
        <v>-9.7319999993487727E-2</v>
      </c>
      <c r="K394">
        <f>G394</f>
        <v>-9.7319999993487727E-2</v>
      </c>
      <c r="P394">
        <f t="shared" si="49"/>
        <v>9.8241200043272123E-2</v>
      </c>
      <c r="Q394" s="11">
        <f t="shared" si="50"/>
        <v>35736.741000000002</v>
      </c>
      <c r="R394">
        <f t="shared" si="51"/>
        <v>3.8244182959817609E-2</v>
      </c>
      <c r="AA394" t="s">
        <v>2406</v>
      </c>
      <c r="AB394">
        <v>6</v>
      </c>
      <c r="AD394" t="s">
        <v>2394</v>
      </c>
      <c r="AF394" t="s">
        <v>2386</v>
      </c>
    </row>
    <row r="395" spans="1:32" x14ac:dyDescent="0.2">
      <c r="A395" s="16" t="s">
        <v>2512</v>
      </c>
      <c r="B395" s="21"/>
      <c r="C395" s="8">
        <v>50851.614999999998</v>
      </c>
      <c r="D395">
        <v>3.0000000000000001E-3</v>
      </c>
      <c r="E395">
        <f t="shared" si="47"/>
        <v>5415.9243467191573</v>
      </c>
      <c r="F395">
        <f t="shared" si="48"/>
        <v>5416</v>
      </c>
      <c r="G395">
        <f t="shared" si="54"/>
        <v>-0.1026960000017425</v>
      </c>
      <c r="K395">
        <f>G395</f>
        <v>-0.1026960000017425</v>
      </c>
      <c r="P395">
        <f t="shared" si="49"/>
        <v>0.10108432404327213</v>
      </c>
      <c r="Q395" s="11">
        <f t="shared" si="50"/>
        <v>35833.114999999998</v>
      </c>
      <c r="R395">
        <f t="shared" si="51"/>
        <v>4.1526420467891165E-2</v>
      </c>
      <c r="AA395" t="s">
        <v>2406</v>
      </c>
      <c r="AB395">
        <v>6</v>
      </c>
      <c r="AD395" t="s">
        <v>2394</v>
      </c>
      <c r="AF395" t="s">
        <v>2386</v>
      </c>
    </row>
    <row r="396" spans="1:32" x14ac:dyDescent="0.2">
      <c r="A396" s="16" t="s">
        <v>2521</v>
      </c>
      <c r="B396" s="21"/>
      <c r="C396" s="10">
        <v>50897.764999999999</v>
      </c>
      <c r="E396">
        <f t="shared" si="47"/>
        <v>5449.9217654200229</v>
      </c>
      <c r="F396">
        <f t="shared" si="48"/>
        <v>5450</v>
      </c>
      <c r="G396">
        <f t="shared" si="54"/>
        <v>-0.10619999999471474</v>
      </c>
      <c r="J396">
        <f>+G396</f>
        <v>-0.10619999999471474</v>
      </c>
      <c r="P396">
        <f t="shared" si="49"/>
        <v>0.10246010004327213</v>
      </c>
      <c r="Q396" s="11">
        <f t="shared" si="50"/>
        <v>35879.264999999999</v>
      </c>
      <c r="R396">
        <f t="shared" si="51"/>
        <v>4.3539037347862693E-2</v>
      </c>
    </row>
    <row r="397" spans="1:32" x14ac:dyDescent="0.2">
      <c r="A397" s="16" t="s">
        <v>2521</v>
      </c>
      <c r="B397" s="21"/>
      <c r="C397" s="10">
        <v>50908.620999999999</v>
      </c>
      <c r="E397">
        <f t="shared" si="47"/>
        <v>5457.9190780401004</v>
      </c>
      <c r="F397">
        <f t="shared" si="48"/>
        <v>5458</v>
      </c>
      <c r="G397">
        <f t="shared" si="54"/>
        <v>-0.10984800000005635</v>
      </c>
      <c r="J397">
        <f>+G397</f>
        <v>-0.10984800000005635</v>
      </c>
      <c r="P397">
        <f t="shared" si="49"/>
        <v>0.10278515604327212</v>
      </c>
      <c r="Q397" s="11">
        <f t="shared" si="50"/>
        <v>35890.120999999999</v>
      </c>
      <c r="R397">
        <f t="shared" si="51"/>
        <v>4.5212859048946473E-2</v>
      </c>
    </row>
    <row r="398" spans="1:32" x14ac:dyDescent="0.2">
      <c r="A398" s="16" t="s">
        <v>2514</v>
      </c>
      <c r="B398" s="21"/>
      <c r="C398" s="8">
        <v>50942.559000000001</v>
      </c>
      <c r="D398">
        <v>5.0000000000000001E-3</v>
      </c>
      <c r="E398">
        <f t="shared" si="47"/>
        <v>5482.9202567155062</v>
      </c>
      <c r="F398">
        <f t="shared" si="48"/>
        <v>5483</v>
      </c>
      <c r="G398">
        <f t="shared" si="54"/>
        <v>-0.10824799999682</v>
      </c>
      <c r="K398">
        <f>G398</f>
        <v>-0.10824799999682</v>
      </c>
      <c r="P398">
        <f t="shared" si="49"/>
        <v>0.10380425604327212</v>
      </c>
      <c r="Q398" s="11">
        <f t="shared" si="50"/>
        <v>35924.059000000001</v>
      </c>
      <c r="R398">
        <f t="shared" si="51"/>
        <v>4.4966159291692787E-2</v>
      </c>
      <c r="AA398" t="s">
        <v>2406</v>
      </c>
      <c r="AB398">
        <v>6</v>
      </c>
      <c r="AD398" t="s">
        <v>2513</v>
      </c>
      <c r="AF398" t="s">
        <v>2386</v>
      </c>
    </row>
    <row r="399" spans="1:32" x14ac:dyDescent="0.2">
      <c r="A399" s="16" t="s">
        <v>2521</v>
      </c>
      <c r="B399" s="21"/>
      <c r="C399" s="10">
        <v>50950.697</v>
      </c>
      <c r="E399">
        <f t="shared" si="47"/>
        <v>5488.9152944920525</v>
      </c>
      <c r="F399">
        <f t="shared" si="48"/>
        <v>5489</v>
      </c>
      <c r="G399">
        <f t="shared" si="54"/>
        <v>-0.11498399999982212</v>
      </c>
      <c r="J399">
        <f t="shared" ref="J399:J407" si="55">+G399</f>
        <v>-0.11498399999982212</v>
      </c>
      <c r="P399">
        <f t="shared" si="49"/>
        <v>0.10404958404327212</v>
      </c>
      <c r="Q399" s="11">
        <f t="shared" si="50"/>
        <v>35932.197</v>
      </c>
      <c r="R399">
        <f t="shared" si="51"/>
        <v>4.7975710938763232E-2</v>
      </c>
    </row>
    <row r="400" spans="1:32" x14ac:dyDescent="0.2">
      <c r="A400" s="16" t="s">
        <v>2521</v>
      </c>
      <c r="B400" s="21"/>
      <c r="C400" s="10">
        <v>50950.697999999997</v>
      </c>
      <c r="E400">
        <f t="shared" si="47"/>
        <v>5488.9160311641772</v>
      </c>
      <c r="F400">
        <f t="shared" si="48"/>
        <v>5489</v>
      </c>
      <c r="G400">
        <f t="shared" si="54"/>
        <v>-0.11398400000325637</v>
      </c>
      <c r="J400">
        <f t="shared" si="55"/>
        <v>-0.11398400000325637</v>
      </c>
      <c r="P400">
        <f t="shared" si="49"/>
        <v>0.10404958404327212</v>
      </c>
      <c r="Q400" s="11">
        <f t="shared" si="50"/>
        <v>35932.197999999997</v>
      </c>
      <c r="R400">
        <f t="shared" si="51"/>
        <v>4.7538643772174607E-2</v>
      </c>
    </row>
    <row r="401" spans="1:32" x14ac:dyDescent="0.2">
      <c r="A401" s="16" t="s">
        <v>2521</v>
      </c>
      <c r="B401" s="21"/>
      <c r="C401" s="10">
        <v>50950.7</v>
      </c>
      <c r="E401">
        <f t="shared" si="47"/>
        <v>5488.917504508433</v>
      </c>
      <c r="F401">
        <f t="shared" si="48"/>
        <v>5489</v>
      </c>
      <c r="G401">
        <f t="shared" si="54"/>
        <v>-0.11198400000284892</v>
      </c>
      <c r="J401">
        <f t="shared" si="55"/>
        <v>-0.11198400000284892</v>
      </c>
      <c r="P401">
        <f t="shared" si="49"/>
        <v>0.10404958404327212</v>
      </c>
      <c r="Q401" s="11">
        <f t="shared" si="50"/>
        <v>35932.199999999997</v>
      </c>
      <c r="R401">
        <f t="shared" si="51"/>
        <v>4.6670509435812448E-2</v>
      </c>
    </row>
    <row r="402" spans="1:32" x14ac:dyDescent="0.2">
      <c r="A402" s="16" t="s">
        <v>2521</v>
      </c>
      <c r="B402" s="21"/>
      <c r="C402" s="10">
        <v>50950.701000000001</v>
      </c>
      <c r="E402">
        <f t="shared" si="47"/>
        <v>5488.9182411805641</v>
      </c>
      <c r="F402">
        <f t="shared" si="48"/>
        <v>5489</v>
      </c>
      <c r="G402">
        <f t="shared" si="54"/>
        <v>-0.11098399999900721</v>
      </c>
      <c r="J402">
        <f t="shared" si="55"/>
        <v>-0.11098399999900721</v>
      </c>
      <c r="P402">
        <f t="shared" si="49"/>
        <v>0.10404958404327212</v>
      </c>
      <c r="Q402" s="11">
        <f t="shared" si="50"/>
        <v>35932.201000000001</v>
      </c>
      <c r="R402">
        <f t="shared" si="51"/>
        <v>4.6239442266068013E-2</v>
      </c>
    </row>
    <row r="403" spans="1:32" x14ac:dyDescent="0.2">
      <c r="A403" s="16" t="s">
        <v>2521</v>
      </c>
      <c r="B403" s="21"/>
      <c r="C403" s="10">
        <v>50950.701999999997</v>
      </c>
      <c r="E403">
        <f t="shared" si="47"/>
        <v>5488.9189778526897</v>
      </c>
      <c r="F403">
        <f t="shared" si="48"/>
        <v>5489</v>
      </c>
      <c r="G403">
        <f t="shared" si="54"/>
        <v>-0.10998400000244146</v>
      </c>
      <c r="J403">
        <f t="shared" si="55"/>
        <v>-0.10998400000244146</v>
      </c>
      <c r="P403">
        <f t="shared" si="49"/>
        <v>0.10404958404327212</v>
      </c>
      <c r="Q403" s="11">
        <f t="shared" si="50"/>
        <v>35932.201999999997</v>
      </c>
      <c r="R403">
        <f t="shared" si="51"/>
        <v>4.581037509945355E-2</v>
      </c>
    </row>
    <row r="404" spans="1:32" x14ac:dyDescent="0.2">
      <c r="A404" s="16" t="s">
        <v>2521</v>
      </c>
      <c r="B404" s="21"/>
      <c r="C404" s="10">
        <v>50984.637000000002</v>
      </c>
      <c r="E404">
        <f t="shared" si="47"/>
        <v>5513.917946511714</v>
      </c>
      <c r="F404">
        <f t="shared" si="48"/>
        <v>5514</v>
      </c>
      <c r="G404">
        <f t="shared" si="54"/>
        <v>-0.11138399999617832</v>
      </c>
      <c r="J404">
        <f t="shared" si="55"/>
        <v>-0.11138399999617832</v>
      </c>
      <c r="P404">
        <f t="shared" si="49"/>
        <v>0.10507488404327212</v>
      </c>
      <c r="Q404" s="11">
        <f t="shared" si="50"/>
        <v>35966.137000000002</v>
      </c>
      <c r="R404">
        <f t="shared" si="51"/>
        <v>4.6854448479604252E-2</v>
      </c>
    </row>
    <row r="405" spans="1:32" x14ac:dyDescent="0.2">
      <c r="A405" s="16" t="s">
        <v>2521</v>
      </c>
      <c r="B405" s="21"/>
      <c r="C405" s="10">
        <v>50988.709000000003</v>
      </c>
      <c r="E405">
        <f>(C405-C$7)/C$8</f>
        <v>5516.9176754163709</v>
      </c>
      <c r="F405">
        <f>+ROUND(2*E405,0)/2</f>
        <v>5517</v>
      </c>
      <c r="G405">
        <f t="shared" si="54"/>
        <v>-0.1117519999970682</v>
      </c>
      <c r="J405">
        <f t="shared" si="55"/>
        <v>-0.1117519999970682</v>
      </c>
      <c r="P405">
        <f>+D$11+D$12*F405+D$13*F405^2</f>
        <v>0.10519825604327213</v>
      </c>
      <c r="Q405" s="11">
        <f>C405-15018.5</f>
        <v>35970.209000000003</v>
      </c>
      <c r="R405">
        <f t="shared" si="51"/>
        <v>4.7067413595969221E-2</v>
      </c>
    </row>
    <row r="406" spans="1:32" x14ac:dyDescent="0.2">
      <c r="A406" s="16" t="s">
        <v>2521</v>
      </c>
      <c r="B406" s="21"/>
      <c r="C406" s="10">
        <v>51041.646000000001</v>
      </c>
      <c r="E406">
        <f>(C406-C$7)/C$8</f>
        <v>5555.9148878490378</v>
      </c>
      <c r="F406">
        <f>+ROUND(2*E406,0)/2</f>
        <v>5556</v>
      </c>
      <c r="G406">
        <f t="shared" si="54"/>
        <v>-0.11553599999751896</v>
      </c>
      <c r="J406">
        <f t="shared" si="55"/>
        <v>-0.11553599999751896</v>
      </c>
      <c r="P406">
        <f>+D$11+D$12*F406+D$13*F406^2</f>
        <v>0.10680864404327212</v>
      </c>
      <c r="Q406" s="11">
        <f>C406-15018.5</f>
        <v>36023.146000000001</v>
      </c>
      <c r="R406">
        <f t="shared" si="51"/>
        <v>4.9437140733626088E-2</v>
      </c>
    </row>
    <row r="407" spans="1:32" x14ac:dyDescent="0.2">
      <c r="A407" s="16" t="s">
        <v>2521</v>
      </c>
      <c r="B407" s="21"/>
      <c r="C407" s="10">
        <v>51041.65</v>
      </c>
      <c r="E407">
        <f>(C407-C$7)/C$8</f>
        <v>5555.9178345375503</v>
      </c>
      <c r="F407">
        <f>+ROUND(2*E407,0)/2</f>
        <v>5556</v>
      </c>
      <c r="G407">
        <f t="shared" si="54"/>
        <v>-0.11153599999670405</v>
      </c>
      <c r="J407">
        <f t="shared" si="55"/>
        <v>-0.11153599999670405</v>
      </c>
      <c r="P407">
        <f>+D$11+D$12*F407+D$13*F407^2</f>
        <v>0.10680864404327212</v>
      </c>
      <c r="Q407" s="11">
        <f>C407-15018.5</f>
        <v>36023.15</v>
      </c>
      <c r="R407">
        <f t="shared" si="51"/>
        <v>4.7674383580943898E-2</v>
      </c>
    </row>
    <row r="408" spans="1:32" x14ac:dyDescent="0.2">
      <c r="A408" s="16" t="s">
        <v>2516</v>
      </c>
      <c r="B408" s="21"/>
      <c r="C408" s="8">
        <v>51136.665999999997</v>
      </c>
      <c r="D408">
        <v>3.0000000000000001E-3</v>
      </c>
      <c r="E408">
        <f>(C408-C$7)/C$8</f>
        <v>5625.9134734385498</v>
      </c>
      <c r="F408">
        <f>+ROUND(2*E408,0)/2</f>
        <v>5626</v>
      </c>
      <c r="G408">
        <f t="shared" si="54"/>
        <v>-0.11745599999994738</v>
      </c>
      <c r="K408">
        <f>G408</f>
        <v>-0.11745599999994738</v>
      </c>
      <c r="P408">
        <f>+D$11+D$12*F408+D$13*F408^2</f>
        <v>0.10972960404327212</v>
      </c>
      <c r="Q408" s="11">
        <f>C408-15018.5</f>
        <v>36118.165999999997</v>
      </c>
      <c r="R408">
        <f t="shared" si="51"/>
        <v>5.1613298684482514E-2</v>
      </c>
      <c r="AA408" t="s">
        <v>2406</v>
      </c>
      <c r="AB408">
        <v>7</v>
      </c>
      <c r="AD408" t="s">
        <v>2515</v>
      </c>
      <c r="AF408" t="s">
        <v>2413</v>
      </c>
    </row>
    <row r="409" spans="1:32" x14ac:dyDescent="0.2">
      <c r="A409" s="16" t="s">
        <v>2380</v>
      </c>
      <c r="B409" s="21"/>
      <c r="C409" s="8">
        <v>51253.404699999999</v>
      </c>
      <c r="D409">
        <v>1E-4</v>
      </c>
      <c r="E409">
        <f>(C409-C$7)/C$8</f>
        <v>5711.9116199714772</v>
      </c>
      <c r="F409">
        <f>+ROUND(2*E409,0)/2</f>
        <v>5712</v>
      </c>
      <c r="G409">
        <f t="shared" si="54"/>
        <v>-0.1199720000004163</v>
      </c>
      <c r="L409">
        <f>+G409</f>
        <v>-0.1199720000004163</v>
      </c>
      <c r="P409">
        <f>+D$11+D$12*F409+D$13*F409^2</f>
        <v>0.11337187604327213</v>
      </c>
      <c r="Q409" s="11">
        <f>C409-15018.5</f>
        <v>36234.904699999999</v>
      </c>
      <c r="R409">
        <f t="shared" si="51"/>
        <v>5.4449364487092242E-2</v>
      </c>
    </row>
    <row r="410" spans="1:32" x14ac:dyDescent="0.2">
      <c r="A410" s="16" t="s">
        <v>2381</v>
      </c>
      <c r="B410" s="21"/>
      <c r="C410" s="8">
        <v>51268.3364</v>
      </c>
      <c r="D410">
        <v>5.9999999999999995E-4</v>
      </c>
      <c r="E410">
        <f t="shared" ref="E410:E432" si="56">(C410-C$7)/C$8</f>
        <v>5722.9113871830859</v>
      </c>
      <c r="F410">
        <f t="shared" ref="F410:F432" si="57">+ROUND(2*E410,0)/2</f>
        <v>5723</v>
      </c>
      <c r="G410">
        <f t="shared" ref="G410:G432" si="58">C410-(C$7+F410*C$8)</f>
        <v>-0.12028799999825424</v>
      </c>
      <c r="L410">
        <f>+G410</f>
        <v>-0.12028799999825424</v>
      </c>
      <c r="P410">
        <f t="shared" ref="P410:P432" si="59">+D$11+D$12*F410+D$13*F410^2</f>
        <v>0.11384201604327213</v>
      </c>
      <c r="Q410" s="11">
        <f t="shared" ref="Q410:Q432" si="60">C410-15018.5</f>
        <v>36249.8364</v>
      </c>
      <c r="R410">
        <f t="shared" ref="R410:R432" si="61">+(P410-G410)^2</f>
        <v>5.4816864411605389E-2</v>
      </c>
    </row>
    <row r="411" spans="1:32" x14ac:dyDescent="0.2">
      <c r="A411" s="16" t="s">
        <v>2382</v>
      </c>
      <c r="B411" s="21" t="s">
        <v>2525</v>
      </c>
      <c r="C411" s="8">
        <v>51272.408100000001</v>
      </c>
      <c r="D411">
        <v>2.8E-3</v>
      </c>
      <c r="E411">
        <f t="shared" si="56"/>
        <v>5725.9108950861046</v>
      </c>
      <c r="F411">
        <f t="shared" si="57"/>
        <v>5726</v>
      </c>
      <c r="G411">
        <f t="shared" si="58"/>
        <v>-0.12095599999884143</v>
      </c>
      <c r="L411">
        <f>+G411</f>
        <v>-0.12095599999884143</v>
      </c>
      <c r="P411">
        <f t="shared" si="59"/>
        <v>0.11397040404327213</v>
      </c>
      <c r="Q411" s="11">
        <f t="shared" si="60"/>
        <v>36253.908100000001</v>
      </c>
      <c r="R411">
        <f t="shared" si="61"/>
        <v>5.5190415316158391E-2</v>
      </c>
    </row>
    <row r="412" spans="1:32" x14ac:dyDescent="0.2">
      <c r="A412" s="16" t="s">
        <v>2521</v>
      </c>
      <c r="B412" s="21"/>
      <c r="C412" s="10">
        <v>51406.794000000002</v>
      </c>
      <c r="E412">
        <f t="shared" si="56"/>
        <v>5824.9092419938506</v>
      </c>
      <c r="F412">
        <f t="shared" si="57"/>
        <v>5825</v>
      </c>
      <c r="G412">
        <f t="shared" si="58"/>
        <v>-0.12319999999454012</v>
      </c>
      <c r="J412">
        <f>+G412</f>
        <v>-0.12319999999454012</v>
      </c>
      <c r="O412">
        <f t="shared" ref="O412:O432" si="62">+C$11+C$12*F412</f>
        <v>-0.12325328420556489</v>
      </c>
      <c r="P412">
        <f t="shared" si="59"/>
        <v>0.11824760004327212</v>
      </c>
      <c r="Q412" s="11">
        <f t="shared" si="60"/>
        <v>36388.294000000002</v>
      </c>
      <c r="R412">
        <f t="shared" si="61"/>
        <v>5.8296943564019349E-2</v>
      </c>
    </row>
    <row r="413" spans="1:32" x14ac:dyDescent="0.2">
      <c r="A413" s="16" t="s">
        <v>2521</v>
      </c>
      <c r="B413" s="21"/>
      <c r="C413" s="10">
        <v>51451.59</v>
      </c>
      <c r="E413">
        <f t="shared" si="56"/>
        <v>5857.9092066335843</v>
      </c>
      <c r="F413">
        <f t="shared" si="57"/>
        <v>5858</v>
      </c>
      <c r="G413">
        <f t="shared" si="58"/>
        <v>-0.12324800000351388</v>
      </c>
      <c r="J413">
        <f>+G413</f>
        <v>-0.12324800000351388</v>
      </c>
      <c r="O413">
        <f t="shared" si="62"/>
        <v>-0.12419470756325771</v>
      </c>
      <c r="P413">
        <f t="shared" si="59"/>
        <v>0.11969075604327213</v>
      </c>
      <c r="Q413" s="11">
        <f t="shared" si="60"/>
        <v>36433.089999999997</v>
      </c>
      <c r="R413">
        <f t="shared" si="61"/>
        <v>5.90192391895598E-2</v>
      </c>
    </row>
    <row r="414" spans="1:32" x14ac:dyDescent="0.2">
      <c r="A414" s="29" t="s">
        <v>2373</v>
      </c>
      <c r="B414" s="21"/>
      <c r="C414" s="8">
        <v>51520.8151</v>
      </c>
      <c r="D414" s="2"/>
      <c r="E414">
        <f t="shared" si="56"/>
        <v>5908.9054083520959</v>
      </c>
      <c r="F414">
        <f t="shared" si="57"/>
        <v>5909</v>
      </c>
      <c r="G414">
        <f t="shared" si="58"/>
        <v>-0.12840399999549845</v>
      </c>
      <c r="M414">
        <f>G414</f>
        <v>-0.12840399999549845</v>
      </c>
      <c r="O414">
        <f t="shared" si="62"/>
        <v>-0.12564963457060119</v>
      </c>
      <c r="P414">
        <f t="shared" si="59"/>
        <v>0.12193822404327212</v>
      </c>
      <c r="Q414" s="11">
        <f t="shared" si="60"/>
        <v>36502.3151</v>
      </c>
      <c r="R414">
        <f t="shared" si="61"/>
        <v>6.2671229136678011E-2</v>
      </c>
    </row>
    <row r="415" spans="1:32" x14ac:dyDescent="0.2">
      <c r="A415" s="16" t="s">
        <v>2521</v>
      </c>
      <c r="B415" s="21"/>
      <c r="C415" s="10">
        <v>51520.817000000003</v>
      </c>
      <c r="E415">
        <f t="shared" si="56"/>
        <v>5908.9068080291408</v>
      </c>
      <c r="F415">
        <f t="shared" si="57"/>
        <v>5909</v>
      </c>
      <c r="G415">
        <f t="shared" si="58"/>
        <v>-0.12650399999256479</v>
      </c>
      <c r="J415">
        <f t="shared" ref="J415:J421" si="63">+G415</f>
        <v>-0.12650399999256479</v>
      </c>
      <c r="O415">
        <f t="shared" si="62"/>
        <v>-0.12564963457060119</v>
      </c>
      <c r="P415">
        <f t="shared" si="59"/>
        <v>0.12193822404327212</v>
      </c>
      <c r="Q415" s="11">
        <f t="shared" si="60"/>
        <v>36502.317000000003</v>
      </c>
      <c r="R415">
        <f t="shared" si="61"/>
        <v>6.172353868387298E-2</v>
      </c>
    </row>
    <row r="416" spans="1:32" x14ac:dyDescent="0.2">
      <c r="A416" s="16" t="s">
        <v>2521</v>
      </c>
      <c r="B416" s="21"/>
      <c r="C416" s="10">
        <v>51660.633000000002</v>
      </c>
      <c r="E416">
        <f t="shared" si="56"/>
        <v>6011.9053582583929</v>
      </c>
      <c r="F416">
        <f t="shared" si="57"/>
        <v>6012</v>
      </c>
      <c r="G416">
        <f t="shared" si="58"/>
        <v>-0.12847199999669101</v>
      </c>
      <c r="J416">
        <f t="shared" si="63"/>
        <v>-0.12847199999669101</v>
      </c>
      <c r="O416">
        <f t="shared" si="62"/>
        <v>-0.1285880165658243</v>
      </c>
      <c r="P416">
        <f t="shared" si="59"/>
        <v>0.12654067604327213</v>
      </c>
      <c r="Q416" s="11">
        <f t="shared" si="60"/>
        <v>36642.133000000002</v>
      </c>
      <c r="R416">
        <f t="shared" si="61"/>
        <v>6.5031464941063183E-2</v>
      </c>
    </row>
    <row r="417" spans="1:18" x14ac:dyDescent="0.2">
      <c r="A417" s="16" t="s">
        <v>2521</v>
      </c>
      <c r="B417" s="21"/>
      <c r="C417" s="10">
        <v>51664.703999999998</v>
      </c>
      <c r="E417">
        <f t="shared" si="56"/>
        <v>6014.9043504909187</v>
      </c>
      <c r="F417">
        <f t="shared" si="57"/>
        <v>6015</v>
      </c>
      <c r="G417">
        <f t="shared" si="58"/>
        <v>-0.1298400000014226</v>
      </c>
      <c r="J417">
        <f t="shared" si="63"/>
        <v>-0.1298400000014226</v>
      </c>
      <c r="O417">
        <f t="shared" si="62"/>
        <v>-0.12867360050743273</v>
      </c>
      <c r="P417">
        <f t="shared" si="59"/>
        <v>0.12667600004327212</v>
      </c>
      <c r="Q417" s="11">
        <f t="shared" si="60"/>
        <v>36646.203999999998</v>
      </c>
      <c r="R417">
        <f t="shared" si="61"/>
        <v>6.5800458278929816E-2</v>
      </c>
    </row>
    <row r="418" spans="1:18" x14ac:dyDescent="0.2">
      <c r="A418" s="16" t="s">
        <v>2521</v>
      </c>
      <c r="B418" s="21"/>
      <c r="C418" s="10">
        <v>51664.707000000002</v>
      </c>
      <c r="E418">
        <f t="shared" si="56"/>
        <v>6014.9065605073056</v>
      </c>
      <c r="F418">
        <f t="shared" si="57"/>
        <v>6015</v>
      </c>
      <c r="G418">
        <f t="shared" si="58"/>
        <v>-0.12683999999717344</v>
      </c>
      <c r="J418">
        <f t="shared" si="63"/>
        <v>-0.12683999999717344</v>
      </c>
      <c r="O418">
        <f t="shared" si="62"/>
        <v>-0.12867360050743273</v>
      </c>
      <c r="P418">
        <f t="shared" si="59"/>
        <v>0.12667600004327212</v>
      </c>
      <c r="Q418" s="11">
        <f t="shared" si="60"/>
        <v>36646.207000000002</v>
      </c>
      <c r="R418">
        <f t="shared" si="61"/>
        <v>6.427036227650719E-2</v>
      </c>
    </row>
    <row r="419" spans="1:18" x14ac:dyDescent="0.2">
      <c r="A419" s="16" t="s">
        <v>2521</v>
      </c>
      <c r="B419" s="21"/>
      <c r="C419" s="10">
        <v>51664.709600000002</v>
      </c>
      <c r="E419">
        <f t="shared" si="56"/>
        <v>6014.9084758548379</v>
      </c>
      <c r="F419">
        <f t="shared" si="57"/>
        <v>6015</v>
      </c>
      <c r="G419">
        <f t="shared" si="58"/>
        <v>-0.12423999999737134</v>
      </c>
      <c r="J419">
        <f t="shared" si="63"/>
        <v>-0.12423999999737134</v>
      </c>
      <c r="O419">
        <f t="shared" si="62"/>
        <v>-0.12867360050743273</v>
      </c>
      <c r="P419">
        <f t="shared" si="59"/>
        <v>0.12667600004327212</v>
      </c>
      <c r="Q419" s="11">
        <f t="shared" si="60"/>
        <v>36646.209600000002</v>
      </c>
      <c r="R419">
        <f t="shared" si="61"/>
        <v>6.2958839076396184E-2</v>
      </c>
    </row>
    <row r="420" spans="1:18" x14ac:dyDescent="0.2">
      <c r="A420" s="16" t="s">
        <v>2521</v>
      </c>
      <c r="B420" s="21"/>
      <c r="C420" s="10">
        <v>51668.773000000001</v>
      </c>
      <c r="E420">
        <f t="shared" si="56"/>
        <v>6017.901869379195</v>
      </c>
      <c r="F420">
        <f t="shared" si="57"/>
        <v>6018</v>
      </c>
      <c r="G420">
        <f t="shared" si="58"/>
        <v>-0.13320799999928568</v>
      </c>
      <c r="J420">
        <f t="shared" si="63"/>
        <v>-0.13320799999928568</v>
      </c>
      <c r="O420">
        <f t="shared" si="62"/>
        <v>-0.12875918444904119</v>
      </c>
      <c r="P420">
        <f t="shared" si="59"/>
        <v>0.12681139604327213</v>
      </c>
      <c r="Q420" s="11">
        <f t="shared" si="60"/>
        <v>36650.273000000001</v>
      </c>
      <c r="R420">
        <f t="shared" si="61"/>
        <v>6.7610086318336524E-2</v>
      </c>
    </row>
    <row r="421" spans="1:18" x14ac:dyDescent="0.2">
      <c r="A421" s="16" t="s">
        <v>2521</v>
      </c>
      <c r="B421" s="21"/>
      <c r="C421" s="10">
        <v>51793.659500000002</v>
      </c>
      <c r="E421">
        <f t="shared" si="56"/>
        <v>6109.9022730755214</v>
      </c>
      <c r="F421">
        <f t="shared" si="57"/>
        <v>6110</v>
      </c>
      <c r="G421">
        <f t="shared" si="58"/>
        <v>-0.13265999999566702</v>
      </c>
      <c r="J421">
        <f t="shared" si="63"/>
        <v>-0.13265999999566702</v>
      </c>
      <c r="O421">
        <f t="shared" si="62"/>
        <v>-0.13138375865836666</v>
      </c>
      <c r="P421">
        <f t="shared" si="59"/>
        <v>0.13099850004327213</v>
      </c>
      <c r="Q421" s="11">
        <f t="shared" si="60"/>
        <v>36775.159500000002</v>
      </c>
      <c r="R421">
        <f t="shared" si="61"/>
        <v>6.9515804642783272E-2</v>
      </c>
    </row>
    <row r="422" spans="1:18" x14ac:dyDescent="0.2">
      <c r="A422" s="16" t="s">
        <v>2383</v>
      </c>
      <c r="B422" s="21" t="s">
        <v>2525</v>
      </c>
      <c r="C422" s="8">
        <v>52370.567999999999</v>
      </c>
      <c r="D422">
        <v>3.0000000000000001E-3</v>
      </c>
      <c r="E422">
        <f t="shared" si="56"/>
        <v>6534.8946853526022</v>
      </c>
      <c r="F422">
        <f t="shared" si="57"/>
        <v>6535</v>
      </c>
      <c r="G422">
        <f t="shared" si="58"/>
        <v>-0.14295999999740161</v>
      </c>
      <c r="N422">
        <f>+G422</f>
        <v>-0.14295999999740161</v>
      </c>
      <c r="O422">
        <f t="shared" si="62"/>
        <v>-0.14350815038622899</v>
      </c>
      <c r="P422">
        <f t="shared" si="59"/>
        <v>0.15122000004327213</v>
      </c>
      <c r="Q422" s="11">
        <f t="shared" si="60"/>
        <v>37352.067999999999</v>
      </c>
      <c r="R422">
        <f t="shared" si="61"/>
        <v>8.6541872423930799E-2</v>
      </c>
    </row>
    <row r="423" spans="1:18" x14ac:dyDescent="0.2">
      <c r="A423" s="28" t="s">
        <v>2545</v>
      </c>
      <c r="B423" s="25" t="s">
        <v>2525</v>
      </c>
      <c r="C423" s="26">
        <v>52602.688920000001</v>
      </c>
      <c r="D423" s="25">
        <v>3.0000000000000001E-5</v>
      </c>
      <c r="E423">
        <f t="shared" si="56"/>
        <v>6705.8916974104523</v>
      </c>
      <c r="F423">
        <f t="shared" si="57"/>
        <v>6706</v>
      </c>
      <c r="G423">
        <f t="shared" si="58"/>
        <v>-0.14701599999534665</v>
      </c>
      <c r="L423">
        <f t="shared" ref="L423:L432" si="64">+G423</f>
        <v>-0.14701599999534665</v>
      </c>
      <c r="O423">
        <f t="shared" si="62"/>
        <v>-0.14838643505791005</v>
      </c>
      <c r="P423">
        <f t="shared" si="59"/>
        <v>0.15976384404327212</v>
      </c>
      <c r="Q423" s="11">
        <f t="shared" si="60"/>
        <v>37584.188920000001</v>
      </c>
      <c r="R423">
        <f t="shared" si="61"/>
        <v>9.4113872708359275E-2</v>
      </c>
    </row>
    <row r="424" spans="1:18" x14ac:dyDescent="0.2">
      <c r="A424" t="s">
        <v>2524</v>
      </c>
      <c r="B424" s="21" t="s">
        <v>2525</v>
      </c>
      <c r="C424" s="8">
        <v>52837.522599999997</v>
      </c>
      <c r="D424">
        <v>2.0000000000000001E-4</v>
      </c>
      <c r="E424">
        <f t="shared" si="56"/>
        <v>6878.88712414988</v>
      </c>
      <c r="F424">
        <f t="shared" si="57"/>
        <v>6879</v>
      </c>
      <c r="G424">
        <f t="shared" si="58"/>
        <v>-0.15322400000150083</v>
      </c>
      <c r="L424">
        <f t="shared" si="64"/>
        <v>-0.15322400000150083</v>
      </c>
      <c r="O424">
        <f t="shared" si="62"/>
        <v>-0.15332177569066344</v>
      </c>
      <c r="P424">
        <f t="shared" si="59"/>
        <v>0.16864566404327214</v>
      </c>
      <c r="Q424" s="11">
        <f t="shared" si="60"/>
        <v>37819.022599999997</v>
      </c>
      <c r="R424">
        <f t="shared" si="61"/>
        <v>0.10360008063229502</v>
      </c>
    </row>
    <row r="425" spans="1:18" x14ac:dyDescent="0.2">
      <c r="A425" s="22" t="s">
        <v>2527</v>
      </c>
      <c r="B425" s="21" t="s">
        <v>2525</v>
      </c>
      <c r="C425" s="8">
        <v>52867.392999999996</v>
      </c>
      <c r="D425" s="2">
        <v>6.0000000000000001E-3</v>
      </c>
      <c r="E425">
        <f t="shared" si="56"/>
        <v>6900.8918152779897</v>
      </c>
      <c r="F425">
        <f t="shared" si="57"/>
        <v>6901</v>
      </c>
      <c r="G425">
        <f t="shared" si="58"/>
        <v>-0.14685599999938859</v>
      </c>
      <c r="L425">
        <f t="shared" si="64"/>
        <v>-0.14685599999938859</v>
      </c>
      <c r="O425">
        <f t="shared" si="62"/>
        <v>-0.15394939126245866</v>
      </c>
      <c r="P425">
        <f t="shared" si="59"/>
        <v>0.16979230404327211</v>
      </c>
      <c r="Q425" s="11">
        <f t="shared" si="60"/>
        <v>37848.892999999996</v>
      </c>
      <c r="R425">
        <f t="shared" si="61"/>
        <v>0.1002661484530933</v>
      </c>
    </row>
    <row r="426" spans="1:18" x14ac:dyDescent="0.2">
      <c r="A426" s="30" t="s">
        <v>2549</v>
      </c>
      <c r="B426" s="31" t="s">
        <v>2525</v>
      </c>
      <c r="C426" s="32">
        <v>53266.469799999999</v>
      </c>
      <c r="D426" s="32">
        <v>1E-4</v>
      </c>
      <c r="E426">
        <f t="shared" si="56"/>
        <v>7194.8805707146321</v>
      </c>
      <c r="F426">
        <f t="shared" si="57"/>
        <v>7195</v>
      </c>
      <c r="G426">
        <f t="shared" si="58"/>
        <v>-0.16212000000086846</v>
      </c>
      <c r="L426">
        <f t="shared" si="64"/>
        <v>-0.16212000000086846</v>
      </c>
      <c r="O426">
        <f t="shared" si="62"/>
        <v>-0.16233661754008577</v>
      </c>
      <c r="P426">
        <f t="shared" si="59"/>
        <v>0.18548720004327213</v>
      </c>
      <c r="Q426" s="11">
        <f t="shared" si="60"/>
        <v>38247.969799999999</v>
      </c>
      <c r="R426">
        <f t="shared" si="61"/>
        <v>0.12083076552252717</v>
      </c>
    </row>
    <row r="427" spans="1:18" x14ac:dyDescent="0.2">
      <c r="A427" s="30" t="s">
        <v>2549</v>
      </c>
      <c r="B427" s="31" t="s">
        <v>2525</v>
      </c>
      <c r="C427" s="32">
        <v>53296.3321</v>
      </c>
      <c r="D427" s="32">
        <v>1E-4</v>
      </c>
      <c r="E427">
        <f t="shared" si="56"/>
        <v>7216.8792947985075</v>
      </c>
      <c r="F427">
        <f t="shared" si="57"/>
        <v>7217</v>
      </c>
      <c r="G427">
        <f t="shared" si="58"/>
        <v>-0.16385199999785982</v>
      </c>
      <c r="L427">
        <f t="shared" si="64"/>
        <v>-0.16385199999785982</v>
      </c>
      <c r="O427">
        <f t="shared" si="62"/>
        <v>-0.16296423311188099</v>
      </c>
      <c r="P427">
        <f t="shared" si="59"/>
        <v>0.18668945604327211</v>
      </c>
      <c r="Q427" s="11">
        <f t="shared" si="60"/>
        <v>38277.8321</v>
      </c>
      <c r="R427">
        <f t="shared" si="61"/>
        <v>0.12287931240343684</v>
      </c>
    </row>
    <row r="428" spans="1:18" x14ac:dyDescent="0.2">
      <c r="A428" s="30" t="s">
        <v>2549</v>
      </c>
      <c r="B428" s="31" t="s">
        <v>2550</v>
      </c>
      <c r="C428" s="32">
        <v>53302.442799999997</v>
      </c>
      <c r="D428" s="32">
        <v>1E-3</v>
      </c>
      <c r="E428">
        <f t="shared" si="56"/>
        <v>7221.3808771702361</v>
      </c>
      <c r="F428">
        <f t="shared" si="57"/>
        <v>7221.5</v>
      </c>
      <c r="G428">
        <f t="shared" si="58"/>
        <v>-0.16170399999828078</v>
      </c>
      <c r="L428">
        <f t="shared" si="64"/>
        <v>-0.16170399999828078</v>
      </c>
      <c r="O428">
        <f t="shared" si="62"/>
        <v>-0.16309260902429365</v>
      </c>
      <c r="P428">
        <f t="shared" si="59"/>
        <v>0.18693584904327212</v>
      </c>
      <c r="Q428" s="11">
        <f t="shared" si="60"/>
        <v>38283.942799999997</v>
      </c>
      <c r="R428">
        <f t="shared" si="61"/>
        <v>0.12154974433971677</v>
      </c>
    </row>
    <row r="429" spans="1:18" x14ac:dyDescent="0.2">
      <c r="A429" s="30" t="s">
        <v>2549</v>
      </c>
      <c r="B429" s="31" t="s">
        <v>2550</v>
      </c>
      <c r="C429" s="32">
        <v>53332.302199999998</v>
      </c>
      <c r="D429" s="32">
        <v>8.9999999999999998E-4</v>
      </c>
      <c r="E429">
        <f t="shared" si="56"/>
        <v>7243.377464904941</v>
      </c>
      <c r="F429">
        <f t="shared" si="57"/>
        <v>7243.5</v>
      </c>
      <c r="G429">
        <f t="shared" si="58"/>
        <v>-0.16633600000204751</v>
      </c>
      <c r="L429">
        <f t="shared" si="64"/>
        <v>-0.16633600000204751</v>
      </c>
      <c r="O429">
        <f t="shared" si="62"/>
        <v>-0.16372022459608887</v>
      </c>
      <c r="P429">
        <f t="shared" si="59"/>
        <v>0.18814276904327215</v>
      </c>
      <c r="Q429" s="11">
        <f t="shared" si="60"/>
        <v>38313.802199999998</v>
      </c>
      <c r="R429">
        <f t="shared" si="61"/>
        <v>0.12565519770388509</v>
      </c>
    </row>
    <row r="430" spans="1:18" x14ac:dyDescent="0.2">
      <c r="A430" s="30" t="s">
        <v>2547</v>
      </c>
      <c r="B430" s="31"/>
      <c r="C430" s="8">
        <v>53407.640500000001</v>
      </c>
      <c r="D430" s="8">
        <v>2.7000000000000001E-3</v>
      </c>
      <c r="E430">
        <f t="shared" si="56"/>
        <v>7298.8770906755017</v>
      </c>
      <c r="F430">
        <f t="shared" si="57"/>
        <v>7299</v>
      </c>
      <c r="G430">
        <f t="shared" si="58"/>
        <v>-0.16684399999940069</v>
      </c>
      <c r="L430">
        <f t="shared" si="64"/>
        <v>-0.16684399999940069</v>
      </c>
      <c r="O430">
        <f t="shared" si="62"/>
        <v>-0.16530352751584501</v>
      </c>
      <c r="P430">
        <f t="shared" si="59"/>
        <v>0.19120470404327211</v>
      </c>
      <c r="Q430" s="11">
        <f t="shared" si="60"/>
        <v>38389.140500000001</v>
      </c>
      <c r="R430">
        <f t="shared" si="61"/>
        <v>0.1281988744666375</v>
      </c>
    </row>
    <row r="431" spans="1:18" x14ac:dyDescent="0.2">
      <c r="A431" s="30" t="s">
        <v>2548</v>
      </c>
      <c r="B431" s="31" t="s">
        <v>2525</v>
      </c>
      <c r="C431" s="32">
        <v>53428.00202</v>
      </c>
      <c r="D431" s="8">
        <v>2.0000000000000002E-5</v>
      </c>
      <c r="E431">
        <f t="shared" si="56"/>
        <v>7313.8768549404203</v>
      </c>
      <c r="F431">
        <f t="shared" si="57"/>
        <v>7314</v>
      </c>
      <c r="G431">
        <f t="shared" si="58"/>
        <v>-0.16716399999859277</v>
      </c>
      <c r="L431">
        <f t="shared" si="64"/>
        <v>-0.16716399999859277</v>
      </c>
      <c r="O431">
        <f t="shared" si="62"/>
        <v>-0.16573144722388722</v>
      </c>
      <c r="P431">
        <f t="shared" si="59"/>
        <v>0.19203648404327214</v>
      </c>
      <c r="Q431" s="11">
        <f t="shared" si="60"/>
        <v>38409.50202</v>
      </c>
      <c r="R431">
        <f t="shared" si="61"/>
        <v>0.12902498773591004</v>
      </c>
    </row>
    <row r="432" spans="1:18" x14ac:dyDescent="0.2">
      <c r="A432" s="33" t="s">
        <v>2548</v>
      </c>
      <c r="B432" s="31" t="s">
        <v>2525</v>
      </c>
      <c r="C432" s="32">
        <v>53482.299429999999</v>
      </c>
      <c r="D432" s="32">
        <v>4.0000000000000003E-5</v>
      </c>
      <c r="E432">
        <f t="shared" si="56"/>
        <v>7353.8762435025537</v>
      </c>
      <c r="F432">
        <f t="shared" si="57"/>
        <v>7354</v>
      </c>
      <c r="G432">
        <f t="shared" si="58"/>
        <v>-0.1679939999958151</v>
      </c>
      <c r="L432">
        <f t="shared" si="64"/>
        <v>-0.1679939999958151</v>
      </c>
      <c r="O432">
        <f t="shared" si="62"/>
        <v>-0.16687256644533308</v>
      </c>
      <c r="P432">
        <f t="shared" si="59"/>
        <v>0.19426336404327213</v>
      </c>
      <c r="Q432" s="11">
        <f t="shared" si="60"/>
        <v>38463.799429999999</v>
      </c>
      <c r="R432">
        <f t="shared" si="61"/>
        <v>0.13123039780054779</v>
      </c>
    </row>
  </sheetData>
  <sheetProtection sheet="1"/>
  <phoneticPr fontId="8" type="noConversion"/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/>
  <dimension ref="A1:P1139"/>
  <sheetViews>
    <sheetView topLeftCell="A766" workbookViewId="0">
      <selection activeCell="A459" sqref="A459:D813"/>
    </sheetView>
  </sheetViews>
  <sheetFormatPr defaultRowHeight="12.75" x14ac:dyDescent="0.2"/>
  <cols>
    <col min="1" max="1" width="19.7109375" style="8" customWidth="1"/>
    <col min="2" max="2" width="4.42578125" style="33" customWidth="1"/>
    <col min="3" max="3" width="12.7109375" style="8" customWidth="1"/>
    <col min="4" max="4" width="5.42578125" style="33" customWidth="1"/>
    <col min="5" max="5" width="14.85546875" style="33" customWidth="1"/>
    <col min="6" max="6" width="9.140625" style="33"/>
    <col min="7" max="7" width="12" style="33" customWidth="1"/>
    <col min="8" max="8" width="14.140625" style="8" customWidth="1"/>
    <col min="9" max="9" width="22.5703125" style="33" customWidth="1"/>
    <col min="10" max="10" width="25.140625" style="33" customWidth="1"/>
    <col min="11" max="11" width="15.7109375" style="33" customWidth="1"/>
    <col min="12" max="12" width="14.140625" style="33" customWidth="1"/>
    <col min="13" max="13" width="9.5703125" style="33" customWidth="1"/>
    <col min="14" max="14" width="14.140625" style="33" customWidth="1"/>
    <col min="15" max="15" width="23.42578125" style="33" customWidth="1"/>
    <col min="16" max="16" width="16.5703125" style="33" customWidth="1"/>
    <col min="17" max="17" width="41" style="33" customWidth="1"/>
    <col min="18" max="16384" width="9.140625" style="33"/>
  </cols>
  <sheetData>
    <row r="1" spans="1:16" ht="15.75" x14ac:dyDescent="0.25">
      <c r="A1" s="121" t="s">
        <v>2603</v>
      </c>
      <c r="I1" s="122" t="s">
        <v>2604</v>
      </c>
      <c r="J1" s="123" t="s">
        <v>2589</v>
      </c>
    </row>
    <row r="2" spans="1:16" x14ac:dyDescent="0.2">
      <c r="I2" s="124" t="s">
        <v>2605</v>
      </c>
      <c r="J2" s="125" t="s">
        <v>2588</v>
      </c>
    </row>
    <row r="3" spans="1:16" x14ac:dyDescent="0.2">
      <c r="A3" s="126" t="s">
        <v>2606</v>
      </c>
      <c r="I3" s="124" t="s">
        <v>2591</v>
      </c>
      <c r="J3" s="125" t="s">
        <v>2537</v>
      </c>
    </row>
    <row r="4" spans="1:16" x14ac:dyDescent="0.2">
      <c r="I4" s="124" t="s">
        <v>2607</v>
      </c>
      <c r="J4" s="125" t="s">
        <v>2537</v>
      </c>
    </row>
    <row r="5" spans="1:16" ht="13.5" thickBot="1" x14ac:dyDescent="0.25">
      <c r="I5" s="127" t="s">
        <v>2608</v>
      </c>
      <c r="J5" s="128" t="s">
        <v>2559</v>
      </c>
    </row>
    <row r="10" spans="1:16" ht="13.5" thickBot="1" x14ac:dyDescent="0.25"/>
    <row r="11" spans="1:16" ht="12.75" customHeight="1" thickBot="1" x14ac:dyDescent="0.25">
      <c r="A11" s="8" t="str">
        <f t="shared" ref="A11:A74" si="0">P11</f>
        <v> AJ 66.35 </v>
      </c>
      <c r="B11" s="21" t="str">
        <f t="shared" ref="B11:B74" si="1">IF(H11=INT(H11),"I","II")</f>
        <v>I</v>
      </c>
      <c r="C11" s="8">
        <f t="shared" ref="C11:C74" si="2">1*G11</f>
        <v>34848.769</v>
      </c>
      <c r="D11" s="33" t="str">
        <f t="shared" ref="D11:D74" si="3">VLOOKUP(F11,I$1:J$5,2,FALSE)</f>
        <v>vis</v>
      </c>
      <c r="E11" s="129">
        <f>VLOOKUP(C11,'Active 2'!C$21:E$967,3,FALSE)</f>
        <v>-13689.139756476721</v>
      </c>
      <c r="F11" s="21" t="s">
        <v>2608</v>
      </c>
      <c r="G11" s="33" t="str">
        <f t="shared" ref="G11:G74" si="4">MID(I11,3,LEN(I11)-3)</f>
        <v>34848.769</v>
      </c>
      <c r="H11" s="8">
        <f t="shared" ref="H11:H74" si="5">1*K11</f>
        <v>-6373</v>
      </c>
      <c r="I11" s="130" t="s">
        <v>467</v>
      </c>
      <c r="J11" s="131" t="s">
        <v>468</v>
      </c>
      <c r="K11" s="130">
        <v>-6373</v>
      </c>
      <c r="L11" s="130" t="s">
        <v>469</v>
      </c>
      <c r="M11" s="131" t="s">
        <v>2610</v>
      </c>
      <c r="N11" s="131"/>
      <c r="O11" s="132" t="s">
        <v>470</v>
      </c>
      <c r="P11" s="132" t="s">
        <v>471</v>
      </c>
    </row>
    <row r="12" spans="1:16" ht="12.75" customHeight="1" thickBot="1" x14ac:dyDescent="0.25">
      <c r="A12" s="8" t="str">
        <f t="shared" si="0"/>
        <v>IBVS 35 </v>
      </c>
      <c r="B12" s="21" t="str">
        <f t="shared" si="1"/>
        <v>I</v>
      </c>
      <c r="C12" s="8">
        <f t="shared" si="2"/>
        <v>38288.521800000002</v>
      </c>
      <c r="D12" s="33" t="str">
        <f t="shared" si="3"/>
        <v>vis</v>
      </c>
      <c r="E12" s="129">
        <f>VLOOKUP(C12,'Active 2'!C$21:E$967,3,FALSE)</f>
        <v>-11155.107392495156</v>
      </c>
      <c r="F12" s="21" t="s">
        <v>2608</v>
      </c>
      <c r="G12" s="33" t="str">
        <f t="shared" si="4"/>
        <v>38288.5218</v>
      </c>
      <c r="H12" s="8">
        <f t="shared" si="5"/>
        <v>-3839</v>
      </c>
      <c r="I12" s="130" t="s">
        <v>630</v>
      </c>
      <c r="J12" s="131" t="s">
        <v>631</v>
      </c>
      <c r="K12" s="130">
        <v>-3839</v>
      </c>
      <c r="L12" s="130" t="s">
        <v>632</v>
      </c>
      <c r="M12" s="131" t="s">
        <v>2676</v>
      </c>
      <c r="N12" s="131"/>
      <c r="O12" s="132" t="s">
        <v>476</v>
      </c>
      <c r="P12" s="133" t="s">
        <v>633</v>
      </c>
    </row>
    <row r="13" spans="1:16" ht="12.75" customHeight="1" thickBot="1" x14ac:dyDescent="0.25">
      <c r="A13" s="8" t="str">
        <f t="shared" si="0"/>
        <v>IBVS 111 </v>
      </c>
      <c r="B13" s="21" t="str">
        <f t="shared" si="1"/>
        <v>I</v>
      </c>
      <c r="C13" s="8">
        <f t="shared" si="2"/>
        <v>38881.726999999999</v>
      </c>
      <c r="D13" s="33" t="str">
        <f t="shared" si="3"/>
        <v>vis</v>
      </c>
      <c r="E13" s="129">
        <f>VLOOKUP(C13,'Active 2'!C$21:E$967,3,FALSE)</f>
        <v>-10718.098903024009</v>
      </c>
      <c r="F13" s="21" t="s">
        <v>2608</v>
      </c>
      <c r="G13" s="33" t="str">
        <f t="shared" si="4"/>
        <v>38881.727</v>
      </c>
      <c r="H13" s="8">
        <f t="shared" si="5"/>
        <v>-3402</v>
      </c>
      <c r="I13" s="130" t="s">
        <v>642</v>
      </c>
      <c r="J13" s="131" t="s">
        <v>643</v>
      </c>
      <c r="K13" s="130">
        <v>-3402</v>
      </c>
      <c r="L13" s="130" t="s">
        <v>644</v>
      </c>
      <c r="M13" s="131" t="s">
        <v>2676</v>
      </c>
      <c r="N13" s="131"/>
      <c r="O13" s="132" t="s">
        <v>645</v>
      </c>
      <c r="P13" s="133" t="s">
        <v>646</v>
      </c>
    </row>
    <row r="14" spans="1:16" ht="12.75" customHeight="1" thickBot="1" x14ac:dyDescent="0.25">
      <c r="A14" s="8" t="str">
        <f t="shared" si="0"/>
        <v>IBVS 111 </v>
      </c>
      <c r="B14" s="21" t="str">
        <f t="shared" si="1"/>
        <v>I</v>
      </c>
      <c r="C14" s="8">
        <f t="shared" si="2"/>
        <v>38915.658000000003</v>
      </c>
      <c r="D14" s="33" t="str">
        <f t="shared" si="3"/>
        <v>vis</v>
      </c>
      <c r="E14" s="129">
        <f>VLOOKUP(C14,'Active 2'!C$21:E$967,3,FALSE)</f>
        <v>-10693.102266015016</v>
      </c>
      <c r="F14" s="21" t="s">
        <v>2608</v>
      </c>
      <c r="G14" s="33" t="str">
        <f t="shared" si="4"/>
        <v>38915.658</v>
      </c>
      <c r="H14" s="8">
        <f t="shared" si="5"/>
        <v>-3377</v>
      </c>
      <c r="I14" s="130" t="s">
        <v>647</v>
      </c>
      <c r="J14" s="131" t="s">
        <v>648</v>
      </c>
      <c r="K14" s="130">
        <v>-3377</v>
      </c>
      <c r="L14" s="130" t="s">
        <v>649</v>
      </c>
      <c r="M14" s="131" t="s">
        <v>2676</v>
      </c>
      <c r="N14" s="131"/>
      <c r="O14" s="132" t="s">
        <v>650</v>
      </c>
      <c r="P14" s="133" t="s">
        <v>646</v>
      </c>
    </row>
    <row r="15" spans="1:16" ht="12.75" customHeight="1" thickBot="1" x14ac:dyDescent="0.25">
      <c r="A15" s="8" t="str">
        <f t="shared" si="0"/>
        <v>IBVS 187 </v>
      </c>
      <c r="B15" s="21" t="str">
        <f t="shared" si="1"/>
        <v>I</v>
      </c>
      <c r="C15" s="8">
        <f t="shared" si="2"/>
        <v>38937.377</v>
      </c>
      <c r="D15" s="33" t="str">
        <f t="shared" si="3"/>
        <v>vis</v>
      </c>
      <c r="E15" s="129">
        <f>VLOOKUP(C15,'Active 2'!C$21:E$967,3,FALSE)</f>
        <v>-10677.102090388062</v>
      </c>
      <c r="F15" s="21" t="s">
        <v>2608</v>
      </c>
      <c r="G15" s="33" t="str">
        <f t="shared" si="4"/>
        <v>38937.377</v>
      </c>
      <c r="H15" s="8">
        <f t="shared" si="5"/>
        <v>-3361</v>
      </c>
      <c r="I15" s="130" t="s">
        <v>651</v>
      </c>
      <c r="J15" s="131" t="s">
        <v>652</v>
      </c>
      <c r="K15" s="130">
        <v>-3361</v>
      </c>
      <c r="L15" s="130" t="s">
        <v>649</v>
      </c>
      <c r="M15" s="131" t="s">
        <v>2676</v>
      </c>
      <c r="N15" s="131"/>
      <c r="O15" s="132" t="s">
        <v>611</v>
      </c>
      <c r="P15" s="133" t="s">
        <v>653</v>
      </c>
    </row>
    <row r="16" spans="1:16" ht="12.75" customHeight="1" thickBot="1" x14ac:dyDescent="0.25">
      <c r="A16" s="8" t="str">
        <f t="shared" si="0"/>
        <v>IBVS 111 </v>
      </c>
      <c r="B16" s="21" t="str">
        <f t="shared" si="1"/>
        <v>I</v>
      </c>
      <c r="C16" s="8">
        <f t="shared" si="2"/>
        <v>38938.739000000001</v>
      </c>
      <c r="D16" s="33" t="str">
        <f t="shared" si="3"/>
        <v>vis</v>
      </c>
      <c r="E16" s="129">
        <f>VLOOKUP(C16,'Active 2'!C$21:E$967,3,FALSE)</f>
        <v>-10676.098718262092</v>
      </c>
      <c r="F16" s="21" t="s">
        <v>2608</v>
      </c>
      <c r="G16" s="33" t="str">
        <f t="shared" si="4"/>
        <v>38938.739</v>
      </c>
      <c r="H16" s="8">
        <f t="shared" si="5"/>
        <v>-3360</v>
      </c>
      <c r="I16" s="130" t="s">
        <v>654</v>
      </c>
      <c r="J16" s="131" t="s">
        <v>655</v>
      </c>
      <c r="K16" s="130">
        <v>-3360</v>
      </c>
      <c r="L16" s="130" t="s">
        <v>656</v>
      </c>
      <c r="M16" s="131" t="s">
        <v>2676</v>
      </c>
      <c r="N16" s="131"/>
      <c r="O16" s="132" t="s">
        <v>650</v>
      </c>
      <c r="P16" s="133" t="s">
        <v>646</v>
      </c>
    </row>
    <row r="17" spans="1:16" ht="12.75" customHeight="1" thickBot="1" x14ac:dyDescent="0.25">
      <c r="A17" s="8" t="str">
        <f t="shared" si="0"/>
        <v>IBVS 111 </v>
      </c>
      <c r="B17" s="21" t="str">
        <f t="shared" si="1"/>
        <v>I</v>
      </c>
      <c r="C17" s="8">
        <f t="shared" si="2"/>
        <v>38953.671999999999</v>
      </c>
      <c r="D17" s="33" t="str">
        <f t="shared" si="3"/>
        <v>vis</v>
      </c>
      <c r="E17" s="129">
        <f>VLOOKUP(C17,'Active 2'!C$21:E$967,3,FALSE)</f>
        <v>-10665.097722698885</v>
      </c>
      <c r="F17" s="21" t="s">
        <v>2608</v>
      </c>
      <c r="G17" s="33" t="str">
        <f t="shared" si="4"/>
        <v>38953.672</v>
      </c>
      <c r="H17" s="8">
        <f t="shared" si="5"/>
        <v>-3349</v>
      </c>
      <c r="I17" s="130" t="s">
        <v>662</v>
      </c>
      <c r="J17" s="131" t="s">
        <v>663</v>
      </c>
      <c r="K17" s="130">
        <v>-3349</v>
      </c>
      <c r="L17" s="130" t="s">
        <v>644</v>
      </c>
      <c r="M17" s="131" t="s">
        <v>2676</v>
      </c>
      <c r="N17" s="131"/>
      <c r="O17" s="132" t="s">
        <v>650</v>
      </c>
      <c r="P17" s="133" t="s">
        <v>646</v>
      </c>
    </row>
    <row r="18" spans="1:16" ht="12.75" customHeight="1" thickBot="1" x14ac:dyDescent="0.25">
      <c r="A18" s="8" t="str">
        <f t="shared" si="0"/>
        <v>IBVS 114 </v>
      </c>
      <c r="B18" s="21" t="str">
        <f t="shared" si="1"/>
        <v>I</v>
      </c>
      <c r="C18" s="8">
        <f t="shared" si="2"/>
        <v>38972.675000000003</v>
      </c>
      <c r="D18" s="33" t="str">
        <f t="shared" si="3"/>
        <v>vis</v>
      </c>
      <c r="E18" s="129">
        <f>VLOOKUP(C18,'Active 2'!C$21:E$967,3,FALSE)</f>
        <v>-10651.09839780183</v>
      </c>
      <c r="F18" s="21" t="s">
        <v>2608</v>
      </c>
      <c r="G18" s="33" t="str">
        <f t="shared" si="4"/>
        <v>38972.675</v>
      </c>
      <c r="H18" s="8">
        <f t="shared" si="5"/>
        <v>-3335</v>
      </c>
      <c r="I18" s="130" t="s">
        <v>671</v>
      </c>
      <c r="J18" s="131" t="s">
        <v>672</v>
      </c>
      <c r="K18" s="130">
        <v>-3335</v>
      </c>
      <c r="L18" s="130" t="s">
        <v>656</v>
      </c>
      <c r="M18" s="131" t="s">
        <v>2676</v>
      </c>
      <c r="N18" s="131"/>
      <c r="O18" s="132" t="s">
        <v>650</v>
      </c>
      <c r="P18" s="133" t="s">
        <v>667</v>
      </c>
    </row>
    <row r="19" spans="1:16" ht="12.75" customHeight="1" thickBot="1" x14ac:dyDescent="0.25">
      <c r="A19" s="8" t="str">
        <f t="shared" si="0"/>
        <v>IBVS 187 </v>
      </c>
      <c r="B19" s="21" t="str">
        <f t="shared" si="1"/>
        <v>I</v>
      </c>
      <c r="C19" s="8">
        <f t="shared" si="2"/>
        <v>38975.385999999999</v>
      </c>
      <c r="D19" s="33" t="str">
        <f t="shared" si="3"/>
        <v>vis</v>
      </c>
      <c r="E19" s="129">
        <f>VLOOKUP(C19,'Active 2'!C$21:E$967,3,FALSE)</f>
        <v>-10649.101230523198</v>
      </c>
      <c r="F19" s="21" t="s">
        <v>2608</v>
      </c>
      <c r="G19" s="33" t="str">
        <f t="shared" si="4"/>
        <v>38975.386</v>
      </c>
      <c r="H19" s="8">
        <f t="shared" si="5"/>
        <v>-3333</v>
      </c>
      <c r="I19" s="130" t="s">
        <v>673</v>
      </c>
      <c r="J19" s="131" t="s">
        <v>674</v>
      </c>
      <c r="K19" s="130">
        <v>-3333</v>
      </c>
      <c r="L19" s="130" t="s">
        <v>649</v>
      </c>
      <c r="M19" s="131" t="s">
        <v>2610</v>
      </c>
      <c r="N19" s="131"/>
      <c r="O19" s="132" t="s">
        <v>611</v>
      </c>
      <c r="P19" s="133" t="s">
        <v>653</v>
      </c>
    </row>
    <row r="20" spans="1:16" ht="12.75" customHeight="1" thickBot="1" x14ac:dyDescent="0.25">
      <c r="A20" s="8" t="str">
        <f t="shared" si="0"/>
        <v>IBVS 114 </v>
      </c>
      <c r="B20" s="21" t="str">
        <f t="shared" si="1"/>
        <v>I</v>
      </c>
      <c r="C20" s="8">
        <f t="shared" si="2"/>
        <v>38987.603000000003</v>
      </c>
      <c r="D20" s="33" t="str">
        <f t="shared" si="3"/>
        <v>vis</v>
      </c>
      <c r="E20" s="129">
        <f>VLOOKUP(C20,'Active 2'!C$21:E$967,3,FALSE)</f>
        <v>-10640.10108568989</v>
      </c>
      <c r="F20" s="21" t="s">
        <v>2608</v>
      </c>
      <c r="G20" s="33" t="str">
        <f t="shared" si="4"/>
        <v>38987.603</v>
      </c>
      <c r="H20" s="8">
        <f t="shared" si="5"/>
        <v>-3324</v>
      </c>
      <c r="I20" s="130" t="s">
        <v>675</v>
      </c>
      <c r="J20" s="131" t="s">
        <v>676</v>
      </c>
      <c r="K20" s="130">
        <v>-3324</v>
      </c>
      <c r="L20" s="130" t="s">
        <v>649</v>
      </c>
      <c r="M20" s="131" t="s">
        <v>2676</v>
      </c>
      <c r="N20" s="131"/>
      <c r="O20" s="132" t="s">
        <v>650</v>
      </c>
      <c r="P20" s="133" t="s">
        <v>667</v>
      </c>
    </row>
    <row r="21" spans="1:16" ht="12.75" customHeight="1" thickBot="1" x14ac:dyDescent="0.25">
      <c r="A21" s="8" t="str">
        <f t="shared" si="0"/>
        <v>IBVS 129 </v>
      </c>
      <c r="B21" s="21" t="str">
        <f t="shared" si="1"/>
        <v>I</v>
      </c>
      <c r="C21" s="8">
        <f t="shared" si="2"/>
        <v>39086.697</v>
      </c>
      <c r="D21" s="33" t="str">
        <f t="shared" si="3"/>
        <v>vis</v>
      </c>
      <c r="E21" s="129">
        <f>VLOOKUP(C21,'Active 2'!C$21:E$967,3,FALSE)</f>
        <v>-10567.099501658509</v>
      </c>
      <c r="F21" s="21" t="s">
        <v>2608</v>
      </c>
      <c r="G21" s="33" t="str">
        <f t="shared" si="4"/>
        <v>39086.697</v>
      </c>
      <c r="H21" s="8">
        <f t="shared" si="5"/>
        <v>-3251</v>
      </c>
      <c r="I21" s="130" t="s">
        <v>682</v>
      </c>
      <c r="J21" s="131" t="s">
        <v>683</v>
      </c>
      <c r="K21" s="130">
        <v>-3251</v>
      </c>
      <c r="L21" s="130" t="s">
        <v>684</v>
      </c>
      <c r="M21" s="131" t="s">
        <v>2676</v>
      </c>
      <c r="N21" s="131"/>
      <c r="O21" s="132" t="s">
        <v>685</v>
      </c>
      <c r="P21" s="133" t="s">
        <v>686</v>
      </c>
    </row>
    <row r="22" spans="1:16" ht="12.75" customHeight="1" thickBot="1" x14ac:dyDescent="0.25">
      <c r="A22" s="8" t="str">
        <f t="shared" si="0"/>
        <v>IBVS 129 </v>
      </c>
      <c r="B22" s="21" t="str">
        <f t="shared" si="1"/>
        <v>I</v>
      </c>
      <c r="C22" s="8">
        <f t="shared" si="2"/>
        <v>39139.635999999999</v>
      </c>
      <c r="D22" s="33" t="str">
        <f t="shared" si="3"/>
        <v>vis</v>
      </c>
      <c r="E22" s="129">
        <f>VLOOKUP(C22,'Active 2'!C$21:E$967,3,FALSE)</f>
        <v>-10528.099856301198</v>
      </c>
      <c r="F22" s="21" t="s">
        <v>2608</v>
      </c>
      <c r="G22" s="33" t="str">
        <f t="shared" si="4"/>
        <v>39139.636</v>
      </c>
      <c r="H22" s="8">
        <f t="shared" si="5"/>
        <v>-3212</v>
      </c>
      <c r="I22" s="130" t="s">
        <v>687</v>
      </c>
      <c r="J22" s="131" t="s">
        <v>688</v>
      </c>
      <c r="K22" s="130">
        <v>-3212</v>
      </c>
      <c r="L22" s="130" t="s">
        <v>689</v>
      </c>
      <c r="M22" s="131" t="s">
        <v>2676</v>
      </c>
      <c r="N22" s="131"/>
      <c r="O22" s="132" t="s">
        <v>685</v>
      </c>
      <c r="P22" s="133" t="s">
        <v>686</v>
      </c>
    </row>
    <row r="23" spans="1:16" ht="12.75" customHeight="1" thickBot="1" x14ac:dyDescent="0.25">
      <c r="A23" s="8" t="str">
        <f t="shared" si="0"/>
        <v>IBVS 154 </v>
      </c>
      <c r="B23" s="21" t="str">
        <f t="shared" si="1"/>
        <v>I</v>
      </c>
      <c r="C23" s="8">
        <f t="shared" si="2"/>
        <v>39192.578000000001</v>
      </c>
      <c r="D23" s="33" t="str">
        <f t="shared" si="3"/>
        <v>vis</v>
      </c>
      <c r="E23" s="129">
        <f>VLOOKUP(C23,'Active 2'!C$21:E$967,3,FALSE)</f>
        <v>-10489.098000873122</v>
      </c>
      <c r="F23" s="21" t="s">
        <v>2608</v>
      </c>
      <c r="G23" s="33" t="str">
        <f t="shared" si="4"/>
        <v>39192.578</v>
      </c>
      <c r="H23" s="8">
        <f t="shared" si="5"/>
        <v>-3173</v>
      </c>
      <c r="I23" s="130" t="s">
        <v>693</v>
      </c>
      <c r="J23" s="131" t="s">
        <v>694</v>
      </c>
      <c r="K23" s="130">
        <v>-3173</v>
      </c>
      <c r="L23" s="130" t="s">
        <v>684</v>
      </c>
      <c r="M23" s="131" t="s">
        <v>2676</v>
      </c>
      <c r="N23" s="131"/>
      <c r="O23" s="132" t="s">
        <v>695</v>
      </c>
      <c r="P23" s="133" t="s">
        <v>696</v>
      </c>
    </row>
    <row r="24" spans="1:16" ht="12.75" customHeight="1" thickBot="1" x14ac:dyDescent="0.25">
      <c r="A24" s="8" t="str">
        <f t="shared" si="0"/>
        <v>IBVS 154 </v>
      </c>
      <c r="B24" s="21" t="str">
        <f t="shared" si="1"/>
        <v>I</v>
      </c>
      <c r="C24" s="8">
        <f t="shared" si="2"/>
        <v>39200.716999999997</v>
      </c>
      <c r="D24" s="33" t="str">
        <f t="shared" si="3"/>
        <v>vis</v>
      </c>
      <c r="E24" s="129">
        <f>VLOOKUP(C24,'Active 2'!C$21:E$967,3,FALSE)</f>
        <v>-10483.102078895696</v>
      </c>
      <c r="F24" s="21" t="s">
        <v>2608</v>
      </c>
      <c r="G24" s="33" t="str">
        <f t="shared" si="4"/>
        <v>39200.717</v>
      </c>
      <c r="H24" s="8">
        <f t="shared" si="5"/>
        <v>-3167</v>
      </c>
      <c r="I24" s="130" t="s">
        <v>697</v>
      </c>
      <c r="J24" s="131" t="s">
        <v>698</v>
      </c>
      <c r="K24" s="130">
        <v>-3167</v>
      </c>
      <c r="L24" s="130" t="s">
        <v>699</v>
      </c>
      <c r="M24" s="131" t="s">
        <v>2676</v>
      </c>
      <c r="N24" s="131"/>
      <c r="O24" s="132" t="s">
        <v>650</v>
      </c>
      <c r="P24" s="133" t="s">
        <v>696</v>
      </c>
    </row>
    <row r="25" spans="1:16" ht="12.75" customHeight="1" thickBot="1" x14ac:dyDescent="0.25">
      <c r="A25" s="8" t="str">
        <f t="shared" si="0"/>
        <v>IBVS 154 </v>
      </c>
      <c r="B25" s="21" t="str">
        <f t="shared" si="1"/>
        <v>I</v>
      </c>
      <c r="C25" s="8">
        <f t="shared" si="2"/>
        <v>39200.724000000002</v>
      </c>
      <c r="D25" s="33" t="str">
        <f t="shared" si="3"/>
        <v>vis</v>
      </c>
      <c r="E25" s="129">
        <f>VLOOKUP(C25,'Active 2'!C$21:E$967,3,FALSE)</f>
        <v>-10483.096922063914</v>
      </c>
      <c r="F25" s="21" t="s">
        <v>2608</v>
      </c>
      <c r="G25" s="33" t="str">
        <f t="shared" si="4"/>
        <v>39200.724</v>
      </c>
      <c r="H25" s="8">
        <f t="shared" si="5"/>
        <v>-3167</v>
      </c>
      <c r="I25" s="130" t="s">
        <v>700</v>
      </c>
      <c r="J25" s="131" t="s">
        <v>701</v>
      </c>
      <c r="K25" s="130">
        <v>-3167</v>
      </c>
      <c r="L25" s="130" t="s">
        <v>649</v>
      </c>
      <c r="M25" s="131" t="s">
        <v>2676</v>
      </c>
      <c r="N25" s="131"/>
      <c r="O25" s="132" t="s">
        <v>702</v>
      </c>
      <c r="P25" s="133" t="s">
        <v>696</v>
      </c>
    </row>
    <row r="26" spans="1:16" ht="12.75" customHeight="1" thickBot="1" x14ac:dyDescent="0.25">
      <c r="A26" s="8" t="str">
        <f t="shared" si="0"/>
        <v>IBVS 154 </v>
      </c>
      <c r="B26" s="21" t="str">
        <f t="shared" si="1"/>
        <v>I</v>
      </c>
      <c r="C26" s="8">
        <f t="shared" si="2"/>
        <v>39230.584999999999</v>
      </c>
      <c r="D26" s="33" t="str">
        <f t="shared" si="3"/>
        <v>vis</v>
      </c>
      <c r="E26" s="129">
        <f>VLOOKUP(C26,'Active 2'!C$21:E$967,3,FALSE)</f>
        <v>-10461.098614388768</v>
      </c>
      <c r="F26" s="21" t="s">
        <v>2608</v>
      </c>
      <c r="G26" s="33" t="str">
        <f t="shared" si="4"/>
        <v>39230.585</v>
      </c>
      <c r="H26" s="8">
        <f t="shared" si="5"/>
        <v>-3145</v>
      </c>
      <c r="I26" s="130" t="s">
        <v>703</v>
      </c>
      <c r="J26" s="131" t="s">
        <v>704</v>
      </c>
      <c r="K26" s="130">
        <v>-3145</v>
      </c>
      <c r="L26" s="130" t="s">
        <v>705</v>
      </c>
      <c r="M26" s="131" t="s">
        <v>2676</v>
      </c>
      <c r="N26" s="131"/>
      <c r="O26" s="132" t="s">
        <v>706</v>
      </c>
      <c r="P26" s="133" t="s">
        <v>696</v>
      </c>
    </row>
    <row r="27" spans="1:16" ht="12.75" customHeight="1" thickBot="1" x14ac:dyDescent="0.25">
      <c r="A27" s="8" t="str">
        <f t="shared" si="0"/>
        <v>IBVS 154 </v>
      </c>
      <c r="B27" s="21" t="str">
        <f t="shared" si="1"/>
        <v>I</v>
      </c>
      <c r="C27" s="8">
        <f t="shared" si="2"/>
        <v>39234.656000000003</v>
      </c>
      <c r="D27" s="33" t="str">
        <f t="shared" si="3"/>
        <v>vis</v>
      </c>
      <c r="E27" s="129">
        <f>VLOOKUP(C27,'Active 2'!C$21:E$967,3,FALSE)</f>
        <v>-10458.099548364669</v>
      </c>
      <c r="F27" s="21" t="s">
        <v>2608</v>
      </c>
      <c r="G27" s="33" t="str">
        <f t="shared" si="4"/>
        <v>39234.656</v>
      </c>
      <c r="H27" s="8">
        <f t="shared" si="5"/>
        <v>-3142</v>
      </c>
      <c r="I27" s="130" t="s">
        <v>707</v>
      </c>
      <c r="J27" s="131" t="s">
        <v>708</v>
      </c>
      <c r="K27" s="130">
        <v>-3142</v>
      </c>
      <c r="L27" s="130" t="s">
        <v>709</v>
      </c>
      <c r="M27" s="131" t="s">
        <v>2676</v>
      </c>
      <c r="N27" s="131"/>
      <c r="O27" s="132" t="s">
        <v>650</v>
      </c>
      <c r="P27" s="133" t="s">
        <v>696</v>
      </c>
    </row>
    <row r="28" spans="1:16" ht="12.75" customHeight="1" thickBot="1" x14ac:dyDescent="0.25">
      <c r="A28" s="8" t="str">
        <f t="shared" si="0"/>
        <v>IBVS 154 </v>
      </c>
      <c r="B28" s="21" t="str">
        <f t="shared" si="1"/>
        <v>I</v>
      </c>
      <c r="C28" s="8">
        <f t="shared" si="2"/>
        <v>39272.663999999997</v>
      </c>
      <c r="D28" s="33" t="str">
        <f t="shared" si="3"/>
        <v>vis</v>
      </c>
      <c r="E28" s="129">
        <f>VLOOKUP(C28,'Active 2'!C$21:E$967,3,FALSE)</f>
        <v>-10430.099425190063</v>
      </c>
      <c r="F28" s="21" t="s">
        <v>2608</v>
      </c>
      <c r="G28" s="33" t="str">
        <f t="shared" si="4"/>
        <v>39272.664</v>
      </c>
      <c r="H28" s="8">
        <f t="shared" si="5"/>
        <v>-3114</v>
      </c>
      <c r="I28" s="130" t="s">
        <v>713</v>
      </c>
      <c r="J28" s="131" t="s">
        <v>714</v>
      </c>
      <c r="K28" s="130">
        <v>-3114</v>
      </c>
      <c r="L28" s="130" t="s">
        <v>659</v>
      </c>
      <c r="M28" s="131" t="s">
        <v>2676</v>
      </c>
      <c r="N28" s="131"/>
      <c r="O28" s="132" t="s">
        <v>650</v>
      </c>
      <c r="P28" s="133" t="s">
        <v>696</v>
      </c>
    </row>
    <row r="29" spans="1:16" ht="12.75" customHeight="1" thickBot="1" x14ac:dyDescent="0.25">
      <c r="A29" s="8" t="str">
        <f t="shared" si="0"/>
        <v>IBVS 154 </v>
      </c>
      <c r="B29" s="21" t="str">
        <f t="shared" si="1"/>
        <v>I</v>
      </c>
      <c r="C29" s="8">
        <f t="shared" si="2"/>
        <v>39291.669000000002</v>
      </c>
      <c r="D29" s="33" t="str">
        <f t="shared" si="3"/>
        <v>vis</v>
      </c>
      <c r="E29" s="129">
        <f>VLOOKUP(C29,'Active 2'!C$21:E$967,3,FALSE)</f>
        <v>-10416.098626912501</v>
      </c>
      <c r="F29" s="21" t="s">
        <v>2608</v>
      </c>
      <c r="G29" s="33" t="str">
        <f t="shared" si="4"/>
        <v>39291.669</v>
      </c>
      <c r="H29" s="8">
        <f t="shared" si="5"/>
        <v>-3100</v>
      </c>
      <c r="I29" s="130" t="s">
        <v>715</v>
      </c>
      <c r="J29" s="131" t="s">
        <v>716</v>
      </c>
      <c r="K29" s="130">
        <v>-3100</v>
      </c>
      <c r="L29" s="130" t="s">
        <v>709</v>
      </c>
      <c r="M29" s="131" t="s">
        <v>2676</v>
      </c>
      <c r="N29" s="131"/>
      <c r="O29" s="132" t="s">
        <v>650</v>
      </c>
      <c r="P29" s="133" t="s">
        <v>696</v>
      </c>
    </row>
    <row r="30" spans="1:16" ht="12.75" customHeight="1" thickBot="1" x14ac:dyDescent="0.25">
      <c r="A30" s="8" t="str">
        <f t="shared" si="0"/>
        <v>IBVS 187 </v>
      </c>
      <c r="B30" s="21" t="str">
        <f t="shared" si="1"/>
        <v>I</v>
      </c>
      <c r="C30" s="8">
        <f t="shared" si="2"/>
        <v>39294.381000000001</v>
      </c>
      <c r="D30" s="33" t="str">
        <f t="shared" si="3"/>
        <v>vis</v>
      </c>
      <c r="E30" s="129">
        <f>VLOOKUP(C30,'Active 2'!C$21:E$967,3,FALSE)</f>
        <v>-10414.100722943611</v>
      </c>
      <c r="F30" s="21" t="s">
        <v>2608</v>
      </c>
      <c r="G30" s="33" t="str">
        <f t="shared" si="4"/>
        <v>39294.381</v>
      </c>
      <c r="H30" s="8">
        <f t="shared" si="5"/>
        <v>-3098</v>
      </c>
      <c r="I30" s="130" t="s">
        <v>717</v>
      </c>
      <c r="J30" s="131" t="s">
        <v>718</v>
      </c>
      <c r="K30" s="130">
        <v>-3098</v>
      </c>
      <c r="L30" s="130" t="s">
        <v>699</v>
      </c>
      <c r="M30" s="131" t="s">
        <v>2610</v>
      </c>
      <c r="N30" s="131"/>
      <c r="O30" s="132" t="s">
        <v>611</v>
      </c>
      <c r="P30" s="133" t="s">
        <v>653</v>
      </c>
    </row>
    <row r="31" spans="1:16" ht="12.75" customHeight="1" thickBot="1" x14ac:dyDescent="0.25">
      <c r="A31" s="8" t="str">
        <f t="shared" si="0"/>
        <v>IBVS 154 </v>
      </c>
      <c r="B31" s="21" t="str">
        <f t="shared" si="1"/>
        <v>I</v>
      </c>
      <c r="C31" s="8">
        <f t="shared" si="2"/>
        <v>39295.74</v>
      </c>
      <c r="D31" s="33" t="str">
        <f t="shared" si="3"/>
        <v>vis</v>
      </c>
      <c r="E31" s="129">
        <f>VLOOKUP(C31,'Active 2'!C$21:E$967,3,FALSE)</f>
        <v>-10413.099560888406</v>
      </c>
      <c r="F31" s="21" t="s">
        <v>2608</v>
      </c>
      <c r="G31" s="33" t="str">
        <f t="shared" si="4"/>
        <v>39295.740</v>
      </c>
      <c r="H31" s="8">
        <f t="shared" si="5"/>
        <v>-3097</v>
      </c>
      <c r="I31" s="130" t="s">
        <v>719</v>
      </c>
      <c r="J31" s="131" t="s">
        <v>720</v>
      </c>
      <c r="K31" s="130">
        <v>-3097</v>
      </c>
      <c r="L31" s="130" t="s">
        <v>712</v>
      </c>
      <c r="M31" s="131" t="s">
        <v>2676</v>
      </c>
      <c r="N31" s="131"/>
      <c r="O31" s="132" t="s">
        <v>702</v>
      </c>
      <c r="P31" s="133" t="s">
        <v>696</v>
      </c>
    </row>
    <row r="32" spans="1:16" ht="12.75" customHeight="1" thickBot="1" x14ac:dyDescent="0.25">
      <c r="A32" s="8" t="str">
        <f t="shared" si="0"/>
        <v>IBVS 154 </v>
      </c>
      <c r="B32" s="21" t="str">
        <f t="shared" si="1"/>
        <v>I</v>
      </c>
      <c r="C32" s="8">
        <f t="shared" si="2"/>
        <v>39299.813000000002</v>
      </c>
      <c r="D32" s="33" t="str">
        <f t="shared" si="3"/>
        <v>vis</v>
      </c>
      <c r="E32" s="129">
        <f>VLOOKUP(C32,'Active 2'!C$21:E$967,3,FALSE)</f>
        <v>-10410.0990214838</v>
      </c>
      <c r="F32" s="21" t="s">
        <v>2608</v>
      </c>
      <c r="G32" s="33" t="str">
        <f t="shared" si="4"/>
        <v>39299.813</v>
      </c>
      <c r="H32" s="8">
        <f t="shared" si="5"/>
        <v>-3094</v>
      </c>
      <c r="I32" s="130" t="s">
        <v>721</v>
      </c>
      <c r="J32" s="131" t="s">
        <v>722</v>
      </c>
      <c r="K32" s="130">
        <v>-3094</v>
      </c>
      <c r="L32" s="130" t="s">
        <v>659</v>
      </c>
      <c r="M32" s="131" t="s">
        <v>2676</v>
      </c>
      <c r="N32" s="131"/>
      <c r="O32" s="132" t="s">
        <v>650</v>
      </c>
      <c r="P32" s="133" t="s">
        <v>696</v>
      </c>
    </row>
    <row r="33" spans="1:16" ht="12.75" customHeight="1" thickBot="1" x14ac:dyDescent="0.25">
      <c r="A33" s="8" t="str">
        <f t="shared" si="0"/>
        <v>IBVS 154 </v>
      </c>
      <c r="B33" s="21" t="str">
        <f t="shared" si="1"/>
        <v>I</v>
      </c>
      <c r="C33" s="8">
        <f t="shared" si="2"/>
        <v>39314.743000000002</v>
      </c>
      <c r="D33" s="33" t="str">
        <f t="shared" si="3"/>
        <v>vis</v>
      </c>
      <c r="E33" s="129">
        <f>VLOOKUP(C33,'Active 2'!C$21:E$967,3,FALSE)</f>
        <v>-10399.100235991353</v>
      </c>
      <c r="F33" s="21" t="s">
        <v>2608</v>
      </c>
      <c r="G33" s="33" t="str">
        <f t="shared" si="4"/>
        <v>39314.743</v>
      </c>
      <c r="H33" s="8">
        <f t="shared" si="5"/>
        <v>-3083</v>
      </c>
      <c r="I33" s="130" t="s">
        <v>723</v>
      </c>
      <c r="J33" s="131" t="s">
        <v>724</v>
      </c>
      <c r="K33" s="130">
        <v>-3083</v>
      </c>
      <c r="L33" s="130" t="s">
        <v>699</v>
      </c>
      <c r="M33" s="131" t="s">
        <v>2676</v>
      </c>
      <c r="N33" s="131"/>
      <c r="O33" s="132" t="s">
        <v>706</v>
      </c>
      <c r="P33" s="133" t="s">
        <v>696</v>
      </c>
    </row>
    <row r="34" spans="1:16" ht="12.75" customHeight="1" thickBot="1" x14ac:dyDescent="0.25">
      <c r="A34" s="8" t="str">
        <f t="shared" si="0"/>
        <v>IBVS 187 </v>
      </c>
      <c r="B34" s="21" t="str">
        <f t="shared" si="1"/>
        <v>I</v>
      </c>
      <c r="C34" s="8">
        <f t="shared" si="2"/>
        <v>39321.531999999999</v>
      </c>
      <c r="D34" s="33" t="str">
        <f t="shared" si="3"/>
        <v>vis</v>
      </c>
      <c r="E34" s="129">
        <f>VLOOKUP(C34,'Active 2'!C$21:E$967,3,FALSE)</f>
        <v>-10394.098845856844</v>
      </c>
      <c r="F34" s="21" t="s">
        <v>2608</v>
      </c>
      <c r="G34" s="33" t="str">
        <f t="shared" si="4"/>
        <v>39321.532</v>
      </c>
      <c r="H34" s="8">
        <f t="shared" si="5"/>
        <v>-3078</v>
      </c>
      <c r="I34" s="130" t="s">
        <v>725</v>
      </c>
      <c r="J34" s="131" t="s">
        <v>726</v>
      </c>
      <c r="K34" s="130">
        <v>-3078</v>
      </c>
      <c r="L34" s="130" t="s">
        <v>659</v>
      </c>
      <c r="M34" s="131" t="s">
        <v>2610</v>
      </c>
      <c r="N34" s="131"/>
      <c r="O34" s="132" t="s">
        <v>611</v>
      </c>
      <c r="P34" s="133" t="s">
        <v>653</v>
      </c>
    </row>
    <row r="35" spans="1:16" ht="12.75" customHeight="1" thickBot="1" x14ac:dyDescent="0.25">
      <c r="A35" s="8" t="str">
        <f t="shared" si="0"/>
        <v>IBVS 247 </v>
      </c>
      <c r="B35" s="21" t="str">
        <f t="shared" si="1"/>
        <v>I</v>
      </c>
      <c r="C35" s="8">
        <f t="shared" si="2"/>
        <v>39530.576999999997</v>
      </c>
      <c r="D35" s="33" t="str">
        <f t="shared" si="3"/>
        <v>vis</v>
      </c>
      <c r="E35" s="129">
        <f>VLOOKUP(C35,'Active 2'!C$21:E$967,3,FALSE)</f>
        <v>-10240.097431706236</v>
      </c>
      <c r="F35" s="21" t="s">
        <v>2608</v>
      </c>
      <c r="G35" s="33" t="str">
        <f t="shared" si="4"/>
        <v>39530.577</v>
      </c>
      <c r="H35" s="8">
        <f t="shared" si="5"/>
        <v>-2924</v>
      </c>
      <c r="I35" s="130" t="s">
        <v>729</v>
      </c>
      <c r="J35" s="131" t="s">
        <v>730</v>
      </c>
      <c r="K35" s="130">
        <v>-2924</v>
      </c>
      <c r="L35" s="130" t="s">
        <v>679</v>
      </c>
      <c r="M35" s="131" t="s">
        <v>2676</v>
      </c>
      <c r="N35" s="131"/>
      <c r="O35" s="132" t="s">
        <v>685</v>
      </c>
      <c r="P35" s="133" t="s">
        <v>731</v>
      </c>
    </row>
    <row r="36" spans="1:16" ht="12.75" customHeight="1" thickBot="1" x14ac:dyDescent="0.25">
      <c r="A36" s="8" t="str">
        <f t="shared" si="0"/>
        <v>IBVS 247 </v>
      </c>
      <c r="B36" s="21" t="str">
        <f t="shared" si="1"/>
        <v>I</v>
      </c>
      <c r="C36" s="8">
        <f t="shared" si="2"/>
        <v>39534.648000000001</v>
      </c>
      <c r="D36" s="33" t="str">
        <f t="shared" si="3"/>
        <v>vis</v>
      </c>
      <c r="E36" s="129">
        <f>VLOOKUP(C36,'Active 2'!C$21:E$967,3,FALSE)</f>
        <v>-10237.098365682137</v>
      </c>
      <c r="F36" s="21" t="s">
        <v>2608</v>
      </c>
      <c r="G36" s="33" t="str">
        <f t="shared" si="4"/>
        <v>39534.648</v>
      </c>
      <c r="H36" s="8">
        <f t="shared" si="5"/>
        <v>-2921</v>
      </c>
      <c r="I36" s="130" t="s">
        <v>736</v>
      </c>
      <c r="J36" s="131" t="s">
        <v>737</v>
      </c>
      <c r="K36" s="130">
        <v>-2921</v>
      </c>
      <c r="L36" s="130" t="s">
        <v>738</v>
      </c>
      <c r="M36" s="131" t="s">
        <v>2676</v>
      </c>
      <c r="N36" s="131"/>
      <c r="O36" s="132" t="s">
        <v>685</v>
      </c>
      <c r="P36" s="133" t="s">
        <v>731</v>
      </c>
    </row>
    <row r="37" spans="1:16" ht="12.75" customHeight="1" thickBot="1" x14ac:dyDescent="0.25">
      <c r="A37" s="8" t="str">
        <f t="shared" si="0"/>
        <v>IBVS 299 </v>
      </c>
      <c r="B37" s="21" t="str">
        <f t="shared" si="1"/>
        <v>I</v>
      </c>
      <c r="C37" s="8">
        <f t="shared" si="2"/>
        <v>39571.296000000002</v>
      </c>
      <c r="D37" s="33" t="str">
        <f t="shared" si="3"/>
        <v>vis</v>
      </c>
      <c r="E37" s="129">
        <f>VLOOKUP(C37,'Active 2'!C$21:E$967,3,FALSE)</f>
        <v>-10210.100141252986</v>
      </c>
      <c r="F37" s="21" t="s">
        <v>2608</v>
      </c>
      <c r="G37" s="33" t="str">
        <f t="shared" si="4"/>
        <v>39571.296</v>
      </c>
      <c r="H37" s="8">
        <f t="shared" si="5"/>
        <v>-2894</v>
      </c>
      <c r="I37" s="130" t="s">
        <v>744</v>
      </c>
      <c r="J37" s="131" t="s">
        <v>745</v>
      </c>
      <c r="K37" s="130">
        <v>-2894</v>
      </c>
      <c r="L37" s="130" t="s">
        <v>746</v>
      </c>
      <c r="M37" s="131" t="s">
        <v>2610</v>
      </c>
      <c r="N37" s="131"/>
      <c r="O37" s="132" t="s">
        <v>611</v>
      </c>
      <c r="P37" s="133" t="s">
        <v>747</v>
      </c>
    </row>
    <row r="38" spans="1:16" ht="12.75" customHeight="1" thickBot="1" x14ac:dyDescent="0.25">
      <c r="A38" s="8" t="str">
        <f t="shared" si="0"/>
        <v>IBVS 221 </v>
      </c>
      <c r="B38" s="21" t="str">
        <f t="shared" si="1"/>
        <v>I</v>
      </c>
      <c r="C38" s="8">
        <f t="shared" si="2"/>
        <v>39606.595999999998</v>
      </c>
      <c r="D38" s="33" t="str">
        <f t="shared" si="3"/>
        <v>vis</v>
      </c>
      <c r="E38" s="129">
        <f>VLOOKUP(C38,'Active 2'!C$21:E$967,3,FALSE)</f>
        <v>-10184.094975286253</v>
      </c>
      <c r="F38" s="21" t="s">
        <v>2608</v>
      </c>
      <c r="G38" s="33" t="str">
        <f t="shared" si="4"/>
        <v>39606.596</v>
      </c>
      <c r="H38" s="8">
        <f t="shared" si="5"/>
        <v>-2868</v>
      </c>
      <c r="I38" s="130" t="s">
        <v>748</v>
      </c>
      <c r="J38" s="131" t="s">
        <v>749</v>
      </c>
      <c r="K38" s="130">
        <v>-2868</v>
      </c>
      <c r="L38" s="130" t="s">
        <v>699</v>
      </c>
      <c r="M38" s="131" t="s">
        <v>2676</v>
      </c>
      <c r="N38" s="131"/>
      <c r="O38" s="132" t="s">
        <v>750</v>
      </c>
      <c r="P38" s="133" t="s">
        <v>751</v>
      </c>
    </row>
    <row r="39" spans="1:16" ht="12.75" customHeight="1" thickBot="1" x14ac:dyDescent="0.25">
      <c r="A39" s="8" t="str">
        <f t="shared" si="0"/>
        <v>IBVS 221 </v>
      </c>
      <c r="B39" s="21" t="str">
        <f t="shared" si="1"/>
        <v>I</v>
      </c>
      <c r="C39" s="8">
        <f t="shared" si="2"/>
        <v>39610.665000000001</v>
      </c>
      <c r="D39" s="33" t="str">
        <f t="shared" si="3"/>
        <v>vis</v>
      </c>
      <c r="E39" s="129">
        <f>VLOOKUP(C39,'Active 2'!C$21:E$967,3,FALSE)</f>
        <v>-10181.097382642662</v>
      </c>
      <c r="F39" s="21" t="s">
        <v>2608</v>
      </c>
      <c r="G39" s="33" t="str">
        <f t="shared" si="4"/>
        <v>39610.665</v>
      </c>
      <c r="H39" s="8">
        <f t="shared" si="5"/>
        <v>-2865</v>
      </c>
      <c r="I39" s="130" t="s">
        <v>752</v>
      </c>
      <c r="J39" s="131" t="s">
        <v>753</v>
      </c>
      <c r="K39" s="130">
        <v>-2865</v>
      </c>
      <c r="L39" s="130" t="s">
        <v>754</v>
      </c>
      <c r="M39" s="131" t="s">
        <v>2676</v>
      </c>
      <c r="N39" s="131"/>
      <c r="O39" s="132" t="s">
        <v>750</v>
      </c>
      <c r="P39" s="133" t="s">
        <v>751</v>
      </c>
    </row>
    <row r="40" spans="1:16" ht="12.75" customHeight="1" thickBot="1" x14ac:dyDescent="0.25">
      <c r="A40" s="8" t="str">
        <f t="shared" si="0"/>
        <v>IBVS 299 </v>
      </c>
      <c r="B40" s="21" t="str">
        <f t="shared" si="1"/>
        <v>I</v>
      </c>
      <c r="C40" s="8">
        <f t="shared" si="2"/>
        <v>39617.449999999997</v>
      </c>
      <c r="D40" s="33" t="str">
        <f t="shared" si="3"/>
        <v>vis</v>
      </c>
      <c r="E40" s="129">
        <f>VLOOKUP(C40,'Active 2'!C$21:E$967,3,FALSE)</f>
        <v>-10176.098939269172</v>
      </c>
      <c r="F40" s="21" t="s">
        <v>2608</v>
      </c>
      <c r="G40" s="33" t="str">
        <f t="shared" si="4"/>
        <v>39617.450</v>
      </c>
      <c r="H40" s="8">
        <f t="shared" si="5"/>
        <v>-2860</v>
      </c>
      <c r="I40" s="130" t="s">
        <v>755</v>
      </c>
      <c r="J40" s="131" t="s">
        <v>756</v>
      </c>
      <c r="K40" s="130">
        <v>-2860</v>
      </c>
      <c r="L40" s="130" t="s">
        <v>746</v>
      </c>
      <c r="M40" s="131" t="s">
        <v>2610</v>
      </c>
      <c r="N40" s="131"/>
      <c r="O40" s="132" t="s">
        <v>611</v>
      </c>
      <c r="P40" s="133" t="s">
        <v>747</v>
      </c>
    </row>
    <row r="41" spans="1:16" ht="12.75" customHeight="1" thickBot="1" x14ac:dyDescent="0.25">
      <c r="A41" s="8" t="str">
        <f t="shared" si="0"/>
        <v>IBVS 299 </v>
      </c>
      <c r="B41" s="21" t="str">
        <f t="shared" si="1"/>
        <v>I</v>
      </c>
      <c r="C41" s="8">
        <f t="shared" si="2"/>
        <v>39670.387000000002</v>
      </c>
      <c r="D41" s="33" t="str">
        <f t="shared" si="3"/>
        <v>vis</v>
      </c>
      <c r="E41" s="129">
        <f>VLOOKUP(C41,'Active 2'!C$21:E$967,3,FALSE)</f>
        <v>-10137.100767292364</v>
      </c>
      <c r="F41" s="21" t="s">
        <v>2608</v>
      </c>
      <c r="G41" s="33" t="str">
        <f t="shared" si="4"/>
        <v>39670.387</v>
      </c>
      <c r="H41" s="8">
        <f t="shared" si="5"/>
        <v>-2821</v>
      </c>
      <c r="I41" s="130" t="s">
        <v>757</v>
      </c>
      <c r="J41" s="131" t="s">
        <v>758</v>
      </c>
      <c r="K41" s="130">
        <v>-2821</v>
      </c>
      <c r="L41" s="130" t="s">
        <v>759</v>
      </c>
      <c r="M41" s="131" t="s">
        <v>2610</v>
      </c>
      <c r="N41" s="131"/>
      <c r="O41" s="132" t="s">
        <v>611</v>
      </c>
      <c r="P41" s="133" t="s">
        <v>747</v>
      </c>
    </row>
    <row r="42" spans="1:16" ht="12.75" customHeight="1" thickBot="1" x14ac:dyDescent="0.25">
      <c r="A42" s="8" t="str">
        <f t="shared" si="0"/>
        <v>IBVS 299 </v>
      </c>
      <c r="B42" s="21" t="str">
        <f t="shared" si="1"/>
        <v>I</v>
      </c>
      <c r="C42" s="8">
        <f t="shared" si="2"/>
        <v>39674.463000000003</v>
      </c>
      <c r="D42" s="33" t="str">
        <f t="shared" si="3"/>
        <v>vis</v>
      </c>
      <c r="E42" s="129">
        <f>VLOOKUP(C42,'Active 2'!C$21:E$967,3,FALSE)</f>
        <v>-10134.098017816998</v>
      </c>
      <c r="F42" s="21" t="s">
        <v>2608</v>
      </c>
      <c r="G42" s="33" t="str">
        <f t="shared" si="4"/>
        <v>39674.463</v>
      </c>
      <c r="H42" s="8">
        <f t="shared" si="5"/>
        <v>-2818</v>
      </c>
      <c r="I42" s="130" t="s">
        <v>760</v>
      </c>
      <c r="J42" s="131" t="s">
        <v>761</v>
      </c>
      <c r="K42" s="130">
        <v>-2818</v>
      </c>
      <c r="L42" s="130" t="s">
        <v>746</v>
      </c>
      <c r="M42" s="131" t="s">
        <v>2610</v>
      </c>
      <c r="N42" s="131"/>
      <c r="O42" s="132" t="s">
        <v>611</v>
      </c>
      <c r="P42" s="133" t="s">
        <v>747</v>
      </c>
    </row>
    <row r="43" spans="1:16" ht="12.75" customHeight="1" thickBot="1" x14ac:dyDescent="0.25">
      <c r="A43" s="8" t="str">
        <f t="shared" si="0"/>
        <v>IBVS 795 </v>
      </c>
      <c r="B43" s="21" t="str">
        <f t="shared" si="1"/>
        <v>I</v>
      </c>
      <c r="C43" s="8">
        <f t="shared" si="2"/>
        <v>39686.684999999998</v>
      </c>
      <c r="D43" s="33" t="str">
        <f t="shared" si="3"/>
        <v>vis</v>
      </c>
      <c r="E43" s="129">
        <f>VLOOKUP(C43,'Active 2'!C$21:E$967,3,FALSE)</f>
        <v>-10125.094189532427</v>
      </c>
      <c r="F43" s="21" t="s">
        <v>2608</v>
      </c>
      <c r="G43" s="33" t="str">
        <f t="shared" si="4"/>
        <v>39686.685</v>
      </c>
      <c r="H43" s="8">
        <f t="shared" si="5"/>
        <v>-2809</v>
      </c>
      <c r="I43" s="130" t="s">
        <v>762</v>
      </c>
      <c r="J43" s="131" t="s">
        <v>763</v>
      </c>
      <c r="K43" s="130">
        <v>-2809</v>
      </c>
      <c r="L43" s="130" t="s">
        <v>670</v>
      </c>
      <c r="M43" s="131" t="s">
        <v>2676</v>
      </c>
      <c r="N43" s="131"/>
      <c r="O43" s="132" t="s">
        <v>685</v>
      </c>
      <c r="P43" s="133" t="s">
        <v>764</v>
      </c>
    </row>
    <row r="44" spans="1:16" ht="12.75" customHeight="1" thickBot="1" x14ac:dyDescent="0.25">
      <c r="A44" s="8" t="str">
        <f t="shared" si="0"/>
        <v>IBVS 299 </v>
      </c>
      <c r="B44" s="21" t="str">
        <f t="shared" si="1"/>
        <v>I</v>
      </c>
      <c r="C44" s="8">
        <f t="shared" si="2"/>
        <v>39708.398999999998</v>
      </c>
      <c r="D44" s="33" t="str">
        <f t="shared" si="3"/>
        <v>vis</v>
      </c>
      <c r="E44" s="129">
        <f>VLOOKUP(C44,'Active 2'!C$21:E$967,3,FALSE)</f>
        <v>-10109.097697356741</v>
      </c>
      <c r="F44" s="21" t="s">
        <v>2608</v>
      </c>
      <c r="G44" s="33" t="str">
        <f t="shared" si="4"/>
        <v>39708.399</v>
      </c>
      <c r="H44" s="8">
        <f t="shared" si="5"/>
        <v>-2793</v>
      </c>
      <c r="I44" s="130" t="s">
        <v>765</v>
      </c>
      <c r="J44" s="131" t="s">
        <v>766</v>
      </c>
      <c r="K44" s="130">
        <v>-2793</v>
      </c>
      <c r="L44" s="130" t="s">
        <v>746</v>
      </c>
      <c r="M44" s="131" t="s">
        <v>2610</v>
      </c>
      <c r="N44" s="131"/>
      <c r="O44" s="132" t="s">
        <v>611</v>
      </c>
      <c r="P44" s="133" t="s">
        <v>747</v>
      </c>
    </row>
    <row r="45" spans="1:16" ht="12.75" customHeight="1" thickBot="1" x14ac:dyDescent="0.25">
      <c r="A45" s="8" t="str">
        <f t="shared" si="0"/>
        <v>IBVS 795 </v>
      </c>
      <c r="B45" s="21" t="str">
        <f t="shared" si="1"/>
        <v>I</v>
      </c>
      <c r="C45" s="8">
        <f t="shared" si="2"/>
        <v>39762.701000000001</v>
      </c>
      <c r="D45" s="33" t="str">
        <f t="shared" si="3"/>
        <v>vis</v>
      </c>
      <c r="E45" s="129">
        <f>VLOOKUP(C45,'Active 2'!C$21:E$967,3,FALSE)</f>
        <v>-10069.093943183203</v>
      </c>
      <c r="F45" s="21" t="s">
        <v>2608</v>
      </c>
      <c r="G45" s="33" t="str">
        <f t="shared" si="4"/>
        <v>39762.701</v>
      </c>
      <c r="H45" s="8">
        <f t="shared" si="5"/>
        <v>-2753</v>
      </c>
      <c r="I45" s="130" t="s">
        <v>776</v>
      </c>
      <c r="J45" s="131" t="s">
        <v>777</v>
      </c>
      <c r="K45" s="130">
        <v>-2753</v>
      </c>
      <c r="L45" s="130" t="s">
        <v>738</v>
      </c>
      <c r="M45" s="131" t="s">
        <v>2676</v>
      </c>
      <c r="N45" s="131"/>
      <c r="O45" s="132" t="s">
        <v>685</v>
      </c>
      <c r="P45" s="133" t="s">
        <v>764</v>
      </c>
    </row>
    <row r="46" spans="1:16" ht="12.75" customHeight="1" thickBot="1" x14ac:dyDescent="0.25">
      <c r="A46" s="8" t="str">
        <f t="shared" si="0"/>
        <v>IBVS 795 </v>
      </c>
      <c r="B46" s="21" t="str">
        <f t="shared" si="1"/>
        <v>I</v>
      </c>
      <c r="C46" s="8">
        <f t="shared" si="2"/>
        <v>39800.709000000003</v>
      </c>
      <c r="D46" s="33" t="str">
        <f t="shared" si="3"/>
        <v>vis</v>
      </c>
      <c r="E46" s="129">
        <f>VLOOKUP(C46,'Active 2'!C$21:E$967,3,FALSE)</f>
        <v>-10041.093820008591</v>
      </c>
      <c r="F46" s="21" t="s">
        <v>2608</v>
      </c>
      <c r="G46" s="33" t="str">
        <f t="shared" si="4"/>
        <v>39800.709</v>
      </c>
      <c r="H46" s="8">
        <f t="shared" si="5"/>
        <v>-2725</v>
      </c>
      <c r="I46" s="130" t="s">
        <v>778</v>
      </c>
      <c r="J46" s="131" t="s">
        <v>779</v>
      </c>
      <c r="K46" s="130">
        <v>-2725</v>
      </c>
      <c r="L46" s="130" t="s">
        <v>738</v>
      </c>
      <c r="M46" s="131" t="s">
        <v>2676</v>
      </c>
      <c r="N46" s="131"/>
      <c r="O46" s="132" t="s">
        <v>685</v>
      </c>
      <c r="P46" s="133" t="s">
        <v>764</v>
      </c>
    </row>
    <row r="47" spans="1:16" ht="12.75" customHeight="1" thickBot="1" x14ac:dyDescent="0.25">
      <c r="A47" s="8" t="str">
        <f t="shared" si="0"/>
        <v>IBVS 795 </v>
      </c>
      <c r="B47" s="21" t="str">
        <f t="shared" si="1"/>
        <v>I</v>
      </c>
      <c r="C47" s="8">
        <f t="shared" si="2"/>
        <v>39906.597000000002</v>
      </c>
      <c r="D47" s="33" t="str">
        <f t="shared" si="3"/>
        <v>vis</v>
      </c>
      <c r="E47" s="129">
        <f>VLOOKUP(C47,'Active 2'!C$21:E$967,3,FALSE)</f>
        <v>-9963.0871623914281</v>
      </c>
      <c r="F47" s="21" t="s">
        <v>2608</v>
      </c>
      <c r="G47" s="33" t="str">
        <f t="shared" si="4"/>
        <v>39906.597</v>
      </c>
      <c r="H47" s="8">
        <f t="shared" si="5"/>
        <v>-2647</v>
      </c>
      <c r="I47" s="130" t="s">
        <v>780</v>
      </c>
      <c r="J47" s="131" t="s">
        <v>781</v>
      </c>
      <c r="K47" s="130">
        <v>-2647</v>
      </c>
      <c r="L47" s="130" t="s">
        <v>709</v>
      </c>
      <c r="M47" s="131" t="s">
        <v>2676</v>
      </c>
      <c r="N47" s="131"/>
      <c r="O47" s="132" t="s">
        <v>750</v>
      </c>
      <c r="P47" s="133" t="s">
        <v>764</v>
      </c>
    </row>
    <row r="48" spans="1:16" ht="12.75" customHeight="1" thickBot="1" x14ac:dyDescent="0.25">
      <c r="A48" s="8" t="str">
        <f t="shared" si="0"/>
        <v>IBVS 795 </v>
      </c>
      <c r="B48" s="21" t="str">
        <f t="shared" si="1"/>
        <v>I</v>
      </c>
      <c r="C48" s="8">
        <f t="shared" si="2"/>
        <v>39910.663</v>
      </c>
      <c r="D48" s="33" t="str">
        <f t="shared" si="3"/>
        <v>vis</v>
      </c>
      <c r="E48" s="129">
        <f>VLOOKUP(C48,'Active 2'!C$21:E$967,3,FALSE)</f>
        <v>-9960.0917798186038</v>
      </c>
      <c r="F48" s="21" t="s">
        <v>2608</v>
      </c>
      <c r="G48" s="33" t="str">
        <f t="shared" si="4"/>
        <v>39910.663</v>
      </c>
      <c r="H48" s="8">
        <f t="shared" si="5"/>
        <v>-2644</v>
      </c>
      <c r="I48" s="130" t="s">
        <v>782</v>
      </c>
      <c r="J48" s="131" t="s">
        <v>783</v>
      </c>
      <c r="K48" s="130">
        <v>-2644</v>
      </c>
      <c r="L48" s="130" t="s">
        <v>738</v>
      </c>
      <c r="M48" s="131" t="s">
        <v>2676</v>
      </c>
      <c r="N48" s="131"/>
      <c r="O48" s="132" t="s">
        <v>685</v>
      </c>
      <c r="P48" s="133" t="s">
        <v>764</v>
      </c>
    </row>
    <row r="49" spans="1:16" ht="12.75" customHeight="1" thickBot="1" x14ac:dyDescent="0.25">
      <c r="A49" s="8" t="str">
        <f t="shared" si="0"/>
        <v>IBVS 795 </v>
      </c>
      <c r="B49" s="21" t="str">
        <f t="shared" si="1"/>
        <v>I</v>
      </c>
      <c r="C49" s="8">
        <f t="shared" si="2"/>
        <v>39918.803999999996</v>
      </c>
      <c r="D49" s="33" t="str">
        <f t="shared" si="3"/>
        <v>vis</v>
      </c>
      <c r="E49" s="129">
        <f>VLOOKUP(C49,'Active 2'!C$21:E$967,3,FALSE)</f>
        <v>-9954.0943844606682</v>
      </c>
      <c r="F49" s="21" t="s">
        <v>2608</v>
      </c>
      <c r="G49" s="33" t="str">
        <f t="shared" si="4"/>
        <v>39918.804</v>
      </c>
      <c r="H49" s="8">
        <f t="shared" si="5"/>
        <v>-2638</v>
      </c>
      <c r="I49" s="130" t="s">
        <v>784</v>
      </c>
      <c r="J49" s="131" t="s">
        <v>785</v>
      </c>
      <c r="K49" s="130">
        <v>-2638</v>
      </c>
      <c r="L49" s="130" t="s">
        <v>692</v>
      </c>
      <c r="M49" s="131" t="s">
        <v>2676</v>
      </c>
      <c r="N49" s="131"/>
      <c r="O49" s="132" t="s">
        <v>685</v>
      </c>
      <c r="P49" s="133" t="s">
        <v>764</v>
      </c>
    </row>
    <row r="50" spans="1:16" ht="12.75" customHeight="1" thickBot="1" x14ac:dyDescent="0.25">
      <c r="A50" s="8" t="str">
        <f t="shared" si="0"/>
        <v>IBVS 795 </v>
      </c>
      <c r="B50" s="21" t="str">
        <f t="shared" si="1"/>
        <v>I</v>
      </c>
      <c r="C50" s="8">
        <f t="shared" si="2"/>
        <v>39948.667000000001</v>
      </c>
      <c r="D50" s="33" t="str">
        <f t="shared" si="3"/>
        <v>vis</v>
      </c>
      <c r="E50" s="129">
        <f>VLOOKUP(C50,'Active 2'!C$21:E$967,3,FALSE)</f>
        <v>-9932.0946034050085</v>
      </c>
      <c r="F50" s="21" t="s">
        <v>2608</v>
      </c>
      <c r="G50" s="33" t="str">
        <f t="shared" si="4"/>
        <v>39948.667</v>
      </c>
      <c r="H50" s="8">
        <f t="shared" si="5"/>
        <v>-2616</v>
      </c>
      <c r="I50" s="130" t="s">
        <v>786</v>
      </c>
      <c r="J50" s="131" t="s">
        <v>787</v>
      </c>
      <c r="K50" s="130">
        <v>-2616</v>
      </c>
      <c r="L50" s="130" t="s">
        <v>788</v>
      </c>
      <c r="M50" s="131" t="s">
        <v>2676</v>
      </c>
      <c r="N50" s="131"/>
      <c r="O50" s="132" t="s">
        <v>789</v>
      </c>
      <c r="P50" s="133" t="s">
        <v>764</v>
      </c>
    </row>
    <row r="51" spans="1:16" ht="12.75" customHeight="1" thickBot="1" x14ac:dyDescent="0.25">
      <c r="A51" s="8" t="str">
        <f t="shared" si="0"/>
        <v>IBVS 795 </v>
      </c>
      <c r="B51" s="21" t="str">
        <f t="shared" si="1"/>
        <v>I</v>
      </c>
      <c r="C51" s="8">
        <f t="shared" si="2"/>
        <v>39948.667000000001</v>
      </c>
      <c r="D51" s="33" t="str">
        <f t="shared" si="3"/>
        <v>vis</v>
      </c>
      <c r="E51" s="129">
        <f>VLOOKUP(C51,'Active 2'!C$21:E$967,3,FALSE)</f>
        <v>-9932.0946034050085</v>
      </c>
      <c r="F51" s="21" t="s">
        <v>2608</v>
      </c>
      <c r="G51" s="33" t="str">
        <f t="shared" si="4"/>
        <v>39948.667</v>
      </c>
      <c r="H51" s="8">
        <f t="shared" si="5"/>
        <v>-2616</v>
      </c>
      <c r="I51" s="130" t="s">
        <v>786</v>
      </c>
      <c r="J51" s="131" t="s">
        <v>787</v>
      </c>
      <c r="K51" s="130">
        <v>-2616</v>
      </c>
      <c r="L51" s="130" t="s">
        <v>788</v>
      </c>
      <c r="M51" s="131" t="s">
        <v>2676</v>
      </c>
      <c r="N51" s="131"/>
      <c r="O51" s="132" t="s">
        <v>790</v>
      </c>
      <c r="P51" s="133" t="s">
        <v>764</v>
      </c>
    </row>
    <row r="52" spans="1:16" ht="12.75" customHeight="1" thickBot="1" x14ac:dyDescent="0.25">
      <c r="A52" s="8" t="str">
        <f t="shared" si="0"/>
        <v>IBVS 795 </v>
      </c>
      <c r="B52" s="21" t="str">
        <f t="shared" si="1"/>
        <v>I</v>
      </c>
      <c r="C52" s="8">
        <f t="shared" si="2"/>
        <v>39948.669000000002</v>
      </c>
      <c r="D52" s="33" t="str">
        <f t="shared" si="3"/>
        <v>vis</v>
      </c>
      <c r="E52" s="129">
        <f>VLOOKUP(C52,'Active 2'!C$21:E$967,3,FALSE)</f>
        <v>-9932.0931300245011</v>
      </c>
      <c r="F52" s="21" t="s">
        <v>2608</v>
      </c>
      <c r="G52" s="33" t="str">
        <f t="shared" si="4"/>
        <v>39948.669</v>
      </c>
      <c r="H52" s="8">
        <f t="shared" si="5"/>
        <v>-2616</v>
      </c>
      <c r="I52" s="130" t="s">
        <v>791</v>
      </c>
      <c r="J52" s="131" t="s">
        <v>792</v>
      </c>
      <c r="K52" s="130">
        <v>-2616</v>
      </c>
      <c r="L52" s="130" t="s">
        <v>746</v>
      </c>
      <c r="M52" s="131" t="s">
        <v>2676</v>
      </c>
      <c r="N52" s="131"/>
      <c r="O52" s="132" t="s">
        <v>793</v>
      </c>
      <c r="P52" s="133" t="s">
        <v>764</v>
      </c>
    </row>
    <row r="53" spans="1:16" ht="12.75" customHeight="1" thickBot="1" x14ac:dyDescent="0.25">
      <c r="A53" s="8" t="str">
        <f t="shared" si="0"/>
        <v>IBVS 795 </v>
      </c>
      <c r="B53" s="21" t="str">
        <f t="shared" si="1"/>
        <v>I</v>
      </c>
      <c r="C53" s="8">
        <f t="shared" si="2"/>
        <v>39948.67</v>
      </c>
      <c r="D53" s="33" t="str">
        <f t="shared" si="3"/>
        <v>vis</v>
      </c>
      <c r="E53" s="129">
        <f>VLOOKUP(C53,'Active 2'!C$21:E$967,3,FALSE)</f>
        <v>-9932.0923933342492</v>
      </c>
      <c r="F53" s="21" t="s">
        <v>2608</v>
      </c>
      <c r="G53" s="33" t="str">
        <f t="shared" si="4"/>
        <v>39948.670</v>
      </c>
      <c r="H53" s="8">
        <f t="shared" si="5"/>
        <v>-2616</v>
      </c>
      <c r="I53" s="130" t="s">
        <v>794</v>
      </c>
      <c r="J53" s="131" t="s">
        <v>795</v>
      </c>
      <c r="K53" s="130">
        <v>-2616</v>
      </c>
      <c r="L53" s="130" t="s">
        <v>796</v>
      </c>
      <c r="M53" s="131" t="s">
        <v>2676</v>
      </c>
      <c r="N53" s="131"/>
      <c r="O53" s="132" t="s">
        <v>750</v>
      </c>
      <c r="P53" s="133" t="s">
        <v>764</v>
      </c>
    </row>
    <row r="54" spans="1:16" ht="12.75" customHeight="1" thickBot="1" x14ac:dyDescent="0.25">
      <c r="A54" s="8" t="str">
        <f t="shared" si="0"/>
        <v>IBVS 795 </v>
      </c>
      <c r="B54" s="21" t="str">
        <f t="shared" si="1"/>
        <v>I</v>
      </c>
      <c r="C54" s="8">
        <f t="shared" si="2"/>
        <v>39952.741000000002</v>
      </c>
      <c r="D54" s="33" t="str">
        <f t="shared" si="3"/>
        <v>vis</v>
      </c>
      <c r="E54" s="129">
        <f>VLOOKUP(C54,'Active 2'!C$21:E$967,3,FALSE)</f>
        <v>-9929.0933273101509</v>
      </c>
      <c r="F54" s="21" t="s">
        <v>2608</v>
      </c>
      <c r="G54" s="33" t="str">
        <f t="shared" si="4"/>
        <v>39952.741</v>
      </c>
      <c r="H54" s="8">
        <f t="shared" si="5"/>
        <v>-2613</v>
      </c>
      <c r="I54" s="130" t="s">
        <v>797</v>
      </c>
      <c r="J54" s="131" t="s">
        <v>798</v>
      </c>
      <c r="K54" s="130">
        <v>-2613</v>
      </c>
      <c r="L54" s="130" t="s">
        <v>746</v>
      </c>
      <c r="M54" s="131" t="s">
        <v>2676</v>
      </c>
      <c r="N54" s="131"/>
      <c r="O54" s="132" t="s">
        <v>790</v>
      </c>
      <c r="P54" s="133" t="s">
        <v>764</v>
      </c>
    </row>
    <row r="55" spans="1:16" ht="12.75" customHeight="1" thickBot="1" x14ac:dyDescent="0.25">
      <c r="A55" s="8" t="str">
        <f t="shared" si="0"/>
        <v>IBVS 795 </v>
      </c>
      <c r="B55" s="21" t="str">
        <f t="shared" si="1"/>
        <v>I</v>
      </c>
      <c r="C55" s="8">
        <f t="shared" si="2"/>
        <v>39963.597000000002</v>
      </c>
      <c r="D55" s="33" t="str">
        <f t="shared" si="3"/>
        <v>vis</v>
      </c>
      <c r="E55" s="129">
        <f>VLOOKUP(C55,'Active 2'!C$21:E$967,3,FALSE)</f>
        <v>-9921.095817912561</v>
      </c>
      <c r="F55" s="21" t="s">
        <v>2608</v>
      </c>
      <c r="G55" s="33" t="str">
        <f t="shared" si="4"/>
        <v>39963.597</v>
      </c>
      <c r="H55" s="8">
        <f t="shared" si="5"/>
        <v>-2605</v>
      </c>
      <c r="I55" s="130" t="s">
        <v>799</v>
      </c>
      <c r="J55" s="131" t="s">
        <v>800</v>
      </c>
      <c r="K55" s="130">
        <v>-2605</v>
      </c>
      <c r="L55" s="130" t="s">
        <v>759</v>
      </c>
      <c r="M55" s="131" t="s">
        <v>2676</v>
      </c>
      <c r="N55" s="131"/>
      <c r="O55" s="132" t="s">
        <v>793</v>
      </c>
      <c r="P55" s="133" t="s">
        <v>764</v>
      </c>
    </row>
    <row r="56" spans="1:16" ht="12.75" customHeight="1" thickBot="1" x14ac:dyDescent="0.25">
      <c r="A56" s="8" t="str">
        <f t="shared" si="0"/>
        <v>IBVS 795 </v>
      </c>
      <c r="B56" s="21" t="str">
        <f t="shared" si="1"/>
        <v>I</v>
      </c>
      <c r="C56" s="8">
        <f t="shared" si="2"/>
        <v>39963.599000000002</v>
      </c>
      <c r="D56" s="33" t="str">
        <f t="shared" si="3"/>
        <v>vis</v>
      </c>
      <c r="E56" s="129">
        <f>VLOOKUP(C56,'Active 2'!C$21:E$967,3,FALSE)</f>
        <v>-9921.0943445320536</v>
      </c>
      <c r="F56" s="21" t="s">
        <v>2608</v>
      </c>
      <c r="G56" s="33" t="str">
        <f t="shared" si="4"/>
        <v>39963.599</v>
      </c>
      <c r="H56" s="8">
        <f t="shared" si="5"/>
        <v>-2605</v>
      </c>
      <c r="I56" s="130" t="s">
        <v>801</v>
      </c>
      <c r="J56" s="131" t="s">
        <v>802</v>
      </c>
      <c r="K56" s="130">
        <v>-2605</v>
      </c>
      <c r="L56" s="130" t="s">
        <v>788</v>
      </c>
      <c r="M56" s="131" t="s">
        <v>2676</v>
      </c>
      <c r="N56" s="131"/>
      <c r="O56" s="132" t="s">
        <v>790</v>
      </c>
      <c r="P56" s="133" t="s">
        <v>764</v>
      </c>
    </row>
    <row r="57" spans="1:16" ht="12.75" customHeight="1" thickBot="1" x14ac:dyDescent="0.25">
      <c r="A57" s="8" t="str">
        <f t="shared" si="0"/>
        <v>IBVS 795 </v>
      </c>
      <c r="B57" s="21" t="str">
        <f t="shared" si="1"/>
        <v>I</v>
      </c>
      <c r="C57" s="8">
        <f t="shared" si="2"/>
        <v>39963.599000000002</v>
      </c>
      <c r="D57" s="33" t="str">
        <f t="shared" si="3"/>
        <v>vis</v>
      </c>
      <c r="E57" s="129">
        <f>VLOOKUP(C57,'Active 2'!C$21:E$967,3,FALSE)</f>
        <v>-9921.0943445320536</v>
      </c>
      <c r="F57" s="21" t="s">
        <v>2608</v>
      </c>
      <c r="G57" s="33" t="str">
        <f t="shared" si="4"/>
        <v>39963.599</v>
      </c>
      <c r="H57" s="8">
        <f t="shared" si="5"/>
        <v>-2605</v>
      </c>
      <c r="I57" s="130" t="s">
        <v>801</v>
      </c>
      <c r="J57" s="131" t="s">
        <v>802</v>
      </c>
      <c r="K57" s="130">
        <v>-2605</v>
      </c>
      <c r="L57" s="130" t="s">
        <v>788</v>
      </c>
      <c r="M57" s="131" t="s">
        <v>2676</v>
      </c>
      <c r="N57" s="131"/>
      <c r="O57" s="132" t="s">
        <v>750</v>
      </c>
      <c r="P57" s="133" t="s">
        <v>764</v>
      </c>
    </row>
    <row r="58" spans="1:16" ht="12.75" customHeight="1" thickBot="1" x14ac:dyDescent="0.25">
      <c r="A58" s="8" t="str">
        <f t="shared" si="0"/>
        <v>IBVS 795 </v>
      </c>
      <c r="B58" s="21" t="str">
        <f t="shared" si="1"/>
        <v>I</v>
      </c>
      <c r="C58" s="8">
        <f t="shared" si="2"/>
        <v>40001.61</v>
      </c>
      <c r="D58" s="33" t="str">
        <f t="shared" si="3"/>
        <v>vis</v>
      </c>
      <c r="E58" s="129">
        <f>VLOOKUP(C58,'Active 2'!C$21:E$967,3,FALSE)</f>
        <v>-9893.0920112866825</v>
      </c>
      <c r="F58" s="21" t="s">
        <v>2608</v>
      </c>
      <c r="G58" s="33" t="str">
        <f t="shared" si="4"/>
        <v>40001.610</v>
      </c>
      <c r="H58" s="8">
        <f t="shared" si="5"/>
        <v>-2577</v>
      </c>
      <c r="I58" s="130" t="s">
        <v>803</v>
      </c>
      <c r="J58" s="131" t="s">
        <v>804</v>
      </c>
      <c r="K58" s="130">
        <v>-2577</v>
      </c>
      <c r="L58" s="130" t="s">
        <v>746</v>
      </c>
      <c r="M58" s="131" t="s">
        <v>2676</v>
      </c>
      <c r="N58" s="131"/>
      <c r="O58" s="132" t="s">
        <v>790</v>
      </c>
      <c r="P58" s="133" t="s">
        <v>764</v>
      </c>
    </row>
    <row r="59" spans="1:16" ht="12.75" customHeight="1" thickBot="1" x14ac:dyDescent="0.25">
      <c r="A59" s="8" t="str">
        <f t="shared" si="0"/>
        <v>IBVS 394 </v>
      </c>
      <c r="B59" s="21" t="str">
        <f t="shared" si="1"/>
        <v>I</v>
      </c>
      <c r="C59" s="8">
        <f t="shared" si="2"/>
        <v>40111.578099999999</v>
      </c>
      <c r="D59" s="33" t="str">
        <f t="shared" si="3"/>
        <v>vis</v>
      </c>
      <c r="E59" s="129">
        <f>VLOOKUP(C59,'Active 2'!C$21:E$967,3,FALSE)</f>
        <v>-9812.0795837641126</v>
      </c>
      <c r="F59" s="21" t="s">
        <v>2608</v>
      </c>
      <c r="G59" s="33" t="str">
        <f t="shared" si="4"/>
        <v>40111.5781</v>
      </c>
      <c r="H59" s="8">
        <f t="shared" si="5"/>
        <v>-2496</v>
      </c>
      <c r="I59" s="130" t="s">
        <v>812</v>
      </c>
      <c r="J59" s="131" t="s">
        <v>813</v>
      </c>
      <c r="K59" s="130">
        <v>-2496</v>
      </c>
      <c r="L59" s="130" t="s">
        <v>814</v>
      </c>
      <c r="M59" s="131" t="s">
        <v>2676</v>
      </c>
      <c r="N59" s="131"/>
      <c r="O59" s="132" t="s">
        <v>810</v>
      </c>
      <c r="P59" s="133" t="s">
        <v>811</v>
      </c>
    </row>
    <row r="60" spans="1:16" ht="12.75" customHeight="1" thickBot="1" x14ac:dyDescent="0.25">
      <c r="A60" s="8" t="str">
        <f t="shared" si="0"/>
        <v>IBVS 394 </v>
      </c>
      <c r="B60" s="21" t="str">
        <f t="shared" si="1"/>
        <v>I</v>
      </c>
      <c r="C60" s="8">
        <f t="shared" si="2"/>
        <v>40114.288099999998</v>
      </c>
      <c r="D60" s="33" t="str">
        <f t="shared" si="3"/>
        <v>vis</v>
      </c>
      <c r="E60" s="129">
        <f>VLOOKUP(C60,'Active 2'!C$21:E$967,3,FALSE)</f>
        <v>-9810.0831531757321</v>
      </c>
      <c r="F60" s="21" t="s">
        <v>2608</v>
      </c>
      <c r="G60" s="33" t="str">
        <f t="shared" si="4"/>
        <v>40114.2881</v>
      </c>
      <c r="H60" s="8">
        <f t="shared" si="5"/>
        <v>-2494</v>
      </c>
      <c r="I60" s="130" t="s">
        <v>815</v>
      </c>
      <c r="J60" s="131" t="s">
        <v>816</v>
      </c>
      <c r="K60" s="130">
        <v>-2494</v>
      </c>
      <c r="L60" s="130" t="s">
        <v>809</v>
      </c>
      <c r="M60" s="131" t="s">
        <v>2676</v>
      </c>
      <c r="N60" s="131"/>
      <c r="O60" s="132" t="s">
        <v>810</v>
      </c>
      <c r="P60" s="133" t="s">
        <v>811</v>
      </c>
    </row>
    <row r="61" spans="1:16" ht="12.75" customHeight="1" thickBot="1" x14ac:dyDescent="0.25">
      <c r="A61" s="8" t="str">
        <f t="shared" si="0"/>
        <v>IBVS 394 </v>
      </c>
      <c r="B61" s="21" t="str">
        <f t="shared" si="1"/>
        <v>I</v>
      </c>
      <c r="C61" s="8">
        <f t="shared" si="2"/>
        <v>40118.360699999997</v>
      </c>
      <c r="D61" s="33" t="str">
        <f t="shared" si="3"/>
        <v>vis</v>
      </c>
      <c r="E61" s="129">
        <f>VLOOKUP(C61,'Active 2'!C$21:E$967,3,FALSE)</f>
        <v>-9807.0829084472298</v>
      </c>
      <c r="F61" s="21" t="s">
        <v>2608</v>
      </c>
      <c r="G61" s="33" t="str">
        <f t="shared" si="4"/>
        <v>40118.3607</v>
      </c>
      <c r="H61" s="8">
        <f t="shared" si="5"/>
        <v>-2491</v>
      </c>
      <c r="I61" s="130" t="s">
        <v>817</v>
      </c>
      <c r="J61" s="131" t="s">
        <v>818</v>
      </c>
      <c r="K61" s="130">
        <v>-2491</v>
      </c>
      <c r="L61" s="130" t="s">
        <v>819</v>
      </c>
      <c r="M61" s="131" t="s">
        <v>2676</v>
      </c>
      <c r="N61" s="131"/>
      <c r="O61" s="132" t="s">
        <v>810</v>
      </c>
      <c r="P61" s="133" t="s">
        <v>811</v>
      </c>
    </row>
    <row r="62" spans="1:16" ht="12.75" customHeight="1" thickBot="1" x14ac:dyDescent="0.25">
      <c r="A62" s="8" t="str">
        <f t="shared" si="0"/>
        <v>IBVS 394 </v>
      </c>
      <c r="B62" s="21" t="str">
        <f t="shared" si="1"/>
        <v>I</v>
      </c>
      <c r="C62" s="8">
        <f t="shared" si="2"/>
        <v>40126.503199999999</v>
      </c>
      <c r="D62" s="33" t="str">
        <f t="shared" si="3"/>
        <v>vis</v>
      </c>
      <c r="E62" s="129">
        <f>VLOOKUP(C62,'Active 2'!C$21:E$967,3,FALSE)</f>
        <v>-9801.0844080539082</v>
      </c>
      <c r="F62" s="21" t="s">
        <v>2608</v>
      </c>
      <c r="G62" s="33" t="str">
        <f t="shared" si="4"/>
        <v>40126.5032</v>
      </c>
      <c r="H62" s="8">
        <f t="shared" si="5"/>
        <v>-2485</v>
      </c>
      <c r="I62" s="130" t="s">
        <v>820</v>
      </c>
      <c r="J62" s="131" t="s">
        <v>821</v>
      </c>
      <c r="K62" s="130">
        <v>-2485</v>
      </c>
      <c r="L62" s="130" t="s">
        <v>822</v>
      </c>
      <c r="M62" s="131" t="s">
        <v>2676</v>
      </c>
      <c r="N62" s="131"/>
      <c r="O62" s="132" t="s">
        <v>810</v>
      </c>
      <c r="P62" s="133" t="s">
        <v>811</v>
      </c>
    </row>
    <row r="63" spans="1:16" ht="12.75" customHeight="1" thickBot="1" x14ac:dyDescent="0.25">
      <c r="A63" s="8" t="str">
        <f t="shared" si="0"/>
        <v>IBVS 394 </v>
      </c>
      <c r="B63" s="21" t="str">
        <f t="shared" si="1"/>
        <v>I</v>
      </c>
      <c r="C63" s="8">
        <f t="shared" si="2"/>
        <v>40149.580399999999</v>
      </c>
      <c r="D63" s="33" t="str">
        <f t="shared" si="3"/>
        <v>vis</v>
      </c>
      <c r="E63" s="129">
        <f>VLOOKUP(C63,'Active 2'!C$21:E$967,3,FALSE)</f>
        <v>-9784.0836597239486</v>
      </c>
      <c r="F63" s="21" t="s">
        <v>2608</v>
      </c>
      <c r="G63" s="33" t="str">
        <f t="shared" si="4"/>
        <v>40149.5804</v>
      </c>
      <c r="H63" s="8">
        <f t="shared" si="5"/>
        <v>-2468</v>
      </c>
      <c r="I63" s="130" t="s">
        <v>823</v>
      </c>
      <c r="J63" s="131" t="s">
        <v>824</v>
      </c>
      <c r="K63" s="130">
        <v>-2468</v>
      </c>
      <c r="L63" s="130" t="s">
        <v>825</v>
      </c>
      <c r="M63" s="131" t="s">
        <v>2676</v>
      </c>
      <c r="N63" s="131"/>
      <c r="O63" s="132" t="s">
        <v>810</v>
      </c>
      <c r="P63" s="133" t="s">
        <v>811</v>
      </c>
    </row>
    <row r="64" spans="1:16" ht="12.75" customHeight="1" thickBot="1" x14ac:dyDescent="0.25">
      <c r="A64" s="8" t="str">
        <f t="shared" si="0"/>
        <v>IBVS 795 </v>
      </c>
      <c r="B64" s="21" t="str">
        <f t="shared" si="1"/>
        <v>I</v>
      </c>
      <c r="C64" s="8">
        <f t="shared" si="2"/>
        <v>40168.571000000004</v>
      </c>
      <c r="D64" s="33" t="str">
        <f t="shared" si="3"/>
        <v>vis</v>
      </c>
      <c r="E64" s="129">
        <f>VLOOKUP(C64,'Active 2'!C$21:E$967,3,FALSE)</f>
        <v>-9770.0934697860448</v>
      </c>
      <c r="F64" s="21" t="s">
        <v>2608</v>
      </c>
      <c r="G64" s="33" t="str">
        <f t="shared" si="4"/>
        <v>40168.571</v>
      </c>
      <c r="H64" s="8">
        <f t="shared" si="5"/>
        <v>-2454</v>
      </c>
      <c r="I64" s="130" t="s">
        <v>826</v>
      </c>
      <c r="J64" s="131" t="s">
        <v>827</v>
      </c>
      <c r="K64" s="130">
        <v>-2454</v>
      </c>
      <c r="L64" s="130" t="s">
        <v>741</v>
      </c>
      <c r="M64" s="131" t="s">
        <v>2676</v>
      </c>
      <c r="N64" s="131"/>
      <c r="O64" s="132" t="s">
        <v>828</v>
      </c>
      <c r="P64" s="133" t="s">
        <v>764</v>
      </c>
    </row>
    <row r="65" spans="1:16" ht="12.75" customHeight="1" thickBot="1" x14ac:dyDescent="0.25">
      <c r="A65" s="8" t="str">
        <f t="shared" si="0"/>
        <v>IBVS 328 </v>
      </c>
      <c r="B65" s="21" t="str">
        <f t="shared" si="1"/>
        <v>I</v>
      </c>
      <c r="C65" s="8">
        <f t="shared" si="2"/>
        <v>40206.584999999999</v>
      </c>
      <c r="D65" s="33" t="str">
        <f t="shared" si="3"/>
        <v>vis</v>
      </c>
      <c r="E65" s="129">
        <f>VLOOKUP(C65,'Active 2'!C$21:E$967,3,FALSE)</f>
        <v>-9742.0889264699126</v>
      </c>
      <c r="F65" s="21" t="s">
        <v>2608</v>
      </c>
      <c r="G65" s="33" t="str">
        <f t="shared" si="4"/>
        <v>40206.585</v>
      </c>
      <c r="H65" s="8">
        <f t="shared" si="5"/>
        <v>-2426</v>
      </c>
      <c r="I65" s="130" t="s">
        <v>832</v>
      </c>
      <c r="J65" s="131" t="s">
        <v>833</v>
      </c>
      <c r="K65" s="130">
        <v>-2426</v>
      </c>
      <c r="L65" s="130" t="s">
        <v>692</v>
      </c>
      <c r="M65" s="131" t="s">
        <v>2676</v>
      </c>
      <c r="N65" s="131"/>
      <c r="O65" s="132" t="s">
        <v>602</v>
      </c>
      <c r="P65" s="133" t="s">
        <v>834</v>
      </c>
    </row>
    <row r="66" spans="1:16" ht="12.75" customHeight="1" thickBot="1" x14ac:dyDescent="0.25">
      <c r="A66" s="8" t="str">
        <f t="shared" si="0"/>
        <v>IBVS 328 </v>
      </c>
      <c r="B66" s="21" t="str">
        <f t="shared" si="1"/>
        <v>I</v>
      </c>
      <c r="C66" s="8">
        <f t="shared" si="2"/>
        <v>40232.377999999997</v>
      </c>
      <c r="D66" s="33" t="str">
        <f t="shared" si="3"/>
        <v>vis</v>
      </c>
      <c r="E66" s="129">
        <f>VLOOKUP(C66,'Active 2'!C$21:E$967,3,FALSE)</f>
        <v>-9723.0874747480993</v>
      </c>
      <c r="F66" s="21" t="s">
        <v>2608</v>
      </c>
      <c r="G66" s="33" t="str">
        <f t="shared" si="4"/>
        <v>40232.378</v>
      </c>
      <c r="H66" s="8">
        <f t="shared" si="5"/>
        <v>-2407</v>
      </c>
      <c r="I66" s="130" t="s">
        <v>835</v>
      </c>
      <c r="J66" s="131" t="s">
        <v>836</v>
      </c>
      <c r="K66" s="130">
        <v>-2407</v>
      </c>
      <c r="L66" s="130" t="s">
        <v>796</v>
      </c>
      <c r="M66" s="131" t="s">
        <v>2676</v>
      </c>
      <c r="N66" s="131"/>
      <c r="O66" s="132" t="s">
        <v>602</v>
      </c>
      <c r="P66" s="133" t="s">
        <v>834</v>
      </c>
    </row>
    <row r="67" spans="1:16" ht="12.75" customHeight="1" thickBot="1" x14ac:dyDescent="0.25">
      <c r="A67" s="8" t="str">
        <f t="shared" si="0"/>
        <v>IBVS 795 </v>
      </c>
      <c r="B67" s="21" t="str">
        <f t="shared" si="1"/>
        <v>I</v>
      </c>
      <c r="C67" s="8">
        <f t="shared" si="2"/>
        <v>40442.775000000001</v>
      </c>
      <c r="D67" s="33" t="str">
        <f t="shared" si="3"/>
        <v>vis</v>
      </c>
      <c r="E67" s="129">
        <f>VLOOKUP(C67,'Active 2'!C$21:E$967,3,FALSE)</f>
        <v>-9568.0900553740557</v>
      </c>
      <c r="F67" s="21" t="s">
        <v>2608</v>
      </c>
      <c r="G67" s="33" t="str">
        <f t="shared" si="4"/>
        <v>40442.775</v>
      </c>
      <c r="H67" s="8">
        <f t="shared" si="5"/>
        <v>-2252</v>
      </c>
      <c r="I67" s="130" t="s">
        <v>842</v>
      </c>
      <c r="J67" s="131" t="s">
        <v>843</v>
      </c>
      <c r="K67" s="130">
        <v>-2252</v>
      </c>
      <c r="L67" s="130" t="s">
        <v>844</v>
      </c>
      <c r="M67" s="131" t="s">
        <v>2676</v>
      </c>
      <c r="N67" s="131"/>
      <c r="O67" s="132" t="s">
        <v>685</v>
      </c>
      <c r="P67" s="133" t="s">
        <v>764</v>
      </c>
    </row>
    <row r="68" spans="1:16" ht="12.75" customHeight="1" thickBot="1" x14ac:dyDescent="0.25">
      <c r="A68" s="8" t="str">
        <f t="shared" si="0"/>
        <v>IBVS 795 </v>
      </c>
      <c r="B68" s="21" t="str">
        <f t="shared" si="1"/>
        <v>I</v>
      </c>
      <c r="C68" s="8">
        <f t="shared" si="2"/>
        <v>40457.709000000003</v>
      </c>
      <c r="D68" s="33" t="str">
        <f t="shared" si="3"/>
        <v>vis</v>
      </c>
      <c r="E68" s="129">
        <f>VLOOKUP(C68,'Active 2'!C$21:E$967,3,FALSE)</f>
        <v>-9557.0883231205917</v>
      </c>
      <c r="F68" s="21" t="s">
        <v>2608</v>
      </c>
      <c r="G68" s="33" t="str">
        <f t="shared" si="4"/>
        <v>40457.709</v>
      </c>
      <c r="H68" s="8">
        <f t="shared" si="5"/>
        <v>-2241</v>
      </c>
      <c r="I68" s="130" t="s">
        <v>845</v>
      </c>
      <c r="J68" s="131" t="s">
        <v>846</v>
      </c>
      <c r="K68" s="130">
        <v>-2241</v>
      </c>
      <c r="L68" s="130" t="s">
        <v>741</v>
      </c>
      <c r="M68" s="131" t="s">
        <v>2676</v>
      </c>
      <c r="N68" s="131"/>
      <c r="O68" s="132" t="s">
        <v>685</v>
      </c>
      <c r="P68" s="133" t="s">
        <v>764</v>
      </c>
    </row>
    <row r="69" spans="1:16" ht="12.75" customHeight="1" thickBot="1" x14ac:dyDescent="0.25">
      <c r="A69" s="8" t="str">
        <f t="shared" si="0"/>
        <v>IBVS 775 </v>
      </c>
      <c r="B69" s="21" t="str">
        <f t="shared" si="1"/>
        <v>I</v>
      </c>
      <c r="C69" s="8">
        <f t="shared" si="2"/>
        <v>40654.537499999999</v>
      </c>
      <c r="D69" s="33" t="str">
        <f t="shared" si="3"/>
        <v>vis</v>
      </c>
      <c r="E69" s="129">
        <f>VLOOKUP(C69,'Active 2'!C$21:E$967,3,FALSE)</f>
        <v>-9412.08668545816</v>
      </c>
      <c r="F69" s="21" t="s">
        <v>2608</v>
      </c>
      <c r="G69" s="33" t="str">
        <f t="shared" si="4"/>
        <v>40654.5375</v>
      </c>
      <c r="H69" s="8">
        <f t="shared" si="5"/>
        <v>-2096</v>
      </c>
      <c r="I69" s="130" t="s">
        <v>864</v>
      </c>
      <c r="J69" s="131" t="s">
        <v>865</v>
      </c>
      <c r="K69" s="130">
        <v>-2096</v>
      </c>
      <c r="L69" s="130" t="s">
        <v>866</v>
      </c>
      <c r="M69" s="131" t="s">
        <v>2610</v>
      </c>
      <c r="N69" s="131"/>
      <c r="O69" s="132" t="s">
        <v>611</v>
      </c>
      <c r="P69" s="133" t="s">
        <v>867</v>
      </c>
    </row>
    <row r="70" spans="1:16" ht="12.75" customHeight="1" thickBot="1" x14ac:dyDescent="0.25">
      <c r="A70" s="8" t="str">
        <f t="shared" si="0"/>
        <v>IBVS 775 </v>
      </c>
      <c r="B70" s="21" t="str">
        <f t="shared" si="1"/>
        <v>I</v>
      </c>
      <c r="C70" s="8">
        <f t="shared" si="2"/>
        <v>40684.393499999998</v>
      </c>
      <c r="D70" s="33" t="str">
        <f t="shared" si="3"/>
        <v>vis</v>
      </c>
      <c r="E70" s="129">
        <f>VLOOKUP(C70,'Active 2'!C$21:E$967,3,FALSE)</f>
        <v>-9390.0920612342834</v>
      </c>
      <c r="F70" s="21" t="s">
        <v>2608</v>
      </c>
      <c r="G70" s="33" t="str">
        <f t="shared" si="4"/>
        <v>40684.3935</v>
      </c>
      <c r="H70" s="8">
        <f t="shared" si="5"/>
        <v>-2074</v>
      </c>
      <c r="I70" s="130" t="s">
        <v>868</v>
      </c>
      <c r="J70" s="131" t="s">
        <v>869</v>
      </c>
      <c r="K70" s="130">
        <v>-2074</v>
      </c>
      <c r="L70" s="130" t="s">
        <v>870</v>
      </c>
      <c r="M70" s="131" t="s">
        <v>2610</v>
      </c>
      <c r="N70" s="131"/>
      <c r="O70" s="132" t="s">
        <v>611</v>
      </c>
      <c r="P70" s="133" t="s">
        <v>867</v>
      </c>
    </row>
    <row r="71" spans="1:16" ht="12.75" customHeight="1" thickBot="1" x14ac:dyDescent="0.25">
      <c r="A71" s="8" t="str">
        <f t="shared" si="0"/>
        <v>IBVS 775 </v>
      </c>
      <c r="B71" s="21" t="str">
        <f t="shared" si="1"/>
        <v>I</v>
      </c>
      <c r="C71" s="8">
        <f t="shared" si="2"/>
        <v>41064.479500000001</v>
      </c>
      <c r="D71" s="33" t="str">
        <f t="shared" si="3"/>
        <v>vis</v>
      </c>
      <c r="E71" s="129">
        <f>VLOOKUP(C71,'Active 2'!C$21:E$967,3,FALSE)</f>
        <v>-9110.0864093466516</v>
      </c>
      <c r="F71" s="21" t="s">
        <v>2608</v>
      </c>
      <c r="G71" s="33" t="str">
        <f t="shared" si="4"/>
        <v>41064.4795</v>
      </c>
      <c r="H71" s="8">
        <f t="shared" si="5"/>
        <v>-1794</v>
      </c>
      <c r="I71" s="130" t="s">
        <v>893</v>
      </c>
      <c r="J71" s="131" t="s">
        <v>894</v>
      </c>
      <c r="K71" s="130">
        <v>-1794</v>
      </c>
      <c r="L71" s="130" t="s">
        <v>895</v>
      </c>
      <c r="M71" s="131" t="s">
        <v>2610</v>
      </c>
      <c r="N71" s="131"/>
      <c r="O71" s="132" t="s">
        <v>611</v>
      </c>
      <c r="P71" s="133" t="s">
        <v>867</v>
      </c>
    </row>
    <row r="72" spans="1:16" ht="12.75" customHeight="1" thickBot="1" x14ac:dyDescent="0.25">
      <c r="A72" s="8" t="str">
        <f t="shared" si="0"/>
        <v>IBVS 573 </v>
      </c>
      <c r="B72" s="21" t="str">
        <f t="shared" si="1"/>
        <v>I</v>
      </c>
      <c r="C72" s="8">
        <f t="shared" si="2"/>
        <v>41083.487999999998</v>
      </c>
      <c r="D72" s="33" t="str">
        <f t="shared" si="3"/>
        <v>vis</v>
      </c>
      <c r="E72" s="129">
        <f>VLOOKUP(C72,'Active 2'!C$21:E$967,3,FALSE)</f>
        <v>-9096.0830326532068</v>
      </c>
      <c r="F72" s="21" t="s">
        <v>2608</v>
      </c>
      <c r="G72" s="33" t="str">
        <f t="shared" si="4"/>
        <v>41083.488</v>
      </c>
      <c r="H72" s="8">
        <f t="shared" si="5"/>
        <v>-1780</v>
      </c>
      <c r="I72" s="130" t="s">
        <v>896</v>
      </c>
      <c r="J72" s="131" t="s">
        <v>897</v>
      </c>
      <c r="K72" s="130">
        <v>-1780</v>
      </c>
      <c r="L72" s="130" t="s">
        <v>898</v>
      </c>
      <c r="M72" s="131" t="s">
        <v>2676</v>
      </c>
      <c r="N72" s="131"/>
      <c r="O72" s="132" t="s">
        <v>899</v>
      </c>
      <c r="P72" s="133" t="s">
        <v>900</v>
      </c>
    </row>
    <row r="73" spans="1:16" ht="12.75" customHeight="1" thickBot="1" x14ac:dyDescent="0.25">
      <c r="A73" s="8" t="str">
        <f t="shared" si="0"/>
        <v>IBVS 573 </v>
      </c>
      <c r="B73" s="21" t="str">
        <f t="shared" si="1"/>
        <v>I</v>
      </c>
      <c r="C73" s="8">
        <f t="shared" si="2"/>
        <v>41098.417999999998</v>
      </c>
      <c r="D73" s="33" t="str">
        <f t="shared" si="3"/>
        <v>vis</v>
      </c>
      <c r="E73" s="129">
        <f>VLOOKUP(C73,'Active 2'!C$21:E$967,3,FALSE)</f>
        <v>-9085.0842471607593</v>
      </c>
      <c r="F73" s="21" t="s">
        <v>2608</v>
      </c>
      <c r="G73" s="33" t="str">
        <f t="shared" si="4"/>
        <v>41098.418</v>
      </c>
      <c r="H73" s="8">
        <f t="shared" si="5"/>
        <v>-1769</v>
      </c>
      <c r="I73" s="130" t="s">
        <v>901</v>
      </c>
      <c r="J73" s="131" t="s">
        <v>902</v>
      </c>
      <c r="K73" s="130">
        <v>-1769</v>
      </c>
      <c r="L73" s="130" t="s">
        <v>885</v>
      </c>
      <c r="M73" s="131" t="s">
        <v>2676</v>
      </c>
      <c r="N73" s="131"/>
      <c r="O73" s="132" t="s">
        <v>899</v>
      </c>
      <c r="P73" s="133" t="s">
        <v>900</v>
      </c>
    </row>
    <row r="74" spans="1:16" ht="12.75" customHeight="1" thickBot="1" x14ac:dyDescent="0.25">
      <c r="A74" s="8" t="str">
        <f t="shared" si="0"/>
        <v> ORI 126 </v>
      </c>
      <c r="B74" s="21" t="str">
        <f t="shared" si="1"/>
        <v>I</v>
      </c>
      <c r="C74" s="8">
        <f t="shared" si="2"/>
        <v>41136.43</v>
      </c>
      <c r="D74" s="33" t="str">
        <f t="shared" si="3"/>
        <v>vis</v>
      </c>
      <c r="E74" s="129">
        <f>VLOOKUP(C74,'Active 2'!C$21:E$967,3,FALSE)</f>
        <v>-9057.0811772251309</v>
      </c>
      <c r="F74" s="21" t="s">
        <v>2608</v>
      </c>
      <c r="G74" s="33" t="str">
        <f t="shared" si="4"/>
        <v>41136.430</v>
      </c>
      <c r="H74" s="8">
        <f t="shared" si="5"/>
        <v>-1741</v>
      </c>
      <c r="I74" s="130" t="s">
        <v>903</v>
      </c>
      <c r="J74" s="131" t="s">
        <v>904</v>
      </c>
      <c r="K74" s="130">
        <v>-1741</v>
      </c>
      <c r="L74" s="130" t="s">
        <v>849</v>
      </c>
      <c r="M74" s="131" t="s">
        <v>2676</v>
      </c>
      <c r="N74" s="131"/>
      <c r="O74" s="132" t="s">
        <v>905</v>
      </c>
      <c r="P74" s="132" t="s">
        <v>906</v>
      </c>
    </row>
    <row r="75" spans="1:16" ht="12.75" customHeight="1" thickBot="1" x14ac:dyDescent="0.25">
      <c r="A75" s="8" t="str">
        <f t="shared" ref="A75:A138" si="6">P75</f>
        <v> ORI 126 </v>
      </c>
      <c r="B75" s="21" t="str">
        <f t="shared" ref="B75:B138" si="7">IF(H75=INT(H75),"I","II")</f>
        <v>I</v>
      </c>
      <c r="C75" s="8">
        <f t="shared" ref="C75:C138" si="8">1*G75</f>
        <v>41159.5</v>
      </c>
      <c r="D75" s="33" t="str">
        <f t="shared" ref="D75:D138" si="9">VLOOKUP(F75,I$1:J$5,2,FALSE)</f>
        <v>vis</v>
      </c>
      <c r="E75" s="129">
        <f>VLOOKUP(C75,'Active 2'!C$21:E$967,3,FALSE)</f>
        <v>-9040.0857330649997</v>
      </c>
      <c r="F75" s="21" t="s">
        <v>2608</v>
      </c>
      <c r="G75" s="33" t="str">
        <f t="shared" ref="G75:G138" si="10">MID(I75,3,LEN(I75)-3)</f>
        <v>41159.500</v>
      </c>
      <c r="H75" s="8">
        <f t="shared" ref="H75:H138" si="11">1*K75</f>
        <v>-1724</v>
      </c>
      <c r="I75" s="130" t="s">
        <v>911</v>
      </c>
      <c r="J75" s="131" t="s">
        <v>912</v>
      </c>
      <c r="K75" s="130">
        <v>-1724</v>
      </c>
      <c r="L75" s="130" t="s">
        <v>913</v>
      </c>
      <c r="M75" s="131" t="s">
        <v>2676</v>
      </c>
      <c r="N75" s="131"/>
      <c r="O75" s="132" t="s">
        <v>905</v>
      </c>
      <c r="P75" s="132" t="s">
        <v>906</v>
      </c>
    </row>
    <row r="76" spans="1:16" ht="12.75" customHeight="1" thickBot="1" x14ac:dyDescent="0.25">
      <c r="A76" s="8" t="str">
        <f t="shared" si="6"/>
        <v> ORI 129 </v>
      </c>
      <c r="B76" s="21" t="str">
        <f t="shared" si="7"/>
        <v>I</v>
      </c>
      <c r="C76" s="8">
        <f t="shared" si="8"/>
        <v>41227.372000000003</v>
      </c>
      <c r="D76" s="33" t="str">
        <f t="shared" si="9"/>
        <v>vis</v>
      </c>
      <c r="E76" s="129">
        <f>VLOOKUP(C76,'Active 2'!C$21:E$967,3,FALSE)</f>
        <v>-8990.0850921444762</v>
      </c>
      <c r="F76" s="21" t="s">
        <v>2608</v>
      </c>
      <c r="G76" s="33" t="str">
        <f t="shared" si="10"/>
        <v>41227.372</v>
      </c>
      <c r="H76" s="8">
        <f t="shared" si="11"/>
        <v>-1674</v>
      </c>
      <c r="I76" s="130" t="s">
        <v>923</v>
      </c>
      <c r="J76" s="131" t="s">
        <v>924</v>
      </c>
      <c r="K76" s="130">
        <v>-1674</v>
      </c>
      <c r="L76" s="130" t="s">
        <v>909</v>
      </c>
      <c r="M76" s="131" t="s">
        <v>2676</v>
      </c>
      <c r="N76" s="131"/>
      <c r="O76" s="132" t="s">
        <v>905</v>
      </c>
      <c r="P76" s="132" t="s">
        <v>925</v>
      </c>
    </row>
    <row r="77" spans="1:16" ht="12.75" customHeight="1" thickBot="1" x14ac:dyDescent="0.25">
      <c r="A77" s="8" t="str">
        <f t="shared" si="6"/>
        <v> BBS 1 </v>
      </c>
      <c r="B77" s="21" t="str">
        <f t="shared" si="7"/>
        <v>I</v>
      </c>
      <c r="C77" s="8">
        <f t="shared" si="8"/>
        <v>41261.307000000001</v>
      </c>
      <c r="D77" s="33" t="str">
        <f t="shared" si="9"/>
        <v>vis</v>
      </c>
      <c r="E77" s="129">
        <f>VLOOKUP(C77,'Active 2'!C$21:E$967,3,FALSE)</f>
        <v>-8965.0855083744718</v>
      </c>
      <c r="F77" s="21" t="s">
        <v>2608</v>
      </c>
      <c r="G77" s="33" t="str">
        <f t="shared" si="10"/>
        <v>41261.307</v>
      </c>
      <c r="H77" s="8">
        <f t="shared" si="11"/>
        <v>-1649</v>
      </c>
      <c r="I77" s="130" t="s">
        <v>926</v>
      </c>
      <c r="J77" s="131" t="s">
        <v>927</v>
      </c>
      <c r="K77" s="130">
        <v>-1649</v>
      </c>
      <c r="L77" s="130" t="s">
        <v>928</v>
      </c>
      <c r="M77" s="131" t="s">
        <v>2676</v>
      </c>
      <c r="N77" s="131"/>
      <c r="O77" s="132" t="s">
        <v>905</v>
      </c>
      <c r="P77" s="132" t="s">
        <v>929</v>
      </c>
    </row>
    <row r="78" spans="1:16" ht="12.75" customHeight="1" thickBot="1" x14ac:dyDescent="0.25">
      <c r="A78" s="8" t="str">
        <f t="shared" si="6"/>
        <v> BBS 1 </v>
      </c>
      <c r="B78" s="21" t="str">
        <f t="shared" si="7"/>
        <v>I</v>
      </c>
      <c r="C78" s="8">
        <f t="shared" si="8"/>
        <v>41276.239999999998</v>
      </c>
      <c r="D78" s="33" t="str">
        <f t="shared" si="9"/>
        <v>vis</v>
      </c>
      <c r="E78" s="129">
        <f>VLOOKUP(C78,'Active 2'!C$21:E$967,3,FALSE)</f>
        <v>-8954.0845128112633</v>
      </c>
      <c r="F78" s="21" t="s">
        <v>2608</v>
      </c>
      <c r="G78" s="33" t="str">
        <f t="shared" si="10"/>
        <v>41276.240</v>
      </c>
      <c r="H78" s="8">
        <f t="shared" si="11"/>
        <v>-1638</v>
      </c>
      <c r="I78" s="130" t="s">
        <v>930</v>
      </c>
      <c r="J78" s="131" t="s">
        <v>931</v>
      </c>
      <c r="K78" s="130">
        <v>-1638</v>
      </c>
      <c r="L78" s="130" t="s">
        <v>909</v>
      </c>
      <c r="M78" s="131" t="s">
        <v>2676</v>
      </c>
      <c r="N78" s="131"/>
      <c r="O78" s="132" t="s">
        <v>905</v>
      </c>
      <c r="P78" s="132" t="s">
        <v>929</v>
      </c>
    </row>
    <row r="79" spans="1:16" ht="12.75" customHeight="1" thickBot="1" x14ac:dyDescent="0.25">
      <c r="A79" s="8" t="str">
        <f t="shared" si="6"/>
        <v>IBVS 637 </v>
      </c>
      <c r="B79" s="21" t="str">
        <f t="shared" si="7"/>
        <v>I</v>
      </c>
      <c r="C79" s="8">
        <f t="shared" si="8"/>
        <v>41353.612999999998</v>
      </c>
      <c r="D79" s="33" t="str">
        <f t="shared" si="9"/>
        <v>vis</v>
      </c>
      <c r="E79" s="129">
        <f>VLOOKUP(C79,'Active 2'!C$21:E$967,3,FALSE)</f>
        <v>-8897.0845777873456</v>
      </c>
      <c r="F79" s="21" t="s">
        <v>2608</v>
      </c>
      <c r="G79" s="33" t="str">
        <f t="shared" si="10"/>
        <v>41353.613</v>
      </c>
      <c r="H79" s="8">
        <f t="shared" si="11"/>
        <v>-1581</v>
      </c>
      <c r="I79" s="130" t="s">
        <v>932</v>
      </c>
      <c r="J79" s="131" t="s">
        <v>933</v>
      </c>
      <c r="K79" s="130">
        <v>-1581</v>
      </c>
      <c r="L79" s="130" t="s">
        <v>934</v>
      </c>
      <c r="M79" s="131" t="s">
        <v>2676</v>
      </c>
      <c r="N79" s="131"/>
      <c r="O79" s="132" t="s">
        <v>899</v>
      </c>
      <c r="P79" s="133" t="s">
        <v>935</v>
      </c>
    </row>
    <row r="80" spans="1:16" ht="12.75" customHeight="1" thickBot="1" x14ac:dyDescent="0.25">
      <c r="A80" s="8" t="str">
        <f t="shared" si="6"/>
        <v>IBVS 637 </v>
      </c>
      <c r="B80" s="21" t="str">
        <f t="shared" si="7"/>
        <v>I</v>
      </c>
      <c r="C80" s="8">
        <f t="shared" si="8"/>
        <v>41368.546000000002</v>
      </c>
      <c r="D80" s="33" t="str">
        <f t="shared" si="9"/>
        <v>vis</v>
      </c>
      <c r="E80" s="129">
        <f>VLOOKUP(C80,'Active 2'!C$21:E$967,3,FALSE)</f>
        <v>-8886.0835822241315</v>
      </c>
      <c r="F80" s="21" t="s">
        <v>2608</v>
      </c>
      <c r="G80" s="33" t="str">
        <f t="shared" si="10"/>
        <v>41368.546</v>
      </c>
      <c r="H80" s="8">
        <f t="shared" si="11"/>
        <v>-1570</v>
      </c>
      <c r="I80" s="130" t="s">
        <v>936</v>
      </c>
      <c r="J80" s="131" t="s">
        <v>937</v>
      </c>
      <c r="K80" s="130">
        <v>-1570</v>
      </c>
      <c r="L80" s="130" t="s">
        <v>928</v>
      </c>
      <c r="M80" s="131" t="s">
        <v>2676</v>
      </c>
      <c r="N80" s="131"/>
      <c r="O80" s="132" t="s">
        <v>899</v>
      </c>
      <c r="P80" s="133" t="s">
        <v>935</v>
      </c>
    </row>
    <row r="81" spans="1:16" ht="12.75" customHeight="1" thickBot="1" x14ac:dyDescent="0.25">
      <c r="A81" s="8" t="str">
        <f t="shared" si="6"/>
        <v> BBS 7 </v>
      </c>
      <c r="B81" s="21" t="str">
        <f t="shared" si="7"/>
        <v>I</v>
      </c>
      <c r="C81" s="8">
        <f t="shared" si="8"/>
        <v>41694.339999999997</v>
      </c>
      <c r="D81" s="33" t="str">
        <f t="shared" si="9"/>
        <v>vis</v>
      </c>
      <c r="E81" s="129">
        <f>VLOOKUP(C81,'Active 2'!C$21:E$967,3,FALSE)</f>
        <v>-8646.0743176075011</v>
      </c>
      <c r="F81" s="21" t="s">
        <v>2608</v>
      </c>
      <c r="G81" s="33" t="str">
        <f t="shared" si="10"/>
        <v>41694.340</v>
      </c>
      <c r="H81" s="8">
        <f t="shared" si="11"/>
        <v>-1330</v>
      </c>
      <c r="I81" s="130" t="s">
        <v>946</v>
      </c>
      <c r="J81" s="131" t="s">
        <v>947</v>
      </c>
      <c r="K81" s="130">
        <v>-1330</v>
      </c>
      <c r="L81" s="130" t="s">
        <v>948</v>
      </c>
      <c r="M81" s="131" t="s">
        <v>2676</v>
      </c>
      <c r="N81" s="131"/>
      <c r="O81" s="132" t="s">
        <v>905</v>
      </c>
      <c r="P81" s="132" t="s">
        <v>949</v>
      </c>
    </row>
    <row r="82" spans="1:16" ht="12.75" customHeight="1" thickBot="1" x14ac:dyDescent="0.25">
      <c r="A82" s="8" t="str">
        <f t="shared" si="6"/>
        <v> BBS 7 </v>
      </c>
      <c r="B82" s="21" t="str">
        <f t="shared" si="7"/>
        <v>I</v>
      </c>
      <c r="C82" s="8">
        <f t="shared" si="8"/>
        <v>41709.267</v>
      </c>
      <c r="D82" s="33" t="str">
        <f t="shared" si="9"/>
        <v>vis</v>
      </c>
      <c r="E82" s="129">
        <f>VLOOKUP(C82,'Active 2'!C$21:E$967,3,FALSE)</f>
        <v>-8635.0777421858147</v>
      </c>
      <c r="F82" s="21" t="s">
        <v>2608</v>
      </c>
      <c r="G82" s="33" t="str">
        <f t="shared" si="10"/>
        <v>41709.267</v>
      </c>
      <c r="H82" s="8">
        <f t="shared" si="11"/>
        <v>-1319</v>
      </c>
      <c r="I82" s="130" t="s">
        <v>950</v>
      </c>
      <c r="J82" s="131" t="s">
        <v>951</v>
      </c>
      <c r="K82" s="130">
        <v>-1319</v>
      </c>
      <c r="L82" s="130" t="s">
        <v>934</v>
      </c>
      <c r="M82" s="131" t="s">
        <v>2676</v>
      </c>
      <c r="N82" s="131"/>
      <c r="O82" s="132" t="s">
        <v>905</v>
      </c>
      <c r="P82" s="132" t="s">
        <v>949</v>
      </c>
    </row>
    <row r="83" spans="1:16" ht="12.75" customHeight="1" thickBot="1" x14ac:dyDescent="0.25">
      <c r="A83" s="8" t="str">
        <f t="shared" si="6"/>
        <v> BBS 10 </v>
      </c>
      <c r="B83" s="21" t="str">
        <f t="shared" si="7"/>
        <v>I</v>
      </c>
      <c r="C83" s="8">
        <f t="shared" si="8"/>
        <v>41850.442000000003</v>
      </c>
      <c r="D83" s="33" t="str">
        <f t="shared" si="9"/>
        <v>vis</v>
      </c>
      <c r="E83" s="129">
        <f>VLOOKUP(C83,'Active 2'!C$21:E$967,3,FALSE)</f>
        <v>-8531.0754955752127</v>
      </c>
      <c r="F83" s="21" t="s">
        <v>2608</v>
      </c>
      <c r="G83" s="33" t="str">
        <f t="shared" si="10"/>
        <v>41850.442</v>
      </c>
      <c r="H83" s="8">
        <f t="shared" si="11"/>
        <v>-1215</v>
      </c>
      <c r="I83" s="130" t="s">
        <v>955</v>
      </c>
      <c r="J83" s="131" t="s">
        <v>956</v>
      </c>
      <c r="K83" s="130">
        <v>-1215</v>
      </c>
      <c r="L83" s="130" t="s">
        <v>934</v>
      </c>
      <c r="M83" s="131" t="s">
        <v>2676</v>
      </c>
      <c r="N83" s="131"/>
      <c r="O83" s="132" t="s">
        <v>905</v>
      </c>
      <c r="P83" s="132" t="s">
        <v>957</v>
      </c>
    </row>
    <row r="84" spans="1:16" ht="12.75" customHeight="1" thickBot="1" x14ac:dyDescent="0.25">
      <c r="A84" s="8" t="str">
        <f t="shared" si="6"/>
        <v> BBS 11 </v>
      </c>
      <c r="B84" s="21" t="str">
        <f t="shared" si="7"/>
        <v>I</v>
      </c>
      <c r="C84" s="8">
        <f t="shared" si="8"/>
        <v>41903.381999999998</v>
      </c>
      <c r="D84" s="33" t="str">
        <f t="shared" si="9"/>
        <v>vis</v>
      </c>
      <c r="E84" s="129">
        <f>VLOOKUP(C84,'Active 2'!C$21:E$967,3,FALSE)</f>
        <v>-8492.0751135276514</v>
      </c>
      <c r="F84" s="21" t="s">
        <v>2608</v>
      </c>
      <c r="G84" s="33" t="str">
        <f t="shared" si="10"/>
        <v>41903.382</v>
      </c>
      <c r="H84" s="8">
        <f t="shared" si="11"/>
        <v>-1176</v>
      </c>
      <c r="I84" s="130" t="s">
        <v>961</v>
      </c>
      <c r="J84" s="131" t="s">
        <v>962</v>
      </c>
      <c r="K84" s="130">
        <v>-1176</v>
      </c>
      <c r="L84" s="130" t="s">
        <v>963</v>
      </c>
      <c r="M84" s="131" t="s">
        <v>2676</v>
      </c>
      <c r="N84" s="131"/>
      <c r="O84" s="132" t="s">
        <v>905</v>
      </c>
      <c r="P84" s="132" t="s">
        <v>964</v>
      </c>
    </row>
    <row r="85" spans="1:16" ht="12.75" customHeight="1" thickBot="1" x14ac:dyDescent="0.25">
      <c r="A85" s="8" t="str">
        <f t="shared" si="6"/>
        <v> BBS 12 </v>
      </c>
      <c r="B85" s="21" t="str">
        <f t="shared" si="7"/>
        <v>I</v>
      </c>
      <c r="C85" s="8">
        <f t="shared" si="8"/>
        <v>41994.334000000003</v>
      </c>
      <c r="D85" s="33" t="str">
        <f t="shared" si="9"/>
        <v>vis</v>
      </c>
      <c r="E85" s="129">
        <f>VLOOKUP(C85,'Active 2'!C$21:E$967,3,FALSE)</f>
        <v>-8425.0716615444562</v>
      </c>
      <c r="F85" s="21" t="s">
        <v>2608</v>
      </c>
      <c r="G85" s="33" t="str">
        <f t="shared" si="10"/>
        <v>41994.334</v>
      </c>
      <c r="H85" s="8">
        <f t="shared" si="11"/>
        <v>-1109</v>
      </c>
      <c r="I85" s="130" t="s">
        <v>965</v>
      </c>
      <c r="J85" s="131" t="s">
        <v>966</v>
      </c>
      <c r="K85" s="130">
        <v>-1109</v>
      </c>
      <c r="L85" s="130" t="s">
        <v>909</v>
      </c>
      <c r="M85" s="131" t="s">
        <v>2676</v>
      </c>
      <c r="N85" s="131"/>
      <c r="O85" s="132" t="s">
        <v>905</v>
      </c>
      <c r="P85" s="132" t="s">
        <v>967</v>
      </c>
    </row>
    <row r="86" spans="1:16" ht="12.75" customHeight="1" thickBot="1" x14ac:dyDescent="0.25">
      <c r="A86" s="8" t="str">
        <f t="shared" si="6"/>
        <v> BBS 13 </v>
      </c>
      <c r="B86" s="21" t="str">
        <f t="shared" si="7"/>
        <v>I</v>
      </c>
      <c r="C86" s="8">
        <f t="shared" si="8"/>
        <v>42074.421999999999</v>
      </c>
      <c r="D86" s="33" t="str">
        <f t="shared" si="9"/>
        <v>vis</v>
      </c>
      <c r="E86" s="129">
        <f>VLOOKUP(C86,'Active 2'!C$21:E$967,3,FALSE)</f>
        <v>-8366.0716124808878</v>
      </c>
      <c r="F86" s="21" t="s">
        <v>2608</v>
      </c>
      <c r="G86" s="33" t="str">
        <f t="shared" si="10"/>
        <v>42074.422</v>
      </c>
      <c r="H86" s="8">
        <f t="shared" si="11"/>
        <v>-1050</v>
      </c>
      <c r="I86" s="130" t="s">
        <v>968</v>
      </c>
      <c r="J86" s="131" t="s">
        <v>969</v>
      </c>
      <c r="K86" s="130">
        <v>-1050</v>
      </c>
      <c r="L86" s="130" t="s">
        <v>934</v>
      </c>
      <c r="M86" s="131" t="s">
        <v>2676</v>
      </c>
      <c r="N86" s="131"/>
      <c r="O86" s="132" t="s">
        <v>905</v>
      </c>
      <c r="P86" s="132" t="s">
        <v>970</v>
      </c>
    </row>
    <row r="87" spans="1:16" ht="12.75" customHeight="1" thickBot="1" x14ac:dyDescent="0.25">
      <c r="A87" s="8" t="str">
        <f t="shared" si="6"/>
        <v> BBS 15 </v>
      </c>
      <c r="B87" s="21" t="str">
        <f t="shared" si="7"/>
        <v>I</v>
      </c>
      <c r="C87" s="8">
        <f t="shared" si="8"/>
        <v>42146.366000000002</v>
      </c>
      <c r="D87" s="33" t="str">
        <f t="shared" si="9"/>
        <v>vis</v>
      </c>
      <c r="E87" s="129">
        <f>VLOOKUP(C87,'Active 2'!C$21:E$967,3,FALSE)</f>
        <v>-8313.0711688460142</v>
      </c>
      <c r="F87" s="21" t="s">
        <v>2608</v>
      </c>
      <c r="G87" s="33" t="str">
        <f t="shared" si="10"/>
        <v>42146.366</v>
      </c>
      <c r="H87" s="8">
        <f t="shared" si="11"/>
        <v>-997</v>
      </c>
      <c r="I87" s="130" t="s">
        <v>976</v>
      </c>
      <c r="J87" s="131" t="s">
        <v>977</v>
      </c>
      <c r="K87" s="130">
        <v>-997</v>
      </c>
      <c r="L87" s="130" t="s">
        <v>963</v>
      </c>
      <c r="M87" s="131" t="s">
        <v>2676</v>
      </c>
      <c r="N87" s="131"/>
      <c r="O87" s="132" t="s">
        <v>978</v>
      </c>
      <c r="P87" s="132" t="s">
        <v>979</v>
      </c>
    </row>
    <row r="88" spans="1:16" ht="12.75" customHeight="1" thickBot="1" x14ac:dyDescent="0.25">
      <c r="A88" s="8" t="str">
        <f t="shared" si="6"/>
        <v> BBS 15 </v>
      </c>
      <c r="B88" s="21" t="str">
        <f t="shared" si="7"/>
        <v>I</v>
      </c>
      <c r="C88" s="8">
        <f t="shared" si="8"/>
        <v>42150.432000000001</v>
      </c>
      <c r="D88" s="33" t="str">
        <f t="shared" si="9"/>
        <v>vis</v>
      </c>
      <c r="E88" s="129">
        <f>VLOOKUP(C88,'Active 2'!C$21:E$967,3,FALSE)</f>
        <v>-8310.0757862731898</v>
      </c>
      <c r="F88" s="21" t="s">
        <v>2608</v>
      </c>
      <c r="G88" s="33" t="str">
        <f t="shared" si="10"/>
        <v>42150.432</v>
      </c>
      <c r="H88" s="8">
        <f t="shared" si="11"/>
        <v>-994</v>
      </c>
      <c r="I88" s="130" t="s">
        <v>980</v>
      </c>
      <c r="J88" s="131" t="s">
        <v>981</v>
      </c>
      <c r="K88" s="130">
        <v>-994</v>
      </c>
      <c r="L88" s="130" t="s">
        <v>982</v>
      </c>
      <c r="M88" s="131" t="s">
        <v>2676</v>
      </c>
      <c r="N88" s="131"/>
      <c r="O88" s="132" t="s">
        <v>978</v>
      </c>
      <c r="P88" s="132" t="s">
        <v>979</v>
      </c>
    </row>
    <row r="89" spans="1:16" ht="12.75" customHeight="1" thickBot="1" x14ac:dyDescent="0.25">
      <c r="A89" s="8" t="str">
        <f t="shared" si="6"/>
        <v> BBS 15 </v>
      </c>
      <c r="B89" s="21" t="str">
        <f t="shared" si="7"/>
        <v>I</v>
      </c>
      <c r="C89" s="8">
        <f t="shared" si="8"/>
        <v>42158.582999999999</v>
      </c>
      <c r="D89" s="33" t="str">
        <f t="shared" si="9"/>
        <v>vis</v>
      </c>
      <c r="E89" s="129">
        <f>VLOOKUP(C89,'Active 2'!C$21:E$967,3,FALSE)</f>
        <v>-8304.0710240127119</v>
      </c>
      <c r="F89" s="21" t="s">
        <v>2608</v>
      </c>
      <c r="G89" s="33" t="str">
        <f t="shared" si="10"/>
        <v>42158.583</v>
      </c>
      <c r="H89" s="8">
        <f t="shared" si="11"/>
        <v>-988</v>
      </c>
      <c r="I89" s="130" t="s">
        <v>983</v>
      </c>
      <c r="J89" s="131" t="s">
        <v>984</v>
      </c>
      <c r="K89" s="130">
        <v>-988</v>
      </c>
      <c r="L89" s="130" t="s">
        <v>963</v>
      </c>
      <c r="M89" s="131" t="s">
        <v>2676</v>
      </c>
      <c r="N89" s="131"/>
      <c r="O89" s="132" t="s">
        <v>978</v>
      </c>
      <c r="P89" s="132" t="s">
        <v>979</v>
      </c>
    </row>
    <row r="90" spans="1:16" ht="12.75" customHeight="1" thickBot="1" x14ac:dyDescent="0.25">
      <c r="A90" s="8" t="str">
        <f t="shared" si="6"/>
        <v> BBS 17 </v>
      </c>
      <c r="B90" s="21" t="str">
        <f t="shared" si="7"/>
        <v>I</v>
      </c>
      <c r="C90" s="8">
        <f t="shared" si="8"/>
        <v>42302.472000000002</v>
      </c>
      <c r="D90" s="33" t="str">
        <f t="shared" si="9"/>
        <v>vis</v>
      </c>
      <c r="E90" s="129">
        <f>VLOOKUP(C90,'Active 2'!C$21:E$967,3,FALSE)</f>
        <v>-8198.0694000527146</v>
      </c>
      <c r="F90" s="21" t="s">
        <v>2608</v>
      </c>
      <c r="G90" s="33" t="str">
        <f t="shared" si="10"/>
        <v>42302.472</v>
      </c>
      <c r="H90" s="8">
        <f t="shared" si="11"/>
        <v>-882</v>
      </c>
      <c r="I90" s="130" t="s">
        <v>985</v>
      </c>
      <c r="J90" s="131" t="s">
        <v>986</v>
      </c>
      <c r="K90" s="130">
        <v>-882</v>
      </c>
      <c r="L90" s="130" t="s">
        <v>987</v>
      </c>
      <c r="M90" s="131" t="s">
        <v>2676</v>
      </c>
      <c r="N90" s="131"/>
      <c r="O90" s="132" t="s">
        <v>905</v>
      </c>
      <c r="P90" s="132" t="s">
        <v>988</v>
      </c>
    </row>
    <row r="91" spans="1:16" ht="12.75" customHeight="1" thickBot="1" x14ac:dyDescent="0.25">
      <c r="A91" s="8" t="str">
        <f t="shared" si="6"/>
        <v> BBS 20 </v>
      </c>
      <c r="B91" s="21" t="str">
        <f t="shared" si="7"/>
        <v>I</v>
      </c>
      <c r="C91" s="8">
        <f t="shared" si="8"/>
        <v>42423.286999999997</v>
      </c>
      <c r="D91" s="33" t="str">
        <f t="shared" si="9"/>
        <v>vis</v>
      </c>
      <c r="E91" s="129">
        <f>VLOOKUP(C91,'Active 2'!C$21:E$967,3,FALSE)</f>
        <v>-8109.0661670138697</v>
      </c>
      <c r="F91" s="21" t="s">
        <v>2608</v>
      </c>
      <c r="G91" s="33" t="str">
        <f t="shared" si="10"/>
        <v>42423.287</v>
      </c>
      <c r="H91" s="8">
        <f t="shared" si="11"/>
        <v>-793</v>
      </c>
      <c r="I91" s="130" t="s">
        <v>994</v>
      </c>
      <c r="J91" s="131" t="s">
        <v>995</v>
      </c>
      <c r="K91" s="130">
        <v>-793</v>
      </c>
      <c r="L91" s="130" t="s">
        <v>963</v>
      </c>
      <c r="M91" s="131" t="s">
        <v>2676</v>
      </c>
      <c r="N91" s="131"/>
      <c r="O91" s="132" t="s">
        <v>978</v>
      </c>
      <c r="P91" s="132" t="s">
        <v>996</v>
      </c>
    </row>
    <row r="92" spans="1:16" ht="12.75" customHeight="1" thickBot="1" x14ac:dyDescent="0.25">
      <c r="A92" s="8" t="str">
        <f t="shared" si="6"/>
        <v> BBS 20 </v>
      </c>
      <c r="B92" s="21" t="str">
        <f t="shared" si="7"/>
        <v>I</v>
      </c>
      <c r="C92" s="8">
        <f t="shared" si="8"/>
        <v>42443.644999999997</v>
      </c>
      <c r="D92" s="33" t="str">
        <f t="shared" si="9"/>
        <v>vis</v>
      </c>
      <c r="E92" s="129">
        <f>VLOOKUP(C92,'Active 2'!C$21:E$967,3,FALSE)</f>
        <v>-8094.0686268226273</v>
      </c>
      <c r="F92" s="21" t="s">
        <v>2608</v>
      </c>
      <c r="G92" s="33" t="str">
        <f t="shared" si="10"/>
        <v>42443.645</v>
      </c>
      <c r="H92" s="8">
        <f t="shared" si="11"/>
        <v>-778</v>
      </c>
      <c r="I92" s="130" t="s">
        <v>1000</v>
      </c>
      <c r="J92" s="131" t="s">
        <v>1001</v>
      </c>
      <c r="K92" s="130">
        <v>-778</v>
      </c>
      <c r="L92" s="130" t="s">
        <v>1002</v>
      </c>
      <c r="M92" s="131" t="s">
        <v>2676</v>
      </c>
      <c r="N92" s="131"/>
      <c r="O92" s="132" t="s">
        <v>978</v>
      </c>
      <c r="P92" s="132" t="s">
        <v>996</v>
      </c>
    </row>
    <row r="93" spans="1:16" ht="12.75" customHeight="1" thickBot="1" x14ac:dyDescent="0.25">
      <c r="A93" s="8" t="str">
        <f t="shared" si="6"/>
        <v> BBS 21 </v>
      </c>
      <c r="B93" s="21" t="str">
        <f t="shared" si="7"/>
        <v>I</v>
      </c>
      <c r="C93" s="8">
        <f t="shared" si="8"/>
        <v>42446.37</v>
      </c>
      <c r="D93" s="33" t="str">
        <f t="shared" si="9"/>
        <v>vis</v>
      </c>
      <c r="E93" s="129">
        <f>VLOOKUP(C93,'Active 2'!C$21:E$967,3,FALSE)</f>
        <v>-8092.0611458804315</v>
      </c>
      <c r="F93" s="21" t="s">
        <v>2608</v>
      </c>
      <c r="G93" s="33" t="str">
        <f t="shared" si="10"/>
        <v>42446.370</v>
      </c>
      <c r="H93" s="8">
        <f t="shared" si="11"/>
        <v>-776</v>
      </c>
      <c r="I93" s="130" t="s">
        <v>1003</v>
      </c>
      <c r="J93" s="131" t="s">
        <v>1004</v>
      </c>
      <c r="K93" s="130">
        <v>-776</v>
      </c>
      <c r="L93" s="130" t="s">
        <v>948</v>
      </c>
      <c r="M93" s="131" t="s">
        <v>2676</v>
      </c>
      <c r="N93" s="131"/>
      <c r="O93" s="132" t="s">
        <v>978</v>
      </c>
      <c r="P93" s="132" t="s">
        <v>1005</v>
      </c>
    </row>
    <row r="94" spans="1:16" ht="12.75" customHeight="1" thickBot="1" x14ac:dyDescent="0.25">
      <c r="A94" s="8" t="str">
        <f t="shared" si="6"/>
        <v> BBS 21 </v>
      </c>
      <c r="B94" s="21" t="str">
        <f t="shared" si="7"/>
        <v>I</v>
      </c>
      <c r="C94" s="8">
        <f t="shared" si="8"/>
        <v>42461.285000000003</v>
      </c>
      <c r="D94" s="33" t="str">
        <f t="shared" si="9"/>
        <v>vis</v>
      </c>
      <c r="E94" s="129">
        <f>VLOOKUP(C94,'Active 2'!C$21:E$967,3,FALSE)</f>
        <v>-8081.0734107417939</v>
      </c>
      <c r="F94" s="21" t="s">
        <v>2608</v>
      </c>
      <c r="G94" s="33" t="str">
        <f t="shared" si="10"/>
        <v>42461.285</v>
      </c>
      <c r="H94" s="8">
        <f t="shared" si="11"/>
        <v>-765</v>
      </c>
      <c r="I94" s="130" t="s">
        <v>1006</v>
      </c>
      <c r="J94" s="131" t="s">
        <v>1007</v>
      </c>
      <c r="K94" s="130">
        <v>-765</v>
      </c>
      <c r="L94" s="130" t="s">
        <v>1008</v>
      </c>
      <c r="M94" s="131" t="s">
        <v>2676</v>
      </c>
      <c r="N94" s="131"/>
      <c r="O94" s="132" t="s">
        <v>1009</v>
      </c>
      <c r="P94" s="132" t="s">
        <v>1005</v>
      </c>
    </row>
    <row r="95" spans="1:16" ht="12.75" customHeight="1" thickBot="1" x14ac:dyDescent="0.25">
      <c r="A95" s="8" t="str">
        <f t="shared" si="6"/>
        <v> BBS 21 </v>
      </c>
      <c r="B95" s="21" t="str">
        <f t="shared" si="7"/>
        <v>I</v>
      </c>
      <c r="C95" s="8">
        <f t="shared" si="8"/>
        <v>42461.296000000002</v>
      </c>
      <c r="D95" s="33" t="str">
        <f t="shared" si="9"/>
        <v>vis</v>
      </c>
      <c r="E95" s="129">
        <f>VLOOKUP(C95,'Active 2'!C$21:E$967,3,FALSE)</f>
        <v>-8081.0653071490005</v>
      </c>
      <c r="F95" s="21" t="s">
        <v>2608</v>
      </c>
      <c r="G95" s="33" t="str">
        <f t="shared" si="10"/>
        <v>42461.296</v>
      </c>
      <c r="H95" s="8">
        <f t="shared" si="11"/>
        <v>-765</v>
      </c>
      <c r="I95" s="130" t="s">
        <v>1010</v>
      </c>
      <c r="J95" s="131" t="s">
        <v>1011</v>
      </c>
      <c r="K95" s="130">
        <v>-765</v>
      </c>
      <c r="L95" s="130" t="s">
        <v>963</v>
      </c>
      <c r="M95" s="131" t="s">
        <v>2676</v>
      </c>
      <c r="N95" s="131"/>
      <c r="O95" s="132" t="s">
        <v>978</v>
      </c>
      <c r="P95" s="132" t="s">
        <v>1005</v>
      </c>
    </row>
    <row r="96" spans="1:16" ht="12.75" customHeight="1" thickBot="1" x14ac:dyDescent="0.25">
      <c r="A96" s="8" t="str">
        <f t="shared" si="6"/>
        <v> BBS 22 </v>
      </c>
      <c r="B96" s="21" t="str">
        <f t="shared" si="7"/>
        <v>I</v>
      </c>
      <c r="C96" s="8">
        <f t="shared" si="8"/>
        <v>42526.447999999997</v>
      </c>
      <c r="D96" s="33" t="str">
        <f t="shared" si="9"/>
        <v>vis</v>
      </c>
      <c r="E96" s="129">
        <f>VLOOKUP(C96,'Active 2'!C$21:E$967,3,FALSE)</f>
        <v>-8033.0684637194054</v>
      </c>
      <c r="F96" s="21" t="s">
        <v>2608</v>
      </c>
      <c r="G96" s="33" t="str">
        <f t="shared" si="10"/>
        <v>42526.448</v>
      </c>
      <c r="H96" s="8">
        <f t="shared" si="11"/>
        <v>-717</v>
      </c>
      <c r="I96" s="130" t="s">
        <v>1020</v>
      </c>
      <c r="J96" s="131" t="s">
        <v>1021</v>
      </c>
      <c r="K96" s="130">
        <v>-717</v>
      </c>
      <c r="L96" s="130" t="s">
        <v>1014</v>
      </c>
      <c r="M96" s="131" t="s">
        <v>2676</v>
      </c>
      <c r="N96" s="131"/>
      <c r="O96" s="132" t="s">
        <v>905</v>
      </c>
      <c r="P96" s="132" t="s">
        <v>1022</v>
      </c>
    </row>
    <row r="97" spans="1:16" ht="12.75" customHeight="1" thickBot="1" x14ac:dyDescent="0.25">
      <c r="A97" s="8" t="str">
        <f t="shared" si="6"/>
        <v> BBS 22 </v>
      </c>
      <c r="B97" s="21" t="str">
        <f t="shared" si="7"/>
        <v>I</v>
      </c>
      <c r="C97" s="8">
        <f t="shared" si="8"/>
        <v>42541.38</v>
      </c>
      <c r="D97" s="33" t="str">
        <f t="shared" si="9"/>
        <v>vis</v>
      </c>
      <c r="E97" s="129">
        <f>VLOOKUP(C97,'Active 2'!C$21:E$967,3,FALSE)</f>
        <v>-8022.0682048464496</v>
      </c>
      <c r="F97" s="21" t="s">
        <v>2608</v>
      </c>
      <c r="G97" s="33" t="str">
        <f t="shared" si="10"/>
        <v>42541.380</v>
      </c>
      <c r="H97" s="8">
        <f t="shared" si="11"/>
        <v>-706</v>
      </c>
      <c r="I97" s="130" t="s">
        <v>1025</v>
      </c>
      <c r="J97" s="131" t="s">
        <v>1026</v>
      </c>
      <c r="K97" s="130">
        <v>-706</v>
      </c>
      <c r="L97" s="130" t="s">
        <v>1014</v>
      </c>
      <c r="M97" s="131" t="s">
        <v>2676</v>
      </c>
      <c r="N97" s="131"/>
      <c r="O97" s="132" t="s">
        <v>905</v>
      </c>
      <c r="P97" s="132" t="s">
        <v>1022</v>
      </c>
    </row>
    <row r="98" spans="1:16" ht="12.75" customHeight="1" thickBot="1" x14ac:dyDescent="0.25">
      <c r="A98" s="8" t="str">
        <f t="shared" si="6"/>
        <v> BBS 22 </v>
      </c>
      <c r="B98" s="21" t="str">
        <f t="shared" si="7"/>
        <v>I</v>
      </c>
      <c r="C98" s="8">
        <f t="shared" si="8"/>
        <v>42545.453000000001</v>
      </c>
      <c r="D98" s="33" t="str">
        <f t="shared" si="9"/>
        <v>vis</v>
      </c>
      <c r="E98" s="129">
        <f>VLOOKUP(C98,'Active 2'!C$21:E$967,3,FALSE)</f>
        <v>-8019.067665441843</v>
      </c>
      <c r="F98" s="21" t="s">
        <v>2608</v>
      </c>
      <c r="G98" s="33" t="str">
        <f t="shared" si="10"/>
        <v>42545.453</v>
      </c>
      <c r="H98" s="8">
        <f t="shared" si="11"/>
        <v>-703</v>
      </c>
      <c r="I98" s="130" t="s">
        <v>1027</v>
      </c>
      <c r="J98" s="131" t="s">
        <v>1028</v>
      </c>
      <c r="K98" s="130">
        <v>-703</v>
      </c>
      <c r="L98" s="130" t="s">
        <v>960</v>
      </c>
      <c r="M98" s="131" t="s">
        <v>2676</v>
      </c>
      <c r="N98" s="131"/>
      <c r="O98" s="132" t="s">
        <v>905</v>
      </c>
      <c r="P98" s="132" t="s">
        <v>1022</v>
      </c>
    </row>
    <row r="99" spans="1:16" ht="12.75" customHeight="1" thickBot="1" x14ac:dyDescent="0.25">
      <c r="A99" s="8" t="str">
        <f t="shared" si="6"/>
        <v> BBS 23 </v>
      </c>
      <c r="B99" s="21" t="str">
        <f t="shared" si="7"/>
        <v>I</v>
      </c>
      <c r="C99" s="8">
        <f t="shared" si="8"/>
        <v>42606.536</v>
      </c>
      <c r="D99" s="33" t="str">
        <f t="shared" si="9"/>
        <v>vis</v>
      </c>
      <c r="E99" s="129">
        <f>VLOOKUP(C99,'Active 2'!C$21:E$967,3,FALSE)</f>
        <v>-7974.0684146558315</v>
      </c>
      <c r="F99" s="21" t="s">
        <v>2608</v>
      </c>
      <c r="G99" s="33" t="str">
        <f t="shared" si="10"/>
        <v>42606.536</v>
      </c>
      <c r="H99" s="8">
        <f t="shared" si="11"/>
        <v>-658</v>
      </c>
      <c r="I99" s="130" t="s">
        <v>1043</v>
      </c>
      <c r="J99" s="131" t="s">
        <v>1044</v>
      </c>
      <c r="K99" s="130">
        <v>-658</v>
      </c>
      <c r="L99" s="130" t="s">
        <v>1045</v>
      </c>
      <c r="M99" s="131" t="s">
        <v>2676</v>
      </c>
      <c r="N99" s="131"/>
      <c r="O99" s="132" t="s">
        <v>905</v>
      </c>
      <c r="P99" s="132" t="s">
        <v>1046</v>
      </c>
    </row>
    <row r="100" spans="1:16" ht="12.75" customHeight="1" thickBot="1" x14ac:dyDescent="0.25">
      <c r="A100" s="8" t="str">
        <f t="shared" si="6"/>
        <v> BBS 24 </v>
      </c>
      <c r="B100" s="21" t="str">
        <f t="shared" si="7"/>
        <v>I</v>
      </c>
      <c r="C100" s="8">
        <f t="shared" si="8"/>
        <v>42742.277999999998</v>
      </c>
      <c r="D100" s="33" t="str">
        <f t="shared" si="9"/>
        <v>vis</v>
      </c>
      <c r="E100" s="129">
        <f>VLOOKUP(C100,'Active 2'!C$21:E$967,3,FALSE)</f>
        <v>-7874.0686061952993</v>
      </c>
      <c r="F100" s="21" t="s">
        <v>2608</v>
      </c>
      <c r="G100" s="33" t="str">
        <f t="shared" si="10"/>
        <v>42742.278</v>
      </c>
      <c r="H100" s="8">
        <f t="shared" si="11"/>
        <v>-558</v>
      </c>
      <c r="I100" s="130" t="s">
        <v>1053</v>
      </c>
      <c r="J100" s="131" t="s">
        <v>1054</v>
      </c>
      <c r="K100" s="130">
        <v>-558</v>
      </c>
      <c r="L100" s="130" t="s">
        <v>1055</v>
      </c>
      <c r="M100" s="131" t="s">
        <v>2676</v>
      </c>
      <c r="N100" s="131"/>
      <c r="O100" s="132" t="s">
        <v>978</v>
      </c>
      <c r="P100" s="132" t="s">
        <v>1056</v>
      </c>
    </row>
    <row r="101" spans="1:16" ht="12.75" customHeight="1" thickBot="1" x14ac:dyDescent="0.25">
      <c r="A101" s="8" t="str">
        <f t="shared" si="6"/>
        <v> BBS 25 </v>
      </c>
      <c r="B101" s="21" t="str">
        <f t="shared" si="7"/>
        <v>I</v>
      </c>
      <c r="C101" s="8">
        <f t="shared" si="8"/>
        <v>42777.571000000004</v>
      </c>
      <c r="D101" s="33" t="str">
        <f t="shared" si="9"/>
        <v>vis</v>
      </c>
      <c r="E101" s="129">
        <f>VLOOKUP(C101,'Active 2'!C$21:E$967,3,FALSE)</f>
        <v>-7848.0685970603363</v>
      </c>
      <c r="F101" s="21" t="s">
        <v>2608</v>
      </c>
      <c r="G101" s="33" t="str">
        <f t="shared" si="10"/>
        <v>42777.571</v>
      </c>
      <c r="H101" s="8">
        <f t="shared" si="11"/>
        <v>-532</v>
      </c>
      <c r="I101" s="130" t="s">
        <v>1057</v>
      </c>
      <c r="J101" s="131" t="s">
        <v>1058</v>
      </c>
      <c r="K101" s="130">
        <v>-532</v>
      </c>
      <c r="L101" s="130" t="s">
        <v>1055</v>
      </c>
      <c r="M101" s="131" t="s">
        <v>2676</v>
      </c>
      <c r="N101" s="131"/>
      <c r="O101" s="132" t="s">
        <v>978</v>
      </c>
      <c r="P101" s="132" t="s">
        <v>1059</v>
      </c>
    </row>
    <row r="102" spans="1:16" ht="12.75" customHeight="1" thickBot="1" x14ac:dyDescent="0.25">
      <c r="A102" s="8" t="str">
        <f t="shared" si="6"/>
        <v> BBS 26 </v>
      </c>
      <c r="B102" s="21" t="str">
        <f t="shared" si="7"/>
        <v>I</v>
      </c>
      <c r="C102" s="8">
        <f t="shared" si="8"/>
        <v>42837.302000000003</v>
      </c>
      <c r="D102" s="33" t="str">
        <f t="shared" si="9"/>
        <v>vis</v>
      </c>
      <c r="E102" s="129">
        <f>VLOOKUP(C102,'Active 2'!C$21:E$967,3,FALSE)</f>
        <v>-7804.065351497753</v>
      </c>
      <c r="F102" s="21" t="s">
        <v>2608</v>
      </c>
      <c r="G102" s="33" t="str">
        <f t="shared" si="10"/>
        <v>42837.302</v>
      </c>
      <c r="H102" s="8">
        <f t="shared" si="11"/>
        <v>-488</v>
      </c>
      <c r="I102" s="130" t="s">
        <v>1060</v>
      </c>
      <c r="J102" s="131" t="s">
        <v>1061</v>
      </c>
      <c r="K102" s="130">
        <v>-488</v>
      </c>
      <c r="L102" s="130" t="s">
        <v>1062</v>
      </c>
      <c r="M102" s="131" t="s">
        <v>2676</v>
      </c>
      <c r="N102" s="131"/>
      <c r="O102" s="132" t="s">
        <v>978</v>
      </c>
      <c r="P102" s="132" t="s">
        <v>1063</v>
      </c>
    </row>
    <row r="103" spans="1:16" ht="12.75" customHeight="1" thickBot="1" x14ac:dyDescent="0.25">
      <c r="A103" s="8" t="str">
        <f t="shared" si="6"/>
        <v> BBS 27 </v>
      </c>
      <c r="B103" s="21" t="str">
        <f t="shared" si="7"/>
        <v>I</v>
      </c>
      <c r="C103" s="8">
        <f t="shared" si="8"/>
        <v>42841.377999999997</v>
      </c>
      <c r="D103" s="33" t="str">
        <f t="shared" si="9"/>
        <v>vis</v>
      </c>
      <c r="E103" s="129">
        <f>VLOOKUP(C103,'Active 2'!C$21:E$967,3,FALSE)</f>
        <v>-7801.0626020223917</v>
      </c>
      <c r="F103" s="21" t="s">
        <v>2608</v>
      </c>
      <c r="G103" s="33" t="str">
        <f t="shared" si="10"/>
        <v>42841.378</v>
      </c>
      <c r="H103" s="8">
        <f t="shared" si="11"/>
        <v>-485</v>
      </c>
      <c r="I103" s="130" t="s">
        <v>1064</v>
      </c>
      <c r="J103" s="131" t="s">
        <v>1065</v>
      </c>
      <c r="K103" s="130">
        <v>-485</v>
      </c>
      <c r="L103" s="130" t="s">
        <v>1014</v>
      </c>
      <c r="M103" s="131" t="s">
        <v>2676</v>
      </c>
      <c r="N103" s="131"/>
      <c r="O103" s="132" t="s">
        <v>905</v>
      </c>
      <c r="P103" s="132" t="s">
        <v>1066</v>
      </c>
    </row>
    <row r="104" spans="1:16" ht="12.75" customHeight="1" thickBot="1" x14ac:dyDescent="0.25">
      <c r="A104" s="8" t="str">
        <f t="shared" si="6"/>
        <v> AOEB 1 </v>
      </c>
      <c r="B104" s="21" t="str">
        <f t="shared" si="7"/>
        <v>I</v>
      </c>
      <c r="C104" s="8">
        <f t="shared" si="8"/>
        <v>42865.807999999997</v>
      </c>
      <c r="D104" s="33" t="str">
        <f t="shared" si="9"/>
        <v>vis</v>
      </c>
      <c r="E104" s="129">
        <f>VLOOKUP(C104,'Active 2'!C$21:E$967,3,FALSE)</f>
        <v>-7783.0652591168</v>
      </c>
      <c r="F104" s="21" t="s">
        <v>2608</v>
      </c>
      <c r="G104" s="33" t="str">
        <f t="shared" si="10"/>
        <v>42865.808</v>
      </c>
      <c r="H104" s="8">
        <f t="shared" si="11"/>
        <v>-467</v>
      </c>
      <c r="I104" s="130" t="s">
        <v>1067</v>
      </c>
      <c r="J104" s="131" t="s">
        <v>1068</v>
      </c>
      <c r="K104" s="130">
        <v>-467</v>
      </c>
      <c r="L104" s="130" t="s">
        <v>1052</v>
      </c>
      <c r="M104" s="131" t="s">
        <v>2676</v>
      </c>
      <c r="N104" s="131"/>
      <c r="O104" s="132" t="s">
        <v>1034</v>
      </c>
      <c r="P104" s="132" t="s">
        <v>1069</v>
      </c>
    </row>
    <row r="105" spans="1:16" ht="12.75" customHeight="1" thickBot="1" x14ac:dyDescent="0.25">
      <c r="A105" s="8" t="str">
        <f t="shared" si="6"/>
        <v> AOEB 1 </v>
      </c>
      <c r="B105" s="21" t="str">
        <f t="shared" si="7"/>
        <v>I</v>
      </c>
      <c r="C105" s="8">
        <f t="shared" si="8"/>
        <v>42865.809000000001</v>
      </c>
      <c r="D105" s="33" t="str">
        <f t="shared" si="9"/>
        <v>vis</v>
      </c>
      <c r="E105" s="129">
        <f>VLOOKUP(C105,'Active 2'!C$21:E$967,3,FALSE)</f>
        <v>-7783.0645224265427</v>
      </c>
      <c r="F105" s="21" t="s">
        <v>2608</v>
      </c>
      <c r="G105" s="33" t="str">
        <f t="shared" si="10"/>
        <v>42865.809</v>
      </c>
      <c r="H105" s="8">
        <f t="shared" si="11"/>
        <v>-467</v>
      </c>
      <c r="I105" s="130" t="s">
        <v>1070</v>
      </c>
      <c r="J105" s="131" t="s">
        <v>1071</v>
      </c>
      <c r="K105" s="130">
        <v>-467</v>
      </c>
      <c r="L105" s="130" t="s">
        <v>1062</v>
      </c>
      <c r="M105" s="131" t="s">
        <v>2676</v>
      </c>
      <c r="N105" s="131"/>
      <c r="O105" s="132" t="s">
        <v>1072</v>
      </c>
      <c r="P105" s="132" t="s">
        <v>1069</v>
      </c>
    </row>
    <row r="106" spans="1:16" ht="12.75" customHeight="1" thickBot="1" x14ac:dyDescent="0.25">
      <c r="A106" s="8" t="str">
        <f t="shared" si="6"/>
        <v> AOEB 1 </v>
      </c>
      <c r="B106" s="21" t="str">
        <f t="shared" si="7"/>
        <v>I</v>
      </c>
      <c r="C106" s="8">
        <f t="shared" si="8"/>
        <v>42865.809000000001</v>
      </c>
      <c r="D106" s="33" t="str">
        <f t="shared" si="9"/>
        <v>vis</v>
      </c>
      <c r="E106" s="129">
        <f>VLOOKUP(C106,'Active 2'!C$21:E$967,3,FALSE)</f>
        <v>-7783.0645224265427</v>
      </c>
      <c r="F106" s="21" t="s">
        <v>2608</v>
      </c>
      <c r="G106" s="33" t="str">
        <f t="shared" si="10"/>
        <v>42865.809</v>
      </c>
      <c r="H106" s="8">
        <f t="shared" si="11"/>
        <v>-467</v>
      </c>
      <c r="I106" s="130" t="s">
        <v>1070</v>
      </c>
      <c r="J106" s="131" t="s">
        <v>1071</v>
      </c>
      <c r="K106" s="130">
        <v>-467</v>
      </c>
      <c r="L106" s="130" t="s">
        <v>1062</v>
      </c>
      <c r="M106" s="131" t="s">
        <v>2676</v>
      </c>
      <c r="N106" s="131"/>
      <c r="O106" s="132" t="s">
        <v>1073</v>
      </c>
      <c r="P106" s="132" t="s">
        <v>1069</v>
      </c>
    </row>
    <row r="107" spans="1:16" ht="12.75" customHeight="1" thickBot="1" x14ac:dyDescent="0.25">
      <c r="A107" s="8" t="str">
        <f t="shared" si="6"/>
        <v> BBS 27 </v>
      </c>
      <c r="B107" s="21" t="str">
        <f t="shared" si="7"/>
        <v>I</v>
      </c>
      <c r="C107" s="8">
        <f t="shared" si="8"/>
        <v>42887.527000000002</v>
      </c>
      <c r="D107" s="33" t="str">
        <f t="shared" si="9"/>
        <v>vis</v>
      </c>
      <c r="E107" s="129">
        <f>VLOOKUP(C107,'Active 2'!C$21:E$967,3,FALSE)</f>
        <v>-7767.0650834898397</v>
      </c>
      <c r="F107" s="21" t="s">
        <v>2608</v>
      </c>
      <c r="G107" s="33" t="str">
        <f t="shared" si="10"/>
        <v>42887.527</v>
      </c>
      <c r="H107" s="8">
        <f t="shared" si="11"/>
        <v>-451</v>
      </c>
      <c r="I107" s="130" t="s">
        <v>1074</v>
      </c>
      <c r="J107" s="131" t="s">
        <v>1075</v>
      </c>
      <c r="K107" s="130">
        <v>-451</v>
      </c>
      <c r="L107" s="130" t="s">
        <v>1052</v>
      </c>
      <c r="M107" s="131" t="s">
        <v>2676</v>
      </c>
      <c r="N107" s="131"/>
      <c r="O107" s="132" t="s">
        <v>905</v>
      </c>
      <c r="P107" s="132" t="s">
        <v>1066</v>
      </c>
    </row>
    <row r="108" spans="1:16" ht="12.75" customHeight="1" thickBot="1" x14ac:dyDescent="0.25">
      <c r="A108" s="8" t="str">
        <f t="shared" si="6"/>
        <v> AOEB 1 </v>
      </c>
      <c r="B108" s="21" t="str">
        <f t="shared" si="7"/>
        <v>I</v>
      </c>
      <c r="C108" s="8">
        <f t="shared" si="8"/>
        <v>42895.671000000002</v>
      </c>
      <c r="D108" s="33" t="str">
        <f t="shared" si="9"/>
        <v>vis</v>
      </c>
      <c r="E108" s="129">
        <f>VLOOKUP(C108,'Active 2'!C$21:E$967,3,FALSE)</f>
        <v>-7761.0654780611394</v>
      </c>
      <c r="F108" s="21" t="s">
        <v>2608</v>
      </c>
      <c r="G108" s="33" t="str">
        <f t="shared" si="10"/>
        <v>42895.671</v>
      </c>
      <c r="H108" s="8">
        <f t="shared" si="11"/>
        <v>-445</v>
      </c>
      <c r="I108" s="130" t="s">
        <v>1076</v>
      </c>
      <c r="J108" s="131" t="s">
        <v>1077</v>
      </c>
      <c r="K108" s="130">
        <v>-445</v>
      </c>
      <c r="L108" s="130" t="s">
        <v>1008</v>
      </c>
      <c r="M108" s="131" t="s">
        <v>2676</v>
      </c>
      <c r="N108" s="131"/>
      <c r="O108" s="132" t="s">
        <v>1031</v>
      </c>
      <c r="P108" s="132" t="s">
        <v>1069</v>
      </c>
    </row>
    <row r="109" spans="1:16" ht="12.75" customHeight="1" thickBot="1" x14ac:dyDescent="0.25">
      <c r="A109" s="8" t="str">
        <f t="shared" si="6"/>
        <v> BBS 27 </v>
      </c>
      <c r="B109" s="21" t="str">
        <f t="shared" si="7"/>
        <v>I</v>
      </c>
      <c r="C109" s="8">
        <f t="shared" si="8"/>
        <v>42898.39</v>
      </c>
      <c r="D109" s="33" t="str">
        <f t="shared" si="9"/>
        <v>vis</v>
      </c>
      <c r="E109" s="129">
        <f>VLOOKUP(C109,'Active 2'!C$21:E$967,3,FALSE)</f>
        <v>-7759.0624172604748</v>
      </c>
      <c r="F109" s="21" t="s">
        <v>2608</v>
      </c>
      <c r="G109" s="33" t="str">
        <f t="shared" si="10"/>
        <v>42898.390</v>
      </c>
      <c r="H109" s="8">
        <f t="shared" si="11"/>
        <v>-443</v>
      </c>
      <c r="I109" s="130" t="s">
        <v>1085</v>
      </c>
      <c r="J109" s="131" t="s">
        <v>1086</v>
      </c>
      <c r="K109" s="130">
        <v>-443</v>
      </c>
      <c r="L109" s="130" t="s">
        <v>982</v>
      </c>
      <c r="M109" s="131" t="s">
        <v>2676</v>
      </c>
      <c r="N109" s="131"/>
      <c r="O109" s="132" t="s">
        <v>978</v>
      </c>
      <c r="P109" s="132" t="s">
        <v>1066</v>
      </c>
    </row>
    <row r="110" spans="1:16" ht="12.75" customHeight="1" thickBot="1" x14ac:dyDescent="0.25">
      <c r="A110" s="8" t="str">
        <f t="shared" si="6"/>
        <v> BBS 27 </v>
      </c>
      <c r="B110" s="21" t="str">
        <f t="shared" si="7"/>
        <v>I</v>
      </c>
      <c r="C110" s="8">
        <f t="shared" si="8"/>
        <v>42898.39</v>
      </c>
      <c r="D110" s="33" t="str">
        <f t="shared" si="9"/>
        <v>vis</v>
      </c>
      <c r="E110" s="129">
        <f>VLOOKUP(C110,'Active 2'!C$21:E$967,3,FALSE)</f>
        <v>-7759.0624172604748</v>
      </c>
      <c r="F110" s="21" t="s">
        <v>2608</v>
      </c>
      <c r="G110" s="33" t="str">
        <f t="shared" si="10"/>
        <v>42898.390</v>
      </c>
      <c r="H110" s="8">
        <f t="shared" si="11"/>
        <v>-443</v>
      </c>
      <c r="I110" s="130" t="s">
        <v>1085</v>
      </c>
      <c r="J110" s="131" t="s">
        <v>1086</v>
      </c>
      <c r="K110" s="130">
        <v>-443</v>
      </c>
      <c r="L110" s="130" t="s">
        <v>982</v>
      </c>
      <c r="M110" s="131" t="s">
        <v>2676</v>
      </c>
      <c r="N110" s="131"/>
      <c r="O110" s="132" t="s">
        <v>905</v>
      </c>
      <c r="P110" s="132" t="s">
        <v>1066</v>
      </c>
    </row>
    <row r="111" spans="1:16" ht="12.75" customHeight="1" thickBot="1" x14ac:dyDescent="0.25">
      <c r="A111" s="8" t="str">
        <f t="shared" si="6"/>
        <v> BBS 28 </v>
      </c>
      <c r="B111" s="21" t="str">
        <f t="shared" si="7"/>
        <v>I</v>
      </c>
      <c r="C111" s="8">
        <f t="shared" si="8"/>
        <v>42906.534</v>
      </c>
      <c r="D111" s="33" t="str">
        <f t="shared" si="9"/>
        <v>vis</v>
      </c>
      <c r="E111" s="129">
        <f>VLOOKUP(C111,'Active 2'!C$21:E$967,3,FALSE)</f>
        <v>-7753.0628118317745</v>
      </c>
      <c r="F111" s="21" t="s">
        <v>2608</v>
      </c>
      <c r="G111" s="33" t="str">
        <f t="shared" si="10"/>
        <v>42906.534</v>
      </c>
      <c r="H111" s="8">
        <f t="shared" si="11"/>
        <v>-437</v>
      </c>
      <c r="I111" s="130" t="s">
        <v>1087</v>
      </c>
      <c r="J111" s="131" t="s">
        <v>1088</v>
      </c>
      <c r="K111" s="130">
        <v>-437</v>
      </c>
      <c r="L111" s="130" t="s">
        <v>1045</v>
      </c>
      <c r="M111" s="131" t="s">
        <v>2676</v>
      </c>
      <c r="N111" s="131"/>
      <c r="O111" s="132" t="s">
        <v>978</v>
      </c>
      <c r="P111" s="132" t="s">
        <v>1089</v>
      </c>
    </row>
    <row r="112" spans="1:16" ht="12.75" customHeight="1" thickBot="1" x14ac:dyDescent="0.25">
      <c r="A112" s="8" t="str">
        <f t="shared" si="6"/>
        <v> BBS 28 </v>
      </c>
      <c r="B112" s="21" t="str">
        <f t="shared" si="7"/>
        <v>I</v>
      </c>
      <c r="C112" s="8">
        <f t="shared" si="8"/>
        <v>42936.394</v>
      </c>
      <c r="D112" s="33" t="str">
        <f t="shared" si="9"/>
        <v>vis</v>
      </c>
      <c r="E112" s="129">
        <f>VLOOKUP(C112,'Active 2'!C$21:E$967,3,FALSE)</f>
        <v>-7731.0652408468795</v>
      </c>
      <c r="F112" s="21" t="s">
        <v>2608</v>
      </c>
      <c r="G112" s="33" t="str">
        <f t="shared" si="10"/>
        <v>42936.394</v>
      </c>
      <c r="H112" s="8">
        <f t="shared" si="11"/>
        <v>-415</v>
      </c>
      <c r="I112" s="130" t="s">
        <v>1090</v>
      </c>
      <c r="J112" s="131" t="s">
        <v>1091</v>
      </c>
      <c r="K112" s="130">
        <v>-415</v>
      </c>
      <c r="L112" s="130" t="s">
        <v>1055</v>
      </c>
      <c r="M112" s="131" t="s">
        <v>2676</v>
      </c>
      <c r="N112" s="131"/>
      <c r="O112" s="132" t="s">
        <v>905</v>
      </c>
      <c r="P112" s="132" t="s">
        <v>1089</v>
      </c>
    </row>
    <row r="113" spans="1:16" ht="12.75" customHeight="1" thickBot="1" x14ac:dyDescent="0.25">
      <c r="A113" s="8" t="str">
        <f t="shared" si="6"/>
        <v> AOEB 1 </v>
      </c>
      <c r="B113" s="21" t="str">
        <f t="shared" si="7"/>
        <v>I</v>
      </c>
      <c r="C113" s="8">
        <f t="shared" si="8"/>
        <v>42937.749000000003</v>
      </c>
      <c r="D113" s="33" t="str">
        <f t="shared" si="9"/>
        <v>vis</v>
      </c>
      <c r="E113" s="129">
        <f>VLOOKUP(C113,'Active 2'!C$21:E$967,3,FALSE)</f>
        <v>-7730.0670255526866</v>
      </c>
      <c r="F113" s="21" t="s">
        <v>2608</v>
      </c>
      <c r="G113" s="33" t="str">
        <f t="shared" si="10"/>
        <v>42937.749</v>
      </c>
      <c r="H113" s="8">
        <f t="shared" si="11"/>
        <v>-414</v>
      </c>
      <c r="I113" s="130" t="s">
        <v>1092</v>
      </c>
      <c r="J113" s="131" t="s">
        <v>1093</v>
      </c>
      <c r="K113" s="130">
        <v>-414</v>
      </c>
      <c r="L113" s="130" t="s">
        <v>1094</v>
      </c>
      <c r="M113" s="131" t="s">
        <v>2676</v>
      </c>
      <c r="N113" s="131"/>
      <c r="O113" s="132" t="s">
        <v>1031</v>
      </c>
      <c r="P113" s="132" t="s">
        <v>1069</v>
      </c>
    </row>
    <row r="114" spans="1:16" ht="12.75" customHeight="1" thickBot="1" x14ac:dyDescent="0.25">
      <c r="A114" s="8" t="str">
        <f t="shared" si="6"/>
        <v> AOEB 1 </v>
      </c>
      <c r="B114" s="21" t="str">
        <f t="shared" si="7"/>
        <v>I</v>
      </c>
      <c r="C114" s="8">
        <f t="shared" si="8"/>
        <v>42937.752999999997</v>
      </c>
      <c r="D114" s="33" t="str">
        <f t="shared" si="9"/>
        <v>vis</v>
      </c>
      <c r="E114" s="129">
        <f>VLOOKUP(C114,'Active 2'!C$21:E$967,3,FALSE)</f>
        <v>-7730.0640787916755</v>
      </c>
      <c r="F114" s="21" t="s">
        <v>2608</v>
      </c>
      <c r="G114" s="33" t="str">
        <f t="shared" si="10"/>
        <v>42937.753</v>
      </c>
      <c r="H114" s="8">
        <f t="shared" si="11"/>
        <v>-414</v>
      </c>
      <c r="I114" s="130" t="s">
        <v>1095</v>
      </c>
      <c r="J114" s="131" t="s">
        <v>1096</v>
      </c>
      <c r="K114" s="130">
        <v>-414</v>
      </c>
      <c r="L114" s="130" t="s">
        <v>1052</v>
      </c>
      <c r="M114" s="131" t="s">
        <v>2676</v>
      </c>
      <c r="N114" s="131"/>
      <c r="O114" s="132" t="s">
        <v>1073</v>
      </c>
      <c r="P114" s="132" t="s">
        <v>1069</v>
      </c>
    </row>
    <row r="115" spans="1:16" ht="12.75" customHeight="1" thickBot="1" x14ac:dyDescent="0.25">
      <c r="A115" s="8" t="str">
        <f t="shared" si="6"/>
        <v> BBS 28 </v>
      </c>
      <c r="B115" s="21" t="str">
        <f t="shared" si="7"/>
        <v>I</v>
      </c>
      <c r="C115" s="8">
        <f t="shared" si="8"/>
        <v>42955.402000000002</v>
      </c>
      <c r="D115" s="33" t="str">
        <f t="shared" si="9"/>
        <v>vis</v>
      </c>
      <c r="E115" s="129">
        <f>VLOOKUP(C115,'Active 2'!C$21:E$967,3,FALSE)</f>
        <v>-7717.062232498557</v>
      </c>
      <c r="F115" s="21" t="s">
        <v>2608</v>
      </c>
      <c r="G115" s="33" t="str">
        <f t="shared" si="10"/>
        <v>42955.402</v>
      </c>
      <c r="H115" s="8">
        <f t="shared" si="11"/>
        <v>-401</v>
      </c>
      <c r="I115" s="130" t="s">
        <v>1097</v>
      </c>
      <c r="J115" s="131" t="s">
        <v>1098</v>
      </c>
      <c r="K115" s="130">
        <v>-401</v>
      </c>
      <c r="L115" s="130" t="s">
        <v>1045</v>
      </c>
      <c r="M115" s="131" t="s">
        <v>2676</v>
      </c>
      <c r="N115" s="131"/>
      <c r="O115" s="132" t="s">
        <v>978</v>
      </c>
      <c r="P115" s="132" t="s">
        <v>1089</v>
      </c>
    </row>
    <row r="116" spans="1:16" ht="12.75" customHeight="1" thickBot="1" x14ac:dyDescent="0.25">
      <c r="A116" s="8" t="str">
        <f t="shared" si="6"/>
        <v> AOEB 1 </v>
      </c>
      <c r="B116" s="21" t="str">
        <f t="shared" si="7"/>
        <v>I</v>
      </c>
      <c r="C116" s="8">
        <f t="shared" si="8"/>
        <v>42956.756999999998</v>
      </c>
      <c r="D116" s="33" t="str">
        <f t="shared" si="9"/>
        <v>vis</v>
      </c>
      <c r="E116" s="129">
        <f>VLOOKUP(C116,'Active 2'!C$21:E$967,3,FALSE)</f>
        <v>-7716.0640172043695</v>
      </c>
      <c r="F116" s="21" t="s">
        <v>2608</v>
      </c>
      <c r="G116" s="33" t="str">
        <f t="shared" si="10"/>
        <v>42956.757</v>
      </c>
      <c r="H116" s="8">
        <f t="shared" si="11"/>
        <v>-400</v>
      </c>
      <c r="I116" s="130" t="s">
        <v>1099</v>
      </c>
      <c r="J116" s="131" t="s">
        <v>1100</v>
      </c>
      <c r="K116" s="130">
        <v>-400</v>
      </c>
      <c r="L116" s="130" t="s">
        <v>1008</v>
      </c>
      <c r="M116" s="131" t="s">
        <v>2676</v>
      </c>
      <c r="N116" s="131"/>
      <c r="O116" s="132" t="s">
        <v>685</v>
      </c>
      <c r="P116" s="132" t="s">
        <v>1069</v>
      </c>
    </row>
    <row r="117" spans="1:16" ht="12.75" customHeight="1" thickBot="1" x14ac:dyDescent="0.25">
      <c r="A117" s="8" t="str">
        <f t="shared" si="6"/>
        <v> BBS 28 </v>
      </c>
      <c r="B117" s="21" t="str">
        <f t="shared" si="7"/>
        <v>I</v>
      </c>
      <c r="C117" s="8">
        <f t="shared" si="8"/>
        <v>42959.474999999999</v>
      </c>
      <c r="D117" s="33" t="str">
        <f t="shared" si="9"/>
        <v>vis</v>
      </c>
      <c r="E117" s="129">
        <f>VLOOKUP(C117,'Active 2'!C$21:E$967,3,FALSE)</f>
        <v>-7714.061693093955</v>
      </c>
      <c r="F117" s="21" t="s">
        <v>2608</v>
      </c>
      <c r="G117" s="33" t="str">
        <f t="shared" si="10"/>
        <v>42959.475</v>
      </c>
      <c r="H117" s="8">
        <f t="shared" si="11"/>
        <v>-398</v>
      </c>
      <c r="I117" s="130" t="s">
        <v>1101</v>
      </c>
      <c r="J117" s="131" t="s">
        <v>1102</v>
      </c>
      <c r="K117" s="130">
        <v>-398</v>
      </c>
      <c r="L117" s="130" t="s">
        <v>1045</v>
      </c>
      <c r="M117" s="131" t="s">
        <v>2676</v>
      </c>
      <c r="N117" s="131"/>
      <c r="O117" s="132" t="s">
        <v>978</v>
      </c>
      <c r="P117" s="132" t="s">
        <v>1089</v>
      </c>
    </row>
    <row r="118" spans="1:16" ht="12.75" customHeight="1" thickBot="1" x14ac:dyDescent="0.25">
      <c r="A118" s="8" t="str">
        <f t="shared" si="6"/>
        <v> AOEB 1 </v>
      </c>
      <c r="B118" s="21" t="str">
        <f t="shared" si="7"/>
        <v>I</v>
      </c>
      <c r="C118" s="8">
        <f t="shared" si="8"/>
        <v>42960.832000000002</v>
      </c>
      <c r="D118" s="33" t="str">
        <f t="shared" si="9"/>
        <v>vis</v>
      </c>
      <c r="E118" s="129">
        <f>VLOOKUP(C118,'Active 2'!C$21:E$967,3,FALSE)</f>
        <v>-7713.0620044192538</v>
      </c>
      <c r="F118" s="21" t="s">
        <v>2608</v>
      </c>
      <c r="G118" s="33" t="str">
        <f t="shared" si="10"/>
        <v>42960.832</v>
      </c>
      <c r="H118" s="8">
        <f t="shared" si="11"/>
        <v>-397</v>
      </c>
      <c r="I118" s="130" t="s">
        <v>1103</v>
      </c>
      <c r="J118" s="131" t="s">
        <v>1104</v>
      </c>
      <c r="K118" s="130">
        <v>-397</v>
      </c>
      <c r="L118" s="130" t="s">
        <v>1045</v>
      </c>
      <c r="M118" s="131" t="s">
        <v>2676</v>
      </c>
      <c r="N118" s="131"/>
      <c r="O118" s="132" t="s">
        <v>685</v>
      </c>
      <c r="P118" s="132" t="s">
        <v>1069</v>
      </c>
    </row>
    <row r="119" spans="1:16" ht="12.75" customHeight="1" thickBot="1" x14ac:dyDescent="0.25">
      <c r="A119" s="8" t="str">
        <f t="shared" si="6"/>
        <v> BBS 29 </v>
      </c>
      <c r="B119" s="21" t="str">
        <f t="shared" si="7"/>
        <v>I</v>
      </c>
      <c r="C119" s="8">
        <f t="shared" si="8"/>
        <v>42974.404000000002</v>
      </c>
      <c r="D119" s="33" t="str">
        <f t="shared" si="9"/>
        <v>vis</v>
      </c>
      <c r="E119" s="129">
        <f>VLOOKUP(C119,'Active 2'!C$21:E$967,3,FALSE)</f>
        <v>-7703.0636442917594</v>
      </c>
      <c r="F119" s="21" t="s">
        <v>2608</v>
      </c>
      <c r="G119" s="33" t="str">
        <f t="shared" si="10"/>
        <v>42974.404</v>
      </c>
      <c r="H119" s="8">
        <f t="shared" si="11"/>
        <v>-387</v>
      </c>
      <c r="I119" s="130" t="s">
        <v>1105</v>
      </c>
      <c r="J119" s="131" t="s">
        <v>1106</v>
      </c>
      <c r="K119" s="130">
        <v>-387</v>
      </c>
      <c r="L119" s="130" t="s">
        <v>1008</v>
      </c>
      <c r="M119" s="131" t="s">
        <v>2676</v>
      </c>
      <c r="N119" s="131"/>
      <c r="O119" s="132" t="s">
        <v>978</v>
      </c>
      <c r="P119" s="132" t="s">
        <v>1107</v>
      </c>
    </row>
    <row r="120" spans="1:16" ht="12.75" customHeight="1" thickBot="1" x14ac:dyDescent="0.25">
      <c r="A120" s="8" t="str">
        <f t="shared" si="6"/>
        <v> AOEB 1 </v>
      </c>
      <c r="B120" s="21" t="str">
        <f t="shared" si="7"/>
        <v>I</v>
      </c>
      <c r="C120" s="8">
        <f t="shared" si="8"/>
        <v>43009.697</v>
      </c>
      <c r="D120" s="33" t="str">
        <f t="shared" si="9"/>
        <v>vis</v>
      </c>
      <c r="E120" s="129">
        <f>VLOOKUP(C120,'Active 2'!C$21:E$967,3,FALSE)</f>
        <v>-7677.0636351568019</v>
      </c>
      <c r="F120" s="21" t="s">
        <v>2608</v>
      </c>
      <c r="G120" s="33" t="str">
        <f t="shared" si="10"/>
        <v>43009.697</v>
      </c>
      <c r="H120" s="8">
        <f t="shared" si="11"/>
        <v>-361</v>
      </c>
      <c r="I120" s="130" t="s">
        <v>1108</v>
      </c>
      <c r="J120" s="131" t="s">
        <v>1109</v>
      </c>
      <c r="K120" s="130">
        <v>-361</v>
      </c>
      <c r="L120" s="130" t="s">
        <v>1008</v>
      </c>
      <c r="M120" s="131" t="s">
        <v>2676</v>
      </c>
      <c r="N120" s="131"/>
      <c r="O120" s="132" t="s">
        <v>685</v>
      </c>
      <c r="P120" s="132" t="s">
        <v>1069</v>
      </c>
    </row>
    <row r="121" spans="1:16" ht="12.75" customHeight="1" thickBot="1" x14ac:dyDescent="0.25">
      <c r="A121" s="8" t="str">
        <f t="shared" si="6"/>
        <v> BBS 29 </v>
      </c>
      <c r="B121" s="21" t="str">
        <f t="shared" si="7"/>
        <v>I</v>
      </c>
      <c r="C121" s="8">
        <f t="shared" si="8"/>
        <v>43016.485000000001</v>
      </c>
      <c r="D121" s="33" t="str">
        <f t="shared" si="9"/>
        <v>vis</v>
      </c>
      <c r="E121" s="129">
        <f>VLOOKUP(C121,'Active 2'!C$21:E$967,3,FALSE)</f>
        <v>-7672.0629817125464</v>
      </c>
      <c r="F121" s="21" t="s">
        <v>2608</v>
      </c>
      <c r="G121" s="33" t="str">
        <f t="shared" si="10"/>
        <v>43016.485</v>
      </c>
      <c r="H121" s="8">
        <f t="shared" si="11"/>
        <v>-356</v>
      </c>
      <c r="I121" s="130" t="s">
        <v>1110</v>
      </c>
      <c r="J121" s="131" t="s">
        <v>1111</v>
      </c>
      <c r="K121" s="130">
        <v>-356</v>
      </c>
      <c r="L121" s="130" t="s">
        <v>1008</v>
      </c>
      <c r="M121" s="131" t="s">
        <v>2676</v>
      </c>
      <c r="N121" s="131"/>
      <c r="O121" s="132" t="s">
        <v>978</v>
      </c>
      <c r="P121" s="132" t="s">
        <v>1107</v>
      </c>
    </row>
    <row r="122" spans="1:16" ht="12.75" customHeight="1" thickBot="1" x14ac:dyDescent="0.25">
      <c r="A122" s="8" t="str">
        <f t="shared" si="6"/>
        <v> AOEB 1 </v>
      </c>
      <c r="B122" s="21" t="str">
        <f t="shared" si="7"/>
        <v>I</v>
      </c>
      <c r="C122" s="8">
        <f t="shared" si="8"/>
        <v>43043.633999999998</v>
      </c>
      <c r="D122" s="33" t="str">
        <f t="shared" si="9"/>
        <v>vis</v>
      </c>
      <c r="E122" s="129">
        <f>VLOOKUP(C122,'Active 2'!C$21:E$967,3,FALSE)</f>
        <v>-7652.0625780062883</v>
      </c>
      <c r="F122" s="21" t="s">
        <v>2608</v>
      </c>
      <c r="G122" s="33" t="str">
        <f t="shared" si="10"/>
        <v>43043.634</v>
      </c>
      <c r="H122" s="8">
        <f t="shared" si="11"/>
        <v>-336</v>
      </c>
      <c r="I122" s="130" t="s">
        <v>1112</v>
      </c>
      <c r="J122" s="131" t="s">
        <v>1113</v>
      </c>
      <c r="K122" s="130">
        <v>-336</v>
      </c>
      <c r="L122" s="130" t="s">
        <v>1008</v>
      </c>
      <c r="M122" s="131" t="s">
        <v>2676</v>
      </c>
      <c r="N122" s="131"/>
      <c r="O122" s="132" t="s">
        <v>685</v>
      </c>
      <c r="P122" s="132" t="s">
        <v>1069</v>
      </c>
    </row>
    <row r="123" spans="1:16" ht="12.75" customHeight="1" thickBot="1" x14ac:dyDescent="0.25">
      <c r="A123" s="8" t="str">
        <f t="shared" si="6"/>
        <v> BBS 32 </v>
      </c>
      <c r="B123" s="21" t="str">
        <f t="shared" si="7"/>
        <v>I</v>
      </c>
      <c r="C123" s="8">
        <f t="shared" si="8"/>
        <v>43157.66</v>
      </c>
      <c r="D123" s="33" t="str">
        <f t="shared" si="9"/>
        <v>vis</v>
      </c>
      <c r="E123" s="129">
        <f>VLOOKUP(C123,'Active 2'!C$21:E$967,3,FALSE)</f>
        <v>-7568.0607351019453</v>
      </c>
      <c r="F123" s="21" t="s">
        <v>2608</v>
      </c>
      <c r="G123" s="33" t="str">
        <f t="shared" si="10"/>
        <v>43157.660</v>
      </c>
      <c r="H123" s="8">
        <f t="shared" si="11"/>
        <v>-252</v>
      </c>
      <c r="I123" s="130" t="s">
        <v>1114</v>
      </c>
      <c r="J123" s="131" t="s">
        <v>1115</v>
      </c>
      <c r="K123" s="130">
        <v>-252</v>
      </c>
      <c r="L123" s="130" t="s">
        <v>1008</v>
      </c>
      <c r="M123" s="131" t="s">
        <v>2676</v>
      </c>
      <c r="N123" s="131"/>
      <c r="O123" s="132" t="s">
        <v>978</v>
      </c>
      <c r="P123" s="132" t="s">
        <v>1116</v>
      </c>
    </row>
    <row r="124" spans="1:16" ht="12.75" customHeight="1" thickBot="1" x14ac:dyDescent="0.25">
      <c r="A124" s="8" t="str">
        <f t="shared" si="6"/>
        <v> BBS 33 </v>
      </c>
      <c r="B124" s="21" t="str">
        <f t="shared" si="7"/>
        <v>I</v>
      </c>
      <c r="C124" s="8">
        <f t="shared" si="8"/>
        <v>43213.311000000002</v>
      </c>
      <c r="D124" s="33" t="str">
        <f t="shared" si="9"/>
        <v>vis</v>
      </c>
      <c r="E124" s="129">
        <f>VLOOKUP(C124,'Active 2'!C$21:E$967,3,FALSE)</f>
        <v>-7527.0631857757462</v>
      </c>
      <c r="F124" s="21" t="s">
        <v>2608</v>
      </c>
      <c r="G124" s="33" t="str">
        <f t="shared" si="10"/>
        <v>43213.311</v>
      </c>
      <c r="H124" s="8">
        <f t="shared" si="11"/>
        <v>-211</v>
      </c>
      <c r="I124" s="130" t="s">
        <v>1117</v>
      </c>
      <c r="J124" s="131" t="s">
        <v>1118</v>
      </c>
      <c r="K124" s="130">
        <v>-211</v>
      </c>
      <c r="L124" s="130" t="s">
        <v>1119</v>
      </c>
      <c r="M124" s="131" t="s">
        <v>2676</v>
      </c>
      <c r="N124" s="131"/>
      <c r="O124" s="132" t="s">
        <v>978</v>
      </c>
      <c r="P124" s="132" t="s">
        <v>1120</v>
      </c>
    </row>
    <row r="125" spans="1:16" ht="12.75" customHeight="1" thickBot="1" x14ac:dyDescent="0.25">
      <c r="A125" s="8" t="str">
        <f t="shared" si="6"/>
        <v> BBS 33 </v>
      </c>
      <c r="B125" s="21" t="str">
        <f t="shared" si="7"/>
        <v>I</v>
      </c>
      <c r="C125" s="8">
        <f t="shared" si="8"/>
        <v>43217.387999999999</v>
      </c>
      <c r="D125" s="33" t="str">
        <f t="shared" si="9"/>
        <v>vis</v>
      </c>
      <c r="E125" s="129">
        <f>VLOOKUP(C125,'Active 2'!C$21:E$967,3,FALSE)</f>
        <v>-7524.0596996101276</v>
      </c>
      <c r="F125" s="21" t="s">
        <v>2608</v>
      </c>
      <c r="G125" s="33" t="str">
        <f t="shared" si="10"/>
        <v>43217.388</v>
      </c>
      <c r="H125" s="8">
        <f t="shared" si="11"/>
        <v>-208</v>
      </c>
      <c r="I125" s="130" t="s">
        <v>1121</v>
      </c>
      <c r="J125" s="131" t="s">
        <v>1122</v>
      </c>
      <c r="K125" s="130">
        <v>-208</v>
      </c>
      <c r="L125" s="130" t="s">
        <v>1008</v>
      </c>
      <c r="M125" s="131" t="s">
        <v>2676</v>
      </c>
      <c r="N125" s="131"/>
      <c r="O125" s="132" t="s">
        <v>905</v>
      </c>
      <c r="P125" s="132" t="s">
        <v>1120</v>
      </c>
    </row>
    <row r="126" spans="1:16" ht="12.75" customHeight="1" thickBot="1" x14ac:dyDescent="0.25">
      <c r="A126" s="8" t="str">
        <f t="shared" si="6"/>
        <v> AOEB 1 </v>
      </c>
      <c r="B126" s="21" t="str">
        <f t="shared" si="7"/>
        <v>I</v>
      </c>
      <c r="C126" s="8">
        <f t="shared" si="8"/>
        <v>43313.767999999996</v>
      </c>
      <c r="D126" s="33" t="str">
        <f t="shared" si="9"/>
        <v>vis</v>
      </c>
      <c r="E126" s="129">
        <f>VLOOKUP(C126,'Active 2'!C$21:E$967,3,FALSE)</f>
        <v>-7453.0574929281429</v>
      </c>
      <c r="F126" s="21" t="s">
        <v>2608</v>
      </c>
      <c r="G126" s="33" t="str">
        <f t="shared" si="10"/>
        <v>43313.768</v>
      </c>
      <c r="H126" s="8">
        <f t="shared" si="11"/>
        <v>-137</v>
      </c>
      <c r="I126" s="130" t="s">
        <v>1123</v>
      </c>
      <c r="J126" s="131" t="s">
        <v>1124</v>
      </c>
      <c r="K126" s="130">
        <v>-137</v>
      </c>
      <c r="L126" s="130" t="s">
        <v>1008</v>
      </c>
      <c r="M126" s="131" t="s">
        <v>2676</v>
      </c>
      <c r="N126" s="131"/>
      <c r="O126" s="132" t="s">
        <v>1125</v>
      </c>
      <c r="P126" s="132" t="s">
        <v>1069</v>
      </c>
    </row>
    <row r="127" spans="1:16" ht="12.75" customHeight="1" thickBot="1" x14ac:dyDescent="0.25">
      <c r="A127" s="8" t="str">
        <f t="shared" si="6"/>
        <v> BBS 35 </v>
      </c>
      <c r="B127" s="21" t="str">
        <f t="shared" si="7"/>
        <v>I</v>
      </c>
      <c r="C127" s="8">
        <f t="shared" si="8"/>
        <v>43400.639999999999</v>
      </c>
      <c r="D127" s="33" t="str">
        <f t="shared" si="9"/>
        <v>vis</v>
      </c>
      <c r="E127" s="129">
        <f>VLOOKUP(C127,'Active 2'!C$21:E$967,3,FALSE)</f>
        <v>-7389.0597371813301</v>
      </c>
      <c r="F127" s="21" t="s">
        <v>2608</v>
      </c>
      <c r="G127" s="33" t="str">
        <f t="shared" si="10"/>
        <v>43400.640</v>
      </c>
      <c r="H127" s="8">
        <f t="shared" si="11"/>
        <v>-73</v>
      </c>
      <c r="I127" s="130" t="s">
        <v>1126</v>
      </c>
      <c r="J127" s="131" t="s">
        <v>1127</v>
      </c>
      <c r="K127" s="130">
        <v>-73</v>
      </c>
      <c r="L127" s="130" t="s">
        <v>1119</v>
      </c>
      <c r="M127" s="131" t="s">
        <v>2676</v>
      </c>
      <c r="N127" s="131"/>
      <c r="O127" s="132" t="s">
        <v>978</v>
      </c>
      <c r="P127" s="132" t="s">
        <v>1128</v>
      </c>
    </row>
    <row r="128" spans="1:16" ht="12.75" customHeight="1" thickBot="1" x14ac:dyDescent="0.25">
      <c r="A128" s="8" t="str">
        <f t="shared" si="6"/>
        <v> BBS 36 </v>
      </c>
      <c r="B128" s="21" t="str">
        <f t="shared" si="7"/>
        <v>I</v>
      </c>
      <c r="C128" s="8">
        <f t="shared" si="8"/>
        <v>43480.732000000004</v>
      </c>
      <c r="D128" s="33" t="str">
        <f t="shared" si="9"/>
        <v>vis</v>
      </c>
      <c r="E128" s="129">
        <f>VLOOKUP(C128,'Active 2'!C$21:E$967,3,FALSE)</f>
        <v>-7330.0567413567405</v>
      </c>
      <c r="F128" s="21" t="s">
        <v>2608</v>
      </c>
      <c r="G128" s="33" t="str">
        <f t="shared" si="10"/>
        <v>43480.732</v>
      </c>
      <c r="H128" s="8">
        <f t="shared" si="11"/>
        <v>-14</v>
      </c>
      <c r="I128" s="130" t="s">
        <v>1129</v>
      </c>
      <c r="J128" s="131" t="s">
        <v>1130</v>
      </c>
      <c r="K128" s="130">
        <v>-14</v>
      </c>
      <c r="L128" s="130" t="s">
        <v>1131</v>
      </c>
      <c r="M128" s="131" t="s">
        <v>2676</v>
      </c>
      <c r="N128" s="131"/>
      <c r="O128" s="132" t="s">
        <v>978</v>
      </c>
      <c r="P128" s="132" t="s">
        <v>1132</v>
      </c>
    </row>
    <row r="129" spans="1:16" ht="12.75" customHeight="1" thickBot="1" x14ac:dyDescent="0.25">
      <c r="A129" s="8" t="str">
        <f t="shared" si="6"/>
        <v> BBS 37 </v>
      </c>
      <c r="B129" s="21" t="str">
        <f t="shared" si="7"/>
        <v>I</v>
      </c>
      <c r="C129" s="8">
        <f t="shared" si="8"/>
        <v>43612.406999999999</v>
      </c>
      <c r="D129" s="33" t="str">
        <f t="shared" si="9"/>
        <v>vis</v>
      </c>
      <c r="E129" s="129">
        <f>VLOOKUP(C129,'Active 2'!C$21:E$967,3,FALSE)</f>
        <v>-7233.0530521592891</v>
      </c>
      <c r="F129" s="21" t="s">
        <v>2608</v>
      </c>
      <c r="G129" s="33" t="str">
        <f t="shared" si="10"/>
        <v>43612.407</v>
      </c>
      <c r="H129" s="8">
        <f t="shared" si="11"/>
        <v>83</v>
      </c>
      <c r="I129" s="130" t="s">
        <v>1133</v>
      </c>
      <c r="J129" s="131" t="s">
        <v>1134</v>
      </c>
      <c r="K129" s="130">
        <v>83</v>
      </c>
      <c r="L129" s="130" t="s">
        <v>1055</v>
      </c>
      <c r="M129" s="131" t="s">
        <v>2676</v>
      </c>
      <c r="N129" s="131"/>
      <c r="O129" s="132" t="s">
        <v>905</v>
      </c>
      <c r="P129" s="132" t="s">
        <v>1135</v>
      </c>
    </row>
    <row r="130" spans="1:16" ht="12.75" customHeight="1" thickBot="1" x14ac:dyDescent="0.25">
      <c r="A130" s="8" t="str">
        <f t="shared" si="6"/>
        <v> BBS 37 </v>
      </c>
      <c r="B130" s="21" t="str">
        <f t="shared" si="7"/>
        <v>I</v>
      </c>
      <c r="C130" s="8">
        <f t="shared" si="8"/>
        <v>43658.561000000002</v>
      </c>
      <c r="D130" s="33" t="str">
        <f t="shared" si="9"/>
        <v>vis</v>
      </c>
      <c r="E130" s="129">
        <f>VLOOKUP(C130,'Active 2'!C$21:E$967,3,FALSE)</f>
        <v>-7199.0518501754696</v>
      </c>
      <c r="F130" s="21" t="s">
        <v>2608</v>
      </c>
      <c r="G130" s="33" t="str">
        <f t="shared" si="10"/>
        <v>43658.561</v>
      </c>
      <c r="H130" s="8">
        <f t="shared" si="11"/>
        <v>117</v>
      </c>
      <c r="I130" s="130" t="s">
        <v>1136</v>
      </c>
      <c r="J130" s="131" t="s">
        <v>1137</v>
      </c>
      <c r="K130" s="130">
        <v>117</v>
      </c>
      <c r="L130" s="130" t="s">
        <v>1008</v>
      </c>
      <c r="M130" s="131" t="s">
        <v>2676</v>
      </c>
      <c r="N130" s="131"/>
      <c r="O130" s="132" t="s">
        <v>978</v>
      </c>
      <c r="P130" s="132" t="s">
        <v>1135</v>
      </c>
    </row>
    <row r="131" spans="1:16" ht="12.75" customHeight="1" thickBot="1" x14ac:dyDescent="0.25">
      <c r="A131" s="8" t="str">
        <f t="shared" si="6"/>
        <v> BBS 37 </v>
      </c>
      <c r="B131" s="21" t="str">
        <f t="shared" si="7"/>
        <v>I</v>
      </c>
      <c r="C131" s="8">
        <f t="shared" si="8"/>
        <v>43673.487999999998</v>
      </c>
      <c r="D131" s="33" t="str">
        <f t="shared" si="9"/>
        <v>vis</v>
      </c>
      <c r="E131" s="129">
        <f>VLOOKUP(C131,'Active 2'!C$21:E$967,3,FALSE)</f>
        <v>-7188.0552747537868</v>
      </c>
      <c r="F131" s="21" t="s">
        <v>2608</v>
      </c>
      <c r="G131" s="33" t="str">
        <f t="shared" si="10"/>
        <v>43673.488</v>
      </c>
      <c r="H131" s="8">
        <f t="shared" si="11"/>
        <v>128</v>
      </c>
      <c r="I131" s="130" t="s">
        <v>1138</v>
      </c>
      <c r="J131" s="131" t="s">
        <v>1139</v>
      </c>
      <c r="K131" s="130">
        <v>128</v>
      </c>
      <c r="L131" s="130" t="s">
        <v>1119</v>
      </c>
      <c r="M131" s="131" t="s">
        <v>2676</v>
      </c>
      <c r="N131" s="131"/>
      <c r="O131" s="132" t="s">
        <v>978</v>
      </c>
      <c r="P131" s="132" t="s">
        <v>1135</v>
      </c>
    </row>
    <row r="132" spans="1:16" ht="12.75" customHeight="1" thickBot="1" x14ac:dyDescent="0.25">
      <c r="A132" s="8" t="str">
        <f t="shared" si="6"/>
        <v> BBS 37 </v>
      </c>
      <c r="B132" s="21" t="str">
        <f t="shared" si="7"/>
        <v>I</v>
      </c>
      <c r="C132" s="8">
        <f t="shared" si="8"/>
        <v>43673.489000000001</v>
      </c>
      <c r="D132" s="33" t="str">
        <f t="shared" si="9"/>
        <v>vis</v>
      </c>
      <c r="E132" s="129">
        <f>VLOOKUP(C132,'Active 2'!C$21:E$967,3,FALSE)</f>
        <v>-7188.0545380635303</v>
      </c>
      <c r="F132" s="21" t="s">
        <v>2608</v>
      </c>
      <c r="G132" s="33" t="str">
        <f t="shared" si="10"/>
        <v>43673.489</v>
      </c>
      <c r="H132" s="8">
        <f t="shared" si="11"/>
        <v>128</v>
      </c>
      <c r="I132" s="130" t="s">
        <v>1140</v>
      </c>
      <c r="J132" s="131" t="s">
        <v>1141</v>
      </c>
      <c r="K132" s="130">
        <v>128</v>
      </c>
      <c r="L132" s="130" t="s">
        <v>1142</v>
      </c>
      <c r="M132" s="131" t="s">
        <v>2676</v>
      </c>
      <c r="N132" s="131"/>
      <c r="O132" s="132" t="s">
        <v>905</v>
      </c>
      <c r="P132" s="132" t="s">
        <v>1135</v>
      </c>
    </row>
    <row r="133" spans="1:16" ht="12.75" customHeight="1" thickBot="1" x14ac:dyDescent="0.25">
      <c r="A133" s="8" t="str">
        <f t="shared" si="6"/>
        <v> BBS 38 </v>
      </c>
      <c r="B133" s="21" t="str">
        <f t="shared" si="7"/>
        <v>I</v>
      </c>
      <c r="C133" s="8">
        <f t="shared" si="8"/>
        <v>43741.362999999998</v>
      </c>
      <c r="D133" s="33" t="str">
        <f t="shared" si="9"/>
        <v>vis</v>
      </c>
      <c r="E133" s="129">
        <f>VLOOKUP(C133,'Active 2'!C$21:E$967,3,FALSE)</f>
        <v>-7138.0524237625041</v>
      </c>
      <c r="F133" s="21" t="s">
        <v>2608</v>
      </c>
      <c r="G133" s="33" t="str">
        <f t="shared" si="10"/>
        <v>43741.363</v>
      </c>
      <c r="H133" s="8">
        <f t="shared" si="11"/>
        <v>178</v>
      </c>
      <c r="I133" s="130" t="s">
        <v>1143</v>
      </c>
      <c r="J133" s="131" t="s">
        <v>1144</v>
      </c>
      <c r="K133" s="130">
        <v>178</v>
      </c>
      <c r="L133" s="130" t="s">
        <v>1094</v>
      </c>
      <c r="M133" s="131" t="s">
        <v>2676</v>
      </c>
      <c r="N133" s="131"/>
      <c r="O133" s="132" t="s">
        <v>978</v>
      </c>
      <c r="P133" s="132" t="s">
        <v>1145</v>
      </c>
    </row>
    <row r="134" spans="1:16" ht="12.75" customHeight="1" thickBot="1" x14ac:dyDescent="0.25">
      <c r="A134" s="8" t="str">
        <f t="shared" si="6"/>
        <v> BBS 39 </v>
      </c>
      <c r="B134" s="21" t="str">
        <f t="shared" si="7"/>
        <v>I</v>
      </c>
      <c r="C134" s="8">
        <f t="shared" si="8"/>
        <v>43783.444000000003</v>
      </c>
      <c r="D134" s="33" t="str">
        <f t="shared" si="9"/>
        <v>vis</v>
      </c>
      <c r="E134" s="129">
        <f>VLOOKUP(C134,'Active 2'!C$21:E$967,3,FALSE)</f>
        <v>-7107.0517611832856</v>
      </c>
      <c r="F134" s="21" t="s">
        <v>2608</v>
      </c>
      <c r="G134" s="33" t="str">
        <f t="shared" si="10"/>
        <v>43783.444</v>
      </c>
      <c r="H134" s="8">
        <f t="shared" si="11"/>
        <v>209</v>
      </c>
      <c r="I134" s="130" t="s">
        <v>1146</v>
      </c>
      <c r="J134" s="131" t="s">
        <v>1147</v>
      </c>
      <c r="K134" s="130">
        <v>209</v>
      </c>
      <c r="L134" s="130" t="s">
        <v>1094</v>
      </c>
      <c r="M134" s="131" t="s">
        <v>2676</v>
      </c>
      <c r="N134" s="131"/>
      <c r="O134" s="132" t="s">
        <v>978</v>
      </c>
      <c r="P134" s="132" t="s">
        <v>1148</v>
      </c>
    </row>
    <row r="135" spans="1:16" ht="12.75" customHeight="1" thickBot="1" x14ac:dyDescent="0.25">
      <c r="A135" s="8" t="str">
        <f t="shared" si="6"/>
        <v> AOEB 1 </v>
      </c>
      <c r="B135" s="21" t="str">
        <f t="shared" si="7"/>
        <v>I</v>
      </c>
      <c r="C135" s="8">
        <f t="shared" si="8"/>
        <v>43909.688000000002</v>
      </c>
      <c r="D135" s="33" t="str">
        <f t="shared" si="9"/>
        <v>vis</v>
      </c>
      <c r="E135" s="129">
        <f>VLOOKUP(C135,'Active 2'!C$21:E$967,3,FALSE)</f>
        <v>-7014.0490367553884</v>
      </c>
      <c r="F135" s="21" t="s">
        <v>2608</v>
      </c>
      <c r="G135" s="33" t="str">
        <f t="shared" si="10"/>
        <v>43909.688</v>
      </c>
      <c r="H135" s="8">
        <f t="shared" si="11"/>
        <v>302</v>
      </c>
      <c r="I135" s="130" t="s">
        <v>1149</v>
      </c>
      <c r="J135" s="131" t="s">
        <v>1150</v>
      </c>
      <c r="K135" s="130">
        <v>302</v>
      </c>
      <c r="L135" s="130" t="s">
        <v>1131</v>
      </c>
      <c r="M135" s="131" t="s">
        <v>2676</v>
      </c>
      <c r="N135" s="131"/>
      <c r="O135" s="132" t="s">
        <v>1031</v>
      </c>
      <c r="P135" s="132" t="s">
        <v>1069</v>
      </c>
    </row>
    <row r="136" spans="1:16" ht="12.75" customHeight="1" thickBot="1" x14ac:dyDescent="0.25">
      <c r="A136" s="8" t="str">
        <f t="shared" si="6"/>
        <v> BBS 42 </v>
      </c>
      <c r="B136" s="21" t="str">
        <f t="shared" si="7"/>
        <v>I</v>
      </c>
      <c r="C136" s="8">
        <f t="shared" si="8"/>
        <v>43931.409</v>
      </c>
      <c r="D136" s="33" t="str">
        <f t="shared" si="9"/>
        <v>vis</v>
      </c>
      <c r="E136" s="129">
        <f>VLOOKUP(C136,'Active 2'!C$21:E$967,3,FALSE)</f>
        <v>-6998.0473877479262</v>
      </c>
      <c r="F136" s="21" t="s">
        <v>2608</v>
      </c>
      <c r="G136" s="33" t="str">
        <f t="shared" si="10"/>
        <v>43931.409</v>
      </c>
      <c r="H136" s="8">
        <f t="shared" si="11"/>
        <v>318</v>
      </c>
      <c r="I136" s="130" t="s">
        <v>1151</v>
      </c>
      <c r="J136" s="131" t="s">
        <v>1152</v>
      </c>
      <c r="K136" s="130">
        <v>318</v>
      </c>
      <c r="L136" s="130" t="s">
        <v>1055</v>
      </c>
      <c r="M136" s="131" t="s">
        <v>2676</v>
      </c>
      <c r="N136" s="131"/>
      <c r="O136" s="132" t="s">
        <v>905</v>
      </c>
      <c r="P136" s="132" t="s">
        <v>1153</v>
      </c>
    </row>
    <row r="137" spans="1:16" ht="12.75" customHeight="1" thickBot="1" x14ac:dyDescent="0.25">
      <c r="A137" s="8" t="str">
        <f t="shared" si="6"/>
        <v> BBS 43 </v>
      </c>
      <c r="B137" s="21" t="str">
        <f t="shared" si="7"/>
        <v>I</v>
      </c>
      <c r="C137" s="8">
        <f t="shared" si="8"/>
        <v>43965.332999999999</v>
      </c>
      <c r="D137" s="33" t="str">
        <f t="shared" si="9"/>
        <v>vis</v>
      </c>
      <c r="E137" s="129">
        <f>VLOOKUP(C137,'Active 2'!C$21:E$967,3,FALSE)</f>
        <v>-6973.0559075707142</v>
      </c>
      <c r="F137" s="21" t="s">
        <v>2608</v>
      </c>
      <c r="G137" s="33" t="str">
        <f t="shared" si="10"/>
        <v>43965.333</v>
      </c>
      <c r="H137" s="8">
        <f t="shared" si="11"/>
        <v>343</v>
      </c>
      <c r="I137" s="130" t="s">
        <v>1154</v>
      </c>
      <c r="J137" s="131" t="s">
        <v>1155</v>
      </c>
      <c r="K137" s="130">
        <v>343</v>
      </c>
      <c r="L137" s="130" t="s">
        <v>1156</v>
      </c>
      <c r="M137" s="131" t="s">
        <v>2676</v>
      </c>
      <c r="N137" s="131"/>
      <c r="O137" s="132" t="s">
        <v>978</v>
      </c>
      <c r="P137" s="132" t="s">
        <v>1157</v>
      </c>
    </row>
    <row r="138" spans="1:16" ht="12.75" customHeight="1" thickBot="1" x14ac:dyDescent="0.25">
      <c r="A138" s="8" t="str">
        <f t="shared" si="6"/>
        <v> BBS 43 </v>
      </c>
      <c r="B138" s="21" t="str">
        <f t="shared" si="7"/>
        <v>I</v>
      </c>
      <c r="C138" s="8">
        <f t="shared" si="8"/>
        <v>43965.343999999997</v>
      </c>
      <c r="D138" s="33" t="str">
        <f t="shared" si="9"/>
        <v>vis</v>
      </c>
      <c r="E138" s="129">
        <f>VLOOKUP(C138,'Active 2'!C$21:E$967,3,FALSE)</f>
        <v>-6973.0478039779209</v>
      </c>
      <c r="F138" s="21" t="s">
        <v>2608</v>
      </c>
      <c r="G138" s="33" t="str">
        <f t="shared" si="10"/>
        <v>43965.344</v>
      </c>
      <c r="H138" s="8">
        <f t="shared" si="11"/>
        <v>343</v>
      </c>
      <c r="I138" s="130" t="s">
        <v>1158</v>
      </c>
      <c r="J138" s="131" t="s">
        <v>1159</v>
      </c>
      <c r="K138" s="130">
        <v>343</v>
      </c>
      <c r="L138" s="130" t="s">
        <v>1160</v>
      </c>
      <c r="M138" s="131" t="s">
        <v>2676</v>
      </c>
      <c r="N138" s="131"/>
      <c r="O138" s="132" t="s">
        <v>905</v>
      </c>
      <c r="P138" s="132" t="s">
        <v>1157</v>
      </c>
    </row>
    <row r="139" spans="1:16" ht="12.75" customHeight="1" thickBot="1" x14ac:dyDescent="0.25">
      <c r="A139" s="8" t="str">
        <f t="shared" ref="A139:A202" si="12">P139</f>
        <v> BBS 43 </v>
      </c>
      <c r="B139" s="21" t="str">
        <f t="shared" ref="B139:B202" si="13">IF(H139=INT(H139),"I","II")</f>
        <v>I</v>
      </c>
      <c r="C139" s="8">
        <f t="shared" ref="C139:C202" si="14">1*G139</f>
        <v>43988.42</v>
      </c>
      <c r="D139" s="33" t="str">
        <f t="shared" ref="D139:D202" si="15">VLOOKUP(F139,I$1:J$5,2,FALSE)</f>
        <v>vis</v>
      </c>
      <c r="E139" s="129">
        <f>VLOOKUP(C139,'Active 2'!C$21:E$967,3,FALSE)</f>
        <v>-6956.0479396762657</v>
      </c>
      <c r="F139" s="21" t="s">
        <v>2608</v>
      </c>
      <c r="G139" s="33" t="str">
        <f t="shared" ref="G139:G202" si="16">MID(I139,3,LEN(I139)-3)</f>
        <v>43988.420</v>
      </c>
      <c r="H139" s="8">
        <f t="shared" ref="H139:H202" si="17">1*K139</f>
        <v>360</v>
      </c>
      <c r="I139" s="130" t="s">
        <v>1161</v>
      </c>
      <c r="J139" s="131" t="s">
        <v>1162</v>
      </c>
      <c r="K139" s="130">
        <v>360</v>
      </c>
      <c r="L139" s="130" t="s">
        <v>1094</v>
      </c>
      <c r="M139" s="131" t="s">
        <v>2676</v>
      </c>
      <c r="N139" s="131"/>
      <c r="O139" s="132" t="s">
        <v>905</v>
      </c>
      <c r="P139" s="132" t="s">
        <v>1157</v>
      </c>
    </row>
    <row r="140" spans="1:16" ht="12.75" customHeight="1" thickBot="1" x14ac:dyDescent="0.25">
      <c r="A140" s="8" t="str">
        <f t="shared" si="12"/>
        <v> AOEB 1 </v>
      </c>
      <c r="B140" s="21" t="str">
        <f t="shared" si="13"/>
        <v>I</v>
      </c>
      <c r="C140" s="8">
        <f t="shared" si="14"/>
        <v>43989.777999999998</v>
      </c>
      <c r="D140" s="33" t="str">
        <f t="shared" si="15"/>
        <v>vis</v>
      </c>
      <c r="E140" s="129">
        <f>VLOOKUP(C140,'Active 2'!C$21:E$967,3,FALSE)</f>
        <v>-6955.0475143113126</v>
      </c>
      <c r="F140" s="21" t="s">
        <v>2608</v>
      </c>
      <c r="G140" s="33" t="str">
        <f t="shared" si="16"/>
        <v>43989.778</v>
      </c>
      <c r="H140" s="8">
        <f t="shared" si="17"/>
        <v>361</v>
      </c>
      <c r="I140" s="130" t="s">
        <v>1163</v>
      </c>
      <c r="J140" s="131" t="s">
        <v>1164</v>
      </c>
      <c r="K140" s="130">
        <v>361</v>
      </c>
      <c r="L140" s="130" t="s">
        <v>1131</v>
      </c>
      <c r="M140" s="131" t="s">
        <v>2676</v>
      </c>
      <c r="N140" s="131"/>
      <c r="O140" s="132" t="s">
        <v>1165</v>
      </c>
      <c r="P140" s="132" t="s">
        <v>1069</v>
      </c>
    </row>
    <row r="141" spans="1:16" ht="12.75" customHeight="1" thickBot="1" x14ac:dyDescent="0.25">
      <c r="A141" s="8" t="str">
        <f t="shared" si="12"/>
        <v> BBS 43 </v>
      </c>
      <c r="B141" s="21" t="str">
        <f t="shared" si="13"/>
        <v>I</v>
      </c>
      <c r="C141" s="8">
        <f t="shared" si="14"/>
        <v>43992.493999999999</v>
      </c>
      <c r="D141" s="33" t="str">
        <f t="shared" si="15"/>
        <v>vis</v>
      </c>
      <c r="E141" s="129">
        <f>VLOOKUP(C141,'Active 2'!C$21:E$967,3,FALSE)</f>
        <v>-6953.0466635814073</v>
      </c>
      <c r="F141" s="21" t="s">
        <v>2608</v>
      </c>
      <c r="G141" s="33" t="str">
        <f t="shared" si="16"/>
        <v>43992.494</v>
      </c>
      <c r="H141" s="8">
        <f t="shared" si="17"/>
        <v>363</v>
      </c>
      <c r="I141" s="130" t="s">
        <v>1166</v>
      </c>
      <c r="J141" s="131" t="s">
        <v>1167</v>
      </c>
      <c r="K141" s="130">
        <v>363</v>
      </c>
      <c r="L141" s="130" t="s">
        <v>1160</v>
      </c>
      <c r="M141" s="131" t="s">
        <v>2676</v>
      </c>
      <c r="N141" s="131"/>
      <c r="O141" s="132" t="s">
        <v>978</v>
      </c>
      <c r="P141" s="132" t="s">
        <v>1157</v>
      </c>
    </row>
    <row r="142" spans="1:16" ht="12.75" customHeight="1" thickBot="1" x14ac:dyDescent="0.25">
      <c r="A142" s="8" t="str">
        <f t="shared" si="12"/>
        <v> AOEB 1 </v>
      </c>
      <c r="B142" s="21" t="str">
        <f t="shared" si="13"/>
        <v>I</v>
      </c>
      <c r="C142" s="8">
        <f t="shared" si="14"/>
        <v>44027.784</v>
      </c>
      <c r="D142" s="33" t="str">
        <f t="shared" si="15"/>
        <v>vis</v>
      </c>
      <c r="E142" s="129">
        <f>VLOOKUP(C142,'Active 2'!C$21:E$967,3,FALSE)</f>
        <v>-6927.048864517209</v>
      </c>
      <c r="F142" s="21" t="s">
        <v>2608</v>
      </c>
      <c r="G142" s="33" t="str">
        <f t="shared" si="16"/>
        <v>44027.784</v>
      </c>
      <c r="H142" s="8">
        <f t="shared" si="17"/>
        <v>389</v>
      </c>
      <c r="I142" s="130" t="s">
        <v>1168</v>
      </c>
      <c r="J142" s="131" t="s">
        <v>1169</v>
      </c>
      <c r="K142" s="130">
        <v>389</v>
      </c>
      <c r="L142" s="130" t="s">
        <v>1119</v>
      </c>
      <c r="M142" s="131" t="s">
        <v>2676</v>
      </c>
      <c r="N142" s="131"/>
      <c r="O142" s="132" t="s">
        <v>1165</v>
      </c>
      <c r="P142" s="132" t="s">
        <v>1069</v>
      </c>
    </row>
    <row r="143" spans="1:16" ht="12.75" customHeight="1" thickBot="1" x14ac:dyDescent="0.25">
      <c r="A143" s="8" t="str">
        <f t="shared" si="12"/>
        <v> AOEB 1 </v>
      </c>
      <c r="B143" s="21" t="str">
        <f t="shared" si="13"/>
        <v>I</v>
      </c>
      <c r="C143" s="8">
        <f t="shared" si="14"/>
        <v>44042.718000000001</v>
      </c>
      <c r="D143" s="33" t="str">
        <f t="shared" si="15"/>
        <v>vis</v>
      </c>
      <c r="E143" s="129">
        <f>VLOOKUP(C143,'Active 2'!C$21:E$967,3,FALSE)</f>
        <v>-6916.047132263745</v>
      </c>
      <c r="F143" s="21" t="s">
        <v>2608</v>
      </c>
      <c r="G143" s="33" t="str">
        <f t="shared" si="16"/>
        <v>44042.718</v>
      </c>
      <c r="H143" s="8">
        <f t="shared" si="17"/>
        <v>400</v>
      </c>
      <c r="I143" s="130" t="s">
        <v>1170</v>
      </c>
      <c r="J143" s="131" t="s">
        <v>1171</v>
      </c>
      <c r="K143" s="130">
        <v>400</v>
      </c>
      <c r="L143" s="130" t="s">
        <v>1094</v>
      </c>
      <c r="M143" s="131" t="s">
        <v>2676</v>
      </c>
      <c r="N143" s="131"/>
      <c r="O143" s="132" t="s">
        <v>1165</v>
      </c>
      <c r="P143" s="132" t="s">
        <v>1069</v>
      </c>
    </row>
    <row r="144" spans="1:16" ht="12.75" customHeight="1" thickBot="1" x14ac:dyDescent="0.25">
      <c r="A144" s="8" t="str">
        <f t="shared" si="12"/>
        <v> BBS 44 </v>
      </c>
      <c r="B144" s="21" t="str">
        <f t="shared" si="13"/>
        <v>I</v>
      </c>
      <c r="C144" s="8">
        <f t="shared" si="14"/>
        <v>44045.432000000001</v>
      </c>
      <c r="D144" s="33" t="str">
        <f t="shared" si="15"/>
        <v>vis</v>
      </c>
      <c r="E144" s="129">
        <f>VLOOKUP(C144,'Active 2'!C$21:E$967,3,FALSE)</f>
        <v>-6914.0477549143479</v>
      </c>
      <c r="F144" s="21" t="s">
        <v>2608</v>
      </c>
      <c r="G144" s="33" t="str">
        <f t="shared" si="16"/>
        <v>44045.432</v>
      </c>
      <c r="H144" s="8">
        <f t="shared" si="17"/>
        <v>402</v>
      </c>
      <c r="I144" s="130" t="s">
        <v>1172</v>
      </c>
      <c r="J144" s="131" t="s">
        <v>1173</v>
      </c>
      <c r="K144" s="130">
        <v>402</v>
      </c>
      <c r="L144" s="130" t="s">
        <v>1142</v>
      </c>
      <c r="M144" s="131" t="s">
        <v>2676</v>
      </c>
      <c r="N144" s="131"/>
      <c r="O144" s="132" t="s">
        <v>978</v>
      </c>
      <c r="P144" s="132" t="s">
        <v>1174</v>
      </c>
    </row>
    <row r="145" spans="1:16" ht="12.75" customHeight="1" thickBot="1" x14ac:dyDescent="0.25">
      <c r="A145" s="8" t="str">
        <f t="shared" si="12"/>
        <v> AOEB 1 </v>
      </c>
      <c r="B145" s="21" t="str">
        <f t="shared" si="13"/>
        <v>I</v>
      </c>
      <c r="C145" s="8">
        <f t="shared" si="14"/>
        <v>44046.792000000001</v>
      </c>
      <c r="D145" s="33" t="str">
        <f t="shared" si="15"/>
        <v>vis</v>
      </c>
      <c r="E145" s="129">
        <f>VLOOKUP(C145,'Active 2'!C$21:E$967,3,FALSE)</f>
        <v>-6913.0458561688865</v>
      </c>
      <c r="F145" s="21" t="s">
        <v>2608</v>
      </c>
      <c r="G145" s="33" t="str">
        <f t="shared" si="16"/>
        <v>44046.792</v>
      </c>
      <c r="H145" s="8">
        <f t="shared" si="17"/>
        <v>403</v>
      </c>
      <c r="I145" s="130" t="s">
        <v>1175</v>
      </c>
      <c r="J145" s="131" t="s">
        <v>1176</v>
      </c>
      <c r="K145" s="130">
        <v>403</v>
      </c>
      <c r="L145" s="130" t="s">
        <v>1160</v>
      </c>
      <c r="M145" s="131" t="s">
        <v>2676</v>
      </c>
      <c r="N145" s="131"/>
      <c r="O145" s="132" t="s">
        <v>1031</v>
      </c>
      <c r="P145" s="132" t="s">
        <v>1069</v>
      </c>
    </row>
    <row r="146" spans="1:16" ht="12.75" customHeight="1" thickBot="1" x14ac:dyDescent="0.25">
      <c r="A146" s="8" t="str">
        <f t="shared" si="12"/>
        <v> BBS 44 </v>
      </c>
      <c r="B146" s="21" t="str">
        <f t="shared" si="13"/>
        <v>I</v>
      </c>
      <c r="C146" s="8">
        <f t="shared" si="14"/>
        <v>44083.442999999999</v>
      </c>
      <c r="D146" s="33" t="str">
        <f t="shared" si="15"/>
        <v>vis</v>
      </c>
      <c r="E146" s="129">
        <f>VLOOKUP(C146,'Active 2'!C$21:E$967,3,FALSE)</f>
        <v>-6886.0454216689759</v>
      </c>
      <c r="F146" s="21" t="s">
        <v>2608</v>
      </c>
      <c r="G146" s="33" t="str">
        <f t="shared" si="16"/>
        <v>44083.443</v>
      </c>
      <c r="H146" s="8">
        <f t="shared" si="17"/>
        <v>430</v>
      </c>
      <c r="I146" s="130" t="s">
        <v>1177</v>
      </c>
      <c r="J146" s="131" t="s">
        <v>1178</v>
      </c>
      <c r="K146" s="130">
        <v>430</v>
      </c>
      <c r="L146" s="130" t="s">
        <v>1160</v>
      </c>
      <c r="M146" s="131" t="s">
        <v>2676</v>
      </c>
      <c r="N146" s="131"/>
      <c r="O146" s="132" t="s">
        <v>905</v>
      </c>
      <c r="P146" s="132" t="s">
        <v>1174</v>
      </c>
    </row>
    <row r="147" spans="1:16" ht="12.75" customHeight="1" thickBot="1" x14ac:dyDescent="0.25">
      <c r="A147" s="8" t="str">
        <f t="shared" si="12"/>
        <v> BRNO 23 </v>
      </c>
      <c r="B147" s="21" t="str">
        <f t="shared" si="13"/>
        <v>I</v>
      </c>
      <c r="C147" s="8">
        <f t="shared" si="14"/>
        <v>44167.605000000003</v>
      </c>
      <c r="D147" s="33" t="str">
        <f t="shared" si="15"/>
        <v>vis</v>
      </c>
      <c r="E147" s="129">
        <f>VLOOKUP(C147,'Active 2'!C$21:E$967,3,FALSE)</f>
        <v>-6824.0440965105445</v>
      </c>
      <c r="F147" s="21" t="s">
        <v>2608</v>
      </c>
      <c r="G147" s="33" t="str">
        <f t="shared" si="16"/>
        <v>44167.605</v>
      </c>
      <c r="H147" s="8">
        <f t="shared" si="17"/>
        <v>492</v>
      </c>
      <c r="I147" s="130" t="s">
        <v>1179</v>
      </c>
      <c r="J147" s="131" t="s">
        <v>1180</v>
      </c>
      <c r="K147" s="130">
        <v>492</v>
      </c>
      <c r="L147" s="130" t="s">
        <v>1160</v>
      </c>
      <c r="M147" s="131" t="s">
        <v>2676</v>
      </c>
      <c r="N147" s="131"/>
      <c r="O147" s="132" t="s">
        <v>1181</v>
      </c>
      <c r="P147" s="132" t="s">
        <v>1182</v>
      </c>
    </row>
    <row r="148" spans="1:16" ht="12.75" customHeight="1" thickBot="1" x14ac:dyDescent="0.25">
      <c r="A148" s="8" t="str">
        <f t="shared" si="12"/>
        <v> BRNO 23 </v>
      </c>
      <c r="B148" s="21" t="str">
        <f t="shared" si="13"/>
        <v>I</v>
      </c>
      <c r="C148" s="8">
        <f t="shared" si="14"/>
        <v>44167.606</v>
      </c>
      <c r="D148" s="33" t="str">
        <f t="shared" si="15"/>
        <v>vis</v>
      </c>
      <c r="E148" s="129">
        <f>VLOOKUP(C148,'Active 2'!C$21:E$967,3,FALSE)</f>
        <v>-6824.0433598202926</v>
      </c>
      <c r="F148" s="21" t="s">
        <v>2608</v>
      </c>
      <c r="G148" s="33" t="str">
        <f t="shared" si="16"/>
        <v>44167.606</v>
      </c>
      <c r="H148" s="8">
        <f t="shared" si="17"/>
        <v>492</v>
      </c>
      <c r="I148" s="130" t="s">
        <v>1183</v>
      </c>
      <c r="J148" s="131" t="s">
        <v>1184</v>
      </c>
      <c r="K148" s="130">
        <v>492</v>
      </c>
      <c r="L148" s="130" t="s">
        <v>1055</v>
      </c>
      <c r="M148" s="131" t="s">
        <v>2676</v>
      </c>
      <c r="N148" s="131"/>
      <c r="O148" s="132" t="s">
        <v>863</v>
      </c>
      <c r="P148" s="132" t="s">
        <v>1182</v>
      </c>
    </row>
    <row r="149" spans="1:16" ht="12.75" customHeight="1" thickBot="1" x14ac:dyDescent="0.25">
      <c r="A149" s="8" t="str">
        <f t="shared" si="12"/>
        <v> BRNO 23 </v>
      </c>
      <c r="B149" s="21" t="str">
        <f t="shared" si="13"/>
        <v>I</v>
      </c>
      <c r="C149" s="8">
        <f t="shared" si="14"/>
        <v>44167.608999999997</v>
      </c>
      <c r="D149" s="33" t="str">
        <f t="shared" si="15"/>
        <v>vis</v>
      </c>
      <c r="E149" s="129">
        <f>VLOOKUP(C149,'Active 2'!C$21:E$967,3,FALSE)</f>
        <v>-6824.0411497495334</v>
      </c>
      <c r="F149" s="21" t="s">
        <v>2608</v>
      </c>
      <c r="G149" s="33" t="str">
        <f t="shared" si="16"/>
        <v>44167.609</v>
      </c>
      <c r="H149" s="8">
        <f t="shared" si="17"/>
        <v>492</v>
      </c>
      <c r="I149" s="130" t="s">
        <v>1185</v>
      </c>
      <c r="J149" s="131" t="s">
        <v>1186</v>
      </c>
      <c r="K149" s="130">
        <v>492</v>
      </c>
      <c r="L149" s="130" t="s">
        <v>1062</v>
      </c>
      <c r="M149" s="131" t="s">
        <v>2676</v>
      </c>
      <c r="N149" s="131"/>
      <c r="O149" s="132" t="s">
        <v>1187</v>
      </c>
      <c r="P149" s="132" t="s">
        <v>1182</v>
      </c>
    </row>
    <row r="150" spans="1:16" ht="12.75" customHeight="1" thickBot="1" x14ac:dyDescent="0.25">
      <c r="A150" s="8" t="str">
        <f t="shared" si="12"/>
        <v> BRNO 23 </v>
      </c>
      <c r="B150" s="21" t="str">
        <f t="shared" si="13"/>
        <v>I</v>
      </c>
      <c r="C150" s="8">
        <f t="shared" si="14"/>
        <v>44167.608999999997</v>
      </c>
      <c r="D150" s="33" t="str">
        <f t="shared" si="15"/>
        <v>vis</v>
      </c>
      <c r="E150" s="129">
        <f>VLOOKUP(C150,'Active 2'!C$21:E$967,3,FALSE)</f>
        <v>-6824.0411497495334</v>
      </c>
      <c r="F150" s="21" t="s">
        <v>2608</v>
      </c>
      <c r="G150" s="33" t="str">
        <f t="shared" si="16"/>
        <v>44167.609</v>
      </c>
      <c r="H150" s="8">
        <f t="shared" si="17"/>
        <v>492</v>
      </c>
      <c r="I150" s="130" t="s">
        <v>1185</v>
      </c>
      <c r="J150" s="131" t="s">
        <v>1186</v>
      </c>
      <c r="K150" s="130">
        <v>492</v>
      </c>
      <c r="L150" s="130" t="s">
        <v>1062</v>
      </c>
      <c r="M150" s="131" t="s">
        <v>2676</v>
      </c>
      <c r="N150" s="131"/>
      <c r="O150" s="132" t="s">
        <v>1188</v>
      </c>
      <c r="P150" s="132" t="s">
        <v>1182</v>
      </c>
    </row>
    <row r="151" spans="1:16" ht="12.75" customHeight="1" thickBot="1" x14ac:dyDescent="0.25">
      <c r="A151" s="8" t="str">
        <f t="shared" si="12"/>
        <v> AOEB 1 </v>
      </c>
      <c r="B151" s="21" t="str">
        <f t="shared" si="13"/>
        <v>I</v>
      </c>
      <c r="C151" s="8">
        <f t="shared" si="14"/>
        <v>44194.756999999998</v>
      </c>
      <c r="D151" s="33" t="str">
        <f t="shared" si="15"/>
        <v>vis</v>
      </c>
      <c r="E151" s="129">
        <f>VLOOKUP(C151,'Active 2'!C$21:E$967,3,FALSE)</f>
        <v>-6804.0414827335271</v>
      </c>
      <c r="F151" s="21" t="s">
        <v>2608</v>
      </c>
      <c r="G151" s="33" t="str">
        <f t="shared" si="16"/>
        <v>44194.757</v>
      </c>
      <c r="H151" s="8">
        <f t="shared" si="17"/>
        <v>512</v>
      </c>
      <c r="I151" s="130" t="s">
        <v>1189</v>
      </c>
      <c r="J151" s="131" t="s">
        <v>1190</v>
      </c>
      <c r="K151" s="130">
        <v>512</v>
      </c>
      <c r="L151" s="130" t="s">
        <v>1052</v>
      </c>
      <c r="M151" s="131" t="s">
        <v>2676</v>
      </c>
      <c r="N151" s="131"/>
      <c r="O151" s="132" t="s">
        <v>1073</v>
      </c>
      <c r="P151" s="132" t="s">
        <v>1069</v>
      </c>
    </row>
    <row r="152" spans="1:16" ht="12.75" customHeight="1" thickBot="1" x14ac:dyDescent="0.25">
      <c r="A152" s="8" t="str">
        <f t="shared" si="12"/>
        <v> BBS 46 </v>
      </c>
      <c r="B152" s="21" t="str">
        <f t="shared" si="13"/>
        <v>I</v>
      </c>
      <c r="C152" s="8">
        <f t="shared" si="14"/>
        <v>44265.343999999997</v>
      </c>
      <c r="D152" s="33" t="str">
        <f t="shared" si="15"/>
        <v>vis</v>
      </c>
      <c r="E152" s="129">
        <f>VLOOKUP(C152,'Active 2'!C$21:E$967,3,FALSE)</f>
        <v>-6752.0407277733557</v>
      </c>
      <c r="F152" s="21" t="s">
        <v>2608</v>
      </c>
      <c r="G152" s="33" t="str">
        <f t="shared" si="16"/>
        <v>44265.344</v>
      </c>
      <c r="H152" s="8">
        <f t="shared" si="17"/>
        <v>564</v>
      </c>
      <c r="I152" s="130" t="s">
        <v>1191</v>
      </c>
      <c r="J152" s="131" t="s">
        <v>1192</v>
      </c>
      <c r="K152" s="130">
        <v>564</v>
      </c>
      <c r="L152" s="130" t="s">
        <v>1008</v>
      </c>
      <c r="M152" s="131" t="s">
        <v>2676</v>
      </c>
      <c r="N152" s="131"/>
      <c r="O152" s="132" t="s">
        <v>978</v>
      </c>
      <c r="P152" s="132" t="s">
        <v>1193</v>
      </c>
    </row>
    <row r="153" spans="1:16" ht="12.75" customHeight="1" thickBot="1" x14ac:dyDescent="0.25">
      <c r="A153" s="8" t="str">
        <f t="shared" si="12"/>
        <v> BBS 46 </v>
      </c>
      <c r="B153" s="21" t="str">
        <f t="shared" si="13"/>
        <v>I</v>
      </c>
      <c r="C153" s="8">
        <f t="shared" si="14"/>
        <v>44288.411999999997</v>
      </c>
      <c r="D153" s="33" t="str">
        <f t="shared" si="15"/>
        <v>vis</v>
      </c>
      <c r="E153" s="129">
        <f>VLOOKUP(C153,'Active 2'!C$21:E$967,3,FALSE)</f>
        <v>-6735.0467569937327</v>
      </c>
      <c r="F153" s="21" t="s">
        <v>2608</v>
      </c>
      <c r="G153" s="33" t="str">
        <f t="shared" si="16"/>
        <v>44288.412</v>
      </c>
      <c r="H153" s="8">
        <f t="shared" si="17"/>
        <v>581</v>
      </c>
      <c r="I153" s="130" t="s">
        <v>1194</v>
      </c>
      <c r="J153" s="131" t="s">
        <v>1195</v>
      </c>
      <c r="K153" s="130">
        <v>581</v>
      </c>
      <c r="L153" s="130" t="s">
        <v>1196</v>
      </c>
      <c r="M153" s="131" t="s">
        <v>2676</v>
      </c>
      <c r="N153" s="131"/>
      <c r="O153" s="132" t="s">
        <v>978</v>
      </c>
      <c r="P153" s="132" t="s">
        <v>1193</v>
      </c>
    </row>
    <row r="154" spans="1:16" ht="12.75" customHeight="1" thickBot="1" x14ac:dyDescent="0.25">
      <c r="A154" s="8" t="str">
        <f t="shared" si="12"/>
        <v> BBS 47 </v>
      </c>
      <c r="B154" s="21" t="str">
        <f t="shared" si="13"/>
        <v>I</v>
      </c>
      <c r="C154" s="8">
        <f t="shared" si="14"/>
        <v>44303.351999999999</v>
      </c>
      <c r="D154" s="33" t="str">
        <f t="shared" si="15"/>
        <v>vis</v>
      </c>
      <c r="E154" s="129">
        <f>VLOOKUP(C154,'Active 2'!C$21:E$967,3,FALSE)</f>
        <v>-6724.0406045987438</v>
      </c>
      <c r="F154" s="21" t="s">
        <v>2608</v>
      </c>
      <c r="G154" s="33" t="str">
        <f t="shared" si="16"/>
        <v>44303.352</v>
      </c>
      <c r="H154" s="8">
        <f t="shared" si="17"/>
        <v>592</v>
      </c>
      <c r="I154" s="130" t="s">
        <v>1197</v>
      </c>
      <c r="J154" s="131" t="s">
        <v>1198</v>
      </c>
      <c r="K154" s="130">
        <v>592</v>
      </c>
      <c r="L154" s="130" t="s">
        <v>1055</v>
      </c>
      <c r="M154" s="131" t="s">
        <v>2676</v>
      </c>
      <c r="N154" s="131"/>
      <c r="O154" s="132" t="s">
        <v>978</v>
      </c>
      <c r="P154" s="132" t="s">
        <v>1199</v>
      </c>
    </row>
    <row r="155" spans="1:16" ht="12.75" customHeight="1" thickBot="1" x14ac:dyDescent="0.25">
      <c r="A155" s="8" t="str">
        <f t="shared" si="12"/>
        <v> AOEB 1 </v>
      </c>
      <c r="B155" s="21" t="str">
        <f t="shared" si="13"/>
        <v>I</v>
      </c>
      <c r="C155" s="8">
        <f t="shared" si="14"/>
        <v>44319.64</v>
      </c>
      <c r="D155" s="33" t="str">
        <f t="shared" si="15"/>
        <v>vis</v>
      </c>
      <c r="E155" s="129">
        <f>VLOOKUP(C155,'Active 2'!C$21:E$967,3,FALSE)</f>
        <v>-6712.0413937413432</v>
      </c>
      <c r="F155" s="21" t="s">
        <v>2608</v>
      </c>
      <c r="G155" s="33" t="str">
        <f t="shared" si="16"/>
        <v>44319.640</v>
      </c>
      <c r="H155" s="8">
        <f t="shared" si="17"/>
        <v>604</v>
      </c>
      <c r="I155" s="130" t="s">
        <v>1200</v>
      </c>
      <c r="J155" s="131" t="s">
        <v>1201</v>
      </c>
      <c r="K155" s="130">
        <v>604</v>
      </c>
      <c r="L155" s="130" t="s">
        <v>1160</v>
      </c>
      <c r="M155" s="131" t="s">
        <v>2676</v>
      </c>
      <c r="N155" s="131"/>
      <c r="O155" s="132" t="s">
        <v>1165</v>
      </c>
      <c r="P155" s="132" t="s">
        <v>1069</v>
      </c>
    </row>
    <row r="156" spans="1:16" ht="12.75" customHeight="1" thickBot="1" x14ac:dyDescent="0.25">
      <c r="A156" s="8" t="str">
        <f t="shared" si="12"/>
        <v> BBS 47 </v>
      </c>
      <c r="B156" s="21" t="str">
        <f t="shared" si="13"/>
        <v>I</v>
      </c>
      <c r="C156" s="8">
        <f t="shared" si="14"/>
        <v>44341.362000000001</v>
      </c>
      <c r="D156" s="33" t="str">
        <f t="shared" si="15"/>
        <v>vis</v>
      </c>
      <c r="E156" s="129">
        <f>VLOOKUP(C156,'Active 2'!C$21:E$967,3,FALSE)</f>
        <v>-6696.0390080436237</v>
      </c>
      <c r="F156" s="21" t="s">
        <v>2608</v>
      </c>
      <c r="G156" s="33" t="str">
        <f t="shared" si="16"/>
        <v>44341.362</v>
      </c>
      <c r="H156" s="8">
        <f t="shared" si="17"/>
        <v>620</v>
      </c>
      <c r="I156" s="130" t="s">
        <v>1202</v>
      </c>
      <c r="J156" s="131" t="s">
        <v>1203</v>
      </c>
      <c r="K156" s="130">
        <v>620</v>
      </c>
      <c r="L156" s="130" t="s">
        <v>1008</v>
      </c>
      <c r="M156" s="131" t="s">
        <v>2676</v>
      </c>
      <c r="N156" s="131"/>
      <c r="O156" s="132" t="s">
        <v>905</v>
      </c>
      <c r="P156" s="132" t="s">
        <v>1199</v>
      </c>
    </row>
    <row r="157" spans="1:16" ht="12.75" customHeight="1" thickBot="1" x14ac:dyDescent="0.25">
      <c r="A157" s="8" t="str">
        <f t="shared" si="12"/>
        <v> AOEB 1 </v>
      </c>
      <c r="B157" s="21" t="str">
        <f t="shared" si="13"/>
        <v>I</v>
      </c>
      <c r="C157" s="8">
        <f t="shared" si="14"/>
        <v>44342.718999999997</v>
      </c>
      <c r="D157" s="33" t="str">
        <f t="shared" si="15"/>
        <v>vis</v>
      </c>
      <c r="E157" s="129">
        <f>VLOOKUP(C157,'Active 2'!C$21:E$967,3,FALSE)</f>
        <v>-6695.0393193689279</v>
      </c>
      <c r="F157" s="21" t="s">
        <v>2608</v>
      </c>
      <c r="G157" s="33" t="str">
        <f t="shared" si="16"/>
        <v>44342.719</v>
      </c>
      <c r="H157" s="8">
        <f t="shared" si="17"/>
        <v>621</v>
      </c>
      <c r="I157" s="130" t="s">
        <v>1204</v>
      </c>
      <c r="J157" s="131" t="s">
        <v>1205</v>
      </c>
      <c r="K157" s="130">
        <v>621</v>
      </c>
      <c r="L157" s="130" t="s">
        <v>1008</v>
      </c>
      <c r="M157" s="131" t="s">
        <v>2676</v>
      </c>
      <c r="N157" s="131"/>
      <c r="O157" s="132" t="s">
        <v>685</v>
      </c>
      <c r="P157" s="132" t="s">
        <v>1069</v>
      </c>
    </row>
    <row r="158" spans="1:16" ht="12.75" customHeight="1" thickBot="1" x14ac:dyDescent="0.25">
      <c r="A158" s="8" t="str">
        <f t="shared" si="12"/>
        <v> BBS 48 </v>
      </c>
      <c r="B158" s="21" t="str">
        <f t="shared" si="13"/>
        <v>I</v>
      </c>
      <c r="C158" s="8">
        <f t="shared" si="14"/>
        <v>44383.442000000003</v>
      </c>
      <c r="D158" s="33" t="str">
        <f t="shared" si="15"/>
        <v>vis</v>
      </c>
      <c r="E158" s="129">
        <f>VLOOKUP(C158,'Active 2'!C$21:E$967,3,FALSE)</f>
        <v>-6665.0390821546616</v>
      </c>
      <c r="F158" s="21" t="s">
        <v>2608</v>
      </c>
      <c r="G158" s="33" t="str">
        <f t="shared" si="16"/>
        <v>44383.442</v>
      </c>
      <c r="H158" s="8">
        <f t="shared" si="17"/>
        <v>651</v>
      </c>
      <c r="I158" s="130" t="s">
        <v>1206</v>
      </c>
      <c r="J158" s="131" t="s">
        <v>1207</v>
      </c>
      <c r="K158" s="130">
        <v>651</v>
      </c>
      <c r="L158" s="130" t="s">
        <v>1055</v>
      </c>
      <c r="M158" s="131" t="s">
        <v>2676</v>
      </c>
      <c r="N158" s="131"/>
      <c r="O158" s="132" t="s">
        <v>978</v>
      </c>
      <c r="P158" s="132" t="s">
        <v>1208</v>
      </c>
    </row>
    <row r="159" spans="1:16" ht="12.75" customHeight="1" thickBot="1" x14ac:dyDescent="0.25">
      <c r="A159" s="8" t="str">
        <f t="shared" si="12"/>
        <v> BBS 48 </v>
      </c>
      <c r="B159" s="21" t="str">
        <f t="shared" si="13"/>
        <v>I</v>
      </c>
      <c r="C159" s="8">
        <f t="shared" si="14"/>
        <v>44402.447</v>
      </c>
      <c r="D159" s="33" t="str">
        <f t="shared" si="15"/>
        <v>vis</v>
      </c>
      <c r="E159" s="129">
        <f>VLOOKUP(C159,'Active 2'!C$21:E$967,3,FALSE)</f>
        <v>-6651.0382838771047</v>
      </c>
      <c r="F159" s="21" t="s">
        <v>2608</v>
      </c>
      <c r="G159" s="33" t="str">
        <f t="shared" si="16"/>
        <v>44402.447</v>
      </c>
      <c r="H159" s="8">
        <f t="shared" si="17"/>
        <v>665</v>
      </c>
      <c r="I159" s="130" t="s">
        <v>1209</v>
      </c>
      <c r="J159" s="131" t="s">
        <v>1210</v>
      </c>
      <c r="K159" s="130">
        <v>665</v>
      </c>
      <c r="L159" s="130" t="s">
        <v>1008</v>
      </c>
      <c r="M159" s="131" t="s">
        <v>2676</v>
      </c>
      <c r="N159" s="131"/>
      <c r="O159" s="132" t="s">
        <v>905</v>
      </c>
      <c r="P159" s="132" t="s">
        <v>1208</v>
      </c>
    </row>
    <row r="160" spans="1:16" ht="12.75" customHeight="1" thickBot="1" x14ac:dyDescent="0.25">
      <c r="A160" s="8" t="str">
        <f t="shared" si="12"/>
        <v> BBS 48 </v>
      </c>
      <c r="B160" s="21" t="str">
        <f t="shared" si="13"/>
        <v>I</v>
      </c>
      <c r="C160" s="8">
        <f t="shared" si="14"/>
        <v>44421.444000000003</v>
      </c>
      <c r="D160" s="33" t="str">
        <f t="shared" si="15"/>
        <v>vis</v>
      </c>
      <c r="E160" s="129">
        <f>VLOOKUP(C160,'Active 2'!C$21:E$967,3,FALSE)</f>
        <v>-6637.0433791215755</v>
      </c>
      <c r="F160" s="21" t="s">
        <v>2608</v>
      </c>
      <c r="G160" s="33" t="str">
        <f t="shared" si="16"/>
        <v>44421.444</v>
      </c>
      <c r="H160" s="8">
        <f t="shared" si="17"/>
        <v>679</v>
      </c>
      <c r="I160" s="130" t="s">
        <v>1211</v>
      </c>
      <c r="J160" s="131" t="s">
        <v>1212</v>
      </c>
      <c r="K160" s="130">
        <v>679</v>
      </c>
      <c r="L160" s="130" t="s">
        <v>1213</v>
      </c>
      <c r="M160" s="131" t="s">
        <v>2676</v>
      </c>
      <c r="N160" s="131"/>
      <c r="O160" s="132" t="s">
        <v>978</v>
      </c>
      <c r="P160" s="132" t="s">
        <v>1208</v>
      </c>
    </row>
    <row r="161" spans="1:16" ht="12.75" customHeight="1" thickBot="1" x14ac:dyDescent="0.25">
      <c r="A161" s="8" t="str">
        <f t="shared" si="12"/>
        <v> MVS 9.18 </v>
      </c>
      <c r="B161" s="21" t="str">
        <f t="shared" si="13"/>
        <v>I</v>
      </c>
      <c r="C161" s="8">
        <f t="shared" si="14"/>
        <v>44459.451999999997</v>
      </c>
      <c r="D161" s="33" t="str">
        <f t="shared" si="15"/>
        <v>vis</v>
      </c>
      <c r="E161" s="129">
        <f>VLOOKUP(C161,'Active 2'!C$21:E$967,3,FALSE)</f>
        <v>-6609.0432559469691</v>
      </c>
      <c r="F161" s="21" t="s">
        <v>2608</v>
      </c>
      <c r="G161" s="33" t="str">
        <f t="shared" si="16"/>
        <v>44459.452</v>
      </c>
      <c r="H161" s="8">
        <f t="shared" si="17"/>
        <v>707</v>
      </c>
      <c r="I161" s="130" t="s">
        <v>1214</v>
      </c>
      <c r="J161" s="131" t="s">
        <v>1215</v>
      </c>
      <c r="K161" s="130">
        <v>707</v>
      </c>
      <c r="L161" s="130" t="s">
        <v>1213</v>
      </c>
      <c r="M161" s="131" t="s">
        <v>2676</v>
      </c>
      <c r="N161" s="131"/>
      <c r="O161" s="132" t="s">
        <v>1216</v>
      </c>
      <c r="P161" s="132" t="s">
        <v>1217</v>
      </c>
    </row>
    <row r="162" spans="1:16" ht="12.75" customHeight="1" thickBot="1" x14ac:dyDescent="0.25">
      <c r="A162" s="8" t="str">
        <f t="shared" si="12"/>
        <v> MVS 9.18 </v>
      </c>
      <c r="B162" s="21" t="str">
        <f t="shared" si="13"/>
        <v>I</v>
      </c>
      <c r="C162" s="8">
        <f t="shared" si="14"/>
        <v>44459.459000000003</v>
      </c>
      <c r="D162" s="33" t="str">
        <f t="shared" si="15"/>
        <v>vis</v>
      </c>
      <c r="E162" s="129">
        <f>VLOOKUP(C162,'Active 2'!C$21:E$967,3,FALSE)</f>
        <v>-6609.0380991151869</v>
      </c>
      <c r="F162" s="21" t="s">
        <v>2608</v>
      </c>
      <c r="G162" s="33" t="str">
        <f t="shared" si="16"/>
        <v>44459.459</v>
      </c>
      <c r="H162" s="8">
        <f t="shared" si="17"/>
        <v>707</v>
      </c>
      <c r="I162" s="130" t="s">
        <v>1218</v>
      </c>
      <c r="J162" s="131" t="s">
        <v>1219</v>
      </c>
      <c r="K162" s="130">
        <v>707</v>
      </c>
      <c r="L162" s="130" t="s">
        <v>1055</v>
      </c>
      <c r="M162" s="131" t="s">
        <v>2676</v>
      </c>
      <c r="N162" s="131"/>
      <c r="O162" s="132" t="s">
        <v>1220</v>
      </c>
      <c r="P162" s="132" t="s">
        <v>1217</v>
      </c>
    </row>
    <row r="163" spans="1:16" ht="12.75" customHeight="1" thickBot="1" x14ac:dyDescent="0.25">
      <c r="A163" s="8" t="str">
        <f t="shared" si="12"/>
        <v> MVS 9.18 </v>
      </c>
      <c r="B163" s="21" t="str">
        <f t="shared" si="13"/>
        <v>I</v>
      </c>
      <c r="C163" s="8">
        <f t="shared" si="14"/>
        <v>44459.46</v>
      </c>
      <c r="D163" s="33" t="str">
        <f t="shared" si="15"/>
        <v>vis</v>
      </c>
      <c r="E163" s="129">
        <f>VLOOKUP(C163,'Active 2'!C$21:E$967,3,FALSE)</f>
        <v>-6609.037362424936</v>
      </c>
      <c r="F163" s="21" t="s">
        <v>2608</v>
      </c>
      <c r="G163" s="33" t="str">
        <f t="shared" si="16"/>
        <v>44459.460</v>
      </c>
      <c r="H163" s="8">
        <f t="shared" si="17"/>
        <v>707</v>
      </c>
      <c r="I163" s="130" t="s">
        <v>1221</v>
      </c>
      <c r="J163" s="131" t="s">
        <v>1222</v>
      </c>
      <c r="K163" s="130">
        <v>707</v>
      </c>
      <c r="L163" s="130" t="s">
        <v>1008</v>
      </c>
      <c r="M163" s="131" t="s">
        <v>2676</v>
      </c>
      <c r="N163" s="131"/>
      <c r="O163" s="132" t="s">
        <v>1223</v>
      </c>
      <c r="P163" s="132" t="s">
        <v>1217</v>
      </c>
    </row>
    <row r="164" spans="1:16" ht="12.75" customHeight="1" thickBot="1" x14ac:dyDescent="0.25">
      <c r="A164" s="8" t="str">
        <f t="shared" si="12"/>
        <v> MVS 9.18 </v>
      </c>
      <c r="B164" s="21" t="str">
        <f t="shared" si="13"/>
        <v>I</v>
      </c>
      <c r="C164" s="8">
        <f t="shared" si="14"/>
        <v>44459.464999999997</v>
      </c>
      <c r="D164" s="33" t="str">
        <f t="shared" si="15"/>
        <v>vis</v>
      </c>
      <c r="E164" s="129">
        <f>VLOOKUP(C164,'Active 2'!C$21:E$967,3,FALSE)</f>
        <v>-6609.0336789736675</v>
      </c>
      <c r="F164" s="21" t="s">
        <v>2608</v>
      </c>
      <c r="G164" s="33" t="str">
        <f t="shared" si="16"/>
        <v>44459.465</v>
      </c>
      <c r="H164" s="8">
        <f t="shared" si="17"/>
        <v>707</v>
      </c>
      <c r="I164" s="130" t="s">
        <v>1224</v>
      </c>
      <c r="J164" s="131" t="s">
        <v>1225</v>
      </c>
      <c r="K164" s="130">
        <v>707</v>
      </c>
      <c r="L164" s="130" t="s">
        <v>1014</v>
      </c>
      <c r="M164" s="131" t="s">
        <v>2676</v>
      </c>
      <c r="N164" s="131"/>
      <c r="O164" s="132" t="s">
        <v>1226</v>
      </c>
      <c r="P164" s="132" t="s">
        <v>1217</v>
      </c>
    </row>
    <row r="165" spans="1:16" ht="12.75" customHeight="1" thickBot="1" x14ac:dyDescent="0.25">
      <c r="A165" s="8" t="str">
        <f t="shared" si="12"/>
        <v> BBS 50 </v>
      </c>
      <c r="B165" s="21" t="str">
        <f t="shared" si="13"/>
        <v>I</v>
      </c>
      <c r="C165" s="8">
        <f t="shared" si="14"/>
        <v>44497.468000000001</v>
      </c>
      <c r="D165" s="33" t="str">
        <f t="shared" si="15"/>
        <v>vis</v>
      </c>
      <c r="E165" s="129">
        <f>VLOOKUP(C165,'Active 2'!C$21:E$967,3,FALSE)</f>
        <v>-6581.0372392503241</v>
      </c>
      <c r="F165" s="21" t="s">
        <v>2608</v>
      </c>
      <c r="G165" s="33" t="str">
        <f t="shared" si="16"/>
        <v>44497.468</v>
      </c>
      <c r="H165" s="8">
        <f t="shared" si="17"/>
        <v>735</v>
      </c>
      <c r="I165" s="130" t="s">
        <v>1227</v>
      </c>
      <c r="J165" s="131" t="s">
        <v>1228</v>
      </c>
      <c r="K165" s="130">
        <v>735</v>
      </c>
      <c r="L165" s="130" t="s">
        <v>1055</v>
      </c>
      <c r="M165" s="131" t="s">
        <v>2676</v>
      </c>
      <c r="N165" s="131"/>
      <c r="O165" s="132" t="s">
        <v>978</v>
      </c>
      <c r="P165" s="132" t="s">
        <v>1229</v>
      </c>
    </row>
    <row r="166" spans="1:16" ht="12.75" customHeight="1" thickBot="1" x14ac:dyDescent="0.25">
      <c r="A166" s="8" t="str">
        <f t="shared" si="12"/>
        <v> AOEB 1 </v>
      </c>
      <c r="B166" s="21" t="str">
        <f t="shared" si="13"/>
        <v>I</v>
      </c>
      <c r="C166" s="8">
        <f t="shared" si="14"/>
        <v>44562.625999999997</v>
      </c>
      <c r="D166" s="33" t="str">
        <f t="shared" si="15"/>
        <v>vis</v>
      </c>
      <c r="E166" s="129">
        <f>VLOOKUP(C166,'Active 2'!C$21:E$967,3,FALSE)</f>
        <v>-6533.0359756792031</v>
      </c>
      <c r="F166" s="21" t="s">
        <v>2608</v>
      </c>
      <c r="G166" s="33" t="str">
        <f t="shared" si="16"/>
        <v>44562.626</v>
      </c>
      <c r="H166" s="8">
        <f t="shared" si="17"/>
        <v>783</v>
      </c>
      <c r="I166" s="130" t="s">
        <v>1230</v>
      </c>
      <c r="J166" s="131" t="s">
        <v>1231</v>
      </c>
      <c r="K166" s="130">
        <v>783</v>
      </c>
      <c r="L166" s="130" t="s">
        <v>1055</v>
      </c>
      <c r="M166" s="131" t="s">
        <v>2676</v>
      </c>
      <c r="N166" s="131"/>
      <c r="O166" s="132" t="s">
        <v>1031</v>
      </c>
      <c r="P166" s="132" t="s">
        <v>1069</v>
      </c>
    </row>
    <row r="167" spans="1:16" ht="12.75" customHeight="1" thickBot="1" x14ac:dyDescent="0.25">
      <c r="A167" s="8" t="str">
        <f t="shared" si="12"/>
        <v> BBS 52 </v>
      </c>
      <c r="B167" s="21" t="str">
        <f t="shared" si="13"/>
        <v>I</v>
      </c>
      <c r="C167" s="8">
        <f t="shared" si="14"/>
        <v>44604.705000000002</v>
      </c>
      <c r="D167" s="33" t="str">
        <f t="shared" si="15"/>
        <v>vis</v>
      </c>
      <c r="E167" s="129">
        <f>VLOOKUP(C167,'Active 2'!C$21:E$967,3,FALSE)</f>
        <v>-6502.036786480493</v>
      </c>
      <c r="F167" s="21" t="s">
        <v>2608</v>
      </c>
      <c r="G167" s="33" t="str">
        <f t="shared" si="16"/>
        <v>44604.705</v>
      </c>
      <c r="H167" s="8">
        <f t="shared" si="17"/>
        <v>814</v>
      </c>
      <c r="I167" s="130" t="s">
        <v>1232</v>
      </c>
      <c r="J167" s="131" t="s">
        <v>1233</v>
      </c>
      <c r="K167" s="130">
        <v>814</v>
      </c>
      <c r="L167" s="130" t="s">
        <v>1094</v>
      </c>
      <c r="M167" s="131" t="s">
        <v>2676</v>
      </c>
      <c r="N167" s="131"/>
      <c r="O167" s="132" t="s">
        <v>978</v>
      </c>
      <c r="P167" s="132" t="s">
        <v>1234</v>
      </c>
    </row>
    <row r="168" spans="1:16" ht="12.75" customHeight="1" thickBot="1" x14ac:dyDescent="0.25">
      <c r="A168" s="8" t="str">
        <f t="shared" si="12"/>
        <v> BBS 52 </v>
      </c>
      <c r="B168" s="21" t="str">
        <f t="shared" si="13"/>
        <v>I</v>
      </c>
      <c r="C168" s="8">
        <f t="shared" si="14"/>
        <v>44626.427000000003</v>
      </c>
      <c r="D168" s="33" t="str">
        <f t="shared" si="15"/>
        <v>vis</v>
      </c>
      <c r="E168" s="129">
        <f>VLOOKUP(C168,'Active 2'!C$21:E$967,3,FALSE)</f>
        <v>-6486.0344007827734</v>
      </c>
      <c r="F168" s="21" t="s">
        <v>2608</v>
      </c>
      <c r="G168" s="33" t="str">
        <f t="shared" si="16"/>
        <v>44626.427</v>
      </c>
      <c r="H168" s="8">
        <f t="shared" si="17"/>
        <v>830</v>
      </c>
      <c r="I168" s="130" t="s">
        <v>1235</v>
      </c>
      <c r="J168" s="131" t="s">
        <v>1236</v>
      </c>
      <c r="K168" s="130">
        <v>830</v>
      </c>
      <c r="L168" s="130" t="s">
        <v>1008</v>
      </c>
      <c r="M168" s="131" t="s">
        <v>2676</v>
      </c>
      <c r="N168" s="131"/>
      <c r="O168" s="132" t="s">
        <v>978</v>
      </c>
      <c r="P168" s="132" t="s">
        <v>1234</v>
      </c>
    </row>
    <row r="169" spans="1:16" ht="12.75" customHeight="1" thickBot="1" x14ac:dyDescent="0.25">
      <c r="A169" s="8" t="str">
        <f t="shared" si="12"/>
        <v> BRNO 26 </v>
      </c>
      <c r="B169" s="21" t="str">
        <f t="shared" si="13"/>
        <v>I</v>
      </c>
      <c r="C169" s="8">
        <f t="shared" si="14"/>
        <v>44691.572999999997</v>
      </c>
      <c r="D169" s="33" t="str">
        <f t="shared" si="15"/>
        <v>vis</v>
      </c>
      <c r="E169" s="129">
        <f>VLOOKUP(C169,'Active 2'!C$21:E$967,3,FALSE)</f>
        <v>-6438.0419774947031</v>
      </c>
      <c r="F169" s="21" t="s">
        <v>2608</v>
      </c>
      <c r="G169" s="33" t="str">
        <f t="shared" si="16"/>
        <v>44691.573</v>
      </c>
      <c r="H169" s="8">
        <f t="shared" si="17"/>
        <v>878</v>
      </c>
      <c r="I169" s="130" t="s">
        <v>1237</v>
      </c>
      <c r="J169" s="131" t="s">
        <v>1238</v>
      </c>
      <c r="K169" s="130">
        <v>878</v>
      </c>
      <c r="L169" s="130" t="s">
        <v>1239</v>
      </c>
      <c r="M169" s="131" t="s">
        <v>2676</v>
      </c>
      <c r="N169" s="131"/>
      <c r="O169" s="132" t="s">
        <v>1240</v>
      </c>
      <c r="P169" s="132" t="s">
        <v>1241</v>
      </c>
    </row>
    <row r="170" spans="1:16" ht="12.75" customHeight="1" thickBot="1" x14ac:dyDescent="0.25">
      <c r="A170" s="8" t="str">
        <f t="shared" si="12"/>
        <v> BRNO 26 </v>
      </c>
      <c r="B170" s="21" t="str">
        <f t="shared" si="13"/>
        <v>I</v>
      </c>
      <c r="C170" s="8">
        <f t="shared" si="14"/>
        <v>44691.578000000001</v>
      </c>
      <c r="D170" s="33" t="str">
        <f t="shared" si="15"/>
        <v>vis</v>
      </c>
      <c r="E170" s="129">
        <f>VLOOKUP(C170,'Active 2'!C$21:E$967,3,FALSE)</f>
        <v>-6438.0382940434292</v>
      </c>
      <c r="F170" s="21" t="s">
        <v>2608</v>
      </c>
      <c r="G170" s="33" t="str">
        <f t="shared" si="16"/>
        <v>44691.578</v>
      </c>
      <c r="H170" s="8">
        <f t="shared" si="17"/>
        <v>878</v>
      </c>
      <c r="I170" s="130" t="s">
        <v>1242</v>
      </c>
      <c r="J170" s="131" t="s">
        <v>1243</v>
      </c>
      <c r="K170" s="130">
        <v>878</v>
      </c>
      <c r="L170" s="130" t="s">
        <v>1244</v>
      </c>
      <c r="M170" s="131" t="s">
        <v>2676</v>
      </c>
      <c r="N170" s="131"/>
      <c r="O170" s="132" t="s">
        <v>1245</v>
      </c>
      <c r="P170" s="132" t="s">
        <v>1241</v>
      </c>
    </row>
    <row r="171" spans="1:16" ht="12.75" customHeight="1" thickBot="1" x14ac:dyDescent="0.25">
      <c r="A171" s="8" t="str">
        <f t="shared" si="12"/>
        <v> BRNO 26 </v>
      </c>
      <c r="B171" s="21" t="str">
        <f t="shared" si="13"/>
        <v>I</v>
      </c>
      <c r="C171" s="8">
        <f t="shared" si="14"/>
        <v>44691.582999999999</v>
      </c>
      <c r="D171" s="33" t="str">
        <f t="shared" si="15"/>
        <v>vis</v>
      </c>
      <c r="E171" s="129">
        <f>VLOOKUP(C171,'Active 2'!C$21:E$967,3,FALSE)</f>
        <v>-6438.0346105921608</v>
      </c>
      <c r="F171" s="21" t="s">
        <v>2608</v>
      </c>
      <c r="G171" s="33" t="str">
        <f t="shared" si="16"/>
        <v>44691.583</v>
      </c>
      <c r="H171" s="8">
        <f t="shared" si="17"/>
        <v>878</v>
      </c>
      <c r="I171" s="130" t="s">
        <v>1246</v>
      </c>
      <c r="J171" s="131" t="s">
        <v>1247</v>
      </c>
      <c r="K171" s="130">
        <v>878</v>
      </c>
      <c r="L171" s="130" t="s">
        <v>1160</v>
      </c>
      <c r="M171" s="131" t="s">
        <v>2676</v>
      </c>
      <c r="N171" s="131"/>
      <c r="O171" s="132" t="s">
        <v>1248</v>
      </c>
      <c r="P171" s="132" t="s">
        <v>1241</v>
      </c>
    </row>
    <row r="172" spans="1:16" ht="12.75" customHeight="1" thickBot="1" x14ac:dyDescent="0.25">
      <c r="A172" s="8" t="str">
        <f t="shared" si="12"/>
        <v> BBS 54 </v>
      </c>
      <c r="B172" s="21" t="str">
        <f t="shared" si="13"/>
        <v>I</v>
      </c>
      <c r="C172" s="8">
        <f t="shared" si="14"/>
        <v>44717.375999999997</v>
      </c>
      <c r="D172" s="33" t="str">
        <f t="shared" si="15"/>
        <v>vis</v>
      </c>
      <c r="E172" s="129">
        <f>VLOOKUP(C172,'Active 2'!C$21:E$967,3,FALSE)</f>
        <v>-6419.0331588703484</v>
      </c>
      <c r="F172" s="21" t="s">
        <v>2608</v>
      </c>
      <c r="G172" s="33" t="str">
        <f t="shared" si="16"/>
        <v>44717.376</v>
      </c>
      <c r="H172" s="8">
        <f t="shared" si="17"/>
        <v>897</v>
      </c>
      <c r="I172" s="130" t="s">
        <v>1249</v>
      </c>
      <c r="J172" s="131" t="s">
        <v>1250</v>
      </c>
      <c r="K172" s="130">
        <v>897</v>
      </c>
      <c r="L172" s="130" t="s">
        <v>1055</v>
      </c>
      <c r="M172" s="131" t="s">
        <v>2676</v>
      </c>
      <c r="N172" s="131"/>
      <c r="O172" s="132" t="s">
        <v>978</v>
      </c>
      <c r="P172" s="132" t="s">
        <v>1251</v>
      </c>
    </row>
    <row r="173" spans="1:16" ht="12.75" customHeight="1" thickBot="1" x14ac:dyDescent="0.25">
      <c r="A173" s="8" t="str">
        <f t="shared" si="12"/>
        <v> BBS 54 </v>
      </c>
      <c r="B173" s="21" t="str">
        <f t="shared" si="13"/>
        <v>I</v>
      </c>
      <c r="C173" s="8">
        <f t="shared" si="14"/>
        <v>44725.517999999996</v>
      </c>
      <c r="D173" s="33" t="str">
        <f t="shared" si="15"/>
        <v>vis</v>
      </c>
      <c r="E173" s="129">
        <f>VLOOKUP(C173,'Active 2'!C$21:E$967,3,FALSE)</f>
        <v>-6413.0350268221564</v>
      </c>
      <c r="F173" s="21" t="s">
        <v>2608</v>
      </c>
      <c r="G173" s="33" t="str">
        <f t="shared" si="16"/>
        <v>44725.518</v>
      </c>
      <c r="H173" s="8">
        <f t="shared" si="17"/>
        <v>903</v>
      </c>
      <c r="I173" s="130" t="s">
        <v>1252</v>
      </c>
      <c r="J173" s="131" t="s">
        <v>1253</v>
      </c>
      <c r="K173" s="130">
        <v>903</v>
      </c>
      <c r="L173" s="130" t="s">
        <v>1142</v>
      </c>
      <c r="M173" s="131" t="s">
        <v>2676</v>
      </c>
      <c r="N173" s="131"/>
      <c r="O173" s="132" t="s">
        <v>905</v>
      </c>
      <c r="P173" s="132" t="s">
        <v>1251</v>
      </c>
    </row>
    <row r="174" spans="1:16" ht="12.75" customHeight="1" thickBot="1" x14ac:dyDescent="0.25">
      <c r="A174" s="8" t="str">
        <f t="shared" si="12"/>
        <v> BBS 54 </v>
      </c>
      <c r="B174" s="21" t="str">
        <f t="shared" si="13"/>
        <v>I</v>
      </c>
      <c r="C174" s="8">
        <f t="shared" si="14"/>
        <v>44736.377999999997</v>
      </c>
      <c r="D174" s="33" t="str">
        <f t="shared" si="15"/>
        <v>vis</v>
      </c>
      <c r="E174" s="129">
        <f>VLOOKUP(C174,'Active 2'!C$21:E$967,3,FALSE)</f>
        <v>-6405.0345706635508</v>
      </c>
      <c r="F174" s="21" t="s">
        <v>2608</v>
      </c>
      <c r="G174" s="33" t="str">
        <f t="shared" si="16"/>
        <v>44736.378</v>
      </c>
      <c r="H174" s="8">
        <f t="shared" si="17"/>
        <v>911</v>
      </c>
      <c r="I174" s="130" t="s">
        <v>1254</v>
      </c>
      <c r="J174" s="131" t="s">
        <v>1255</v>
      </c>
      <c r="K174" s="130">
        <v>911</v>
      </c>
      <c r="L174" s="130" t="s">
        <v>1094</v>
      </c>
      <c r="M174" s="131" t="s">
        <v>2676</v>
      </c>
      <c r="N174" s="131"/>
      <c r="O174" s="132" t="s">
        <v>978</v>
      </c>
      <c r="P174" s="132" t="s">
        <v>1251</v>
      </c>
    </row>
    <row r="175" spans="1:16" ht="12.75" customHeight="1" thickBot="1" x14ac:dyDescent="0.25">
      <c r="A175" s="8" t="str">
        <f t="shared" si="12"/>
        <v> AOEB 1 </v>
      </c>
      <c r="B175" s="21" t="str">
        <f t="shared" si="13"/>
        <v>I</v>
      </c>
      <c r="C175" s="8">
        <f t="shared" si="14"/>
        <v>44737.732000000004</v>
      </c>
      <c r="D175" s="33" t="str">
        <f t="shared" si="15"/>
        <v>vis</v>
      </c>
      <c r="E175" s="129">
        <f>VLOOKUP(C175,'Active 2'!C$21:E$967,3,FALSE)</f>
        <v>-6404.0370920596088</v>
      </c>
      <c r="F175" s="21" t="s">
        <v>2608</v>
      </c>
      <c r="G175" s="33" t="str">
        <f t="shared" si="16"/>
        <v>44737.732</v>
      </c>
      <c r="H175" s="8">
        <f t="shared" si="17"/>
        <v>912</v>
      </c>
      <c r="I175" s="130" t="s">
        <v>1256</v>
      </c>
      <c r="J175" s="131" t="s">
        <v>1257</v>
      </c>
      <c r="K175" s="130">
        <v>912</v>
      </c>
      <c r="L175" s="130" t="s">
        <v>1244</v>
      </c>
      <c r="M175" s="131" t="s">
        <v>2676</v>
      </c>
      <c r="N175" s="131"/>
      <c r="O175" s="132" t="s">
        <v>645</v>
      </c>
      <c r="P175" s="132" t="s">
        <v>1069</v>
      </c>
    </row>
    <row r="176" spans="1:16" ht="12.75" customHeight="1" thickBot="1" x14ac:dyDescent="0.25">
      <c r="A176" s="8" t="str">
        <f t="shared" si="12"/>
        <v> BBS 56 </v>
      </c>
      <c r="B176" s="21" t="str">
        <f t="shared" si="13"/>
        <v>I</v>
      </c>
      <c r="C176" s="8">
        <f t="shared" si="14"/>
        <v>44793.391000000003</v>
      </c>
      <c r="D176" s="33" t="str">
        <f t="shared" si="15"/>
        <v>vis</v>
      </c>
      <c r="E176" s="129">
        <f>VLOOKUP(C176,'Active 2'!C$21:E$967,3,FALSE)</f>
        <v>-6363.0336492113765</v>
      </c>
      <c r="F176" s="21" t="s">
        <v>2608</v>
      </c>
      <c r="G176" s="33" t="str">
        <f t="shared" si="16"/>
        <v>44793.391</v>
      </c>
      <c r="H176" s="8">
        <f t="shared" si="17"/>
        <v>953</v>
      </c>
      <c r="I176" s="130" t="s">
        <v>1258</v>
      </c>
      <c r="J176" s="131" t="s">
        <v>1259</v>
      </c>
      <c r="K176" s="130">
        <v>953</v>
      </c>
      <c r="L176" s="130" t="s">
        <v>1142</v>
      </c>
      <c r="M176" s="131" t="s">
        <v>2676</v>
      </c>
      <c r="N176" s="131"/>
      <c r="O176" s="132" t="s">
        <v>978</v>
      </c>
      <c r="P176" s="132" t="s">
        <v>1260</v>
      </c>
    </row>
    <row r="177" spans="1:16" ht="12.75" customHeight="1" thickBot="1" x14ac:dyDescent="0.25">
      <c r="A177" s="8" t="str">
        <f t="shared" si="12"/>
        <v> BBS 56 </v>
      </c>
      <c r="B177" s="21" t="str">
        <f t="shared" si="13"/>
        <v>I</v>
      </c>
      <c r="C177" s="8">
        <f t="shared" si="14"/>
        <v>44835.474999999999</v>
      </c>
      <c r="D177" s="33" t="str">
        <f t="shared" si="15"/>
        <v>vis</v>
      </c>
      <c r="E177" s="129">
        <f>VLOOKUP(C177,'Active 2'!C$21:E$967,3,FALSE)</f>
        <v>-6332.0307765614034</v>
      </c>
      <c r="F177" s="21" t="s">
        <v>2608</v>
      </c>
      <c r="G177" s="33" t="str">
        <f t="shared" si="16"/>
        <v>44835.475</v>
      </c>
      <c r="H177" s="8">
        <f t="shared" si="17"/>
        <v>984</v>
      </c>
      <c r="I177" s="130" t="s">
        <v>1261</v>
      </c>
      <c r="J177" s="131" t="s">
        <v>1262</v>
      </c>
      <c r="K177" s="130">
        <v>984</v>
      </c>
      <c r="L177" s="130" t="s">
        <v>1055</v>
      </c>
      <c r="M177" s="131" t="s">
        <v>2676</v>
      </c>
      <c r="N177" s="131"/>
      <c r="O177" s="132" t="s">
        <v>978</v>
      </c>
      <c r="P177" s="132" t="s">
        <v>1260</v>
      </c>
    </row>
    <row r="178" spans="1:16" ht="12.75" customHeight="1" thickBot="1" x14ac:dyDescent="0.25">
      <c r="A178" s="8" t="str">
        <f t="shared" si="12"/>
        <v> BBS 56 </v>
      </c>
      <c r="B178" s="21" t="str">
        <f t="shared" si="13"/>
        <v>I</v>
      </c>
      <c r="C178" s="8">
        <f t="shared" si="14"/>
        <v>44854.474999999999</v>
      </c>
      <c r="D178" s="33" t="str">
        <f t="shared" si="15"/>
        <v>vis</v>
      </c>
      <c r="E178" s="129">
        <f>VLOOKUP(C178,'Active 2'!C$21:E$967,3,FALSE)</f>
        <v>-6318.033661735114</v>
      </c>
      <c r="F178" s="21" t="s">
        <v>2608</v>
      </c>
      <c r="G178" s="33" t="str">
        <f t="shared" si="16"/>
        <v>44854.475</v>
      </c>
      <c r="H178" s="8">
        <f t="shared" si="17"/>
        <v>998</v>
      </c>
      <c r="I178" s="130" t="s">
        <v>1263</v>
      </c>
      <c r="J178" s="131" t="s">
        <v>1264</v>
      </c>
      <c r="K178" s="130">
        <v>998</v>
      </c>
      <c r="L178" s="130" t="s">
        <v>1119</v>
      </c>
      <c r="M178" s="131" t="s">
        <v>2676</v>
      </c>
      <c r="N178" s="131"/>
      <c r="O178" s="132" t="s">
        <v>905</v>
      </c>
      <c r="P178" s="132" t="s">
        <v>1260</v>
      </c>
    </row>
    <row r="179" spans="1:16" ht="12.75" customHeight="1" thickBot="1" x14ac:dyDescent="0.25">
      <c r="A179" s="8" t="str">
        <f t="shared" si="12"/>
        <v> BBS 56 </v>
      </c>
      <c r="B179" s="21" t="str">
        <f t="shared" si="13"/>
        <v>I</v>
      </c>
      <c r="C179" s="8">
        <f t="shared" si="14"/>
        <v>44865.334000000003</v>
      </c>
      <c r="D179" s="33" t="str">
        <f t="shared" si="15"/>
        <v>vis</v>
      </c>
      <c r="E179" s="129">
        <f>VLOOKUP(C179,'Active 2'!C$21:E$967,3,FALSE)</f>
        <v>-6310.0339422667594</v>
      </c>
      <c r="F179" s="21" t="s">
        <v>2608</v>
      </c>
      <c r="G179" s="33" t="str">
        <f t="shared" si="16"/>
        <v>44865.334</v>
      </c>
      <c r="H179" s="8">
        <f t="shared" si="17"/>
        <v>1006</v>
      </c>
      <c r="I179" s="130" t="s">
        <v>1265</v>
      </c>
      <c r="J179" s="131" t="s">
        <v>1266</v>
      </c>
      <c r="K179" s="130">
        <v>1006</v>
      </c>
      <c r="L179" s="130" t="s">
        <v>2609</v>
      </c>
      <c r="M179" s="131" t="s">
        <v>2676</v>
      </c>
      <c r="N179" s="131"/>
      <c r="O179" s="132" t="s">
        <v>978</v>
      </c>
      <c r="P179" s="132" t="s">
        <v>1260</v>
      </c>
    </row>
    <row r="180" spans="1:16" ht="12.75" customHeight="1" thickBot="1" x14ac:dyDescent="0.25">
      <c r="A180" s="8" t="str">
        <f t="shared" si="12"/>
        <v> AOEB 1 </v>
      </c>
      <c r="B180" s="21" t="str">
        <f t="shared" si="13"/>
        <v>I</v>
      </c>
      <c r="C180" s="8">
        <f t="shared" si="14"/>
        <v>44885.699000000001</v>
      </c>
      <c r="D180" s="33" t="str">
        <f t="shared" si="15"/>
        <v>vis</v>
      </c>
      <c r="E180" s="129">
        <f>VLOOKUP(C180,'Active 2'!C$21:E$967,3,FALSE)</f>
        <v>-6295.0312452437411</v>
      </c>
      <c r="F180" s="21" t="s">
        <v>2608</v>
      </c>
      <c r="G180" s="33" t="str">
        <f t="shared" si="16"/>
        <v>44885.699</v>
      </c>
      <c r="H180" s="8">
        <f t="shared" si="17"/>
        <v>1021</v>
      </c>
      <c r="I180" s="130" t="s">
        <v>1267</v>
      </c>
      <c r="J180" s="131" t="s">
        <v>1268</v>
      </c>
      <c r="K180" s="130">
        <v>1021</v>
      </c>
      <c r="L180" s="130" t="s">
        <v>1131</v>
      </c>
      <c r="M180" s="131" t="s">
        <v>2676</v>
      </c>
      <c r="N180" s="131"/>
      <c r="O180" s="132" t="s">
        <v>1031</v>
      </c>
      <c r="P180" s="132" t="s">
        <v>1069</v>
      </c>
    </row>
    <row r="181" spans="1:16" ht="12.75" customHeight="1" thickBot="1" x14ac:dyDescent="0.25">
      <c r="A181" s="8" t="str">
        <f t="shared" si="12"/>
        <v> AOEB 1 </v>
      </c>
      <c r="B181" s="21" t="str">
        <f t="shared" si="13"/>
        <v>I</v>
      </c>
      <c r="C181" s="8">
        <f t="shared" si="14"/>
        <v>44995.648999999998</v>
      </c>
      <c r="D181" s="33" t="str">
        <f t="shared" si="15"/>
        <v>vis</v>
      </c>
      <c r="E181" s="129">
        <f>VLOOKUP(C181,'Active 2'!C$21:E$967,3,FALSE)</f>
        <v>-6214.0321518147703</v>
      </c>
      <c r="F181" s="21" t="s">
        <v>2608</v>
      </c>
      <c r="G181" s="33" t="str">
        <f t="shared" si="16"/>
        <v>44995.649</v>
      </c>
      <c r="H181" s="8">
        <f t="shared" si="17"/>
        <v>1102</v>
      </c>
      <c r="I181" s="130" t="s">
        <v>1269</v>
      </c>
      <c r="J181" s="131" t="s">
        <v>1270</v>
      </c>
      <c r="K181" s="130">
        <v>1102</v>
      </c>
      <c r="L181" s="130" t="s">
        <v>1244</v>
      </c>
      <c r="M181" s="131" t="s">
        <v>2676</v>
      </c>
      <c r="N181" s="131"/>
      <c r="O181" s="132" t="s">
        <v>1031</v>
      </c>
      <c r="P181" s="132" t="s">
        <v>1069</v>
      </c>
    </row>
    <row r="182" spans="1:16" ht="12.75" customHeight="1" thickBot="1" x14ac:dyDescent="0.25">
      <c r="A182" s="8" t="str">
        <f t="shared" si="12"/>
        <v> BBS 59 </v>
      </c>
      <c r="B182" s="21" t="str">
        <f t="shared" si="13"/>
        <v>I</v>
      </c>
      <c r="C182" s="8">
        <f t="shared" si="14"/>
        <v>45002.436000000002</v>
      </c>
      <c r="D182" s="33" t="str">
        <f t="shared" si="15"/>
        <v>vis</v>
      </c>
      <c r="E182" s="129">
        <f>VLOOKUP(C182,'Active 2'!C$21:E$967,3,FALSE)</f>
        <v>-6209.0322350607657</v>
      </c>
      <c r="F182" s="21" t="s">
        <v>2608</v>
      </c>
      <c r="G182" s="33" t="str">
        <f t="shared" si="16"/>
        <v>45002.436</v>
      </c>
      <c r="H182" s="8">
        <f t="shared" si="17"/>
        <v>1107</v>
      </c>
      <c r="I182" s="130" t="s">
        <v>1271</v>
      </c>
      <c r="J182" s="131" t="s">
        <v>1272</v>
      </c>
      <c r="K182" s="130">
        <v>1107</v>
      </c>
      <c r="L182" s="130" t="s">
        <v>1244</v>
      </c>
      <c r="M182" s="131" t="s">
        <v>2676</v>
      </c>
      <c r="N182" s="131"/>
      <c r="O182" s="132" t="s">
        <v>978</v>
      </c>
      <c r="P182" s="132" t="s">
        <v>1273</v>
      </c>
    </row>
    <row r="183" spans="1:16" ht="12.75" customHeight="1" thickBot="1" x14ac:dyDescent="0.25">
      <c r="A183" s="8" t="str">
        <f t="shared" si="12"/>
        <v> BBS 59 </v>
      </c>
      <c r="B183" s="21" t="str">
        <f t="shared" si="13"/>
        <v>I</v>
      </c>
      <c r="C183" s="8">
        <f t="shared" si="14"/>
        <v>45006.51</v>
      </c>
      <c r="D183" s="33" t="str">
        <f t="shared" si="15"/>
        <v>vis</v>
      </c>
      <c r="E183" s="129">
        <f>VLOOKUP(C183,'Active 2'!C$21:E$967,3,FALSE)</f>
        <v>-6206.0309589659073</v>
      </c>
      <c r="F183" s="21" t="s">
        <v>2608</v>
      </c>
      <c r="G183" s="33" t="str">
        <f t="shared" si="16"/>
        <v>45006.510</v>
      </c>
      <c r="H183" s="8">
        <f t="shared" si="17"/>
        <v>1110</v>
      </c>
      <c r="I183" s="130" t="s">
        <v>1274</v>
      </c>
      <c r="J183" s="131" t="s">
        <v>1275</v>
      </c>
      <c r="K183" s="130">
        <v>1110</v>
      </c>
      <c r="L183" s="130" t="s">
        <v>1119</v>
      </c>
      <c r="M183" s="131" t="s">
        <v>2676</v>
      </c>
      <c r="N183" s="131"/>
      <c r="O183" s="132" t="s">
        <v>1276</v>
      </c>
      <c r="P183" s="132" t="s">
        <v>1273</v>
      </c>
    </row>
    <row r="184" spans="1:16" ht="12.75" customHeight="1" thickBot="1" x14ac:dyDescent="0.25">
      <c r="A184" s="8" t="str">
        <f t="shared" si="12"/>
        <v> BBS 59 </v>
      </c>
      <c r="B184" s="21" t="str">
        <f t="shared" si="13"/>
        <v>I</v>
      </c>
      <c r="C184" s="8">
        <f t="shared" si="14"/>
        <v>45006.51</v>
      </c>
      <c r="D184" s="33" t="str">
        <f t="shared" si="15"/>
        <v>vis</v>
      </c>
      <c r="E184" s="129">
        <f>VLOOKUP(C184,'Active 2'!C$21:E$967,3,FALSE)</f>
        <v>-6206.0309589659073</v>
      </c>
      <c r="F184" s="21" t="s">
        <v>2608</v>
      </c>
      <c r="G184" s="33" t="str">
        <f t="shared" si="16"/>
        <v>45006.510</v>
      </c>
      <c r="H184" s="8">
        <f t="shared" si="17"/>
        <v>1110</v>
      </c>
      <c r="I184" s="130" t="s">
        <v>1274</v>
      </c>
      <c r="J184" s="131" t="s">
        <v>1275</v>
      </c>
      <c r="K184" s="130">
        <v>1110</v>
      </c>
      <c r="L184" s="130" t="s">
        <v>1119</v>
      </c>
      <c r="M184" s="131" t="s">
        <v>2676</v>
      </c>
      <c r="N184" s="131"/>
      <c r="O184" s="132" t="s">
        <v>1277</v>
      </c>
      <c r="P184" s="132" t="s">
        <v>1273</v>
      </c>
    </row>
    <row r="185" spans="1:16" ht="12.75" customHeight="1" thickBot="1" x14ac:dyDescent="0.25">
      <c r="A185" s="8" t="str">
        <f t="shared" si="12"/>
        <v> BBS 59 </v>
      </c>
      <c r="B185" s="21" t="str">
        <f t="shared" si="13"/>
        <v>I</v>
      </c>
      <c r="C185" s="8">
        <f t="shared" si="14"/>
        <v>45006.512000000002</v>
      </c>
      <c r="D185" s="33" t="str">
        <f t="shared" si="15"/>
        <v>vis</v>
      </c>
      <c r="E185" s="129">
        <f>VLOOKUP(C185,'Active 2'!C$21:E$967,3,FALSE)</f>
        <v>-6206.029485585399</v>
      </c>
      <c r="F185" s="21" t="s">
        <v>2608</v>
      </c>
      <c r="G185" s="33" t="str">
        <f t="shared" si="16"/>
        <v>45006.512</v>
      </c>
      <c r="H185" s="8">
        <f t="shared" si="17"/>
        <v>1110</v>
      </c>
      <c r="I185" s="130" t="s">
        <v>1278</v>
      </c>
      <c r="J185" s="131" t="s">
        <v>1279</v>
      </c>
      <c r="K185" s="130">
        <v>1110</v>
      </c>
      <c r="L185" s="130" t="s">
        <v>1094</v>
      </c>
      <c r="M185" s="131" t="s">
        <v>2676</v>
      </c>
      <c r="N185" s="131"/>
      <c r="O185" s="132" t="s">
        <v>1280</v>
      </c>
      <c r="P185" s="132" t="s">
        <v>1273</v>
      </c>
    </row>
    <row r="186" spans="1:16" ht="12.75" customHeight="1" thickBot="1" x14ac:dyDescent="0.25">
      <c r="A186" s="8" t="str">
        <f t="shared" si="12"/>
        <v> BBS 59 </v>
      </c>
      <c r="B186" s="21" t="str">
        <f t="shared" si="13"/>
        <v>I</v>
      </c>
      <c r="C186" s="8">
        <f t="shared" si="14"/>
        <v>45006.512000000002</v>
      </c>
      <c r="D186" s="33" t="str">
        <f t="shared" si="15"/>
        <v>vis</v>
      </c>
      <c r="E186" s="129">
        <f>VLOOKUP(C186,'Active 2'!C$21:E$967,3,FALSE)</f>
        <v>-6206.029485585399</v>
      </c>
      <c r="F186" s="21" t="s">
        <v>2608</v>
      </c>
      <c r="G186" s="33" t="str">
        <f t="shared" si="16"/>
        <v>45006.512</v>
      </c>
      <c r="H186" s="8">
        <f t="shared" si="17"/>
        <v>1110</v>
      </c>
      <c r="I186" s="130" t="s">
        <v>1278</v>
      </c>
      <c r="J186" s="131" t="s">
        <v>1279</v>
      </c>
      <c r="K186" s="130">
        <v>1110</v>
      </c>
      <c r="L186" s="130" t="s">
        <v>1094</v>
      </c>
      <c r="M186" s="131" t="s">
        <v>2676</v>
      </c>
      <c r="N186" s="131"/>
      <c r="O186" s="132" t="s">
        <v>1281</v>
      </c>
      <c r="P186" s="132" t="s">
        <v>1273</v>
      </c>
    </row>
    <row r="187" spans="1:16" ht="12.75" customHeight="1" thickBot="1" x14ac:dyDescent="0.25">
      <c r="A187" s="8" t="str">
        <f t="shared" si="12"/>
        <v> BBS 59 </v>
      </c>
      <c r="B187" s="21" t="str">
        <f t="shared" si="13"/>
        <v>I</v>
      </c>
      <c r="C187" s="8">
        <f t="shared" si="14"/>
        <v>45006.517</v>
      </c>
      <c r="D187" s="33" t="str">
        <f t="shared" si="15"/>
        <v>vis</v>
      </c>
      <c r="E187" s="129">
        <f>VLOOKUP(C187,'Active 2'!C$21:E$967,3,FALSE)</f>
        <v>-6206.0258021341306</v>
      </c>
      <c r="F187" s="21" t="s">
        <v>2608</v>
      </c>
      <c r="G187" s="33" t="str">
        <f t="shared" si="16"/>
        <v>45006.517</v>
      </c>
      <c r="H187" s="8">
        <f t="shared" si="17"/>
        <v>1110</v>
      </c>
      <c r="I187" s="130" t="s">
        <v>1282</v>
      </c>
      <c r="J187" s="131" t="s">
        <v>1283</v>
      </c>
      <c r="K187" s="130">
        <v>1110</v>
      </c>
      <c r="L187" s="130" t="s">
        <v>1062</v>
      </c>
      <c r="M187" s="131" t="s">
        <v>2676</v>
      </c>
      <c r="N187" s="131"/>
      <c r="O187" s="132" t="s">
        <v>1284</v>
      </c>
      <c r="P187" s="132" t="s">
        <v>1273</v>
      </c>
    </row>
    <row r="188" spans="1:16" ht="12.75" customHeight="1" thickBot="1" x14ac:dyDescent="0.25">
      <c r="A188" s="8" t="str">
        <f t="shared" si="12"/>
        <v> AOEB 1 </v>
      </c>
      <c r="B188" s="21" t="str">
        <f t="shared" si="13"/>
        <v>I</v>
      </c>
      <c r="C188" s="8">
        <f t="shared" si="14"/>
        <v>45018.73</v>
      </c>
      <c r="D188" s="33" t="str">
        <f t="shared" si="15"/>
        <v>vis</v>
      </c>
      <c r="E188" s="129">
        <f>VLOOKUP(C188,'Active 2'!C$21:E$967,3,FALSE)</f>
        <v>-6197.0286040618403</v>
      </c>
      <c r="F188" s="21" t="s">
        <v>2608</v>
      </c>
      <c r="G188" s="33" t="str">
        <f t="shared" si="16"/>
        <v>45018.730</v>
      </c>
      <c r="H188" s="8">
        <f t="shared" si="17"/>
        <v>1119</v>
      </c>
      <c r="I188" s="130" t="s">
        <v>1285</v>
      </c>
      <c r="J188" s="131" t="s">
        <v>1286</v>
      </c>
      <c r="K188" s="130">
        <v>1119</v>
      </c>
      <c r="L188" s="130" t="s">
        <v>1160</v>
      </c>
      <c r="M188" s="131" t="s">
        <v>2676</v>
      </c>
      <c r="N188" s="131"/>
      <c r="O188" s="132" t="s">
        <v>1165</v>
      </c>
      <c r="P188" s="132" t="s">
        <v>1069</v>
      </c>
    </row>
    <row r="189" spans="1:16" ht="13.5" thickBot="1" x14ac:dyDescent="0.25">
      <c r="A189" s="8" t="str">
        <f t="shared" si="12"/>
        <v> AOEB 1 </v>
      </c>
      <c r="B189" s="21" t="str">
        <f t="shared" si="13"/>
        <v>I</v>
      </c>
      <c r="C189" s="8">
        <f t="shared" si="14"/>
        <v>45022.8</v>
      </c>
      <c r="D189" s="33" t="str">
        <f t="shared" si="15"/>
        <v>vis</v>
      </c>
      <c r="E189" s="129">
        <f>VLOOKUP(C189,'Active 2'!C$21:E$967,3,FALSE)</f>
        <v>-6194.0302747279993</v>
      </c>
      <c r="F189" s="21" t="s">
        <v>2608</v>
      </c>
      <c r="G189" s="33" t="str">
        <f t="shared" si="16"/>
        <v>45022.800</v>
      </c>
      <c r="H189" s="8">
        <f t="shared" si="17"/>
        <v>1122</v>
      </c>
      <c r="I189" s="130" t="s">
        <v>1287</v>
      </c>
      <c r="J189" s="131" t="s">
        <v>1288</v>
      </c>
      <c r="K189" s="130">
        <v>1122</v>
      </c>
      <c r="L189" s="130" t="s">
        <v>1119</v>
      </c>
      <c r="M189" s="131" t="s">
        <v>2676</v>
      </c>
      <c r="N189" s="131"/>
      <c r="O189" s="132" t="s">
        <v>1072</v>
      </c>
      <c r="P189" s="132" t="s">
        <v>1069</v>
      </c>
    </row>
    <row r="190" spans="1:16" ht="13.5" thickBot="1" x14ac:dyDescent="0.25">
      <c r="A190" s="8" t="str">
        <f t="shared" si="12"/>
        <v> AOEB 1 </v>
      </c>
      <c r="B190" s="21" t="str">
        <f t="shared" si="13"/>
        <v>I</v>
      </c>
      <c r="C190" s="8">
        <f t="shared" si="14"/>
        <v>45026.874000000003</v>
      </c>
      <c r="D190" s="33" t="str">
        <f t="shared" si="15"/>
        <v>vis</v>
      </c>
      <c r="E190" s="129">
        <f>VLOOKUP(C190,'Active 2'!C$21:E$967,3,FALSE)</f>
        <v>-6191.0289986331409</v>
      </c>
      <c r="F190" s="21" t="s">
        <v>2608</v>
      </c>
      <c r="G190" s="33" t="str">
        <f t="shared" si="16"/>
        <v>45026.874</v>
      </c>
      <c r="H190" s="8">
        <f t="shared" si="17"/>
        <v>1125</v>
      </c>
      <c r="I190" s="130" t="s">
        <v>1289</v>
      </c>
      <c r="J190" s="131" t="s">
        <v>1290</v>
      </c>
      <c r="K190" s="130">
        <v>1125</v>
      </c>
      <c r="L190" s="130" t="s">
        <v>1131</v>
      </c>
      <c r="M190" s="131" t="s">
        <v>2676</v>
      </c>
      <c r="N190" s="131"/>
      <c r="O190" s="132" t="s">
        <v>1072</v>
      </c>
      <c r="P190" s="132" t="s">
        <v>1069</v>
      </c>
    </row>
    <row r="191" spans="1:16" ht="13.5" thickBot="1" x14ac:dyDescent="0.25">
      <c r="A191" s="8" t="str">
        <f t="shared" si="12"/>
        <v> BBS 59 </v>
      </c>
      <c r="B191" s="21" t="str">
        <f t="shared" si="13"/>
        <v>I</v>
      </c>
      <c r="C191" s="8">
        <f t="shared" si="14"/>
        <v>45055.379000000001</v>
      </c>
      <c r="D191" s="33" t="str">
        <f t="shared" si="15"/>
        <v>vis</v>
      </c>
      <c r="E191" s="129">
        <f>VLOOKUP(C191,'Active 2'!C$21:E$967,3,FALSE)</f>
        <v>-6170.0296429424388</v>
      </c>
      <c r="F191" s="21" t="s">
        <v>2608</v>
      </c>
      <c r="G191" s="33" t="str">
        <f t="shared" si="16"/>
        <v>45055.379</v>
      </c>
      <c r="H191" s="8">
        <f t="shared" si="17"/>
        <v>1146</v>
      </c>
      <c r="I191" s="130" t="s">
        <v>1291</v>
      </c>
      <c r="J191" s="131" t="s">
        <v>1292</v>
      </c>
      <c r="K191" s="130">
        <v>1146</v>
      </c>
      <c r="L191" s="130" t="s">
        <v>1119</v>
      </c>
      <c r="M191" s="131" t="s">
        <v>2676</v>
      </c>
      <c r="N191" s="131"/>
      <c r="O191" s="132" t="s">
        <v>978</v>
      </c>
      <c r="P191" s="132" t="s">
        <v>1273</v>
      </c>
    </row>
    <row r="192" spans="1:16" ht="13.5" thickBot="1" x14ac:dyDescent="0.25">
      <c r="A192" s="8" t="str">
        <f t="shared" si="12"/>
        <v> AOEB 1 </v>
      </c>
      <c r="B192" s="21" t="str">
        <f t="shared" si="13"/>
        <v>I</v>
      </c>
      <c r="C192" s="8">
        <f t="shared" si="14"/>
        <v>45056.735999999997</v>
      </c>
      <c r="D192" s="33" t="str">
        <f t="shared" si="15"/>
        <v>vis</v>
      </c>
      <c r="E192" s="129">
        <f>VLOOKUP(C192,'Active 2'!C$21:E$967,3,FALSE)</f>
        <v>-6169.0299542677431</v>
      </c>
      <c r="F192" s="21" t="s">
        <v>2608</v>
      </c>
      <c r="G192" s="33" t="str">
        <f t="shared" si="16"/>
        <v>45056.736</v>
      </c>
      <c r="H192" s="8">
        <f t="shared" si="17"/>
        <v>1147</v>
      </c>
      <c r="I192" s="130" t="s">
        <v>1293</v>
      </c>
      <c r="J192" s="131" t="s">
        <v>1294</v>
      </c>
      <c r="K192" s="130">
        <v>1147</v>
      </c>
      <c r="L192" s="130" t="s">
        <v>1119</v>
      </c>
      <c r="M192" s="131" t="s">
        <v>2676</v>
      </c>
      <c r="N192" s="131"/>
      <c r="O192" s="132" t="s">
        <v>645</v>
      </c>
      <c r="P192" s="132" t="s">
        <v>1069</v>
      </c>
    </row>
    <row r="193" spans="1:16" ht="13.5" thickBot="1" x14ac:dyDescent="0.25">
      <c r="A193" s="8" t="str">
        <f t="shared" si="12"/>
        <v> AOEB 1 </v>
      </c>
      <c r="B193" s="21" t="str">
        <f t="shared" si="13"/>
        <v>I</v>
      </c>
      <c r="C193" s="8">
        <f t="shared" si="14"/>
        <v>45060.809000000001</v>
      </c>
      <c r="D193" s="33" t="str">
        <f t="shared" si="15"/>
        <v>vis</v>
      </c>
      <c r="E193" s="129">
        <f>VLOOKUP(C193,'Active 2'!C$21:E$967,3,FALSE)</f>
        <v>-6166.0294148631356</v>
      </c>
      <c r="F193" s="21" t="s">
        <v>2608</v>
      </c>
      <c r="G193" s="33" t="str">
        <f t="shared" si="16"/>
        <v>45060.809</v>
      </c>
      <c r="H193" s="8">
        <f t="shared" si="17"/>
        <v>1150</v>
      </c>
      <c r="I193" s="130" t="s">
        <v>1295</v>
      </c>
      <c r="J193" s="131" t="s">
        <v>1296</v>
      </c>
      <c r="K193" s="130">
        <v>1150</v>
      </c>
      <c r="L193" s="130" t="s">
        <v>1142</v>
      </c>
      <c r="M193" s="131" t="s">
        <v>2676</v>
      </c>
      <c r="N193" s="131"/>
      <c r="O193" s="132" t="s">
        <v>645</v>
      </c>
      <c r="P193" s="132" t="s">
        <v>1069</v>
      </c>
    </row>
    <row r="194" spans="1:16" ht="13.5" thickBot="1" x14ac:dyDescent="0.25">
      <c r="A194" s="8" t="str">
        <f t="shared" si="12"/>
        <v> BBS 60 </v>
      </c>
      <c r="B194" s="21" t="str">
        <f t="shared" si="13"/>
        <v>I</v>
      </c>
      <c r="C194" s="8">
        <f t="shared" si="14"/>
        <v>45067.597999999998</v>
      </c>
      <c r="D194" s="33" t="str">
        <f t="shared" si="15"/>
        <v>vis</v>
      </c>
      <c r="E194" s="129">
        <f>VLOOKUP(C194,'Active 2'!C$21:E$967,3,FALSE)</f>
        <v>-6161.0280247286282</v>
      </c>
      <c r="F194" s="21" t="s">
        <v>2608</v>
      </c>
      <c r="G194" s="33" t="str">
        <f t="shared" si="16"/>
        <v>45067.598</v>
      </c>
      <c r="H194" s="8">
        <f t="shared" si="17"/>
        <v>1155</v>
      </c>
      <c r="I194" s="130" t="s">
        <v>1297</v>
      </c>
      <c r="J194" s="131" t="s">
        <v>1298</v>
      </c>
      <c r="K194" s="130">
        <v>1155</v>
      </c>
      <c r="L194" s="130" t="s">
        <v>1131</v>
      </c>
      <c r="M194" s="131" t="s">
        <v>2676</v>
      </c>
      <c r="N194" s="131"/>
      <c r="O194" s="132" t="s">
        <v>978</v>
      </c>
      <c r="P194" s="132" t="s">
        <v>1299</v>
      </c>
    </row>
    <row r="195" spans="1:16" ht="13.5" thickBot="1" x14ac:dyDescent="0.25">
      <c r="A195" s="8" t="str">
        <f t="shared" si="12"/>
        <v> BBS 60 </v>
      </c>
      <c r="B195" s="21" t="str">
        <f t="shared" si="13"/>
        <v>I</v>
      </c>
      <c r="C195" s="8">
        <f t="shared" si="14"/>
        <v>45078.455000000002</v>
      </c>
      <c r="D195" s="33" t="str">
        <f t="shared" si="15"/>
        <v>vis</v>
      </c>
      <c r="E195" s="129">
        <f>VLOOKUP(C195,'Active 2'!C$21:E$967,3,FALSE)</f>
        <v>-6153.0297786407828</v>
      </c>
      <c r="F195" s="21" t="s">
        <v>2608</v>
      </c>
      <c r="G195" s="33" t="str">
        <f t="shared" si="16"/>
        <v>45078.455</v>
      </c>
      <c r="H195" s="8">
        <f t="shared" si="17"/>
        <v>1163</v>
      </c>
      <c r="I195" s="130" t="s">
        <v>1300</v>
      </c>
      <c r="J195" s="131" t="s">
        <v>1301</v>
      </c>
      <c r="K195" s="130">
        <v>1163</v>
      </c>
      <c r="L195" s="130" t="s">
        <v>1119</v>
      </c>
      <c r="M195" s="131" t="s">
        <v>2676</v>
      </c>
      <c r="N195" s="131"/>
      <c r="O195" s="132" t="s">
        <v>905</v>
      </c>
      <c r="P195" s="132" t="s">
        <v>1299</v>
      </c>
    </row>
    <row r="196" spans="1:16" ht="13.5" thickBot="1" x14ac:dyDescent="0.25">
      <c r="A196" s="8" t="str">
        <f t="shared" si="12"/>
        <v> BBS 60 </v>
      </c>
      <c r="B196" s="21" t="str">
        <f t="shared" si="13"/>
        <v>I</v>
      </c>
      <c r="C196" s="8">
        <f t="shared" si="14"/>
        <v>45093.383000000002</v>
      </c>
      <c r="D196" s="33" t="str">
        <f t="shared" si="15"/>
        <v>vis</v>
      </c>
      <c r="E196" s="129">
        <f>VLOOKUP(C196,'Active 2'!C$21:E$967,3,FALSE)</f>
        <v>-6142.0324665288435</v>
      </c>
      <c r="F196" s="21" t="s">
        <v>2608</v>
      </c>
      <c r="G196" s="33" t="str">
        <f t="shared" si="16"/>
        <v>45093.383</v>
      </c>
      <c r="H196" s="8">
        <f t="shared" si="17"/>
        <v>1174</v>
      </c>
      <c r="I196" s="130" t="s">
        <v>1302</v>
      </c>
      <c r="J196" s="131" t="s">
        <v>1303</v>
      </c>
      <c r="K196" s="130">
        <v>1174</v>
      </c>
      <c r="L196" s="130" t="s">
        <v>1196</v>
      </c>
      <c r="M196" s="131" t="s">
        <v>2676</v>
      </c>
      <c r="N196" s="131"/>
      <c r="O196" s="132" t="s">
        <v>978</v>
      </c>
      <c r="P196" s="132" t="s">
        <v>1299</v>
      </c>
    </row>
    <row r="197" spans="1:16" ht="13.5" thickBot="1" x14ac:dyDescent="0.25">
      <c r="A197" s="8" t="str">
        <f t="shared" si="12"/>
        <v> BBS 60 </v>
      </c>
      <c r="B197" s="21" t="str">
        <f t="shared" si="13"/>
        <v>I</v>
      </c>
      <c r="C197" s="8">
        <f t="shared" si="14"/>
        <v>45093.387000000002</v>
      </c>
      <c r="D197" s="33" t="str">
        <f t="shared" si="15"/>
        <v>vis</v>
      </c>
      <c r="E197" s="129">
        <f>VLOOKUP(C197,'Active 2'!C$21:E$967,3,FALSE)</f>
        <v>-6142.029519767827</v>
      </c>
      <c r="F197" s="21" t="s">
        <v>2608</v>
      </c>
      <c r="G197" s="33" t="str">
        <f t="shared" si="16"/>
        <v>45093.387</v>
      </c>
      <c r="H197" s="8">
        <f t="shared" si="17"/>
        <v>1174</v>
      </c>
      <c r="I197" s="130" t="s">
        <v>1304</v>
      </c>
      <c r="J197" s="131" t="s">
        <v>1305</v>
      </c>
      <c r="K197" s="130">
        <v>1174</v>
      </c>
      <c r="L197" s="130" t="s">
        <v>1119</v>
      </c>
      <c r="M197" s="131" t="s">
        <v>2676</v>
      </c>
      <c r="N197" s="131"/>
      <c r="O197" s="132" t="s">
        <v>905</v>
      </c>
      <c r="P197" s="132" t="s">
        <v>1299</v>
      </c>
    </row>
    <row r="198" spans="1:16" ht="13.5" thickBot="1" x14ac:dyDescent="0.25">
      <c r="A198" s="8" t="str">
        <f t="shared" si="12"/>
        <v> BBS 61 </v>
      </c>
      <c r="B198" s="21" t="str">
        <f t="shared" si="13"/>
        <v>I</v>
      </c>
      <c r="C198" s="8">
        <f t="shared" si="14"/>
        <v>45112.389000000003</v>
      </c>
      <c r="D198" s="33" t="str">
        <f t="shared" si="15"/>
        <v>vis</v>
      </c>
      <c r="E198" s="129">
        <f>VLOOKUP(C198,'Active 2'!C$21:E$967,3,FALSE)</f>
        <v>-6128.0309315610293</v>
      </c>
      <c r="F198" s="21" t="s">
        <v>2608</v>
      </c>
      <c r="G198" s="33" t="str">
        <f t="shared" si="16"/>
        <v>45112.389</v>
      </c>
      <c r="H198" s="8">
        <f t="shared" si="17"/>
        <v>1188</v>
      </c>
      <c r="I198" s="130" t="s">
        <v>1306</v>
      </c>
      <c r="J198" s="131" t="s">
        <v>1307</v>
      </c>
      <c r="K198" s="130">
        <v>1188</v>
      </c>
      <c r="L198" s="130" t="s">
        <v>1213</v>
      </c>
      <c r="M198" s="131" t="s">
        <v>2676</v>
      </c>
      <c r="N198" s="131"/>
      <c r="O198" s="132" t="s">
        <v>1308</v>
      </c>
      <c r="P198" s="132" t="s">
        <v>1309</v>
      </c>
    </row>
    <row r="199" spans="1:16" ht="13.5" thickBot="1" x14ac:dyDescent="0.25">
      <c r="A199" s="8" t="str">
        <f t="shared" si="12"/>
        <v> BBS 60 </v>
      </c>
      <c r="B199" s="21" t="str">
        <f t="shared" si="13"/>
        <v>I</v>
      </c>
      <c r="C199" s="8">
        <f t="shared" si="14"/>
        <v>45116.463000000003</v>
      </c>
      <c r="D199" s="33" t="str">
        <f t="shared" si="15"/>
        <v>vis</v>
      </c>
      <c r="E199" s="129">
        <f>VLOOKUP(C199,'Active 2'!C$21:E$967,3,FALSE)</f>
        <v>-6125.0296554661709</v>
      </c>
      <c r="F199" s="21" t="s">
        <v>2608</v>
      </c>
      <c r="G199" s="33" t="str">
        <f t="shared" si="16"/>
        <v>45116.463</v>
      </c>
      <c r="H199" s="8">
        <f t="shared" si="17"/>
        <v>1191</v>
      </c>
      <c r="I199" s="130" t="s">
        <v>1310</v>
      </c>
      <c r="J199" s="131" t="s">
        <v>1311</v>
      </c>
      <c r="K199" s="130">
        <v>1191</v>
      </c>
      <c r="L199" s="130" t="s">
        <v>2609</v>
      </c>
      <c r="M199" s="131" t="s">
        <v>2676</v>
      </c>
      <c r="N199" s="131"/>
      <c r="O199" s="132" t="s">
        <v>905</v>
      </c>
      <c r="P199" s="132" t="s">
        <v>1299</v>
      </c>
    </row>
    <row r="200" spans="1:16" ht="13.5" thickBot="1" x14ac:dyDescent="0.25">
      <c r="A200" s="8" t="str">
        <f t="shared" si="12"/>
        <v> BBS 61 </v>
      </c>
      <c r="B200" s="21" t="str">
        <f t="shared" si="13"/>
        <v>I</v>
      </c>
      <c r="C200" s="8">
        <f t="shared" si="14"/>
        <v>45131.396999999997</v>
      </c>
      <c r="D200" s="33" t="str">
        <f t="shared" si="15"/>
        <v>vis</v>
      </c>
      <c r="E200" s="129">
        <f>VLOOKUP(C200,'Active 2'!C$21:E$967,3,FALSE)</f>
        <v>-6114.0279232127123</v>
      </c>
      <c r="F200" s="21" t="s">
        <v>2608</v>
      </c>
      <c r="G200" s="33" t="str">
        <f t="shared" si="16"/>
        <v>45131.397</v>
      </c>
      <c r="H200" s="8">
        <f t="shared" si="17"/>
        <v>1202</v>
      </c>
      <c r="I200" s="130" t="s">
        <v>1312</v>
      </c>
      <c r="J200" s="131" t="s">
        <v>1313</v>
      </c>
      <c r="K200" s="130">
        <v>1202</v>
      </c>
      <c r="L200" s="130" t="s">
        <v>1142</v>
      </c>
      <c r="M200" s="131" t="s">
        <v>2676</v>
      </c>
      <c r="N200" s="131"/>
      <c r="O200" s="132" t="s">
        <v>978</v>
      </c>
      <c r="P200" s="132" t="s">
        <v>1309</v>
      </c>
    </row>
    <row r="201" spans="1:16" ht="13.5" thickBot="1" x14ac:dyDescent="0.25">
      <c r="A201" s="8" t="str">
        <f t="shared" si="12"/>
        <v> BBS 62 </v>
      </c>
      <c r="B201" s="21" t="str">
        <f t="shared" si="13"/>
        <v>I</v>
      </c>
      <c r="C201" s="8">
        <f t="shared" si="14"/>
        <v>45222.345999999998</v>
      </c>
      <c r="D201" s="33" t="str">
        <f t="shared" si="15"/>
        <v>vis</v>
      </c>
      <c r="E201" s="129">
        <f>VLOOKUP(C201,'Active 2'!C$21:E$967,3,FALSE)</f>
        <v>-6047.0266813002818</v>
      </c>
      <c r="F201" s="21" t="s">
        <v>2608</v>
      </c>
      <c r="G201" s="33" t="str">
        <f t="shared" si="16"/>
        <v>45222.346</v>
      </c>
      <c r="H201" s="8">
        <f t="shared" si="17"/>
        <v>1269</v>
      </c>
      <c r="I201" s="130" t="s">
        <v>1314</v>
      </c>
      <c r="J201" s="131" t="s">
        <v>1315</v>
      </c>
      <c r="K201" s="130">
        <v>1269</v>
      </c>
      <c r="L201" s="130" t="s">
        <v>1119</v>
      </c>
      <c r="M201" s="131" t="s">
        <v>2676</v>
      </c>
      <c r="N201" s="131"/>
      <c r="O201" s="132" t="s">
        <v>978</v>
      </c>
      <c r="P201" s="132" t="s">
        <v>1316</v>
      </c>
    </row>
    <row r="202" spans="1:16" ht="13.5" thickBot="1" x14ac:dyDescent="0.25">
      <c r="A202" s="8" t="str">
        <f t="shared" si="12"/>
        <v> BBS 63 </v>
      </c>
      <c r="B202" s="21" t="str">
        <f t="shared" si="13"/>
        <v>I</v>
      </c>
      <c r="C202" s="8">
        <f t="shared" si="14"/>
        <v>45234.565999999999</v>
      </c>
      <c r="D202" s="33" t="str">
        <f t="shared" si="15"/>
        <v>vis</v>
      </c>
      <c r="E202" s="129">
        <f>VLOOKUP(C202,'Active 2'!C$21:E$967,3,FALSE)</f>
        <v>-6038.0243263962147</v>
      </c>
      <c r="F202" s="21" t="s">
        <v>2608</v>
      </c>
      <c r="G202" s="33" t="str">
        <f t="shared" si="16"/>
        <v>45234.566</v>
      </c>
      <c r="H202" s="8">
        <f t="shared" si="17"/>
        <v>1278</v>
      </c>
      <c r="I202" s="130" t="s">
        <v>1317</v>
      </c>
      <c r="J202" s="131" t="s">
        <v>1318</v>
      </c>
      <c r="K202" s="130">
        <v>1278</v>
      </c>
      <c r="L202" s="130" t="s">
        <v>1160</v>
      </c>
      <c r="M202" s="131" t="s">
        <v>2676</v>
      </c>
      <c r="N202" s="131"/>
      <c r="O202" s="132" t="s">
        <v>1319</v>
      </c>
      <c r="P202" s="132" t="s">
        <v>1320</v>
      </c>
    </row>
    <row r="203" spans="1:16" ht="13.5" thickBot="1" x14ac:dyDescent="0.25">
      <c r="A203" s="8" t="str">
        <f t="shared" ref="A203:A266" si="18">P203</f>
        <v> BBS 64 </v>
      </c>
      <c r="B203" s="21" t="str">
        <f t="shared" ref="B203:B266" si="19">IF(H203=INT(H203),"I","II")</f>
        <v>I</v>
      </c>
      <c r="C203" s="8">
        <f t="shared" ref="C203:C266" si="20">1*G203</f>
        <v>45276.641000000003</v>
      </c>
      <c r="D203" s="33" t="str">
        <f t="shared" ref="D203:D266" si="21">VLOOKUP(F203,I$1:J$5,2,FALSE)</f>
        <v>vis</v>
      </c>
      <c r="E203" s="129">
        <f>VLOOKUP(C203,'Active 2'!C$21:E$967,3,FALSE)</f>
        <v>-6007.0280839585212</v>
      </c>
      <c r="F203" s="21" t="s">
        <v>2608</v>
      </c>
      <c r="G203" s="33" t="str">
        <f t="shared" ref="G203:G266" si="22">MID(I203,3,LEN(I203)-3)</f>
        <v>45276.641</v>
      </c>
      <c r="H203" s="8">
        <f t="shared" ref="H203:H266" si="23">1*K203</f>
        <v>1309</v>
      </c>
      <c r="I203" s="130" t="s">
        <v>1321</v>
      </c>
      <c r="J203" s="131" t="s">
        <v>1322</v>
      </c>
      <c r="K203" s="130">
        <v>1309</v>
      </c>
      <c r="L203" s="130" t="s">
        <v>1213</v>
      </c>
      <c r="M203" s="131" t="s">
        <v>2676</v>
      </c>
      <c r="N203" s="131"/>
      <c r="O203" s="132" t="s">
        <v>978</v>
      </c>
      <c r="P203" s="132" t="s">
        <v>1323</v>
      </c>
    </row>
    <row r="204" spans="1:16" ht="13.5" thickBot="1" x14ac:dyDescent="0.25">
      <c r="A204" s="8" t="str">
        <f t="shared" si="18"/>
        <v> BBS 64 </v>
      </c>
      <c r="B204" s="21" t="str">
        <f t="shared" si="19"/>
        <v>I</v>
      </c>
      <c r="C204" s="8">
        <f t="shared" si="20"/>
        <v>45317.362000000001</v>
      </c>
      <c r="D204" s="33" t="str">
        <f t="shared" si="21"/>
        <v>vis</v>
      </c>
      <c r="E204" s="129">
        <f>VLOOKUP(C204,'Active 2'!C$21:E$967,3,FALSE)</f>
        <v>-5977.0293201247696</v>
      </c>
      <c r="F204" s="21" t="s">
        <v>2608</v>
      </c>
      <c r="G204" s="33" t="str">
        <f t="shared" si="22"/>
        <v>45317.362</v>
      </c>
      <c r="H204" s="8">
        <f t="shared" si="23"/>
        <v>1339</v>
      </c>
      <c r="I204" s="130" t="s">
        <v>1324</v>
      </c>
      <c r="J204" s="131" t="s">
        <v>1325</v>
      </c>
      <c r="K204" s="130">
        <v>1339</v>
      </c>
      <c r="L204" s="130" t="s">
        <v>1049</v>
      </c>
      <c r="M204" s="131" t="s">
        <v>2676</v>
      </c>
      <c r="N204" s="131"/>
      <c r="O204" s="132" t="s">
        <v>1326</v>
      </c>
      <c r="P204" s="132" t="s">
        <v>1323</v>
      </c>
    </row>
    <row r="205" spans="1:16" ht="13.5" thickBot="1" x14ac:dyDescent="0.25">
      <c r="A205" s="8" t="str">
        <f t="shared" si="18"/>
        <v> BBS 64 </v>
      </c>
      <c r="B205" s="21" t="str">
        <f t="shared" si="19"/>
        <v>I</v>
      </c>
      <c r="C205" s="8">
        <f t="shared" si="20"/>
        <v>45325.510999999999</v>
      </c>
      <c r="D205" s="33" t="str">
        <f t="shared" si="21"/>
        <v>vis</v>
      </c>
      <c r="E205" s="129">
        <f>VLOOKUP(C205,'Active 2'!C$21:E$967,3,FALSE)</f>
        <v>-5971.0260312448008</v>
      </c>
      <c r="F205" s="21" t="s">
        <v>2608</v>
      </c>
      <c r="G205" s="33" t="str">
        <f t="shared" si="22"/>
        <v>45325.511</v>
      </c>
      <c r="H205" s="8">
        <f t="shared" si="23"/>
        <v>1345</v>
      </c>
      <c r="I205" s="130" t="s">
        <v>1327</v>
      </c>
      <c r="J205" s="131" t="s">
        <v>1328</v>
      </c>
      <c r="K205" s="130">
        <v>1345</v>
      </c>
      <c r="L205" s="130" t="s">
        <v>2609</v>
      </c>
      <c r="M205" s="131" t="s">
        <v>2676</v>
      </c>
      <c r="N205" s="131"/>
      <c r="O205" s="132" t="s">
        <v>978</v>
      </c>
      <c r="P205" s="132" t="s">
        <v>1323</v>
      </c>
    </row>
    <row r="206" spans="1:16" ht="13.5" thickBot="1" x14ac:dyDescent="0.25">
      <c r="A206" s="8" t="str">
        <f t="shared" si="18"/>
        <v> BBS 64 </v>
      </c>
      <c r="B206" s="21" t="str">
        <f t="shared" si="19"/>
        <v>I</v>
      </c>
      <c r="C206" s="8">
        <f t="shared" si="20"/>
        <v>45344.512999999999</v>
      </c>
      <c r="D206" s="33" t="str">
        <f t="shared" si="21"/>
        <v>vis</v>
      </c>
      <c r="E206" s="129">
        <f>VLOOKUP(C206,'Active 2'!C$21:E$967,3,FALSE)</f>
        <v>-5957.0274430380032</v>
      </c>
      <c r="F206" s="21" t="s">
        <v>2608</v>
      </c>
      <c r="G206" s="33" t="str">
        <f t="shared" si="22"/>
        <v>45344.513</v>
      </c>
      <c r="H206" s="8">
        <f t="shared" si="23"/>
        <v>1359</v>
      </c>
      <c r="I206" s="130" t="s">
        <v>1329</v>
      </c>
      <c r="J206" s="131" t="s">
        <v>1330</v>
      </c>
      <c r="K206" s="130">
        <v>1359</v>
      </c>
      <c r="L206" s="130" t="s">
        <v>1196</v>
      </c>
      <c r="M206" s="131" t="s">
        <v>2676</v>
      </c>
      <c r="N206" s="131"/>
      <c r="O206" s="132" t="s">
        <v>978</v>
      </c>
      <c r="P206" s="132" t="s">
        <v>1323</v>
      </c>
    </row>
    <row r="207" spans="1:16" ht="13.5" thickBot="1" x14ac:dyDescent="0.25">
      <c r="A207" s="8" t="str">
        <f t="shared" si="18"/>
        <v> BBS 64 </v>
      </c>
      <c r="B207" s="21" t="str">
        <f t="shared" si="19"/>
        <v>I</v>
      </c>
      <c r="C207" s="8">
        <f t="shared" si="20"/>
        <v>45351.3</v>
      </c>
      <c r="D207" s="33" t="str">
        <f t="shared" si="21"/>
        <v>vis</v>
      </c>
      <c r="E207" s="129">
        <f>VLOOKUP(C207,'Active 2'!C$21:E$967,3,FALSE)</f>
        <v>-5952.0275262839996</v>
      </c>
      <c r="F207" s="21" t="s">
        <v>2608</v>
      </c>
      <c r="G207" s="33" t="str">
        <f t="shared" si="22"/>
        <v>45351.300</v>
      </c>
      <c r="H207" s="8">
        <f t="shared" si="23"/>
        <v>1364</v>
      </c>
      <c r="I207" s="130" t="s">
        <v>1331</v>
      </c>
      <c r="J207" s="131" t="s">
        <v>1332</v>
      </c>
      <c r="K207" s="130">
        <v>1364</v>
      </c>
      <c r="L207" s="130" t="s">
        <v>1196</v>
      </c>
      <c r="M207" s="131" t="s">
        <v>2676</v>
      </c>
      <c r="N207" s="131"/>
      <c r="O207" s="132" t="s">
        <v>1326</v>
      </c>
      <c r="P207" s="132" t="s">
        <v>1323</v>
      </c>
    </row>
    <row r="208" spans="1:16" ht="13.5" thickBot="1" x14ac:dyDescent="0.25">
      <c r="A208" s="8" t="str">
        <f t="shared" si="18"/>
        <v> AOEB 1 </v>
      </c>
      <c r="B208" s="21" t="str">
        <f t="shared" si="19"/>
        <v>I</v>
      </c>
      <c r="C208" s="8">
        <f t="shared" si="20"/>
        <v>45352.659</v>
      </c>
      <c r="D208" s="33" t="str">
        <f t="shared" si="21"/>
        <v>vis</v>
      </c>
      <c r="E208" s="129">
        <f>VLOOKUP(C208,'Active 2'!C$21:E$967,3,FALSE)</f>
        <v>-5951.0263642287946</v>
      </c>
      <c r="F208" s="21" t="s">
        <v>2608</v>
      </c>
      <c r="G208" s="33" t="str">
        <f t="shared" si="22"/>
        <v>45352.659</v>
      </c>
      <c r="H208" s="8">
        <f t="shared" si="23"/>
        <v>1365</v>
      </c>
      <c r="I208" s="130" t="s">
        <v>1333</v>
      </c>
      <c r="J208" s="131" t="s">
        <v>1334</v>
      </c>
      <c r="K208" s="130">
        <v>1365</v>
      </c>
      <c r="L208" s="130" t="s">
        <v>1244</v>
      </c>
      <c r="M208" s="131" t="s">
        <v>2676</v>
      </c>
      <c r="N208" s="131"/>
      <c r="O208" s="132" t="s">
        <v>1031</v>
      </c>
      <c r="P208" s="132" t="s">
        <v>1069</v>
      </c>
    </row>
    <row r="209" spans="1:16" ht="13.5" thickBot="1" x14ac:dyDescent="0.25">
      <c r="A209" s="8" t="str">
        <f t="shared" si="18"/>
        <v> BBS 68 </v>
      </c>
      <c r="B209" s="21" t="str">
        <f t="shared" si="19"/>
        <v>I</v>
      </c>
      <c r="C209" s="8">
        <f t="shared" si="20"/>
        <v>45370.300999999999</v>
      </c>
      <c r="D209" s="33" t="str">
        <f t="shared" si="21"/>
        <v>vis</v>
      </c>
      <c r="E209" s="129">
        <f>VLOOKUP(C209,'Active 2'!C$21:E$967,3,FALSE)</f>
        <v>-5938.0296747674583</v>
      </c>
      <c r="F209" s="21" t="s">
        <v>2608</v>
      </c>
      <c r="G209" s="33" t="str">
        <f t="shared" si="22"/>
        <v>45370.301</v>
      </c>
      <c r="H209" s="8">
        <f t="shared" si="23"/>
        <v>1378</v>
      </c>
      <c r="I209" s="130" t="s">
        <v>1335</v>
      </c>
      <c r="J209" s="131" t="s">
        <v>1336</v>
      </c>
      <c r="K209" s="130">
        <v>1378</v>
      </c>
      <c r="L209" s="130" t="s">
        <v>1239</v>
      </c>
      <c r="M209" s="131" t="s">
        <v>2676</v>
      </c>
      <c r="N209" s="131"/>
      <c r="O209" s="132" t="s">
        <v>1326</v>
      </c>
      <c r="P209" s="132" t="s">
        <v>1337</v>
      </c>
    </row>
    <row r="210" spans="1:16" ht="13.5" thickBot="1" x14ac:dyDescent="0.25">
      <c r="A210" s="8" t="str">
        <f t="shared" si="18"/>
        <v> BBS 65 </v>
      </c>
      <c r="B210" s="21" t="str">
        <f t="shared" si="19"/>
        <v>I</v>
      </c>
      <c r="C210" s="8">
        <f t="shared" si="20"/>
        <v>45378.445</v>
      </c>
      <c r="D210" s="33" t="str">
        <f t="shared" si="21"/>
        <v>vis</v>
      </c>
      <c r="E210" s="129">
        <f>VLOOKUP(C210,'Active 2'!C$21:E$967,3,FALSE)</f>
        <v>-5932.030069338758</v>
      </c>
      <c r="F210" s="21" t="s">
        <v>2608</v>
      </c>
      <c r="G210" s="33" t="str">
        <f t="shared" si="22"/>
        <v>45378.445</v>
      </c>
      <c r="H210" s="8">
        <f t="shared" si="23"/>
        <v>1384</v>
      </c>
      <c r="I210" s="130" t="s">
        <v>1338</v>
      </c>
      <c r="J210" s="131" t="s">
        <v>1339</v>
      </c>
      <c r="K210" s="130">
        <v>1384</v>
      </c>
      <c r="L210" s="130" t="s">
        <v>1156</v>
      </c>
      <c r="M210" s="131" t="s">
        <v>2676</v>
      </c>
      <c r="N210" s="131"/>
      <c r="O210" s="132" t="s">
        <v>978</v>
      </c>
      <c r="P210" s="132" t="s">
        <v>1340</v>
      </c>
    </row>
    <row r="211" spans="1:16" ht="13.5" thickBot="1" x14ac:dyDescent="0.25">
      <c r="A211" s="8" t="str">
        <f t="shared" si="18"/>
        <v> BBS 65 </v>
      </c>
      <c r="B211" s="21" t="str">
        <f t="shared" si="19"/>
        <v>I</v>
      </c>
      <c r="C211" s="8">
        <f t="shared" si="20"/>
        <v>45408.313000000002</v>
      </c>
      <c r="D211" s="33" t="str">
        <f t="shared" si="21"/>
        <v>vis</v>
      </c>
      <c r="E211" s="129">
        <f>VLOOKUP(C211,'Active 2'!C$21:E$967,3,FALSE)</f>
        <v>-5910.0266048318299</v>
      </c>
      <c r="F211" s="21" t="s">
        <v>2608</v>
      </c>
      <c r="G211" s="33" t="str">
        <f t="shared" si="22"/>
        <v>45408.313</v>
      </c>
      <c r="H211" s="8">
        <f t="shared" si="23"/>
        <v>1406</v>
      </c>
      <c r="I211" s="130" t="s">
        <v>1341</v>
      </c>
      <c r="J211" s="131" t="s">
        <v>1342</v>
      </c>
      <c r="K211" s="130">
        <v>1406</v>
      </c>
      <c r="L211" s="130" t="s">
        <v>1196</v>
      </c>
      <c r="M211" s="131" t="s">
        <v>2676</v>
      </c>
      <c r="N211" s="131"/>
      <c r="O211" s="132" t="s">
        <v>1343</v>
      </c>
      <c r="P211" s="132" t="s">
        <v>1340</v>
      </c>
    </row>
    <row r="212" spans="1:16" ht="13.5" thickBot="1" x14ac:dyDescent="0.25">
      <c r="A212" s="8" t="str">
        <f t="shared" si="18"/>
        <v> BBS 66 </v>
      </c>
      <c r="B212" s="21" t="str">
        <f t="shared" si="19"/>
        <v>I</v>
      </c>
      <c r="C212" s="8">
        <f t="shared" si="20"/>
        <v>45450.391000000003</v>
      </c>
      <c r="D212" s="33" t="str">
        <f t="shared" si="21"/>
        <v>vis</v>
      </c>
      <c r="E212" s="129">
        <f>VLOOKUP(C212,'Active 2'!C$21:E$967,3,FALSE)</f>
        <v>-5879.0281523233771</v>
      </c>
      <c r="F212" s="21" t="s">
        <v>2608</v>
      </c>
      <c r="G212" s="33" t="str">
        <f t="shared" si="22"/>
        <v>45450.391</v>
      </c>
      <c r="H212" s="8">
        <f t="shared" si="23"/>
        <v>1437</v>
      </c>
      <c r="I212" s="130" t="s">
        <v>1344</v>
      </c>
      <c r="J212" s="131" t="s">
        <v>1345</v>
      </c>
      <c r="K212" s="130">
        <v>1437</v>
      </c>
      <c r="L212" s="130" t="s">
        <v>1239</v>
      </c>
      <c r="M212" s="131" t="s">
        <v>2676</v>
      </c>
      <c r="N212" s="131"/>
      <c r="O212" s="132" t="s">
        <v>978</v>
      </c>
      <c r="P212" s="132" t="s">
        <v>1346</v>
      </c>
    </row>
    <row r="213" spans="1:16" ht="13.5" thickBot="1" x14ac:dyDescent="0.25">
      <c r="A213" s="8" t="str">
        <f t="shared" si="18"/>
        <v> BBS 67 </v>
      </c>
      <c r="B213" s="21" t="str">
        <f t="shared" si="19"/>
        <v>I</v>
      </c>
      <c r="C213" s="8">
        <f t="shared" si="20"/>
        <v>45488.402000000002</v>
      </c>
      <c r="D213" s="33" t="str">
        <f t="shared" si="21"/>
        <v>vis</v>
      </c>
      <c r="E213" s="129">
        <f>VLOOKUP(C213,'Active 2'!C$21:E$967,3,FALSE)</f>
        <v>-5851.025819078005</v>
      </c>
      <c r="F213" s="21" t="s">
        <v>2608</v>
      </c>
      <c r="G213" s="33" t="str">
        <f t="shared" si="22"/>
        <v>45488.402</v>
      </c>
      <c r="H213" s="8">
        <f t="shared" si="23"/>
        <v>1465</v>
      </c>
      <c r="I213" s="130" t="s">
        <v>1347</v>
      </c>
      <c r="J213" s="131" t="s">
        <v>1348</v>
      </c>
      <c r="K213" s="130">
        <v>1465</v>
      </c>
      <c r="L213" s="130" t="s">
        <v>1349</v>
      </c>
      <c r="M213" s="131" t="s">
        <v>2676</v>
      </c>
      <c r="N213" s="131"/>
      <c r="O213" s="132" t="s">
        <v>1350</v>
      </c>
      <c r="P213" s="132" t="s">
        <v>1351</v>
      </c>
    </row>
    <row r="214" spans="1:16" ht="13.5" thickBot="1" x14ac:dyDescent="0.25">
      <c r="A214" s="8" t="str">
        <f t="shared" si="18"/>
        <v> BBS 67 </v>
      </c>
      <c r="B214" s="21" t="str">
        <f t="shared" si="19"/>
        <v>I</v>
      </c>
      <c r="C214" s="8">
        <f t="shared" si="20"/>
        <v>45488.402999999998</v>
      </c>
      <c r="D214" s="33" t="str">
        <f t="shared" si="21"/>
        <v>vis</v>
      </c>
      <c r="E214" s="129">
        <f>VLOOKUP(C214,'Active 2'!C$21:E$967,3,FALSE)</f>
        <v>-5851.0250823877541</v>
      </c>
      <c r="F214" s="21" t="s">
        <v>2608</v>
      </c>
      <c r="G214" s="33" t="str">
        <f t="shared" si="22"/>
        <v>45488.403</v>
      </c>
      <c r="H214" s="8">
        <f t="shared" si="23"/>
        <v>1465</v>
      </c>
      <c r="I214" s="130" t="s">
        <v>1352</v>
      </c>
      <c r="J214" s="131" t="s">
        <v>1353</v>
      </c>
      <c r="K214" s="130">
        <v>1465</v>
      </c>
      <c r="L214" s="130" t="s">
        <v>1196</v>
      </c>
      <c r="M214" s="131" t="s">
        <v>2676</v>
      </c>
      <c r="N214" s="131"/>
      <c r="O214" s="132" t="s">
        <v>978</v>
      </c>
      <c r="P214" s="132" t="s">
        <v>1351</v>
      </c>
    </row>
    <row r="215" spans="1:16" ht="13.5" thickBot="1" x14ac:dyDescent="0.25">
      <c r="A215" s="8" t="str">
        <f t="shared" si="18"/>
        <v> BBS 67 </v>
      </c>
      <c r="B215" s="21" t="str">
        <f t="shared" si="19"/>
        <v>I</v>
      </c>
      <c r="C215" s="8">
        <f t="shared" si="20"/>
        <v>45522.345999999998</v>
      </c>
      <c r="D215" s="33" t="str">
        <f t="shared" si="21"/>
        <v>vis</v>
      </c>
      <c r="E215" s="129">
        <f>VLOOKUP(C215,'Active 2'!C$21:E$967,3,FALSE)</f>
        <v>-5826.0196050957156</v>
      </c>
      <c r="F215" s="21" t="s">
        <v>2608</v>
      </c>
      <c r="G215" s="33" t="str">
        <f t="shared" si="22"/>
        <v>45522.346</v>
      </c>
      <c r="H215" s="8">
        <f t="shared" si="23"/>
        <v>1490</v>
      </c>
      <c r="I215" s="130" t="s">
        <v>1354</v>
      </c>
      <c r="J215" s="131" t="s">
        <v>1355</v>
      </c>
      <c r="K215" s="130">
        <v>1490</v>
      </c>
      <c r="L215" s="130" t="s">
        <v>1160</v>
      </c>
      <c r="M215" s="131" t="s">
        <v>2676</v>
      </c>
      <c r="N215" s="131"/>
      <c r="O215" s="132" t="s">
        <v>1343</v>
      </c>
      <c r="P215" s="132" t="s">
        <v>1351</v>
      </c>
    </row>
    <row r="216" spans="1:16" ht="13.5" thickBot="1" x14ac:dyDescent="0.25">
      <c r="A216" s="8" t="str">
        <f t="shared" si="18"/>
        <v> BBS 68 </v>
      </c>
      <c r="B216" s="21" t="str">
        <f t="shared" si="19"/>
        <v>I</v>
      </c>
      <c r="C216" s="8">
        <f t="shared" si="20"/>
        <v>45564.421999999999</v>
      </c>
      <c r="D216" s="33" t="str">
        <f t="shared" si="21"/>
        <v>vis</v>
      </c>
      <c r="E216" s="129">
        <f>VLOOKUP(C216,'Active 2'!C$21:E$967,3,FALSE)</f>
        <v>-5795.0226259677711</v>
      </c>
      <c r="F216" s="21" t="s">
        <v>2608</v>
      </c>
      <c r="G216" s="33" t="str">
        <f t="shared" si="22"/>
        <v>45564.422</v>
      </c>
      <c r="H216" s="8">
        <f t="shared" si="23"/>
        <v>1521</v>
      </c>
      <c r="I216" s="130" t="s">
        <v>1356</v>
      </c>
      <c r="J216" s="131" t="s">
        <v>1357</v>
      </c>
      <c r="K216" s="130">
        <v>1521</v>
      </c>
      <c r="L216" s="130" t="s">
        <v>1213</v>
      </c>
      <c r="M216" s="131" t="s">
        <v>2676</v>
      </c>
      <c r="N216" s="131"/>
      <c r="O216" s="132" t="s">
        <v>978</v>
      </c>
      <c r="P216" s="132" t="s">
        <v>1337</v>
      </c>
    </row>
    <row r="217" spans="1:16" ht="13.5" thickBot="1" x14ac:dyDescent="0.25">
      <c r="A217" s="8" t="str">
        <f t="shared" si="18"/>
        <v> BBS 69 </v>
      </c>
      <c r="B217" s="21" t="str">
        <f t="shared" si="19"/>
        <v>I</v>
      </c>
      <c r="C217" s="8">
        <f t="shared" si="20"/>
        <v>45659.442999999999</v>
      </c>
      <c r="D217" s="33" t="str">
        <f t="shared" si="21"/>
        <v>vis</v>
      </c>
      <c r="E217" s="129">
        <f>VLOOKUP(C217,'Active 2'!C$21:E$967,3,FALSE)</f>
        <v>-5725.0215813409905</v>
      </c>
      <c r="F217" s="21" t="s">
        <v>2608</v>
      </c>
      <c r="G217" s="33" t="str">
        <f t="shared" si="22"/>
        <v>45659.443</v>
      </c>
      <c r="H217" s="8">
        <f t="shared" si="23"/>
        <v>1591</v>
      </c>
      <c r="I217" s="130" t="s">
        <v>1358</v>
      </c>
      <c r="J217" s="131" t="s">
        <v>1359</v>
      </c>
      <c r="K217" s="130">
        <v>1591</v>
      </c>
      <c r="L217" s="130" t="s">
        <v>1213</v>
      </c>
      <c r="M217" s="131" t="s">
        <v>2676</v>
      </c>
      <c r="N217" s="131"/>
      <c r="O217" s="132" t="s">
        <v>978</v>
      </c>
      <c r="P217" s="132" t="s">
        <v>1360</v>
      </c>
    </row>
    <row r="218" spans="1:16" ht="13.5" thickBot="1" x14ac:dyDescent="0.25">
      <c r="A218" s="8" t="str">
        <f t="shared" si="18"/>
        <v> BBS 70 </v>
      </c>
      <c r="B218" s="21" t="str">
        <f t="shared" si="19"/>
        <v>I</v>
      </c>
      <c r="C218" s="8">
        <f t="shared" si="20"/>
        <v>45686.588000000003</v>
      </c>
      <c r="D218" s="33" t="str">
        <f t="shared" si="21"/>
        <v>vis</v>
      </c>
      <c r="E218" s="129">
        <f>VLOOKUP(C218,'Active 2'!C$21:E$967,3,FALSE)</f>
        <v>-5705.0241243957444</v>
      </c>
      <c r="F218" s="21" t="s">
        <v>2608</v>
      </c>
      <c r="G218" s="33" t="str">
        <f t="shared" si="22"/>
        <v>45686.588</v>
      </c>
      <c r="H218" s="8">
        <f t="shared" si="23"/>
        <v>1611</v>
      </c>
      <c r="I218" s="130" t="s">
        <v>1361</v>
      </c>
      <c r="J218" s="131" t="s">
        <v>1362</v>
      </c>
      <c r="K218" s="130">
        <v>1611</v>
      </c>
      <c r="L218" s="130" t="s">
        <v>1156</v>
      </c>
      <c r="M218" s="131" t="s">
        <v>2676</v>
      </c>
      <c r="N218" s="131"/>
      <c r="O218" s="132" t="s">
        <v>978</v>
      </c>
      <c r="P218" s="132" t="s">
        <v>1363</v>
      </c>
    </row>
    <row r="219" spans="1:16" ht="13.5" thickBot="1" x14ac:dyDescent="0.25">
      <c r="A219" s="8" t="str">
        <f t="shared" si="18"/>
        <v> BBS 71 </v>
      </c>
      <c r="B219" s="21" t="str">
        <f t="shared" si="19"/>
        <v>I</v>
      </c>
      <c r="C219" s="8">
        <f t="shared" si="20"/>
        <v>45723.243000000002</v>
      </c>
      <c r="D219" s="33" t="str">
        <f t="shared" si="21"/>
        <v>vis</v>
      </c>
      <c r="E219" s="129">
        <f>VLOOKUP(C219,'Active 2'!C$21:E$967,3,FALSE)</f>
        <v>-5678.0207431348172</v>
      </c>
      <c r="F219" s="21" t="s">
        <v>2608</v>
      </c>
      <c r="G219" s="33" t="str">
        <f t="shared" si="22"/>
        <v>45723.243</v>
      </c>
      <c r="H219" s="8">
        <f t="shared" si="23"/>
        <v>1638</v>
      </c>
      <c r="I219" s="130" t="s">
        <v>1364</v>
      </c>
      <c r="J219" s="131" t="s">
        <v>1365</v>
      </c>
      <c r="K219" s="130">
        <v>1638</v>
      </c>
      <c r="L219" s="130" t="s">
        <v>1196</v>
      </c>
      <c r="M219" s="131" t="s">
        <v>2676</v>
      </c>
      <c r="N219" s="131"/>
      <c r="O219" s="132" t="s">
        <v>1326</v>
      </c>
      <c r="P219" s="132" t="s">
        <v>1366</v>
      </c>
    </row>
    <row r="220" spans="1:16" ht="13.5" thickBot="1" x14ac:dyDescent="0.25">
      <c r="A220" s="8" t="str">
        <f t="shared" si="18"/>
        <v> BBS 70 </v>
      </c>
      <c r="B220" s="21" t="str">
        <f t="shared" si="19"/>
        <v>I</v>
      </c>
      <c r="C220" s="8">
        <f t="shared" si="20"/>
        <v>45727.307999999997</v>
      </c>
      <c r="D220" s="33" t="str">
        <f t="shared" si="21"/>
        <v>vis</v>
      </c>
      <c r="E220" s="129">
        <f>VLOOKUP(C220,'Active 2'!C$21:E$967,3,FALSE)</f>
        <v>-5675.0260972522483</v>
      </c>
      <c r="F220" s="21" t="s">
        <v>2608</v>
      </c>
      <c r="G220" s="33" t="str">
        <f t="shared" si="22"/>
        <v>45727.308</v>
      </c>
      <c r="H220" s="8">
        <f t="shared" si="23"/>
        <v>1641</v>
      </c>
      <c r="I220" s="130" t="s">
        <v>1367</v>
      </c>
      <c r="J220" s="131" t="s">
        <v>1368</v>
      </c>
      <c r="K220" s="130">
        <v>1641</v>
      </c>
      <c r="L220" s="130" t="s">
        <v>1369</v>
      </c>
      <c r="M220" s="131" t="s">
        <v>2676</v>
      </c>
      <c r="N220" s="131"/>
      <c r="O220" s="132" t="s">
        <v>978</v>
      </c>
      <c r="P220" s="132" t="s">
        <v>1363</v>
      </c>
    </row>
    <row r="221" spans="1:16" ht="13.5" thickBot="1" x14ac:dyDescent="0.25">
      <c r="A221" s="8" t="str">
        <f t="shared" si="18"/>
        <v> BBS 71 </v>
      </c>
      <c r="B221" s="21" t="str">
        <f t="shared" si="19"/>
        <v>I</v>
      </c>
      <c r="C221" s="8">
        <f t="shared" si="20"/>
        <v>45727.313999999998</v>
      </c>
      <c r="D221" s="33" t="str">
        <f t="shared" si="21"/>
        <v>vis</v>
      </c>
      <c r="E221" s="129">
        <f>VLOOKUP(C221,'Active 2'!C$21:E$967,3,FALSE)</f>
        <v>-5675.0216771107234</v>
      </c>
      <c r="F221" s="21" t="s">
        <v>2608</v>
      </c>
      <c r="G221" s="33" t="str">
        <f t="shared" si="22"/>
        <v>45727.314</v>
      </c>
      <c r="H221" s="8">
        <f t="shared" si="23"/>
        <v>1641</v>
      </c>
      <c r="I221" s="130" t="s">
        <v>1370</v>
      </c>
      <c r="J221" s="131" t="s">
        <v>1371</v>
      </c>
      <c r="K221" s="130">
        <v>1641</v>
      </c>
      <c r="L221" s="130" t="s">
        <v>1349</v>
      </c>
      <c r="M221" s="131" t="s">
        <v>2676</v>
      </c>
      <c r="N221" s="131"/>
      <c r="O221" s="132" t="s">
        <v>1326</v>
      </c>
      <c r="P221" s="132" t="s">
        <v>1366</v>
      </c>
    </row>
    <row r="222" spans="1:16" ht="13.5" thickBot="1" x14ac:dyDescent="0.25">
      <c r="A222" s="8" t="str">
        <f t="shared" si="18"/>
        <v> AOEB 1 </v>
      </c>
      <c r="B222" s="21" t="str">
        <f t="shared" si="19"/>
        <v>I</v>
      </c>
      <c r="C222" s="8">
        <f t="shared" si="20"/>
        <v>45732.743000000002</v>
      </c>
      <c r="D222" s="33" t="str">
        <f t="shared" si="21"/>
        <v>vis</v>
      </c>
      <c r="E222" s="129">
        <f>VLOOKUP(C222,'Active 2'!C$21:E$967,3,FALSE)</f>
        <v>-5671.022185721672</v>
      </c>
      <c r="F222" s="21" t="s">
        <v>2608</v>
      </c>
      <c r="G222" s="33" t="str">
        <f t="shared" si="22"/>
        <v>45732.743</v>
      </c>
      <c r="H222" s="8">
        <f t="shared" si="23"/>
        <v>1645</v>
      </c>
      <c r="I222" s="130" t="s">
        <v>1372</v>
      </c>
      <c r="J222" s="131" t="s">
        <v>1373</v>
      </c>
      <c r="K222" s="130">
        <v>1645</v>
      </c>
      <c r="L222" s="130" t="s">
        <v>1049</v>
      </c>
      <c r="M222" s="131" t="s">
        <v>2676</v>
      </c>
      <c r="N222" s="131"/>
      <c r="O222" s="132" t="s">
        <v>645</v>
      </c>
      <c r="P222" s="132" t="s">
        <v>1069</v>
      </c>
    </row>
    <row r="223" spans="1:16" ht="13.5" thickBot="1" x14ac:dyDescent="0.25">
      <c r="A223" s="8" t="str">
        <f t="shared" si="18"/>
        <v> BBS 71 </v>
      </c>
      <c r="B223" s="21" t="str">
        <f t="shared" si="19"/>
        <v>I</v>
      </c>
      <c r="C223" s="8">
        <f t="shared" si="20"/>
        <v>45743.597000000002</v>
      </c>
      <c r="D223" s="33" t="str">
        <f t="shared" si="21"/>
        <v>vis</v>
      </c>
      <c r="E223" s="129">
        <f>VLOOKUP(C223,'Active 2'!C$21:E$967,3,FALSE)</f>
        <v>-5663.0261497045913</v>
      </c>
      <c r="F223" s="21" t="s">
        <v>2608</v>
      </c>
      <c r="G223" s="33" t="str">
        <f t="shared" si="22"/>
        <v>45743.597</v>
      </c>
      <c r="H223" s="8">
        <f t="shared" si="23"/>
        <v>1653</v>
      </c>
      <c r="I223" s="130" t="s">
        <v>1374</v>
      </c>
      <c r="J223" s="131" t="s">
        <v>1375</v>
      </c>
      <c r="K223" s="130">
        <v>1653</v>
      </c>
      <c r="L223" s="130" t="s">
        <v>1376</v>
      </c>
      <c r="M223" s="131" t="s">
        <v>2676</v>
      </c>
      <c r="N223" s="131"/>
      <c r="O223" s="132" t="s">
        <v>978</v>
      </c>
      <c r="P223" s="132" t="s">
        <v>1366</v>
      </c>
    </row>
    <row r="224" spans="1:16" ht="13.5" thickBot="1" x14ac:dyDescent="0.25">
      <c r="A224" s="8" t="str">
        <f t="shared" si="18"/>
        <v> BBS 72 </v>
      </c>
      <c r="B224" s="21" t="str">
        <f t="shared" si="19"/>
        <v>I</v>
      </c>
      <c r="C224" s="8">
        <f t="shared" si="20"/>
        <v>45868.487999999998</v>
      </c>
      <c r="D224" s="33" t="str">
        <f t="shared" si="21"/>
        <v>vis</v>
      </c>
      <c r="E224" s="129">
        <f>VLOOKUP(C224,'Active 2'!C$21:E$967,3,FALSE)</f>
        <v>-5571.0201671903797</v>
      </c>
      <c r="F224" s="21" t="s">
        <v>2608</v>
      </c>
      <c r="G224" s="33" t="str">
        <f t="shared" si="22"/>
        <v>45868.488</v>
      </c>
      <c r="H224" s="8">
        <f t="shared" si="23"/>
        <v>1745</v>
      </c>
      <c r="I224" s="130" t="s">
        <v>1377</v>
      </c>
      <c r="J224" s="131" t="s">
        <v>1378</v>
      </c>
      <c r="K224" s="130">
        <v>1745</v>
      </c>
      <c r="L224" s="130" t="s">
        <v>1239</v>
      </c>
      <c r="M224" s="131" t="s">
        <v>2676</v>
      </c>
      <c r="N224" s="131"/>
      <c r="O224" s="132" t="s">
        <v>978</v>
      </c>
      <c r="P224" s="132" t="s">
        <v>1379</v>
      </c>
    </row>
    <row r="225" spans="1:16" ht="13.5" thickBot="1" x14ac:dyDescent="0.25">
      <c r="A225" s="8" t="str">
        <f t="shared" si="18"/>
        <v> BBS 73 </v>
      </c>
      <c r="B225" s="21" t="str">
        <f t="shared" si="19"/>
        <v>I</v>
      </c>
      <c r="C225" s="8">
        <f t="shared" si="20"/>
        <v>45879.343999999997</v>
      </c>
      <c r="D225" s="33" t="str">
        <f t="shared" si="21"/>
        <v>vis</v>
      </c>
      <c r="E225" s="129">
        <f>VLOOKUP(C225,'Active 2'!C$21:E$967,3,FALSE)</f>
        <v>-5563.0226577927906</v>
      </c>
      <c r="F225" s="21" t="s">
        <v>2608</v>
      </c>
      <c r="G225" s="33" t="str">
        <f t="shared" si="22"/>
        <v>45879.344</v>
      </c>
      <c r="H225" s="8">
        <f t="shared" si="23"/>
        <v>1753</v>
      </c>
      <c r="I225" s="130" t="s">
        <v>1380</v>
      </c>
      <c r="J225" s="131" t="s">
        <v>1381</v>
      </c>
      <c r="K225" s="130">
        <v>1753</v>
      </c>
      <c r="L225" s="130" t="s">
        <v>1382</v>
      </c>
      <c r="M225" s="131" t="s">
        <v>2676</v>
      </c>
      <c r="N225" s="131"/>
      <c r="O225" s="132" t="s">
        <v>1343</v>
      </c>
      <c r="P225" s="132" t="s">
        <v>1383</v>
      </c>
    </row>
    <row r="226" spans="1:16" ht="13.5" thickBot="1" x14ac:dyDescent="0.25">
      <c r="A226" s="8" t="str">
        <f t="shared" si="18"/>
        <v> BBS 74 </v>
      </c>
      <c r="B226" s="21" t="str">
        <f t="shared" si="19"/>
        <v>I</v>
      </c>
      <c r="C226" s="8">
        <f t="shared" si="20"/>
        <v>45940.434999999998</v>
      </c>
      <c r="D226" s="33" t="str">
        <f t="shared" si="21"/>
        <v>vis</v>
      </c>
      <c r="E226" s="129">
        <f>VLOOKUP(C226,'Active 2'!C$21:E$967,3,FALSE)</f>
        <v>-5518.0175134847468</v>
      </c>
      <c r="F226" s="21" t="s">
        <v>2608</v>
      </c>
      <c r="G226" s="33" t="str">
        <f t="shared" si="22"/>
        <v>45940.435</v>
      </c>
      <c r="H226" s="8">
        <f t="shared" si="23"/>
        <v>1798</v>
      </c>
      <c r="I226" s="130" t="s">
        <v>1384</v>
      </c>
      <c r="J226" s="131" t="s">
        <v>1385</v>
      </c>
      <c r="K226" s="130">
        <v>1798</v>
      </c>
      <c r="L226" s="130" t="s">
        <v>1349</v>
      </c>
      <c r="M226" s="131" t="s">
        <v>2676</v>
      </c>
      <c r="N226" s="131"/>
      <c r="O226" s="132" t="s">
        <v>1386</v>
      </c>
      <c r="P226" s="132" t="s">
        <v>1387</v>
      </c>
    </row>
    <row r="227" spans="1:16" ht="13.5" thickBot="1" x14ac:dyDescent="0.25">
      <c r="A227" s="8" t="str">
        <f t="shared" si="18"/>
        <v> BBS 73 </v>
      </c>
      <c r="B227" s="21" t="str">
        <f t="shared" si="19"/>
        <v>I</v>
      </c>
      <c r="C227" s="8">
        <f t="shared" si="20"/>
        <v>45940.434999999998</v>
      </c>
      <c r="D227" s="33" t="str">
        <f t="shared" si="21"/>
        <v>vis</v>
      </c>
      <c r="E227" s="129">
        <f>VLOOKUP(C227,'Active 2'!C$21:E$967,3,FALSE)</f>
        <v>-5518.0175134847468</v>
      </c>
      <c r="F227" s="21" t="s">
        <v>2608</v>
      </c>
      <c r="G227" s="33" t="str">
        <f t="shared" si="22"/>
        <v>45940.435</v>
      </c>
      <c r="H227" s="8">
        <f t="shared" si="23"/>
        <v>1798</v>
      </c>
      <c r="I227" s="130" t="s">
        <v>1384</v>
      </c>
      <c r="J227" s="131" t="s">
        <v>1385</v>
      </c>
      <c r="K227" s="130">
        <v>1798</v>
      </c>
      <c r="L227" s="130" t="s">
        <v>1349</v>
      </c>
      <c r="M227" s="131" t="s">
        <v>2676</v>
      </c>
      <c r="N227" s="131"/>
      <c r="O227" s="132" t="s">
        <v>905</v>
      </c>
      <c r="P227" s="132" t="s">
        <v>1383</v>
      </c>
    </row>
    <row r="228" spans="1:16" ht="13.5" thickBot="1" x14ac:dyDescent="0.25">
      <c r="A228" s="8" t="str">
        <f t="shared" si="18"/>
        <v> BBS 74 </v>
      </c>
      <c r="B228" s="21" t="str">
        <f t="shared" si="19"/>
        <v>I</v>
      </c>
      <c r="C228" s="8">
        <f t="shared" si="20"/>
        <v>45974.366999999998</v>
      </c>
      <c r="D228" s="33" t="str">
        <f t="shared" si="21"/>
        <v>vis</v>
      </c>
      <c r="E228" s="129">
        <f>VLOOKUP(C228,'Active 2'!C$21:E$967,3,FALSE)</f>
        <v>-5493.0201397855017</v>
      </c>
      <c r="F228" s="21" t="s">
        <v>2608</v>
      </c>
      <c r="G228" s="33" t="str">
        <f t="shared" si="22"/>
        <v>45974.367</v>
      </c>
      <c r="H228" s="8">
        <f t="shared" si="23"/>
        <v>1823</v>
      </c>
      <c r="I228" s="130" t="s">
        <v>1388</v>
      </c>
      <c r="J228" s="131" t="s">
        <v>1389</v>
      </c>
      <c r="K228" s="130">
        <v>1823</v>
      </c>
      <c r="L228" s="130" t="s">
        <v>1390</v>
      </c>
      <c r="M228" s="131" t="s">
        <v>2676</v>
      </c>
      <c r="N228" s="131"/>
      <c r="O228" s="132" t="s">
        <v>1386</v>
      </c>
      <c r="P228" s="132" t="s">
        <v>1387</v>
      </c>
    </row>
    <row r="229" spans="1:16" ht="13.5" thickBot="1" x14ac:dyDescent="0.25">
      <c r="A229" s="8" t="str">
        <f t="shared" si="18"/>
        <v> AOEB 1 </v>
      </c>
      <c r="B229" s="21" t="str">
        <f t="shared" si="19"/>
        <v>I</v>
      </c>
      <c r="C229" s="8">
        <f t="shared" si="20"/>
        <v>46024.595000000001</v>
      </c>
      <c r="D229" s="33" t="str">
        <f t="shared" si="21"/>
        <v>vis</v>
      </c>
      <c r="E229" s="129">
        <f>VLOOKUP(C229,'Active 2'!C$21:E$967,3,FALSE)</f>
        <v>-5456.0176617068228</v>
      </c>
      <c r="F229" s="21" t="s">
        <v>2608</v>
      </c>
      <c r="G229" s="33" t="str">
        <f t="shared" si="22"/>
        <v>46024.595</v>
      </c>
      <c r="H229" s="8">
        <f t="shared" si="23"/>
        <v>1860</v>
      </c>
      <c r="I229" s="130" t="s">
        <v>1391</v>
      </c>
      <c r="J229" s="131" t="s">
        <v>1392</v>
      </c>
      <c r="K229" s="130">
        <v>1860</v>
      </c>
      <c r="L229" s="130" t="s">
        <v>1239</v>
      </c>
      <c r="M229" s="131" t="s">
        <v>2676</v>
      </c>
      <c r="N229" s="131"/>
      <c r="O229" s="132" t="s">
        <v>685</v>
      </c>
      <c r="P229" s="132" t="s">
        <v>1069</v>
      </c>
    </row>
    <row r="230" spans="1:16" ht="13.5" thickBot="1" x14ac:dyDescent="0.25">
      <c r="A230" s="8" t="str">
        <f t="shared" si="18"/>
        <v> AOEB 1 </v>
      </c>
      <c r="B230" s="21" t="str">
        <f t="shared" si="19"/>
        <v>I</v>
      </c>
      <c r="C230" s="8">
        <f t="shared" si="20"/>
        <v>46028.667000000001</v>
      </c>
      <c r="D230" s="33" t="str">
        <f t="shared" si="21"/>
        <v>vis</v>
      </c>
      <c r="E230" s="129">
        <f>VLOOKUP(C230,'Active 2'!C$21:E$967,3,FALSE)</f>
        <v>-5453.0178589924735</v>
      </c>
      <c r="F230" s="21" t="s">
        <v>2608</v>
      </c>
      <c r="G230" s="33" t="str">
        <f t="shared" si="22"/>
        <v>46028.667</v>
      </c>
      <c r="H230" s="8">
        <f t="shared" si="23"/>
        <v>1863</v>
      </c>
      <c r="I230" s="130" t="s">
        <v>1393</v>
      </c>
      <c r="J230" s="131" t="s">
        <v>1394</v>
      </c>
      <c r="K230" s="130">
        <v>1863</v>
      </c>
      <c r="L230" s="130" t="s">
        <v>1156</v>
      </c>
      <c r="M230" s="131" t="s">
        <v>2676</v>
      </c>
      <c r="N230" s="131"/>
      <c r="O230" s="132" t="s">
        <v>1031</v>
      </c>
      <c r="P230" s="132" t="s">
        <v>1069</v>
      </c>
    </row>
    <row r="231" spans="1:16" ht="13.5" thickBot="1" x14ac:dyDescent="0.25">
      <c r="A231" s="8" t="str">
        <f t="shared" si="18"/>
        <v> AOEB 1 </v>
      </c>
      <c r="B231" s="21" t="str">
        <f t="shared" si="19"/>
        <v>I</v>
      </c>
      <c r="C231" s="8">
        <f t="shared" si="20"/>
        <v>46028.667999999998</v>
      </c>
      <c r="D231" s="33" t="str">
        <f t="shared" si="21"/>
        <v>vis</v>
      </c>
      <c r="E231" s="129">
        <f>VLOOKUP(C231,'Active 2'!C$21:E$967,3,FALSE)</f>
        <v>-5453.0171223022217</v>
      </c>
      <c r="F231" s="21" t="s">
        <v>2608</v>
      </c>
      <c r="G231" s="33" t="str">
        <f t="shared" si="22"/>
        <v>46028.668</v>
      </c>
      <c r="H231" s="8">
        <f t="shared" si="23"/>
        <v>1863</v>
      </c>
      <c r="I231" s="130" t="s">
        <v>1395</v>
      </c>
      <c r="J231" s="131" t="s">
        <v>1396</v>
      </c>
      <c r="K231" s="130">
        <v>1863</v>
      </c>
      <c r="L231" s="130" t="s">
        <v>1239</v>
      </c>
      <c r="M231" s="131" t="s">
        <v>2676</v>
      </c>
      <c r="N231" s="131"/>
      <c r="O231" s="132" t="s">
        <v>685</v>
      </c>
      <c r="P231" s="132" t="s">
        <v>1069</v>
      </c>
    </row>
    <row r="232" spans="1:16" ht="13.5" thickBot="1" x14ac:dyDescent="0.25">
      <c r="A232" s="8" t="str">
        <f t="shared" si="18"/>
        <v> BBS 75 </v>
      </c>
      <c r="B232" s="21" t="str">
        <f t="shared" si="19"/>
        <v>I</v>
      </c>
      <c r="C232" s="8">
        <f t="shared" si="20"/>
        <v>46054.459000000003</v>
      </c>
      <c r="D232" s="33" t="str">
        <f t="shared" si="21"/>
        <v>vis</v>
      </c>
      <c r="E232" s="129">
        <f>VLOOKUP(C232,'Active 2'!C$21:E$967,3,FALSE)</f>
        <v>-5434.0171439609112</v>
      </c>
      <c r="F232" s="21" t="s">
        <v>2608</v>
      </c>
      <c r="G232" s="33" t="str">
        <f t="shared" si="22"/>
        <v>46054.459</v>
      </c>
      <c r="H232" s="8">
        <f t="shared" si="23"/>
        <v>1882</v>
      </c>
      <c r="I232" s="130" t="s">
        <v>1397</v>
      </c>
      <c r="J232" s="131" t="s">
        <v>1398</v>
      </c>
      <c r="K232" s="130">
        <v>1882</v>
      </c>
      <c r="L232" s="130" t="s">
        <v>1239</v>
      </c>
      <c r="M232" s="131" t="s">
        <v>2676</v>
      </c>
      <c r="N232" s="131"/>
      <c r="O232" s="132" t="s">
        <v>1386</v>
      </c>
      <c r="P232" s="132" t="s">
        <v>1399</v>
      </c>
    </row>
    <row r="233" spans="1:16" ht="13.5" thickBot="1" x14ac:dyDescent="0.25">
      <c r="A233" s="8" t="str">
        <f t="shared" si="18"/>
        <v> AOEB 1 </v>
      </c>
      <c r="B233" s="21" t="str">
        <f t="shared" si="19"/>
        <v>I</v>
      </c>
      <c r="C233" s="8">
        <f t="shared" si="20"/>
        <v>46058.534</v>
      </c>
      <c r="D233" s="33" t="str">
        <f t="shared" si="21"/>
        <v>vis</v>
      </c>
      <c r="E233" s="129">
        <f>VLOOKUP(C233,'Active 2'!C$21:E$967,3,FALSE)</f>
        <v>-5431.0151311758018</v>
      </c>
      <c r="F233" s="21" t="s">
        <v>2608</v>
      </c>
      <c r="G233" s="33" t="str">
        <f t="shared" si="22"/>
        <v>46058.534</v>
      </c>
      <c r="H233" s="8">
        <f t="shared" si="23"/>
        <v>1885</v>
      </c>
      <c r="I233" s="130" t="s">
        <v>1400</v>
      </c>
      <c r="J233" s="131" t="s">
        <v>1401</v>
      </c>
      <c r="K233" s="130">
        <v>1885</v>
      </c>
      <c r="L233" s="130" t="s">
        <v>1349</v>
      </c>
      <c r="M233" s="131" t="s">
        <v>2676</v>
      </c>
      <c r="N233" s="131"/>
      <c r="O233" s="132" t="s">
        <v>685</v>
      </c>
      <c r="P233" s="132" t="s">
        <v>1069</v>
      </c>
    </row>
    <row r="234" spans="1:16" ht="13.5" thickBot="1" x14ac:dyDescent="0.25">
      <c r="A234" s="8" t="str">
        <f t="shared" si="18"/>
        <v> VSSC 61.18 </v>
      </c>
      <c r="B234" s="21" t="str">
        <f t="shared" si="19"/>
        <v>I</v>
      </c>
      <c r="C234" s="8">
        <f t="shared" si="20"/>
        <v>46061.247000000003</v>
      </c>
      <c r="D234" s="33" t="str">
        <f t="shared" si="21"/>
        <v>vis</v>
      </c>
      <c r="E234" s="129">
        <f>VLOOKUP(C234,'Active 2'!C$21:E$967,3,FALSE)</f>
        <v>-5429.0164905166557</v>
      </c>
      <c r="F234" s="21" t="s">
        <v>2608</v>
      </c>
      <c r="G234" s="33" t="str">
        <f t="shared" si="22"/>
        <v>46061.247</v>
      </c>
      <c r="H234" s="8">
        <f t="shared" si="23"/>
        <v>1887</v>
      </c>
      <c r="I234" s="130" t="s">
        <v>1402</v>
      </c>
      <c r="J234" s="131" t="s">
        <v>1403</v>
      </c>
      <c r="K234" s="130">
        <v>1887</v>
      </c>
      <c r="L234" s="130" t="s">
        <v>1049</v>
      </c>
      <c r="M234" s="131" t="s">
        <v>2676</v>
      </c>
      <c r="N234" s="131"/>
      <c r="O234" s="132" t="s">
        <v>1404</v>
      </c>
      <c r="P234" s="132" t="s">
        <v>1405</v>
      </c>
    </row>
    <row r="235" spans="1:16" ht="13.5" thickBot="1" x14ac:dyDescent="0.25">
      <c r="A235" s="8" t="str">
        <f t="shared" si="18"/>
        <v> BBS 76 </v>
      </c>
      <c r="B235" s="21" t="str">
        <f t="shared" si="19"/>
        <v>I</v>
      </c>
      <c r="C235" s="8">
        <f t="shared" si="20"/>
        <v>46092.47</v>
      </c>
      <c r="D235" s="33" t="str">
        <f t="shared" si="21"/>
        <v>vis</v>
      </c>
      <c r="E235" s="129">
        <f>VLOOKUP(C235,'Active 2'!C$21:E$967,3,FALSE)</f>
        <v>-5406.0148107155401</v>
      </c>
      <c r="F235" s="21" t="s">
        <v>2608</v>
      </c>
      <c r="G235" s="33" t="str">
        <f t="shared" si="22"/>
        <v>46092.470</v>
      </c>
      <c r="H235" s="8">
        <f t="shared" si="23"/>
        <v>1910</v>
      </c>
      <c r="I235" s="130" t="s">
        <v>1406</v>
      </c>
      <c r="J235" s="131" t="s">
        <v>1407</v>
      </c>
      <c r="K235" s="130">
        <v>1910</v>
      </c>
      <c r="L235" s="130" t="s">
        <v>1349</v>
      </c>
      <c r="M235" s="131" t="s">
        <v>2676</v>
      </c>
      <c r="N235" s="131"/>
      <c r="O235" s="132" t="s">
        <v>1326</v>
      </c>
      <c r="P235" s="132" t="s">
        <v>1408</v>
      </c>
    </row>
    <row r="236" spans="1:16" ht="13.5" thickBot="1" x14ac:dyDescent="0.25">
      <c r="A236" s="8" t="str">
        <f t="shared" si="18"/>
        <v> BBS 75 </v>
      </c>
      <c r="B236" s="21" t="str">
        <f t="shared" si="19"/>
        <v>I</v>
      </c>
      <c r="C236" s="8">
        <f t="shared" si="20"/>
        <v>46096.538</v>
      </c>
      <c r="D236" s="33" t="str">
        <f t="shared" si="21"/>
        <v>vis</v>
      </c>
      <c r="E236" s="129">
        <f>VLOOKUP(C236,'Active 2'!C$21:E$967,3,FALSE)</f>
        <v>-5403.0179547622065</v>
      </c>
      <c r="F236" s="21" t="s">
        <v>2608</v>
      </c>
      <c r="G236" s="33" t="str">
        <f t="shared" si="22"/>
        <v>46096.538</v>
      </c>
      <c r="H236" s="8">
        <f t="shared" si="23"/>
        <v>1913</v>
      </c>
      <c r="I236" s="130" t="s">
        <v>1409</v>
      </c>
      <c r="J236" s="131" t="s">
        <v>1410</v>
      </c>
      <c r="K236" s="130">
        <v>1913</v>
      </c>
      <c r="L236" s="130" t="s">
        <v>1390</v>
      </c>
      <c r="M236" s="131" t="s">
        <v>2676</v>
      </c>
      <c r="N236" s="131"/>
      <c r="O236" s="132" t="s">
        <v>978</v>
      </c>
      <c r="P236" s="132" t="s">
        <v>1399</v>
      </c>
    </row>
    <row r="237" spans="1:16" ht="13.5" thickBot="1" x14ac:dyDescent="0.25">
      <c r="A237" s="8" t="str">
        <f t="shared" si="18"/>
        <v> AOEB 1 </v>
      </c>
      <c r="B237" s="21" t="str">
        <f t="shared" si="19"/>
        <v>I</v>
      </c>
      <c r="C237" s="8">
        <f t="shared" si="20"/>
        <v>46142.692000000003</v>
      </c>
      <c r="D237" s="33" t="str">
        <f t="shared" si="21"/>
        <v>vis</v>
      </c>
      <c r="E237" s="129">
        <f>VLOOKUP(C237,'Active 2'!C$21:E$967,3,FALSE)</f>
        <v>-5369.0167527783869</v>
      </c>
      <c r="F237" s="21" t="s">
        <v>2608</v>
      </c>
      <c r="G237" s="33" t="str">
        <f t="shared" si="22"/>
        <v>46142.692</v>
      </c>
      <c r="H237" s="8">
        <f t="shared" si="23"/>
        <v>1947</v>
      </c>
      <c r="I237" s="130" t="s">
        <v>1411</v>
      </c>
      <c r="J237" s="131" t="s">
        <v>1412</v>
      </c>
      <c r="K237" s="130">
        <v>1947</v>
      </c>
      <c r="L237" s="130" t="s">
        <v>1390</v>
      </c>
      <c r="M237" s="131" t="s">
        <v>2676</v>
      </c>
      <c r="N237" s="131"/>
      <c r="O237" s="132" t="s">
        <v>685</v>
      </c>
      <c r="P237" s="132" t="s">
        <v>1069</v>
      </c>
    </row>
    <row r="238" spans="1:16" ht="13.5" thickBot="1" x14ac:dyDescent="0.25">
      <c r="A238" s="8" t="str">
        <f t="shared" si="18"/>
        <v> BBS 76 </v>
      </c>
      <c r="B238" s="21" t="str">
        <f t="shared" si="19"/>
        <v>I</v>
      </c>
      <c r="C238" s="8">
        <f t="shared" si="20"/>
        <v>46145.409</v>
      </c>
      <c r="D238" s="33" t="str">
        <f t="shared" si="21"/>
        <v>vis</v>
      </c>
      <c r="E238" s="129">
        <f>VLOOKUP(C238,'Active 2'!C$21:E$967,3,FALSE)</f>
        <v>-5367.0151653582298</v>
      </c>
      <c r="F238" s="21" t="s">
        <v>2608</v>
      </c>
      <c r="G238" s="33" t="str">
        <f t="shared" si="22"/>
        <v>46145.409</v>
      </c>
      <c r="H238" s="8">
        <f t="shared" si="23"/>
        <v>1949</v>
      </c>
      <c r="I238" s="130" t="s">
        <v>1413</v>
      </c>
      <c r="J238" s="131" t="s">
        <v>1414</v>
      </c>
      <c r="K238" s="130">
        <v>1949</v>
      </c>
      <c r="L238" s="130" t="s">
        <v>1239</v>
      </c>
      <c r="M238" s="131" t="s">
        <v>2676</v>
      </c>
      <c r="N238" s="131"/>
      <c r="O238" s="132" t="s">
        <v>978</v>
      </c>
      <c r="P238" s="132" t="s">
        <v>1408</v>
      </c>
    </row>
    <row r="239" spans="1:16" ht="13.5" thickBot="1" x14ac:dyDescent="0.25">
      <c r="A239" s="8" t="str">
        <f t="shared" si="18"/>
        <v> AOEB 1 </v>
      </c>
      <c r="B239" s="21" t="str">
        <f t="shared" si="19"/>
        <v>I</v>
      </c>
      <c r="C239" s="8">
        <f t="shared" si="20"/>
        <v>46169.841999999997</v>
      </c>
      <c r="D239" s="33" t="str">
        <f t="shared" si="21"/>
        <v>vis</v>
      </c>
      <c r="E239" s="129">
        <f>VLOOKUP(C239,'Active 2'!C$21:E$967,3,FALSE)</f>
        <v>-5349.0156123818779</v>
      </c>
      <c r="F239" s="21" t="s">
        <v>2608</v>
      </c>
      <c r="G239" s="33" t="str">
        <f t="shared" si="22"/>
        <v>46169.842</v>
      </c>
      <c r="H239" s="8">
        <f t="shared" si="23"/>
        <v>1967</v>
      </c>
      <c r="I239" s="130" t="s">
        <v>1415</v>
      </c>
      <c r="J239" s="131" t="s">
        <v>1416</v>
      </c>
      <c r="K239" s="130">
        <v>1967</v>
      </c>
      <c r="L239" s="130" t="s">
        <v>1156</v>
      </c>
      <c r="M239" s="131" t="s">
        <v>2676</v>
      </c>
      <c r="N239" s="131"/>
      <c r="O239" s="132" t="s">
        <v>1017</v>
      </c>
      <c r="P239" s="132" t="s">
        <v>1069</v>
      </c>
    </row>
    <row r="240" spans="1:16" ht="13.5" thickBot="1" x14ac:dyDescent="0.25">
      <c r="A240" s="8" t="str">
        <f t="shared" si="18"/>
        <v> AOEB 1 </v>
      </c>
      <c r="B240" s="21" t="str">
        <f t="shared" si="19"/>
        <v>I</v>
      </c>
      <c r="C240" s="8">
        <f t="shared" si="20"/>
        <v>46176.629000000001</v>
      </c>
      <c r="D240" s="33" t="str">
        <f t="shared" si="21"/>
        <v>vis</v>
      </c>
      <c r="E240" s="129">
        <f>VLOOKUP(C240,'Active 2'!C$21:E$967,3,FALSE)</f>
        <v>-5344.0156956278734</v>
      </c>
      <c r="F240" s="21" t="s">
        <v>2608</v>
      </c>
      <c r="G240" s="33" t="str">
        <f t="shared" si="22"/>
        <v>46176.629</v>
      </c>
      <c r="H240" s="8">
        <f t="shared" si="23"/>
        <v>1972</v>
      </c>
      <c r="I240" s="130" t="s">
        <v>1418</v>
      </c>
      <c r="J240" s="131" t="s">
        <v>1419</v>
      </c>
      <c r="K240" s="130">
        <v>1972</v>
      </c>
      <c r="L240" s="130" t="s">
        <v>1156</v>
      </c>
      <c r="M240" s="131" t="s">
        <v>2676</v>
      </c>
      <c r="N240" s="131"/>
      <c r="O240" s="132" t="s">
        <v>685</v>
      </c>
      <c r="P240" s="132" t="s">
        <v>1069</v>
      </c>
    </row>
    <row r="241" spans="1:16" ht="13.5" thickBot="1" x14ac:dyDescent="0.25">
      <c r="A241" s="8" t="str">
        <f t="shared" si="18"/>
        <v> BBS 77 </v>
      </c>
      <c r="B241" s="21" t="str">
        <f t="shared" si="19"/>
        <v>I</v>
      </c>
      <c r="C241" s="8">
        <f t="shared" si="20"/>
        <v>46191.561999999998</v>
      </c>
      <c r="D241" s="33" t="str">
        <f t="shared" si="21"/>
        <v>vis</v>
      </c>
      <c r="E241" s="129">
        <f>VLOOKUP(C241,'Active 2'!C$21:E$967,3,FALSE)</f>
        <v>-5333.0147000646666</v>
      </c>
      <c r="F241" s="21" t="s">
        <v>2608</v>
      </c>
      <c r="G241" s="33" t="str">
        <f t="shared" si="22"/>
        <v>46191.562</v>
      </c>
      <c r="H241" s="8">
        <f t="shared" si="23"/>
        <v>1983</v>
      </c>
      <c r="I241" s="130" t="s">
        <v>1420</v>
      </c>
      <c r="J241" s="131" t="s">
        <v>1421</v>
      </c>
      <c r="K241" s="130">
        <v>1983</v>
      </c>
      <c r="L241" s="130" t="s">
        <v>1239</v>
      </c>
      <c r="M241" s="131" t="s">
        <v>2676</v>
      </c>
      <c r="N241" s="131"/>
      <c r="O241" s="132" t="s">
        <v>978</v>
      </c>
      <c r="P241" s="132" t="s">
        <v>1422</v>
      </c>
    </row>
    <row r="242" spans="1:16" ht="13.5" thickBot="1" x14ac:dyDescent="0.25">
      <c r="A242" s="8" t="str">
        <f t="shared" si="18"/>
        <v> BBS 77 </v>
      </c>
      <c r="B242" s="21" t="str">
        <f t="shared" si="19"/>
        <v>I</v>
      </c>
      <c r="C242" s="8">
        <f t="shared" si="20"/>
        <v>46210.565999999999</v>
      </c>
      <c r="D242" s="33" t="str">
        <f t="shared" si="21"/>
        <v>vis</v>
      </c>
      <c r="E242" s="129">
        <f>VLOOKUP(C242,'Active 2'!C$21:E$967,3,FALSE)</f>
        <v>-5319.0146384773607</v>
      </c>
      <c r="F242" s="21" t="s">
        <v>2608</v>
      </c>
      <c r="G242" s="33" t="str">
        <f t="shared" si="22"/>
        <v>46210.566</v>
      </c>
      <c r="H242" s="8">
        <f t="shared" si="23"/>
        <v>1997</v>
      </c>
      <c r="I242" s="130" t="s">
        <v>1423</v>
      </c>
      <c r="J242" s="131" t="s">
        <v>1424</v>
      </c>
      <c r="K242" s="130">
        <v>1997</v>
      </c>
      <c r="L242" s="130" t="s">
        <v>1156</v>
      </c>
      <c r="M242" s="131" t="s">
        <v>2676</v>
      </c>
      <c r="N242" s="131"/>
      <c r="O242" s="132" t="s">
        <v>978</v>
      </c>
      <c r="P242" s="132" t="s">
        <v>1422</v>
      </c>
    </row>
    <row r="243" spans="1:16" ht="13.5" thickBot="1" x14ac:dyDescent="0.25">
      <c r="A243" s="8" t="str">
        <f t="shared" si="18"/>
        <v> AOEB 1 </v>
      </c>
      <c r="B243" s="21" t="str">
        <f t="shared" si="19"/>
        <v>I</v>
      </c>
      <c r="C243" s="8">
        <f t="shared" si="20"/>
        <v>46222.781999999999</v>
      </c>
      <c r="D243" s="33" t="str">
        <f t="shared" si="21"/>
        <v>vis</v>
      </c>
      <c r="E243" s="129">
        <f>VLOOKUP(C243,'Active 2'!C$21:E$967,3,FALSE)</f>
        <v>-5310.0152303343102</v>
      </c>
      <c r="F243" s="21" t="s">
        <v>2608</v>
      </c>
      <c r="G243" s="33" t="str">
        <f t="shared" si="22"/>
        <v>46222.782</v>
      </c>
      <c r="H243" s="8">
        <f t="shared" si="23"/>
        <v>2006</v>
      </c>
      <c r="I243" s="130" t="s">
        <v>1425</v>
      </c>
      <c r="J243" s="131" t="s">
        <v>1426</v>
      </c>
      <c r="K243" s="130">
        <v>2006</v>
      </c>
      <c r="L243" s="130" t="s">
        <v>1390</v>
      </c>
      <c r="M243" s="131" t="s">
        <v>2676</v>
      </c>
      <c r="N243" s="131"/>
      <c r="O243" s="132" t="s">
        <v>1427</v>
      </c>
      <c r="P243" s="132" t="s">
        <v>1069</v>
      </c>
    </row>
    <row r="244" spans="1:16" ht="13.5" thickBot="1" x14ac:dyDescent="0.25">
      <c r="A244" s="8" t="str">
        <f t="shared" si="18"/>
        <v> AOEB 1 </v>
      </c>
      <c r="B244" s="21" t="str">
        <f t="shared" si="19"/>
        <v>I</v>
      </c>
      <c r="C244" s="8">
        <f t="shared" si="20"/>
        <v>46233.642</v>
      </c>
      <c r="D244" s="33" t="str">
        <f t="shared" si="21"/>
        <v>vis</v>
      </c>
      <c r="E244" s="129">
        <f>VLOOKUP(C244,'Active 2'!C$21:E$967,3,FALSE)</f>
        <v>-5302.0147741757046</v>
      </c>
      <c r="F244" s="21" t="s">
        <v>2608</v>
      </c>
      <c r="G244" s="33" t="str">
        <f t="shared" si="22"/>
        <v>46233.642</v>
      </c>
      <c r="H244" s="8">
        <f t="shared" si="23"/>
        <v>2014</v>
      </c>
      <c r="I244" s="130" t="s">
        <v>1428</v>
      </c>
      <c r="J244" s="131" t="s">
        <v>1429</v>
      </c>
      <c r="K244" s="130">
        <v>2014</v>
      </c>
      <c r="L244" s="130" t="s">
        <v>1156</v>
      </c>
      <c r="M244" s="131" t="s">
        <v>2676</v>
      </c>
      <c r="N244" s="131"/>
      <c r="O244" s="132" t="s">
        <v>645</v>
      </c>
      <c r="P244" s="132" t="s">
        <v>1069</v>
      </c>
    </row>
    <row r="245" spans="1:16" ht="13.5" thickBot="1" x14ac:dyDescent="0.25">
      <c r="A245" s="8" t="str">
        <f t="shared" si="18"/>
        <v> BBS 77 </v>
      </c>
      <c r="B245" s="21" t="str">
        <f t="shared" si="19"/>
        <v>I</v>
      </c>
      <c r="C245" s="8">
        <f t="shared" si="20"/>
        <v>46255.360000000001</v>
      </c>
      <c r="D245" s="33" t="str">
        <f t="shared" si="21"/>
        <v>vis</v>
      </c>
      <c r="E245" s="129">
        <f>VLOOKUP(C245,'Active 2'!C$21:E$967,3,FALSE)</f>
        <v>-5286.0153352390016</v>
      </c>
      <c r="F245" s="21" t="s">
        <v>2608</v>
      </c>
      <c r="G245" s="33" t="str">
        <f t="shared" si="22"/>
        <v>46255.360</v>
      </c>
      <c r="H245" s="8">
        <f t="shared" si="23"/>
        <v>2030</v>
      </c>
      <c r="I245" s="130" t="s">
        <v>1430</v>
      </c>
      <c r="J245" s="131" t="s">
        <v>1431</v>
      </c>
      <c r="K245" s="130">
        <v>2030</v>
      </c>
      <c r="L245" s="130" t="s">
        <v>1382</v>
      </c>
      <c r="M245" s="131" t="s">
        <v>2676</v>
      </c>
      <c r="N245" s="131"/>
      <c r="O245" s="132" t="s">
        <v>1343</v>
      </c>
      <c r="P245" s="132" t="s">
        <v>1422</v>
      </c>
    </row>
    <row r="246" spans="1:16" ht="13.5" thickBot="1" x14ac:dyDescent="0.25">
      <c r="A246" s="8" t="str">
        <f t="shared" si="18"/>
        <v> BBS 77 </v>
      </c>
      <c r="B246" s="21" t="str">
        <f t="shared" si="19"/>
        <v>I</v>
      </c>
      <c r="C246" s="8">
        <f t="shared" si="20"/>
        <v>46259.432999999997</v>
      </c>
      <c r="D246" s="33" t="str">
        <f t="shared" si="21"/>
        <v>vis</v>
      </c>
      <c r="E246" s="129">
        <f>VLOOKUP(C246,'Active 2'!C$21:E$967,3,FALSE)</f>
        <v>-5283.0147958343996</v>
      </c>
      <c r="F246" s="21" t="s">
        <v>2608</v>
      </c>
      <c r="G246" s="33" t="str">
        <f t="shared" si="22"/>
        <v>46259.433</v>
      </c>
      <c r="H246" s="8">
        <f t="shared" si="23"/>
        <v>2033</v>
      </c>
      <c r="I246" s="130" t="s">
        <v>1432</v>
      </c>
      <c r="J246" s="131" t="s">
        <v>1433</v>
      </c>
      <c r="K246" s="130">
        <v>2033</v>
      </c>
      <c r="L246" s="130" t="s">
        <v>1390</v>
      </c>
      <c r="M246" s="131" t="s">
        <v>2676</v>
      </c>
      <c r="N246" s="131"/>
      <c r="O246" s="132" t="s">
        <v>905</v>
      </c>
      <c r="P246" s="132" t="s">
        <v>1422</v>
      </c>
    </row>
    <row r="247" spans="1:16" ht="13.5" thickBot="1" x14ac:dyDescent="0.25">
      <c r="A247" s="8" t="str">
        <f t="shared" si="18"/>
        <v> VSSC 64.23 </v>
      </c>
      <c r="B247" s="21" t="str">
        <f t="shared" si="19"/>
        <v>I</v>
      </c>
      <c r="C247" s="8">
        <f t="shared" si="20"/>
        <v>46297.438999999998</v>
      </c>
      <c r="D247" s="33" t="str">
        <f t="shared" si="21"/>
        <v>vis</v>
      </c>
      <c r="E247" s="129">
        <f>VLOOKUP(C247,'Active 2'!C$21:E$967,3,FALSE)</f>
        <v>-5255.0161460402969</v>
      </c>
      <c r="F247" s="21" t="s">
        <v>2608</v>
      </c>
      <c r="G247" s="33" t="str">
        <f t="shared" si="22"/>
        <v>46297.439</v>
      </c>
      <c r="H247" s="8">
        <f t="shared" si="23"/>
        <v>2061</v>
      </c>
      <c r="I247" s="130" t="s">
        <v>1434</v>
      </c>
      <c r="J247" s="131" t="s">
        <v>1435</v>
      </c>
      <c r="K247" s="130">
        <v>2061</v>
      </c>
      <c r="L247" s="130" t="s">
        <v>1376</v>
      </c>
      <c r="M247" s="131" t="s">
        <v>2676</v>
      </c>
      <c r="N247" s="131"/>
      <c r="O247" s="132" t="s">
        <v>1404</v>
      </c>
      <c r="P247" s="132" t="s">
        <v>1436</v>
      </c>
    </row>
    <row r="248" spans="1:16" ht="13.5" thickBot="1" x14ac:dyDescent="0.25">
      <c r="A248" s="8" t="str">
        <f t="shared" si="18"/>
        <v> BBS 78 </v>
      </c>
      <c r="B248" s="21" t="str">
        <f t="shared" si="19"/>
        <v>I</v>
      </c>
      <c r="C248" s="8">
        <f t="shared" si="20"/>
        <v>46305.582999999999</v>
      </c>
      <c r="D248" s="33" t="str">
        <f t="shared" si="21"/>
        <v>vis</v>
      </c>
      <c r="E248" s="129">
        <f>VLOOKUP(C248,'Active 2'!C$21:E$967,3,FALSE)</f>
        <v>-5249.0165406115966</v>
      </c>
      <c r="F248" s="21" t="s">
        <v>2608</v>
      </c>
      <c r="G248" s="33" t="str">
        <f t="shared" si="22"/>
        <v>46305.583</v>
      </c>
      <c r="H248" s="8">
        <f t="shared" si="23"/>
        <v>2067</v>
      </c>
      <c r="I248" s="130" t="s">
        <v>1437</v>
      </c>
      <c r="J248" s="131" t="s">
        <v>1438</v>
      </c>
      <c r="K248" s="130">
        <v>2067</v>
      </c>
      <c r="L248" s="130" t="s">
        <v>1439</v>
      </c>
      <c r="M248" s="131" t="s">
        <v>2676</v>
      </c>
      <c r="N248" s="131"/>
      <c r="O248" s="132" t="s">
        <v>905</v>
      </c>
      <c r="P248" s="132" t="s">
        <v>1440</v>
      </c>
    </row>
    <row r="249" spans="1:16" ht="13.5" thickBot="1" x14ac:dyDescent="0.25">
      <c r="A249" s="8" t="str">
        <f t="shared" si="18"/>
        <v> AOEB 1 </v>
      </c>
      <c r="B249" s="21" t="str">
        <f t="shared" si="19"/>
        <v>I</v>
      </c>
      <c r="C249" s="8">
        <f t="shared" si="20"/>
        <v>46324.588000000003</v>
      </c>
      <c r="D249" s="33" t="str">
        <f t="shared" si="21"/>
        <v>vis</v>
      </c>
      <c r="E249" s="129">
        <f>VLOOKUP(C249,'Active 2'!C$21:E$967,3,FALSE)</f>
        <v>-5235.0157423340333</v>
      </c>
      <c r="F249" s="21" t="s">
        <v>2608</v>
      </c>
      <c r="G249" s="33" t="str">
        <f t="shared" si="22"/>
        <v>46324.588</v>
      </c>
      <c r="H249" s="8">
        <f t="shared" si="23"/>
        <v>2081</v>
      </c>
      <c r="I249" s="130" t="s">
        <v>1441</v>
      </c>
      <c r="J249" s="131" t="s">
        <v>1442</v>
      </c>
      <c r="K249" s="130">
        <v>2081</v>
      </c>
      <c r="L249" s="130" t="s">
        <v>1376</v>
      </c>
      <c r="M249" s="131" t="s">
        <v>2676</v>
      </c>
      <c r="N249" s="131"/>
      <c r="O249" s="132" t="s">
        <v>685</v>
      </c>
      <c r="P249" s="132" t="s">
        <v>1069</v>
      </c>
    </row>
    <row r="250" spans="1:16" ht="13.5" thickBot="1" x14ac:dyDescent="0.25">
      <c r="A250" s="8" t="str">
        <f t="shared" si="18"/>
        <v> BBS 78 </v>
      </c>
      <c r="B250" s="21" t="str">
        <f t="shared" si="19"/>
        <v>I</v>
      </c>
      <c r="C250" s="8">
        <f t="shared" si="20"/>
        <v>46346.305999999997</v>
      </c>
      <c r="D250" s="33" t="str">
        <f t="shared" si="21"/>
        <v>vis</v>
      </c>
      <c r="E250" s="129">
        <f>VLOOKUP(C250,'Active 2'!C$21:E$967,3,FALSE)</f>
        <v>-5219.0163033973358</v>
      </c>
      <c r="F250" s="21" t="s">
        <v>2608</v>
      </c>
      <c r="G250" s="33" t="str">
        <f t="shared" si="22"/>
        <v>46346.306</v>
      </c>
      <c r="H250" s="8">
        <f t="shared" si="23"/>
        <v>2097</v>
      </c>
      <c r="I250" s="130" t="s">
        <v>1443</v>
      </c>
      <c r="J250" s="131" t="s">
        <v>1444</v>
      </c>
      <c r="K250" s="130">
        <v>2097</v>
      </c>
      <c r="L250" s="130" t="s">
        <v>1439</v>
      </c>
      <c r="M250" s="131" t="s">
        <v>2676</v>
      </c>
      <c r="N250" s="131"/>
      <c r="O250" s="132" t="s">
        <v>978</v>
      </c>
      <c r="P250" s="132" t="s">
        <v>1440</v>
      </c>
    </row>
    <row r="251" spans="1:16" ht="13.5" thickBot="1" x14ac:dyDescent="0.25">
      <c r="A251" s="8" t="str">
        <f t="shared" si="18"/>
        <v> BBS 78 </v>
      </c>
      <c r="B251" s="21" t="str">
        <f t="shared" si="19"/>
        <v>I</v>
      </c>
      <c r="C251" s="8">
        <f t="shared" si="20"/>
        <v>46346.309000000001</v>
      </c>
      <c r="D251" s="33" t="str">
        <f t="shared" si="21"/>
        <v>vis</v>
      </c>
      <c r="E251" s="129">
        <f>VLOOKUP(C251,'Active 2'!C$21:E$967,3,FALSE)</f>
        <v>-5219.0140933265711</v>
      </c>
      <c r="F251" s="21" t="s">
        <v>2608</v>
      </c>
      <c r="G251" s="33" t="str">
        <f t="shared" si="22"/>
        <v>46346.309</v>
      </c>
      <c r="H251" s="8">
        <f t="shared" si="23"/>
        <v>2097</v>
      </c>
      <c r="I251" s="130" t="s">
        <v>1445</v>
      </c>
      <c r="J251" s="131" t="s">
        <v>1446</v>
      </c>
      <c r="K251" s="130">
        <v>2097</v>
      </c>
      <c r="L251" s="130" t="s">
        <v>1382</v>
      </c>
      <c r="M251" s="131" t="s">
        <v>2676</v>
      </c>
      <c r="N251" s="131"/>
      <c r="O251" s="132" t="s">
        <v>905</v>
      </c>
      <c r="P251" s="132" t="s">
        <v>1440</v>
      </c>
    </row>
    <row r="252" spans="1:16" ht="13.5" thickBot="1" x14ac:dyDescent="0.25">
      <c r="A252" s="8" t="str">
        <f t="shared" si="18"/>
        <v> BBS 78 </v>
      </c>
      <c r="B252" s="21" t="str">
        <f t="shared" si="19"/>
        <v>I</v>
      </c>
      <c r="C252" s="8">
        <f t="shared" si="20"/>
        <v>46350.38</v>
      </c>
      <c r="D252" s="33" t="str">
        <f t="shared" si="21"/>
        <v>vis</v>
      </c>
      <c r="E252" s="129">
        <f>VLOOKUP(C252,'Active 2'!C$21:E$967,3,FALSE)</f>
        <v>-5216.0150273024774</v>
      </c>
      <c r="F252" s="21" t="s">
        <v>2608</v>
      </c>
      <c r="G252" s="33" t="str">
        <f t="shared" si="22"/>
        <v>46350.380</v>
      </c>
      <c r="H252" s="8">
        <f t="shared" si="23"/>
        <v>2100</v>
      </c>
      <c r="I252" s="130" t="s">
        <v>1447</v>
      </c>
      <c r="J252" s="131" t="s">
        <v>1448</v>
      </c>
      <c r="K252" s="130">
        <v>2100</v>
      </c>
      <c r="L252" s="130" t="s">
        <v>1376</v>
      </c>
      <c r="M252" s="131" t="s">
        <v>2676</v>
      </c>
      <c r="N252" s="131"/>
      <c r="O252" s="132" t="s">
        <v>905</v>
      </c>
      <c r="P252" s="132" t="s">
        <v>1440</v>
      </c>
    </row>
    <row r="253" spans="1:16" ht="13.5" thickBot="1" x14ac:dyDescent="0.25">
      <c r="A253" s="8" t="str">
        <f t="shared" si="18"/>
        <v> BBS 79 </v>
      </c>
      <c r="B253" s="21" t="str">
        <f t="shared" si="19"/>
        <v>I</v>
      </c>
      <c r="C253" s="8">
        <f t="shared" si="20"/>
        <v>46403.315999999999</v>
      </c>
      <c r="D253" s="33" t="str">
        <f t="shared" si="21"/>
        <v>vis</v>
      </c>
      <c r="E253" s="129">
        <f>VLOOKUP(C253,'Active 2'!C$21:E$967,3,FALSE)</f>
        <v>-5177.0175920159272</v>
      </c>
      <c r="F253" s="21" t="s">
        <v>2608</v>
      </c>
      <c r="G253" s="33" t="str">
        <f t="shared" si="22"/>
        <v>46403.316</v>
      </c>
      <c r="H253" s="8">
        <f t="shared" si="23"/>
        <v>2139</v>
      </c>
      <c r="I253" s="130" t="s">
        <v>1449</v>
      </c>
      <c r="J253" s="131" t="s">
        <v>1450</v>
      </c>
      <c r="K253" s="130">
        <v>2139</v>
      </c>
      <c r="L253" s="130" t="s">
        <v>1451</v>
      </c>
      <c r="M253" s="131" t="s">
        <v>2676</v>
      </c>
      <c r="N253" s="131"/>
      <c r="O253" s="132" t="s">
        <v>1386</v>
      </c>
      <c r="P253" s="132" t="s">
        <v>1452</v>
      </c>
    </row>
    <row r="254" spans="1:16" ht="13.5" thickBot="1" x14ac:dyDescent="0.25">
      <c r="A254" s="8" t="str">
        <f t="shared" si="18"/>
        <v> VSSC 67.9 </v>
      </c>
      <c r="B254" s="21" t="str">
        <f t="shared" si="19"/>
        <v>I</v>
      </c>
      <c r="C254" s="8">
        <f t="shared" si="20"/>
        <v>46441.33</v>
      </c>
      <c r="D254" s="33" t="str">
        <f t="shared" si="21"/>
        <v>vis</v>
      </c>
      <c r="E254" s="129">
        <f>VLOOKUP(C254,'Active 2'!C$21:E$967,3,FALSE)</f>
        <v>-5149.0130486997905</v>
      </c>
      <c r="F254" s="21" t="s">
        <v>2608</v>
      </c>
      <c r="G254" s="33" t="str">
        <f t="shared" si="22"/>
        <v>46441.330</v>
      </c>
      <c r="H254" s="8">
        <f t="shared" si="23"/>
        <v>2167</v>
      </c>
      <c r="I254" s="130" t="s">
        <v>1453</v>
      </c>
      <c r="J254" s="131" t="s">
        <v>1454</v>
      </c>
      <c r="K254" s="130">
        <v>2167</v>
      </c>
      <c r="L254" s="130" t="s">
        <v>1369</v>
      </c>
      <c r="M254" s="131" t="s">
        <v>2676</v>
      </c>
      <c r="N254" s="131"/>
      <c r="O254" s="132" t="s">
        <v>1404</v>
      </c>
      <c r="P254" s="132" t="s">
        <v>1455</v>
      </c>
    </row>
    <row r="255" spans="1:16" ht="13.5" thickBot="1" x14ac:dyDescent="0.25">
      <c r="A255" s="8" t="str">
        <f t="shared" si="18"/>
        <v> AOEB 1 </v>
      </c>
      <c r="B255" s="21" t="str">
        <f t="shared" si="19"/>
        <v>I</v>
      </c>
      <c r="C255" s="8">
        <f t="shared" si="20"/>
        <v>46469.836000000003</v>
      </c>
      <c r="D255" s="33" t="str">
        <f t="shared" si="21"/>
        <v>vis</v>
      </c>
      <c r="E255" s="129">
        <f>VLOOKUP(C255,'Active 2'!C$21:E$967,3,FALSE)</f>
        <v>-5128.0129563188311</v>
      </c>
      <c r="F255" s="21" t="s">
        <v>2608</v>
      </c>
      <c r="G255" s="33" t="str">
        <f t="shared" si="22"/>
        <v>46469.836</v>
      </c>
      <c r="H255" s="8">
        <f t="shared" si="23"/>
        <v>2188</v>
      </c>
      <c r="I255" s="130" t="s">
        <v>1456</v>
      </c>
      <c r="J255" s="131" t="s">
        <v>1457</v>
      </c>
      <c r="K255" s="130">
        <v>2188</v>
      </c>
      <c r="L255" s="130" t="s">
        <v>1376</v>
      </c>
      <c r="M255" s="131" t="s">
        <v>2676</v>
      </c>
      <c r="N255" s="131"/>
      <c r="O255" s="132" t="s">
        <v>1017</v>
      </c>
      <c r="P255" s="132" t="s">
        <v>1069</v>
      </c>
    </row>
    <row r="256" spans="1:16" ht="13.5" thickBot="1" x14ac:dyDescent="0.25">
      <c r="A256" s="8" t="str">
        <f t="shared" si="18"/>
        <v> AOEB 1 </v>
      </c>
      <c r="B256" s="21" t="str">
        <f t="shared" si="19"/>
        <v>I</v>
      </c>
      <c r="C256" s="8">
        <f t="shared" si="20"/>
        <v>46472.548999999999</v>
      </c>
      <c r="D256" s="33" t="str">
        <f t="shared" si="21"/>
        <v>vis</v>
      </c>
      <c r="E256" s="129">
        <f>VLOOKUP(C256,'Active 2'!C$21:E$967,3,FALSE)</f>
        <v>-5126.0143156596914</v>
      </c>
      <c r="F256" s="21" t="s">
        <v>2608</v>
      </c>
      <c r="G256" s="33" t="str">
        <f t="shared" si="22"/>
        <v>46472.549</v>
      </c>
      <c r="H256" s="8">
        <f t="shared" si="23"/>
        <v>2190</v>
      </c>
      <c r="I256" s="130" t="s">
        <v>1458</v>
      </c>
      <c r="J256" s="131" t="s">
        <v>1459</v>
      </c>
      <c r="K256" s="130">
        <v>2190</v>
      </c>
      <c r="L256" s="130" t="s">
        <v>1460</v>
      </c>
      <c r="M256" s="131" t="s">
        <v>2676</v>
      </c>
      <c r="N256" s="131"/>
      <c r="O256" s="132" t="s">
        <v>1031</v>
      </c>
      <c r="P256" s="132" t="s">
        <v>1069</v>
      </c>
    </row>
    <row r="257" spans="1:16" ht="13.5" thickBot="1" x14ac:dyDescent="0.25">
      <c r="A257" s="8" t="str">
        <f t="shared" si="18"/>
        <v> AOEB 1 </v>
      </c>
      <c r="B257" s="21" t="str">
        <f t="shared" si="19"/>
        <v>I</v>
      </c>
      <c r="C257" s="8">
        <f t="shared" si="20"/>
        <v>46495.625999999997</v>
      </c>
      <c r="D257" s="33" t="str">
        <f t="shared" si="21"/>
        <v>vis</v>
      </c>
      <c r="E257" s="129">
        <f>VLOOKUP(C257,'Active 2'!C$21:E$967,3,FALSE)</f>
        <v>-5109.0137146677835</v>
      </c>
      <c r="F257" s="21" t="s">
        <v>2608</v>
      </c>
      <c r="G257" s="33" t="str">
        <f t="shared" si="22"/>
        <v>46495.626</v>
      </c>
      <c r="H257" s="8">
        <f t="shared" si="23"/>
        <v>2207</v>
      </c>
      <c r="I257" s="130" t="s">
        <v>1461</v>
      </c>
      <c r="J257" s="131" t="s">
        <v>1462</v>
      </c>
      <c r="K257" s="130">
        <v>2207</v>
      </c>
      <c r="L257" s="130" t="s">
        <v>1439</v>
      </c>
      <c r="M257" s="131" t="s">
        <v>2676</v>
      </c>
      <c r="N257" s="131"/>
      <c r="O257" s="132" t="s">
        <v>1165</v>
      </c>
      <c r="P257" s="132" t="s">
        <v>1069</v>
      </c>
    </row>
    <row r="258" spans="1:16" ht="13.5" thickBot="1" x14ac:dyDescent="0.25">
      <c r="A258" s="8" t="str">
        <f t="shared" si="18"/>
        <v> BRNO 28 </v>
      </c>
      <c r="B258" s="21" t="str">
        <f t="shared" si="19"/>
        <v>I</v>
      </c>
      <c r="C258" s="8">
        <f t="shared" si="20"/>
        <v>46578.428</v>
      </c>
      <c r="D258" s="33" t="str">
        <f t="shared" si="21"/>
        <v>vis</v>
      </c>
      <c r="E258" s="129">
        <f>VLOOKUP(C258,'Active 2'!C$21:E$967,3,FALSE)</f>
        <v>-5048.0142882548125</v>
      </c>
      <c r="F258" s="21" t="s">
        <v>2608</v>
      </c>
      <c r="G258" s="33" t="str">
        <f t="shared" si="22"/>
        <v>46578.428</v>
      </c>
      <c r="H258" s="8">
        <f t="shared" si="23"/>
        <v>2268</v>
      </c>
      <c r="I258" s="130" t="s">
        <v>1467</v>
      </c>
      <c r="J258" s="131" t="s">
        <v>1468</v>
      </c>
      <c r="K258" s="130">
        <v>2268</v>
      </c>
      <c r="L258" s="130" t="s">
        <v>1451</v>
      </c>
      <c r="M258" s="131" t="s">
        <v>2676</v>
      </c>
      <c r="N258" s="131"/>
      <c r="O258" s="132" t="s">
        <v>1469</v>
      </c>
      <c r="P258" s="132" t="s">
        <v>1470</v>
      </c>
    </row>
    <row r="259" spans="1:16" ht="13.5" thickBot="1" x14ac:dyDescent="0.25">
      <c r="A259" s="8" t="str">
        <f t="shared" si="18"/>
        <v> AOEB 1 </v>
      </c>
      <c r="B259" s="21" t="str">
        <f t="shared" si="19"/>
        <v>I</v>
      </c>
      <c r="C259" s="8">
        <f t="shared" si="20"/>
        <v>46594.720000000001</v>
      </c>
      <c r="D259" s="33" t="str">
        <f t="shared" si="21"/>
        <v>vis</v>
      </c>
      <c r="E259" s="129">
        <f>VLOOKUP(C259,'Active 2'!C$21:E$967,3,FALSE)</f>
        <v>-5036.0121306363963</v>
      </c>
      <c r="F259" s="21" t="s">
        <v>2608</v>
      </c>
      <c r="G259" s="33" t="str">
        <f t="shared" si="22"/>
        <v>46594.720</v>
      </c>
      <c r="H259" s="8">
        <f t="shared" si="23"/>
        <v>2280</v>
      </c>
      <c r="I259" s="130" t="s">
        <v>1471</v>
      </c>
      <c r="J259" s="131" t="s">
        <v>1472</v>
      </c>
      <c r="K259" s="130">
        <v>2280</v>
      </c>
      <c r="L259" s="130" t="s">
        <v>1460</v>
      </c>
      <c r="M259" s="131" t="s">
        <v>2676</v>
      </c>
      <c r="N259" s="131"/>
      <c r="O259" s="132" t="s">
        <v>1427</v>
      </c>
      <c r="P259" s="132" t="s">
        <v>1069</v>
      </c>
    </row>
    <row r="260" spans="1:16" ht="13.5" thickBot="1" x14ac:dyDescent="0.25">
      <c r="A260" s="8" t="str">
        <f t="shared" si="18"/>
        <v> BRNO 28 </v>
      </c>
      <c r="B260" s="21" t="str">
        <f t="shared" si="19"/>
        <v>I</v>
      </c>
      <c r="C260" s="8">
        <f t="shared" si="20"/>
        <v>46616.432999999997</v>
      </c>
      <c r="D260" s="33" t="str">
        <f t="shared" si="21"/>
        <v>vis</v>
      </c>
      <c r="E260" s="129">
        <f>VLOOKUP(C260,'Active 2'!C$21:E$967,3,FALSE)</f>
        <v>-5020.0163751509663</v>
      </c>
      <c r="F260" s="21" t="s">
        <v>2608</v>
      </c>
      <c r="G260" s="33" t="str">
        <f t="shared" si="22"/>
        <v>46616.433</v>
      </c>
      <c r="H260" s="8">
        <f t="shared" si="23"/>
        <v>2296</v>
      </c>
      <c r="I260" s="130" t="s">
        <v>1477</v>
      </c>
      <c r="J260" s="131" t="s">
        <v>1478</v>
      </c>
      <c r="K260" s="130">
        <v>2296</v>
      </c>
      <c r="L260" s="130" t="s">
        <v>1479</v>
      </c>
      <c r="M260" s="131" t="s">
        <v>2676</v>
      </c>
      <c r="N260" s="131"/>
      <c r="O260" s="132" t="s">
        <v>1480</v>
      </c>
      <c r="P260" s="132" t="s">
        <v>1470</v>
      </c>
    </row>
    <row r="261" spans="1:16" ht="13.5" thickBot="1" x14ac:dyDescent="0.25">
      <c r="A261" s="8" t="str">
        <f t="shared" si="18"/>
        <v> BRNO 28 </v>
      </c>
      <c r="B261" s="21" t="str">
        <f t="shared" si="19"/>
        <v>I</v>
      </c>
      <c r="C261" s="8">
        <f t="shared" si="20"/>
        <v>46616.436999999998</v>
      </c>
      <c r="D261" s="33" t="str">
        <f t="shared" si="21"/>
        <v>vis</v>
      </c>
      <c r="E261" s="129">
        <f>VLOOKUP(C261,'Active 2'!C$21:E$967,3,FALSE)</f>
        <v>-5020.0134283899497</v>
      </c>
      <c r="F261" s="21" t="s">
        <v>2608</v>
      </c>
      <c r="G261" s="33" t="str">
        <f t="shared" si="22"/>
        <v>46616.437</v>
      </c>
      <c r="H261" s="8">
        <f t="shared" si="23"/>
        <v>2296</v>
      </c>
      <c r="I261" s="130" t="s">
        <v>1481</v>
      </c>
      <c r="J261" s="131" t="s">
        <v>1482</v>
      </c>
      <c r="K261" s="130">
        <v>2296</v>
      </c>
      <c r="L261" s="130" t="s">
        <v>1451</v>
      </c>
      <c r="M261" s="131" t="s">
        <v>2676</v>
      </c>
      <c r="N261" s="131"/>
      <c r="O261" s="132" t="s">
        <v>1483</v>
      </c>
      <c r="P261" s="132" t="s">
        <v>1470</v>
      </c>
    </row>
    <row r="262" spans="1:16" ht="13.5" thickBot="1" x14ac:dyDescent="0.25">
      <c r="A262" s="8" t="str">
        <f t="shared" si="18"/>
        <v> BRNO 28 </v>
      </c>
      <c r="B262" s="21" t="str">
        <f t="shared" si="19"/>
        <v>I</v>
      </c>
      <c r="C262" s="8">
        <f t="shared" si="20"/>
        <v>46669.375</v>
      </c>
      <c r="D262" s="33" t="str">
        <f t="shared" si="21"/>
        <v>vis</v>
      </c>
      <c r="E262" s="129">
        <f>VLOOKUP(C262,'Active 2'!C$21:E$967,3,FALSE)</f>
        <v>-4981.0145197228903</v>
      </c>
      <c r="F262" s="21" t="s">
        <v>2608</v>
      </c>
      <c r="G262" s="33" t="str">
        <f t="shared" si="22"/>
        <v>46669.375</v>
      </c>
      <c r="H262" s="8">
        <f t="shared" si="23"/>
        <v>2335</v>
      </c>
      <c r="I262" s="130" t="s">
        <v>1484</v>
      </c>
      <c r="J262" s="131" t="s">
        <v>1485</v>
      </c>
      <c r="K262" s="130">
        <v>2335</v>
      </c>
      <c r="L262" s="130" t="s">
        <v>1486</v>
      </c>
      <c r="M262" s="131" t="s">
        <v>2676</v>
      </c>
      <c r="N262" s="131"/>
      <c r="O262" s="132" t="s">
        <v>1487</v>
      </c>
      <c r="P262" s="132" t="s">
        <v>1470</v>
      </c>
    </row>
    <row r="263" spans="1:16" ht="13.5" thickBot="1" x14ac:dyDescent="0.25">
      <c r="A263" s="8" t="str">
        <f t="shared" si="18"/>
        <v> BRNO 28 </v>
      </c>
      <c r="B263" s="21" t="str">
        <f t="shared" si="19"/>
        <v>I</v>
      </c>
      <c r="C263" s="8">
        <f t="shared" si="20"/>
        <v>46669.375</v>
      </c>
      <c r="D263" s="33" t="str">
        <f t="shared" si="21"/>
        <v>vis</v>
      </c>
      <c r="E263" s="129">
        <f>VLOOKUP(C263,'Active 2'!C$21:E$967,3,FALSE)</f>
        <v>-4981.0145197228903</v>
      </c>
      <c r="F263" s="21" t="s">
        <v>2608</v>
      </c>
      <c r="G263" s="33" t="str">
        <f t="shared" si="22"/>
        <v>46669.375</v>
      </c>
      <c r="H263" s="8">
        <f t="shared" si="23"/>
        <v>2335</v>
      </c>
      <c r="I263" s="130" t="s">
        <v>1484</v>
      </c>
      <c r="J263" s="131" t="s">
        <v>1485</v>
      </c>
      <c r="K263" s="130">
        <v>2335</v>
      </c>
      <c r="L263" s="130" t="s">
        <v>1486</v>
      </c>
      <c r="M263" s="131" t="s">
        <v>2676</v>
      </c>
      <c r="N263" s="131"/>
      <c r="O263" s="132" t="s">
        <v>1488</v>
      </c>
      <c r="P263" s="132" t="s">
        <v>1470</v>
      </c>
    </row>
    <row r="264" spans="1:16" ht="13.5" thickBot="1" x14ac:dyDescent="0.25">
      <c r="A264" s="8" t="str">
        <f t="shared" si="18"/>
        <v> BBS 81 </v>
      </c>
      <c r="B264" s="21" t="str">
        <f t="shared" si="19"/>
        <v>I</v>
      </c>
      <c r="C264" s="8">
        <f t="shared" si="20"/>
        <v>46681.593000000001</v>
      </c>
      <c r="D264" s="33" t="str">
        <f t="shared" si="21"/>
        <v>vis</v>
      </c>
      <c r="E264" s="129">
        <f>VLOOKUP(C264,'Active 2'!C$21:E$967,3,FALSE)</f>
        <v>-4972.0136381993325</v>
      </c>
      <c r="F264" s="21" t="s">
        <v>2608</v>
      </c>
      <c r="G264" s="33" t="str">
        <f t="shared" si="22"/>
        <v>46681.593</v>
      </c>
      <c r="H264" s="8">
        <f t="shared" si="23"/>
        <v>2344</v>
      </c>
      <c r="I264" s="130" t="s">
        <v>1489</v>
      </c>
      <c r="J264" s="131" t="s">
        <v>1490</v>
      </c>
      <c r="K264" s="130">
        <v>2344</v>
      </c>
      <c r="L264" s="130" t="s">
        <v>1491</v>
      </c>
      <c r="M264" s="131" t="s">
        <v>2676</v>
      </c>
      <c r="N264" s="131"/>
      <c r="O264" s="132" t="s">
        <v>978</v>
      </c>
      <c r="P264" s="132" t="s">
        <v>1492</v>
      </c>
    </row>
    <row r="265" spans="1:16" ht="13.5" thickBot="1" x14ac:dyDescent="0.25">
      <c r="A265" s="8" t="str">
        <f t="shared" si="18"/>
        <v> VSSC 67.9 </v>
      </c>
      <c r="B265" s="21" t="str">
        <f t="shared" si="19"/>
        <v>I</v>
      </c>
      <c r="C265" s="8">
        <f t="shared" si="20"/>
        <v>46688.377999999997</v>
      </c>
      <c r="D265" s="33" t="str">
        <f t="shared" si="21"/>
        <v>vis</v>
      </c>
      <c r="E265" s="129">
        <f>VLOOKUP(C265,'Active 2'!C$21:E$967,3,FALSE)</f>
        <v>-4967.0151948258417</v>
      </c>
      <c r="F265" s="21" t="s">
        <v>2608</v>
      </c>
      <c r="G265" s="33" t="str">
        <f t="shared" si="22"/>
        <v>46688.378</v>
      </c>
      <c r="H265" s="8">
        <f t="shared" si="23"/>
        <v>2349</v>
      </c>
      <c r="I265" s="130" t="s">
        <v>1493</v>
      </c>
      <c r="J265" s="131" t="s">
        <v>1494</v>
      </c>
      <c r="K265" s="130">
        <v>2349</v>
      </c>
      <c r="L265" s="130" t="s">
        <v>1479</v>
      </c>
      <c r="M265" s="131" t="s">
        <v>2676</v>
      </c>
      <c r="N265" s="131"/>
      <c r="O265" s="132" t="s">
        <v>1404</v>
      </c>
      <c r="P265" s="132" t="s">
        <v>1455</v>
      </c>
    </row>
    <row r="266" spans="1:16" ht="13.5" thickBot="1" x14ac:dyDescent="0.25">
      <c r="A266" s="8" t="str">
        <f t="shared" si="18"/>
        <v> BBS 82 </v>
      </c>
      <c r="B266" s="21" t="str">
        <f t="shared" si="19"/>
        <v>I</v>
      </c>
      <c r="C266" s="8">
        <f t="shared" si="20"/>
        <v>46760.332000000002</v>
      </c>
      <c r="D266" s="33" t="str">
        <f t="shared" si="21"/>
        <v>vis</v>
      </c>
      <c r="E266" s="129">
        <f>VLOOKUP(C266,'Active 2'!C$21:E$967,3,FALSE)</f>
        <v>-4914.0073842884267</v>
      </c>
      <c r="F266" s="21" t="s">
        <v>2608</v>
      </c>
      <c r="G266" s="33" t="str">
        <f t="shared" si="22"/>
        <v>46760.332</v>
      </c>
      <c r="H266" s="8">
        <f t="shared" si="23"/>
        <v>2402</v>
      </c>
      <c r="I266" s="130" t="s">
        <v>1495</v>
      </c>
      <c r="J266" s="131" t="s">
        <v>1496</v>
      </c>
      <c r="K266" s="130">
        <v>2402</v>
      </c>
      <c r="L266" s="130" t="s">
        <v>1369</v>
      </c>
      <c r="M266" s="131" t="s">
        <v>2676</v>
      </c>
      <c r="N266" s="131"/>
      <c r="O266" s="132" t="s">
        <v>905</v>
      </c>
      <c r="P266" s="132" t="s">
        <v>1497</v>
      </c>
    </row>
    <row r="267" spans="1:16" ht="13.5" thickBot="1" x14ac:dyDescent="0.25">
      <c r="A267" s="8" t="str">
        <f t="shared" ref="A267:A330" si="24">P267</f>
        <v> BBS 82 </v>
      </c>
      <c r="B267" s="21" t="str">
        <f t="shared" ref="B267:B330" si="25">IF(H267=INT(H267),"I","II")</f>
        <v>I</v>
      </c>
      <c r="C267" s="8">
        <f t="shared" ref="C267:C330" si="26">1*G267</f>
        <v>46798.332000000002</v>
      </c>
      <c r="D267" s="33" t="str">
        <f t="shared" ref="D267:D330" si="27">VLOOKUP(F267,I$1:J$5,2,FALSE)</f>
        <v>vis</v>
      </c>
      <c r="E267" s="129">
        <f>VLOOKUP(C267,'Active 2'!C$21:E$967,3,FALSE)</f>
        <v>-4886.013154635848</v>
      </c>
      <c r="F267" s="21" t="s">
        <v>2608</v>
      </c>
      <c r="G267" s="33" t="str">
        <f t="shared" ref="G267:G330" si="28">MID(I267,3,LEN(I267)-3)</f>
        <v>46798.332</v>
      </c>
      <c r="H267" s="8">
        <f t="shared" ref="H267:H330" si="29">1*K267</f>
        <v>2430</v>
      </c>
      <c r="I267" s="130" t="s">
        <v>1498</v>
      </c>
      <c r="J267" s="131" t="s">
        <v>1499</v>
      </c>
      <c r="K267" s="130">
        <v>2430</v>
      </c>
      <c r="L267" s="130" t="s">
        <v>1479</v>
      </c>
      <c r="M267" s="131" t="s">
        <v>2676</v>
      </c>
      <c r="N267" s="131"/>
      <c r="O267" s="132" t="s">
        <v>978</v>
      </c>
      <c r="P267" s="132" t="s">
        <v>1497</v>
      </c>
    </row>
    <row r="268" spans="1:16" ht="13.5" thickBot="1" x14ac:dyDescent="0.25">
      <c r="A268" s="8" t="str">
        <f t="shared" si="24"/>
        <v> AOEB 1 </v>
      </c>
      <c r="B268" s="21" t="str">
        <f t="shared" si="25"/>
        <v>I</v>
      </c>
      <c r="C268" s="8">
        <f t="shared" si="26"/>
        <v>46845.841</v>
      </c>
      <c r="D268" s="33" t="str">
        <f t="shared" si="27"/>
        <v>vis</v>
      </c>
      <c r="E268" s="129">
        <f>VLOOKUP(C268,'Active 2'!C$21:E$967,3,FALSE)</f>
        <v>-4851.0137373578409</v>
      </c>
      <c r="F268" s="21" t="s">
        <v>2608</v>
      </c>
      <c r="G268" s="33" t="str">
        <f t="shared" si="28"/>
        <v>46845.841</v>
      </c>
      <c r="H268" s="8">
        <f t="shared" si="29"/>
        <v>2465</v>
      </c>
      <c r="I268" s="130" t="s">
        <v>1500</v>
      </c>
      <c r="J268" s="131" t="s">
        <v>1501</v>
      </c>
      <c r="K268" s="130">
        <v>2465</v>
      </c>
      <c r="L268" s="130" t="s">
        <v>1502</v>
      </c>
      <c r="M268" s="131" t="s">
        <v>2676</v>
      </c>
      <c r="N268" s="131"/>
      <c r="O268" s="132" t="s">
        <v>1017</v>
      </c>
      <c r="P268" s="132" t="s">
        <v>1069</v>
      </c>
    </row>
    <row r="269" spans="1:16" ht="13.5" thickBot="1" x14ac:dyDescent="0.25">
      <c r="A269" s="8" t="str">
        <f t="shared" si="24"/>
        <v> BBS 83 </v>
      </c>
      <c r="B269" s="21" t="str">
        <f t="shared" si="25"/>
        <v>I</v>
      </c>
      <c r="C269" s="8">
        <f t="shared" si="26"/>
        <v>46889.279999999999</v>
      </c>
      <c r="D269" s="33" t="str">
        <f t="shared" si="27"/>
        <v>vis</v>
      </c>
      <c r="E269" s="129">
        <f>VLOOKUP(C269,'Active 2'!C$21:E$967,3,FALSE)</f>
        <v>-4819.0126494136748</v>
      </c>
      <c r="F269" s="21" t="s">
        <v>2608</v>
      </c>
      <c r="G269" s="33" t="str">
        <f t="shared" si="28"/>
        <v>46889.280</v>
      </c>
      <c r="H269" s="8">
        <f t="shared" si="29"/>
        <v>2497</v>
      </c>
      <c r="I269" s="130" t="s">
        <v>1503</v>
      </c>
      <c r="J269" s="131" t="s">
        <v>1504</v>
      </c>
      <c r="K269" s="130">
        <v>2497</v>
      </c>
      <c r="L269" s="130" t="s">
        <v>1502</v>
      </c>
      <c r="M269" s="131" t="s">
        <v>2676</v>
      </c>
      <c r="N269" s="131"/>
      <c r="O269" s="132" t="s">
        <v>978</v>
      </c>
      <c r="P269" s="132" t="s">
        <v>1505</v>
      </c>
    </row>
    <row r="270" spans="1:16" ht="13.5" thickBot="1" x14ac:dyDescent="0.25">
      <c r="A270" s="8" t="str">
        <f t="shared" si="24"/>
        <v> BBS 84 </v>
      </c>
      <c r="B270" s="21" t="str">
        <f t="shared" si="25"/>
        <v>I</v>
      </c>
      <c r="C270" s="8">
        <f t="shared" si="26"/>
        <v>46939.506000000001</v>
      </c>
      <c r="D270" s="33" t="str">
        <f t="shared" si="27"/>
        <v>vis</v>
      </c>
      <c r="E270" s="129">
        <f>VLOOKUP(C270,'Active 2'!C$21:E$967,3,FALSE)</f>
        <v>-4782.0116447155042</v>
      </c>
      <c r="F270" s="21" t="s">
        <v>2608</v>
      </c>
      <c r="G270" s="33" t="str">
        <f t="shared" si="28"/>
        <v>46939.506</v>
      </c>
      <c r="H270" s="8">
        <f t="shared" si="29"/>
        <v>2534</v>
      </c>
      <c r="I270" s="130" t="s">
        <v>1506</v>
      </c>
      <c r="J270" s="131" t="s">
        <v>1507</v>
      </c>
      <c r="K270" s="130">
        <v>2534</v>
      </c>
      <c r="L270" s="130" t="s">
        <v>1502</v>
      </c>
      <c r="M270" s="131" t="s">
        <v>2676</v>
      </c>
      <c r="N270" s="131"/>
      <c r="O270" s="132" t="s">
        <v>978</v>
      </c>
      <c r="P270" s="132" t="s">
        <v>1508</v>
      </c>
    </row>
    <row r="271" spans="1:16" ht="13.5" thickBot="1" x14ac:dyDescent="0.25">
      <c r="A271" s="8" t="str">
        <f t="shared" si="24"/>
        <v> BBS 84 </v>
      </c>
      <c r="B271" s="21" t="str">
        <f t="shared" si="25"/>
        <v>I</v>
      </c>
      <c r="C271" s="8">
        <f t="shared" si="26"/>
        <v>46939.508000000002</v>
      </c>
      <c r="D271" s="33" t="str">
        <f t="shared" si="27"/>
        <v>vis</v>
      </c>
      <c r="E271" s="129">
        <f>VLOOKUP(C271,'Active 2'!C$21:E$967,3,FALSE)</f>
        <v>-4782.0101713349959</v>
      </c>
      <c r="F271" s="21" t="s">
        <v>2608</v>
      </c>
      <c r="G271" s="33" t="str">
        <f t="shared" si="28"/>
        <v>46939.508</v>
      </c>
      <c r="H271" s="8">
        <f t="shared" si="29"/>
        <v>2534</v>
      </c>
      <c r="I271" s="130" t="s">
        <v>1509</v>
      </c>
      <c r="J271" s="131" t="s">
        <v>1510</v>
      </c>
      <c r="K271" s="130">
        <v>2534</v>
      </c>
      <c r="L271" s="130" t="s">
        <v>1479</v>
      </c>
      <c r="M271" s="131" t="s">
        <v>2676</v>
      </c>
      <c r="N271" s="131"/>
      <c r="O271" s="132" t="s">
        <v>905</v>
      </c>
      <c r="P271" s="132" t="s">
        <v>1508</v>
      </c>
    </row>
    <row r="272" spans="1:16" ht="13.5" thickBot="1" x14ac:dyDescent="0.25">
      <c r="A272" s="8" t="str">
        <f t="shared" si="24"/>
        <v> BRNO 30 </v>
      </c>
      <c r="B272" s="21" t="str">
        <f t="shared" si="25"/>
        <v>I</v>
      </c>
      <c r="C272" s="8">
        <f t="shared" si="26"/>
        <v>47030.455000000002</v>
      </c>
      <c r="D272" s="33" t="str">
        <f t="shared" si="27"/>
        <v>vis</v>
      </c>
      <c r="E272" s="129">
        <f>VLOOKUP(C272,'Active 2'!C$21:E$967,3,FALSE)</f>
        <v>-4715.0104028030737</v>
      </c>
      <c r="F272" s="21" t="s">
        <v>2608</v>
      </c>
      <c r="G272" s="33" t="str">
        <f t="shared" si="28"/>
        <v>47030.455</v>
      </c>
      <c r="H272" s="8">
        <f t="shared" si="29"/>
        <v>2601</v>
      </c>
      <c r="I272" s="130" t="s">
        <v>1511</v>
      </c>
      <c r="J272" s="131" t="s">
        <v>1512</v>
      </c>
      <c r="K272" s="130">
        <v>2601</v>
      </c>
      <c r="L272" s="130" t="s">
        <v>1502</v>
      </c>
      <c r="M272" s="131" t="s">
        <v>2676</v>
      </c>
      <c r="N272" s="131"/>
      <c r="O272" s="132" t="s">
        <v>1513</v>
      </c>
      <c r="P272" s="132" t="s">
        <v>1514</v>
      </c>
    </row>
    <row r="273" spans="1:16" ht="13.5" thickBot="1" x14ac:dyDescent="0.25">
      <c r="A273" s="8" t="str">
        <f t="shared" si="24"/>
        <v> BRNO 30 </v>
      </c>
      <c r="B273" s="21" t="str">
        <f t="shared" si="25"/>
        <v>I</v>
      </c>
      <c r="C273" s="8">
        <f t="shared" si="26"/>
        <v>47030.455999999998</v>
      </c>
      <c r="D273" s="33" t="str">
        <f t="shared" si="27"/>
        <v>vis</v>
      </c>
      <c r="E273" s="129">
        <f>VLOOKUP(C273,'Active 2'!C$21:E$967,3,FALSE)</f>
        <v>-4715.0096661128227</v>
      </c>
      <c r="F273" s="21" t="s">
        <v>2608</v>
      </c>
      <c r="G273" s="33" t="str">
        <f t="shared" si="28"/>
        <v>47030.456</v>
      </c>
      <c r="H273" s="8">
        <f t="shared" si="29"/>
        <v>2601</v>
      </c>
      <c r="I273" s="130" t="s">
        <v>1515</v>
      </c>
      <c r="J273" s="131" t="s">
        <v>1516</v>
      </c>
      <c r="K273" s="130">
        <v>2601</v>
      </c>
      <c r="L273" s="130" t="s">
        <v>1475</v>
      </c>
      <c r="M273" s="131" t="s">
        <v>2676</v>
      </c>
      <c r="N273" s="131"/>
      <c r="O273" s="132" t="s">
        <v>1245</v>
      </c>
      <c r="P273" s="132" t="s">
        <v>1514</v>
      </c>
    </row>
    <row r="274" spans="1:16" ht="13.5" thickBot="1" x14ac:dyDescent="0.25">
      <c r="A274" s="8" t="str">
        <f t="shared" si="24"/>
        <v> BRNO 30 </v>
      </c>
      <c r="B274" s="21" t="str">
        <f t="shared" si="25"/>
        <v>I</v>
      </c>
      <c r="C274" s="8">
        <f t="shared" si="26"/>
        <v>47034.533000000003</v>
      </c>
      <c r="D274" s="33" t="str">
        <f t="shared" si="27"/>
        <v>vis</v>
      </c>
      <c r="E274" s="129">
        <f>VLOOKUP(C274,'Active 2'!C$21:E$967,3,FALSE)</f>
        <v>-4712.0061799471987</v>
      </c>
      <c r="F274" s="21" t="s">
        <v>2608</v>
      </c>
      <c r="G274" s="33" t="str">
        <f t="shared" si="28"/>
        <v>47034.533</v>
      </c>
      <c r="H274" s="8">
        <f t="shared" si="29"/>
        <v>2604</v>
      </c>
      <c r="I274" s="130" t="s">
        <v>1517</v>
      </c>
      <c r="J274" s="131" t="s">
        <v>1518</v>
      </c>
      <c r="K274" s="130">
        <v>2604</v>
      </c>
      <c r="L274" s="130" t="s">
        <v>1451</v>
      </c>
      <c r="M274" s="131" t="s">
        <v>2676</v>
      </c>
      <c r="N274" s="131"/>
      <c r="O274" s="132" t="s">
        <v>1519</v>
      </c>
      <c r="P274" s="132" t="s">
        <v>1514</v>
      </c>
    </row>
    <row r="275" spans="1:16" ht="13.5" thickBot="1" x14ac:dyDescent="0.25">
      <c r="A275" s="8" t="str">
        <f t="shared" si="24"/>
        <v> BBS 85 </v>
      </c>
      <c r="B275" s="21" t="str">
        <f t="shared" si="25"/>
        <v>I</v>
      </c>
      <c r="C275" s="8">
        <f t="shared" si="26"/>
        <v>47045.38</v>
      </c>
      <c r="D275" s="33" t="str">
        <f t="shared" si="27"/>
        <v>vis</v>
      </c>
      <c r="E275" s="129">
        <f>VLOOKUP(C275,'Active 2'!C$21:E$967,3,FALSE)</f>
        <v>-4704.0153007619001</v>
      </c>
      <c r="F275" s="21" t="s">
        <v>2608</v>
      </c>
      <c r="G275" s="33" t="str">
        <f t="shared" si="28"/>
        <v>47045.380</v>
      </c>
      <c r="H275" s="8">
        <f t="shared" si="29"/>
        <v>2612</v>
      </c>
      <c r="I275" s="130" t="s">
        <v>1520</v>
      </c>
      <c r="J275" s="131" t="s">
        <v>1521</v>
      </c>
      <c r="K275" s="130">
        <v>2612</v>
      </c>
      <c r="L275" s="130" t="s">
        <v>1522</v>
      </c>
      <c r="M275" s="131" t="s">
        <v>2676</v>
      </c>
      <c r="N275" s="131"/>
      <c r="O275" s="132" t="s">
        <v>978</v>
      </c>
      <c r="P275" s="132" t="s">
        <v>1523</v>
      </c>
    </row>
    <row r="276" spans="1:16" ht="13.5" thickBot="1" x14ac:dyDescent="0.25">
      <c r="A276" s="8" t="str">
        <f t="shared" si="24"/>
        <v> BBS 86 </v>
      </c>
      <c r="B276" s="21" t="str">
        <f t="shared" si="25"/>
        <v>I</v>
      </c>
      <c r="C276" s="8">
        <f t="shared" si="26"/>
        <v>47151.260999999999</v>
      </c>
      <c r="D276" s="33" t="str">
        <f t="shared" si="27"/>
        <v>vis</v>
      </c>
      <c r="E276" s="129">
        <f>VLOOKUP(C276,'Active 2'!C$21:E$967,3,FALSE)</f>
        <v>-4626.0137999765138</v>
      </c>
      <c r="F276" s="21" t="s">
        <v>2608</v>
      </c>
      <c r="G276" s="33" t="str">
        <f t="shared" si="28"/>
        <v>47151.261</v>
      </c>
      <c r="H276" s="8">
        <f t="shared" si="29"/>
        <v>2690</v>
      </c>
      <c r="I276" s="130" t="s">
        <v>1524</v>
      </c>
      <c r="J276" s="131" t="s">
        <v>1525</v>
      </c>
      <c r="K276" s="130">
        <v>2690</v>
      </c>
      <c r="L276" s="130" t="s">
        <v>1526</v>
      </c>
      <c r="M276" s="131" t="s">
        <v>2676</v>
      </c>
      <c r="N276" s="131"/>
      <c r="O276" s="132" t="s">
        <v>978</v>
      </c>
      <c r="P276" s="132" t="s">
        <v>1527</v>
      </c>
    </row>
    <row r="277" spans="1:16" ht="13.5" thickBot="1" x14ac:dyDescent="0.25">
      <c r="A277" s="8" t="str">
        <f t="shared" si="24"/>
        <v> AOEB 1 </v>
      </c>
      <c r="B277" s="21" t="str">
        <f t="shared" si="25"/>
        <v>I</v>
      </c>
      <c r="C277" s="8">
        <f t="shared" si="26"/>
        <v>47232.707000000002</v>
      </c>
      <c r="D277" s="33" t="str">
        <f t="shared" si="27"/>
        <v>vis</v>
      </c>
      <c r="E277" s="129">
        <f>VLOOKUP(C277,'Active 2'!C$21:E$967,3,FALSE)</f>
        <v>-4566.0133255479877</v>
      </c>
      <c r="F277" s="21" t="s">
        <v>2608</v>
      </c>
      <c r="G277" s="33" t="str">
        <f t="shared" si="28"/>
        <v>47232.707</v>
      </c>
      <c r="H277" s="8">
        <f t="shared" si="29"/>
        <v>2750</v>
      </c>
      <c r="I277" s="130" t="s">
        <v>1528</v>
      </c>
      <c r="J277" s="131" t="s">
        <v>1529</v>
      </c>
      <c r="K277" s="130">
        <v>2750</v>
      </c>
      <c r="L277" s="130" t="s">
        <v>1530</v>
      </c>
      <c r="M277" s="131" t="s">
        <v>2676</v>
      </c>
      <c r="N277" s="131"/>
      <c r="O277" s="132" t="s">
        <v>1017</v>
      </c>
      <c r="P277" s="132" t="s">
        <v>1069</v>
      </c>
    </row>
    <row r="278" spans="1:16" ht="13.5" thickBot="1" x14ac:dyDescent="0.25">
      <c r="A278" s="8" t="str">
        <f t="shared" si="24"/>
        <v> BBS 88 </v>
      </c>
      <c r="B278" s="21" t="str">
        <f t="shared" si="25"/>
        <v>I</v>
      </c>
      <c r="C278" s="8">
        <f t="shared" si="26"/>
        <v>47239.493999999999</v>
      </c>
      <c r="D278" s="33" t="str">
        <f t="shared" si="27"/>
        <v>vis</v>
      </c>
      <c r="E278" s="129">
        <f>VLOOKUP(C278,'Active 2'!C$21:E$967,3,FALSE)</f>
        <v>-4561.0134087939887</v>
      </c>
      <c r="F278" s="21" t="s">
        <v>2608</v>
      </c>
      <c r="G278" s="33" t="str">
        <f t="shared" si="28"/>
        <v>47239.494</v>
      </c>
      <c r="H278" s="8">
        <f t="shared" si="29"/>
        <v>2755</v>
      </c>
      <c r="I278" s="130" t="s">
        <v>1531</v>
      </c>
      <c r="J278" s="131" t="s">
        <v>1532</v>
      </c>
      <c r="K278" s="130">
        <v>2755</v>
      </c>
      <c r="L278" s="130" t="s">
        <v>1530</v>
      </c>
      <c r="M278" s="131" t="s">
        <v>2676</v>
      </c>
      <c r="N278" s="131"/>
      <c r="O278" s="132" t="s">
        <v>978</v>
      </c>
      <c r="P278" s="132" t="s">
        <v>1533</v>
      </c>
    </row>
    <row r="279" spans="1:16" ht="13.5" thickBot="1" x14ac:dyDescent="0.25">
      <c r="A279" s="8" t="str">
        <f t="shared" si="24"/>
        <v> BBS 88 </v>
      </c>
      <c r="B279" s="21" t="str">
        <f t="shared" si="25"/>
        <v>I</v>
      </c>
      <c r="C279" s="8">
        <f t="shared" si="26"/>
        <v>47273.430999999997</v>
      </c>
      <c r="D279" s="33" t="str">
        <f t="shared" si="27"/>
        <v>vis</v>
      </c>
      <c r="E279" s="129">
        <f>VLOOKUP(C279,'Active 2'!C$21:E$967,3,FALSE)</f>
        <v>-4536.0123516434751</v>
      </c>
      <c r="F279" s="21" t="s">
        <v>2608</v>
      </c>
      <c r="G279" s="33" t="str">
        <f t="shared" si="28"/>
        <v>47273.431</v>
      </c>
      <c r="H279" s="8">
        <f t="shared" si="29"/>
        <v>2780</v>
      </c>
      <c r="I279" s="130" t="s">
        <v>1534</v>
      </c>
      <c r="J279" s="131" t="s">
        <v>1535</v>
      </c>
      <c r="K279" s="130">
        <v>2780</v>
      </c>
      <c r="L279" s="130" t="s">
        <v>1530</v>
      </c>
      <c r="M279" s="131" t="s">
        <v>2676</v>
      </c>
      <c r="N279" s="131"/>
      <c r="O279" s="132" t="s">
        <v>905</v>
      </c>
      <c r="P279" s="132" t="s">
        <v>1533</v>
      </c>
    </row>
    <row r="280" spans="1:16" ht="13.5" thickBot="1" x14ac:dyDescent="0.25">
      <c r="A280" s="8" t="str">
        <f t="shared" si="24"/>
        <v> BBS 88 </v>
      </c>
      <c r="B280" s="21" t="str">
        <f t="shared" si="25"/>
        <v>I</v>
      </c>
      <c r="C280" s="8">
        <f t="shared" si="26"/>
        <v>47288.362000000001</v>
      </c>
      <c r="D280" s="33" t="str">
        <f t="shared" si="27"/>
        <v>vis</v>
      </c>
      <c r="E280" s="129">
        <f>VLOOKUP(C280,'Active 2'!C$21:E$967,3,FALSE)</f>
        <v>-4525.0128294607712</v>
      </c>
      <c r="F280" s="21" t="s">
        <v>2608</v>
      </c>
      <c r="G280" s="33" t="str">
        <f t="shared" si="28"/>
        <v>47288.362</v>
      </c>
      <c r="H280" s="8">
        <f t="shared" si="29"/>
        <v>2791</v>
      </c>
      <c r="I280" s="130" t="s">
        <v>1536</v>
      </c>
      <c r="J280" s="131" t="s">
        <v>1537</v>
      </c>
      <c r="K280" s="130">
        <v>2791</v>
      </c>
      <c r="L280" s="130" t="s">
        <v>1538</v>
      </c>
      <c r="M280" s="131" t="s">
        <v>2676</v>
      </c>
      <c r="N280" s="131"/>
      <c r="O280" s="132" t="s">
        <v>905</v>
      </c>
      <c r="P280" s="132" t="s">
        <v>1533</v>
      </c>
    </row>
    <row r="281" spans="1:16" ht="13.5" thickBot="1" x14ac:dyDescent="0.25">
      <c r="A281" s="8" t="str">
        <f t="shared" si="24"/>
        <v> AOEB 1 </v>
      </c>
      <c r="B281" s="21" t="str">
        <f t="shared" si="25"/>
        <v>I</v>
      </c>
      <c r="C281" s="8">
        <f t="shared" si="26"/>
        <v>47331.796000000002</v>
      </c>
      <c r="D281" s="33" t="str">
        <f t="shared" si="27"/>
        <v>vis</v>
      </c>
      <c r="E281" s="129">
        <f>VLOOKUP(C281,'Active 2'!C$21:E$967,3,FALSE)</f>
        <v>-4493.0154249678735</v>
      </c>
      <c r="F281" s="21" t="s">
        <v>2608</v>
      </c>
      <c r="G281" s="33" t="str">
        <f t="shared" si="28"/>
        <v>47331.796</v>
      </c>
      <c r="H281" s="8">
        <f t="shared" si="29"/>
        <v>2823</v>
      </c>
      <c r="I281" s="130" t="s">
        <v>1539</v>
      </c>
      <c r="J281" s="131" t="s">
        <v>1540</v>
      </c>
      <c r="K281" s="130">
        <v>2823</v>
      </c>
      <c r="L281" s="130" t="s">
        <v>1541</v>
      </c>
      <c r="M281" s="131" t="s">
        <v>2676</v>
      </c>
      <c r="N281" s="131"/>
      <c r="O281" s="132" t="s">
        <v>685</v>
      </c>
      <c r="P281" s="132" t="s">
        <v>1069</v>
      </c>
    </row>
    <row r="282" spans="1:16" ht="13.5" thickBot="1" x14ac:dyDescent="0.25">
      <c r="A282" s="8" t="str">
        <f t="shared" si="24"/>
        <v> BRNO 30 </v>
      </c>
      <c r="B282" s="21" t="str">
        <f t="shared" si="25"/>
        <v>I</v>
      </c>
      <c r="C282" s="8">
        <f t="shared" si="26"/>
        <v>47349.442000000003</v>
      </c>
      <c r="D282" s="33" t="str">
        <f t="shared" si="27"/>
        <v>vis</v>
      </c>
      <c r="E282" s="129">
        <f>VLOOKUP(C282,'Active 2'!C$21:E$967,3,FALSE)</f>
        <v>-4480.0157887455207</v>
      </c>
      <c r="F282" s="21" t="s">
        <v>2608</v>
      </c>
      <c r="G282" s="33" t="str">
        <f t="shared" si="28"/>
        <v>47349.442</v>
      </c>
      <c r="H282" s="8">
        <f t="shared" si="29"/>
        <v>2836</v>
      </c>
      <c r="I282" s="130" t="s">
        <v>1542</v>
      </c>
      <c r="J282" s="131" t="s">
        <v>1543</v>
      </c>
      <c r="K282" s="130">
        <v>2836</v>
      </c>
      <c r="L282" s="130" t="s">
        <v>1544</v>
      </c>
      <c r="M282" s="131" t="s">
        <v>2676</v>
      </c>
      <c r="N282" s="131"/>
      <c r="O282" s="132" t="s">
        <v>1483</v>
      </c>
      <c r="P282" s="132" t="s">
        <v>1514</v>
      </c>
    </row>
    <row r="283" spans="1:16" ht="13.5" thickBot="1" x14ac:dyDescent="0.25">
      <c r="A283" s="8" t="str">
        <f t="shared" si="24"/>
        <v> BBS 89 </v>
      </c>
      <c r="B283" s="21" t="str">
        <f t="shared" si="25"/>
        <v>I</v>
      </c>
      <c r="C283" s="8">
        <f t="shared" si="26"/>
        <v>47353.521999999997</v>
      </c>
      <c r="D283" s="33" t="str">
        <f t="shared" si="27"/>
        <v>vis</v>
      </c>
      <c r="E283" s="129">
        <f>VLOOKUP(C283,'Active 2'!C$21:E$967,3,FALSE)</f>
        <v>-4477.0100925091419</v>
      </c>
      <c r="F283" s="21" t="s">
        <v>2608</v>
      </c>
      <c r="G283" s="33" t="str">
        <f t="shared" si="28"/>
        <v>47353.522</v>
      </c>
      <c r="H283" s="8">
        <f t="shared" si="29"/>
        <v>2839</v>
      </c>
      <c r="I283" s="130" t="s">
        <v>1545</v>
      </c>
      <c r="J283" s="131" t="s">
        <v>1546</v>
      </c>
      <c r="K283" s="130">
        <v>2839</v>
      </c>
      <c r="L283" s="130" t="s">
        <v>1526</v>
      </c>
      <c r="M283" s="131" t="s">
        <v>2676</v>
      </c>
      <c r="N283" s="131"/>
      <c r="O283" s="132" t="s">
        <v>1386</v>
      </c>
      <c r="P283" s="132" t="s">
        <v>1547</v>
      </c>
    </row>
    <row r="284" spans="1:16" ht="13.5" thickBot="1" x14ac:dyDescent="0.25">
      <c r="A284" s="8" t="str">
        <f t="shared" si="24"/>
        <v> BBS 89 </v>
      </c>
      <c r="B284" s="21" t="str">
        <f t="shared" si="25"/>
        <v>I</v>
      </c>
      <c r="C284" s="8">
        <f t="shared" si="26"/>
        <v>47368.447999999997</v>
      </c>
      <c r="D284" s="33" t="str">
        <f t="shared" si="27"/>
        <v>vis</v>
      </c>
      <c r="E284" s="129">
        <f>VLOOKUP(C284,'Active 2'!C$21:E$967,3,FALSE)</f>
        <v>-4466.014253777711</v>
      </c>
      <c r="F284" s="21" t="s">
        <v>2608</v>
      </c>
      <c r="G284" s="33" t="str">
        <f t="shared" si="28"/>
        <v>47368.448</v>
      </c>
      <c r="H284" s="8">
        <f t="shared" si="29"/>
        <v>2850</v>
      </c>
      <c r="I284" s="130" t="s">
        <v>1548</v>
      </c>
      <c r="J284" s="131" t="s">
        <v>1549</v>
      </c>
      <c r="K284" s="130">
        <v>2850</v>
      </c>
      <c r="L284" s="130" t="s">
        <v>1541</v>
      </c>
      <c r="M284" s="131" t="s">
        <v>2676</v>
      </c>
      <c r="N284" s="131"/>
      <c r="O284" s="132" t="s">
        <v>905</v>
      </c>
      <c r="P284" s="132" t="s">
        <v>1547</v>
      </c>
    </row>
    <row r="285" spans="1:16" ht="13.5" thickBot="1" x14ac:dyDescent="0.25">
      <c r="A285" s="8" t="str">
        <f t="shared" si="24"/>
        <v> AOEB 1 </v>
      </c>
      <c r="B285" s="21" t="str">
        <f t="shared" si="25"/>
        <v>I</v>
      </c>
      <c r="C285" s="8">
        <f t="shared" si="26"/>
        <v>47380.663</v>
      </c>
      <c r="D285" s="33" t="str">
        <f t="shared" si="27"/>
        <v>vis</v>
      </c>
      <c r="E285" s="129">
        <f>VLOOKUP(C285,'Active 2'!C$21:E$967,3,FALSE)</f>
        <v>-4457.0155823249124</v>
      </c>
      <c r="F285" s="21" t="s">
        <v>2608</v>
      </c>
      <c r="G285" s="33" t="str">
        <f t="shared" si="28"/>
        <v>47380.663</v>
      </c>
      <c r="H285" s="8">
        <f t="shared" si="29"/>
        <v>2859</v>
      </c>
      <c r="I285" s="130" t="s">
        <v>1550</v>
      </c>
      <c r="J285" s="131" t="s">
        <v>1551</v>
      </c>
      <c r="K285" s="130">
        <v>2859</v>
      </c>
      <c r="L285" s="130" t="s">
        <v>1552</v>
      </c>
      <c r="M285" s="131" t="s">
        <v>2676</v>
      </c>
      <c r="N285" s="131"/>
      <c r="O285" s="132" t="s">
        <v>685</v>
      </c>
      <c r="P285" s="132" t="s">
        <v>1069</v>
      </c>
    </row>
    <row r="286" spans="1:16" ht="13.5" thickBot="1" x14ac:dyDescent="0.25">
      <c r="A286" s="8" t="str">
        <f t="shared" si="24"/>
        <v> BBS 90 </v>
      </c>
      <c r="B286" s="21" t="str">
        <f t="shared" si="25"/>
        <v>I</v>
      </c>
      <c r="C286" s="8">
        <f t="shared" si="26"/>
        <v>47482.468000000001</v>
      </c>
      <c r="D286" s="33" t="str">
        <f t="shared" si="27"/>
        <v>vis</v>
      </c>
      <c r="E286" s="129">
        <f>VLOOKUP(C286,'Active 2'!C$21:E$967,3,FALSE)</f>
        <v>-4382.0168310148929</v>
      </c>
      <c r="F286" s="21" t="s">
        <v>2608</v>
      </c>
      <c r="G286" s="33" t="str">
        <f t="shared" si="28"/>
        <v>47482.468</v>
      </c>
      <c r="H286" s="8">
        <f t="shared" si="29"/>
        <v>2934</v>
      </c>
      <c r="I286" s="130" t="s">
        <v>1553</v>
      </c>
      <c r="J286" s="131" t="s">
        <v>1554</v>
      </c>
      <c r="K286" s="130">
        <v>2934</v>
      </c>
      <c r="L286" s="130" t="s">
        <v>1555</v>
      </c>
      <c r="M286" s="131" t="s">
        <v>2676</v>
      </c>
      <c r="N286" s="131"/>
      <c r="O286" s="132" t="s">
        <v>978</v>
      </c>
      <c r="P286" s="132" t="s">
        <v>1556</v>
      </c>
    </row>
    <row r="287" spans="1:16" ht="13.5" thickBot="1" x14ac:dyDescent="0.25">
      <c r="A287" s="8" t="str">
        <f t="shared" si="24"/>
        <v> AOEB 1 </v>
      </c>
      <c r="B287" s="21" t="str">
        <f t="shared" si="25"/>
        <v>I</v>
      </c>
      <c r="C287" s="8">
        <f t="shared" si="26"/>
        <v>47524.553</v>
      </c>
      <c r="D287" s="33" t="str">
        <f t="shared" si="27"/>
        <v>vis</v>
      </c>
      <c r="E287" s="129">
        <f>VLOOKUP(C287,'Active 2'!C$21:E$967,3,FALSE)</f>
        <v>-4351.0132216746633</v>
      </c>
      <c r="F287" s="21" t="s">
        <v>2608</v>
      </c>
      <c r="G287" s="33" t="str">
        <f t="shared" si="28"/>
        <v>47524.553</v>
      </c>
      <c r="H287" s="8">
        <f t="shared" si="29"/>
        <v>2965</v>
      </c>
      <c r="I287" s="130" t="s">
        <v>1557</v>
      </c>
      <c r="J287" s="131" t="s">
        <v>1558</v>
      </c>
      <c r="K287" s="130">
        <v>2965</v>
      </c>
      <c r="L287" s="130" t="s">
        <v>1552</v>
      </c>
      <c r="M287" s="131" t="s">
        <v>2676</v>
      </c>
      <c r="N287" s="131"/>
      <c r="O287" s="132" t="s">
        <v>1031</v>
      </c>
      <c r="P287" s="132" t="s">
        <v>1069</v>
      </c>
    </row>
    <row r="288" spans="1:16" ht="13.5" thickBot="1" x14ac:dyDescent="0.25">
      <c r="A288" s="8" t="str">
        <f t="shared" si="24"/>
        <v> BBS 91 </v>
      </c>
      <c r="B288" s="21" t="str">
        <f t="shared" si="25"/>
        <v>I</v>
      </c>
      <c r="C288" s="8">
        <f t="shared" si="26"/>
        <v>47565.273999999998</v>
      </c>
      <c r="D288" s="33" t="str">
        <f t="shared" si="27"/>
        <v>vis</v>
      </c>
      <c r="E288" s="129">
        <f>VLOOKUP(C288,'Active 2'!C$21:E$967,3,FALSE)</f>
        <v>-4321.0144578409108</v>
      </c>
      <c r="F288" s="21" t="s">
        <v>2608</v>
      </c>
      <c r="G288" s="33" t="str">
        <f t="shared" si="28"/>
        <v>47565.274</v>
      </c>
      <c r="H288" s="8">
        <f t="shared" si="29"/>
        <v>2995</v>
      </c>
      <c r="I288" s="130" t="s">
        <v>1559</v>
      </c>
      <c r="J288" s="131" t="s">
        <v>1560</v>
      </c>
      <c r="K288" s="130">
        <v>2995</v>
      </c>
      <c r="L288" s="130" t="s">
        <v>1561</v>
      </c>
      <c r="M288" s="131" t="s">
        <v>2676</v>
      </c>
      <c r="N288" s="131"/>
      <c r="O288" s="132" t="s">
        <v>1386</v>
      </c>
      <c r="P288" s="132" t="s">
        <v>1562</v>
      </c>
    </row>
    <row r="289" spans="1:16" ht="13.5" thickBot="1" x14ac:dyDescent="0.25">
      <c r="A289" s="8" t="str">
        <f t="shared" si="24"/>
        <v> BBS 91 </v>
      </c>
      <c r="B289" s="21" t="str">
        <f t="shared" si="25"/>
        <v>I</v>
      </c>
      <c r="C289" s="8">
        <f t="shared" si="26"/>
        <v>47565.273999999998</v>
      </c>
      <c r="D289" s="33" t="str">
        <f t="shared" si="27"/>
        <v>vis</v>
      </c>
      <c r="E289" s="129">
        <f>VLOOKUP(C289,'Active 2'!C$21:E$967,3,FALSE)</f>
        <v>-4321.0144578409108</v>
      </c>
      <c r="F289" s="21" t="s">
        <v>2608</v>
      </c>
      <c r="G289" s="33" t="str">
        <f t="shared" si="28"/>
        <v>47565.274</v>
      </c>
      <c r="H289" s="8">
        <f t="shared" si="29"/>
        <v>2995</v>
      </c>
      <c r="I289" s="130" t="s">
        <v>1559</v>
      </c>
      <c r="J289" s="131" t="s">
        <v>1560</v>
      </c>
      <c r="K289" s="130">
        <v>2995</v>
      </c>
      <c r="L289" s="130" t="s">
        <v>1561</v>
      </c>
      <c r="M289" s="131" t="s">
        <v>2676</v>
      </c>
      <c r="N289" s="131"/>
      <c r="O289" s="132" t="s">
        <v>978</v>
      </c>
      <c r="P289" s="132" t="s">
        <v>1562</v>
      </c>
    </row>
    <row r="290" spans="1:16" ht="13.5" thickBot="1" x14ac:dyDescent="0.25">
      <c r="A290" s="8" t="str">
        <f t="shared" si="24"/>
        <v> BBS 91 </v>
      </c>
      <c r="B290" s="21" t="str">
        <f t="shared" si="25"/>
        <v>I</v>
      </c>
      <c r="C290" s="8">
        <f t="shared" si="26"/>
        <v>47592.423999999999</v>
      </c>
      <c r="D290" s="33" t="str">
        <f t="shared" si="27"/>
        <v>vis</v>
      </c>
      <c r="E290" s="129">
        <f>VLOOKUP(C290,'Active 2'!C$21:E$967,3,FALSE)</f>
        <v>-4301.0133174443972</v>
      </c>
      <c r="F290" s="21" t="s">
        <v>2608</v>
      </c>
      <c r="G290" s="33" t="str">
        <f t="shared" si="28"/>
        <v>47592.424</v>
      </c>
      <c r="H290" s="8">
        <f t="shared" si="29"/>
        <v>3015</v>
      </c>
      <c r="I290" s="130" t="s">
        <v>1563</v>
      </c>
      <c r="J290" s="131" t="s">
        <v>1564</v>
      </c>
      <c r="K290" s="130">
        <v>3015</v>
      </c>
      <c r="L290" s="130" t="s">
        <v>1565</v>
      </c>
      <c r="M290" s="131" t="s">
        <v>2676</v>
      </c>
      <c r="N290" s="131"/>
      <c r="O290" s="132" t="s">
        <v>905</v>
      </c>
      <c r="P290" s="132" t="s">
        <v>1562</v>
      </c>
    </row>
    <row r="291" spans="1:16" ht="13.5" thickBot="1" x14ac:dyDescent="0.25">
      <c r="A291" s="8" t="str">
        <f t="shared" si="24"/>
        <v> BBS 92 </v>
      </c>
      <c r="B291" s="21" t="str">
        <f t="shared" si="25"/>
        <v>I</v>
      </c>
      <c r="C291" s="8">
        <f t="shared" si="26"/>
        <v>47649.432000000001</v>
      </c>
      <c r="D291" s="33" t="str">
        <f t="shared" si="27"/>
        <v>vis</v>
      </c>
      <c r="E291" s="129">
        <f>VLOOKUP(C291,'Active 2'!C$21:E$967,3,FALSE)</f>
        <v>-4259.016079443496</v>
      </c>
      <c r="F291" s="21" t="s">
        <v>2608</v>
      </c>
      <c r="G291" s="33" t="str">
        <f t="shared" si="28"/>
        <v>47649.432</v>
      </c>
      <c r="H291" s="8">
        <f t="shared" si="29"/>
        <v>3057</v>
      </c>
      <c r="I291" s="130" t="s">
        <v>1568</v>
      </c>
      <c r="J291" s="131" t="s">
        <v>1569</v>
      </c>
      <c r="K291" s="130">
        <v>3057</v>
      </c>
      <c r="L291" s="130" t="s">
        <v>1570</v>
      </c>
      <c r="M291" s="131" t="s">
        <v>2676</v>
      </c>
      <c r="N291" s="131"/>
      <c r="O291" s="132" t="s">
        <v>978</v>
      </c>
      <c r="P291" s="132" t="s">
        <v>1571</v>
      </c>
    </row>
    <row r="292" spans="1:16" ht="13.5" thickBot="1" x14ac:dyDescent="0.25">
      <c r="A292" s="8" t="str">
        <f t="shared" si="24"/>
        <v> AOEB 1 </v>
      </c>
      <c r="B292" s="21" t="str">
        <f t="shared" si="25"/>
        <v>I</v>
      </c>
      <c r="C292" s="8">
        <f t="shared" si="26"/>
        <v>47650.790999999997</v>
      </c>
      <c r="D292" s="33" t="str">
        <f t="shared" si="27"/>
        <v>vis</v>
      </c>
      <c r="E292" s="129">
        <f>VLOOKUP(C292,'Active 2'!C$21:E$967,3,FALSE)</f>
        <v>-4258.0149173882919</v>
      </c>
      <c r="F292" s="21" t="s">
        <v>2608</v>
      </c>
      <c r="G292" s="33" t="str">
        <f t="shared" si="28"/>
        <v>47650.791</v>
      </c>
      <c r="H292" s="8">
        <f t="shared" si="29"/>
        <v>3058</v>
      </c>
      <c r="I292" s="130" t="s">
        <v>1572</v>
      </c>
      <c r="J292" s="131" t="s">
        <v>1573</v>
      </c>
      <c r="K292" s="130">
        <v>3058</v>
      </c>
      <c r="L292" s="130" t="s">
        <v>1574</v>
      </c>
      <c r="M292" s="131" t="s">
        <v>2676</v>
      </c>
      <c r="N292" s="131"/>
      <c r="O292" s="132" t="s">
        <v>1427</v>
      </c>
      <c r="P292" s="132" t="s">
        <v>1069</v>
      </c>
    </row>
    <row r="293" spans="1:16" ht="13.5" thickBot="1" x14ac:dyDescent="0.25">
      <c r="A293" s="8" t="str">
        <f t="shared" si="24"/>
        <v> AOEB 1 </v>
      </c>
      <c r="B293" s="21" t="str">
        <f t="shared" si="25"/>
        <v>I</v>
      </c>
      <c r="C293" s="8">
        <f t="shared" si="26"/>
        <v>47650.796000000002</v>
      </c>
      <c r="D293" s="33" t="str">
        <f t="shared" si="27"/>
        <v>vis</v>
      </c>
      <c r="E293" s="129">
        <f>VLOOKUP(C293,'Active 2'!C$21:E$967,3,FALSE)</f>
        <v>-4258.011233937018</v>
      </c>
      <c r="F293" s="21" t="s">
        <v>2608</v>
      </c>
      <c r="G293" s="33" t="str">
        <f t="shared" si="28"/>
        <v>47650.796</v>
      </c>
      <c r="H293" s="8">
        <f t="shared" si="29"/>
        <v>3058</v>
      </c>
      <c r="I293" s="130" t="s">
        <v>1575</v>
      </c>
      <c r="J293" s="131" t="s">
        <v>1576</v>
      </c>
      <c r="K293" s="130">
        <v>3058</v>
      </c>
      <c r="L293" s="130" t="s">
        <v>1552</v>
      </c>
      <c r="M293" s="131" t="s">
        <v>2676</v>
      </c>
      <c r="N293" s="131"/>
      <c r="O293" s="132" t="s">
        <v>1017</v>
      </c>
      <c r="P293" s="132" t="s">
        <v>1069</v>
      </c>
    </row>
    <row r="294" spans="1:16" ht="13.5" thickBot="1" x14ac:dyDescent="0.25">
      <c r="A294" s="8" t="str">
        <f t="shared" si="24"/>
        <v> AOEB 1 </v>
      </c>
      <c r="B294" s="21" t="str">
        <f t="shared" si="25"/>
        <v>I</v>
      </c>
      <c r="C294" s="8">
        <f t="shared" si="26"/>
        <v>47665.722999999998</v>
      </c>
      <c r="D294" s="33" t="str">
        <f t="shared" si="27"/>
        <v>vis</v>
      </c>
      <c r="E294" s="129">
        <f>VLOOKUP(C294,'Active 2'!C$21:E$967,3,FALSE)</f>
        <v>-4247.0146585153361</v>
      </c>
      <c r="F294" s="21" t="s">
        <v>2608</v>
      </c>
      <c r="G294" s="33" t="str">
        <f t="shared" si="28"/>
        <v>47665.723</v>
      </c>
      <c r="H294" s="8">
        <f t="shared" si="29"/>
        <v>3069</v>
      </c>
      <c r="I294" s="130" t="s">
        <v>1577</v>
      </c>
      <c r="J294" s="131" t="s">
        <v>1578</v>
      </c>
      <c r="K294" s="130">
        <v>3069</v>
      </c>
      <c r="L294" s="130" t="s">
        <v>1574</v>
      </c>
      <c r="M294" s="131" t="s">
        <v>2676</v>
      </c>
      <c r="N294" s="131"/>
      <c r="O294" s="132" t="s">
        <v>1427</v>
      </c>
      <c r="P294" s="132" t="s">
        <v>1069</v>
      </c>
    </row>
    <row r="295" spans="1:16" ht="13.5" thickBot="1" x14ac:dyDescent="0.25">
      <c r="A295" s="8" t="str">
        <f t="shared" si="24"/>
        <v> AOEB 1 </v>
      </c>
      <c r="B295" s="21" t="str">
        <f t="shared" si="25"/>
        <v>I</v>
      </c>
      <c r="C295" s="8">
        <f t="shared" si="26"/>
        <v>47790.608</v>
      </c>
      <c r="D295" s="33" t="str">
        <f t="shared" si="27"/>
        <v>vis</v>
      </c>
      <c r="E295" s="129">
        <f>VLOOKUP(C295,'Active 2'!C$21:E$967,3,FALSE)</f>
        <v>-4155.0130961426439</v>
      </c>
      <c r="F295" s="21" t="s">
        <v>2608</v>
      </c>
      <c r="G295" s="33" t="str">
        <f t="shared" si="28"/>
        <v>47790.608</v>
      </c>
      <c r="H295" s="8">
        <f t="shared" si="29"/>
        <v>3161</v>
      </c>
      <c r="I295" s="130" t="s">
        <v>1583</v>
      </c>
      <c r="J295" s="131" t="s">
        <v>1584</v>
      </c>
      <c r="K295" s="130">
        <v>3161</v>
      </c>
      <c r="L295" s="130" t="s">
        <v>1585</v>
      </c>
      <c r="M295" s="131" t="s">
        <v>2676</v>
      </c>
      <c r="N295" s="131"/>
      <c r="O295" s="132" t="s">
        <v>1031</v>
      </c>
      <c r="P295" s="132" t="s">
        <v>1069</v>
      </c>
    </row>
    <row r="296" spans="1:16" ht="13.5" thickBot="1" x14ac:dyDescent="0.25">
      <c r="A296" s="8" t="str">
        <f t="shared" si="24"/>
        <v> BBS 93 </v>
      </c>
      <c r="B296" s="21" t="str">
        <f t="shared" si="25"/>
        <v>I</v>
      </c>
      <c r="C296" s="8">
        <f t="shared" si="26"/>
        <v>47827.258000000002</v>
      </c>
      <c r="D296" s="33" t="str">
        <f t="shared" si="27"/>
        <v>vis</v>
      </c>
      <c r="E296" s="129">
        <f>VLOOKUP(C296,'Active 2'!C$21:E$967,3,FALSE)</f>
        <v>-4128.0133983329852</v>
      </c>
      <c r="F296" s="21" t="s">
        <v>2608</v>
      </c>
      <c r="G296" s="33" t="str">
        <f t="shared" si="28"/>
        <v>47827.258</v>
      </c>
      <c r="H296" s="8">
        <f t="shared" si="29"/>
        <v>3188</v>
      </c>
      <c r="I296" s="130" t="s">
        <v>1586</v>
      </c>
      <c r="J296" s="131" t="s">
        <v>1587</v>
      </c>
      <c r="K296" s="130">
        <v>3188</v>
      </c>
      <c r="L296" s="130" t="s">
        <v>1581</v>
      </c>
      <c r="M296" s="131" t="s">
        <v>2676</v>
      </c>
      <c r="N296" s="131"/>
      <c r="O296" s="132" t="s">
        <v>978</v>
      </c>
      <c r="P296" s="132" t="s">
        <v>1588</v>
      </c>
    </row>
    <row r="297" spans="1:16" ht="13.5" thickBot="1" x14ac:dyDescent="0.25">
      <c r="A297" s="8" t="str">
        <f t="shared" si="24"/>
        <v> AOEB 1 </v>
      </c>
      <c r="B297" s="21" t="str">
        <f t="shared" si="25"/>
        <v>I</v>
      </c>
      <c r="C297" s="8">
        <f t="shared" si="26"/>
        <v>47897.845000000001</v>
      </c>
      <c r="D297" s="33" t="str">
        <f t="shared" si="27"/>
        <v>vis</v>
      </c>
      <c r="E297" s="129">
        <f>VLOOKUP(C297,'Active 2'!C$21:E$967,3,FALSE)</f>
        <v>-4076.0126433728128</v>
      </c>
      <c r="F297" s="21" t="s">
        <v>2608</v>
      </c>
      <c r="G297" s="33" t="str">
        <f t="shared" si="28"/>
        <v>47897.845</v>
      </c>
      <c r="H297" s="8">
        <f t="shared" si="29"/>
        <v>3240</v>
      </c>
      <c r="I297" s="130" t="s">
        <v>1589</v>
      </c>
      <c r="J297" s="131" t="s">
        <v>1590</v>
      </c>
      <c r="K297" s="130">
        <v>3240</v>
      </c>
      <c r="L297" s="130" t="s">
        <v>1581</v>
      </c>
      <c r="M297" s="131" t="s">
        <v>2676</v>
      </c>
      <c r="N297" s="131"/>
      <c r="O297" s="132" t="s">
        <v>1031</v>
      </c>
      <c r="P297" s="132" t="s">
        <v>1069</v>
      </c>
    </row>
    <row r="298" spans="1:16" ht="13.5" thickBot="1" x14ac:dyDescent="0.25">
      <c r="A298" s="8" t="str">
        <f t="shared" si="24"/>
        <v> BBS 94 </v>
      </c>
      <c r="B298" s="21" t="str">
        <f t="shared" si="25"/>
        <v>I</v>
      </c>
      <c r="C298" s="8">
        <f t="shared" si="26"/>
        <v>47945.351999999999</v>
      </c>
      <c r="D298" s="33" t="str">
        <f t="shared" si="27"/>
        <v>vis</v>
      </c>
      <c r="E298" s="129">
        <f>VLOOKUP(C298,'Active 2'!C$21:E$967,3,FALSE)</f>
        <v>-4041.0146994753136</v>
      </c>
      <c r="F298" s="21" t="s">
        <v>2608</v>
      </c>
      <c r="G298" s="33" t="str">
        <f t="shared" si="28"/>
        <v>47945.352</v>
      </c>
      <c r="H298" s="8">
        <f t="shared" si="29"/>
        <v>3275</v>
      </c>
      <c r="I298" s="130" t="s">
        <v>1591</v>
      </c>
      <c r="J298" s="131" t="s">
        <v>1592</v>
      </c>
      <c r="K298" s="130">
        <v>3275</v>
      </c>
      <c r="L298" s="130" t="s">
        <v>1593</v>
      </c>
      <c r="M298" s="131" t="s">
        <v>2676</v>
      </c>
      <c r="N298" s="131"/>
      <c r="O298" s="132" t="s">
        <v>905</v>
      </c>
      <c r="P298" s="132" t="s">
        <v>1594</v>
      </c>
    </row>
    <row r="299" spans="1:16" ht="13.5" thickBot="1" x14ac:dyDescent="0.25">
      <c r="A299" s="8" t="str">
        <f t="shared" si="24"/>
        <v> BBS 94 </v>
      </c>
      <c r="B299" s="21" t="str">
        <f t="shared" si="25"/>
        <v>I</v>
      </c>
      <c r="C299" s="8">
        <f t="shared" si="26"/>
        <v>47961.641000000003</v>
      </c>
      <c r="D299" s="33" t="str">
        <f t="shared" si="27"/>
        <v>vis</v>
      </c>
      <c r="E299" s="129">
        <f>VLOOKUP(C299,'Active 2'!C$21:E$967,3,FALSE)</f>
        <v>-4029.0147519276566</v>
      </c>
      <c r="F299" s="21" t="s">
        <v>2608</v>
      </c>
      <c r="G299" s="33" t="str">
        <f t="shared" si="28"/>
        <v>47961.641</v>
      </c>
      <c r="H299" s="8">
        <f t="shared" si="29"/>
        <v>3287</v>
      </c>
      <c r="I299" s="130" t="s">
        <v>1595</v>
      </c>
      <c r="J299" s="131" t="s">
        <v>1596</v>
      </c>
      <c r="K299" s="130">
        <v>3287</v>
      </c>
      <c r="L299" s="130" t="s">
        <v>1597</v>
      </c>
      <c r="M299" s="131" t="s">
        <v>2676</v>
      </c>
      <c r="N299" s="131"/>
      <c r="O299" s="132" t="s">
        <v>978</v>
      </c>
      <c r="P299" s="132" t="s">
        <v>1594</v>
      </c>
    </row>
    <row r="300" spans="1:16" ht="13.5" thickBot="1" x14ac:dyDescent="0.25">
      <c r="A300" s="8" t="str">
        <f t="shared" si="24"/>
        <v> BBS 95 </v>
      </c>
      <c r="B300" s="21" t="str">
        <f t="shared" si="25"/>
        <v>I</v>
      </c>
      <c r="C300" s="8">
        <f t="shared" si="26"/>
        <v>47983.360000000001</v>
      </c>
      <c r="D300" s="33" t="str">
        <f t="shared" si="27"/>
        <v>vis</v>
      </c>
      <c r="E300" s="129">
        <f>VLOOKUP(C300,'Active 2'!C$21:E$967,3,FALSE)</f>
        <v>-4013.0145763007017</v>
      </c>
      <c r="F300" s="21" t="s">
        <v>2608</v>
      </c>
      <c r="G300" s="33" t="str">
        <f t="shared" si="28"/>
        <v>47983.360</v>
      </c>
      <c r="H300" s="8">
        <f t="shared" si="29"/>
        <v>3303</v>
      </c>
      <c r="I300" s="130" t="s">
        <v>1598</v>
      </c>
      <c r="J300" s="131" t="s">
        <v>1599</v>
      </c>
      <c r="K300" s="130">
        <v>3303</v>
      </c>
      <c r="L300" s="130" t="s">
        <v>1597</v>
      </c>
      <c r="M300" s="131" t="s">
        <v>2676</v>
      </c>
      <c r="N300" s="131"/>
      <c r="O300" s="132" t="s">
        <v>905</v>
      </c>
      <c r="P300" s="132" t="s">
        <v>1600</v>
      </c>
    </row>
    <row r="301" spans="1:16" ht="13.5" thickBot="1" x14ac:dyDescent="0.25">
      <c r="A301" s="8" t="str">
        <f t="shared" si="24"/>
        <v> BBS 95 </v>
      </c>
      <c r="B301" s="21" t="str">
        <f t="shared" si="25"/>
        <v>I</v>
      </c>
      <c r="C301" s="8">
        <f t="shared" si="26"/>
        <v>47983.362999999998</v>
      </c>
      <c r="D301" s="33" t="str">
        <f t="shared" si="27"/>
        <v>vis</v>
      </c>
      <c r="E301" s="129">
        <f>VLOOKUP(C301,'Active 2'!C$21:E$967,3,FALSE)</f>
        <v>-4013.012366229942</v>
      </c>
      <c r="F301" s="21" t="s">
        <v>2608</v>
      </c>
      <c r="G301" s="33" t="str">
        <f t="shared" si="28"/>
        <v>47983.363</v>
      </c>
      <c r="H301" s="8">
        <f t="shared" si="29"/>
        <v>3303</v>
      </c>
      <c r="I301" s="130" t="s">
        <v>1601</v>
      </c>
      <c r="J301" s="131" t="s">
        <v>1602</v>
      </c>
      <c r="K301" s="130">
        <v>3303</v>
      </c>
      <c r="L301" s="130" t="s">
        <v>1603</v>
      </c>
      <c r="M301" s="131" t="s">
        <v>2676</v>
      </c>
      <c r="N301" s="131"/>
      <c r="O301" s="132" t="s">
        <v>1386</v>
      </c>
      <c r="P301" s="132" t="s">
        <v>1600</v>
      </c>
    </row>
    <row r="302" spans="1:16" ht="13.5" thickBot="1" x14ac:dyDescent="0.25">
      <c r="A302" s="8" t="str">
        <f t="shared" si="24"/>
        <v> BBS 95 </v>
      </c>
      <c r="B302" s="21" t="str">
        <f t="shared" si="25"/>
        <v>I</v>
      </c>
      <c r="C302" s="8">
        <f t="shared" si="26"/>
        <v>48002.366000000002</v>
      </c>
      <c r="D302" s="33" t="str">
        <f t="shared" si="27"/>
        <v>vis</v>
      </c>
      <c r="E302" s="129">
        <f>VLOOKUP(C302,'Active 2'!C$21:E$967,3,FALSE)</f>
        <v>-3999.0130413328875</v>
      </c>
      <c r="F302" s="21" t="s">
        <v>2608</v>
      </c>
      <c r="G302" s="33" t="str">
        <f t="shared" si="28"/>
        <v>48002.366</v>
      </c>
      <c r="H302" s="8">
        <f t="shared" si="29"/>
        <v>3317</v>
      </c>
      <c r="I302" s="130" t="s">
        <v>1604</v>
      </c>
      <c r="J302" s="131" t="s">
        <v>1605</v>
      </c>
      <c r="K302" s="130">
        <v>3317</v>
      </c>
      <c r="L302" s="130" t="s">
        <v>1593</v>
      </c>
      <c r="M302" s="131" t="s">
        <v>2676</v>
      </c>
      <c r="N302" s="131"/>
      <c r="O302" s="132" t="s">
        <v>905</v>
      </c>
      <c r="P302" s="132" t="s">
        <v>1600</v>
      </c>
    </row>
    <row r="303" spans="1:16" ht="13.5" thickBot="1" x14ac:dyDescent="0.25">
      <c r="A303" s="8" t="str">
        <f t="shared" si="24"/>
        <v> BBS 96 </v>
      </c>
      <c r="B303" s="21" t="str">
        <f t="shared" si="25"/>
        <v>I</v>
      </c>
      <c r="C303" s="8">
        <f t="shared" si="26"/>
        <v>48116.387999999999</v>
      </c>
      <c r="D303" s="33" t="str">
        <f t="shared" si="27"/>
        <v>vis</v>
      </c>
      <c r="E303" s="129">
        <f>VLOOKUP(C303,'Active 2'!C$21:E$967,3,FALSE)</f>
        <v>-3915.0141451895661</v>
      </c>
      <c r="F303" s="21" t="s">
        <v>2608</v>
      </c>
      <c r="G303" s="33" t="str">
        <f t="shared" si="28"/>
        <v>48116.388</v>
      </c>
      <c r="H303" s="8">
        <f t="shared" si="29"/>
        <v>3401</v>
      </c>
      <c r="I303" s="130" t="s">
        <v>1606</v>
      </c>
      <c r="J303" s="131" t="s">
        <v>1607</v>
      </c>
      <c r="K303" s="130">
        <v>3401</v>
      </c>
      <c r="L303" s="130" t="s">
        <v>1608</v>
      </c>
      <c r="M303" s="131" t="s">
        <v>2676</v>
      </c>
      <c r="N303" s="131"/>
      <c r="O303" s="132" t="s">
        <v>978</v>
      </c>
      <c r="P303" s="132" t="s">
        <v>1609</v>
      </c>
    </row>
    <row r="304" spans="1:16" ht="13.5" thickBot="1" x14ac:dyDescent="0.25">
      <c r="A304" s="8" t="str">
        <f t="shared" si="24"/>
        <v> AOEB 1 </v>
      </c>
      <c r="B304" s="21" t="str">
        <f t="shared" si="25"/>
        <v>I</v>
      </c>
      <c r="C304" s="8">
        <f t="shared" si="26"/>
        <v>48219.553</v>
      </c>
      <c r="D304" s="33" t="str">
        <f t="shared" si="27"/>
        <v>vis</v>
      </c>
      <c r="E304" s="129">
        <f>VLOOKUP(C304,'Active 2'!C$21:E$967,3,FALSE)</f>
        <v>-3839.0134951340856</v>
      </c>
      <c r="F304" s="21" t="s">
        <v>2608</v>
      </c>
      <c r="G304" s="33" t="str">
        <f t="shared" si="28"/>
        <v>48219.553</v>
      </c>
      <c r="H304" s="8">
        <f t="shared" si="29"/>
        <v>3477</v>
      </c>
      <c r="I304" s="130" t="s">
        <v>1610</v>
      </c>
      <c r="J304" s="131" t="s">
        <v>1611</v>
      </c>
      <c r="K304" s="130">
        <v>3477</v>
      </c>
      <c r="L304" s="130" t="s">
        <v>1612</v>
      </c>
      <c r="M304" s="131" t="s">
        <v>2676</v>
      </c>
      <c r="N304" s="131"/>
      <c r="O304" s="132" t="s">
        <v>1031</v>
      </c>
      <c r="P304" s="132" t="s">
        <v>1069</v>
      </c>
    </row>
    <row r="305" spans="1:16" ht="13.5" thickBot="1" x14ac:dyDescent="0.25">
      <c r="A305" s="8" t="str">
        <f t="shared" si="24"/>
        <v> BBS 97 </v>
      </c>
      <c r="B305" s="21" t="str">
        <f t="shared" si="25"/>
        <v>I</v>
      </c>
      <c r="C305" s="8">
        <f t="shared" si="26"/>
        <v>48227.697</v>
      </c>
      <c r="D305" s="33" t="str">
        <f t="shared" si="27"/>
        <v>vis</v>
      </c>
      <c r="E305" s="129">
        <f>VLOOKUP(C305,'Active 2'!C$21:E$967,3,FALSE)</f>
        <v>-3833.0138897053853</v>
      </c>
      <c r="F305" s="21" t="s">
        <v>2608</v>
      </c>
      <c r="G305" s="33" t="str">
        <f t="shared" si="28"/>
        <v>48227.697</v>
      </c>
      <c r="H305" s="8">
        <f t="shared" si="29"/>
        <v>3483</v>
      </c>
      <c r="I305" s="130" t="s">
        <v>1613</v>
      </c>
      <c r="J305" s="131" t="s">
        <v>1614</v>
      </c>
      <c r="K305" s="130">
        <v>3483</v>
      </c>
      <c r="L305" s="130" t="s">
        <v>1612</v>
      </c>
      <c r="M305" s="131" t="s">
        <v>2676</v>
      </c>
      <c r="N305" s="131"/>
      <c r="O305" s="132" t="s">
        <v>978</v>
      </c>
      <c r="P305" s="132" t="s">
        <v>1615</v>
      </c>
    </row>
    <row r="306" spans="1:16" ht="13.5" thickBot="1" x14ac:dyDescent="0.25">
      <c r="A306" s="8" t="str">
        <f t="shared" si="24"/>
        <v> AOEB 1 </v>
      </c>
      <c r="B306" s="21" t="str">
        <f t="shared" si="25"/>
        <v>I</v>
      </c>
      <c r="C306" s="8">
        <f t="shared" si="26"/>
        <v>48295.57</v>
      </c>
      <c r="D306" s="33" t="str">
        <f t="shared" si="27"/>
        <v>vis</v>
      </c>
      <c r="E306" s="129">
        <f>VLOOKUP(C306,'Active 2'!C$21:E$967,3,FALSE)</f>
        <v>-3783.0125120946109</v>
      </c>
      <c r="F306" s="21" t="s">
        <v>2608</v>
      </c>
      <c r="G306" s="33" t="str">
        <f t="shared" si="28"/>
        <v>48295.570</v>
      </c>
      <c r="H306" s="8">
        <f t="shared" si="29"/>
        <v>3533</v>
      </c>
      <c r="I306" s="130" t="s">
        <v>1616</v>
      </c>
      <c r="J306" s="131" t="s">
        <v>1617</v>
      </c>
      <c r="K306" s="130">
        <v>3533</v>
      </c>
      <c r="L306" s="130" t="s">
        <v>1612</v>
      </c>
      <c r="M306" s="131" t="s">
        <v>2676</v>
      </c>
      <c r="N306" s="131"/>
      <c r="O306" s="132" t="s">
        <v>1031</v>
      </c>
      <c r="P306" s="132" t="s">
        <v>1069</v>
      </c>
    </row>
    <row r="307" spans="1:16" ht="13.5" thickBot="1" x14ac:dyDescent="0.25">
      <c r="A307" s="8" t="str">
        <f t="shared" si="24"/>
        <v> BBS 97 </v>
      </c>
      <c r="B307" s="21" t="str">
        <f t="shared" si="25"/>
        <v>I</v>
      </c>
      <c r="C307" s="8">
        <f t="shared" si="26"/>
        <v>48359.368000000002</v>
      </c>
      <c r="D307" s="33" t="str">
        <f t="shared" si="27"/>
        <v>vis</v>
      </c>
      <c r="E307" s="129">
        <f>VLOOKUP(C307,'Active 2'!C$21:E$967,3,FALSE)</f>
        <v>-3736.0131472689459</v>
      </c>
      <c r="F307" s="21" t="s">
        <v>2608</v>
      </c>
      <c r="G307" s="33" t="str">
        <f t="shared" si="28"/>
        <v>48359.368</v>
      </c>
      <c r="H307" s="8">
        <f t="shared" si="29"/>
        <v>3580</v>
      </c>
      <c r="I307" s="130" t="s">
        <v>1618</v>
      </c>
      <c r="J307" s="131" t="s">
        <v>1619</v>
      </c>
      <c r="K307" s="130">
        <v>3580</v>
      </c>
      <c r="L307" s="130" t="s">
        <v>1620</v>
      </c>
      <c r="M307" s="131" t="s">
        <v>2676</v>
      </c>
      <c r="N307" s="131"/>
      <c r="O307" s="132" t="s">
        <v>905</v>
      </c>
      <c r="P307" s="132" t="s">
        <v>1615</v>
      </c>
    </row>
    <row r="308" spans="1:16" ht="13.5" thickBot="1" x14ac:dyDescent="0.25">
      <c r="A308" s="8" t="str">
        <f t="shared" si="24"/>
        <v> BBS 98 </v>
      </c>
      <c r="B308" s="21" t="str">
        <f t="shared" si="25"/>
        <v>I</v>
      </c>
      <c r="C308" s="8">
        <f t="shared" si="26"/>
        <v>48397.375</v>
      </c>
      <c r="D308" s="33" t="str">
        <f t="shared" si="27"/>
        <v>vis</v>
      </c>
      <c r="E308" s="129">
        <f>VLOOKUP(C308,'Active 2'!C$21:E$967,3,FALSE)</f>
        <v>-3708.0137607845909</v>
      </c>
      <c r="F308" s="21" t="s">
        <v>2608</v>
      </c>
      <c r="G308" s="33" t="str">
        <f t="shared" si="28"/>
        <v>48397.375</v>
      </c>
      <c r="H308" s="8">
        <f t="shared" si="29"/>
        <v>3608</v>
      </c>
      <c r="I308" s="130" t="s">
        <v>1621</v>
      </c>
      <c r="J308" s="131" t="s">
        <v>1622</v>
      </c>
      <c r="K308" s="130">
        <v>3608</v>
      </c>
      <c r="L308" s="130" t="s">
        <v>1623</v>
      </c>
      <c r="M308" s="131" t="s">
        <v>2676</v>
      </c>
      <c r="N308" s="131"/>
      <c r="O308" s="132" t="s">
        <v>978</v>
      </c>
      <c r="P308" s="132" t="s">
        <v>1624</v>
      </c>
    </row>
    <row r="309" spans="1:16" ht="13.5" thickBot="1" x14ac:dyDescent="0.25">
      <c r="A309" s="8" t="str">
        <f t="shared" si="24"/>
        <v> BBS 99 </v>
      </c>
      <c r="B309" s="21" t="str">
        <f t="shared" si="25"/>
        <v>I</v>
      </c>
      <c r="C309" s="8">
        <f t="shared" si="26"/>
        <v>48598.275000000001</v>
      </c>
      <c r="D309" s="33" t="str">
        <f t="shared" si="27"/>
        <v>vis</v>
      </c>
      <c r="E309" s="129">
        <f>VLOOKUP(C309,'Active 2'!C$21:E$967,3,FALSE)</f>
        <v>-3560.0126887529323</v>
      </c>
      <c r="F309" s="21" t="s">
        <v>2608</v>
      </c>
      <c r="G309" s="33" t="str">
        <f t="shared" si="28"/>
        <v>48598.275</v>
      </c>
      <c r="H309" s="8">
        <f t="shared" si="29"/>
        <v>3756</v>
      </c>
      <c r="I309" s="130" t="s">
        <v>1625</v>
      </c>
      <c r="J309" s="131" t="s">
        <v>1626</v>
      </c>
      <c r="K309" s="130">
        <v>3756</v>
      </c>
      <c r="L309" s="130" t="s">
        <v>1627</v>
      </c>
      <c r="M309" s="131" t="s">
        <v>2676</v>
      </c>
      <c r="N309" s="131"/>
      <c r="O309" s="132" t="s">
        <v>905</v>
      </c>
      <c r="P309" s="132" t="s">
        <v>1628</v>
      </c>
    </row>
    <row r="310" spans="1:16" ht="13.5" thickBot="1" x14ac:dyDescent="0.25">
      <c r="A310" s="8" t="str">
        <f t="shared" si="24"/>
        <v> BBS 100 </v>
      </c>
      <c r="B310" s="21" t="str">
        <f t="shared" si="25"/>
        <v>I</v>
      </c>
      <c r="C310" s="8">
        <f t="shared" si="26"/>
        <v>48686.504999999997</v>
      </c>
      <c r="D310" s="33" t="str">
        <f t="shared" si="27"/>
        <v>vis</v>
      </c>
      <c r="E310" s="129">
        <f>VLOOKUP(C310,'Active 2'!C$21:E$967,3,FALSE)</f>
        <v>-3495.0145076411723</v>
      </c>
      <c r="F310" s="21" t="s">
        <v>2608</v>
      </c>
      <c r="G310" s="33" t="str">
        <f t="shared" si="28"/>
        <v>48686.505</v>
      </c>
      <c r="H310" s="8">
        <f t="shared" si="29"/>
        <v>3821</v>
      </c>
      <c r="I310" s="130" t="s">
        <v>1629</v>
      </c>
      <c r="J310" s="131" t="s">
        <v>1630</v>
      </c>
      <c r="K310" s="130">
        <v>3821</v>
      </c>
      <c r="L310" s="130" t="s">
        <v>1631</v>
      </c>
      <c r="M310" s="131" t="s">
        <v>2676</v>
      </c>
      <c r="N310" s="131"/>
      <c r="O310" s="132" t="s">
        <v>978</v>
      </c>
      <c r="P310" s="132" t="s">
        <v>1632</v>
      </c>
    </row>
    <row r="311" spans="1:16" ht="13.5" thickBot="1" x14ac:dyDescent="0.25">
      <c r="A311" s="8" t="str">
        <f t="shared" si="24"/>
        <v> BBS 101 </v>
      </c>
      <c r="B311" s="21" t="str">
        <f t="shared" si="25"/>
        <v>I</v>
      </c>
      <c r="C311" s="8">
        <f t="shared" si="26"/>
        <v>48712.300999999999</v>
      </c>
      <c r="D311" s="33" t="str">
        <f t="shared" si="27"/>
        <v>vis</v>
      </c>
      <c r="E311" s="129">
        <f>VLOOKUP(C311,'Active 2'!C$21:E$967,3,FALSE)</f>
        <v>-3476.0108458485943</v>
      </c>
      <c r="F311" s="21" t="s">
        <v>2608</v>
      </c>
      <c r="G311" s="33" t="str">
        <f t="shared" si="28"/>
        <v>48712.301</v>
      </c>
      <c r="H311" s="8">
        <f t="shared" si="29"/>
        <v>3840</v>
      </c>
      <c r="I311" s="130" t="s">
        <v>1633</v>
      </c>
      <c r="J311" s="131" t="s">
        <v>1634</v>
      </c>
      <c r="K311" s="130">
        <v>3840</v>
      </c>
      <c r="L311" s="130" t="s">
        <v>1627</v>
      </c>
      <c r="M311" s="131" t="s">
        <v>2676</v>
      </c>
      <c r="N311" s="131"/>
      <c r="O311" s="132" t="s">
        <v>905</v>
      </c>
      <c r="P311" s="132" t="s">
        <v>1635</v>
      </c>
    </row>
    <row r="312" spans="1:16" ht="13.5" thickBot="1" x14ac:dyDescent="0.25">
      <c r="A312" s="8" t="str">
        <f t="shared" si="24"/>
        <v> AOEB 1 </v>
      </c>
      <c r="B312" s="21" t="str">
        <f t="shared" si="25"/>
        <v>I</v>
      </c>
      <c r="C312" s="8">
        <f t="shared" si="26"/>
        <v>48717.73</v>
      </c>
      <c r="D312" s="33" t="str">
        <f t="shared" si="27"/>
        <v>vis</v>
      </c>
      <c r="E312" s="129">
        <f>VLOOKUP(C312,'Active 2'!C$21:E$967,3,FALSE)</f>
        <v>-3472.0113544595429</v>
      </c>
      <c r="F312" s="21" t="s">
        <v>2608</v>
      </c>
      <c r="G312" s="33" t="str">
        <f t="shared" si="28"/>
        <v>48717.730</v>
      </c>
      <c r="H312" s="8">
        <f t="shared" si="29"/>
        <v>3844</v>
      </c>
      <c r="I312" s="130" t="s">
        <v>1636</v>
      </c>
      <c r="J312" s="131" t="s">
        <v>1637</v>
      </c>
      <c r="K312" s="130">
        <v>3844</v>
      </c>
      <c r="L312" s="130" t="s">
        <v>1638</v>
      </c>
      <c r="M312" s="131" t="s">
        <v>2676</v>
      </c>
      <c r="N312" s="131"/>
      <c r="O312" s="132" t="s">
        <v>1031</v>
      </c>
      <c r="P312" s="132" t="s">
        <v>1069</v>
      </c>
    </row>
    <row r="313" spans="1:16" ht="13.5" thickBot="1" x14ac:dyDescent="0.25">
      <c r="A313" s="8" t="str">
        <f t="shared" si="24"/>
        <v> AOEB 1 </v>
      </c>
      <c r="B313" s="21" t="str">
        <f t="shared" si="25"/>
        <v>I</v>
      </c>
      <c r="C313" s="8">
        <f t="shared" si="26"/>
        <v>48770.667000000001</v>
      </c>
      <c r="D313" s="33" t="str">
        <f t="shared" si="27"/>
        <v>vis</v>
      </c>
      <c r="E313" s="129">
        <f>VLOOKUP(C313,'Active 2'!C$21:E$967,3,FALSE)</f>
        <v>-3433.0131824827408</v>
      </c>
      <c r="F313" s="21" t="s">
        <v>2608</v>
      </c>
      <c r="G313" s="33" t="str">
        <f t="shared" si="28"/>
        <v>48770.667</v>
      </c>
      <c r="H313" s="8">
        <f t="shared" si="29"/>
        <v>3883</v>
      </c>
      <c r="I313" s="130" t="s">
        <v>1639</v>
      </c>
      <c r="J313" s="131" t="s">
        <v>1640</v>
      </c>
      <c r="K313" s="130">
        <v>3883</v>
      </c>
      <c r="L313" s="130" t="s">
        <v>1641</v>
      </c>
      <c r="M313" s="131" t="s">
        <v>2676</v>
      </c>
      <c r="N313" s="131"/>
      <c r="O313" s="132" t="s">
        <v>1031</v>
      </c>
      <c r="P313" s="132" t="s">
        <v>1069</v>
      </c>
    </row>
    <row r="314" spans="1:16" ht="13.5" thickBot="1" x14ac:dyDescent="0.25">
      <c r="A314" s="8" t="str">
        <f t="shared" si="24"/>
        <v> BBS 101 </v>
      </c>
      <c r="B314" s="21" t="str">
        <f t="shared" si="25"/>
        <v>I</v>
      </c>
      <c r="C314" s="8">
        <f t="shared" si="26"/>
        <v>48819.533000000003</v>
      </c>
      <c r="D314" s="33" t="str">
        <f t="shared" si="27"/>
        <v>vis</v>
      </c>
      <c r="E314" s="129">
        <f>VLOOKUP(C314,'Active 2'!C$21:E$967,3,FALSE)</f>
        <v>-3397.0140765300316</v>
      </c>
      <c r="F314" s="21" t="s">
        <v>2608</v>
      </c>
      <c r="G314" s="33" t="str">
        <f t="shared" si="28"/>
        <v>48819.533</v>
      </c>
      <c r="H314" s="8">
        <f t="shared" si="29"/>
        <v>3919</v>
      </c>
      <c r="I314" s="130" t="s">
        <v>1642</v>
      </c>
      <c r="J314" s="131" t="s">
        <v>1643</v>
      </c>
      <c r="K314" s="130">
        <v>3919</v>
      </c>
      <c r="L314" s="130" t="s">
        <v>1644</v>
      </c>
      <c r="M314" s="131" t="s">
        <v>2676</v>
      </c>
      <c r="N314" s="131"/>
      <c r="O314" s="132" t="s">
        <v>978</v>
      </c>
      <c r="P314" s="132" t="s">
        <v>1635</v>
      </c>
    </row>
    <row r="315" spans="1:16" ht="13.5" thickBot="1" x14ac:dyDescent="0.25">
      <c r="A315" s="8" t="str">
        <f t="shared" si="24"/>
        <v> AOEB 4 </v>
      </c>
      <c r="B315" s="21" t="str">
        <f t="shared" si="25"/>
        <v>I</v>
      </c>
      <c r="C315" s="8">
        <f t="shared" si="26"/>
        <v>48914.557999999997</v>
      </c>
      <c r="D315" s="33" t="str">
        <f t="shared" si="27"/>
        <v>vis</v>
      </c>
      <c r="E315" s="129">
        <f>VLOOKUP(C315,'Active 2'!C$21:E$967,3,FALSE)</f>
        <v>-3327.0100851422399</v>
      </c>
      <c r="F315" s="21" t="s">
        <v>2608</v>
      </c>
      <c r="G315" s="33" t="str">
        <f t="shared" si="28"/>
        <v>48914.558</v>
      </c>
      <c r="H315" s="8">
        <f t="shared" si="29"/>
        <v>3989</v>
      </c>
      <c r="I315" s="130" t="s">
        <v>1645</v>
      </c>
      <c r="J315" s="131" t="s">
        <v>1646</v>
      </c>
      <c r="K315" s="130">
        <v>3989</v>
      </c>
      <c r="L315" s="130" t="s">
        <v>1631</v>
      </c>
      <c r="M315" s="131" t="s">
        <v>2676</v>
      </c>
      <c r="N315" s="131"/>
      <c r="O315" s="132" t="s">
        <v>1031</v>
      </c>
      <c r="P315" s="132" t="s">
        <v>1647</v>
      </c>
    </row>
    <row r="316" spans="1:16" ht="13.5" thickBot="1" x14ac:dyDescent="0.25">
      <c r="A316" s="8" t="str">
        <f t="shared" si="24"/>
        <v> BBS 102 </v>
      </c>
      <c r="B316" s="21" t="str">
        <f t="shared" si="25"/>
        <v>I</v>
      </c>
      <c r="C316" s="8">
        <f t="shared" si="26"/>
        <v>48960.709000000003</v>
      </c>
      <c r="D316" s="33" t="str">
        <f t="shared" si="27"/>
        <v>vis</v>
      </c>
      <c r="E316" s="129">
        <f>VLOOKUP(C316,'Active 2'!C$21:E$967,3,FALSE)</f>
        <v>-3293.0110932291796</v>
      </c>
      <c r="F316" s="21" t="s">
        <v>2608</v>
      </c>
      <c r="G316" s="33" t="str">
        <f t="shared" si="28"/>
        <v>48960.709</v>
      </c>
      <c r="H316" s="8">
        <f t="shared" si="29"/>
        <v>4023</v>
      </c>
      <c r="I316" s="130" t="s">
        <v>1648</v>
      </c>
      <c r="J316" s="131" t="s">
        <v>1649</v>
      </c>
      <c r="K316" s="130">
        <v>4023</v>
      </c>
      <c r="L316" s="130" t="s">
        <v>1650</v>
      </c>
      <c r="M316" s="131" t="s">
        <v>2676</v>
      </c>
      <c r="N316" s="131"/>
      <c r="O316" s="132" t="s">
        <v>978</v>
      </c>
      <c r="P316" s="132" t="s">
        <v>1651</v>
      </c>
    </row>
    <row r="317" spans="1:16" ht="13.5" thickBot="1" x14ac:dyDescent="0.25">
      <c r="A317" s="8" t="str">
        <f t="shared" si="24"/>
        <v> BBS 103 </v>
      </c>
      <c r="B317" s="21" t="str">
        <f t="shared" si="25"/>
        <v>I</v>
      </c>
      <c r="C317" s="8">
        <f t="shared" si="26"/>
        <v>49009.582000000002</v>
      </c>
      <c r="D317" s="33" t="str">
        <f t="shared" si="27"/>
        <v>vis</v>
      </c>
      <c r="E317" s="129">
        <f>VLOOKUP(C317,'Active 2'!C$21:E$967,3,FALSE)</f>
        <v>-3257.0068304446936</v>
      </c>
      <c r="F317" s="21" t="s">
        <v>2608</v>
      </c>
      <c r="G317" s="33" t="str">
        <f t="shared" si="28"/>
        <v>49009.582</v>
      </c>
      <c r="H317" s="8">
        <f t="shared" si="29"/>
        <v>4059</v>
      </c>
      <c r="I317" s="130" t="s">
        <v>1652</v>
      </c>
      <c r="J317" s="131" t="s">
        <v>1653</v>
      </c>
      <c r="K317" s="130">
        <v>4059</v>
      </c>
      <c r="L317" s="130" t="s">
        <v>1654</v>
      </c>
      <c r="M317" s="131" t="s">
        <v>2676</v>
      </c>
      <c r="N317" s="131"/>
      <c r="O317" s="132" t="s">
        <v>978</v>
      </c>
      <c r="P317" s="132" t="s">
        <v>1655</v>
      </c>
    </row>
    <row r="318" spans="1:16" ht="13.5" thickBot="1" x14ac:dyDescent="0.25">
      <c r="A318" s="8" t="str">
        <f t="shared" si="24"/>
        <v> BBS 103 </v>
      </c>
      <c r="B318" s="21" t="str">
        <f t="shared" si="25"/>
        <v>I</v>
      </c>
      <c r="C318" s="8">
        <f t="shared" si="26"/>
        <v>49058.447</v>
      </c>
      <c r="D318" s="33" t="str">
        <f t="shared" si="27"/>
        <v>vis</v>
      </c>
      <c r="E318" s="129">
        <f>VLOOKUP(C318,'Active 2'!C$21:E$967,3,FALSE)</f>
        <v>-3221.0084611822417</v>
      </c>
      <c r="F318" s="21" t="s">
        <v>2608</v>
      </c>
      <c r="G318" s="33" t="str">
        <f t="shared" si="28"/>
        <v>49058.447</v>
      </c>
      <c r="H318" s="8">
        <f t="shared" si="29"/>
        <v>4095</v>
      </c>
      <c r="I318" s="130" t="s">
        <v>1656</v>
      </c>
      <c r="J318" s="131" t="s">
        <v>1657</v>
      </c>
      <c r="K318" s="130">
        <v>4095</v>
      </c>
      <c r="L318" s="130" t="s">
        <v>1641</v>
      </c>
      <c r="M318" s="131" t="s">
        <v>2676</v>
      </c>
      <c r="N318" s="131"/>
      <c r="O318" s="132" t="s">
        <v>905</v>
      </c>
      <c r="P318" s="132" t="s">
        <v>1655</v>
      </c>
    </row>
    <row r="319" spans="1:16" ht="13.5" thickBot="1" x14ac:dyDescent="0.25">
      <c r="A319" s="8" t="str">
        <f t="shared" si="24"/>
        <v> BBS 104 </v>
      </c>
      <c r="B319" s="21" t="str">
        <f t="shared" si="25"/>
        <v>I</v>
      </c>
      <c r="C319" s="8">
        <f t="shared" si="26"/>
        <v>49092.381999999998</v>
      </c>
      <c r="D319" s="33" t="str">
        <f t="shared" si="27"/>
        <v>vis</v>
      </c>
      <c r="E319" s="129">
        <f>VLOOKUP(C319,'Active 2'!C$21:E$967,3,FALSE)</f>
        <v>-3196.0088774122369</v>
      </c>
      <c r="F319" s="21" t="s">
        <v>2608</v>
      </c>
      <c r="G319" s="33" t="str">
        <f t="shared" si="28"/>
        <v>49092.382</v>
      </c>
      <c r="H319" s="8">
        <f t="shared" si="29"/>
        <v>4120</v>
      </c>
      <c r="I319" s="130" t="s">
        <v>1658</v>
      </c>
      <c r="J319" s="131" t="s">
        <v>1659</v>
      </c>
      <c r="K319" s="130">
        <v>4120</v>
      </c>
      <c r="L319" s="130" t="s">
        <v>1644</v>
      </c>
      <c r="M319" s="131" t="s">
        <v>2676</v>
      </c>
      <c r="N319" s="131"/>
      <c r="O319" s="132" t="s">
        <v>905</v>
      </c>
      <c r="P319" s="132" t="s">
        <v>1660</v>
      </c>
    </row>
    <row r="320" spans="1:16" ht="13.5" thickBot="1" x14ac:dyDescent="0.25">
      <c r="A320" s="8" t="str">
        <f t="shared" si="24"/>
        <v> AOEB 4 </v>
      </c>
      <c r="B320" s="21" t="str">
        <f t="shared" si="25"/>
        <v>I</v>
      </c>
      <c r="C320" s="8">
        <f t="shared" si="26"/>
        <v>49104.601000000002</v>
      </c>
      <c r="D320" s="33" t="str">
        <f t="shared" si="27"/>
        <v>vis</v>
      </c>
      <c r="E320" s="129">
        <f>VLOOKUP(C320,'Active 2'!C$21:E$967,3,FALSE)</f>
        <v>-3187.0072591984217</v>
      </c>
      <c r="F320" s="21" t="s">
        <v>2608</v>
      </c>
      <c r="G320" s="33" t="str">
        <f t="shared" si="28"/>
        <v>49104.601</v>
      </c>
      <c r="H320" s="8">
        <f t="shared" si="29"/>
        <v>4129</v>
      </c>
      <c r="I320" s="130" t="s">
        <v>1661</v>
      </c>
      <c r="J320" s="131" t="s">
        <v>1662</v>
      </c>
      <c r="K320" s="130">
        <v>4129</v>
      </c>
      <c r="L320" s="130" t="s">
        <v>1641</v>
      </c>
      <c r="M320" s="131" t="s">
        <v>2676</v>
      </c>
      <c r="N320" s="131"/>
      <c r="O320" s="132" t="s">
        <v>1031</v>
      </c>
      <c r="P320" s="132" t="s">
        <v>1647</v>
      </c>
    </row>
    <row r="321" spans="1:16" ht="13.5" thickBot="1" x14ac:dyDescent="0.25">
      <c r="A321" s="8" t="str">
        <f t="shared" si="24"/>
        <v> BBS 104 </v>
      </c>
      <c r="B321" s="21" t="str">
        <f t="shared" si="25"/>
        <v>I</v>
      </c>
      <c r="C321" s="8">
        <f t="shared" si="26"/>
        <v>49172.466999999997</v>
      </c>
      <c r="D321" s="33" t="str">
        <f t="shared" si="27"/>
        <v>vis</v>
      </c>
      <c r="E321" s="129">
        <f>VLOOKUP(C321,'Active 2'!C$21:E$967,3,FALSE)</f>
        <v>-3137.0110384194286</v>
      </c>
      <c r="F321" s="21" t="s">
        <v>2608</v>
      </c>
      <c r="G321" s="33" t="str">
        <f t="shared" si="28"/>
        <v>49172.467</v>
      </c>
      <c r="H321" s="8">
        <f t="shared" si="29"/>
        <v>4179</v>
      </c>
      <c r="I321" s="130" t="s">
        <v>1663</v>
      </c>
      <c r="J321" s="131" t="s">
        <v>1664</v>
      </c>
      <c r="K321" s="130">
        <v>4179</v>
      </c>
      <c r="L321" s="130" t="s">
        <v>1665</v>
      </c>
      <c r="M321" s="131" t="s">
        <v>2676</v>
      </c>
      <c r="N321" s="131"/>
      <c r="O321" s="132" t="s">
        <v>905</v>
      </c>
      <c r="P321" s="132" t="s">
        <v>1660</v>
      </c>
    </row>
    <row r="322" spans="1:16" ht="13.5" thickBot="1" x14ac:dyDescent="0.25">
      <c r="A322" s="8" t="str">
        <f t="shared" si="24"/>
        <v> AOEB 4 </v>
      </c>
      <c r="B322" s="21" t="str">
        <f t="shared" si="25"/>
        <v>I</v>
      </c>
      <c r="C322" s="8">
        <f t="shared" si="26"/>
        <v>49199.622000000003</v>
      </c>
      <c r="D322" s="33" t="str">
        <f t="shared" si="27"/>
        <v>vis</v>
      </c>
      <c r="E322" s="129">
        <f>VLOOKUP(C322,'Active 2'!C$21:E$967,3,FALSE)</f>
        <v>-3117.0062145716406</v>
      </c>
      <c r="F322" s="21" t="s">
        <v>2608</v>
      </c>
      <c r="G322" s="33" t="str">
        <f t="shared" si="28"/>
        <v>49199.622</v>
      </c>
      <c r="H322" s="8">
        <f t="shared" si="29"/>
        <v>4199</v>
      </c>
      <c r="I322" s="130" t="s">
        <v>1666</v>
      </c>
      <c r="J322" s="131" t="s">
        <v>1667</v>
      </c>
      <c r="K322" s="130">
        <v>4199</v>
      </c>
      <c r="L322" s="130" t="s">
        <v>1650</v>
      </c>
      <c r="M322" s="131" t="s">
        <v>2676</v>
      </c>
      <c r="N322" s="131"/>
      <c r="O322" s="132" t="s">
        <v>645</v>
      </c>
      <c r="P322" s="132" t="s">
        <v>1647</v>
      </c>
    </row>
    <row r="323" spans="1:16" ht="13.5" thickBot="1" x14ac:dyDescent="0.25">
      <c r="A323" s="8" t="str">
        <f t="shared" si="24"/>
        <v> AOEB 4 </v>
      </c>
      <c r="B323" s="21" t="str">
        <f t="shared" si="25"/>
        <v>I</v>
      </c>
      <c r="C323" s="8">
        <f t="shared" si="26"/>
        <v>49271.563999999998</v>
      </c>
      <c r="D323" s="33" t="str">
        <f t="shared" si="27"/>
        <v>vis</v>
      </c>
      <c r="E323" s="129">
        <f>VLOOKUP(C323,'Active 2'!C$21:E$967,3,FALSE)</f>
        <v>-3064.0072443172812</v>
      </c>
      <c r="F323" s="21" t="s">
        <v>2608</v>
      </c>
      <c r="G323" s="33" t="str">
        <f t="shared" si="28"/>
        <v>49271.564</v>
      </c>
      <c r="H323" s="8">
        <f t="shared" si="29"/>
        <v>4252</v>
      </c>
      <c r="I323" s="130" t="s">
        <v>1668</v>
      </c>
      <c r="J323" s="131" t="s">
        <v>1669</v>
      </c>
      <c r="K323" s="130">
        <v>4252</v>
      </c>
      <c r="L323" s="130" t="s">
        <v>1670</v>
      </c>
      <c r="M323" s="131" t="s">
        <v>2676</v>
      </c>
      <c r="N323" s="131"/>
      <c r="O323" s="132" t="s">
        <v>685</v>
      </c>
      <c r="P323" s="132" t="s">
        <v>1647</v>
      </c>
    </row>
    <row r="324" spans="1:16" ht="13.5" thickBot="1" x14ac:dyDescent="0.25">
      <c r="A324" s="8" t="str">
        <f t="shared" si="24"/>
        <v> AOEB 4 </v>
      </c>
      <c r="B324" s="21" t="str">
        <f t="shared" si="25"/>
        <v>I</v>
      </c>
      <c r="C324" s="8">
        <f t="shared" si="26"/>
        <v>49275.637000000002</v>
      </c>
      <c r="D324" s="33" t="str">
        <f t="shared" si="27"/>
        <v>vis</v>
      </c>
      <c r="E324" s="129">
        <f>VLOOKUP(C324,'Active 2'!C$21:E$967,3,FALSE)</f>
        <v>-3061.0067049126742</v>
      </c>
      <c r="F324" s="21" t="s">
        <v>2608</v>
      </c>
      <c r="G324" s="33" t="str">
        <f t="shared" si="28"/>
        <v>49275.637</v>
      </c>
      <c r="H324" s="8">
        <f t="shared" si="29"/>
        <v>4255</v>
      </c>
      <c r="I324" s="130" t="s">
        <v>1671</v>
      </c>
      <c r="J324" s="131" t="s">
        <v>1672</v>
      </c>
      <c r="K324" s="130">
        <v>4255</v>
      </c>
      <c r="L324" s="130" t="s">
        <v>1673</v>
      </c>
      <c r="M324" s="131" t="s">
        <v>2676</v>
      </c>
      <c r="N324" s="131"/>
      <c r="O324" s="132" t="s">
        <v>685</v>
      </c>
      <c r="P324" s="132" t="s">
        <v>1647</v>
      </c>
    </row>
    <row r="325" spans="1:16" ht="13.5" thickBot="1" x14ac:dyDescent="0.25">
      <c r="A325" s="8" t="str">
        <f t="shared" si="24"/>
        <v> AOEB 4 </v>
      </c>
      <c r="B325" s="21" t="str">
        <f t="shared" si="25"/>
        <v>I</v>
      </c>
      <c r="C325" s="8">
        <f t="shared" si="26"/>
        <v>49283.783000000003</v>
      </c>
      <c r="D325" s="33" t="str">
        <f t="shared" si="27"/>
        <v>vis</v>
      </c>
      <c r="E325" s="129">
        <f>VLOOKUP(C325,'Active 2'!C$21:E$967,3,FALSE)</f>
        <v>-3055.0056261034661</v>
      </c>
      <c r="F325" s="21" t="s">
        <v>2608</v>
      </c>
      <c r="G325" s="33" t="str">
        <f t="shared" si="28"/>
        <v>49283.783</v>
      </c>
      <c r="H325" s="8">
        <f t="shared" si="29"/>
        <v>4261</v>
      </c>
      <c r="I325" s="130" t="s">
        <v>1674</v>
      </c>
      <c r="J325" s="131" t="s">
        <v>1675</v>
      </c>
      <c r="K325" s="130">
        <v>4261</v>
      </c>
      <c r="L325" s="130" t="s">
        <v>1644</v>
      </c>
      <c r="M325" s="131" t="s">
        <v>2676</v>
      </c>
      <c r="N325" s="131"/>
      <c r="O325" s="132" t="s">
        <v>1031</v>
      </c>
      <c r="P325" s="132" t="s">
        <v>1647</v>
      </c>
    </row>
    <row r="326" spans="1:16" ht="13.5" thickBot="1" x14ac:dyDescent="0.25">
      <c r="A326" s="8" t="str">
        <f t="shared" si="24"/>
        <v> BBS 106 </v>
      </c>
      <c r="B326" s="21" t="str">
        <f t="shared" si="25"/>
        <v>I</v>
      </c>
      <c r="C326" s="8">
        <f t="shared" si="26"/>
        <v>49370.650999999998</v>
      </c>
      <c r="D326" s="33" t="str">
        <f t="shared" si="27"/>
        <v>vis</v>
      </c>
      <c r="E326" s="129">
        <f>VLOOKUP(C326,'Active 2'!C$21:E$967,3,FALSE)</f>
        <v>-2991.0108171176753</v>
      </c>
      <c r="F326" s="21" t="s">
        <v>2608</v>
      </c>
      <c r="G326" s="33" t="str">
        <f t="shared" si="28"/>
        <v>49370.651</v>
      </c>
      <c r="H326" s="8">
        <f t="shared" si="29"/>
        <v>4325</v>
      </c>
      <c r="I326" s="130" t="s">
        <v>1676</v>
      </c>
      <c r="J326" s="131" t="s">
        <v>1677</v>
      </c>
      <c r="K326" s="130">
        <v>4325</v>
      </c>
      <c r="L326" s="130" t="s">
        <v>1678</v>
      </c>
      <c r="M326" s="131" t="s">
        <v>2676</v>
      </c>
      <c r="N326" s="131"/>
      <c r="O326" s="132" t="s">
        <v>978</v>
      </c>
      <c r="P326" s="132" t="s">
        <v>1679</v>
      </c>
    </row>
    <row r="327" spans="1:16" ht="13.5" thickBot="1" x14ac:dyDescent="0.25">
      <c r="A327" s="8" t="str">
        <f t="shared" si="24"/>
        <v> AOEB 4 </v>
      </c>
      <c r="B327" s="21" t="str">
        <f t="shared" si="25"/>
        <v>I</v>
      </c>
      <c r="C327" s="8">
        <f t="shared" si="26"/>
        <v>49442.6</v>
      </c>
      <c r="D327" s="33" t="str">
        <f t="shared" si="27"/>
        <v>vis</v>
      </c>
      <c r="E327" s="129">
        <f>VLOOKUP(C327,'Active 2'!C$21:E$967,3,FALSE)</f>
        <v>-2938.0066900315342</v>
      </c>
      <c r="F327" s="21" t="s">
        <v>2608</v>
      </c>
      <c r="G327" s="33" t="str">
        <f t="shared" si="28"/>
        <v>49442.600</v>
      </c>
      <c r="H327" s="8">
        <f t="shared" si="29"/>
        <v>4378</v>
      </c>
      <c r="I327" s="130" t="s">
        <v>1680</v>
      </c>
      <c r="J327" s="131" t="s">
        <v>1681</v>
      </c>
      <c r="K327" s="130">
        <v>4378</v>
      </c>
      <c r="L327" s="130" t="s">
        <v>1665</v>
      </c>
      <c r="M327" s="131" t="s">
        <v>2676</v>
      </c>
      <c r="N327" s="131"/>
      <c r="O327" s="132" t="s">
        <v>1031</v>
      </c>
      <c r="P327" s="132" t="s">
        <v>1647</v>
      </c>
    </row>
    <row r="328" spans="1:16" ht="13.5" thickBot="1" x14ac:dyDescent="0.25">
      <c r="A328" s="8" t="str">
        <f t="shared" si="24"/>
        <v> AOEB 4 </v>
      </c>
      <c r="B328" s="21" t="str">
        <f t="shared" si="25"/>
        <v>I</v>
      </c>
      <c r="C328" s="8">
        <f t="shared" si="26"/>
        <v>49450.743000000002</v>
      </c>
      <c r="D328" s="33" t="str">
        <f t="shared" si="27"/>
        <v>vis</v>
      </c>
      <c r="E328" s="129">
        <f>VLOOKUP(C328,'Active 2'!C$21:E$967,3,FALSE)</f>
        <v>-2932.0078212930853</v>
      </c>
      <c r="F328" s="21" t="s">
        <v>2608</v>
      </c>
      <c r="G328" s="33" t="str">
        <f t="shared" si="28"/>
        <v>49450.743</v>
      </c>
      <c r="H328" s="8">
        <f t="shared" si="29"/>
        <v>4384</v>
      </c>
      <c r="I328" s="130" t="s">
        <v>1682</v>
      </c>
      <c r="J328" s="131" t="s">
        <v>1683</v>
      </c>
      <c r="K328" s="130">
        <v>4384</v>
      </c>
      <c r="L328" s="130" t="s">
        <v>1684</v>
      </c>
      <c r="M328" s="131" t="s">
        <v>2676</v>
      </c>
      <c r="N328" s="131"/>
      <c r="O328" s="132" t="s">
        <v>685</v>
      </c>
      <c r="P328" s="132" t="s">
        <v>1647</v>
      </c>
    </row>
    <row r="329" spans="1:16" ht="13.5" thickBot="1" x14ac:dyDescent="0.25">
      <c r="A329" s="8" t="str">
        <f t="shared" si="24"/>
        <v> BBS 106 </v>
      </c>
      <c r="B329" s="21" t="str">
        <f t="shared" si="25"/>
        <v>I</v>
      </c>
      <c r="C329" s="8">
        <f t="shared" si="26"/>
        <v>49472.464</v>
      </c>
      <c r="D329" s="33" t="str">
        <f t="shared" si="27"/>
        <v>vis</v>
      </c>
      <c r="E329" s="129">
        <f>VLOOKUP(C329,'Active 2'!C$21:E$967,3,FALSE)</f>
        <v>-2916.0061722856226</v>
      </c>
      <c r="F329" s="21" t="s">
        <v>2608</v>
      </c>
      <c r="G329" s="33" t="str">
        <f t="shared" si="28"/>
        <v>49472.464</v>
      </c>
      <c r="H329" s="8">
        <f t="shared" si="29"/>
        <v>4400</v>
      </c>
      <c r="I329" s="130" t="s">
        <v>1685</v>
      </c>
      <c r="J329" s="131" t="s">
        <v>1686</v>
      </c>
      <c r="K329" s="130">
        <v>4400</v>
      </c>
      <c r="L329" s="130" t="s">
        <v>1665</v>
      </c>
      <c r="M329" s="131" t="s">
        <v>2676</v>
      </c>
      <c r="N329" s="131"/>
      <c r="O329" s="132" t="s">
        <v>905</v>
      </c>
      <c r="P329" s="132" t="s">
        <v>1679</v>
      </c>
    </row>
    <row r="330" spans="1:16" ht="13.5" thickBot="1" x14ac:dyDescent="0.25">
      <c r="A330" s="8" t="str">
        <f t="shared" si="24"/>
        <v> AOEB 4 </v>
      </c>
      <c r="B330" s="21" t="str">
        <f t="shared" si="25"/>
        <v>I</v>
      </c>
      <c r="C330" s="8">
        <f t="shared" si="26"/>
        <v>49488.75</v>
      </c>
      <c r="D330" s="33" t="str">
        <f t="shared" si="27"/>
        <v>vis</v>
      </c>
      <c r="E330" s="129">
        <f>VLOOKUP(C330,'Active 2'!C$21:E$967,3,FALSE)</f>
        <v>-2904.0084348087307</v>
      </c>
      <c r="F330" s="21" t="s">
        <v>2608</v>
      </c>
      <c r="G330" s="33" t="str">
        <f t="shared" si="28"/>
        <v>49488.750</v>
      </c>
      <c r="H330" s="8">
        <f t="shared" si="29"/>
        <v>4412</v>
      </c>
      <c r="I330" s="130" t="s">
        <v>1692</v>
      </c>
      <c r="J330" s="131" t="s">
        <v>1693</v>
      </c>
      <c r="K330" s="130">
        <v>4412</v>
      </c>
      <c r="L330" s="130" t="s">
        <v>1678</v>
      </c>
      <c r="M330" s="131" t="s">
        <v>2676</v>
      </c>
      <c r="N330" s="131"/>
      <c r="O330" s="132" t="s">
        <v>685</v>
      </c>
      <c r="P330" s="132" t="s">
        <v>1647</v>
      </c>
    </row>
    <row r="331" spans="1:16" ht="13.5" thickBot="1" x14ac:dyDescent="0.25">
      <c r="A331" s="8" t="str">
        <f t="shared" ref="A331:A394" si="30">P331</f>
        <v> BBS 107 </v>
      </c>
      <c r="B331" s="21" t="str">
        <f t="shared" ref="B331:B394" si="31">IF(H331=INT(H331),"I","II")</f>
        <v>I</v>
      </c>
      <c r="C331" s="8">
        <f t="shared" ref="C331:C394" si="32">1*G331</f>
        <v>49525.404999999999</v>
      </c>
      <c r="D331" s="33" t="str">
        <f t="shared" ref="D331:D394" si="33">VLOOKUP(F331,I$1:J$5,2,FALSE)</f>
        <v>vis</v>
      </c>
      <c r="E331" s="129">
        <f>VLOOKUP(C331,'Active 2'!C$21:E$967,3,FALSE)</f>
        <v>-2877.0050535478035</v>
      </c>
      <c r="F331" s="21" t="s">
        <v>2608</v>
      </c>
      <c r="G331" s="33" t="str">
        <f t="shared" ref="G331:G394" si="34">MID(I331,3,LEN(I331)-3)</f>
        <v>49525.405</v>
      </c>
      <c r="H331" s="8">
        <f t="shared" ref="H331:H394" si="35">1*K331</f>
        <v>4439</v>
      </c>
      <c r="I331" s="130" t="s">
        <v>1694</v>
      </c>
      <c r="J331" s="131" t="s">
        <v>1695</v>
      </c>
      <c r="K331" s="130">
        <v>4439</v>
      </c>
      <c r="L331" s="130" t="s">
        <v>1665</v>
      </c>
      <c r="M331" s="131" t="s">
        <v>2676</v>
      </c>
      <c r="N331" s="131"/>
      <c r="O331" s="132" t="s">
        <v>905</v>
      </c>
      <c r="P331" s="132" t="s">
        <v>1696</v>
      </c>
    </row>
    <row r="332" spans="1:16" ht="13.5" thickBot="1" x14ac:dyDescent="0.25">
      <c r="A332" s="8" t="str">
        <f t="shared" si="30"/>
        <v> BBS 107 </v>
      </c>
      <c r="B332" s="21" t="str">
        <f t="shared" si="31"/>
        <v>I</v>
      </c>
      <c r="C332" s="8">
        <f t="shared" si="32"/>
        <v>49567.483999999997</v>
      </c>
      <c r="D332" s="33" t="str">
        <f t="shared" si="33"/>
        <v>vis</v>
      </c>
      <c r="E332" s="129">
        <f>VLOOKUP(C332,'Active 2'!C$21:E$967,3,FALSE)</f>
        <v>-2846.0058643490988</v>
      </c>
      <c r="F332" s="21" t="s">
        <v>2608</v>
      </c>
      <c r="G332" s="33" t="str">
        <f t="shared" si="34"/>
        <v>49567.484</v>
      </c>
      <c r="H332" s="8">
        <f t="shared" si="35"/>
        <v>4470</v>
      </c>
      <c r="I332" s="130" t="s">
        <v>1697</v>
      </c>
      <c r="J332" s="131" t="s">
        <v>1699</v>
      </c>
      <c r="K332" s="130">
        <v>4470</v>
      </c>
      <c r="L332" s="130" t="s">
        <v>1684</v>
      </c>
      <c r="M332" s="131" t="s">
        <v>2676</v>
      </c>
      <c r="N332" s="131"/>
      <c r="O332" s="132" t="s">
        <v>978</v>
      </c>
      <c r="P332" s="132" t="s">
        <v>1696</v>
      </c>
    </row>
    <row r="333" spans="1:16" ht="13.5" thickBot="1" x14ac:dyDescent="0.25">
      <c r="A333" s="8" t="str">
        <f t="shared" si="30"/>
        <v> AOEB 4 </v>
      </c>
      <c r="B333" s="21" t="str">
        <f t="shared" si="31"/>
        <v>I</v>
      </c>
      <c r="C333" s="8">
        <f t="shared" si="32"/>
        <v>49594.633999999998</v>
      </c>
      <c r="D333" s="33" t="str">
        <f t="shared" si="33"/>
        <v>vis</v>
      </c>
      <c r="E333" s="129">
        <f>VLOOKUP(C333,'Active 2'!C$21:E$967,3,FALSE)</f>
        <v>-2826.0047239525843</v>
      </c>
      <c r="F333" s="21" t="s">
        <v>2608</v>
      </c>
      <c r="G333" s="33" t="str">
        <f t="shared" si="34"/>
        <v>49594.634</v>
      </c>
      <c r="H333" s="8">
        <f t="shared" si="35"/>
        <v>4490</v>
      </c>
      <c r="I333" s="130" t="s">
        <v>1700</v>
      </c>
      <c r="J333" s="131" t="s">
        <v>1701</v>
      </c>
      <c r="K333" s="130">
        <v>4490</v>
      </c>
      <c r="L333" s="130" t="s">
        <v>1702</v>
      </c>
      <c r="M333" s="131" t="s">
        <v>2676</v>
      </c>
      <c r="N333" s="131"/>
      <c r="O333" s="132" t="s">
        <v>685</v>
      </c>
      <c r="P333" s="132" t="s">
        <v>1647</v>
      </c>
    </row>
    <row r="334" spans="1:16" ht="13.5" thickBot="1" x14ac:dyDescent="0.25">
      <c r="A334" s="8" t="str">
        <f t="shared" si="30"/>
        <v> BBS 107 </v>
      </c>
      <c r="B334" s="21" t="str">
        <f t="shared" si="31"/>
        <v>I</v>
      </c>
      <c r="C334" s="8">
        <f t="shared" si="32"/>
        <v>49631.29</v>
      </c>
      <c r="D334" s="33" t="str">
        <f t="shared" si="33"/>
        <v>vis</v>
      </c>
      <c r="E334" s="129">
        <f>VLOOKUP(C334,'Active 2'!C$21:E$967,3,FALSE)</f>
        <v>-2799.0006060014007</v>
      </c>
      <c r="F334" s="21" t="s">
        <v>2608</v>
      </c>
      <c r="G334" s="33" t="str">
        <f t="shared" si="34"/>
        <v>49631.290</v>
      </c>
      <c r="H334" s="8">
        <f t="shared" si="35"/>
        <v>4517</v>
      </c>
      <c r="I334" s="130" t="s">
        <v>1703</v>
      </c>
      <c r="J334" s="131" t="s">
        <v>1704</v>
      </c>
      <c r="K334" s="130">
        <v>4517</v>
      </c>
      <c r="L334" s="130" t="s">
        <v>1670</v>
      </c>
      <c r="M334" s="131" t="s">
        <v>2676</v>
      </c>
      <c r="N334" s="131"/>
      <c r="O334" s="132" t="s">
        <v>978</v>
      </c>
      <c r="P334" s="132" t="s">
        <v>1696</v>
      </c>
    </row>
    <row r="335" spans="1:16" ht="13.5" thickBot="1" x14ac:dyDescent="0.25">
      <c r="A335" s="8" t="str">
        <f t="shared" si="30"/>
        <v> AOEB 4 </v>
      </c>
      <c r="B335" s="21" t="str">
        <f t="shared" si="31"/>
        <v>I</v>
      </c>
      <c r="C335" s="8">
        <f t="shared" si="32"/>
        <v>49685.582000000002</v>
      </c>
      <c r="D335" s="33" t="str">
        <f t="shared" si="33"/>
        <v>vis</v>
      </c>
      <c r="E335" s="129">
        <f>VLOOKUP(C335,'Active 2'!C$21:E$967,3,FALSE)</f>
        <v>-2759.0042187304052</v>
      </c>
      <c r="F335" s="21" t="s">
        <v>2608</v>
      </c>
      <c r="G335" s="33" t="str">
        <f t="shared" si="34"/>
        <v>49685.582</v>
      </c>
      <c r="H335" s="8">
        <f t="shared" si="35"/>
        <v>4557</v>
      </c>
      <c r="I335" s="130" t="s">
        <v>1705</v>
      </c>
      <c r="J335" s="131" t="s">
        <v>1706</v>
      </c>
      <c r="K335" s="130">
        <v>4557</v>
      </c>
      <c r="L335" s="130" t="s">
        <v>1707</v>
      </c>
      <c r="M335" s="131" t="s">
        <v>2676</v>
      </c>
      <c r="N335" s="131"/>
      <c r="O335" s="132" t="s">
        <v>685</v>
      </c>
      <c r="P335" s="132" t="s">
        <v>1647</v>
      </c>
    </row>
    <row r="336" spans="1:16" ht="13.5" thickBot="1" x14ac:dyDescent="0.25">
      <c r="A336" s="8" t="str">
        <f t="shared" si="30"/>
        <v> AOEB 4 </v>
      </c>
      <c r="B336" s="21" t="str">
        <f t="shared" si="31"/>
        <v>I</v>
      </c>
      <c r="C336" s="8">
        <f t="shared" si="32"/>
        <v>49723.59</v>
      </c>
      <c r="D336" s="33" t="str">
        <f t="shared" si="33"/>
        <v>vis</v>
      </c>
      <c r="E336" s="129">
        <f>VLOOKUP(C336,'Active 2'!C$21:E$967,3,FALSE)</f>
        <v>-2731.0040955557988</v>
      </c>
      <c r="F336" s="21" t="s">
        <v>2608</v>
      </c>
      <c r="G336" s="33" t="str">
        <f t="shared" si="34"/>
        <v>49723.590</v>
      </c>
      <c r="H336" s="8">
        <f t="shared" si="35"/>
        <v>4585</v>
      </c>
      <c r="I336" s="130" t="s">
        <v>1708</v>
      </c>
      <c r="J336" s="131" t="s">
        <v>1709</v>
      </c>
      <c r="K336" s="130">
        <v>4585</v>
      </c>
      <c r="L336" s="130" t="s">
        <v>1678</v>
      </c>
      <c r="M336" s="131" t="s">
        <v>2676</v>
      </c>
      <c r="N336" s="131"/>
      <c r="O336" s="132" t="s">
        <v>685</v>
      </c>
      <c r="P336" s="132" t="s">
        <v>1647</v>
      </c>
    </row>
    <row r="337" spans="1:16" ht="13.5" thickBot="1" x14ac:dyDescent="0.25">
      <c r="A337" s="8" t="str">
        <f t="shared" si="30"/>
        <v> AOEB 4 </v>
      </c>
      <c r="B337" s="21" t="str">
        <f t="shared" si="31"/>
        <v>I</v>
      </c>
      <c r="C337" s="8">
        <f t="shared" si="32"/>
        <v>49742.593999999997</v>
      </c>
      <c r="D337" s="33" t="str">
        <f t="shared" si="33"/>
        <v>vis</v>
      </c>
      <c r="E337" s="129">
        <f>VLOOKUP(C337,'Active 2'!C$21:E$967,3,FALSE)</f>
        <v>-2717.0040339684933</v>
      </c>
      <c r="F337" s="21" t="s">
        <v>2608</v>
      </c>
      <c r="G337" s="33" t="str">
        <f t="shared" si="34"/>
        <v>49742.594</v>
      </c>
      <c r="H337" s="8">
        <f t="shared" si="35"/>
        <v>4599</v>
      </c>
      <c r="I337" s="130" t="s">
        <v>1710</v>
      </c>
      <c r="J337" s="131" t="s">
        <v>1711</v>
      </c>
      <c r="K337" s="130">
        <v>4599</v>
      </c>
      <c r="L337" s="130" t="s">
        <v>1678</v>
      </c>
      <c r="M337" s="131" t="s">
        <v>2676</v>
      </c>
      <c r="N337" s="131"/>
      <c r="O337" s="132" t="s">
        <v>685</v>
      </c>
      <c r="P337" s="132" t="s">
        <v>1647</v>
      </c>
    </row>
    <row r="338" spans="1:16" ht="13.5" thickBot="1" x14ac:dyDescent="0.25">
      <c r="A338" s="8" t="str">
        <f t="shared" si="30"/>
        <v> BBS 108 </v>
      </c>
      <c r="B338" s="21" t="str">
        <f t="shared" si="31"/>
        <v>I</v>
      </c>
      <c r="C338" s="8">
        <f t="shared" si="32"/>
        <v>49776.53</v>
      </c>
      <c r="D338" s="33" t="str">
        <f t="shared" si="33"/>
        <v>vis</v>
      </c>
      <c r="E338" s="129">
        <f>VLOOKUP(C338,'Active 2'!C$21:E$967,3,FALSE)</f>
        <v>-2692.0037135082316</v>
      </c>
      <c r="F338" s="21" t="s">
        <v>2608</v>
      </c>
      <c r="G338" s="33" t="str">
        <f t="shared" si="34"/>
        <v>49776.530</v>
      </c>
      <c r="H338" s="8">
        <f t="shared" si="35"/>
        <v>4624</v>
      </c>
      <c r="I338" s="130" t="s">
        <v>1712</v>
      </c>
      <c r="J338" s="131" t="s">
        <v>1713</v>
      </c>
      <c r="K338" s="130">
        <v>4624</v>
      </c>
      <c r="L338" s="130" t="s">
        <v>1689</v>
      </c>
      <c r="M338" s="131" t="s">
        <v>2676</v>
      </c>
      <c r="N338" s="131"/>
      <c r="O338" s="132" t="s">
        <v>978</v>
      </c>
      <c r="P338" s="132" t="s">
        <v>1714</v>
      </c>
    </row>
    <row r="339" spans="1:16" ht="13.5" thickBot="1" x14ac:dyDescent="0.25">
      <c r="A339" s="8" t="str">
        <f t="shared" si="30"/>
        <v> AOEB 4 </v>
      </c>
      <c r="B339" s="21" t="str">
        <f t="shared" si="31"/>
        <v>I</v>
      </c>
      <c r="C339" s="8">
        <f t="shared" si="32"/>
        <v>49780.601000000002</v>
      </c>
      <c r="D339" s="33" t="str">
        <f t="shared" si="33"/>
        <v>vis</v>
      </c>
      <c r="E339" s="129">
        <f>VLOOKUP(C339,'Active 2'!C$21:E$967,3,FALSE)</f>
        <v>-2689.0046474841329</v>
      </c>
      <c r="F339" s="21" t="s">
        <v>2608</v>
      </c>
      <c r="G339" s="33" t="str">
        <f t="shared" si="34"/>
        <v>49780.601</v>
      </c>
      <c r="H339" s="8">
        <f t="shared" si="35"/>
        <v>4627</v>
      </c>
      <c r="I339" s="130" t="s">
        <v>1715</v>
      </c>
      <c r="J339" s="131" t="s">
        <v>1716</v>
      </c>
      <c r="K339" s="130">
        <v>4627</v>
      </c>
      <c r="L339" s="130" t="s">
        <v>1717</v>
      </c>
      <c r="M339" s="131" t="s">
        <v>2676</v>
      </c>
      <c r="N339" s="131"/>
      <c r="O339" s="132" t="s">
        <v>685</v>
      </c>
      <c r="P339" s="132" t="s">
        <v>1647</v>
      </c>
    </row>
    <row r="340" spans="1:16" ht="13.5" thickBot="1" x14ac:dyDescent="0.25">
      <c r="A340" s="8" t="str">
        <f t="shared" si="30"/>
        <v> BBS 108 </v>
      </c>
      <c r="B340" s="21" t="str">
        <f t="shared" si="31"/>
        <v>I</v>
      </c>
      <c r="C340" s="8">
        <f t="shared" si="32"/>
        <v>49787.387999999999</v>
      </c>
      <c r="D340" s="33" t="str">
        <f t="shared" si="33"/>
        <v>vis</v>
      </c>
      <c r="E340" s="129">
        <f>VLOOKUP(C340,'Active 2'!C$21:E$967,3,FALSE)</f>
        <v>-2684.0047307301343</v>
      </c>
      <c r="F340" s="21" t="s">
        <v>2608</v>
      </c>
      <c r="G340" s="33" t="str">
        <f t="shared" si="34"/>
        <v>49787.388</v>
      </c>
      <c r="H340" s="8">
        <f t="shared" si="35"/>
        <v>4632</v>
      </c>
      <c r="I340" s="130" t="s">
        <v>1718</v>
      </c>
      <c r="J340" s="131" t="s">
        <v>1719</v>
      </c>
      <c r="K340" s="130">
        <v>4632</v>
      </c>
      <c r="L340" s="130" t="s">
        <v>1717</v>
      </c>
      <c r="M340" s="131" t="s">
        <v>2676</v>
      </c>
      <c r="N340" s="131"/>
      <c r="O340" s="132" t="s">
        <v>905</v>
      </c>
      <c r="P340" s="132" t="s">
        <v>1714</v>
      </c>
    </row>
    <row r="341" spans="1:16" ht="13.5" thickBot="1" x14ac:dyDescent="0.25">
      <c r="A341" s="8" t="str">
        <f t="shared" si="30"/>
        <v> BBS 109 </v>
      </c>
      <c r="B341" s="21" t="str">
        <f t="shared" si="31"/>
        <v>I</v>
      </c>
      <c r="C341" s="8">
        <f t="shared" si="32"/>
        <v>49844.398000000001</v>
      </c>
      <c r="D341" s="33" t="str">
        <f t="shared" si="33"/>
        <v>vis</v>
      </c>
      <c r="E341" s="129">
        <f>VLOOKUP(C341,'Active 2'!C$21:E$967,3,FALSE)</f>
        <v>-2642.0060193487252</v>
      </c>
      <c r="F341" s="21" t="s">
        <v>2608</v>
      </c>
      <c r="G341" s="33" t="str">
        <f t="shared" si="34"/>
        <v>49844.398</v>
      </c>
      <c r="H341" s="8">
        <f t="shared" si="35"/>
        <v>4674</v>
      </c>
      <c r="I341" s="130" t="s">
        <v>1723</v>
      </c>
      <c r="J341" s="131" t="s">
        <v>1724</v>
      </c>
      <c r="K341" s="130">
        <v>4674</v>
      </c>
      <c r="L341" s="130" t="s">
        <v>1725</v>
      </c>
      <c r="M341" s="131" t="s">
        <v>2676</v>
      </c>
      <c r="N341" s="131"/>
      <c r="O341" s="132" t="s">
        <v>1386</v>
      </c>
      <c r="P341" s="132" t="s">
        <v>1726</v>
      </c>
    </row>
    <row r="342" spans="1:16" ht="13.5" thickBot="1" x14ac:dyDescent="0.25">
      <c r="A342" s="8" t="str">
        <f t="shared" si="30"/>
        <v> BBS 109 </v>
      </c>
      <c r="B342" s="21" t="str">
        <f t="shared" si="31"/>
        <v>I</v>
      </c>
      <c r="C342" s="8">
        <f t="shared" si="32"/>
        <v>49844.402000000002</v>
      </c>
      <c r="D342" s="33" t="str">
        <f t="shared" si="33"/>
        <v>vis</v>
      </c>
      <c r="E342" s="129">
        <f>VLOOKUP(C342,'Active 2'!C$21:E$967,3,FALSE)</f>
        <v>-2642.0030725877082</v>
      </c>
      <c r="F342" s="21" t="s">
        <v>2608</v>
      </c>
      <c r="G342" s="33" t="str">
        <f t="shared" si="34"/>
        <v>49844.402</v>
      </c>
      <c r="H342" s="8">
        <f t="shared" si="35"/>
        <v>4674</v>
      </c>
      <c r="I342" s="130" t="s">
        <v>1727</v>
      </c>
      <c r="J342" s="131" t="s">
        <v>1728</v>
      </c>
      <c r="K342" s="130">
        <v>4674</v>
      </c>
      <c r="L342" s="130" t="s">
        <v>1689</v>
      </c>
      <c r="M342" s="131" t="s">
        <v>2676</v>
      </c>
      <c r="N342" s="131"/>
      <c r="O342" s="132" t="s">
        <v>905</v>
      </c>
      <c r="P342" s="132" t="s">
        <v>1726</v>
      </c>
    </row>
    <row r="343" spans="1:16" ht="13.5" thickBot="1" x14ac:dyDescent="0.25">
      <c r="A343" s="8" t="str">
        <f t="shared" si="30"/>
        <v> AOEB 4 </v>
      </c>
      <c r="B343" s="21" t="str">
        <f t="shared" si="31"/>
        <v>I</v>
      </c>
      <c r="C343" s="8">
        <f t="shared" si="32"/>
        <v>49868.832999999999</v>
      </c>
      <c r="D343" s="33" t="str">
        <f t="shared" si="33"/>
        <v>vis</v>
      </c>
      <c r="E343" s="129">
        <f>VLOOKUP(C343,'Active 2'!C$21:E$967,3,FALSE)</f>
        <v>-2624.004992991865</v>
      </c>
      <c r="F343" s="21" t="s">
        <v>2608</v>
      </c>
      <c r="G343" s="33" t="str">
        <f t="shared" si="34"/>
        <v>49868.833</v>
      </c>
      <c r="H343" s="8">
        <f t="shared" si="35"/>
        <v>4692</v>
      </c>
      <c r="I343" s="130" t="s">
        <v>1729</v>
      </c>
      <c r="J343" s="131" t="s">
        <v>1730</v>
      </c>
      <c r="K343" s="130">
        <v>4692</v>
      </c>
      <c r="L343" s="130" t="s">
        <v>1725</v>
      </c>
      <c r="M343" s="131" t="s">
        <v>2676</v>
      </c>
      <c r="N343" s="131"/>
      <c r="O343" s="132" t="s">
        <v>685</v>
      </c>
      <c r="P343" s="132" t="s">
        <v>1647</v>
      </c>
    </row>
    <row r="344" spans="1:16" ht="13.5" thickBot="1" x14ac:dyDescent="0.25">
      <c r="A344" s="8" t="str">
        <f t="shared" si="30"/>
        <v> BBS 110 </v>
      </c>
      <c r="B344" s="21" t="str">
        <f t="shared" si="31"/>
        <v>I</v>
      </c>
      <c r="C344" s="8">
        <f t="shared" si="32"/>
        <v>49920.42</v>
      </c>
      <c r="D344" s="33" t="str">
        <f t="shared" si="33"/>
        <v>vis</v>
      </c>
      <c r="E344" s="129">
        <f>VLOOKUP(C344,'Active 2'!C$21:E$967,3,FALSE)</f>
        <v>-2586.0013528579821</v>
      </c>
      <c r="F344" s="21" t="s">
        <v>2608</v>
      </c>
      <c r="G344" s="33" t="str">
        <f t="shared" si="34"/>
        <v>49920.420</v>
      </c>
      <c r="H344" s="8">
        <f t="shared" si="35"/>
        <v>4730</v>
      </c>
      <c r="I344" s="130" t="s">
        <v>1731</v>
      </c>
      <c r="J344" s="131" t="s">
        <v>1732</v>
      </c>
      <c r="K344" s="130">
        <v>4730</v>
      </c>
      <c r="L344" s="130" t="s">
        <v>1689</v>
      </c>
      <c r="M344" s="131" t="s">
        <v>2676</v>
      </c>
      <c r="N344" s="131"/>
      <c r="O344" s="132" t="s">
        <v>905</v>
      </c>
      <c r="P344" s="132" t="s">
        <v>1733</v>
      </c>
    </row>
    <row r="345" spans="1:16" ht="13.5" thickBot="1" x14ac:dyDescent="0.25">
      <c r="A345" s="8" t="str">
        <f t="shared" si="30"/>
        <v> BBS 110 </v>
      </c>
      <c r="B345" s="21" t="str">
        <f t="shared" si="31"/>
        <v>I</v>
      </c>
      <c r="C345" s="8">
        <f t="shared" si="32"/>
        <v>49947.563999999998</v>
      </c>
      <c r="D345" s="33" t="str">
        <f t="shared" si="33"/>
        <v>vis</v>
      </c>
      <c r="E345" s="129">
        <f>VLOOKUP(C345,'Active 2'!C$21:E$967,3,FALSE)</f>
        <v>-2566.0046326029928</v>
      </c>
      <c r="F345" s="21" t="s">
        <v>2608</v>
      </c>
      <c r="G345" s="33" t="str">
        <f t="shared" si="34"/>
        <v>49947.564</v>
      </c>
      <c r="H345" s="8">
        <f t="shared" si="35"/>
        <v>4750</v>
      </c>
      <c r="I345" s="130" t="s">
        <v>1742</v>
      </c>
      <c r="J345" s="131" t="s">
        <v>1743</v>
      </c>
      <c r="K345" s="130">
        <v>4750</v>
      </c>
      <c r="L345" s="130" t="s">
        <v>1744</v>
      </c>
      <c r="M345" s="131" t="s">
        <v>2676</v>
      </c>
      <c r="N345" s="131"/>
      <c r="O345" s="132" t="s">
        <v>978</v>
      </c>
      <c r="P345" s="132" t="s">
        <v>1733</v>
      </c>
    </row>
    <row r="346" spans="1:16" ht="13.5" thickBot="1" x14ac:dyDescent="0.25">
      <c r="A346" s="8" t="str">
        <f t="shared" si="30"/>
        <v> AOEB 4 </v>
      </c>
      <c r="B346" s="21" t="str">
        <f t="shared" si="31"/>
        <v>I</v>
      </c>
      <c r="C346" s="8">
        <f t="shared" si="32"/>
        <v>49955.707999999999</v>
      </c>
      <c r="D346" s="33" t="str">
        <f t="shared" si="33"/>
        <v>vis</v>
      </c>
      <c r="E346" s="129">
        <f>VLOOKUP(C346,'Active 2'!C$21:E$967,3,FALSE)</f>
        <v>-2560.0050271742925</v>
      </c>
      <c r="F346" s="21" t="s">
        <v>2608</v>
      </c>
      <c r="G346" s="33" t="str">
        <f t="shared" si="34"/>
        <v>49955.708</v>
      </c>
      <c r="H346" s="8">
        <f t="shared" si="35"/>
        <v>4756</v>
      </c>
      <c r="I346" s="130" t="s">
        <v>1745</v>
      </c>
      <c r="J346" s="131" t="s">
        <v>1746</v>
      </c>
      <c r="K346" s="130">
        <v>4756</v>
      </c>
      <c r="L346" s="130" t="s">
        <v>1747</v>
      </c>
      <c r="M346" s="131" t="s">
        <v>2676</v>
      </c>
      <c r="N346" s="131"/>
      <c r="O346" s="132" t="s">
        <v>685</v>
      </c>
      <c r="P346" s="132" t="s">
        <v>1647</v>
      </c>
    </row>
    <row r="347" spans="1:16" ht="13.5" thickBot="1" x14ac:dyDescent="0.25">
      <c r="A347" s="8" t="str">
        <f t="shared" si="30"/>
        <v> AOEB 4 </v>
      </c>
      <c r="B347" s="21" t="str">
        <f t="shared" si="31"/>
        <v>I</v>
      </c>
      <c r="C347" s="8">
        <f t="shared" si="32"/>
        <v>49978.786</v>
      </c>
      <c r="D347" s="33" t="str">
        <f t="shared" si="33"/>
        <v>vis</v>
      </c>
      <c r="E347" s="129">
        <f>VLOOKUP(C347,'Active 2'!C$21:E$967,3,FALSE)</f>
        <v>-2543.0036894921282</v>
      </c>
      <c r="F347" s="21" t="s">
        <v>2608</v>
      </c>
      <c r="G347" s="33" t="str">
        <f t="shared" si="34"/>
        <v>49978.786</v>
      </c>
      <c r="H347" s="8">
        <f t="shared" si="35"/>
        <v>4773</v>
      </c>
      <c r="I347" s="130" t="s">
        <v>1748</v>
      </c>
      <c r="J347" s="131" t="s">
        <v>1749</v>
      </c>
      <c r="K347" s="130">
        <v>4773</v>
      </c>
      <c r="L347" s="130" t="s">
        <v>1725</v>
      </c>
      <c r="M347" s="131" t="s">
        <v>2676</v>
      </c>
      <c r="N347" s="131"/>
      <c r="O347" s="132" t="s">
        <v>685</v>
      </c>
      <c r="P347" s="132" t="s">
        <v>1647</v>
      </c>
    </row>
    <row r="348" spans="1:16" ht="13.5" thickBot="1" x14ac:dyDescent="0.25">
      <c r="A348" s="8" t="str">
        <f t="shared" si="30"/>
        <v> BBS 112 </v>
      </c>
      <c r="B348" s="21" t="str">
        <f t="shared" si="31"/>
        <v>I</v>
      </c>
      <c r="C348" s="8">
        <f t="shared" si="32"/>
        <v>50061.59</v>
      </c>
      <c r="D348" s="33" t="str">
        <f t="shared" si="33"/>
        <v>vis</v>
      </c>
      <c r="E348" s="129">
        <f>VLOOKUP(C348,'Active 2'!C$21:E$967,3,FALSE)</f>
        <v>-2482.0027896986549</v>
      </c>
      <c r="F348" s="21" t="s">
        <v>2608</v>
      </c>
      <c r="G348" s="33" t="str">
        <f t="shared" si="34"/>
        <v>50061.590</v>
      </c>
      <c r="H348" s="8">
        <f t="shared" si="35"/>
        <v>4834</v>
      </c>
      <c r="I348" s="130" t="s">
        <v>1750</v>
      </c>
      <c r="J348" s="131" t="s">
        <v>1751</v>
      </c>
      <c r="K348" s="130">
        <v>4834</v>
      </c>
      <c r="L348" s="130" t="s">
        <v>1744</v>
      </c>
      <c r="M348" s="131" t="s">
        <v>445</v>
      </c>
      <c r="N348" s="131" t="s">
        <v>446</v>
      </c>
      <c r="O348" s="132" t="s">
        <v>1465</v>
      </c>
      <c r="P348" s="132" t="s">
        <v>1752</v>
      </c>
    </row>
    <row r="349" spans="1:16" ht="13.5" thickBot="1" x14ac:dyDescent="0.25">
      <c r="A349" s="8" t="str">
        <f t="shared" si="30"/>
        <v> BBS 111 </v>
      </c>
      <c r="B349" s="21" t="str">
        <f t="shared" si="31"/>
        <v>I</v>
      </c>
      <c r="C349" s="8">
        <f t="shared" si="32"/>
        <v>50110.457000000002</v>
      </c>
      <c r="D349" s="33" t="str">
        <f t="shared" si="33"/>
        <v>vis</v>
      </c>
      <c r="E349" s="129">
        <f>VLOOKUP(C349,'Active 2'!C$21:E$967,3,FALSE)</f>
        <v>-2446.0029470556888</v>
      </c>
      <c r="F349" s="21" t="s">
        <v>2608</v>
      </c>
      <c r="G349" s="33" t="str">
        <f t="shared" si="34"/>
        <v>50110.457</v>
      </c>
      <c r="H349" s="8">
        <f t="shared" si="35"/>
        <v>4870</v>
      </c>
      <c r="I349" s="130" t="s">
        <v>1753</v>
      </c>
      <c r="J349" s="131" t="s">
        <v>1754</v>
      </c>
      <c r="K349" s="130">
        <v>4870</v>
      </c>
      <c r="L349" s="130" t="s">
        <v>1755</v>
      </c>
      <c r="M349" s="131" t="s">
        <v>2676</v>
      </c>
      <c r="N349" s="131"/>
      <c r="O349" s="132" t="s">
        <v>1386</v>
      </c>
      <c r="P349" s="132" t="s">
        <v>1756</v>
      </c>
    </row>
    <row r="350" spans="1:16" ht="13.5" thickBot="1" x14ac:dyDescent="0.25">
      <c r="A350" s="8" t="str">
        <f t="shared" si="30"/>
        <v> BBS 111 </v>
      </c>
      <c r="B350" s="21" t="str">
        <f t="shared" si="31"/>
        <v>I</v>
      </c>
      <c r="C350" s="8">
        <f t="shared" si="32"/>
        <v>50129.462</v>
      </c>
      <c r="D350" s="33" t="str">
        <f t="shared" si="33"/>
        <v>vis</v>
      </c>
      <c r="E350" s="129">
        <f>VLOOKUP(C350,'Active 2'!C$21:E$967,3,FALSE)</f>
        <v>-2432.0021487781314</v>
      </c>
      <c r="F350" s="21" t="s">
        <v>2608</v>
      </c>
      <c r="G350" s="33" t="str">
        <f t="shared" si="34"/>
        <v>50129.462</v>
      </c>
      <c r="H350" s="8">
        <f t="shared" si="35"/>
        <v>4884</v>
      </c>
      <c r="I350" s="130" t="s">
        <v>1757</v>
      </c>
      <c r="J350" s="131" t="s">
        <v>1758</v>
      </c>
      <c r="K350" s="130">
        <v>4884</v>
      </c>
      <c r="L350" s="130" t="s">
        <v>1747</v>
      </c>
      <c r="M350" s="131" t="s">
        <v>2676</v>
      </c>
      <c r="N350" s="131"/>
      <c r="O350" s="132" t="s">
        <v>978</v>
      </c>
      <c r="P350" s="132" t="s">
        <v>1756</v>
      </c>
    </row>
    <row r="351" spans="1:16" ht="13.5" thickBot="1" x14ac:dyDescent="0.25">
      <c r="A351" s="8" t="str">
        <f t="shared" si="30"/>
        <v> BBS 111 </v>
      </c>
      <c r="B351" s="21" t="str">
        <f t="shared" si="31"/>
        <v>I</v>
      </c>
      <c r="C351" s="8">
        <f t="shared" si="32"/>
        <v>50140.324000000001</v>
      </c>
      <c r="D351" s="33" t="str">
        <f t="shared" si="33"/>
        <v>vis</v>
      </c>
      <c r="E351" s="129">
        <f>VLOOKUP(C351,'Active 2'!C$21:E$967,3,FALSE)</f>
        <v>-2424.0002192390175</v>
      </c>
      <c r="F351" s="21" t="s">
        <v>2608</v>
      </c>
      <c r="G351" s="33" t="str">
        <f t="shared" si="34"/>
        <v>50140.324</v>
      </c>
      <c r="H351" s="8">
        <f t="shared" si="35"/>
        <v>4892</v>
      </c>
      <c r="I351" s="130" t="s">
        <v>1759</v>
      </c>
      <c r="J351" s="131" t="s">
        <v>1760</v>
      </c>
      <c r="K351" s="130">
        <v>4892</v>
      </c>
      <c r="L351" s="130" t="s">
        <v>1725</v>
      </c>
      <c r="M351" s="131" t="s">
        <v>2676</v>
      </c>
      <c r="N351" s="131"/>
      <c r="O351" s="132" t="s">
        <v>905</v>
      </c>
      <c r="P351" s="132" t="s">
        <v>1756</v>
      </c>
    </row>
    <row r="352" spans="1:16" ht="13.5" thickBot="1" x14ac:dyDescent="0.25">
      <c r="A352" s="8" t="str">
        <f t="shared" si="30"/>
        <v> AOEB 4 </v>
      </c>
      <c r="B352" s="21" t="str">
        <f t="shared" si="31"/>
        <v>I</v>
      </c>
      <c r="C352" s="8">
        <f t="shared" si="32"/>
        <v>50194.616000000002</v>
      </c>
      <c r="D352" s="33" t="str">
        <f t="shared" si="33"/>
        <v>vis</v>
      </c>
      <c r="E352" s="129">
        <f>VLOOKUP(C352,'Active 2'!C$21:E$967,3,FALSE)</f>
        <v>-2384.003831968022</v>
      </c>
      <c r="F352" s="21" t="s">
        <v>2608</v>
      </c>
      <c r="G352" s="33" t="str">
        <f t="shared" si="34"/>
        <v>50194.616</v>
      </c>
      <c r="H352" s="8">
        <f t="shared" si="35"/>
        <v>4932</v>
      </c>
      <c r="I352" s="130" t="s">
        <v>1761</v>
      </c>
      <c r="J352" s="131" t="s">
        <v>1762</v>
      </c>
      <c r="K352" s="130">
        <v>4932</v>
      </c>
      <c r="L352" s="130" t="s">
        <v>1763</v>
      </c>
      <c r="M352" s="131" t="s">
        <v>2676</v>
      </c>
      <c r="N352" s="131"/>
      <c r="O352" s="132" t="s">
        <v>685</v>
      </c>
      <c r="P352" s="132" t="s">
        <v>1647</v>
      </c>
    </row>
    <row r="353" spans="1:16" ht="13.5" thickBot="1" x14ac:dyDescent="0.25">
      <c r="A353" s="8" t="str">
        <f t="shared" si="30"/>
        <v> AOEB 4 </v>
      </c>
      <c r="B353" s="21" t="str">
        <f t="shared" si="31"/>
        <v>I</v>
      </c>
      <c r="C353" s="8">
        <f t="shared" si="32"/>
        <v>50202.762999999999</v>
      </c>
      <c r="D353" s="33" t="str">
        <f t="shared" si="33"/>
        <v>vis</v>
      </c>
      <c r="E353" s="129">
        <f>VLOOKUP(C353,'Active 2'!C$21:E$967,3,FALSE)</f>
        <v>-2378.0020164685625</v>
      </c>
      <c r="F353" s="21" t="s">
        <v>2608</v>
      </c>
      <c r="G353" s="33" t="str">
        <f t="shared" si="34"/>
        <v>50202.763</v>
      </c>
      <c r="H353" s="8">
        <f t="shared" si="35"/>
        <v>4938</v>
      </c>
      <c r="I353" s="130" t="s">
        <v>1764</v>
      </c>
      <c r="J353" s="131" t="s">
        <v>1765</v>
      </c>
      <c r="K353" s="130">
        <v>4938</v>
      </c>
      <c r="L353" s="130" t="s">
        <v>1766</v>
      </c>
      <c r="M353" s="131" t="s">
        <v>2676</v>
      </c>
      <c r="N353" s="131"/>
      <c r="O353" s="132" t="s">
        <v>1427</v>
      </c>
      <c r="P353" s="132" t="s">
        <v>1647</v>
      </c>
    </row>
    <row r="354" spans="1:16" ht="13.5" thickBot="1" x14ac:dyDescent="0.25">
      <c r="A354" s="8" t="str">
        <f t="shared" si="30"/>
        <v> AOEB 4 </v>
      </c>
      <c r="B354" s="21" t="str">
        <f t="shared" si="31"/>
        <v>I</v>
      </c>
      <c r="C354" s="8">
        <f t="shared" si="32"/>
        <v>50217.697</v>
      </c>
      <c r="D354" s="33" t="str">
        <f t="shared" si="33"/>
        <v>vis</v>
      </c>
      <c r="E354" s="129">
        <f>VLOOKUP(C354,'Active 2'!C$21:E$967,3,FALSE)</f>
        <v>-2367.000284215098</v>
      </c>
      <c r="F354" s="21" t="s">
        <v>2608</v>
      </c>
      <c r="G354" s="33" t="str">
        <f t="shared" si="34"/>
        <v>50217.697</v>
      </c>
      <c r="H354" s="8">
        <f t="shared" si="35"/>
        <v>4949</v>
      </c>
      <c r="I354" s="130" t="s">
        <v>1767</v>
      </c>
      <c r="J354" s="131" t="s">
        <v>1768</v>
      </c>
      <c r="K354" s="130">
        <v>4949</v>
      </c>
      <c r="L354" s="130" t="s">
        <v>1747</v>
      </c>
      <c r="M354" s="131" t="s">
        <v>2676</v>
      </c>
      <c r="N354" s="131"/>
      <c r="O354" s="132" t="s">
        <v>1427</v>
      </c>
      <c r="P354" s="132" t="s">
        <v>1647</v>
      </c>
    </row>
    <row r="355" spans="1:16" ht="13.5" thickBot="1" x14ac:dyDescent="0.25">
      <c r="A355" s="8" t="str">
        <f t="shared" si="30"/>
        <v> BBS 112 </v>
      </c>
      <c r="B355" s="21" t="str">
        <f t="shared" si="31"/>
        <v>I</v>
      </c>
      <c r="C355" s="8">
        <f t="shared" si="32"/>
        <v>50239.411999999997</v>
      </c>
      <c r="D355" s="33" t="str">
        <f t="shared" si="33"/>
        <v>vis</v>
      </c>
      <c r="E355" s="129">
        <f>VLOOKUP(C355,'Active 2'!C$21:E$967,3,FALSE)</f>
        <v>-2351.0030553491601</v>
      </c>
      <c r="F355" s="21" t="s">
        <v>2608</v>
      </c>
      <c r="G355" s="33" t="str">
        <f t="shared" si="34"/>
        <v>50239.412</v>
      </c>
      <c r="H355" s="8">
        <f t="shared" si="35"/>
        <v>4965</v>
      </c>
      <c r="I355" s="130" t="s">
        <v>1769</v>
      </c>
      <c r="J355" s="131" t="s">
        <v>1770</v>
      </c>
      <c r="K355" s="130">
        <v>4965</v>
      </c>
      <c r="L355" s="130" t="s">
        <v>1763</v>
      </c>
      <c r="M355" s="131" t="s">
        <v>2676</v>
      </c>
      <c r="N355" s="131"/>
      <c r="O355" s="132" t="s">
        <v>905</v>
      </c>
      <c r="P355" s="132" t="s">
        <v>1752</v>
      </c>
    </row>
    <row r="356" spans="1:16" ht="13.5" thickBot="1" x14ac:dyDescent="0.25">
      <c r="A356" s="8" t="str">
        <f t="shared" si="30"/>
        <v> AOEB 4 </v>
      </c>
      <c r="B356" s="21" t="str">
        <f t="shared" si="31"/>
        <v>I</v>
      </c>
      <c r="C356" s="8">
        <f t="shared" si="32"/>
        <v>50270.637000000002</v>
      </c>
      <c r="D356" s="33" t="str">
        <f t="shared" si="33"/>
        <v>vis</v>
      </c>
      <c r="E356" s="129">
        <f>VLOOKUP(C356,'Active 2'!C$21:E$967,3,FALSE)</f>
        <v>-2327.9999021675308</v>
      </c>
      <c r="F356" s="21" t="s">
        <v>2608</v>
      </c>
      <c r="G356" s="33" t="str">
        <f t="shared" si="34"/>
        <v>50270.637</v>
      </c>
      <c r="H356" s="8">
        <f t="shared" si="35"/>
        <v>4988</v>
      </c>
      <c r="I356" s="130" t="s">
        <v>1771</v>
      </c>
      <c r="J356" s="131" t="s">
        <v>1772</v>
      </c>
      <c r="K356" s="130">
        <v>4988</v>
      </c>
      <c r="L356" s="130" t="s">
        <v>1755</v>
      </c>
      <c r="M356" s="131" t="s">
        <v>2676</v>
      </c>
      <c r="N356" s="131"/>
      <c r="O356" s="132" t="s">
        <v>645</v>
      </c>
      <c r="P356" s="132" t="s">
        <v>1647</v>
      </c>
    </row>
    <row r="357" spans="1:16" ht="13.5" thickBot="1" x14ac:dyDescent="0.25">
      <c r="A357" s="8" t="str">
        <f t="shared" si="30"/>
        <v> BBS 113 </v>
      </c>
      <c r="B357" s="21" t="str">
        <f t="shared" si="31"/>
        <v>I</v>
      </c>
      <c r="C357" s="8">
        <f t="shared" si="32"/>
        <v>50296.42</v>
      </c>
      <c r="D357" s="33" t="str">
        <f t="shared" si="33"/>
        <v>vis</v>
      </c>
      <c r="E357" s="129">
        <f>VLOOKUP(C357,'Active 2'!C$21:E$967,3,FALSE)</f>
        <v>-2309.0058173482594</v>
      </c>
      <c r="F357" s="21" t="s">
        <v>2608</v>
      </c>
      <c r="G357" s="33" t="str">
        <f t="shared" si="34"/>
        <v>50296.420</v>
      </c>
      <c r="H357" s="8">
        <f t="shared" si="35"/>
        <v>5007</v>
      </c>
      <c r="I357" s="130" t="s">
        <v>1773</v>
      </c>
      <c r="J357" s="131" t="s">
        <v>1774</v>
      </c>
      <c r="K357" s="130">
        <v>5007</v>
      </c>
      <c r="L357" s="130" t="s">
        <v>1775</v>
      </c>
      <c r="M357" s="131" t="s">
        <v>2676</v>
      </c>
      <c r="N357" s="131"/>
      <c r="O357" s="132" t="s">
        <v>978</v>
      </c>
      <c r="P357" s="132" t="s">
        <v>1776</v>
      </c>
    </row>
    <row r="358" spans="1:16" ht="13.5" thickBot="1" x14ac:dyDescent="0.25">
      <c r="A358" s="8" t="str">
        <f t="shared" si="30"/>
        <v> BBS 113 </v>
      </c>
      <c r="B358" s="21" t="str">
        <f t="shared" si="31"/>
        <v>I</v>
      </c>
      <c r="C358" s="8">
        <f t="shared" si="32"/>
        <v>50315.43</v>
      </c>
      <c r="D358" s="33" t="str">
        <f t="shared" si="33"/>
        <v>vis</v>
      </c>
      <c r="E358" s="129">
        <f>VLOOKUP(C358,'Active 2'!C$21:E$967,3,FALSE)</f>
        <v>-2295.0013356194286</v>
      </c>
      <c r="F358" s="21" t="s">
        <v>2608</v>
      </c>
      <c r="G358" s="33" t="str">
        <f t="shared" si="34"/>
        <v>50315.430</v>
      </c>
      <c r="H358" s="8">
        <f t="shared" si="35"/>
        <v>5021</v>
      </c>
      <c r="I358" s="130" t="s">
        <v>1777</v>
      </c>
      <c r="J358" s="131" t="s">
        <v>1778</v>
      </c>
      <c r="K358" s="130">
        <v>5021</v>
      </c>
      <c r="L358" s="130" t="s">
        <v>1763</v>
      </c>
      <c r="M358" s="131" t="s">
        <v>2676</v>
      </c>
      <c r="N358" s="131"/>
      <c r="O358" s="132" t="s">
        <v>905</v>
      </c>
      <c r="P358" s="132" t="s">
        <v>1776</v>
      </c>
    </row>
    <row r="359" spans="1:16" ht="13.5" thickBot="1" x14ac:dyDescent="0.25">
      <c r="A359" s="8" t="str">
        <f t="shared" si="30"/>
        <v> AOEB 4 </v>
      </c>
      <c r="B359" s="21" t="str">
        <f t="shared" si="31"/>
        <v>I</v>
      </c>
      <c r="C359" s="8">
        <f t="shared" si="32"/>
        <v>50376.514000000003</v>
      </c>
      <c r="D359" s="33" t="str">
        <f t="shared" si="33"/>
        <v>vis</v>
      </c>
      <c r="E359" s="129">
        <f>VLOOKUP(C359,'Active 2'!C$21:E$967,3,FALSE)</f>
        <v>-2250.0013481431611</v>
      </c>
      <c r="F359" s="21" t="s">
        <v>2608</v>
      </c>
      <c r="G359" s="33" t="str">
        <f t="shared" si="34"/>
        <v>50376.514</v>
      </c>
      <c r="H359" s="8">
        <f t="shared" si="35"/>
        <v>5066</v>
      </c>
      <c r="I359" s="130" t="s">
        <v>1779</v>
      </c>
      <c r="J359" s="131" t="s">
        <v>1780</v>
      </c>
      <c r="K359" s="130">
        <v>5066</v>
      </c>
      <c r="L359" s="130" t="s">
        <v>1781</v>
      </c>
      <c r="M359" s="131" t="s">
        <v>2676</v>
      </c>
      <c r="N359" s="131"/>
      <c r="O359" s="132" t="s">
        <v>1031</v>
      </c>
      <c r="P359" s="132" t="s">
        <v>1647</v>
      </c>
    </row>
    <row r="360" spans="1:16" ht="13.5" thickBot="1" x14ac:dyDescent="0.25">
      <c r="A360" s="8" t="str">
        <f t="shared" si="30"/>
        <v> BBS 114 </v>
      </c>
      <c r="B360" s="21" t="str">
        <f t="shared" si="31"/>
        <v>I</v>
      </c>
      <c r="C360" s="8">
        <f t="shared" si="32"/>
        <v>50482.39</v>
      </c>
      <c r="D360" s="33" t="str">
        <f t="shared" si="33"/>
        <v>vis</v>
      </c>
      <c r="E360" s="129">
        <f>VLOOKUP(C360,'Active 2'!C$21:E$967,3,FALSE)</f>
        <v>-2172.0035308090482</v>
      </c>
      <c r="F360" s="21" t="s">
        <v>2608</v>
      </c>
      <c r="G360" s="33" t="str">
        <f t="shared" si="34"/>
        <v>50482.390</v>
      </c>
      <c r="H360" s="8">
        <f t="shared" si="35"/>
        <v>5144</v>
      </c>
      <c r="I360" s="130" t="s">
        <v>1782</v>
      </c>
      <c r="J360" s="131" t="s">
        <v>1783</v>
      </c>
      <c r="K360" s="130">
        <v>5144</v>
      </c>
      <c r="L360" s="130" t="s">
        <v>1784</v>
      </c>
      <c r="M360" s="131" t="s">
        <v>2676</v>
      </c>
      <c r="N360" s="131"/>
      <c r="O360" s="132" t="s">
        <v>978</v>
      </c>
      <c r="P360" s="132" t="s">
        <v>1785</v>
      </c>
    </row>
    <row r="361" spans="1:16" ht="13.5" thickBot="1" x14ac:dyDescent="0.25">
      <c r="A361" s="8" t="str">
        <f t="shared" si="30"/>
        <v> BBS 114 </v>
      </c>
      <c r="B361" s="21" t="str">
        <f t="shared" si="31"/>
        <v>I</v>
      </c>
      <c r="C361" s="8">
        <f t="shared" si="32"/>
        <v>50482.391000000003</v>
      </c>
      <c r="D361" s="33" t="str">
        <f t="shared" si="33"/>
        <v>vis</v>
      </c>
      <c r="E361" s="129">
        <f>VLOOKUP(C361,'Active 2'!C$21:E$967,3,FALSE)</f>
        <v>-2172.0027941187914</v>
      </c>
      <c r="F361" s="21" t="s">
        <v>2608</v>
      </c>
      <c r="G361" s="33" t="str">
        <f t="shared" si="34"/>
        <v>50482.391</v>
      </c>
      <c r="H361" s="8">
        <f t="shared" si="35"/>
        <v>5144</v>
      </c>
      <c r="I361" s="130" t="s">
        <v>1786</v>
      </c>
      <c r="J361" s="131" t="s">
        <v>1787</v>
      </c>
      <c r="K361" s="130">
        <v>5144</v>
      </c>
      <c r="L361" s="130" t="s">
        <v>1788</v>
      </c>
      <c r="M361" s="131" t="s">
        <v>2676</v>
      </c>
      <c r="N361" s="131"/>
      <c r="O361" s="132" t="s">
        <v>1386</v>
      </c>
      <c r="P361" s="132" t="s">
        <v>1785</v>
      </c>
    </row>
    <row r="362" spans="1:16" ht="13.5" thickBot="1" x14ac:dyDescent="0.25">
      <c r="A362" s="8" t="str">
        <f t="shared" si="30"/>
        <v> BBS 114 </v>
      </c>
      <c r="B362" s="21" t="str">
        <f t="shared" si="31"/>
        <v>I</v>
      </c>
      <c r="C362" s="8">
        <f t="shared" si="32"/>
        <v>50516.332999999999</v>
      </c>
      <c r="D362" s="33" t="str">
        <f t="shared" si="33"/>
        <v>vis</v>
      </c>
      <c r="E362" s="129">
        <f>VLOOKUP(C362,'Active 2'!C$21:E$967,3,FALSE)</f>
        <v>-2146.9980535170102</v>
      </c>
      <c r="F362" s="21" t="s">
        <v>2608</v>
      </c>
      <c r="G362" s="33" t="str">
        <f t="shared" si="34"/>
        <v>50516.333</v>
      </c>
      <c r="H362" s="8">
        <f t="shared" si="35"/>
        <v>5169</v>
      </c>
      <c r="I362" s="130" t="s">
        <v>1789</v>
      </c>
      <c r="J362" s="131" t="s">
        <v>1790</v>
      </c>
      <c r="K362" s="130">
        <v>5169</v>
      </c>
      <c r="L362" s="130" t="s">
        <v>1763</v>
      </c>
      <c r="M362" s="131" t="s">
        <v>2676</v>
      </c>
      <c r="N362" s="131"/>
      <c r="O362" s="132" t="s">
        <v>905</v>
      </c>
      <c r="P362" s="132" t="s">
        <v>1785</v>
      </c>
    </row>
    <row r="363" spans="1:16" ht="13.5" thickBot="1" x14ac:dyDescent="0.25">
      <c r="A363" s="8" t="str">
        <f t="shared" si="30"/>
        <v> BBS 114 </v>
      </c>
      <c r="B363" s="21" t="str">
        <f t="shared" si="31"/>
        <v>I</v>
      </c>
      <c r="C363" s="8">
        <f t="shared" si="32"/>
        <v>50520.4</v>
      </c>
      <c r="D363" s="33" t="str">
        <f t="shared" si="33"/>
        <v>vis</v>
      </c>
      <c r="E363" s="129">
        <f>VLOOKUP(C363,'Active 2'!C$21:E$967,3,FALSE)</f>
        <v>-2144.0019342539281</v>
      </c>
      <c r="F363" s="21" t="s">
        <v>2608</v>
      </c>
      <c r="G363" s="33" t="str">
        <f t="shared" si="34"/>
        <v>50520.400</v>
      </c>
      <c r="H363" s="8">
        <f t="shared" si="35"/>
        <v>5172</v>
      </c>
      <c r="I363" s="130" t="s">
        <v>1791</v>
      </c>
      <c r="J363" s="131" t="s">
        <v>1792</v>
      </c>
      <c r="K363" s="130">
        <v>5172</v>
      </c>
      <c r="L363" s="130" t="s">
        <v>1775</v>
      </c>
      <c r="M363" s="131" t="s">
        <v>2676</v>
      </c>
      <c r="N363" s="131"/>
      <c r="O363" s="132" t="s">
        <v>905</v>
      </c>
      <c r="P363" s="132" t="s">
        <v>1785</v>
      </c>
    </row>
    <row r="364" spans="1:16" ht="13.5" thickBot="1" x14ac:dyDescent="0.25">
      <c r="A364" s="8" t="str">
        <f t="shared" si="30"/>
        <v> BBS 115 </v>
      </c>
      <c r="B364" s="21" t="str">
        <f t="shared" si="31"/>
        <v>I</v>
      </c>
      <c r="C364" s="8">
        <f t="shared" si="32"/>
        <v>50577.409</v>
      </c>
      <c r="D364" s="33" t="str">
        <f t="shared" si="33"/>
        <v>vis</v>
      </c>
      <c r="E364" s="129">
        <f>VLOOKUP(C364,'Active 2'!C$21:E$967,3,FALSE)</f>
        <v>-2102.0039595627759</v>
      </c>
      <c r="F364" s="21" t="s">
        <v>2608</v>
      </c>
      <c r="G364" s="33" t="str">
        <f t="shared" si="34"/>
        <v>50577.409</v>
      </c>
      <c r="H364" s="8">
        <f t="shared" si="35"/>
        <v>5214</v>
      </c>
      <c r="I364" s="130" t="s">
        <v>1793</v>
      </c>
      <c r="J364" s="131" t="s">
        <v>1794</v>
      </c>
      <c r="K364" s="130">
        <v>5214</v>
      </c>
      <c r="L364" s="130" t="s">
        <v>1795</v>
      </c>
      <c r="M364" s="131" t="s">
        <v>2676</v>
      </c>
      <c r="N364" s="131"/>
      <c r="O364" s="132" t="s">
        <v>978</v>
      </c>
      <c r="P364" s="132" t="s">
        <v>1796</v>
      </c>
    </row>
    <row r="365" spans="1:16" ht="13.5" thickBot="1" x14ac:dyDescent="0.25">
      <c r="A365" s="8" t="str">
        <f t="shared" si="30"/>
        <v> BBS 115 </v>
      </c>
      <c r="B365" s="21" t="str">
        <f t="shared" si="31"/>
        <v>I</v>
      </c>
      <c r="C365" s="8">
        <f t="shared" si="32"/>
        <v>50577.411</v>
      </c>
      <c r="D365" s="33" t="str">
        <f t="shared" si="33"/>
        <v>vis</v>
      </c>
      <c r="E365" s="129">
        <f>VLOOKUP(C365,'Active 2'!C$21:E$967,3,FALSE)</f>
        <v>-2102.0024861822676</v>
      </c>
      <c r="F365" s="21" t="s">
        <v>2608</v>
      </c>
      <c r="G365" s="33" t="str">
        <f t="shared" si="34"/>
        <v>50577.411</v>
      </c>
      <c r="H365" s="8">
        <f t="shared" si="35"/>
        <v>5214</v>
      </c>
      <c r="I365" s="130" t="s">
        <v>1797</v>
      </c>
      <c r="J365" s="131" t="s">
        <v>1798</v>
      </c>
      <c r="K365" s="130">
        <v>5214</v>
      </c>
      <c r="L365" s="130" t="s">
        <v>1799</v>
      </c>
      <c r="M365" s="131" t="s">
        <v>2676</v>
      </c>
      <c r="N365" s="131"/>
      <c r="O365" s="132" t="s">
        <v>905</v>
      </c>
      <c r="P365" s="132" t="s">
        <v>1796</v>
      </c>
    </row>
    <row r="366" spans="1:16" ht="13.5" thickBot="1" x14ac:dyDescent="0.25">
      <c r="A366" s="8" t="str">
        <f t="shared" si="30"/>
        <v> AOEB 4 </v>
      </c>
      <c r="B366" s="21" t="str">
        <f t="shared" si="31"/>
        <v>I</v>
      </c>
      <c r="C366" s="8">
        <f t="shared" si="32"/>
        <v>50578.767999999996</v>
      </c>
      <c r="D366" s="33" t="str">
        <f t="shared" si="33"/>
        <v>vis</v>
      </c>
      <c r="E366" s="129">
        <f>VLOOKUP(C366,'Active 2'!C$21:E$967,3,FALSE)</f>
        <v>-2101.0027975075714</v>
      </c>
      <c r="F366" s="21" t="s">
        <v>2608</v>
      </c>
      <c r="G366" s="33" t="str">
        <f t="shared" si="34"/>
        <v>50578.768</v>
      </c>
      <c r="H366" s="8">
        <f t="shared" si="35"/>
        <v>5215</v>
      </c>
      <c r="I366" s="130" t="s">
        <v>1800</v>
      </c>
      <c r="J366" s="131" t="s">
        <v>1801</v>
      </c>
      <c r="K366" s="130">
        <v>5215</v>
      </c>
      <c r="L366" s="130" t="s">
        <v>1799</v>
      </c>
      <c r="M366" s="131" t="s">
        <v>2676</v>
      </c>
      <c r="N366" s="131"/>
      <c r="O366" s="132" t="s">
        <v>1031</v>
      </c>
      <c r="P366" s="132" t="s">
        <v>1647</v>
      </c>
    </row>
    <row r="367" spans="1:16" ht="13.5" thickBot="1" x14ac:dyDescent="0.25">
      <c r="A367" s="8" t="str">
        <f t="shared" si="30"/>
        <v> AOEB 4 </v>
      </c>
      <c r="B367" s="21" t="str">
        <f t="shared" si="31"/>
        <v>I</v>
      </c>
      <c r="C367" s="8">
        <f t="shared" si="32"/>
        <v>50627.633999999998</v>
      </c>
      <c r="D367" s="33" t="str">
        <f t="shared" si="33"/>
        <v>vis</v>
      </c>
      <c r="E367" s="129">
        <f>VLOOKUP(C367,'Active 2'!C$21:E$967,3,FALSE)</f>
        <v>-2065.0036915548626</v>
      </c>
      <c r="F367" s="21" t="s">
        <v>2608</v>
      </c>
      <c r="G367" s="33" t="str">
        <f t="shared" si="34"/>
        <v>50627.634</v>
      </c>
      <c r="H367" s="8">
        <f t="shared" si="35"/>
        <v>5251</v>
      </c>
      <c r="I367" s="130" t="s">
        <v>1802</v>
      </c>
      <c r="J367" s="131" t="s">
        <v>1803</v>
      </c>
      <c r="K367" s="130">
        <v>5251</v>
      </c>
      <c r="L367" s="130" t="s">
        <v>1795</v>
      </c>
      <c r="M367" s="131" t="s">
        <v>2676</v>
      </c>
      <c r="N367" s="131"/>
      <c r="O367" s="132" t="s">
        <v>1804</v>
      </c>
      <c r="P367" s="132" t="s">
        <v>1647</v>
      </c>
    </row>
    <row r="368" spans="1:16" ht="13.5" thickBot="1" x14ac:dyDescent="0.25">
      <c r="A368" s="8" t="str">
        <f t="shared" si="30"/>
        <v> AOEB 6 </v>
      </c>
      <c r="B368" s="21" t="str">
        <f t="shared" si="31"/>
        <v>I</v>
      </c>
      <c r="C368" s="8">
        <f t="shared" si="32"/>
        <v>50631.705000000002</v>
      </c>
      <c r="D368" s="33" t="str">
        <f t="shared" si="33"/>
        <v>vis</v>
      </c>
      <c r="E368" s="129">
        <f>VLOOKUP(C368,'Active 2'!C$21:E$967,3,FALSE)</f>
        <v>-2062.0046255307639</v>
      </c>
      <c r="F368" s="21" t="s">
        <v>2608</v>
      </c>
      <c r="G368" s="33" t="str">
        <f t="shared" si="34"/>
        <v>50631.705</v>
      </c>
      <c r="H368" s="8">
        <f t="shared" si="35"/>
        <v>5254</v>
      </c>
      <c r="I368" s="130" t="s">
        <v>1805</v>
      </c>
      <c r="J368" s="131" t="s">
        <v>1806</v>
      </c>
      <c r="K368" s="130">
        <v>5254</v>
      </c>
      <c r="L368" s="130" t="s">
        <v>1807</v>
      </c>
      <c r="M368" s="131" t="s">
        <v>2676</v>
      </c>
      <c r="N368" s="131"/>
      <c r="O368" s="132" t="s">
        <v>685</v>
      </c>
      <c r="P368" s="132" t="s">
        <v>1808</v>
      </c>
    </row>
    <row r="369" spans="1:16" ht="13.5" thickBot="1" x14ac:dyDescent="0.25">
      <c r="A369" s="8" t="str">
        <f t="shared" si="30"/>
        <v> AOEB 6 </v>
      </c>
      <c r="B369" s="21" t="str">
        <f t="shared" si="31"/>
        <v>I</v>
      </c>
      <c r="C369" s="8">
        <f t="shared" si="32"/>
        <v>50726.728000000003</v>
      </c>
      <c r="D369" s="33" t="str">
        <f t="shared" si="33"/>
        <v>vis</v>
      </c>
      <c r="E369" s="129">
        <f>VLOOKUP(C369,'Active 2'!C$21:E$967,3,FALSE)</f>
        <v>-1992.0021075234749</v>
      </c>
      <c r="F369" s="21" t="s">
        <v>2608</v>
      </c>
      <c r="G369" s="33" t="str">
        <f t="shared" si="34"/>
        <v>50726.728</v>
      </c>
      <c r="H369" s="8">
        <f t="shared" si="35"/>
        <v>5324</v>
      </c>
      <c r="I369" s="130" t="s">
        <v>1821</v>
      </c>
      <c r="J369" s="131" t="s">
        <v>1822</v>
      </c>
      <c r="K369" s="130">
        <v>5324</v>
      </c>
      <c r="L369" s="130" t="s">
        <v>1823</v>
      </c>
      <c r="M369" s="131" t="s">
        <v>2676</v>
      </c>
      <c r="N369" s="131"/>
      <c r="O369" s="132" t="s">
        <v>1031</v>
      </c>
      <c r="P369" s="132" t="s">
        <v>1808</v>
      </c>
    </row>
    <row r="370" spans="1:16" ht="13.5" thickBot="1" x14ac:dyDescent="0.25">
      <c r="A370" s="8" t="str">
        <f t="shared" si="30"/>
        <v> BBS 116 </v>
      </c>
      <c r="B370" s="21" t="str">
        <f t="shared" si="31"/>
        <v>I</v>
      </c>
      <c r="C370" s="8">
        <f t="shared" si="32"/>
        <v>50755.241000000002</v>
      </c>
      <c r="D370" s="33" t="str">
        <f t="shared" si="33"/>
        <v>vis</v>
      </c>
      <c r="E370" s="129">
        <f>VLOOKUP(C370,'Active 2'!C$21:E$967,3,FALSE)</f>
        <v>-1970.9968583107398</v>
      </c>
      <c r="F370" s="21" t="s">
        <v>2608</v>
      </c>
      <c r="G370" s="33" t="str">
        <f t="shared" si="34"/>
        <v>50755.241</v>
      </c>
      <c r="H370" s="8">
        <f t="shared" si="35"/>
        <v>5345</v>
      </c>
      <c r="I370" s="130" t="s">
        <v>1824</v>
      </c>
      <c r="J370" s="131" t="s">
        <v>1825</v>
      </c>
      <c r="K370" s="130">
        <v>5345</v>
      </c>
      <c r="L370" s="130" t="s">
        <v>1826</v>
      </c>
      <c r="M370" s="131" t="s">
        <v>2676</v>
      </c>
      <c r="N370" s="131"/>
      <c r="O370" s="132" t="s">
        <v>978</v>
      </c>
      <c r="P370" s="132" t="s">
        <v>1827</v>
      </c>
    </row>
    <row r="371" spans="1:16" ht="13.5" thickBot="1" x14ac:dyDescent="0.25">
      <c r="A371" s="8" t="str">
        <f t="shared" si="30"/>
        <v> BBS 117 </v>
      </c>
      <c r="B371" s="21" t="str">
        <f t="shared" si="31"/>
        <v>I</v>
      </c>
      <c r="C371" s="8">
        <f t="shared" si="32"/>
        <v>50851.614999999998</v>
      </c>
      <c r="D371" s="33" t="str">
        <f t="shared" si="33"/>
        <v>vis</v>
      </c>
      <c r="E371" s="129">
        <f>VLOOKUP(C371,'Active 2'!C$21:E$967,3,FALSE)</f>
        <v>-1899.9990717702797</v>
      </c>
      <c r="F371" s="21" t="s">
        <v>2608</v>
      </c>
      <c r="G371" s="33" t="str">
        <f t="shared" si="34"/>
        <v>50851.615</v>
      </c>
      <c r="H371" s="8">
        <f t="shared" si="35"/>
        <v>5416</v>
      </c>
      <c r="I371" s="130" t="s">
        <v>1831</v>
      </c>
      <c r="J371" s="131" t="s">
        <v>1832</v>
      </c>
      <c r="K371" s="130">
        <v>5416</v>
      </c>
      <c r="L371" s="130" t="s">
        <v>1795</v>
      </c>
      <c r="M371" s="131" t="s">
        <v>2676</v>
      </c>
      <c r="N371" s="131"/>
      <c r="O371" s="132" t="s">
        <v>978</v>
      </c>
      <c r="P371" s="132" t="s">
        <v>1833</v>
      </c>
    </row>
    <row r="372" spans="1:16" ht="13.5" thickBot="1" x14ac:dyDescent="0.25">
      <c r="A372" s="8" t="str">
        <f t="shared" si="30"/>
        <v> AOEB 6 </v>
      </c>
      <c r="B372" s="21" t="str">
        <f t="shared" si="31"/>
        <v>I</v>
      </c>
      <c r="C372" s="8">
        <f t="shared" si="32"/>
        <v>50897.764999999999</v>
      </c>
      <c r="D372" s="33" t="str">
        <f t="shared" si="33"/>
        <v>vis</v>
      </c>
      <c r="E372" s="129">
        <f>VLOOKUP(C372,'Active 2'!C$21:E$967,3,FALSE)</f>
        <v>-1866.0008165474762</v>
      </c>
      <c r="F372" s="21" t="s">
        <v>2608</v>
      </c>
      <c r="G372" s="33" t="str">
        <f t="shared" si="34"/>
        <v>50897.765</v>
      </c>
      <c r="H372" s="8">
        <f t="shared" si="35"/>
        <v>5450</v>
      </c>
      <c r="I372" s="130" t="s">
        <v>1834</v>
      </c>
      <c r="J372" s="131" t="s">
        <v>1835</v>
      </c>
      <c r="K372" s="130">
        <v>5450</v>
      </c>
      <c r="L372" s="130" t="s">
        <v>1836</v>
      </c>
      <c r="M372" s="131" t="s">
        <v>2676</v>
      </c>
      <c r="N372" s="131"/>
      <c r="O372" s="132" t="s">
        <v>1427</v>
      </c>
      <c r="P372" s="132" t="s">
        <v>1808</v>
      </c>
    </row>
    <row r="373" spans="1:16" ht="13.5" thickBot="1" x14ac:dyDescent="0.25">
      <c r="A373" s="8" t="str">
        <f t="shared" si="30"/>
        <v> AOEB 6 </v>
      </c>
      <c r="B373" s="21" t="str">
        <f t="shared" si="31"/>
        <v>I</v>
      </c>
      <c r="C373" s="8">
        <f t="shared" si="32"/>
        <v>50908.620999999999</v>
      </c>
      <c r="D373" s="33" t="str">
        <f t="shared" si="33"/>
        <v>vis</v>
      </c>
      <c r="E373" s="129">
        <f>VLOOKUP(C373,'Active 2'!C$21:E$967,3,FALSE)</f>
        <v>-1858.0033071498872</v>
      </c>
      <c r="F373" s="21" t="s">
        <v>2608</v>
      </c>
      <c r="G373" s="33" t="str">
        <f t="shared" si="34"/>
        <v>50908.621</v>
      </c>
      <c r="H373" s="8">
        <f t="shared" si="35"/>
        <v>5458</v>
      </c>
      <c r="I373" s="130" t="s">
        <v>1837</v>
      </c>
      <c r="J373" s="131" t="s">
        <v>1838</v>
      </c>
      <c r="K373" s="130">
        <v>5458</v>
      </c>
      <c r="L373" s="130" t="s">
        <v>1839</v>
      </c>
      <c r="M373" s="131" t="s">
        <v>2676</v>
      </c>
      <c r="N373" s="131"/>
      <c r="O373" s="132" t="s">
        <v>645</v>
      </c>
      <c r="P373" s="132" t="s">
        <v>1808</v>
      </c>
    </row>
    <row r="374" spans="1:16" ht="13.5" thickBot="1" x14ac:dyDescent="0.25">
      <c r="A374" s="8" t="str">
        <f t="shared" si="30"/>
        <v> BBS 118 </v>
      </c>
      <c r="B374" s="21" t="str">
        <f t="shared" si="31"/>
        <v>I</v>
      </c>
      <c r="C374" s="8">
        <f t="shared" si="32"/>
        <v>50942.559000000001</v>
      </c>
      <c r="D374" s="33" t="str">
        <f t="shared" si="33"/>
        <v>vis</v>
      </c>
      <c r="E374" s="129">
        <f>VLOOKUP(C374,'Active 2'!C$21:E$967,3,FALSE)</f>
        <v>-1833.0015133091172</v>
      </c>
      <c r="F374" s="21" t="s">
        <v>2608</v>
      </c>
      <c r="G374" s="33" t="str">
        <f t="shared" si="34"/>
        <v>50942.559</v>
      </c>
      <c r="H374" s="8">
        <f t="shared" si="35"/>
        <v>5483</v>
      </c>
      <c r="I374" s="130" t="s">
        <v>1840</v>
      </c>
      <c r="J374" s="131" t="s">
        <v>1841</v>
      </c>
      <c r="K374" s="130">
        <v>5483</v>
      </c>
      <c r="L374" s="130" t="s">
        <v>1842</v>
      </c>
      <c r="M374" s="131" t="s">
        <v>2676</v>
      </c>
      <c r="N374" s="131"/>
      <c r="O374" s="132" t="s">
        <v>978</v>
      </c>
      <c r="P374" s="132" t="s">
        <v>1843</v>
      </c>
    </row>
    <row r="375" spans="1:16" ht="13.5" thickBot="1" x14ac:dyDescent="0.25">
      <c r="A375" s="8" t="str">
        <f t="shared" si="30"/>
        <v> AOEB 6 </v>
      </c>
      <c r="B375" s="21" t="str">
        <f t="shared" si="31"/>
        <v>I</v>
      </c>
      <c r="C375" s="8">
        <f t="shared" si="32"/>
        <v>50950.697</v>
      </c>
      <c r="D375" s="33" t="str">
        <f t="shared" si="33"/>
        <v>vis</v>
      </c>
      <c r="E375" s="129">
        <f>VLOOKUP(C375,'Active 2'!C$21:E$967,3,FALSE)</f>
        <v>-1827.0063280219422</v>
      </c>
      <c r="F375" s="21" t="s">
        <v>2608</v>
      </c>
      <c r="G375" s="33" t="str">
        <f t="shared" si="34"/>
        <v>50950.697</v>
      </c>
      <c r="H375" s="8">
        <f t="shared" si="35"/>
        <v>5489</v>
      </c>
      <c r="I375" s="130" t="s">
        <v>1844</v>
      </c>
      <c r="J375" s="131" t="s">
        <v>1845</v>
      </c>
      <c r="K375" s="130">
        <v>5489</v>
      </c>
      <c r="L375" s="130" t="s">
        <v>1846</v>
      </c>
      <c r="M375" s="131" t="s">
        <v>2676</v>
      </c>
      <c r="N375" s="131"/>
      <c r="O375" s="132" t="s">
        <v>1847</v>
      </c>
      <c r="P375" s="132" t="s">
        <v>1808</v>
      </c>
    </row>
    <row r="376" spans="1:16" ht="13.5" thickBot="1" x14ac:dyDescent="0.25">
      <c r="A376" s="8" t="str">
        <f t="shared" si="30"/>
        <v> AOEB 6 </v>
      </c>
      <c r="B376" s="21" t="str">
        <f t="shared" si="31"/>
        <v>I</v>
      </c>
      <c r="C376" s="8">
        <f t="shared" si="32"/>
        <v>50950.697999999997</v>
      </c>
      <c r="D376" s="33" t="str">
        <f t="shared" si="33"/>
        <v>vis</v>
      </c>
      <c r="E376" s="129">
        <f>VLOOKUP(C376,'Active 2'!C$21:E$967,3,FALSE)</f>
        <v>-1827.0055913316905</v>
      </c>
      <c r="F376" s="21" t="s">
        <v>2608</v>
      </c>
      <c r="G376" s="33" t="str">
        <f t="shared" si="34"/>
        <v>50950.698</v>
      </c>
      <c r="H376" s="8">
        <f t="shared" si="35"/>
        <v>5489</v>
      </c>
      <c r="I376" s="130" t="s">
        <v>1848</v>
      </c>
      <c r="J376" s="131" t="s">
        <v>1849</v>
      </c>
      <c r="K376" s="130">
        <v>5489</v>
      </c>
      <c r="L376" s="130" t="s">
        <v>1850</v>
      </c>
      <c r="M376" s="131" t="s">
        <v>2676</v>
      </c>
      <c r="N376" s="131"/>
      <c r="O376" s="132" t="s">
        <v>1073</v>
      </c>
      <c r="P376" s="132" t="s">
        <v>1808</v>
      </c>
    </row>
    <row r="377" spans="1:16" ht="13.5" thickBot="1" x14ac:dyDescent="0.25">
      <c r="A377" s="8" t="str">
        <f t="shared" si="30"/>
        <v> AOEB 6 </v>
      </c>
      <c r="B377" s="21" t="str">
        <f t="shared" si="31"/>
        <v>I</v>
      </c>
      <c r="C377" s="8">
        <f t="shared" si="32"/>
        <v>50950.7</v>
      </c>
      <c r="D377" s="33" t="str">
        <f t="shared" si="33"/>
        <v>vis</v>
      </c>
      <c r="E377" s="129">
        <f>VLOOKUP(C377,'Active 2'!C$21:E$967,3,FALSE)</f>
        <v>-1827.0041179511823</v>
      </c>
      <c r="F377" s="21" t="s">
        <v>2608</v>
      </c>
      <c r="G377" s="33" t="str">
        <f t="shared" si="34"/>
        <v>50950.700</v>
      </c>
      <c r="H377" s="8">
        <f t="shared" si="35"/>
        <v>5489</v>
      </c>
      <c r="I377" s="130" t="s">
        <v>1851</v>
      </c>
      <c r="J377" s="131" t="s">
        <v>1852</v>
      </c>
      <c r="K377" s="130">
        <v>5489</v>
      </c>
      <c r="L377" s="130" t="s">
        <v>1853</v>
      </c>
      <c r="M377" s="131" t="s">
        <v>2676</v>
      </c>
      <c r="N377" s="131"/>
      <c r="O377" s="132" t="s">
        <v>685</v>
      </c>
      <c r="P377" s="132" t="s">
        <v>1808</v>
      </c>
    </row>
    <row r="378" spans="1:16" ht="13.5" thickBot="1" x14ac:dyDescent="0.25">
      <c r="A378" s="8" t="str">
        <f t="shared" si="30"/>
        <v> AOEB 6 </v>
      </c>
      <c r="B378" s="21" t="str">
        <f t="shared" si="31"/>
        <v>I</v>
      </c>
      <c r="C378" s="8">
        <f t="shared" si="32"/>
        <v>50950.701000000001</v>
      </c>
      <c r="D378" s="33" t="str">
        <f t="shared" si="33"/>
        <v>vis</v>
      </c>
      <c r="E378" s="129">
        <f>VLOOKUP(C378,'Active 2'!C$21:E$967,3,FALSE)</f>
        <v>-1827.0033812609254</v>
      </c>
      <c r="F378" s="21" t="s">
        <v>2608</v>
      </c>
      <c r="G378" s="33" t="str">
        <f t="shared" si="34"/>
        <v>50950.701</v>
      </c>
      <c r="H378" s="8">
        <f t="shared" si="35"/>
        <v>5489</v>
      </c>
      <c r="I378" s="130" t="s">
        <v>1854</v>
      </c>
      <c r="J378" s="131" t="s">
        <v>1855</v>
      </c>
      <c r="K378" s="130">
        <v>5489</v>
      </c>
      <c r="L378" s="130" t="s">
        <v>1856</v>
      </c>
      <c r="M378" s="131" t="s">
        <v>2676</v>
      </c>
      <c r="N378" s="131"/>
      <c r="O378" s="132" t="s">
        <v>1031</v>
      </c>
      <c r="P378" s="132" t="s">
        <v>1808</v>
      </c>
    </row>
    <row r="379" spans="1:16" ht="13.5" thickBot="1" x14ac:dyDescent="0.25">
      <c r="A379" s="8" t="str">
        <f t="shared" si="30"/>
        <v> AOEB 6 </v>
      </c>
      <c r="B379" s="21" t="str">
        <f t="shared" si="31"/>
        <v>I</v>
      </c>
      <c r="C379" s="8">
        <f t="shared" si="32"/>
        <v>50950.701999999997</v>
      </c>
      <c r="D379" s="33" t="str">
        <f t="shared" si="33"/>
        <v>vis</v>
      </c>
      <c r="E379" s="129">
        <f>VLOOKUP(C379,'Active 2'!C$21:E$967,3,FALSE)</f>
        <v>-1827.002644570674</v>
      </c>
      <c r="F379" s="21" t="s">
        <v>2608</v>
      </c>
      <c r="G379" s="33" t="str">
        <f t="shared" si="34"/>
        <v>50950.702</v>
      </c>
      <c r="H379" s="8">
        <f t="shared" si="35"/>
        <v>5489</v>
      </c>
      <c r="I379" s="130" t="s">
        <v>1857</v>
      </c>
      <c r="J379" s="131" t="s">
        <v>1858</v>
      </c>
      <c r="K379" s="130">
        <v>5489</v>
      </c>
      <c r="L379" s="130" t="s">
        <v>1839</v>
      </c>
      <c r="M379" s="131" t="s">
        <v>2676</v>
      </c>
      <c r="N379" s="131"/>
      <c r="O379" s="132" t="s">
        <v>645</v>
      </c>
      <c r="P379" s="132" t="s">
        <v>1808</v>
      </c>
    </row>
    <row r="380" spans="1:16" ht="13.5" thickBot="1" x14ac:dyDescent="0.25">
      <c r="A380" s="8" t="str">
        <f t="shared" si="30"/>
        <v> AOEB 6 </v>
      </c>
      <c r="B380" s="21" t="str">
        <f t="shared" si="31"/>
        <v>I</v>
      </c>
      <c r="C380" s="8">
        <f t="shared" si="32"/>
        <v>50984.637000000002</v>
      </c>
      <c r="D380" s="33" t="str">
        <f t="shared" si="33"/>
        <v>vis</v>
      </c>
      <c r="E380" s="129">
        <f>VLOOKUP(C380,'Active 2'!C$21:E$967,3,FALSE)</f>
        <v>-1802.0030608006639</v>
      </c>
      <c r="F380" s="21" t="s">
        <v>2608</v>
      </c>
      <c r="G380" s="33" t="str">
        <f t="shared" si="34"/>
        <v>50984.637</v>
      </c>
      <c r="H380" s="8">
        <f t="shared" si="35"/>
        <v>5514</v>
      </c>
      <c r="I380" s="130" t="s">
        <v>1859</v>
      </c>
      <c r="J380" s="131" t="s">
        <v>1860</v>
      </c>
      <c r="K380" s="130">
        <v>5514</v>
      </c>
      <c r="L380" s="130" t="s">
        <v>1856</v>
      </c>
      <c r="M380" s="131" t="s">
        <v>2676</v>
      </c>
      <c r="N380" s="131"/>
      <c r="O380" s="132" t="s">
        <v>645</v>
      </c>
      <c r="P380" s="132" t="s">
        <v>1808</v>
      </c>
    </row>
    <row r="381" spans="1:16" ht="13.5" thickBot="1" x14ac:dyDescent="0.25">
      <c r="A381" s="8" t="str">
        <f t="shared" si="30"/>
        <v> AOEB 6 </v>
      </c>
      <c r="B381" s="21" t="str">
        <f t="shared" si="31"/>
        <v>I</v>
      </c>
      <c r="C381" s="8">
        <f t="shared" si="32"/>
        <v>50988.709000000003</v>
      </c>
      <c r="D381" s="33" t="str">
        <f t="shared" si="33"/>
        <v>vis</v>
      </c>
      <c r="E381" s="129">
        <f>VLOOKUP(C381,'Active 2'!C$21:E$967,3,FALSE)</f>
        <v>-1799.0032580863137</v>
      </c>
      <c r="F381" s="21" t="s">
        <v>2608</v>
      </c>
      <c r="G381" s="33" t="str">
        <f t="shared" si="34"/>
        <v>50988.709</v>
      </c>
      <c r="H381" s="8">
        <f t="shared" si="35"/>
        <v>5517</v>
      </c>
      <c r="I381" s="130" t="s">
        <v>1861</v>
      </c>
      <c r="J381" s="131" t="s">
        <v>1862</v>
      </c>
      <c r="K381" s="130">
        <v>5517</v>
      </c>
      <c r="L381" s="130" t="s">
        <v>1853</v>
      </c>
      <c r="M381" s="131" t="s">
        <v>2676</v>
      </c>
      <c r="N381" s="131"/>
      <c r="O381" s="132" t="s">
        <v>685</v>
      </c>
      <c r="P381" s="132" t="s">
        <v>1808</v>
      </c>
    </row>
    <row r="382" spans="1:16" ht="13.5" thickBot="1" x14ac:dyDescent="0.25">
      <c r="A382" s="8" t="str">
        <f t="shared" si="30"/>
        <v> AOEB 6 </v>
      </c>
      <c r="B382" s="21" t="str">
        <f t="shared" si="31"/>
        <v>I</v>
      </c>
      <c r="C382" s="8">
        <f t="shared" si="32"/>
        <v>51041.646000000001</v>
      </c>
      <c r="D382" s="33" t="str">
        <f t="shared" si="33"/>
        <v>vis</v>
      </c>
      <c r="E382" s="129">
        <f>VLOOKUP(C382,'Active 2'!C$21:E$967,3,FALSE)</f>
        <v>-1760.0050861095115</v>
      </c>
      <c r="F382" s="21" t="s">
        <v>2608</v>
      </c>
      <c r="G382" s="33" t="str">
        <f t="shared" si="34"/>
        <v>51041.646</v>
      </c>
      <c r="H382" s="8">
        <f t="shared" si="35"/>
        <v>5556</v>
      </c>
      <c r="I382" s="130" t="s">
        <v>1863</v>
      </c>
      <c r="J382" s="131" t="s">
        <v>1864</v>
      </c>
      <c r="K382" s="130">
        <v>5556</v>
      </c>
      <c r="L382" s="130" t="s">
        <v>1865</v>
      </c>
      <c r="M382" s="131" t="s">
        <v>2676</v>
      </c>
      <c r="N382" s="131"/>
      <c r="O382" s="132" t="s">
        <v>685</v>
      </c>
      <c r="P382" s="132" t="s">
        <v>1808</v>
      </c>
    </row>
    <row r="383" spans="1:16" ht="13.5" thickBot="1" x14ac:dyDescent="0.25">
      <c r="A383" s="8" t="str">
        <f t="shared" si="30"/>
        <v> AOEB 6 </v>
      </c>
      <c r="B383" s="21" t="str">
        <f t="shared" si="31"/>
        <v>I</v>
      </c>
      <c r="C383" s="8">
        <f t="shared" si="32"/>
        <v>51041.65</v>
      </c>
      <c r="D383" s="33" t="str">
        <f t="shared" si="33"/>
        <v>vis</v>
      </c>
      <c r="E383" s="129">
        <f>VLOOKUP(C383,'Active 2'!C$21:E$967,3,FALSE)</f>
        <v>-1760.0021393484949</v>
      </c>
      <c r="F383" s="21" t="s">
        <v>2608</v>
      </c>
      <c r="G383" s="33" t="str">
        <f t="shared" si="34"/>
        <v>51041.650</v>
      </c>
      <c r="H383" s="8">
        <f t="shared" si="35"/>
        <v>5556</v>
      </c>
      <c r="I383" s="130" t="s">
        <v>1866</v>
      </c>
      <c r="J383" s="131" t="s">
        <v>1867</v>
      </c>
      <c r="K383" s="130">
        <v>5556</v>
      </c>
      <c r="L383" s="130" t="s">
        <v>1853</v>
      </c>
      <c r="M383" s="131" t="s">
        <v>2676</v>
      </c>
      <c r="N383" s="131"/>
      <c r="O383" s="132" t="s">
        <v>1031</v>
      </c>
      <c r="P383" s="132" t="s">
        <v>1808</v>
      </c>
    </row>
    <row r="384" spans="1:16" ht="13.5" thickBot="1" x14ac:dyDescent="0.25">
      <c r="A384" s="8" t="str">
        <f t="shared" si="30"/>
        <v> BBS 119 </v>
      </c>
      <c r="B384" s="21" t="str">
        <f t="shared" si="31"/>
        <v>I</v>
      </c>
      <c r="C384" s="8">
        <f t="shared" si="32"/>
        <v>51136.665999999997</v>
      </c>
      <c r="D384" s="33" t="str">
        <f t="shared" si="33"/>
        <v>vis</v>
      </c>
      <c r="E384" s="129">
        <f>VLOOKUP(C384,'Active 2'!C$21:E$967,3,FALSE)</f>
        <v>-1690.0047781729877</v>
      </c>
      <c r="F384" s="21" t="s">
        <v>2608</v>
      </c>
      <c r="G384" s="33" t="str">
        <f t="shared" si="34"/>
        <v>51136.666</v>
      </c>
      <c r="H384" s="8">
        <f t="shared" si="35"/>
        <v>5626</v>
      </c>
      <c r="I384" s="130" t="s">
        <v>1868</v>
      </c>
      <c r="J384" s="131" t="s">
        <v>1869</v>
      </c>
      <c r="K384" s="130">
        <v>5626</v>
      </c>
      <c r="L384" s="130" t="s">
        <v>1870</v>
      </c>
      <c r="M384" s="131" t="s">
        <v>2676</v>
      </c>
      <c r="N384" s="131"/>
      <c r="O384" s="132" t="s">
        <v>978</v>
      </c>
      <c r="P384" s="132" t="s">
        <v>1871</v>
      </c>
    </row>
    <row r="385" spans="1:16" ht="13.5" thickBot="1" x14ac:dyDescent="0.25">
      <c r="A385" s="8" t="str">
        <f t="shared" si="30"/>
        <v>IBVS 4872 </v>
      </c>
      <c r="B385" s="21" t="str">
        <f t="shared" si="31"/>
        <v>I</v>
      </c>
      <c r="C385" s="8">
        <f t="shared" si="32"/>
        <v>51253.404699999999</v>
      </c>
      <c r="D385" s="33" t="str">
        <f t="shared" si="33"/>
        <v>vis</v>
      </c>
      <c r="E385" s="129">
        <f>VLOOKUP(C385,'Active 2'!C$21:E$967,3,FALSE)</f>
        <v>-1604.00451561658</v>
      </c>
      <c r="F385" s="21" t="s">
        <v>2608</v>
      </c>
      <c r="G385" s="33" t="str">
        <f t="shared" si="34"/>
        <v>51253.4047</v>
      </c>
      <c r="H385" s="8">
        <f t="shared" si="35"/>
        <v>5712</v>
      </c>
      <c r="I385" s="130" t="s">
        <v>1876</v>
      </c>
      <c r="J385" s="131" t="s">
        <v>1877</v>
      </c>
      <c r="K385" s="130">
        <v>5712</v>
      </c>
      <c r="L385" s="130" t="s">
        <v>1878</v>
      </c>
      <c r="M385" s="131" t="s">
        <v>445</v>
      </c>
      <c r="N385" s="131" t="s">
        <v>446</v>
      </c>
      <c r="O385" s="132" t="s">
        <v>1879</v>
      </c>
      <c r="P385" s="133" t="s">
        <v>1880</v>
      </c>
    </row>
    <row r="386" spans="1:16" ht="13.5" thickBot="1" x14ac:dyDescent="0.25">
      <c r="A386" s="8" t="str">
        <f t="shared" si="30"/>
        <v>BAVM 128 </v>
      </c>
      <c r="B386" s="21" t="str">
        <f t="shared" si="31"/>
        <v>I</v>
      </c>
      <c r="C386" s="8">
        <f t="shared" si="32"/>
        <v>51268.3364</v>
      </c>
      <c r="D386" s="33" t="str">
        <f t="shared" si="33"/>
        <v>vis</v>
      </c>
      <c r="E386" s="129">
        <f>VLOOKUP(C386,'Active 2'!C$21:E$967,3,FALSE)</f>
        <v>-1593.0044777507001</v>
      </c>
      <c r="F386" s="21" t="s">
        <v>2608</v>
      </c>
      <c r="G386" s="33" t="str">
        <f t="shared" si="34"/>
        <v>51268.3364</v>
      </c>
      <c r="H386" s="8">
        <f t="shared" si="35"/>
        <v>5723</v>
      </c>
      <c r="I386" s="130" t="s">
        <v>1881</v>
      </c>
      <c r="J386" s="131" t="s">
        <v>1882</v>
      </c>
      <c r="K386" s="130">
        <v>5723</v>
      </c>
      <c r="L386" s="130" t="s">
        <v>1883</v>
      </c>
      <c r="M386" s="131" t="s">
        <v>445</v>
      </c>
      <c r="N386" s="131" t="s">
        <v>1884</v>
      </c>
      <c r="O386" s="132" t="s">
        <v>1885</v>
      </c>
      <c r="P386" s="133" t="s">
        <v>1886</v>
      </c>
    </row>
    <row r="387" spans="1:16" ht="13.5" thickBot="1" x14ac:dyDescent="0.25">
      <c r="A387" s="8" t="str">
        <f t="shared" si="30"/>
        <v>IBVS 5263 </v>
      </c>
      <c r="B387" s="21" t="str">
        <f t="shared" si="31"/>
        <v>I</v>
      </c>
      <c r="C387" s="8">
        <f t="shared" si="32"/>
        <v>51272.408100000001</v>
      </c>
      <c r="D387" s="33" t="str">
        <f t="shared" si="33"/>
        <v>vis</v>
      </c>
      <c r="E387" s="129">
        <f>VLOOKUP(C387,'Active 2'!C$21:E$967,3,FALSE)</f>
        <v>-1590.004896043426</v>
      </c>
      <c r="F387" s="21" t="s">
        <v>2608</v>
      </c>
      <c r="G387" s="33" t="str">
        <f t="shared" si="34"/>
        <v>51272.4081</v>
      </c>
      <c r="H387" s="8">
        <f t="shared" si="35"/>
        <v>5726</v>
      </c>
      <c r="I387" s="130" t="s">
        <v>1887</v>
      </c>
      <c r="J387" s="131" t="s">
        <v>1888</v>
      </c>
      <c r="K387" s="130">
        <v>5726</v>
      </c>
      <c r="L387" s="130" t="s">
        <v>1889</v>
      </c>
      <c r="M387" s="131" t="s">
        <v>445</v>
      </c>
      <c r="N387" s="131" t="s">
        <v>446</v>
      </c>
      <c r="O387" s="132" t="s">
        <v>1483</v>
      </c>
      <c r="P387" s="133" t="s">
        <v>1890</v>
      </c>
    </row>
    <row r="388" spans="1:16" ht="13.5" thickBot="1" x14ac:dyDescent="0.25">
      <c r="A388" s="8" t="str">
        <f t="shared" si="30"/>
        <v> AOEB 6 </v>
      </c>
      <c r="B388" s="21" t="str">
        <f t="shared" si="31"/>
        <v>I</v>
      </c>
      <c r="C388" s="8">
        <f t="shared" si="32"/>
        <v>51406.794000000002</v>
      </c>
      <c r="D388" s="33" t="str">
        <f t="shared" si="33"/>
        <v>vis</v>
      </c>
      <c r="E388" s="129">
        <f>VLOOKUP(C388,'Active 2'!C$21:E$967,3,FALSE)</f>
        <v>-1491.0041132363613</v>
      </c>
      <c r="F388" s="21" t="s">
        <v>2608</v>
      </c>
      <c r="G388" s="33" t="str">
        <f t="shared" si="34"/>
        <v>51406.794</v>
      </c>
      <c r="H388" s="8">
        <f t="shared" si="35"/>
        <v>5825</v>
      </c>
      <c r="I388" s="130" t="s">
        <v>1891</v>
      </c>
      <c r="J388" s="131" t="s">
        <v>1892</v>
      </c>
      <c r="K388" s="130">
        <v>5825</v>
      </c>
      <c r="L388" s="130" t="s">
        <v>1893</v>
      </c>
      <c r="M388" s="131" t="s">
        <v>2676</v>
      </c>
      <c r="N388" s="131"/>
      <c r="O388" s="132" t="s">
        <v>685</v>
      </c>
      <c r="P388" s="132" t="s">
        <v>1808</v>
      </c>
    </row>
    <row r="389" spans="1:16" ht="13.5" thickBot="1" x14ac:dyDescent="0.25">
      <c r="A389" s="8" t="str">
        <f t="shared" si="30"/>
        <v> AOEB 6 </v>
      </c>
      <c r="B389" s="21" t="str">
        <f t="shared" si="31"/>
        <v>I</v>
      </c>
      <c r="C389" s="8">
        <f t="shared" si="32"/>
        <v>51451.59</v>
      </c>
      <c r="D389" s="33" t="str">
        <f t="shared" si="33"/>
        <v>vis</v>
      </c>
      <c r="E389" s="129">
        <f>VLOOKUP(C389,'Active 2'!C$21:E$967,3,FALSE)</f>
        <v>-1458.0033366174994</v>
      </c>
      <c r="F389" s="21" t="s">
        <v>2608</v>
      </c>
      <c r="G389" s="33" t="str">
        <f t="shared" si="34"/>
        <v>51451.590</v>
      </c>
      <c r="H389" s="8">
        <f t="shared" si="35"/>
        <v>5858</v>
      </c>
      <c r="I389" s="130" t="s">
        <v>1897</v>
      </c>
      <c r="J389" s="131" t="s">
        <v>1898</v>
      </c>
      <c r="K389" s="130">
        <v>5858</v>
      </c>
      <c r="L389" s="130" t="s">
        <v>1893</v>
      </c>
      <c r="M389" s="131" t="s">
        <v>2676</v>
      </c>
      <c r="N389" s="131"/>
      <c r="O389" s="132" t="s">
        <v>1031</v>
      </c>
      <c r="P389" s="132" t="s">
        <v>1808</v>
      </c>
    </row>
    <row r="390" spans="1:16" ht="13.5" thickBot="1" x14ac:dyDescent="0.25">
      <c r="A390" s="8" t="str">
        <f t="shared" si="30"/>
        <v> AOEB 6 </v>
      </c>
      <c r="B390" s="21" t="str">
        <f t="shared" si="31"/>
        <v>I</v>
      </c>
      <c r="C390" s="8">
        <f t="shared" si="32"/>
        <v>51520.817000000003</v>
      </c>
      <c r="D390" s="33" t="str">
        <f t="shared" si="33"/>
        <v>vis</v>
      </c>
      <c r="E390" s="129">
        <f>VLOOKUP(C390,'Active 2'!C$21:E$967,3,FALSE)</f>
        <v>-1407.0044804027832</v>
      </c>
      <c r="F390" s="21" t="s">
        <v>2608</v>
      </c>
      <c r="G390" s="33" t="str">
        <f t="shared" si="34"/>
        <v>51520.817</v>
      </c>
      <c r="H390" s="8">
        <f t="shared" si="35"/>
        <v>5909</v>
      </c>
      <c r="I390" s="130" t="s">
        <v>1904</v>
      </c>
      <c r="J390" s="131" t="s">
        <v>1900</v>
      </c>
      <c r="K390" s="130">
        <v>5909</v>
      </c>
      <c r="L390" s="130" t="s">
        <v>1905</v>
      </c>
      <c r="M390" s="131" t="s">
        <v>2676</v>
      </c>
      <c r="N390" s="131"/>
      <c r="O390" s="132" t="s">
        <v>685</v>
      </c>
      <c r="P390" s="132" t="s">
        <v>1808</v>
      </c>
    </row>
    <row r="391" spans="1:16" ht="13.5" thickBot="1" x14ac:dyDescent="0.25">
      <c r="A391" s="8" t="str">
        <f t="shared" si="30"/>
        <v> AOEB 6 </v>
      </c>
      <c r="B391" s="21" t="str">
        <f t="shared" si="31"/>
        <v>I</v>
      </c>
      <c r="C391" s="8">
        <f t="shared" si="32"/>
        <v>51660.633000000002</v>
      </c>
      <c r="D391" s="33" t="str">
        <f t="shared" si="33"/>
        <v>vis</v>
      </c>
      <c r="E391" s="129">
        <f>VLOOKUP(C391,'Active 2'!C$21:E$967,3,FALSE)</f>
        <v>-1304.0033958473921</v>
      </c>
      <c r="F391" s="21" t="s">
        <v>2608</v>
      </c>
      <c r="G391" s="33" t="str">
        <f t="shared" si="34"/>
        <v>51660.633</v>
      </c>
      <c r="H391" s="8">
        <f t="shared" si="35"/>
        <v>6012</v>
      </c>
      <c r="I391" s="130" t="s">
        <v>1910</v>
      </c>
      <c r="J391" s="131" t="s">
        <v>1911</v>
      </c>
      <c r="K391" s="130">
        <v>6012</v>
      </c>
      <c r="L391" s="130" t="s">
        <v>1912</v>
      </c>
      <c r="M391" s="131" t="s">
        <v>2676</v>
      </c>
      <c r="N391" s="131"/>
      <c r="O391" s="132" t="s">
        <v>685</v>
      </c>
      <c r="P391" s="132" t="s">
        <v>1808</v>
      </c>
    </row>
    <row r="392" spans="1:16" ht="13.5" thickBot="1" x14ac:dyDescent="0.25">
      <c r="A392" s="8" t="str">
        <f t="shared" si="30"/>
        <v> AOEB 8 </v>
      </c>
      <c r="B392" s="21" t="str">
        <f t="shared" si="31"/>
        <v>I</v>
      </c>
      <c r="C392" s="8">
        <f t="shared" si="32"/>
        <v>51660.633000000002</v>
      </c>
      <c r="D392" s="33" t="str">
        <f t="shared" si="33"/>
        <v>vis</v>
      </c>
      <c r="E392" s="129">
        <f>VLOOKUP(C392,'Active 2'!C$21:E$967,3,FALSE)</f>
        <v>-1304.0033958473921</v>
      </c>
      <c r="F392" s="21" t="s">
        <v>2608</v>
      </c>
      <c r="G392" s="33" t="str">
        <f t="shared" si="34"/>
        <v>51660.633</v>
      </c>
      <c r="H392" s="8">
        <f t="shared" si="35"/>
        <v>6012</v>
      </c>
      <c r="I392" s="130" t="s">
        <v>1910</v>
      </c>
      <c r="J392" s="131" t="s">
        <v>1911</v>
      </c>
      <c r="K392" s="130">
        <v>6012</v>
      </c>
      <c r="L392" s="130" t="s">
        <v>1912</v>
      </c>
      <c r="M392" s="131" t="s">
        <v>2676</v>
      </c>
      <c r="N392" s="131"/>
      <c r="O392" s="132" t="s">
        <v>685</v>
      </c>
      <c r="P392" s="132" t="s">
        <v>1913</v>
      </c>
    </row>
    <row r="393" spans="1:16" ht="13.5" thickBot="1" x14ac:dyDescent="0.25">
      <c r="A393" s="8" t="str">
        <f t="shared" si="30"/>
        <v> AOEB 6 </v>
      </c>
      <c r="B393" s="21" t="str">
        <f t="shared" si="31"/>
        <v>I</v>
      </c>
      <c r="C393" s="8">
        <f t="shared" si="32"/>
        <v>51664.703999999998</v>
      </c>
      <c r="D393" s="33" t="str">
        <f t="shared" si="33"/>
        <v>vis</v>
      </c>
      <c r="E393" s="129">
        <f>VLOOKUP(C393,'Active 2'!C$21:E$967,3,FALSE)</f>
        <v>-1301.0043298232988</v>
      </c>
      <c r="F393" s="21" t="s">
        <v>2608</v>
      </c>
      <c r="G393" s="33" t="str">
        <f t="shared" si="34"/>
        <v>51664.704</v>
      </c>
      <c r="H393" s="8">
        <f t="shared" si="35"/>
        <v>6015</v>
      </c>
      <c r="I393" s="130" t="s">
        <v>1914</v>
      </c>
      <c r="J393" s="131" t="s">
        <v>1915</v>
      </c>
      <c r="K393" s="130">
        <v>6015</v>
      </c>
      <c r="L393" s="130" t="s">
        <v>1916</v>
      </c>
      <c r="M393" s="131" t="s">
        <v>2676</v>
      </c>
      <c r="N393" s="131"/>
      <c r="O393" s="132" t="s">
        <v>685</v>
      </c>
      <c r="P393" s="132" t="s">
        <v>1808</v>
      </c>
    </row>
    <row r="394" spans="1:16" ht="13.5" thickBot="1" x14ac:dyDescent="0.25">
      <c r="A394" s="8" t="str">
        <f t="shared" si="30"/>
        <v> AOEB 8 </v>
      </c>
      <c r="B394" s="21" t="str">
        <f t="shared" si="31"/>
        <v>I</v>
      </c>
      <c r="C394" s="8">
        <f t="shared" si="32"/>
        <v>51664.703999999998</v>
      </c>
      <c r="D394" s="33" t="str">
        <f t="shared" si="33"/>
        <v>vis</v>
      </c>
      <c r="E394" s="129">
        <f>VLOOKUP(C394,'Active 2'!C$21:E$967,3,FALSE)</f>
        <v>-1301.0043298232988</v>
      </c>
      <c r="F394" s="21" t="s">
        <v>2608</v>
      </c>
      <c r="G394" s="33" t="str">
        <f t="shared" si="34"/>
        <v>51664.704</v>
      </c>
      <c r="H394" s="8">
        <f t="shared" si="35"/>
        <v>6015</v>
      </c>
      <c r="I394" s="130" t="s">
        <v>1914</v>
      </c>
      <c r="J394" s="131" t="s">
        <v>1915</v>
      </c>
      <c r="K394" s="130">
        <v>6015</v>
      </c>
      <c r="L394" s="130" t="s">
        <v>1916</v>
      </c>
      <c r="M394" s="131" t="s">
        <v>2676</v>
      </c>
      <c r="N394" s="131"/>
      <c r="O394" s="132" t="s">
        <v>685</v>
      </c>
      <c r="P394" s="132" t="s">
        <v>1913</v>
      </c>
    </row>
    <row r="395" spans="1:16" ht="13.5" thickBot="1" x14ac:dyDescent="0.25">
      <c r="A395" s="8" t="str">
        <f t="shared" ref="A395:A458" si="36">P395</f>
        <v> AOEB 6 </v>
      </c>
      <c r="B395" s="21" t="str">
        <f t="shared" ref="B395:B458" si="37">IF(H395=INT(H395),"I","II")</f>
        <v>I</v>
      </c>
      <c r="C395" s="8">
        <f t="shared" ref="C395:C458" si="38">1*G395</f>
        <v>51664.707000000002</v>
      </c>
      <c r="D395" s="33" t="str">
        <f t="shared" ref="D395:D458" si="39">VLOOKUP(F395,I$1:J$5,2,FALSE)</f>
        <v>vis</v>
      </c>
      <c r="E395" s="129">
        <f>VLOOKUP(C395,'Active 2'!C$21:E$967,3,FALSE)</f>
        <v>-1301.0021197525336</v>
      </c>
      <c r="F395" s="21" t="s">
        <v>2608</v>
      </c>
      <c r="G395" s="33" t="str">
        <f t="shared" ref="G395:G458" si="40">MID(I395,3,LEN(I395)-3)</f>
        <v>51664.707</v>
      </c>
      <c r="H395" s="8">
        <f t="shared" ref="H395:H458" si="41">1*K395</f>
        <v>6015</v>
      </c>
      <c r="I395" s="130" t="s">
        <v>1917</v>
      </c>
      <c r="J395" s="131" t="s">
        <v>1918</v>
      </c>
      <c r="K395" s="130">
        <v>6015</v>
      </c>
      <c r="L395" s="130" t="s">
        <v>1905</v>
      </c>
      <c r="M395" s="131" t="s">
        <v>2676</v>
      </c>
      <c r="N395" s="131"/>
      <c r="O395" s="132" t="s">
        <v>645</v>
      </c>
      <c r="P395" s="132" t="s">
        <v>1808</v>
      </c>
    </row>
    <row r="396" spans="1:16" ht="13.5" thickBot="1" x14ac:dyDescent="0.25">
      <c r="A396" s="8" t="str">
        <f t="shared" si="36"/>
        <v> AOEB 6 </v>
      </c>
      <c r="B396" s="21" t="str">
        <f t="shared" si="37"/>
        <v>I</v>
      </c>
      <c r="C396" s="8">
        <f t="shared" si="38"/>
        <v>51664.709600000002</v>
      </c>
      <c r="D396" s="33" t="str">
        <f t="shared" si="39"/>
        <v>vis</v>
      </c>
      <c r="E396" s="129">
        <f>VLOOKUP(C396,'Active 2'!C$21:E$967,3,FALSE)</f>
        <v>-1301.0002043578734</v>
      </c>
      <c r="F396" s="21" t="s">
        <v>2608</v>
      </c>
      <c r="G396" s="33" t="str">
        <f t="shared" si="40"/>
        <v>51664.7096</v>
      </c>
      <c r="H396" s="8">
        <f t="shared" si="41"/>
        <v>6015</v>
      </c>
      <c r="I396" s="130" t="s">
        <v>1919</v>
      </c>
      <c r="J396" s="131" t="s">
        <v>1920</v>
      </c>
      <c r="K396" s="130">
        <v>6015</v>
      </c>
      <c r="L396" s="130" t="s">
        <v>1921</v>
      </c>
      <c r="M396" s="131" t="s">
        <v>1922</v>
      </c>
      <c r="N396" s="131" t="s">
        <v>1923</v>
      </c>
      <c r="O396" s="132" t="s">
        <v>1924</v>
      </c>
      <c r="P396" s="132" t="s">
        <v>1808</v>
      </c>
    </row>
    <row r="397" spans="1:16" ht="13.5" thickBot="1" x14ac:dyDescent="0.25">
      <c r="A397" s="8" t="str">
        <f t="shared" si="36"/>
        <v> AOEB 6 </v>
      </c>
      <c r="B397" s="21" t="str">
        <f t="shared" si="37"/>
        <v>I</v>
      </c>
      <c r="C397" s="8">
        <f t="shared" si="38"/>
        <v>51668.773000000001</v>
      </c>
      <c r="D397" s="33" t="str">
        <f t="shared" si="39"/>
        <v>vis</v>
      </c>
      <c r="E397" s="129">
        <f>VLOOKUP(C397,'Active 2'!C$21:E$967,3,FALSE)</f>
        <v>-1298.0067371797086</v>
      </c>
      <c r="F397" s="21" t="s">
        <v>2608</v>
      </c>
      <c r="G397" s="33" t="str">
        <f t="shared" si="40"/>
        <v>51668.773</v>
      </c>
      <c r="H397" s="8">
        <f t="shared" si="41"/>
        <v>6018</v>
      </c>
      <c r="I397" s="130" t="s">
        <v>1925</v>
      </c>
      <c r="J397" s="131" t="s">
        <v>1926</v>
      </c>
      <c r="K397" s="130">
        <v>6018</v>
      </c>
      <c r="L397" s="130" t="s">
        <v>1927</v>
      </c>
      <c r="M397" s="131" t="s">
        <v>2676</v>
      </c>
      <c r="N397" s="131"/>
      <c r="O397" s="132" t="s">
        <v>1427</v>
      </c>
      <c r="P397" s="132" t="s">
        <v>1808</v>
      </c>
    </row>
    <row r="398" spans="1:16" ht="13.5" thickBot="1" x14ac:dyDescent="0.25">
      <c r="A398" s="8" t="str">
        <f t="shared" si="36"/>
        <v> AOEB 6 </v>
      </c>
      <c r="B398" s="21" t="str">
        <f t="shared" si="37"/>
        <v>I</v>
      </c>
      <c r="C398" s="8">
        <f t="shared" si="38"/>
        <v>51793.659500000002</v>
      </c>
      <c r="D398" s="33" t="str">
        <f t="shared" si="39"/>
        <v>vis</v>
      </c>
      <c r="E398" s="129">
        <f>VLOOKUP(C398,'Active 2'!C$21:E$967,3,FALSE)</f>
        <v>-1206.0040697716365</v>
      </c>
      <c r="F398" s="21" t="s">
        <v>2608</v>
      </c>
      <c r="G398" s="33" t="str">
        <f t="shared" si="40"/>
        <v>51793.6595</v>
      </c>
      <c r="H398" s="8">
        <f t="shared" si="41"/>
        <v>6110</v>
      </c>
      <c r="I398" s="130" t="s">
        <v>1936</v>
      </c>
      <c r="J398" s="131" t="s">
        <v>1937</v>
      </c>
      <c r="K398" s="130">
        <v>6110</v>
      </c>
      <c r="L398" s="130" t="s">
        <v>1938</v>
      </c>
      <c r="M398" s="131" t="s">
        <v>1922</v>
      </c>
      <c r="N398" s="131" t="s">
        <v>1923</v>
      </c>
      <c r="O398" s="132" t="s">
        <v>1031</v>
      </c>
      <c r="P398" s="132" t="s">
        <v>1808</v>
      </c>
    </row>
    <row r="399" spans="1:16" ht="13.5" thickBot="1" x14ac:dyDescent="0.25">
      <c r="A399" s="8" t="str">
        <f t="shared" si="36"/>
        <v> BBS 128 </v>
      </c>
      <c r="B399" s="21" t="str">
        <f t="shared" si="37"/>
        <v>I</v>
      </c>
      <c r="C399" s="8">
        <f t="shared" si="38"/>
        <v>52370.567999999999</v>
      </c>
      <c r="D399" s="33" t="str">
        <f t="shared" si="39"/>
        <v>vis</v>
      </c>
      <c r="E399" s="129">
        <f>VLOOKUP(C399,'Active 2'!C$21:E$967,3,FALSE)</f>
        <v>-781.00120036309875</v>
      </c>
      <c r="F399" s="21" t="s">
        <v>2608</v>
      </c>
      <c r="G399" s="33" t="str">
        <f t="shared" si="40"/>
        <v>52370.568</v>
      </c>
      <c r="H399" s="8">
        <f t="shared" si="41"/>
        <v>6535</v>
      </c>
      <c r="I399" s="130" t="s">
        <v>1988</v>
      </c>
      <c r="J399" s="131" t="s">
        <v>1989</v>
      </c>
      <c r="K399" s="130">
        <v>6535</v>
      </c>
      <c r="L399" s="130" t="s">
        <v>1990</v>
      </c>
      <c r="M399" s="131" t="s">
        <v>2676</v>
      </c>
      <c r="N399" s="131"/>
      <c r="O399" s="132" t="s">
        <v>978</v>
      </c>
      <c r="P399" s="132" t="s">
        <v>1991</v>
      </c>
    </row>
    <row r="400" spans="1:16" ht="13.5" thickBot="1" x14ac:dyDescent="0.25">
      <c r="A400" s="8" t="str">
        <f t="shared" si="36"/>
        <v> BBS 129 </v>
      </c>
      <c r="B400" s="21" t="str">
        <f t="shared" si="37"/>
        <v>I</v>
      </c>
      <c r="C400" s="8">
        <f t="shared" si="38"/>
        <v>52598.618999999999</v>
      </c>
      <c r="D400" s="33" t="str">
        <f t="shared" si="39"/>
        <v>vis</v>
      </c>
      <c r="E400" s="129">
        <f>VLOOKUP(C400,'Active 2'!C$21:E$967,3,FALSE)</f>
        <v>-612.99825124467418</v>
      </c>
      <c r="F400" s="21" t="s">
        <v>2608</v>
      </c>
      <c r="G400" s="33" t="str">
        <f t="shared" si="40"/>
        <v>52598.619</v>
      </c>
      <c r="H400" s="8">
        <f t="shared" si="41"/>
        <v>6703</v>
      </c>
      <c r="I400" s="130" t="s">
        <v>1998</v>
      </c>
      <c r="J400" s="131" t="s">
        <v>1999</v>
      </c>
      <c r="K400" s="130">
        <v>6703</v>
      </c>
      <c r="L400" s="130" t="s">
        <v>1965</v>
      </c>
      <c r="M400" s="131" t="s">
        <v>2676</v>
      </c>
      <c r="N400" s="131"/>
      <c r="O400" s="132" t="s">
        <v>978</v>
      </c>
      <c r="P400" s="132" t="s">
        <v>2000</v>
      </c>
    </row>
    <row r="401" spans="1:16" ht="13.5" thickBot="1" x14ac:dyDescent="0.25">
      <c r="A401" s="8" t="str">
        <f t="shared" si="36"/>
        <v>IBVS 5745 </v>
      </c>
      <c r="B401" s="21" t="str">
        <f t="shared" si="37"/>
        <v>I</v>
      </c>
      <c r="C401" s="8">
        <f t="shared" si="38"/>
        <v>52708.568099999997</v>
      </c>
      <c r="D401" s="33" t="str">
        <f t="shared" si="39"/>
        <v>vis</v>
      </c>
      <c r="E401" s="129">
        <f>VLOOKUP(C401,'Active 2'!C$21:E$967,3,FALSE)</f>
        <v>-531.99982083693089</v>
      </c>
      <c r="F401" s="21" t="s">
        <v>2608</v>
      </c>
      <c r="G401" s="33" t="str">
        <f t="shared" si="40"/>
        <v>52708.5681</v>
      </c>
      <c r="H401" s="8">
        <f t="shared" si="41"/>
        <v>6784</v>
      </c>
      <c r="I401" s="130" t="s">
        <v>2006</v>
      </c>
      <c r="J401" s="131" t="s">
        <v>2007</v>
      </c>
      <c r="K401" s="130">
        <v>6784</v>
      </c>
      <c r="L401" s="130" t="s">
        <v>2008</v>
      </c>
      <c r="M401" s="131" t="s">
        <v>445</v>
      </c>
      <c r="N401" s="131" t="s">
        <v>446</v>
      </c>
      <c r="O401" s="132" t="s">
        <v>2009</v>
      </c>
      <c r="P401" s="133" t="s">
        <v>2010</v>
      </c>
    </row>
    <row r="402" spans="1:16" ht="13.5" thickBot="1" x14ac:dyDescent="0.25">
      <c r="A402" s="8" t="str">
        <f t="shared" si="36"/>
        <v>IBVS 5745 </v>
      </c>
      <c r="B402" s="21" t="str">
        <f t="shared" si="37"/>
        <v>II</v>
      </c>
      <c r="C402" s="8">
        <f t="shared" si="38"/>
        <v>52710.606399999997</v>
      </c>
      <c r="D402" s="33" t="str">
        <f t="shared" si="39"/>
        <v>vis</v>
      </c>
      <c r="E402" s="129">
        <f>VLOOKUP(C402,'Active 2'!C$21:E$967,3,FALSE)</f>
        <v>-530.49822509217154</v>
      </c>
      <c r="F402" s="21" t="s">
        <v>2608</v>
      </c>
      <c r="G402" s="33" t="str">
        <f t="shared" si="40"/>
        <v>52710.6064</v>
      </c>
      <c r="H402" s="8">
        <f t="shared" si="41"/>
        <v>6785.5</v>
      </c>
      <c r="I402" s="130" t="s">
        <v>2011</v>
      </c>
      <c r="J402" s="131" t="s">
        <v>2012</v>
      </c>
      <c r="K402" s="130">
        <v>6785.5</v>
      </c>
      <c r="L402" s="130" t="s">
        <v>2013</v>
      </c>
      <c r="M402" s="131" t="s">
        <v>445</v>
      </c>
      <c r="N402" s="131" t="s">
        <v>446</v>
      </c>
      <c r="O402" s="132" t="s">
        <v>2009</v>
      </c>
      <c r="P402" s="133" t="s">
        <v>2010</v>
      </c>
    </row>
    <row r="403" spans="1:16" ht="13.5" thickBot="1" x14ac:dyDescent="0.25">
      <c r="A403" s="8" t="str">
        <f t="shared" si="36"/>
        <v>IBVS 5745 </v>
      </c>
      <c r="B403" s="21" t="str">
        <f t="shared" si="37"/>
        <v>I</v>
      </c>
      <c r="C403" s="8">
        <f t="shared" si="38"/>
        <v>52769.652000000002</v>
      </c>
      <c r="D403" s="33" t="str">
        <f t="shared" si="39"/>
        <v>vis</v>
      </c>
      <c r="E403" s="129">
        <f>VLOOKUP(C403,'Active 2'!C$21:E$967,3,FALSE)</f>
        <v>-486.99990702968688</v>
      </c>
      <c r="F403" s="21" t="s">
        <v>2608</v>
      </c>
      <c r="G403" s="33" t="str">
        <f t="shared" si="40"/>
        <v>52769.6520</v>
      </c>
      <c r="H403" s="8">
        <f t="shared" si="41"/>
        <v>6829</v>
      </c>
      <c r="I403" s="130" t="s">
        <v>2017</v>
      </c>
      <c r="J403" s="131" t="s">
        <v>2018</v>
      </c>
      <c r="K403" s="130">
        <v>6829</v>
      </c>
      <c r="L403" s="130" t="s">
        <v>2019</v>
      </c>
      <c r="M403" s="131" t="s">
        <v>445</v>
      </c>
      <c r="N403" s="131" t="s">
        <v>446</v>
      </c>
      <c r="O403" s="132" t="s">
        <v>2009</v>
      </c>
      <c r="P403" s="133" t="s">
        <v>2010</v>
      </c>
    </row>
    <row r="404" spans="1:16" ht="13.5" thickBot="1" x14ac:dyDescent="0.25">
      <c r="A404" s="8" t="str">
        <f t="shared" si="36"/>
        <v>IBVS 5745 </v>
      </c>
      <c r="B404" s="21" t="str">
        <f t="shared" si="37"/>
        <v>II</v>
      </c>
      <c r="C404" s="8">
        <f t="shared" si="38"/>
        <v>52771.691099999996</v>
      </c>
      <c r="D404" s="33" t="str">
        <f t="shared" si="39"/>
        <v>vis</v>
      </c>
      <c r="E404" s="129">
        <f>VLOOKUP(C404,'Active 2'!C$21:E$967,3,FALSE)</f>
        <v>-485.4977219327285</v>
      </c>
      <c r="F404" s="21" t="s">
        <v>2608</v>
      </c>
      <c r="G404" s="33" t="str">
        <f t="shared" si="40"/>
        <v>52771.6911</v>
      </c>
      <c r="H404" s="8">
        <f t="shared" si="41"/>
        <v>6830.5</v>
      </c>
      <c r="I404" s="130" t="s">
        <v>2020</v>
      </c>
      <c r="J404" s="131" t="s">
        <v>2021</v>
      </c>
      <c r="K404" s="130">
        <v>6830.5</v>
      </c>
      <c r="L404" s="130" t="s">
        <v>2022</v>
      </c>
      <c r="M404" s="131" t="s">
        <v>445</v>
      </c>
      <c r="N404" s="131" t="s">
        <v>446</v>
      </c>
      <c r="O404" s="132" t="s">
        <v>2009</v>
      </c>
      <c r="P404" s="133" t="s">
        <v>2010</v>
      </c>
    </row>
    <row r="405" spans="1:16" ht="13.5" thickBot="1" x14ac:dyDescent="0.25">
      <c r="A405" s="8" t="str">
        <f t="shared" si="36"/>
        <v>IBVS 5745 </v>
      </c>
      <c r="B405" s="21" t="str">
        <f t="shared" si="37"/>
        <v>I</v>
      </c>
      <c r="C405" s="8">
        <f t="shared" si="38"/>
        <v>52773.724300000002</v>
      </c>
      <c r="D405" s="33" t="str">
        <f t="shared" si="39"/>
        <v>vis</v>
      </c>
      <c r="E405" s="129">
        <f>VLOOKUP(C405,'Active 2'!C$21:E$967,3,FALSE)</f>
        <v>-483.99988330826085</v>
      </c>
      <c r="F405" s="21" t="s">
        <v>2608</v>
      </c>
      <c r="G405" s="33" t="str">
        <f t="shared" si="40"/>
        <v>52773.7243</v>
      </c>
      <c r="H405" s="8">
        <f t="shared" si="41"/>
        <v>6832</v>
      </c>
      <c r="I405" s="130" t="s">
        <v>2023</v>
      </c>
      <c r="J405" s="131" t="s">
        <v>2024</v>
      </c>
      <c r="K405" s="130">
        <v>6832</v>
      </c>
      <c r="L405" s="130" t="s">
        <v>2025</v>
      </c>
      <c r="M405" s="131" t="s">
        <v>445</v>
      </c>
      <c r="N405" s="131" t="s">
        <v>446</v>
      </c>
      <c r="O405" s="132" t="s">
        <v>2009</v>
      </c>
      <c r="P405" s="133" t="s">
        <v>2010</v>
      </c>
    </row>
    <row r="406" spans="1:16" ht="13.5" thickBot="1" x14ac:dyDescent="0.25">
      <c r="A406" s="8" t="str">
        <f t="shared" si="36"/>
        <v> BBS 130 </v>
      </c>
      <c r="B406" s="21" t="str">
        <f t="shared" si="37"/>
        <v>I</v>
      </c>
      <c r="C406" s="8">
        <f t="shared" si="38"/>
        <v>52867.392999999996</v>
      </c>
      <c r="D406" s="33" t="str">
        <f t="shared" si="39"/>
        <v>vis</v>
      </c>
      <c r="E406" s="129">
        <f>VLOOKUP(C406,'Active 2'!C$21:E$967,3,FALSE)</f>
        <v>-414.99506491198935</v>
      </c>
      <c r="F406" s="21" t="s">
        <v>2608</v>
      </c>
      <c r="G406" s="33" t="str">
        <f t="shared" si="40"/>
        <v>52867.393</v>
      </c>
      <c r="H406" s="8">
        <f t="shared" si="41"/>
        <v>6901</v>
      </c>
      <c r="I406" s="130" t="s">
        <v>2031</v>
      </c>
      <c r="J406" s="131" t="s">
        <v>2032</v>
      </c>
      <c r="K406" s="130">
        <v>6901</v>
      </c>
      <c r="L406" s="130" t="s">
        <v>1979</v>
      </c>
      <c r="M406" s="131" t="s">
        <v>2676</v>
      </c>
      <c r="N406" s="131"/>
      <c r="O406" s="132" t="s">
        <v>978</v>
      </c>
      <c r="P406" s="132" t="s">
        <v>2033</v>
      </c>
    </row>
    <row r="407" spans="1:16" ht="13.5" thickBot="1" x14ac:dyDescent="0.25">
      <c r="A407" s="8" t="str">
        <f t="shared" si="36"/>
        <v>OEJV 0074 </v>
      </c>
      <c r="B407" s="21" t="str">
        <f t="shared" si="37"/>
        <v>I</v>
      </c>
      <c r="C407" s="8">
        <f t="shared" si="38"/>
        <v>53209.451999999997</v>
      </c>
      <c r="D407" s="33" t="str">
        <f t="shared" si="39"/>
        <v>vis</v>
      </c>
      <c r="E407" s="129">
        <f>VLOOKUP(C407,'Active 2'!C$21:E$967,3,FALSE)</f>
        <v>-163.00353331379648</v>
      </c>
      <c r="F407" s="21" t="s">
        <v>2608</v>
      </c>
      <c r="G407" s="33" t="str">
        <f t="shared" si="40"/>
        <v>53209.452</v>
      </c>
      <c r="H407" s="8">
        <f t="shared" si="41"/>
        <v>7153</v>
      </c>
      <c r="I407" s="130" t="s">
        <v>2044</v>
      </c>
      <c r="J407" s="131" t="s">
        <v>2045</v>
      </c>
      <c r="K407" s="130">
        <v>7153</v>
      </c>
      <c r="L407" s="130" t="s">
        <v>2046</v>
      </c>
      <c r="M407" s="131" t="s">
        <v>2676</v>
      </c>
      <c r="N407" s="131"/>
      <c r="O407" s="132" t="s">
        <v>2047</v>
      </c>
      <c r="P407" s="133" t="s">
        <v>1967</v>
      </c>
    </row>
    <row r="408" spans="1:16" ht="13.5" thickBot="1" x14ac:dyDescent="0.25">
      <c r="A408" s="8" t="str">
        <f t="shared" si="36"/>
        <v>OEJV 0003 </v>
      </c>
      <c r="B408" s="21" t="str">
        <f t="shared" si="37"/>
        <v>I</v>
      </c>
      <c r="C408" s="8">
        <f t="shared" si="38"/>
        <v>53247.470999999998</v>
      </c>
      <c r="D408" s="33" t="str">
        <f t="shared" si="39"/>
        <v>vis</v>
      </c>
      <c r="E408" s="129">
        <f>VLOOKUP(C408,'Active 2'!C$21:E$967,3,FALSE)</f>
        <v>-134.99530654639167</v>
      </c>
      <c r="F408" s="21" t="s">
        <v>2608</v>
      </c>
      <c r="G408" s="33" t="str">
        <f t="shared" si="40"/>
        <v>53247.471</v>
      </c>
      <c r="H408" s="8">
        <f t="shared" si="41"/>
        <v>7181</v>
      </c>
      <c r="I408" s="130" t="s">
        <v>2048</v>
      </c>
      <c r="J408" s="131" t="s">
        <v>2049</v>
      </c>
      <c r="K408" s="130">
        <v>7181</v>
      </c>
      <c r="L408" s="130" t="s">
        <v>2050</v>
      </c>
      <c r="M408" s="131" t="s">
        <v>2676</v>
      </c>
      <c r="N408" s="131"/>
      <c r="O408" s="132" t="s">
        <v>978</v>
      </c>
      <c r="P408" s="133" t="s">
        <v>2051</v>
      </c>
    </row>
    <row r="409" spans="1:16" ht="13.5" thickBot="1" x14ac:dyDescent="0.25">
      <c r="A409" s="8" t="str">
        <f t="shared" si="36"/>
        <v>IBVS 5662 </v>
      </c>
      <c r="B409" s="21" t="str">
        <f t="shared" si="37"/>
        <v>I</v>
      </c>
      <c r="C409" s="8">
        <f t="shared" si="38"/>
        <v>53266.469799999999</v>
      </c>
      <c r="D409" s="33" t="str">
        <f t="shared" si="39"/>
        <v>vis</v>
      </c>
      <c r="E409" s="129">
        <f>VLOOKUP(C409,'Active 2'!C$21:E$967,3,FALSE)</f>
        <v>-120.99907574840641</v>
      </c>
      <c r="F409" s="21" t="s">
        <v>2608</v>
      </c>
      <c r="G409" s="33" t="str">
        <f t="shared" si="40"/>
        <v>53266.4698</v>
      </c>
      <c r="H409" s="8">
        <f t="shared" si="41"/>
        <v>7195</v>
      </c>
      <c r="I409" s="130" t="s">
        <v>2052</v>
      </c>
      <c r="J409" s="131" t="s">
        <v>2053</v>
      </c>
      <c r="K409" s="130">
        <v>7195</v>
      </c>
      <c r="L409" s="130" t="s">
        <v>2054</v>
      </c>
      <c r="M409" s="131" t="s">
        <v>445</v>
      </c>
      <c r="N409" s="131" t="s">
        <v>446</v>
      </c>
      <c r="O409" s="132" t="s">
        <v>2055</v>
      </c>
      <c r="P409" s="133" t="s">
        <v>2056</v>
      </c>
    </row>
    <row r="410" spans="1:16" ht="13.5" thickBot="1" x14ac:dyDescent="0.25">
      <c r="A410" s="8" t="str">
        <f t="shared" si="36"/>
        <v>IBVS 5662 </v>
      </c>
      <c r="B410" s="21" t="str">
        <f t="shared" si="37"/>
        <v>I</v>
      </c>
      <c r="C410" s="8">
        <f t="shared" si="38"/>
        <v>53296.3321</v>
      </c>
      <c r="D410" s="33" t="str">
        <f t="shared" si="39"/>
        <v>vis</v>
      </c>
      <c r="E410" s="129">
        <f>VLOOKUP(C410,'Active 2'!C$21:E$967,3,FALSE)</f>
        <v>-98.999810375927211</v>
      </c>
      <c r="F410" s="21" t="s">
        <v>2608</v>
      </c>
      <c r="G410" s="33" t="str">
        <f t="shared" si="40"/>
        <v>53296.3321</v>
      </c>
      <c r="H410" s="8">
        <f t="shared" si="41"/>
        <v>7217</v>
      </c>
      <c r="I410" s="130" t="s">
        <v>2060</v>
      </c>
      <c r="J410" s="131" t="s">
        <v>2061</v>
      </c>
      <c r="K410" s="130">
        <v>7217</v>
      </c>
      <c r="L410" s="130" t="s">
        <v>2059</v>
      </c>
      <c r="M410" s="131" t="s">
        <v>445</v>
      </c>
      <c r="N410" s="131" t="s">
        <v>446</v>
      </c>
      <c r="O410" s="132" t="s">
        <v>2055</v>
      </c>
      <c r="P410" s="133" t="s">
        <v>2056</v>
      </c>
    </row>
    <row r="411" spans="1:16" ht="13.5" thickBot="1" x14ac:dyDescent="0.25">
      <c r="A411" s="8" t="str">
        <f t="shared" si="36"/>
        <v>IBVS 5662 </v>
      </c>
      <c r="B411" s="21" t="str">
        <f t="shared" si="37"/>
        <v>II</v>
      </c>
      <c r="C411" s="8">
        <f t="shared" si="38"/>
        <v>53302.442799999997</v>
      </c>
      <c r="D411" s="33" t="str">
        <f t="shared" si="39"/>
        <v>vis</v>
      </c>
      <c r="E411" s="129">
        <f>VLOOKUP(C411,'Active 2'!C$21:E$967,3,FALSE)</f>
        <v>-94.498117240718287</v>
      </c>
      <c r="F411" s="21" t="s">
        <v>2608</v>
      </c>
      <c r="G411" s="33" t="str">
        <f t="shared" si="40"/>
        <v>53302.4428</v>
      </c>
      <c r="H411" s="8">
        <f t="shared" si="41"/>
        <v>7221.5</v>
      </c>
      <c r="I411" s="130" t="s">
        <v>2062</v>
      </c>
      <c r="J411" s="131" t="s">
        <v>2063</v>
      </c>
      <c r="K411" s="130">
        <v>7221.5</v>
      </c>
      <c r="L411" s="130" t="s">
        <v>2064</v>
      </c>
      <c r="M411" s="131" t="s">
        <v>445</v>
      </c>
      <c r="N411" s="131" t="s">
        <v>446</v>
      </c>
      <c r="O411" s="132" t="s">
        <v>2055</v>
      </c>
      <c r="P411" s="133" t="s">
        <v>2056</v>
      </c>
    </row>
    <row r="412" spans="1:16" ht="13.5" thickBot="1" x14ac:dyDescent="0.25">
      <c r="A412" s="8" t="str">
        <f t="shared" si="36"/>
        <v>IBVS 5662 </v>
      </c>
      <c r="B412" s="21" t="str">
        <f t="shared" si="37"/>
        <v>II</v>
      </c>
      <c r="C412" s="8">
        <f t="shared" si="38"/>
        <v>53332.302199999998</v>
      </c>
      <c r="D412" s="33" t="str">
        <f t="shared" si="39"/>
        <v>vis</v>
      </c>
      <c r="E412" s="129">
        <f>VLOOKUP(C412,'Active 2'!C$21:E$967,3,FALSE)</f>
        <v>-72.500988269975366</v>
      </c>
      <c r="F412" s="21" t="s">
        <v>2608</v>
      </c>
      <c r="G412" s="33" t="str">
        <f t="shared" si="40"/>
        <v>53332.3022</v>
      </c>
      <c r="H412" s="8">
        <f t="shared" si="41"/>
        <v>7243.5</v>
      </c>
      <c r="I412" s="130" t="s">
        <v>2065</v>
      </c>
      <c r="J412" s="131" t="s">
        <v>2066</v>
      </c>
      <c r="K412" s="130">
        <v>7243.5</v>
      </c>
      <c r="L412" s="130" t="s">
        <v>2067</v>
      </c>
      <c r="M412" s="131" t="s">
        <v>445</v>
      </c>
      <c r="N412" s="131" t="s">
        <v>446</v>
      </c>
      <c r="O412" s="132" t="s">
        <v>2055</v>
      </c>
      <c r="P412" s="133" t="s">
        <v>2056</v>
      </c>
    </row>
    <row r="413" spans="1:16" ht="13.5" thickBot="1" x14ac:dyDescent="0.25">
      <c r="A413" s="8" t="str">
        <f t="shared" si="36"/>
        <v>BAVM 173 </v>
      </c>
      <c r="B413" s="21" t="str">
        <f t="shared" si="37"/>
        <v>I</v>
      </c>
      <c r="C413" s="8">
        <f t="shared" si="38"/>
        <v>53407.640500000001</v>
      </c>
      <c r="D413" s="33" t="str">
        <f t="shared" si="39"/>
        <v>vis</v>
      </c>
      <c r="E413" s="129">
        <f>VLOOKUP(C413,'Active 2'!C$21:E$967,3,FALSE)</f>
        <v>-16.999996905898268</v>
      </c>
      <c r="F413" s="21" t="s">
        <v>2608</v>
      </c>
      <c r="G413" s="33" t="str">
        <f t="shared" si="40"/>
        <v>53407.6405</v>
      </c>
      <c r="H413" s="8">
        <f t="shared" si="41"/>
        <v>7299</v>
      </c>
      <c r="I413" s="130" t="s">
        <v>2068</v>
      </c>
      <c r="J413" s="131" t="s">
        <v>2069</v>
      </c>
      <c r="K413" s="130">
        <v>7299</v>
      </c>
      <c r="L413" s="130" t="s">
        <v>2070</v>
      </c>
      <c r="M413" s="131" t="s">
        <v>445</v>
      </c>
      <c r="N413" s="131" t="s">
        <v>2071</v>
      </c>
      <c r="O413" s="132" t="s">
        <v>2072</v>
      </c>
      <c r="P413" s="133" t="s">
        <v>2073</v>
      </c>
    </row>
    <row r="414" spans="1:16" ht="13.5" thickBot="1" x14ac:dyDescent="0.25">
      <c r="A414" s="8" t="str">
        <f t="shared" si="36"/>
        <v>IBVS 5745 </v>
      </c>
      <c r="B414" s="21" t="str">
        <f t="shared" si="37"/>
        <v>I</v>
      </c>
      <c r="C414" s="8">
        <f t="shared" si="38"/>
        <v>53502.660900000003</v>
      </c>
      <c r="D414" s="33" t="str">
        <f t="shared" si="39"/>
        <v>vis</v>
      </c>
      <c r="E414" s="129">
        <f>VLOOKUP(C414,'Active 2'!C$21:E$967,3,FALSE)</f>
        <v>53.000605706730433</v>
      </c>
      <c r="F414" s="21" t="s">
        <v>2608</v>
      </c>
      <c r="G414" s="33" t="str">
        <f t="shared" si="40"/>
        <v>53502.6609</v>
      </c>
      <c r="H414" s="8">
        <f t="shared" si="41"/>
        <v>7369</v>
      </c>
      <c r="I414" s="130" t="s">
        <v>2095</v>
      </c>
      <c r="J414" s="131" t="s">
        <v>2096</v>
      </c>
      <c r="K414" s="130" t="s">
        <v>2097</v>
      </c>
      <c r="L414" s="130" t="s">
        <v>2098</v>
      </c>
      <c r="M414" s="131" t="s">
        <v>445</v>
      </c>
      <c r="N414" s="131" t="s">
        <v>446</v>
      </c>
      <c r="O414" s="132" t="s">
        <v>2009</v>
      </c>
      <c r="P414" s="133" t="s">
        <v>2010</v>
      </c>
    </row>
    <row r="415" spans="1:16" ht="13.5" thickBot="1" x14ac:dyDescent="0.25">
      <c r="A415" s="8" t="str">
        <f t="shared" si="36"/>
        <v>OEJV 0074 </v>
      </c>
      <c r="B415" s="21" t="str">
        <f t="shared" si="37"/>
        <v>I</v>
      </c>
      <c r="C415" s="8">
        <f t="shared" si="38"/>
        <v>53764.644560000001</v>
      </c>
      <c r="D415" s="33" t="str">
        <f t="shared" si="39"/>
        <v>vis</v>
      </c>
      <c r="E415" s="129">
        <f>VLOOKUP(C415,'Active 2'!C$21:E$967,3,FALSE)</f>
        <v>246.00141473996595</v>
      </c>
      <c r="F415" s="21" t="s">
        <v>2608</v>
      </c>
      <c r="G415" s="33" t="str">
        <f t="shared" si="40"/>
        <v>53764.64456</v>
      </c>
      <c r="H415" s="8">
        <f t="shared" si="41"/>
        <v>7562</v>
      </c>
      <c r="I415" s="130" t="s">
        <v>2106</v>
      </c>
      <c r="J415" s="131" t="s">
        <v>2107</v>
      </c>
      <c r="K415" s="130" t="s">
        <v>2108</v>
      </c>
      <c r="L415" s="130" t="s">
        <v>2109</v>
      </c>
      <c r="M415" s="131" t="s">
        <v>1922</v>
      </c>
      <c r="N415" s="131" t="s">
        <v>2525</v>
      </c>
      <c r="O415" s="132" t="s">
        <v>2110</v>
      </c>
      <c r="P415" s="133" t="s">
        <v>1967</v>
      </c>
    </row>
    <row r="416" spans="1:16" ht="13.5" thickBot="1" x14ac:dyDescent="0.25">
      <c r="A416" s="8" t="str">
        <f t="shared" si="36"/>
        <v>OEJV 0074 </v>
      </c>
      <c r="B416" s="21" t="str">
        <f t="shared" si="37"/>
        <v>I</v>
      </c>
      <c r="C416" s="8">
        <f t="shared" si="38"/>
        <v>53764.644560000001</v>
      </c>
      <c r="D416" s="33" t="str">
        <f t="shared" si="39"/>
        <v>vis</v>
      </c>
      <c r="E416" s="129">
        <f>VLOOKUP(C416,'Active 2'!C$21:E$967,3,FALSE)</f>
        <v>246.00141473996595</v>
      </c>
      <c r="F416" s="21" t="s">
        <v>2608</v>
      </c>
      <c r="G416" s="33" t="str">
        <f t="shared" si="40"/>
        <v>53764.64456</v>
      </c>
      <c r="H416" s="8">
        <f t="shared" si="41"/>
        <v>7562</v>
      </c>
      <c r="I416" s="130" t="s">
        <v>2106</v>
      </c>
      <c r="J416" s="131" t="s">
        <v>2107</v>
      </c>
      <c r="K416" s="130" t="s">
        <v>2108</v>
      </c>
      <c r="L416" s="130" t="s">
        <v>2109</v>
      </c>
      <c r="M416" s="131" t="s">
        <v>1922</v>
      </c>
      <c r="N416" s="131" t="s">
        <v>2111</v>
      </c>
      <c r="O416" s="132" t="s">
        <v>2110</v>
      </c>
      <c r="P416" s="133" t="s">
        <v>1967</v>
      </c>
    </row>
    <row r="417" spans="1:16" ht="13.5" thickBot="1" x14ac:dyDescent="0.25">
      <c r="A417" s="8" t="str">
        <f t="shared" si="36"/>
        <v>OEJV 0074 </v>
      </c>
      <c r="B417" s="21" t="str">
        <f t="shared" si="37"/>
        <v>I</v>
      </c>
      <c r="C417" s="8">
        <f t="shared" si="38"/>
        <v>53764.644560000001</v>
      </c>
      <c r="D417" s="33" t="str">
        <f t="shared" si="39"/>
        <v>vis</v>
      </c>
      <c r="E417" s="129">
        <f>VLOOKUP(C417,'Active 2'!C$21:E$967,3,FALSE)</f>
        <v>246.00141473996595</v>
      </c>
      <c r="F417" s="21" t="s">
        <v>2608</v>
      </c>
      <c r="G417" s="33" t="str">
        <f t="shared" si="40"/>
        <v>53764.64456</v>
      </c>
      <c r="H417" s="8">
        <f t="shared" si="41"/>
        <v>7562</v>
      </c>
      <c r="I417" s="130" t="s">
        <v>2106</v>
      </c>
      <c r="J417" s="131" t="s">
        <v>2107</v>
      </c>
      <c r="K417" s="130" t="s">
        <v>2108</v>
      </c>
      <c r="L417" s="130" t="s">
        <v>2109</v>
      </c>
      <c r="M417" s="131" t="s">
        <v>1922</v>
      </c>
      <c r="N417" s="131" t="s">
        <v>2608</v>
      </c>
      <c r="O417" s="132" t="s">
        <v>2110</v>
      </c>
      <c r="P417" s="133" t="s">
        <v>1967</v>
      </c>
    </row>
    <row r="418" spans="1:16" ht="13.5" thickBot="1" x14ac:dyDescent="0.25">
      <c r="A418" s="8" t="str">
        <f t="shared" si="36"/>
        <v>BAVM 186 </v>
      </c>
      <c r="B418" s="21" t="str">
        <f t="shared" si="37"/>
        <v>I</v>
      </c>
      <c r="C418" s="8">
        <f t="shared" si="38"/>
        <v>53813.5121</v>
      </c>
      <c r="D418" s="33" t="str">
        <f t="shared" si="39"/>
        <v>vis</v>
      </c>
      <c r="E418" s="129">
        <f>VLOOKUP(C418,'Active 2'!C$21:E$967,3,FALSE)</f>
        <v>282.00165519566434</v>
      </c>
      <c r="F418" s="21" t="s">
        <v>2608</v>
      </c>
      <c r="G418" s="33" t="str">
        <f t="shared" si="40"/>
        <v>53813.5121</v>
      </c>
      <c r="H418" s="8">
        <f t="shared" si="41"/>
        <v>7598</v>
      </c>
      <c r="I418" s="130" t="s">
        <v>2112</v>
      </c>
      <c r="J418" s="131" t="s">
        <v>2113</v>
      </c>
      <c r="K418" s="130" t="s">
        <v>2114</v>
      </c>
      <c r="L418" s="130" t="s">
        <v>2115</v>
      </c>
      <c r="M418" s="131" t="s">
        <v>1922</v>
      </c>
      <c r="N418" s="131">
        <v>0</v>
      </c>
      <c r="O418" s="132" t="s">
        <v>2116</v>
      </c>
      <c r="P418" s="133" t="s">
        <v>2117</v>
      </c>
    </row>
    <row r="419" spans="1:16" ht="13.5" thickBot="1" x14ac:dyDescent="0.25">
      <c r="A419" s="8" t="str">
        <f t="shared" si="36"/>
        <v>IBVS 5713 </v>
      </c>
      <c r="B419" s="21" t="str">
        <f t="shared" si="37"/>
        <v>I</v>
      </c>
      <c r="C419" s="8">
        <f t="shared" si="38"/>
        <v>53847.446100000001</v>
      </c>
      <c r="D419" s="33" t="str">
        <f t="shared" si="39"/>
        <v>vis</v>
      </c>
      <c r="E419" s="129">
        <f>VLOOKUP(C419,'Active 2'!C$21:E$967,3,FALSE)</f>
        <v>307.0005022754176</v>
      </c>
      <c r="F419" s="21" t="s">
        <v>2608</v>
      </c>
      <c r="G419" s="33" t="str">
        <f t="shared" si="40"/>
        <v>53847.4461</v>
      </c>
      <c r="H419" s="8">
        <f t="shared" si="41"/>
        <v>7623</v>
      </c>
      <c r="I419" s="130" t="s">
        <v>2127</v>
      </c>
      <c r="J419" s="131" t="s">
        <v>2128</v>
      </c>
      <c r="K419" s="130">
        <v>7623</v>
      </c>
      <c r="L419" s="130" t="s">
        <v>2129</v>
      </c>
      <c r="M419" s="131" t="s">
        <v>445</v>
      </c>
      <c r="N419" s="131" t="s">
        <v>446</v>
      </c>
      <c r="O419" s="132" t="s">
        <v>1009</v>
      </c>
      <c r="P419" s="133" t="s">
        <v>2130</v>
      </c>
    </row>
    <row r="420" spans="1:16" ht="13.5" thickBot="1" x14ac:dyDescent="0.25">
      <c r="A420" s="8" t="str">
        <f t="shared" si="36"/>
        <v>BAVM 178 </v>
      </c>
      <c r="B420" s="21" t="str">
        <f t="shared" si="37"/>
        <v>I</v>
      </c>
      <c r="C420" s="8">
        <f t="shared" si="38"/>
        <v>53862.379300000001</v>
      </c>
      <c r="D420" s="33" t="str">
        <f t="shared" si="39"/>
        <v>vis</v>
      </c>
      <c r="E420" s="129">
        <f>VLOOKUP(C420,'Active 2'!C$21:E$967,3,FALSE)</f>
        <v>318.0016451766773</v>
      </c>
      <c r="F420" s="21" t="s">
        <v>2608</v>
      </c>
      <c r="G420" s="33" t="str">
        <f t="shared" si="40"/>
        <v>53862.3793</v>
      </c>
      <c r="H420" s="8">
        <f t="shared" si="41"/>
        <v>7634</v>
      </c>
      <c r="I420" s="130" t="s">
        <v>2136</v>
      </c>
      <c r="J420" s="131" t="s">
        <v>2137</v>
      </c>
      <c r="K420" s="130">
        <v>7634</v>
      </c>
      <c r="L420" s="130" t="s">
        <v>2138</v>
      </c>
      <c r="M420" s="131" t="s">
        <v>1922</v>
      </c>
      <c r="N420" s="131">
        <v>0</v>
      </c>
      <c r="O420" s="132" t="s">
        <v>2139</v>
      </c>
      <c r="P420" s="133" t="s">
        <v>2140</v>
      </c>
    </row>
    <row r="421" spans="1:16" ht="13.5" thickBot="1" x14ac:dyDescent="0.25">
      <c r="A421" s="8" t="str">
        <f t="shared" si="36"/>
        <v>OEJV 0074 </v>
      </c>
      <c r="B421" s="21" t="str">
        <f t="shared" si="37"/>
        <v>I</v>
      </c>
      <c r="C421" s="8">
        <f t="shared" si="38"/>
        <v>54174.589229999998</v>
      </c>
      <c r="D421" s="33" t="str">
        <f t="shared" si="39"/>
        <v>vis</v>
      </c>
      <c r="E421" s="129">
        <f>VLOOKUP(C421,'Active 2'!C$21:E$967,3,FALSE)</f>
        <v>548.0036578144493</v>
      </c>
      <c r="F421" s="21" t="s">
        <v>2608</v>
      </c>
      <c r="G421" s="33" t="str">
        <f t="shared" si="40"/>
        <v>54174.58923</v>
      </c>
      <c r="H421" s="8">
        <f t="shared" si="41"/>
        <v>7864</v>
      </c>
      <c r="I421" s="130" t="s">
        <v>2144</v>
      </c>
      <c r="J421" s="131" t="s">
        <v>2145</v>
      </c>
      <c r="K421" s="130">
        <v>7864</v>
      </c>
      <c r="L421" s="130" t="s">
        <v>2146</v>
      </c>
      <c r="M421" s="131" t="s">
        <v>1922</v>
      </c>
      <c r="N421" s="131" t="s">
        <v>2111</v>
      </c>
      <c r="O421" s="132" t="s">
        <v>2110</v>
      </c>
      <c r="P421" s="133" t="s">
        <v>1967</v>
      </c>
    </row>
    <row r="422" spans="1:16" ht="26.25" thickBot="1" x14ac:dyDescent="0.25">
      <c r="A422" s="8" t="str">
        <f t="shared" si="36"/>
        <v> BBS 133 (=IBVS 5781) </v>
      </c>
      <c r="B422" s="21" t="str">
        <f t="shared" si="37"/>
        <v>I</v>
      </c>
      <c r="C422" s="8">
        <f t="shared" si="38"/>
        <v>54200.379200000003</v>
      </c>
      <c r="D422" s="33" t="str">
        <f t="shared" si="39"/>
        <v>vis</v>
      </c>
      <c r="E422" s="129">
        <f>VLOOKUP(C422,'Active 2'!C$21:E$967,3,FALSE)</f>
        <v>567.002877364798</v>
      </c>
      <c r="F422" s="21" t="s">
        <v>2608</v>
      </c>
      <c r="G422" s="33" t="str">
        <f t="shared" si="40"/>
        <v>54200.3792</v>
      </c>
      <c r="H422" s="8">
        <f t="shared" si="41"/>
        <v>7883</v>
      </c>
      <c r="I422" s="130" t="s">
        <v>2147</v>
      </c>
      <c r="J422" s="131" t="s">
        <v>2148</v>
      </c>
      <c r="K422" s="130">
        <v>7883</v>
      </c>
      <c r="L422" s="130" t="s">
        <v>2149</v>
      </c>
      <c r="M422" s="131" t="s">
        <v>1922</v>
      </c>
      <c r="N422" s="131" t="s">
        <v>2608</v>
      </c>
      <c r="O422" s="132" t="s">
        <v>1009</v>
      </c>
      <c r="P422" s="132" t="s">
        <v>2150</v>
      </c>
    </row>
    <row r="423" spans="1:16" ht="26.25" thickBot="1" x14ac:dyDescent="0.25">
      <c r="A423" s="8" t="str">
        <f t="shared" si="36"/>
        <v>JAAVSO 36(2);171 </v>
      </c>
      <c r="B423" s="21" t="str">
        <f t="shared" si="37"/>
        <v>I</v>
      </c>
      <c r="C423" s="8">
        <f t="shared" si="38"/>
        <v>54372.774700000002</v>
      </c>
      <c r="D423" s="33" t="str">
        <f t="shared" si="39"/>
        <v>vis</v>
      </c>
      <c r="E423" s="129">
        <f>VLOOKUP(C423,'Active 2'!C$21:E$967,3,FALSE)</f>
        <v>694.00496205087791</v>
      </c>
      <c r="F423" s="21" t="s">
        <v>2608</v>
      </c>
      <c r="G423" s="33" t="str">
        <f t="shared" si="40"/>
        <v>54372.7747</v>
      </c>
      <c r="H423" s="8">
        <f t="shared" si="41"/>
        <v>8010</v>
      </c>
      <c r="I423" s="130" t="s">
        <v>2159</v>
      </c>
      <c r="J423" s="131" t="s">
        <v>2160</v>
      </c>
      <c r="K423" s="130">
        <v>8010</v>
      </c>
      <c r="L423" s="130" t="s">
        <v>2161</v>
      </c>
      <c r="M423" s="131" t="s">
        <v>1922</v>
      </c>
      <c r="N423" s="131" t="s">
        <v>1923</v>
      </c>
      <c r="O423" s="132" t="s">
        <v>1031</v>
      </c>
      <c r="P423" s="133" t="s">
        <v>2162</v>
      </c>
    </row>
    <row r="424" spans="1:16" ht="26.25" thickBot="1" x14ac:dyDescent="0.25">
      <c r="A424" s="8" t="str">
        <f t="shared" si="36"/>
        <v>JAAVSO 36(2);186 </v>
      </c>
      <c r="B424" s="21" t="str">
        <f t="shared" si="37"/>
        <v>I</v>
      </c>
      <c r="C424" s="8">
        <f t="shared" si="38"/>
        <v>54615.755599999997</v>
      </c>
      <c r="D424" s="33" t="str">
        <f t="shared" si="39"/>
        <v>vis</v>
      </c>
      <c r="E424" s="129">
        <f>VLOOKUP(C424,'Active 2'!C$21:E$967,3,FALSE)</f>
        <v>873.00662299272096</v>
      </c>
      <c r="F424" s="21" t="s">
        <v>2608</v>
      </c>
      <c r="G424" s="33" t="str">
        <f t="shared" si="40"/>
        <v>54615.7556</v>
      </c>
      <c r="H424" s="8">
        <f t="shared" si="41"/>
        <v>8189</v>
      </c>
      <c r="I424" s="130" t="s">
        <v>2163</v>
      </c>
      <c r="J424" s="131" t="s">
        <v>2164</v>
      </c>
      <c r="K424" s="130">
        <v>8189</v>
      </c>
      <c r="L424" s="130" t="s">
        <v>2165</v>
      </c>
      <c r="M424" s="131" t="s">
        <v>1922</v>
      </c>
      <c r="N424" s="131" t="s">
        <v>1884</v>
      </c>
      <c r="O424" s="132" t="s">
        <v>2084</v>
      </c>
      <c r="P424" s="133" t="s">
        <v>2166</v>
      </c>
    </row>
    <row r="425" spans="1:16" ht="13.5" thickBot="1" x14ac:dyDescent="0.25">
      <c r="A425" s="8" t="str">
        <f t="shared" si="36"/>
        <v> JAAVSO 37;44 </v>
      </c>
      <c r="B425" s="21" t="str">
        <f t="shared" si="37"/>
        <v>I</v>
      </c>
      <c r="C425" s="8">
        <f t="shared" si="38"/>
        <v>54797.652399999999</v>
      </c>
      <c r="D425" s="33" t="str">
        <f t="shared" si="39"/>
        <v>vis</v>
      </c>
      <c r="E425" s="129">
        <f>VLOOKUP(C425,'Active 2'!C$21:E$967,3,FALSE)</f>
        <v>1007.0082227892782</v>
      </c>
      <c r="F425" s="21" t="s">
        <v>2608</v>
      </c>
      <c r="G425" s="33" t="str">
        <f t="shared" si="40"/>
        <v>54797.6524</v>
      </c>
      <c r="H425" s="8">
        <f t="shared" si="41"/>
        <v>8323</v>
      </c>
      <c r="I425" s="130" t="s">
        <v>2167</v>
      </c>
      <c r="J425" s="131" t="s">
        <v>2168</v>
      </c>
      <c r="K425" s="130">
        <v>8323</v>
      </c>
      <c r="L425" s="130" t="s">
        <v>2169</v>
      </c>
      <c r="M425" s="131" t="s">
        <v>1922</v>
      </c>
      <c r="N425" s="131" t="s">
        <v>1923</v>
      </c>
      <c r="O425" s="132" t="s">
        <v>1031</v>
      </c>
      <c r="P425" s="132" t="s">
        <v>2170</v>
      </c>
    </row>
    <row r="426" spans="1:16" ht="13.5" thickBot="1" x14ac:dyDescent="0.25">
      <c r="A426" s="8" t="str">
        <f t="shared" si="36"/>
        <v> JAAVSO 38;120 </v>
      </c>
      <c r="B426" s="21" t="str">
        <f t="shared" si="37"/>
        <v>I</v>
      </c>
      <c r="C426" s="8">
        <f t="shared" si="38"/>
        <v>55253.754999999997</v>
      </c>
      <c r="D426" s="33" t="str">
        <f t="shared" si="39"/>
        <v>vis</v>
      </c>
      <c r="E426" s="129">
        <f>VLOOKUP(C426,'Active 2'!C$21:E$967,3,FALSE)</f>
        <v>1343.0145630402792</v>
      </c>
      <c r="F426" s="21" t="s">
        <v>2608</v>
      </c>
      <c r="G426" s="33" t="str">
        <f t="shared" si="40"/>
        <v>55253.7550</v>
      </c>
      <c r="H426" s="8">
        <f t="shared" si="41"/>
        <v>8659</v>
      </c>
      <c r="I426" s="130" t="s">
        <v>2171</v>
      </c>
      <c r="J426" s="131" t="s">
        <v>2172</v>
      </c>
      <c r="K426" s="130">
        <v>8659</v>
      </c>
      <c r="L426" s="130" t="s">
        <v>2173</v>
      </c>
      <c r="M426" s="131" t="s">
        <v>1922</v>
      </c>
      <c r="N426" s="131" t="s">
        <v>1923</v>
      </c>
      <c r="O426" s="132" t="s">
        <v>1031</v>
      </c>
      <c r="P426" s="132" t="s">
        <v>2174</v>
      </c>
    </row>
    <row r="427" spans="1:16" ht="13.5" thickBot="1" x14ac:dyDescent="0.25">
      <c r="A427" s="8" t="str">
        <f t="shared" si="36"/>
        <v> JAAVSO 39;94 </v>
      </c>
      <c r="B427" s="21" t="str">
        <f t="shared" si="37"/>
        <v>I</v>
      </c>
      <c r="C427" s="8">
        <f t="shared" si="38"/>
        <v>55268.686999999998</v>
      </c>
      <c r="D427" s="33" t="str">
        <f t="shared" si="39"/>
        <v>vis</v>
      </c>
      <c r="E427" s="129">
        <f>VLOOKUP(C427,'Active 2'!C$21:E$967,3,FALSE)</f>
        <v>1354.014821913235</v>
      </c>
      <c r="F427" s="21" t="s">
        <v>2608</v>
      </c>
      <c r="G427" s="33" t="str">
        <f t="shared" si="40"/>
        <v>55268.6870</v>
      </c>
      <c r="H427" s="8">
        <f t="shared" si="41"/>
        <v>8670</v>
      </c>
      <c r="I427" s="130" t="s">
        <v>2175</v>
      </c>
      <c r="J427" s="131" t="s">
        <v>2176</v>
      </c>
      <c r="K427" s="130">
        <v>8670</v>
      </c>
      <c r="L427" s="130" t="s">
        <v>2173</v>
      </c>
      <c r="M427" s="131" t="s">
        <v>1922</v>
      </c>
      <c r="N427" s="131" t="s">
        <v>1923</v>
      </c>
      <c r="O427" s="132" t="s">
        <v>2126</v>
      </c>
      <c r="P427" s="132" t="s">
        <v>2177</v>
      </c>
    </row>
    <row r="428" spans="1:16" ht="13.5" thickBot="1" x14ac:dyDescent="0.25">
      <c r="A428" s="8" t="str">
        <f t="shared" si="36"/>
        <v>IBVS 5945 </v>
      </c>
      <c r="B428" s="21" t="str">
        <f t="shared" si="37"/>
        <v>I</v>
      </c>
      <c r="C428" s="8">
        <f t="shared" si="38"/>
        <v>55329.770900000003</v>
      </c>
      <c r="D428" s="33" t="str">
        <f t="shared" si="39"/>
        <v>vis</v>
      </c>
      <c r="E428" s="129">
        <f>VLOOKUP(C428,'Active 2'!C$21:E$967,3,FALSE)</f>
        <v>1399.0147357204789</v>
      </c>
      <c r="F428" s="21" t="s">
        <v>2608</v>
      </c>
      <c r="G428" s="33" t="str">
        <f t="shared" si="40"/>
        <v>55329.7709</v>
      </c>
      <c r="H428" s="8">
        <f t="shared" si="41"/>
        <v>8715</v>
      </c>
      <c r="I428" s="130" t="s">
        <v>2178</v>
      </c>
      <c r="J428" s="131" t="s">
        <v>2179</v>
      </c>
      <c r="K428" s="130">
        <v>8715</v>
      </c>
      <c r="L428" s="130" t="s">
        <v>2180</v>
      </c>
      <c r="M428" s="131" t="s">
        <v>1922</v>
      </c>
      <c r="N428" s="131" t="s">
        <v>2608</v>
      </c>
      <c r="O428" s="132" t="s">
        <v>1009</v>
      </c>
      <c r="P428" s="133" t="s">
        <v>2181</v>
      </c>
    </row>
    <row r="429" spans="1:16" ht="13.5" thickBot="1" x14ac:dyDescent="0.25">
      <c r="A429" s="8" t="str">
        <f t="shared" si="36"/>
        <v> JAAVSO 39;177 </v>
      </c>
      <c r="B429" s="21" t="str">
        <f t="shared" si="37"/>
        <v>II</v>
      </c>
      <c r="C429" s="8">
        <f t="shared" si="38"/>
        <v>55570.724399999999</v>
      </c>
      <c r="D429" s="33" t="str">
        <f t="shared" si="39"/>
        <v>vis</v>
      </c>
      <c r="E429" s="129">
        <f>VLOOKUP(C429,'Active 2'!C$21:E$967,3,FALSE)</f>
        <v>1576.5228308413323</v>
      </c>
      <c r="F429" s="21" t="s">
        <v>2608</v>
      </c>
      <c r="G429" s="33" t="str">
        <f t="shared" si="40"/>
        <v>55570.7244</v>
      </c>
      <c r="H429" s="8">
        <f t="shared" si="41"/>
        <v>8892.5</v>
      </c>
      <c r="I429" s="130" t="s">
        <v>2182</v>
      </c>
      <c r="J429" s="131" t="s">
        <v>2183</v>
      </c>
      <c r="K429" s="130">
        <v>8892.5</v>
      </c>
      <c r="L429" s="130" t="s">
        <v>2184</v>
      </c>
      <c r="M429" s="131" t="s">
        <v>1922</v>
      </c>
      <c r="N429" s="131" t="s">
        <v>2386</v>
      </c>
      <c r="O429" s="132" t="s">
        <v>2185</v>
      </c>
      <c r="P429" s="132" t="s">
        <v>2186</v>
      </c>
    </row>
    <row r="430" spans="1:16" ht="13.5" thickBot="1" x14ac:dyDescent="0.25">
      <c r="A430" s="8" t="str">
        <f t="shared" si="36"/>
        <v> JAAVSO 39;177 </v>
      </c>
      <c r="B430" s="21" t="str">
        <f t="shared" si="37"/>
        <v>II</v>
      </c>
      <c r="C430" s="8">
        <f t="shared" si="38"/>
        <v>55570.724699999999</v>
      </c>
      <c r="D430" s="33" t="str">
        <f t="shared" si="39"/>
        <v>vis</v>
      </c>
      <c r="E430" s="129">
        <f>VLOOKUP(C430,'Active 2'!C$21:E$967,3,FALSE)</f>
        <v>1576.5230518484082</v>
      </c>
      <c r="F430" s="21" t="s">
        <v>2608</v>
      </c>
      <c r="G430" s="33" t="str">
        <f t="shared" si="40"/>
        <v>55570.7247</v>
      </c>
      <c r="H430" s="8">
        <f t="shared" si="41"/>
        <v>8892.5</v>
      </c>
      <c r="I430" s="130" t="s">
        <v>2187</v>
      </c>
      <c r="J430" s="131" t="s">
        <v>2183</v>
      </c>
      <c r="K430" s="130">
        <v>8892.5</v>
      </c>
      <c r="L430" s="130" t="s">
        <v>2188</v>
      </c>
      <c r="M430" s="131" t="s">
        <v>1922</v>
      </c>
      <c r="N430" s="131" t="s">
        <v>2608</v>
      </c>
      <c r="O430" s="132" t="s">
        <v>2185</v>
      </c>
      <c r="P430" s="132" t="s">
        <v>2186</v>
      </c>
    </row>
    <row r="431" spans="1:16" ht="13.5" thickBot="1" x14ac:dyDescent="0.25">
      <c r="A431" s="8" t="str">
        <f t="shared" si="36"/>
        <v> JAAVSO 39;177 </v>
      </c>
      <c r="B431" s="21" t="str">
        <f t="shared" si="37"/>
        <v>I</v>
      </c>
      <c r="C431" s="8">
        <f t="shared" si="38"/>
        <v>55625.697099999998</v>
      </c>
      <c r="D431" s="33" t="str">
        <f t="shared" si="39"/>
        <v>vis</v>
      </c>
      <c r="E431" s="129">
        <f>VLOOKUP(C431,'Active 2'!C$21:E$967,3,FALSE)</f>
        <v>1617.0206831682335</v>
      </c>
      <c r="F431" s="21" t="s">
        <v>2608</v>
      </c>
      <c r="G431" s="33" t="str">
        <f t="shared" si="40"/>
        <v>55625.6971</v>
      </c>
      <c r="H431" s="8">
        <f t="shared" si="41"/>
        <v>8933</v>
      </c>
      <c r="I431" s="130" t="s">
        <v>2189</v>
      </c>
      <c r="J431" s="131" t="s">
        <v>2190</v>
      </c>
      <c r="K431" s="130">
        <v>8933</v>
      </c>
      <c r="L431" s="130" t="s">
        <v>2191</v>
      </c>
      <c r="M431" s="131" t="s">
        <v>1922</v>
      </c>
      <c r="N431" s="131" t="s">
        <v>2608</v>
      </c>
      <c r="O431" s="132" t="s">
        <v>2126</v>
      </c>
      <c r="P431" s="132" t="s">
        <v>2186</v>
      </c>
    </row>
    <row r="432" spans="1:16" ht="13.5" thickBot="1" x14ac:dyDescent="0.25">
      <c r="A432" s="8" t="str">
        <f t="shared" si="36"/>
        <v>IBVS 5992 </v>
      </c>
      <c r="B432" s="21" t="str">
        <f t="shared" si="37"/>
        <v>I</v>
      </c>
      <c r="C432" s="8">
        <f t="shared" si="38"/>
        <v>55644.701300000001</v>
      </c>
      <c r="D432" s="33" t="str">
        <f t="shared" si="39"/>
        <v>vis</v>
      </c>
      <c r="E432" s="129">
        <f>VLOOKUP(C432,'Active 2'!C$21:E$967,3,FALSE)</f>
        <v>1631.0208920935918</v>
      </c>
      <c r="F432" s="21" t="s">
        <v>2608</v>
      </c>
      <c r="G432" s="33" t="str">
        <f t="shared" si="40"/>
        <v>55644.7013</v>
      </c>
      <c r="H432" s="8">
        <f t="shared" si="41"/>
        <v>8947</v>
      </c>
      <c r="I432" s="130" t="s">
        <v>2192</v>
      </c>
      <c r="J432" s="131" t="s">
        <v>2193</v>
      </c>
      <c r="K432" s="130">
        <v>8947</v>
      </c>
      <c r="L432" s="130" t="s">
        <v>2194</v>
      </c>
      <c r="M432" s="131" t="s">
        <v>1922</v>
      </c>
      <c r="N432" s="131" t="s">
        <v>2608</v>
      </c>
      <c r="O432" s="132" t="s">
        <v>1009</v>
      </c>
      <c r="P432" s="133" t="s">
        <v>2195</v>
      </c>
    </row>
    <row r="433" spans="1:16" ht="13.5" thickBot="1" x14ac:dyDescent="0.25">
      <c r="A433" s="8" t="str">
        <f t="shared" si="36"/>
        <v> JAAVSO 39;177 </v>
      </c>
      <c r="B433" s="21" t="str">
        <f t="shared" si="37"/>
        <v>I</v>
      </c>
      <c r="C433" s="8">
        <f t="shared" si="38"/>
        <v>55648.773699999998</v>
      </c>
      <c r="D433" s="33" t="str">
        <f t="shared" si="39"/>
        <v>vis</v>
      </c>
      <c r="E433" s="129">
        <f>VLOOKUP(C433,'Active 2'!C$21:E$967,3,FALSE)</f>
        <v>1634.0209894840414</v>
      </c>
      <c r="F433" s="21" t="s">
        <v>2608</v>
      </c>
      <c r="G433" s="33" t="str">
        <f t="shared" si="40"/>
        <v>55648.7737</v>
      </c>
      <c r="H433" s="8">
        <f t="shared" si="41"/>
        <v>8950</v>
      </c>
      <c r="I433" s="130" t="s">
        <v>2196</v>
      </c>
      <c r="J433" s="131" t="s">
        <v>2197</v>
      </c>
      <c r="K433" s="130">
        <v>8950</v>
      </c>
      <c r="L433" s="130" t="s">
        <v>2194</v>
      </c>
      <c r="M433" s="131" t="s">
        <v>1922</v>
      </c>
      <c r="N433" s="131" t="s">
        <v>2386</v>
      </c>
      <c r="O433" s="132" t="s">
        <v>2185</v>
      </c>
      <c r="P433" s="132" t="s">
        <v>2186</v>
      </c>
    </row>
    <row r="434" spans="1:16" ht="13.5" thickBot="1" x14ac:dyDescent="0.25">
      <c r="A434" s="8" t="str">
        <f t="shared" si="36"/>
        <v> JAAVSO 39;177 </v>
      </c>
      <c r="B434" s="21" t="str">
        <f t="shared" si="37"/>
        <v>I</v>
      </c>
      <c r="C434" s="8">
        <f t="shared" si="38"/>
        <v>55648.773699999998</v>
      </c>
      <c r="D434" s="33" t="str">
        <f t="shared" si="39"/>
        <v>vis</v>
      </c>
      <c r="E434" s="129">
        <f>VLOOKUP(C434,'Active 2'!C$21:E$967,3,FALSE)</f>
        <v>1634.0209894840414</v>
      </c>
      <c r="F434" s="21" t="s">
        <v>2608</v>
      </c>
      <c r="G434" s="33" t="str">
        <f t="shared" si="40"/>
        <v>55648.7737</v>
      </c>
      <c r="H434" s="8">
        <f t="shared" si="41"/>
        <v>8950</v>
      </c>
      <c r="I434" s="130" t="s">
        <v>2196</v>
      </c>
      <c r="J434" s="131" t="s">
        <v>2197</v>
      </c>
      <c r="K434" s="130">
        <v>8950</v>
      </c>
      <c r="L434" s="130" t="s">
        <v>2194</v>
      </c>
      <c r="M434" s="131" t="s">
        <v>1922</v>
      </c>
      <c r="N434" s="131" t="s">
        <v>2608</v>
      </c>
      <c r="O434" s="132" t="s">
        <v>2185</v>
      </c>
      <c r="P434" s="132" t="s">
        <v>2186</v>
      </c>
    </row>
    <row r="435" spans="1:16" ht="13.5" thickBot="1" x14ac:dyDescent="0.25">
      <c r="A435" s="8" t="str">
        <f t="shared" si="36"/>
        <v> JAAVSO 39;177 </v>
      </c>
      <c r="B435" s="21" t="str">
        <f t="shared" si="37"/>
        <v>I</v>
      </c>
      <c r="C435" s="8">
        <f t="shared" si="38"/>
        <v>55648.773699999998</v>
      </c>
      <c r="D435" s="33" t="str">
        <f t="shared" si="39"/>
        <v>vis</v>
      </c>
      <c r="E435" s="129">
        <f>VLOOKUP(C435,'Active 2'!C$21:E$967,3,FALSE)</f>
        <v>1634.0209894840414</v>
      </c>
      <c r="F435" s="21" t="s">
        <v>2608</v>
      </c>
      <c r="G435" s="33" t="str">
        <f t="shared" si="40"/>
        <v>55648.7737</v>
      </c>
      <c r="H435" s="8">
        <f t="shared" si="41"/>
        <v>8950</v>
      </c>
      <c r="I435" s="130" t="s">
        <v>2196</v>
      </c>
      <c r="J435" s="131" t="s">
        <v>2197</v>
      </c>
      <c r="K435" s="130">
        <v>8950</v>
      </c>
      <c r="L435" s="130" t="s">
        <v>2194</v>
      </c>
      <c r="M435" s="131" t="s">
        <v>1922</v>
      </c>
      <c r="N435" s="131" t="s">
        <v>2525</v>
      </c>
      <c r="O435" s="132" t="s">
        <v>2185</v>
      </c>
      <c r="P435" s="132" t="s">
        <v>2186</v>
      </c>
    </row>
    <row r="436" spans="1:16" ht="13.5" thickBot="1" x14ac:dyDescent="0.25">
      <c r="A436" s="8" t="str">
        <f t="shared" si="36"/>
        <v>OEJV 0160 </v>
      </c>
      <c r="B436" s="21" t="str">
        <f t="shared" si="37"/>
        <v>I</v>
      </c>
      <c r="C436" s="8">
        <f t="shared" si="38"/>
        <v>55700.3583</v>
      </c>
      <c r="D436" s="33" t="str">
        <f t="shared" si="39"/>
        <v>vis</v>
      </c>
      <c r="E436" s="129">
        <f>VLOOKUP(C436,'Active 2'!C$21:E$967,3,FALSE)</f>
        <v>1672.0228615613164</v>
      </c>
      <c r="F436" s="21" t="s">
        <v>2608</v>
      </c>
      <c r="G436" s="33" t="str">
        <f t="shared" si="40"/>
        <v>55700.3583</v>
      </c>
      <c r="H436" s="8">
        <f t="shared" si="41"/>
        <v>8988</v>
      </c>
      <c r="I436" s="130" t="s">
        <v>2203</v>
      </c>
      <c r="J436" s="131" t="s">
        <v>2204</v>
      </c>
      <c r="K436" s="130">
        <v>8988</v>
      </c>
      <c r="L436" s="130" t="s">
        <v>2205</v>
      </c>
      <c r="M436" s="131" t="s">
        <v>1922</v>
      </c>
      <c r="N436" s="131" t="s">
        <v>2604</v>
      </c>
      <c r="O436" s="132" t="s">
        <v>2206</v>
      </c>
      <c r="P436" s="133" t="s">
        <v>2207</v>
      </c>
    </row>
    <row r="437" spans="1:16" ht="13.5" thickBot="1" x14ac:dyDescent="0.25">
      <c r="A437" s="8" t="str">
        <f t="shared" si="36"/>
        <v> JAAVSO 40;975 </v>
      </c>
      <c r="B437" s="21" t="str">
        <f t="shared" si="37"/>
        <v>I</v>
      </c>
      <c r="C437" s="8">
        <f t="shared" si="38"/>
        <v>55921.620999999999</v>
      </c>
      <c r="D437" s="33" t="str">
        <f t="shared" si="39"/>
        <v>vis</v>
      </c>
      <c r="E437" s="129">
        <f>VLOOKUP(C437,'Active 2'!C$21:E$967,3,FALSE)</f>
        <v>1835.0249362284092</v>
      </c>
      <c r="F437" s="21" t="s">
        <v>2608</v>
      </c>
      <c r="G437" s="33" t="str">
        <f t="shared" si="40"/>
        <v>55921.6210</v>
      </c>
      <c r="H437" s="8">
        <f t="shared" si="41"/>
        <v>9151</v>
      </c>
      <c r="I437" s="130" t="s">
        <v>2208</v>
      </c>
      <c r="J437" s="131" t="s">
        <v>2209</v>
      </c>
      <c r="K437" s="130">
        <v>9151</v>
      </c>
      <c r="L437" s="130" t="s">
        <v>2210</v>
      </c>
      <c r="M437" s="131" t="s">
        <v>1922</v>
      </c>
      <c r="N437" s="131" t="s">
        <v>2608</v>
      </c>
      <c r="O437" s="132" t="s">
        <v>1031</v>
      </c>
      <c r="P437" s="132" t="s">
        <v>2211</v>
      </c>
    </row>
    <row r="438" spans="1:16" ht="13.5" thickBot="1" x14ac:dyDescent="0.25">
      <c r="A438" s="8" t="str">
        <f t="shared" si="36"/>
        <v>IBVS 6029 </v>
      </c>
      <c r="B438" s="21" t="str">
        <f t="shared" si="37"/>
        <v>I</v>
      </c>
      <c r="C438" s="8">
        <f t="shared" si="38"/>
        <v>55971.847999999998</v>
      </c>
      <c r="D438" s="33" t="str">
        <f t="shared" si="39"/>
        <v>vis</v>
      </c>
      <c r="E438" s="129">
        <f>VLOOKUP(C438,'Active 2'!C$21:E$967,3,FALSE)</f>
        <v>1872.026677616831</v>
      </c>
      <c r="F438" s="21" t="s">
        <v>2608</v>
      </c>
      <c r="G438" s="33" t="str">
        <f t="shared" si="40"/>
        <v>55971.848</v>
      </c>
      <c r="H438" s="8">
        <f t="shared" si="41"/>
        <v>9188</v>
      </c>
      <c r="I438" s="130" t="s">
        <v>2212</v>
      </c>
      <c r="J438" s="131" t="s">
        <v>2213</v>
      </c>
      <c r="K438" s="130">
        <v>9188</v>
      </c>
      <c r="L438" s="130" t="s">
        <v>2214</v>
      </c>
      <c r="M438" s="131" t="s">
        <v>1922</v>
      </c>
      <c r="N438" s="131" t="s">
        <v>2608</v>
      </c>
      <c r="O438" s="132" t="s">
        <v>1009</v>
      </c>
      <c r="P438" s="133" t="s">
        <v>2215</v>
      </c>
    </row>
    <row r="439" spans="1:16" ht="13.5" thickBot="1" x14ac:dyDescent="0.25">
      <c r="A439" s="8" t="str">
        <f t="shared" si="36"/>
        <v> JAAVSO 41;122 </v>
      </c>
      <c r="B439" s="21" t="str">
        <f t="shared" si="37"/>
        <v>I</v>
      </c>
      <c r="C439" s="8">
        <f t="shared" si="38"/>
        <v>55982.706400000003</v>
      </c>
      <c r="D439" s="33" t="str">
        <f t="shared" si="39"/>
        <v>vis</v>
      </c>
      <c r="E439" s="129">
        <f>VLOOKUP(C439,'Active 2'!C$21:E$967,3,FALSE)</f>
        <v>1880.0259550710332</v>
      </c>
      <c r="F439" s="21" t="s">
        <v>2608</v>
      </c>
      <c r="G439" s="33" t="str">
        <f t="shared" si="40"/>
        <v>55982.7064</v>
      </c>
      <c r="H439" s="8">
        <f t="shared" si="41"/>
        <v>9196</v>
      </c>
      <c r="I439" s="130" t="s">
        <v>2216</v>
      </c>
      <c r="J439" s="131" t="s">
        <v>2217</v>
      </c>
      <c r="K439" s="130">
        <v>9196</v>
      </c>
      <c r="L439" s="130" t="s">
        <v>2218</v>
      </c>
      <c r="M439" s="131" t="s">
        <v>1922</v>
      </c>
      <c r="N439" s="131" t="s">
        <v>2608</v>
      </c>
      <c r="O439" s="132" t="s">
        <v>2126</v>
      </c>
      <c r="P439" s="132" t="s">
        <v>2219</v>
      </c>
    </row>
    <row r="440" spans="1:16" ht="13.5" thickBot="1" x14ac:dyDescent="0.25">
      <c r="A440" s="8" t="str">
        <f t="shared" si="36"/>
        <v>OEJV 0160 </v>
      </c>
      <c r="B440" s="21" t="str">
        <f t="shared" si="37"/>
        <v>I</v>
      </c>
      <c r="C440" s="8">
        <f t="shared" si="38"/>
        <v>55993.56581</v>
      </c>
      <c r="D440" s="33" t="str">
        <f t="shared" si="39"/>
        <v>vis</v>
      </c>
      <c r="E440" s="129">
        <f>VLOOKUP(C440,'Active 2'!C$21:E$967,3,FALSE)</f>
        <v>1888.0259765823866</v>
      </c>
      <c r="F440" s="21" t="s">
        <v>2608</v>
      </c>
      <c r="G440" s="33" t="str">
        <f t="shared" si="40"/>
        <v>55993.56581</v>
      </c>
      <c r="H440" s="8">
        <f t="shared" si="41"/>
        <v>9204</v>
      </c>
      <c r="I440" s="130" t="s">
        <v>2220</v>
      </c>
      <c r="J440" s="131" t="s">
        <v>2221</v>
      </c>
      <c r="K440" s="130">
        <v>9204</v>
      </c>
      <c r="L440" s="130" t="s">
        <v>2222</v>
      </c>
      <c r="M440" s="131" t="s">
        <v>1922</v>
      </c>
      <c r="N440" s="131" t="s">
        <v>2608</v>
      </c>
      <c r="O440" s="132" t="s">
        <v>2206</v>
      </c>
      <c r="P440" s="133" t="s">
        <v>2207</v>
      </c>
    </row>
    <row r="441" spans="1:16" ht="13.5" thickBot="1" x14ac:dyDescent="0.25">
      <c r="A441" s="8" t="str">
        <f t="shared" si="36"/>
        <v>OEJV 0160 </v>
      </c>
      <c r="B441" s="21" t="str">
        <f t="shared" si="37"/>
        <v>I</v>
      </c>
      <c r="C441" s="8">
        <f t="shared" si="38"/>
        <v>55993.565909999998</v>
      </c>
      <c r="D441" s="33" t="str">
        <f t="shared" si="39"/>
        <v>vis</v>
      </c>
      <c r="E441" s="129">
        <f>VLOOKUP(C441,'Active 2'!C$21:E$967,3,FALSE)</f>
        <v>1888.0260502514102</v>
      </c>
      <c r="F441" s="21" t="s">
        <v>2608</v>
      </c>
      <c r="G441" s="33" t="str">
        <f t="shared" si="40"/>
        <v>55993.56591</v>
      </c>
      <c r="H441" s="8">
        <f t="shared" si="41"/>
        <v>9204</v>
      </c>
      <c r="I441" s="130" t="s">
        <v>2223</v>
      </c>
      <c r="J441" s="131" t="s">
        <v>2221</v>
      </c>
      <c r="K441" s="130">
        <v>9204</v>
      </c>
      <c r="L441" s="130" t="s">
        <v>2224</v>
      </c>
      <c r="M441" s="131" t="s">
        <v>1922</v>
      </c>
      <c r="N441" s="131" t="s">
        <v>2111</v>
      </c>
      <c r="O441" s="132" t="s">
        <v>2206</v>
      </c>
      <c r="P441" s="133" t="s">
        <v>2207</v>
      </c>
    </row>
    <row r="442" spans="1:16" ht="13.5" thickBot="1" x14ac:dyDescent="0.25">
      <c r="A442" s="8" t="str">
        <f t="shared" si="36"/>
        <v>OEJV 0160 </v>
      </c>
      <c r="B442" s="21" t="str">
        <f t="shared" si="37"/>
        <v>I</v>
      </c>
      <c r="C442" s="8">
        <f t="shared" si="38"/>
        <v>55993.56611</v>
      </c>
      <c r="D442" s="33" t="str">
        <f t="shared" si="39"/>
        <v>vis</v>
      </c>
      <c r="E442" s="129">
        <f>VLOOKUP(C442,'Active 2'!C$21:E$967,3,FALSE)</f>
        <v>1888.0261975894625</v>
      </c>
      <c r="F442" s="21" t="s">
        <v>2608</v>
      </c>
      <c r="G442" s="33" t="str">
        <f t="shared" si="40"/>
        <v>55993.56611</v>
      </c>
      <c r="H442" s="8">
        <f t="shared" si="41"/>
        <v>9204</v>
      </c>
      <c r="I442" s="130" t="s">
        <v>2225</v>
      </c>
      <c r="J442" s="131" t="s">
        <v>2226</v>
      </c>
      <c r="K442" s="130">
        <v>9204</v>
      </c>
      <c r="L442" s="130" t="s">
        <v>2227</v>
      </c>
      <c r="M442" s="131" t="s">
        <v>1922</v>
      </c>
      <c r="N442" s="131" t="s">
        <v>2525</v>
      </c>
      <c r="O442" s="132" t="s">
        <v>2206</v>
      </c>
      <c r="P442" s="133" t="s">
        <v>2207</v>
      </c>
    </row>
    <row r="443" spans="1:16" ht="13.5" thickBot="1" x14ac:dyDescent="0.25">
      <c r="A443" s="8" t="str">
        <f t="shared" si="36"/>
        <v>BAVM 231 </v>
      </c>
      <c r="B443" s="21" t="str">
        <f t="shared" si="37"/>
        <v>II</v>
      </c>
      <c r="C443" s="8">
        <f t="shared" si="38"/>
        <v>56014.608</v>
      </c>
      <c r="D443" s="33" t="str">
        <f t="shared" si="39"/>
        <v>vis</v>
      </c>
      <c r="E443" s="129">
        <f>VLOOKUP(C443,'Active 2'!C$21:E$967,3,FALSE)</f>
        <v>1903.5275528785232</v>
      </c>
      <c r="F443" s="21" t="s">
        <v>2608</v>
      </c>
      <c r="G443" s="33" t="str">
        <f t="shared" si="40"/>
        <v>56014.6080</v>
      </c>
      <c r="H443" s="8">
        <f t="shared" si="41"/>
        <v>9219.5</v>
      </c>
      <c r="I443" s="130" t="s">
        <v>2228</v>
      </c>
      <c r="J443" s="131" t="s">
        <v>2229</v>
      </c>
      <c r="K443" s="130">
        <v>9219.5</v>
      </c>
      <c r="L443" s="130" t="s">
        <v>2200</v>
      </c>
      <c r="M443" s="131" t="s">
        <v>1922</v>
      </c>
      <c r="N443" s="131" t="s">
        <v>2071</v>
      </c>
      <c r="O443" s="132" t="s">
        <v>2201</v>
      </c>
      <c r="P443" s="133" t="s">
        <v>2230</v>
      </c>
    </row>
    <row r="444" spans="1:16" ht="13.5" thickBot="1" x14ac:dyDescent="0.25">
      <c r="A444" s="8" t="str">
        <f t="shared" si="36"/>
        <v>IBVS 6029 </v>
      </c>
      <c r="B444" s="21" t="str">
        <f t="shared" si="37"/>
        <v>I</v>
      </c>
      <c r="C444" s="8">
        <f t="shared" si="38"/>
        <v>56039.722000000002</v>
      </c>
      <c r="D444" s="33" t="str">
        <f t="shared" si="39"/>
        <v>vis</v>
      </c>
      <c r="E444" s="129">
        <f>VLOOKUP(C444,'Active 2'!C$21:E$967,3,FALSE)</f>
        <v>1922.0287919178625</v>
      </c>
      <c r="F444" s="21" t="s">
        <v>2608</v>
      </c>
      <c r="G444" s="33" t="str">
        <f t="shared" si="40"/>
        <v>56039.7220</v>
      </c>
      <c r="H444" s="8">
        <f t="shared" si="41"/>
        <v>9238</v>
      </c>
      <c r="I444" s="130" t="s">
        <v>2231</v>
      </c>
      <c r="J444" s="131" t="s">
        <v>2232</v>
      </c>
      <c r="K444" s="130">
        <v>9238</v>
      </c>
      <c r="L444" s="130" t="s">
        <v>2173</v>
      </c>
      <c r="M444" s="131" t="s">
        <v>1922</v>
      </c>
      <c r="N444" s="131" t="s">
        <v>2608</v>
      </c>
      <c r="O444" s="132" t="s">
        <v>1009</v>
      </c>
      <c r="P444" s="133" t="s">
        <v>2215</v>
      </c>
    </row>
    <row r="445" spans="1:16" ht="13.5" thickBot="1" x14ac:dyDescent="0.25">
      <c r="A445" s="8" t="str">
        <f t="shared" si="36"/>
        <v>BAVM 231 </v>
      </c>
      <c r="B445" s="21" t="str">
        <f t="shared" si="37"/>
        <v>I</v>
      </c>
      <c r="C445" s="8">
        <f t="shared" si="38"/>
        <v>56061.439299999998</v>
      </c>
      <c r="D445" s="33" t="str">
        <f t="shared" si="39"/>
        <v>vis</v>
      </c>
      <c r="E445" s="129">
        <f>VLOOKUP(C445,'Active 2'!C$21:E$967,3,FALSE)</f>
        <v>1938.0277151713847</v>
      </c>
      <c r="F445" s="21" t="s">
        <v>2608</v>
      </c>
      <c r="G445" s="33" t="str">
        <f t="shared" si="40"/>
        <v>56061.4393</v>
      </c>
      <c r="H445" s="8">
        <f t="shared" si="41"/>
        <v>9254</v>
      </c>
      <c r="I445" s="130" t="s">
        <v>2233</v>
      </c>
      <c r="J445" s="131" t="s">
        <v>2234</v>
      </c>
      <c r="K445" s="130">
        <v>9254</v>
      </c>
      <c r="L445" s="130" t="s">
        <v>2235</v>
      </c>
      <c r="M445" s="131" t="s">
        <v>1922</v>
      </c>
      <c r="N445" s="131" t="s">
        <v>2071</v>
      </c>
      <c r="O445" s="132" t="s">
        <v>2236</v>
      </c>
      <c r="P445" s="133" t="s">
        <v>2230</v>
      </c>
    </row>
    <row r="446" spans="1:16" ht="13.5" thickBot="1" x14ac:dyDescent="0.25">
      <c r="A446" s="8" t="str">
        <f t="shared" si="36"/>
        <v>OEJV 0160 </v>
      </c>
      <c r="B446" s="21" t="str">
        <f t="shared" si="37"/>
        <v>I</v>
      </c>
      <c r="C446" s="8">
        <f t="shared" si="38"/>
        <v>56220.260889999998</v>
      </c>
      <c r="D446" s="33" t="str">
        <f t="shared" si="39"/>
        <v>vis</v>
      </c>
      <c r="E446" s="129">
        <f>VLOOKUP(C446,'Active 2'!C$21:E$967,3,FALSE)</f>
        <v>2055.0300326515853</v>
      </c>
      <c r="F446" s="21" t="s">
        <v>2608</v>
      </c>
      <c r="G446" s="33" t="str">
        <f t="shared" si="40"/>
        <v>56220.26089</v>
      </c>
      <c r="H446" s="8">
        <f t="shared" si="41"/>
        <v>9371</v>
      </c>
      <c r="I446" s="130" t="s">
        <v>2237</v>
      </c>
      <c r="J446" s="131" t="s">
        <v>2238</v>
      </c>
      <c r="K446" s="130">
        <v>9371</v>
      </c>
      <c r="L446" s="130" t="s">
        <v>2239</v>
      </c>
      <c r="M446" s="131" t="s">
        <v>1922</v>
      </c>
      <c r="N446" s="131" t="s">
        <v>2111</v>
      </c>
      <c r="O446" s="132" t="s">
        <v>2206</v>
      </c>
      <c r="P446" s="133" t="s">
        <v>2207</v>
      </c>
    </row>
    <row r="447" spans="1:16" ht="13.5" thickBot="1" x14ac:dyDescent="0.25">
      <c r="A447" s="8" t="str">
        <f t="shared" si="36"/>
        <v>OEJV 0160 </v>
      </c>
      <c r="B447" s="21" t="str">
        <f t="shared" si="37"/>
        <v>I</v>
      </c>
      <c r="C447" s="8">
        <f t="shared" si="38"/>
        <v>56220.260900000001</v>
      </c>
      <c r="D447" s="33" t="str">
        <f t="shared" si="39"/>
        <v>vis</v>
      </c>
      <c r="E447" s="129">
        <f>VLOOKUP(C447,'Active 2'!C$21:E$967,3,FALSE)</f>
        <v>2055.0300400184906</v>
      </c>
      <c r="F447" s="21" t="s">
        <v>2608</v>
      </c>
      <c r="G447" s="33" t="str">
        <f t="shared" si="40"/>
        <v>56220.2609</v>
      </c>
      <c r="H447" s="8">
        <f t="shared" si="41"/>
        <v>9371</v>
      </c>
      <c r="I447" s="130" t="s">
        <v>2240</v>
      </c>
      <c r="J447" s="131" t="s">
        <v>2238</v>
      </c>
      <c r="K447" s="130">
        <v>9371</v>
      </c>
      <c r="L447" s="130" t="s">
        <v>2241</v>
      </c>
      <c r="M447" s="131" t="s">
        <v>1922</v>
      </c>
      <c r="N447" s="131" t="s">
        <v>2608</v>
      </c>
      <c r="O447" s="132" t="s">
        <v>2206</v>
      </c>
      <c r="P447" s="133" t="s">
        <v>2207</v>
      </c>
    </row>
    <row r="448" spans="1:16" ht="13.5" thickBot="1" x14ac:dyDescent="0.25">
      <c r="A448" s="8" t="str">
        <f t="shared" si="36"/>
        <v>OEJV 0160 </v>
      </c>
      <c r="B448" s="21" t="str">
        <f t="shared" si="37"/>
        <v>I</v>
      </c>
      <c r="C448" s="8">
        <f t="shared" si="38"/>
        <v>56220.261030000001</v>
      </c>
      <c r="D448" s="33" t="str">
        <f t="shared" si="39"/>
        <v>vis</v>
      </c>
      <c r="E448" s="129">
        <f>VLOOKUP(C448,'Active 2'!C$21:E$967,3,FALSE)</f>
        <v>2055.0301357882236</v>
      </c>
      <c r="F448" s="21" t="s">
        <v>2608</v>
      </c>
      <c r="G448" s="33" t="str">
        <f t="shared" si="40"/>
        <v>56220.26103</v>
      </c>
      <c r="H448" s="8">
        <f t="shared" si="41"/>
        <v>9371</v>
      </c>
      <c r="I448" s="130" t="s">
        <v>2242</v>
      </c>
      <c r="J448" s="131" t="s">
        <v>2238</v>
      </c>
      <c r="K448" s="130">
        <v>9371</v>
      </c>
      <c r="L448" s="130" t="s">
        <v>2243</v>
      </c>
      <c r="M448" s="131" t="s">
        <v>1922</v>
      </c>
      <c r="N448" s="131" t="s">
        <v>2525</v>
      </c>
      <c r="O448" s="132" t="s">
        <v>2206</v>
      </c>
      <c r="P448" s="133" t="s">
        <v>2207</v>
      </c>
    </row>
    <row r="449" spans="1:16" ht="13.5" thickBot="1" x14ac:dyDescent="0.25">
      <c r="A449" s="8" t="str">
        <f t="shared" si="36"/>
        <v>OEJV 0160 </v>
      </c>
      <c r="B449" s="21" t="str">
        <f t="shared" si="37"/>
        <v>I</v>
      </c>
      <c r="C449" s="8">
        <f t="shared" si="38"/>
        <v>56357.364240000003</v>
      </c>
      <c r="D449" s="33" t="str">
        <f t="shared" si="39"/>
        <v>vis</v>
      </c>
      <c r="E449" s="129">
        <f>VLOOKUP(C449,'Active 2'!C$21:E$967,3,FALSE)</f>
        <v>2156.0327343894264</v>
      </c>
      <c r="F449" s="21" t="s">
        <v>2608</v>
      </c>
      <c r="G449" s="33" t="str">
        <f t="shared" si="40"/>
        <v>56357.36424</v>
      </c>
      <c r="H449" s="8">
        <f t="shared" si="41"/>
        <v>9472</v>
      </c>
      <c r="I449" s="130" t="s">
        <v>2244</v>
      </c>
      <c r="J449" s="131" t="s">
        <v>2245</v>
      </c>
      <c r="K449" s="130">
        <v>9472</v>
      </c>
      <c r="L449" s="130" t="s">
        <v>2246</v>
      </c>
      <c r="M449" s="131" t="s">
        <v>1922</v>
      </c>
      <c r="N449" s="131" t="s">
        <v>2111</v>
      </c>
      <c r="O449" s="132" t="s">
        <v>2206</v>
      </c>
      <c r="P449" s="133" t="s">
        <v>2207</v>
      </c>
    </row>
    <row r="450" spans="1:16" ht="13.5" thickBot="1" x14ac:dyDescent="0.25">
      <c r="A450" s="8" t="str">
        <f t="shared" si="36"/>
        <v>OEJV 0160 </v>
      </c>
      <c r="B450" s="21" t="str">
        <f t="shared" si="37"/>
        <v>I</v>
      </c>
      <c r="C450" s="8">
        <f t="shared" si="38"/>
        <v>56357.364260000002</v>
      </c>
      <c r="D450" s="33" t="str">
        <f t="shared" si="39"/>
        <v>vis</v>
      </c>
      <c r="E450" s="129">
        <f>VLOOKUP(C450,'Active 2'!C$21:E$967,3,FALSE)</f>
        <v>2156.032749123231</v>
      </c>
      <c r="F450" s="21" t="s">
        <v>2608</v>
      </c>
      <c r="G450" s="33" t="str">
        <f t="shared" si="40"/>
        <v>56357.36426</v>
      </c>
      <c r="H450" s="8">
        <f t="shared" si="41"/>
        <v>9472</v>
      </c>
      <c r="I450" s="130" t="s">
        <v>2247</v>
      </c>
      <c r="J450" s="131" t="s">
        <v>2245</v>
      </c>
      <c r="K450" s="130">
        <v>9472</v>
      </c>
      <c r="L450" s="130" t="s">
        <v>2248</v>
      </c>
      <c r="M450" s="131" t="s">
        <v>1922</v>
      </c>
      <c r="N450" s="131" t="s">
        <v>2525</v>
      </c>
      <c r="O450" s="132" t="s">
        <v>2206</v>
      </c>
      <c r="P450" s="133" t="s">
        <v>2207</v>
      </c>
    </row>
    <row r="451" spans="1:16" ht="13.5" thickBot="1" x14ac:dyDescent="0.25">
      <c r="A451" s="8" t="str">
        <f t="shared" si="36"/>
        <v>OEJV 0160 </v>
      </c>
      <c r="B451" s="21" t="str">
        <f t="shared" si="37"/>
        <v>I</v>
      </c>
      <c r="C451" s="8">
        <f t="shared" si="38"/>
        <v>56357.36436</v>
      </c>
      <c r="D451" s="33" t="str">
        <f t="shared" si="39"/>
        <v>vis</v>
      </c>
      <c r="E451" s="129">
        <f>VLOOKUP(C451,'Active 2'!C$21:E$967,3,FALSE)</f>
        <v>2156.0328227922546</v>
      </c>
      <c r="F451" s="21" t="s">
        <v>2608</v>
      </c>
      <c r="G451" s="33" t="str">
        <f t="shared" si="40"/>
        <v>56357.36436</v>
      </c>
      <c r="H451" s="8">
        <f t="shared" si="41"/>
        <v>9472</v>
      </c>
      <c r="I451" s="130" t="s">
        <v>2249</v>
      </c>
      <c r="J451" s="131" t="s">
        <v>2245</v>
      </c>
      <c r="K451" s="130">
        <v>9472</v>
      </c>
      <c r="L451" s="130" t="s">
        <v>2250</v>
      </c>
      <c r="M451" s="131" t="s">
        <v>1922</v>
      </c>
      <c r="N451" s="131" t="s">
        <v>2608</v>
      </c>
      <c r="O451" s="132" t="s">
        <v>2206</v>
      </c>
      <c r="P451" s="133" t="s">
        <v>2207</v>
      </c>
    </row>
    <row r="452" spans="1:16" ht="13.5" thickBot="1" x14ac:dyDescent="0.25">
      <c r="A452" s="8" t="str">
        <f t="shared" si="36"/>
        <v>OEJV 0160 </v>
      </c>
      <c r="B452" s="21" t="str">
        <f t="shared" si="37"/>
        <v>I</v>
      </c>
      <c r="C452" s="8">
        <f t="shared" si="38"/>
        <v>56414.377390000001</v>
      </c>
      <c r="D452" s="33" t="str">
        <f t="shared" si="39"/>
        <v>vis</v>
      </c>
      <c r="E452" s="129">
        <f>VLOOKUP(C452,'Active 2'!C$21:E$967,3,FALSE)</f>
        <v>2198.0337663451337</v>
      </c>
      <c r="F452" s="21" t="s">
        <v>2608</v>
      </c>
      <c r="G452" s="33" t="str">
        <f t="shared" si="40"/>
        <v>56414.37739</v>
      </c>
      <c r="H452" s="8">
        <f t="shared" si="41"/>
        <v>9514</v>
      </c>
      <c r="I452" s="130" t="s">
        <v>2251</v>
      </c>
      <c r="J452" s="131" t="s">
        <v>2252</v>
      </c>
      <c r="K452" s="130">
        <v>9514</v>
      </c>
      <c r="L452" s="130" t="s">
        <v>2246</v>
      </c>
      <c r="M452" s="131" t="s">
        <v>1922</v>
      </c>
      <c r="N452" s="131" t="s">
        <v>2525</v>
      </c>
      <c r="O452" s="132" t="s">
        <v>2206</v>
      </c>
      <c r="P452" s="133" t="s">
        <v>2207</v>
      </c>
    </row>
    <row r="453" spans="1:16" ht="13.5" thickBot="1" x14ac:dyDescent="0.25">
      <c r="A453" s="8" t="str">
        <f t="shared" si="36"/>
        <v>OEJV 0160 </v>
      </c>
      <c r="B453" s="21" t="str">
        <f t="shared" si="37"/>
        <v>I</v>
      </c>
      <c r="C453" s="8">
        <f t="shared" si="38"/>
        <v>56414.377390000001</v>
      </c>
      <c r="D453" s="33" t="str">
        <f t="shared" si="39"/>
        <v>vis</v>
      </c>
      <c r="E453" s="129">
        <f>VLOOKUP(C453,'Active 2'!C$21:E$967,3,FALSE)</f>
        <v>2198.0337663451337</v>
      </c>
      <c r="F453" s="21" t="s">
        <v>2608</v>
      </c>
      <c r="G453" s="33" t="str">
        <f t="shared" si="40"/>
        <v>56414.37739</v>
      </c>
      <c r="H453" s="8">
        <f t="shared" si="41"/>
        <v>9514</v>
      </c>
      <c r="I453" s="130" t="s">
        <v>2251</v>
      </c>
      <c r="J453" s="131" t="s">
        <v>2252</v>
      </c>
      <c r="K453" s="130">
        <v>9514</v>
      </c>
      <c r="L453" s="130" t="s">
        <v>2246</v>
      </c>
      <c r="M453" s="131" t="s">
        <v>1922</v>
      </c>
      <c r="N453" s="131" t="s">
        <v>2608</v>
      </c>
      <c r="O453" s="132" t="s">
        <v>2206</v>
      </c>
      <c r="P453" s="133" t="s">
        <v>2207</v>
      </c>
    </row>
    <row r="454" spans="1:16" ht="13.5" thickBot="1" x14ac:dyDescent="0.25">
      <c r="A454" s="8" t="str">
        <f t="shared" si="36"/>
        <v>OEJV 0160 </v>
      </c>
      <c r="B454" s="21" t="str">
        <f t="shared" si="37"/>
        <v>I</v>
      </c>
      <c r="C454" s="8">
        <f t="shared" si="38"/>
        <v>56414.377630000003</v>
      </c>
      <c r="D454" s="33" t="str">
        <f t="shared" si="39"/>
        <v>vis</v>
      </c>
      <c r="E454" s="129">
        <f>VLOOKUP(C454,'Active 2'!C$21:E$967,3,FALSE)</f>
        <v>2198.0339431507955</v>
      </c>
      <c r="F454" s="21" t="s">
        <v>2608</v>
      </c>
      <c r="G454" s="33" t="str">
        <f t="shared" si="40"/>
        <v>56414.37763</v>
      </c>
      <c r="H454" s="8">
        <f t="shared" si="41"/>
        <v>9514</v>
      </c>
      <c r="I454" s="130" t="s">
        <v>2253</v>
      </c>
      <c r="J454" s="131" t="s">
        <v>2252</v>
      </c>
      <c r="K454" s="130">
        <v>9514</v>
      </c>
      <c r="L454" s="130" t="s">
        <v>2254</v>
      </c>
      <c r="M454" s="131" t="s">
        <v>1922</v>
      </c>
      <c r="N454" s="131" t="s">
        <v>2111</v>
      </c>
      <c r="O454" s="132" t="s">
        <v>2206</v>
      </c>
      <c r="P454" s="133" t="s">
        <v>2207</v>
      </c>
    </row>
    <row r="455" spans="1:16" ht="13.5" thickBot="1" x14ac:dyDescent="0.25">
      <c r="A455" s="8" t="str">
        <f t="shared" si="36"/>
        <v>BAVM 234 </v>
      </c>
      <c r="B455" s="21" t="str">
        <f t="shared" si="37"/>
        <v>I</v>
      </c>
      <c r="C455" s="8">
        <f t="shared" si="38"/>
        <v>56418.449800000002</v>
      </c>
      <c r="D455" s="33" t="str">
        <f t="shared" si="39"/>
        <v>vis</v>
      </c>
      <c r="E455" s="129">
        <f>VLOOKUP(C455,'Active 2'!C$21:E$967,3,FALSE)</f>
        <v>2201.0338711024883</v>
      </c>
      <c r="F455" s="21" t="s">
        <v>2608</v>
      </c>
      <c r="G455" s="33" t="str">
        <f t="shared" si="40"/>
        <v>56418.4498</v>
      </c>
      <c r="H455" s="8">
        <f t="shared" si="41"/>
        <v>9517</v>
      </c>
      <c r="I455" s="130" t="s">
        <v>2255</v>
      </c>
      <c r="J455" s="131" t="s">
        <v>2256</v>
      </c>
      <c r="K455" s="130">
        <v>9517</v>
      </c>
      <c r="L455" s="130" t="s">
        <v>2218</v>
      </c>
      <c r="M455" s="131" t="s">
        <v>1922</v>
      </c>
      <c r="N455" s="131" t="s">
        <v>2608</v>
      </c>
      <c r="O455" s="132" t="s">
        <v>2201</v>
      </c>
      <c r="P455" s="133" t="s">
        <v>2257</v>
      </c>
    </row>
    <row r="456" spans="1:16" ht="13.5" thickBot="1" x14ac:dyDescent="0.25">
      <c r="A456" s="8" t="str">
        <f t="shared" si="36"/>
        <v>IBVS 6092 </v>
      </c>
      <c r="B456" s="21" t="str">
        <f t="shared" si="37"/>
        <v>II</v>
      </c>
      <c r="C456" s="8">
        <f t="shared" si="38"/>
        <v>56601.030700000003</v>
      </c>
      <c r="D456" s="33" t="str">
        <f t="shared" si="39"/>
        <v>vis</v>
      </c>
      <c r="E456" s="129">
        <f>VLOOKUP(C456,'Active 2'!C$21:E$967,3,FALSE)</f>
        <v>2335.5394407018161</v>
      </c>
      <c r="F456" s="21" t="s">
        <v>2608</v>
      </c>
      <c r="G456" s="33" t="str">
        <f t="shared" si="40"/>
        <v>56601.0307</v>
      </c>
      <c r="H456" s="8">
        <f t="shared" si="41"/>
        <v>9651.5</v>
      </c>
      <c r="I456" s="130" t="s">
        <v>2258</v>
      </c>
      <c r="J456" s="131" t="s">
        <v>2259</v>
      </c>
      <c r="K456" s="130">
        <v>9651.5</v>
      </c>
      <c r="L456" s="130" t="s">
        <v>2260</v>
      </c>
      <c r="M456" s="131" t="s">
        <v>1922</v>
      </c>
      <c r="N456" s="131" t="s">
        <v>2261</v>
      </c>
      <c r="O456" s="132" t="s">
        <v>2262</v>
      </c>
      <c r="P456" s="133" t="s">
        <v>2263</v>
      </c>
    </row>
    <row r="457" spans="1:16" ht="13.5" thickBot="1" x14ac:dyDescent="0.25">
      <c r="A457" s="8" t="str">
        <f t="shared" si="36"/>
        <v>IBVS 6092 </v>
      </c>
      <c r="B457" s="21" t="str">
        <f t="shared" si="37"/>
        <v>I</v>
      </c>
      <c r="C457" s="8">
        <f t="shared" si="38"/>
        <v>56632.927799999998</v>
      </c>
      <c r="D457" s="33" t="str">
        <f t="shared" si="39"/>
        <v>vis</v>
      </c>
      <c r="E457" s="129">
        <f>VLOOKUP(C457,'Active 2'!C$21:E$967,3,FALSE)</f>
        <v>2359.0377234031612</v>
      </c>
      <c r="F457" s="21" t="s">
        <v>2608</v>
      </c>
      <c r="G457" s="33" t="str">
        <f t="shared" si="40"/>
        <v>56632.9278</v>
      </c>
      <c r="H457" s="8">
        <f t="shared" si="41"/>
        <v>9675</v>
      </c>
      <c r="I457" s="130" t="s">
        <v>2264</v>
      </c>
      <c r="J457" s="131" t="s">
        <v>2265</v>
      </c>
      <c r="K457" s="130">
        <v>9675</v>
      </c>
      <c r="L457" s="130" t="s">
        <v>2218</v>
      </c>
      <c r="M457" s="131" t="s">
        <v>1922</v>
      </c>
      <c r="N457" s="131" t="s">
        <v>2111</v>
      </c>
      <c r="O457" s="132" t="s">
        <v>2262</v>
      </c>
      <c r="P457" s="133" t="s">
        <v>2263</v>
      </c>
    </row>
    <row r="458" spans="1:16" ht="13.5" thickBot="1" x14ac:dyDescent="0.25">
      <c r="A458" s="8" t="str">
        <f t="shared" si="36"/>
        <v>BAVM 238 </v>
      </c>
      <c r="B458" s="21" t="str">
        <f t="shared" si="37"/>
        <v>I</v>
      </c>
      <c r="C458" s="8">
        <f t="shared" si="38"/>
        <v>56764.600400000003</v>
      </c>
      <c r="D458" s="33" t="str">
        <f t="shared" si="39"/>
        <v>vis</v>
      </c>
      <c r="E458" s="129">
        <f>VLOOKUP(C458,'Active 2'!C$21:E$967,3,FALSE)</f>
        <v>2456.0396445440097</v>
      </c>
      <c r="F458" s="21" t="s">
        <v>2608</v>
      </c>
      <c r="G458" s="33" t="str">
        <f t="shared" si="40"/>
        <v>56764.6004</v>
      </c>
      <c r="H458" s="8">
        <f t="shared" si="41"/>
        <v>9772</v>
      </c>
      <c r="I458" s="130" t="s">
        <v>2266</v>
      </c>
      <c r="J458" s="131" t="s">
        <v>2267</v>
      </c>
      <c r="K458" s="130">
        <v>9772</v>
      </c>
      <c r="L458" s="130" t="s">
        <v>2268</v>
      </c>
      <c r="M458" s="131" t="s">
        <v>1922</v>
      </c>
      <c r="N458" s="131" t="s">
        <v>2071</v>
      </c>
      <c r="O458" s="132" t="s">
        <v>2236</v>
      </c>
      <c r="P458" s="133" t="s">
        <v>2269</v>
      </c>
    </row>
    <row r="459" spans="1:16" ht="13.5" thickBot="1" x14ac:dyDescent="0.25">
      <c r="A459" s="8" t="str">
        <f t="shared" ref="A459:A522" si="42">P459</f>
        <v> MN 75.703 </v>
      </c>
      <c r="B459" s="21" t="str">
        <f t="shared" ref="B459:B522" si="43">IF(H459=INT(H459),"I","II")</f>
        <v>I</v>
      </c>
      <c r="C459" s="8">
        <f t="shared" ref="C459:C522" si="44">1*G459</f>
        <v>11487.47</v>
      </c>
      <c r="D459" s="33" t="str">
        <f t="shared" ref="D459:D522" si="45">VLOOKUP(F459,I$1:J$5,2,FALSE)</f>
        <v>vis</v>
      </c>
      <c r="E459" s="129">
        <f>VLOOKUP(C459,'Active 2'!C$21:E$967,3,FALSE)</f>
        <v>-30899.181050912219</v>
      </c>
      <c r="F459" s="21" t="s">
        <v>2608</v>
      </c>
      <c r="G459" s="33" t="str">
        <f t="shared" ref="G459:G522" si="46">MID(I459,3,LEN(I459)-3)</f>
        <v>11487.470</v>
      </c>
      <c r="H459" s="8">
        <f t="shared" ref="H459:H522" si="47">1*K459</f>
        <v>-23583</v>
      </c>
      <c r="I459" s="130" t="s">
        <v>2611</v>
      </c>
      <c r="J459" s="131" t="s">
        <v>2612</v>
      </c>
      <c r="K459" s="130">
        <v>-23583</v>
      </c>
      <c r="L459" s="130" t="s">
        <v>2613</v>
      </c>
      <c r="M459" s="131" t="s">
        <v>2614</v>
      </c>
      <c r="N459" s="131"/>
      <c r="O459" s="132" t="s">
        <v>2615</v>
      </c>
      <c r="P459" s="132" t="s">
        <v>2616</v>
      </c>
    </row>
    <row r="460" spans="1:16" ht="13.5" thickBot="1" x14ac:dyDescent="0.25">
      <c r="A460" s="8" t="str">
        <f t="shared" si="42"/>
        <v> MN 75.703 </v>
      </c>
      <c r="B460" s="21" t="str">
        <f t="shared" si="43"/>
        <v>I</v>
      </c>
      <c r="C460" s="8">
        <f t="shared" si="44"/>
        <v>12859.838</v>
      </c>
      <c r="D460" s="33" t="str">
        <f t="shared" si="45"/>
        <v>vis</v>
      </c>
      <c r="E460" s="129">
        <f>VLOOKUP(C460,'Active 2'!C$21:E$967,3,FALSE)</f>
        <v>-29888.170920389857</v>
      </c>
      <c r="F460" s="21" t="s">
        <v>2608</v>
      </c>
      <c r="G460" s="33" t="str">
        <f t="shared" si="46"/>
        <v>12859.838</v>
      </c>
      <c r="H460" s="8">
        <f t="shared" si="47"/>
        <v>-22572</v>
      </c>
      <c r="I460" s="130" t="s">
        <v>2617</v>
      </c>
      <c r="J460" s="131" t="s">
        <v>2618</v>
      </c>
      <c r="K460" s="130">
        <v>-22572</v>
      </c>
      <c r="L460" s="130" t="s">
        <v>2619</v>
      </c>
      <c r="M460" s="131" t="s">
        <v>2614</v>
      </c>
      <c r="N460" s="131"/>
      <c r="O460" s="132" t="s">
        <v>2615</v>
      </c>
      <c r="P460" s="132" t="s">
        <v>2616</v>
      </c>
    </row>
    <row r="461" spans="1:16" ht="13.5" thickBot="1" x14ac:dyDescent="0.25">
      <c r="A461" s="8" t="str">
        <f t="shared" si="42"/>
        <v> AN 161.159 </v>
      </c>
      <c r="B461" s="21" t="str">
        <f t="shared" si="43"/>
        <v>I</v>
      </c>
      <c r="C461" s="8">
        <f t="shared" si="44"/>
        <v>14392.368</v>
      </c>
      <c r="D461" s="33" t="str">
        <f t="shared" si="45"/>
        <v>vis</v>
      </c>
      <c r="E461" s="129">
        <f>VLOOKUP(C461,'Active 2'!C$21:E$967,3,FALSE)</f>
        <v>-28759.171005403914</v>
      </c>
      <c r="F461" s="21" t="s">
        <v>2608</v>
      </c>
      <c r="G461" s="33" t="str">
        <f t="shared" si="46"/>
        <v>14392.368</v>
      </c>
      <c r="H461" s="8">
        <f t="shared" si="47"/>
        <v>-21443</v>
      </c>
      <c r="I461" s="130" t="s">
        <v>2620</v>
      </c>
      <c r="J461" s="131" t="s">
        <v>2621</v>
      </c>
      <c r="K461" s="130">
        <v>-21443</v>
      </c>
      <c r="L461" s="130" t="s">
        <v>2622</v>
      </c>
      <c r="M461" s="131" t="s">
        <v>2614</v>
      </c>
      <c r="N461" s="131"/>
      <c r="O461" s="132" t="s">
        <v>2623</v>
      </c>
      <c r="P461" s="132" t="s">
        <v>2624</v>
      </c>
    </row>
    <row r="462" spans="1:16" ht="13.5" thickBot="1" x14ac:dyDescent="0.25">
      <c r="A462" s="8" t="str">
        <f t="shared" si="42"/>
        <v> MN 75.703 </v>
      </c>
      <c r="B462" s="21" t="str">
        <f t="shared" si="43"/>
        <v>I</v>
      </c>
      <c r="C462" s="8">
        <f t="shared" si="44"/>
        <v>14734.467000000001</v>
      </c>
      <c r="D462" s="33" t="str">
        <f t="shared" si="45"/>
        <v>vis</v>
      </c>
      <c r="E462" s="129">
        <f>VLOOKUP(C462,'Active 2'!C$21:E$967,3,FALSE)</f>
        <v>-28507.150006195559</v>
      </c>
      <c r="F462" s="21" t="s">
        <v>2608</v>
      </c>
      <c r="G462" s="33" t="str">
        <f t="shared" si="46"/>
        <v>14734.467</v>
      </c>
      <c r="H462" s="8">
        <f t="shared" si="47"/>
        <v>-21191</v>
      </c>
      <c r="I462" s="130" t="s">
        <v>2625</v>
      </c>
      <c r="J462" s="131" t="s">
        <v>2626</v>
      </c>
      <c r="K462" s="130">
        <v>-21191</v>
      </c>
      <c r="L462" s="130" t="s">
        <v>2627</v>
      </c>
      <c r="M462" s="131" t="s">
        <v>2614</v>
      </c>
      <c r="N462" s="131"/>
      <c r="O462" s="132" t="s">
        <v>2615</v>
      </c>
      <c r="P462" s="132" t="s">
        <v>2616</v>
      </c>
    </row>
    <row r="463" spans="1:16" ht="13.5" thickBot="1" x14ac:dyDescent="0.25">
      <c r="A463" s="8" t="str">
        <f t="shared" si="42"/>
        <v> MN 75.703 </v>
      </c>
      <c r="B463" s="21" t="str">
        <f t="shared" si="43"/>
        <v>I</v>
      </c>
      <c r="C463" s="8">
        <f t="shared" si="44"/>
        <v>15152.543</v>
      </c>
      <c r="D463" s="33" t="str">
        <f t="shared" si="45"/>
        <v>vis</v>
      </c>
      <c r="E463" s="129">
        <f>VLOOKUP(C463,'Active 2'!C$21:E$967,3,FALSE)</f>
        <v>-28199.157491557897</v>
      </c>
      <c r="F463" s="21" t="s">
        <v>2608</v>
      </c>
      <c r="G463" s="33" t="str">
        <f t="shared" si="46"/>
        <v>15152.543</v>
      </c>
      <c r="H463" s="8">
        <f t="shared" si="47"/>
        <v>-20883</v>
      </c>
      <c r="I463" s="130" t="s">
        <v>2628</v>
      </c>
      <c r="J463" s="131" t="s">
        <v>2629</v>
      </c>
      <c r="K463" s="130">
        <v>-20883</v>
      </c>
      <c r="L463" s="130" t="s">
        <v>2622</v>
      </c>
      <c r="M463" s="131" t="s">
        <v>2614</v>
      </c>
      <c r="N463" s="131"/>
      <c r="O463" s="132" t="s">
        <v>2615</v>
      </c>
      <c r="P463" s="132" t="s">
        <v>2616</v>
      </c>
    </row>
    <row r="464" spans="1:16" ht="13.5" thickBot="1" x14ac:dyDescent="0.25">
      <c r="A464" s="8" t="str">
        <f t="shared" si="42"/>
        <v> MN 75.703 </v>
      </c>
      <c r="B464" s="21" t="str">
        <f t="shared" si="43"/>
        <v>I</v>
      </c>
      <c r="C464" s="8">
        <f t="shared" si="44"/>
        <v>15160.713</v>
      </c>
      <c r="D464" s="33" t="str">
        <f t="shared" si="45"/>
        <v>vis</v>
      </c>
      <c r="E464" s="129">
        <f>VLOOKUP(C464,'Active 2'!C$21:E$967,3,FALSE)</f>
        <v>-28193.13873218259</v>
      </c>
      <c r="F464" s="21" t="s">
        <v>2608</v>
      </c>
      <c r="G464" s="33" t="str">
        <f t="shared" si="46"/>
        <v>15160.713</v>
      </c>
      <c r="H464" s="8">
        <f t="shared" si="47"/>
        <v>-20877</v>
      </c>
      <c r="I464" s="130" t="s">
        <v>2630</v>
      </c>
      <c r="J464" s="131" t="s">
        <v>2631</v>
      </c>
      <c r="K464" s="130">
        <v>-20877</v>
      </c>
      <c r="L464" s="130" t="s">
        <v>2632</v>
      </c>
      <c r="M464" s="131" t="s">
        <v>2614</v>
      </c>
      <c r="N464" s="131"/>
      <c r="O464" s="132" t="s">
        <v>2615</v>
      </c>
      <c r="P464" s="132" t="s">
        <v>2616</v>
      </c>
    </row>
    <row r="465" spans="1:16" ht="13.5" thickBot="1" x14ac:dyDescent="0.25">
      <c r="A465" s="8" t="str">
        <f t="shared" si="42"/>
        <v> MN 75.703 </v>
      </c>
      <c r="B465" s="21" t="str">
        <f t="shared" si="43"/>
        <v>I</v>
      </c>
      <c r="C465" s="8">
        <f t="shared" si="44"/>
        <v>15376.509</v>
      </c>
      <c r="D465" s="33" t="str">
        <f t="shared" si="45"/>
        <v>vis</v>
      </c>
      <c r="E465" s="129">
        <f>VLOOKUP(C465,'Active 2'!C$21:E$967,3,FALSE)</f>
        <v>-28034.163922127125</v>
      </c>
      <c r="F465" s="21" t="s">
        <v>2608</v>
      </c>
      <c r="G465" s="33" t="str">
        <f t="shared" si="46"/>
        <v>15376.509</v>
      </c>
      <c r="H465" s="8">
        <f t="shared" si="47"/>
        <v>-20718</v>
      </c>
      <c r="I465" s="130" t="s">
        <v>2633</v>
      </c>
      <c r="J465" s="131" t="s">
        <v>2634</v>
      </c>
      <c r="K465" s="130">
        <v>-20718</v>
      </c>
      <c r="L465" s="130" t="s">
        <v>2635</v>
      </c>
      <c r="M465" s="131" t="s">
        <v>2614</v>
      </c>
      <c r="N465" s="131"/>
      <c r="O465" s="132" t="s">
        <v>2615</v>
      </c>
      <c r="P465" s="132" t="s">
        <v>2616</v>
      </c>
    </row>
    <row r="466" spans="1:16" ht="13.5" thickBot="1" x14ac:dyDescent="0.25">
      <c r="A466" s="8" t="str">
        <f t="shared" si="42"/>
        <v> MN 75.703 </v>
      </c>
      <c r="B466" s="21" t="str">
        <f t="shared" si="43"/>
        <v>I</v>
      </c>
      <c r="C466" s="8">
        <f t="shared" si="44"/>
        <v>15392.803</v>
      </c>
      <c r="D466" s="33" t="str">
        <f t="shared" si="45"/>
        <v>vis</v>
      </c>
      <c r="E466" s="129">
        <f>VLOOKUP(C466,'Active 2'!C$21:E$967,3,FALSE)</f>
        <v>-28022.160291128199</v>
      </c>
      <c r="F466" s="21" t="s">
        <v>2608</v>
      </c>
      <c r="G466" s="33" t="str">
        <f t="shared" si="46"/>
        <v>15392.803</v>
      </c>
      <c r="H466" s="8">
        <f t="shared" si="47"/>
        <v>-20706</v>
      </c>
      <c r="I466" s="130" t="s">
        <v>2636</v>
      </c>
      <c r="J466" s="131" t="s">
        <v>2637</v>
      </c>
      <c r="K466" s="130">
        <v>-20706</v>
      </c>
      <c r="L466" s="130" t="s">
        <v>2638</v>
      </c>
      <c r="M466" s="131" t="s">
        <v>2614</v>
      </c>
      <c r="N466" s="131"/>
      <c r="O466" s="132" t="s">
        <v>2615</v>
      </c>
      <c r="P466" s="132" t="s">
        <v>2616</v>
      </c>
    </row>
    <row r="467" spans="1:16" ht="13.5" thickBot="1" x14ac:dyDescent="0.25">
      <c r="A467" s="8" t="str">
        <f t="shared" si="42"/>
        <v> MN 75.703 </v>
      </c>
      <c r="B467" s="21" t="str">
        <f t="shared" si="43"/>
        <v>I</v>
      </c>
      <c r="C467" s="8">
        <f t="shared" si="44"/>
        <v>15414.552</v>
      </c>
      <c r="D467" s="33" t="str">
        <f t="shared" si="45"/>
        <v>vis</v>
      </c>
      <c r="E467" s="129">
        <f>VLOOKUP(C467,'Active 2'!C$21:E$967,3,FALSE)</f>
        <v>-28006.138014793625</v>
      </c>
      <c r="F467" s="21" t="s">
        <v>2608</v>
      </c>
      <c r="G467" s="33" t="str">
        <f t="shared" si="46"/>
        <v>15414.552</v>
      </c>
      <c r="H467" s="8">
        <f t="shared" si="47"/>
        <v>-20690</v>
      </c>
      <c r="I467" s="130" t="s">
        <v>2639</v>
      </c>
      <c r="J467" s="131" t="s">
        <v>2640</v>
      </c>
      <c r="K467" s="130">
        <v>-20690</v>
      </c>
      <c r="L467" s="130" t="s">
        <v>2627</v>
      </c>
      <c r="M467" s="131" t="s">
        <v>2614</v>
      </c>
      <c r="N467" s="131"/>
      <c r="O467" s="132" t="s">
        <v>2615</v>
      </c>
      <c r="P467" s="132" t="s">
        <v>2616</v>
      </c>
    </row>
    <row r="468" spans="1:16" ht="13.5" thickBot="1" x14ac:dyDescent="0.25">
      <c r="A468" s="8" t="str">
        <f t="shared" si="42"/>
        <v> MN 75.703 </v>
      </c>
      <c r="B468" s="21" t="str">
        <f t="shared" si="43"/>
        <v>I</v>
      </c>
      <c r="C468" s="8">
        <f t="shared" si="44"/>
        <v>15502.752</v>
      </c>
      <c r="D468" s="33" t="str">
        <f t="shared" si="45"/>
        <v>vis</v>
      </c>
      <c r="E468" s="129">
        <f>VLOOKUP(C468,'Active 2'!C$21:E$967,3,FALSE)</f>
        <v>-27941.161934389478</v>
      </c>
      <c r="F468" s="21" t="s">
        <v>2608</v>
      </c>
      <c r="G468" s="33" t="str">
        <f t="shared" si="46"/>
        <v>15502.752</v>
      </c>
      <c r="H468" s="8">
        <f t="shared" si="47"/>
        <v>-20625</v>
      </c>
      <c r="I468" s="130" t="s">
        <v>2641</v>
      </c>
      <c r="J468" s="131" t="s">
        <v>2642</v>
      </c>
      <c r="K468" s="130">
        <v>-20625</v>
      </c>
      <c r="L468" s="130" t="s">
        <v>2635</v>
      </c>
      <c r="M468" s="131" t="s">
        <v>2614</v>
      </c>
      <c r="N468" s="131"/>
      <c r="O468" s="132" t="s">
        <v>2615</v>
      </c>
      <c r="P468" s="132" t="s">
        <v>2616</v>
      </c>
    </row>
    <row r="469" spans="1:16" ht="13.5" thickBot="1" x14ac:dyDescent="0.25">
      <c r="A469" s="8" t="str">
        <f t="shared" si="42"/>
        <v> MN 75.703 </v>
      </c>
      <c r="B469" s="21" t="str">
        <f t="shared" si="43"/>
        <v>I</v>
      </c>
      <c r="C469" s="8">
        <f t="shared" si="44"/>
        <v>15513.638000000001</v>
      </c>
      <c r="D469" s="33" t="str">
        <f t="shared" si="45"/>
        <v>vis</v>
      </c>
      <c r="E469" s="129">
        <f>VLOOKUP(C469,'Active 2'!C$21:E$967,3,FALSE)</f>
        <v>-27933.142324284272</v>
      </c>
      <c r="F469" s="21" t="s">
        <v>2608</v>
      </c>
      <c r="G469" s="33" t="str">
        <f t="shared" si="46"/>
        <v>15513.638</v>
      </c>
      <c r="H469" s="8">
        <f t="shared" si="47"/>
        <v>-20617</v>
      </c>
      <c r="I469" s="130" t="s">
        <v>2643</v>
      </c>
      <c r="J469" s="131" t="s">
        <v>2644</v>
      </c>
      <c r="K469" s="130">
        <v>-20617</v>
      </c>
      <c r="L469" s="130" t="s">
        <v>2645</v>
      </c>
      <c r="M469" s="131" t="s">
        <v>2614</v>
      </c>
      <c r="N469" s="131"/>
      <c r="O469" s="132" t="s">
        <v>2615</v>
      </c>
      <c r="P469" s="132" t="s">
        <v>2616</v>
      </c>
    </row>
    <row r="470" spans="1:16" ht="13.5" thickBot="1" x14ac:dyDescent="0.25">
      <c r="A470" s="8" t="str">
        <f t="shared" si="42"/>
        <v> AN 162.383 </v>
      </c>
      <c r="B470" s="21" t="str">
        <f t="shared" si="43"/>
        <v>I</v>
      </c>
      <c r="C470" s="8">
        <f t="shared" si="44"/>
        <v>15520.396000000001</v>
      </c>
      <c r="D470" s="33" t="str">
        <f t="shared" si="45"/>
        <v>vis</v>
      </c>
      <c r="E470" s="129">
        <f>VLOOKUP(C470,'Active 2'!C$21:E$967,3,FALSE)</f>
        <v>-27928.163771547635</v>
      </c>
      <c r="F470" s="21" t="s">
        <v>2608</v>
      </c>
      <c r="G470" s="33" t="str">
        <f t="shared" si="46"/>
        <v>15520.396</v>
      </c>
      <c r="H470" s="8">
        <f t="shared" si="47"/>
        <v>-20612</v>
      </c>
      <c r="I470" s="130" t="s">
        <v>2646</v>
      </c>
      <c r="J470" s="131" t="s">
        <v>2647</v>
      </c>
      <c r="K470" s="130">
        <v>-20612</v>
      </c>
      <c r="L470" s="130" t="s">
        <v>2648</v>
      </c>
      <c r="M470" s="131" t="s">
        <v>2614</v>
      </c>
      <c r="N470" s="131"/>
      <c r="O470" s="132" t="s">
        <v>2623</v>
      </c>
      <c r="P470" s="132" t="s">
        <v>2649</v>
      </c>
    </row>
    <row r="471" spans="1:16" ht="13.5" thickBot="1" x14ac:dyDescent="0.25">
      <c r="A471" s="8" t="str">
        <f t="shared" si="42"/>
        <v> MN 75.703 </v>
      </c>
      <c r="B471" s="21" t="str">
        <f t="shared" si="43"/>
        <v>I</v>
      </c>
      <c r="C471" s="8">
        <f t="shared" si="44"/>
        <v>15658.857</v>
      </c>
      <c r="D471" s="33" t="str">
        <f t="shared" si="45"/>
        <v>vis</v>
      </c>
      <c r="E471" s="129">
        <f>VLOOKUP(C471,'Active 2'!C$21:E$967,3,FALSE)</f>
        <v>-27826.160902286432</v>
      </c>
      <c r="F471" s="21" t="s">
        <v>2608</v>
      </c>
      <c r="G471" s="33" t="str">
        <f t="shared" si="46"/>
        <v>15658.857</v>
      </c>
      <c r="H471" s="8">
        <f t="shared" si="47"/>
        <v>-20510</v>
      </c>
      <c r="I471" s="130" t="s">
        <v>2650</v>
      </c>
      <c r="J471" s="131" t="s">
        <v>2651</v>
      </c>
      <c r="K471" s="130">
        <v>-20510</v>
      </c>
      <c r="L471" s="130" t="s">
        <v>2652</v>
      </c>
      <c r="M471" s="131" t="s">
        <v>2614</v>
      </c>
      <c r="N471" s="131"/>
      <c r="O471" s="132" t="s">
        <v>2615</v>
      </c>
      <c r="P471" s="132" t="s">
        <v>2616</v>
      </c>
    </row>
    <row r="472" spans="1:16" ht="13.5" thickBot="1" x14ac:dyDescent="0.25">
      <c r="A472" s="8" t="str">
        <f t="shared" si="42"/>
        <v> MN 75.703 </v>
      </c>
      <c r="B472" s="21" t="str">
        <f t="shared" si="43"/>
        <v>I</v>
      </c>
      <c r="C472" s="8">
        <f t="shared" si="44"/>
        <v>15749.807000000001</v>
      </c>
      <c r="D472" s="33" t="str">
        <f t="shared" si="45"/>
        <v>vis</v>
      </c>
      <c r="E472" s="129">
        <f>VLOOKUP(C472,'Active 2'!C$21:E$967,3,FALSE)</f>
        <v>-27759.15892368375</v>
      </c>
      <c r="F472" s="21" t="s">
        <v>2608</v>
      </c>
      <c r="G472" s="33" t="str">
        <f t="shared" si="46"/>
        <v>15749.807</v>
      </c>
      <c r="H472" s="8">
        <f t="shared" si="47"/>
        <v>-20443</v>
      </c>
      <c r="I472" s="130" t="s">
        <v>2653</v>
      </c>
      <c r="J472" s="131" t="s">
        <v>2654</v>
      </c>
      <c r="K472" s="130">
        <v>-20443</v>
      </c>
      <c r="L472" s="130" t="s">
        <v>2652</v>
      </c>
      <c r="M472" s="131" t="s">
        <v>2614</v>
      </c>
      <c r="N472" s="131"/>
      <c r="O472" s="132" t="s">
        <v>2615</v>
      </c>
      <c r="P472" s="132" t="s">
        <v>2616</v>
      </c>
    </row>
    <row r="473" spans="1:16" ht="13.5" thickBot="1" x14ac:dyDescent="0.25">
      <c r="A473" s="8" t="str">
        <f t="shared" si="42"/>
        <v> MN 75.703 </v>
      </c>
      <c r="B473" s="21" t="str">
        <f t="shared" si="43"/>
        <v>I</v>
      </c>
      <c r="C473" s="8">
        <f t="shared" si="44"/>
        <v>15749.81</v>
      </c>
      <c r="D473" s="33" t="str">
        <f t="shared" si="45"/>
        <v>vis</v>
      </c>
      <c r="E473" s="129">
        <f>VLOOKUP(C473,'Active 2'!C$21:E$967,3,FALSE)</f>
        <v>-27759.156713612989</v>
      </c>
      <c r="F473" s="21" t="s">
        <v>2608</v>
      </c>
      <c r="G473" s="33" t="str">
        <f t="shared" si="46"/>
        <v>15749.810</v>
      </c>
      <c r="H473" s="8">
        <f t="shared" si="47"/>
        <v>-20443</v>
      </c>
      <c r="I473" s="130" t="s">
        <v>2655</v>
      </c>
      <c r="J473" s="131" t="s">
        <v>2656</v>
      </c>
      <c r="K473" s="130">
        <v>-20443</v>
      </c>
      <c r="L473" s="130" t="s">
        <v>2657</v>
      </c>
      <c r="M473" s="131" t="s">
        <v>2614</v>
      </c>
      <c r="N473" s="131"/>
      <c r="O473" s="132" t="s">
        <v>2615</v>
      </c>
      <c r="P473" s="132" t="s">
        <v>2616</v>
      </c>
    </row>
    <row r="474" spans="1:16" ht="13.5" thickBot="1" x14ac:dyDescent="0.25">
      <c r="A474" s="8" t="str">
        <f t="shared" si="42"/>
        <v> MN 75.703 </v>
      </c>
      <c r="B474" s="21" t="str">
        <f t="shared" si="43"/>
        <v>I</v>
      </c>
      <c r="C474" s="8">
        <f t="shared" si="44"/>
        <v>15787.782999999999</v>
      </c>
      <c r="D474" s="33" t="str">
        <f t="shared" si="45"/>
        <v>vis</v>
      </c>
      <c r="E474" s="129">
        <f>VLOOKUP(C474,'Active 2'!C$21:E$967,3,FALSE)</f>
        <v>-27731.182374597269</v>
      </c>
      <c r="F474" s="21" t="s">
        <v>2608</v>
      </c>
      <c r="G474" s="33" t="str">
        <f t="shared" si="46"/>
        <v>15787.783</v>
      </c>
      <c r="H474" s="8">
        <f t="shared" si="47"/>
        <v>-20415</v>
      </c>
      <c r="I474" s="130" t="s">
        <v>2658</v>
      </c>
      <c r="J474" s="131" t="s">
        <v>2659</v>
      </c>
      <c r="K474" s="130">
        <v>-20415</v>
      </c>
      <c r="L474" s="130" t="s">
        <v>2660</v>
      </c>
      <c r="M474" s="131" t="s">
        <v>2614</v>
      </c>
      <c r="N474" s="131"/>
      <c r="O474" s="132" t="s">
        <v>2615</v>
      </c>
      <c r="P474" s="132" t="s">
        <v>2616</v>
      </c>
    </row>
    <row r="475" spans="1:16" ht="13.5" thickBot="1" x14ac:dyDescent="0.25">
      <c r="A475" s="8" t="str">
        <f t="shared" si="42"/>
        <v> MN 75.703 </v>
      </c>
      <c r="B475" s="21" t="str">
        <f t="shared" si="43"/>
        <v>I</v>
      </c>
      <c r="C475" s="8">
        <f t="shared" si="44"/>
        <v>15843.475</v>
      </c>
      <c r="D475" s="33" t="str">
        <f t="shared" si="45"/>
        <v>vis</v>
      </c>
      <c r="E475" s="129">
        <f>VLOOKUP(C475,'Active 2'!C$21:E$967,3,FALSE)</f>
        <v>-27690.154620970654</v>
      </c>
      <c r="F475" s="21" t="s">
        <v>2608</v>
      </c>
      <c r="G475" s="33" t="str">
        <f t="shared" si="46"/>
        <v>15843.475</v>
      </c>
      <c r="H475" s="8">
        <f t="shared" si="47"/>
        <v>-20374</v>
      </c>
      <c r="I475" s="130" t="s">
        <v>2661</v>
      </c>
      <c r="J475" s="131" t="s">
        <v>2662</v>
      </c>
      <c r="K475" s="130">
        <v>-20374</v>
      </c>
      <c r="L475" s="130" t="s">
        <v>2663</v>
      </c>
      <c r="M475" s="131" t="s">
        <v>2610</v>
      </c>
      <c r="N475" s="131"/>
      <c r="O475" s="132" t="s">
        <v>2615</v>
      </c>
      <c r="P475" s="132" t="s">
        <v>2616</v>
      </c>
    </row>
    <row r="476" spans="1:16" ht="13.5" thickBot="1" x14ac:dyDescent="0.25">
      <c r="A476" s="8" t="str">
        <f t="shared" si="42"/>
        <v> MN 75.703 </v>
      </c>
      <c r="B476" s="21" t="str">
        <f t="shared" si="43"/>
        <v>I</v>
      </c>
      <c r="C476" s="8">
        <f t="shared" si="44"/>
        <v>15885.550999999999</v>
      </c>
      <c r="D476" s="33" t="str">
        <f t="shared" si="45"/>
        <v>vis</v>
      </c>
      <c r="E476" s="129">
        <f>VLOOKUP(C476,'Active 2'!C$21:E$967,3,FALSE)</f>
        <v>-27659.157641842707</v>
      </c>
      <c r="F476" s="21" t="s">
        <v>2608</v>
      </c>
      <c r="G476" s="33" t="str">
        <f t="shared" si="46"/>
        <v>15885.551</v>
      </c>
      <c r="H476" s="8">
        <f t="shared" si="47"/>
        <v>-20343</v>
      </c>
      <c r="I476" s="130" t="s">
        <v>2664</v>
      </c>
      <c r="J476" s="131" t="s">
        <v>2665</v>
      </c>
      <c r="K476" s="130">
        <v>-20343</v>
      </c>
      <c r="L476" s="130" t="s">
        <v>2666</v>
      </c>
      <c r="M476" s="131" t="s">
        <v>2610</v>
      </c>
      <c r="N476" s="131"/>
      <c r="O476" s="132" t="s">
        <v>2615</v>
      </c>
      <c r="P476" s="132" t="s">
        <v>2616</v>
      </c>
    </row>
    <row r="477" spans="1:16" ht="13.5" thickBot="1" x14ac:dyDescent="0.25">
      <c r="A477" s="8" t="str">
        <f t="shared" si="42"/>
        <v> MN 75.703 </v>
      </c>
      <c r="B477" s="21" t="str">
        <f t="shared" si="43"/>
        <v>I</v>
      </c>
      <c r="C477" s="8">
        <f t="shared" si="44"/>
        <v>16064.726000000001</v>
      </c>
      <c r="D477" s="33" t="str">
        <f t="shared" si="45"/>
        <v>vis</v>
      </c>
      <c r="E477" s="129">
        <f>VLOOKUP(C477,'Active 2'!C$21:E$967,3,FALSE)</f>
        <v>-27527.161165579528</v>
      </c>
      <c r="F477" s="21" t="s">
        <v>2608</v>
      </c>
      <c r="G477" s="33" t="str">
        <f t="shared" si="46"/>
        <v>16064.726</v>
      </c>
      <c r="H477" s="8">
        <f t="shared" si="47"/>
        <v>-20211</v>
      </c>
      <c r="I477" s="130" t="s">
        <v>2667</v>
      </c>
      <c r="J477" s="131" t="s">
        <v>2668</v>
      </c>
      <c r="K477" s="130">
        <v>-20211</v>
      </c>
      <c r="L477" s="130" t="s">
        <v>2669</v>
      </c>
      <c r="M477" s="131" t="s">
        <v>2614</v>
      </c>
      <c r="N477" s="131"/>
      <c r="O477" s="132" t="s">
        <v>2615</v>
      </c>
      <c r="P477" s="132" t="s">
        <v>2616</v>
      </c>
    </row>
    <row r="478" spans="1:16" ht="13.5" thickBot="1" x14ac:dyDescent="0.25">
      <c r="A478" s="8" t="str">
        <f t="shared" si="42"/>
        <v> MN 75.703 </v>
      </c>
      <c r="B478" s="21" t="str">
        <f t="shared" si="43"/>
        <v>I</v>
      </c>
      <c r="C478" s="8">
        <f t="shared" si="44"/>
        <v>16163.823</v>
      </c>
      <c r="D478" s="33" t="str">
        <f t="shared" si="45"/>
        <v>vis</v>
      </c>
      <c r="E478" s="129">
        <f>VLOOKUP(C478,'Active 2'!C$21:E$967,3,FALSE)</f>
        <v>-27454.15737147738</v>
      </c>
      <c r="F478" s="21" t="s">
        <v>2608</v>
      </c>
      <c r="G478" s="33" t="str">
        <f t="shared" si="46"/>
        <v>16163.823</v>
      </c>
      <c r="H478" s="8">
        <f t="shared" si="47"/>
        <v>-20138</v>
      </c>
      <c r="I478" s="130" t="s">
        <v>2670</v>
      </c>
      <c r="J478" s="131" t="s">
        <v>2671</v>
      </c>
      <c r="K478" s="130">
        <v>-20138</v>
      </c>
      <c r="L478" s="130" t="s">
        <v>2672</v>
      </c>
      <c r="M478" s="131" t="s">
        <v>2614</v>
      </c>
      <c r="N478" s="131"/>
      <c r="O478" s="132" t="s">
        <v>2615</v>
      </c>
      <c r="P478" s="132" t="s">
        <v>2616</v>
      </c>
    </row>
    <row r="479" spans="1:16" ht="13.5" thickBot="1" x14ac:dyDescent="0.25">
      <c r="A479" s="8" t="str">
        <f t="shared" si="42"/>
        <v> AN 216.109 </v>
      </c>
      <c r="B479" s="21" t="str">
        <f t="shared" si="43"/>
        <v>I</v>
      </c>
      <c r="C479" s="8">
        <f t="shared" si="44"/>
        <v>16177.4</v>
      </c>
      <c r="D479" s="33" t="str">
        <f t="shared" si="45"/>
        <v>vis</v>
      </c>
      <c r="E479" s="129">
        <f>VLOOKUP(C479,'Active 2'!C$21:E$967,3,FALSE)</f>
        <v>-27444.155327898618</v>
      </c>
      <c r="F479" s="21" t="s">
        <v>2608</v>
      </c>
      <c r="G479" s="33" t="str">
        <f t="shared" si="46"/>
        <v>16177.400</v>
      </c>
      <c r="H479" s="8">
        <f t="shared" si="47"/>
        <v>-20128</v>
      </c>
      <c r="I479" s="130" t="s">
        <v>2673</v>
      </c>
      <c r="J479" s="131" t="s">
        <v>2674</v>
      </c>
      <c r="K479" s="130">
        <v>-20128</v>
      </c>
      <c r="L479" s="130" t="s">
        <v>2675</v>
      </c>
      <c r="M479" s="131" t="s">
        <v>2676</v>
      </c>
      <c r="N479" s="131"/>
      <c r="O479" s="132" t="s">
        <v>2623</v>
      </c>
      <c r="P479" s="132" t="s">
        <v>2677</v>
      </c>
    </row>
    <row r="480" spans="1:16" ht="13.5" thickBot="1" x14ac:dyDescent="0.25">
      <c r="A480" s="8" t="str">
        <f t="shared" si="42"/>
        <v> AN 216.109 </v>
      </c>
      <c r="B480" s="21" t="str">
        <f t="shared" si="43"/>
        <v>I</v>
      </c>
      <c r="C480" s="8">
        <f t="shared" si="44"/>
        <v>16185.541999999999</v>
      </c>
      <c r="D480" s="33" t="str">
        <f t="shared" si="45"/>
        <v>vis</v>
      </c>
      <c r="E480" s="129">
        <f>VLOOKUP(C480,'Active 2'!C$21:E$967,3,FALSE)</f>
        <v>-27438.157195850428</v>
      </c>
      <c r="F480" s="21" t="s">
        <v>2608</v>
      </c>
      <c r="G480" s="33" t="str">
        <f t="shared" si="46"/>
        <v>16185.542</v>
      </c>
      <c r="H480" s="8">
        <f t="shared" si="47"/>
        <v>-20122</v>
      </c>
      <c r="I480" s="130" t="s">
        <v>2678</v>
      </c>
      <c r="J480" s="131" t="s">
        <v>2679</v>
      </c>
      <c r="K480" s="130">
        <v>-20122</v>
      </c>
      <c r="L480" s="130" t="s">
        <v>2672</v>
      </c>
      <c r="M480" s="131" t="s">
        <v>2676</v>
      </c>
      <c r="N480" s="131"/>
      <c r="O480" s="132" t="s">
        <v>2623</v>
      </c>
      <c r="P480" s="132" t="s">
        <v>2677</v>
      </c>
    </row>
    <row r="481" spans="1:16" ht="13.5" thickBot="1" x14ac:dyDescent="0.25">
      <c r="A481" s="8" t="str">
        <f t="shared" si="42"/>
        <v> AN 216.109 </v>
      </c>
      <c r="B481" s="21" t="str">
        <f t="shared" si="43"/>
        <v>I</v>
      </c>
      <c r="C481" s="8">
        <f t="shared" si="44"/>
        <v>16192.332</v>
      </c>
      <c r="D481" s="33" t="str">
        <f t="shared" si="45"/>
        <v>vis</v>
      </c>
      <c r="E481" s="129">
        <f>VLOOKUP(C481,'Active 2'!C$21:E$967,3,FALSE)</f>
        <v>-27433.155069025663</v>
      </c>
      <c r="F481" s="21" t="s">
        <v>2608</v>
      </c>
      <c r="G481" s="33" t="str">
        <f t="shared" si="46"/>
        <v>16192.332</v>
      </c>
      <c r="H481" s="8">
        <f t="shared" si="47"/>
        <v>-20117</v>
      </c>
      <c r="I481" s="130" t="s">
        <v>2680</v>
      </c>
      <c r="J481" s="131" t="s">
        <v>2681</v>
      </c>
      <c r="K481" s="130">
        <v>-20117</v>
      </c>
      <c r="L481" s="130" t="s">
        <v>2675</v>
      </c>
      <c r="M481" s="131" t="s">
        <v>2676</v>
      </c>
      <c r="N481" s="131"/>
      <c r="O481" s="132" t="s">
        <v>2623</v>
      </c>
      <c r="P481" s="132" t="s">
        <v>2677</v>
      </c>
    </row>
    <row r="482" spans="1:16" ht="13.5" thickBot="1" x14ac:dyDescent="0.25">
      <c r="A482" s="8" t="str">
        <f t="shared" si="42"/>
        <v> AN 162.31 </v>
      </c>
      <c r="B482" s="21" t="str">
        <f t="shared" si="43"/>
        <v>I</v>
      </c>
      <c r="C482" s="8">
        <f t="shared" si="44"/>
        <v>16193.683000000001</v>
      </c>
      <c r="D482" s="33" t="str">
        <f t="shared" si="45"/>
        <v>vis</v>
      </c>
      <c r="E482" s="129">
        <f>VLOOKUP(C482,'Active 2'!C$21:E$967,3,FALSE)</f>
        <v>-27432.159800492485</v>
      </c>
      <c r="F482" s="21" t="s">
        <v>2608</v>
      </c>
      <c r="G482" s="33" t="str">
        <f t="shared" si="46"/>
        <v>16193.683</v>
      </c>
      <c r="H482" s="8">
        <f t="shared" si="47"/>
        <v>-20116</v>
      </c>
      <c r="I482" s="130" t="s">
        <v>2682</v>
      </c>
      <c r="J482" s="131" t="s">
        <v>2683</v>
      </c>
      <c r="K482" s="130">
        <v>-20116</v>
      </c>
      <c r="L482" s="130" t="s">
        <v>2684</v>
      </c>
      <c r="M482" s="131" t="s">
        <v>2610</v>
      </c>
      <c r="N482" s="131"/>
      <c r="O482" s="132" t="s">
        <v>2685</v>
      </c>
      <c r="P482" s="132" t="s">
        <v>2686</v>
      </c>
    </row>
    <row r="483" spans="1:16" ht="13.5" thickBot="1" x14ac:dyDescent="0.25">
      <c r="A483" s="8" t="str">
        <f t="shared" si="42"/>
        <v> MN 75.703 </v>
      </c>
      <c r="B483" s="21" t="str">
        <f t="shared" si="43"/>
        <v>I</v>
      </c>
      <c r="C483" s="8">
        <f t="shared" si="44"/>
        <v>16193.688</v>
      </c>
      <c r="D483" s="33" t="str">
        <f t="shared" si="45"/>
        <v>vis</v>
      </c>
      <c r="E483" s="129">
        <f>VLOOKUP(C483,'Active 2'!C$21:E$967,3,FALSE)</f>
        <v>-27432.156117041217</v>
      </c>
      <c r="F483" s="21" t="s">
        <v>2608</v>
      </c>
      <c r="G483" s="33" t="str">
        <f t="shared" si="46"/>
        <v>16193.688</v>
      </c>
      <c r="H483" s="8">
        <f t="shared" si="47"/>
        <v>-20116</v>
      </c>
      <c r="I483" s="130" t="s">
        <v>2687</v>
      </c>
      <c r="J483" s="131" t="s">
        <v>2688</v>
      </c>
      <c r="K483" s="130">
        <v>-20116</v>
      </c>
      <c r="L483" s="130" t="s">
        <v>2689</v>
      </c>
      <c r="M483" s="131" t="s">
        <v>2610</v>
      </c>
      <c r="N483" s="131"/>
      <c r="O483" s="132" t="s">
        <v>2615</v>
      </c>
      <c r="P483" s="132" t="s">
        <v>2616</v>
      </c>
    </row>
    <row r="484" spans="1:16" ht="13.5" thickBot="1" x14ac:dyDescent="0.25">
      <c r="A484" s="8" t="str">
        <f t="shared" si="42"/>
        <v> HA 69.152 </v>
      </c>
      <c r="B484" s="21" t="str">
        <f t="shared" si="43"/>
        <v>I</v>
      </c>
      <c r="C484" s="8">
        <f t="shared" si="44"/>
        <v>16193.688</v>
      </c>
      <c r="D484" s="33" t="str">
        <f t="shared" si="45"/>
        <v>vis</v>
      </c>
      <c r="E484" s="129">
        <f>VLOOKUP(C484,'Active 2'!C$21:E$967,3,FALSE)</f>
        <v>-27432.156117041217</v>
      </c>
      <c r="F484" s="21" t="s">
        <v>2608</v>
      </c>
      <c r="G484" s="33" t="str">
        <f t="shared" si="46"/>
        <v>16193.688</v>
      </c>
      <c r="H484" s="8">
        <f t="shared" si="47"/>
        <v>-20116</v>
      </c>
      <c r="I484" s="130" t="s">
        <v>2687</v>
      </c>
      <c r="J484" s="131" t="s">
        <v>2688</v>
      </c>
      <c r="K484" s="130">
        <v>-20116</v>
      </c>
      <c r="L484" s="130" t="s">
        <v>2689</v>
      </c>
      <c r="M484" s="131" t="s">
        <v>2676</v>
      </c>
      <c r="N484" s="131"/>
      <c r="O484" s="132" t="s">
        <v>2690</v>
      </c>
      <c r="P484" s="132" t="s">
        <v>2691</v>
      </c>
    </row>
    <row r="485" spans="1:16" ht="13.5" thickBot="1" x14ac:dyDescent="0.25">
      <c r="A485" s="8" t="str">
        <f t="shared" si="42"/>
        <v> MN 75.703 </v>
      </c>
      <c r="B485" s="21" t="str">
        <f t="shared" si="43"/>
        <v>I</v>
      </c>
      <c r="C485" s="8">
        <f t="shared" si="44"/>
        <v>16200.472</v>
      </c>
      <c r="D485" s="33" t="str">
        <f t="shared" si="45"/>
        <v>vis</v>
      </c>
      <c r="E485" s="129">
        <f>VLOOKUP(C485,'Active 2'!C$21:E$967,3,FALSE)</f>
        <v>-27427.158410357981</v>
      </c>
      <c r="F485" s="21" t="s">
        <v>2608</v>
      </c>
      <c r="G485" s="33" t="str">
        <f t="shared" si="46"/>
        <v>16200.472</v>
      </c>
      <c r="H485" s="8">
        <f t="shared" si="47"/>
        <v>-20111</v>
      </c>
      <c r="I485" s="130" t="s">
        <v>2692</v>
      </c>
      <c r="J485" s="131" t="s">
        <v>2693</v>
      </c>
      <c r="K485" s="130">
        <v>-20111</v>
      </c>
      <c r="L485" s="130" t="s">
        <v>2694</v>
      </c>
      <c r="M485" s="131" t="s">
        <v>2610</v>
      </c>
      <c r="N485" s="131"/>
      <c r="O485" s="132" t="s">
        <v>2615</v>
      </c>
      <c r="P485" s="132" t="s">
        <v>2616</v>
      </c>
    </row>
    <row r="486" spans="1:16" ht="13.5" thickBot="1" x14ac:dyDescent="0.25">
      <c r="A486" s="8" t="str">
        <f t="shared" si="42"/>
        <v> AN 216.109 </v>
      </c>
      <c r="B486" s="21" t="str">
        <f t="shared" si="43"/>
        <v>I</v>
      </c>
      <c r="C486" s="8">
        <f t="shared" si="44"/>
        <v>16200.474</v>
      </c>
      <c r="D486" s="33" t="str">
        <f t="shared" si="45"/>
        <v>vis</v>
      </c>
      <c r="E486" s="129">
        <f>VLOOKUP(C486,'Active 2'!C$21:E$967,3,FALSE)</f>
        <v>-27427.15693697747</v>
      </c>
      <c r="F486" s="21" t="s">
        <v>2608</v>
      </c>
      <c r="G486" s="33" t="str">
        <f t="shared" si="46"/>
        <v>16200.474</v>
      </c>
      <c r="H486" s="8">
        <f t="shared" si="47"/>
        <v>-20111</v>
      </c>
      <c r="I486" s="130" t="s">
        <v>2695</v>
      </c>
      <c r="J486" s="131" t="s">
        <v>2696</v>
      </c>
      <c r="K486" s="130">
        <v>-20111</v>
      </c>
      <c r="L486" s="130" t="s">
        <v>2672</v>
      </c>
      <c r="M486" s="131" t="s">
        <v>2676</v>
      </c>
      <c r="N486" s="131"/>
      <c r="O486" s="132" t="s">
        <v>2623</v>
      </c>
      <c r="P486" s="132" t="s">
        <v>2677</v>
      </c>
    </row>
    <row r="487" spans="1:16" ht="13.5" thickBot="1" x14ac:dyDescent="0.25">
      <c r="A487" s="8" t="str">
        <f t="shared" si="42"/>
        <v> HA 69.152 </v>
      </c>
      <c r="B487" s="21" t="str">
        <f t="shared" si="43"/>
        <v>I</v>
      </c>
      <c r="C487" s="8">
        <f t="shared" si="44"/>
        <v>16200.476000000001</v>
      </c>
      <c r="D487" s="33" t="str">
        <f t="shared" si="45"/>
        <v>vis</v>
      </c>
      <c r="E487" s="129">
        <f>VLOOKUP(C487,'Active 2'!C$21:E$967,3,FALSE)</f>
        <v>-27427.155463596962</v>
      </c>
      <c r="F487" s="21" t="s">
        <v>2608</v>
      </c>
      <c r="G487" s="33" t="str">
        <f t="shared" si="46"/>
        <v>16200.476</v>
      </c>
      <c r="H487" s="8">
        <f t="shared" si="47"/>
        <v>-20111</v>
      </c>
      <c r="I487" s="130" t="s">
        <v>2697</v>
      </c>
      <c r="J487" s="131" t="s">
        <v>2698</v>
      </c>
      <c r="K487" s="130">
        <v>-20111</v>
      </c>
      <c r="L487" s="130" t="s">
        <v>2675</v>
      </c>
      <c r="M487" s="131" t="s">
        <v>2676</v>
      </c>
      <c r="N487" s="131"/>
      <c r="O487" s="132" t="s">
        <v>2690</v>
      </c>
      <c r="P487" s="132" t="s">
        <v>2691</v>
      </c>
    </row>
    <row r="488" spans="1:16" ht="13.5" thickBot="1" x14ac:dyDescent="0.25">
      <c r="A488" s="8" t="str">
        <f t="shared" si="42"/>
        <v> MN 75.703 </v>
      </c>
      <c r="B488" s="21" t="str">
        <f t="shared" si="43"/>
        <v>I</v>
      </c>
      <c r="C488" s="8">
        <f t="shared" si="44"/>
        <v>16208.62</v>
      </c>
      <c r="D488" s="33" t="str">
        <f t="shared" si="45"/>
        <v>vis</v>
      </c>
      <c r="E488" s="129">
        <f>VLOOKUP(C488,'Active 2'!C$21:E$967,3,FALSE)</f>
        <v>-27421.155858168262</v>
      </c>
      <c r="F488" s="21" t="s">
        <v>2608</v>
      </c>
      <c r="G488" s="33" t="str">
        <f t="shared" si="46"/>
        <v>16208.620</v>
      </c>
      <c r="H488" s="8">
        <f t="shared" si="47"/>
        <v>-20105</v>
      </c>
      <c r="I488" s="130" t="s">
        <v>2699</v>
      </c>
      <c r="J488" s="131" t="s">
        <v>2700</v>
      </c>
      <c r="K488" s="130">
        <v>-20105</v>
      </c>
      <c r="L488" s="130" t="s">
        <v>2689</v>
      </c>
      <c r="M488" s="131" t="s">
        <v>2610</v>
      </c>
      <c r="N488" s="131"/>
      <c r="O488" s="132" t="s">
        <v>2615</v>
      </c>
      <c r="P488" s="132" t="s">
        <v>2616</v>
      </c>
    </row>
    <row r="489" spans="1:16" ht="13.5" thickBot="1" x14ac:dyDescent="0.25">
      <c r="A489" s="8" t="str">
        <f t="shared" si="42"/>
        <v> MN 75.703 </v>
      </c>
      <c r="B489" s="21" t="str">
        <f t="shared" si="43"/>
        <v>I</v>
      </c>
      <c r="C489" s="8">
        <f t="shared" si="44"/>
        <v>16224.907999999999</v>
      </c>
      <c r="D489" s="33" t="str">
        <f t="shared" si="45"/>
        <v>vis</v>
      </c>
      <c r="E489" s="129">
        <f>VLOOKUP(C489,'Active 2'!C$21:E$967,3,FALSE)</f>
        <v>-27409.156647310869</v>
      </c>
      <c r="F489" s="21" t="s">
        <v>2608</v>
      </c>
      <c r="G489" s="33" t="str">
        <f t="shared" si="46"/>
        <v>16224.908</v>
      </c>
      <c r="H489" s="8">
        <f t="shared" si="47"/>
        <v>-20093</v>
      </c>
      <c r="I489" s="130" t="s">
        <v>2701</v>
      </c>
      <c r="J489" s="131" t="s">
        <v>2702</v>
      </c>
      <c r="K489" s="130">
        <v>-20093</v>
      </c>
      <c r="L489" s="130" t="s">
        <v>2703</v>
      </c>
      <c r="M489" s="131" t="s">
        <v>2610</v>
      </c>
      <c r="N489" s="131"/>
      <c r="O489" s="132" t="s">
        <v>2615</v>
      </c>
      <c r="P489" s="132" t="s">
        <v>2616</v>
      </c>
    </row>
    <row r="490" spans="1:16" ht="13.5" thickBot="1" x14ac:dyDescent="0.25">
      <c r="A490" s="8" t="str">
        <f t="shared" si="42"/>
        <v> AN 216.109 </v>
      </c>
      <c r="B490" s="21" t="str">
        <f t="shared" si="43"/>
        <v>I</v>
      </c>
      <c r="C490" s="8">
        <f t="shared" si="44"/>
        <v>16234.412</v>
      </c>
      <c r="D490" s="33" t="str">
        <f t="shared" si="45"/>
        <v>vis</v>
      </c>
      <c r="E490" s="129">
        <f>VLOOKUP(C490,'Active 2'!C$21:E$967,3,FALSE)</f>
        <v>-27402.155143136708</v>
      </c>
      <c r="F490" s="21" t="s">
        <v>2608</v>
      </c>
      <c r="G490" s="33" t="str">
        <f t="shared" si="46"/>
        <v>16234.412</v>
      </c>
      <c r="H490" s="8">
        <f t="shared" si="47"/>
        <v>-20086</v>
      </c>
      <c r="I490" s="130" t="s">
        <v>2704</v>
      </c>
      <c r="J490" s="131" t="s">
        <v>2705</v>
      </c>
      <c r="K490" s="130">
        <v>-20086</v>
      </c>
      <c r="L490" s="130" t="s">
        <v>2689</v>
      </c>
      <c r="M490" s="131" t="s">
        <v>2676</v>
      </c>
      <c r="N490" s="131"/>
      <c r="O490" s="132" t="s">
        <v>2623</v>
      </c>
      <c r="P490" s="132" t="s">
        <v>2677</v>
      </c>
    </row>
    <row r="491" spans="1:16" ht="13.5" thickBot="1" x14ac:dyDescent="0.25">
      <c r="A491" s="8" t="str">
        <f t="shared" si="42"/>
        <v> HA 69.152 </v>
      </c>
      <c r="B491" s="21" t="str">
        <f t="shared" si="43"/>
        <v>I</v>
      </c>
      <c r="C491" s="8">
        <f t="shared" si="44"/>
        <v>16261.550999999999</v>
      </c>
      <c r="D491" s="33" t="str">
        <f t="shared" si="45"/>
        <v>vis</v>
      </c>
      <c r="E491" s="129">
        <f>VLOOKUP(C491,'Active 2'!C$21:E$967,3,FALSE)</f>
        <v>-27382.162106332984</v>
      </c>
      <c r="F491" s="21" t="s">
        <v>2608</v>
      </c>
      <c r="G491" s="33" t="str">
        <f t="shared" si="46"/>
        <v>16261.551</v>
      </c>
      <c r="H491" s="8">
        <f t="shared" si="47"/>
        <v>-20066</v>
      </c>
      <c r="I491" s="130" t="s">
        <v>2706</v>
      </c>
      <c r="J491" s="131" t="s">
        <v>2707</v>
      </c>
      <c r="K491" s="130">
        <v>-20066</v>
      </c>
      <c r="L491" s="130" t="s">
        <v>2708</v>
      </c>
      <c r="M491" s="131" t="s">
        <v>2676</v>
      </c>
      <c r="N491" s="131"/>
      <c r="O491" s="132" t="s">
        <v>2690</v>
      </c>
      <c r="P491" s="132" t="s">
        <v>2691</v>
      </c>
    </row>
    <row r="492" spans="1:16" ht="13.5" thickBot="1" x14ac:dyDescent="0.25">
      <c r="A492" s="8" t="str">
        <f t="shared" si="42"/>
        <v> AJ 23.188 </v>
      </c>
      <c r="B492" s="21" t="str">
        <f t="shared" si="43"/>
        <v>I</v>
      </c>
      <c r="C492" s="8">
        <f t="shared" si="44"/>
        <v>16303.638000000001</v>
      </c>
      <c r="D492" s="33" t="str">
        <f t="shared" si="45"/>
        <v>vis</v>
      </c>
      <c r="E492" s="129">
        <f>VLOOKUP(C492,'Active 2'!C$21:E$967,3,FALSE)</f>
        <v>-27351.157023612246</v>
      </c>
      <c r="F492" s="21" t="s">
        <v>2608</v>
      </c>
      <c r="G492" s="33" t="str">
        <f t="shared" si="46"/>
        <v>16303.638</v>
      </c>
      <c r="H492" s="8">
        <f t="shared" si="47"/>
        <v>-20035</v>
      </c>
      <c r="I492" s="130" t="s">
        <v>2709</v>
      </c>
      <c r="J492" s="131" t="s">
        <v>2710</v>
      </c>
      <c r="K492" s="130">
        <v>-20035</v>
      </c>
      <c r="L492" s="130" t="s">
        <v>2669</v>
      </c>
      <c r="M492" s="131" t="s">
        <v>2676</v>
      </c>
      <c r="N492" s="131"/>
      <c r="O492" s="132" t="s">
        <v>0</v>
      </c>
      <c r="P492" s="132" t="s">
        <v>1</v>
      </c>
    </row>
    <row r="493" spans="1:16" ht="13.5" thickBot="1" x14ac:dyDescent="0.25">
      <c r="A493" s="8" t="str">
        <f t="shared" si="42"/>
        <v> AJ 23.188 </v>
      </c>
      <c r="B493" s="21" t="str">
        <f t="shared" si="43"/>
        <v>I</v>
      </c>
      <c r="C493" s="8">
        <f t="shared" si="44"/>
        <v>16311.781999999999</v>
      </c>
      <c r="D493" s="33" t="str">
        <f t="shared" si="45"/>
        <v>vis</v>
      </c>
      <c r="E493" s="129">
        <f>VLOOKUP(C493,'Active 2'!C$21:E$967,3,FALSE)</f>
        <v>-27345.157418183546</v>
      </c>
      <c r="F493" s="21" t="s">
        <v>2608</v>
      </c>
      <c r="G493" s="33" t="str">
        <f t="shared" si="46"/>
        <v>16311.782</v>
      </c>
      <c r="H493" s="8">
        <f t="shared" si="47"/>
        <v>-20029</v>
      </c>
      <c r="I493" s="130" t="s">
        <v>2</v>
      </c>
      <c r="J493" s="131" t="s">
        <v>3</v>
      </c>
      <c r="K493" s="130">
        <v>-20029</v>
      </c>
      <c r="L493" s="130" t="s">
        <v>2684</v>
      </c>
      <c r="M493" s="131" t="s">
        <v>2676</v>
      </c>
      <c r="N493" s="131"/>
      <c r="O493" s="132" t="s">
        <v>0</v>
      </c>
      <c r="P493" s="132" t="s">
        <v>1</v>
      </c>
    </row>
    <row r="494" spans="1:16" ht="13.5" thickBot="1" x14ac:dyDescent="0.25">
      <c r="A494" s="8" t="str">
        <f t="shared" si="42"/>
        <v> PA 11.428 </v>
      </c>
      <c r="B494" s="21" t="str">
        <f t="shared" si="43"/>
        <v>I</v>
      </c>
      <c r="C494" s="8">
        <f t="shared" si="44"/>
        <v>16322.616</v>
      </c>
      <c r="D494" s="33" t="str">
        <f t="shared" si="45"/>
        <v>vis</v>
      </c>
      <c r="E494" s="129">
        <f>VLOOKUP(C494,'Active 2'!C$21:E$967,3,FALSE)</f>
        <v>-27337.176115971542</v>
      </c>
      <c r="F494" s="21" t="s">
        <v>2608</v>
      </c>
      <c r="G494" s="33" t="str">
        <f t="shared" si="46"/>
        <v>16322.616</v>
      </c>
      <c r="H494" s="8">
        <f t="shared" si="47"/>
        <v>-20021</v>
      </c>
      <c r="I494" s="130" t="s">
        <v>4</v>
      </c>
      <c r="J494" s="131" t="s">
        <v>5</v>
      </c>
      <c r="K494" s="130">
        <v>-20021</v>
      </c>
      <c r="L494" s="130" t="s">
        <v>6</v>
      </c>
      <c r="M494" s="131" t="s">
        <v>2676</v>
      </c>
      <c r="N494" s="131"/>
      <c r="O494" s="132" t="s">
        <v>7</v>
      </c>
      <c r="P494" s="132" t="s">
        <v>8</v>
      </c>
    </row>
    <row r="495" spans="1:16" ht="13.5" thickBot="1" x14ac:dyDescent="0.25">
      <c r="A495" s="8" t="str">
        <f t="shared" si="42"/>
        <v> AJ 23.188 </v>
      </c>
      <c r="B495" s="21" t="str">
        <f t="shared" si="43"/>
        <v>I</v>
      </c>
      <c r="C495" s="8">
        <f t="shared" si="44"/>
        <v>16341.63</v>
      </c>
      <c r="D495" s="33" t="str">
        <f t="shared" si="45"/>
        <v>vis</v>
      </c>
      <c r="E495" s="129">
        <f>VLOOKUP(C495,'Active 2'!C$21:E$967,3,FALSE)</f>
        <v>-27323.168687481702</v>
      </c>
      <c r="F495" s="21" t="s">
        <v>2608</v>
      </c>
      <c r="G495" s="33" t="str">
        <f t="shared" si="46"/>
        <v>16341.630</v>
      </c>
      <c r="H495" s="8">
        <f t="shared" si="47"/>
        <v>-20007</v>
      </c>
      <c r="I495" s="130" t="s">
        <v>9</v>
      </c>
      <c r="J495" s="131" t="s">
        <v>10</v>
      </c>
      <c r="K495" s="130">
        <v>-20007</v>
      </c>
      <c r="L495" s="130" t="s">
        <v>11</v>
      </c>
      <c r="M495" s="131" t="s">
        <v>2676</v>
      </c>
      <c r="N495" s="131"/>
      <c r="O495" s="132" t="s">
        <v>0</v>
      </c>
      <c r="P495" s="132" t="s">
        <v>1</v>
      </c>
    </row>
    <row r="496" spans="1:16" ht="13.5" thickBot="1" x14ac:dyDescent="0.25">
      <c r="A496" s="8" t="str">
        <f t="shared" si="42"/>
        <v> AJ 23.188 </v>
      </c>
      <c r="B496" s="21" t="str">
        <f t="shared" si="43"/>
        <v>I</v>
      </c>
      <c r="C496" s="8">
        <f t="shared" si="44"/>
        <v>16345.712</v>
      </c>
      <c r="D496" s="33" t="str">
        <f t="shared" si="45"/>
        <v>vis</v>
      </c>
      <c r="E496" s="129">
        <f>VLOOKUP(C496,'Active 2'!C$21:E$967,3,FALSE)</f>
        <v>-27320.16151786481</v>
      </c>
      <c r="F496" s="21" t="s">
        <v>2608</v>
      </c>
      <c r="G496" s="33" t="str">
        <f t="shared" si="46"/>
        <v>16345.712</v>
      </c>
      <c r="H496" s="8">
        <f t="shared" si="47"/>
        <v>-20004</v>
      </c>
      <c r="I496" s="130" t="s">
        <v>12</v>
      </c>
      <c r="J496" s="131" t="s">
        <v>13</v>
      </c>
      <c r="K496" s="130">
        <v>-20004</v>
      </c>
      <c r="L496" s="130" t="s">
        <v>14</v>
      </c>
      <c r="M496" s="131" t="s">
        <v>2676</v>
      </c>
      <c r="N496" s="131"/>
      <c r="O496" s="132" t="s">
        <v>0</v>
      </c>
      <c r="P496" s="132" t="s">
        <v>1</v>
      </c>
    </row>
    <row r="497" spans="1:16" ht="13.5" thickBot="1" x14ac:dyDescent="0.25">
      <c r="A497" s="8" t="str">
        <f t="shared" si="42"/>
        <v> AJ 23.188 </v>
      </c>
      <c r="B497" s="21" t="str">
        <f t="shared" si="43"/>
        <v>I</v>
      </c>
      <c r="C497" s="8">
        <f t="shared" si="44"/>
        <v>16379.648999999999</v>
      </c>
      <c r="D497" s="33" t="str">
        <f t="shared" si="45"/>
        <v>vis</v>
      </c>
      <c r="E497" s="129">
        <f>VLOOKUP(C497,'Active 2'!C$21:E$967,3,FALSE)</f>
        <v>-27295.160460714298</v>
      </c>
      <c r="F497" s="21" t="s">
        <v>2608</v>
      </c>
      <c r="G497" s="33" t="str">
        <f t="shared" si="46"/>
        <v>16379.649</v>
      </c>
      <c r="H497" s="8">
        <f t="shared" si="47"/>
        <v>-19979</v>
      </c>
      <c r="I497" s="130" t="s">
        <v>15</v>
      </c>
      <c r="J497" s="131" t="s">
        <v>16</v>
      </c>
      <c r="K497" s="130">
        <v>-19979</v>
      </c>
      <c r="L497" s="130" t="s">
        <v>14</v>
      </c>
      <c r="M497" s="131" t="s">
        <v>2676</v>
      </c>
      <c r="N497" s="131"/>
      <c r="O497" s="132" t="s">
        <v>0</v>
      </c>
      <c r="P497" s="132" t="s">
        <v>1</v>
      </c>
    </row>
    <row r="498" spans="1:16" ht="13.5" thickBot="1" x14ac:dyDescent="0.25">
      <c r="A498" s="8" t="str">
        <f t="shared" si="42"/>
        <v> AN 216.109 </v>
      </c>
      <c r="B498" s="21" t="str">
        <f t="shared" si="43"/>
        <v>I</v>
      </c>
      <c r="C498" s="8">
        <f t="shared" si="44"/>
        <v>16382.367</v>
      </c>
      <c r="D498" s="33" t="str">
        <f t="shared" si="45"/>
        <v>vis</v>
      </c>
      <c r="E498" s="129">
        <f>VLOOKUP(C498,'Active 2'!C$21:E$967,3,FALSE)</f>
        <v>-27293.158136603884</v>
      </c>
      <c r="F498" s="21" t="s">
        <v>2608</v>
      </c>
      <c r="G498" s="33" t="str">
        <f t="shared" si="46"/>
        <v>16382.367</v>
      </c>
      <c r="H498" s="8">
        <f t="shared" si="47"/>
        <v>-19977</v>
      </c>
      <c r="I498" s="130" t="s">
        <v>17</v>
      </c>
      <c r="J498" s="131" t="s">
        <v>18</v>
      </c>
      <c r="K498" s="130">
        <v>-19977</v>
      </c>
      <c r="L498" s="130" t="s">
        <v>19</v>
      </c>
      <c r="M498" s="131" t="s">
        <v>2676</v>
      </c>
      <c r="N498" s="131"/>
      <c r="O498" s="132" t="s">
        <v>2623</v>
      </c>
      <c r="P498" s="132" t="s">
        <v>2677</v>
      </c>
    </row>
    <row r="499" spans="1:16" ht="13.5" thickBot="1" x14ac:dyDescent="0.25">
      <c r="A499" s="8" t="str">
        <f t="shared" si="42"/>
        <v> AJ 23.188 </v>
      </c>
      <c r="B499" s="21" t="str">
        <f t="shared" si="43"/>
        <v>I</v>
      </c>
      <c r="C499" s="8">
        <f t="shared" si="44"/>
        <v>16383.727999999999</v>
      </c>
      <c r="D499" s="33" t="str">
        <f t="shared" si="45"/>
        <v>vis</v>
      </c>
      <c r="E499" s="129">
        <f>VLOOKUP(C499,'Active 2'!C$21:E$967,3,FALSE)</f>
        <v>-27292.155501168167</v>
      </c>
      <c r="F499" s="21" t="s">
        <v>2608</v>
      </c>
      <c r="G499" s="33" t="str">
        <f t="shared" si="46"/>
        <v>16383.728</v>
      </c>
      <c r="H499" s="8">
        <f t="shared" si="47"/>
        <v>-19976</v>
      </c>
      <c r="I499" s="130" t="s">
        <v>20</v>
      </c>
      <c r="J499" s="131" t="s">
        <v>21</v>
      </c>
      <c r="K499" s="130">
        <v>-19976</v>
      </c>
      <c r="L499" s="130" t="s">
        <v>2669</v>
      </c>
      <c r="M499" s="131" t="s">
        <v>2676</v>
      </c>
      <c r="N499" s="131"/>
      <c r="O499" s="132" t="s">
        <v>0</v>
      </c>
      <c r="P499" s="132" t="s">
        <v>1</v>
      </c>
    </row>
    <row r="500" spans="1:16" ht="13.5" thickBot="1" x14ac:dyDescent="0.25">
      <c r="A500" s="8" t="str">
        <f t="shared" si="42"/>
        <v> AJ 23.188 </v>
      </c>
      <c r="B500" s="21" t="str">
        <f t="shared" si="43"/>
        <v>I</v>
      </c>
      <c r="C500" s="8">
        <f t="shared" si="44"/>
        <v>16387.798999999999</v>
      </c>
      <c r="D500" s="33" t="str">
        <f t="shared" si="45"/>
        <v>vis</v>
      </c>
      <c r="E500" s="129">
        <f>VLOOKUP(C500,'Active 2'!C$21:E$967,3,FALSE)</f>
        <v>-27289.156435144072</v>
      </c>
      <c r="F500" s="21" t="s">
        <v>2608</v>
      </c>
      <c r="G500" s="33" t="str">
        <f t="shared" si="46"/>
        <v>16387.799</v>
      </c>
      <c r="H500" s="8">
        <f t="shared" si="47"/>
        <v>-19973</v>
      </c>
      <c r="I500" s="130" t="s">
        <v>22</v>
      </c>
      <c r="J500" s="131" t="s">
        <v>23</v>
      </c>
      <c r="K500" s="130">
        <v>-19973</v>
      </c>
      <c r="L500" s="130" t="s">
        <v>2684</v>
      </c>
      <c r="M500" s="131" t="s">
        <v>2676</v>
      </c>
      <c r="N500" s="131"/>
      <c r="O500" s="132" t="s">
        <v>0</v>
      </c>
      <c r="P500" s="132" t="s">
        <v>1</v>
      </c>
    </row>
    <row r="501" spans="1:16" ht="13.5" thickBot="1" x14ac:dyDescent="0.25">
      <c r="A501" s="8" t="str">
        <f t="shared" si="42"/>
        <v> MN 75.703 </v>
      </c>
      <c r="B501" s="21" t="str">
        <f t="shared" si="43"/>
        <v>I</v>
      </c>
      <c r="C501" s="8">
        <f t="shared" si="44"/>
        <v>16414.951000000001</v>
      </c>
      <c r="D501" s="33" t="str">
        <f t="shared" si="45"/>
        <v>vis</v>
      </c>
      <c r="E501" s="129">
        <f>VLOOKUP(C501,'Active 2'!C$21:E$967,3,FALSE)</f>
        <v>-27269.15382136705</v>
      </c>
      <c r="F501" s="21" t="s">
        <v>2608</v>
      </c>
      <c r="G501" s="33" t="str">
        <f t="shared" si="46"/>
        <v>16414.951</v>
      </c>
      <c r="H501" s="8">
        <f t="shared" si="47"/>
        <v>-19953</v>
      </c>
      <c r="I501" s="130" t="s">
        <v>24</v>
      </c>
      <c r="J501" s="131" t="s">
        <v>25</v>
      </c>
      <c r="K501" s="130">
        <v>-19953</v>
      </c>
      <c r="L501" s="130" t="s">
        <v>2703</v>
      </c>
      <c r="M501" s="131" t="s">
        <v>2610</v>
      </c>
      <c r="N501" s="131"/>
      <c r="O501" s="132" t="s">
        <v>2615</v>
      </c>
      <c r="P501" s="132" t="s">
        <v>2616</v>
      </c>
    </row>
    <row r="502" spans="1:16" ht="13.5" thickBot="1" x14ac:dyDescent="0.25">
      <c r="A502" s="8" t="str">
        <f t="shared" si="42"/>
        <v> AN 216.109 </v>
      </c>
      <c r="B502" s="21" t="str">
        <f t="shared" si="43"/>
        <v>I</v>
      </c>
      <c r="C502" s="8">
        <f t="shared" si="44"/>
        <v>16705.433000000001</v>
      </c>
      <c r="D502" s="33" t="str">
        <f t="shared" si="45"/>
        <v>vis</v>
      </c>
      <c r="E502" s="129">
        <f>VLOOKUP(C502,'Active 2'!C$21:E$967,3,FALSE)</f>
        <v>-27055.158563000197</v>
      </c>
      <c r="F502" s="21" t="s">
        <v>2608</v>
      </c>
      <c r="G502" s="33" t="str">
        <f t="shared" si="46"/>
        <v>16705.433</v>
      </c>
      <c r="H502" s="8">
        <f t="shared" si="47"/>
        <v>-19739</v>
      </c>
      <c r="I502" s="130" t="s">
        <v>26</v>
      </c>
      <c r="J502" s="131" t="s">
        <v>27</v>
      </c>
      <c r="K502" s="130">
        <v>-19739</v>
      </c>
      <c r="L502" s="130" t="s">
        <v>28</v>
      </c>
      <c r="M502" s="131" t="s">
        <v>2676</v>
      </c>
      <c r="N502" s="131"/>
      <c r="O502" s="132" t="s">
        <v>2623</v>
      </c>
      <c r="P502" s="132" t="s">
        <v>2677</v>
      </c>
    </row>
    <row r="503" spans="1:16" ht="13.5" thickBot="1" x14ac:dyDescent="0.25">
      <c r="A503" s="8" t="str">
        <f t="shared" si="42"/>
        <v> AN 216.109 </v>
      </c>
      <c r="B503" s="21" t="str">
        <f t="shared" si="43"/>
        <v>I</v>
      </c>
      <c r="C503" s="8">
        <f t="shared" si="44"/>
        <v>16720.362000000001</v>
      </c>
      <c r="D503" s="33" t="str">
        <f t="shared" si="45"/>
        <v>vis</v>
      </c>
      <c r="E503" s="129">
        <f>VLOOKUP(C503,'Active 2'!C$21:E$967,3,FALSE)</f>
        <v>-27044.160514198007</v>
      </c>
      <c r="F503" s="21" t="s">
        <v>2608</v>
      </c>
      <c r="G503" s="33" t="str">
        <f t="shared" si="46"/>
        <v>16720.362</v>
      </c>
      <c r="H503" s="8">
        <f t="shared" si="47"/>
        <v>-19728</v>
      </c>
      <c r="I503" s="130" t="s">
        <v>29</v>
      </c>
      <c r="J503" s="131" t="s">
        <v>30</v>
      </c>
      <c r="K503" s="130">
        <v>-19728</v>
      </c>
      <c r="L503" s="130" t="s">
        <v>31</v>
      </c>
      <c r="M503" s="131" t="s">
        <v>2676</v>
      </c>
      <c r="N503" s="131"/>
      <c r="O503" s="132" t="s">
        <v>2623</v>
      </c>
      <c r="P503" s="132" t="s">
        <v>2677</v>
      </c>
    </row>
    <row r="504" spans="1:16" ht="13.5" thickBot="1" x14ac:dyDescent="0.25">
      <c r="A504" s="8" t="str">
        <f t="shared" si="42"/>
        <v> AN 216.109 </v>
      </c>
      <c r="B504" s="21" t="str">
        <f t="shared" si="43"/>
        <v>I</v>
      </c>
      <c r="C504" s="8">
        <f t="shared" si="44"/>
        <v>16739.366999999998</v>
      </c>
      <c r="D504" s="33" t="str">
        <f t="shared" si="45"/>
        <v>vis</v>
      </c>
      <c r="E504" s="129">
        <f>VLOOKUP(C504,'Active 2'!C$21:E$967,3,FALSE)</f>
        <v>-27030.15971592045</v>
      </c>
      <c r="F504" s="21" t="s">
        <v>2608</v>
      </c>
      <c r="G504" s="33" t="str">
        <f t="shared" si="46"/>
        <v>16739.367</v>
      </c>
      <c r="H504" s="8">
        <f t="shared" si="47"/>
        <v>-19714</v>
      </c>
      <c r="I504" s="130" t="s">
        <v>32</v>
      </c>
      <c r="J504" s="131" t="s">
        <v>33</v>
      </c>
      <c r="K504" s="130">
        <v>-19714</v>
      </c>
      <c r="L504" s="130" t="s">
        <v>34</v>
      </c>
      <c r="M504" s="131" t="s">
        <v>2676</v>
      </c>
      <c r="N504" s="131"/>
      <c r="O504" s="132" t="s">
        <v>2623</v>
      </c>
      <c r="P504" s="132" t="s">
        <v>2677</v>
      </c>
    </row>
    <row r="505" spans="1:16" ht="13.5" thickBot="1" x14ac:dyDescent="0.25">
      <c r="A505" s="8" t="str">
        <f t="shared" si="42"/>
        <v> AN 216.109 </v>
      </c>
      <c r="B505" s="21" t="str">
        <f t="shared" si="43"/>
        <v>I</v>
      </c>
      <c r="C505" s="8">
        <f t="shared" si="44"/>
        <v>16754.297999999999</v>
      </c>
      <c r="D505" s="33" t="str">
        <f t="shared" si="45"/>
        <v>vis</v>
      </c>
      <c r="E505" s="129">
        <f>VLOOKUP(C505,'Active 2'!C$21:E$967,3,FALSE)</f>
        <v>-27019.160193737753</v>
      </c>
      <c r="F505" s="21" t="s">
        <v>2608</v>
      </c>
      <c r="G505" s="33" t="str">
        <f t="shared" si="46"/>
        <v>16754.298</v>
      </c>
      <c r="H505" s="8">
        <f t="shared" si="47"/>
        <v>-19703</v>
      </c>
      <c r="I505" s="130" t="s">
        <v>35</v>
      </c>
      <c r="J505" s="131" t="s">
        <v>36</v>
      </c>
      <c r="K505" s="130">
        <v>-19703</v>
      </c>
      <c r="L505" s="130" t="s">
        <v>31</v>
      </c>
      <c r="M505" s="131" t="s">
        <v>2676</v>
      </c>
      <c r="N505" s="131"/>
      <c r="O505" s="132" t="s">
        <v>2623</v>
      </c>
      <c r="P505" s="132" t="s">
        <v>2677</v>
      </c>
    </row>
    <row r="506" spans="1:16" ht="13.5" thickBot="1" x14ac:dyDescent="0.25">
      <c r="A506" s="8" t="str">
        <f t="shared" si="42"/>
        <v> AN 216.109 </v>
      </c>
      <c r="B506" s="21" t="str">
        <f t="shared" si="43"/>
        <v>I</v>
      </c>
      <c r="C506" s="8">
        <f t="shared" si="44"/>
        <v>16769.228999999999</v>
      </c>
      <c r="D506" s="33" t="str">
        <f t="shared" si="45"/>
        <v>vis</v>
      </c>
      <c r="E506" s="129">
        <f>VLOOKUP(C506,'Active 2'!C$21:E$967,3,FALSE)</f>
        <v>-27008.160671555048</v>
      </c>
      <c r="F506" s="21" t="s">
        <v>2608</v>
      </c>
      <c r="G506" s="33" t="str">
        <f t="shared" si="46"/>
        <v>16769.229</v>
      </c>
      <c r="H506" s="8">
        <f t="shared" si="47"/>
        <v>-19692</v>
      </c>
      <c r="I506" s="130" t="s">
        <v>37</v>
      </c>
      <c r="J506" s="131" t="s">
        <v>38</v>
      </c>
      <c r="K506" s="130">
        <v>-19692</v>
      </c>
      <c r="L506" s="130" t="s">
        <v>39</v>
      </c>
      <c r="M506" s="131" t="s">
        <v>2676</v>
      </c>
      <c r="N506" s="131"/>
      <c r="O506" s="132" t="s">
        <v>2623</v>
      </c>
      <c r="P506" s="132" t="s">
        <v>2677</v>
      </c>
    </row>
    <row r="507" spans="1:16" ht="13.5" thickBot="1" x14ac:dyDescent="0.25">
      <c r="A507" s="8" t="str">
        <f t="shared" si="42"/>
        <v> BAN 2.129 </v>
      </c>
      <c r="B507" s="21" t="str">
        <f t="shared" si="43"/>
        <v>I</v>
      </c>
      <c r="C507" s="8">
        <f t="shared" si="44"/>
        <v>16800.455999999998</v>
      </c>
      <c r="D507" s="33" t="str">
        <f t="shared" si="45"/>
        <v>vis</v>
      </c>
      <c r="E507" s="129">
        <f>VLOOKUP(C507,'Active 2'!C$21:E$967,3,FALSE)</f>
        <v>-26985.156044992913</v>
      </c>
      <c r="F507" s="21" t="s">
        <v>2608</v>
      </c>
      <c r="G507" s="33" t="str">
        <f t="shared" si="46"/>
        <v>16800.456</v>
      </c>
      <c r="H507" s="8">
        <f t="shared" si="47"/>
        <v>-19669</v>
      </c>
      <c r="I507" s="130" t="s">
        <v>40</v>
      </c>
      <c r="J507" s="131" t="s">
        <v>41</v>
      </c>
      <c r="K507" s="130">
        <v>-19669</v>
      </c>
      <c r="L507" s="130" t="s">
        <v>42</v>
      </c>
      <c r="M507" s="131" t="s">
        <v>2676</v>
      </c>
      <c r="N507" s="131"/>
      <c r="O507" s="132" t="s">
        <v>43</v>
      </c>
      <c r="P507" s="132" t="s">
        <v>44</v>
      </c>
    </row>
    <row r="508" spans="1:16" ht="13.5" thickBot="1" x14ac:dyDescent="0.25">
      <c r="A508" s="8" t="str">
        <f t="shared" si="42"/>
        <v> AN 216.109 </v>
      </c>
      <c r="B508" s="21" t="str">
        <f t="shared" si="43"/>
        <v>I</v>
      </c>
      <c r="C508" s="8">
        <f t="shared" si="44"/>
        <v>16815.383999999998</v>
      </c>
      <c r="D508" s="33" t="str">
        <f t="shared" si="45"/>
        <v>vis</v>
      </c>
      <c r="E508" s="129">
        <f>VLOOKUP(C508,'Active 2'!C$21:E$967,3,FALSE)</f>
        <v>-26974.158732880976</v>
      </c>
      <c r="F508" s="21" t="s">
        <v>2608</v>
      </c>
      <c r="G508" s="33" t="str">
        <f t="shared" si="46"/>
        <v>16815.384</v>
      </c>
      <c r="H508" s="8">
        <f t="shared" si="47"/>
        <v>-19658</v>
      </c>
      <c r="I508" s="130" t="s">
        <v>45</v>
      </c>
      <c r="J508" s="131" t="s">
        <v>46</v>
      </c>
      <c r="K508" s="130">
        <v>-19658</v>
      </c>
      <c r="L508" s="130" t="s">
        <v>31</v>
      </c>
      <c r="M508" s="131" t="s">
        <v>2676</v>
      </c>
      <c r="N508" s="131"/>
      <c r="O508" s="132" t="s">
        <v>2623</v>
      </c>
      <c r="P508" s="132" t="s">
        <v>2677</v>
      </c>
    </row>
    <row r="509" spans="1:16" ht="13.5" thickBot="1" x14ac:dyDescent="0.25">
      <c r="A509" s="8" t="str">
        <f t="shared" si="42"/>
        <v> HA 69.152 </v>
      </c>
      <c r="B509" s="21" t="str">
        <f t="shared" si="43"/>
        <v>I</v>
      </c>
      <c r="C509" s="8">
        <f t="shared" si="44"/>
        <v>16823.517</v>
      </c>
      <c r="D509" s="33" t="str">
        <f t="shared" si="45"/>
        <v>vis</v>
      </c>
      <c r="E509" s="129">
        <f>VLOOKUP(C509,'Active 2'!C$21:E$967,3,FALSE)</f>
        <v>-26968.167231045067</v>
      </c>
      <c r="F509" s="21" t="s">
        <v>2608</v>
      </c>
      <c r="G509" s="33" t="str">
        <f t="shared" si="46"/>
        <v>16823.517</v>
      </c>
      <c r="H509" s="8">
        <f t="shared" si="47"/>
        <v>-19652</v>
      </c>
      <c r="I509" s="130" t="s">
        <v>47</v>
      </c>
      <c r="J509" s="131" t="s">
        <v>48</v>
      </c>
      <c r="K509" s="130">
        <v>-19652</v>
      </c>
      <c r="L509" s="130" t="s">
        <v>49</v>
      </c>
      <c r="M509" s="131" t="s">
        <v>2676</v>
      </c>
      <c r="N509" s="131"/>
      <c r="O509" s="132" t="s">
        <v>2690</v>
      </c>
      <c r="P509" s="132" t="s">
        <v>2691</v>
      </c>
    </row>
    <row r="510" spans="1:16" ht="13.5" thickBot="1" x14ac:dyDescent="0.25">
      <c r="A510" s="8" t="str">
        <f t="shared" si="42"/>
        <v> HA 69.152 </v>
      </c>
      <c r="B510" s="21" t="str">
        <f t="shared" si="43"/>
        <v>I</v>
      </c>
      <c r="C510" s="8">
        <f t="shared" si="44"/>
        <v>16850.669999999998</v>
      </c>
      <c r="D510" s="33" t="str">
        <f t="shared" si="45"/>
        <v>vis</v>
      </c>
      <c r="E510" s="129">
        <f>VLOOKUP(C510,'Active 2'!C$21:E$967,3,FALSE)</f>
        <v>-26948.163880577795</v>
      </c>
      <c r="F510" s="21" t="s">
        <v>2608</v>
      </c>
      <c r="G510" s="33" t="str">
        <f t="shared" si="46"/>
        <v>16850.670</v>
      </c>
      <c r="H510" s="8">
        <f t="shared" si="47"/>
        <v>-19632</v>
      </c>
      <c r="I510" s="130" t="s">
        <v>50</v>
      </c>
      <c r="J510" s="131" t="s">
        <v>51</v>
      </c>
      <c r="K510" s="130">
        <v>-19632</v>
      </c>
      <c r="L510" s="130" t="s">
        <v>52</v>
      </c>
      <c r="M510" s="131" t="s">
        <v>2676</v>
      </c>
      <c r="N510" s="131"/>
      <c r="O510" s="132" t="s">
        <v>2690</v>
      </c>
      <c r="P510" s="132" t="s">
        <v>2691</v>
      </c>
    </row>
    <row r="511" spans="1:16" ht="13.5" thickBot="1" x14ac:dyDescent="0.25">
      <c r="A511" s="8" t="str">
        <f t="shared" si="42"/>
        <v> HA 69.152 </v>
      </c>
      <c r="B511" s="21" t="str">
        <f t="shared" si="43"/>
        <v>I</v>
      </c>
      <c r="C511" s="8">
        <f t="shared" si="44"/>
        <v>16884.606</v>
      </c>
      <c r="D511" s="33" t="str">
        <f t="shared" si="45"/>
        <v>vis</v>
      </c>
      <c r="E511" s="129">
        <f>VLOOKUP(C511,'Active 2'!C$21:E$967,3,FALSE)</f>
        <v>-26923.163560117533</v>
      </c>
      <c r="F511" s="21" t="s">
        <v>2608</v>
      </c>
      <c r="G511" s="33" t="str">
        <f t="shared" si="46"/>
        <v>16884.606</v>
      </c>
      <c r="H511" s="8">
        <f t="shared" si="47"/>
        <v>-19607</v>
      </c>
      <c r="I511" s="130" t="s">
        <v>53</v>
      </c>
      <c r="J511" s="131" t="s">
        <v>54</v>
      </c>
      <c r="K511" s="130">
        <v>-19607</v>
      </c>
      <c r="L511" s="130" t="s">
        <v>52</v>
      </c>
      <c r="M511" s="131" t="s">
        <v>2676</v>
      </c>
      <c r="N511" s="131"/>
      <c r="O511" s="132" t="s">
        <v>2690</v>
      </c>
      <c r="P511" s="132" t="s">
        <v>2691</v>
      </c>
    </row>
    <row r="512" spans="1:16" ht="13.5" thickBot="1" x14ac:dyDescent="0.25">
      <c r="A512" s="8" t="str">
        <f t="shared" si="42"/>
        <v> HA 69.152 </v>
      </c>
      <c r="B512" s="21" t="str">
        <f t="shared" si="43"/>
        <v>I</v>
      </c>
      <c r="C512" s="8">
        <f t="shared" si="44"/>
        <v>16907.683000000001</v>
      </c>
      <c r="D512" s="33" t="str">
        <f t="shared" si="45"/>
        <v>vis</v>
      </c>
      <c r="E512" s="129">
        <f>VLOOKUP(C512,'Active 2'!C$21:E$967,3,FALSE)</f>
        <v>-26906.162959125621</v>
      </c>
      <c r="F512" s="21" t="s">
        <v>2608</v>
      </c>
      <c r="G512" s="33" t="str">
        <f t="shared" si="46"/>
        <v>16907.683</v>
      </c>
      <c r="H512" s="8">
        <f t="shared" si="47"/>
        <v>-19590</v>
      </c>
      <c r="I512" s="130" t="s">
        <v>55</v>
      </c>
      <c r="J512" s="131" t="s">
        <v>56</v>
      </c>
      <c r="K512" s="130">
        <v>-19590</v>
      </c>
      <c r="L512" s="130" t="s">
        <v>52</v>
      </c>
      <c r="M512" s="131" t="s">
        <v>2676</v>
      </c>
      <c r="N512" s="131"/>
      <c r="O512" s="132" t="s">
        <v>2690</v>
      </c>
      <c r="P512" s="132" t="s">
        <v>2691</v>
      </c>
    </row>
    <row r="513" spans="1:16" ht="13.5" thickBot="1" x14ac:dyDescent="0.25">
      <c r="A513" s="8" t="str">
        <f t="shared" si="42"/>
        <v> AN 216.109 </v>
      </c>
      <c r="B513" s="21" t="str">
        <f t="shared" si="43"/>
        <v>I</v>
      </c>
      <c r="C513" s="8">
        <f t="shared" si="44"/>
        <v>16944.335999999999</v>
      </c>
      <c r="D513" s="33" t="str">
        <f t="shared" si="45"/>
        <v>vis</v>
      </c>
      <c r="E513" s="129">
        <f>VLOOKUP(C513,'Active 2'!C$21:E$967,3,FALSE)</f>
        <v>-26879.161051245206</v>
      </c>
      <c r="F513" s="21" t="s">
        <v>2608</v>
      </c>
      <c r="G513" s="33" t="str">
        <f t="shared" si="46"/>
        <v>16944.336</v>
      </c>
      <c r="H513" s="8">
        <f t="shared" si="47"/>
        <v>-19563</v>
      </c>
      <c r="I513" s="130" t="s">
        <v>57</v>
      </c>
      <c r="J513" s="131" t="s">
        <v>58</v>
      </c>
      <c r="K513" s="130">
        <v>-19563</v>
      </c>
      <c r="L513" s="130" t="s">
        <v>59</v>
      </c>
      <c r="M513" s="131" t="s">
        <v>2676</v>
      </c>
      <c r="N513" s="131"/>
      <c r="O513" s="132" t="s">
        <v>2623</v>
      </c>
      <c r="P513" s="132" t="s">
        <v>2677</v>
      </c>
    </row>
    <row r="514" spans="1:16" ht="13.5" thickBot="1" x14ac:dyDescent="0.25">
      <c r="A514" s="8" t="str">
        <f t="shared" si="42"/>
        <v> HA 69.152 </v>
      </c>
      <c r="B514" s="21" t="str">
        <f t="shared" si="43"/>
        <v>I</v>
      </c>
      <c r="C514" s="8">
        <f t="shared" si="44"/>
        <v>17021.706999999999</v>
      </c>
      <c r="D514" s="33" t="str">
        <f t="shared" si="45"/>
        <v>vis</v>
      </c>
      <c r="E514" s="129">
        <f>VLOOKUP(C514,'Active 2'!C$21:E$967,3,FALSE)</f>
        <v>-26822.162589601794</v>
      </c>
      <c r="F514" s="21" t="s">
        <v>2608</v>
      </c>
      <c r="G514" s="33" t="str">
        <f t="shared" si="46"/>
        <v>17021.707</v>
      </c>
      <c r="H514" s="8">
        <f t="shared" si="47"/>
        <v>-19506</v>
      </c>
      <c r="I514" s="130" t="s">
        <v>60</v>
      </c>
      <c r="J514" s="131" t="s">
        <v>61</v>
      </c>
      <c r="K514" s="130">
        <v>-19506</v>
      </c>
      <c r="L514" s="130" t="s">
        <v>62</v>
      </c>
      <c r="M514" s="131" t="s">
        <v>2676</v>
      </c>
      <c r="N514" s="131"/>
      <c r="O514" s="132" t="s">
        <v>2690</v>
      </c>
      <c r="P514" s="132" t="s">
        <v>2691</v>
      </c>
    </row>
    <row r="515" spans="1:16" ht="13.5" thickBot="1" x14ac:dyDescent="0.25">
      <c r="A515" s="8" t="str">
        <f t="shared" si="42"/>
        <v> AN 216.109 </v>
      </c>
      <c r="B515" s="21" t="str">
        <f t="shared" si="43"/>
        <v>I</v>
      </c>
      <c r="C515" s="8">
        <f t="shared" si="44"/>
        <v>17062.431</v>
      </c>
      <c r="D515" s="33" t="str">
        <f t="shared" si="45"/>
        <v>vis</v>
      </c>
      <c r="E515" s="129">
        <f>VLOOKUP(C515,'Active 2'!C$21:E$967,3,FALSE)</f>
        <v>-26792.161615697278</v>
      </c>
      <c r="F515" s="21" t="s">
        <v>2608</v>
      </c>
      <c r="G515" s="33" t="str">
        <f t="shared" si="46"/>
        <v>17062.431</v>
      </c>
      <c r="H515" s="8">
        <f t="shared" si="47"/>
        <v>-19476</v>
      </c>
      <c r="I515" s="130" t="s">
        <v>63</v>
      </c>
      <c r="J515" s="131" t="s">
        <v>64</v>
      </c>
      <c r="K515" s="130">
        <v>-19476</v>
      </c>
      <c r="L515" s="130" t="s">
        <v>62</v>
      </c>
      <c r="M515" s="131" t="s">
        <v>2676</v>
      </c>
      <c r="N515" s="131"/>
      <c r="O515" s="132" t="s">
        <v>2623</v>
      </c>
      <c r="P515" s="132" t="s">
        <v>2677</v>
      </c>
    </row>
    <row r="516" spans="1:16" ht="13.5" thickBot="1" x14ac:dyDescent="0.25">
      <c r="A516" s="8" t="str">
        <f t="shared" si="42"/>
        <v> BAN 2.129 </v>
      </c>
      <c r="B516" s="21" t="str">
        <f t="shared" si="43"/>
        <v>I</v>
      </c>
      <c r="C516" s="8">
        <f t="shared" si="44"/>
        <v>17138.448</v>
      </c>
      <c r="D516" s="33" t="str">
        <f t="shared" si="45"/>
        <v>vis</v>
      </c>
      <c r="E516" s="129">
        <f>VLOOKUP(C516,'Active 2'!C$21:E$967,3,FALSE)</f>
        <v>-26736.160632657797</v>
      </c>
      <c r="F516" s="21" t="s">
        <v>2608</v>
      </c>
      <c r="G516" s="33" t="str">
        <f t="shared" si="46"/>
        <v>17138.448</v>
      </c>
      <c r="H516" s="8">
        <f t="shared" si="47"/>
        <v>-19420</v>
      </c>
      <c r="I516" s="130" t="s">
        <v>65</v>
      </c>
      <c r="J516" s="131" t="s">
        <v>66</v>
      </c>
      <c r="K516" s="130">
        <v>-19420</v>
      </c>
      <c r="L516" s="130" t="s">
        <v>62</v>
      </c>
      <c r="M516" s="131" t="s">
        <v>2676</v>
      </c>
      <c r="N516" s="131"/>
      <c r="O516" s="132" t="s">
        <v>43</v>
      </c>
      <c r="P516" s="132" t="s">
        <v>44</v>
      </c>
    </row>
    <row r="517" spans="1:16" ht="13.5" thickBot="1" x14ac:dyDescent="0.25">
      <c r="A517" s="8" t="str">
        <f t="shared" si="42"/>
        <v> BAN 2.129 </v>
      </c>
      <c r="B517" s="21" t="str">
        <f t="shared" si="43"/>
        <v>I</v>
      </c>
      <c r="C517" s="8">
        <f t="shared" si="44"/>
        <v>17225.327000000001</v>
      </c>
      <c r="D517" s="33" t="str">
        <f t="shared" si="45"/>
        <v>vis</v>
      </c>
      <c r="E517" s="129">
        <f>VLOOKUP(C517,'Active 2'!C$21:E$967,3,FALSE)</f>
        <v>-26672.157720079209</v>
      </c>
      <c r="F517" s="21" t="s">
        <v>2608</v>
      </c>
      <c r="G517" s="33" t="str">
        <f t="shared" si="46"/>
        <v>17225.327</v>
      </c>
      <c r="H517" s="8">
        <f t="shared" si="47"/>
        <v>-19356</v>
      </c>
      <c r="I517" s="130" t="s">
        <v>67</v>
      </c>
      <c r="J517" s="131" t="s">
        <v>68</v>
      </c>
      <c r="K517" s="130">
        <v>-19356</v>
      </c>
      <c r="L517" s="130" t="s">
        <v>69</v>
      </c>
      <c r="M517" s="131" t="s">
        <v>2676</v>
      </c>
      <c r="N517" s="131"/>
      <c r="O517" s="132" t="s">
        <v>43</v>
      </c>
      <c r="P517" s="132" t="s">
        <v>44</v>
      </c>
    </row>
    <row r="518" spans="1:16" ht="13.5" thickBot="1" x14ac:dyDescent="0.25">
      <c r="A518" s="8" t="str">
        <f t="shared" si="42"/>
        <v> MHAM 11.71 </v>
      </c>
      <c r="B518" s="21" t="str">
        <f t="shared" si="43"/>
        <v>I</v>
      </c>
      <c r="C518" s="8">
        <f t="shared" si="44"/>
        <v>17233.467700000001</v>
      </c>
      <c r="D518" s="33" t="str">
        <f t="shared" si="45"/>
        <v>vis</v>
      </c>
      <c r="E518" s="129">
        <f>VLOOKUP(C518,'Active 2'!C$21:E$967,3,FALSE)</f>
        <v>-26666.160545728351</v>
      </c>
      <c r="F518" s="21" t="s">
        <v>2608</v>
      </c>
      <c r="G518" s="33" t="str">
        <f t="shared" si="46"/>
        <v>17233.4677</v>
      </c>
      <c r="H518" s="8">
        <f t="shared" si="47"/>
        <v>-19350</v>
      </c>
      <c r="I518" s="130" t="s">
        <v>70</v>
      </c>
      <c r="J518" s="131" t="s">
        <v>71</v>
      </c>
      <c r="K518" s="130">
        <v>-19350</v>
      </c>
      <c r="L518" s="130" t="s">
        <v>72</v>
      </c>
      <c r="M518" s="131" t="s">
        <v>2676</v>
      </c>
      <c r="N518" s="131"/>
      <c r="O518" s="132" t="s">
        <v>73</v>
      </c>
      <c r="P518" s="132" t="s">
        <v>74</v>
      </c>
    </row>
    <row r="519" spans="1:16" ht="13.5" thickBot="1" x14ac:dyDescent="0.25">
      <c r="A519" s="8" t="str">
        <f t="shared" si="42"/>
        <v> HA 69.152 </v>
      </c>
      <c r="B519" s="21" t="str">
        <f t="shared" si="43"/>
        <v>I</v>
      </c>
      <c r="C519" s="8">
        <f t="shared" si="44"/>
        <v>17237.538</v>
      </c>
      <c r="D519" s="33" t="str">
        <f t="shared" si="45"/>
        <v>vis</v>
      </c>
      <c r="E519" s="129">
        <f>VLOOKUP(C519,'Active 2'!C$21:E$967,3,FALSE)</f>
        <v>-26663.161995387432</v>
      </c>
      <c r="F519" s="21" t="s">
        <v>2608</v>
      </c>
      <c r="G519" s="33" t="str">
        <f t="shared" si="46"/>
        <v>17237.538</v>
      </c>
      <c r="H519" s="8">
        <f t="shared" si="47"/>
        <v>-19347</v>
      </c>
      <c r="I519" s="130" t="s">
        <v>75</v>
      </c>
      <c r="J519" s="131" t="s">
        <v>76</v>
      </c>
      <c r="K519" s="130">
        <v>-19347</v>
      </c>
      <c r="L519" s="130" t="s">
        <v>77</v>
      </c>
      <c r="M519" s="131" t="s">
        <v>2676</v>
      </c>
      <c r="N519" s="131"/>
      <c r="O519" s="132" t="s">
        <v>2690</v>
      </c>
      <c r="P519" s="132" t="s">
        <v>2691</v>
      </c>
    </row>
    <row r="520" spans="1:16" ht="13.5" thickBot="1" x14ac:dyDescent="0.25">
      <c r="A520" s="8" t="str">
        <f t="shared" si="42"/>
        <v> MHAM 11.71 </v>
      </c>
      <c r="B520" s="21" t="str">
        <f t="shared" si="43"/>
        <v>I</v>
      </c>
      <c r="C520" s="8">
        <f t="shared" si="44"/>
        <v>17290.486000000001</v>
      </c>
      <c r="D520" s="33" t="str">
        <f t="shared" si="45"/>
        <v>vis</v>
      </c>
      <c r="E520" s="129">
        <f>VLOOKUP(C520,'Active 2'!C$21:E$967,3,FALSE)</f>
        <v>-26624.155719817831</v>
      </c>
      <c r="F520" s="21" t="s">
        <v>2608</v>
      </c>
      <c r="G520" s="33" t="str">
        <f t="shared" si="46"/>
        <v>17290.486</v>
      </c>
      <c r="H520" s="8">
        <f t="shared" si="47"/>
        <v>-19308</v>
      </c>
      <c r="I520" s="130" t="s">
        <v>78</v>
      </c>
      <c r="J520" s="131" t="s">
        <v>79</v>
      </c>
      <c r="K520" s="130">
        <v>-19308</v>
      </c>
      <c r="L520" s="130" t="s">
        <v>52</v>
      </c>
      <c r="M520" s="131" t="s">
        <v>2676</v>
      </c>
      <c r="N520" s="131"/>
      <c r="O520" s="132" t="s">
        <v>73</v>
      </c>
      <c r="P520" s="132" t="s">
        <v>74</v>
      </c>
    </row>
    <row r="521" spans="1:16" ht="13.5" thickBot="1" x14ac:dyDescent="0.25">
      <c r="A521" s="8" t="str">
        <f t="shared" si="42"/>
        <v> HA 69.152 </v>
      </c>
      <c r="B521" s="21" t="str">
        <f t="shared" si="43"/>
        <v>I</v>
      </c>
      <c r="C521" s="8">
        <f t="shared" si="44"/>
        <v>17294.548999999999</v>
      </c>
      <c r="D521" s="33" t="str">
        <f t="shared" si="45"/>
        <v>vis</v>
      </c>
      <c r="E521" s="129">
        <f>VLOOKUP(C521,'Active 2'!C$21:E$967,3,FALSE)</f>
        <v>-26621.162547315773</v>
      </c>
      <c r="F521" s="21" t="s">
        <v>2608</v>
      </c>
      <c r="G521" s="33" t="str">
        <f t="shared" si="46"/>
        <v>17294.549</v>
      </c>
      <c r="H521" s="8">
        <f t="shared" si="47"/>
        <v>-19305</v>
      </c>
      <c r="I521" s="130" t="s">
        <v>80</v>
      </c>
      <c r="J521" s="131" t="s">
        <v>81</v>
      </c>
      <c r="K521" s="130">
        <v>-19305</v>
      </c>
      <c r="L521" s="130" t="s">
        <v>82</v>
      </c>
      <c r="M521" s="131" t="s">
        <v>2676</v>
      </c>
      <c r="N521" s="131"/>
      <c r="O521" s="132" t="s">
        <v>2690</v>
      </c>
      <c r="P521" s="132" t="s">
        <v>2691</v>
      </c>
    </row>
    <row r="522" spans="1:16" ht="13.5" thickBot="1" x14ac:dyDescent="0.25">
      <c r="A522" s="8" t="str">
        <f t="shared" si="42"/>
        <v> BAN 2.129 </v>
      </c>
      <c r="B522" s="21" t="str">
        <f t="shared" si="43"/>
        <v>I</v>
      </c>
      <c r="C522" s="8">
        <f t="shared" si="44"/>
        <v>17305.411</v>
      </c>
      <c r="D522" s="33" t="str">
        <f t="shared" si="45"/>
        <v>vis</v>
      </c>
      <c r="E522" s="129">
        <f>VLOOKUP(C522,'Active 2'!C$21:E$967,3,FALSE)</f>
        <v>-26613.160617776659</v>
      </c>
      <c r="F522" s="21" t="s">
        <v>2608</v>
      </c>
      <c r="G522" s="33" t="str">
        <f t="shared" si="46"/>
        <v>17305.411</v>
      </c>
      <c r="H522" s="8">
        <f t="shared" si="47"/>
        <v>-19297</v>
      </c>
      <c r="I522" s="130" t="s">
        <v>83</v>
      </c>
      <c r="J522" s="131" t="s">
        <v>84</v>
      </c>
      <c r="K522" s="130">
        <v>-19297</v>
      </c>
      <c r="L522" s="130" t="s">
        <v>77</v>
      </c>
      <c r="M522" s="131" t="s">
        <v>2676</v>
      </c>
      <c r="N522" s="131"/>
      <c r="O522" s="132" t="s">
        <v>43</v>
      </c>
      <c r="P522" s="132" t="s">
        <v>44</v>
      </c>
    </row>
    <row r="523" spans="1:16" ht="13.5" thickBot="1" x14ac:dyDescent="0.25">
      <c r="A523" s="8" t="str">
        <f t="shared" ref="A523:A586" si="48">P523</f>
        <v> BAN 2.129 </v>
      </c>
      <c r="B523" s="21" t="str">
        <f t="shared" ref="B523:B586" si="49">IF(H523=INT(H523),"I","II")</f>
        <v>I</v>
      </c>
      <c r="C523" s="8">
        <f t="shared" ref="C523:C586" si="50">1*G523</f>
        <v>17317.627</v>
      </c>
      <c r="D523" s="33" t="str">
        <f t="shared" ref="D523:D586" si="51">VLOOKUP(F523,I$1:J$5,2,FALSE)</f>
        <v>vis</v>
      </c>
      <c r="E523" s="129">
        <f>VLOOKUP(C523,'Active 2'!C$21:E$967,3,FALSE)</f>
        <v>-26604.161209633607</v>
      </c>
      <c r="F523" s="21" t="s">
        <v>2608</v>
      </c>
      <c r="G523" s="33" t="str">
        <f t="shared" ref="G523:G586" si="52">MID(I523,3,LEN(I523)-3)</f>
        <v>17317.627</v>
      </c>
      <c r="H523" s="8">
        <f t="shared" ref="H523:H586" si="53">1*K523</f>
        <v>-19288</v>
      </c>
      <c r="I523" s="130" t="s">
        <v>85</v>
      </c>
      <c r="J523" s="131" t="s">
        <v>86</v>
      </c>
      <c r="K523" s="130">
        <v>-19288</v>
      </c>
      <c r="L523" s="130" t="s">
        <v>87</v>
      </c>
      <c r="M523" s="131" t="s">
        <v>2676</v>
      </c>
      <c r="N523" s="131"/>
      <c r="O523" s="132" t="s">
        <v>43</v>
      </c>
      <c r="P523" s="132" t="s">
        <v>44</v>
      </c>
    </row>
    <row r="524" spans="1:16" ht="13.5" thickBot="1" x14ac:dyDescent="0.25">
      <c r="A524" s="8" t="str">
        <f t="shared" si="48"/>
        <v> BAN 2.129 </v>
      </c>
      <c r="B524" s="21" t="str">
        <f t="shared" si="49"/>
        <v>I</v>
      </c>
      <c r="C524" s="8">
        <f t="shared" si="50"/>
        <v>17324.417000000001</v>
      </c>
      <c r="D524" s="33" t="str">
        <f t="shared" si="51"/>
        <v>vis</v>
      </c>
      <c r="E524" s="129">
        <f>VLOOKUP(C524,'Active 2'!C$21:E$967,3,FALSE)</f>
        <v>-26599.159082808845</v>
      </c>
      <c r="F524" s="21" t="s">
        <v>2608</v>
      </c>
      <c r="G524" s="33" t="str">
        <f t="shared" si="52"/>
        <v>17324.417</v>
      </c>
      <c r="H524" s="8">
        <f t="shared" si="53"/>
        <v>-19283</v>
      </c>
      <c r="I524" s="130" t="s">
        <v>88</v>
      </c>
      <c r="J524" s="131" t="s">
        <v>89</v>
      </c>
      <c r="K524" s="130">
        <v>-19283</v>
      </c>
      <c r="L524" s="130" t="s">
        <v>90</v>
      </c>
      <c r="M524" s="131" t="s">
        <v>2676</v>
      </c>
      <c r="N524" s="131"/>
      <c r="O524" s="132" t="s">
        <v>43</v>
      </c>
      <c r="P524" s="132" t="s">
        <v>44</v>
      </c>
    </row>
    <row r="525" spans="1:16" ht="13.5" thickBot="1" x14ac:dyDescent="0.25">
      <c r="A525" s="8" t="str">
        <f t="shared" si="48"/>
        <v> BAN 2.129 </v>
      </c>
      <c r="B525" s="21" t="str">
        <f t="shared" si="49"/>
        <v>I</v>
      </c>
      <c r="C525" s="8">
        <f t="shared" si="50"/>
        <v>17366.493999999999</v>
      </c>
      <c r="D525" s="33" t="str">
        <f t="shared" si="51"/>
        <v>vis</v>
      </c>
      <c r="E525" s="129">
        <f>VLOOKUP(C525,'Active 2'!C$21:E$967,3,FALSE)</f>
        <v>-26568.161366990647</v>
      </c>
      <c r="F525" s="21" t="s">
        <v>2608</v>
      </c>
      <c r="G525" s="33" t="str">
        <f t="shared" si="52"/>
        <v>17366.494</v>
      </c>
      <c r="H525" s="8">
        <f t="shared" si="53"/>
        <v>-19252</v>
      </c>
      <c r="I525" s="130" t="s">
        <v>91</v>
      </c>
      <c r="J525" s="131" t="s">
        <v>92</v>
      </c>
      <c r="K525" s="130">
        <v>-19252</v>
      </c>
      <c r="L525" s="130" t="s">
        <v>82</v>
      </c>
      <c r="M525" s="131" t="s">
        <v>2676</v>
      </c>
      <c r="N525" s="131"/>
      <c r="O525" s="132" t="s">
        <v>43</v>
      </c>
      <c r="P525" s="132" t="s">
        <v>44</v>
      </c>
    </row>
    <row r="526" spans="1:16" ht="13.5" thickBot="1" x14ac:dyDescent="0.25">
      <c r="A526" s="8" t="str">
        <f t="shared" si="48"/>
        <v> BAN 2.129 </v>
      </c>
      <c r="B526" s="21" t="str">
        <f t="shared" si="49"/>
        <v>I</v>
      </c>
      <c r="C526" s="8">
        <f t="shared" si="50"/>
        <v>17370.569</v>
      </c>
      <c r="D526" s="33" t="str">
        <f t="shared" si="51"/>
        <v>vis</v>
      </c>
      <c r="E526" s="129">
        <f>VLOOKUP(C526,'Active 2'!C$21:E$967,3,FALSE)</f>
        <v>-26565.159354205531</v>
      </c>
      <c r="F526" s="21" t="str">
        <f>LEFT(M526,1)</f>
        <v>V</v>
      </c>
      <c r="G526" s="33" t="str">
        <f t="shared" si="52"/>
        <v>17370.569</v>
      </c>
      <c r="H526" s="8">
        <f t="shared" si="53"/>
        <v>-19249</v>
      </c>
      <c r="I526" s="130" t="s">
        <v>93</v>
      </c>
      <c r="J526" s="131" t="s">
        <v>94</v>
      </c>
      <c r="K526" s="130">
        <v>-19249</v>
      </c>
      <c r="L526" s="130" t="s">
        <v>95</v>
      </c>
      <c r="M526" s="131" t="s">
        <v>2676</v>
      </c>
      <c r="N526" s="131"/>
      <c r="O526" s="132" t="s">
        <v>43</v>
      </c>
      <c r="P526" s="132" t="s">
        <v>44</v>
      </c>
    </row>
    <row r="527" spans="1:16" ht="13.5" thickBot="1" x14ac:dyDescent="0.25">
      <c r="A527" s="8" t="str">
        <f t="shared" si="48"/>
        <v> BAN 2.129 </v>
      </c>
      <c r="B527" s="21" t="str">
        <f t="shared" si="49"/>
        <v>I</v>
      </c>
      <c r="C527" s="8">
        <f t="shared" si="50"/>
        <v>17438.432000000001</v>
      </c>
      <c r="D527" s="33" t="str">
        <f t="shared" si="51"/>
        <v>vis</v>
      </c>
      <c r="E527" s="129">
        <f>VLOOKUP(C527,'Active 2'!C$21:E$967,3,FALSE)</f>
        <v>-26515.165343497298</v>
      </c>
      <c r="F527" s="21" t="str">
        <f>LEFT(M527,1)</f>
        <v>V</v>
      </c>
      <c r="G527" s="33" t="str">
        <f t="shared" si="52"/>
        <v>17438.432</v>
      </c>
      <c r="H527" s="8">
        <f t="shared" si="53"/>
        <v>-19199</v>
      </c>
      <c r="I527" s="130" t="s">
        <v>96</v>
      </c>
      <c r="J527" s="131" t="s">
        <v>97</v>
      </c>
      <c r="K527" s="130">
        <v>-19199</v>
      </c>
      <c r="L527" s="130" t="s">
        <v>98</v>
      </c>
      <c r="M527" s="131" t="s">
        <v>2676</v>
      </c>
      <c r="N527" s="131"/>
      <c r="O527" s="132" t="s">
        <v>43</v>
      </c>
      <c r="P527" s="132" t="s">
        <v>44</v>
      </c>
    </row>
    <row r="528" spans="1:16" ht="13.5" thickBot="1" x14ac:dyDescent="0.25">
      <c r="A528" s="8" t="str">
        <f t="shared" si="48"/>
        <v> AN 216.109 </v>
      </c>
      <c r="B528" s="21" t="str">
        <f t="shared" si="49"/>
        <v>I</v>
      </c>
      <c r="C528" s="8">
        <f t="shared" si="50"/>
        <v>17438.436000000002</v>
      </c>
      <c r="D528" s="33" t="str">
        <f t="shared" si="51"/>
        <v>vis</v>
      </c>
      <c r="E528" s="129">
        <f>VLOOKUP(C528,'Active 2'!C$21:E$967,3,FALSE)</f>
        <v>-26515.162396736283</v>
      </c>
      <c r="F528" s="21" t="str">
        <f>LEFT(M528,1)</f>
        <v>V</v>
      </c>
      <c r="G528" s="33" t="str">
        <f t="shared" si="52"/>
        <v>17438.436</v>
      </c>
      <c r="H528" s="8">
        <f t="shared" si="53"/>
        <v>-19199</v>
      </c>
      <c r="I528" s="130" t="s">
        <v>99</v>
      </c>
      <c r="J528" s="131" t="s">
        <v>100</v>
      </c>
      <c r="K528" s="130">
        <v>-19199</v>
      </c>
      <c r="L528" s="130" t="s">
        <v>101</v>
      </c>
      <c r="M528" s="131" t="s">
        <v>2676</v>
      </c>
      <c r="N528" s="131"/>
      <c r="O528" s="132" t="s">
        <v>2623</v>
      </c>
      <c r="P528" s="132" t="s">
        <v>2677</v>
      </c>
    </row>
    <row r="529" spans="1:16" ht="13.5" thickBot="1" x14ac:dyDescent="0.25">
      <c r="A529" s="8" t="str">
        <f t="shared" si="48"/>
        <v> MHAM 11.71 </v>
      </c>
      <c r="B529" s="21" t="str">
        <f t="shared" si="49"/>
        <v>I</v>
      </c>
      <c r="C529" s="8">
        <f t="shared" si="50"/>
        <v>17453.366999999998</v>
      </c>
      <c r="D529" s="33" t="str">
        <f t="shared" si="51"/>
        <v>vis</v>
      </c>
      <c r="E529" s="129">
        <f>VLOOKUP(C529,'Active 2'!C$21:E$967,3,FALSE)</f>
        <v>-26504.162874553582</v>
      </c>
      <c r="F529" s="21" t="str">
        <f>LEFT(M529,1)</f>
        <v>V</v>
      </c>
      <c r="G529" s="33" t="str">
        <f t="shared" si="52"/>
        <v>17453.367</v>
      </c>
      <c r="H529" s="8">
        <f t="shared" si="53"/>
        <v>-19188</v>
      </c>
      <c r="I529" s="130" t="s">
        <v>102</v>
      </c>
      <c r="J529" s="131" t="s">
        <v>103</v>
      </c>
      <c r="K529" s="130">
        <v>-19188</v>
      </c>
      <c r="L529" s="130" t="s">
        <v>104</v>
      </c>
      <c r="M529" s="131" t="s">
        <v>2676</v>
      </c>
      <c r="N529" s="131"/>
      <c r="O529" s="132" t="s">
        <v>73</v>
      </c>
      <c r="P529" s="132" t="s">
        <v>74</v>
      </c>
    </row>
    <row r="530" spans="1:16" ht="13.5" thickBot="1" x14ac:dyDescent="0.25">
      <c r="A530" s="8" t="str">
        <f t="shared" si="48"/>
        <v> BAN 2.129 </v>
      </c>
      <c r="B530" s="21" t="str">
        <f t="shared" si="49"/>
        <v>I</v>
      </c>
      <c r="C530" s="8">
        <f t="shared" si="50"/>
        <v>17476.452000000001</v>
      </c>
      <c r="D530" s="33" t="str">
        <f t="shared" si="51"/>
        <v>vis</v>
      </c>
      <c r="E530" s="129">
        <f>VLOOKUP(C530,'Active 2'!C$21:E$967,3,FALSE)</f>
        <v>-26487.156380039636</v>
      </c>
      <c r="F530" s="21" t="str">
        <f>LEFT(M530,1)</f>
        <v>V</v>
      </c>
      <c r="G530" s="33" t="str">
        <f t="shared" si="52"/>
        <v>17476.452</v>
      </c>
      <c r="H530" s="8">
        <f t="shared" si="53"/>
        <v>-19171</v>
      </c>
      <c r="I530" s="130" t="s">
        <v>105</v>
      </c>
      <c r="J530" s="131" t="s">
        <v>106</v>
      </c>
      <c r="K530" s="130">
        <v>-19171</v>
      </c>
      <c r="L530" s="130" t="s">
        <v>90</v>
      </c>
      <c r="M530" s="131" t="s">
        <v>2676</v>
      </c>
      <c r="N530" s="131"/>
      <c r="O530" s="132" t="s">
        <v>43</v>
      </c>
      <c r="P530" s="132" t="s">
        <v>44</v>
      </c>
    </row>
    <row r="531" spans="1:16" ht="13.5" thickBot="1" x14ac:dyDescent="0.25">
      <c r="A531" s="8" t="str">
        <f t="shared" si="48"/>
        <v> BAN 2.129 </v>
      </c>
      <c r="B531" s="21" t="str">
        <f t="shared" si="49"/>
        <v>I</v>
      </c>
      <c r="C531" s="8">
        <f t="shared" si="50"/>
        <v>17480.514999999999</v>
      </c>
      <c r="D531" s="33" t="str">
        <f t="shared" si="51"/>
        <v>vis</v>
      </c>
      <c r="E531" s="129">
        <f>VLOOKUP(C531,'Active 2'!C$21:E$967,3,FALSE)</f>
        <v>-26484.163207537578</v>
      </c>
      <c r="F531" s="21" t="s">
        <v>2608</v>
      </c>
      <c r="G531" s="33" t="str">
        <f t="shared" si="52"/>
        <v>17480.515</v>
      </c>
      <c r="H531" s="8">
        <f t="shared" si="53"/>
        <v>-19168</v>
      </c>
      <c r="I531" s="130" t="s">
        <v>107</v>
      </c>
      <c r="J531" s="131" t="s">
        <v>108</v>
      </c>
      <c r="K531" s="130">
        <v>-19168</v>
      </c>
      <c r="L531" s="130" t="s">
        <v>109</v>
      </c>
      <c r="M531" s="131" t="s">
        <v>2676</v>
      </c>
      <c r="N531" s="131"/>
      <c r="O531" s="132" t="s">
        <v>43</v>
      </c>
      <c r="P531" s="132" t="s">
        <v>44</v>
      </c>
    </row>
    <row r="532" spans="1:16" ht="13.5" thickBot="1" x14ac:dyDescent="0.25">
      <c r="A532" s="8" t="str">
        <f t="shared" si="48"/>
        <v> MHAM 11.71 </v>
      </c>
      <c r="B532" s="21" t="str">
        <f t="shared" si="49"/>
        <v>I</v>
      </c>
      <c r="C532" s="8">
        <f t="shared" si="50"/>
        <v>17495.445</v>
      </c>
      <c r="D532" s="33" t="str">
        <f t="shared" si="51"/>
        <v>vis</v>
      </c>
      <c r="E532" s="129">
        <f>VLOOKUP(C532,'Active 2'!C$21:E$967,3,FALSE)</f>
        <v>-26473.164422045131</v>
      </c>
      <c r="F532" s="21" t="s">
        <v>2608</v>
      </c>
      <c r="G532" s="33" t="str">
        <f t="shared" si="52"/>
        <v>17495.445</v>
      </c>
      <c r="H532" s="8">
        <f t="shared" si="53"/>
        <v>-19157</v>
      </c>
      <c r="I532" s="130" t="s">
        <v>110</v>
      </c>
      <c r="J532" s="131" t="s">
        <v>111</v>
      </c>
      <c r="K532" s="130">
        <v>-19157</v>
      </c>
      <c r="L532" s="130" t="s">
        <v>98</v>
      </c>
      <c r="M532" s="131" t="s">
        <v>2676</v>
      </c>
      <c r="N532" s="131"/>
      <c r="O532" s="132" t="s">
        <v>73</v>
      </c>
      <c r="P532" s="132" t="s">
        <v>74</v>
      </c>
    </row>
    <row r="533" spans="1:16" ht="13.5" thickBot="1" x14ac:dyDescent="0.25">
      <c r="A533" s="8" t="str">
        <f t="shared" si="48"/>
        <v> BAN 2.129 </v>
      </c>
      <c r="B533" s="21" t="str">
        <f t="shared" si="49"/>
        <v>I</v>
      </c>
      <c r="C533" s="8">
        <f t="shared" si="50"/>
        <v>17495.445</v>
      </c>
      <c r="D533" s="33" t="str">
        <f t="shared" si="51"/>
        <v>vis</v>
      </c>
      <c r="E533" s="129">
        <f>VLOOKUP(C533,'Active 2'!C$21:E$967,3,FALSE)</f>
        <v>-26473.164422045131</v>
      </c>
      <c r="F533" s="21" t="s">
        <v>2608</v>
      </c>
      <c r="G533" s="33" t="str">
        <f t="shared" si="52"/>
        <v>17495.445</v>
      </c>
      <c r="H533" s="8">
        <f t="shared" si="53"/>
        <v>-19157</v>
      </c>
      <c r="I533" s="130" t="s">
        <v>110</v>
      </c>
      <c r="J533" s="131" t="s">
        <v>111</v>
      </c>
      <c r="K533" s="130">
        <v>-19157</v>
      </c>
      <c r="L533" s="130" t="s">
        <v>98</v>
      </c>
      <c r="M533" s="131" t="s">
        <v>2676</v>
      </c>
      <c r="N533" s="131"/>
      <c r="O533" s="132" t="s">
        <v>43</v>
      </c>
      <c r="P533" s="132" t="s">
        <v>44</v>
      </c>
    </row>
    <row r="534" spans="1:16" ht="13.5" thickBot="1" x14ac:dyDescent="0.25">
      <c r="A534" s="8" t="str">
        <f t="shared" si="48"/>
        <v> BAN 2.129 </v>
      </c>
      <c r="B534" s="21" t="str">
        <f t="shared" si="49"/>
        <v>I</v>
      </c>
      <c r="C534" s="8">
        <f t="shared" si="50"/>
        <v>17525.312999999998</v>
      </c>
      <c r="D534" s="33" t="str">
        <f t="shared" si="51"/>
        <v>vis</v>
      </c>
      <c r="E534" s="129">
        <f>VLOOKUP(C534,'Active 2'!C$21:E$967,3,FALSE)</f>
        <v>-26451.160957538206</v>
      </c>
      <c r="F534" s="21" t="s">
        <v>2608</v>
      </c>
      <c r="G534" s="33" t="str">
        <f t="shared" si="52"/>
        <v>17525.313</v>
      </c>
      <c r="H534" s="8">
        <f t="shared" si="53"/>
        <v>-19135</v>
      </c>
      <c r="I534" s="130" t="s">
        <v>112</v>
      </c>
      <c r="J534" s="131" t="s">
        <v>113</v>
      </c>
      <c r="K534" s="130">
        <v>-19135</v>
      </c>
      <c r="L534" s="130" t="s">
        <v>101</v>
      </c>
      <c r="M534" s="131" t="s">
        <v>2676</v>
      </c>
      <c r="N534" s="131"/>
      <c r="O534" s="132" t="s">
        <v>43</v>
      </c>
      <c r="P534" s="132" t="s">
        <v>44</v>
      </c>
    </row>
    <row r="535" spans="1:16" ht="13.5" thickBot="1" x14ac:dyDescent="0.25">
      <c r="A535" s="8" t="str">
        <f t="shared" si="48"/>
        <v> BAN 2.129 </v>
      </c>
      <c r="B535" s="21" t="str">
        <f t="shared" si="49"/>
        <v>I</v>
      </c>
      <c r="C535" s="8">
        <f t="shared" si="50"/>
        <v>17552.463</v>
      </c>
      <c r="D535" s="33" t="str">
        <f t="shared" si="51"/>
        <v>vis</v>
      </c>
      <c r="E535" s="129">
        <f>VLOOKUP(C535,'Active 2'!C$21:E$967,3,FALSE)</f>
        <v>-26431.159817141688</v>
      </c>
      <c r="F535" s="21" t="s">
        <v>2608</v>
      </c>
      <c r="G535" s="33" t="str">
        <f t="shared" si="52"/>
        <v>17552.463</v>
      </c>
      <c r="H535" s="8">
        <f t="shared" si="53"/>
        <v>-19115</v>
      </c>
      <c r="I535" s="130" t="s">
        <v>114</v>
      </c>
      <c r="J535" s="131" t="s">
        <v>115</v>
      </c>
      <c r="K535" s="130">
        <v>-19115</v>
      </c>
      <c r="L535" s="130" t="s">
        <v>101</v>
      </c>
      <c r="M535" s="131" t="s">
        <v>2676</v>
      </c>
      <c r="N535" s="131"/>
      <c r="O535" s="132" t="s">
        <v>43</v>
      </c>
      <c r="P535" s="132" t="s">
        <v>44</v>
      </c>
    </row>
    <row r="536" spans="1:16" ht="13.5" thickBot="1" x14ac:dyDescent="0.25">
      <c r="A536" s="8" t="str">
        <f t="shared" si="48"/>
        <v> BAN 2.129 </v>
      </c>
      <c r="B536" s="21" t="str">
        <f t="shared" si="49"/>
        <v>I</v>
      </c>
      <c r="C536" s="8">
        <f t="shared" si="50"/>
        <v>17582.325000000001</v>
      </c>
      <c r="D536" s="33" t="str">
        <f t="shared" si="51"/>
        <v>vis</v>
      </c>
      <c r="E536" s="129">
        <f>VLOOKUP(C536,'Active 2'!C$21:E$967,3,FALSE)</f>
        <v>-26409.160772776289</v>
      </c>
      <c r="F536" s="21" t="s">
        <v>2608</v>
      </c>
      <c r="G536" s="33" t="str">
        <f t="shared" si="52"/>
        <v>17582.325</v>
      </c>
      <c r="H536" s="8">
        <f t="shared" si="53"/>
        <v>-19093</v>
      </c>
      <c r="I536" s="130" t="s">
        <v>116</v>
      </c>
      <c r="J536" s="131" t="s">
        <v>117</v>
      </c>
      <c r="K536" s="130">
        <v>-19093</v>
      </c>
      <c r="L536" s="130" t="s">
        <v>109</v>
      </c>
      <c r="M536" s="131" t="s">
        <v>2676</v>
      </c>
      <c r="N536" s="131"/>
      <c r="O536" s="132" t="s">
        <v>43</v>
      </c>
      <c r="P536" s="132" t="s">
        <v>44</v>
      </c>
    </row>
    <row r="537" spans="1:16" ht="13.5" thickBot="1" x14ac:dyDescent="0.25">
      <c r="A537" s="8" t="str">
        <f t="shared" si="48"/>
        <v> BAN 2.129 </v>
      </c>
      <c r="B537" s="21" t="str">
        <f t="shared" si="49"/>
        <v>I</v>
      </c>
      <c r="C537" s="8">
        <f t="shared" si="50"/>
        <v>17639.334999999999</v>
      </c>
      <c r="D537" s="33" t="str">
        <f t="shared" si="51"/>
        <v>vis</v>
      </c>
      <c r="E537" s="129">
        <f>VLOOKUP(C537,'Active 2'!C$21:E$967,3,FALSE)</f>
        <v>-26367.16206139488</v>
      </c>
      <c r="F537" s="21" t="s">
        <v>2608</v>
      </c>
      <c r="G537" s="33" t="str">
        <f t="shared" si="52"/>
        <v>17639.335</v>
      </c>
      <c r="H537" s="8">
        <f t="shared" si="53"/>
        <v>-19051</v>
      </c>
      <c r="I537" s="130" t="s">
        <v>118</v>
      </c>
      <c r="J537" s="131" t="s">
        <v>119</v>
      </c>
      <c r="K537" s="130">
        <v>-19051</v>
      </c>
      <c r="L537" s="130" t="s">
        <v>120</v>
      </c>
      <c r="M537" s="131" t="s">
        <v>2676</v>
      </c>
      <c r="N537" s="131"/>
      <c r="O537" s="132" t="s">
        <v>43</v>
      </c>
      <c r="P537" s="132" t="s">
        <v>44</v>
      </c>
    </row>
    <row r="538" spans="1:16" ht="13.5" thickBot="1" x14ac:dyDescent="0.25">
      <c r="A538" s="8" t="str">
        <f t="shared" si="48"/>
        <v> MHAM 11.71 </v>
      </c>
      <c r="B538" s="21" t="str">
        <f t="shared" si="49"/>
        <v>I</v>
      </c>
      <c r="C538" s="8">
        <f t="shared" si="50"/>
        <v>17647.481400000001</v>
      </c>
      <c r="D538" s="33" t="str">
        <f t="shared" si="51"/>
        <v>vis</v>
      </c>
      <c r="E538" s="129">
        <f>VLOOKUP(C538,'Active 2'!C$21:E$967,3,FALSE)</f>
        <v>-26361.160687909567</v>
      </c>
      <c r="F538" s="21" t="s">
        <v>2608</v>
      </c>
      <c r="G538" s="33" t="str">
        <f t="shared" si="52"/>
        <v>17647.4814</v>
      </c>
      <c r="H538" s="8">
        <f t="shared" si="53"/>
        <v>-19045</v>
      </c>
      <c r="I538" s="130" t="s">
        <v>121</v>
      </c>
      <c r="J538" s="131" t="s">
        <v>122</v>
      </c>
      <c r="K538" s="130">
        <v>-19045</v>
      </c>
      <c r="L538" s="130" t="s">
        <v>123</v>
      </c>
      <c r="M538" s="131" t="s">
        <v>2676</v>
      </c>
      <c r="N538" s="131"/>
      <c r="O538" s="132" t="s">
        <v>73</v>
      </c>
      <c r="P538" s="132" t="s">
        <v>74</v>
      </c>
    </row>
    <row r="539" spans="1:16" ht="13.5" thickBot="1" x14ac:dyDescent="0.25">
      <c r="A539" s="8" t="str">
        <f t="shared" si="48"/>
        <v> MHAM 11.71 </v>
      </c>
      <c r="B539" s="21" t="str">
        <f t="shared" si="49"/>
        <v>I</v>
      </c>
      <c r="C539" s="8">
        <f t="shared" si="50"/>
        <v>17700.420900000001</v>
      </c>
      <c r="D539" s="33" t="str">
        <f t="shared" si="51"/>
        <v>vis</v>
      </c>
      <c r="E539" s="129">
        <f>VLOOKUP(C539,'Active 2'!C$21:E$967,3,FALSE)</f>
        <v>-26322.160674207134</v>
      </c>
      <c r="F539" s="21" t="s">
        <v>2608</v>
      </c>
      <c r="G539" s="33" t="str">
        <f t="shared" si="52"/>
        <v>17700.4209</v>
      </c>
      <c r="H539" s="8">
        <f t="shared" si="53"/>
        <v>-19006</v>
      </c>
      <c r="I539" s="130" t="s">
        <v>124</v>
      </c>
      <c r="J539" s="131" t="s">
        <v>125</v>
      </c>
      <c r="K539" s="130">
        <v>-19006</v>
      </c>
      <c r="L539" s="130" t="s">
        <v>126</v>
      </c>
      <c r="M539" s="131" t="s">
        <v>2676</v>
      </c>
      <c r="N539" s="131"/>
      <c r="O539" s="132" t="s">
        <v>73</v>
      </c>
      <c r="P539" s="132" t="s">
        <v>74</v>
      </c>
    </row>
    <row r="540" spans="1:16" ht="13.5" thickBot="1" x14ac:dyDescent="0.25">
      <c r="A540" s="8" t="str">
        <f t="shared" si="48"/>
        <v> MHAM 11.71 </v>
      </c>
      <c r="B540" s="21" t="str">
        <f t="shared" si="49"/>
        <v>I</v>
      </c>
      <c r="C540" s="8">
        <f t="shared" si="50"/>
        <v>17723.5</v>
      </c>
      <c r="D540" s="33" t="str">
        <f t="shared" si="51"/>
        <v>vis</v>
      </c>
      <c r="E540" s="129">
        <f>VLOOKUP(C540,'Active 2'!C$21:E$967,3,FALSE)</f>
        <v>-26305.158526165687</v>
      </c>
      <c r="F540" s="21" t="s">
        <v>2608</v>
      </c>
      <c r="G540" s="33" t="str">
        <f t="shared" si="52"/>
        <v>17723.500</v>
      </c>
      <c r="H540" s="8">
        <f t="shared" si="53"/>
        <v>-18989</v>
      </c>
      <c r="I540" s="130" t="s">
        <v>127</v>
      </c>
      <c r="J540" s="131" t="s">
        <v>128</v>
      </c>
      <c r="K540" s="130">
        <v>-18989</v>
      </c>
      <c r="L540" s="130" t="s">
        <v>109</v>
      </c>
      <c r="M540" s="131" t="s">
        <v>2676</v>
      </c>
      <c r="N540" s="131"/>
      <c r="O540" s="132" t="s">
        <v>73</v>
      </c>
      <c r="P540" s="132" t="s">
        <v>74</v>
      </c>
    </row>
    <row r="541" spans="1:16" ht="13.5" thickBot="1" x14ac:dyDescent="0.25">
      <c r="A541" s="8" t="str">
        <f t="shared" si="48"/>
        <v> BAN 2.129 </v>
      </c>
      <c r="B541" s="21" t="str">
        <f t="shared" si="49"/>
        <v>I</v>
      </c>
      <c r="C541" s="8">
        <f t="shared" si="50"/>
        <v>17738.420999999998</v>
      </c>
      <c r="D541" s="33" t="str">
        <f t="shared" si="51"/>
        <v>vis</v>
      </c>
      <c r="E541" s="129">
        <f>VLOOKUP(C541,'Active 2'!C$21:E$967,3,FALSE)</f>
        <v>-26294.166370885527</v>
      </c>
      <c r="F541" s="21" t="s">
        <v>2608</v>
      </c>
      <c r="G541" s="33" t="str">
        <f t="shared" si="52"/>
        <v>17738.421</v>
      </c>
      <c r="H541" s="8">
        <f t="shared" si="53"/>
        <v>-18978</v>
      </c>
      <c r="I541" s="130" t="s">
        <v>129</v>
      </c>
      <c r="J541" s="131" t="s">
        <v>130</v>
      </c>
      <c r="K541" s="130">
        <v>-18978</v>
      </c>
      <c r="L541" s="130" t="s">
        <v>131</v>
      </c>
      <c r="M541" s="131" t="s">
        <v>2676</v>
      </c>
      <c r="N541" s="131"/>
      <c r="O541" s="132" t="s">
        <v>43</v>
      </c>
      <c r="P541" s="132" t="s">
        <v>44</v>
      </c>
    </row>
    <row r="542" spans="1:16" ht="13.5" thickBot="1" x14ac:dyDescent="0.25">
      <c r="A542" s="8" t="str">
        <f t="shared" si="48"/>
        <v> HA 69.152 </v>
      </c>
      <c r="B542" s="21" t="str">
        <f t="shared" si="49"/>
        <v>I</v>
      </c>
      <c r="C542" s="8">
        <f t="shared" si="50"/>
        <v>17765.577000000001</v>
      </c>
      <c r="D542" s="33" t="str">
        <f t="shared" si="51"/>
        <v>vis</v>
      </c>
      <c r="E542" s="129">
        <f>VLOOKUP(C542,'Active 2'!C$21:E$967,3,FALSE)</f>
        <v>-26274.160810347486</v>
      </c>
      <c r="F542" s="21" t="s">
        <v>2608</v>
      </c>
      <c r="G542" s="33" t="str">
        <f t="shared" si="52"/>
        <v>17765.577</v>
      </c>
      <c r="H542" s="8">
        <f t="shared" si="53"/>
        <v>-18958</v>
      </c>
      <c r="I542" s="130" t="s">
        <v>132</v>
      </c>
      <c r="J542" s="131" t="s">
        <v>133</v>
      </c>
      <c r="K542" s="130">
        <v>-18958</v>
      </c>
      <c r="L542" s="130" t="s">
        <v>134</v>
      </c>
      <c r="M542" s="131" t="s">
        <v>2676</v>
      </c>
      <c r="N542" s="131"/>
      <c r="O542" s="132" t="s">
        <v>2690</v>
      </c>
      <c r="P542" s="132" t="s">
        <v>2691</v>
      </c>
    </row>
    <row r="543" spans="1:16" ht="13.5" thickBot="1" x14ac:dyDescent="0.25">
      <c r="A543" s="8" t="str">
        <f t="shared" si="48"/>
        <v> HA 69.152 </v>
      </c>
      <c r="B543" s="21" t="str">
        <f t="shared" si="49"/>
        <v>I</v>
      </c>
      <c r="C543" s="8">
        <f t="shared" si="50"/>
        <v>17769.644</v>
      </c>
      <c r="D543" s="33" t="str">
        <f t="shared" si="51"/>
        <v>vis</v>
      </c>
      <c r="E543" s="129">
        <f>VLOOKUP(C543,'Active 2'!C$21:E$967,3,FALSE)</f>
        <v>-26271.16469108441</v>
      </c>
      <c r="F543" s="21" t="s">
        <v>2608</v>
      </c>
      <c r="G543" s="33" t="str">
        <f t="shared" si="52"/>
        <v>17769.644</v>
      </c>
      <c r="H543" s="8">
        <f t="shared" si="53"/>
        <v>-18955</v>
      </c>
      <c r="I543" s="130" t="s">
        <v>135</v>
      </c>
      <c r="J543" s="131" t="s">
        <v>136</v>
      </c>
      <c r="K543" s="130">
        <v>-18955</v>
      </c>
      <c r="L543" s="130" t="s">
        <v>137</v>
      </c>
      <c r="M543" s="131" t="s">
        <v>2676</v>
      </c>
      <c r="N543" s="131"/>
      <c r="O543" s="132" t="s">
        <v>2690</v>
      </c>
      <c r="P543" s="132" t="s">
        <v>2691</v>
      </c>
    </row>
    <row r="544" spans="1:16" ht="13.5" thickBot="1" x14ac:dyDescent="0.25">
      <c r="A544" s="8" t="str">
        <f t="shared" si="48"/>
        <v> HA 69.152 </v>
      </c>
      <c r="B544" s="21" t="str">
        <f t="shared" si="49"/>
        <v>I</v>
      </c>
      <c r="C544" s="8">
        <f t="shared" si="50"/>
        <v>17788.651000000002</v>
      </c>
      <c r="D544" s="33" t="str">
        <f t="shared" si="51"/>
        <v>vis</v>
      </c>
      <c r="E544" s="129">
        <f>VLOOKUP(C544,'Active 2'!C$21:E$967,3,FALSE)</f>
        <v>-26257.162419426346</v>
      </c>
      <c r="F544" s="21" t="s">
        <v>2608</v>
      </c>
      <c r="G544" s="33" t="str">
        <f t="shared" si="52"/>
        <v>17788.651</v>
      </c>
      <c r="H544" s="8">
        <f t="shared" si="53"/>
        <v>-18941</v>
      </c>
      <c r="I544" s="130" t="s">
        <v>138</v>
      </c>
      <c r="J544" s="131" t="s">
        <v>139</v>
      </c>
      <c r="K544" s="130">
        <v>-18941</v>
      </c>
      <c r="L544" s="130" t="s">
        <v>140</v>
      </c>
      <c r="M544" s="131" t="s">
        <v>2676</v>
      </c>
      <c r="N544" s="131"/>
      <c r="O544" s="132" t="s">
        <v>2690</v>
      </c>
      <c r="P544" s="132" t="s">
        <v>2691</v>
      </c>
    </row>
    <row r="545" spans="1:16" ht="13.5" thickBot="1" x14ac:dyDescent="0.25">
      <c r="A545" s="8" t="str">
        <f t="shared" si="48"/>
        <v> BAN 2.129 </v>
      </c>
      <c r="B545" s="21" t="str">
        <f t="shared" si="49"/>
        <v>I</v>
      </c>
      <c r="C545" s="8">
        <f t="shared" si="50"/>
        <v>17795.448</v>
      </c>
      <c r="D545" s="33" t="str">
        <f t="shared" si="51"/>
        <v>vis</v>
      </c>
      <c r="E545" s="129">
        <f>VLOOKUP(C545,'Active 2'!C$21:E$967,3,FALSE)</f>
        <v>-26252.155135769797</v>
      </c>
      <c r="F545" s="21" t="s">
        <v>2608</v>
      </c>
      <c r="G545" s="33" t="str">
        <f t="shared" si="52"/>
        <v>17795.448</v>
      </c>
      <c r="H545" s="8">
        <f t="shared" si="53"/>
        <v>-18936</v>
      </c>
      <c r="I545" s="130" t="s">
        <v>141</v>
      </c>
      <c r="J545" s="131" t="s">
        <v>142</v>
      </c>
      <c r="K545" s="130">
        <v>-18936</v>
      </c>
      <c r="L545" s="130" t="s">
        <v>143</v>
      </c>
      <c r="M545" s="131" t="s">
        <v>2676</v>
      </c>
      <c r="N545" s="131"/>
      <c r="O545" s="132" t="s">
        <v>43</v>
      </c>
      <c r="P545" s="132" t="s">
        <v>44</v>
      </c>
    </row>
    <row r="546" spans="1:16" ht="13.5" thickBot="1" x14ac:dyDescent="0.25">
      <c r="A546" s="8" t="str">
        <f t="shared" si="48"/>
        <v> BAN 2.129 </v>
      </c>
      <c r="B546" s="21" t="str">
        <f t="shared" si="49"/>
        <v>I</v>
      </c>
      <c r="C546" s="8">
        <f t="shared" si="50"/>
        <v>17799.508999999998</v>
      </c>
      <c r="D546" s="33" t="str">
        <f t="shared" si="51"/>
        <v>vis</v>
      </c>
      <c r="E546" s="129">
        <f>VLOOKUP(C546,'Active 2'!C$21:E$967,3,FALSE)</f>
        <v>-26249.163436648247</v>
      </c>
      <c r="F546" s="21" t="s">
        <v>2608</v>
      </c>
      <c r="G546" s="33" t="str">
        <f t="shared" si="52"/>
        <v>17799.509</v>
      </c>
      <c r="H546" s="8">
        <f t="shared" si="53"/>
        <v>-18933</v>
      </c>
      <c r="I546" s="130" t="s">
        <v>144</v>
      </c>
      <c r="J546" s="131" t="s">
        <v>145</v>
      </c>
      <c r="K546" s="130">
        <v>-18933</v>
      </c>
      <c r="L546" s="130" t="s">
        <v>146</v>
      </c>
      <c r="M546" s="131" t="s">
        <v>2676</v>
      </c>
      <c r="N546" s="131"/>
      <c r="O546" s="132" t="s">
        <v>43</v>
      </c>
      <c r="P546" s="132" t="s">
        <v>44</v>
      </c>
    </row>
    <row r="547" spans="1:16" ht="13.5" thickBot="1" x14ac:dyDescent="0.25">
      <c r="A547" s="8" t="str">
        <f t="shared" si="48"/>
        <v> MHAM 11.71 </v>
      </c>
      <c r="B547" s="21" t="str">
        <f t="shared" si="49"/>
        <v>I</v>
      </c>
      <c r="C547" s="8">
        <f t="shared" si="50"/>
        <v>17818.516599999999</v>
      </c>
      <c r="D547" s="33" t="str">
        <f t="shared" si="51"/>
        <v>vis</v>
      </c>
      <c r="E547" s="129">
        <f>VLOOKUP(C547,'Active 2'!C$21:E$967,3,FALSE)</f>
        <v>-26235.160722976023</v>
      </c>
      <c r="F547" s="21" t="s">
        <v>2608</v>
      </c>
      <c r="G547" s="33" t="str">
        <f t="shared" si="52"/>
        <v>17818.5166</v>
      </c>
      <c r="H547" s="8">
        <f t="shared" si="53"/>
        <v>-18919</v>
      </c>
      <c r="I547" s="130" t="s">
        <v>147</v>
      </c>
      <c r="J547" s="131" t="s">
        <v>148</v>
      </c>
      <c r="K547" s="130">
        <v>-18919</v>
      </c>
      <c r="L547" s="130" t="s">
        <v>149</v>
      </c>
      <c r="M547" s="131" t="s">
        <v>2676</v>
      </c>
      <c r="N547" s="131"/>
      <c r="O547" s="132" t="s">
        <v>73</v>
      </c>
      <c r="P547" s="132" t="s">
        <v>74</v>
      </c>
    </row>
    <row r="548" spans="1:16" ht="13.5" thickBot="1" x14ac:dyDescent="0.25">
      <c r="A548" s="8" t="str">
        <f t="shared" si="48"/>
        <v> AN 216.109 </v>
      </c>
      <c r="B548" s="21" t="str">
        <f t="shared" si="49"/>
        <v>I</v>
      </c>
      <c r="C548" s="8">
        <f t="shared" si="50"/>
        <v>17825.300999999999</v>
      </c>
      <c r="D548" s="33" t="str">
        <f t="shared" si="51"/>
        <v>vis</v>
      </c>
      <c r="E548" s="129">
        <f>VLOOKUP(C548,'Active 2'!C$21:E$967,3,FALSE)</f>
        <v>-26230.162721616685</v>
      </c>
      <c r="F548" s="21" t="s">
        <v>2608</v>
      </c>
      <c r="G548" s="33" t="str">
        <f t="shared" si="52"/>
        <v>17825.301</v>
      </c>
      <c r="H548" s="8">
        <f t="shared" si="53"/>
        <v>-18914</v>
      </c>
      <c r="I548" s="130" t="s">
        <v>150</v>
      </c>
      <c r="J548" s="131" t="s">
        <v>151</v>
      </c>
      <c r="K548" s="130">
        <v>-18914</v>
      </c>
      <c r="L548" s="130" t="s">
        <v>152</v>
      </c>
      <c r="M548" s="131" t="s">
        <v>2676</v>
      </c>
      <c r="N548" s="131"/>
      <c r="O548" s="132" t="s">
        <v>2623</v>
      </c>
      <c r="P548" s="132" t="s">
        <v>2677</v>
      </c>
    </row>
    <row r="549" spans="1:16" ht="13.5" thickBot="1" x14ac:dyDescent="0.25">
      <c r="A549" s="8" t="str">
        <f t="shared" si="48"/>
        <v> BAN 2.129 </v>
      </c>
      <c r="B549" s="21" t="str">
        <f t="shared" si="49"/>
        <v>I</v>
      </c>
      <c r="C549" s="8">
        <f t="shared" si="50"/>
        <v>17829.373</v>
      </c>
      <c r="D549" s="33" t="str">
        <f t="shared" si="51"/>
        <v>vis</v>
      </c>
      <c r="E549" s="129">
        <f>VLOOKUP(C549,'Active 2'!C$21:E$967,3,FALSE)</f>
        <v>-26227.162918902337</v>
      </c>
      <c r="F549" s="21" t="s">
        <v>2608</v>
      </c>
      <c r="G549" s="33" t="str">
        <f t="shared" si="52"/>
        <v>17829.373</v>
      </c>
      <c r="H549" s="8">
        <f t="shared" si="53"/>
        <v>-18911</v>
      </c>
      <c r="I549" s="130" t="s">
        <v>153</v>
      </c>
      <c r="J549" s="131" t="s">
        <v>154</v>
      </c>
      <c r="K549" s="130">
        <v>-18911</v>
      </c>
      <c r="L549" s="130" t="s">
        <v>146</v>
      </c>
      <c r="M549" s="131" t="s">
        <v>2676</v>
      </c>
      <c r="N549" s="131"/>
      <c r="O549" s="132" t="s">
        <v>43</v>
      </c>
      <c r="P549" s="132" t="s">
        <v>44</v>
      </c>
    </row>
    <row r="550" spans="1:16" ht="13.5" thickBot="1" x14ac:dyDescent="0.25">
      <c r="A550" s="8" t="str">
        <f t="shared" si="48"/>
        <v> BAN 2.129 </v>
      </c>
      <c r="B550" s="21" t="str">
        <f t="shared" si="49"/>
        <v>I</v>
      </c>
      <c r="C550" s="8">
        <f t="shared" si="50"/>
        <v>17837.52</v>
      </c>
      <c r="D550" s="33" t="str">
        <f t="shared" si="51"/>
        <v>vis</v>
      </c>
      <c r="E550" s="129">
        <f>VLOOKUP(C550,'Active 2'!C$21:E$967,3,FALSE)</f>
        <v>-26221.161103402868</v>
      </c>
      <c r="F550" s="21" t="s">
        <v>2608</v>
      </c>
      <c r="G550" s="33" t="str">
        <f t="shared" si="52"/>
        <v>17837.520</v>
      </c>
      <c r="H550" s="8">
        <f t="shared" si="53"/>
        <v>-18905</v>
      </c>
      <c r="I550" s="130" t="s">
        <v>155</v>
      </c>
      <c r="J550" s="131" t="s">
        <v>156</v>
      </c>
      <c r="K550" s="130">
        <v>-18905</v>
      </c>
      <c r="L550" s="130" t="s">
        <v>157</v>
      </c>
      <c r="M550" s="131" t="s">
        <v>2676</v>
      </c>
      <c r="N550" s="131"/>
      <c r="O550" s="132" t="s">
        <v>43</v>
      </c>
      <c r="P550" s="132" t="s">
        <v>44</v>
      </c>
    </row>
    <row r="551" spans="1:16" ht="13.5" thickBot="1" x14ac:dyDescent="0.25">
      <c r="A551" s="8" t="str">
        <f t="shared" si="48"/>
        <v> MHAM 11.71 </v>
      </c>
      <c r="B551" s="21" t="str">
        <f t="shared" si="49"/>
        <v>I</v>
      </c>
      <c r="C551" s="8">
        <f t="shared" si="50"/>
        <v>17844.3076</v>
      </c>
      <c r="D551" s="33" t="str">
        <f t="shared" si="51"/>
        <v>vis</v>
      </c>
      <c r="E551" s="129">
        <f>VLOOKUP(C551,'Active 2'!C$21:E$967,3,FALSE)</f>
        <v>-26216.160744634719</v>
      </c>
      <c r="F551" s="21" t="s">
        <v>2608</v>
      </c>
      <c r="G551" s="33" t="str">
        <f t="shared" si="52"/>
        <v>17844.3076</v>
      </c>
      <c r="H551" s="8">
        <f t="shared" si="53"/>
        <v>-18900</v>
      </c>
      <c r="I551" s="130" t="s">
        <v>158</v>
      </c>
      <c r="J551" s="131" t="s">
        <v>159</v>
      </c>
      <c r="K551" s="130">
        <v>-18900</v>
      </c>
      <c r="L551" s="130" t="s">
        <v>160</v>
      </c>
      <c r="M551" s="131" t="s">
        <v>2676</v>
      </c>
      <c r="N551" s="131"/>
      <c r="O551" s="132" t="s">
        <v>73</v>
      </c>
      <c r="P551" s="132" t="s">
        <v>74</v>
      </c>
    </row>
    <row r="552" spans="1:16" ht="13.5" thickBot="1" x14ac:dyDescent="0.25">
      <c r="A552" s="8" t="str">
        <f t="shared" si="48"/>
        <v> HA 69.152 </v>
      </c>
      <c r="B552" s="21" t="str">
        <f t="shared" si="49"/>
        <v>I</v>
      </c>
      <c r="C552" s="8">
        <f t="shared" si="50"/>
        <v>17845.662</v>
      </c>
      <c r="D552" s="33" t="str">
        <f t="shared" si="51"/>
        <v>vis</v>
      </c>
      <c r="E552" s="129">
        <f>VLOOKUP(C552,'Active 2'!C$21:E$967,3,FALSE)</f>
        <v>-26215.162971354683</v>
      </c>
      <c r="F552" s="21" t="s">
        <v>2608</v>
      </c>
      <c r="G552" s="33" t="str">
        <f t="shared" si="52"/>
        <v>17845.662</v>
      </c>
      <c r="H552" s="8">
        <f t="shared" si="53"/>
        <v>-18899</v>
      </c>
      <c r="I552" s="130" t="s">
        <v>161</v>
      </c>
      <c r="J552" s="131" t="s">
        <v>162</v>
      </c>
      <c r="K552" s="130">
        <v>-18899</v>
      </c>
      <c r="L552" s="130" t="s">
        <v>146</v>
      </c>
      <c r="M552" s="131" t="s">
        <v>2676</v>
      </c>
      <c r="N552" s="131"/>
      <c r="O552" s="132" t="s">
        <v>2690</v>
      </c>
      <c r="P552" s="132" t="s">
        <v>2691</v>
      </c>
    </row>
    <row r="553" spans="1:16" ht="13.5" thickBot="1" x14ac:dyDescent="0.25">
      <c r="A553" s="8" t="str">
        <f t="shared" si="48"/>
        <v> AN 216.109 </v>
      </c>
      <c r="B553" s="21" t="str">
        <f t="shared" si="49"/>
        <v>I</v>
      </c>
      <c r="C553" s="8">
        <f t="shared" si="50"/>
        <v>17852.449000000001</v>
      </c>
      <c r="D553" s="33" t="str">
        <f t="shared" si="51"/>
        <v>vis</v>
      </c>
      <c r="E553" s="129">
        <f>VLOOKUP(C553,'Active 2'!C$21:E$967,3,FALSE)</f>
        <v>-26210.163054600678</v>
      </c>
      <c r="F553" s="21" t="s">
        <v>2608</v>
      </c>
      <c r="G553" s="33" t="str">
        <f t="shared" si="52"/>
        <v>17852.449</v>
      </c>
      <c r="H553" s="8">
        <f t="shared" si="53"/>
        <v>-18894</v>
      </c>
      <c r="I553" s="130" t="s">
        <v>163</v>
      </c>
      <c r="J553" s="131" t="s">
        <v>164</v>
      </c>
      <c r="K553" s="130">
        <v>-18894</v>
      </c>
      <c r="L553" s="130" t="s">
        <v>146</v>
      </c>
      <c r="M553" s="131" t="s">
        <v>2676</v>
      </c>
      <c r="N553" s="131"/>
      <c r="O553" s="132" t="s">
        <v>2623</v>
      </c>
      <c r="P553" s="132" t="s">
        <v>2677</v>
      </c>
    </row>
    <row r="554" spans="1:16" ht="13.5" thickBot="1" x14ac:dyDescent="0.25">
      <c r="A554" s="8" t="str">
        <f t="shared" si="48"/>
        <v> BAN 2.129 </v>
      </c>
      <c r="B554" s="21" t="str">
        <f t="shared" si="49"/>
        <v>I</v>
      </c>
      <c r="C554" s="8">
        <f t="shared" si="50"/>
        <v>17859.234</v>
      </c>
      <c r="D554" s="33" t="str">
        <f t="shared" si="51"/>
        <v>vis</v>
      </c>
      <c r="E554" s="129">
        <f>VLOOKUP(C554,'Active 2'!C$21:E$967,3,FALSE)</f>
        <v>-26205.164611227188</v>
      </c>
      <c r="F554" s="21" t="s">
        <v>2608</v>
      </c>
      <c r="G554" s="33" t="str">
        <f t="shared" si="52"/>
        <v>17859.234</v>
      </c>
      <c r="H554" s="8">
        <f t="shared" si="53"/>
        <v>-18889</v>
      </c>
      <c r="I554" s="130" t="s">
        <v>165</v>
      </c>
      <c r="J554" s="131" t="s">
        <v>166</v>
      </c>
      <c r="K554" s="130">
        <v>-18889</v>
      </c>
      <c r="L554" s="130" t="s">
        <v>167</v>
      </c>
      <c r="M554" s="131" t="s">
        <v>2676</v>
      </c>
      <c r="N554" s="131"/>
      <c r="O554" s="132" t="s">
        <v>43</v>
      </c>
      <c r="P554" s="132" t="s">
        <v>44</v>
      </c>
    </row>
    <row r="555" spans="1:16" ht="13.5" thickBot="1" x14ac:dyDescent="0.25">
      <c r="A555" s="8" t="str">
        <f t="shared" si="48"/>
        <v> BAN 2.129 </v>
      </c>
      <c r="B555" s="21" t="str">
        <f t="shared" si="49"/>
        <v>I</v>
      </c>
      <c r="C555" s="8">
        <f t="shared" si="50"/>
        <v>17977.332999999999</v>
      </c>
      <c r="D555" s="33" t="str">
        <f t="shared" si="51"/>
        <v>vis</v>
      </c>
      <c r="E555" s="129">
        <f>VLOOKUP(C555,'Active 2'!C$21:E$967,3,FALSE)</f>
        <v>-26118.162228918245</v>
      </c>
      <c r="F555" s="21" t="s">
        <v>2608</v>
      </c>
      <c r="G555" s="33" t="str">
        <f t="shared" si="52"/>
        <v>17977.333</v>
      </c>
      <c r="H555" s="8">
        <f t="shared" si="53"/>
        <v>-18802</v>
      </c>
      <c r="I555" s="130" t="s">
        <v>168</v>
      </c>
      <c r="J555" s="131" t="s">
        <v>169</v>
      </c>
      <c r="K555" s="130">
        <v>-18802</v>
      </c>
      <c r="L555" s="130" t="s">
        <v>131</v>
      </c>
      <c r="M555" s="131" t="s">
        <v>2676</v>
      </c>
      <c r="N555" s="131"/>
      <c r="O555" s="132" t="s">
        <v>43</v>
      </c>
      <c r="P555" s="132" t="s">
        <v>44</v>
      </c>
    </row>
    <row r="556" spans="1:16" ht="13.5" thickBot="1" x14ac:dyDescent="0.25">
      <c r="A556" s="8" t="str">
        <f t="shared" si="48"/>
        <v> HA 69.152 </v>
      </c>
      <c r="B556" s="21" t="str">
        <f t="shared" si="49"/>
        <v>I</v>
      </c>
      <c r="C556" s="8">
        <f t="shared" si="50"/>
        <v>18031.631000000001</v>
      </c>
      <c r="D556" s="33" t="str">
        <f t="shared" si="51"/>
        <v>vis</v>
      </c>
      <c r="E556" s="129">
        <f>VLOOKUP(C556,'Active 2'!C$21:E$967,3,FALSE)</f>
        <v>-26078.161421505723</v>
      </c>
      <c r="F556" s="21" t="s">
        <v>2608</v>
      </c>
      <c r="G556" s="33" t="str">
        <f t="shared" si="52"/>
        <v>18031.631</v>
      </c>
      <c r="H556" s="8">
        <f t="shared" si="53"/>
        <v>-18762</v>
      </c>
      <c r="I556" s="130" t="s">
        <v>170</v>
      </c>
      <c r="J556" s="131" t="s">
        <v>171</v>
      </c>
      <c r="K556" s="130">
        <v>-18762</v>
      </c>
      <c r="L556" s="130" t="s">
        <v>167</v>
      </c>
      <c r="M556" s="131" t="s">
        <v>2676</v>
      </c>
      <c r="N556" s="131"/>
      <c r="O556" s="132" t="s">
        <v>2690</v>
      </c>
      <c r="P556" s="132" t="s">
        <v>2691</v>
      </c>
    </row>
    <row r="557" spans="1:16" ht="13.5" thickBot="1" x14ac:dyDescent="0.25">
      <c r="A557" s="8" t="str">
        <f t="shared" si="48"/>
        <v> AN 216.109 </v>
      </c>
      <c r="B557" s="21" t="str">
        <f t="shared" si="49"/>
        <v>I</v>
      </c>
      <c r="C557" s="8">
        <f t="shared" si="50"/>
        <v>18034.345000000001</v>
      </c>
      <c r="D557" s="33" t="str">
        <f t="shared" si="51"/>
        <v>vis</v>
      </c>
      <c r="E557" s="129">
        <f>VLOOKUP(C557,'Active 2'!C$21:E$967,3,FALSE)</f>
        <v>-26076.162044156328</v>
      </c>
      <c r="F557" s="21" t="s">
        <v>2608</v>
      </c>
      <c r="G557" s="33" t="str">
        <f t="shared" si="52"/>
        <v>18034.345</v>
      </c>
      <c r="H557" s="8">
        <f t="shared" si="53"/>
        <v>-18760</v>
      </c>
      <c r="I557" s="130" t="s">
        <v>172</v>
      </c>
      <c r="J557" s="131" t="s">
        <v>173</v>
      </c>
      <c r="K557" s="130">
        <v>-18760</v>
      </c>
      <c r="L557" s="130" t="s">
        <v>167</v>
      </c>
      <c r="M557" s="131" t="s">
        <v>2676</v>
      </c>
      <c r="N557" s="131"/>
      <c r="O557" s="132" t="s">
        <v>2623</v>
      </c>
      <c r="P557" s="132" t="s">
        <v>2677</v>
      </c>
    </row>
    <row r="558" spans="1:16" ht="13.5" thickBot="1" x14ac:dyDescent="0.25">
      <c r="A558" s="8" t="str">
        <f t="shared" si="48"/>
        <v> BAN 2.129 </v>
      </c>
      <c r="B558" s="21" t="str">
        <f t="shared" si="49"/>
        <v>I</v>
      </c>
      <c r="C558" s="8">
        <f t="shared" si="50"/>
        <v>18046.562000000002</v>
      </c>
      <c r="D558" s="33" t="str">
        <f t="shared" si="51"/>
        <v>vis</v>
      </c>
      <c r="E558" s="129">
        <f>VLOOKUP(C558,'Active 2'!C$21:E$967,3,FALSE)</f>
        <v>-26067.161899323019</v>
      </c>
      <c r="F558" s="21" t="s">
        <v>2608</v>
      </c>
      <c r="G558" s="33" t="str">
        <f t="shared" si="52"/>
        <v>18046.562</v>
      </c>
      <c r="H558" s="8">
        <f t="shared" si="53"/>
        <v>-18751</v>
      </c>
      <c r="I558" s="130" t="s">
        <v>174</v>
      </c>
      <c r="J558" s="131" t="s">
        <v>175</v>
      </c>
      <c r="K558" s="130">
        <v>-18751</v>
      </c>
      <c r="L558" s="130" t="s">
        <v>176</v>
      </c>
      <c r="M558" s="131" t="s">
        <v>2676</v>
      </c>
      <c r="N558" s="131"/>
      <c r="O558" s="132" t="s">
        <v>43</v>
      </c>
      <c r="P558" s="132" t="s">
        <v>44</v>
      </c>
    </row>
    <row r="559" spans="1:16" ht="13.5" thickBot="1" x14ac:dyDescent="0.25">
      <c r="A559" s="8" t="str">
        <f t="shared" si="48"/>
        <v> BAN 2.129 </v>
      </c>
      <c r="B559" s="21" t="str">
        <f t="shared" si="49"/>
        <v>I</v>
      </c>
      <c r="C559" s="8">
        <f t="shared" si="50"/>
        <v>18053.348000000002</v>
      </c>
      <c r="D559" s="33" t="str">
        <f t="shared" si="51"/>
        <v>vis</v>
      </c>
      <c r="E559" s="129">
        <f>VLOOKUP(C559,'Active 2'!C$21:E$967,3,FALSE)</f>
        <v>-26062.162719259279</v>
      </c>
      <c r="F559" s="21" t="s">
        <v>2608</v>
      </c>
      <c r="G559" s="33" t="str">
        <f t="shared" si="52"/>
        <v>18053.348</v>
      </c>
      <c r="H559" s="8">
        <f t="shared" si="53"/>
        <v>-18746</v>
      </c>
      <c r="I559" s="130" t="s">
        <v>177</v>
      </c>
      <c r="J559" s="131" t="s">
        <v>178</v>
      </c>
      <c r="K559" s="130">
        <v>-18746</v>
      </c>
      <c r="L559" s="130" t="s">
        <v>179</v>
      </c>
      <c r="M559" s="131" t="s">
        <v>2676</v>
      </c>
      <c r="N559" s="131"/>
      <c r="O559" s="132" t="s">
        <v>43</v>
      </c>
      <c r="P559" s="132" t="s">
        <v>44</v>
      </c>
    </row>
    <row r="560" spans="1:16" ht="13.5" thickBot="1" x14ac:dyDescent="0.25">
      <c r="A560" s="8" t="str">
        <f t="shared" si="48"/>
        <v> BAN 2.129 </v>
      </c>
      <c r="B560" s="21" t="str">
        <f t="shared" si="49"/>
        <v>I</v>
      </c>
      <c r="C560" s="8">
        <f t="shared" si="50"/>
        <v>18061.491000000002</v>
      </c>
      <c r="D560" s="33" t="str">
        <f t="shared" si="51"/>
        <v>vis</v>
      </c>
      <c r="E560" s="129">
        <f>VLOOKUP(C560,'Active 2'!C$21:E$967,3,FALSE)</f>
        <v>-26056.163850520828</v>
      </c>
      <c r="F560" s="21" t="s">
        <v>2608</v>
      </c>
      <c r="G560" s="33" t="str">
        <f t="shared" si="52"/>
        <v>18061.491</v>
      </c>
      <c r="H560" s="8">
        <f t="shared" si="53"/>
        <v>-18740</v>
      </c>
      <c r="I560" s="130" t="s">
        <v>180</v>
      </c>
      <c r="J560" s="131" t="s">
        <v>181</v>
      </c>
      <c r="K560" s="130">
        <v>-18740</v>
      </c>
      <c r="L560" s="130" t="s">
        <v>182</v>
      </c>
      <c r="M560" s="131" t="s">
        <v>2676</v>
      </c>
      <c r="N560" s="131"/>
      <c r="O560" s="132" t="s">
        <v>43</v>
      </c>
      <c r="P560" s="132" t="s">
        <v>44</v>
      </c>
    </row>
    <row r="561" spans="1:16" ht="13.5" thickBot="1" x14ac:dyDescent="0.25">
      <c r="A561" s="8" t="str">
        <f t="shared" si="48"/>
        <v> BAN 2.129 </v>
      </c>
      <c r="B561" s="21" t="str">
        <f t="shared" si="49"/>
        <v>I</v>
      </c>
      <c r="C561" s="8">
        <f t="shared" si="50"/>
        <v>18072.350999999999</v>
      </c>
      <c r="D561" s="33" t="str">
        <f t="shared" si="51"/>
        <v>vis</v>
      </c>
      <c r="E561" s="129">
        <f>VLOOKUP(C561,'Active 2'!C$21:E$967,3,FALSE)</f>
        <v>-26048.163394362229</v>
      </c>
      <c r="F561" s="21" t="s">
        <v>2608</v>
      </c>
      <c r="G561" s="33" t="str">
        <f t="shared" si="52"/>
        <v>18072.351</v>
      </c>
      <c r="H561" s="8">
        <f t="shared" si="53"/>
        <v>-18732</v>
      </c>
      <c r="I561" s="130" t="s">
        <v>183</v>
      </c>
      <c r="J561" s="131" t="s">
        <v>184</v>
      </c>
      <c r="K561" s="130">
        <v>-18732</v>
      </c>
      <c r="L561" s="130" t="s">
        <v>185</v>
      </c>
      <c r="M561" s="131" t="s">
        <v>2676</v>
      </c>
      <c r="N561" s="131"/>
      <c r="O561" s="132" t="s">
        <v>43</v>
      </c>
      <c r="P561" s="132" t="s">
        <v>44</v>
      </c>
    </row>
    <row r="562" spans="1:16" ht="13.5" thickBot="1" x14ac:dyDescent="0.25">
      <c r="A562" s="8" t="str">
        <f t="shared" si="48"/>
        <v> BAN 2.129 </v>
      </c>
      <c r="B562" s="21" t="str">
        <f t="shared" si="49"/>
        <v>I</v>
      </c>
      <c r="C562" s="8">
        <f t="shared" si="50"/>
        <v>18080.491999999998</v>
      </c>
      <c r="D562" s="33" t="str">
        <f t="shared" si="51"/>
        <v>vis</v>
      </c>
      <c r="E562" s="129">
        <f>VLOOKUP(C562,'Active 2'!C$21:E$967,3,FALSE)</f>
        <v>-26042.16599900429</v>
      </c>
      <c r="F562" s="21" t="s">
        <v>2608</v>
      </c>
      <c r="G562" s="33" t="str">
        <f t="shared" si="52"/>
        <v>18080.492</v>
      </c>
      <c r="H562" s="8">
        <f t="shared" si="53"/>
        <v>-18726</v>
      </c>
      <c r="I562" s="130" t="s">
        <v>186</v>
      </c>
      <c r="J562" s="131" t="s">
        <v>187</v>
      </c>
      <c r="K562" s="130">
        <v>-18726</v>
      </c>
      <c r="L562" s="130" t="s">
        <v>188</v>
      </c>
      <c r="M562" s="131" t="s">
        <v>2676</v>
      </c>
      <c r="N562" s="131"/>
      <c r="O562" s="132" t="s">
        <v>43</v>
      </c>
      <c r="P562" s="132" t="s">
        <v>44</v>
      </c>
    </row>
    <row r="563" spans="1:16" ht="13.5" thickBot="1" x14ac:dyDescent="0.25">
      <c r="A563" s="8" t="str">
        <f t="shared" si="48"/>
        <v> BAN 2.129 </v>
      </c>
      <c r="B563" s="21" t="str">
        <f t="shared" si="49"/>
        <v>I</v>
      </c>
      <c r="C563" s="8">
        <f t="shared" si="50"/>
        <v>18095.43</v>
      </c>
      <c r="D563" s="33" t="str">
        <f t="shared" si="51"/>
        <v>vis</v>
      </c>
      <c r="E563" s="129">
        <f>VLOOKUP(C563,'Active 2'!C$21:E$967,3,FALSE)</f>
        <v>-26031.161319989809</v>
      </c>
      <c r="F563" s="21" t="s">
        <v>2608</v>
      </c>
      <c r="G563" s="33" t="str">
        <f t="shared" si="52"/>
        <v>18095.430</v>
      </c>
      <c r="H563" s="8">
        <f t="shared" si="53"/>
        <v>-18715</v>
      </c>
      <c r="I563" s="130" t="s">
        <v>189</v>
      </c>
      <c r="J563" s="131" t="s">
        <v>190</v>
      </c>
      <c r="K563" s="130">
        <v>-18715</v>
      </c>
      <c r="L563" s="130" t="s">
        <v>176</v>
      </c>
      <c r="M563" s="131" t="s">
        <v>2676</v>
      </c>
      <c r="N563" s="131"/>
      <c r="O563" s="132" t="s">
        <v>43</v>
      </c>
      <c r="P563" s="132" t="s">
        <v>44</v>
      </c>
    </row>
    <row r="564" spans="1:16" ht="13.5" thickBot="1" x14ac:dyDescent="0.25">
      <c r="A564" s="8" t="str">
        <f t="shared" si="48"/>
        <v> BAN 2.129 </v>
      </c>
      <c r="B564" s="21" t="str">
        <f t="shared" si="49"/>
        <v>I</v>
      </c>
      <c r="C564" s="8">
        <f t="shared" si="50"/>
        <v>18152.441999999999</v>
      </c>
      <c r="D564" s="33" t="str">
        <f t="shared" si="51"/>
        <v>vis</v>
      </c>
      <c r="E564" s="129">
        <f>VLOOKUP(C564,'Active 2'!C$21:E$967,3,FALSE)</f>
        <v>-25989.161135227896</v>
      </c>
      <c r="F564" s="21" t="s">
        <v>2608</v>
      </c>
      <c r="G564" s="33" t="str">
        <f t="shared" si="52"/>
        <v>18152.442</v>
      </c>
      <c r="H564" s="8">
        <f t="shared" si="53"/>
        <v>-18673</v>
      </c>
      <c r="I564" s="130" t="s">
        <v>191</v>
      </c>
      <c r="J564" s="131" t="s">
        <v>192</v>
      </c>
      <c r="K564" s="130">
        <v>-18673</v>
      </c>
      <c r="L564" s="130" t="s">
        <v>179</v>
      </c>
      <c r="M564" s="131" t="s">
        <v>2676</v>
      </c>
      <c r="N564" s="131"/>
      <c r="O564" s="132" t="s">
        <v>43</v>
      </c>
      <c r="P564" s="132" t="s">
        <v>44</v>
      </c>
    </row>
    <row r="565" spans="1:16" ht="13.5" thickBot="1" x14ac:dyDescent="0.25">
      <c r="A565" s="8" t="str">
        <f t="shared" si="48"/>
        <v> BAN 2.129 </v>
      </c>
      <c r="B565" s="21" t="str">
        <f t="shared" si="49"/>
        <v>I</v>
      </c>
      <c r="C565" s="8">
        <f t="shared" si="50"/>
        <v>18179.585999999999</v>
      </c>
      <c r="D565" s="33" t="str">
        <f t="shared" si="51"/>
        <v>vis</v>
      </c>
      <c r="E565" s="129">
        <f>VLOOKUP(C565,'Active 2'!C$21:E$967,3,FALSE)</f>
        <v>-25969.164414972907</v>
      </c>
      <c r="F565" s="21" t="s">
        <v>2608</v>
      </c>
      <c r="G565" s="33" t="str">
        <f t="shared" si="52"/>
        <v>18179.586</v>
      </c>
      <c r="H565" s="8">
        <f t="shared" si="53"/>
        <v>-18653</v>
      </c>
      <c r="I565" s="130" t="s">
        <v>193</v>
      </c>
      <c r="J565" s="131" t="s">
        <v>194</v>
      </c>
      <c r="K565" s="130">
        <v>-18653</v>
      </c>
      <c r="L565" s="130" t="s">
        <v>188</v>
      </c>
      <c r="M565" s="131" t="s">
        <v>2676</v>
      </c>
      <c r="N565" s="131"/>
      <c r="O565" s="132" t="s">
        <v>43</v>
      </c>
      <c r="P565" s="132" t="s">
        <v>44</v>
      </c>
    </row>
    <row r="566" spans="1:16" ht="13.5" thickBot="1" x14ac:dyDescent="0.25">
      <c r="A566" s="8" t="str">
        <f t="shared" si="48"/>
        <v> CPRI 2.17 </v>
      </c>
      <c r="B566" s="21" t="str">
        <f t="shared" si="49"/>
        <v>I</v>
      </c>
      <c r="C566" s="8">
        <f t="shared" si="50"/>
        <v>18187.733</v>
      </c>
      <c r="D566" s="33" t="str">
        <f t="shared" si="51"/>
        <v>vis</v>
      </c>
      <c r="E566" s="129">
        <f>VLOOKUP(C566,'Active 2'!C$21:E$967,3,FALSE)</f>
        <v>-25963.162599473442</v>
      </c>
      <c r="F566" s="21" t="s">
        <v>2608</v>
      </c>
      <c r="G566" s="33" t="str">
        <f t="shared" si="52"/>
        <v>18187.733</v>
      </c>
      <c r="H566" s="8">
        <f t="shared" si="53"/>
        <v>-18647</v>
      </c>
      <c r="I566" s="130" t="s">
        <v>195</v>
      </c>
      <c r="J566" s="131" t="s">
        <v>196</v>
      </c>
      <c r="K566" s="130">
        <v>-18647</v>
      </c>
      <c r="L566" s="130" t="s">
        <v>197</v>
      </c>
      <c r="M566" s="131" t="s">
        <v>2676</v>
      </c>
      <c r="N566" s="131"/>
      <c r="O566" s="132" t="s">
        <v>198</v>
      </c>
      <c r="P566" s="132" t="s">
        <v>199</v>
      </c>
    </row>
    <row r="567" spans="1:16" ht="13.5" thickBot="1" x14ac:dyDescent="0.25">
      <c r="A567" s="8" t="str">
        <f t="shared" si="48"/>
        <v> BAN 2.129 </v>
      </c>
      <c r="B567" s="21" t="str">
        <f t="shared" si="49"/>
        <v>I</v>
      </c>
      <c r="C567" s="8">
        <f t="shared" si="50"/>
        <v>18194.523000000001</v>
      </c>
      <c r="D567" s="33" t="str">
        <f t="shared" si="51"/>
        <v>vis</v>
      </c>
      <c r="E567" s="129">
        <f>VLOOKUP(C567,'Active 2'!C$21:E$967,3,FALSE)</f>
        <v>-25958.160472648677</v>
      </c>
      <c r="F567" s="21" t="s">
        <v>2608</v>
      </c>
      <c r="G567" s="33" t="str">
        <f t="shared" si="52"/>
        <v>18194.523</v>
      </c>
      <c r="H567" s="8">
        <f t="shared" si="53"/>
        <v>-18642</v>
      </c>
      <c r="I567" s="130" t="s">
        <v>200</v>
      </c>
      <c r="J567" s="131" t="s">
        <v>201</v>
      </c>
      <c r="K567" s="130">
        <v>-18642</v>
      </c>
      <c r="L567" s="130" t="s">
        <v>179</v>
      </c>
      <c r="M567" s="131" t="s">
        <v>2676</v>
      </c>
      <c r="N567" s="131"/>
      <c r="O567" s="132" t="s">
        <v>43</v>
      </c>
      <c r="P567" s="132" t="s">
        <v>44</v>
      </c>
    </row>
    <row r="568" spans="1:16" ht="13.5" thickBot="1" x14ac:dyDescent="0.25">
      <c r="A568" s="8" t="str">
        <f t="shared" si="48"/>
        <v> AN 216.109 </v>
      </c>
      <c r="B568" s="21" t="str">
        <f t="shared" si="49"/>
        <v>I</v>
      </c>
      <c r="C568" s="8">
        <f t="shared" si="50"/>
        <v>18205.38</v>
      </c>
      <c r="D568" s="33" t="str">
        <f t="shared" si="51"/>
        <v>vis</v>
      </c>
      <c r="E568" s="129">
        <f>VLOOKUP(C568,'Active 2'!C$21:E$967,3,FALSE)</f>
        <v>-25950.162226560831</v>
      </c>
      <c r="F568" s="21" t="s">
        <v>2608</v>
      </c>
      <c r="G568" s="33" t="str">
        <f t="shared" si="52"/>
        <v>18205.380</v>
      </c>
      <c r="H568" s="8">
        <f t="shared" si="53"/>
        <v>-18634</v>
      </c>
      <c r="I568" s="130" t="s">
        <v>202</v>
      </c>
      <c r="J568" s="131" t="s">
        <v>203</v>
      </c>
      <c r="K568" s="130">
        <v>-18634</v>
      </c>
      <c r="L568" s="130" t="s">
        <v>197</v>
      </c>
      <c r="M568" s="131" t="s">
        <v>2676</v>
      </c>
      <c r="N568" s="131"/>
      <c r="O568" s="132" t="s">
        <v>2623</v>
      </c>
      <c r="P568" s="132" t="s">
        <v>2677</v>
      </c>
    </row>
    <row r="569" spans="1:16" ht="13.5" thickBot="1" x14ac:dyDescent="0.25">
      <c r="A569" s="8" t="str">
        <f t="shared" si="48"/>
        <v> BAN 2.129 </v>
      </c>
      <c r="B569" s="21" t="str">
        <f t="shared" si="49"/>
        <v>I</v>
      </c>
      <c r="C569" s="8">
        <f t="shared" si="50"/>
        <v>18205.38</v>
      </c>
      <c r="D569" s="33" t="str">
        <f t="shared" si="51"/>
        <v>vis</v>
      </c>
      <c r="E569" s="129">
        <f>VLOOKUP(C569,'Active 2'!C$21:E$967,3,FALSE)</f>
        <v>-25950.162226560831</v>
      </c>
      <c r="F569" s="21" t="s">
        <v>2608</v>
      </c>
      <c r="G569" s="33" t="str">
        <f t="shared" si="52"/>
        <v>18205.380</v>
      </c>
      <c r="H569" s="8">
        <f t="shared" si="53"/>
        <v>-18634</v>
      </c>
      <c r="I569" s="130" t="s">
        <v>202</v>
      </c>
      <c r="J569" s="131" t="s">
        <v>203</v>
      </c>
      <c r="K569" s="130">
        <v>-18634</v>
      </c>
      <c r="L569" s="130" t="s">
        <v>197</v>
      </c>
      <c r="M569" s="131" t="s">
        <v>2676</v>
      </c>
      <c r="N569" s="131"/>
      <c r="O569" s="132" t="s">
        <v>43</v>
      </c>
      <c r="P569" s="132" t="s">
        <v>44</v>
      </c>
    </row>
    <row r="570" spans="1:16" ht="13.5" thickBot="1" x14ac:dyDescent="0.25">
      <c r="A570" s="8" t="str">
        <f t="shared" si="48"/>
        <v> CPRI 2.17 </v>
      </c>
      <c r="B570" s="21" t="str">
        <f t="shared" si="49"/>
        <v>I</v>
      </c>
      <c r="C570" s="8">
        <f t="shared" si="50"/>
        <v>18217.597000000002</v>
      </c>
      <c r="D570" s="33" t="str">
        <f t="shared" si="51"/>
        <v>vis</v>
      </c>
      <c r="E570" s="129">
        <f>VLOOKUP(C570,'Active 2'!C$21:E$967,3,FALSE)</f>
        <v>-25941.162081727529</v>
      </c>
      <c r="F570" s="21" t="s">
        <v>2608</v>
      </c>
      <c r="G570" s="33" t="str">
        <f t="shared" si="52"/>
        <v>18217.597</v>
      </c>
      <c r="H570" s="8">
        <f t="shared" si="53"/>
        <v>-18625</v>
      </c>
      <c r="I570" s="130" t="s">
        <v>204</v>
      </c>
      <c r="J570" s="131" t="s">
        <v>205</v>
      </c>
      <c r="K570" s="130">
        <v>-18625</v>
      </c>
      <c r="L570" s="130" t="s">
        <v>197</v>
      </c>
      <c r="M570" s="131" t="s">
        <v>2676</v>
      </c>
      <c r="N570" s="131"/>
      <c r="O570" s="132" t="s">
        <v>198</v>
      </c>
      <c r="P570" s="132" t="s">
        <v>199</v>
      </c>
    </row>
    <row r="571" spans="1:16" ht="13.5" thickBot="1" x14ac:dyDescent="0.25">
      <c r="A571" s="8" t="str">
        <f t="shared" si="48"/>
        <v> AN 216.109 </v>
      </c>
      <c r="B571" s="21" t="str">
        <f t="shared" si="49"/>
        <v>I</v>
      </c>
      <c r="C571" s="8">
        <f t="shared" si="50"/>
        <v>18235.243999999999</v>
      </c>
      <c r="D571" s="33" t="str">
        <f t="shared" si="51"/>
        <v>vis</v>
      </c>
      <c r="E571" s="129">
        <f>VLOOKUP(C571,'Active 2'!C$21:E$967,3,FALSE)</f>
        <v>-25928.161708814925</v>
      </c>
      <c r="F571" s="21" t="s">
        <v>2608</v>
      </c>
      <c r="G571" s="33" t="str">
        <f t="shared" si="52"/>
        <v>18235.244</v>
      </c>
      <c r="H571" s="8">
        <f t="shared" si="53"/>
        <v>-18612</v>
      </c>
      <c r="I571" s="130" t="s">
        <v>206</v>
      </c>
      <c r="J571" s="131" t="s">
        <v>207</v>
      </c>
      <c r="K571" s="130">
        <v>-18612</v>
      </c>
      <c r="L571" s="130" t="s">
        <v>197</v>
      </c>
      <c r="M571" s="131" t="s">
        <v>2676</v>
      </c>
      <c r="N571" s="131"/>
      <c r="O571" s="132" t="s">
        <v>2623</v>
      </c>
      <c r="P571" s="132" t="s">
        <v>2677</v>
      </c>
    </row>
    <row r="572" spans="1:16" ht="13.5" thickBot="1" x14ac:dyDescent="0.25">
      <c r="A572" s="8" t="str">
        <f t="shared" si="48"/>
        <v> CPRI 2.17 </v>
      </c>
      <c r="B572" s="21" t="str">
        <f t="shared" si="49"/>
        <v>I</v>
      </c>
      <c r="C572" s="8">
        <f t="shared" si="50"/>
        <v>18236.599999999999</v>
      </c>
      <c r="D572" s="33" t="str">
        <f t="shared" si="51"/>
        <v>vis</v>
      </c>
      <c r="E572" s="129">
        <f>VLOOKUP(C572,'Active 2'!C$21:E$967,3,FALSE)</f>
        <v>-25927.162756830479</v>
      </c>
      <c r="F572" s="21" t="s">
        <v>2608</v>
      </c>
      <c r="G572" s="33" t="str">
        <f t="shared" si="52"/>
        <v>18236.600</v>
      </c>
      <c r="H572" s="8">
        <f t="shared" si="53"/>
        <v>-18611</v>
      </c>
      <c r="I572" s="130" t="s">
        <v>208</v>
      </c>
      <c r="J572" s="131" t="s">
        <v>209</v>
      </c>
      <c r="K572" s="130">
        <v>-18611</v>
      </c>
      <c r="L572" s="130" t="s">
        <v>210</v>
      </c>
      <c r="M572" s="131" t="s">
        <v>2676</v>
      </c>
      <c r="N572" s="131"/>
      <c r="O572" s="132" t="s">
        <v>198</v>
      </c>
      <c r="P572" s="132" t="s">
        <v>199</v>
      </c>
    </row>
    <row r="573" spans="1:16" ht="13.5" thickBot="1" x14ac:dyDescent="0.25">
      <c r="A573" s="8" t="str">
        <f t="shared" si="48"/>
        <v> CPRI 2.17 </v>
      </c>
      <c r="B573" s="21" t="str">
        <f t="shared" si="49"/>
        <v>I</v>
      </c>
      <c r="C573" s="8">
        <f t="shared" si="50"/>
        <v>18259.677</v>
      </c>
      <c r="D573" s="33" t="str">
        <f t="shared" si="51"/>
        <v>vis</v>
      </c>
      <c r="E573" s="129">
        <f>VLOOKUP(C573,'Active 2'!C$21:E$967,3,FALSE)</f>
        <v>-25910.162155838574</v>
      </c>
      <c r="F573" s="21" t="s">
        <v>2608</v>
      </c>
      <c r="G573" s="33" t="str">
        <f t="shared" si="52"/>
        <v>18259.677</v>
      </c>
      <c r="H573" s="8">
        <f t="shared" si="53"/>
        <v>-18594</v>
      </c>
      <c r="I573" s="130" t="s">
        <v>211</v>
      </c>
      <c r="J573" s="131" t="s">
        <v>212</v>
      </c>
      <c r="K573" s="130">
        <v>-18594</v>
      </c>
      <c r="L573" s="130" t="s">
        <v>210</v>
      </c>
      <c r="M573" s="131" t="s">
        <v>2676</v>
      </c>
      <c r="N573" s="131"/>
      <c r="O573" s="132" t="s">
        <v>198</v>
      </c>
      <c r="P573" s="132" t="s">
        <v>199</v>
      </c>
    </row>
    <row r="574" spans="1:16" ht="13.5" thickBot="1" x14ac:dyDescent="0.25">
      <c r="A574" s="8" t="str">
        <f t="shared" si="48"/>
        <v> CPRI 2.17 </v>
      </c>
      <c r="B574" s="21" t="str">
        <f t="shared" si="49"/>
        <v>I</v>
      </c>
      <c r="C574" s="8">
        <f t="shared" si="50"/>
        <v>18267.824000000001</v>
      </c>
      <c r="D574" s="33" t="str">
        <f t="shared" si="51"/>
        <v>vis</v>
      </c>
      <c r="E574" s="129">
        <f>VLOOKUP(C574,'Active 2'!C$21:E$967,3,FALSE)</f>
        <v>-25904.160340339109</v>
      </c>
      <c r="F574" s="21" t="s">
        <v>2608</v>
      </c>
      <c r="G574" s="33" t="str">
        <f t="shared" si="52"/>
        <v>18267.824</v>
      </c>
      <c r="H574" s="8">
        <f t="shared" si="53"/>
        <v>-18588</v>
      </c>
      <c r="I574" s="130" t="s">
        <v>213</v>
      </c>
      <c r="J574" s="131" t="s">
        <v>214</v>
      </c>
      <c r="K574" s="130">
        <v>-18588</v>
      </c>
      <c r="L574" s="130" t="s">
        <v>182</v>
      </c>
      <c r="M574" s="131" t="s">
        <v>2676</v>
      </c>
      <c r="N574" s="131"/>
      <c r="O574" s="132" t="s">
        <v>198</v>
      </c>
      <c r="P574" s="132" t="s">
        <v>199</v>
      </c>
    </row>
    <row r="575" spans="1:16" ht="13.5" thickBot="1" x14ac:dyDescent="0.25">
      <c r="A575" s="8" t="str">
        <f t="shared" si="48"/>
        <v> CPRI 2.17 </v>
      </c>
      <c r="B575" s="21" t="str">
        <f t="shared" si="49"/>
        <v>I</v>
      </c>
      <c r="C575" s="8">
        <f t="shared" si="50"/>
        <v>18278.681</v>
      </c>
      <c r="D575" s="33" t="str">
        <f t="shared" si="51"/>
        <v>vis</v>
      </c>
      <c r="E575" s="129">
        <f>VLOOKUP(C575,'Active 2'!C$21:E$967,3,FALSE)</f>
        <v>-25896.162094251267</v>
      </c>
      <c r="F575" s="21" t="s">
        <v>2608</v>
      </c>
      <c r="G575" s="33" t="str">
        <f t="shared" si="52"/>
        <v>18278.681</v>
      </c>
      <c r="H575" s="8">
        <f t="shared" si="53"/>
        <v>-18580</v>
      </c>
      <c r="I575" s="130" t="s">
        <v>215</v>
      </c>
      <c r="J575" s="131" t="s">
        <v>216</v>
      </c>
      <c r="K575" s="130">
        <v>-18580</v>
      </c>
      <c r="L575" s="130" t="s">
        <v>188</v>
      </c>
      <c r="M575" s="131" t="s">
        <v>2676</v>
      </c>
      <c r="N575" s="131"/>
      <c r="O575" s="132" t="s">
        <v>198</v>
      </c>
      <c r="P575" s="132" t="s">
        <v>199</v>
      </c>
    </row>
    <row r="576" spans="1:16" ht="13.5" thickBot="1" x14ac:dyDescent="0.25">
      <c r="A576" s="8" t="str">
        <f t="shared" si="48"/>
        <v> CPRI 2.17 </v>
      </c>
      <c r="B576" s="21" t="str">
        <f t="shared" si="49"/>
        <v>I</v>
      </c>
      <c r="C576" s="8">
        <f t="shared" si="50"/>
        <v>18327.55</v>
      </c>
      <c r="D576" s="33" t="str">
        <f t="shared" si="51"/>
        <v>vis</v>
      </c>
      <c r="E576" s="129">
        <f>VLOOKUP(C576,'Active 2'!C$21:E$967,3,FALSE)</f>
        <v>-25860.160778227793</v>
      </c>
      <c r="F576" s="21" t="s">
        <v>2608</v>
      </c>
      <c r="G576" s="33" t="str">
        <f t="shared" si="52"/>
        <v>18327.550</v>
      </c>
      <c r="H576" s="8">
        <f t="shared" si="53"/>
        <v>-18544</v>
      </c>
      <c r="I576" s="130" t="s">
        <v>217</v>
      </c>
      <c r="J576" s="131" t="s">
        <v>218</v>
      </c>
      <c r="K576" s="130">
        <v>-18544</v>
      </c>
      <c r="L576" s="130" t="s">
        <v>210</v>
      </c>
      <c r="M576" s="131" t="s">
        <v>2676</v>
      </c>
      <c r="N576" s="131"/>
      <c r="O576" s="132" t="s">
        <v>198</v>
      </c>
      <c r="P576" s="132" t="s">
        <v>199</v>
      </c>
    </row>
    <row r="577" spans="1:16" ht="13.5" thickBot="1" x14ac:dyDescent="0.25">
      <c r="A577" s="8" t="str">
        <f t="shared" si="48"/>
        <v> CPRI 2.17 </v>
      </c>
      <c r="B577" s="21" t="str">
        <f t="shared" si="49"/>
        <v>I</v>
      </c>
      <c r="C577" s="8">
        <f t="shared" si="50"/>
        <v>18377.774000000001</v>
      </c>
      <c r="D577" s="33" t="str">
        <f t="shared" si="51"/>
        <v>vis</v>
      </c>
      <c r="E577" s="129">
        <f>VLOOKUP(C577,'Active 2'!C$21:E$967,3,FALSE)</f>
        <v>-25823.161246910131</v>
      </c>
      <c r="F577" s="21" t="s">
        <v>2608</v>
      </c>
      <c r="G577" s="33" t="str">
        <f t="shared" si="52"/>
        <v>18377.774</v>
      </c>
      <c r="H577" s="8">
        <f t="shared" si="53"/>
        <v>-18507</v>
      </c>
      <c r="I577" s="130" t="s">
        <v>219</v>
      </c>
      <c r="J577" s="131" t="s">
        <v>220</v>
      </c>
      <c r="K577" s="130">
        <v>-18507</v>
      </c>
      <c r="L577" s="130" t="s">
        <v>221</v>
      </c>
      <c r="M577" s="131" t="s">
        <v>2676</v>
      </c>
      <c r="N577" s="131"/>
      <c r="O577" s="132" t="s">
        <v>198</v>
      </c>
      <c r="P577" s="132" t="s">
        <v>199</v>
      </c>
    </row>
    <row r="578" spans="1:16" ht="13.5" thickBot="1" x14ac:dyDescent="0.25">
      <c r="A578" s="8" t="str">
        <f t="shared" si="48"/>
        <v> CPRI 2.17 </v>
      </c>
      <c r="B578" s="21" t="str">
        <f t="shared" si="49"/>
        <v>I</v>
      </c>
      <c r="C578" s="8">
        <f t="shared" si="50"/>
        <v>18381.845000000001</v>
      </c>
      <c r="D578" s="33" t="str">
        <f t="shared" si="51"/>
        <v>vis</v>
      </c>
      <c r="E578" s="129">
        <f>VLOOKUP(C578,'Active 2'!C$21:E$967,3,FALSE)</f>
        <v>-25820.162180886036</v>
      </c>
      <c r="F578" s="21" t="s">
        <v>2608</v>
      </c>
      <c r="G578" s="33" t="str">
        <f t="shared" si="52"/>
        <v>18381.845</v>
      </c>
      <c r="H578" s="8">
        <f t="shared" si="53"/>
        <v>-18504</v>
      </c>
      <c r="I578" s="130" t="s">
        <v>222</v>
      </c>
      <c r="J578" s="131" t="s">
        <v>223</v>
      </c>
      <c r="K578" s="130">
        <v>-18504</v>
      </c>
      <c r="L578" s="130" t="s">
        <v>224</v>
      </c>
      <c r="M578" s="131" t="s">
        <v>2676</v>
      </c>
      <c r="N578" s="131"/>
      <c r="O578" s="132" t="s">
        <v>198</v>
      </c>
      <c r="P578" s="132" t="s">
        <v>199</v>
      </c>
    </row>
    <row r="579" spans="1:16" ht="13.5" thickBot="1" x14ac:dyDescent="0.25">
      <c r="A579" s="8" t="str">
        <f t="shared" si="48"/>
        <v> CPRI 2.17 </v>
      </c>
      <c r="B579" s="21" t="str">
        <f t="shared" si="49"/>
        <v>I</v>
      </c>
      <c r="C579" s="8">
        <f t="shared" si="50"/>
        <v>18384.561000000002</v>
      </c>
      <c r="D579" s="33" t="str">
        <f t="shared" si="51"/>
        <v>vis</v>
      </c>
      <c r="E579" s="129">
        <f>VLOOKUP(C579,'Active 2'!C$21:E$967,3,FALSE)</f>
        <v>-25818.161330156134</v>
      </c>
      <c r="F579" s="21" t="s">
        <v>2608</v>
      </c>
      <c r="G579" s="33" t="str">
        <f t="shared" si="52"/>
        <v>18384.561</v>
      </c>
      <c r="H579" s="8">
        <f t="shared" si="53"/>
        <v>-18502</v>
      </c>
      <c r="I579" s="130" t="s">
        <v>225</v>
      </c>
      <c r="J579" s="131" t="s">
        <v>226</v>
      </c>
      <c r="K579" s="130">
        <v>-18502</v>
      </c>
      <c r="L579" s="130" t="s">
        <v>221</v>
      </c>
      <c r="M579" s="131" t="s">
        <v>2676</v>
      </c>
      <c r="N579" s="131"/>
      <c r="O579" s="132" t="s">
        <v>198</v>
      </c>
      <c r="P579" s="132" t="s">
        <v>199</v>
      </c>
    </row>
    <row r="580" spans="1:16" ht="13.5" thickBot="1" x14ac:dyDescent="0.25">
      <c r="A580" s="8" t="str">
        <f t="shared" si="48"/>
        <v> CPRI 2.17 </v>
      </c>
      <c r="B580" s="21" t="str">
        <f t="shared" si="49"/>
        <v>I</v>
      </c>
      <c r="C580" s="8">
        <f t="shared" si="50"/>
        <v>18388.632000000001</v>
      </c>
      <c r="D580" s="33" t="str">
        <f t="shared" si="51"/>
        <v>vis</v>
      </c>
      <c r="E580" s="129">
        <f>VLOOKUP(C580,'Active 2'!C$21:E$967,3,FALSE)</f>
        <v>-25815.162264132039</v>
      </c>
      <c r="F580" s="21" t="s">
        <v>2608</v>
      </c>
      <c r="G580" s="33" t="str">
        <f t="shared" si="52"/>
        <v>18388.632</v>
      </c>
      <c r="H580" s="8">
        <f t="shared" si="53"/>
        <v>-18499</v>
      </c>
      <c r="I580" s="130" t="s">
        <v>227</v>
      </c>
      <c r="J580" s="131" t="s">
        <v>228</v>
      </c>
      <c r="K580" s="130">
        <v>-18499</v>
      </c>
      <c r="L580" s="130" t="s">
        <v>224</v>
      </c>
      <c r="M580" s="131" t="s">
        <v>2676</v>
      </c>
      <c r="N580" s="131"/>
      <c r="O580" s="132" t="s">
        <v>198</v>
      </c>
      <c r="P580" s="132" t="s">
        <v>199</v>
      </c>
    </row>
    <row r="581" spans="1:16" ht="13.5" thickBot="1" x14ac:dyDescent="0.25">
      <c r="A581" s="8" t="str">
        <f t="shared" si="48"/>
        <v> HA 69.152 </v>
      </c>
      <c r="B581" s="21" t="str">
        <f t="shared" si="49"/>
        <v>I</v>
      </c>
      <c r="C581" s="8">
        <f t="shared" si="50"/>
        <v>18407.633999999998</v>
      </c>
      <c r="D581" s="33" t="str">
        <f t="shared" si="51"/>
        <v>vis</v>
      </c>
      <c r="E581" s="129">
        <f>VLOOKUP(C581,'Active 2'!C$21:E$967,3,FALSE)</f>
        <v>-25801.16367592524</v>
      </c>
      <c r="F581" s="21" t="s">
        <v>2608</v>
      </c>
      <c r="G581" s="33" t="str">
        <f t="shared" si="52"/>
        <v>18407.634</v>
      </c>
      <c r="H581" s="8">
        <f t="shared" si="53"/>
        <v>-18485</v>
      </c>
      <c r="I581" s="130" t="s">
        <v>229</v>
      </c>
      <c r="J581" s="131" t="s">
        <v>230</v>
      </c>
      <c r="K581" s="130">
        <v>-18485</v>
      </c>
      <c r="L581" s="130" t="s">
        <v>231</v>
      </c>
      <c r="M581" s="131" t="s">
        <v>2676</v>
      </c>
      <c r="N581" s="131"/>
      <c r="O581" s="132" t="s">
        <v>2690</v>
      </c>
      <c r="P581" s="132" t="s">
        <v>2691</v>
      </c>
    </row>
    <row r="582" spans="1:16" ht="13.5" thickBot="1" x14ac:dyDescent="0.25">
      <c r="A582" s="8" t="str">
        <f t="shared" si="48"/>
        <v> HA 69.152 </v>
      </c>
      <c r="B582" s="21" t="str">
        <f t="shared" si="49"/>
        <v>I</v>
      </c>
      <c r="C582" s="8">
        <f t="shared" si="50"/>
        <v>18498.582999999999</v>
      </c>
      <c r="D582" s="33" t="str">
        <f t="shared" si="51"/>
        <v>vis</v>
      </c>
      <c r="E582" s="129">
        <f>VLOOKUP(C582,'Active 2'!C$21:E$967,3,FALSE)</f>
        <v>-25734.162434012811</v>
      </c>
      <c r="F582" s="21" t="s">
        <v>2608</v>
      </c>
      <c r="G582" s="33" t="str">
        <f t="shared" si="52"/>
        <v>18498.583</v>
      </c>
      <c r="H582" s="8">
        <f t="shared" si="53"/>
        <v>-18418</v>
      </c>
      <c r="I582" s="130" t="s">
        <v>232</v>
      </c>
      <c r="J582" s="131" t="s">
        <v>233</v>
      </c>
      <c r="K582" s="130">
        <v>-18418</v>
      </c>
      <c r="L582" s="130" t="s">
        <v>231</v>
      </c>
      <c r="M582" s="131" t="s">
        <v>2676</v>
      </c>
      <c r="N582" s="131"/>
      <c r="O582" s="132" t="s">
        <v>2690</v>
      </c>
      <c r="P582" s="132" t="s">
        <v>2691</v>
      </c>
    </row>
    <row r="583" spans="1:16" ht="13.5" thickBot="1" x14ac:dyDescent="0.25">
      <c r="A583" s="8" t="str">
        <f t="shared" si="48"/>
        <v> AN 216.109 </v>
      </c>
      <c r="B583" s="21" t="str">
        <f t="shared" si="49"/>
        <v>I</v>
      </c>
      <c r="C583" s="8">
        <f t="shared" si="50"/>
        <v>18524.377</v>
      </c>
      <c r="D583" s="33" t="str">
        <f t="shared" si="51"/>
        <v>vis</v>
      </c>
      <c r="E583" s="129">
        <f>VLOOKUP(C583,'Active 2'!C$21:E$967,3,FALSE)</f>
        <v>-25715.160245600742</v>
      </c>
      <c r="F583" s="21" t="s">
        <v>2608</v>
      </c>
      <c r="G583" s="33" t="str">
        <f t="shared" si="52"/>
        <v>18524.377</v>
      </c>
      <c r="H583" s="8">
        <f t="shared" si="53"/>
        <v>-18399</v>
      </c>
      <c r="I583" s="130" t="s">
        <v>234</v>
      </c>
      <c r="J583" s="131" t="s">
        <v>235</v>
      </c>
      <c r="K583" s="130">
        <v>-18399</v>
      </c>
      <c r="L583" s="130" t="s">
        <v>236</v>
      </c>
      <c r="M583" s="131" t="s">
        <v>2676</v>
      </c>
      <c r="N583" s="131"/>
      <c r="O583" s="132" t="s">
        <v>2623</v>
      </c>
      <c r="P583" s="132" t="s">
        <v>2677</v>
      </c>
    </row>
    <row r="584" spans="1:16" ht="13.5" thickBot="1" x14ac:dyDescent="0.25">
      <c r="A584" s="8" t="str">
        <f t="shared" si="48"/>
        <v> MN 75.706 </v>
      </c>
      <c r="B584" s="21" t="str">
        <f t="shared" si="49"/>
        <v>I</v>
      </c>
      <c r="C584" s="8">
        <f t="shared" si="50"/>
        <v>18973.684000000001</v>
      </c>
      <c r="D584" s="33" t="str">
        <f t="shared" si="51"/>
        <v>vis</v>
      </c>
      <c r="E584" s="129">
        <f>VLOOKUP(C584,'Active 2'!C$21:E$967,3,FALSE)</f>
        <v>-25384.160157639923</v>
      </c>
      <c r="F584" s="21" t="s">
        <v>2608</v>
      </c>
      <c r="G584" s="33" t="str">
        <f t="shared" si="52"/>
        <v>18973.684</v>
      </c>
      <c r="H584" s="8">
        <f t="shared" si="53"/>
        <v>-18068</v>
      </c>
      <c r="I584" s="130" t="s">
        <v>237</v>
      </c>
      <c r="J584" s="131" t="s">
        <v>238</v>
      </c>
      <c r="K584" s="130">
        <v>-18068</v>
      </c>
      <c r="L584" s="130" t="s">
        <v>239</v>
      </c>
      <c r="M584" s="131" t="s">
        <v>2676</v>
      </c>
      <c r="N584" s="131"/>
      <c r="O584" s="132" t="s">
        <v>198</v>
      </c>
      <c r="P584" s="132" t="s">
        <v>240</v>
      </c>
    </row>
    <row r="585" spans="1:16" ht="13.5" thickBot="1" x14ac:dyDescent="0.25">
      <c r="A585" s="8" t="str">
        <f t="shared" si="48"/>
        <v> HA 69.152 </v>
      </c>
      <c r="B585" s="21" t="str">
        <f t="shared" si="49"/>
        <v>I</v>
      </c>
      <c r="C585" s="8">
        <f t="shared" si="50"/>
        <v>19041.550999999999</v>
      </c>
      <c r="D585" s="33" t="str">
        <f t="shared" si="51"/>
        <v>vis</v>
      </c>
      <c r="E585" s="129">
        <f>VLOOKUP(C585,'Active 2'!C$21:E$967,3,FALSE)</f>
        <v>-25334.163200170675</v>
      </c>
      <c r="F585" s="21" t="s">
        <v>2608</v>
      </c>
      <c r="G585" s="33" t="str">
        <f t="shared" si="52"/>
        <v>19041.551</v>
      </c>
      <c r="H585" s="8">
        <f t="shared" si="53"/>
        <v>-18018</v>
      </c>
      <c r="I585" s="130" t="s">
        <v>241</v>
      </c>
      <c r="J585" s="131" t="s">
        <v>242</v>
      </c>
      <c r="K585" s="130">
        <v>-18018</v>
      </c>
      <c r="L585" s="130" t="s">
        <v>243</v>
      </c>
      <c r="M585" s="131" t="s">
        <v>2676</v>
      </c>
      <c r="N585" s="131"/>
      <c r="O585" s="132" t="s">
        <v>2690</v>
      </c>
      <c r="P585" s="132" t="s">
        <v>2691</v>
      </c>
    </row>
    <row r="586" spans="1:16" ht="13.5" thickBot="1" x14ac:dyDescent="0.25">
      <c r="A586" s="8" t="str">
        <f t="shared" si="48"/>
        <v> MN 75.706 </v>
      </c>
      <c r="B586" s="21" t="str">
        <f t="shared" si="49"/>
        <v>I</v>
      </c>
      <c r="C586" s="8">
        <f t="shared" si="50"/>
        <v>19041.555</v>
      </c>
      <c r="D586" s="33" t="str">
        <f t="shared" si="51"/>
        <v>vis</v>
      </c>
      <c r="E586" s="129">
        <f>VLOOKUP(C586,'Active 2'!C$21:E$967,3,FALSE)</f>
        <v>-25334.160253409656</v>
      </c>
      <c r="F586" s="21" t="s">
        <v>2608</v>
      </c>
      <c r="G586" s="33" t="str">
        <f t="shared" si="52"/>
        <v>19041.555</v>
      </c>
      <c r="H586" s="8">
        <f t="shared" si="53"/>
        <v>-18018</v>
      </c>
      <c r="I586" s="130" t="s">
        <v>244</v>
      </c>
      <c r="J586" s="131" t="s">
        <v>245</v>
      </c>
      <c r="K586" s="130">
        <v>-18018</v>
      </c>
      <c r="L586" s="130" t="s">
        <v>246</v>
      </c>
      <c r="M586" s="131" t="s">
        <v>2676</v>
      </c>
      <c r="N586" s="131"/>
      <c r="O586" s="132" t="s">
        <v>198</v>
      </c>
      <c r="P586" s="132" t="s">
        <v>240</v>
      </c>
    </row>
    <row r="587" spans="1:16" ht="13.5" thickBot="1" x14ac:dyDescent="0.25">
      <c r="A587" s="8" t="str">
        <f t="shared" ref="A587:A650" si="54">P587</f>
        <v> HA 69.152 </v>
      </c>
      <c r="B587" s="21" t="str">
        <f t="shared" ref="B587:B650" si="55">IF(H587=INT(H587),"I","II")</f>
        <v>I</v>
      </c>
      <c r="C587" s="8">
        <f t="shared" ref="C587:C650" si="56">1*G587</f>
        <v>19113.494999999999</v>
      </c>
      <c r="D587" s="33" t="str">
        <f t="shared" ref="D587:D650" si="57">VLOOKUP(F587,I$1:J$5,2,FALSE)</f>
        <v>vis</v>
      </c>
      <c r="E587" s="129">
        <f>VLOOKUP(C587,'Active 2'!C$21:E$967,3,FALSE)</f>
        <v>-25281.162756535807</v>
      </c>
      <c r="F587" s="21" t="s">
        <v>2608</v>
      </c>
      <c r="G587" s="33" t="str">
        <f t="shared" ref="G587:G650" si="58">MID(I587,3,LEN(I587)-3)</f>
        <v>19113.495</v>
      </c>
      <c r="H587" s="8">
        <f t="shared" ref="H587:H650" si="59">1*K587</f>
        <v>-17965</v>
      </c>
      <c r="I587" s="130" t="s">
        <v>247</v>
      </c>
      <c r="J587" s="131" t="s">
        <v>248</v>
      </c>
      <c r="K587" s="130">
        <v>-17965</v>
      </c>
      <c r="L587" s="130" t="s">
        <v>249</v>
      </c>
      <c r="M587" s="131" t="s">
        <v>2676</v>
      </c>
      <c r="N587" s="131"/>
      <c r="O587" s="132" t="s">
        <v>2690</v>
      </c>
      <c r="P587" s="132" t="s">
        <v>2691</v>
      </c>
    </row>
    <row r="588" spans="1:16" ht="13.5" thickBot="1" x14ac:dyDescent="0.25">
      <c r="A588" s="8" t="str">
        <f t="shared" si="54"/>
        <v> AN 216.109 </v>
      </c>
      <c r="B588" s="21" t="str">
        <f t="shared" si="55"/>
        <v>I</v>
      </c>
      <c r="C588" s="8">
        <f t="shared" si="56"/>
        <v>19147.432000000001</v>
      </c>
      <c r="D588" s="33" t="str">
        <f t="shared" si="57"/>
        <v>vis</v>
      </c>
      <c r="E588" s="129">
        <f>VLOOKUP(C588,'Active 2'!C$21:E$967,3,FALSE)</f>
        <v>-25256.161699385288</v>
      </c>
      <c r="F588" s="21" t="s">
        <v>2608</v>
      </c>
      <c r="G588" s="33" t="str">
        <f t="shared" si="58"/>
        <v>19147.432</v>
      </c>
      <c r="H588" s="8">
        <f t="shared" si="59"/>
        <v>-17940</v>
      </c>
      <c r="I588" s="130" t="s">
        <v>250</v>
      </c>
      <c r="J588" s="131" t="s">
        <v>251</v>
      </c>
      <c r="K588" s="130">
        <v>-17940</v>
      </c>
      <c r="L588" s="130" t="s">
        <v>243</v>
      </c>
      <c r="M588" s="131" t="s">
        <v>2676</v>
      </c>
      <c r="N588" s="131"/>
      <c r="O588" s="132" t="s">
        <v>2623</v>
      </c>
      <c r="P588" s="132" t="s">
        <v>2677</v>
      </c>
    </row>
    <row r="589" spans="1:16" ht="13.5" thickBot="1" x14ac:dyDescent="0.25">
      <c r="A589" s="8" t="str">
        <f t="shared" si="54"/>
        <v> AN 216.109 </v>
      </c>
      <c r="B589" s="21" t="str">
        <f t="shared" si="55"/>
        <v>I</v>
      </c>
      <c r="C589" s="8">
        <f t="shared" si="56"/>
        <v>19162.366000000002</v>
      </c>
      <c r="D589" s="33" t="str">
        <f t="shared" si="57"/>
        <v>vis</v>
      </c>
      <c r="E589" s="129">
        <f>VLOOKUP(C589,'Active 2'!C$21:E$967,3,FALSE)</f>
        <v>-25245.159967131825</v>
      </c>
      <c r="F589" s="21" t="s">
        <v>2608</v>
      </c>
      <c r="G589" s="33" t="str">
        <f t="shared" si="58"/>
        <v>19162.366</v>
      </c>
      <c r="H589" s="8">
        <f t="shared" si="59"/>
        <v>-17929</v>
      </c>
      <c r="I589" s="130" t="s">
        <v>252</v>
      </c>
      <c r="J589" s="131" t="s">
        <v>253</v>
      </c>
      <c r="K589" s="130">
        <v>-17929</v>
      </c>
      <c r="L589" s="130" t="s">
        <v>254</v>
      </c>
      <c r="M589" s="131" t="s">
        <v>2676</v>
      </c>
      <c r="N589" s="131"/>
      <c r="O589" s="132" t="s">
        <v>2623</v>
      </c>
      <c r="P589" s="132" t="s">
        <v>2677</v>
      </c>
    </row>
    <row r="590" spans="1:16" ht="13.5" thickBot="1" x14ac:dyDescent="0.25">
      <c r="A590" s="8" t="str">
        <f t="shared" si="54"/>
        <v> MN 75.706 </v>
      </c>
      <c r="B590" s="21" t="str">
        <f t="shared" si="55"/>
        <v>I</v>
      </c>
      <c r="C590" s="8">
        <f t="shared" si="56"/>
        <v>19322.541000000001</v>
      </c>
      <c r="D590" s="33" t="str">
        <f t="shared" si="57"/>
        <v>vis</v>
      </c>
      <c r="E590" s="129">
        <f>VLOOKUP(C590,'Active 2'!C$21:E$967,3,FALSE)</f>
        <v>-25127.160605694939</v>
      </c>
      <c r="F590" s="21" t="s">
        <v>2608</v>
      </c>
      <c r="G590" s="33" t="str">
        <f t="shared" si="58"/>
        <v>19322.541</v>
      </c>
      <c r="H590" s="8">
        <f t="shared" si="59"/>
        <v>-17811</v>
      </c>
      <c r="I590" s="130" t="s">
        <v>255</v>
      </c>
      <c r="J590" s="131" t="s">
        <v>256</v>
      </c>
      <c r="K590" s="130">
        <v>-17811</v>
      </c>
      <c r="L590" s="130" t="s">
        <v>257</v>
      </c>
      <c r="M590" s="131" t="s">
        <v>2676</v>
      </c>
      <c r="N590" s="131"/>
      <c r="O590" s="132" t="s">
        <v>198</v>
      </c>
      <c r="P590" s="132" t="s">
        <v>240</v>
      </c>
    </row>
    <row r="591" spans="1:16" ht="13.5" thickBot="1" x14ac:dyDescent="0.25">
      <c r="A591" s="8" t="str">
        <f t="shared" si="54"/>
        <v> AN 192.201 </v>
      </c>
      <c r="B591" s="21" t="str">
        <f t="shared" si="55"/>
        <v>I</v>
      </c>
      <c r="C591" s="8">
        <f t="shared" si="56"/>
        <v>19329.330999999998</v>
      </c>
      <c r="D591" s="33" t="str">
        <f t="shared" si="57"/>
        <v>vis</v>
      </c>
      <c r="E591" s="129">
        <f>VLOOKUP(C591,'Active 2'!C$21:E$967,3,FALSE)</f>
        <v>-25122.158478870177</v>
      </c>
      <c r="F591" s="21" t="s">
        <v>2608</v>
      </c>
      <c r="G591" s="33" t="str">
        <f t="shared" si="58"/>
        <v>19329.331</v>
      </c>
      <c r="H591" s="8">
        <f t="shared" si="59"/>
        <v>-17806</v>
      </c>
      <c r="I591" s="130" t="s">
        <v>258</v>
      </c>
      <c r="J591" s="131" t="s">
        <v>259</v>
      </c>
      <c r="K591" s="130">
        <v>-17806</v>
      </c>
      <c r="L591" s="130" t="s">
        <v>243</v>
      </c>
      <c r="M591" s="131" t="s">
        <v>2676</v>
      </c>
      <c r="N591" s="131"/>
      <c r="O591" s="132" t="s">
        <v>260</v>
      </c>
      <c r="P591" s="132" t="s">
        <v>261</v>
      </c>
    </row>
    <row r="592" spans="1:16" ht="13.5" thickBot="1" x14ac:dyDescent="0.25">
      <c r="A592" s="8" t="str">
        <f t="shared" si="54"/>
        <v> AN 194.165 </v>
      </c>
      <c r="B592" s="21" t="str">
        <f t="shared" si="55"/>
        <v>I</v>
      </c>
      <c r="C592" s="8">
        <f t="shared" si="56"/>
        <v>19599.455000000002</v>
      </c>
      <c r="D592" s="33" t="str">
        <f t="shared" si="57"/>
        <v>vis</v>
      </c>
      <c r="E592" s="129">
        <f>VLOOKUP(C592,'Active 2'!C$21:E$967,3,FALSE)</f>
        <v>-24923.160760694565</v>
      </c>
      <c r="F592" s="21" t="s">
        <v>2608</v>
      </c>
      <c r="G592" s="33" t="str">
        <f t="shared" si="58"/>
        <v>19599.455</v>
      </c>
      <c r="H592" s="8">
        <f t="shared" si="59"/>
        <v>-17607</v>
      </c>
      <c r="I592" s="130" t="s">
        <v>262</v>
      </c>
      <c r="J592" s="131" t="s">
        <v>263</v>
      </c>
      <c r="K592" s="130">
        <v>-17607</v>
      </c>
      <c r="L592" s="130" t="s">
        <v>264</v>
      </c>
      <c r="M592" s="131" t="s">
        <v>2676</v>
      </c>
      <c r="N592" s="131"/>
      <c r="O592" s="132" t="s">
        <v>260</v>
      </c>
      <c r="P592" s="132" t="s">
        <v>265</v>
      </c>
    </row>
    <row r="593" spans="1:16" ht="13.5" thickBot="1" x14ac:dyDescent="0.25">
      <c r="A593" s="8" t="str">
        <f t="shared" si="54"/>
        <v> AN 216.109 </v>
      </c>
      <c r="B593" s="21" t="str">
        <f t="shared" si="55"/>
        <v>I</v>
      </c>
      <c r="C593" s="8">
        <f t="shared" si="56"/>
        <v>20005.325000000001</v>
      </c>
      <c r="D593" s="33" t="str">
        <f t="shared" si="57"/>
        <v>vis</v>
      </c>
      <c r="E593" s="129">
        <f>VLOOKUP(C593,'Active 2'!C$21:E$967,3,FALSE)</f>
        <v>-24624.160287297411</v>
      </c>
      <c r="F593" s="21" t="s">
        <v>2608</v>
      </c>
      <c r="G593" s="33" t="str">
        <f t="shared" si="58"/>
        <v>20005.325</v>
      </c>
      <c r="H593" s="8">
        <f t="shared" si="59"/>
        <v>-17308</v>
      </c>
      <c r="I593" s="130" t="s">
        <v>266</v>
      </c>
      <c r="J593" s="131" t="s">
        <v>267</v>
      </c>
      <c r="K593" s="130">
        <v>-17308</v>
      </c>
      <c r="L593" s="130" t="s">
        <v>268</v>
      </c>
      <c r="M593" s="131" t="s">
        <v>2676</v>
      </c>
      <c r="N593" s="131"/>
      <c r="O593" s="132" t="s">
        <v>2623</v>
      </c>
      <c r="P593" s="132" t="s">
        <v>2677</v>
      </c>
    </row>
    <row r="594" spans="1:16" ht="13.5" thickBot="1" x14ac:dyDescent="0.25">
      <c r="A594" s="8" t="str">
        <f t="shared" si="54"/>
        <v> AN 216.109 </v>
      </c>
      <c r="B594" s="21" t="str">
        <f t="shared" si="55"/>
        <v>I</v>
      </c>
      <c r="C594" s="8">
        <f t="shared" si="56"/>
        <v>20009.398000000001</v>
      </c>
      <c r="D594" s="33" t="str">
        <f t="shared" si="57"/>
        <v>vis</v>
      </c>
      <c r="E594" s="129">
        <f>VLOOKUP(C594,'Active 2'!C$21:E$967,3,FALSE)</f>
        <v>-24621.159747892805</v>
      </c>
      <c r="F594" s="21" t="s">
        <v>2608</v>
      </c>
      <c r="G594" s="33" t="str">
        <f t="shared" si="58"/>
        <v>20009.398</v>
      </c>
      <c r="H594" s="8">
        <f t="shared" si="59"/>
        <v>-17305</v>
      </c>
      <c r="I594" s="130" t="s">
        <v>269</v>
      </c>
      <c r="J594" s="131" t="s">
        <v>270</v>
      </c>
      <c r="K594" s="130">
        <v>-17305</v>
      </c>
      <c r="L594" s="130" t="s">
        <v>271</v>
      </c>
      <c r="M594" s="131" t="s">
        <v>2676</v>
      </c>
      <c r="N594" s="131"/>
      <c r="O594" s="132" t="s">
        <v>2623</v>
      </c>
      <c r="P594" s="132" t="s">
        <v>2677</v>
      </c>
    </row>
    <row r="595" spans="1:16" ht="13.5" thickBot="1" x14ac:dyDescent="0.25">
      <c r="A595" s="8" t="str">
        <f t="shared" si="54"/>
        <v> MN 75.706 </v>
      </c>
      <c r="B595" s="21" t="str">
        <f t="shared" si="55"/>
        <v>I</v>
      </c>
      <c r="C595" s="8">
        <f t="shared" si="56"/>
        <v>20253.738000000001</v>
      </c>
      <c r="D595" s="33" t="str">
        <f t="shared" si="57"/>
        <v>vis</v>
      </c>
      <c r="E595" s="129">
        <f>VLOOKUP(C595,'Active 2'!C$21:E$967,3,FALSE)</f>
        <v>-24441.156851226729</v>
      </c>
      <c r="F595" s="21" t="s">
        <v>2608</v>
      </c>
      <c r="G595" s="33" t="str">
        <f t="shared" si="58"/>
        <v>20253.738</v>
      </c>
      <c r="H595" s="8">
        <f t="shared" si="59"/>
        <v>-17125</v>
      </c>
      <c r="I595" s="130" t="s">
        <v>272</v>
      </c>
      <c r="J595" s="131" t="s">
        <v>273</v>
      </c>
      <c r="K595" s="130">
        <v>-17125</v>
      </c>
      <c r="L595" s="130" t="s">
        <v>274</v>
      </c>
      <c r="M595" s="131" t="s">
        <v>2676</v>
      </c>
      <c r="N595" s="131"/>
      <c r="O595" s="132" t="s">
        <v>198</v>
      </c>
      <c r="P595" s="132" t="s">
        <v>240</v>
      </c>
    </row>
    <row r="596" spans="1:16" ht="13.5" thickBot="1" x14ac:dyDescent="0.25">
      <c r="A596" s="8" t="str">
        <f t="shared" si="54"/>
        <v> MN 75.706 </v>
      </c>
      <c r="B596" s="21" t="str">
        <f t="shared" si="55"/>
        <v>I</v>
      </c>
      <c r="C596" s="8">
        <f t="shared" si="56"/>
        <v>20568.659</v>
      </c>
      <c r="D596" s="33" t="str">
        <f t="shared" si="57"/>
        <v>vis</v>
      </c>
      <c r="E596" s="129">
        <f>VLOOKUP(C596,'Active 2'!C$21:E$967,3,FALSE)</f>
        <v>-24209.157619742</v>
      </c>
      <c r="F596" s="21" t="s">
        <v>2608</v>
      </c>
      <c r="G596" s="33" t="str">
        <f t="shared" si="58"/>
        <v>20568.659</v>
      </c>
      <c r="H596" s="8">
        <f t="shared" si="59"/>
        <v>-16893</v>
      </c>
      <c r="I596" s="130" t="s">
        <v>275</v>
      </c>
      <c r="J596" s="131" t="s">
        <v>276</v>
      </c>
      <c r="K596" s="130">
        <v>-16893</v>
      </c>
      <c r="L596" s="130" t="s">
        <v>277</v>
      </c>
      <c r="M596" s="131" t="s">
        <v>2676</v>
      </c>
      <c r="N596" s="131"/>
      <c r="O596" s="132" t="s">
        <v>198</v>
      </c>
      <c r="P596" s="132" t="s">
        <v>240</v>
      </c>
    </row>
    <row r="597" spans="1:16" ht="13.5" thickBot="1" x14ac:dyDescent="0.25">
      <c r="A597" s="8" t="str">
        <f t="shared" si="54"/>
        <v> AN 216.109 </v>
      </c>
      <c r="B597" s="21" t="str">
        <f t="shared" si="55"/>
        <v>I</v>
      </c>
      <c r="C597" s="8">
        <f t="shared" si="56"/>
        <v>20647.391</v>
      </c>
      <c r="D597" s="33" t="str">
        <f t="shared" si="57"/>
        <v>vis</v>
      </c>
      <c r="E597" s="129">
        <f>VLOOKUP(C597,'Active 2'!C$21:E$967,3,FALSE)</f>
        <v>-24151.15652266287</v>
      </c>
      <c r="F597" s="21" t="s">
        <v>2608</v>
      </c>
      <c r="G597" s="33" t="str">
        <f t="shared" si="58"/>
        <v>20647.391</v>
      </c>
      <c r="H597" s="8">
        <f t="shared" si="59"/>
        <v>-16835</v>
      </c>
      <c r="I597" s="130" t="s">
        <v>278</v>
      </c>
      <c r="J597" s="131" t="s">
        <v>279</v>
      </c>
      <c r="K597" s="130">
        <v>-16835</v>
      </c>
      <c r="L597" s="130" t="s">
        <v>277</v>
      </c>
      <c r="M597" s="131" t="s">
        <v>2676</v>
      </c>
      <c r="N597" s="131"/>
      <c r="O597" s="132" t="s">
        <v>2623</v>
      </c>
      <c r="P597" s="132" t="s">
        <v>2677</v>
      </c>
    </row>
    <row r="598" spans="1:16" ht="13.5" thickBot="1" x14ac:dyDescent="0.25">
      <c r="A598" s="8" t="str">
        <f t="shared" si="54"/>
        <v> AN 216.109 </v>
      </c>
      <c r="B598" s="21" t="str">
        <f t="shared" si="55"/>
        <v>I</v>
      </c>
      <c r="C598" s="8">
        <f t="shared" si="56"/>
        <v>21486.288</v>
      </c>
      <c r="D598" s="33" t="str">
        <f t="shared" si="57"/>
        <v>vis</v>
      </c>
      <c r="E598" s="129">
        <f>VLOOKUP(C598,'Active 2'!C$21:E$967,3,FALSE)</f>
        <v>-23533.149278640267</v>
      </c>
      <c r="F598" s="21" t="s">
        <v>2608</v>
      </c>
      <c r="G598" s="33" t="str">
        <f t="shared" si="58"/>
        <v>21486.288</v>
      </c>
      <c r="H598" s="8">
        <f t="shared" si="59"/>
        <v>-16217</v>
      </c>
      <c r="I598" s="130" t="s">
        <v>280</v>
      </c>
      <c r="J598" s="131" t="s">
        <v>281</v>
      </c>
      <c r="K598" s="130">
        <v>-16217</v>
      </c>
      <c r="L598" s="130" t="s">
        <v>282</v>
      </c>
      <c r="M598" s="131" t="s">
        <v>2676</v>
      </c>
      <c r="N598" s="131"/>
      <c r="O598" s="132" t="s">
        <v>2623</v>
      </c>
      <c r="P598" s="132" t="s">
        <v>2677</v>
      </c>
    </row>
    <row r="599" spans="1:16" ht="13.5" thickBot="1" x14ac:dyDescent="0.25">
      <c r="A599" s="8" t="str">
        <f t="shared" si="54"/>
        <v> AN 216.109 </v>
      </c>
      <c r="B599" s="21" t="str">
        <f t="shared" si="55"/>
        <v>I</v>
      </c>
      <c r="C599" s="8">
        <f t="shared" si="56"/>
        <v>21490.36</v>
      </c>
      <c r="D599" s="33" t="str">
        <f t="shared" si="57"/>
        <v>vis</v>
      </c>
      <c r="E599" s="129">
        <f>VLOOKUP(C599,'Active 2'!C$21:E$967,3,FALSE)</f>
        <v>-23530.149475925919</v>
      </c>
      <c r="F599" s="21" t="s">
        <v>2608</v>
      </c>
      <c r="G599" s="33" t="str">
        <f t="shared" si="58"/>
        <v>21490.360</v>
      </c>
      <c r="H599" s="8">
        <f t="shared" si="59"/>
        <v>-16214</v>
      </c>
      <c r="I599" s="130" t="s">
        <v>283</v>
      </c>
      <c r="J599" s="131" t="s">
        <v>284</v>
      </c>
      <c r="K599" s="130">
        <v>-16214</v>
      </c>
      <c r="L599" s="130" t="s">
        <v>282</v>
      </c>
      <c r="M599" s="131" t="s">
        <v>2676</v>
      </c>
      <c r="N599" s="131"/>
      <c r="O599" s="132" t="s">
        <v>2623</v>
      </c>
      <c r="P599" s="132" t="s">
        <v>2677</v>
      </c>
    </row>
    <row r="600" spans="1:16" ht="13.5" thickBot="1" x14ac:dyDescent="0.25">
      <c r="A600" s="8" t="str">
        <f t="shared" si="54"/>
        <v> AN 216.109 </v>
      </c>
      <c r="B600" s="21" t="str">
        <f t="shared" si="55"/>
        <v>I</v>
      </c>
      <c r="C600" s="8">
        <f t="shared" si="56"/>
        <v>21573.164000000001</v>
      </c>
      <c r="D600" s="33" t="str">
        <f t="shared" si="57"/>
        <v>vis</v>
      </c>
      <c r="E600" s="129">
        <f>VLOOKUP(C600,'Active 2'!C$21:E$967,3,FALSE)</f>
        <v>-23469.14857613244</v>
      </c>
      <c r="F600" s="21" t="s">
        <v>2608</v>
      </c>
      <c r="G600" s="33" t="str">
        <f t="shared" si="58"/>
        <v>21573.164</v>
      </c>
      <c r="H600" s="8">
        <f t="shared" si="59"/>
        <v>-16153</v>
      </c>
      <c r="I600" s="130" t="s">
        <v>285</v>
      </c>
      <c r="J600" s="131" t="s">
        <v>286</v>
      </c>
      <c r="K600" s="130">
        <v>-16153</v>
      </c>
      <c r="L600" s="130" t="s">
        <v>287</v>
      </c>
      <c r="M600" s="131" t="s">
        <v>2676</v>
      </c>
      <c r="N600" s="131"/>
      <c r="O600" s="132" t="s">
        <v>2623</v>
      </c>
      <c r="P600" s="132" t="s">
        <v>2677</v>
      </c>
    </row>
    <row r="601" spans="1:16" ht="13.5" thickBot="1" x14ac:dyDescent="0.25">
      <c r="A601" s="8" t="str">
        <f t="shared" si="54"/>
        <v> AN 216.109 </v>
      </c>
      <c r="B601" s="21" t="str">
        <f t="shared" si="55"/>
        <v>I</v>
      </c>
      <c r="C601" s="8">
        <f t="shared" si="56"/>
        <v>22200.295999999998</v>
      </c>
      <c r="D601" s="33" t="str">
        <f t="shared" si="57"/>
        <v>vis</v>
      </c>
      <c r="E601" s="129">
        <f>VLOOKUP(C601,'Active 2'!C$21:E$967,3,FALSE)</f>
        <v>-23007.146543751369</v>
      </c>
      <c r="F601" s="21" t="s">
        <v>2608</v>
      </c>
      <c r="G601" s="33" t="str">
        <f t="shared" si="58"/>
        <v>22200.296</v>
      </c>
      <c r="H601" s="8">
        <f t="shared" si="59"/>
        <v>-15691</v>
      </c>
      <c r="I601" s="130" t="s">
        <v>288</v>
      </c>
      <c r="J601" s="131" t="s">
        <v>289</v>
      </c>
      <c r="K601" s="130">
        <v>-15691</v>
      </c>
      <c r="L601" s="130" t="s">
        <v>290</v>
      </c>
      <c r="M601" s="131" t="s">
        <v>2676</v>
      </c>
      <c r="N601" s="131"/>
      <c r="O601" s="132" t="s">
        <v>2623</v>
      </c>
      <c r="P601" s="132" t="s">
        <v>2677</v>
      </c>
    </row>
    <row r="602" spans="1:16" ht="13.5" thickBot="1" x14ac:dyDescent="0.25">
      <c r="A602" s="8" t="str">
        <f t="shared" si="54"/>
        <v> AN 216.109 </v>
      </c>
      <c r="B602" s="21" t="str">
        <f t="shared" si="55"/>
        <v>I</v>
      </c>
      <c r="C602" s="8">
        <f t="shared" si="56"/>
        <v>22204.367999999999</v>
      </c>
      <c r="D602" s="33" t="str">
        <f t="shared" si="57"/>
        <v>vis</v>
      </c>
      <c r="E602" s="129">
        <f>VLOOKUP(C602,'Active 2'!C$21:E$967,3,FALSE)</f>
        <v>-23004.146741037021</v>
      </c>
      <c r="F602" s="21" t="s">
        <v>2608</v>
      </c>
      <c r="G602" s="33" t="str">
        <f t="shared" si="58"/>
        <v>22204.368</v>
      </c>
      <c r="H602" s="8">
        <f t="shared" si="59"/>
        <v>-15688</v>
      </c>
      <c r="I602" s="130" t="s">
        <v>291</v>
      </c>
      <c r="J602" s="131" t="s">
        <v>292</v>
      </c>
      <c r="K602" s="130">
        <v>-15688</v>
      </c>
      <c r="L602" s="130" t="s">
        <v>290</v>
      </c>
      <c r="M602" s="131" t="s">
        <v>2676</v>
      </c>
      <c r="N602" s="131"/>
      <c r="O602" s="132" t="s">
        <v>2623</v>
      </c>
      <c r="P602" s="132" t="s">
        <v>2677</v>
      </c>
    </row>
    <row r="603" spans="1:16" ht="13.5" thickBot="1" x14ac:dyDescent="0.25">
      <c r="A603" s="8" t="str">
        <f t="shared" si="54"/>
        <v> AN 216.109 </v>
      </c>
      <c r="B603" s="21" t="str">
        <f t="shared" si="55"/>
        <v>I</v>
      </c>
      <c r="C603" s="8">
        <f t="shared" si="56"/>
        <v>22223.371999999999</v>
      </c>
      <c r="D603" s="33" t="str">
        <f t="shared" si="57"/>
        <v>vis</v>
      </c>
      <c r="E603" s="129">
        <f>VLOOKUP(C603,'Active 2'!C$21:E$967,3,FALSE)</f>
        <v>-22990.146679449714</v>
      </c>
      <c r="F603" s="21" t="s">
        <v>2608</v>
      </c>
      <c r="G603" s="33" t="str">
        <f t="shared" si="58"/>
        <v>22223.372</v>
      </c>
      <c r="H603" s="8">
        <f t="shared" si="59"/>
        <v>-15674</v>
      </c>
      <c r="I603" s="130" t="s">
        <v>293</v>
      </c>
      <c r="J603" s="131" t="s">
        <v>294</v>
      </c>
      <c r="K603" s="130">
        <v>-15674</v>
      </c>
      <c r="L603" s="130" t="s">
        <v>295</v>
      </c>
      <c r="M603" s="131" t="s">
        <v>2676</v>
      </c>
      <c r="N603" s="131"/>
      <c r="O603" s="132" t="s">
        <v>2623</v>
      </c>
      <c r="P603" s="132" t="s">
        <v>2677</v>
      </c>
    </row>
    <row r="604" spans="1:16" ht="13.5" thickBot="1" x14ac:dyDescent="0.25">
      <c r="A604" s="8" t="str">
        <f t="shared" si="54"/>
        <v> AN 216.109 </v>
      </c>
      <c r="B604" s="21" t="str">
        <f t="shared" si="55"/>
        <v>I</v>
      </c>
      <c r="C604" s="8">
        <f t="shared" si="56"/>
        <v>22234.23</v>
      </c>
      <c r="D604" s="33" t="str">
        <f t="shared" si="57"/>
        <v>vis</v>
      </c>
      <c r="E604" s="129">
        <f>VLOOKUP(C604,'Active 2'!C$21:E$967,3,FALSE)</f>
        <v>-22982.147696671618</v>
      </c>
      <c r="F604" s="21" t="s">
        <v>2608</v>
      </c>
      <c r="G604" s="33" t="str">
        <f t="shared" si="58"/>
        <v>22234.230</v>
      </c>
      <c r="H604" s="8">
        <f t="shared" si="59"/>
        <v>-15666</v>
      </c>
      <c r="I604" s="130" t="s">
        <v>296</v>
      </c>
      <c r="J604" s="131" t="s">
        <v>297</v>
      </c>
      <c r="K604" s="130">
        <v>-15666</v>
      </c>
      <c r="L604" s="130" t="s">
        <v>298</v>
      </c>
      <c r="M604" s="131" t="s">
        <v>2676</v>
      </c>
      <c r="N604" s="131"/>
      <c r="O604" s="132" t="s">
        <v>2623</v>
      </c>
      <c r="P604" s="132" t="s">
        <v>2677</v>
      </c>
    </row>
    <row r="605" spans="1:16" ht="13.5" thickBot="1" x14ac:dyDescent="0.25">
      <c r="A605" s="8" t="str">
        <f t="shared" si="54"/>
        <v> AN 216.109 </v>
      </c>
      <c r="B605" s="21" t="str">
        <f t="shared" si="55"/>
        <v>I</v>
      </c>
      <c r="C605" s="8">
        <f t="shared" si="56"/>
        <v>22238.303</v>
      </c>
      <c r="D605" s="33" t="str">
        <f t="shared" si="57"/>
        <v>vis</v>
      </c>
      <c r="E605" s="129">
        <f>VLOOKUP(C605,'Active 2'!C$21:E$967,3,FALSE)</f>
        <v>-22979.147157267013</v>
      </c>
      <c r="F605" s="21" t="s">
        <v>2608</v>
      </c>
      <c r="G605" s="33" t="str">
        <f t="shared" si="58"/>
        <v>22238.303</v>
      </c>
      <c r="H605" s="8">
        <f t="shared" si="59"/>
        <v>-15663</v>
      </c>
      <c r="I605" s="130" t="s">
        <v>299</v>
      </c>
      <c r="J605" s="131" t="s">
        <v>300</v>
      </c>
      <c r="K605" s="130">
        <v>-15663</v>
      </c>
      <c r="L605" s="130" t="s">
        <v>298</v>
      </c>
      <c r="M605" s="131" t="s">
        <v>2676</v>
      </c>
      <c r="N605" s="131"/>
      <c r="O605" s="132" t="s">
        <v>2623</v>
      </c>
      <c r="P605" s="132" t="s">
        <v>2677</v>
      </c>
    </row>
    <row r="606" spans="1:16" ht="13.5" thickBot="1" x14ac:dyDescent="0.25">
      <c r="A606" s="8" t="str">
        <f t="shared" si="54"/>
        <v> AN 216.109 </v>
      </c>
      <c r="B606" s="21" t="str">
        <f t="shared" si="55"/>
        <v>I</v>
      </c>
      <c r="C606" s="8">
        <f t="shared" si="56"/>
        <v>22918.374</v>
      </c>
      <c r="D606" s="33" t="str">
        <f t="shared" si="57"/>
        <v>vis</v>
      </c>
      <c r="E606" s="129">
        <f>VLOOKUP(C606,'Active 2'!C$21:E$967,3,FALSE)</f>
        <v>-22478.145479528626</v>
      </c>
      <c r="F606" s="21" t="s">
        <v>2608</v>
      </c>
      <c r="G606" s="33" t="str">
        <f t="shared" si="58"/>
        <v>22918.374</v>
      </c>
      <c r="H606" s="8">
        <f t="shared" si="59"/>
        <v>-15162</v>
      </c>
      <c r="I606" s="130" t="s">
        <v>301</v>
      </c>
      <c r="J606" s="131" t="s">
        <v>302</v>
      </c>
      <c r="K606" s="130">
        <v>-15162</v>
      </c>
      <c r="L606" s="130" t="s">
        <v>303</v>
      </c>
      <c r="M606" s="131" t="s">
        <v>2676</v>
      </c>
      <c r="N606" s="131"/>
      <c r="O606" s="132" t="s">
        <v>2623</v>
      </c>
      <c r="P606" s="132" t="s">
        <v>2677</v>
      </c>
    </row>
    <row r="607" spans="1:16" ht="13.5" thickBot="1" x14ac:dyDescent="0.25">
      <c r="A607" s="8" t="str">
        <f t="shared" si="54"/>
        <v> AN 216.109 </v>
      </c>
      <c r="B607" s="21" t="str">
        <f t="shared" si="55"/>
        <v>I</v>
      </c>
      <c r="C607" s="8">
        <f t="shared" si="56"/>
        <v>22933.307000000001</v>
      </c>
      <c r="D607" s="33" t="str">
        <f t="shared" si="57"/>
        <v>vis</v>
      </c>
      <c r="E607" s="129">
        <f>VLOOKUP(C607,'Active 2'!C$21:E$967,3,FALSE)</f>
        <v>-22467.144483965418</v>
      </c>
      <c r="F607" s="21" t="s">
        <v>2608</v>
      </c>
      <c r="G607" s="33" t="str">
        <f t="shared" si="58"/>
        <v>22933.307</v>
      </c>
      <c r="H607" s="8">
        <f t="shared" si="59"/>
        <v>-15151</v>
      </c>
      <c r="I607" s="130" t="s">
        <v>304</v>
      </c>
      <c r="J607" s="131" t="s">
        <v>305</v>
      </c>
      <c r="K607" s="130">
        <v>-15151</v>
      </c>
      <c r="L607" s="130" t="s">
        <v>306</v>
      </c>
      <c r="M607" s="131" t="s">
        <v>2676</v>
      </c>
      <c r="N607" s="131"/>
      <c r="O607" s="132" t="s">
        <v>2623</v>
      </c>
      <c r="P607" s="132" t="s">
        <v>2677</v>
      </c>
    </row>
    <row r="608" spans="1:16" ht="13.5" thickBot="1" x14ac:dyDescent="0.25">
      <c r="A608" s="8" t="str">
        <f t="shared" si="54"/>
        <v> IODE 4.2.19 </v>
      </c>
      <c r="B608" s="21" t="str">
        <f t="shared" si="55"/>
        <v>I</v>
      </c>
      <c r="C608" s="8">
        <f t="shared" si="56"/>
        <v>23499.359</v>
      </c>
      <c r="D608" s="33" t="str">
        <f t="shared" si="57"/>
        <v>vis</v>
      </c>
      <c r="E608" s="129">
        <f>VLOOKUP(C608,'Active 2'!C$21:E$967,3,FALSE)</f>
        <v>-22050.139492299597</v>
      </c>
      <c r="F608" s="21" t="s">
        <v>2608</v>
      </c>
      <c r="G608" s="33" t="str">
        <f t="shared" si="58"/>
        <v>23499.359</v>
      </c>
      <c r="H608" s="8">
        <f t="shared" si="59"/>
        <v>-14734</v>
      </c>
      <c r="I608" s="130" t="s">
        <v>307</v>
      </c>
      <c r="J608" s="131" t="s">
        <v>308</v>
      </c>
      <c r="K608" s="130">
        <v>-14734</v>
      </c>
      <c r="L608" s="130" t="s">
        <v>309</v>
      </c>
      <c r="M608" s="131" t="s">
        <v>2676</v>
      </c>
      <c r="N608" s="131"/>
      <c r="O608" s="132" t="s">
        <v>310</v>
      </c>
      <c r="P608" s="132" t="s">
        <v>311</v>
      </c>
    </row>
    <row r="609" spans="1:16" ht="13.5" thickBot="1" x14ac:dyDescent="0.25">
      <c r="A609" s="8" t="str">
        <f t="shared" si="54"/>
        <v> PZ 5.62 </v>
      </c>
      <c r="B609" s="21" t="str">
        <f t="shared" si="55"/>
        <v>I</v>
      </c>
      <c r="C609" s="8">
        <f t="shared" si="56"/>
        <v>23757.274000000001</v>
      </c>
      <c r="D609" s="33" t="str">
        <f t="shared" si="57"/>
        <v>vis</v>
      </c>
      <c r="E609" s="129">
        <f>VLOOKUP(C609,'Active 2'!C$21:E$967,3,FALSE)</f>
        <v>-21860.136025435258</v>
      </c>
      <c r="F609" s="21" t="s">
        <v>2608</v>
      </c>
      <c r="G609" s="33" t="str">
        <f t="shared" si="58"/>
        <v>23757.274</v>
      </c>
      <c r="H609" s="8">
        <f t="shared" si="59"/>
        <v>-14544</v>
      </c>
      <c r="I609" s="130" t="s">
        <v>312</v>
      </c>
      <c r="J609" s="131" t="s">
        <v>313</v>
      </c>
      <c r="K609" s="130">
        <v>-14544</v>
      </c>
      <c r="L609" s="130" t="s">
        <v>314</v>
      </c>
      <c r="M609" s="131" t="s">
        <v>2676</v>
      </c>
      <c r="N609" s="131"/>
      <c r="O609" s="132" t="s">
        <v>2623</v>
      </c>
      <c r="P609" s="132" t="s">
        <v>315</v>
      </c>
    </row>
    <row r="610" spans="1:16" ht="13.5" thickBot="1" x14ac:dyDescent="0.25">
      <c r="A610" s="8" t="str">
        <f t="shared" si="54"/>
        <v> PZ 5.62 </v>
      </c>
      <c r="B610" s="21" t="str">
        <f t="shared" si="55"/>
        <v>I</v>
      </c>
      <c r="C610" s="8">
        <f t="shared" si="56"/>
        <v>24418.342000000001</v>
      </c>
      <c r="D610" s="33" t="str">
        <f t="shared" si="57"/>
        <v>vis</v>
      </c>
      <c r="E610" s="129">
        <f>VLOOKUP(C610,'Active 2'!C$21:E$967,3,FALSE)</f>
        <v>-21373.133672593925</v>
      </c>
      <c r="F610" s="21" t="s">
        <v>2608</v>
      </c>
      <c r="G610" s="33" t="str">
        <f t="shared" si="58"/>
        <v>24418.342</v>
      </c>
      <c r="H610" s="8">
        <f t="shared" si="59"/>
        <v>-14057</v>
      </c>
      <c r="I610" s="130" t="s">
        <v>316</v>
      </c>
      <c r="J610" s="131" t="s">
        <v>317</v>
      </c>
      <c r="K610" s="130">
        <v>-14057</v>
      </c>
      <c r="L610" s="130" t="s">
        <v>318</v>
      </c>
      <c r="M610" s="131" t="s">
        <v>2676</v>
      </c>
      <c r="N610" s="131"/>
      <c r="O610" s="132" t="s">
        <v>2623</v>
      </c>
      <c r="P610" s="132" t="s">
        <v>315</v>
      </c>
    </row>
    <row r="611" spans="1:16" ht="13.5" thickBot="1" x14ac:dyDescent="0.25">
      <c r="A611" s="8" t="str">
        <f t="shared" si="54"/>
        <v> CRAC 22 </v>
      </c>
      <c r="B611" s="21" t="str">
        <f t="shared" si="55"/>
        <v>I</v>
      </c>
      <c r="C611" s="8">
        <f t="shared" si="56"/>
        <v>24627.387999999999</v>
      </c>
      <c r="D611" s="33" t="str">
        <f t="shared" si="57"/>
        <v>vis</v>
      </c>
      <c r="E611" s="129">
        <f>VLOOKUP(C611,'Active 2'!C$21:E$967,3,FALSE)</f>
        <v>-21219.131521753061</v>
      </c>
      <c r="F611" s="21" t="s">
        <v>2608</v>
      </c>
      <c r="G611" s="33" t="str">
        <f t="shared" si="58"/>
        <v>24627.388</v>
      </c>
      <c r="H611" s="8">
        <f t="shared" si="59"/>
        <v>-13903</v>
      </c>
      <c r="I611" s="130" t="s">
        <v>319</v>
      </c>
      <c r="J611" s="131" t="s">
        <v>320</v>
      </c>
      <c r="K611" s="130">
        <v>-13903</v>
      </c>
      <c r="L611" s="130" t="s">
        <v>321</v>
      </c>
      <c r="M611" s="131" t="s">
        <v>2676</v>
      </c>
      <c r="N611" s="131"/>
      <c r="O611" s="132" t="s">
        <v>322</v>
      </c>
      <c r="P611" s="132" t="s">
        <v>323</v>
      </c>
    </row>
    <row r="612" spans="1:16" ht="13.5" thickBot="1" x14ac:dyDescent="0.25">
      <c r="A612" s="8" t="str">
        <f t="shared" si="54"/>
        <v> PZ 5.62 </v>
      </c>
      <c r="B612" s="21" t="str">
        <f t="shared" si="55"/>
        <v>I</v>
      </c>
      <c r="C612" s="8">
        <f t="shared" si="56"/>
        <v>24828.287</v>
      </c>
      <c r="D612" s="33" t="str">
        <f t="shared" si="57"/>
        <v>vis</v>
      </c>
      <c r="E612" s="129">
        <f>VLOOKUP(C612,'Active 2'!C$21:E$967,3,FALSE)</f>
        <v>-21071.131186411658</v>
      </c>
      <c r="F612" s="21" t="s">
        <v>2608</v>
      </c>
      <c r="G612" s="33" t="str">
        <f t="shared" si="58"/>
        <v>24828.287</v>
      </c>
      <c r="H612" s="8">
        <f t="shared" si="59"/>
        <v>-13755</v>
      </c>
      <c r="I612" s="130" t="s">
        <v>324</v>
      </c>
      <c r="J612" s="131" t="s">
        <v>325</v>
      </c>
      <c r="K612" s="130">
        <v>-13755</v>
      </c>
      <c r="L612" s="130" t="s">
        <v>326</v>
      </c>
      <c r="M612" s="131" t="s">
        <v>2676</v>
      </c>
      <c r="N612" s="131"/>
      <c r="O612" s="132" t="s">
        <v>2623</v>
      </c>
      <c r="P612" s="132" t="s">
        <v>315</v>
      </c>
    </row>
    <row r="613" spans="1:16" ht="13.5" thickBot="1" x14ac:dyDescent="0.25">
      <c r="A613" s="8" t="str">
        <f t="shared" si="54"/>
        <v> PZ 5.62 </v>
      </c>
      <c r="B613" s="21" t="str">
        <f t="shared" si="55"/>
        <v>I</v>
      </c>
      <c r="C613" s="8">
        <f t="shared" si="56"/>
        <v>25584.374</v>
      </c>
      <c r="D613" s="33" t="str">
        <f t="shared" si="57"/>
        <v>vis</v>
      </c>
      <c r="E613" s="129">
        <f>VLOOKUP(C613,'Active 2'!C$21:E$967,3,FALSE)</f>
        <v>-20514.129262324052</v>
      </c>
      <c r="F613" s="21" t="s">
        <v>2608</v>
      </c>
      <c r="G613" s="33" t="str">
        <f t="shared" si="58"/>
        <v>25584.374</v>
      </c>
      <c r="H613" s="8">
        <f t="shared" si="59"/>
        <v>-13198</v>
      </c>
      <c r="I613" s="130" t="s">
        <v>327</v>
      </c>
      <c r="J613" s="131" t="s">
        <v>328</v>
      </c>
      <c r="K613" s="130">
        <v>-13198</v>
      </c>
      <c r="L613" s="130" t="s">
        <v>329</v>
      </c>
      <c r="M613" s="131" t="s">
        <v>2676</v>
      </c>
      <c r="N613" s="131"/>
      <c r="O613" s="132" t="s">
        <v>2623</v>
      </c>
      <c r="P613" s="132" t="s">
        <v>315</v>
      </c>
    </row>
    <row r="614" spans="1:16" ht="13.5" thickBot="1" x14ac:dyDescent="0.25">
      <c r="A614" s="8" t="str">
        <f t="shared" si="54"/>
        <v> PZ 5.62 </v>
      </c>
      <c r="B614" s="21" t="str">
        <f t="shared" si="55"/>
        <v>I</v>
      </c>
      <c r="C614" s="8">
        <f t="shared" si="56"/>
        <v>26245.434000000001</v>
      </c>
      <c r="D614" s="33" t="str">
        <f t="shared" si="57"/>
        <v>vis</v>
      </c>
      <c r="E614" s="129">
        <f>VLOOKUP(C614,'Active 2'!C$21:E$967,3,FALSE)</f>
        <v>-20027.132803004752</v>
      </c>
      <c r="F614" s="21" t="s">
        <v>2608</v>
      </c>
      <c r="G614" s="33" t="str">
        <f t="shared" si="58"/>
        <v>26245.434</v>
      </c>
      <c r="H614" s="8">
        <f t="shared" si="59"/>
        <v>-12711</v>
      </c>
      <c r="I614" s="130" t="s">
        <v>330</v>
      </c>
      <c r="J614" s="131" t="s">
        <v>331</v>
      </c>
      <c r="K614" s="130">
        <v>-12711</v>
      </c>
      <c r="L614" s="130" t="s">
        <v>332</v>
      </c>
      <c r="M614" s="131" t="s">
        <v>2676</v>
      </c>
      <c r="N614" s="131"/>
      <c r="O614" s="132" t="s">
        <v>2623</v>
      </c>
      <c r="P614" s="132" t="s">
        <v>315</v>
      </c>
    </row>
    <row r="615" spans="1:16" ht="13.5" thickBot="1" x14ac:dyDescent="0.25">
      <c r="A615" s="8" t="str">
        <f t="shared" si="54"/>
        <v> PZ 5.62 </v>
      </c>
      <c r="B615" s="21" t="str">
        <f t="shared" si="55"/>
        <v>I</v>
      </c>
      <c r="C615" s="8">
        <f t="shared" si="56"/>
        <v>26260.367999999999</v>
      </c>
      <c r="D615" s="33" t="str">
        <f t="shared" si="57"/>
        <v>vis</v>
      </c>
      <c r="E615" s="129">
        <f>VLOOKUP(C615,'Active 2'!C$21:E$967,3,FALSE)</f>
        <v>-20016.131070751289</v>
      </c>
      <c r="F615" s="21" t="s">
        <v>2608</v>
      </c>
      <c r="G615" s="33" t="str">
        <f t="shared" si="58"/>
        <v>26260.368</v>
      </c>
      <c r="H615" s="8">
        <f t="shared" si="59"/>
        <v>-12700</v>
      </c>
      <c r="I615" s="130" t="s">
        <v>333</v>
      </c>
      <c r="J615" s="131" t="s">
        <v>334</v>
      </c>
      <c r="K615" s="130">
        <v>-12700</v>
      </c>
      <c r="L615" s="130" t="s">
        <v>335</v>
      </c>
      <c r="M615" s="131" t="s">
        <v>2676</v>
      </c>
      <c r="N615" s="131"/>
      <c r="O615" s="132" t="s">
        <v>2623</v>
      </c>
      <c r="P615" s="132" t="s">
        <v>315</v>
      </c>
    </row>
    <row r="616" spans="1:16" ht="13.5" thickBot="1" x14ac:dyDescent="0.25">
      <c r="A616" s="8" t="str">
        <f t="shared" si="54"/>
        <v> AAC 3.95 </v>
      </c>
      <c r="B616" s="21" t="str">
        <f t="shared" si="55"/>
        <v>I</v>
      </c>
      <c r="C616" s="8">
        <f t="shared" si="56"/>
        <v>26944.503000000001</v>
      </c>
      <c r="D616" s="33" t="str">
        <f t="shared" si="57"/>
        <v>vis</v>
      </c>
      <c r="E616" s="129">
        <f>VLOOKUP(C616,'Active 2'!C$21:E$967,3,FALSE)</f>
        <v>-19512.135483820584</v>
      </c>
      <c r="F616" s="21" t="s">
        <v>2608</v>
      </c>
      <c r="G616" s="33" t="str">
        <f t="shared" si="58"/>
        <v>26944.503</v>
      </c>
      <c r="H616" s="8">
        <f t="shared" si="59"/>
        <v>-12196</v>
      </c>
      <c r="I616" s="130" t="s">
        <v>336</v>
      </c>
      <c r="J616" s="131" t="s">
        <v>337</v>
      </c>
      <c r="K616" s="130">
        <v>-12196</v>
      </c>
      <c r="L616" s="130" t="s">
        <v>338</v>
      </c>
      <c r="M616" s="131" t="s">
        <v>2676</v>
      </c>
      <c r="N616" s="131"/>
      <c r="O616" s="132" t="s">
        <v>339</v>
      </c>
      <c r="P616" s="132" t="s">
        <v>340</v>
      </c>
    </row>
    <row r="617" spans="1:16" ht="13.5" thickBot="1" x14ac:dyDescent="0.25">
      <c r="A617" s="8" t="str">
        <f t="shared" si="54"/>
        <v> PZ 5.62 </v>
      </c>
      <c r="B617" s="21" t="str">
        <f t="shared" si="55"/>
        <v>I</v>
      </c>
      <c r="C617" s="8">
        <f t="shared" si="56"/>
        <v>26985.223999999998</v>
      </c>
      <c r="D617" s="33" t="str">
        <f t="shared" si="57"/>
        <v>vis</v>
      </c>
      <c r="E617" s="129">
        <f>VLOOKUP(C617,'Active 2'!C$21:E$967,3,FALSE)</f>
        <v>-19482.136719986833</v>
      </c>
      <c r="F617" s="21" t="s">
        <v>2608</v>
      </c>
      <c r="G617" s="33" t="str">
        <f t="shared" si="58"/>
        <v>26985.224</v>
      </c>
      <c r="H617" s="8">
        <f t="shared" si="59"/>
        <v>-12166</v>
      </c>
      <c r="I617" s="130" t="s">
        <v>341</v>
      </c>
      <c r="J617" s="131" t="s">
        <v>342</v>
      </c>
      <c r="K617" s="130">
        <v>-12166</v>
      </c>
      <c r="L617" s="130" t="s">
        <v>343</v>
      </c>
      <c r="M617" s="131" t="s">
        <v>2676</v>
      </c>
      <c r="N617" s="131"/>
      <c r="O617" s="132" t="s">
        <v>2623</v>
      </c>
      <c r="P617" s="132" t="s">
        <v>315</v>
      </c>
    </row>
    <row r="618" spans="1:16" ht="13.5" thickBot="1" x14ac:dyDescent="0.25">
      <c r="A618" s="8" t="str">
        <f t="shared" si="54"/>
        <v> PZ 5.62 </v>
      </c>
      <c r="B618" s="21" t="str">
        <f t="shared" si="55"/>
        <v>I</v>
      </c>
      <c r="C618" s="8">
        <f t="shared" si="56"/>
        <v>27004.226999999999</v>
      </c>
      <c r="D618" s="33" t="str">
        <f t="shared" si="57"/>
        <v>vis</v>
      </c>
      <c r="E618" s="129">
        <f>VLOOKUP(C618,'Active 2'!C$21:E$967,3,FALSE)</f>
        <v>-19468.13739508978</v>
      </c>
      <c r="F618" s="21" t="s">
        <v>2608</v>
      </c>
      <c r="G618" s="33" t="str">
        <f t="shared" si="58"/>
        <v>27004.227</v>
      </c>
      <c r="H618" s="8">
        <f t="shared" si="59"/>
        <v>-12152</v>
      </c>
      <c r="I618" s="130" t="s">
        <v>344</v>
      </c>
      <c r="J618" s="131" t="s">
        <v>345</v>
      </c>
      <c r="K618" s="130">
        <v>-12152</v>
      </c>
      <c r="L618" s="130" t="s">
        <v>346</v>
      </c>
      <c r="M618" s="131" t="s">
        <v>2676</v>
      </c>
      <c r="N618" s="131"/>
      <c r="O618" s="132" t="s">
        <v>2623</v>
      </c>
      <c r="P618" s="132" t="s">
        <v>315</v>
      </c>
    </row>
    <row r="619" spans="1:16" ht="13.5" thickBot="1" x14ac:dyDescent="0.25">
      <c r="A619" s="8" t="str">
        <f t="shared" si="54"/>
        <v> AN 261.255 </v>
      </c>
      <c r="B619" s="21" t="str">
        <f t="shared" si="55"/>
        <v>I</v>
      </c>
      <c r="C619" s="8">
        <f t="shared" si="56"/>
        <v>27138.612000000001</v>
      </c>
      <c r="D619" s="33" t="str">
        <f t="shared" si="57"/>
        <v>vis</v>
      </c>
      <c r="E619" s="129">
        <f>VLOOKUP(C619,'Active 2'!C$21:E$967,3,FALSE)</f>
        <v>-19369.137275303943</v>
      </c>
      <c r="F619" s="21" t="s">
        <v>2608</v>
      </c>
      <c r="G619" s="33" t="str">
        <f t="shared" si="58"/>
        <v>27138.612</v>
      </c>
      <c r="H619" s="8">
        <f t="shared" si="59"/>
        <v>-12053</v>
      </c>
      <c r="I619" s="130" t="s">
        <v>347</v>
      </c>
      <c r="J619" s="131" t="s">
        <v>348</v>
      </c>
      <c r="K619" s="130">
        <v>-12053</v>
      </c>
      <c r="L619" s="130" t="s">
        <v>349</v>
      </c>
      <c r="M619" s="131" t="s">
        <v>2676</v>
      </c>
      <c r="N619" s="131"/>
      <c r="O619" s="132" t="s">
        <v>350</v>
      </c>
      <c r="P619" s="132" t="s">
        <v>351</v>
      </c>
    </row>
    <row r="620" spans="1:16" ht="13.5" thickBot="1" x14ac:dyDescent="0.25">
      <c r="A620" s="8" t="str">
        <f t="shared" si="54"/>
        <v> PZ 5.62 </v>
      </c>
      <c r="B620" s="21" t="str">
        <f t="shared" si="55"/>
        <v>I</v>
      </c>
      <c r="C620" s="8">
        <f t="shared" si="56"/>
        <v>27684.289000000001</v>
      </c>
      <c r="D620" s="33" t="str">
        <f t="shared" si="57"/>
        <v>vis</v>
      </c>
      <c r="E620" s="129">
        <f>VLOOKUP(C620,'Active 2'!C$21:E$967,3,FALSE)</f>
        <v>-18967.14234756368</v>
      </c>
      <c r="F620" s="21" t="s">
        <v>2608</v>
      </c>
      <c r="G620" s="33" t="str">
        <f t="shared" si="58"/>
        <v>27684.289</v>
      </c>
      <c r="H620" s="8">
        <f t="shared" si="59"/>
        <v>-11651</v>
      </c>
      <c r="I620" s="130" t="s">
        <v>352</v>
      </c>
      <c r="J620" s="131" t="s">
        <v>353</v>
      </c>
      <c r="K620" s="130">
        <v>-11651</v>
      </c>
      <c r="L620" s="130" t="s">
        <v>354</v>
      </c>
      <c r="M620" s="131" t="s">
        <v>2676</v>
      </c>
      <c r="N620" s="131"/>
      <c r="O620" s="132" t="s">
        <v>2623</v>
      </c>
      <c r="P620" s="132" t="s">
        <v>315</v>
      </c>
    </row>
    <row r="621" spans="1:16" ht="13.5" thickBot="1" x14ac:dyDescent="0.25">
      <c r="A621" s="8" t="str">
        <f t="shared" si="54"/>
        <v> CTAD 34 </v>
      </c>
      <c r="B621" s="21" t="str">
        <f t="shared" si="55"/>
        <v>I</v>
      </c>
      <c r="C621" s="8">
        <f t="shared" si="56"/>
        <v>28459.37</v>
      </c>
      <c r="D621" s="33" t="str">
        <f t="shared" si="57"/>
        <v>vis</v>
      </c>
      <c r="E621" s="129">
        <f>VLOOKUP(C621,'Active 2'!C$21:E$967,3,FALSE)</f>
        <v>-18396.147728791311</v>
      </c>
      <c r="F621" s="21" t="s">
        <v>2608</v>
      </c>
      <c r="G621" s="33" t="str">
        <f t="shared" si="58"/>
        <v>28459.370</v>
      </c>
      <c r="H621" s="8">
        <f t="shared" si="59"/>
        <v>-11080</v>
      </c>
      <c r="I621" s="130" t="s">
        <v>355</v>
      </c>
      <c r="J621" s="131" t="s">
        <v>356</v>
      </c>
      <c r="K621" s="130">
        <v>-11080</v>
      </c>
      <c r="L621" s="130" t="s">
        <v>357</v>
      </c>
      <c r="M621" s="131" t="s">
        <v>2676</v>
      </c>
      <c r="N621" s="131"/>
      <c r="O621" s="132" t="s">
        <v>358</v>
      </c>
      <c r="P621" s="132" t="s">
        <v>359</v>
      </c>
    </row>
    <row r="622" spans="1:16" ht="13.5" thickBot="1" x14ac:dyDescent="0.25">
      <c r="A622" s="8" t="str">
        <f t="shared" si="54"/>
        <v> BTAO 2.455 </v>
      </c>
      <c r="B622" s="21" t="str">
        <f t="shared" si="55"/>
        <v>I</v>
      </c>
      <c r="C622" s="8">
        <f t="shared" si="56"/>
        <v>29078.36</v>
      </c>
      <c r="D622" s="33" t="str">
        <f t="shared" si="57"/>
        <v>vis</v>
      </c>
      <c r="E622" s="129">
        <f>VLOOKUP(C622,'Active 2'!C$21:E$967,3,FALSE)</f>
        <v>-17940.143828458429</v>
      </c>
      <c r="F622" s="21" t="s">
        <v>2608</v>
      </c>
      <c r="G622" s="33" t="str">
        <f t="shared" si="58"/>
        <v>29078.360</v>
      </c>
      <c r="H622" s="8">
        <f t="shared" si="59"/>
        <v>-10624</v>
      </c>
      <c r="I622" s="130" t="s">
        <v>360</v>
      </c>
      <c r="J622" s="131" t="s">
        <v>361</v>
      </c>
      <c r="K622" s="130">
        <v>-10624</v>
      </c>
      <c r="L622" s="130" t="s">
        <v>362</v>
      </c>
      <c r="M622" s="131" t="s">
        <v>2676</v>
      </c>
      <c r="N622" s="131"/>
      <c r="O622" s="132" t="s">
        <v>363</v>
      </c>
      <c r="P622" s="132" t="s">
        <v>364</v>
      </c>
    </row>
    <row r="623" spans="1:16" ht="13.5" thickBot="1" x14ac:dyDescent="0.25">
      <c r="A623" s="8" t="str">
        <f t="shared" si="54"/>
        <v> BTAO 2.455 </v>
      </c>
      <c r="B623" s="21" t="str">
        <f t="shared" si="55"/>
        <v>I</v>
      </c>
      <c r="C623" s="8">
        <f t="shared" si="56"/>
        <v>29082.431</v>
      </c>
      <c r="D623" s="33" t="str">
        <f t="shared" si="57"/>
        <v>vis</v>
      </c>
      <c r="E623" s="129">
        <f>VLOOKUP(C623,'Active 2'!C$21:E$967,3,FALSE)</f>
        <v>-17937.144762434335</v>
      </c>
      <c r="F623" s="21" t="s">
        <v>2608</v>
      </c>
      <c r="G623" s="33" t="str">
        <f t="shared" si="58"/>
        <v>29082.431</v>
      </c>
      <c r="H623" s="8">
        <f t="shared" si="59"/>
        <v>-10621</v>
      </c>
      <c r="I623" s="130" t="s">
        <v>365</v>
      </c>
      <c r="J623" s="131" t="s">
        <v>366</v>
      </c>
      <c r="K623" s="130">
        <v>-10621</v>
      </c>
      <c r="L623" s="130" t="s">
        <v>367</v>
      </c>
      <c r="M623" s="131" t="s">
        <v>2676</v>
      </c>
      <c r="N623" s="131"/>
      <c r="O623" s="132" t="s">
        <v>363</v>
      </c>
      <c r="P623" s="132" t="s">
        <v>364</v>
      </c>
    </row>
    <row r="624" spans="1:16" ht="13.5" thickBot="1" x14ac:dyDescent="0.25">
      <c r="A624" s="8" t="str">
        <f t="shared" si="54"/>
        <v> BTAO 2.455 </v>
      </c>
      <c r="B624" s="21" t="str">
        <f t="shared" si="55"/>
        <v>I</v>
      </c>
      <c r="C624" s="8">
        <f t="shared" si="56"/>
        <v>29108.223999999998</v>
      </c>
      <c r="D624" s="33" t="str">
        <f t="shared" si="57"/>
        <v>vis</v>
      </c>
      <c r="E624" s="129">
        <f>VLOOKUP(C624,'Active 2'!C$21:E$967,3,FALSE)</f>
        <v>-17918.143310712523</v>
      </c>
      <c r="F624" s="21" t="s">
        <v>2608</v>
      </c>
      <c r="G624" s="33" t="str">
        <f t="shared" si="58"/>
        <v>29108.224</v>
      </c>
      <c r="H624" s="8">
        <f t="shared" si="59"/>
        <v>-10602</v>
      </c>
      <c r="I624" s="130" t="s">
        <v>368</v>
      </c>
      <c r="J624" s="131" t="s">
        <v>369</v>
      </c>
      <c r="K624" s="130">
        <v>-10602</v>
      </c>
      <c r="L624" s="130" t="s">
        <v>362</v>
      </c>
      <c r="M624" s="131" t="s">
        <v>2676</v>
      </c>
      <c r="N624" s="131"/>
      <c r="O624" s="132" t="s">
        <v>363</v>
      </c>
      <c r="P624" s="132" t="s">
        <v>364</v>
      </c>
    </row>
    <row r="625" spans="1:16" ht="13.5" thickBot="1" x14ac:dyDescent="0.25">
      <c r="A625" s="8" t="str">
        <f t="shared" si="54"/>
        <v> BTAO 2.455 </v>
      </c>
      <c r="B625" s="21" t="str">
        <f t="shared" si="55"/>
        <v>I</v>
      </c>
      <c r="C625" s="8">
        <f t="shared" si="56"/>
        <v>29116.367999999999</v>
      </c>
      <c r="D625" s="33" t="str">
        <f t="shared" si="57"/>
        <v>vis</v>
      </c>
      <c r="E625" s="129">
        <f>VLOOKUP(C625,'Active 2'!C$21:E$967,3,FALSE)</f>
        <v>-17912.143705283823</v>
      </c>
      <c r="F625" s="21" t="s">
        <v>2608</v>
      </c>
      <c r="G625" s="33" t="str">
        <f t="shared" si="58"/>
        <v>29116.368</v>
      </c>
      <c r="H625" s="8">
        <f t="shared" si="59"/>
        <v>-10596</v>
      </c>
      <c r="I625" s="130" t="s">
        <v>370</v>
      </c>
      <c r="J625" s="131" t="s">
        <v>371</v>
      </c>
      <c r="K625" s="130">
        <v>-10596</v>
      </c>
      <c r="L625" s="130" t="s">
        <v>372</v>
      </c>
      <c r="M625" s="131" t="s">
        <v>2676</v>
      </c>
      <c r="N625" s="131"/>
      <c r="O625" s="132" t="s">
        <v>363</v>
      </c>
      <c r="P625" s="132" t="s">
        <v>364</v>
      </c>
    </row>
    <row r="626" spans="1:16" ht="13.5" thickBot="1" x14ac:dyDescent="0.25">
      <c r="A626" s="8" t="str">
        <f t="shared" si="54"/>
        <v> BTAO 2.455 </v>
      </c>
      <c r="B626" s="21" t="str">
        <f t="shared" si="55"/>
        <v>I</v>
      </c>
      <c r="C626" s="8">
        <f t="shared" si="56"/>
        <v>29131.3</v>
      </c>
      <c r="D626" s="33" t="str">
        <f t="shared" si="57"/>
        <v>vis</v>
      </c>
      <c r="E626" s="129">
        <f>VLOOKUP(C626,'Active 2'!C$21:E$967,3,FALSE)</f>
        <v>-17901.143446410864</v>
      </c>
      <c r="F626" s="21" t="s">
        <v>2608</v>
      </c>
      <c r="G626" s="33" t="str">
        <f t="shared" si="58"/>
        <v>29131.300</v>
      </c>
      <c r="H626" s="8">
        <f t="shared" si="59"/>
        <v>-10585</v>
      </c>
      <c r="I626" s="130" t="s">
        <v>373</v>
      </c>
      <c r="J626" s="131" t="s">
        <v>374</v>
      </c>
      <c r="K626" s="130">
        <v>-10585</v>
      </c>
      <c r="L626" s="130" t="s">
        <v>372</v>
      </c>
      <c r="M626" s="131" t="s">
        <v>2676</v>
      </c>
      <c r="N626" s="131"/>
      <c r="O626" s="132" t="s">
        <v>363</v>
      </c>
      <c r="P626" s="132" t="s">
        <v>364</v>
      </c>
    </row>
    <row r="627" spans="1:16" ht="13.5" thickBot="1" x14ac:dyDescent="0.25">
      <c r="A627" s="8" t="str">
        <f t="shared" si="54"/>
        <v> BTAO 2.455 </v>
      </c>
      <c r="B627" s="21" t="str">
        <f t="shared" si="55"/>
        <v>I</v>
      </c>
      <c r="C627" s="8">
        <f t="shared" si="56"/>
        <v>29135.370999999999</v>
      </c>
      <c r="D627" s="33" t="str">
        <f t="shared" si="57"/>
        <v>vis</v>
      </c>
      <c r="E627" s="129">
        <f>VLOOKUP(C627,'Active 2'!C$21:E$967,3,FALSE)</f>
        <v>-17898.14438038677</v>
      </c>
      <c r="F627" s="21" t="s">
        <v>2608</v>
      </c>
      <c r="G627" s="33" t="str">
        <f t="shared" si="58"/>
        <v>29135.371</v>
      </c>
      <c r="H627" s="8">
        <f t="shared" si="59"/>
        <v>-10582</v>
      </c>
      <c r="I627" s="130" t="s">
        <v>375</v>
      </c>
      <c r="J627" s="131" t="s">
        <v>376</v>
      </c>
      <c r="K627" s="130">
        <v>-10582</v>
      </c>
      <c r="L627" s="130" t="s">
        <v>377</v>
      </c>
      <c r="M627" s="131" t="s">
        <v>2676</v>
      </c>
      <c r="N627" s="131"/>
      <c r="O627" s="132" t="s">
        <v>363</v>
      </c>
      <c r="P627" s="132" t="s">
        <v>364</v>
      </c>
    </row>
    <row r="628" spans="1:16" ht="13.5" thickBot="1" x14ac:dyDescent="0.25">
      <c r="A628" s="8" t="str">
        <f t="shared" si="54"/>
        <v> BTAO 2.455 </v>
      </c>
      <c r="B628" s="21" t="str">
        <f t="shared" si="55"/>
        <v>I</v>
      </c>
      <c r="C628" s="8">
        <f t="shared" si="56"/>
        <v>29142.157999999999</v>
      </c>
      <c r="D628" s="33" t="str">
        <f t="shared" si="57"/>
        <v>vis</v>
      </c>
      <c r="E628" s="129">
        <f>VLOOKUP(C628,'Active 2'!C$21:E$967,3,FALSE)</f>
        <v>-17893.144463632769</v>
      </c>
      <c r="F628" s="21" t="s">
        <v>2608</v>
      </c>
      <c r="G628" s="33" t="str">
        <f t="shared" si="58"/>
        <v>29142.158</v>
      </c>
      <c r="H628" s="8">
        <f t="shared" si="59"/>
        <v>-10577</v>
      </c>
      <c r="I628" s="130" t="s">
        <v>378</v>
      </c>
      <c r="J628" s="131" t="s">
        <v>379</v>
      </c>
      <c r="K628" s="130">
        <v>-10577</v>
      </c>
      <c r="L628" s="130" t="s">
        <v>377</v>
      </c>
      <c r="M628" s="131" t="s">
        <v>2676</v>
      </c>
      <c r="N628" s="131"/>
      <c r="O628" s="132" t="s">
        <v>363</v>
      </c>
      <c r="P628" s="132" t="s">
        <v>364</v>
      </c>
    </row>
    <row r="629" spans="1:16" ht="13.5" thickBot="1" x14ac:dyDescent="0.25">
      <c r="A629" s="8" t="str">
        <f t="shared" si="54"/>
        <v> BTAO 2.455 </v>
      </c>
      <c r="B629" s="21" t="str">
        <f t="shared" si="55"/>
        <v>I</v>
      </c>
      <c r="C629" s="8">
        <f t="shared" si="56"/>
        <v>29161.163</v>
      </c>
      <c r="D629" s="33" t="str">
        <f t="shared" si="57"/>
        <v>vis</v>
      </c>
      <c r="E629" s="129">
        <f>VLOOKUP(C629,'Active 2'!C$21:E$967,3,FALSE)</f>
        <v>-17879.143665355208</v>
      </c>
      <c r="F629" s="21" t="s">
        <v>2608</v>
      </c>
      <c r="G629" s="33" t="str">
        <f t="shared" si="58"/>
        <v>29161.163</v>
      </c>
      <c r="H629" s="8">
        <f t="shared" si="59"/>
        <v>-10563</v>
      </c>
      <c r="I629" s="130" t="s">
        <v>380</v>
      </c>
      <c r="J629" s="131" t="s">
        <v>381</v>
      </c>
      <c r="K629" s="130">
        <v>-10563</v>
      </c>
      <c r="L629" s="130" t="s">
        <v>367</v>
      </c>
      <c r="M629" s="131" t="s">
        <v>2676</v>
      </c>
      <c r="N629" s="131"/>
      <c r="O629" s="132" t="s">
        <v>363</v>
      </c>
      <c r="P629" s="132" t="s">
        <v>364</v>
      </c>
    </row>
    <row r="630" spans="1:16" ht="13.5" thickBot="1" x14ac:dyDescent="0.25">
      <c r="A630" s="8" t="str">
        <f t="shared" si="54"/>
        <v> BTAO 2.455 </v>
      </c>
      <c r="B630" s="21" t="str">
        <f t="shared" si="55"/>
        <v>I</v>
      </c>
      <c r="C630" s="8">
        <f t="shared" si="56"/>
        <v>29162.518</v>
      </c>
      <c r="D630" s="33" t="str">
        <f t="shared" si="57"/>
        <v>vis</v>
      </c>
      <c r="E630" s="129">
        <f>VLOOKUP(C630,'Active 2'!C$21:E$967,3,FALSE)</f>
        <v>-17878.145450061016</v>
      </c>
      <c r="F630" s="21" t="s">
        <v>2608</v>
      </c>
      <c r="G630" s="33" t="str">
        <f t="shared" si="58"/>
        <v>29162.518</v>
      </c>
      <c r="H630" s="8">
        <f t="shared" si="59"/>
        <v>-10562</v>
      </c>
      <c r="I630" s="130" t="s">
        <v>382</v>
      </c>
      <c r="J630" s="131" t="s">
        <v>383</v>
      </c>
      <c r="K630" s="130">
        <v>-10562</v>
      </c>
      <c r="L630" s="130" t="s">
        <v>384</v>
      </c>
      <c r="M630" s="131" t="s">
        <v>2676</v>
      </c>
      <c r="N630" s="131"/>
      <c r="O630" s="132" t="s">
        <v>363</v>
      </c>
      <c r="P630" s="132" t="s">
        <v>364</v>
      </c>
    </row>
    <row r="631" spans="1:16" ht="13.5" thickBot="1" x14ac:dyDescent="0.25">
      <c r="A631" s="8" t="str">
        <f t="shared" si="54"/>
        <v> BTAO 2.455 </v>
      </c>
      <c r="B631" s="21" t="str">
        <f t="shared" si="55"/>
        <v>I</v>
      </c>
      <c r="C631" s="8">
        <f t="shared" si="56"/>
        <v>29845.300999999999</v>
      </c>
      <c r="D631" s="33" t="str">
        <f t="shared" si="57"/>
        <v>vis</v>
      </c>
      <c r="E631" s="129">
        <f>VLOOKUP(C631,'Active 2'!C$21:E$967,3,FALSE)</f>
        <v>-17375.145868353746</v>
      </c>
      <c r="F631" s="21" t="s">
        <v>2608</v>
      </c>
      <c r="G631" s="33" t="str">
        <f t="shared" si="58"/>
        <v>29845.301</v>
      </c>
      <c r="H631" s="8">
        <f t="shared" si="59"/>
        <v>-10059</v>
      </c>
      <c r="I631" s="130" t="s">
        <v>385</v>
      </c>
      <c r="J631" s="131" t="s">
        <v>386</v>
      </c>
      <c r="K631" s="130">
        <v>-10059</v>
      </c>
      <c r="L631" s="130" t="s">
        <v>387</v>
      </c>
      <c r="M631" s="131" t="s">
        <v>2610</v>
      </c>
      <c r="N631" s="131"/>
      <c r="O631" s="132" t="s">
        <v>363</v>
      </c>
      <c r="P631" s="132" t="s">
        <v>364</v>
      </c>
    </row>
    <row r="632" spans="1:16" ht="13.5" thickBot="1" x14ac:dyDescent="0.25">
      <c r="A632" s="8" t="str">
        <f t="shared" si="54"/>
        <v> BTAO 2.455 </v>
      </c>
      <c r="B632" s="21" t="str">
        <f t="shared" si="55"/>
        <v>I</v>
      </c>
      <c r="C632" s="8">
        <f t="shared" si="56"/>
        <v>29853.448</v>
      </c>
      <c r="D632" s="33" t="str">
        <f t="shared" si="57"/>
        <v>vis</v>
      </c>
      <c r="E632" s="129">
        <f>VLOOKUP(C632,'Active 2'!C$21:E$967,3,FALSE)</f>
        <v>-17369.144052854281</v>
      </c>
      <c r="F632" s="21" t="s">
        <v>2608</v>
      </c>
      <c r="G632" s="33" t="str">
        <f t="shared" si="58"/>
        <v>29853.448</v>
      </c>
      <c r="H632" s="8">
        <f t="shared" si="59"/>
        <v>-10053</v>
      </c>
      <c r="I632" s="130" t="s">
        <v>388</v>
      </c>
      <c r="J632" s="131" t="s">
        <v>389</v>
      </c>
      <c r="K632" s="130">
        <v>-10053</v>
      </c>
      <c r="L632" s="130" t="s">
        <v>390</v>
      </c>
      <c r="M632" s="131" t="s">
        <v>2610</v>
      </c>
      <c r="N632" s="131"/>
      <c r="O632" s="132" t="s">
        <v>363</v>
      </c>
      <c r="P632" s="132" t="s">
        <v>364</v>
      </c>
    </row>
    <row r="633" spans="1:16" ht="13.5" thickBot="1" x14ac:dyDescent="0.25">
      <c r="A633" s="8" t="str">
        <f t="shared" si="54"/>
        <v> BTAO 2.455 </v>
      </c>
      <c r="B633" s="21" t="str">
        <f t="shared" si="55"/>
        <v>I</v>
      </c>
      <c r="C633" s="8">
        <f t="shared" si="56"/>
        <v>30164.295999999998</v>
      </c>
      <c r="D633" s="33" t="str">
        <f t="shared" si="57"/>
        <v>vis</v>
      </c>
      <c r="E633" s="129">
        <f>VLOOKUP(C633,'Active 2'!C$21:E$967,3,FALSE)</f>
        <v>-17140.145360774161</v>
      </c>
      <c r="F633" s="21" t="s">
        <v>2608</v>
      </c>
      <c r="G633" s="33" t="str">
        <f t="shared" si="58"/>
        <v>30164.296</v>
      </c>
      <c r="H633" s="8">
        <f t="shared" si="59"/>
        <v>-9824</v>
      </c>
      <c r="I633" s="130" t="s">
        <v>391</v>
      </c>
      <c r="J633" s="131" t="s">
        <v>392</v>
      </c>
      <c r="K633" s="130">
        <v>-9824</v>
      </c>
      <c r="L633" s="130" t="s">
        <v>393</v>
      </c>
      <c r="M633" s="131" t="s">
        <v>2610</v>
      </c>
      <c r="N633" s="131"/>
      <c r="O633" s="132" t="s">
        <v>363</v>
      </c>
      <c r="P633" s="132" t="s">
        <v>364</v>
      </c>
    </row>
    <row r="634" spans="1:16" ht="13.5" thickBot="1" x14ac:dyDescent="0.25">
      <c r="A634" s="8" t="str">
        <f t="shared" si="54"/>
        <v> BTAO 2.455 </v>
      </c>
      <c r="B634" s="21" t="str">
        <f t="shared" si="55"/>
        <v>I</v>
      </c>
      <c r="C634" s="8">
        <f t="shared" si="56"/>
        <v>30172.44</v>
      </c>
      <c r="D634" s="33" t="str">
        <f t="shared" si="57"/>
        <v>vis</v>
      </c>
      <c r="E634" s="129">
        <f>VLOOKUP(C634,'Active 2'!C$21:E$967,3,FALSE)</f>
        <v>-17134.14575534546</v>
      </c>
      <c r="F634" s="21" t="s">
        <v>2608</v>
      </c>
      <c r="G634" s="33" t="str">
        <f t="shared" si="58"/>
        <v>30172.440</v>
      </c>
      <c r="H634" s="8">
        <f t="shared" si="59"/>
        <v>-9818</v>
      </c>
      <c r="I634" s="130" t="s">
        <v>394</v>
      </c>
      <c r="J634" s="131" t="s">
        <v>395</v>
      </c>
      <c r="K634" s="130">
        <v>-9818</v>
      </c>
      <c r="L634" s="130" t="s">
        <v>396</v>
      </c>
      <c r="M634" s="131" t="s">
        <v>2610</v>
      </c>
      <c r="N634" s="131"/>
      <c r="O634" s="132" t="s">
        <v>363</v>
      </c>
      <c r="P634" s="132" t="s">
        <v>364</v>
      </c>
    </row>
    <row r="635" spans="1:16" ht="13.5" thickBot="1" x14ac:dyDescent="0.25">
      <c r="A635" s="8" t="str">
        <f t="shared" si="54"/>
        <v> BTAO 2.455 </v>
      </c>
      <c r="B635" s="21" t="str">
        <f t="shared" si="55"/>
        <v>I</v>
      </c>
      <c r="C635" s="8">
        <f t="shared" si="56"/>
        <v>30198.233</v>
      </c>
      <c r="D635" s="33" t="str">
        <f t="shared" si="57"/>
        <v>vis</v>
      </c>
      <c r="E635" s="129">
        <f>VLOOKUP(C635,'Active 2'!C$21:E$967,3,FALSE)</f>
        <v>-17115.144303623645</v>
      </c>
      <c r="F635" s="21" t="s">
        <v>2608</v>
      </c>
      <c r="G635" s="33" t="str">
        <f t="shared" si="58"/>
        <v>30198.233</v>
      </c>
      <c r="H635" s="8">
        <f t="shared" si="59"/>
        <v>-9799</v>
      </c>
      <c r="I635" s="130" t="s">
        <v>397</v>
      </c>
      <c r="J635" s="131" t="s">
        <v>398</v>
      </c>
      <c r="K635" s="130">
        <v>-9799</v>
      </c>
      <c r="L635" s="130" t="s">
        <v>393</v>
      </c>
      <c r="M635" s="131" t="s">
        <v>2610</v>
      </c>
      <c r="N635" s="131"/>
      <c r="O635" s="132" t="s">
        <v>363</v>
      </c>
      <c r="P635" s="132" t="s">
        <v>364</v>
      </c>
    </row>
    <row r="636" spans="1:16" ht="13.5" thickBot="1" x14ac:dyDescent="0.25">
      <c r="A636" s="8" t="str">
        <f t="shared" si="54"/>
        <v> BTAO 2.455 </v>
      </c>
      <c r="B636" s="21" t="str">
        <f t="shared" si="55"/>
        <v>I</v>
      </c>
      <c r="C636" s="8">
        <f t="shared" si="56"/>
        <v>30202.305</v>
      </c>
      <c r="D636" s="33" t="str">
        <f t="shared" si="57"/>
        <v>vis</v>
      </c>
      <c r="E636" s="129">
        <f>VLOOKUP(C636,'Active 2'!C$21:E$967,3,FALSE)</f>
        <v>-17112.144500909293</v>
      </c>
      <c r="F636" s="21" t="s">
        <v>2608</v>
      </c>
      <c r="G636" s="33" t="str">
        <f t="shared" si="58"/>
        <v>30202.305</v>
      </c>
      <c r="H636" s="8">
        <f t="shared" si="59"/>
        <v>-9796</v>
      </c>
      <c r="I636" s="130" t="s">
        <v>399</v>
      </c>
      <c r="J636" s="131" t="s">
        <v>400</v>
      </c>
      <c r="K636" s="130">
        <v>-9796</v>
      </c>
      <c r="L636" s="130" t="s">
        <v>393</v>
      </c>
      <c r="M636" s="131" t="s">
        <v>2610</v>
      </c>
      <c r="N636" s="131"/>
      <c r="O636" s="132" t="s">
        <v>363</v>
      </c>
      <c r="P636" s="132" t="s">
        <v>364</v>
      </c>
    </row>
    <row r="637" spans="1:16" ht="13.5" thickBot="1" x14ac:dyDescent="0.25">
      <c r="A637" s="8" t="str">
        <f t="shared" si="54"/>
        <v> AAC 4.117 </v>
      </c>
      <c r="B637" s="21" t="str">
        <f t="shared" si="55"/>
        <v>I</v>
      </c>
      <c r="C637" s="8">
        <f t="shared" si="56"/>
        <v>32686.381000000001</v>
      </c>
      <c r="D637" s="33" t="str">
        <f t="shared" si="57"/>
        <v>vis</v>
      </c>
      <c r="E637" s="129">
        <f>VLOOKUP(C637,'Active 2'!C$21:E$967,3,FALSE)</f>
        <v>-15282.149921476182</v>
      </c>
      <c r="F637" s="21" t="s">
        <v>2608</v>
      </c>
      <c r="G637" s="33" t="str">
        <f t="shared" si="58"/>
        <v>32686.381</v>
      </c>
      <c r="H637" s="8">
        <f t="shared" si="59"/>
        <v>-7966</v>
      </c>
      <c r="I637" s="130" t="s">
        <v>401</v>
      </c>
      <c r="J637" s="131" t="s">
        <v>402</v>
      </c>
      <c r="K637" s="130">
        <v>-7966</v>
      </c>
      <c r="L637" s="130" t="s">
        <v>403</v>
      </c>
      <c r="M637" s="131" t="s">
        <v>2676</v>
      </c>
      <c r="N637" s="131"/>
      <c r="O637" s="132" t="s">
        <v>404</v>
      </c>
      <c r="P637" s="132" t="s">
        <v>405</v>
      </c>
    </row>
    <row r="638" spans="1:16" ht="13.5" thickBot="1" x14ac:dyDescent="0.25">
      <c r="A638" s="8" t="str">
        <f t="shared" si="54"/>
        <v> SAC 20.80 </v>
      </c>
      <c r="B638" s="21" t="str">
        <f t="shared" si="55"/>
        <v>I</v>
      </c>
      <c r="C638" s="8">
        <f t="shared" si="56"/>
        <v>32766.462</v>
      </c>
      <c r="D638" s="33" t="str">
        <f t="shared" si="57"/>
        <v>vis</v>
      </c>
      <c r="E638" s="129">
        <f>VLOOKUP(C638,'Active 2'!C$21:E$967,3,FALSE)</f>
        <v>-15223.155029244392</v>
      </c>
      <c r="F638" s="21" t="s">
        <v>2608</v>
      </c>
      <c r="G638" s="33" t="str">
        <f t="shared" si="58"/>
        <v>32766.462</v>
      </c>
      <c r="H638" s="8">
        <f t="shared" si="59"/>
        <v>-7907</v>
      </c>
      <c r="I638" s="130" t="s">
        <v>406</v>
      </c>
      <c r="J638" s="131" t="s">
        <v>407</v>
      </c>
      <c r="K638" s="130">
        <v>-7907</v>
      </c>
      <c r="L638" s="130" t="s">
        <v>408</v>
      </c>
      <c r="M638" s="131" t="s">
        <v>2676</v>
      </c>
      <c r="N638" s="131"/>
      <c r="O638" s="132" t="s">
        <v>322</v>
      </c>
      <c r="P638" s="132" t="s">
        <v>409</v>
      </c>
    </row>
    <row r="639" spans="1:16" ht="13.5" thickBot="1" x14ac:dyDescent="0.25">
      <c r="A639" s="8" t="str">
        <f t="shared" si="54"/>
        <v> SAC 25.82 </v>
      </c>
      <c r="B639" s="21" t="str">
        <f t="shared" si="55"/>
        <v>I</v>
      </c>
      <c r="C639" s="8">
        <f t="shared" si="56"/>
        <v>32823.474000000002</v>
      </c>
      <c r="D639" s="33" t="str">
        <f t="shared" si="57"/>
        <v>vis</v>
      </c>
      <c r="E639" s="129">
        <f>VLOOKUP(C639,'Active 2'!C$21:E$967,3,FALSE)</f>
        <v>-15181.154844482473</v>
      </c>
      <c r="F639" s="21" t="s">
        <v>2608</v>
      </c>
      <c r="G639" s="33" t="str">
        <f t="shared" si="58"/>
        <v>32823.474</v>
      </c>
      <c r="H639" s="8">
        <f t="shared" si="59"/>
        <v>-7865</v>
      </c>
      <c r="I639" s="130" t="s">
        <v>410</v>
      </c>
      <c r="J639" s="131" t="s">
        <v>411</v>
      </c>
      <c r="K639" s="130">
        <v>-7865</v>
      </c>
      <c r="L639" s="130" t="s">
        <v>412</v>
      </c>
      <c r="M639" s="131" t="s">
        <v>2676</v>
      </c>
      <c r="N639" s="131"/>
      <c r="O639" s="132" t="s">
        <v>322</v>
      </c>
      <c r="P639" s="132" t="s">
        <v>413</v>
      </c>
    </row>
    <row r="640" spans="1:16" ht="13.5" thickBot="1" x14ac:dyDescent="0.25">
      <c r="A640" s="8" t="str">
        <f t="shared" si="54"/>
        <v> AAC 4.117 </v>
      </c>
      <c r="B640" s="21" t="str">
        <f t="shared" si="55"/>
        <v>I</v>
      </c>
      <c r="C640" s="8">
        <f t="shared" si="56"/>
        <v>32887.271999999997</v>
      </c>
      <c r="D640" s="33" t="str">
        <f t="shared" si="57"/>
        <v>vis</v>
      </c>
      <c r="E640" s="129">
        <f>VLOOKUP(C640,'Active 2'!C$21:E$967,3,FALSE)</f>
        <v>-15134.155479656814</v>
      </c>
      <c r="F640" s="21" t="s">
        <v>2608</v>
      </c>
      <c r="G640" s="33" t="str">
        <f t="shared" si="58"/>
        <v>32887.272</v>
      </c>
      <c r="H640" s="8">
        <f t="shared" si="59"/>
        <v>-7818</v>
      </c>
      <c r="I640" s="130" t="s">
        <v>414</v>
      </c>
      <c r="J640" s="131" t="s">
        <v>415</v>
      </c>
      <c r="K640" s="130">
        <v>-7818</v>
      </c>
      <c r="L640" s="130" t="s">
        <v>416</v>
      </c>
      <c r="M640" s="131" t="s">
        <v>2676</v>
      </c>
      <c r="N640" s="131"/>
      <c r="O640" s="132" t="s">
        <v>404</v>
      </c>
      <c r="P640" s="132" t="s">
        <v>405</v>
      </c>
    </row>
    <row r="641" spans="1:16" ht="13.5" thickBot="1" x14ac:dyDescent="0.25">
      <c r="A641" s="8" t="str">
        <f t="shared" si="54"/>
        <v> AAC 4.117 </v>
      </c>
      <c r="B641" s="21" t="str">
        <f t="shared" si="55"/>
        <v>I</v>
      </c>
      <c r="C641" s="8">
        <f t="shared" si="56"/>
        <v>33005.366000000002</v>
      </c>
      <c r="D641" s="33" t="str">
        <f t="shared" si="57"/>
        <v>vis</v>
      </c>
      <c r="E641" s="129">
        <f>VLOOKUP(C641,'Active 2'!C$21:E$967,3,FALSE)</f>
        <v>-15047.156780799138</v>
      </c>
      <c r="F641" s="21" t="s">
        <v>2608</v>
      </c>
      <c r="G641" s="33" t="str">
        <f t="shared" si="58"/>
        <v>33005.366</v>
      </c>
      <c r="H641" s="8">
        <f t="shared" si="59"/>
        <v>-7731</v>
      </c>
      <c r="I641" s="130" t="s">
        <v>417</v>
      </c>
      <c r="J641" s="131" t="s">
        <v>418</v>
      </c>
      <c r="K641" s="130">
        <v>-7731</v>
      </c>
      <c r="L641" s="130" t="s">
        <v>419</v>
      </c>
      <c r="M641" s="131" t="s">
        <v>2676</v>
      </c>
      <c r="N641" s="131"/>
      <c r="O641" s="132" t="s">
        <v>404</v>
      </c>
      <c r="P641" s="132" t="s">
        <v>405</v>
      </c>
    </row>
    <row r="642" spans="1:16" ht="13.5" thickBot="1" x14ac:dyDescent="0.25">
      <c r="A642" s="8" t="str">
        <f t="shared" si="54"/>
        <v> SAC 24.82 </v>
      </c>
      <c r="B642" s="21" t="str">
        <f t="shared" si="55"/>
        <v>I</v>
      </c>
      <c r="C642" s="8">
        <f t="shared" si="56"/>
        <v>33028.442999999999</v>
      </c>
      <c r="D642" s="33" t="str">
        <f t="shared" si="57"/>
        <v>vis</v>
      </c>
      <c r="E642" s="129">
        <f>VLOOKUP(C642,'Active 2'!C$21:E$967,3,FALSE)</f>
        <v>-15030.156179807231</v>
      </c>
      <c r="F642" s="21" t="s">
        <v>2608</v>
      </c>
      <c r="G642" s="33" t="str">
        <f t="shared" si="58"/>
        <v>33028.443</v>
      </c>
      <c r="H642" s="8">
        <f t="shared" si="59"/>
        <v>-7714</v>
      </c>
      <c r="I642" s="130" t="s">
        <v>420</v>
      </c>
      <c r="J642" s="131" t="s">
        <v>421</v>
      </c>
      <c r="K642" s="130">
        <v>-7714</v>
      </c>
      <c r="L642" s="130" t="s">
        <v>422</v>
      </c>
      <c r="M642" s="131" t="s">
        <v>2676</v>
      </c>
      <c r="N642" s="131"/>
      <c r="O642" s="132" t="s">
        <v>322</v>
      </c>
      <c r="P642" s="132" t="s">
        <v>423</v>
      </c>
    </row>
    <row r="643" spans="1:16" ht="13.5" thickBot="1" x14ac:dyDescent="0.25">
      <c r="A643" s="8" t="str">
        <f t="shared" si="54"/>
        <v> AAC 4.117 </v>
      </c>
      <c r="B643" s="21" t="str">
        <f t="shared" si="55"/>
        <v>I</v>
      </c>
      <c r="C643" s="8">
        <f t="shared" si="56"/>
        <v>33032.514999999999</v>
      </c>
      <c r="D643" s="33" t="str">
        <f t="shared" si="57"/>
        <v>vis</v>
      </c>
      <c r="E643" s="129">
        <f>VLOOKUP(C643,'Active 2'!C$21:E$967,3,FALSE)</f>
        <v>-15027.156377092881</v>
      </c>
      <c r="F643" s="21" t="s">
        <v>2608</v>
      </c>
      <c r="G643" s="33" t="str">
        <f t="shared" si="58"/>
        <v>33032.515</v>
      </c>
      <c r="H643" s="8">
        <f t="shared" si="59"/>
        <v>-7711</v>
      </c>
      <c r="I643" s="130" t="s">
        <v>424</v>
      </c>
      <c r="J643" s="131" t="s">
        <v>425</v>
      </c>
      <c r="K643" s="130">
        <v>-7711</v>
      </c>
      <c r="L643" s="130" t="s">
        <v>419</v>
      </c>
      <c r="M643" s="131" t="s">
        <v>2676</v>
      </c>
      <c r="N643" s="131"/>
      <c r="O643" s="132" t="s">
        <v>404</v>
      </c>
      <c r="P643" s="132" t="s">
        <v>405</v>
      </c>
    </row>
    <row r="644" spans="1:16" ht="13.5" thickBot="1" x14ac:dyDescent="0.25">
      <c r="A644" s="8" t="str">
        <f t="shared" si="54"/>
        <v> AAC 4.117 </v>
      </c>
      <c r="B644" s="21" t="str">
        <f t="shared" si="55"/>
        <v>I</v>
      </c>
      <c r="C644" s="8">
        <f t="shared" si="56"/>
        <v>33066.451999999997</v>
      </c>
      <c r="D644" s="33" t="str">
        <f t="shared" si="57"/>
        <v>vis</v>
      </c>
      <c r="E644" s="129">
        <f>VLOOKUP(C644,'Active 2'!C$21:E$967,3,FALSE)</f>
        <v>-15002.155319942367</v>
      </c>
      <c r="F644" s="21" t="s">
        <v>2608</v>
      </c>
      <c r="G644" s="33" t="str">
        <f t="shared" si="58"/>
        <v>33066.452</v>
      </c>
      <c r="H644" s="8">
        <f t="shared" si="59"/>
        <v>-7686</v>
      </c>
      <c r="I644" s="130" t="s">
        <v>426</v>
      </c>
      <c r="J644" s="131" t="s">
        <v>427</v>
      </c>
      <c r="K644" s="130">
        <v>-7686</v>
      </c>
      <c r="L644" s="130" t="s">
        <v>422</v>
      </c>
      <c r="M644" s="131" t="s">
        <v>2676</v>
      </c>
      <c r="N644" s="131"/>
      <c r="O644" s="132" t="s">
        <v>404</v>
      </c>
      <c r="P644" s="132" t="s">
        <v>405</v>
      </c>
    </row>
    <row r="645" spans="1:16" ht="13.5" thickBot="1" x14ac:dyDescent="0.25">
      <c r="A645" s="8" t="str">
        <f t="shared" si="54"/>
        <v> MSAI 23.197 </v>
      </c>
      <c r="B645" s="21" t="str">
        <f t="shared" si="55"/>
        <v>I</v>
      </c>
      <c r="C645" s="8">
        <f t="shared" si="56"/>
        <v>33123.462</v>
      </c>
      <c r="D645" s="33" t="str">
        <f t="shared" si="57"/>
        <v>vis</v>
      </c>
      <c r="E645" s="129">
        <f>VLOOKUP(C645,'Active 2'!C$21:E$967,3,FALSE)</f>
        <v>-14960.156608560957</v>
      </c>
      <c r="F645" s="21" t="s">
        <v>2608</v>
      </c>
      <c r="G645" s="33" t="str">
        <f t="shared" si="58"/>
        <v>33123.462</v>
      </c>
      <c r="H645" s="8">
        <f t="shared" si="59"/>
        <v>-7644</v>
      </c>
      <c r="I645" s="130" t="s">
        <v>428</v>
      </c>
      <c r="J645" s="131" t="s">
        <v>429</v>
      </c>
      <c r="K645" s="130">
        <v>-7644</v>
      </c>
      <c r="L645" s="130" t="s">
        <v>430</v>
      </c>
      <c r="M645" s="131" t="s">
        <v>2610</v>
      </c>
      <c r="N645" s="131"/>
      <c r="O645" s="132" t="s">
        <v>431</v>
      </c>
      <c r="P645" s="132" t="s">
        <v>432</v>
      </c>
    </row>
    <row r="646" spans="1:16" ht="13.5" thickBot="1" x14ac:dyDescent="0.25">
      <c r="A646" s="8" t="str">
        <f t="shared" si="54"/>
        <v> AAC 5.75 </v>
      </c>
      <c r="B646" s="21" t="str">
        <f t="shared" si="55"/>
        <v>I</v>
      </c>
      <c r="C646" s="8">
        <f t="shared" si="56"/>
        <v>33172.330999999998</v>
      </c>
      <c r="D646" s="33" t="str">
        <f t="shared" si="57"/>
        <v>vis</v>
      </c>
      <c r="E646" s="129">
        <f>VLOOKUP(C646,'Active 2'!C$21:E$967,3,FALSE)</f>
        <v>-14924.155292537489</v>
      </c>
      <c r="F646" s="21" t="s">
        <v>2608</v>
      </c>
      <c r="G646" s="33" t="str">
        <f t="shared" si="58"/>
        <v>33172.331</v>
      </c>
      <c r="H646" s="8">
        <f t="shared" si="59"/>
        <v>-7608</v>
      </c>
      <c r="I646" s="130" t="s">
        <v>433</v>
      </c>
      <c r="J646" s="131" t="s">
        <v>434</v>
      </c>
      <c r="K646" s="130">
        <v>-7608</v>
      </c>
      <c r="L646" s="130" t="s">
        <v>430</v>
      </c>
      <c r="M646" s="131" t="s">
        <v>2676</v>
      </c>
      <c r="N646" s="131"/>
      <c r="O646" s="132" t="s">
        <v>404</v>
      </c>
      <c r="P646" s="132" t="s">
        <v>435</v>
      </c>
    </row>
    <row r="647" spans="1:16" ht="13.5" thickBot="1" x14ac:dyDescent="0.25">
      <c r="A647" s="8" t="str">
        <f t="shared" si="54"/>
        <v> AAC 5.75 </v>
      </c>
      <c r="B647" s="21" t="str">
        <f t="shared" si="55"/>
        <v>I</v>
      </c>
      <c r="C647" s="8">
        <f t="shared" si="56"/>
        <v>33184.546999999999</v>
      </c>
      <c r="D647" s="33" t="str">
        <f t="shared" si="57"/>
        <v>vis</v>
      </c>
      <c r="E647" s="129">
        <f>VLOOKUP(C647,'Active 2'!C$21:E$967,3,FALSE)</f>
        <v>-14915.155884394439</v>
      </c>
      <c r="F647" s="21" t="s">
        <v>2608</v>
      </c>
      <c r="G647" s="33" t="str">
        <f t="shared" si="58"/>
        <v>33184.547</v>
      </c>
      <c r="H647" s="8">
        <f t="shared" si="59"/>
        <v>-7599</v>
      </c>
      <c r="I647" s="130" t="s">
        <v>436</v>
      </c>
      <c r="J647" s="131" t="s">
        <v>437</v>
      </c>
      <c r="K647" s="130">
        <v>-7599</v>
      </c>
      <c r="L647" s="130" t="s">
        <v>438</v>
      </c>
      <c r="M647" s="131" t="s">
        <v>2676</v>
      </c>
      <c r="N647" s="131"/>
      <c r="O647" s="132" t="s">
        <v>404</v>
      </c>
      <c r="P647" s="132" t="s">
        <v>435</v>
      </c>
    </row>
    <row r="648" spans="1:16" ht="13.5" thickBot="1" x14ac:dyDescent="0.25">
      <c r="A648" s="8" t="str">
        <f t="shared" si="54"/>
        <v> AAC 5.75 </v>
      </c>
      <c r="B648" s="21" t="str">
        <f t="shared" si="55"/>
        <v>I</v>
      </c>
      <c r="C648" s="8">
        <f t="shared" si="56"/>
        <v>33385.444000000003</v>
      </c>
      <c r="D648" s="33" t="str">
        <f t="shared" si="57"/>
        <v>vis</v>
      </c>
      <c r="E648" s="129">
        <f>VLOOKUP(C648,'Active 2'!C$21:E$967,3,FALSE)</f>
        <v>-14767.157022433539</v>
      </c>
      <c r="F648" s="21" t="s">
        <v>2608</v>
      </c>
      <c r="G648" s="33" t="str">
        <f t="shared" si="58"/>
        <v>33385.444</v>
      </c>
      <c r="H648" s="8">
        <f t="shared" si="59"/>
        <v>-7451</v>
      </c>
      <c r="I648" s="130" t="s">
        <v>439</v>
      </c>
      <c r="J648" s="131" t="s">
        <v>440</v>
      </c>
      <c r="K648" s="130">
        <v>-7451</v>
      </c>
      <c r="L648" s="130" t="s">
        <v>441</v>
      </c>
      <c r="M648" s="131" t="s">
        <v>2676</v>
      </c>
      <c r="N648" s="131"/>
      <c r="O648" s="132" t="s">
        <v>404</v>
      </c>
      <c r="P648" s="132" t="s">
        <v>435</v>
      </c>
    </row>
    <row r="649" spans="1:16" ht="13.5" thickBot="1" x14ac:dyDescent="0.25">
      <c r="A649" s="8" t="str">
        <f t="shared" si="54"/>
        <v> JO 34.20 </v>
      </c>
      <c r="B649" s="21" t="str">
        <f t="shared" si="55"/>
        <v>I</v>
      </c>
      <c r="C649" s="8">
        <f t="shared" si="56"/>
        <v>33628.428399999997</v>
      </c>
      <c r="D649" s="33" t="str">
        <f t="shared" si="57"/>
        <v>vis</v>
      </c>
      <c r="E649" s="129">
        <f>VLOOKUP(C649,'Active 2'!C$21:E$967,3,FALSE)</f>
        <v>-14588.152783075808</v>
      </c>
      <c r="F649" s="21" t="s">
        <v>2608</v>
      </c>
      <c r="G649" s="33" t="str">
        <f t="shared" si="58"/>
        <v>33628.4284</v>
      </c>
      <c r="H649" s="8">
        <f t="shared" si="59"/>
        <v>-7272</v>
      </c>
      <c r="I649" s="130" t="s">
        <v>442</v>
      </c>
      <c r="J649" s="131" t="s">
        <v>443</v>
      </c>
      <c r="K649" s="130">
        <v>-7272</v>
      </c>
      <c r="L649" s="130" t="s">
        <v>444</v>
      </c>
      <c r="M649" s="131" t="s">
        <v>445</v>
      </c>
      <c r="N649" s="131" t="s">
        <v>446</v>
      </c>
      <c r="O649" s="132" t="s">
        <v>447</v>
      </c>
      <c r="P649" s="132" t="s">
        <v>448</v>
      </c>
    </row>
    <row r="650" spans="1:16" ht="13.5" thickBot="1" x14ac:dyDescent="0.25">
      <c r="A650" s="8" t="str">
        <f t="shared" si="54"/>
        <v> AAC 5.75 </v>
      </c>
      <c r="B650" s="21" t="str">
        <f t="shared" si="55"/>
        <v>I</v>
      </c>
      <c r="C650" s="8">
        <f t="shared" si="56"/>
        <v>33799.464999999997</v>
      </c>
      <c r="D650" s="33" t="str">
        <f t="shared" si="57"/>
        <v>vis</v>
      </c>
      <c r="E650" s="129">
        <f>VLOOKUP(C650,'Active 2'!C$21:E$967,3,FALSE)</f>
        <v>-14462.15178677591</v>
      </c>
      <c r="F650" s="21" t="s">
        <v>2608</v>
      </c>
      <c r="G650" s="33" t="str">
        <f t="shared" si="58"/>
        <v>33799.465</v>
      </c>
      <c r="H650" s="8">
        <f t="shared" si="59"/>
        <v>-7146</v>
      </c>
      <c r="I650" s="130" t="s">
        <v>449</v>
      </c>
      <c r="J650" s="131" t="s">
        <v>450</v>
      </c>
      <c r="K650" s="130">
        <v>-7146</v>
      </c>
      <c r="L650" s="130" t="s">
        <v>451</v>
      </c>
      <c r="M650" s="131" t="s">
        <v>2676</v>
      </c>
      <c r="N650" s="131"/>
      <c r="O650" s="132" t="s">
        <v>404</v>
      </c>
      <c r="P650" s="132" t="s">
        <v>435</v>
      </c>
    </row>
    <row r="651" spans="1:16" ht="13.5" thickBot="1" x14ac:dyDescent="0.25">
      <c r="A651" s="8" t="str">
        <f t="shared" ref="A651:A714" si="60">P651</f>
        <v> AAC 5.75 </v>
      </c>
      <c r="B651" s="21" t="str">
        <f t="shared" ref="B651:B714" si="61">IF(H651=INT(H651),"I","II")</f>
        <v>I</v>
      </c>
      <c r="C651" s="8">
        <f t="shared" ref="C651:C714" si="62">1*G651</f>
        <v>33890.415000000001</v>
      </c>
      <c r="D651" s="33" t="str">
        <f t="shared" ref="D651:D714" si="63">VLOOKUP(F651,I$1:J$5,2,FALSE)</f>
        <v>vis</v>
      </c>
      <c r="E651" s="129">
        <f>VLOOKUP(C651,'Active 2'!C$21:E$967,3,FALSE)</f>
        <v>-14395.149808173222</v>
      </c>
      <c r="F651" s="21" t="s">
        <v>2608</v>
      </c>
      <c r="G651" s="33" t="str">
        <f t="shared" ref="G651:G714" si="64">MID(I651,3,LEN(I651)-3)</f>
        <v>33890.415</v>
      </c>
      <c r="H651" s="8">
        <f t="shared" ref="H651:H714" si="65">1*K651</f>
        <v>-7079</v>
      </c>
      <c r="I651" s="130" t="s">
        <v>452</v>
      </c>
      <c r="J651" s="131" t="s">
        <v>453</v>
      </c>
      <c r="K651" s="130">
        <v>-7079</v>
      </c>
      <c r="L651" s="130" t="s">
        <v>451</v>
      </c>
      <c r="M651" s="131" t="s">
        <v>2676</v>
      </c>
      <c r="N651" s="131"/>
      <c r="O651" s="132" t="s">
        <v>404</v>
      </c>
      <c r="P651" s="132" t="s">
        <v>435</v>
      </c>
    </row>
    <row r="652" spans="1:16" ht="13.5" thickBot="1" x14ac:dyDescent="0.25">
      <c r="A652" s="8" t="str">
        <f t="shared" si="60"/>
        <v> AAC 5.75 </v>
      </c>
      <c r="B652" s="21" t="str">
        <f t="shared" si="61"/>
        <v>I</v>
      </c>
      <c r="C652" s="8">
        <f t="shared" si="62"/>
        <v>33928.421999999999</v>
      </c>
      <c r="D652" s="33" t="str">
        <f t="shared" si="63"/>
        <v>vis</v>
      </c>
      <c r="E652" s="129">
        <f>VLOOKUP(C652,'Active 2'!C$21:E$967,3,FALSE)</f>
        <v>-14367.150421688868</v>
      </c>
      <c r="F652" s="21" t="s">
        <v>2608</v>
      </c>
      <c r="G652" s="33" t="str">
        <f t="shared" si="64"/>
        <v>33928.422</v>
      </c>
      <c r="H652" s="8">
        <f t="shared" si="65"/>
        <v>-7051</v>
      </c>
      <c r="I652" s="130" t="s">
        <v>454</v>
      </c>
      <c r="J652" s="131" t="s">
        <v>455</v>
      </c>
      <c r="K652" s="130">
        <v>-7051</v>
      </c>
      <c r="L652" s="130" t="s">
        <v>456</v>
      </c>
      <c r="M652" s="131" t="s">
        <v>2676</v>
      </c>
      <c r="N652" s="131"/>
      <c r="O652" s="132" t="s">
        <v>404</v>
      </c>
      <c r="P652" s="132" t="s">
        <v>435</v>
      </c>
    </row>
    <row r="653" spans="1:16" ht="13.5" thickBot="1" x14ac:dyDescent="0.25">
      <c r="A653" s="8" t="str">
        <f t="shared" si="60"/>
        <v> SAC 25.82 </v>
      </c>
      <c r="B653" s="21" t="str">
        <f t="shared" si="61"/>
        <v>I</v>
      </c>
      <c r="C653" s="8">
        <f t="shared" si="62"/>
        <v>34190.408000000003</v>
      </c>
      <c r="D653" s="33" t="str">
        <f t="shared" si="63"/>
        <v>vis</v>
      </c>
      <c r="E653" s="129">
        <f>VLOOKUP(C653,'Active 2'!C$21:E$967,3,FALSE)</f>
        <v>-14174.147888800433</v>
      </c>
      <c r="F653" s="21" t="s">
        <v>2608</v>
      </c>
      <c r="G653" s="33" t="str">
        <f t="shared" si="64"/>
        <v>34190.408</v>
      </c>
      <c r="H653" s="8">
        <f t="shared" si="65"/>
        <v>-6858</v>
      </c>
      <c r="I653" s="130" t="s">
        <v>457</v>
      </c>
      <c r="J653" s="131" t="s">
        <v>458</v>
      </c>
      <c r="K653" s="130">
        <v>-6858</v>
      </c>
      <c r="L653" s="130" t="s">
        <v>459</v>
      </c>
      <c r="M653" s="131" t="s">
        <v>2676</v>
      </c>
      <c r="N653" s="131"/>
      <c r="O653" s="132" t="s">
        <v>404</v>
      </c>
      <c r="P653" s="132" t="s">
        <v>413</v>
      </c>
    </row>
    <row r="654" spans="1:16" ht="13.5" thickBot="1" x14ac:dyDescent="0.25">
      <c r="A654" s="8" t="str">
        <f t="shared" si="60"/>
        <v> AA 6.144 </v>
      </c>
      <c r="B654" s="21" t="str">
        <f t="shared" si="61"/>
        <v>I</v>
      </c>
      <c r="C654" s="8">
        <f t="shared" si="62"/>
        <v>34490.408000000003</v>
      </c>
      <c r="D654" s="33" t="str">
        <f t="shared" si="63"/>
        <v>vis</v>
      </c>
      <c r="E654" s="129">
        <f>VLOOKUP(C654,'Active 2'!C$21:E$967,3,FALSE)</f>
        <v>-13953.140812595866</v>
      </c>
      <c r="F654" s="21" t="s">
        <v>2608</v>
      </c>
      <c r="G654" s="33" t="str">
        <f t="shared" si="64"/>
        <v>34490.408</v>
      </c>
      <c r="H654" s="8">
        <f t="shared" si="65"/>
        <v>-6637</v>
      </c>
      <c r="I654" s="130" t="s">
        <v>460</v>
      </c>
      <c r="J654" s="131" t="s">
        <v>461</v>
      </c>
      <c r="K654" s="130">
        <v>-6637</v>
      </c>
      <c r="L654" s="130" t="s">
        <v>462</v>
      </c>
      <c r="M654" s="131" t="s">
        <v>2676</v>
      </c>
      <c r="N654" s="131"/>
      <c r="O654" s="132" t="s">
        <v>404</v>
      </c>
      <c r="P654" s="132" t="s">
        <v>463</v>
      </c>
    </row>
    <row r="655" spans="1:16" ht="13.5" thickBot="1" x14ac:dyDescent="0.25">
      <c r="A655" s="8" t="str">
        <f t="shared" si="60"/>
        <v> AA 6.144 </v>
      </c>
      <c r="B655" s="21" t="str">
        <f t="shared" si="61"/>
        <v>I</v>
      </c>
      <c r="C655" s="8">
        <f t="shared" si="62"/>
        <v>34661.440999999999</v>
      </c>
      <c r="D655" s="33" t="str">
        <f t="shared" si="63"/>
        <v>vis</v>
      </c>
      <c r="E655" s="129">
        <f>VLOOKUP(C655,'Active 2'!C$21:E$967,3,FALSE)</f>
        <v>-13827.142468380885</v>
      </c>
      <c r="F655" s="21" t="s">
        <v>2608</v>
      </c>
      <c r="G655" s="33" t="str">
        <f t="shared" si="64"/>
        <v>34661.441</v>
      </c>
      <c r="H655" s="8">
        <f t="shared" si="65"/>
        <v>-6511</v>
      </c>
      <c r="I655" s="130" t="s">
        <v>464</v>
      </c>
      <c r="J655" s="131" t="s">
        <v>465</v>
      </c>
      <c r="K655" s="130">
        <v>-6511</v>
      </c>
      <c r="L655" s="130" t="s">
        <v>466</v>
      </c>
      <c r="M655" s="131" t="s">
        <v>2676</v>
      </c>
      <c r="N655" s="131"/>
      <c r="O655" s="132" t="s">
        <v>404</v>
      </c>
      <c r="P655" s="132" t="s">
        <v>463</v>
      </c>
    </row>
    <row r="656" spans="1:16" ht="13.5" thickBot="1" x14ac:dyDescent="0.25">
      <c r="A656" s="8" t="str">
        <f t="shared" si="60"/>
        <v> SAC 28.109 </v>
      </c>
      <c r="B656" s="21" t="str">
        <f t="shared" si="61"/>
        <v>I</v>
      </c>
      <c r="C656" s="8">
        <f t="shared" si="62"/>
        <v>35341.521000000001</v>
      </c>
      <c r="D656" s="33" t="str">
        <f t="shared" si="63"/>
        <v>vis</v>
      </c>
      <c r="E656" s="129">
        <f>VLOOKUP(C656,'Active 2'!C$21:E$967,3,FALSE)</f>
        <v>-13326.134160430212</v>
      </c>
      <c r="F656" s="21" t="s">
        <v>2608</v>
      </c>
      <c r="G656" s="33" t="str">
        <f t="shared" si="64"/>
        <v>35341.5210</v>
      </c>
      <c r="H656" s="8">
        <f t="shared" si="65"/>
        <v>-6010</v>
      </c>
      <c r="I656" s="130" t="s">
        <v>472</v>
      </c>
      <c r="J656" s="131" t="s">
        <v>473</v>
      </c>
      <c r="K656" s="130">
        <v>-6010</v>
      </c>
      <c r="L656" s="130" t="s">
        <v>474</v>
      </c>
      <c r="M656" s="131" t="s">
        <v>475</v>
      </c>
      <c r="N656" s="131"/>
      <c r="O656" s="132" t="s">
        <v>476</v>
      </c>
      <c r="P656" s="132" t="s">
        <v>477</v>
      </c>
    </row>
    <row r="657" spans="1:16" ht="13.5" thickBot="1" x14ac:dyDescent="0.25">
      <c r="A657" s="8" t="str">
        <f t="shared" si="60"/>
        <v> SAC 29.108 </v>
      </c>
      <c r="B657" s="21" t="str">
        <f t="shared" si="61"/>
        <v>I</v>
      </c>
      <c r="C657" s="8">
        <f t="shared" si="62"/>
        <v>35360.527000000002</v>
      </c>
      <c r="D657" s="33" t="str">
        <f t="shared" si="63"/>
        <v>vis</v>
      </c>
      <c r="E657" s="129">
        <f>VLOOKUP(C657,'Active 2'!C$21:E$967,3,FALSE)</f>
        <v>-13312.132625462398</v>
      </c>
      <c r="F657" s="21" t="s">
        <v>2608</v>
      </c>
      <c r="G657" s="33" t="str">
        <f t="shared" si="64"/>
        <v>35360.527</v>
      </c>
      <c r="H657" s="8">
        <f t="shared" si="65"/>
        <v>-5996</v>
      </c>
      <c r="I657" s="130" t="s">
        <v>478</v>
      </c>
      <c r="J657" s="131" t="s">
        <v>479</v>
      </c>
      <c r="K657" s="130">
        <v>-5996</v>
      </c>
      <c r="L657" s="130" t="s">
        <v>480</v>
      </c>
      <c r="M657" s="131" t="s">
        <v>475</v>
      </c>
      <c r="N657" s="131"/>
      <c r="O657" s="132" t="s">
        <v>481</v>
      </c>
      <c r="P657" s="132" t="s">
        <v>482</v>
      </c>
    </row>
    <row r="658" spans="1:16" ht="13.5" thickBot="1" x14ac:dyDescent="0.25">
      <c r="A658" s="8" t="str">
        <f t="shared" si="60"/>
        <v> AA 6.144 </v>
      </c>
      <c r="B658" s="21" t="str">
        <f t="shared" si="61"/>
        <v>I</v>
      </c>
      <c r="C658" s="8">
        <f t="shared" si="62"/>
        <v>35371.381999999998</v>
      </c>
      <c r="D658" s="33" t="str">
        <f t="shared" si="63"/>
        <v>vis</v>
      </c>
      <c r="E658" s="129">
        <f>VLOOKUP(C658,'Active 2'!C$21:E$967,3,FALSE)</f>
        <v>-13304.135852755066</v>
      </c>
      <c r="F658" s="21" t="s">
        <v>2608</v>
      </c>
      <c r="G658" s="33" t="str">
        <f t="shared" si="64"/>
        <v>35371.382</v>
      </c>
      <c r="H658" s="8">
        <f t="shared" si="65"/>
        <v>-5988</v>
      </c>
      <c r="I658" s="130" t="s">
        <v>483</v>
      </c>
      <c r="J658" s="131" t="s">
        <v>484</v>
      </c>
      <c r="K658" s="130">
        <v>-5988</v>
      </c>
      <c r="L658" s="130" t="s">
        <v>485</v>
      </c>
      <c r="M658" s="131" t="s">
        <v>2676</v>
      </c>
      <c r="N658" s="131"/>
      <c r="O658" s="132" t="s">
        <v>404</v>
      </c>
      <c r="P658" s="132" t="s">
        <v>463</v>
      </c>
    </row>
    <row r="659" spans="1:16" ht="13.5" thickBot="1" x14ac:dyDescent="0.25">
      <c r="A659" s="8" t="str">
        <f t="shared" si="60"/>
        <v> AC 167.19 </v>
      </c>
      <c r="B659" s="21" t="str">
        <f t="shared" si="61"/>
        <v>I</v>
      </c>
      <c r="C659" s="8">
        <f t="shared" si="62"/>
        <v>35394.4545</v>
      </c>
      <c r="D659" s="33" t="str">
        <f t="shared" si="63"/>
        <v>vis</v>
      </c>
      <c r="E659" s="129">
        <f>VLOOKUP(C659,'Active 2'!C$21:E$967,3,FALSE)</f>
        <v>-13287.138566869298</v>
      </c>
      <c r="F659" s="21" t="s">
        <v>2608</v>
      </c>
      <c r="G659" s="33" t="str">
        <f t="shared" si="64"/>
        <v>35394.4545</v>
      </c>
      <c r="H659" s="8">
        <f t="shared" si="65"/>
        <v>-5971</v>
      </c>
      <c r="I659" s="130" t="s">
        <v>486</v>
      </c>
      <c r="J659" s="131" t="s">
        <v>487</v>
      </c>
      <c r="K659" s="130">
        <v>-5971</v>
      </c>
      <c r="L659" s="130" t="s">
        <v>488</v>
      </c>
      <c r="M659" s="131" t="s">
        <v>2676</v>
      </c>
      <c r="N659" s="131"/>
      <c r="O659" s="132" t="s">
        <v>489</v>
      </c>
      <c r="P659" s="132" t="s">
        <v>490</v>
      </c>
    </row>
    <row r="660" spans="1:16" ht="13.5" thickBot="1" x14ac:dyDescent="0.25">
      <c r="A660" s="8" t="str">
        <f t="shared" si="60"/>
        <v> AC 175.18 </v>
      </c>
      <c r="B660" s="21" t="str">
        <f t="shared" si="61"/>
        <v>I</v>
      </c>
      <c r="C660" s="8">
        <f t="shared" si="62"/>
        <v>35493.550000000003</v>
      </c>
      <c r="D660" s="33" t="str">
        <f t="shared" si="63"/>
        <v>vis</v>
      </c>
      <c r="E660" s="129">
        <f>VLOOKUP(C660,'Active 2'!C$21:E$967,3,FALSE)</f>
        <v>-13214.135877802531</v>
      </c>
      <c r="F660" s="21" t="s">
        <v>2608</v>
      </c>
      <c r="G660" s="33" t="str">
        <f t="shared" si="64"/>
        <v>35493.550</v>
      </c>
      <c r="H660" s="8">
        <f t="shared" si="65"/>
        <v>-5898</v>
      </c>
      <c r="I660" s="130" t="s">
        <v>491</v>
      </c>
      <c r="J660" s="131" t="s">
        <v>492</v>
      </c>
      <c r="K660" s="130">
        <v>-5898</v>
      </c>
      <c r="L660" s="130" t="s">
        <v>493</v>
      </c>
      <c r="M660" s="131" t="s">
        <v>2676</v>
      </c>
      <c r="N660" s="131"/>
      <c r="O660" s="132" t="s">
        <v>489</v>
      </c>
      <c r="P660" s="132" t="s">
        <v>494</v>
      </c>
    </row>
    <row r="661" spans="1:16" ht="13.5" thickBot="1" x14ac:dyDescent="0.25">
      <c r="A661" s="8" t="str">
        <f t="shared" si="60"/>
        <v> AA 8.48 </v>
      </c>
      <c r="B661" s="21" t="str">
        <f t="shared" si="61"/>
        <v>I</v>
      </c>
      <c r="C661" s="8">
        <f t="shared" si="62"/>
        <v>35713.456299999998</v>
      </c>
      <c r="D661" s="33" t="str">
        <f t="shared" si="63"/>
        <v>vis</v>
      </c>
      <c r="E661" s="129">
        <f>VLOOKUP(C661,'Active 2'!C$21:E$967,3,FALSE)</f>
        <v>-13052.133049795988</v>
      </c>
      <c r="F661" s="21" t="s">
        <v>2608</v>
      </c>
      <c r="G661" s="33" t="str">
        <f t="shared" si="64"/>
        <v>35713.4563</v>
      </c>
      <c r="H661" s="8">
        <f t="shared" si="65"/>
        <v>-5736</v>
      </c>
      <c r="I661" s="130" t="s">
        <v>495</v>
      </c>
      <c r="J661" s="131" t="s">
        <v>496</v>
      </c>
      <c r="K661" s="130">
        <v>-5736</v>
      </c>
      <c r="L661" s="130" t="s">
        <v>497</v>
      </c>
      <c r="M661" s="131" t="s">
        <v>2676</v>
      </c>
      <c r="N661" s="131"/>
      <c r="O661" s="132" t="s">
        <v>498</v>
      </c>
      <c r="P661" s="132" t="s">
        <v>499</v>
      </c>
    </row>
    <row r="662" spans="1:16" ht="13.5" thickBot="1" x14ac:dyDescent="0.25">
      <c r="A662" s="8" t="str">
        <f t="shared" si="60"/>
        <v> AA 9.46 </v>
      </c>
      <c r="B662" s="21" t="str">
        <f t="shared" si="61"/>
        <v>I</v>
      </c>
      <c r="C662" s="8">
        <f t="shared" si="62"/>
        <v>35743.321000000004</v>
      </c>
      <c r="D662" s="33" t="str">
        <f t="shared" si="63"/>
        <v>vis</v>
      </c>
      <c r="E662" s="129">
        <f>VLOOKUP(C662,'Active 2'!C$21:E$967,3,FALSE)</f>
        <v>-13030.132016366895</v>
      </c>
      <c r="F662" s="21" t="s">
        <v>2608</v>
      </c>
      <c r="G662" s="33" t="str">
        <f t="shared" si="64"/>
        <v>35743.321</v>
      </c>
      <c r="H662" s="8">
        <f t="shared" si="65"/>
        <v>-5714</v>
      </c>
      <c r="I662" s="130" t="s">
        <v>500</v>
      </c>
      <c r="J662" s="131" t="s">
        <v>501</v>
      </c>
      <c r="K662" s="130">
        <v>-5714</v>
      </c>
      <c r="L662" s="130" t="s">
        <v>493</v>
      </c>
      <c r="M662" s="131" t="s">
        <v>2676</v>
      </c>
      <c r="N662" s="131"/>
      <c r="O662" s="132" t="s">
        <v>404</v>
      </c>
      <c r="P662" s="132" t="s">
        <v>502</v>
      </c>
    </row>
    <row r="663" spans="1:16" ht="13.5" thickBot="1" x14ac:dyDescent="0.25">
      <c r="A663" s="8" t="str">
        <f t="shared" si="60"/>
        <v> AA 9.46 </v>
      </c>
      <c r="B663" s="21" t="str">
        <f t="shared" si="61"/>
        <v>I</v>
      </c>
      <c r="C663" s="8">
        <f t="shared" si="62"/>
        <v>35762.324000000001</v>
      </c>
      <c r="D663" s="33" t="str">
        <f t="shared" si="63"/>
        <v>vis</v>
      </c>
      <c r="E663" s="129">
        <f>VLOOKUP(C663,'Active 2'!C$21:E$967,3,FALSE)</f>
        <v>-13016.132691469846</v>
      </c>
      <c r="F663" s="21" t="s">
        <v>2608</v>
      </c>
      <c r="G663" s="33" t="str">
        <f t="shared" si="64"/>
        <v>35762.324</v>
      </c>
      <c r="H663" s="8">
        <f t="shared" si="65"/>
        <v>-5700</v>
      </c>
      <c r="I663" s="130" t="s">
        <v>503</v>
      </c>
      <c r="J663" s="131" t="s">
        <v>504</v>
      </c>
      <c r="K663" s="130">
        <v>-5700</v>
      </c>
      <c r="L663" s="130" t="s">
        <v>505</v>
      </c>
      <c r="M663" s="131" t="s">
        <v>2676</v>
      </c>
      <c r="N663" s="131"/>
      <c r="O663" s="132" t="s">
        <v>404</v>
      </c>
      <c r="P663" s="132" t="s">
        <v>502</v>
      </c>
    </row>
    <row r="664" spans="1:16" ht="13.5" thickBot="1" x14ac:dyDescent="0.25">
      <c r="A664" s="8" t="str">
        <f t="shared" si="60"/>
        <v> SAC 29.108 </v>
      </c>
      <c r="B664" s="21" t="str">
        <f t="shared" si="61"/>
        <v>I</v>
      </c>
      <c r="C664" s="8">
        <f t="shared" si="62"/>
        <v>35876.353000000003</v>
      </c>
      <c r="D664" s="33" t="str">
        <f t="shared" si="63"/>
        <v>vis</v>
      </c>
      <c r="E664" s="129">
        <f>VLOOKUP(C664,'Active 2'!C$21:E$967,3,FALSE)</f>
        <v>-12932.128638494743</v>
      </c>
      <c r="F664" s="21" t="s">
        <v>2608</v>
      </c>
      <c r="G664" s="33" t="str">
        <f t="shared" si="64"/>
        <v>35876.353</v>
      </c>
      <c r="H664" s="8">
        <f t="shared" si="65"/>
        <v>-5616</v>
      </c>
      <c r="I664" s="130" t="s">
        <v>506</v>
      </c>
      <c r="J664" s="131" t="s">
        <v>507</v>
      </c>
      <c r="K664" s="130">
        <v>-5616</v>
      </c>
      <c r="L664" s="130" t="s">
        <v>508</v>
      </c>
      <c r="M664" s="131" t="s">
        <v>475</v>
      </c>
      <c r="N664" s="131"/>
      <c r="O664" s="132" t="s">
        <v>509</v>
      </c>
      <c r="P664" s="132" t="s">
        <v>482</v>
      </c>
    </row>
    <row r="665" spans="1:16" ht="13.5" thickBot="1" x14ac:dyDescent="0.25">
      <c r="A665" s="8" t="str">
        <f t="shared" si="60"/>
        <v> SAC 29.108 </v>
      </c>
      <c r="B665" s="21" t="str">
        <f t="shared" si="61"/>
        <v>I</v>
      </c>
      <c r="C665" s="8">
        <f t="shared" si="62"/>
        <v>35930.648000000001</v>
      </c>
      <c r="D665" s="33" t="str">
        <f t="shared" si="63"/>
        <v>vis</v>
      </c>
      <c r="E665" s="129">
        <f>VLOOKUP(C665,'Active 2'!C$21:E$967,3,FALSE)</f>
        <v>-12892.130041152988</v>
      </c>
      <c r="F665" s="21" t="s">
        <v>2608</v>
      </c>
      <c r="G665" s="33" t="str">
        <f t="shared" si="64"/>
        <v>35930.648</v>
      </c>
      <c r="H665" s="8">
        <f t="shared" si="65"/>
        <v>-5576</v>
      </c>
      <c r="I665" s="130" t="s">
        <v>510</v>
      </c>
      <c r="J665" s="131" t="s">
        <v>511</v>
      </c>
      <c r="K665" s="130">
        <v>-5576</v>
      </c>
      <c r="L665" s="130" t="s">
        <v>505</v>
      </c>
      <c r="M665" s="131" t="s">
        <v>475</v>
      </c>
      <c r="N665" s="131"/>
      <c r="O665" s="132" t="s">
        <v>509</v>
      </c>
      <c r="P665" s="132" t="s">
        <v>482</v>
      </c>
    </row>
    <row r="666" spans="1:16" ht="13.5" thickBot="1" x14ac:dyDescent="0.25">
      <c r="A666" s="8" t="str">
        <f t="shared" si="60"/>
        <v> PZ 16.579 </v>
      </c>
      <c r="B666" s="21" t="str">
        <f t="shared" si="61"/>
        <v>I</v>
      </c>
      <c r="C666" s="8">
        <f t="shared" si="62"/>
        <v>36047.383500000004</v>
      </c>
      <c r="D666" s="33" t="str">
        <f t="shared" si="63"/>
        <v>vis</v>
      </c>
      <c r="E666" s="129">
        <f>VLOOKUP(C666,'Active 2'!C$21:E$967,3,FALSE)</f>
        <v>-12806.132136005393</v>
      </c>
      <c r="F666" s="21" t="s">
        <v>2608</v>
      </c>
      <c r="G666" s="33" t="str">
        <f t="shared" si="64"/>
        <v>36047.3835</v>
      </c>
      <c r="H666" s="8">
        <f t="shared" si="65"/>
        <v>-5490</v>
      </c>
      <c r="I666" s="130" t="s">
        <v>512</v>
      </c>
      <c r="J666" s="131" t="s">
        <v>513</v>
      </c>
      <c r="K666" s="130">
        <v>-5490</v>
      </c>
      <c r="L666" s="130" t="s">
        <v>514</v>
      </c>
      <c r="M666" s="131" t="s">
        <v>2676</v>
      </c>
      <c r="N666" s="131"/>
      <c r="O666" s="132" t="s">
        <v>515</v>
      </c>
      <c r="P666" s="132" t="s">
        <v>516</v>
      </c>
    </row>
    <row r="667" spans="1:16" ht="13.5" thickBot="1" x14ac:dyDescent="0.25">
      <c r="A667" s="8" t="str">
        <f t="shared" si="60"/>
        <v> PZ 13.125 </v>
      </c>
      <c r="B667" s="21" t="str">
        <f t="shared" si="61"/>
        <v>I</v>
      </c>
      <c r="C667" s="8">
        <f t="shared" si="62"/>
        <v>36047.383999999998</v>
      </c>
      <c r="D667" s="33" t="str">
        <f t="shared" si="63"/>
        <v>vis</v>
      </c>
      <c r="E667" s="129">
        <f>VLOOKUP(C667,'Active 2'!C$21:E$967,3,FALSE)</f>
        <v>-12806.13176766027</v>
      </c>
      <c r="F667" s="21" t="s">
        <v>2608</v>
      </c>
      <c r="G667" s="33" t="str">
        <f t="shared" si="64"/>
        <v>36047.384</v>
      </c>
      <c r="H667" s="8">
        <f t="shared" si="65"/>
        <v>-5490</v>
      </c>
      <c r="I667" s="130" t="s">
        <v>517</v>
      </c>
      <c r="J667" s="131" t="s">
        <v>513</v>
      </c>
      <c r="K667" s="130">
        <v>-5490</v>
      </c>
      <c r="L667" s="130" t="s">
        <v>518</v>
      </c>
      <c r="M667" s="131" t="s">
        <v>2676</v>
      </c>
      <c r="N667" s="131"/>
      <c r="O667" s="132" t="s">
        <v>519</v>
      </c>
      <c r="P667" s="132" t="s">
        <v>520</v>
      </c>
    </row>
    <row r="668" spans="1:16" ht="13.5" thickBot="1" x14ac:dyDescent="0.25">
      <c r="A668" s="8" t="str">
        <f t="shared" si="60"/>
        <v> PZ 16.579 </v>
      </c>
      <c r="B668" s="21" t="str">
        <f t="shared" si="61"/>
        <v>I</v>
      </c>
      <c r="C668" s="8">
        <f t="shared" si="62"/>
        <v>36051.4545</v>
      </c>
      <c r="D668" s="33" t="str">
        <f t="shared" si="63"/>
        <v>vis</v>
      </c>
      <c r="E668" s="129">
        <f>VLOOKUP(C668,'Active 2'!C$21:E$967,3,FALSE)</f>
        <v>-12803.133069981299</v>
      </c>
      <c r="F668" s="21" t="s">
        <v>2608</v>
      </c>
      <c r="G668" s="33" t="str">
        <f t="shared" si="64"/>
        <v>36051.4545</v>
      </c>
      <c r="H668" s="8">
        <f t="shared" si="65"/>
        <v>-5487</v>
      </c>
      <c r="I668" s="130" t="s">
        <v>521</v>
      </c>
      <c r="J668" s="131" t="s">
        <v>522</v>
      </c>
      <c r="K668" s="130">
        <v>-5487</v>
      </c>
      <c r="L668" s="130" t="s">
        <v>523</v>
      </c>
      <c r="M668" s="131" t="s">
        <v>2676</v>
      </c>
      <c r="N668" s="131"/>
      <c r="O668" s="132" t="s">
        <v>515</v>
      </c>
      <c r="P668" s="132" t="s">
        <v>516</v>
      </c>
    </row>
    <row r="669" spans="1:16" ht="13.5" thickBot="1" x14ac:dyDescent="0.25">
      <c r="A669" s="8" t="str">
        <f t="shared" si="60"/>
        <v> PZ 13.125 </v>
      </c>
      <c r="B669" s="21" t="str">
        <f t="shared" si="61"/>
        <v>I</v>
      </c>
      <c r="C669" s="8">
        <f t="shared" si="62"/>
        <v>36051.455000000002</v>
      </c>
      <c r="D669" s="33" t="str">
        <f t="shared" si="63"/>
        <v>vis</v>
      </c>
      <c r="E669" s="129">
        <f>VLOOKUP(C669,'Active 2'!C$21:E$967,3,FALSE)</f>
        <v>-12803.13270163617</v>
      </c>
      <c r="F669" s="21" t="s">
        <v>2608</v>
      </c>
      <c r="G669" s="33" t="str">
        <f t="shared" si="64"/>
        <v>36051.455</v>
      </c>
      <c r="H669" s="8">
        <f t="shared" si="65"/>
        <v>-5487</v>
      </c>
      <c r="I669" s="130" t="s">
        <v>524</v>
      </c>
      <c r="J669" s="131" t="s">
        <v>525</v>
      </c>
      <c r="K669" s="130">
        <v>-5487</v>
      </c>
      <c r="L669" s="130" t="s">
        <v>526</v>
      </c>
      <c r="M669" s="131" t="s">
        <v>2676</v>
      </c>
      <c r="N669" s="131"/>
      <c r="O669" s="132" t="s">
        <v>519</v>
      </c>
      <c r="P669" s="132" t="s">
        <v>520</v>
      </c>
    </row>
    <row r="670" spans="1:16" ht="13.5" thickBot="1" x14ac:dyDescent="0.25">
      <c r="A670" s="8" t="str">
        <f t="shared" si="60"/>
        <v> PZ 16.579 </v>
      </c>
      <c r="B670" s="21" t="str">
        <f t="shared" si="61"/>
        <v>I</v>
      </c>
      <c r="C670" s="8">
        <f t="shared" si="62"/>
        <v>36070.461300000003</v>
      </c>
      <c r="D670" s="33" t="str">
        <f t="shared" si="63"/>
        <v>vis</v>
      </c>
      <c r="E670" s="129">
        <f>VLOOKUP(C670,'Active 2'!C$21:E$967,3,FALSE)</f>
        <v>-12789.130945661282</v>
      </c>
      <c r="F670" s="21" t="s">
        <v>2608</v>
      </c>
      <c r="G670" s="33" t="str">
        <f t="shared" si="64"/>
        <v>36070.4613</v>
      </c>
      <c r="H670" s="8">
        <f t="shared" si="65"/>
        <v>-5473</v>
      </c>
      <c r="I670" s="130" t="s">
        <v>527</v>
      </c>
      <c r="J670" s="131" t="s">
        <v>528</v>
      </c>
      <c r="K670" s="130">
        <v>-5473</v>
      </c>
      <c r="L670" s="130" t="s">
        <v>529</v>
      </c>
      <c r="M670" s="131" t="s">
        <v>2676</v>
      </c>
      <c r="N670" s="131"/>
      <c r="O670" s="132" t="s">
        <v>515</v>
      </c>
      <c r="P670" s="132" t="s">
        <v>516</v>
      </c>
    </row>
    <row r="671" spans="1:16" ht="13.5" thickBot="1" x14ac:dyDescent="0.25">
      <c r="A671" s="8" t="str">
        <f t="shared" si="60"/>
        <v> PZ 13.125 </v>
      </c>
      <c r="B671" s="21" t="str">
        <f t="shared" si="61"/>
        <v>I</v>
      </c>
      <c r="C671" s="8">
        <f t="shared" si="62"/>
        <v>36070.463000000003</v>
      </c>
      <c r="D671" s="33" t="str">
        <f t="shared" si="63"/>
        <v>vis</v>
      </c>
      <c r="E671" s="129">
        <f>VLOOKUP(C671,'Active 2'!C$21:E$967,3,FALSE)</f>
        <v>-12789.129693287849</v>
      </c>
      <c r="F671" s="21" t="s">
        <v>2608</v>
      </c>
      <c r="G671" s="33" t="str">
        <f t="shared" si="64"/>
        <v>36070.463</v>
      </c>
      <c r="H671" s="8">
        <f t="shared" si="65"/>
        <v>-5473</v>
      </c>
      <c r="I671" s="130" t="s">
        <v>530</v>
      </c>
      <c r="J671" s="131" t="s">
        <v>531</v>
      </c>
      <c r="K671" s="130">
        <v>-5473</v>
      </c>
      <c r="L671" s="130" t="s">
        <v>532</v>
      </c>
      <c r="M671" s="131" t="s">
        <v>2676</v>
      </c>
      <c r="N671" s="131"/>
      <c r="O671" s="132" t="s">
        <v>519</v>
      </c>
      <c r="P671" s="132" t="s">
        <v>520</v>
      </c>
    </row>
    <row r="672" spans="1:16" ht="13.5" thickBot="1" x14ac:dyDescent="0.25">
      <c r="A672" s="8" t="str">
        <f t="shared" si="60"/>
        <v> PZ 13.125 </v>
      </c>
      <c r="B672" s="21" t="str">
        <f t="shared" si="61"/>
        <v>I</v>
      </c>
      <c r="C672" s="8">
        <f t="shared" si="62"/>
        <v>36074.531000000003</v>
      </c>
      <c r="D672" s="33" t="str">
        <f t="shared" si="63"/>
        <v>vis</v>
      </c>
      <c r="E672" s="129">
        <f>VLOOKUP(C672,'Active 2'!C$21:E$967,3,FALSE)</f>
        <v>-12786.132837334515</v>
      </c>
      <c r="F672" s="21" t="s">
        <v>2608</v>
      </c>
      <c r="G672" s="33" t="str">
        <f t="shared" si="64"/>
        <v>36074.531</v>
      </c>
      <c r="H672" s="8">
        <f t="shared" si="65"/>
        <v>-5470</v>
      </c>
      <c r="I672" s="130" t="s">
        <v>533</v>
      </c>
      <c r="J672" s="131" t="s">
        <v>534</v>
      </c>
      <c r="K672" s="130">
        <v>-5470</v>
      </c>
      <c r="L672" s="130" t="s">
        <v>535</v>
      </c>
      <c r="M672" s="131" t="s">
        <v>2676</v>
      </c>
      <c r="N672" s="131"/>
      <c r="O672" s="132" t="s">
        <v>519</v>
      </c>
      <c r="P672" s="132" t="s">
        <v>520</v>
      </c>
    </row>
    <row r="673" spans="1:16" ht="13.5" thickBot="1" x14ac:dyDescent="0.25">
      <c r="A673" s="8" t="str">
        <f t="shared" si="60"/>
        <v> PZ 16.579 </v>
      </c>
      <c r="B673" s="21" t="str">
        <f t="shared" si="61"/>
        <v>I</v>
      </c>
      <c r="C673" s="8">
        <f t="shared" si="62"/>
        <v>36074.533600000002</v>
      </c>
      <c r="D673" s="33" t="str">
        <f t="shared" si="63"/>
        <v>vis</v>
      </c>
      <c r="E673" s="129">
        <f>VLOOKUP(C673,'Active 2'!C$21:E$967,3,FALSE)</f>
        <v>-12786.130921939855</v>
      </c>
      <c r="F673" s="21" t="s">
        <v>2608</v>
      </c>
      <c r="G673" s="33" t="str">
        <f t="shared" si="64"/>
        <v>36074.5336</v>
      </c>
      <c r="H673" s="8">
        <f t="shared" si="65"/>
        <v>-5470</v>
      </c>
      <c r="I673" s="130" t="s">
        <v>536</v>
      </c>
      <c r="J673" s="131" t="s">
        <v>537</v>
      </c>
      <c r="K673" s="130">
        <v>-5470</v>
      </c>
      <c r="L673" s="130" t="s">
        <v>538</v>
      </c>
      <c r="M673" s="131" t="s">
        <v>2676</v>
      </c>
      <c r="N673" s="131"/>
      <c r="O673" s="132" t="s">
        <v>515</v>
      </c>
      <c r="P673" s="132" t="s">
        <v>516</v>
      </c>
    </row>
    <row r="674" spans="1:16" ht="13.5" thickBot="1" x14ac:dyDescent="0.25">
      <c r="A674" s="8" t="str">
        <f t="shared" si="60"/>
        <v> PZ 16.579 </v>
      </c>
      <c r="B674" s="21" t="str">
        <f t="shared" si="61"/>
        <v>I</v>
      </c>
      <c r="C674" s="8">
        <f t="shared" si="62"/>
        <v>36078.605900000002</v>
      </c>
      <c r="D674" s="33" t="str">
        <f t="shared" si="63"/>
        <v>vis</v>
      </c>
      <c r="E674" s="129">
        <f>VLOOKUP(C674,'Active 2'!C$21:E$967,3,FALSE)</f>
        <v>-12783.130898218429</v>
      </c>
      <c r="F674" s="21" t="s">
        <v>2608</v>
      </c>
      <c r="G674" s="33" t="str">
        <f t="shared" si="64"/>
        <v>36078.6059</v>
      </c>
      <c r="H674" s="8">
        <f t="shared" si="65"/>
        <v>-5467</v>
      </c>
      <c r="I674" s="130" t="s">
        <v>539</v>
      </c>
      <c r="J674" s="131" t="s">
        <v>540</v>
      </c>
      <c r="K674" s="130">
        <v>-5467</v>
      </c>
      <c r="L674" s="130" t="s">
        <v>538</v>
      </c>
      <c r="M674" s="131" t="s">
        <v>2676</v>
      </c>
      <c r="N674" s="131"/>
      <c r="O674" s="132" t="s">
        <v>515</v>
      </c>
      <c r="P674" s="132" t="s">
        <v>516</v>
      </c>
    </row>
    <row r="675" spans="1:16" ht="13.5" thickBot="1" x14ac:dyDescent="0.25">
      <c r="A675" s="8" t="str">
        <f t="shared" si="60"/>
        <v> PZ 16.579 </v>
      </c>
      <c r="B675" s="21" t="str">
        <f t="shared" si="61"/>
        <v>I</v>
      </c>
      <c r="C675" s="8">
        <f t="shared" si="62"/>
        <v>36081.320800000001</v>
      </c>
      <c r="D675" s="33" t="str">
        <f t="shared" si="63"/>
        <v>vis</v>
      </c>
      <c r="E675" s="129">
        <f>VLOOKUP(C675,'Active 2'!C$21:E$967,3,FALSE)</f>
        <v>-12781.130857847804</v>
      </c>
      <c r="F675" s="21" t="s">
        <v>2608</v>
      </c>
      <c r="G675" s="33" t="str">
        <f t="shared" si="64"/>
        <v>36081.3208</v>
      </c>
      <c r="H675" s="8">
        <f t="shared" si="65"/>
        <v>-5465</v>
      </c>
      <c r="I675" s="130" t="s">
        <v>541</v>
      </c>
      <c r="J675" s="131" t="s">
        <v>542</v>
      </c>
      <c r="K675" s="130">
        <v>-5465</v>
      </c>
      <c r="L675" s="130" t="s">
        <v>543</v>
      </c>
      <c r="M675" s="131" t="s">
        <v>2676</v>
      </c>
      <c r="N675" s="131"/>
      <c r="O675" s="132" t="s">
        <v>515</v>
      </c>
      <c r="P675" s="132" t="s">
        <v>516</v>
      </c>
    </row>
    <row r="676" spans="1:16" ht="13.5" thickBot="1" x14ac:dyDescent="0.25">
      <c r="A676" s="8" t="str">
        <f t="shared" si="60"/>
        <v> PZ 13.125 </v>
      </c>
      <c r="B676" s="21" t="str">
        <f t="shared" si="61"/>
        <v>I</v>
      </c>
      <c r="C676" s="8">
        <f t="shared" si="62"/>
        <v>36081.322</v>
      </c>
      <c r="D676" s="33" t="str">
        <f t="shared" si="63"/>
        <v>vis</v>
      </c>
      <c r="E676" s="129">
        <f>VLOOKUP(C676,'Active 2'!C$21:E$967,3,FALSE)</f>
        <v>-12781.129973819499</v>
      </c>
      <c r="F676" s="21" t="s">
        <v>2608</v>
      </c>
      <c r="G676" s="33" t="str">
        <f t="shared" si="64"/>
        <v>36081.322</v>
      </c>
      <c r="H676" s="8">
        <f t="shared" si="65"/>
        <v>-5465</v>
      </c>
      <c r="I676" s="130" t="s">
        <v>544</v>
      </c>
      <c r="J676" s="131" t="s">
        <v>545</v>
      </c>
      <c r="K676" s="130">
        <v>-5465</v>
      </c>
      <c r="L676" s="130" t="s">
        <v>546</v>
      </c>
      <c r="M676" s="131" t="s">
        <v>2676</v>
      </c>
      <c r="N676" s="131"/>
      <c r="O676" s="132" t="s">
        <v>519</v>
      </c>
      <c r="P676" s="132" t="s">
        <v>520</v>
      </c>
    </row>
    <row r="677" spans="1:16" ht="13.5" thickBot="1" x14ac:dyDescent="0.25">
      <c r="A677" s="8" t="str">
        <f t="shared" si="60"/>
        <v> PZ 16.579 </v>
      </c>
      <c r="B677" s="21" t="str">
        <f t="shared" si="61"/>
        <v>I</v>
      </c>
      <c r="C677" s="8">
        <f t="shared" si="62"/>
        <v>36096.255400000002</v>
      </c>
      <c r="D677" s="33" t="str">
        <f t="shared" si="63"/>
        <v>vis</v>
      </c>
      <c r="E677" s="129">
        <f>VLOOKUP(C677,'Active 2'!C$21:E$967,3,FALSE)</f>
        <v>-12770.128683580187</v>
      </c>
      <c r="F677" s="21" t="s">
        <v>2608</v>
      </c>
      <c r="G677" s="33" t="str">
        <f t="shared" si="64"/>
        <v>36096.2554</v>
      </c>
      <c r="H677" s="8">
        <f t="shared" si="65"/>
        <v>-5454</v>
      </c>
      <c r="I677" s="130" t="s">
        <v>547</v>
      </c>
      <c r="J677" s="131" t="s">
        <v>548</v>
      </c>
      <c r="K677" s="130">
        <v>-5454</v>
      </c>
      <c r="L677" s="130" t="s">
        <v>549</v>
      </c>
      <c r="M677" s="131" t="s">
        <v>2676</v>
      </c>
      <c r="N677" s="131"/>
      <c r="O677" s="132" t="s">
        <v>515</v>
      </c>
      <c r="P677" s="132" t="s">
        <v>516</v>
      </c>
    </row>
    <row r="678" spans="1:16" ht="13.5" thickBot="1" x14ac:dyDescent="0.25">
      <c r="A678" s="8" t="str">
        <f t="shared" si="60"/>
        <v> PZ 13.125 </v>
      </c>
      <c r="B678" s="21" t="str">
        <f t="shared" si="61"/>
        <v>I</v>
      </c>
      <c r="C678" s="8">
        <f t="shared" si="62"/>
        <v>36096.256000000001</v>
      </c>
      <c r="D678" s="33" t="str">
        <f t="shared" si="63"/>
        <v>vis</v>
      </c>
      <c r="E678" s="129">
        <f>VLOOKUP(C678,'Active 2'!C$21:E$967,3,FALSE)</f>
        <v>-12770.128241566035</v>
      </c>
      <c r="F678" s="21" t="s">
        <v>2608</v>
      </c>
      <c r="G678" s="33" t="str">
        <f t="shared" si="64"/>
        <v>36096.256</v>
      </c>
      <c r="H678" s="8">
        <f t="shared" si="65"/>
        <v>-5454</v>
      </c>
      <c r="I678" s="130" t="s">
        <v>550</v>
      </c>
      <c r="J678" s="131" t="s">
        <v>551</v>
      </c>
      <c r="K678" s="130">
        <v>-5454</v>
      </c>
      <c r="L678" s="130" t="s">
        <v>552</v>
      </c>
      <c r="M678" s="131" t="s">
        <v>2676</v>
      </c>
      <c r="N678" s="131"/>
      <c r="O678" s="132" t="s">
        <v>519</v>
      </c>
      <c r="P678" s="132" t="s">
        <v>520</v>
      </c>
    </row>
    <row r="679" spans="1:16" ht="13.5" thickBot="1" x14ac:dyDescent="0.25">
      <c r="A679" s="8" t="str">
        <f t="shared" si="60"/>
        <v> AC 190.24 </v>
      </c>
      <c r="B679" s="21" t="str">
        <f t="shared" si="61"/>
        <v>I</v>
      </c>
      <c r="C679" s="8">
        <f t="shared" si="62"/>
        <v>36112.538</v>
      </c>
      <c r="D679" s="33" t="str">
        <f t="shared" si="63"/>
        <v>vis</v>
      </c>
      <c r="E679" s="129">
        <f>VLOOKUP(C679,'Active 2'!C$21:E$967,3,FALSE)</f>
        <v>-12758.13345085016</v>
      </c>
      <c r="F679" s="21" t="s">
        <v>2608</v>
      </c>
      <c r="G679" s="33" t="str">
        <f t="shared" si="64"/>
        <v>36112.538</v>
      </c>
      <c r="H679" s="8">
        <f t="shared" si="65"/>
        <v>-5442</v>
      </c>
      <c r="I679" s="130" t="s">
        <v>553</v>
      </c>
      <c r="J679" s="131" t="s">
        <v>554</v>
      </c>
      <c r="K679" s="130">
        <v>-5442</v>
      </c>
      <c r="L679" s="130" t="s">
        <v>555</v>
      </c>
      <c r="M679" s="131" t="s">
        <v>2676</v>
      </c>
      <c r="N679" s="131"/>
      <c r="O679" s="132" t="s">
        <v>489</v>
      </c>
      <c r="P679" s="132" t="s">
        <v>556</v>
      </c>
    </row>
    <row r="680" spans="1:16" ht="13.5" thickBot="1" x14ac:dyDescent="0.25">
      <c r="A680" s="8" t="str">
        <f t="shared" si="60"/>
        <v> EBC 1-32 </v>
      </c>
      <c r="B680" s="21" t="str">
        <f t="shared" si="61"/>
        <v>I</v>
      </c>
      <c r="C680" s="8">
        <f t="shared" si="62"/>
        <v>36662.302799999998</v>
      </c>
      <c r="D680" s="33" t="str">
        <f t="shared" si="63"/>
        <v>vis</v>
      </c>
      <c r="E680" s="129">
        <f>VLOOKUP(C680,'Active 2'!C$21:E$967,3,FALSE)</f>
        <v>-12353.127080689535</v>
      </c>
      <c r="F680" s="21" t="s">
        <v>2608</v>
      </c>
      <c r="G680" s="33" t="str">
        <f t="shared" si="64"/>
        <v>36662.3028</v>
      </c>
      <c r="H680" s="8">
        <f t="shared" si="65"/>
        <v>-5037</v>
      </c>
      <c r="I680" s="130" t="s">
        <v>557</v>
      </c>
      <c r="J680" s="131" t="s">
        <v>558</v>
      </c>
      <c r="K680" s="130">
        <v>-5037</v>
      </c>
      <c r="L680" s="130" t="s">
        <v>559</v>
      </c>
      <c r="M680" s="131" t="s">
        <v>2676</v>
      </c>
      <c r="N680" s="131"/>
      <c r="O680" s="132" t="s">
        <v>476</v>
      </c>
      <c r="P680" s="132" t="s">
        <v>560</v>
      </c>
    </row>
    <row r="681" spans="1:16" ht="13.5" thickBot="1" x14ac:dyDescent="0.25">
      <c r="A681" s="8" t="str">
        <f t="shared" si="60"/>
        <v> AA 18.332 </v>
      </c>
      <c r="B681" s="21" t="str">
        <f t="shared" si="61"/>
        <v>I</v>
      </c>
      <c r="C681" s="8">
        <f t="shared" si="62"/>
        <v>37202.567000000003</v>
      </c>
      <c r="D681" s="33" t="str">
        <f t="shared" si="63"/>
        <v>vis</v>
      </c>
      <c r="E681" s="129">
        <f>VLOOKUP(C681,'Active 2'!C$21:E$967,3,FALSE)</f>
        <v>-11955.119709956203</v>
      </c>
      <c r="F681" s="21" t="s">
        <v>2608</v>
      </c>
      <c r="G681" s="33" t="str">
        <f t="shared" si="64"/>
        <v>37202.567</v>
      </c>
      <c r="H681" s="8">
        <f t="shared" si="65"/>
        <v>-4639</v>
      </c>
      <c r="I681" s="130" t="s">
        <v>561</v>
      </c>
      <c r="J681" s="131" t="s">
        <v>562</v>
      </c>
      <c r="K681" s="130">
        <v>-4639</v>
      </c>
      <c r="L681" s="130" t="s">
        <v>563</v>
      </c>
      <c r="M681" s="131" t="s">
        <v>2676</v>
      </c>
      <c r="N681" s="131"/>
      <c r="O681" s="132" t="s">
        <v>564</v>
      </c>
      <c r="P681" s="132" t="s">
        <v>565</v>
      </c>
    </row>
    <row r="682" spans="1:16" ht="13.5" thickBot="1" x14ac:dyDescent="0.25">
      <c r="A682" s="8" t="str">
        <f t="shared" si="60"/>
        <v> AA 17.61 </v>
      </c>
      <c r="B682" s="21" t="str">
        <f t="shared" si="61"/>
        <v>I</v>
      </c>
      <c r="C682" s="8">
        <f t="shared" si="62"/>
        <v>37202.567000000003</v>
      </c>
      <c r="D682" s="33" t="str">
        <f t="shared" si="63"/>
        <v>vis</v>
      </c>
      <c r="E682" s="129">
        <f>VLOOKUP(C682,'Active 2'!C$21:E$967,3,FALSE)</f>
        <v>-11955.119709956203</v>
      </c>
      <c r="F682" s="21" t="s">
        <v>2608</v>
      </c>
      <c r="G682" s="33" t="str">
        <f t="shared" si="64"/>
        <v>37202.567</v>
      </c>
      <c r="H682" s="8">
        <f t="shared" si="65"/>
        <v>-4639</v>
      </c>
      <c r="I682" s="130" t="s">
        <v>561</v>
      </c>
      <c r="J682" s="131" t="s">
        <v>562</v>
      </c>
      <c r="K682" s="130">
        <v>-4639</v>
      </c>
      <c r="L682" s="130" t="s">
        <v>563</v>
      </c>
      <c r="M682" s="131" t="s">
        <v>2676</v>
      </c>
      <c r="N682" s="131"/>
      <c r="O682" s="132" t="s">
        <v>566</v>
      </c>
      <c r="P682" s="132" t="s">
        <v>567</v>
      </c>
    </row>
    <row r="683" spans="1:16" ht="13.5" thickBot="1" x14ac:dyDescent="0.25">
      <c r="A683" s="8" t="str">
        <f t="shared" si="60"/>
        <v> EBC 1-32 </v>
      </c>
      <c r="B683" s="21" t="str">
        <f t="shared" si="61"/>
        <v>I</v>
      </c>
      <c r="C683" s="8">
        <f t="shared" si="62"/>
        <v>37202.568099999997</v>
      </c>
      <c r="D683" s="33" t="str">
        <f t="shared" si="63"/>
        <v>vis</v>
      </c>
      <c r="E683" s="129">
        <f>VLOOKUP(C683,'Active 2'!C$21:E$967,3,FALSE)</f>
        <v>-11955.118899596928</v>
      </c>
      <c r="F683" s="21" t="s">
        <v>2608</v>
      </c>
      <c r="G683" s="33" t="str">
        <f t="shared" si="64"/>
        <v>37202.5681</v>
      </c>
      <c r="H683" s="8">
        <f t="shared" si="65"/>
        <v>-4639</v>
      </c>
      <c r="I683" s="130" t="s">
        <v>568</v>
      </c>
      <c r="J683" s="131" t="s">
        <v>569</v>
      </c>
      <c r="K683" s="130">
        <v>-4639</v>
      </c>
      <c r="L683" s="130" t="s">
        <v>570</v>
      </c>
      <c r="M683" s="131" t="s">
        <v>2676</v>
      </c>
      <c r="N683" s="131"/>
      <c r="O683" s="132" t="s">
        <v>571</v>
      </c>
      <c r="P683" s="132" t="s">
        <v>560</v>
      </c>
    </row>
    <row r="684" spans="1:16" ht="13.5" thickBot="1" x14ac:dyDescent="0.25">
      <c r="A684" s="8" t="str">
        <f t="shared" si="60"/>
        <v> AN 288.71 </v>
      </c>
      <c r="B684" s="21" t="str">
        <f t="shared" si="61"/>
        <v>I</v>
      </c>
      <c r="C684" s="8">
        <f t="shared" si="62"/>
        <v>37270.436000000002</v>
      </c>
      <c r="D684" s="33" t="str">
        <f t="shared" si="63"/>
        <v>vis</v>
      </c>
      <c r="E684" s="129">
        <f>VLOOKUP(C684,'Active 2'!C$21:E$967,3,FALSE)</f>
        <v>-11905.121279106444</v>
      </c>
      <c r="F684" s="21" t="s">
        <v>2608</v>
      </c>
      <c r="G684" s="33" t="str">
        <f t="shared" si="64"/>
        <v>37270.436</v>
      </c>
      <c r="H684" s="8">
        <f t="shared" si="65"/>
        <v>-4589</v>
      </c>
      <c r="I684" s="130" t="s">
        <v>572</v>
      </c>
      <c r="J684" s="131" t="s">
        <v>573</v>
      </c>
      <c r="K684" s="130">
        <v>-4589</v>
      </c>
      <c r="L684" s="130" t="s">
        <v>574</v>
      </c>
      <c r="M684" s="131" t="s">
        <v>2676</v>
      </c>
      <c r="N684" s="131"/>
      <c r="O684" s="132" t="s">
        <v>575</v>
      </c>
      <c r="P684" s="132" t="s">
        <v>576</v>
      </c>
    </row>
    <row r="685" spans="1:16" ht="13.5" thickBot="1" x14ac:dyDescent="0.25">
      <c r="A685" s="8" t="str">
        <f t="shared" si="60"/>
        <v> AN 288.71 </v>
      </c>
      <c r="B685" s="21" t="str">
        <f t="shared" si="61"/>
        <v>I</v>
      </c>
      <c r="C685" s="8">
        <f t="shared" si="62"/>
        <v>37270.44</v>
      </c>
      <c r="D685" s="33" t="str">
        <f t="shared" si="63"/>
        <v>vis</v>
      </c>
      <c r="E685" s="129">
        <f>VLOOKUP(C685,'Active 2'!C$21:E$967,3,FALSE)</f>
        <v>-11905.118332345428</v>
      </c>
      <c r="F685" s="21" t="s">
        <v>2608</v>
      </c>
      <c r="G685" s="33" t="str">
        <f t="shared" si="64"/>
        <v>37270.440</v>
      </c>
      <c r="H685" s="8">
        <f t="shared" si="65"/>
        <v>-4589</v>
      </c>
      <c r="I685" s="130" t="s">
        <v>577</v>
      </c>
      <c r="J685" s="131" t="s">
        <v>578</v>
      </c>
      <c r="K685" s="130">
        <v>-4589</v>
      </c>
      <c r="L685" s="130" t="s">
        <v>579</v>
      </c>
      <c r="M685" s="131" t="s">
        <v>2676</v>
      </c>
      <c r="N685" s="131"/>
      <c r="O685" s="132" t="s">
        <v>580</v>
      </c>
      <c r="P685" s="132" t="s">
        <v>576</v>
      </c>
    </row>
    <row r="686" spans="1:16" ht="13.5" thickBot="1" x14ac:dyDescent="0.25">
      <c r="A686" s="8" t="str">
        <f t="shared" si="60"/>
        <v> AN 288.71 </v>
      </c>
      <c r="B686" s="21" t="str">
        <f t="shared" si="61"/>
        <v>I</v>
      </c>
      <c r="C686" s="8">
        <f t="shared" si="62"/>
        <v>37281.296999999999</v>
      </c>
      <c r="D686" s="33" t="str">
        <f t="shared" si="63"/>
        <v>vis</v>
      </c>
      <c r="E686" s="129">
        <f>VLOOKUP(C686,'Active 2'!C$21:E$967,3,FALSE)</f>
        <v>-11897.120086257588</v>
      </c>
      <c r="F686" s="21" t="s">
        <v>2608</v>
      </c>
      <c r="G686" s="33" t="str">
        <f t="shared" si="64"/>
        <v>37281.297</v>
      </c>
      <c r="H686" s="8">
        <f t="shared" si="65"/>
        <v>-4581</v>
      </c>
      <c r="I686" s="130" t="s">
        <v>581</v>
      </c>
      <c r="J686" s="131" t="s">
        <v>582</v>
      </c>
      <c r="K686" s="130">
        <v>-4581</v>
      </c>
      <c r="L686" s="130" t="s">
        <v>583</v>
      </c>
      <c r="M686" s="131" t="s">
        <v>2676</v>
      </c>
      <c r="N686" s="131"/>
      <c r="O686" s="132" t="s">
        <v>580</v>
      </c>
      <c r="P686" s="132" t="s">
        <v>576</v>
      </c>
    </row>
    <row r="687" spans="1:16" ht="13.5" thickBot="1" x14ac:dyDescent="0.25">
      <c r="A687" s="8" t="str">
        <f t="shared" si="60"/>
        <v> AN 288.71 </v>
      </c>
      <c r="B687" s="21" t="str">
        <f t="shared" si="61"/>
        <v>I</v>
      </c>
      <c r="C687" s="8">
        <f t="shared" si="62"/>
        <v>37319.305</v>
      </c>
      <c r="D687" s="33" t="str">
        <f t="shared" si="63"/>
        <v>vis</v>
      </c>
      <c r="E687" s="129">
        <f>VLOOKUP(C687,'Active 2'!C$21:E$967,3,FALSE)</f>
        <v>-11869.119963082976</v>
      </c>
      <c r="F687" s="21" t="s">
        <v>2608</v>
      </c>
      <c r="G687" s="33" t="str">
        <f t="shared" si="64"/>
        <v>37319.305</v>
      </c>
      <c r="H687" s="8">
        <f t="shared" si="65"/>
        <v>-4553</v>
      </c>
      <c r="I687" s="130" t="s">
        <v>584</v>
      </c>
      <c r="J687" s="131" t="s">
        <v>585</v>
      </c>
      <c r="K687" s="130">
        <v>-4553</v>
      </c>
      <c r="L687" s="130" t="s">
        <v>574</v>
      </c>
      <c r="M687" s="131" t="s">
        <v>2676</v>
      </c>
      <c r="N687" s="131"/>
      <c r="O687" s="132" t="s">
        <v>575</v>
      </c>
      <c r="P687" s="132" t="s">
        <v>576</v>
      </c>
    </row>
    <row r="688" spans="1:16" ht="13.5" thickBot="1" x14ac:dyDescent="0.25">
      <c r="A688" s="8" t="str">
        <f t="shared" si="60"/>
        <v> AN 288.71 </v>
      </c>
      <c r="B688" s="21" t="str">
        <f t="shared" si="61"/>
        <v>I</v>
      </c>
      <c r="C688" s="8">
        <f t="shared" si="62"/>
        <v>37319.305999999997</v>
      </c>
      <c r="D688" s="33" t="str">
        <f t="shared" si="63"/>
        <v>vis</v>
      </c>
      <c r="E688" s="129">
        <f>VLOOKUP(C688,'Active 2'!C$21:E$967,3,FALSE)</f>
        <v>-11869.119226392724</v>
      </c>
      <c r="F688" s="21" t="s">
        <v>2608</v>
      </c>
      <c r="G688" s="33" t="str">
        <f t="shared" si="64"/>
        <v>37319.306</v>
      </c>
      <c r="H688" s="8">
        <f t="shared" si="65"/>
        <v>-4553</v>
      </c>
      <c r="I688" s="130" t="s">
        <v>586</v>
      </c>
      <c r="J688" s="131" t="s">
        <v>587</v>
      </c>
      <c r="K688" s="130">
        <v>-4553</v>
      </c>
      <c r="L688" s="130" t="s">
        <v>583</v>
      </c>
      <c r="M688" s="131" t="s">
        <v>2676</v>
      </c>
      <c r="N688" s="131"/>
      <c r="O688" s="132" t="s">
        <v>580</v>
      </c>
      <c r="P688" s="132" t="s">
        <v>576</v>
      </c>
    </row>
    <row r="689" spans="1:16" ht="13.5" thickBot="1" x14ac:dyDescent="0.25">
      <c r="A689" s="8" t="str">
        <f t="shared" si="60"/>
        <v> AN 288.71 </v>
      </c>
      <c r="B689" s="21" t="str">
        <f t="shared" si="61"/>
        <v>I</v>
      </c>
      <c r="C689" s="8">
        <f t="shared" si="62"/>
        <v>37376.319000000003</v>
      </c>
      <c r="D689" s="33" t="str">
        <f t="shared" si="63"/>
        <v>vis</v>
      </c>
      <c r="E689" s="129">
        <f>VLOOKUP(C689,'Active 2'!C$21:E$967,3,FALSE)</f>
        <v>-11827.11830494055</v>
      </c>
      <c r="F689" s="21" t="s">
        <v>2608</v>
      </c>
      <c r="G689" s="33" t="str">
        <f t="shared" si="64"/>
        <v>37376.319</v>
      </c>
      <c r="H689" s="8">
        <f t="shared" si="65"/>
        <v>-4511</v>
      </c>
      <c r="I689" s="130" t="s">
        <v>589</v>
      </c>
      <c r="J689" s="131" t="s">
        <v>590</v>
      </c>
      <c r="K689" s="130">
        <v>-4511</v>
      </c>
      <c r="L689" s="130" t="s">
        <v>583</v>
      </c>
      <c r="M689" s="131" t="s">
        <v>2676</v>
      </c>
      <c r="N689" s="131"/>
      <c r="O689" s="132" t="s">
        <v>591</v>
      </c>
      <c r="P689" s="132" t="s">
        <v>576</v>
      </c>
    </row>
    <row r="690" spans="1:16" ht="13.5" thickBot="1" x14ac:dyDescent="0.25">
      <c r="A690" s="8" t="str">
        <f t="shared" si="60"/>
        <v> AN 288.71 </v>
      </c>
      <c r="B690" s="21" t="str">
        <f t="shared" si="61"/>
        <v>I</v>
      </c>
      <c r="C690" s="8">
        <f t="shared" si="62"/>
        <v>37376.319000000003</v>
      </c>
      <c r="D690" s="33" t="str">
        <f t="shared" si="63"/>
        <v>vis</v>
      </c>
      <c r="E690" s="129">
        <f>VLOOKUP(C690,'Active 2'!C$21:E$967,3,FALSE)</f>
        <v>-11827.11830494055</v>
      </c>
      <c r="F690" s="21" t="s">
        <v>2608</v>
      </c>
      <c r="G690" s="33" t="str">
        <f t="shared" si="64"/>
        <v>37376.319</v>
      </c>
      <c r="H690" s="8">
        <f t="shared" si="65"/>
        <v>-4511</v>
      </c>
      <c r="I690" s="130" t="s">
        <v>589</v>
      </c>
      <c r="J690" s="131" t="s">
        <v>590</v>
      </c>
      <c r="K690" s="130">
        <v>-4511</v>
      </c>
      <c r="L690" s="130" t="s">
        <v>583</v>
      </c>
      <c r="M690" s="131" t="s">
        <v>2676</v>
      </c>
      <c r="N690" s="131"/>
      <c r="O690" s="132" t="s">
        <v>580</v>
      </c>
      <c r="P690" s="132" t="s">
        <v>576</v>
      </c>
    </row>
    <row r="691" spans="1:16" ht="13.5" thickBot="1" x14ac:dyDescent="0.25">
      <c r="A691" s="8" t="str">
        <f t="shared" si="60"/>
        <v> AN 288.71 </v>
      </c>
      <c r="B691" s="21" t="str">
        <f t="shared" si="61"/>
        <v>I</v>
      </c>
      <c r="C691" s="8">
        <f t="shared" si="62"/>
        <v>37376.321000000004</v>
      </c>
      <c r="D691" s="33" t="str">
        <f t="shared" si="63"/>
        <v>vis</v>
      </c>
      <c r="E691" s="129">
        <f>VLOOKUP(C691,'Active 2'!C$21:E$967,3,FALSE)</f>
        <v>-11827.116831560041</v>
      </c>
      <c r="F691" s="21" t="s">
        <v>2608</v>
      </c>
      <c r="G691" s="33" t="str">
        <f t="shared" si="64"/>
        <v>37376.321</v>
      </c>
      <c r="H691" s="8">
        <f t="shared" si="65"/>
        <v>-4511</v>
      </c>
      <c r="I691" s="130" t="s">
        <v>592</v>
      </c>
      <c r="J691" s="131" t="s">
        <v>593</v>
      </c>
      <c r="K691" s="130">
        <v>-4511</v>
      </c>
      <c r="L691" s="130" t="s">
        <v>563</v>
      </c>
      <c r="M691" s="131" t="s">
        <v>2676</v>
      </c>
      <c r="N691" s="131"/>
      <c r="O691" s="132" t="s">
        <v>594</v>
      </c>
      <c r="P691" s="132" t="s">
        <v>576</v>
      </c>
    </row>
    <row r="692" spans="1:16" ht="13.5" thickBot="1" x14ac:dyDescent="0.25">
      <c r="A692" s="8" t="str">
        <f t="shared" si="60"/>
        <v> AA 17.61 </v>
      </c>
      <c r="B692" s="21" t="str">
        <f t="shared" si="61"/>
        <v>I</v>
      </c>
      <c r="C692" s="8">
        <f t="shared" si="62"/>
        <v>37517.491000000002</v>
      </c>
      <c r="D692" s="33" t="str">
        <f t="shared" si="63"/>
        <v>vis</v>
      </c>
      <c r="E692" s="129">
        <f>VLOOKUP(C692,'Active 2'!C$21:E$967,3,FALSE)</f>
        <v>-11723.118268400714</v>
      </c>
      <c r="F692" s="21" t="s">
        <v>2608</v>
      </c>
      <c r="G692" s="33" t="str">
        <f t="shared" si="64"/>
        <v>37517.491</v>
      </c>
      <c r="H692" s="8">
        <f t="shared" si="65"/>
        <v>-4407</v>
      </c>
      <c r="I692" s="130" t="s">
        <v>595</v>
      </c>
      <c r="J692" s="131" t="s">
        <v>596</v>
      </c>
      <c r="K692" s="130">
        <v>-4407</v>
      </c>
      <c r="L692" s="130" t="s">
        <v>597</v>
      </c>
      <c r="M692" s="131" t="s">
        <v>2676</v>
      </c>
      <c r="N692" s="131"/>
      <c r="O692" s="132" t="s">
        <v>598</v>
      </c>
      <c r="P692" s="132" t="s">
        <v>567</v>
      </c>
    </row>
    <row r="693" spans="1:16" ht="13.5" thickBot="1" x14ac:dyDescent="0.25">
      <c r="A693" s="8" t="str">
        <f t="shared" si="60"/>
        <v> AA 17.61 </v>
      </c>
      <c r="B693" s="21" t="str">
        <f t="shared" si="61"/>
        <v>I</v>
      </c>
      <c r="C693" s="8">
        <f t="shared" si="62"/>
        <v>37517.495000000003</v>
      </c>
      <c r="D693" s="33" t="str">
        <f t="shared" si="63"/>
        <v>vis</v>
      </c>
      <c r="E693" s="129">
        <f>VLOOKUP(C693,'Active 2'!C$21:E$967,3,FALSE)</f>
        <v>-11723.115321639698</v>
      </c>
      <c r="F693" s="21" t="s">
        <v>2608</v>
      </c>
      <c r="G693" s="33" t="str">
        <f t="shared" si="64"/>
        <v>37517.495</v>
      </c>
      <c r="H693" s="8">
        <f t="shared" si="65"/>
        <v>-4407</v>
      </c>
      <c r="I693" s="130" t="s">
        <v>599</v>
      </c>
      <c r="J693" s="131" t="s">
        <v>600</v>
      </c>
      <c r="K693" s="130">
        <v>-4407</v>
      </c>
      <c r="L693" s="130" t="s">
        <v>601</v>
      </c>
      <c r="M693" s="131" t="s">
        <v>2676</v>
      </c>
      <c r="N693" s="131"/>
      <c r="O693" s="132" t="s">
        <v>602</v>
      </c>
      <c r="P693" s="132" t="s">
        <v>567</v>
      </c>
    </row>
    <row r="694" spans="1:16" ht="13.5" thickBot="1" x14ac:dyDescent="0.25">
      <c r="A694" s="8" t="str">
        <f t="shared" si="60"/>
        <v> AA 17.61 </v>
      </c>
      <c r="B694" s="21" t="str">
        <f t="shared" si="61"/>
        <v>I</v>
      </c>
      <c r="C694" s="8">
        <f t="shared" si="62"/>
        <v>37547.357000000004</v>
      </c>
      <c r="D694" s="33" t="str">
        <f t="shared" si="63"/>
        <v>vis</v>
      </c>
      <c r="E694" s="129">
        <f>VLOOKUP(C694,'Active 2'!C$21:E$967,3,FALSE)</f>
        <v>-11701.116277274294</v>
      </c>
      <c r="F694" s="21" t="s">
        <v>2608</v>
      </c>
      <c r="G694" s="33" t="str">
        <f t="shared" si="64"/>
        <v>37547.357</v>
      </c>
      <c r="H694" s="8">
        <f t="shared" si="65"/>
        <v>-4385</v>
      </c>
      <c r="I694" s="130" t="s">
        <v>603</v>
      </c>
      <c r="J694" s="131" t="s">
        <v>604</v>
      </c>
      <c r="K694" s="130">
        <v>-4385</v>
      </c>
      <c r="L694" s="130" t="s">
        <v>574</v>
      </c>
      <c r="M694" s="131" t="s">
        <v>2676</v>
      </c>
      <c r="N694" s="131"/>
      <c r="O694" s="132" t="s">
        <v>598</v>
      </c>
      <c r="P694" s="132" t="s">
        <v>567</v>
      </c>
    </row>
    <row r="695" spans="1:16" ht="13.5" thickBot="1" x14ac:dyDescent="0.25">
      <c r="A695" s="8" t="str">
        <f t="shared" si="60"/>
        <v> AA 17.61 </v>
      </c>
      <c r="B695" s="21" t="str">
        <f t="shared" si="61"/>
        <v>I</v>
      </c>
      <c r="C695" s="8">
        <f t="shared" si="62"/>
        <v>37547.360999999997</v>
      </c>
      <c r="D695" s="33" t="str">
        <f t="shared" si="63"/>
        <v>vis</v>
      </c>
      <c r="E695" s="129">
        <f>VLOOKUP(C695,'Active 2'!C$21:E$967,3,FALSE)</f>
        <v>-11701.113330513283</v>
      </c>
      <c r="F695" s="21" t="s">
        <v>2608</v>
      </c>
      <c r="G695" s="33" t="str">
        <f t="shared" si="64"/>
        <v>37547.361</v>
      </c>
      <c r="H695" s="8">
        <f t="shared" si="65"/>
        <v>-4385</v>
      </c>
      <c r="I695" s="130" t="s">
        <v>605</v>
      </c>
      <c r="J695" s="131" t="s">
        <v>606</v>
      </c>
      <c r="K695" s="130">
        <v>-4385</v>
      </c>
      <c r="L695" s="130" t="s">
        <v>579</v>
      </c>
      <c r="M695" s="131" t="s">
        <v>2676</v>
      </c>
      <c r="N695" s="131"/>
      <c r="O695" s="132" t="s">
        <v>607</v>
      </c>
      <c r="P695" s="132" t="s">
        <v>567</v>
      </c>
    </row>
    <row r="696" spans="1:16" ht="13.5" thickBot="1" x14ac:dyDescent="0.25">
      <c r="A696" s="8" t="str">
        <f t="shared" si="60"/>
        <v> STBB 1965.57 </v>
      </c>
      <c r="B696" s="21" t="str">
        <f t="shared" si="61"/>
        <v>I</v>
      </c>
      <c r="C696" s="8">
        <f t="shared" si="62"/>
        <v>37866.357499999998</v>
      </c>
      <c r="D696" s="33" t="str">
        <f t="shared" si="63"/>
        <v>vis</v>
      </c>
      <c r="E696" s="129">
        <f>VLOOKUP(C696,'Active 2'!C$21:E$967,3,FALSE)</f>
        <v>-11466.111717898317</v>
      </c>
      <c r="F696" s="21" t="s">
        <v>2608</v>
      </c>
      <c r="G696" s="33" t="str">
        <f t="shared" si="64"/>
        <v>37866.3575</v>
      </c>
      <c r="H696" s="8">
        <f t="shared" si="65"/>
        <v>-4150</v>
      </c>
      <c r="I696" s="130" t="s">
        <v>608</v>
      </c>
      <c r="J696" s="131" t="s">
        <v>609</v>
      </c>
      <c r="K696" s="130">
        <v>-4150</v>
      </c>
      <c r="L696" s="130" t="s">
        <v>610</v>
      </c>
      <c r="M696" s="131" t="s">
        <v>2610</v>
      </c>
      <c r="N696" s="131"/>
      <c r="O696" s="132" t="s">
        <v>611</v>
      </c>
      <c r="P696" s="132" t="s">
        <v>612</v>
      </c>
    </row>
    <row r="697" spans="1:16" ht="13.5" thickBot="1" x14ac:dyDescent="0.25">
      <c r="A697" s="8" t="str">
        <f t="shared" si="60"/>
        <v> AN 288.71 </v>
      </c>
      <c r="B697" s="21" t="str">
        <f t="shared" si="61"/>
        <v>I</v>
      </c>
      <c r="C697" s="8">
        <f t="shared" si="62"/>
        <v>37870.425999999999</v>
      </c>
      <c r="D697" s="33" t="str">
        <f t="shared" si="63"/>
        <v>vis</v>
      </c>
      <c r="E697" s="129">
        <f>VLOOKUP(C697,'Active 2'!C$21:E$967,3,FALSE)</f>
        <v>-11463.114493599855</v>
      </c>
      <c r="F697" s="21" t="s">
        <v>2608</v>
      </c>
      <c r="G697" s="33" t="str">
        <f t="shared" si="64"/>
        <v>37870.426</v>
      </c>
      <c r="H697" s="8">
        <f t="shared" si="65"/>
        <v>-4147</v>
      </c>
      <c r="I697" s="130" t="s">
        <v>613</v>
      </c>
      <c r="J697" s="131" t="s">
        <v>614</v>
      </c>
      <c r="K697" s="130">
        <v>-4147</v>
      </c>
      <c r="L697" s="130" t="s">
        <v>615</v>
      </c>
      <c r="M697" s="131" t="s">
        <v>2676</v>
      </c>
      <c r="N697" s="131"/>
      <c r="O697" s="132" t="s">
        <v>616</v>
      </c>
      <c r="P697" s="132" t="s">
        <v>576</v>
      </c>
    </row>
    <row r="698" spans="1:16" ht="13.5" thickBot="1" x14ac:dyDescent="0.25">
      <c r="A698" s="8" t="str">
        <f t="shared" si="60"/>
        <v> AN 288.71 </v>
      </c>
      <c r="B698" s="21" t="str">
        <f t="shared" si="61"/>
        <v>I</v>
      </c>
      <c r="C698" s="8">
        <f t="shared" si="62"/>
        <v>37870.427000000003</v>
      </c>
      <c r="D698" s="33" t="str">
        <f t="shared" si="63"/>
        <v>vis</v>
      </c>
      <c r="E698" s="129">
        <f>VLOOKUP(C698,'Active 2'!C$21:E$967,3,FALSE)</f>
        <v>-11463.113756909597</v>
      </c>
      <c r="F698" s="21" t="s">
        <v>2608</v>
      </c>
      <c r="G698" s="33" t="str">
        <f t="shared" si="64"/>
        <v>37870.427</v>
      </c>
      <c r="H698" s="8">
        <f t="shared" si="65"/>
        <v>-4147</v>
      </c>
      <c r="I698" s="130" t="s">
        <v>617</v>
      </c>
      <c r="J698" s="131" t="s">
        <v>618</v>
      </c>
      <c r="K698" s="130">
        <v>-4147</v>
      </c>
      <c r="L698" s="130" t="s">
        <v>619</v>
      </c>
      <c r="M698" s="131" t="s">
        <v>2676</v>
      </c>
      <c r="N698" s="131"/>
      <c r="O698" s="132" t="s">
        <v>620</v>
      </c>
      <c r="P698" s="132" t="s">
        <v>576</v>
      </c>
    </row>
    <row r="699" spans="1:16" ht="13.5" thickBot="1" x14ac:dyDescent="0.25">
      <c r="A699" s="8" t="str">
        <f t="shared" si="60"/>
        <v> AN 288.71 </v>
      </c>
      <c r="B699" s="21" t="str">
        <f t="shared" si="61"/>
        <v>I</v>
      </c>
      <c r="C699" s="8">
        <f t="shared" si="62"/>
        <v>37870.428</v>
      </c>
      <c r="D699" s="33" t="str">
        <f t="shared" si="63"/>
        <v>vis</v>
      </c>
      <c r="E699" s="129">
        <f>VLOOKUP(C699,'Active 2'!C$21:E$967,3,FALSE)</f>
        <v>-11463.113020219345</v>
      </c>
      <c r="F699" s="21" t="s">
        <v>2608</v>
      </c>
      <c r="G699" s="33" t="str">
        <f t="shared" si="64"/>
        <v>37870.428</v>
      </c>
      <c r="H699" s="8">
        <f t="shared" si="65"/>
        <v>-4147</v>
      </c>
      <c r="I699" s="130" t="s">
        <v>621</v>
      </c>
      <c r="J699" s="131" t="s">
        <v>622</v>
      </c>
      <c r="K699" s="130">
        <v>-4147</v>
      </c>
      <c r="L699" s="130" t="s">
        <v>623</v>
      </c>
      <c r="M699" s="131" t="s">
        <v>2676</v>
      </c>
      <c r="N699" s="131"/>
      <c r="O699" s="132" t="s">
        <v>580</v>
      </c>
      <c r="P699" s="132" t="s">
        <v>576</v>
      </c>
    </row>
    <row r="700" spans="1:16" ht="13.5" thickBot="1" x14ac:dyDescent="0.25">
      <c r="A700" s="8" t="str">
        <f t="shared" si="60"/>
        <v> STBB 1965.57 </v>
      </c>
      <c r="B700" s="21" t="str">
        <f t="shared" si="61"/>
        <v>I</v>
      </c>
      <c r="C700" s="8">
        <f t="shared" si="62"/>
        <v>38151.417500000003</v>
      </c>
      <c r="D700" s="33" t="str">
        <f t="shared" si="63"/>
        <v>vis</v>
      </c>
      <c r="E700" s="129">
        <f>VLOOKUP(C700,'Active 2'!C$21:E$967,3,FALSE)</f>
        <v>-11256.110794088734</v>
      </c>
      <c r="F700" s="21" t="s">
        <v>2608</v>
      </c>
      <c r="G700" s="33" t="str">
        <f t="shared" si="64"/>
        <v>38151.4175</v>
      </c>
      <c r="H700" s="8">
        <f t="shared" si="65"/>
        <v>-3940</v>
      </c>
      <c r="I700" s="130" t="s">
        <v>624</v>
      </c>
      <c r="J700" s="131" t="s">
        <v>625</v>
      </c>
      <c r="K700" s="130">
        <v>-3940</v>
      </c>
      <c r="L700" s="130" t="s">
        <v>626</v>
      </c>
      <c r="M700" s="131" t="s">
        <v>2610</v>
      </c>
      <c r="N700" s="131"/>
      <c r="O700" s="132" t="s">
        <v>611</v>
      </c>
      <c r="P700" s="132" t="s">
        <v>612</v>
      </c>
    </row>
    <row r="701" spans="1:16" ht="13.5" thickBot="1" x14ac:dyDescent="0.25">
      <c r="A701" s="8" t="str">
        <f t="shared" si="60"/>
        <v> STBB 1965.57 </v>
      </c>
      <c r="B701" s="21" t="str">
        <f t="shared" si="61"/>
        <v>I</v>
      </c>
      <c r="C701" s="8">
        <f t="shared" si="62"/>
        <v>38246.434999999998</v>
      </c>
      <c r="D701" s="33" t="str">
        <f t="shared" si="63"/>
        <v>vis</v>
      </c>
      <c r="E701" s="129">
        <f>VLOOKUP(C701,'Active 2'!C$21:E$967,3,FALSE)</f>
        <v>-11186.112327877847</v>
      </c>
      <c r="F701" s="21" t="s">
        <v>2608</v>
      </c>
      <c r="G701" s="33" t="str">
        <f t="shared" si="64"/>
        <v>38246.4350</v>
      </c>
      <c r="H701" s="8">
        <f t="shared" si="65"/>
        <v>-3870</v>
      </c>
      <c r="I701" s="130" t="s">
        <v>627</v>
      </c>
      <c r="J701" s="131" t="s">
        <v>628</v>
      </c>
      <c r="K701" s="130">
        <v>-3870</v>
      </c>
      <c r="L701" s="130" t="s">
        <v>629</v>
      </c>
      <c r="M701" s="131" t="s">
        <v>2610</v>
      </c>
      <c r="N701" s="131"/>
      <c r="O701" s="132" t="s">
        <v>611</v>
      </c>
      <c r="P701" s="132" t="s">
        <v>612</v>
      </c>
    </row>
    <row r="702" spans="1:16" ht="13.5" thickBot="1" x14ac:dyDescent="0.25">
      <c r="A702" s="8" t="str">
        <f t="shared" si="60"/>
        <v> BRNO 6 </v>
      </c>
      <c r="B702" s="21" t="str">
        <f t="shared" si="61"/>
        <v>I</v>
      </c>
      <c r="C702" s="8">
        <f t="shared" si="62"/>
        <v>38413.406999999999</v>
      </c>
      <c r="D702" s="33" t="str">
        <f t="shared" si="63"/>
        <v>vis</v>
      </c>
      <c r="E702" s="129">
        <f>VLOOKUP(C702,'Active 2'!C$21:E$967,3,FALSE)</f>
        <v>-11063.105682784417</v>
      </c>
      <c r="F702" s="21" t="s">
        <v>2608</v>
      </c>
      <c r="G702" s="33" t="str">
        <f t="shared" si="64"/>
        <v>38413.407</v>
      </c>
      <c r="H702" s="8">
        <f t="shared" si="65"/>
        <v>-3747</v>
      </c>
      <c r="I702" s="130" t="s">
        <v>634</v>
      </c>
      <c r="J702" s="131" t="s">
        <v>635</v>
      </c>
      <c r="K702" s="130">
        <v>-3747</v>
      </c>
      <c r="L702" s="130" t="s">
        <v>636</v>
      </c>
      <c r="M702" s="131" t="s">
        <v>2676</v>
      </c>
      <c r="N702" s="131"/>
      <c r="O702" s="132" t="s">
        <v>637</v>
      </c>
      <c r="P702" s="132" t="s">
        <v>638</v>
      </c>
    </row>
    <row r="703" spans="1:16" ht="13.5" thickBot="1" x14ac:dyDescent="0.25">
      <c r="A703" s="8" t="str">
        <f t="shared" si="60"/>
        <v> STBB 1965.57 </v>
      </c>
      <c r="B703" s="21" t="str">
        <f t="shared" si="61"/>
        <v>I</v>
      </c>
      <c r="C703" s="8">
        <f t="shared" si="62"/>
        <v>38626.519999999997</v>
      </c>
      <c r="D703" s="33" t="str">
        <f t="shared" si="63"/>
        <v>vis</v>
      </c>
      <c r="E703" s="129">
        <f>VLOOKUP(C703,'Active 2'!C$21:E$967,3,FALSE)</f>
        <v>-10906.107412680472</v>
      </c>
      <c r="F703" s="21" t="s">
        <v>2608</v>
      </c>
      <c r="G703" s="33" t="str">
        <f t="shared" si="64"/>
        <v>38626.5200</v>
      </c>
      <c r="H703" s="8">
        <f t="shared" si="65"/>
        <v>-3590</v>
      </c>
      <c r="I703" s="130" t="s">
        <v>639</v>
      </c>
      <c r="J703" s="131" t="s">
        <v>640</v>
      </c>
      <c r="K703" s="130">
        <v>-3590</v>
      </c>
      <c r="L703" s="130" t="s">
        <v>641</v>
      </c>
      <c r="M703" s="131" t="s">
        <v>2610</v>
      </c>
      <c r="N703" s="131"/>
      <c r="O703" s="132" t="s">
        <v>611</v>
      </c>
      <c r="P703" s="132" t="s">
        <v>612</v>
      </c>
    </row>
    <row r="704" spans="1:16" ht="13.5" thickBot="1" x14ac:dyDescent="0.25">
      <c r="A704" s="8" t="str">
        <f t="shared" si="60"/>
        <v> BRNO 5 </v>
      </c>
      <c r="B704" s="21" t="str">
        <f t="shared" si="61"/>
        <v>I</v>
      </c>
      <c r="C704" s="8">
        <f t="shared" si="62"/>
        <v>38941.445</v>
      </c>
      <c r="D704" s="33" t="str">
        <f t="shared" si="63"/>
        <v>vis</v>
      </c>
      <c r="E704" s="129">
        <f>VLOOKUP(C704,'Active 2'!C$21:E$967,3,FALSE)</f>
        <v>-10674.105234434728</v>
      </c>
      <c r="F704" s="21" t="s">
        <v>2608</v>
      </c>
      <c r="G704" s="33" t="str">
        <f t="shared" si="64"/>
        <v>38941.445</v>
      </c>
      <c r="H704" s="8">
        <f t="shared" si="65"/>
        <v>-3358</v>
      </c>
      <c r="I704" s="130" t="s">
        <v>657</v>
      </c>
      <c r="J704" s="131" t="s">
        <v>658</v>
      </c>
      <c r="K704" s="130">
        <v>-3358</v>
      </c>
      <c r="L704" s="130" t="s">
        <v>659</v>
      </c>
      <c r="M704" s="131" t="s">
        <v>2676</v>
      </c>
      <c r="N704" s="131"/>
      <c r="O704" s="132" t="s">
        <v>660</v>
      </c>
      <c r="P704" s="132" t="s">
        <v>661</v>
      </c>
    </row>
    <row r="705" spans="1:16" ht="13.5" thickBot="1" x14ac:dyDescent="0.25">
      <c r="A705" s="8" t="str">
        <f t="shared" si="60"/>
        <v>IBVS 114 </v>
      </c>
      <c r="B705" s="21" t="str">
        <f t="shared" si="61"/>
        <v>I</v>
      </c>
      <c r="C705" s="8">
        <f t="shared" si="62"/>
        <v>38957.745999999999</v>
      </c>
      <c r="D705" s="33" t="str">
        <f t="shared" si="63"/>
        <v>vis</v>
      </c>
      <c r="E705" s="129">
        <f>VLOOKUP(C705,'Active 2'!C$21:E$967,3,FALSE)</f>
        <v>-10662.096446604026</v>
      </c>
      <c r="F705" s="21" t="s">
        <v>2608</v>
      </c>
      <c r="G705" s="33" t="str">
        <f t="shared" si="64"/>
        <v>38957.746</v>
      </c>
      <c r="H705" s="8">
        <f t="shared" si="65"/>
        <v>-3346</v>
      </c>
      <c r="I705" s="130" t="s">
        <v>664</v>
      </c>
      <c r="J705" s="131" t="s">
        <v>665</v>
      </c>
      <c r="K705" s="130">
        <v>-3346</v>
      </c>
      <c r="L705" s="130" t="s">
        <v>666</v>
      </c>
      <c r="M705" s="131" t="s">
        <v>2676</v>
      </c>
      <c r="N705" s="131"/>
      <c r="O705" s="132" t="s">
        <v>650</v>
      </c>
      <c r="P705" s="133" t="s">
        <v>667</v>
      </c>
    </row>
    <row r="706" spans="1:16" ht="13.5" thickBot="1" x14ac:dyDescent="0.25">
      <c r="A706" s="8" t="str">
        <f t="shared" si="60"/>
        <v> BRNO 5 </v>
      </c>
      <c r="B706" s="21" t="str">
        <f t="shared" si="61"/>
        <v>I</v>
      </c>
      <c r="C706" s="8">
        <f t="shared" si="62"/>
        <v>38964.519</v>
      </c>
      <c r="D706" s="33" t="str">
        <f t="shared" si="63"/>
        <v>vis</v>
      </c>
      <c r="E706" s="129">
        <f>VLOOKUP(C706,'Active 2'!C$21:E$967,3,FALSE)</f>
        <v>-10657.10684351358</v>
      </c>
      <c r="F706" s="21" t="s">
        <v>2608</v>
      </c>
      <c r="G706" s="33" t="str">
        <f t="shared" si="64"/>
        <v>38964.519</v>
      </c>
      <c r="H706" s="8">
        <f t="shared" si="65"/>
        <v>-3341</v>
      </c>
      <c r="I706" s="130" t="s">
        <v>668</v>
      </c>
      <c r="J706" s="131" t="s">
        <v>669</v>
      </c>
      <c r="K706" s="130">
        <v>-3341</v>
      </c>
      <c r="L706" s="130" t="s">
        <v>670</v>
      </c>
      <c r="M706" s="131" t="s">
        <v>2676</v>
      </c>
      <c r="N706" s="131"/>
      <c r="O706" s="132" t="s">
        <v>660</v>
      </c>
      <c r="P706" s="132" t="s">
        <v>661</v>
      </c>
    </row>
    <row r="707" spans="1:16" ht="13.5" thickBot="1" x14ac:dyDescent="0.25">
      <c r="A707" s="8" t="str">
        <f t="shared" si="60"/>
        <v> MVS 8.24 </v>
      </c>
      <c r="B707" s="21" t="str">
        <f t="shared" si="61"/>
        <v>I</v>
      </c>
      <c r="C707" s="8">
        <f t="shared" si="62"/>
        <v>39055.466999999997</v>
      </c>
      <c r="D707" s="33" t="str">
        <f t="shared" si="63"/>
        <v>vis</v>
      </c>
      <c r="E707" s="129">
        <f>VLOOKUP(C707,'Active 2'!C$21:E$967,3,FALSE)</f>
        <v>-10590.106338291407</v>
      </c>
      <c r="F707" s="21" t="s">
        <v>2608</v>
      </c>
      <c r="G707" s="33" t="str">
        <f t="shared" si="64"/>
        <v>39055.467</v>
      </c>
      <c r="H707" s="8">
        <f t="shared" si="65"/>
        <v>-3274</v>
      </c>
      <c r="I707" s="130" t="s">
        <v>677</v>
      </c>
      <c r="J707" s="131" t="s">
        <v>678</v>
      </c>
      <c r="K707" s="130">
        <v>-3274</v>
      </c>
      <c r="L707" s="130" t="s">
        <v>679</v>
      </c>
      <c r="M707" s="131" t="s">
        <v>2610</v>
      </c>
      <c r="N707" s="131"/>
      <c r="O707" s="132" t="s">
        <v>680</v>
      </c>
      <c r="P707" s="132" t="s">
        <v>681</v>
      </c>
    </row>
    <row r="708" spans="1:16" ht="13.5" thickBot="1" x14ac:dyDescent="0.25">
      <c r="A708" s="8" t="str">
        <f t="shared" si="60"/>
        <v> MVS 8.24 </v>
      </c>
      <c r="B708" s="21" t="str">
        <f t="shared" si="61"/>
        <v>I</v>
      </c>
      <c r="C708" s="8">
        <f t="shared" si="62"/>
        <v>39142.339</v>
      </c>
      <c r="D708" s="33" t="str">
        <f t="shared" si="63"/>
        <v>vis</v>
      </c>
      <c r="E708" s="129">
        <f>VLOOKUP(C708,'Active 2'!C$21:E$967,3,FALSE)</f>
        <v>-10526.108582544593</v>
      </c>
      <c r="F708" s="21" t="s">
        <v>2608</v>
      </c>
      <c r="G708" s="33" t="str">
        <f t="shared" si="64"/>
        <v>39142.339</v>
      </c>
      <c r="H708" s="8">
        <f t="shared" si="65"/>
        <v>-3210</v>
      </c>
      <c r="I708" s="130" t="s">
        <v>690</v>
      </c>
      <c r="J708" s="131" t="s">
        <v>691</v>
      </c>
      <c r="K708" s="130">
        <v>-3210</v>
      </c>
      <c r="L708" s="130" t="s">
        <v>692</v>
      </c>
      <c r="M708" s="131" t="s">
        <v>2610</v>
      </c>
      <c r="N708" s="131"/>
      <c r="O708" s="132" t="s">
        <v>680</v>
      </c>
      <c r="P708" s="132" t="s">
        <v>681</v>
      </c>
    </row>
    <row r="709" spans="1:16" ht="13.5" thickBot="1" x14ac:dyDescent="0.25">
      <c r="A709" s="8" t="str">
        <f t="shared" si="60"/>
        <v>IBVS 187 </v>
      </c>
      <c r="B709" s="21" t="str">
        <f t="shared" si="61"/>
        <v>I</v>
      </c>
      <c r="C709" s="8">
        <f t="shared" si="62"/>
        <v>39256.374000000003</v>
      </c>
      <c r="D709" s="33" t="str">
        <f t="shared" si="63"/>
        <v>vis</v>
      </c>
      <c r="E709" s="129">
        <f>VLOOKUP(C709,'Active 2'!C$21:E$967,3,FALSE)</f>
        <v>-10442.100109427965</v>
      </c>
      <c r="F709" s="21" t="s">
        <v>2608</v>
      </c>
      <c r="G709" s="33" t="str">
        <f t="shared" si="64"/>
        <v>39256.374</v>
      </c>
      <c r="H709" s="8">
        <f t="shared" si="65"/>
        <v>-3126</v>
      </c>
      <c r="I709" s="130" t="s">
        <v>710</v>
      </c>
      <c r="J709" s="131" t="s">
        <v>711</v>
      </c>
      <c r="K709" s="130">
        <v>-3126</v>
      </c>
      <c r="L709" s="130" t="s">
        <v>712</v>
      </c>
      <c r="M709" s="131" t="s">
        <v>2610</v>
      </c>
      <c r="N709" s="131"/>
      <c r="O709" s="132" t="s">
        <v>611</v>
      </c>
      <c r="P709" s="133" t="s">
        <v>653</v>
      </c>
    </row>
    <row r="710" spans="1:16" ht="13.5" thickBot="1" x14ac:dyDescent="0.25">
      <c r="A710" s="8" t="str">
        <f t="shared" si="60"/>
        <v>IBVS 187 </v>
      </c>
      <c r="B710" s="21" t="str">
        <f t="shared" si="61"/>
        <v>I</v>
      </c>
      <c r="C710" s="8">
        <f t="shared" si="62"/>
        <v>39404.336000000003</v>
      </c>
      <c r="D710" s="33" t="str">
        <f t="shared" si="63"/>
        <v>vis</v>
      </c>
      <c r="E710" s="129">
        <f>VLOOKUP(C710,'Active 2'!C$21:E$967,3,FALSE)</f>
        <v>-10333.097946063366</v>
      </c>
      <c r="F710" s="21" t="s">
        <v>2608</v>
      </c>
      <c r="G710" s="33" t="str">
        <f t="shared" si="64"/>
        <v>39404.336</v>
      </c>
      <c r="H710" s="8">
        <f t="shared" si="65"/>
        <v>-3017</v>
      </c>
      <c r="I710" s="130" t="s">
        <v>727</v>
      </c>
      <c r="J710" s="131" t="s">
        <v>728</v>
      </c>
      <c r="K710" s="130">
        <v>-3017</v>
      </c>
      <c r="L710" s="130" t="s">
        <v>712</v>
      </c>
      <c r="M710" s="131" t="s">
        <v>2610</v>
      </c>
      <c r="N710" s="131"/>
      <c r="O710" s="132" t="s">
        <v>611</v>
      </c>
      <c r="P710" s="133" t="s">
        <v>653</v>
      </c>
    </row>
    <row r="711" spans="1:16" ht="13.5" thickBot="1" x14ac:dyDescent="0.25">
      <c r="A711" s="8" t="str">
        <f t="shared" si="60"/>
        <v> MVS 8.24 </v>
      </c>
      <c r="B711" s="21" t="str">
        <f t="shared" si="61"/>
        <v>I</v>
      </c>
      <c r="C711" s="8">
        <f t="shared" si="62"/>
        <v>39530.587</v>
      </c>
      <c r="D711" s="33" t="str">
        <f t="shared" si="63"/>
        <v>vis</v>
      </c>
      <c r="E711" s="129">
        <f>VLOOKUP(C711,'Active 2'!C$21:E$967,3,FALSE)</f>
        <v>-10240.090064803693</v>
      </c>
      <c r="F711" s="21" t="s">
        <v>2608</v>
      </c>
      <c r="G711" s="33" t="str">
        <f t="shared" si="64"/>
        <v>39530.587</v>
      </c>
      <c r="H711" s="8">
        <f t="shared" si="65"/>
        <v>-2924</v>
      </c>
      <c r="I711" s="130" t="s">
        <v>732</v>
      </c>
      <c r="J711" s="131" t="s">
        <v>734</v>
      </c>
      <c r="K711" s="130">
        <v>-2924</v>
      </c>
      <c r="L711" s="130" t="s">
        <v>735</v>
      </c>
      <c r="M711" s="131" t="s">
        <v>2610</v>
      </c>
      <c r="N711" s="131"/>
      <c r="O711" s="132" t="s">
        <v>680</v>
      </c>
      <c r="P711" s="132" t="s">
        <v>681</v>
      </c>
    </row>
    <row r="712" spans="1:16" ht="13.5" thickBot="1" x14ac:dyDescent="0.25">
      <c r="A712" s="8" t="str">
        <f t="shared" si="60"/>
        <v> BRNO 9 </v>
      </c>
      <c r="B712" s="21" t="str">
        <f t="shared" si="61"/>
        <v>I</v>
      </c>
      <c r="C712" s="8">
        <f t="shared" si="62"/>
        <v>39537.353999999999</v>
      </c>
      <c r="D712" s="33" t="str">
        <f t="shared" si="63"/>
        <v>vis</v>
      </c>
      <c r="E712" s="129">
        <f>VLOOKUP(C712,'Active 2'!C$21:E$967,3,FALSE)</f>
        <v>-10235.104881854772</v>
      </c>
      <c r="F712" s="21" t="s">
        <v>2608</v>
      </c>
      <c r="G712" s="33" t="str">
        <f t="shared" si="64"/>
        <v>39537.354</v>
      </c>
      <c r="H712" s="8">
        <f t="shared" si="65"/>
        <v>-2919</v>
      </c>
      <c r="I712" s="130" t="s">
        <v>739</v>
      </c>
      <c r="J712" s="131" t="s">
        <v>740</v>
      </c>
      <c r="K712" s="130">
        <v>-2919</v>
      </c>
      <c r="L712" s="130" t="s">
        <v>741</v>
      </c>
      <c r="M712" s="131" t="s">
        <v>2676</v>
      </c>
      <c r="N712" s="131"/>
      <c r="O712" s="132" t="s">
        <v>742</v>
      </c>
      <c r="P712" s="132" t="s">
        <v>743</v>
      </c>
    </row>
    <row r="713" spans="1:16" ht="13.5" thickBot="1" x14ac:dyDescent="0.25">
      <c r="A713" s="8" t="str">
        <f t="shared" si="60"/>
        <v> AA 18.332 </v>
      </c>
      <c r="B713" s="21" t="str">
        <f t="shared" si="61"/>
        <v>I</v>
      </c>
      <c r="C713" s="8">
        <f t="shared" si="62"/>
        <v>39712.46</v>
      </c>
      <c r="D713" s="33" t="str">
        <f t="shared" si="63"/>
        <v>vis</v>
      </c>
      <c r="E713" s="129">
        <f>VLOOKUP(C713,'Active 2'!C$21:E$967,3,FALSE)</f>
        <v>-10106.105998235184</v>
      </c>
      <c r="F713" s="21" t="s">
        <v>2608</v>
      </c>
      <c r="G713" s="33" t="str">
        <f t="shared" si="64"/>
        <v>39712.460</v>
      </c>
      <c r="H713" s="8">
        <f t="shared" si="65"/>
        <v>-2790</v>
      </c>
      <c r="I713" s="130" t="s">
        <v>767</v>
      </c>
      <c r="J713" s="131" t="s">
        <v>768</v>
      </c>
      <c r="K713" s="130">
        <v>-2790</v>
      </c>
      <c r="L713" s="130" t="s">
        <v>769</v>
      </c>
      <c r="M713" s="131" t="s">
        <v>2676</v>
      </c>
      <c r="N713" s="131"/>
      <c r="O713" s="132" t="s">
        <v>602</v>
      </c>
      <c r="P713" s="132" t="s">
        <v>565</v>
      </c>
    </row>
    <row r="714" spans="1:16" ht="13.5" thickBot="1" x14ac:dyDescent="0.25">
      <c r="A714" s="8" t="str">
        <f t="shared" si="60"/>
        <v> AA 18.332 </v>
      </c>
      <c r="B714" s="21" t="str">
        <f t="shared" si="61"/>
        <v>I</v>
      </c>
      <c r="C714" s="8">
        <f t="shared" si="62"/>
        <v>39712.466</v>
      </c>
      <c r="D714" s="33" t="str">
        <f t="shared" si="63"/>
        <v>vis</v>
      </c>
      <c r="E714" s="129">
        <f>VLOOKUP(C714,'Active 2'!C$21:E$967,3,FALSE)</f>
        <v>-10106.101578093658</v>
      </c>
      <c r="F714" s="21" t="s">
        <v>2608</v>
      </c>
      <c r="G714" s="33" t="str">
        <f t="shared" si="64"/>
        <v>39712.466</v>
      </c>
      <c r="H714" s="8">
        <f t="shared" si="65"/>
        <v>-2790</v>
      </c>
      <c r="I714" s="130" t="s">
        <v>770</v>
      </c>
      <c r="J714" s="131" t="s">
        <v>771</v>
      </c>
      <c r="K714" s="130">
        <v>-2790</v>
      </c>
      <c r="L714" s="130" t="s">
        <v>741</v>
      </c>
      <c r="M714" s="131" t="s">
        <v>2676</v>
      </c>
      <c r="N714" s="131"/>
      <c r="O714" s="132" t="s">
        <v>772</v>
      </c>
      <c r="P714" s="132" t="s">
        <v>565</v>
      </c>
    </row>
    <row r="715" spans="1:16" ht="13.5" thickBot="1" x14ac:dyDescent="0.25">
      <c r="A715" s="8" t="str">
        <f t="shared" ref="A715:A778" si="66">P715</f>
        <v> AA 18.332 </v>
      </c>
      <c r="B715" s="21" t="str">
        <f t="shared" ref="B715:B778" si="67">IF(H715=INT(H715),"I","II")</f>
        <v>I</v>
      </c>
      <c r="C715" s="8">
        <f t="shared" ref="C715:C778" si="68">1*G715</f>
        <v>39712.466</v>
      </c>
      <c r="D715" s="33" t="str">
        <f t="shared" ref="D715:D778" si="69">VLOOKUP(F715,I$1:J$5,2,FALSE)</f>
        <v>vis</v>
      </c>
      <c r="E715" s="129">
        <f>VLOOKUP(C715,'Active 2'!C$21:E$967,3,FALSE)</f>
        <v>-10106.101578093658</v>
      </c>
      <c r="F715" s="21" t="s">
        <v>2608</v>
      </c>
      <c r="G715" s="33" t="str">
        <f t="shared" ref="G715:G778" si="70">MID(I715,3,LEN(I715)-3)</f>
        <v>39712.466</v>
      </c>
      <c r="H715" s="8">
        <f t="shared" ref="H715:H778" si="71">1*K715</f>
        <v>-2790</v>
      </c>
      <c r="I715" s="130" t="s">
        <v>770</v>
      </c>
      <c r="J715" s="131" t="s">
        <v>771</v>
      </c>
      <c r="K715" s="130">
        <v>-2790</v>
      </c>
      <c r="L715" s="130" t="s">
        <v>741</v>
      </c>
      <c r="M715" s="131" t="s">
        <v>2676</v>
      </c>
      <c r="N715" s="131"/>
      <c r="O715" s="132" t="s">
        <v>598</v>
      </c>
      <c r="P715" s="132" t="s">
        <v>565</v>
      </c>
    </row>
    <row r="716" spans="1:16" ht="13.5" thickBot="1" x14ac:dyDescent="0.25">
      <c r="A716" s="8" t="str">
        <f t="shared" si="66"/>
        <v> AA 18.332 </v>
      </c>
      <c r="B716" s="21" t="str">
        <f t="shared" si="67"/>
        <v>I</v>
      </c>
      <c r="C716" s="8">
        <f t="shared" si="68"/>
        <v>39712.468999999997</v>
      </c>
      <c r="D716" s="33" t="str">
        <f t="shared" si="69"/>
        <v>vis</v>
      </c>
      <c r="E716" s="129">
        <f>VLOOKUP(C716,'Active 2'!C$21:E$967,3,FALSE)</f>
        <v>-10106.099368022898</v>
      </c>
      <c r="F716" s="21" t="s">
        <v>2608</v>
      </c>
      <c r="G716" s="33" t="str">
        <f t="shared" si="70"/>
        <v>39712.469</v>
      </c>
      <c r="H716" s="8">
        <f t="shared" si="71"/>
        <v>-2790</v>
      </c>
      <c r="I716" s="130" t="s">
        <v>773</v>
      </c>
      <c r="J716" s="131" t="s">
        <v>774</v>
      </c>
      <c r="K716" s="130">
        <v>-2790</v>
      </c>
      <c r="L716" s="130" t="s">
        <v>775</v>
      </c>
      <c r="M716" s="131" t="s">
        <v>2676</v>
      </c>
      <c r="N716" s="131"/>
      <c r="O716" s="132" t="s">
        <v>607</v>
      </c>
      <c r="P716" s="132" t="s">
        <v>565</v>
      </c>
    </row>
    <row r="717" spans="1:16" ht="13.5" thickBot="1" x14ac:dyDescent="0.25">
      <c r="A717" s="8" t="str">
        <f t="shared" si="66"/>
        <v> MVS 8.24 </v>
      </c>
      <c r="B717" s="21" t="str">
        <f t="shared" si="67"/>
        <v>I</v>
      </c>
      <c r="C717" s="8">
        <f t="shared" si="68"/>
        <v>40069.476999999999</v>
      </c>
      <c r="D717" s="33" t="str">
        <f t="shared" si="69"/>
        <v>vis</v>
      </c>
      <c r="E717" s="129">
        <f>VLOOKUP(C717,'Active 2'!C$21:E$967,3,FALSE)</f>
        <v>-9843.0950538174311</v>
      </c>
      <c r="F717" s="21" t="s">
        <v>2608</v>
      </c>
      <c r="G717" s="33" t="str">
        <f t="shared" si="70"/>
        <v>40069.477</v>
      </c>
      <c r="H717" s="8">
        <f t="shared" si="71"/>
        <v>-2527</v>
      </c>
      <c r="I717" s="130" t="s">
        <v>805</v>
      </c>
      <c r="J717" s="131" t="s">
        <v>806</v>
      </c>
      <c r="K717" s="130">
        <v>-2527</v>
      </c>
      <c r="L717" s="130" t="s">
        <v>741</v>
      </c>
      <c r="M717" s="131" t="s">
        <v>2610</v>
      </c>
      <c r="N717" s="131"/>
      <c r="O717" s="132" t="s">
        <v>680</v>
      </c>
      <c r="P717" s="132" t="s">
        <v>681</v>
      </c>
    </row>
    <row r="718" spans="1:16" ht="13.5" thickBot="1" x14ac:dyDescent="0.25">
      <c r="A718" s="8" t="str">
        <f t="shared" si="66"/>
        <v>IBVS 394 </v>
      </c>
      <c r="B718" s="21" t="str">
        <f t="shared" si="67"/>
        <v>I</v>
      </c>
      <c r="C718" s="8">
        <f t="shared" si="68"/>
        <v>40088.496500000001</v>
      </c>
      <c r="D718" s="33" t="str">
        <f t="shared" si="69"/>
        <v>vis</v>
      </c>
      <c r="E718" s="129">
        <f>VLOOKUP(C718,'Active 2'!C$21:E$967,3,FALSE)</f>
        <v>-9829.0835735311884</v>
      </c>
      <c r="F718" s="21" t="s">
        <v>2608</v>
      </c>
      <c r="G718" s="33" t="str">
        <f t="shared" si="70"/>
        <v>40088.4965</v>
      </c>
      <c r="H718" s="8">
        <f t="shared" si="71"/>
        <v>-2513</v>
      </c>
      <c r="I718" s="130" t="s">
        <v>807</v>
      </c>
      <c r="J718" s="131" t="s">
        <v>808</v>
      </c>
      <c r="K718" s="130">
        <v>-2513</v>
      </c>
      <c r="L718" s="130" t="s">
        <v>809</v>
      </c>
      <c r="M718" s="131" t="s">
        <v>2676</v>
      </c>
      <c r="N718" s="131"/>
      <c r="O718" s="132" t="s">
        <v>810</v>
      </c>
      <c r="P718" s="133" t="s">
        <v>811</v>
      </c>
    </row>
    <row r="719" spans="1:16" ht="13.5" thickBot="1" x14ac:dyDescent="0.25">
      <c r="A719" s="8" t="str">
        <f t="shared" si="66"/>
        <v> MVS 8.24 </v>
      </c>
      <c r="B719" s="21" t="str">
        <f t="shared" si="67"/>
        <v>I</v>
      </c>
      <c r="C719" s="8">
        <f t="shared" si="68"/>
        <v>40171.281999999999</v>
      </c>
      <c r="D719" s="33" t="str">
        <f t="shared" si="69"/>
        <v>vis</v>
      </c>
      <c r="E719" s="129">
        <f>VLOOKUP(C719,'Active 2'!C$21:E$967,3,FALSE)</f>
        <v>-9768.0963025074125</v>
      </c>
      <c r="F719" s="21" t="s">
        <v>2608</v>
      </c>
      <c r="G719" s="33" t="str">
        <f t="shared" si="70"/>
        <v>40171.282</v>
      </c>
      <c r="H719" s="8">
        <f t="shared" si="71"/>
        <v>-2452</v>
      </c>
      <c r="I719" s="130" t="s">
        <v>829</v>
      </c>
      <c r="J719" s="131" t="s">
        <v>830</v>
      </c>
      <c r="K719" s="130">
        <v>-2452</v>
      </c>
      <c r="L719" s="130" t="s">
        <v>831</v>
      </c>
      <c r="M719" s="131" t="s">
        <v>2610</v>
      </c>
      <c r="N719" s="131"/>
      <c r="O719" s="132" t="s">
        <v>680</v>
      </c>
      <c r="P719" s="132" t="s">
        <v>681</v>
      </c>
    </row>
    <row r="720" spans="1:16" ht="13.5" thickBot="1" x14ac:dyDescent="0.25">
      <c r="A720" s="8" t="str">
        <f t="shared" si="66"/>
        <v>IBVS 456 </v>
      </c>
      <c r="B720" s="21" t="str">
        <f t="shared" si="67"/>
        <v>I</v>
      </c>
      <c r="C720" s="8">
        <f t="shared" si="68"/>
        <v>40346.395600000003</v>
      </c>
      <c r="D720" s="33" t="str">
        <f t="shared" si="69"/>
        <v>vis</v>
      </c>
      <c r="E720" s="129">
        <f>VLOOKUP(C720,'Active 2'!C$21:E$967,3,FALSE)</f>
        <v>-9639.0918200418892</v>
      </c>
      <c r="F720" s="21" t="s">
        <v>2608</v>
      </c>
      <c r="G720" s="33" t="str">
        <f t="shared" si="70"/>
        <v>40346.3956</v>
      </c>
      <c r="H720" s="8">
        <f t="shared" si="71"/>
        <v>-2323</v>
      </c>
      <c r="I720" s="130" t="s">
        <v>837</v>
      </c>
      <c r="J720" s="131" t="s">
        <v>838</v>
      </c>
      <c r="K720" s="130">
        <v>-2323</v>
      </c>
      <c r="L720" s="130" t="s">
        <v>839</v>
      </c>
      <c r="M720" s="131" t="s">
        <v>445</v>
      </c>
      <c r="N720" s="131" t="s">
        <v>446</v>
      </c>
      <c r="O720" s="132" t="s">
        <v>840</v>
      </c>
      <c r="P720" s="133" t="s">
        <v>841</v>
      </c>
    </row>
    <row r="721" spans="1:16" ht="13.5" thickBot="1" x14ac:dyDescent="0.25">
      <c r="A721" s="8" t="str">
        <f t="shared" si="66"/>
        <v> BRNO 9 </v>
      </c>
      <c r="B721" s="21" t="str">
        <f t="shared" si="67"/>
        <v>I</v>
      </c>
      <c r="C721" s="8">
        <f t="shared" si="68"/>
        <v>40528.29</v>
      </c>
      <c r="D721" s="33" t="str">
        <f t="shared" si="69"/>
        <v>vis</v>
      </c>
      <c r="E721" s="129">
        <f>VLOOKUP(C721,'Active 2'!C$21:E$967,3,FALSE)</f>
        <v>-9505.0919883019451</v>
      </c>
      <c r="F721" s="21" t="s">
        <v>2608</v>
      </c>
      <c r="G721" s="33" t="str">
        <f t="shared" si="70"/>
        <v>40528.290</v>
      </c>
      <c r="H721" s="8">
        <f t="shared" si="71"/>
        <v>-2189</v>
      </c>
      <c r="I721" s="130" t="s">
        <v>847</v>
      </c>
      <c r="J721" s="131" t="s">
        <v>848</v>
      </c>
      <c r="K721" s="130">
        <v>-2189</v>
      </c>
      <c r="L721" s="130" t="s">
        <v>849</v>
      </c>
      <c r="M721" s="131" t="s">
        <v>2676</v>
      </c>
      <c r="N721" s="131"/>
      <c r="O721" s="132" t="s">
        <v>850</v>
      </c>
      <c r="P721" s="132" t="s">
        <v>743</v>
      </c>
    </row>
    <row r="722" spans="1:16" ht="13.5" thickBot="1" x14ac:dyDescent="0.25">
      <c r="A722" s="8" t="str">
        <f t="shared" si="66"/>
        <v> BRNO 9 </v>
      </c>
      <c r="B722" s="21" t="str">
        <f t="shared" si="67"/>
        <v>I</v>
      </c>
      <c r="C722" s="8">
        <f t="shared" si="68"/>
        <v>40528.290999999997</v>
      </c>
      <c r="D722" s="33" t="str">
        <f t="shared" si="69"/>
        <v>vis</v>
      </c>
      <c r="E722" s="129">
        <f>VLOOKUP(C722,'Active 2'!C$21:E$967,3,FALSE)</f>
        <v>-9505.0912516116932</v>
      </c>
      <c r="F722" s="21" t="s">
        <v>2608</v>
      </c>
      <c r="G722" s="33" t="str">
        <f t="shared" si="70"/>
        <v>40528.291</v>
      </c>
      <c r="H722" s="8">
        <f t="shared" si="71"/>
        <v>-2189</v>
      </c>
      <c r="I722" s="130" t="s">
        <v>851</v>
      </c>
      <c r="J722" s="131" t="s">
        <v>852</v>
      </c>
      <c r="K722" s="130">
        <v>-2189</v>
      </c>
      <c r="L722" s="130" t="s">
        <v>769</v>
      </c>
      <c r="M722" s="131" t="s">
        <v>2676</v>
      </c>
      <c r="N722" s="131"/>
      <c r="O722" s="132" t="s">
        <v>853</v>
      </c>
      <c r="P722" s="132" t="s">
        <v>743</v>
      </c>
    </row>
    <row r="723" spans="1:16" ht="13.5" thickBot="1" x14ac:dyDescent="0.25">
      <c r="A723" s="8" t="str">
        <f t="shared" si="66"/>
        <v> BRNO 9 </v>
      </c>
      <c r="B723" s="21" t="str">
        <f t="shared" si="67"/>
        <v>I</v>
      </c>
      <c r="C723" s="8">
        <f t="shared" si="68"/>
        <v>40528.292000000001</v>
      </c>
      <c r="D723" s="33" t="str">
        <f t="shared" si="69"/>
        <v>vis</v>
      </c>
      <c r="E723" s="129">
        <f>VLOOKUP(C723,'Active 2'!C$21:E$967,3,FALSE)</f>
        <v>-9505.0905149214377</v>
      </c>
      <c r="F723" s="21" t="s">
        <v>2608</v>
      </c>
      <c r="G723" s="33" t="str">
        <f t="shared" si="70"/>
        <v>40528.292</v>
      </c>
      <c r="H723" s="8">
        <f t="shared" si="71"/>
        <v>-2189</v>
      </c>
      <c r="I723" s="130" t="s">
        <v>860</v>
      </c>
      <c r="J723" s="131" t="s">
        <v>861</v>
      </c>
      <c r="K723" s="130">
        <v>-2189</v>
      </c>
      <c r="L723" s="130" t="s">
        <v>862</v>
      </c>
      <c r="M723" s="131" t="s">
        <v>2676</v>
      </c>
      <c r="N723" s="131"/>
      <c r="O723" s="132" t="s">
        <v>863</v>
      </c>
      <c r="P723" s="132" t="s">
        <v>743</v>
      </c>
    </row>
    <row r="724" spans="1:16" ht="13.5" thickBot="1" x14ac:dyDescent="0.25">
      <c r="A724" s="8" t="str">
        <f t="shared" si="66"/>
        <v> MVS 8.24 </v>
      </c>
      <c r="B724" s="21" t="str">
        <f t="shared" si="67"/>
        <v>I</v>
      </c>
      <c r="C724" s="8">
        <f t="shared" si="68"/>
        <v>40684.400999999998</v>
      </c>
      <c r="D724" s="33" t="str">
        <f t="shared" si="69"/>
        <v>vis</v>
      </c>
      <c r="E724" s="129">
        <f>VLOOKUP(C724,'Active 2'!C$21:E$967,3,FALSE)</f>
        <v>-9390.0865360573771</v>
      </c>
      <c r="F724" s="21" t="s">
        <v>2608</v>
      </c>
      <c r="G724" s="33" t="str">
        <f t="shared" si="70"/>
        <v>40684.401</v>
      </c>
      <c r="H724" s="8">
        <f t="shared" si="71"/>
        <v>-2074</v>
      </c>
      <c r="I724" s="130" t="s">
        <v>871</v>
      </c>
      <c r="J724" s="131" t="s">
        <v>872</v>
      </c>
      <c r="K724" s="130">
        <v>-2074</v>
      </c>
      <c r="L724" s="130" t="s">
        <v>873</v>
      </c>
      <c r="M724" s="131" t="s">
        <v>2610</v>
      </c>
      <c r="N724" s="131"/>
      <c r="O724" s="132" t="s">
        <v>680</v>
      </c>
      <c r="P724" s="132" t="s">
        <v>681</v>
      </c>
    </row>
    <row r="725" spans="1:16" ht="13.5" thickBot="1" x14ac:dyDescent="0.25">
      <c r="A725" s="8" t="str">
        <f t="shared" si="66"/>
        <v> BRNO 12 </v>
      </c>
      <c r="B725" s="21" t="str">
        <f t="shared" si="67"/>
        <v>I</v>
      </c>
      <c r="C725" s="8">
        <f t="shared" si="68"/>
        <v>40726.482000000004</v>
      </c>
      <c r="D725" s="33" t="str">
        <f t="shared" si="69"/>
        <v>vis</v>
      </c>
      <c r="E725" s="129">
        <f>VLOOKUP(C725,'Active 2'!C$21:E$967,3,FALSE)</f>
        <v>-9359.0858734781596</v>
      </c>
      <c r="F725" s="21" t="s">
        <v>2608</v>
      </c>
      <c r="G725" s="33" t="str">
        <f t="shared" si="70"/>
        <v>40726.482</v>
      </c>
      <c r="H725" s="8">
        <f t="shared" si="71"/>
        <v>-2043</v>
      </c>
      <c r="I725" s="130" t="s">
        <v>874</v>
      </c>
      <c r="J725" s="131" t="s">
        <v>875</v>
      </c>
      <c r="K725" s="130">
        <v>-2043</v>
      </c>
      <c r="L725" s="130" t="s">
        <v>873</v>
      </c>
      <c r="M725" s="131" t="s">
        <v>2676</v>
      </c>
      <c r="N725" s="131"/>
      <c r="O725" s="132" t="s">
        <v>850</v>
      </c>
      <c r="P725" s="132" t="s">
        <v>876</v>
      </c>
    </row>
    <row r="726" spans="1:16" ht="13.5" thickBot="1" x14ac:dyDescent="0.25">
      <c r="A726" s="8" t="str">
        <f t="shared" si="66"/>
        <v> BRNO 12 </v>
      </c>
      <c r="B726" s="21" t="str">
        <f t="shared" si="67"/>
        <v>I</v>
      </c>
      <c r="C726" s="8">
        <f t="shared" si="68"/>
        <v>40726.483999999997</v>
      </c>
      <c r="D726" s="33" t="str">
        <f t="shared" si="69"/>
        <v>vis</v>
      </c>
      <c r="E726" s="129">
        <f>VLOOKUP(C726,'Active 2'!C$21:E$967,3,FALSE)</f>
        <v>-9359.0844000976558</v>
      </c>
      <c r="F726" s="21" t="s">
        <v>2608</v>
      </c>
      <c r="G726" s="33" t="str">
        <f t="shared" si="70"/>
        <v>40726.484</v>
      </c>
      <c r="H726" s="8">
        <f t="shared" si="71"/>
        <v>-2043</v>
      </c>
      <c r="I726" s="130" t="s">
        <v>877</v>
      </c>
      <c r="J726" s="131" t="s">
        <v>878</v>
      </c>
      <c r="K726" s="130">
        <v>-2043</v>
      </c>
      <c r="L726" s="130" t="s">
        <v>879</v>
      </c>
      <c r="M726" s="131" t="s">
        <v>2676</v>
      </c>
      <c r="N726" s="131"/>
      <c r="O726" s="132" t="s">
        <v>863</v>
      </c>
      <c r="P726" s="132" t="s">
        <v>876</v>
      </c>
    </row>
    <row r="727" spans="1:16" ht="13.5" thickBot="1" x14ac:dyDescent="0.25">
      <c r="A727" s="8" t="str">
        <f t="shared" si="66"/>
        <v> AVSJ 4.89 </v>
      </c>
      <c r="B727" s="21" t="str">
        <f t="shared" si="67"/>
        <v>I</v>
      </c>
      <c r="C727" s="8">
        <f t="shared" si="68"/>
        <v>40855.438000000002</v>
      </c>
      <c r="D727" s="33" t="str">
        <f t="shared" si="69"/>
        <v>vis</v>
      </c>
      <c r="E727" s="129">
        <f>VLOOKUP(C727,'Active 2'!C$21:E$967,3,FALSE)</f>
        <v>-9264.0852450813745</v>
      </c>
      <c r="F727" s="21" t="s">
        <v>2608</v>
      </c>
      <c r="G727" s="33" t="str">
        <f t="shared" si="70"/>
        <v>40855.438</v>
      </c>
      <c r="H727" s="8">
        <f t="shared" si="71"/>
        <v>-1948</v>
      </c>
      <c r="I727" s="130" t="s">
        <v>880</v>
      </c>
      <c r="J727" s="131" t="s">
        <v>881</v>
      </c>
      <c r="K727" s="130">
        <v>-1948</v>
      </c>
      <c r="L727" s="130" t="s">
        <v>769</v>
      </c>
      <c r="M727" s="131" t="s">
        <v>2676</v>
      </c>
      <c r="N727" s="131"/>
      <c r="O727" s="132" t="s">
        <v>685</v>
      </c>
      <c r="P727" s="132" t="s">
        <v>882</v>
      </c>
    </row>
    <row r="728" spans="1:16" ht="13.5" thickBot="1" x14ac:dyDescent="0.25">
      <c r="A728" s="8" t="str">
        <f t="shared" si="66"/>
        <v> MVS 8.24 </v>
      </c>
      <c r="B728" s="21" t="str">
        <f t="shared" si="67"/>
        <v>I</v>
      </c>
      <c r="C728" s="8">
        <f t="shared" si="68"/>
        <v>40859.506000000001</v>
      </c>
      <c r="D728" s="33" t="str">
        <f t="shared" si="69"/>
        <v>vis</v>
      </c>
      <c r="E728" s="129">
        <f>VLOOKUP(C728,'Active 2'!C$21:E$967,3,FALSE)</f>
        <v>-9261.0883891280409</v>
      </c>
      <c r="F728" s="21" t="s">
        <v>2608</v>
      </c>
      <c r="G728" s="33" t="str">
        <f t="shared" si="70"/>
        <v>40859.506</v>
      </c>
      <c r="H728" s="8">
        <f t="shared" si="71"/>
        <v>-1945</v>
      </c>
      <c r="I728" s="130" t="s">
        <v>883</v>
      </c>
      <c r="J728" s="131" t="s">
        <v>884</v>
      </c>
      <c r="K728" s="130">
        <v>-1945</v>
      </c>
      <c r="L728" s="130" t="s">
        <v>885</v>
      </c>
      <c r="M728" s="131" t="s">
        <v>2610</v>
      </c>
      <c r="N728" s="131"/>
      <c r="O728" s="132" t="s">
        <v>680</v>
      </c>
      <c r="P728" s="132" t="s">
        <v>681</v>
      </c>
    </row>
    <row r="729" spans="1:16" ht="13.5" thickBot="1" x14ac:dyDescent="0.25">
      <c r="A729" s="8" t="str">
        <f t="shared" si="66"/>
        <v> AAPS 12.47 </v>
      </c>
      <c r="B729" s="21" t="str">
        <f t="shared" si="67"/>
        <v>I</v>
      </c>
      <c r="C729" s="8">
        <f t="shared" si="68"/>
        <v>41015.610999999997</v>
      </c>
      <c r="D729" s="33" t="str">
        <f t="shared" si="69"/>
        <v>vis</v>
      </c>
      <c r="E729" s="129">
        <f>VLOOKUP(C729,'Active 2'!C$21:E$967,3,FALSE)</f>
        <v>-9146.0873570249969</v>
      </c>
      <c r="F729" s="21" t="s">
        <v>2608</v>
      </c>
      <c r="G729" s="33" t="str">
        <f t="shared" si="70"/>
        <v>41015.611</v>
      </c>
      <c r="H729" s="8">
        <f t="shared" si="71"/>
        <v>-1830</v>
      </c>
      <c r="I729" s="130" t="s">
        <v>886</v>
      </c>
      <c r="J729" s="131" t="s">
        <v>887</v>
      </c>
      <c r="K729" s="130">
        <v>-1830</v>
      </c>
      <c r="L729" s="130" t="s">
        <v>888</v>
      </c>
      <c r="M729" s="131" t="s">
        <v>445</v>
      </c>
      <c r="N729" s="131" t="s">
        <v>446</v>
      </c>
      <c r="O729" s="132" t="s">
        <v>889</v>
      </c>
      <c r="P729" s="132" t="s">
        <v>890</v>
      </c>
    </row>
    <row r="730" spans="1:16" ht="13.5" thickBot="1" x14ac:dyDescent="0.25">
      <c r="A730" s="8" t="str">
        <f t="shared" si="66"/>
        <v> MVS 8.24 </v>
      </c>
      <c r="B730" s="21" t="str">
        <f t="shared" si="67"/>
        <v>I</v>
      </c>
      <c r="C730" s="8">
        <f t="shared" si="68"/>
        <v>41060.410000000003</v>
      </c>
      <c r="D730" s="33" t="str">
        <f t="shared" si="69"/>
        <v>vis</v>
      </c>
      <c r="E730" s="129">
        <f>VLOOKUP(C730,'Active 2'!C$21:E$967,3,FALSE)</f>
        <v>-9113.0843703353657</v>
      </c>
      <c r="F730" s="21" t="s">
        <v>2608</v>
      </c>
      <c r="G730" s="33" t="str">
        <f t="shared" si="70"/>
        <v>41060.410</v>
      </c>
      <c r="H730" s="8">
        <f t="shared" si="71"/>
        <v>-1797</v>
      </c>
      <c r="I730" s="130" t="s">
        <v>891</v>
      </c>
      <c r="J730" s="131" t="s">
        <v>892</v>
      </c>
      <c r="K730" s="130">
        <v>-1797</v>
      </c>
      <c r="L730" s="130" t="s">
        <v>885</v>
      </c>
      <c r="M730" s="131" t="s">
        <v>2610</v>
      </c>
      <c r="N730" s="131"/>
      <c r="O730" s="132" t="s">
        <v>680</v>
      </c>
      <c r="P730" s="132" t="s">
        <v>681</v>
      </c>
    </row>
    <row r="731" spans="1:16" ht="13.5" thickBot="1" x14ac:dyDescent="0.25">
      <c r="A731" s="8" t="str">
        <f t="shared" si="66"/>
        <v> BRNO 14 </v>
      </c>
      <c r="B731" s="21" t="str">
        <f t="shared" si="67"/>
        <v>I</v>
      </c>
      <c r="C731" s="8">
        <f t="shared" si="68"/>
        <v>41159.499000000003</v>
      </c>
      <c r="D731" s="33" t="str">
        <f t="shared" si="69"/>
        <v>vis</v>
      </c>
      <c r="E731" s="129">
        <f>VLOOKUP(C731,'Active 2'!C$21:E$967,3,FALSE)</f>
        <v>-9040.0864697552515</v>
      </c>
      <c r="F731" s="21" t="s">
        <v>2608</v>
      </c>
      <c r="G731" s="33" t="str">
        <f t="shared" si="70"/>
        <v>41159.499</v>
      </c>
      <c r="H731" s="8">
        <f t="shared" si="71"/>
        <v>-1724</v>
      </c>
      <c r="I731" s="130" t="s">
        <v>907</v>
      </c>
      <c r="J731" s="131" t="s">
        <v>908</v>
      </c>
      <c r="K731" s="130">
        <v>-1724</v>
      </c>
      <c r="L731" s="130" t="s">
        <v>909</v>
      </c>
      <c r="M731" s="131" t="s">
        <v>2676</v>
      </c>
      <c r="N731" s="131"/>
      <c r="O731" s="132" t="s">
        <v>863</v>
      </c>
      <c r="P731" s="132" t="s">
        <v>910</v>
      </c>
    </row>
    <row r="732" spans="1:16" ht="13.5" thickBot="1" x14ac:dyDescent="0.25">
      <c r="A732" s="8" t="str">
        <f t="shared" si="66"/>
        <v> BRNO 14 </v>
      </c>
      <c r="B732" s="21" t="str">
        <f t="shared" si="67"/>
        <v>I</v>
      </c>
      <c r="C732" s="8">
        <f t="shared" si="68"/>
        <v>41159.500999999997</v>
      </c>
      <c r="D732" s="33" t="str">
        <f t="shared" si="69"/>
        <v>vis</v>
      </c>
      <c r="E732" s="129">
        <f>VLOOKUP(C732,'Active 2'!C$21:E$967,3,FALSE)</f>
        <v>-9040.0849963747478</v>
      </c>
      <c r="F732" s="21" t="s">
        <v>2608</v>
      </c>
      <c r="G732" s="33" t="str">
        <f t="shared" si="70"/>
        <v>41159.501</v>
      </c>
      <c r="H732" s="8">
        <f t="shared" si="71"/>
        <v>-1724</v>
      </c>
      <c r="I732" s="130" t="s">
        <v>914</v>
      </c>
      <c r="J732" s="131" t="s">
        <v>915</v>
      </c>
      <c r="K732" s="130">
        <v>-1724</v>
      </c>
      <c r="L732" s="130" t="s">
        <v>888</v>
      </c>
      <c r="M732" s="131" t="s">
        <v>2676</v>
      </c>
      <c r="N732" s="131"/>
      <c r="O732" s="132" t="s">
        <v>916</v>
      </c>
      <c r="P732" s="132" t="s">
        <v>910</v>
      </c>
    </row>
    <row r="733" spans="1:16" ht="13.5" thickBot="1" x14ac:dyDescent="0.25">
      <c r="A733" s="8" t="str">
        <f t="shared" si="66"/>
        <v> BRNO 14 </v>
      </c>
      <c r="B733" s="21" t="str">
        <f t="shared" si="67"/>
        <v>I</v>
      </c>
      <c r="C733" s="8">
        <f t="shared" si="68"/>
        <v>41159.506999999998</v>
      </c>
      <c r="D733" s="33" t="str">
        <f t="shared" si="69"/>
        <v>vis</v>
      </c>
      <c r="E733" s="129">
        <f>VLOOKUP(C733,'Active 2'!C$21:E$967,3,FALSE)</f>
        <v>-9040.080576233222</v>
      </c>
      <c r="F733" s="21" t="s">
        <v>2608</v>
      </c>
      <c r="G733" s="33" t="str">
        <f t="shared" si="70"/>
        <v>41159.507</v>
      </c>
      <c r="H733" s="8">
        <f t="shared" si="71"/>
        <v>-1724</v>
      </c>
      <c r="I733" s="130" t="s">
        <v>917</v>
      </c>
      <c r="J733" s="131" t="s">
        <v>918</v>
      </c>
      <c r="K733" s="130">
        <v>-1724</v>
      </c>
      <c r="L733" s="130" t="s">
        <v>849</v>
      </c>
      <c r="M733" s="131" t="s">
        <v>2676</v>
      </c>
      <c r="N733" s="131"/>
      <c r="O733" s="132" t="s">
        <v>919</v>
      </c>
      <c r="P733" s="132" t="s">
        <v>910</v>
      </c>
    </row>
    <row r="734" spans="1:16" ht="13.5" thickBot="1" x14ac:dyDescent="0.25">
      <c r="A734" s="8" t="str">
        <f t="shared" si="66"/>
        <v> BRNO 14 </v>
      </c>
      <c r="B734" s="21" t="str">
        <f t="shared" si="67"/>
        <v>I</v>
      </c>
      <c r="C734" s="8">
        <f t="shared" si="68"/>
        <v>41159.51</v>
      </c>
      <c r="D734" s="33" t="str">
        <f t="shared" si="69"/>
        <v>vis</v>
      </c>
      <c r="E734" s="129">
        <f>VLOOKUP(C734,'Active 2'!C$21:E$967,3,FALSE)</f>
        <v>-9040.0783661624573</v>
      </c>
      <c r="F734" s="21" t="s">
        <v>2608</v>
      </c>
      <c r="G734" s="33" t="str">
        <f t="shared" si="70"/>
        <v>41159.510</v>
      </c>
      <c r="H734" s="8">
        <f t="shared" si="71"/>
        <v>-1724</v>
      </c>
      <c r="I734" s="130" t="s">
        <v>920</v>
      </c>
      <c r="J734" s="131" t="s">
        <v>921</v>
      </c>
      <c r="K734" s="130">
        <v>-1724</v>
      </c>
      <c r="L734" s="130" t="s">
        <v>831</v>
      </c>
      <c r="M734" s="131" t="s">
        <v>2676</v>
      </c>
      <c r="N734" s="131"/>
      <c r="O734" s="132" t="s">
        <v>922</v>
      </c>
      <c r="P734" s="132" t="s">
        <v>910</v>
      </c>
    </row>
    <row r="735" spans="1:16" ht="13.5" thickBot="1" x14ac:dyDescent="0.25">
      <c r="A735" s="8" t="str">
        <f t="shared" si="66"/>
        <v> BRNO 17 </v>
      </c>
      <c r="B735" s="21" t="str">
        <f t="shared" si="67"/>
        <v>I</v>
      </c>
      <c r="C735" s="8">
        <f t="shared" si="68"/>
        <v>41675.341</v>
      </c>
      <c r="D735" s="33" t="str">
        <f t="shared" si="69"/>
        <v>vis</v>
      </c>
      <c r="E735" s="129">
        <f>VLOOKUP(C735,'Active 2'!C$21:E$967,3,FALSE)</f>
        <v>-8660.0706957435341</v>
      </c>
      <c r="F735" s="21" t="s">
        <v>2608</v>
      </c>
      <c r="G735" s="33" t="str">
        <f t="shared" si="70"/>
        <v>41675.341</v>
      </c>
      <c r="H735" s="8">
        <f t="shared" si="71"/>
        <v>-1344</v>
      </c>
      <c r="I735" s="130" t="s">
        <v>938</v>
      </c>
      <c r="J735" s="131" t="s">
        <v>939</v>
      </c>
      <c r="K735" s="130">
        <v>-1344</v>
      </c>
      <c r="L735" s="130" t="s">
        <v>769</v>
      </c>
      <c r="M735" s="131" t="s">
        <v>2676</v>
      </c>
      <c r="N735" s="131"/>
      <c r="O735" s="132" t="s">
        <v>940</v>
      </c>
      <c r="P735" s="132" t="s">
        <v>941</v>
      </c>
    </row>
    <row r="736" spans="1:16" ht="13.5" thickBot="1" x14ac:dyDescent="0.25">
      <c r="A736" s="8" t="str">
        <f t="shared" si="66"/>
        <v> AVSJ 5.34 </v>
      </c>
      <c r="B736" s="21" t="str">
        <f t="shared" si="67"/>
        <v>I</v>
      </c>
      <c r="C736" s="8">
        <f t="shared" si="68"/>
        <v>41683.476999999999</v>
      </c>
      <c r="D736" s="33" t="str">
        <f t="shared" si="69"/>
        <v>vis</v>
      </c>
      <c r="E736" s="129">
        <f>VLOOKUP(C736,'Active 2'!C$21:E$967,3,FALSE)</f>
        <v>-8654.0769838368669</v>
      </c>
      <c r="F736" s="21" t="s">
        <v>2608</v>
      </c>
      <c r="G736" s="33" t="str">
        <f t="shared" si="70"/>
        <v>41683.477</v>
      </c>
      <c r="H736" s="8">
        <f t="shared" si="71"/>
        <v>-1338</v>
      </c>
      <c r="I736" s="130" t="s">
        <v>942</v>
      </c>
      <c r="J736" s="131" t="s">
        <v>943</v>
      </c>
      <c r="K736" s="130">
        <v>-1338</v>
      </c>
      <c r="L736" s="130" t="s">
        <v>909</v>
      </c>
      <c r="M736" s="131" t="s">
        <v>2676</v>
      </c>
      <c r="N736" s="131"/>
      <c r="O736" s="132" t="s">
        <v>944</v>
      </c>
      <c r="P736" s="132" t="s">
        <v>945</v>
      </c>
    </row>
    <row r="737" spans="1:16" ht="13.5" thickBot="1" x14ac:dyDescent="0.25">
      <c r="A737" s="8" t="str">
        <f t="shared" si="66"/>
        <v> AVSJ 5.87 </v>
      </c>
      <c r="B737" s="21" t="str">
        <f t="shared" si="67"/>
        <v>I</v>
      </c>
      <c r="C737" s="8">
        <f t="shared" si="68"/>
        <v>41717.411999999997</v>
      </c>
      <c r="D737" s="33" t="str">
        <f t="shared" si="69"/>
        <v>vis</v>
      </c>
      <c r="E737" s="129">
        <f>VLOOKUP(C737,'Active 2'!C$21:E$967,3,FALSE)</f>
        <v>-8629.0774000668625</v>
      </c>
      <c r="F737" s="21" t="s">
        <v>2608</v>
      </c>
      <c r="G737" s="33" t="str">
        <f t="shared" si="70"/>
        <v>41717.412</v>
      </c>
      <c r="H737" s="8">
        <f t="shared" si="71"/>
        <v>-1313</v>
      </c>
      <c r="I737" s="130" t="s">
        <v>952</v>
      </c>
      <c r="J737" s="131" t="s">
        <v>953</v>
      </c>
      <c r="K737" s="130">
        <v>-1313</v>
      </c>
      <c r="L737" s="130" t="s">
        <v>928</v>
      </c>
      <c r="M737" s="131" t="s">
        <v>2676</v>
      </c>
      <c r="N737" s="131"/>
      <c r="O737" s="132" t="s">
        <v>685</v>
      </c>
      <c r="P737" s="132" t="s">
        <v>954</v>
      </c>
    </row>
    <row r="738" spans="1:16" ht="13.5" thickBot="1" x14ac:dyDescent="0.25">
      <c r="A738" s="8" t="str">
        <f t="shared" si="66"/>
        <v> BRNO 17 </v>
      </c>
      <c r="B738" s="21" t="str">
        <f t="shared" si="67"/>
        <v>I</v>
      </c>
      <c r="C738" s="8">
        <f t="shared" si="68"/>
        <v>41869.440000000002</v>
      </c>
      <c r="D738" s="33" t="str">
        <f t="shared" si="69"/>
        <v>vis</v>
      </c>
      <c r="E738" s="129">
        <f>VLOOKUP(C738,'Active 2'!C$21:E$967,3,FALSE)</f>
        <v>-8517.0798541294334</v>
      </c>
      <c r="F738" s="21" t="s">
        <v>2608</v>
      </c>
      <c r="G738" s="33" t="str">
        <f t="shared" si="70"/>
        <v>41869.440</v>
      </c>
      <c r="H738" s="8">
        <f t="shared" si="71"/>
        <v>-1201</v>
      </c>
      <c r="I738" s="130" t="s">
        <v>958</v>
      </c>
      <c r="J738" s="131" t="s">
        <v>959</v>
      </c>
      <c r="K738" s="130">
        <v>-1201</v>
      </c>
      <c r="L738" s="130" t="s">
        <v>960</v>
      </c>
      <c r="M738" s="131" t="s">
        <v>2676</v>
      </c>
      <c r="N738" s="131"/>
      <c r="O738" s="132" t="s">
        <v>940</v>
      </c>
      <c r="P738" s="132" t="s">
        <v>941</v>
      </c>
    </row>
    <row r="739" spans="1:16" ht="13.5" thickBot="1" x14ac:dyDescent="0.25">
      <c r="A739" s="8" t="str">
        <f t="shared" si="66"/>
        <v> AVSJ 6.28 </v>
      </c>
      <c r="B739" s="21" t="str">
        <f t="shared" si="67"/>
        <v>I</v>
      </c>
      <c r="C739" s="8">
        <f t="shared" si="68"/>
        <v>42120.574000000001</v>
      </c>
      <c r="D739" s="33" t="str">
        <f t="shared" si="69"/>
        <v>vis</v>
      </c>
      <c r="E739" s="129">
        <f>VLOOKUP(C739,'Active 2'!C$21:E$967,3,FALSE)</f>
        <v>-8332.0718838775756</v>
      </c>
      <c r="F739" s="21" t="s">
        <v>2608</v>
      </c>
      <c r="G739" s="33" t="str">
        <f t="shared" si="70"/>
        <v>42120.574</v>
      </c>
      <c r="H739" s="8">
        <f t="shared" si="71"/>
        <v>-1016</v>
      </c>
      <c r="I739" s="130" t="s">
        <v>971</v>
      </c>
      <c r="J739" s="131" t="s">
        <v>972</v>
      </c>
      <c r="K739" s="130">
        <v>-1016</v>
      </c>
      <c r="L739" s="130" t="s">
        <v>973</v>
      </c>
      <c r="M739" s="131" t="s">
        <v>2676</v>
      </c>
      <c r="N739" s="131"/>
      <c r="O739" s="132" t="s">
        <v>974</v>
      </c>
      <c r="P739" s="132" t="s">
        <v>975</v>
      </c>
    </row>
    <row r="740" spans="1:16" ht="13.5" thickBot="1" x14ac:dyDescent="0.25">
      <c r="A740" s="8" t="str">
        <f t="shared" si="66"/>
        <v> AVSJ 6.28 </v>
      </c>
      <c r="B740" s="21" t="str">
        <f t="shared" si="67"/>
        <v>I</v>
      </c>
      <c r="C740" s="8">
        <f t="shared" si="68"/>
        <v>42367.629000000001</v>
      </c>
      <c r="D740" s="33" t="str">
        <f t="shared" si="69"/>
        <v>vis</v>
      </c>
      <c r="E740" s="129">
        <f>VLOOKUP(C740,'Active 2'!C$21:E$967,3,FALSE)</f>
        <v>-8150.0688731718456</v>
      </c>
      <c r="F740" s="21" t="s">
        <v>2608</v>
      </c>
      <c r="G740" s="33" t="str">
        <f t="shared" si="70"/>
        <v>42367.629</v>
      </c>
      <c r="H740" s="8">
        <f t="shared" si="71"/>
        <v>-834</v>
      </c>
      <c r="I740" s="130" t="s">
        <v>989</v>
      </c>
      <c r="J740" s="131" t="s">
        <v>990</v>
      </c>
      <c r="K740" s="130">
        <v>-834</v>
      </c>
      <c r="L740" s="130" t="s">
        <v>991</v>
      </c>
      <c r="M740" s="131" t="s">
        <v>2676</v>
      </c>
      <c r="N740" s="131"/>
      <c r="O740" s="132" t="s">
        <v>685</v>
      </c>
      <c r="P740" s="132" t="s">
        <v>975</v>
      </c>
    </row>
    <row r="741" spans="1:16" ht="13.5" thickBot="1" x14ac:dyDescent="0.25">
      <c r="A741" s="8" t="str">
        <f t="shared" si="66"/>
        <v> AVSJ 6.28 </v>
      </c>
      <c r="B741" s="21" t="str">
        <f t="shared" si="67"/>
        <v>I</v>
      </c>
      <c r="C741" s="8">
        <f t="shared" si="68"/>
        <v>42386.633000000002</v>
      </c>
      <c r="D741" s="33" t="str">
        <f t="shared" si="69"/>
        <v>vis</v>
      </c>
      <c r="E741" s="129">
        <f>VLOOKUP(C741,'Active 2'!C$21:E$967,3,FALSE)</f>
        <v>-8136.0688115845396</v>
      </c>
      <c r="F741" s="21" t="s">
        <v>2608</v>
      </c>
      <c r="G741" s="33" t="str">
        <f t="shared" si="70"/>
        <v>42386.633</v>
      </c>
      <c r="H741" s="8">
        <f t="shared" si="71"/>
        <v>-820</v>
      </c>
      <c r="I741" s="130" t="s">
        <v>992</v>
      </c>
      <c r="J741" s="131" t="s">
        <v>993</v>
      </c>
      <c r="K741" s="130">
        <v>-820</v>
      </c>
      <c r="L741" s="130" t="s">
        <v>991</v>
      </c>
      <c r="M741" s="131" t="s">
        <v>2676</v>
      </c>
      <c r="N741" s="131"/>
      <c r="O741" s="132" t="s">
        <v>685</v>
      </c>
      <c r="P741" s="132" t="s">
        <v>975</v>
      </c>
    </row>
    <row r="742" spans="1:16" ht="13.5" thickBot="1" x14ac:dyDescent="0.25">
      <c r="A742" s="8" t="str">
        <f t="shared" si="66"/>
        <v> AVSJ 7.34 </v>
      </c>
      <c r="B742" s="21" t="str">
        <f t="shared" si="67"/>
        <v>I</v>
      </c>
      <c r="C742" s="8">
        <f t="shared" si="68"/>
        <v>42424.642999999996</v>
      </c>
      <c r="D742" s="33" t="str">
        <f t="shared" si="69"/>
        <v>vis</v>
      </c>
      <c r="E742" s="129">
        <f>VLOOKUP(C742,'Active 2'!C$21:E$967,3,FALSE)</f>
        <v>-8108.0672150294249</v>
      </c>
      <c r="F742" s="21" t="s">
        <v>2608</v>
      </c>
      <c r="G742" s="33" t="str">
        <f t="shared" si="70"/>
        <v>42424.643</v>
      </c>
      <c r="H742" s="8">
        <f t="shared" si="71"/>
        <v>-792</v>
      </c>
      <c r="I742" s="130" t="s">
        <v>997</v>
      </c>
      <c r="J742" s="131" t="s">
        <v>998</v>
      </c>
      <c r="K742" s="130">
        <v>-792</v>
      </c>
      <c r="L742" s="130" t="s">
        <v>987</v>
      </c>
      <c r="M742" s="131" t="s">
        <v>2676</v>
      </c>
      <c r="N742" s="131"/>
      <c r="O742" s="132" t="s">
        <v>974</v>
      </c>
      <c r="P742" s="132" t="s">
        <v>999</v>
      </c>
    </row>
    <row r="743" spans="1:16" ht="13.5" thickBot="1" x14ac:dyDescent="0.25">
      <c r="A743" s="8" t="str">
        <f t="shared" si="66"/>
        <v> AVSJ 7.34 </v>
      </c>
      <c r="B743" s="21" t="str">
        <f t="shared" si="67"/>
        <v>I</v>
      </c>
      <c r="C743" s="8">
        <f t="shared" si="68"/>
        <v>42477.58</v>
      </c>
      <c r="D743" s="33" t="str">
        <f t="shared" si="69"/>
        <v>vis</v>
      </c>
      <c r="E743" s="129">
        <f>VLOOKUP(C743,'Active 2'!C$21:E$967,3,FALSE)</f>
        <v>-8069.0690430526174</v>
      </c>
      <c r="F743" s="21" t="s">
        <v>2608</v>
      </c>
      <c r="G743" s="33" t="str">
        <f t="shared" si="70"/>
        <v>42477.580</v>
      </c>
      <c r="H743" s="8">
        <f t="shared" si="71"/>
        <v>-753</v>
      </c>
      <c r="I743" s="130" t="s">
        <v>1012</v>
      </c>
      <c r="J743" s="131" t="s">
        <v>1013</v>
      </c>
      <c r="K743" s="130">
        <v>-753</v>
      </c>
      <c r="L743" s="130" t="s">
        <v>1014</v>
      </c>
      <c r="M743" s="131" t="s">
        <v>2676</v>
      </c>
      <c r="N743" s="131"/>
      <c r="O743" s="132" t="s">
        <v>685</v>
      </c>
      <c r="P743" s="132" t="s">
        <v>999</v>
      </c>
    </row>
    <row r="744" spans="1:16" ht="13.5" thickBot="1" x14ac:dyDescent="0.25">
      <c r="A744" s="8" t="str">
        <f t="shared" si="66"/>
        <v> AVSJ 7.34 </v>
      </c>
      <c r="B744" s="21" t="str">
        <f t="shared" si="67"/>
        <v>I</v>
      </c>
      <c r="C744" s="8">
        <f t="shared" si="68"/>
        <v>42504.728999999999</v>
      </c>
      <c r="D744" s="33" t="str">
        <f t="shared" si="69"/>
        <v>vis</v>
      </c>
      <c r="E744" s="129">
        <f>VLOOKUP(C744,'Active 2'!C$21:E$967,3,FALSE)</f>
        <v>-8049.0686393463602</v>
      </c>
      <c r="F744" s="21" t="s">
        <v>2608</v>
      </c>
      <c r="G744" s="33" t="str">
        <f t="shared" si="70"/>
        <v>42504.729</v>
      </c>
      <c r="H744" s="8">
        <f t="shared" si="71"/>
        <v>-733</v>
      </c>
      <c r="I744" s="130" t="s">
        <v>1015</v>
      </c>
      <c r="J744" s="131" t="s">
        <v>1016</v>
      </c>
      <c r="K744" s="130">
        <v>-733</v>
      </c>
      <c r="L744" s="130" t="s">
        <v>1014</v>
      </c>
      <c r="M744" s="131" t="s">
        <v>2676</v>
      </c>
      <c r="N744" s="131"/>
      <c r="O744" s="132" t="s">
        <v>1017</v>
      </c>
      <c r="P744" s="132" t="s">
        <v>999</v>
      </c>
    </row>
    <row r="745" spans="1:16" ht="13.5" thickBot="1" x14ac:dyDescent="0.25">
      <c r="A745" s="8" t="str">
        <f t="shared" si="66"/>
        <v> AVSJ 7.34 </v>
      </c>
      <c r="B745" s="21" t="str">
        <f t="shared" si="67"/>
        <v>I</v>
      </c>
      <c r="C745" s="8">
        <f t="shared" si="68"/>
        <v>42504.73</v>
      </c>
      <c r="D745" s="33" t="str">
        <f t="shared" si="69"/>
        <v>vis</v>
      </c>
      <c r="E745" s="129">
        <f>VLOOKUP(C745,'Active 2'!C$21:E$967,3,FALSE)</f>
        <v>-8049.0679026561029</v>
      </c>
      <c r="F745" s="21" t="s">
        <v>2608</v>
      </c>
      <c r="G745" s="33" t="str">
        <f t="shared" si="70"/>
        <v>42504.730</v>
      </c>
      <c r="H745" s="8">
        <f t="shared" si="71"/>
        <v>-733</v>
      </c>
      <c r="I745" s="130" t="s">
        <v>1018</v>
      </c>
      <c r="J745" s="131" t="s">
        <v>1019</v>
      </c>
      <c r="K745" s="130">
        <v>-733</v>
      </c>
      <c r="L745" s="130" t="s">
        <v>960</v>
      </c>
      <c r="M745" s="131" t="s">
        <v>2676</v>
      </c>
      <c r="N745" s="131"/>
      <c r="O745" s="132" t="s">
        <v>685</v>
      </c>
      <c r="P745" s="132" t="s">
        <v>999</v>
      </c>
    </row>
    <row r="746" spans="1:16" ht="13.5" thickBot="1" x14ac:dyDescent="0.25">
      <c r="A746" s="8" t="str">
        <f t="shared" si="66"/>
        <v> AVSJ 7.34 </v>
      </c>
      <c r="B746" s="21" t="str">
        <f t="shared" si="67"/>
        <v>I</v>
      </c>
      <c r="C746" s="8">
        <f t="shared" si="68"/>
        <v>42538.667000000001</v>
      </c>
      <c r="D746" s="33" t="str">
        <f t="shared" si="69"/>
        <v>vis</v>
      </c>
      <c r="E746" s="129">
        <f>VLOOKUP(C746,'Active 2'!C$21:E$967,3,FALSE)</f>
        <v>-8024.0668455055902</v>
      </c>
      <c r="F746" s="21" t="s">
        <v>2608</v>
      </c>
      <c r="G746" s="33" t="str">
        <f t="shared" si="70"/>
        <v>42538.667</v>
      </c>
      <c r="H746" s="8">
        <f t="shared" si="71"/>
        <v>-708</v>
      </c>
      <c r="I746" s="130" t="s">
        <v>1023</v>
      </c>
      <c r="J746" s="131" t="s">
        <v>1024</v>
      </c>
      <c r="K746" s="130">
        <v>-708</v>
      </c>
      <c r="L746" s="130" t="s">
        <v>1002</v>
      </c>
      <c r="M746" s="131" t="s">
        <v>2676</v>
      </c>
      <c r="N746" s="131"/>
      <c r="O746" s="132" t="s">
        <v>685</v>
      </c>
      <c r="P746" s="132" t="s">
        <v>999</v>
      </c>
    </row>
    <row r="747" spans="1:16" ht="13.5" thickBot="1" x14ac:dyDescent="0.25">
      <c r="A747" s="8" t="str">
        <f t="shared" si="66"/>
        <v> AVSJ 7.34 </v>
      </c>
      <c r="B747" s="21" t="str">
        <f t="shared" si="67"/>
        <v>I</v>
      </c>
      <c r="C747" s="8">
        <f t="shared" si="68"/>
        <v>42565.813999999998</v>
      </c>
      <c r="D747" s="33" t="str">
        <f t="shared" si="69"/>
        <v>vis</v>
      </c>
      <c r="E747" s="129">
        <f>VLOOKUP(C747,'Active 2'!C$21:E$967,3,FALSE)</f>
        <v>-8004.0679151798404</v>
      </c>
      <c r="F747" s="21" t="s">
        <v>2608</v>
      </c>
      <c r="G747" s="33" t="str">
        <f t="shared" si="70"/>
        <v>42565.814</v>
      </c>
      <c r="H747" s="8">
        <f t="shared" si="71"/>
        <v>-688</v>
      </c>
      <c r="I747" s="130" t="s">
        <v>1029</v>
      </c>
      <c r="J747" s="131" t="s">
        <v>1030</v>
      </c>
      <c r="K747" s="130">
        <v>-688</v>
      </c>
      <c r="L747" s="130" t="s">
        <v>1014</v>
      </c>
      <c r="M747" s="131" t="s">
        <v>2676</v>
      </c>
      <c r="N747" s="131"/>
      <c r="O747" s="132" t="s">
        <v>1031</v>
      </c>
      <c r="P747" s="132" t="s">
        <v>999</v>
      </c>
    </row>
    <row r="748" spans="1:16" ht="13.5" thickBot="1" x14ac:dyDescent="0.25">
      <c r="A748" s="8" t="str">
        <f t="shared" si="66"/>
        <v> AVSJ 7.34 </v>
      </c>
      <c r="B748" s="21" t="str">
        <f t="shared" si="67"/>
        <v>I</v>
      </c>
      <c r="C748" s="8">
        <f t="shared" si="68"/>
        <v>42565.815000000002</v>
      </c>
      <c r="D748" s="33" t="str">
        <f t="shared" si="69"/>
        <v>vis</v>
      </c>
      <c r="E748" s="129">
        <f>VLOOKUP(C748,'Active 2'!C$21:E$967,3,FALSE)</f>
        <v>-8004.067178489584</v>
      </c>
      <c r="F748" s="21" t="s">
        <v>2608</v>
      </c>
      <c r="G748" s="33" t="str">
        <f t="shared" si="70"/>
        <v>42565.815</v>
      </c>
      <c r="H748" s="8">
        <f t="shared" si="71"/>
        <v>-688</v>
      </c>
      <c r="I748" s="130" t="s">
        <v>1032</v>
      </c>
      <c r="J748" s="131" t="s">
        <v>1033</v>
      </c>
      <c r="K748" s="130">
        <v>-688</v>
      </c>
      <c r="L748" s="130" t="s">
        <v>960</v>
      </c>
      <c r="M748" s="131" t="s">
        <v>2676</v>
      </c>
      <c r="N748" s="131"/>
      <c r="O748" s="132" t="s">
        <v>1034</v>
      </c>
      <c r="P748" s="132" t="s">
        <v>999</v>
      </c>
    </row>
    <row r="749" spans="1:16" ht="13.5" thickBot="1" x14ac:dyDescent="0.25">
      <c r="A749" s="8" t="str">
        <f t="shared" si="66"/>
        <v>IBVS 1249 </v>
      </c>
      <c r="B749" s="21" t="str">
        <f t="shared" si="67"/>
        <v>I</v>
      </c>
      <c r="C749" s="8">
        <f t="shared" si="68"/>
        <v>42576.673999999999</v>
      </c>
      <c r="D749" s="33" t="str">
        <f t="shared" si="69"/>
        <v>vis</v>
      </c>
      <c r="E749" s="129">
        <f>VLOOKUP(C749,'Active 2'!C$21:E$967,3,FALSE)</f>
        <v>-7996.0674590212348</v>
      </c>
      <c r="F749" s="21" t="s">
        <v>2608</v>
      </c>
      <c r="G749" s="33" t="str">
        <f t="shared" si="70"/>
        <v>42576.674</v>
      </c>
      <c r="H749" s="8">
        <f t="shared" si="71"/>
        <v>-680</v>
      </c>
      <c r="I749" s="130" t="s">
        <v>1035</v>
      </c>
      <c r="J749" s="131" t="s">
        <v>1036</v>
      </c>
      <c r="K749" s="130">
        <v>-680</v>
      </c>
      <c r="L749" s="130" t="s">
        <v>1014</v>
      </c>
      <c r="M749" s="131" t="s">
        <v>2676</v>
      </c>
      <c r="N749" s="131"/>
      <c r="O749" s="132" t="s">
        <v>1037</v>
      </c>
      <c r="P749" s="133" t="s">
        <v>1038</v>
      </c>
    </row>
    <row r="750" spans="1:16" ht="13.5" thickBot="1" x14ac:dyDescent="0.25">
      <c r="A750" s="8" t="str">
        <f t="shared" si="66"/>
        <v> AVSJ 7.34 </v>
      </c>
      <c r="B750" s="21" t="str">
        <f t="shared" si="67"/>
        <v>I</v>
      </c>
      <c r="C750" s="8">
        <f t="shared" si="68"/>
        <v>42576.675999999999</v>
      </c>
      <c r="D750" s="33" t="str">
        <f t="shared" si="69"/>
        <v>vis</v>
      </c>
      <c r="E750" s="129">
        <f>VLOOKUP(C750,'Active 2'!C$21:E$967,3,FALSE)</f>
        <v>-7996.0659856407265</v>
      </c>
      <c r="F750" s="21" t="s">
        <v>2608</v>
      </c>
      <c r="G750" s="33" t="str">
        <f t="shared" si="70"/>
        <v>42576.676</v>
      </c>
      <c r="H750" s="8">
        <f t="shared" si="71"/>
        <v>-680</v>
      </c>
      <c r="I750" s="130" t="s">
        <v>1039</v>
      </c>
      <c r="J750" s="131" t="s">
        <v>1040</v>
      </c>
      <c r="K750" s="130">
        <v>-680</v>
      </c>
      <c r="L750" s="130" t="s">
        <v>1002</v>
      </c>
      <c r="M750" s="131" t="s">
        <v>2676</v>
      </c>
      <c r="N750" s="131"/>
      <c r="O750" s="132" t="s">
        <v>685</v>
      </c>
      <c r="P750" s="132" t="s">
        <v>999</v>
      </c>
    </row>
    <row r="751" spans="1:16" ht="13.5" thickBot="1" x14ac:dyDescent="0.25">
      <c r="A751" s="8" t="str">
        <f t="shared" si="66"/>
        <v>IBVS 1249 </v>
      </c>
      <c r="B751" s="21" t="str">
        <f t="shared" si="67"/>
        <v>I</v>
      </c>
      <c r="C751" s="8">
        <f t="shared" si="68"/>
        <v>42595.678</v>
      </c>
      <c r="D751" s="33" t="str">
        <f t="shared" si="69"/>
        <v>vis</v>
      </c>
      <c r="E751" s="129">
        <f>VLOOKUP(C751,'Active 2'!C$21:E$967,3,FALSE)</f>
        <v>-7982.0673974339288</v>
      </c>
      <c r="F751" s="21" t="s">
        <v>2608</v>
      </c>
      <c r="G751" s="33" t="str">
        <f t="shared" si="70"/>
        <v>42595.678</v>
      </c>
      <c r="H751" s="8">
        <f t="shared" si="71"/>
        <v>-666</v>
      </c>
      <c r="I751" s="130" t="s">
        <v>1041</v>
      </c>
      <c r="J751" s="131" t="s">
        <v>1042</v>
      </c>
      <c r="K751" s="130">
        <v>-666</v>
      </c>
      <c r="L751" s="130" t="s">
        <v>1014</v>
      </c>
      <c r="M751" s="131" t="s">
        <v>2676</v>
      </c>
      <c r="N751" s="131"/>
      <c r="O751" s="132" t="s">
        <v>1037</v>
      </c>
      <c r="P751" s="133" t="s">
        <v>1038</v>
      </c>
    </row>
    <row r="752" spans="1:16" ht="13.5" thickBot="1" x14ac:dyDescent="0.25">
      <c r="A752" s="8" t="str">
        <f t="shared" si="66"/>
        <v> MVS 8.24 </v>
      </c>
      <c r="B752" s="21" t="str">
        <f t="shared" si="67"/>
        <v>I</v>
      </c>
      <c r="C752" s="8">
        <f t="shared" si="68"/>
        <v>42697.472000000002</v>
      </c>
      <c r="D752" s="33" t="str">
        <f t="shared" si="69"/>
        <v>vis</v>
      </c>
      <c r="E752" s="129">
        <f>VLOOKUP(C752,'Active 2'!C$21:E$967,3,FALSE)</f>
        <v>-7907.0767497167026</v>
      </c>
      <c r="F752" s="21" t="s">
        <v>2608</v>
      </c>
      <c r="G752" s="33" t="str">
        <f t="shared" si="70"/>
        <v>42697.472</v>
      </c>
      <c r="H752" s="8">
        <f t="shared" si="71"/>
        <v>-591</v>
      </c>
      <c r="I752" s="130" t="s">
        <v>1047</v>
      </c>
      <c r="J752" s="131" t="s">
        <v>1048</v>
      </c>
      <c r="K752" s="130">
        <v>-591</v>
      </c>
      <c r="L752" s="130" t="s">
        <v>1049</v>
      </c>
      <c r="M752" s="131" t="s">
        <v>2610</v>
      </c>
      <c r="N752" s="131"/>
      <c r="O752" s="132" t="s">
        <v>680</v>
      </c>
      <c r="P752" s="132" t="s">
        <v>681</v>
      </c>
    </row>
    <row r="753" spans="1:16" ht="13.5" thickBot="1" x14ac:dyDescent="0.25">
      <c r="A753" s="8" t="str">
        <f t="shared" si="66"/>
        <v> AVSJ 7.34 </v>
      </c>
      <c r="B753" s="21" t="str">
        <f t="shared" si="67"/>
        <v>I</v>
      </c>
      <c r="C753" s="8">
        <f t="shared" si="68"/>
        <v>42740.921999999999</v>
      </c>
      <c r="D753" s="33" t="str">
        <f t="shared" si="69"/>
        <v>vis</v>
      </c>
      <c r="E753" s="129">
        <f>VLOOKUP(C753,'Active 2'!C$21:E$967,3,FALSE)</f>
        <v>-7875.0675581797432</v>
      </c>
      <c r="F753" s="21" t="s">
        <v>2608</v>
      </c>
      <c r="G753" s="33" t="str">
        <f t="shared" si="70"/>
        <v>42740.922</v>
      </c>
      <c r="H753" s="8">
        <f t="shared" si="71"/>
        <v>-559</v>
      </c>
      <c r="I753" s="130" t="s">
        <v>1050</v>
      </c>
      <c r="J753" s="131" t="s">
        <v>1051</v>
      </c>
      <c r="K753" s="130">
        <v>-559</v>
      </c>
      <c r="L753" s="130" t="s">
        <v>1052</v>
      </c>
      <c r="M753" s="131" t="s">
        <v>2676</v>
      </c>
      <c r="N753" s="131"/>
      <c r="O753" s="132" t="s">
        <v>1017</v>
      </c>
      <c r="P753" s="132" t="s">
        <v>999</v>
      </c>
    </row>
    <row r="754" spans="1:16" ht="13.5" thickBot="1" x14ac:dyDescent="0.25">
      <c r="A754" s="8" t="str">
        <f t="shared" si="66"/>
        <v> BRNO 21 </v>
      </c>
      <c r="B754" s="21" t="str">
        <f t="shared" si="67"/>
        <v>I</v>
      </c>
      <c r="C754" s="8">
        <f t="shared" si="68"/>
        <v>42898.385000000002</v>
      </c>
      <c r="D754" s="33" t="str">
        <f t="shared" si="69"/>
        <v>vis</v>
      </c>
      <c r="E754" s="129">
        <f>VLOOKUP(C754,'Active 2'!C$21:E$967,3,FALSE)</f>
        <v>-7759.0661007117424</v>
      </c>
      <c r="F754" s="21" t="s">
        <v>2608</v>
      </c>
      <c r="G754" s="33" t="str">
        <f t="shared" si="70"/>
        <v>42898.385</v>
      </c>
      <c r="H754" s="8">
        <f t="shared" si="71"/>
        <v>-443</v>
      </c>
      <c r="I754" s="130" t="s">
        <v>1078</v>
      </c>
      <c r="J754" s="131" t="s">
        <v>1079</v>
      </c>
      <c r="K754" s="130">
        <v>-443</v>
      </c>
      <c r="L754" s="130" t="s">
        <v>1055</v>
      </c>
      <c r="M754" s="131" t="s">
        <v>2676</v>
      </c>
      <c r="N754" s="131"/>
      <c r="O754" s="132" t="s">
        <v>1080</v>
      </c>
      <c r="P754" s="132" t="s">
        <v>1081</v>
      </c>
    </row>
    <row r="755" spans="1:16" ht="13.5" thickBot="1" x14ac:dyDescent="0.25">
      <c r="A755" s="8" t="str">
        <f t="shared" si="66"/>
        <v> BRNO 21 </v>
      </c>
      <c r="B755" s="21" t="str">
        <f t="shared" si="67"/>
        <v>I</v>
      </c>
      <c r="C755" s="8">
        <f t="shared" si="68"/>
        <v>42898.385999999999</v>
      </c>
      <c r="D755" s="33" t="str">
        <f t="shared" si="69"/>
        <v>vis</v>
      </c>
      <c r="E755" s="129">
        <f>VLOOKUP(C755,'Active 2'!C$21:E$967,3,FALSE)</f>
        <v>-7759.0653640214914</v>
      </c>
      <c r="F755" s="21" t="s">
        <v>2608</v>
      </c>
      <c r="G755" s="33" t="str">
        <f t="shared" si="70"/>
        <v>42898.386</v>
      </c>
      <c r="H755" s="8">
        <f t="shared" si="71"/>
        <v>-443</v>
      </c>
      <c r="I755" s="130" t="s">
        <v>1082</v>
      </c>
      <c r="J755" s="131" t="s">
        <v>1083</v>
      </c>
      <c r="K755" s="130">
        <v>-443</v>
      </c>
      <c r="L755" s="130" t="s">
        <v>1008</v>
      </c>
      <c r="M755" s="131" t="s">
        <v>2676</v>
      </c>
      <c r="N755" s="131"/>
      <c r="O755" s="132" t="s">
        <v>1084</v>
      </c>
      <c r="P755" s="132" t="s">
        <v>1081</v>
      </c>
    </row>
    <row r="756" spans="1:16" ht="13.5" thickBot="1" x14ac:dyDescent="0.25">
      <c r="A756" s="8" t="str">
        <f t="shared" si="66"/>
        <v> BBS 80 </v>
      </c>
      <c r="B756" s="21" t="str">
        <f t="shared" si="67"/>
        <v>I</v>
      </c>
      <c r="C756" s="8">
        <f t="shared" si="68"/>
        <v>46517.351999999999</v>
      </c>
      <c r="D756" s="33" t="str">
        <f t="shared" si="69"/>
        <v>vis</v>
      </c>
      <c r="E756" s="129">
        <f>VLOOKUP(C756,'Active 2'!C$21:E$967,3,FALSE)</f>
        <v>-5093.0083822090473</v>
      </c>
      <c r="F756" s="21" t="s">
        <v>2608</v>
      </c>
      <c r="G756" s="33" t="str">
        <f t="shared" si="70"/>
        <v>46517.352</v>
      </c>
      <c r="H756" s="8">
        <f t="shared" si="71"/>
        <v>2223</v>
      </c>
      <c r="I756" s="130" t="s">
        <v>1463</v>
      </c>
      <c r="J756" s="131" t="s">
        <v>1464</v>
      </c>
      <c r="K756" s="130">
        <v>2223</v>
      </c>
      <c r="L756" s="130" t="s">
        <v>1239</v>
      </c>
      <c r="M756" s="131" t="s">
        <v>2676</v>
      </c>
      <c r="N756" s="131"/>
      <c r="O756" s="132" t="s">
        <v>1465</v>
      </c>
      <c r="P756" s="132" t="s">
        <v>1466</v>
      </c>
    </row>
    <row r="757" spans="1:16" ht="13.5" thickBot="1" x14ac:dyDescent="0.25">
      <c r="A757" s="8" t="str">
        <f t="shared" si="66"/>
        <v> BRNO 28 </v>
      </c>
      <c r="B757" s="21" t="str">
        <f t="shared" si="67"/>
        <v>I</v>
      </c>
      <c r="C757" s="8">
        <f t="shared" si="68"/>
        <v>46616.432000000001</v>
      </c>
      <c r="D757" s="33" t="str">
        <f t="shared" si="69"/>
        <v>vis</v>
      </c>
      <c r="E757" s="129">
        <f>VLOOKUP(C757,'Active 2'!C$21:E$967,3,FALSE)</f>
        <v>-5020.0171118412181</v>
      </c>
      <c r="F757" s="21" t="s">
        <v>2608</v>
      </c>
      <c r="G757" s="33" t="str">
        <f t="shared" si="70"/>
        <v>46616.432</v>
      </c>
      <c r="H757" s="8">
        <f t="shared" si="71"/>
        <v>2296</v>
      </c>
      <c r="I757" s="130" t="s">
        <v>1473</v>
      </c>
      <c r="J757" s="131" t="s">
        <v>1474</v>
      </c>
      <c r="K757" s="130">
        <v>2296</v>
      </c>
      <c r="L757" s="130" t="s">
        <v>1475</v>
      </c>
      <c r="M757" s="131" t="s">
        <v>2676</v>
      </c>
      <c r="N757" s="131"/>
      <c r="O757" s="132" t="s">
        <v>1476</v>
      </c>
      <c r="P757" s="132" t="s">
        <v>1470</v>
      </c>
    </row>
    <row r="758" spans="1:16" ht="13.5" thickBot="1" x14ac:dyDescent="0.25">
      <c r="A758" s="8" t="str">
        <f t="shared" si="66"/>
        <v> VSSC 73 </v>
      </c>
      <c r="B758" s="21" t="str">
        <f t="shared" si="67"/>
        <v>I</v>
      </c>
      <c r="C758" s="8">
        <f t="shared" si="68"/>
        <v>47759.385000000002</v>
      </c>
      <c r="D758" s="33" t="str">
        <f t="shared" si="69"/>
        <v>vis</v>
      </c>
      <c r="E758" s="129">
        <f>VLOOKUP(C758,'Active 2'!C$21:E$967,3,FALSE)</f>
        <v>-4178.0147759437596</v>
      </c>
      <c r="F758" s="21" t="s">
        <v>2608</v>
      </c>
      <c r="G758" s="33" t="str">
        <f t="shared" si="70"/>
        <v>47759.385</v>
      </c>
      <c r="H758" s="8">
        <f t="shared" si="71"/>
        <v>3138</v>
      </c>
      <c r="I758" s="130" t="s">
        <v>1579</v>
      </c>
      <c r="J758" s="131" t="s">
        <v>1580</v>
      </c>
      <c r="K758" s="130">
        <v>3138</v>
      </c>
      <c r="L758" s="130" t="s">
        <v>1581</v>
      </c>
      <c r="M758" s="131" t="s">
        <v>2676</v>
      </c>
      <c r="N758" s="131"/>
      <c r="O758" s="132" t="s">
        <v>1404</v>
      </c>
      <c r="P758" s="132" t="s">
        <v>1582</v>
      </c>
    </row>
    <row r="759" spans="1:16" ht="13.5" thickBot="1" x14ac:dyDescent="0.25">
      <c r="A759" s="8" t="str">
        <f t="shared" si="66"/>
        <v>VSB 47 </v>
      </c>
      <c r="B759" s="21" t="str">
        <f t="shared" si="67"/>
        <v>I</v>
      </c>
      <c r="C759" s="8">
        <f t="shared" si="68"/>
        <v>49481.962</v>
      </c>
      <c r="D759" s="33" t="str">
        <f t="shared" si="69"/>
        <v>vis</v>
      </c>
      <c r="E759" s="129">
        <f>VLOOKUP(C759,'Active 2'!C$21:E$967,3,FALSE)</f>
        <v>-2909.0090882529862</v>
      </c>
      <c r="F759" s="21" t="s">
        <v>2608</v>
      </c>
      <c r="G759" s="33" t="str">
        <f t="shared" si="70"/>
        <v>49481.962</v>
      </c>
      <c r="H759" s="8">
        <f t="shared" si="71"/>
        <v>4407</v>
      </c>
      <c r="I759" s="130" t="s">
        <v>1687</v>
      </c>
      <c r="J759" s="131" t="s">
        <v>1688</v>
      </c>
      <c r="K759" s="130">
        <v>4407</v>
      </c>
      <c r="L759" s="130" t="s">
        <v>1689</v>
      </c>
      <c r="M759" s="131" t="s">
        <v>2676</v>
      </c>
      <c r="N759" s="131"/>
      <c r="O759" s="132" t="s">
        <v>1690</v>
      </c>
      <c r="P759" s="133" t="s">
        <v>1691</v>
      </c>
    </row>
    <row r="760" spans="1:16" ht="13.5" thickBot="1" x14ac:dyDescent="0.25">
      <c r="A760" s="8" t="str">
        <f t="shared" si="66"/>
        <v>VSB 47 </v>
      </c>
      <c r="B760" s="21" t="str">
        <f t="shared" si="67"/>
        <v>I</v>
      </c>
      <c r="C760" s="8">
        <f t="shared" si="68"/>
        <v>49828.110999999997</v>
      </c>
      <c r="D760" s="33" t="str">
        <f t="shared" si="69"/>
        <v>vis</v>
      </c>
      <c r="E760" s="129">
        <f>VLOOKUP(C760,'Active 2'!C$21:E$967,3,FALSE)</f>
        <v>-2654.0044935158739</v>
      </c>
      <c r="F760" s="21" t="s">
        <v>2608</v>
      </c>
      <c r="G760" s="33" t="str">
        <f t="shared" si="70"/>
        <v>49828.111</v>
      </c>
      <c r="H760" s="8">
        <f t="shared" si="71"/>
        <v>4662</v>
      </c>
      <c r="I760" s="130" t="s">
        <v>1720</v>
      </c>
      <c r="J760" s="131" t="s">
        <v>1721</v>
      </c>
      <c r="K760" s="130">
        <v>4662</v>
      </c>
      <c r="L760" s="130" t="s">
        <v>1722</v>
      </c>
      <c r="M760" s="131" t="s">
        <v>2676</v>
      </c>
      <c r="N760" s="131"/>
      <c r="O760" s="132" t="s">
        <v>1690</v>
      </c>
      <c r="P760" s="133" t="s">
        <v>1691</v>
      </c>
    </row>
    <row r="761" spans="1:16" ht="13.5" thickBot="1" x14ac:dyDescent="0.25">
      <c r="A761" s="8" t="str">
        <f t="shared" si="66"/>
        <v> BRNO 32 </v>
      </c>
      <c r="B761" s="21" t="str">
        <f t="shared" si="67"/>
        <v>I</v>
      </c>
      <c r="C761" s="8">
        <f t="shared" si="68"/>
        <v>49924.485999999997</v>
      </c>
      <c r="D761" s="33" t="str">
        <f t="shared" si="69"/>
        <v>vis</v>
      </c>
      <c r="E761" s="129">
        <f>VLOOKUP(C761,'Active 2'!C$21:E$967,3,FALSE)</f>
        <v>-2583.0059702851568</v>
      </c>
      <c r="F761" s="21" t="s">
        <v>2608</v>
      </c>
      <c r="G761" s="33" t="str">
        <f t="shared" si="70"/>
        <v>49924.4860</v>
      </c>
      <c r="H761" s="8">
        <f t="shared" si="71"/>
        <v>4733</v>
      </c>
      <c r="I761" s="130" t="s">
        <v>1734</v>
      </c>
      <c r="J761" s="131" t="s">
        <v>1735</v>
      </c>
      <c r="K761" s="130">
        <v>4733</v>
      </c>
      <c r="L761" s="130" t="s">
        <v>1736</v>
      </c>
      <c r="M761" s="131" t="s">
        <v>2676</v>
      </c>
      <c r="N761" s="131"/>
      <c r="O761" s="132" t="s">
        <v>1483</v>
      </c>
      <c r="P761" s="132" t="s">
        <v>1737</v>
      </c>
    </row>
    <row r="762" spans="1:16" ht="13.5" thickBot="1" x14ac:dyDescent="0.25">
      <c r="A762" s="8" t="str">
        <f t="shared" si="66"/>
        <v> BRNO 32 </v>
      </c>
      <c r="B762" s="21" t="str">
        <f t="shared" si="67"/>
        <v>I</v>
      </c>
      <c r="C762" s="8">
        <f t="shared" si="68"/>
        <v>49924.493000000002</v>
      </c>
      <c r="D762" s="33" t="str">
        <f t="shared" si="69"/>
        <v>vis</v>
      </c>
      <c r="E762" s="129">
        <f>VLOOKUP(C762,'Active 2'!C$21:E$967,3,FALSE)</f>
        <v>-2583.000813453375</v>
      </c>
      <c r="F762" s="21" t="s">
        <v>2608</v>
      </c>
      <c r="G762" s="33" t="str">
        <f t="shared" si="70"/>
        <v>49924.4930</v>
      </c>
      <c r="H762" s="8">
        <f t="shared" si="71"/>
        <v>4733</v>
      </c>
      <c r="I762" s="130" t="s">
        <v>1738</v>
      </c>
      <c r="J762" s="131" t="s">
        <v>1739</v>
      </c>
      <c r="K762" s="130">
        <v>4733</v>
      </c>
      <c r="L762" s="130" t="s">
        <v>1740</v>
      </c>
      <c r="M762" s="131" t="s">
        <v>2676</v>
      </c>
      <c r="N762" s="131"/>
      <c r="O762" s="132" t="s">
        <v>1741</v>
      </c>
      <c r="P762" s="132" t="s">
        <v>1737</v>
      </c>
    </row>
    <row r="763" spans="1:16" ht="13.5" thickBot="1" x14ac:dyDescent="0.25">
      <c r="A763" s="8" t="str">
        <f t="shared" si="66"/>
        <v> BRNO 32 </v>
      </c>
      <c r="B763" s="21" t="str">
        <f t="shared" si="67"/>
        <v>I</v>
      </c>
      <c r="C763" s="8">
        <f t="shared" si="68"/>
        <v>50672.429799999998</v>
      </c>
      <c r="D763" s="33" t="str">
        <f t="shared" si="69"/>
        <v>vis</v>
      </c>
      <c r="E763" s="129">
        <f>VLOOKUP(C763,'Active 2'!C$21:E$967,3,FALSE)</f>
        <v>-2032.0030622740476</v>
      </c>
      <c r="F763" s="21" t="s">
        <v>2608</v>
      </c>
      <c r="G763" s="33" t="str">
        <f t="shared" si="70"/>
        <v>50672.4298</v>
      </c>
      <c r="H763" s="8">
        <f t="shared" si="71"/>
        <v>5284</v>
      </c>
      <c r="I763" s="130" t="s">
        <v>1809</v>
      </c>
      <c r="J763" s="131" t="s">
        <v>1810</v>
      </c>
      <c r="K763" s="130">
        <v>5284</v>
      </c>
      <c r="L763" s="130" t="s">
        <v>1811</v>
      </c>
      <c r="M763" s="131" t="s">
        <v>2676</v>
      </c>
      <c r="N763" s="131"/>
      <c r="O763" s="132" t="s">
        <v>1812</v>
      </c>
      <c r="P763" s="132" t="s">
        <v>1737</v>
      </c>
    </row>
    <row r="764" spans="1:16" ht="13.5" thickBot="1" x14ac:dyDescent="0.25">
      <c r="A764" s="8" t="str">
        <f t="shared" si="66"/>
        <v> BRNO 32 </v>
      </c>
      <c r="B764" s="21" t="str">
        <f t="shared" si="67"/>
        <v>I</v>
      </c>
      <c r="C764" s="8">
        <f t="shared" si="68"/>
        <v>50672.431900000003</v>
      </c>
      <c r="D764" s="33" t="str">
        <f t="shared" si="69"/>
        <v>vis</v>
      </c>
      <c r="E764" s="129">
        <f>VLOOKUP(C764,'Active 2'!C$21:E$967,3,FALSE)</f>
        <v>-2032.0015152245103</v>
      </c>
      <c r="F764" s="21" t="s">
        <v>2608</v>
      </c>
      <c r="G764" s="33" t="str">
        <f t="shared" si="70"/>
        <v>50672.4319</v>
      </c>
      <c r="H764" s="8">
        <f t="shared" si="71"/>
        <v>5284</v>
      </c>
      <c r="I764" s="130" t="s">
        <v>1813</v>
      </c>
      <c r="J764" s="131" t="s">
        <v>1814</v>
      </c>
      <c r="K764" s="130">
        <v>5284</v>
      </c>
      <c r="L764" s="130" t="s">
        <v>1815</v>
      </c>
      <c r="M764" s="131" t="s">
        <v>2676</v>
      </c>
      <c r="N764" s="131"/>
      <c r="O764" s="132" t="s">
        <v>1816</v>
      </c>
      <c r="P764" s="132" t="s">
        <v>1737</v>
      </c>
    </row>
    <row r="765" spans="1:16" ht="13.5" thickBot="1" x14ac:dyDescent="0.25">
      <c r="A765" s="8" t="str">
        <f t="shared" si="66"/>
        <v> BRNO 32 </v>
      </c>
      <c r="B765" s="21" t="str">
        <f t="shared" si="67"/>
        <v>I</v>
      </c>
      <c r="C765" s="8">
        <f t="shared" si="68"/>
        <v>50672.440199999997</v>
      </c>
      <c r="D765" s="33" t="str">
        <f t="shared" si="69"/>
        <v>vis</v>
      </c>
      <c r="E765" s="129">
        <f>VLOOKUP(C765,'Active 2'!C$21:E$967,3,FALSE)</f>
        <v>-2031.9954006954065</v>
      </c>
      <c r="F765" s="21" t="s">
        <v>2608</v>
      </c>
      <c r="G765" s="33" t="str">
        <f t="shared" si="70"/>
        <v>50672.4402</v>
      </c>
      <c r="H765" s="8">
        <f t="shared" si="71"/>
        <v>5284</v>
      </c>
      <c r="I765" s="130" t="s">
        <v>1817</v>
      </c>
      <c r="J765" s="131" t="s">
        <v>1818</v>
      </c>
      <c r="K765" s="130">
        <v>5284</v>
      </c>
      <c r="L765" s="130" t="s">
        <v>1819</v>
      </c>
      <c r="M765" s="131" t="s">
        <v>2676</v>
      </c>
      <c r="N765" s="131"/>
      <c r="O765" s="132" t="s">
        <v>1820</v>
      </c>
      <c r="P765" s="132" t="s">
        <v>1737</v>
      </c>
    </row>
    <row r="766" spans="1:16" ht="13.5" thickBot="1" x14ac:dyDescent="0.25">
      <c r="A766" s="8" t="str">
        <f t="shared" si="66"/>
        <v>VSB 47 </v>
      </c>
      <c r="B766" s="21" t="str">
        <f t="shared" si="67"/>
        <v>I</v>
      </c>
      <c r="C766" s="8">
        <f t="shared" si="68"/>
        <v>50816.321000000004</v>
      </c>
      <c r="D766" s="33" t="str">
        <f t="shared" si="69"/>
        <v>vis</v>
      </c>
      <c r="E766" s="129">
        <f>VLOOKUP(C766,'Active 2'!C$21:E$967,3,FALSE)</f>
        <v>-1925.9998175954888</v>
      </c>
      <c r="F766" s="21" t="s">
        <v>2608</v>
      </c>
      <c r="G766" s="33" t="str">
        <f t="shared" si="70"/>
        <v>50816.321</v>
      </c>
      <c r="H766" s="8">
        <f t="shared" si="71"/>
        <v>5390</v>
      </c>
      <c r="I766" s="130" t="s">
        <v>1828</v>
      </c>
      <c r="J766" s="131" t="s">
        <v>1829</v>
      </c>
      <c r="K766" s="130">
        <v>5390</v>
      </c>
      <c r="L766" s="130" t="s">
        <v>1795</v>
      </c>
      <c r="M766" s="131" t="s">
        <v>2676</v>
      </c>
      <c r="N766" s="131"/>
      <c r="O766" s="132" t="s">
        <v>1830</v>
      </c>
      <c r="P766" s="133" t="s">
        <v>1691</v>
      </c>
    </row>
    <row r="767" spans="1:16" ht="13.5" thickBot="1" x14ac:dyDescent="0.25">
      <c r="A767" s="8" t="str">
        <f t="shared" si="66"/>
        <v>VSB 47 </v>
      </c>
      <c r="B767" s="21" t="str">
        <f t="shared" si="67"/>
        <v>I</v>
      </c>
      <c r="C767" s="8">
        <f t="shared" si="68"/>
        <v>51188.249000000003</v>
      </c>
      <c r="D767" s="33" t="str">
        <f t="shared" si="69"/>
        <v>vis</v>
      </c>
      <c r="E767" s="129">
        <f>VLOOKUP(C767,'Active 2'!C$21:E$967,3,FALSE)</f>
        <v>-1652.0040848001163</v>
      </c>
      <c r="F767" s="21" t="s">
        <v>2608</v>
      </c>
      <c r="G767" s="33" t="str">
        <f t="shared" si="70"/>
        <v>51188.249</v>
      </c>
      <c r="H767" s="8">
        <f t="shared" si="71"/>
        <v>5664</v>
      </c>
      <c r="I767" s="130" t="s">
        <v>1872</v>
      </c>
      <c r="J767" s="131" t="s">
        <v>1873</v>
      </c>
      <c r="K767" s="130">
        <v>5664</v>
      </c>
      <c r="L767" s="130" t="s">
        <v>1874</v>
      </c>
      <c r="M767" s="131" t="s">
        <v>2676</v>
      </c>
      <c r="N767" s="131"/>
      <c r="O767" s="132" t="s">
        <v>1875</v>
      </c>
      <c r="P767" s="133" t="s">
        <v>1691</v>
      </c>
    </row>
    <row r="768" spans="1:16" ht="13.5" thickBot="1" x14ac:dyDescent="0.25">
      <c r="A768" s="8" t="str">
        <f t="shared" si="66"/>
        <v> BBS 121 </v>
      </c>
      <c r="B768" s="21" t="str">
        <f t="shared" si="67"/>
        <v>I</v>
      </c>
      <c r="C768" s="8">
        <f t="shared" si="68"/>
        <v>51420.368999999999</v>
      </c>
      <c r="D768" s="33" t="str">
        <f t="shared" si="69"/>
        <v>vis</v>
      </c>
      <c r="E768" s="129">
        <f>VLOOKUP(C768,'Active 2'!C$21:E$967,3,FALSE)</f>
        <v>-1481.003543038107</v>
      </c>
      <c r="F768" s="21" t="s">
        <v>2608</v>
      </c>
      <c r="G768" s="33" t="str">
        <f t="shared" si="70"/>
        <v>51420.369</v>
      </c>
      <c r="H768" s="8">
        <f t="shared" si="71"/>
        <v>5835</v>
      </c>
      <c r="I768" s="130" t="s">
        <v>1894</v>
      </c>
      <c r="J768" s="131" t="s">
        <v>1895</v>
      </c>
      <c r="K768" s="130">
        <v>5835</v>
      </c>
      <c r="L768" s="130" t="s">
        <v>1893</v>
      </c>
      <c r="M768" s="131" t="s">
        <v>2676</v>
      </c>
      <c r="N768" s="131"/>
      <c r="O768" s="132" t="s">
        <v>978</v>
      </c>
      <c r="P768" s="132" t="s">
        <v>1896</v>
      </c>
    </row>
    <row r="769" spans="1:16" ht="13.5" thickBot="1" x14ac:dyDescent="0.25">
      <c r="A769" s="8" t="str">
        <f t="shared" si="66"/>
        <v>IBVS 4840 </v>
      </c>
      <c r="B769" s="21" t="str">
        <f t="shared" si="67"/>
        <v>I</v>
      </c>
      <c r="C769" s="8">
        <f t="shared" si="68"/>
        <v>51520.816800000001</v>
      </c>
      <c r="D769" s="33" t="str">
        <f t="shared" si="69"/>
        <v>vis</v>
      </c>
      <c r="E769" s="129" t="e">
        <f>VLOOKUP(C769,'Active 2'!C$21:E$967,3,FALSE)</f>
        <v>#N/A</v>
      </c>
      <c r="F769" s="21" t="s">
        <v>2608</v>
      </c>
      <c r="G769" s="33" t="str">
        <f t="shared" si="70"/>
        <v>51520.8168</v>
      </c>
      <c r="H769" s="8">
        <f t="shared" si="71"/>
        <v>5909</v>
      </c>
      <c r="I769" s="130" t="s">
        <v>1899</v>
      </c>
      <c r="J769" s="131" t="s">
        <v>1900</v>
      </c>
      <c r="K769" s="130">
        <v>5909</v>
      </c>
      <c r="L769" s="130" t="s">
        <v>1901</v>
      </c>
      <c r="M769" s="131" t="s">
        <v>445</v>
      </c>
      <c r="N769" s="131" t="s">
        <v>446</v>
      </c>
      <c r="O769" s="132" t="s">
        <v>1902</v>
      </c>
      <c r="P769" s="133" t="s">
        <v>1903</v>
      </c>
    </row>
    <row r="770" spans="1:16" ht="13.5" thickBot="1" x14ac:dyDescent="0.25">
      <c r="A770" s="8" t="str">
        <f t="shared" si="66"/>
        <v> BBS 122 </v>
      </c>
      <c r="B770" s="21" t="str">
        <f t="shared" si="67"/>
        <v>I</v>
      </c>
      <c r="C770" s="8">
        <f t="shared" si="68"/>
        <v>51610.404000000002</v>
      </c>
      <c r="D770" s="33" t="str">
        <f t="shared" si="69"/>
        <v>vis</v>
      </c>
      <c r="E770" s="129">
        <f>VLOOKUP(C770,'Active 2'!C$21:E$967,3,FALSE)</f>
        <v>-1341.006610616322</v>
      </c>
      <c r="F770" s="21" t="s">
        <v>2608</v>
      </c>
      <c r="G770" s="33" t="str">
        <f t="shared" si="70"/>
        <v>51610.404</v>
      </c>
      <c r="H770" s="8">
        <f t="shared" si="71"/>
        <v>5975</v>
      </c>
      <c r="I770" s="130" t="s">
        <v>1906</v>
      </c>
      <c r="J770" s="131" t="s">
        <v>1907</v>
      </c>
      <c r="K770" s="130">
        <v>5975</v>
      </c>
      <c r="L770" s="130" t="s">
        <v>1908</v>
      </c>
      <c r="M770" s="131" t="s">
        <v>2676</v>
      </c>
      <c r="N770" s="131"/>
      <c r="O770" s="132" t="s">
        <v>978</v>
      </c>
      <c r="P770" s="132" t="s">
        <v>1909</v>
      </c>
    </row>
    <row r="771" spans="1:16" ht="13.5" thickBot="1" x14ac:dyDescent="0.25">
      <c r="A771" s="8" t="str">
        <f t="shared" si="66"/>
        <v> AOEB 8 </v>
      </c>
      <c r="B771" s="21" t="str">
        <f t="shared" si="67"/>
        <v>I</v>
      </c>
      <c r="C771" s="8">
        <f t="shared" si="68"/>
        <v>51698.639199999998</v>
      </c>
      <c r="D771" s="33" t="str">
        <f t="shared" si="69"/>
        <v>vis</v>
      </c>
      <c r="E771" s="129">
        <f>VLOOKUP(C771,'Active 2'!C$21:E$967,3,FALSE)</f>
        <v>-1276.0045987152416</v>
      </c>
      <c r="F771" s="21" t="s">
        <v>2608</v>
      </c>
      <c r="G771" s="33" t="str">
        <f t="shared" si="70"/>
        <v>51698.6392</v>
      </c>
      <c r="H771" s="8">
        <f t="shared" si="71"/>
        <v>6040</v>
      </c>
      <c r="I771" s="130" t="s">
        <v>1928</v>
      </c>
      <c r="J771" s="131" t="s">
        <v>1929</v>
      </c>
      <c r="K771" s="130">
        <v>6040</v>
      </c>
      <c r="L771" s="130" t="s">
        <v>1930</v>
      </c>
      <c r="M771" s="131" t="s">
        <v>1922</v>
      </c>
      <c r="N771" s="131" t="s">
        <v>1923</v>
      </c>
      <c r="O771" s="132" t="s">
        <v>1931</v>
      </c>
      <c r="P771" s="132" t="s">
        <v>1913</v>
      </c>
    </row>
    <row r="772" spans="1:16" ht="13.5" thickBot="1" x14ac:dyDescent="0.25">
      <c r="A772" s="8" t="str">
        <f t="shared" si="66"/>
        <v> BBS 123 </v>
      </c>
      <c r="B772" s="21" t="str">
        <f t="shared" si="67"/>
        <v>I</v>
      </c>
      <c r="C772" s="8">
        <f t="shared" si="68"/>
        <v>51728.49</v>
      </c>
      <c r="D772" s="33" t="str">
        <f t="shared" si="69"/>
        <v>vis</v>
      </c>
      <c r="E772" s="129">
        <f>VLOOKUP(C772,'Active 2'!C$21:E$967,3,FALSE)</f>
        <v>-1254.013805280684</v>
      </c>
      <c r="F772" s="21" t="s">
        <v>2608</v>
      </c>
      <c r="G772" s="33" t="str">
        <f t="shared" si="70"/>
        <v>51728.490</v>
      </c>
      <c r="H772" s="8">
        <f t="shared" si="71"/>
        <v>6062</v>
      </c>
      <c r="I772" s="130" t="s">
        <v>1932</v>
      </c>
      <c r="J772" s="131" t="s">
        <v>1933</v>
      </c>
      <c r="K772" s="130">
        <v>6062</v>
      </c>
      <c r="L772" s="130" t="s">
        <v>1934</v>
      </c>
      <c r="M772" s="131" t="s">
        <v>2676</v>
      </c>
      <c r="N772" s="131"/>
      <c r="O772" s="132" t="s">
        <v>978</v>
      </c>
      <c r="P772" s="132" t="s">
        <v>1935</v>
      </c>
    </row>
    <row r="773" spans="1:16" ht="13.5" thickBot="1" x14ac:dyDescent="0.25">
      <c r="A773" s="8" t="str">
        <f t="shared" si="66"/>
        <v> BBS 124 </v>
      </c>
      <c r="B773" s="21" t="str">
        <f t="shared" si="67"/>
        <v>I</v>
      </c>
      <c r="C773" s="8">
        <f t="shared" si="68"/>
        <v>51910.396999999997</v>
      </c>
      <c r="D773" s="33" t="str">
        <f t="shared" si="69"/>
        <v>vis</v>
      </c>
      <c r="E773" s="129">
        <f>VLOOKUP(C773,'Active 2'!C$21:E$967,3,FALSE)</f>
        <v>-1120.004691243538</v>
      </c>
      <c r="F773" s="21" t="s">
        <v>2608</v>
      </c>
      <c r="G773" s="33" t="str">
        <f t="shared" si="70"/>
        <v>51910.397</v>
      </c>
      <c r="H773" s="8">
        <f t="shared" si="71"/>
        <v>6196</v>
      </c>
      <c r="I773" s="130" t="s">
        <v>1939</v>
      </c>
      <c r="J773" s="131" t="s">
        <v>1940</v>
      </c>
      <c r="K773" s="130">
        <v>6196</v>
      </c>
      <c r="L773" s="130" t="s">
        <v>1941</v>
      </c>
      <c r="M773" s="131" t="s">
        <v>2676</v>
      </c>
      <c r="N773" s="131"/>
      <c r="O773" s="132" t="s">
        <v>978</v>
      </c>
      <c r="P773" s="132" t="s">
        <v>1942</v>
      </c>
    </row>
    <row r="774" spans="1:16" ht="13.5" thickBot="1" x14ac:dyDescent="0.25">
      <c r="A774" s="8" t="str">
        <f t="shared" si="66"/>
        <v> AOEB 8 </v>
      </c>
      <c r="B774" s="21" t="str">
        <f t="shared" si="67"/>
        <v>I</v>
      </c>
      <c r="C774" s="8">
        <f t="shared" si="68"/>
        <v>51937.546000000002</v>
      </c>
      <c r="D774" s="33" t="str">
        <f t="shared" si="69"/>
        <v>vis</v>
      </c>
      <c r="E774" s="129">
        <f>VLOOKUP(C774,'Active 2'!C$21:E$967,3,FALSE)</f>
        <v>-1100.0042875372751</v>
      </c>
      <c r="F774" s="21" t="s">
        <v>2608</v>
      </c>
      <c r="G774" s="33" t="str">
        <f t="shared" si="70"/>
        <v>51937.5460</v>
      </c>
      <c r="H774" s="8">
        <f t="shared" si="71"/>
        <v>6216</v>
      </c>
      <c r="I774" s="130" t="s">
        <v>1943</v>
      </c>
      <c r="J774" s="131" t="s">
        <v>1944</v>
      </c>
      <c r="K774" s="130">
        <v>6216</v>
      </c>
      <c r="L774" s="130" t="s">
        <v>1945</v>
      </c>
      <c r="M774" s="131" t="s">
        <v>1922</v>
      </c>
      <c r="N774" s="131" t="s">
        <v>1923</v>
      </c>
      <c r="O774" s="132" t="s">
        <v>1031</v>
      </c>
      <c r="P774" s="132" t="s">
        <v>1913</v>
      </c>
    </row>
    <row r="775" spans="1:16" ht="13.5" thickBot="1" x14ac:dyDescent="0.25">
      <c r="A775" s="8" t="str">
        <f t="shared" si="66"/>
        <v> AOEB 8 </v>
      </c>
      <c r="B775" s="21" t="str">
        <f t="shared" si="67"/>
        <v>I</v>
      </c>
      <c r="C775" s="8">
        <f t="shared" si="68"/>
        <v>52017.635000000002</v>
      </c>
      <c r="D775" s="33" t="str">
        <f t="shared" si="69"/>
        <v>vis</v>
      </c>
      <c r="E775" s="129">
        <f>VLOOKUP(C775,'Active 2'!C$21:E$967,3,FALSE)</f>
        <v>-1041.0035017834502</v>
      </c>
      <c r="F775" s="21" t="s">
        <v>2608</v>
      </c>
      <c r="G775" s="33" t="str">
        <f t="shared" si="70"/>
        <v>52017.635</v>
      </c>
      <c r="H775" s="8">
        <f t="shared" si="71"/>
        <v>6275</v>
      </c>
      <c r="I775" s="130" t="s">
        <v>1946</v>
      </c>
      <c r="J775" s="131" t="s">
        <v>1947</v>
      </c>
      <c r="K775" s="130">
        <v>6275</v>
      </c>
      <c r="L775" s="130" t="s">
        <v>1948</v>
      </c>
      <c r="M775" s="131" t="s">
        <v>2676</v>
      </c>
      <c r="N775" s="131"/>
      <c r="O775" s="132" t="s">
        <v>1031</v>
      </c>
      <c r="P775" s="132" t="s">
        <v>1913</v>
      </c>
    </row>
    <row r="776" spans="1:16" ht="13.5" thickBot="1" x14ac:dyDescent="0.25">
      <c r="A776" s="8" t="str">
        <f t="shared" si="66"/>
        <v> AOEB 8 </v>
      </c>
      <c r="B776" s="21" t="str">
        <f t="shared" si="67"/>
        <v>I</v>
      </c>
      <c r="C776" s="8">
        <f t="shared" si="68"/>
        <v>52021.706899999997</v>
      </c>
      <c r="D776" s="33" t="str">
        <f t="shared" si="69"/>
        <v>vis</v>
      </c>
      <c r="E776" s="129">
        <f>VLOOKUP(C776,'Active 2'!C$21:E$967,3,FALSE)</f>
        <v>-1038.0037727381291</v>
      </c>
      <c r="F776" s="21" t="s">
        <v>2608</v>
      </c>
      <c r="G776" s="33" t="str">
        <f t="shared" si="70"/>
        <v>52021.7069</v>
      </c>
      <c r="H776" s="8">
        <f t="shared" si="71"/>
        <v>6278</v>
      </c>
      <c r="I776" s="130" t="s">
        <v>1949</v>
      </c>
      <c r="J776" s="131" t="s">
        <v>1950</v>
      </c>
      <c r="K776" s="130">
        <v>6278</v>
      </c>
      <c r="L776" s="130" t="s">
        <v>1951</v>
      </c>
      <c r="M776" s="131" t="s">
        <v>1922</v>
      </c>
      <c r="N776" s="131" t="s">
        <v>1923</v>
      </c>
      <c r="O776" s="132" t="s">
        <v>1952</v>
      </c>
      <c r="P776" s="132" t="s">
        <v>1913</v>
      </c>
    </row>
    <row r="777" spans="1:16" ht="13.5" thickBot="1" x14ac:dyDescent="0.25">
      <c r="A777" s="8" t="str">
        <f t="shared" si="66"/>
        <v> AOEB 8 </v>
      </c>
      <c r="B777" s="21" t="str">
        <f t="shared" si="67"/>
        <v>I</v>
      </c>
      <c r="C777" s="8">
        <f t="shared" si="68"/>
        <v>52021.707000000002</v>
      </c>
      <c r="D777" s="33" t="str">
        <f t="shared" si="69"/>
        <v>vis</v>
      </c>
      <c r="E777" s="129">
        <f>VLOOKUP(C777,'Active 2'!C$21:E$967,3,FALSE)</f>
        <v>-1038.0036990691001</v>
      </c>
      <c r="F777" s="21" t="s">
        <v>2608</v>
      </c>
      <c r="G777" s="33" t="str">
        <f t="shared" si="70"/>
        <v>52021.707</v>
      </c>
      <c r="H777" s="8">
        <f t="shared" si="71"/>
        <v>6278</v>
      </c>
      <c r="I777" s="130" t="s">
        <v>1953</v>
      </c>
      <c r="J777" s="131" t="s">
        <v>1954</v>
      </c>
      <c r="K777" s="130">
        <v>6278</v>
      </c>
      <c r="L777" s="130" t="s">
        <v>1955</v>
      </c>
      <c r="M777" s="131" t="s">
        <v>2676</v>
      </c>
      <c r="N777" s="131"/>
      <c r="O777" s="132" t="s">
        <v>1031</v>
      </c>
      <c r="P777" s="132" t="s">
        <v>1913</v>
      </c>
    </row>
    <row r="778" spans="1:16" ht="13.5" thickBot="1" x14ac:dyDescent="0.25">
      <c r="A778" s="8" t="str">
        <f t="shared" si="66"/>
        <v> BBS 126 </v>
      </c>
      <c r="B778" s="21" t="str">
        <f t="shared" si="67"/>
        <v>I</v>
      </c>
      <c r="C778" s="8">
        <f t="shared" si="68"/>
        <v>52123.514000000003</v>
      </c>
      <c r="D778" s="33" t="str">
        <f t="shared" si="69"/>
        <v>vis</v>
      </c>
      <c r="E778" s="129">
        <f>VLOOKUP(C778,'Active 2'!C$21:E$967,3,FALSE)</f>
        <v>-963.00347437857215</v>
      </c>
      <c r="F778" s="21" t="s">
        <v>2608</v>
      </c>
      <c r="G778" s="33" t="str">
        <f t="shared" si="70"/>
        <v>52123.514</v>
      </c>
      <c r="H778" s="8">
        <f t="shared" si="71"/>
        <v>6353</v>
      </c>
      <c r="I778" s="130" t="s">
        <v>1956</v>
      </c>
      <c r="J778" s="131" t="s">
        <v>1957</v>
      </c>
      <c r="K778" s="130">
        <v>6353</v>
      </c>
      <c r="L778" s="130" t="s">
        <v>1958</v>
      </c>
      <c r="M778" s="131" t="s">
        <v>2676</v>
      </c>
      <c r="N778" s="131"/>
      <c r="O778" s="132" t="s">
        <v>978</v>
      </c>
      <c r="P778" s="132" t="s">
        <v>1959</v>
      </c>
    </row>
    <row r="779" spans="1:16" ht="13.5" thickBot="1" x14ac:dyDescent="0.25">
      <c r="A779" s="8" t="str">
        <f t="shared" ref="A779:A813" si="72">P779</f>
        <v> AOEB 8 </v>
      </c>
      <c r="B779" s="21" t="str">
        <f t="shared" ref="B779:B813" si="73">IF(H779=INT(H779),"I","II")</f>
        <v>I</v>
      </c>
      <c r="C779" s="8">
        <f t="shared" ref="C779:C813" si="74">1*G779</f>
        <v>52184.599199999997</v>
      </c>
      <c r="D779" s="33" t="str">
        <f t="shared" ref="D779:D813" si="75">VLOOKUP(F779,I$1:J$5,2,FALSE)</f>
        <v>vis</v>
      </c>
      <c r="E779" s="129">
        <f>VLOOKUP(C779,'Active 2'!C$21:E$967,3,FALSE)</f>
        <v>-918.00260287400602</v>
      </c>
      <c r="F779" s="21" t="s">
        <v>2608</v>
      </c>
      <c r="G779" s="33" t="str">
        <f t="shared" ref="G779:G813" si="76">MID(I779,3,LEN(I779)-3)</f>
        <v>52184.5992</v>
      </c>
      <c r="H779" s="8">
        <f t="shared" ref="H779:H813" si="77">1*K779</f>
        <v>6398</v>
      </c>
      <c r="I779" s="130" t="s">
        <v>1960</v>
      </c>
      <c r="J779" s="131" t="s">
        <v>1961</v>
      </c>
      <c r="K779" s="130">
        <v>6398</v>
      </c>
      <c r="L779" s="130" t="s">
        <v>1962</v>
      </c>
      <c r="M779" s="131" t="s">
        <v>1922</v>
      </c>
      <c r="N779" s="131" t="s">
        <v>1923</v>
      </c>
      <c r="O779" s="132" t="s">
        <v>1031</v>
      </c>
      <c r="P779" s="132" t="s">
        <v>1913</v>
      </c>
    </row>
    <row r="780" spans="1:16" ht="13.5" thickBot="1" x14ac:dyDescent="0.25">
      <c r="A780" s="8" t="str">
        <f t="shared" si="72"/>
        <v>OEJV 0074 </v>
      </c>
      <c r="B780" s="21" t="str">
        <f t="shared" si="73"/>
        <v>I</v>
      </c>
      <c r="C780" s="8">
        <f t="shared" si="74"/>
        <v>52195.453999999998</v>
      </c>
      <c r="D780" s="33" t="str">
        <f t="shared" si="75"/>
        <v>vis</v>
      </c>
      <c r="E780" s="129">
        <f>VLOOKUP(C780,'Active 2'!C$21:E$967,3,FALSE)</f>
        <v>-910.00597750472093</v>
      </c>
      <c r="F780" s="21" t="s">
        <v>2608</v>
      </c>
      <c r="G780" s="33" t="str">
        <f t="shared" si="76"/>
        <v>52195.454</v>
      </c>
      <c r="H780" s="8">
        <f t="shared" si="77"/>
        <v>6406</v>
      </c>
      <c r="I780" s="130" t="s">
        <v>1963</v>
      </c>
      <c r="J780" s="131" t="s">
        <v>1964</v>
      </c>
      <c r="K780" s="130">
        <v>6406</v>
      </c>
      <c r="L780" s="130" t="s">
        <v>1965</v>
      </c>
      <c r="M780" s="131" t="s">
        <v>2676</v>
      </c>
      <c r="N780" s="131"/>
      <c r="O780" s="132" t="s">
        <v>1966</v>
      </c>
      <c r="P780" s="133" t="s">
        <v>1967</v>
      </c>
    </row>
    <row r="781" spans="1:16" ht="13.5" thickBot="1" x14ac:dyDescent="0.25">
      <c r="A781" s="8" t="str">
        <f t="shared" si="72"/>
        <v>OEJV 0074 </v>
      </c>
      <c r="B781" s="21" t="str">
        <f t="shared" si="73"/>
        <v>I</v>
      </c>
      <c r="C781" s="8">
        <f t="shared" si="74"/>
        <v>52195.457999999999</v>
      </c>
      <c r="D781" s="33" t="str">
        <f t="shared" si="75"/>
        <v>vis</v>
      </c>
      <c r="E781" s="129">
        <f>VLOOKUP(C781,'Active 2'!C$21:E$967,3,FALSE)</f>
        <v>-910.00303074370424</v>
      </c>
      <c r="F781" s="21" t="s">
        <v>2608</v>
      </c>
      <c r="G781" s="33" t="str">
        <f t="shared" si="76"/>
        <v>52195.458</v>
      </c>
      <c r="H781" s="8">
        <f t="shared" si="77"/>
        <v>6406</v>
      </c>
      <c r="I781" s="130" t="s">
        <v>1968</v>
      </c>
      <c r="J781" s="131" t="s">
        <v>1969</v>
      </c>
      <c r="K781" s="130">
        <v>6406</v>
      </c>
      <c r="L781" s="130" t="s">
        <v>1970</v>
      </c>
      <c r="M781" s="131" t="s">
        <v>2676</v>
      </c>
      <c r="N781" s="131"/>
      <c r="O781" s="132" t="s">
        <v>1971</v>
      </c>
      <c r="P781" s="133" t="s">
        <v>1967</v>
      </c>
    </row>
    <row r="782" spans="1:16" ht="13.5" thickBot="1" x14ac:dyDescent="0.25">
      <c r="A782" s="8" t="str">
        <f t="shared" si="72"/>
        <v>OEJV 0074 </v>
      </c>
      <c r="B782" s="21" t="str">
        <f t="shared" si="73"/>
        <v>I</v>
      </c>
      <c r="C782" s="8">
        <f t="shared" si="74"/>
        <v>52195.459000000003</v>
      </c>
      <c r="D782" s="33" t="str">
        <f t="shared" si="75"/>
        <v>vis</v>
      </c>
      <c r="E782" s="129">
        <f>VLOOKUP(C782,'Active 2'!C$21:E$967,3,FALSE)</f>
        <v>-910.00229405344737</v>
      </c>
      <c r="F782" s="21" t="s">
        <v>2608</v>
      </c>
      <c r="G782" s="33" t="str">
        <f t="shared" si="76"/>
        <v>52195.459</v>
      </c>
      <c r="H782" s="8">
        <f t="shared" si="77"/>
        <v>6406</v>
      </c>
      <c r="I782" s="130" t="s">
        <v>1972</v>
      </c>
      <c r="J782" s="131" t="s">
        <v>1973</v>
      </c>
      <c r="K782" s="130">
        <v>6406</v>
      </c>
      <c r="L782" s="130" t="s">
        <v>1958</v>
      </c>
      <c r="M782" s="131" t="s">
        <v>2676</v>
      </c>
      <c r="N782" s="131"/>
      <c r="O782" s="132" t="s">
        <v>1816</v>
      </c>
      <c r="P782" s="133" t="s">
        <v>1967</v>
      </c>
    </row>
    <row r="783" spans="1:16" ht="13.5" thickBot="1" x14ac:dyDescent="0.25">
      <c r="A783" s="8" t="str">
        <f t="shared" si="72"/>
        <v>OEJV 0074 </v>
      </c>
      <c r="B783" s="21" t="str">
        <f t="shared" si="73"/>
        <v>I</v>
      </c>
      <c r="C783" s="8">
        <f t="shared" si="74"/>
        <v>52195.464</v>
      </c>
      <c r="D783" s="33" t="str">
        <f t="shared" si="75"/>
        <v>vis</v>
      </c>
      <c r="E783" s="129">
        <f>VLOOKUP(C783,'Active 2'!C$21:E$967,3,FALSE)</f>
        <v>-909.99861060217927</v>
      </c>
      <c r="F783" s="21" t="s">
        <v>2608</v>
      </c>
      <c r="G783" s="33" t="str">
        <f t="shared" si="76"/>
        <v>52195.464</v>
      </c>
      <c r="H783" s="8">
        <f t="shared" si="77"/>
        <v>6406</v>
      </c>
      <c r="I783" s="130" t="s">
        <v>1974</v>
      </c>
      <c r="J783" s="131" t="s">
        <v>1975</v>
      </c>
      <c r="K783" s="130">
        <v>6406</v>
      </c>
      <c r="L783" s="130" t="s">
        <v>1976</v>
      </c>
      <c r="M783" s="131" t="s">
        <v>2676</v>
      </c>
      <c r="N783" s="131"/>
      <c r="O783" s="132" t="s">
        <v>1966</v>
      </c>
      <c r="P783" s="133" t="s">
        <v>1967</v>
      </c>
    </row>
    <row r="784" spans="1:16" ht="13.5" thickBot="1" x14ac:dyDescent="0.25">
      <c r="A784" s="8" t="str">
        <f t="shared" si="72"/>
        <v> BBS 127 </v>
      </c>
      <c r="B784" s="21" t="str">
        <f t="shared" si="73"/>
        <v>I</v>
      </c>
      <c r="C784" s="8">
        <f t="shared" si="74"/>
        <v>52237.533000000003</v>
      </c>
      <c r="D784" s="33" t="str">
        <f t="shared" si="75"/>
        <v>vis</v>
      </c>
      <c r="E784" s="129">
        <f>VLOOKUP(C784,'Active 2'!C$21:E$967,3,FALSE)</f>
        <v>-879.00678830601066</v>
      </c>
      <c r="F784" s="21" t="s">
        <v>2608</v>
      </c>
      <c r="G784" s="33" t="str">
        <f t="shared" si="76"/>
        <v>52237.533</v>
      </c>
      <c r="H784" s="8">
        <f t="shared" si="77"/>
        <v>6437</v>
      </c>
      <c r="I784" s="130" t="s">
        <v>1977</v>
      </c>
      <c r="J784" s="131" t="s">
        <v>1978</v>
      </c>
      <c r="K784" s="130">
        <v>6437</v>
      </c>
      <c r="L784" s="130" t="s">
        <v>1979</v>
      </c>
      <c r="M784" s="131" t="s">
        <v>2676</v>
      </c>
      <c r="N784" s="131"/>
      <c r="O784" s="132" t="s">
        <v>978</v>
      </c>
      <c r="P784" s="132" t="s">
        <v>1980</v>
      </c>
    </row>
    <row r="785" spans="1:16" ht="13.5" thickBot="1" x14ac:dyDescent="0.25">
      <c r="A785" s="8" t="str">
        <f t="shared" si="72"/>
        <v> AOEB 8 </v>
      </c>
      <c r="B785" s="21" t="str">
        <f t="shared" si="73"/>
        <v>I</v>
      </c>
      <c r="C785" s="8">
        <f t="shared" si="74"/>
        <v>52287.767</v>
      </c>
      <c r="D785" s="33" t="str">
        <f t="shared" si="75"/>
        <v>vis</v>
      </c>
      <c r="E785" s="129">
        <f>VLOOKUP(C785,'Active 2'!C$21:E$967,3,FALSE)</f>
        <v>-841.99989008581258</v>
      </c>
      <c r="F785" s="21" t="s">
        <v>2608</v>
      </c>
      <c r="G785" s="33" t="str">
        <f t="shared" si="76"/>
        <v>52287.767</v>
      </c>
      <c r="H785" s="8">
        <f t="shared" si="77"/>
        <v>6474</v>
      </c>
      <c r="I785" s="130" t="s">
        <v>1981</v>
      </c>
      <c r="J785" s="131" t="s">
        <v>1982</v>
      </c>
      <c r="K785" s="130">
        <v>6474</v>
      </c>
      <c r="L785" s="130" t="s">
        <v>1983</v>
      </c>
      <c r="M785" s="131" t="s">
        <v>2676</v>
      </c>
      <c r="N785" s="131"/>
      <c r="O785" s="132" t="s">
        <v>1031</v>
      </c>
      <c r="P785" s="132" t="s">
        <v>1913</v>
      </c>
    </row>
    <row r="786" spans="1:16" ht="13.5" thickBot="1" x14ac:dyDescent="0.25">
      <c r="A786" s="8" t="str">
        <f t="shared" si="72"/>
        <v> AOEB 8 </v>
      </c>
      <c r="B786" s="21" t="str">
        <f t="shared" si="73"/>
        <v>I</v>
      </c>
      <c r="C786" s="8">
        <f t="shared" si="74"/>
        <v>52314.913999999997</v>
      </c>
      <c r="D786" s="33" t="str">
        <f t="shared" si="75"/>
        <v>vis</v>
      </c>
      <c r="E786" s="129">
        <f>VLOOKUP(C786,'Active 2'!C$21:E$967,3,FALSE)</f>
        <v>-822.00095976006344</v>
      </c>
      <c r="F786" s="21" t="s">
        <v>2608</v>
      </c>
      <c r="G786" s="33" t="str">
        <f t="shared" si="76"/>
        <v>52314.914</v>
      </c>
      <c r="H786" s="8">
        <f t="shared" si="77"/>
        <v>6494</v>
      </c>
      <c r="I786" s="130" t="s">
        <v>1984</v>
      </c>
      <c r="J786" s="131" t="s">
        <v>1985</v>
      </c>
      <c r="K786" s="130">
        <v>6494</v>
      </c>
      <c r="L786" s="130" t="s">
        <v>1970</v>
      </c>
      <c r="M786" s="131" t="s">
        <v>2676</v>
      </c>
      <c r="N786" s="131"/>
      <c r="O786" s="132" t="s">
        <v>645</v>
      </c>
      <c r="P786" s="132" t="s">
        <v>1913</v>
      </c>
    </row>
    <row r="787" spans="1:16" ht="13.5" thickBot="1" x14ac:dyDescent="0.25">
      <c r="A787" s="8" t="str">
        <f t="shared" si="72"/>
        <v> AOEB 8 </v>
      </c>
      <c r="B787" s="21" t="str">
        <f t="shared" si="73"/>
        <v>I</v>
      </c>
      <c r="C787" s="8">
        <f t="shared" si="74"/>
        <v>52329.845999999998</v>
      </c>
      <c r="D787" s="33" t="str">
        <f t="shared" si="75"/>
        <v>vis</v>
      </c>
      <c r="E787" s="129">
        <f>VLOOKUP(C787,'Active 2'!C$21:E$967,3,FALSE)</f>
        <v>-811.00070088710766</v>
      </c>
      <c r="F787" s="21" t="s">
        <v>2608</v>
      </c>
      <c r="G787" s="33" t="str">
        <f t="shared" si="76"/>
        <v>52329.846</v>
      </c>
      <c r="H787" s="8">
        <f t="shared" si="77"/>
        <v>6505</v>
      </c>
      <c r="I787" s="130" t="s">
        <v>1986</v>
      </c>
      <c r="J787" s="131" t="s">
        <v>1987</v>
      </c>
      <c r="K787" s="130">
        <v>6505</v>
      </c>
      <c r="L787" s="130" t="s">
        <v>1970</v>
      </c>
      <c r="M787" s="131" t="s">
        <v>2676</v>
      </c>
      <c r="N787" s="131"/>
      <c r="O787" s="132" t="s">
        <v>645</v>
      </c>
      <c r="P787" s="132" t="s">
        <v>1913</v>
      </c>
    </row>
    <row r="788" spans="1:16" ht="13.5" thickBot="1" x14ac:dyDescent="0.25">
      <c r="A788" s="8" t="str">
        <f t="shared" si="72"/>
        <v> AOEB 8 </v>
      </c>
      <c r="B788" s="21" t="str">
        <f t="shared" si="73"/>
        <v>I</v>
      </c>
      <c r="C788" s="8">
        <f t="shared" si="74"/>
        <v>52522.600599999998</v>
      </c>
      <c r="D788" s="33" t="str">
        <f t="shared" si="75"/>
        <v>vis</v>
      </c>
      <c r="E788" s="129">
        <f>VLOOKUP(C788,'Active 2'!C$21:E$967,3,FALSE)</f>
        <v>-669.00026565050541</v>
      </c>
      <c r="F788" s="21" t="s">
        <v>2608</v>
      </c>
      <c r="G788" s="33" t="str">
        <f t="shared" si="76"/>
        <v>52522.6006</v>
      </c>
      <c r="H788" s="8">
        <f t="shared" si="77"/>
        <v>6647</v>
      </c>
      <c r="I788" s="130" t="s">
        <v>1992</v>
      </c>
      <c r="J788" s="131" t="s">
        <v>1993</v>
      </c>
      <c r="K788" s="130">
        <v>6647</v>
      </c>
      <c r="L788" s="130" t="s">
        <v>1994</v>
      </c>
      <c r="M788" s="131" t="s">
        <v>1922</v>
      </c>
      <c r="N788" s="131" t="s">
        <v>1923</v>
      </c>
      <c r="O788" s="132" t="s">
        <v>1031</v>
      </c>
      <c r="P788" s="132" t="s">
        <v>1913</v>
      </c>
    </row>
    <row r="789" spans="1:16" ht="13.5" thickBot="1" x14ac:dyDescent="0.25">
      <c r="A789" s="8" t="str">
        <f t="shared" si="72"/>
        <v> AOEB 8 </v>
      </c>
      <c r="B789" s="21" t="str">
        <f t="shared" si="73"/>
        <v>I</v>
      </c>
      <c r="C789" s="8">
        <f t="shared" si="74"/>
        <v>52556.536999999997</v>
      </c>
      <c r="D789" s="33" t="str">
        <f t="shared" si="75"/>
        <v>vis</v>
      </c>
      <c r="E789" s="129">
        <f>VLOOKUP(C789,'Active 2'!C$21:E$967,3,FALSE)</f>
        <v>-643.99965051414426</v>
      </c>
      <c r="F789" s="21" t="s">
        <v>2608</v>
      </c>
      <c r="G789" s="33" t="str">
        <f t="shared" si="76"/>
        <v>52556.537</v>
      </c>
      <c r="H789" s="8">
        <f t="shared" si="77"/>
        <v>6672</v>
      </c>
      <c r="I789" s="130" t="s">
        <v>1995</v>
      </c>
      <c r="J789" s="131" t="s">
        <v>1996</v>
      </c>
      <c r="K789" s="130">
        <v>6672</v>
      </c>
      <c r="L789" s="130" t="s">
        <v>1965</v>
      </c>
      <c r="M789" s="131" t="s">
        <v>2676</v>
      </c>
      <c r="N789" s="131"/>
      <c r="O789" s="132" t="s">
        <v>1804</v>
      </c>
      <c r="P789" s="132" t="s">
        <v>1913</v>
      </c>
    </row>
    <row r="790" spans="1:16" ht="13.5" thickBot="1" x14ac:dyDescent="0.25">
      <c r="A790" s="8" t="str">
        <f t="shared" si="72"/>
        <v> AOEB 11 </v>
      </c>
      <c r="B790" s="21" t="str">
        <f t="shared" si="73"/>
        <v>I</v>
      </c>
      <c r="C790" s="8">
        <f t="shared" si="74"/>
        <v>52556.536999999997</v>
      </c>
      <c r="D790" s="33" t="str">
        <f t="shared" si="75"/>
        <v>vis</v>
      </c>
      <c r="E790" s="129">
        <f>VLOOKUP(C790,'Active 2'!C$21:E$967,3,FALSE)</f>
        <v>-643.99965051414426</v>
      </c>
      <c r="F790" s="21" t="s">
        <v>2608</v>
      </c>
      <c r="G790" s="33" t="str">
        <f t="shared" si="76"/>
        <v>52556.537</v>
      </c>
      <c r="H790" s="8">
        <f t="shared" si="77"/>
        <v>6672</v>
      </c>
      <c r="I790" s="130" t="s">
        <v>1995</v>
      </c>
      <c r="J790" s="131" t="s">
        <v>1996</v>
      </c>
      <c r="K790" s="130">
        <v>6672</v>
      </c>
      <c r="L790" s="130" t="s">
        <v>1965</v>
      </c>
      <c r="M790" s="131" t="s">
        <v>2676</v>
      </c>
      <c r="N790" s="131"/>
      <c r="O790" s="132" t="s">
        <v>1804</v>
      </c>
      <c r="P790" s="132" t="s">
        <v>1997</v>
      </c>
    </row>
    <row r="791" spans="1:16" ht="13.5" thickBot="1" x14ac:dyDescent="0.25">
      <c r="A791" s="8" t="str">
        <f t="shared" si="72"/>
        <v>IBVS 5594 </v>
      </c>
      <c r="B791" s="21" t="str">
        <f t="shared" si="73"/>
        <v>I</v>
      </c>
      <c r="C791" s="8">
        <f t="shared" si="74"/>
        <v>52602.688900000001</v>
      </c>
      <c r="D791" s="33" t="str">
        <f t="shared" si="75"/>
        <v>vis</v>
      </c>
      <c r="E791" s="129" t="e">
        <f>VLOOKUP(C791,'Active 2'!C$21:E$967,3,FALSE)</f>
        <v>#N/A</v>
      </c>
      <c r="F791" s="21" t="s">
        <v>2608</v>
      </c>
      <c r="G791" s="33" t="str">
        <f t="shared" si="76"/>
        <v>52602.6889</v>
      </c>
      <c r="H791" s="8">
        <f t="shared" si="77"/>
        <v>6706</v>
      </c>
      <c r="I791" s="130" t="s">
        <v>2001</v>
      </c>
      <c r="J791" s="131" t="s">
        <v>2002</v>
      </c>
      <c r="K791" s="130">
        <v>6706</v>
      </c>
      <c r="L791" s="130" t="s">
        <v>2003</v>
      </c>
      <c r="M791" s="131" t="s">
        <v>445</v>
      </c>
      <c r="N791" s="131" t="s">
        <v>446</v>
      </c>
      <c r="O791" s="132" t="s">
        <v>2004</v>
      </c>
      <c r="P791" s="133" t="s">
        <v>2005</v>
      </c>
    </row>
    <row r="792" spans="1:16" ht="13.5" thickBot="1" x14ac:dyDescent="0.25">
      <c r="A792" s="8" t="str">
        <f t="shared" si="72"/>
        <v> AOEB 11 </v>
      </c>
      <c r="B792" s="21" t="str">
        <f t="shared" si="73"/>
        <v>I</v>
      </c>
      <c r="C792" s="8">
        <f t="shared" si="74"/>
        <v>52758.792999999998</v>
      </c>
      <c r="D792" s="33" t="str">
        <f t="shared" si="75"/>
        <v>vis</v>
      </c>
      <c r="E792" s="129">
        <f>VLOOKUP(C792,'Active 2'!C$21:E$967,3,FALSE)</f>
        <v>-494.9996264980411</v>
      </c>
      <c r="F792" s="21" t="s">
        <v>2608</v>
      </c>
      <c r="G792" s="33" t="str">
        <f t="shared" si="76"/>
        <v>52758.793</v>
      </c>
      <c r="H792" s="8">
        <f t="shared" si="77"/>
        <v>6821</v>
      </c>
      <c r="I792" s="130" t="s">
        <v>2014</v>
      </c>
      <c r="J792" s="131" t="s">
        <v>2015</v>
      </c>
      <c r="K792" s="130">
        <v>6821</v>
      </c>
      <c r="L792" s="130" t="s">
        <v>2016</v>
      </c>
      <c r="M792" s="131" t="s">
        <v>2676</v>
      </c>
      <c r="N792" s="131"/>
      <c r="O792" s="132" t="s">
        <v>1427</v>
      </c>
      <c r="P792" s="132" t="s">
        <v>1997</v>
      </c>
    </row>
    <row r="793" spans="1:16" ht="13.5" thickBot="1" x14ac:dyDescent="0.25">
      <c r="A793" s="8" t="str">
        <f t="shared" si="72"/>
        <v> AOEB 11 </v>
      </c>
      <c r="B793" s="21" t="str">
        <f t="shared" si="73"/>
        <v>I</v>
      </c>
      <c r="C793" s="8">
        <f t="shared" si="74"/>
        <v>52792.728000000003</v>
      </c>
      <c r="D793" s="33" t="str">
        <f t="shared" si="75"/>
        <v>vis</v>
      </c>
      <c r="E793" s="129">
        <f>VLOOKUP(C793,'Active 2'!C$21:E$967,3,FALSE)</f>
        <v>-470.00004272803096</v>
      </c>
      <c r="F793" s="21" t="s">
        <v>2608</v>
      </c>
      <c r="G793" s="33" t="str">
        <f t="shared" si="76"/>
        <v>52792.728</v>
      </c>
      <c r="H793" s="8">
        <f t="shared" si="77"/>
        <v>6846</v>
      </c>
      <c r="I793" s="130" t="s">
        <v>2026</v>
      </c>
      <c r="J793" s="131" t="s">
        <v>2027</v>
      </c>
      <c r="K793" s="130">
        <v>6846</v>
      </c>
      <c r="L793" s="130" t="s">
        <v>2028</v>
      </c>
      <c r="M793" s="131" t="s">
        <v>2676</v>
      </c>
      <c r="N793" s="131"/>
      <c r="O793" s="132" t="s">
        <v>1427</v>
      </c>
      <c r="P793" s="132" t="s">
        <v>1997</v>
      </c>
    </row>
    <row r="794" spans="1:16" ht="13.5" thickBot="1" x14ac:dyDescent="0.25">
      <c r="A794" s="8" t="str">
        <f t="shared" si="72"/>
        <v> AOEB 11 </v>
      </c>
      <c r="B794" s="21" t="str">
        <f t="shared" si="73"/>
        <v>I</v>
      </c>
      <c r="C794" s="8">
        <f t="shared" si="74"/>
        <v>52796.800000000003</v>
      </c>
      <c r="D794" s="33" t="str">
        <f t="shared" si="75"/>
        <v>vis</v>
      </c>
      <c r="E794" s="129">
        <f>VLOOKUP(C794,'Active 2'!C$21:E$967,3,FALSE)</f>
        <v>-467.00024001368092</v>
      </c>
      <c r="F794" s="21" t="s">
        <v>2608</v>
      </c>
      <c r="G794" s="33" t="str">
        <f t="shared" si="76"/>
        <v>52796.800</v>
      </c>
      <c r="H794" s="8">
        <f t="shared" si="77"/>
        <v>6849</v>
      </c>
      <c r="I794" s="130" t="s">
        <v>2029</v>
      </c>
      <c r="J794" s="131" t="s">
        <v>2030</v>
      </c>
      <c r="K794" s="130">
        <v>6849</v>
      </c>
      <c r="L794" s="130" t="s">
        <v>2028</v>
      </c>
      <c r="M794" s="131" t="s">
        <v>2676</v>
      </c>
      <c r="N794" s="131"/>
      <c r="O794" s="132" t="s">
        <v>1427</v>
      </c>
      <c r="P794" s="132" t="s">
        <v>1997</v>
      </c>
    </row>
    <row r="795" spans="1:16" ht="13.5" thickBot="1" x14ac:dyDescent="0.25">
      <c r="A795" s="8" t="str">
        <f t="shared" si="72"/>
        <v> AOEB 11 </v>
      </c>
      <c r="B795" s="21" t="str">
        <f t="shared" si="73"/>
        <v>I</v>
      </c>
      <c r="C795" s="8">
        <f t="shared" si="74"/>
        <v>53050.6368</v>
      </c>
      <c r="D795" s="33" t="str">
        <f t="shared" si="75"/>
        <v>vis</v>
      </c>
      <c r="E795" s="129">
        <f>VLOOKUP(C795,'Active 2'!C$21:E$967,3,FALSE)</f>
        <v>-280.00114334327236</v>
      </c>
      <c r="F795" s="21" t="s">
        <v>2608</v>
      </c>
      <c r="G795" s="33" t="str">
        <f t="shared" si="76"/>
        <v>53050.6368</v>
      </c>
      <c r="H795" s="8">
        <f t="shared" si="77"/>
        <v>7036</v>
      </c>
      <c r="I795" s="130" t="s">
        <v>2034</v>
      </c>
      <c r="J795" s="131" t="s">
        <v>2035</v>
      </c>
      <c r="K795" s="130">
        <v>7036</v>
      </c>
      <c r="L795" s="130" t="s">
        <v>2036</v>
      </c>
      <c r="M795" s="131" t="s">
        <v>1922</v>
      </c>
      <c r="N795" s="131" t="s">
        <v>1923</v>
      </c>
      <c r="O795" s="132" t="s">
        <v>1031</v>
      </c>
      <c r="P795" s="132" t="s">
        <v>1997</v>
      </c>
    </row>
    <row r="796" spans="1:16" ht="13.5" thickBot="1" x14ac:dyDescent="0.25">
      <c r="A796" s="8" t="str">
        <f t="shared" si="72"/>
        <v> AOEB 11 </v>
      </c>
      <c r="B796" s="21" t="str">
        <f t="shared" si="73"/>
        <v>I</v>
      </c>
      <c r="C796" s="8">
        <f t="shared" si="74"/>
        <v>53149.731</v>
      </c>
      <c r="D796" s="33" t="str">
        <f t="shared" si="75"/>
        <v>vis</v>
      </c>
      <c r="E796" s="129">
        <f>VLOOKUP(C796,'Active 2'!C$21:E$967,3,FALSE)</f>
        <v>-206.99941197383774</v>
      </c>
      <c r="F796" s="21" t="s">
        <v>2608</v>
      </c>
      <c r="G796" s="33" t="str">
        <f t="shared" si="76"/>
        <v>53149.731</v>
      </c>
      <c r="H796" s="8">
        <f t="shared" si="77"/>
        <v>7109</v>
      </c>
      <c r="I796" s="130" t="s">
        <v>2037</v>
      </c>
      <c r="J796" s="131" t="s">
        <v>2038</v>
      </c>
      <c r="K796" s="130">
        <v>7109</v>
      </c>
      <c r="L796" s="130" t="s">
        <v>2039</v>
      </c>
      <c r="M796" s="131" t="s">
        <v>2676</v>
      </c>
      <c r="N796" s="131"/>
      <c r="O796" s="132" t="s">
        <v>1427</v>
      </c>
      <c r="P796" s="132" t="s">
        <v>1997</v>
      </c>
    </row>
    <row r="797" spans="1:16" ht="13.5" thickBot="1" x14ac:dyDescent="0.25">
      <c r="A797" s="8" t="str">
        <f t="shared" si="72"/>
        <v>OEJV 0074 </v>
      </c>
      <c r="B797" s="21" t="str">
        <f t="shared" si="73"/>
        <v>I</v>
      </c>
      <c r="C797" s="8">
        <f t="shared" si="74"/>
        <v>53209.447</v>
      </c>
      <c r="D797" s="33" t="str">
        <f t="shared" si="75"/>
        <v>vis</v>
      </c>
      <c r="E797" s="129">
        <f>VLOOKUP(C797,'Active 2'!C$21:E$967,3,FALSE)</f>
        <v>-163.00721676506461</v>
      </c>
      <c r="F797" s="21" t="s">
        <v>2608</v>
      </c>
      <c r="G797" s="33" t="str">
        <f t="shared" si="76"/>
        <v>53209.447</v>
      </c>
      <c r="H797" s="8">
        <f t="shared" si="77"/>
        <v>7153</v>
      </c>
      <c r="I797" s="130" t="s">
        <v>2040</v>
      </c>
      <c r="J797" s="131" t="s">
        <v>2041</v>
      </c>
      <c r="K797" s="130">
        <v>7153</v>
      </c>
      <c r="L797" s="130" t="s">
        <v>2042</v>
      </c>
      <c r="M797" s="131" t="s">
        <v>2676</v>
      </c>
      <c r="N797" s="131"/>
      <c r="O797" s="132" t="s">
        <v>2043</v>
      </c>
      <c r="P797" s="133" t="s">
        <v>1967</v>
      </c>
    </row>
    <row r="798" spans="1:16" ht="13.5" thickBot="1" x14ac:dyDescent="0.25">
      <c r="A798" s="8" t="str">
        <f t="shared" si="72"/>
        <v> AOEB 11 </v>
      </c>
      <c r="B798" s="21" t="str">
        <f t="shared" si="73"/>
        <v>I</v>
      </c>
      <c r="C798" s="8">
        <f t="shared" si="74"/>
        <v>53274.612800000003</v>
      </c>
      <c r="D798" s="33" t="str">
        <f t="shared" si="75"/>
        <v>vis</v>
      </c>
      <c r="E798" s="129">
        <f>VLOOKUP(C798,'Active 2'!C$21:E$967,3,FALSE)</f>
        <v>-115.00020700995778</v>
      </c>
      <c r="F798" s="21" t="s">
        <v>2608</v>
      </c>
      <c r="G798" s="33" t="str">
        <f t="shared" si="76"/>
        <v>53274.6128</v>
      </c>
      <c r="H798" s="8">
        <f t="shared" si="77"/>
        <v>7201</v>
      </c>
      <c r="I798" s="130" t="s">
        <v>2057</v>
      </c>
      <c r="J798" s="131" t="s">
        <v>2058</v>
      </c>
      <c r="K798" s="130">
        <v>7201</v>
      </c>
      <c r="L798" s="130" t="s">
        <v>2059</v>
      </c>
      <c r="M798" s="131" t="s">
        <v>1922</v>
      </c>
      <c r="N798" s="131" t="s">
        <v>1923</v>
      </c>
      <c r="O798" s="132" t="s">
        <v>1031</v>
      </c>
      <c r="P798" s="132" t="s">
        <v>1997</v>
      </c>
    </row>
    <row r="799" spans="1:16" ht="13.5" thickBot="1" x14ac:dyDescent="0.25">
      <c r="A799" s="8" t="str">
        <f t="shared" si="72"/>
        <v>IBVS 5694 </v>
      </c>
      <c r="B799" s="21" t="str">
        <f t="shared" si="73"/>
        <v>I</v>
      </c>
      <c r="C799" s="8">
        <f t="shared" si="74"/>
        <v>53428.002</v>
      </c>
      <c r="D799" s="33" t="str">
        <f t="shared" si="75"/>
        <v>vis</v>
      </c>
      <c r="E799" s="129">
        <f>VLOOKUP(C799,'Active 2'!C$21:E$967,3,FALSE)</f>
        <v>-1.999878298768059</v>
      </c>
      <c r="F799" s="21" t="s">
        <v>2608</v>
      </c>
      <c r="G799" s="33" t="str">
        <f t="shared" si="76"/>
        <v>53428.0020</v>
      </c>
      <c r="H799" s="8">
        <f t="shared" si="77"/>
        <v>7314</v>
      </c>
      <c r="I799" s="130" t="s">
        <v>2074</v>
      </c>
      <c r="J799" s="131" t="s">
        <v>2075</v>
      </c>
      <c r="K799" s="130" t="s">
        <v>2076</v>
      </c>
      <c r="L799" s="130" t="s">
        <v>2077</v>
      </c>
      <c r="M799" s="131" t="s">
        <v>445</v>
      </c>
      <c r="N799" s="131" t="s">
        <v>446</v>
      </c>
      <c r="O799" s="132" t="s">
        <v>2078</v>
      </c>
      <c r="P799" s="133" t="s">
        <v>2079</v>
      </c>
    </row>
    <row r="800" spans="1:16" ht="13.5" thickBot="1" x14ac:dyDescent="0.25">
      <c r="A800" s="8" t="str">
        <f t="shared" si="72"/>
        <v> AOEB 11 </v>
      </c>
      <c r="B800" s="21" t="str">
        <f t="shared" si="73"/>
        <v>I</v>
      </c>
      <c r="C800" s="8">
        <f t="shared" si="74"/>
        <v>53445.648399999998</v>
      </c>
      <c r="D800" s="33" t="str">
        <f t="shared" si="75"/>
        <v>vis</v>
      </c>
      <c r="E800" s="129">
        <f>VLOOKUP(C800,'Active 2'!C$21:E$967,3,FALSE)</f>
        <v>11.000052599684501</v>
      </c>
      <c r="F800" s="21" t="s">
        <v>2608</v>
      </c>
      <c r="G800" s="33" t="str">
        <f t="shared" si="76"/>
        <v>53445.6484</v>
      </c>
      <c r="H800" s="8">
        <f t="shared" si="77"/>
        <v>7327</v>
      </c>
      <c r="I800" s="130" t="s">
        <v>2080</v>
      </c>
      <c r="J800" s="131" t="s">
        <v>2081</v>
      </c>
      <c r="K800" s="130" t="s">
        <v>2082</v>
      </c>
      <c r="L800" s="130" t="s">
        <v>2083</v>
      </c>
      <c r="M800" s="131" t="s">
        <v>1922</v>
      </c>
      <c r="N800" s="131" t="s">
        <v>1923</v>
      </c>
      <c r="O800" s="132" t="s">
        <v>2084</v>
      </c>
      <c r="P800" s="132" t="s">
        <v>1997</v>
      </c>
    </row>
    <row r="801" spans="1:16" ht="13.5" thickBot="1" x14ac:dyDescent="0.25">
      <c r="A801" s="8" t="str">
        <f t="shared" si="72"/>
        <v>VSB 44 </v>
      </c>
      <c r="B801" s="21" t="str">
        <f t="shared" si="73"/>
        <v>I</v>
      </c>
      <c r="C801" s="8">
        <f t="shared" si="74"/>
        <v>53455.150500000003</v>
      </c>
      <c r="D801" s="33" t="str">
        <f t="shared" si="75"/>
        <v>vis</v>
      </c>
      <c r="E801" s="129">
        <f>VLOOKUP(C801,'Active 2'!C$21:E$967,3,FALSE)</f>
        <v>18.00015706236632</v>
      </c>
      <c r="F801" s="21" t="s">
        <v>2608</v>
      </c>
      <c r="G801" s="33" t="str">
        <f t="shared" si="76"/>
        <v>53455.1505</v>
      </c>
      <c r="H801" s="8">
        <f t="shared" si="77"/>
        <v>7334</v>
      </c>
      <c r="I801" s="130" t="s">
        <v>2085</v>
      </c>
      <c r="J801" s="131" t="s">
        <v>2086</v>
      </c>
      <c r="K801" s="130" t="s">
        <v>2087</v>
      </c>
      <c r="L801" s="130" t="s">
        <v>2088</v>
      </c>
      <c r="M801" s="131" t="s">
        <v>445</v>
      </c>
      <c r="N801" s="131" t="s">
        <v>446</v>
      </c>
      <c r="O801" s="132" t="s">
        <v>2089</v>
      </c>
      <c r="P801" s="133" t="s">
        <v>2090</v>
      </c>
    </row>
    <row r="802" spans="1:16" ht="13.5" thickBot="1" x14ac:dyDescent="0.25">
      <c r="A802" s="8" t="str">
        <f t="shared" si="72"/>
        <v>IBVS 5694 </v>
      </c>
      <c r="B802" s="21" t="str">
        <f t="shared" si="73"/>
        <v>I</v>
      </c>
      <c r="C802" s="8">
        <f t="shared" si="74"/>
        <v>53482.299400000004</v>
      </c>
      <c r="D802" s="33" t="str">
        <f t="shared" si="75"/>
        <v>vis</v>
      </c>
      <c r="E802" s="129">
        <f>VLOOKUP(C802,'Active 2'!C$21:E$967,3,FALSE)</f>
        <v>38.000487099600221</v>
      </c>
      <c r="F802" s="21" t="s">
        <v>2608</v>
      </c>
      <c r="G802" s="33" t="str">
        <f t="shared" si="76"/>
        <v>53482.2994</v>
      </c>
      <c r="H802" s="8">
        <f t="shared" si="77"/>
        <v>7354</v>
      </c>
      <c r="I802" s="130" t="s">
        <v>2091</v>
      </c>
      <c r="J802" s="131" t="s">
        <v>2092</v>
      </c>
      <c r="K802" s="130" t="s">
        <v>2093</v>
      </c>
      <c r="L802" s="130" t="s">
        <v>2094</v>
      </c>
      <c r="M802" s="131" t="s">
        <v>445</v>
      </c>
      <c r="N802" s="131" t="s">
        <v>446</v>
      </c>
      <c r="O802" s="132" t="s">
        <v>2078</v>
      </c>
      <c r="P802" s="133" t="s">
        <v>2079</v>
      </c>
    </row>
    <row r="803" spans="1:16" ht="13.5" thickBot="1" x14ac:dyDescent="0.25">
      <c r="A803" s="8" t="str">
        <f t="shared" si="72"/>
        <v> AOEB 11 </v>
      </c>
      <c r="B803" s="21" t="str">
        <f t="shared" si="73"/>
        <v>I</v>
      </c>
      <c r="C803" s="8">
        <f t="shared" si="74"/>
        <v>53540.671000000002</v>
      </c>
      <c r="D803" s="33" t="str">
        <f t="shared" si="75"/>
        <v>vis</v>
      </c>
      <c r="E803" s="129">
        <f>VLOOKUP(C803,'Active 2'!C$21:E$967,3,FALSE)</f>
        <v>81.002275930873978</v>
      </c>
      <c r="F803" s="21" t="s">
        <v>2608</v>
      </c>
      <c r="G803" s="33" t="str">
        <f t="shared" si="76"/>
        <v>53540.671</v>
      </c>
      <c r="H803" s="8">
        <f t="shared" si="77"/>
        <v>7397</v>
      </c>
      <c r="I803" s="130" t="s">
        <v>2099</v>
      </c>
      <c r="J803" s="131" t="s">
        <v>2100</v>
      </c>
      <c r="K803" s="130" t="s">
        <v>2101</v>
      </c>
      <c r="L803" s="130" t="s">
        <v>2046</v>
      </c>
      <c r="M803" s="131" t="s">
        <v>2676</v>
      </c>
      <c r="N803" s="131"/>
      <c r="O803" s="132" t="s">
        <v>645</v>
      </c>
      <c r="P803" s="132" t="s">
        <v>1997</v>
      </c>
    </row>
    <row r="804" spans="1:16" ht="13.5" thickBot="1" x14ac:dyDescent="0.25">
      <c r="A804" s="8" t="str">
        <f t="shared" si="72"/>
        <v> AOEB 11 </v>
      </c>
      <c r="B804" s="21" t="str">
        <f t="shared" si="73"/>
        <v>I</v>
      </c>
      <c r="C804" s="8">
        <f t="shared" si="74"/>
        <v>53722.564299999998</v>
      </c>
      <c r="D804" s="33" t="str">
        <f t="shared" si="75"/>
        <v>vis</v>
      </c>
      <c r="E804" s="129">
        <f>VLOOKUP(C804,'Active 2'!C$21:E$967,3,FALSE)</f>
        <v>215.00129731153766</v>
      </c>
      <c r="F804" s="21" t="s">
        <v>2608</v>
      </c>
      <c r="G804" s="33" t="str">
        <f t="shared" si="76"/>
        <v>53722.5643</v>
      </c>
      <c r="H804" s="8">
        <f t="shared" si="77"/>
        <v>7531</v>
      </c>
      <c r="I804" s="130" t="s">
        <v>2102</v>
      </c>
      <c r="J804" s="131" t="s">
        <v>2103</v>
      </c>
      <c r="K804" s="130" t="s">
        <v>2104</v>
      </c>
      <c r="L804" s="130" t="s">
        <v>2105</v>
      </c>
      <c r="M804" s="131" t="s">
        <v>1922</v>
      </c>
      <c r="N804" s="131" t="s">
        <v>1923</v>
      </c>
      <c r="O804" s="132" t="s">
        <v>1031</v>
      </c>
      <c r="P804" s="132" t="s">
        <v>1997</v>
      </c>
    </row>
    <row r="805" spans="1:16" ht="13.5" thickBot="1" x14ac:dyDescent="0.25">
      <c r="A805" s="8" t="str">
        <f t="shared" si="72"/>
        <v> AOEB 12 </v>
      </c>
      <c r="B805" s="21" t="str">
        <f t="shared" si="73"/>
        <v>I</v>
      </c>
      <c r="C805" s="8">
        <f t="shared" si="74"/>
        <v>53817.586499999998</v>
      </c>
      <c r="D805" s="33" t="str">
        <f t="shared" si="75"/>
        <v>vis</v>
      </c>
      <c r="E805" s="129">
        <f>VLOOKUP(C805,'Active 2'!C$21:E$967,3,FALSE)</f>
        <v>285.00322596662227</v>
      </c>
      <c r="F805" s="21" t="s">
        <v>2608</v>
      </c>
      <c r="G805" s="33" t="str">
        <f t="shared" si="76"/>
        <v>53817.5865</v>
      </c>
      <c r="H805" s="8">
        <f t="shared" si="77"/>
        <v>7601</v>
      </c>
      <c r="I805" s="130" t="s">
        <v>2118</v>
      </c>
      <c r="J805" s="131" t="s">
        <v>2119</v>
      </c>
      <c r="K805" s="130">
        <v>7601</v>
      </c>
      <c r="L805" s="130" t="s">
        <v>2120</v>
      </c>
      <c r="M805" s="131" t="s">
        <v>1922</v>
      </c>
      <c r="N805" s="131" t="s">
        <v>1923</v>
      </c>
      <c r="O805" s="132" t="s">
        <v>2121</v>
      </c>
      <c r="P805" s="132" t="s">
        <v>2122</v>
      </c>
    </row>
    <row r="806" spans="1:16" ht="13.5" thickBot="1" x14ac:dyDescent="0.25">
      <c r="A806" s="8" t="str">
        <f t="shared" si="72"/>
        <v> AOEB 11 </v>
      </c>
      <c r="B806" s="21" t="str">
        <f t="shared" si="73"/>
        <v>I</v>
      </c>
      <c r="C806" s="8">
        <f t="shared" si="74"/>
        <v>53844.733099999998</v>
      </c>
      <c r="D806" s="33" t="str">
        <f t="shared" si="75"/>
        <v>vis</v>
      </c>
      <c r="E806" s="129">
        <f>VLOOKUP(C806,'Active 2'!C$21:E$967,3,FALSE)</f>
        <v>305.00186161627181</v>
      </c>
      <c r="F806" s="21" t="s">
        <v>2608</v>
      </c>
      <c r="G806" s="33" t="str">
        <f t="shared" si="76"/>
        <v>53844.7331</v>
      </c>
      <c r="H806" s="8">
        <f t="shared" si="77"/>
        <v>7621</v>
      </c>
      <c r="I806" s="130" t="s">
        <v>2123</v>
      </c>
      <c r="J806" s="131" t="s">
        <v>2124</v>
      </c>
      <c r="K806" s="130">
        <v>7621</v>
      </c>
      <c r="L806" s="130" t="s">
        <v>2125</v>
      </c>
      <c r="M806" s="131" t="s">
        <v>1922</v>
      </c>
      <c r="N806" s="131" t="s">
        <v>1923</v>
      </c>
      <c r="O806" s="132" t="s">
        <v>2126</v>
      </c>
      <c r="P806" s="132" t="s">
        <v>1997</v>
      </c>
    </row>
    <row r="807" spans="1:16" ht="13.5" thickBot="1" x14ac:dyDescent="0.25">
      <c r="A807" s="8" t="str">
        <f t="shared" si="72"/>
        <v>BAVM 179 </v>
      </c>
      <c r="B807" s="21" t="str">
        <f t="shared" si="73"/>
        <v>I</v>
      </c>
      <c r="C807" s="8">
        <f t="shared" si="74"/>
        <v>53847.45</v>
      </c>
      <c r="D807" s="33" t="str">
        <f t="shared" si="75"/>
        <v>vis</v>
      </c>
      <c r="E807" s="129">
        <f>VLOOKUP(C807,'Active 2'!C$21:E$967,3,FALSE)</f>
        <v>307.0033753674054</v>
      </c>
      <c r="F807" s="21" t="s">
        <v>2608</v>
      </c>
      <c r="G807" s="33" t="str">
        <f t="shared" si="76"/>
        <v>53847.450</v>
      </c>
      <c r="H807" s="8">
        <f t="shared" si="77"/>
        <v>7623</v>
      </c>
      <c r="I807" s="130" t="s">
        <v>2131</v>
      </c>
      <c r="J807" s="131" t="s">
        <v>2132</v>
      </c>
      <c r="K807" s="130">
        <v>7623</v>
      </c>
      <c r="L807" s="130" t="s">
        <v>2133</v>
      </c>
      <c r="M807" s="131" t="s">
        <v>2676</v>
      </c>
      <c r="N807" s="131"/>
      <c r="O807" s="132" t="s">
        <v>2134</v>
      </c>
      <c r="P807" s="133" t="s">
        <v>2135</v>
      </c>
    </row>
    <row r="808" spans="1:16" ht="13.5" thickBot="1" x14ac:dyDescent="0.25">
      <c r="A808" s="8" t="str">
        <f t="shared" si="72"/>
        <v> AOEB 12 </v>
      </c>
      <c r="B808" s="21" t="str">
        <f t="shared" si="73"/>
        <v>I</v>
      </c>
      <c r="C808" s="8">
        <f t="shared" si="74"/>
        <v>54079.569000000003</v>
      </c>
      <c r="D808" s="33" t="str">
        <f t="shared" si="75"/>
        <v>vis</v>
      </c>
      <c r="E808" s="129">
        <f>VLOOKUP(C808,'Active 2'!C$21:E$967,3,FALSE)</f>
        <v>478.0031804391686</v>
      </c>
      <c r="F808" s="21" t="s">
        <v>2608</v>
      </c>
      <c r="G808" s="33" t="str">
        <f t="shared" si="76"/>
        <v>54079.5690</v>
      </c>
      <c r="H808" s="8">
        <f t="shared" si="77"/>
        <v>7794</v>
      </c>
      <c r="I808" s="130" t="s">
        <v>2141</v>
      </c>
      <c r="J808" s="131" t="s">
        <v>2142</v>
      </c>
      <c r="K808" s="130">
        <v>7794</v>
      </c>
      <c r="L808" s="130" t="s">
        <v>2143</v>
      </c>
      <c r="M808" s="131" t="s">
        <v>1922</v>
      </c>
      <c r="N808" s="131" t="s">
        <v>1923</v>
      </c>
      <c r="O808" s="132" t="s">
        <v>1031</v>
      </c>
      <c r="P808" s="132" t="s">
        <v>2122</v>
      </c>
    </row>
    <row r="809" spans="1:16" ht="13.5" thickBot="1" x14ac:dyDescent="0.25">
      <c r="A809" s="8" t="str">
        <f t="shared" si="72"/>
        <v> AOEB 12 </v>
      </c>
      <c r="B809" s="21" t="str">
        <f t="shared" si="73"/>
        <v>I</v>
      </c>
      <c r="C809" s="8">
        <f t="shared" si="74"/>
        <v>54205.8099</v>
      </c>
      <c r="D809" s="33" t="str">
        <f t="shared" si="75"/>
        <v>vis</v>
      </c>
      <c r="E809" s="129">
        <f>VLOOKUP(C809,'Active 2'!C$21:E$967,3,FALSE)</f>
        <v>571.00362112727635</v>
      </c>
      <c r="F809" s="21" t="s">
        <v>2608</v>
      </c>
      <c r="G809" s="33" t="str">
        <f t="shared" si="76"/>
        <v>54205.8099</v>
      </c>
      <c r="H809" s="8">
        <f t="shared" si="77"/>
        <v>7887</v>
      </c>
      <c r="I809" s="130" t="s">
        <v>2151</v>
      </c>
      <c r="J809" s="131" t="s">
        <v>2152</v>
      </c>
      <c r="K809" s="130">
        <v>7887</v>
      </c>
      <c r="L809" s="130" t="s">
        <v>2153</v>
      </c>
      <c r="M809" s="131" t="s">
        <v>1922</v>
      </c>
      <c r="N809" s="131" t="s">
        <v>1923</v>
      </c>
      <c r="O809" s="132" t="s">
        <v>1031</v>
      </c>
      <c r="P809" s="132" t="s">
        <v>2122</v>
      </c>
    </row>
    <row r="810" spans="1:16" ht="13.5" thickBot="1" x14ac:dyDescent="0.25">
      <c r="A810" s="8" t="str">
        <f t="shared" si="72"/>
        <v> AOEB 12 </v>
      </c>
      <c r="B810" s="21" t="str">
        <f t="shared" si="73"/>
        <v>I</v>
      </c>
      <c r="C810" s="8">
        <f t="shared" si="74"/>
        <v>54205.810100000002</v>
      </c>
      <c r="D810" s="33" t="str">
        <f t="shared" si="75"/>
        <v>vis</v>
      </c>
      <c r="E810" s="129">
        <f>VLOOKUP(C810,'Active 2'!C$21:E$967,3,FALSE)</f>
        <v>571.00376846532879</v>
      </c>
      <c r="F810" s="21" t="s">
        <v>2608</v>
      </c>
      <c r="G810" s="33" t="str">
        <f t="shared" si="76"/>
        <v>54205.8101</v>
      </c>
      <c r="H810" s="8">
        <f t="shared" si="77"/>
        <v>7887</v>
      </c>
      <c r="I810" s="130" t="s">
        <v>2154</v>
      </c>
      <c r="J810" s="131" t="s">
        <v>2152</v>
      </c>
      <c r="K810" s="130">
        <v>7887</v>
      </c>
      <c r="L810" s="130" t="s">
        <v>2155</v>
      </c>
      <c r="M810" s="131" t="s">
        <v>1922</v>
      </c>
      <c r="N810" s="131" t="s">
        <v>1923</v>
      </c>
      <c r="O810" s="132" t="s">
        <v>2084</v>
      </c>
      <c r="P810" s="132" t="s">
        <v>2122</v>
      </c>
    </row>
    <row r="811" spans="1:16" ht="13.5" thickBot="1" x14ac:dyDescent="0.25">
      <c r="A811" s="8" t="str">
        <f t="shared" si="72"/>
        <v> AOEB 12 </v>
      </c>
      <c r="B811" s="21" t="str">
        <f t="shared" si="73"/>
        <v>I</v>
      </c>
      <c r="C811" s="8">
        <f t="shared" si="74"/>
        <v>54212.597000000002</v>
      </c>
      <c r="D811" s="33" t="str">
        <f t="shared" si="75"/>
        <v>vis</v>
      </c>
      <c r="E811" s="129">
        <f>VLOOKUP(C811,'Active 2'!C$21:E$967,3,FALSE)</f>
        <v>576.00361155030407</v>
      </c>
      <c r="F811" s="21" t="s">
        <v>2608</v>
      </c>
      <c r="G811" s="33" t="str">
        <f t="shared" si="76"/>
        <v>54212.597</v>
      </c>
      <c r="H811" s="8">
        <f t="shared" si="77"/>
        <v>7892</v>
      </c>
      <c r="I811" s="130" t="s">
        <v>2156</v>
      </c>
      <c r="J811" s="131" t="s">
        <v>2157</v>
      </c>
      <c r="K811" s="130">
        <v>7892</v>
      </c>
      <c r="L811" s="130" t="s">
        <v>2158</v>
      </c>
      <c r="M811" s="131" t="s">
        <v>2676</v>
      </c>
      <c r="N811" s="131"/>
      <c r="O811" s="132" t="s">
        <v>645</v>
      </c>
      <c r="P811" s="132" t="s">
        <v>2122</v>
      </c>
    </row>
    <row r="812" spans="1:16" ht="13.5" thickBot="1" x14ac:dyDescent="0.25">
      <c r="A812" s="8" t="str">
        <f t="shared" si="72"/>
        <v>BAVM 225 </v>
      </c>
      <c r="B812" s="21" t="str">
        <f t="shared" si="73"/>
        <v>I</v>
      </c>
      <c r="C812" s="8">
        <f t="shared" si="74"/>
        <v>55685.424899999998</v>
      </c>
      <c r="D812" s="33" t="str">
        <f t="shared" si="75"/>
        <v>vis</v>
      </c>
      <c r="E812" s="129">
        <f>VLOOKUP(C812,'Active 2'!C$21:E$967,3,FALSE)</f>
        <v>1661.0215713220041</v>
      </c>
      <c r="F812" s="21" t="s">
        <v>2608</v>
      </c>
      <c r="G812" s="33" t="str">
        <f t="shared" si="76"/>
        <v>55685.4249</v>
      </c>
      <c r="H812" s="8">
        <f t="shared" si="77"/>
        <v>8977</v>
      </c>
      <c r="I812" s="130" t="s">
        <v>2198</v>
      </c>
      <c r="J812" s="131" t="s">
        <v>2199</v>
      </c>
      <c r="K812" s="130">
        <v>8977</v>
      </c>
      <c r="L812" s="130" t="s">
        <v>2200</v>
      </c>
      <c r="M812" s="131" t="s">
        <v>1922</v>
      </c>
      <c r="N812" s="131" t="s">
        <v>2071</v>
      </c>
      <c r="O812" s="132" t="s">
        <v>2201</v>
      </c>
      <c r="P812" s="133" t="s">
        <v>2202</v>
      </c>
    </row>
    <row r="813" spans="1:16" ht="26.25" thickBot="1" x14ac:dyDescent="0.25">
      <c r="A813" s="8" t="str">
        <f t="shared" si="72"/>
        <v>BAVM 241 (=IBVS 6157) </v>
      </c>
      <c r="B813" s="21" t="str">
        <f t="shared" si="73"/>
        <v>I</v>
      </c>
      <c r="C813" s="8">
        <f t="shared" si="74"/>
        <v>57090.389900000002</v>
      </c>
      <c r="D813" s="33" t="str">
        <f t="shared" si="75"/>
        <v>vis</v>
      </c>
      <c r="E813" s="129">
        <f>VLOOKUP(C813,'Active 2'!C$21:E$967,3,FALSE)</f>
        <v>2696.0455940545003</v>
      </c>
      <c r="F813" s="21" t="s">
        <v>2608</v>
      </c>
      <c r="G813" s="33" t="str">
        <f t="shared" si="76"/>
        <v>57090.3899</v>
      </c>
      <c r="H813" s="8">
        <f t="shared" si="77"/>
        <v>10012</v>
      </c>
      <c r="I813" s="130" t="s">
        <v>2270</v>
      </c>
      <c r="J813" s="131" t="s">
        <v>2271</v>
      </c>
      <c r="K813" s="130">
        <v>10012</v>
      </c>
      <c r="L813" s="130" t="s">
        <v>2268</v>
      </c>
      <c r="M813" s="131" t="s">
        <v>1922</v>
      </c>
      <c r="N813" s="131" t="s">
        <v>2071</v>
      </c>
      <c r="O813" s="132" t="s">
        <v>2236</v>
      </c>
      <c r="P813" s="133" t="s">
        <v>2272</v>
      </c>
    </row>
    <row r="814" spans="1:16" x14ac:dyDescent="0.2">
      <c r="B814" s="21"/>
      <c r="F814" s="21"/>
    </row>
    <row r="815" spans="1:16" x14ac:dyDescent="0.2">
      <c r="B815" s="21"/>
      <c r="F815" s="21"/>
    </row>
    <row r="816" spans="1:16" x14ac:dyDescent="0.2">
      <c r="B816" s="21"/>
      <c r="F816" s="21"/>
    </row>
    <row r="817" spans="2:6" x14ac:dyDescent="0.2">
      <c r="B817" s="21"/>
      <c r="F817" s="21"/>
    </row>
    <row r="818" spans="2:6" x14ac:dyDescent="0.2">
      <c r="B818" s="21"/>
      <c r="F818" s="21"/>
    </row>
    <row r="819" spans="2:6" x14ac:dyDescent="0.2">
      <c r="B819" s="21"/>
      <c r="F819" s="21"/>
    </row>
    <row r="820" spans="2:6" x14ac:dyDescent="0.2">
      <c r="B820" s="21"/>
      <c r="F820" s="21"/>
    </row>
    <row r="821" spans="2:6" x14ac:dyDescent="0.2">
      <c r="B821" s="21"/>
      <c r="F821" s="21"/>
    </row>
    <row r="822" spans="2:6" x14ac:dyDescent="0.2">
      <c r="B822" s="21"/>
      <c r="F822" s="21"/>
    </row>
    <row r="823" spans="2:6" x14ac:dyDescent="0.2">
      <c r="B823" s="21"/>
      <c r="F823" s="21"/>
    </row>
    <row r="824" spans="2:6" x14ac:dyDescent="0.2">
      <c r="B824" s="21"/>
      <c r="F824" s="21"/>
    </row>
    <row r="825" spans="2:6" x14ac:dyDescent="0.2">
      <c r="B825" s="21"/>
      <c r="F825" s="21"/>
    </row>
    <row r="826" spans="2:6" x14ac:dyDescent="0.2">
      <c r="B826" s="21"/>
      <c r="F826" s="21"/>
    </row>
    <row r="827" spans="2:6" x14ac:dyDescent="0.2">
      <c r="B827" s="21"/>
      <c r="F827" s="21"/>
    </row>
    <row r="828" spans="2:6" x14ac:dyDescent="0.2">
      <c r="B828" s="21"/>
      <c r="F828" s="21"/>
    </row>
    <row r="829" spans="2:6" x14ac:dyDescent="0.2">
      <c r="B829" s="21"/>
      <c r="F829" s="21"/>
    </row>
    <row r="830" spans="2:6" x14ac:dyDescent="0.2">
      <c r="B830" s="21"/>
      <c r="F830" s="21"/>
    </row>
    <row r="831" spans="2:6" x14ac:dyDescent="0.2">
      <c r="B831" s="21"/>
      <c r="F831" s="21"/>
    </row>
    <row r="832" spans="2:6" x14ac:dyDescent="0.2">
      <c r="B832" s="21"/>
      <c r="F832" s="21"/>
    </row>
    <row r="833" spans="2:6" x14ac:dyDescent="0.2">
      <c r="B833" s="21"/>
      <c r="F833" s="21"/>
    </row>
    <row r="834" spans="2:6" x14ac:dyDescent="0.2">
      <c r="B834" s="21"/>
      <c r="F834" s="21"/>
    </row>
    <row r="835" spans="2:6" x14ac:dyDescent="0.2">
      <c r="B835" s="21"/>
      <c r="F835" s="21"/>
    </row>
    <row r="836" spans="2:6" x14ac:dyDescent="0.2">
      <c r="B836" s="21"/>
      <c r="F836" s="21"/>
    </row>
    <row r="837" spans="2:6" x14ac:dyDescent="0.2">
      <c r="B837" s="21"/>
      <c r="F837" s="21"/>
    </row>
    <row r="838" spans="2:6" x14ac:dyDescent="0.2">
      <c r="B838" s="21"/>
      <c r="F838" s="21"/>
    </row>
    <row r="839" spans="2:6" x14ac:dyDescent="0.2">
      <c r="B839" s="21"/>
      <c r="F839" s="21"/>
    </row>
    <row r="840" spans="2:6" x14ac:dyDescent="0.2">
      <c r="B840" s="21"/>
      <c r="F840" s="21"/>
    </row>
    <row r="841" spans="2:6" x14ac:dyDescent="0.2">
      <c r="B841" s="21"/>
      <c r="F841" s="21"/>
    </row>
    <row r="842" spans="2:6" x14ac:dyDescent="0.2">
      <c r="B842" s="21"/>
      <c r="F842" s="21"/>
    </row>
    <row r="843" spans="2:6" x14ac:dyDescent="0.2">
      <c r="B843" s="21"/>
      <c r="F843" s="21"/>
    </row>
    <row r="844" spans="2:6" x14ac:dyDescent="0.2">
      <c r="B844" s="21"/>
      <c r="F844" s="21"/>
    </row>
    <row r="845" spans="2:6" x14ac:dyDescent="0.2">
      <c r="B845" s="21"/>
      <c r="F845" s="21"/>
    </row>
    <row r="846" spans="2:6" x14ac:dyDescent="0.2">
      <c r="B846" s="21"/>
      <c r="F846" s="21"/>
    </row>
    <row r="847" spans="2:6" x14ac:dyDescent="0.2">
      <c r="B847" s="21"/>
      <c r="F847" s="21"/>
    </row>
    <row r="848" spans="2:6" x14ac:dyDescent="0.2">
      <c r="B848" s="21"/>
      <c r="F848" s="21"/>
    </row>
    <row r="849" spans="2:6" x14ac:dyDescent="0.2">
      <c r="B849" s="21"/>
      <c r="F849" s="21"/>
    </row>
    <row r="850" spans="2:6" x14ac:dyDescent="0.2">
      <c r="B850" s="21"/>
      <c r="F850" s="21"/>
    </row>
    <row r="851" spans="2:6" x14ac:dyDescent="0.2">
      <c r="B851" s="21"/>
      <c r="F851" s="21"/>
    </row>
    <row r="852" spans="2:6" x14ac:dyDescent="0.2">
      <c r="B852" s="21"/>
      <c r="F852" s="21"/>
    </row>
    <row r="853" spans="2:6" x14ac:dyDescent="0.2">
      <c r="B853" s="21"/>
      <c r="F853" s="21"/>
    </row>
    <row r="854" spans="2:6" x14ac:dyDescent="0.2">
      <c r="B854" s="21"/>
      <c r="F854" s="21"/>
    </row>
    <row r="855" spans="2:6" x14ac:dyDescent="0.2">
      <c r="B855" s="21"/>
      <c r="F855" s="21"/>
    </row>
    <row r="856" spans="2:6" x14ac:dyDescent="0.2">
      <c r="B856" s="21"/>
      <c r="F856" s="21"/>
    </row>
    <row r="857" spans="2:6" x14ac:dyDescent="0.2">
      <c r="B857" s="21"/>
      <c r="F857" s="21"/>
    </row>
    <row r="858" spans="2:6" x14ac:dyDescent="0.2">
      <c r="B858" s="21"/>
      <c r="F858" s="21"/>
    </row>
    <row r="859" spans="2:6" x14ac:dyDescent="0.2">
      <c r="B859" s="21"/>
      <c r="F859" s="21"/>
    </row>
    <row r="860" spans="2:6" x14ac:dyDescent="0.2">
      <c r="B860" s="21"/>
      <c r="F860" s="21"/>
    </row>
    <row r="861" spans="2:6" x14ac:dyDescent="0.2">
      <c r="B861" s="21"/>
      <c r="F861" s="21"/>
    </row>
    <row r="862" spans="2:6" x14ac:dyDescent="0.2">
      <c r="B862" s="21"/>
      <c r="F862" s="21"/>
    </row>
    <row r="863" spans="2:6" x14ac:dyDescent="0.2">
      <c r="B863" s="21"/>
      <c r="F863" s="21"/>
    </row>
    <row r="864" spans="2:6" x14ac:dyDescent="0.2">
      <c r="B864" s="21"/>
      <c r="F864" s="21"/>
    </row>
    <row r="865" spans="2:6" x14ac:dyDescent="0.2">
      <c r="B865" s="21"/>
      <c r="F865" s="21"/>
    </row>
    <row r="866" spans="2:6" x14ac:dyDescent="0.2">
      <c r="B866" s="21"/>
      <c r="F866" s="21"/>
    </row>
    <row r="867" spans="2:6" x14ac:dyDescent="0.2">
      <c r="B867" s="21"/>
      <c r="F867" s="21"/>
    </row>
    <row r="868" spans="2:6" x14ac:dyDescent="0.2">
      <c r="B868" s="21"/>
      <c r="F868" s="21"/>
    </row>
    <row r="869" spans="2:6" x14ac:dyDescent="0.2">
      <c r="B869" s="21"/>
      <c r="F869" s="21"/>
    </row>
    <row r="870" spans="2:6" x14ac:dyDescent="0.2">
      <c r="B870" s="21"/>
      <c r="F870" s="21"/>
    </row>
    <row r="871" spans="2:6" x14ac:dyDescent="0.2">
      <c r="B871" s="21"/>
      <c r="F871" s="21"/>
    </row>
    <row r="872" spans="2:6" x14ac:dyDescent="0.2">
      <c r="B872" s="21"/>
      <c r="F872" s="21"/>
    </row>
    <row r="873" spans="2:6" x14ac:dyDescent="0.2">
      <c r="B873" s="21"/>
      <c r="F873" s="21"/>
    </row>
    <row r="874" spans="2:6" x14ac:dyDescent="0.2">
      <c r="B874" s="21"/>
      <c r="F874" s="21"/>
    </row>
    <row r="875" spans="2:6" x14ac:dyDescent="0.2">
      <c r="B875" s="21"/>
      <c r="F875" s="21"/>
    </row>
    <row r="876" spans="2:6" x14ac:dyDescent="0.2">
      <c r="B876" s="21"/>
      <c r="F876" s="21"/>
    </row>
    <row r="877" spans="2:6" x14ac:dyDescent="0.2">
      <c r="B877" s="21"/>
      <c r="F877" s="21"/>
    </row>
    <row r="878" spans="2:6" x14ac:dyDescent="0.2">
      <c r="B878" s="21"/>
      <c r="F878" s="21"/>
    </row>
    <row r="879" spans="2:6" x14ac:dyDescent="0.2">
      <c r="B879" s="21"/>
      <c r="F879" s="21"/>
    </row>
    <row r="880" spans="2:6" x14ac:dyDescent="0.2">
      <c r="B880" s="21"/>
      <c r="F880" s="21"/>
    </row>
    <row r="881" spans="2:6" x14ac:dyDescent="0.2">
      <c r="B881" s="21"/>
      <c r="F881" s="21"/>
    </row>
    <row r="882" spans="2:6" x14ac:dyDescent="0.2">
      <c r="B882" s="21"/>
      <c r="F882" s="21"/>
    </row>
    <row r="883" spans="2:6" x14ac:dyDescent="0.2">
      <c r="B883" s="21"/>
      <c r="F883" s="21"/>
    </row>
    <row r="884" spans="2:6" x14ac:dyDescent="0.2">
      <c r="B884" s="21"/>
      <c r="F884" s="21"/>
    </row>
    <row r="885" spans="2:6" x14ac:dyDescent="0.2">
      <c r="B885" s="21"/>
      <c r="F885" s="21"/>
    </row>
    <row r="886" spans="2:6" x14ac:dyDescent="0.2">
      <c r="B886" s="21"/>
      <c r="F886" s="21"/>
    </row>
    <row r="887" spans="2:6" x14ac:dyDescent="0.2">
      <c r="B887" s="21"/>
      <c r="F887" s="21"/>
    </row>
    <row r="888" spans="2:6" x14ac:dyDescent="0.2">
      <c r="B888" s="21"/>
      <c r="F888" s="21"/>
    </row>
    <row r="889" spans="2:6" x14ac:dyDescent="0.2">
      <c r="B889" s="21"/>
      <c r="F889" s="21"/>
    </row>
    <row r="890" spans="2:6" x14ac:dyDescent="0.2">
      <c r="B890" s="21"/>
      <c r="F890" s="21"/>
    </row>
    <row r="891" spans="2:6" x14ac:dyDescent="0.2">
      <c r="B891" s="21"/>
      <c r="F891" s="21"/>
    </row>
    <row r="892" spans="2:6" x14ac:dyDescent="0.2">
      <c r="B892" s="21"/>
      <c r="F892" s="21"/>
    </row>
    <row r="893" spans="2:6" x14ac:dyDescent="0.2">
      <c r="B893" s="21"/>
      <c r="F893" s="21"/>
    </row>
    <row r="894" spans="2:6" x14ac:dyDescent="0.2">
      <c r="B894" s="21"/>
      <c r="F894" s="21"/>
    </row>
    <row r="895" spans="2:6" x14ac:dyDescent="0.2">
      <c r="B895" s="21"/>
      <c r="F895" s="21"/>
    </row>
    <row r="896" spans="2:6" x14ac:dyDescent="0.2">
      <c r="B896" s="21"/>
      <c r="F896" s="21"/>
    </row>
    <row r="897" spans="2:6" x14ac:dyDescent="0.2">
      <c r="B897" s="21"/>
      <c r="F897" s="21"/>
    </row>
    <row r="898" spans="2:6" x14ac:dyDescent="0.2">
      <c r="B898" s="21"/>
      <c r="F898" s="21"/>
    </row>
    <row r="899" spans="2:6" x14ac:dyDescent="0.2">
      <c r="B899" s="21"/>
      <c r="F899" s="21"/>
    </row>
    <row r="900" spans="2:6" x14ac:dyDescent="0.2">
      <c r="B900" s="21"/>
      <c r="F900" s="21"/>
    </row>
    <row r="901" spans="2:6" x14ac:dyDescent="0.2">
      <c r="B901" s="21"/>
      <c r="F901" s="21"/>
    </row>
    <row r="902" spans="2:6" x14ac:dyDescent="0.2">
      <c r="B902" s="21"/>
      <c r="F902" s="21"/>
    </row>
    <row r="903" spans="2:6" x14ac:dyDescent="0.2">
      <c r="B903" s="21"/>
      <c r="F903" s="21"/>
    </row>
    <row r="904" spans="2:6" x14ac:dyDescent="0.2">
      <c r="B904" s="21"/>
      <c r="F904" s="21"/>
    </row>
    <row r="905" spans="2:6" x14ac:dyDescent="0.2">
      <c r="B905" s="21"/>
      <c r="F905" s="21"/>
    </row>
    <row r="906" spans="2:6" x14ac:dyDescent="0.2">
      <c r="B906" s="21"/>
      <c r="F906" s="21"/>
    </row>
    <row r="907" spans="2:6" x14ac:dyDescent="0.2">
      <c r="B907" s="21"/>
      <c r="F907" s="21"/>
    </row>
    <row r="908" spans="2:6" x14ac:dyDescent="0.2">
      <c r="B908" s="21"/>
      <c r="F908" s="21"/>
    </row>
    <row r="909" spans="2:6" x14ac:dyDescent="0.2">
      <c r="B909" s="21"/>
      <c r="F909" s="21"/>
    </row>
    <row r="910" spans="2:6" x14ac:dyDescent="0.2">
      <c r="B910" s="21"/>
      <c r="F910" s="21"/>
    </row>
    <row r="911" spans="2:6" x14ac:dyDescent="0.2">
      <c r="B911" s="21"/>
      <c r="F911" s="21"/>
    </row>
    <row r="912" spans="2:6" x14ac:dyDescent="0.2">
      <c r="B912" s="21"/>
      <c r="F912" s="21"/>
    </row>
    <row r="913" spans="2:6" x14ac:dyDescent="0.2">
      <c r="B913" s="21"/>
      <c r="F913" s="21"/>
    </row>
    <row r="914" spans="2:6" x14ac:dyDescent="0.2">
      <c r="B914" s="21"/>
      <c r="F914" s="21"/>
    </row>
    <row r="915" spans="2:6" x14ac:dyDescent="0.2">
      <c r="B915" s="21"/>
      <c r="F915" s="21"/>
    </row>
    <row r="916" spans="2:6" x14ac:dyDescent="0.2">
      <c r="B916" s="21"/>
      <c r="F916" s="21"/>
    </row>
    <row r="917" spans="2:6" x14ac:dyDescent="0.2">
      <c r="B917" s="21"/>
      <c r="F917" s="21"/>
    </row>
    <row r="918" spans="2:6" x14ac:dyDescent="0.2">
      <c r="B918" s="21"/>
      <c r="F918" s="21"/>
    </row>
    <row r="919" spans="2:6" x14ac:dyDescent="0.2">
      <c r="B919" s="21"/>
      <c r="F919" s="21"/>
    </row>
    <row r="920" spans="2:6" x14ac:dyDescent="0.2">
      <c r="B920" s="21"/>
      <c r="F920" s="21"/>
    </row>
    <row r="921" spans="2:6" x14ac:dyDescent="0.2">
      <c r="B921" s="21"/>
      <c r="F921" s="21"/>
    </row>
    <row r="922" spans="2:6" x14ac:dyDescent="0.2">
      <c r="B922" s="21"/>
      <c r="F922" s="21"/>
    </row>
    <row r="923" spans="2:6" x14ac:dyDescent="0.2">
      <c r="B923" s="21"/>
      <c r="F923" s="21"/>
    </row>
    <row r="924" spans="2:6" x14ac:dyDescent="0.2">
      <c r="B924" s="21"/>
      <c r="F924" s="21"/>
    </row>
    <row r="925" spans="2:6" x14ac:dyDescent="0.2">
      <c r="B925" s="21"/>
      <c r="F925" s="21"/>
    </row>
    <row r="926" spans="2:6" x14ac:dyDescent="0.2">
      <c r="B926" s="21"/>
      <c r="F926" s="21"/>
    </row>
    <row r="927" spans="2:6" x14ac:dyDescent="0.2">
      <c r="B927" s="21"/>
      <c r="F927" s="21"/>
    </row>
    <row r="928" spans="2:6" x14ac:dyDescent="0.2">
      <c r="B928" s="21"/>
      <c r="F928" s="21"/>
    </row>
    <row r="929" spans="2:6" x14ac:dyDescent="0.2">
      <c r="B929" s="21"/>
      <c r="F929" s="21"/>
    </row>
    <row r="930" spans="2:6" x14ac:dyDescent="0.2">
      <c r="B930" s="21"/>
      <c r="F930" s="21"/>
    </row>
    <row r="931" spans="2:6" x14ac:dyDescent="0.2">
      <c r="B931" s="21"/>
      <c r="F931" s="21"/>
    </row>
    <row r="932" spans="2:6" x14ac:dyDescent="0.2">
      <c r="B932" s="21"/>
      <c r="F932" s="21"/>
    </row>
    <row r="933" spans="2:6" x14ac:dyDescent="0.2">
      <c r="B933" s="21"/>
      <c r="F933" s="21"/>
    </row>
    <row r="934" spans="2:6" x14ac:dyDescent="0.2">
      <c r="B934" s="21"/>
      <c r="F934" s="21"/>
    </row>
    <row r="935" spans="2:6" x14ac:dyDescent="0.2">
      <c r="B935" s="21"/>
      <c r="F935" s="21"/>
    </row>
    <row r="936" spans="2:6" x14ac:dyDescent="0.2">
      <c r="B936" s="21"/>
      <c r="F936" s="21"/>
    </row>
    <row r="937" spans="2:6" x14ac:dyDescent="0.2">
      <c r="B937" s="21"/>
      <c r="F937" s="21"/>
    </row>
    <row r="938" spans="2:6" x14ac:dyDescent="0.2">
      <c r="B938" s="21"/>
      <c r="F938" s="21"/>
    </row>
    <row r="939" spans="2:6" x14ac:dyDescent="0.2">
      <c r="B939" s="21"/>
      <c r="F939" s="21"/>
    </row>
    <row r="940" spans="2:6" x14ac:dyDescent="0.2">
      <c r="B940" s="21"/>
      <c r="F940" s="21"/>
    </row>
    <row r="941" spans="2:6" x14ac:dyDescent="0.2">
      <c r="B941" s="21"/>
      <c r="F941" s="21"/>
    </row>
    <row r="942" spans="2:6" x14ac:dyDescent="0.2">
      <c r="B942" s="21"/>
      <c r="F942" s="21"/>
    </row>
    <row r="943" spans="2:6" x14ac:dyDescent="0.2">
      <c r="B943" s="21"/>
      <c r="F943" s="21"/>
    </row>
    <row r="944" spans="2:6" x14ac:dyDescent="0.2">
      <c r="B944" s="21"/>
      <c r="F944" s="21"/>
    </row>
    <row r="945" spans="2:6" x14ac:dyDescent="0.2">
      <c r="B945" s="21"/>
      <c r="F945" s="21"/>
    </row>
    <row r="946" spans="2:6" x14ac:dyDescent="0.2">
      <c r="B946" s="21"/>
      <c r="F946" s="21"/>
    </row>
    <row r="947" spans="2:6" x14ac:dyDescent="0.2">
      <c r="B947" s="21"/>
      <c r="F947" s="21"/>
    </row>
    <row r="948" spans="2:6" x14ac:dyDescent="0.2">
      <c r="B948" s="21"/>
      <c r="F948" s="21"/>
    </row>
    <row r="949" spans="2:6" x14ac:dyDescent="0.2">
      <c r="B949" s="21"/>
      <c r="F949" s="21"/>
    </row>
    <row r="950" spans="2:6" x14ac:dyDescent="0.2">
      <c r="B950" s="21"/>
      <c r="F950" s="21"/>
    </row>
    <row r="951" spans="2:6" x14ac:dyDescent="0.2">
      <c r="B951" s="21"/>
      <c r="F951" s="21"/>
    </row>
    <row r="952" spans="2:6" x14ac:dyDescent="0.2">
      <c r="B952" s="21"/>
      <c r="F952" s="21"/>
    </row>
    <row r="953" spans="2:6" x14ac:dyDescent="0.2">
      <c r="B953" s="21"/>
      <c r="F953" s="21"/>
    </row>
    <row r="954" spans="2:6" x14ac:dyDescent="0.2">
      <c r="B954" s="21"/>
      <c r="F954" s="21"/>
    </row>
    <row r="955" spans="2:6" x14ac:dyDescent="0.2">
      <c r="B955" s="21"/>
      <c r="F955" s="21"/>
    </row>
    <row r="956" spans="2:6" x14ac:dyDescent="0.2">
      <c r="B956" s="21"/>
      <c r="F956" s="21"/>
    </row>
    <row r="957" spans="2:6" x14ac:dyDescent="0.2">
      <c r="B957" s="21"/>
      <c r="F957" s="21"/>
    </row>
    <row r="958" spans="2:6" x14ac:dyDescent="0.2">
      <c r="B958" s="21"/>
      <c r="F958" s="21"/>
    </row>
    <row r="959" spans="2:6" x14ac:dyDescent="0.2">
      <c r="B959" s="21"/>
      <c r="F959" s="21"/>
    </row>
    <row r="960" spans="2:6" x14ac:dyDescent="0.2">
      <c r="B960" s="21"/>
      <c r="F960" s="21"/>
    </row>
    <row r="961" spans="2:6" x14ac:dyDescent="0.2">
      <c r="B961" s="21"/>
      <c r="F961" s="21"/>
    </row>
    <row r="962" spans="2:6" x14ac:dyDescent="0.2">
      <c r="B962" s="21"/>
      <c r="F962" s="21"/>
    </row>
    <row r="963" spans="2:6" x14ac:dyDescent="0.2">
      <c r="B963" s="21"/>
      <c r="F963" s="21"/>
    </row>
    <row r="964" spans="2:6" x14ac:dyDescent="0.2">
      <c r="B964" s="21"/>
      <c r="F964" s="21"/>
    </row>
    <row r="965" spans="2:6" x14ac:dyDescent="0.2">
      <c r="B965" s="21"/>
      <c r="F965" s="21"/>
    </row>
    <row r="966" spans="2:6" x14ac:dyDescent="0.2">
      <c r="B966" s="21"/>
      <c r="F966" s="21"/>
    </row>
    <row r="967" spans="2:6" x14ac:dyDescent="0.2">
      <c r="B967" s="21"/>
      <c r="F967" s="21"/>
    </row>
    <row r="968" spans="2:6" x14ac:dyDescent="0.2">
      <c r="B968" s="21"/>
      <c r="F968" s="21"/>
    </row>
    <row r="969" spans="2:6" x14ac:dyDescent="0.2">
      <c r="B969" s="21"/>
      <c r="F969" s="21"/>
    </row>
    <row r="970" spans="2:6" x14ac:dyDescent="0.2">
      <c r="B970" s="21"/>
      <c r="F970" s="21"/>
    </row>
    <row r="971" spans="2:6" x14ac:dyDescent="0.2">
      <c r="B971" s="21"/>
      <c r="F971" s="21"/>
    </row>
    <row r="972" spans="2:6" x14ac:dyDescent="0.2">
      <c r="B972" s="21"/>
      <c r="F972" s="21"/>
    </row>
    <row r="973" spans="2:6" x14ac:dyDescent="0.2">
      <c r="B973" s="21"/>
      <c r="F973" s="21"/>
    </row>
    <row r="974" spans="2:6" x14ac:dyDescent="0.2">
      <c r="B974" s="21"/>
      <c r="F974" s="21"/>
    </row>
    <row r="975" spans="2:6" x14ac:dyDescent="0.2">
      <c r="B975" s="21"/>
      <c r="F975" s="21"/>
    </row>
    <row r="976" spans="2:6" x14ac:dyDescent="0.2">
      <c r="B976" s="21"/>
      <c r="F976" s="21"/>
    </row>
    <row r="977" spans="2:6" x14ac:dyDescent="0.2">
      <c r="B977" s="21"/>
      <c r="F977" s="21"/>
    </row>
    <row r="978" spans="2:6" x14ac:dyDescent="0.2">
      <c r="B978" s="21"/>
      <c r="F978" s="21"/>
    </row>
    <row r="979" spans="2:6" x14ac:dyDescent="0.2">
      <c r="B979" s="21"/>
      <c r="F979" s="21"/>
    </row>
    <row r="980" spans="2:6" x14ac:dyDescent="0.2">
      <c r="B980" s="21"/>
      <c r="F980" s="21"/>
    </row>
    <row r="981" spans="2:6" x14ac:dyDescent="0.2">
      <c r="B981" s="21"/>
      <c r="F981" s="21"/>
    </row>
    <row r="982" spans="2:6" x14ac:dyDescent="0.2">
      <c r="B982" s="21"/>
      <c r="F982" s="21"/>
    </row>
    <row r="983" spans="2:6" x14ac:dyDescent="0.2">
      <c r="B983" s="21"/>
      <c r="F983" s="21"/>
    </row>
    <row r="984" spans="2:6" x14ac:dyDescent="0.2">
      <c r="B984" s="21"/>
      <c r="F984" s="21"/>
    </row>
    <row r="985" spans="2:6" x14ac:dyDescent="0.2">
      <c r="B985" s="21"/>
      <c r="F985" s="21"/>
    </row>
    <row r="986" spans="2:6" x14ac:dyDescent="0.2">
      <c r="B986" s="21"/>
      <c r="F986" s="21"/>
    </row>
    <row r="987" spans="2:6" x14ac:dyDescent="0.2">
      <c r="B987" s="21"/>
      <c r="F987" s="21"/>
    </row>
    <row r="988" spans="2:6" x14ac:dyDescent="0.2">
      <c r="B988" s="21"/>
      <c r="F988" s="21"/>
    </row>
    <row r="989" spans="2:6" x14ac:dyDescent="0.2">
      <c r="B989" s="21"/>
      <c r="F989" s="21"/>
    </row>
    <row r="990" spans="2:6" x14ac:dyDescent="0.2">
      <c r="B990" s="21"/>
      <c r="F990" s="21"/>
    </row>
    <row r="991" spans="2:6" x14ac:dyDescent="0.2">
      <c r="B991" s="21"/>
      <c r="F991" s="21"/>
    </row>
    <row r="992" spans="2:6" x14ac:dyDescent="0.2">
      <c r="B992" s="21"/>
      <c r="F992" s="21"/>
    </row>
    <row r="993" spans="2:6" x14ac:dyDescent="0.2">
      <c r="B993" s="21"/>
      <c r="F993" s="21"/>
    </row>
    <row r="994" spans="2:6" x14ac:dyDescent="0.2">
      <c r="B994" s="21"/>
      <c r="F994" s="21"/>
    </row>
    <row r="995" spans="2:6" x14ac:dyDescent="0.2">
      <c r="B995" s="21"/>
      <c r="F995" s="21"/>
    </row>
    <row r="996" spans="2:6" x14ac:dyDescent="0.2">
      <c r="B996" s="21"/>
      <c r="F996" s="21"/>
    </row>
    <row r="997" spans="2:6" x14ac:dyDescent="0.2">
      <c r="B997" s="21"/>
      <c r="F997" s="21"/>
    </row>
    <row r="998" spans="2:6" x14ac:dyDescent="0.2">
      <c r="B998" s="21"/>
      <c r="F998" s="21"/>
    </row>
    <row r="999" spans="2:6" x14ac:dyDescent="0.2">
      <c r="B999" s="21"/>
      <c r="F999" s="21"/>
    </row>
    <row r="1000" spans="2:6" x14ac:dyDescent="0.2">
      <c r="B1000" s="21"/>
      <c r="F1000" s="21"/>
    </row>
    <row r="1001" spans="2:6" x14ac:dyDescent="0.2">
      <c r="B1001" s="21"/>
      <c r="F1001" s="21"/>
    </row>
    <row r="1002" spans="2:6" x14ac:dyDescent="0.2">
      <c r="B1002" s="21"/>
      <c r="F1002" s="21"/>
    </row>
    <row r="1003" spans="2:6" x14ac:dyDescent="0.2">
      <c r="B1003" s="21"/>
      <c r="F1003" s="21"/>
    </row>
    <row r="1004" spans="2:6" x14ac:dyDescent="0.2">
      <c r="B1004" s="21"/>
      <c r="F1004" s="21"/>
    </row>
    <row r="1005" spans="2:6" x14ac:dyDescent="0.2">
      <c r="B1005" s="21"/>
      <c r="F1005" s="21"/>
    </row>
    <row r="1006" spans="2:6" x14ac:dyDescent="0.2">
      <c r="B1006" s="21"/>
      <c r="F1006" s="21"/>
    </row>
    <row r="1007" spans="2:6" x14ac:dyDescent="0.2">
      <c r="B1007" s="21"/>
      <c r="F1007" s="21"/>
    </row>
    <row r="1008" spans="2:6" x14ac:dyDescent="0.2">
      <c r="B1008" s="21"/>
      <c r="F1008" s="21"/>
    </row>
    <row r="1009" spans="2:6" x14ac:dyDescent="0.2">
      <c r="B1009" s="21"/>
      <c r="F1009" s="21"/>
    </row>
    <row r="1010" spans="2:6" x14ac:dyDescent="0.2">
      <c r="B1010" s="21"/>
      <c r="F1010" s="21"/>
    </row>
    <row r="1011" spans="2:6" x14ac:dyDescent="0.2">
      <c r="B1011" s="21"/>
      <c r="F1011" s="21"/>
    </row>
    <row r="1012" spans="2:6" x14ac:dyDescent="0.2">
      <c r="B1012" s="21"/>
      <c r="F1012" s="21"/>
    </row>
    <row r="1013" spans="2:6" x14ac:dyDescent="0.2">
      <c r="B1013" s="21"/>
      <c r="F1013" s="21"/>
    </row>
    <row r="1014" spans="2:6" x14ac:dyDescent="0.2">
      <c r="B1014" s="21"/>
      <c r="F1014" s="21"/>
    </row>
    <row r="1015" spans="2:6" x14ac:dyDescent="0.2">
      <c r="B1015" s="21"/>
      <c r="F1015" s="21"/>
    </row>
    <row r="1016" spans="2:6" x14ac:dyDescent="0.2">
      <c r="B1016" s="21"/>
      <c r="F1016" s="21"/>
    </row>
    <row r="1017" spans="2:6" x14ac:dyDescent="0.2">
      <c r="B1017" s="21"/>
      <c r="F1017" s="21"/>
    </row>
    <row r="1018" spans="2:6" x14ac:dyDescent="0.2">
      <c r="B1018" s="21"/>
      <c r="F1018" s="21"/>
    </row>
    <row r="1019" spans="2:6" x14ac:dyDescent="0.2">
      <c r="B1019" s="21"/>
      <c r="F1019" s="21"/>
    </row>
    <row r="1020" spans="2:6" x14ac:dyDescent="0.2">
      <c r="B1020" s="21"/>
      <c r="F1020" s="21"/>
    </row>
    <row r="1021" spans="2:6" x14ac:dyDescent="0.2">
      <c r="B1021" s="21"/>
      <c r="F1021" s="21"/>
    </row>
    <row r="1022" spans="2:6" x14ac:dyDescent="0.2">
      <c r="B1022" s="21"/>
      <c r="F1022" s="21"/>
    </row>
    <row r="1023" spans="2:6" x14ac:dyDescent="0.2">
      <c r="B1023" s="21"/>
      <c r="F1023" s="21"/>
    </row>
    <row r="1024" spans="2:6" x14ac:dyDescent="0.2">
      <c r="B1024" s="21"/>
      <c r="F1024" s="21"/>
    </row>
    <row r="1025" spans="2:6" x14ac:dyDescent="0.2">
      <c r="B1025" s="21"/>
      <c r="F1025" s="21"/>
    </row>
    <row r="1026" spans="2:6" x14ac:dyDescent="0.2">
      <c r="B1026" s="21"/>
      <c r="F1026" s="21"/>
    </row>
    <row r="1027" spans="2:6" x14ac:dyDescent="0.2">
      <c r="B1027" s="21"/>
      <c r="F1027" s="21"/>
    </row>
    <row r="1028" spans="2:6" x14ac:dyDescent="0.2">
      <c r="B1028" s="21"/>
      <c r="F1028" s="21"/>
    </row>
    <row r="1029" spans="2:6" x14ac:dyDescent="0.2">
      <c r="B1029" s="21"/>
      <c r="F1029" s="21"/>
    </row>
    <row r="1030" spans="2:6" x14ac:dyDescent="0.2">
      <c r="B1030" s="21"/>
      <c r="F1030" s="21"/>
    </row>
    <row r="1031" spans="2:6" x14ac:dyDescent="0.2">
      <c r="B1031" s="21"/>
      <c r="F1031" s="21"/>
    </row>
    <row r="1032" spans="2:6" x14ac:dyDescent="0.2">
      <c r="B1032" s="21"/>
      <c r="F1032" s="21"/>
    </row>
    <row r="1033" spans="2:6" x14ac:dyDescent="0.2">
      <c r="B1033" s="21"/>
      <c r="F1033" s="21"/>
    </row>
    <row r="1034" spans="2:6" x14ac:dyDescent="0.2">
      <c r="B1034" s="21"/>
      <c r="F1034" s="21"/>
    </row>
    <row r="1035" spans="2:6" x14ac:dyDescent="0.2">
      <c r="B1035" s="21"/>
      <c r="F1035" s="21"/>
    </row>
    <row r="1036" spans="2:6" x14ac:dyDescent="0.2">
      <c r="B1036" s="21"/>
      <c r="F1036" s="21"/>
    </row>
    <row r="1037" spans="2:6" x14ac:dyDescent="0.2">
      <c r="B1037" s="21"/>
      <c r="F1037" s="21"/>
    </row>
    <row r="1038" spans="2:6" x14ac:dyDescent="0.2">
      <c r="B1038" s="21"/>
      <c r="F1038" s="21"/>
    </row>
    <row r="1039" spans="2:6" x14ac:dyDescent="0.2">
      <c r="B1039" s="21"/>
      <c r="F1039" s="21"/>
    </row>
    <row r="1040" spans="2:6" x14ac:dyDescent="0.2">
      <c r="B1040" s="21"/>
      <c r="F1040" s="21"/>
    </row>
    <row r="1041" spans="2:6" x14ac:dyDescent="0.2">
      <c r="B1041" s="21"/>
      <c r="F1041" s="21"/>
    </row>
    <row r="1042" spans="2:6" x14ac:dyDescent="0.2">
      <c r="B1042" s="21"/>
      <c r="F1042" s="21"/>
    </row>
    <row r="1043" spans="2:6" x14ac:dyDescent="0.2">
      <c r="B1043" s="21"/>
      <c r="F1043" s="21"/>
    </row>
    <row r="1044" spans="2:6" x14ac:dyDescent="0.2">
      <c r="B1044" s="21"/>
      <c r="F1044" s="21"/>
    </row>
    <row r="1045" spans="2:6" x14ac:dyDescent="0.2">
      <c r="B1045" s="21"/>
      <c r="F1045" s="21"/>
    </row>
    <row r="1046" spans="2:6" x14ac:dyDescent="0.2">
      <c r="B1046" s="21"/>
      <c r="F1046" s="21"/>
    </row>
    <row r="1047" spans="2:6" x14ac:dyDescent="0.2">
      <c r="B1047" s="21"/>
      <c r="F1047" s="21"/>
    </row>
    <row r="1048" spans="2:6" x14ac:dyDescent="0.2">
      <c r="B1048" s="21"/>
      <c r="F1048" s="21"/>
    </row>
    <row r="1049" spans="2:6" x14ac:dyDescent="0.2">
      <c r="B1049" s="21"/>
      <c r="F1049" s="21"/>
    </row>
    <row r="1050" spans="2:6" x14ac:dyDescent="0.2">
      <c r="B1050" s="21"/>
      <c r="F1050" s="21"/>
    </row>
    <row r="1051" spans="2:6" x14ac:dyDescent="0.2">
      <c r="B1051" s="21"/>
      <c r="F1051" s="21"/>
    </row>
    <row r="1052" spans="2:6" x14ac:dyDescent="0.2">
      <c r="B1052" s="21"/>
      <c r="F1052" s="21"/>
    </row>
    <row r="1053" spans="2:6" x14ac:dyDescent="0.2">
      <c r="B1053" s="21"/>
      <c r="F1053" s="21"/>
    </row>
    <row r="1054" spans="2:6" x14ac:dyDescent="0.2">
      <c r="B1054" s="21"/>
      <c r="F1054" s="21"/>
    </row>
    <row r="1055" spans="2:6" x14ac:dyDescent="0.2">
      <c r="B1055" s="21"/>
      <c r="F1055" s="21"/>
    </row>
    <row r="1056" spans="2:6" x14ac:dyDescent="0.2">
      <c r="B1056" s="21"/>
      <c r="F1056" s="21"/>
    </row>
    <row r="1057" spans="2:6" x14ac:dyDescent="0.2">
      <c r="B1057" s="21"/>
      <c r="F1057" s="21"/>
    </row>
    <row r="1058" spans="2:6" x14ac:dyDescent="0.2">
      <c r="B1058" s="21"/>
      <c r="F1058" s="21"/>
    </row>
    <row r="1059" spans="2:6" x14ac:dyDescent="0.2">
      <c r="B1059" s="21"/>
      <c r="F1059" s="21"/>
    </row>
    <row r="1060" spans="2:6" x14ac:dyDescent="0.2">
      <c r="B1060" s="21"/>
      <c r="F1060" s="21"/>
    </row>
    <row r="1061" spans="2:6" x14ac:dyDescent="0.2">
      <c r="B1061" s="21"/>
      <c r="F1061" s="21"/>
    </row>
    <row r="1062" spans="2:6" x14ac:dyDescent="0.2">
      <c r="B1062" s="21"/>
      <c r="F1062" s="21"/>
    </row>
    <row r="1063" spans="2:6" x14ac:dyDescent="0.2">
      <c r="B1063" s="21"/>
      <c r="F1063" s="21"/>
    </row>
    <row r="1064" spans="2:6" x14ac:dyDescent="0.2">
      <c r="B1064" s="21"/>
      <c r="F1064" s="21"/>
    </row>
    <row r="1065" spans="2:6" x14ac:dyDescent="0.2">
      <c r="B1065" s="21"/>
      <c r="F1065" s="21"/>
    </row>
    <row r="1066" spans="2:6" x14ac:dyDescent="0.2">
      <c r="B1066" s="21"/>
      <c r="F1066" s="21"/>
    </row>
    <row r="1067" spans="2:6" x14ac:dyDescent="0.2">
      <c r="B1067" s="21"/>
      <c r="F1067" s="21"/>
    </row>
    <row r="1068" spans="2:6" x14ac:dyDescent="0.2">
      <c r="B1068" s="21"/>
      <c r="F1068" s="21"/>
    </row>
    <row r="1069" spans="2:6" x14ac:dyDescent="0.2">
      <c r="B1069" s="21"/>
      <c r="F1069" s="21"/>
    </row>
    <row r="1070" spans="2:6" x14ac:dyDescent="0.2">
      <c r="B1070" s="21"/>
      <c r="F1070" s="21"/>
    </row>
    <row r="1071" spans="2:6" x14ac:dyDescent="0.2">
      <c r="B1071" s="21"/>
      <c r="F1071" s="21"/>
    </row>
    <row r="1072" spans="2:6" x14ac:dyDescent="0.2">
      <c r="B1072" s="21"/>
      <c r="F1072" s="21"/>
    </row>
    <row r="1073" spans="2:6" x14ac:dyDescent="0.2">
      <c r="B1073" s="21"/>
      <c r="F1073" s="21"/>
    </row>
    <row r="1074" spans="2:6" x14ac:dyDescent="0.2">
      <c r="B1074" s="21"/>
      <c r="F1074" s="21"/>
    </row>
    <row r="1075" spans="2:6" x14ac:dyDescent="0.2">
      <c r="B1075" s="21"/>
      <c r="F1075" s="21"/>
    </row>
    <row r="1076" spans="2:6" x14ac:dyDescent="0.2">
      <c r="B1076" s="21"/>
      <c r="F1076" s="21"/>
    </row>
    <row r="1077" spans="2:6" x14ac:dyDescent="0.2">
      <c r="B1077" s="21"/>
      <c r="F1077" s="21"/>
    </row>
    <row r="1078" spans="2:6" x14ac:dyDescent="0.2">
      <c r="B1078" s="21"/>
      <c r="F1078" s="21"/>
    </row>
    <row r="1079" spans="2:6" x14ac:dyDescent="0.2">
      <c r="B1079" s="21"/>
      <c r="F1079" s="21"/>
    </row>
    <row r="1080" spans="2:6" x14ac:dyDescent="0.2">
      <c r="B1080" s="21"/>
      <c r="F1080" s="21"/>
    </row>
    <row r="1081" spans="2:6" x14ac:dyDescent="0.2">
      <c r="B1081" s="21"/>
      <c r="F1081" s="21"/>
    </row>
    <row r="1082" spans="2:6" x14ac:dyDescent="0.2">
      <c r="B1082" s="21"/>
      <c r="F1082" s="21"/>
    </row>
    <row r="1083" spans="2:6" x14ac:dyDescent="0.2">
      <c r="B1083" s="21"/>
      <c r="F1083" s="21"/>
    </row>
    <row r="1084" spans="2:6" x14ac:dyDescent="0.2">
      <c r="B1084" s="21"/>
      <c r="F1084" s="21"/>
    </row>
    <row r="1085" spans="2:6" x14ac:dyDescent="0.2">
      <c r="B1085" s="21"/>
      <c r="F1085" s="21"/>
    </row>
    <row r="1086" spans="2:6" x14ac:dyDescent="0.2">
      <c r="B1086" s="21"/>
      <c r="F1086" s="21"/>
    </row>
    <row r="1087" spans="2:6" x14ac:dyDescent="0.2">
      <c r="B1087" s="21"/>
      <c r="F1087" s="21"/>
    </row>
    <row r="1088" spans="2:6" x14ac:dyDescent="0.2">
      <c r="B1088" s="21"/>
      <c r="F1088" s="21"/>
    </row>
    <row r="1089" spans="2:6" x14ac:dyDescent="0.2">
      <c r="B1089" s="21"/>
      <c r="F1089" s="21"/>
    </row>
    <row r="1090" spans="2:6" x14ac:dyDescent="0.2">
      <c r="B1090" s="21"/>
      <c r="F1090" s="21"/>
    </row>
    <row r="1091" spans="2:6" x14ac:dyDescent="0.2">
      <c r="B1091" s="21"/>
      <c r="F1091" s="21"/>
    </row>
    <row r="1092" spans="2:6" x14ac:dyDescent="0.2">
      <c r="B1092" s="21"/>
      <c r="F1092" s="21"/>
    </row>
    <row r="1093" spans="2:6" x14ac:dyDescent="0.2">
      <c r="B1093" s="21"/>
      <c r="F1093" s="21"/>
    </row>
    <row r="1094" spans="2:6" x14ac:dyDescent="0.2">
      <c r="B1094" s="21"/>
      <c r="F1094" s="21"/>
    </row>
    <row r="1095" spans="2:6" x14ac:dyDescent="0.2">
      <c r="B1095" s="21"/>
      <c r="F1095" s="21"/>
    </row>
    <row r="1096" spans="2:6" x14ac:dyDescent="0.2">
      <c r="B1096" s="21"/>
      <c r="F1096" s="21"/>
    </row>
    <row r="1097" spans="2:6" x14ac:dyDescent="0.2">
      <c r="B1097" s="21"/>
      <c r="F1097" s="21"/>
    </row>
    <row r="1098" spans="2:6" x14ac:dyDescent="0.2">
      <c r="B1098" s="21"/>
      <c r="F1098" s="21"/>
    </row>
    <row r="1099" spans="2:6" x14ac:dyDescent="0.2">
      <c r="B1099" s="21"/>
      <c r="F1099" s="21"/>
    </row>
    <row r="1100" spans="2:6" x14ac:dyDescent="0.2">
      <c r="B1100" s="21"/>
      <c r="F1100" s="21"/>
    </row>
    <row r="1101" spans="2:6" x14ac:dyDescent="0.2">
      <c r="B1101" s="21"/>
      <c r="F1101" s="21"/>
    </row>
    <row r="1102" spans="2:6" x14ac:dyDescent="0.2">
      <c r="B1102" s="21"/>
      <c r="F1102" s="21"/>
    </row>
    <row r="1103" spans="2:6" x14ac:dyDescent="0.2">
      <c r="B1103" s="21"/>
      <c r="F1103" s="21"/>
    </row>
    <row r="1104" spans="2:6" x14ac:dyDescent="0.2">
      <c r="B1104" s="21"/>
      <c r="F1104" s="21"/>
    </row>
    <row r="1105" spans="2:6" x14ac:dyDescent="0.2">
      <c r="B1105" s="21"/>
      <c r="F1105" s="21"/>
    </row>
    <row r="1106" spans="2:6" x14ac:dyDescent="0.2">
      <c r="B1106" s="21"/>
      <c r="F1106" s="21"/>
    </row>
    <row r="1107" spans="2:6" x14ac:dyDescent="0.2">
      <c r="B1107" s="21"/>
      <c r="F1107" s="21"/>
    </row>
    <row r="1108" spans="2:6" x14ac:dyDescent="0.2">
      <c r="B1108" s="21"/>
      <c r="F1108" s="21"/>
    </row>
    <row r="1109" spans="2:6" x14ac:dyDescent="0.2">
      <c r="B1109" s="21"/>
      <c r="F1109" s="21"/>
    </row>
    <row r="1110" spans="2:6" x14ac:dyDescent="0.2">
      <c r="B1110" s="21"/>
      <c r="F1110" s="21"/>
    </row>
    <row r="1111" spans="2:6" x14ac:dyDescent="0.2">
      <c r="B1111" s="21"/>
      <c r="F1111" s="21"/>
    </row>
    <row r="1112" spans="2:6" x14ac:dyDescent="0.2">
      <c r="B1112" s="21"/>
      <c r="F1112" s="21"/>
    </row>
    <row r="1113" spans="2:6" x14ac:dyDescent="0.2">
      <c r="B1113" s="21"/>
      <c r="F1113" s="21"/>
    </row>
    <row r="1114" spans="2:6" x14ac:dyDescent="0.2">
      <c r="B1114" s="21"/>
      <c r="F1114" s="21"/>
    </row>
    <row r="1115" spans="2:6" x14ac:dyDescent="0.2">
      <c r="B1115" s="21"/>
      <c r="F1115" s="21"/>
    </row>
    <row r="1116" spans="2:6" x14ac:dyDescent="0.2">
      <c r="B1116" s="21"/>
      <c r="F1116" s="21"/>
    </row>
    <row r="1117" spans="2:6" x14ac:dyDescent="0.2">
      <c r="B1117" s="21"/>
      <c r="F1117" s="21"/>
    </row>
    <row r="1118" spans="2:6" x14ac:dyDescent="0.2">
      <c r="B1118" s="21"/>
      <c r="F1118" s="21"/>
    </row>
    <row r="1119" spans="2:6" x14ac:dyDescent="0.2">
      <c r="B1119" s="21"/>
      <c r="F1119" s="21"/>
    </row>
    <row r="1120" spans="2:6" x14ac:dyDescent="0.2">
      <c r="B1120" s="21"/>
      <c r="F1120" s="21"/>
    </row>
    <row r="1121" spans="2:6" x14ac:dyDescent="0.2">
      <c r="B1121" s="21"/>
      <c r="F1121" s="21"/>
    </row>
    <row r="1122" spans="2:6" x14ac:dyDescent="0.2">
      <c r="B1122" s="21"/>
      <c r="F1122" s="21"/>
    </row>
    <row r="1123" spans="2:6" x14ac:dyDescent="0.2">
      <c r="B1123" s="21"/>
      <c r="F1123" s="21"/>
    </row>
    <row r="1124" spans="2:6" x14ac:dyDescent="0.2">
      <c r="B1124" s="21"/>
      <c r="F1124" s="21"/>
    </row>
    <row r="1125" spans="2:6" x14ac:dyDescent="0.2">
      <c r="B1125" s="21"/>
      <c r="F1125" s="21"/>
    </row>
    <row r="1126" spans="2:6" x14ac:dyDescent="0.2">
      <c r="B1126" s="21"/>
      <c r="F1126" s="21"/>
    </row>
    <row r="1127" spans="2:6" x14ac:dyDescent="0.2">
      <c r="B1127" s="21"/>
      <c r="F1127" s="21"/>
    </row>
    <row r="1128" spans="2:6" x14ac:dyDescent="0.2">
      <c r="B1128" s="21"/>
      <c r="F1128" s="21"/>
    </row>
    <row r="1129" spans="2:6" x14ac:dyDescent="0.2">
      <c r="B1129" s="21"/>
      <c r="F1129" s="21"/>
    </row>
    <row r="1130" spans="2:6" x14ac:dyDescent="0.2">
      <c r="B1130" s="21"/>
      <c r="F1130" s="21"/>
    </row>
    <row r="1131" spans="2:6" x14ac:dyDescent="0.2">
      <c r="B1131" s="21"/>
      <c r="F1131" s="21"/>
    </row>
    <row r="1132" spans="2:6" x14ac:dyDescent="0.2">
      <c r="B1132" s="21"/>
      <c r="F1132" s="21"/>
    </row>
    <row r="1133" spans="2:6" x14ac:dyDescent="0.2">
      <c r="B1133" s="21"/>
      <c r="F1133" s="21"/>
    </row>
    <row r="1134" spans="2:6" x14ac:dyDescent="0.2">
      <c r="B1134" s="21"/>
      <c r="F1134" s="21"/>
    </row>
    <row r="1135" spans="2:6" x14ac:dyDescent="0.2">
      <c r="B1135" s="21"/>
      <c r="F1135" s="21"/>
    </row>
    <row r="1136" spans="2:6" x14ac:dyDescent="0.2">
      <c r="B1136" s="21"/>
      <c r="F1136" s="21"/>
    </row>
    <row r="1137" spans="2:6" x14ac:dyDescent="0.2">
      <c r="B1137" s="21"/>
      <c r="F1137" s="21"/>
    </row>
    <row r="1138" spans="2:6" x14ac:dyDescent="0.2">
      <c r="B1138" s="21"/>
      <c r="F1138" s="21"/>
    </row>
    <row r="1139" spans="2:6" x14ac:dyDescent="0.2">
      <c r="B1139" s="21"/>
      <c r="F1139" s="21"/>
    </row>
  </sheetData>
  <phoneticPr fontId="8" type="noConversion"/>
  <hyperlinks>
    <hyperlink ref="P12" r:id="rId1" display="http://www.konkoly.hu/cgi-bin/IBVS?35" xr:uid="{00000000-0004-0000-0300-000000000000}"/>
    <hyperlink ref="P13" r:id="rId2" display="http://www.konkoly.hu/cgi-bin/IBVS?111" xr:uid="{00000000-0004-0000-0300-000001000000}"/>
    <hyperlink ref="P14" r:id="rId3" display="http://www.konkoly.hu/cgi-bin/IBVS?111" xr:uid="{00000000-0004-0000-0300-000002000000}"/>
    <hyperlink ref="P15" r:id="rId4" display="http://www.konkoly.hu/cgi-bin/IBVS?187" xr:uid="{00000000-0004-0000-0300-000003000000}"/>
    <hyperlink ref="P16" r:id="rId5" display="http://www.konkoly.hu/cgi-bin/IBVS?111" xr:uid="{00000000-0004-0000-0300-000004000000}"/>
    <hyperlink ref="P17" r:id="rId6" display="http://www.konkoly.hu/cgi-bin/IBVS?111" xr:uid="{00000000-0004-0000-0300-000005000000}"/>
    <hyperlink ref="P705" r:id="rId7" display="http://www.konkoly.hu/cgi-bin/IBVS?114" xr:uid="{00000000-0004-0000-0300-000006000000}"/>
    <hyperlink ref="P18" r:id="rId8" display="http://www.konkoly.hu/cgi-bin/IBVS?114" xr:uid="{00000000-0004-0000-0300-000007000000}"/>
    <hyperlink ref="P19" r:id="rId9" display="http://www.konkoly.hu/cgi-bin/IBVS?187" xr:uid="{00000000-0004-0000-0300-000008000000}"/>
    <hyperlink ref="P20" r:id="rId10" display="http://www.konkoly.hu/cgi-bin/IBVS?114" xr:uid="{00000000-0004-0000-0300-000009000000}"/>
    <hyperlink ref="P21" r:id="rId11" display="http://www.konkoly.hu/cgi-bin/IBVS?129" xr:uid="{00000000-0004-0000-0300-00000A000000}"/>
    <hyperlink ref="P22" r:id="rId12" display="http://www.konkoly.hu/cgi-bin/IBVS?129" xr:uid="{00000000-0004-0000-0300-00000B000000}"/>
    <hyperlink ref="P23" r:id="rId13" display="http://www.konkoly.hu/cgi-bin/IBVS?154" xr:uid="{00000000-0004-0000-0300-00000C000000}"/>
    <hyperlink ref="P24" r:id="rId14" display="http://www.konkoly.hu/cgi-bin/IBVS?154" xr:uid="{00000000-0004-0000-0300-00000D000000}"/>
    <hyperlink ref="P25" r:id="rId15" display="http://www.konkoly.hu/cgi-bin/IBVS?154" xr:uid="{00000000-0004-0000-0300-00000E000000}"/>
    <hyperlink ref="P26" r:id="rId16" display="http://www.konkoly.hu/cgi-bin/IBVS?154" xr:uid="{00000000-0004-0000-0300-00000F000000}"/>
    <hyperlink ref="P27" r:id="rId17" display="http://www.konkoly.hu/cgi-bin/IBVS?154" xr:uid="{00000000-0004-0000-0300-000010000000}"/>
    <hyperlink ref="P709" r:id="rId18" display="http://www.konkoly.hu/cgi-bin/IBVS?187" xr:uid="{00000000-0004-0000-0300-000011000000}"/>
    <hyperlink ref="P28" r:id="rId19" display="http://www.konkoly.hu/cgi-bin/IBVS?154" xr:uid="{00000000-0004-0000-0300-000012000000}"/>
    <hyperlink ref="P29" r:id="rId20" display="http://www.konkoly.hu/cgi-bin/IBVS?154" xr:uid="{00000000-0004-0000-0300-000013000000}"/>
    <hyperlink ref="P30" r:id="rId21" display="http://www.konkoly.hu/cgi-bin/IBVS?187" xr:uid="{00000000-0004-0000-0300-000014000000}"/>
    <hyperlink ref="P31" r:id="rId22" display="http://www.konkoly.hu/cgi-bin/IBVS?154" xr:uid="{00000000-0004-0000-0300-000015000000}"/>
    <hyperlink ref="P32" r:id="rId23" display="http://www.konkoly.hu/cgi-bin/IBVS?154" xr:uid="{00000000-0004-0000-0300-000016000000}"/>
    <hyperlink ref="P33" r:id="rId24" display="http://www.konkoly.hu/cgi-bin/IBVS?154" xr:uid="{00000000-0004-0000-0300-000017000000}"/>
    <hyperlink ref="P34" r:id="rId25" display="http://www.konkoly.hu/cgi-bin/IBVS?187" xr:uid="{00000000-0004-0000-0300-000018000000}"/>
    <hyperlink ref="P710" r:id="rId26" display="http://www.konkoly.hu/cgi-bin/IBVS?187" xr:uid="{00000000-0004-0000-0300-000019000000}"/>
    <hyperlink ref="P35" r:id="rId27" display="http://www.konkoly.hu/cgi-bin/IBVS?247" xr:uid="{00000000-0004-0000-0300-00001A000000}"/>
    <hyperlink ref="P36" r:id="rId28" display="http://www.konkoly.hu/cgi-bin/IBVS?247" xr:uid="{00000000-0004-0000-0300-00001B000000}"/>
    <hyperlink ref="P37" r:id="rId29" display="http://www.konkoly.hu/cgi-bin/IBVS?299" xr:uid="{00000000-0004-0000-0300-00001C000000}"/>
    <hyperlink ref="P38" r:id="rId30" display="http://www.konkoly.hu/cgi-bin/IBVS?221" xr:uid="{00000000-0004-0000-0300-00001D000000}"/>
    <hyperlink ref="P39" r:id="rId31" display="http://www.konkoly.hu/cgi-bin/IBVS?221" xr:uid="{00000000-0004-0000-0300-00001E000000}"/>
    <hyperlink ref="P40" r:id="rId32" display="http://www.konkoly.hu/cgi-bin/IBVS?299" xr:uid="{00000000-0004-0000-0300-00001F000000}"/>
    <hyperlink ref="P41" r:id="rId33" display="http://www.konkoly.hu/cgi-bin/IBVS?299" xr:uid="{00000000-0004-0000-0300-000020000000}"/>
    <hyperlink ref="P42" r:id="rId34" display="http://www.konkoly.hu/cgi-bin/IBVS?299" xr:uid="{00000000-0004-0000-0300-000021000000}"/>
    <hyperlink ref="P43" r:id="rId35" display="http://www.konkoly.hu/cgi-bin/IBVS?795" xr:uid="{00000000-0004-0000-0300-000022000000}"/>
    <hyperlink ref="P44" r:id="rId36" display="http://www.konkoly.hu/cgi-bin/IBVS?299" xr:uid="{00000000-0004-0000-0300-000023000000}"/>
    <hyperlink ref="P45" r:id="rId37" display="http://www.konkoly.hu/cgi-bin/IBVS?795" xr:uid="{00000000-0004-0000-0300-000024000000}"/>
    <hyperlink ref="P46" r:id="rId38" display="http://www.konkoly.hu/cgi-bin/IBVS?795" xr:uid="{00000000-0004-0000-0300-000025000000}"/>
    <hyperlink ref="P47" r:id="rId39" display="http://www.konkoly.hu/cgi-bin/IBVS?795" xr:uid="{00000000-0004-0000-0300-000026000000}"/>
    <hyperlink ref="P48" r:id="rId40" display="http://www.konkoly.hu/cgi-bin/IBVS?795" xr:uid="{00000000-0004-0000-0300-000027000000}"/>
    <hyperlink ref="P49" r:id="rId41" display="http://www.konkoly.hu/cgi-bin/IBVS?795" xr:uid="{00000000-0004-0000-0300-000028000000}"/>
    <hyperlink ref="P50" r:id="rId42" display="http://www.konkoly.hu/cgi-bin/IBVS?795" xr:uid="{00000000-0004-0000-0300-000029000000}"/>
    <hyperlink ref="P51" r:id="rId43" display="http://www.konkoly.hu/cgi-bin/IBVS?795" xr:uid="{00000000-0004-0000-0300-00002A000000}"/>
    <hyperlink ref="P52" r:id="rId44" display="http://www.konkoly.hu/cgi-bin/IBVS?795" xr:uid="{00000000-0004-0000-0300-00002B000000}"/>
    <hyperlink ref="P53" r:id="rId45" display="http://www.konkoly.hu/cgi-bin/IBVS?795" xr:uid="{00000000-0004-0000-0300-00002C000000}"/>
    <hyperlink ref="P54" r:id="rId46" display="http://www.konkoly.hu/cgi-bin/IBVS?795" xr:uid="{00000000-0004-0000-0300-00002D000000}"/>
    <hyperlink ref="P55" r:id="rId47" display="http://www.konkoly.hu/cgi-bin/IBVS?795" xr:uid="{00000000-0004-0000-0300-00002E000000}"/>
    <hyperlink ref="P56" r:id="rId48" display="http://www.konkoly.hu/cgi-bin/IBVS?795" xr:uid="{00000000-0004-0000-0300-00002F000000}"/>
    <hyperlink ref="P57" r:id="rId49" display="http://www.konkoly.hu/cgi-bin/IBVS?795" xr:uid="{00000000-0004-0000-0300-000030000000}"/>
    <hyperlink ref="P58" r:id="rId50" display="http://www.konkoly.hu/cgi-bin/IBVS?795" xr:uid="{00000000-0004-0000-0300-000031000000}"/>
    <hyperlink ref="P718" r:id="rId51" display="http://www.konkoly.hu/cgi-bin/IBVS?394" xr:uid="{00000000-0004-0000-0300-000032000000}"/>
    <hyperlink ref="P59" r:id="rId52" display="http://www.konkoly.hu/cgi-bin/IBVS?394" xr:uid="{00000000-0004-0000-0300-000033000000}"/>
    <hyperlink ref="P60" r:id="rId53" display="http://www.konkoly.hu/cgi-bin/IBVS?394" xr:uid="{00000000-0004-0000-0300-000034000000}"/>
    <hyperlink ref="P61" r:id="rId54" display="http://www.konkoly.hu/cgi-bin/IBVS?394" xr:uid="{00000000-0004-0000-0300-000035000000}"/>
    <hyperlink ref="P62" r:id="rId55" display="http://www.konkoly.hu/cgi-bin/IBVS?394" xr:uid="{00000000-0004-0000-0300-000036000000}"/>
    <hyperlink ref="P63" r:id="rId56" display="http://www.konkoly.hu/cgi-bin/IBVS?394" xr:uid="{00000000-0004-0000-0300-000037000000}"/>
    <hyperlink ref="P64" r:id="rId57" display="http://www.konkoly.hu/cgi-bin/IBVS?795" xr:uid="{00000000-0004-0000-0300-000038000000}"/>
    <hyperlink ref="P65" r:id="rId58" display="http://www.konkoly.hu/cgi-bin/IBVS?328" xr:uid="{00000000-0004-0000-0300-000039000000}"/>
    <hyperlink ref="P66" r:id="rId59" display="http://www.konkoly.hu/cgi-bin/IBVS?328" xr:uid="{00000000-0004-0000-0300-00003A000000}"/>
    <hyperlink ref="P720" r:id="rId60" display="http://www.konkoly.hu/cgi-bin/IBVS?456" xr:uid="{00000000-0004-0000-0300-00003B000000}"/>
    <hyperlink ref="P67" r:id="rId61" display="http://www.konkoly.hu/cgi-bin/IBVS?795" xr:uid="{00000000-0004-0000-0300-00003C000000}"/>
    <hyperlink ref="P68" r:id="rId62" display="http://www.konkoly.hu/cgi-bin/IBVS?795" xr:uid="{00000000-0004-0000-0300-00003D000000}"/>
    <hyperlink ref="P69" r:id="rId63" display="http://www.konkoly.hu/cgi-bin/IBVS?775" xr:uid="{00000000-0004-0000-0300-00003E000000}"/>
    <hyperlink ref="P70" r:id="rId64" display="http://www.konkoly.hu/cgi-bin/IBVS?775" xr:uid="{00000000-0004-0000-0300-00003F000000}"/>
    <hyperlink ref="P71" r:id="rId65" display="http://www.konkoly.hu/cgi-bin/IBVS?775" xr:uid="{00000000-0004-0000-0300-000040000000}"/>
    <hyperlink ref="P72" r:id="rId66" display="http://www.konkoly.hu/cgi-bin/IBVS?573" xr:uid="{00000000-0004-0000-0300-000041000000}"/>
    <hyperlink ref="P73" r:id="rId67" display="http://www.konkoly.hu/cgi-bin/IBVS?573" xr:uid="{00000000-0004-0000-0300-000042000000}"/>
    <hyperlink ref="P79" r:id="rId68" display="http://www.konkoly.hu/cgi-bin/IBVS?637" xr:uid="{00000000-0004-0000-0300-000043000000}"/>
    <hyperlink ref="P80" r:id="rId69" display="http://www.konkoly.hu/cgi-bin/IBVS?637" xr:uid="{00000000-0004-0000-0300-000044000000}"/>
    <hyperlink ref="P749" r:id="rId70" display="http://www.konkoly.hu/cgi-bin/IBVS?1249" xr:uid="{00000000-0004-0000-0300-000045000000}"/>
    <hyperlink ref="P751" r:id="rId71" display="http://www.konkoly.hu/cgi-bin/IBVS?1249" xr:uid="{00000000-0004-0000-0300-000046000000}"/>
    <hyperlink ref="P759" r:id="rId72" display="http://vsolj.cetus-net.org/no47.pdf" xr:uid="{00000000-0004-0000-0300-000047000000}"/>
    <hyperlink ref="P760" r:id="rId73" display="http://vsolj.cetus-net.org/no47.pdf" xr:uid="{00000000-0004-0000-0300-000048000000}"/>
    <hyperlink ref="P766" r:id="rId74" display="http://vsolj.cetus-net.org/no47.pdf" xr:uid="{00000000-0004-0000-0300-000049000000}"/>
    <hyperlink ref="P767" r:id="rId75" display="http://vsolj.cetus-net.org/no47.pdf" xr:uid="{00000000-0004-0000-0300-00004A000000}"/>
    <hyperlink ref="P385" r:id="rId76" display="http://www.konkoly.hu/cgi-bin/IBVS?4872" xr:uid="{00000000-0004-0000-0300-00004B000000}"/>
    <hyperlink ref="P386" r:id="rId77" display="http://www.bav-astro.de/sfs/BAVM_link.php?BAVMnr=128" xr:uid="{00000000-0004-0000-0300-00004C000000}"/>
    <hyperlink ref="P387" r:id="rId78" display="http://www.konkoly.hu/cgi-bin/IBVS?5263" xr:uid="{00000000-0004-0000-0300-00004D000000}"/>
    <hyperlink ref="P769" r:id="rId79" display="http://www.konkoly.hu/cgi-bin/IBVS?4840" xr:uid="{00000000-0004-0000-0300-00004E000000}"/>
    <hyperlink ref="P780" r:id="rId80" display="http://var.astro.cz/oejv/issues/oejv0074.pdf" xr:uid="{00000000-0004-0000-0300-00004F000000}"/>
    <hyperlink ref="P781" r:id="rId81" display="http://var.astro.cz/oejv/issues/oejv0074.pdf" xr:uid="{00000000-0004-0000-0300-000050000000}"/>
    <hyperlink ref="P782" r:id="rId82" display="http://var.astro.cz/oejv/issues/oejv0074.pdf" xr:uid="{00000000-0004-0000-0300-000051000000}"/>
    <hyperlink ref="P783" r:id="rId83" display="http://var.astro.cz/oejv/issues/oejv0074.pdf" xr:uid="{00000000-0004-0000-0300-000052000000}"/>
    <hyperlink ref="P791" r:id="rId84" display="http://www.konkoly.hu/cgi-bin/IBVS?5594" xr:uid="{00000000-0004-0000-0300-000053000000}"/>
    <hyperlink ref="P401" r:id="rId85" display="http://www.konkoly.hu/cgi-bin/IBVS?5745" xr:uid="{00000000-0004-0000-0300-000054000000}"/>
    <hyperlink ref="P402" r:id="rId86" display="http://www.konkoly.hu/cgi-bin/IBVS?5745" xr:uid="{00000000-0004-0000-0300-000055000000}"/>
    <hyperlink ref="P403" r:id="rId87" display="http://www.konkoly.hu/cgi-bin/IBVS?5745" xr:uid="{00000000-0004-0000-0300-000056000000}"/>
    <hyperlink ref="P404" r:id="rId88" display="http://www.konkoly.hu/cgi-bin/IBVS?5745" xr:uid="{00000000-0004-0000-0300-000057000000}"/>
    <hyperlink ref="P405" r:id="rId89" display="http://www.konkoly.hu/cgi-bin/IBVS?5745" xr:uid="{00000000-0004-0000-0300-000058000000}"/>
    <hyperlink ref="P797" r:id="rId90" display="http://var.astro.cz/oejv/issues/oejv0074.pdf" xr:uid="{00000000-0004-0000-0300-000059000000}"/>
    <hyperlink ref="P407" r:id="rId91" display="http://var.astro.cz/oejv/issues/oejv0074.pdf" xr:uid="{00000000-0004-0000-0300-00005A000000}"/>
    <hyperlink ref="P408" r:id="rId92" display="http://var.astro.cz/oejv/issues/oejv0003.pdf" xr:uid="{00000000-0004-0000-0300-00005B000000}"/>
    <hyperlink ref="P409" r:id="rId93" display="http://www.konkoly.hu/cgi-bin/IBVS?5662" xr:uid="{00000000-0004-0000-0300-00005C000000}"/>
    <hyperlink ref="P410" r:id="rId94" display="http://www.konkoly.hu/cgi-bin/IBVS?5662" xr:uid="{00000000-0004-0000-0300-00005D000000}"/>
    <hyperlink ref="P411" r:id="rId95" display="http://www.konkoly.hu/cgi-bin/IBVS?5662" xr:uid="{00000000-0004-0000-0300-00005E000000}"/>
    <hyperlink ref="P412" r:id="rId96" display="http://www.konkoly.hu/cgi-bin/IBVS?5662" xr:uid="{00000000-0004-0000-0300-00005F000000}"/>
    <hyperlink ref="P413" r:id="rId97" display="http://www.bav-astro.de/sfs/BAVM_link.php?BAVMnr=173" xr:uid="{00000000-0004-0000-0300-000060000000}"/>
    <hyperlink ref="P799" r:id="rId98" display="http://www.konkoly.hu/cgi-bin/IBVS?5694" xr:uid="{00000000-0004-0000-0300-000061000000}"/>
    <hyperlink ref="P801" r:id="rId99" display="http://vsolj.cetus-net.org/no44.pdf" xr:uid="{00000000-0004-0000-0300-000062000000}"/>
    <hyperlink ref="P802" r:id="rId100" display="http://www.konkoly.hu/cgi-bin/IBVS?5694" xr:uid="{00000000-0004-0000-0300-000063000000}"/>
    <hyperlink ref="P414" r:id="rId101" display="http://www.konkoly.hu/cgi-bin/IBVS?5745" xr:uid="{00000000-0004-0000-0300-000064000000}"/>
    <hyperlink ref="P415" r:id="rId102" display="http://var.astro.cz/oejv/issues/oejv0074.pdf" xr:uid="{00000000-0004-0000-0300-000065000000}"/>
    <hyperlink ref="P416" r:id="rId103" display="http://var.astro.cz/oejv/issues/oejv0074.pdf" xr:uid="{00000000-0004-0000-0300-000066000000}"/>
    <hyperlink ref="P417" r:id="rId104" display="http://var.astro.cz/oejv/issues/oejv0074.pdf" xr:uid="{00000000-0004-0000-0300-000067000000}"/>
    <hyperlink ref="P418" r:id="rId105" display="http://www.bav-astro.de/sfs/BAVM_link.php?BAVMnr=186" xr:uid="{00000000-0004-0000-0300-000068000000}"/>
    <hyperlink ref="P419" r:id="rId106" display="http://www.konkoly.hu/cgi-bin/IBVS?5713" xr:uid="{00000000-0004-0000-0300-000069000000}"/>
    <hyperlink ref="P807" r:id="rId107" display="http://www.bav-astro.de/sfs/BAVM_link.php?BAVMnr=179" xr:uid="{00000000-0004-0000-0300-00006A000000}"/>
    <hyperlink ref="P420" r:id="rId108" display="http://www.bav-astro.de/sfs/BAVM_link.php?BAVMnr=178" xr:uid="{00000000-0004-0000-0300-00006B000000}"/>
    <hyperlink ref="P421" r:id="rId109" display="http://var.astro.cz/oejv/issues/oejv0074.pdf" xr:uid="{00000000-0004-0000-0300-00006C000000}"/>
    <hyperlink ref="P423" r:id="rId110" display="http://www.aavso.org/sites/default/files/jaavso/v36n2/171.pdf" xr:uid="{00000000-0004-0000-0300-00006D000000}"/>
    <hyperlink ref="P424" r:id="rId111" display="http://www.aavso.org/sites/default/files/jaavso/v36n2/186.pdf" xr:uid="{00000000-0004-0000-0300-00006E000000}"/>
    <hyperlink ref="P428" r:id="rId112" display="http://www.konkoly.hu/cgi-bin/IBVS?5945" xr:uid="{00000000-0004-0000-0300-00006F000000}"/>
    <hyperlink ref="P432" r:id="rId113" display="http://www.konkoly.hu/cgi-bin/IBVS?5992" xr:uid="{00000000-0004-0000-0300-000070000000}"/>
    <hyperlink ref="P812" r:id="rId114" display="http://www.bav-astro.de/sfs/BAVM_link.php?BAVMnr=225" xr:uid="{00000000-0004-0000-0300-000071000000}"/>
    <hyperlink ref="P436" r:id="rId115" display="http://var.astro.cz/oejv/issues/oejv0160.pdf" xr:uid="{00000000-0004-0000-0300-000072000000}"/>
    <hyperlink ref="P438" r:id="rId116" display="http://www.konkoly.hu/cgi-bin/IBVS?6029" xr:uid="{00000000-0004-0000-0300-000073000000}"/>
    <hyperlink ref="P440" r:id="rId117" display="http://var.astro.cz/oejv/issues/oejv0160.pdf" xr:uid="{00000000-0004-0000-0300-000074000000}"/>
    <hyperlink ref="P441" r:id="rId118" display="http://var.astro.cz/oejv/issues/oejv0160.pdf" xr:uid="{00000000-0004-0000-0300-000075000000}"/>
    <hyperlink ref="P442" r:id="rId119" display="http://var.astro.cz/oejv/issues/oejv0160.pdf" xr:uid="{00000000-0004-0000-0300-000076000000}"/>
    <hyperlink ref="P443" r:id="rId120" display="http://www.bav-astro.de/sfs/BAVM_link.php?BAVMnr=231" xr:uid="{00000000-0004-0000-0300-000077000000}"/>
    <hyperlink ref="P444" r:id="rId121" display="http://www.konkoly.hu/cgi-bin/IBVS?6029" xr:uid="{00000000-0004-0000-0300-000078000000}"/>
    <hyperlink ref="P445" r:id="rId122" display="http://www.bav-astro.de/sfs/BAVM_link.php?BAVMnr=231" xr:uid="{00000000-0004-0000-0300-000079000000}"/>
    <hyperlink ref="P446" r:id="rId123" display="http://var.astro.cz/oejv/issues/oejv0160.pdf" xr:uid="{00000000-0004-0000-0300-00007A000000}"/>
    <hyperlink ref="P447" r:id="rId124" display="http://var.astro.cz/oejv/issues/oejv0160.pdf" xr:uid="{00000000-0004-0000-0300-00007B000000}"/>
    <hyperlink ref="P448" r:id="rId125" display="http://var.astro.cz/oejv/issues/oejv0160.pdf" xr:uid="{00000000-0004-0000-0300-00007C000000}"/>
    <hyperlink ref="P449" r:id="rId126" display="http://var.astro.cz/oejv/issues/oejv0160.pdf" xr:uid="{00000000-0004-0000-0300-00007D000000}"/>
    <hyperlink ref="P450" r:id="rId127" display="http://var.astro.cz/oejv/issues/oejv0160.pdf" xr:uid="{00000000-0004-0000-0300-00007E000000}"/>
    <hyperlink ref="P451" r:id="rId128" display="http://var.astro.cz/oejv/issues/oejv0160.pdf" xr:uid="{00000000-0004-0000-0300-00007F000000}"/>
    <hyperlink ref="P452" r:id="rId129" display="http://var.astro.cz/oejv/issues/oejv0160.pdf" xr:uid="{00000000-0004-0000-0300-000080000000}"/>
    <hyperlink ref="P453" r:id="rId130" display="http://var.astro.cz/oejv/issues/oejv0160.pdf" xr:uid="{00000000-0004-0000-0300-000081000000}"/>
    <hyperlink ref="P454" r:id="rId131" display="http://var.astro.cz/oejv/issues/oejv0160.pdf" xr:uid="{00000000-0004-0000-0300-000082000000}"/>
    <hyperlink ref="P455" r:id="rId132" display="http://www.bav-astro.de/sfs/BAVM_link.php?BAVMnr=234" xr:uid="{00000000-0004-0000-0300-000083000000}"/>
    <hyperlink ref="P456" r:id="rId133" display="http://www.konkoly.hu/cgi-bin/IBVS?6092" xr:uid="{00000000-0004-0000-0300-000084000000}"/>
    <hyperlink ref="P457" r:id="rId134" display="http://www.konkoly.hu/cgi-bin/IBVS?6092" xr:uid="{00000000-0004-0000-0300-000085000000}"/>
    <hyperlink ref="P458" r:id="rId135" display="http://www.bav-astro.de/sfs/BAVM_link.php?BAVMnr=238" xr:uid="{00000000-0004-0000-0300-000086000000}"/>
    <hyperlink ref="P813" r:id="rId136" display="http://www.bav-astro.de/sfs/BAVM_link.php?BAVMnr=241" xr:uid="{00000000-0004-0000-0300-000087000000}"/>
  </hyperlinks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BL2538"/>
  <sheetViews>
    <sheetView workbookViewId="0">
      <selection activeCell="D25" sqref="D25"/>
    </sheetView>
  </sheetViews>
  <sheetFormatPr defaultColWidth="10.28515625" defaultRowHeight="12.75" x14ac:dyDescent="0.2"/>
  <cols>
    <col min="1" max="1" width="13.5703125" customWidth="1"/>
    <col min="2" max="2" width="8.85546875" customWidth="1"/>
    <col min="3" max="3" width="12" customWidth="1"/>
    <col min="4" max="4" width="12" style="8" customWidth="1"/>
    <col min="5" max="5" width="10.28515625" customWidth="1"/>
    <col min="6" max="6" width="15.28515625" customWidth="1"/>
    <col min="7" max="7" width="8.5703125" customWidth="1"/>
    <col min="8" max="15" width="8" customWidth="1"/>
    <col min="16" max="16" width="11" customWidth="1"/>
    <col min="17" max="17" width="12.42578125" customWidth="1"/>
    <col min="18" max="20" width="10.28515625" customWidth="1"/>
    <col min="21" max="21" width="22.28515625" customWidth="1"/>
    <col min="22" max="22" width="13.5703125" customWidth="1"/>
    <col min="23" max="23" width="14.140625" customWidth="1"/>
    <col min="24" max="26" width="10.28515625" customWidth="1"/>
    <col min="27" max="27" width="12.140625" customWidth="1"/>
    <col min="28" max="28" width="9.42578125" customWidth="1"/>
    <col min="29" max="31" width="10.42578125" customWidth="1"/>
    <col min="32" max="32" width="10.5703125" customWidth="1"/>
    <col min="33" max="33" width="10.28515625" customWidth="1"/>
    <col min="34" max="37" width="9.42578125" customWidth="1"/>
    <col min="38" max="52" width="10.28515625" customWidth="1"/>
    <col min="53" max="53" width="11.85546875" customWidth="1"/>
    <col min="54" max="54" width="14.7109375" customWidth="1"/>
  </cols>
  <sheetData>
    <row r="1" spans="1:64" ht="21" thickBot="1" x14ac:dyDescent="0.35">
      <c r="A1" s="1" t="s">
        <v>2546</v>
      </c>
      <c r="F1" t="s">
        <v>2347</v>
      </c>
      <c r="AA1" s="67" t="s">
        <v>2311</v>
      </c>
      <c r="AB1" s="68"/>
      <c r="AC1" s="68" t="s">
        <v>2312</v>
      </c>
      <c r="AD1" s="68" t="s">
        <v>2313</v>
      </c>
      <c r="AE1" s="69"/>
      <c r="AW1" s="70" t="s">
        <v>2369</v>
      </c>
      <c r="AX1" s="71" t="s">
        <v>2341</v>
      </c>
      <c r="AY1" s="72" t="s">
        <v>2314</v>
      </c>
      <c r="AZ1" s="73" t="s">
        <v>2315</v>
      </c>
      <c r="BA1" s="74" t="s">
        <v>2316</v>
      </c>
      <c r="BB1" s="73" t="s">
        <v>2317</v>
      </c>
      <c r="BC1" s="74" t="s">
        <v>2318</v>
      </c>
      <c r="BD1" s="73" t="s">
        <v>2319</v>
      </c>
      <c r="BE1" s="75" t="s">
        <v>2320</v>
      </c>
      <c r="BF1" s="74" t="s">
        <v>2321</v>
      </c>
      <c r="BG1" s="73" t="s">
        <v>2322</v>
      </c>
      <c r="BH1" s="75" t="s">
        <v>2323</v>
      </c>
      <c r="BI1" s="74" t="s">
        <v>2324</v>
      </c>
      <c r="BJ1" s="73" t="s">
        <v>2325</v>
      </c>
      <c r="BK1" s="75" t="s">
        <v>2326</v>
      </c>
      <c r="BL1" s="74" t="s">
        <v>2592</v>
      </c>
    </row>
    <row r="2" spans="1:64" ht="16.5" thickBot="1" x14ac:dyDescent="0.35">
      <c r="A2" t="s">
        <v>2348</v>
      </c>
      <c r="B2" t="s">
        <v>2349</v>
      </c>
      <c r="C2" t="s">
        <v>2350</v>
      </c>
      <c r="AA2" s="76" t="s">
        <v>2273</v>
      </c>
      <c r="AB2" s="77">
        <f>C7</f>
        <v>43499.735999999997</v>
      </c>
      <c r="AC2" s="78" t="s">
        <v>2274</v>
      </c>
      <c r="AD2" s="77">
        <f>C8</f>
        <v>1.3574360433433388</v>
      </c>
      <c r="AE2" s="79" t="s">
        <v>2308</v>
      </c>
      <c r="AW2">
        <v>-7000</v>
      </c>
      <c r="AX2">
        <f t="shared" ref="AX2:AX63" si="0">AB$3+AB$4*AW2+AB$5*AW2^2+AZ2</f>
        <v>2.3224591931957597E-2</v>
      </c>
      <c r="AY2">
        <f t="shared" ref="AY2:AY63" si="1">AB$3+AB$4*AW2+AB$5*AW2^2</f>
        <v>3.8537869630973585E-3</v>
      </c>
      <c r="AZ2" s="80">
        <f t="shared" ref="AZ2:AZ63" si="2">$AB$6*($AB$11/BA2*BB2+$AB$12)</f>
        <v>1.9370804968860237E-2</v>
      </c>
      <c r="BA2">
        <f t="shared" ref="BA2:BA63" si="3">1+$AB$7*COS(BC2)</f>
        <v>0.82386343311721699</v>
      </c>
      <c r="BB2">
        <f t="shared" ref="BB2:BB63" si="4">SIN(BC2+RADIANS($AB$9))</f>
        <v>0.78024703874119183</v>
      </c>
      <c r="BC2">
        <f t="shared" ref="BC2:BC63" si="5">2*ATAN(BD2)</f>
        <v>2.273126130656776</v>
      </c>
      <c r="BD2">
        <f t="shared" ref="BD2:BD63" si="6">SQRT((1+$AB$7)/(1-$AB$7))*TAN(BE2/2)</f>
        <v>2.1563124802260245</v>
      </c>
      <c r="BE2">
        <f t="shared" ref="BE2:BK17" si="7">$BL2+$AB$7*SIN(BF2)</f>
        <v>-4.242084958471537</v>
      </c>
      <c r="BF2">
        <f t="shared" si="7"/>
        <v>-4.2420857037416191</v>
      </c>
      <c r="BG2">
        <f t="shared" si="7"/>
        <v>-4.2420796719781091</v>
      </c>
      <c r="BH2">
        <f t="shared" si="7"/>
        <v>-4.2421284914639994</v>
      </c>
      <c r="BI2">
        <f t="shared" si="7"/>
        <v>-4.2417334940512594</v>
      </c>
      <c r="BJ2">
        <f t="shared" si="7"/>
        <v>-4.2449382675888501</v>
      </c>
      <c r="BK2">
        <f t="shared" si="7"/>
        <v>-4.2194927323857927</v>
      </c>
      <c r="BL2">
        <f t="shared" ref="BL2:BL63" si="8">RADIANS($AB$9)+$AB$18*(AW2-AB$15)</f>
        <v>-4.4851408341742527</v>
      </c>
    </row>
    <row r="3" spans="1:64" ht="13.5" thickBot="1" x14ac:dyDescent="0.25">
      <c r="A3" t="s">
        <v>2346</v>
      </c>
      <c r="C3" t="s">
        <v>2351</v>
      </c>
      <c r="U3" s="111" t="s">
        <v>2327</v>
      </c>
      <c r="V3" s="112">
        <v>3.919683636175746E-3</v>
      </c>
      <c r="W3" s="111" t="s">
        <v>2308</v>
      </c>
      <c r="AA3" s="81" t="s">
        <v>2327</v>
      </c>
      <c r="AB3" s="82">
        <f t="shared" ref="AB3:AB10" si="9">AC3*AD3</f>
        <v>3.919683636175746E-3</v>
      </c>
      <c r="AC3" s="83">
        <v>0.39196836361757459</v>
      </c>
      <c r="AD3">
        <v>0.01</v>
      </c>
      <c r="AE3" s="84" t="s">
        <v>2308</v>
      </c>
      <c r="AF3" s="83">
        <v>0</v>
      </c>
      <c r="AG3" s="83"/>
      <c r="AH3" s="83"/>
      <c r="AI3" s="83"/>
      <c r="AJ3" s="83"/>
      <c r="AK3" s="83"/>
      <c r="AL3" s="83"/>
      <c r="AM3" s="83"/>
      <c r="AW3">
        <v>-6800</v>
      </c>
      <c r="AX3">
        <f t="shared" si="0"/>
        <v>2.2106111583486715E-2</v>
      </c>
      <c r="AY3">
        <f t="shared" si="1"/>
        <v>3.8921108011811148E-3</v>
      </c>
      <c r="AZ3" s="80">
        <f t="shared" si="2"/>
        <v>1.82140007823056E-2</v>
      </c>
      <c r="BA3">
        <f t="shared" si="3"/>
        <v>0.80482682208676337</v>
      </c>
      <c r="BB3">
        <f t="shared" si="4"/>
        <v>0.71707583392608687</v>
      </c>
      <c r="BC3">
        <f t="shared" si="5"/>
        <v>2.3685889910515652</v>
      </c>
      <c r="BD3">
        <f t="shared" si="6"/>
        <v>2.4571743424000512</v>
      </c>
      <c r="BE3">
        <f t="shared" si="7"/>
        <v>-4.1292753295068128</v>
      </c>
      <c r="BF3">
        <f t="shared" si="7"/>
        <v>-4.1292778310802101</v>
      </c>
      <c r="BG3">
        <f t="shared" si="7"/>
        <v>-4.12926116879862</v>
      </c>
      <c r="BH3">
        <f t="shared" si="7"/>
        <v>-4.1293721595377697</v>
      </c>
      <c r="BI3">
        <f t="shared" si="7"/>
        <v>-4.1286331801116187</v>
      </c>
      <c r="BJ3">
        <f t="shared" si="7"/>
        <v>-4.1335690342586577</v>
      </c>
      <c r="BK3">
        <f t="shared" si="7"/>
        <v>-4.1012692435995595</v>
      </c>
      <c r="BL3">
        <f t="shared" si="8"/>
        <v>-4.3568776851769364</v>
      </c>
    </row>
    <row r="4" spans="1:64" ht="14.25" thickTop="1" thickBot="1" x14ac:dyDescent="0.25">
      <c r="A4" s="12" t="s">
        <v>2352</v>
      </c>
      <c r="C4" s="4">
        <v>43499.735999999997</v>
      </c>
      <c r="D4" s="60">
        <v>1.357456</v>
      </c>
      <c r="U4" s="111" t="s">
        <v>2328</v>
      </c>
      <c r="V4" s="113">
        <v>-1.7815055130332809E-7</v>
      </c>
      <c r="W4" s="111" t="s">
        <v>2301</v>
      </c>
      <c r="AA4" s="85" t="s">
        <v>2328</v>
      </c>
      <c r="AB4" s="86">
        <f t="shared" si="9"/>
        <v>-1.7815055130332809E-7</v>
      </c>
      <c r="AC4" s="87">
        <v>-1.7815055130332811</v>
      </c>
      <c r="AD4" s="3">
        <v>9.9999999999999995E-8</v>
      </c>
      <c r="AE4" s="84" t="s">
        <v>2301</v>
      </c>
      <c r="AF4" s="87">
        <v>0</v>
      </c>
      <c r="AG4" s="87"/>
      <c r="AH4" s="87"/>
      <c r="AI4" s="87"/>
      <c r="AJ4" s="87"/>
      <c r="AK4" s="87"/>
      <c r="AL4" s="87"/>
      <c r="AM4" s="87"/>
      <c r="AW4">
        <v>-6600</v>
      </c>
      <c r="AX4">
        <f t="shared" si="0"/>
        <v>2.0786608357372047E-2</v>
      </c>
      <c r="AY4">
        <f t="shared" si="1"/>
        <v>3.9282910465592343E-3</v>
      </c>
      <c r="AZ4" s="80">
        <f t="shared" si="2"/>
        <v>1.6858317310812811E-2</v>
      </c>
      <c r="BA4">
        <f t="shared" si="3"/>
        <v>0.78827425291275399</v>
      </c>
      <c r="BB4">
        <f t="shared" si="4"/>
        <v>0.65051268987117161</v>
      </c>
      <c r="BC4">
        <f t="shared" si="5"/>
        <v>2.4599275328113501</v>
      </c>
      <c r="BD4">
        <f t="shared" si="6"/>
        <v>2.8194914274281229</v>
      </c>
      <c r="BE4">
        <f t="shared" si="7"/>
        <v>-4.0189287846394937</v>
      </c>
      <c r="BF4">
        <f t="shared" si="7"/>
        <v>-4.0189348628068968</v>
      </c>
      <c r="BG4">
        <f t="shared" si="7"/>
        <v>-4.0188999881345548</v>
      </c>
      <c r="BH4">
        <f t="shared" si="7"/>
        <v>-4.0191001082705435</v>
      </c>
      <c r="BI4">
        <f t="shared" si="7"/>
        <v>-4.017952419870026</v>
      </c>
      <c r="BJ4">
        <f t="shared" si="7"/>
        <v>-4.0245561019836256</v>
      </c>
      <c r="BK4">
        <f t="shared" si="7"/>
        <v>-3.987245118706197</v>
      </c>
      <c r="BL4">
        <f t="shared" si="8"/>
        <v>-4.2286145361796219</v>
      </c>
    </row>
    <row r="5" spans="1:64" ht="18" thickTop="1" x14ac:dyDescent="0.2">
      <c r="A5" s="51" t="s">
        <v>2572</v>
      </c>
      <c r="B5" s="33"/>
      <c r="C5" s="50">
        <v>8</v>
      </c>
      <c r="D5" s="61" t="s">
        <v>2571</v>
      </c>
      <c r="U5" s="111" t="s">
        <v>2310</v>
      </c>
      <c r="V5" s="113">
        <v>-2.6794908820442527E-11</v>
      </c>
      <c r="W5" s="111" t="s">
        <v>2305</v>
      </c>
      <c r="AA5" s="85" t="s">
        <v>2310</v>
      </c>
      <c r="AB5" s="86">
        <f t="shared" si="9"/>
        <v>-2.6794908820442527E-11</v>
      </c>
      <c r="AC5" s="87">
        <v>-2.6794908820442527</v>
      </c>
      <c r="AD5">
        <v>9.9999999999999994E-12</v>
      </c>
      <c r="AE5" s="84" t="s">
        <v>2302</v>
      </c>
      <c r="AF5" s="87">
        <v>0</v>
      </c>
      <c r="AG5" s="87"/>
      <c r="AH5" s="87"/>
      <c r="AI5" s="87"/>
      <c r="AJ5" s="87"/>
      <c r="AK5" s="87"/>
      <c r="AL5" s="87"/>
      <c r="AM5" s="87"/>
      <c r="AW5">
        <v>-6400</v>
      </c>
      <c r="AX5">
        <f t="shared" si="0"/>
        <v>1.9291878952587257E-2</v>
      </c>
      <c r="AY5">
        <f t="shared" si="1"/>
        <v>3.9623276992317201E-3</v>
      </c>
      <c r="AZ5" s="80">
        <f t="shared" si="2"/>
        <v>1.5329551253355536E-2</v>
      </c>
      <c r="BA5">
        <f t="shared" si="3"/>
        <v>0.77401886284517352</v>
      </c>
      <c r="BB5">
        <f t="shared" si="4"/>
        <v>0.58137462713201427</v>
      </c>
      <c r="BC5">
        <f t="shared" si="5"/>
        <v>2.5477696551564164</v>
      </c>
      <c r="BD5">
        <f t="shared" si="6"/>
        <v>3.2684498881059629</v>
      </c>
      <c r="BE5">
        <f t="shared" si="7"/>
        <v>-3.9107141895260522</v>
      </c>
      <c r="BF5">
        <f t="shared" si="7"/>
        <v>-3.9107259154920526</v>
      </c>
      <c r="BG5">
        <f t="shared" si="7"/>
        <v>-3.9106660629617558</v>
      </c>
      <c r="BH5">
        <f t="shared" si="7"/>
        <v>-3.9109716029426114</v>
      </c>
      <c r="BI5">
        <f t="shared" si="7"/>
        <v>-3.9094128032648991</v>
      </c>
      <c r="BJ5">
        <f t="shared" si="7"/>
        <v>-3.9173902837861454</v>
      </c>
      <c r="BK5">
        <f t="shared" si="7"/>
        <v>-3.8771864262935676</v>
      </c>
      <c r="BL5">
        <f t="shared" si="8"/>
        <v>-4.1003513871823056</v>
      </c>
    </row>
    <row r="6" spans="1:64" x14ac:dyDescent="0.2">
      <c r="A6" s="12" t="s">
        <v>2353</v>
      </c>
      <c r="U6" s="111" t="s">
        <v>2329</v>
      </c>
      <c r="V6" s="114">
        <v>2.228061337035267E-2</v>
      </c>
      <c r="W6" s="111" t="s">
        <v>2308</v>
      </c>
      <c r="AA6" s="85" t="s">
        <v>2329</v>
      </c>
      <c r="AB6" s="86">
        <f t="shared" si="9"/>
        <v>2.228061337035267E-2</v>
      </c>
      <c r="AC6" s="87">
        <v>2.2280613370352671</v>
      </c>
      <c r="AD6">
        <v>0.01</v>
      </c>
      <c r="AE6" s="84" t="s">
        <v>2308</v>
      </c>
      <c r="AF6" s="87">
        <v>2.2357213973938244</v>
      </c>
      <c r="AG6" s="87"/>
      <c r="AH6" s="87"/>
      <c r="AI6" s="87"/>
      <c r="AJ6" s="87"/>
      <c r="AK6" s="87"/>
      <c r="AL6" s="87"/>
      <c r="AM6" s="87"/>
      <c r="AW6">
        <v>-6200</v>
      </c>
      <c r="AX6">
        <f t="shared" si="0"/>
        <v>1.7645858796620947E-2</v>
      </c>
      <c r="AY6">
        <f t="shared" si="1"/>
        <v>3.9942207591985692E-3</v>
      </c>
      <c r="AZ6">
        <f t="shared" si="2"/>
        <v>1.3651638037422377E-2</v>
      </c>
      <c r="BA6">
        <f t="shared" si="3"/>
        <v>0.76189554419763528</v>
      </c>
      <c r="BB6">
        <f t="shared" si="4"/>
        <v>0.51028354160812706</v>
      </c>
      <c r="BC6">
        <f t="shared" si="5"/>
        <v>2.6326723594973411</v>
      </c>
      <c r="BD6">
        <f t="shared" si="6"/>
        <v>3.8447000167705125</v>
      </c>
      <c r="BE6">
        <f t="shared" si="7"/>
        <v>-3.804324976623823</v>
      </c>
      <c r="BF6">
        <f t="shared" si="7"/>
        <v>-3.8043438638583327</v>
      </c>
      <c r="BG6">
        <f t="shared" si="7"/>
        <v>-3.8042559935453144</v>
      </c>
      <c r="BH6">
        <f t="shared" si="7"/>
        <v>-3.8046648495539066</v>
      </c>
      <c r="BI6">
        <f t="shared" si="7"/>
        <v>-3.8027635705883678</v>
      </c>
      <c r="BJ6">
        <f t="shared" si="7"/>
        <v>-3.8116291215637834</v>
      </c>
      <c r="BK6">
        <f t="shared" si="7"/>
        <v>-3.7707940872811885</v>
      </c>
      <c r="BL6">
        <f t="shared" si="8"/>
        <v>-3.9720882381849894</v>
      </c>
    </row>
    <row r="7" spans="1:64" x14ac:dyDescent="0.2">
      <c r="A7" t="s">
        <v>2354</v>
      </c>
      <c r="C7" s="2">
        <v>43499.735999999997</v>
      </c>
      <c r="U7" s="111" t="s">
        <v>2335</v>
      </c>
      <c r="V7" s="114">
        <v>0.27265812349742452</v>
      </c>
      <c r="W7" s="111"/>
      <c r="AA7" s="88" t="s">
        <v>2335</v>
      </c>
      <c r="AB7" s="89">
        <f t="shared" si="9"/>
        <v>0.27265812349742452</v>
      </c>
      <c r="AC7" s="87">
        <v>0.27265812349742452</v>
      </c>
      <c r="AD7">
        <v>1</v>
      </c>
      <c r="AE7" s="84"/>
      <c r="AF7" s="87">
        <v>0.36375739713807104</v>
      </c>
      <c r="AG7" s="87"/>
      <c r="AH7" s="87"/>
      <c r="AI7" s="87"/>
      <c r="AJ7" s="87"/>
      <c r="AK7" s="87"/>
      <c r="AL7" s="87"/>
      <c r="AM7" s="87"/>
      <c r="AW7">
        <v>-6000</v>
      </c>
      <c r="AX7">
        <f t="shared" si="0"/>
        <v>1.5870856105142401E-2</v>
      </c>
      <c r="AY7">
        <f t="shared" si="1"/>
        <v>4.0239702264597832E-3</v>
      </c>
      <c r="AZ7">
        <f t="shared" si="2"/>
        <v>1.1846885878682618E-2</v>
      </c>
      <c r="BA7">
        <f t="shared" si="3"/>
        <v>0.75176216561786346</v>
      </c>
      <c r="BB7">
        <f t="shared" si="4"/>
        <v>0.43771261742478185</v>
      </c>
      <c r="BC7">
        <f t="shared" si="5"/>
        <v>2.715133759424126</v>
      </c>
      <c r="BD7">
        <f t="shared" si="6"/>
        <v>4.6184909081375691</v>
      </c>
      <c r="BE7">
        <f t="shared" si="7"/>
        <v>-3.6994760905258333</v>
      </c>
      <c r="BF7">
        <f t="shared" si="7"/>
        <v>-3.6995022024464945</v>
      </c>
      <c r="BG7">
        <f t="shared" si="7"/>
        <v>-3.6993893208833768</v>
      </c>
      <c r="BH7">
        <f t="shared" si="7"/>
        <v>-3.6998773638493216</v>
      </c>
      <c r="BI7">
        <f t="shared" si="7"/>
        <v>-3.6977683780328032</v>
      </c>
      <c r="BJ7">
        <f t="shared" si="7"/>
        <v>-3.7069020388533129</v>
      </c>
      <c r="BK7">
        <f t="shared" si="7"/>
        <v>-3.6677087884586199</v>
      </c>
      <c r="BL7">
        <f t="shared" si="8"/>
        <v>-3.8438250891876731</v>
      </c>
    </row>
    <row r="8" spans="1:64" ht="15.75" x14ac:dyDescent="0.3">
      <c r="A8" t="s">
        <v>2355</v>
      </c>
      <c r="C8" s="2">
        <v>1.3574360433433388</v>
      </c>
      <c r="R8">
        <f>12000*C8/365</f>
        <v>44.628034301698811</v>
      </c>
      <c r="U8" s="111" t="s">
        <v>2306</v>
      </c>
      <c r="V8" s="115">
        <v>36.412155814432488</v>
      </c>
      <c r="W8" s="111" t="s">
        <v>2309</v>
      </c>
      <c r="AA8" s="85" t="s">
        <v>2275</v>
      </c>
      <c r="AB8" s="89">
        <f t="shared" si="9"/>
        <v>36.412155814432488</v>
      </c>
      <c r="AC8" s="87">
        <v>3.6412155814432485</v>
      </c>
      <c r="AD8">
        <v>10</v>
      </c>
      <c r="AE8" s="84" t="s">
        <v>2309</v>
      </c>
      <c r="AF8" s="87">
        <v>3.6758541846292538</v>
      </c>
      <c r="AG8" s="87"/>
      <c r="AH8" s="87"/>
      <c r="AI8" s="87"/>
      <c r="AJ8" s="87"/>
      <c r="AK8" s="87"/>
      <c r="AL8" s="87"/>
      <c r="AM8" s="87"/>
      <c r="AW8">
        <v>-5800</v>
      </c>
      <c r="AX8">
        <f t="shared" si="0"/>
        <v>1.3987792517235191E-2</v>
      </c>
      <c r="AY8">
        <f t="shared" si="1"/>
        <v>4.0515761010153622E-3</v>
      </c>
      <c r="AZ8">
        <f t="shared" si="2"/>
        <v>9.9362164162198289E-3</v>
      </c>
      <c r="BA8">
        <f t="shared" si="3"/>
        <v>0.74349943428957577</v>
      </c>
      <c r="BB8">
        <f t="shared" si="4"/>
        <v>0.36402235348668804</v>
      </c>
      <c r="BC8">
        <f t="shared" si="5"/>
        <v>2.7956038909308085</v>
      </c>
      <c r="BD8">
        <f t="shared" si="6"/>
        <v>5.7227543883848631</v>
      </c>
      <c r="BE8">
        <f t="shared" si="7"/>
        <v>-3.5959007686524913</v>
      </c>
      <c r="BF8">
        <f t="shared" si="7"/>
        <v>-3.5959321384134539</v>
      </c>
      <c r="BG8">
        <f t="shared" si="7"/>
        <v>-3.5958041011427779</v>
      </c>
      <c r="BH8">
        <f t="shared" si="7"/>
        <v>-3.5963267421303735</v>
      </c>
      <c r="BI8">
        <f t="shared" si="7"/>
        <v>-3.5941941884478679</v>
      </c>
      <c r="BJ8">
        <f t="shared" si="7"/>
        <v>-3.6029097964261427</v>
      </c>
      <c r="BK8">
        <f t="shared" si="7"/>
        <v>-3.5675168856039754</v>
      </c>
      <c r="BL8">
        <f t="shared" si="8"/>
        <v>-3.7155619401903568</v>
      </c>
    </row>
    <row r="9" spans="1:64" ht="15.75" x14ac:dyDescent="0.3">
      <c r="A9" s="38" t="s">
        <v>2573</v>
      </c>
      <c r="C9" s="52">
        <v>457</v>
      </c>
      <c r="D9" s="62" t="str">
        <f>"F"&amp;C9</f>
        <v>F457</v>
      </c>
      <c r="E9" s="38" t="str">
        <f>"G"&amp;C9</f>
        <v>G457</v>
      </c>
      <c r="U9" s="111" t="s">
        <v>2300</v>
      </c>
      <c r="V9" s="116">
        <v>358.47626680900987</v>
      </c>
      <c r="W9" s="111" t="s">
        <v>2340</v>
      </c>
      <c r="AA9" s="90" t="s">
        <v>2276</v>
      </c>
      <c r="AB9" s="89">
        <f t="shared" si="9"/>
        <v>358.47626680900987</v>
      </c>
      <c r="AC9" s="87">
        <v>35.847626680900987</v>
      </c>
      <c r="AD9">
        <v>10</v>
      </c>
      <c r="AE9" s="84" t="s">
        <v>2340</v>
      </c>
      <c r="AF9" s="87">
        <v>33.015400065901005</v>
      </c>
      <c r="AG9" s="87"/>
      <c r="AH9" s="87"/>
      <c r="AI9" s="87"/>
      <c r="AJ9" s="87"/>
      <c r="AK9" s="87"/>
      <c r="AL9" s="87"/>
      <c r="AM9" s="87"/>
      <c r="AW9">
        <v>-5600</v>
      </c>
      <c r="AX9">
        <f t="shared" si="0"/>
        <v>1.2016438085705202E-2</v>
      </c>
      <c r="AY9">
        <f t="shared" si="1"/>
        <v>4.0770383828653053E-3</v>
      </c>
      <c r="AZ9">
        <f t="shared" si="2"/>
        <v>7.9393997028398972E-3</v>
      </c>
      <c r="BA9">
        <f t="shared" si="3"/>
        <v>0.73701011121983873</v>
      </c>
      <c r="BB9">
        <f t="shared" si="4"/>
        <v>0.28948853513275508</v>
      </c>
      <c r="BC9">
        <f t="shared" si="5"/>
        <v>2.874494364871206</v>
      </c>
      <c r="BD9">
        <f t="shared" si="6"/>
        <v>7.443310844002605</v>
      </c>
      <c r="BE9">
        <f t="shared" si="7"/>
        <v>-3.493347289456957</v>
      </c>
      <c r="BF9">
        <f t="shared" si="7"/>
        <v>-3.4933799602954996</v>
      </c>
      <c r="BG9">
        <f t="shared" si="7"/>
        <v>-3.4932523229230261</v>
      </c>
      <c r="BH9">
        <f t="shared" si="7"/>
        <v>-3.4937510064360846</v>
      </c>
      <c r="BI9">
        <f t="shared" si="7"/>
        <v>-3.4918031506086189</v>
      </c>
      <c r="BJ9">
        <f t="shared" si="7"/>
        <v>-3.4994194240551049</v>
      </c>
      <c r="BK9">
        <f t="shared" si="7"/>
        <v>-3.4697571992008371</v>
      </c>
      <c r="BL9">
        <f t="shared" si="8"/>
        <v>-3.5872987911930423</v>
      </c>
    </row>
    <row r="10" spans="1:64" ht="13.5" thickBot="1" x14ac:dyDescent="0.25">
      <c r="C10" s="14" t="s">
        <v>2356</v>
      </c>
      <c r="D10" s="63" t="s">
        <v>2357</v>
      </c>
      <c r="U10" s="111" t="s">
        <v>2337</v>
      </c>
      <c r="V10" s="117">
        <v>56734.088146216243</v>
      </c>
      <c r="W10" s="111" t="s">
        <v>2336</v>
      </c>
      <c r="AA10" s="91" t="s">
        <v>2337</v>
      </c>
      <c r="AB10" s="92">
        <f t="shared" si="9"/>
        <v>56734.088146216243</v>
      </c>
      <c r="AC10" s="93">
        <v>5.6734088146216246</v>
      </c>
      <c r="AD10">
        <v>10000</v>
      </c>
      <c r="AE10" s="84" t="s">
        <v>2336</v>
      </c>
      <c r="AF10" s="93">
        <v>5.4814084484659871</v>
      </c>
      <c r="AG10" s="93"/>
      <c r="AH10" s="93"/>
      <c r="AI10" s="93"/>
      <c r="AJ10" s="93"/>
      <c r="AK10" s="93"/>
      <c r="AL10" s="93"/>
      <c r="AM10" s="93"/>
      <c r="AW10">
        <v>-5400</v>
      </c>
      <c r="AX10">
        <f t="shared" si="0"/>
        <v>9.9756362082260193E-3</v>
      </c>
      <c r="AY10">
        <f t="shared" si="1"/>
        <v>4.1003570720096133E-3</v>
      </c>
      <c r="AZ10">
        <f t="shared" si="2"/>
        <v>5.8752791362164051E-3</v>
      </c>
      <c r="BA10">
        <f t="shared" si="3"/>
        <v>0.73221801152228849</v>
      </c>
      <c r="BB10">
        <f t="shared" si="4"/>
        <v>0.2143241447243707</v>
      </c>
      <c r="BC10">
        <f t="shared" si="5"/>
        <v>2.9521869714716731</v>
      </c>
      <c r="BD10">
        <f t="shared" si="6"/>
        <v>10.527758799500159</v>
      </c>
      <c r="BE10">
        <f t="shared" si="7"/>
        <v>-3.3915757964090383</v>
      </c>
      <c r="BF10">
        <f t="shared" si="7"/>
        <v>-3.3916045640044854</v>
      </c>
      <c r="BG10">
        <f t="shared" si="7"/>
        <v>-3.3914956720278653</v>
      </c>
      <c r="BH10">
        <f t="shared" si="7"/>
        <v>-3.3919078692135636</v>
      </c>
      <c r="BI10">
        <f t="shared" si="7"/>
        <v>-3.3903477757964144</v>
      </c>
      <c r="BJ10">
        <f t="shared" si="7"/>
        <v>-3.3962557484417859</v>
      </c>
      <c r="BK10">
        <f t="shared" si="7"/>
        <v>-3.3739285911074606</v>
      </c>
      <c r="BL10">
        <f t="shared" si="8"/>
        <v>-3.459035642195726</v>
      </c>
    </row>
    <row r="11" spans="1:64" ht="14.25" x14ac:dyDescent="0.2">
      <c r="A11" t="s">
        <v>2358</v>
      </c>
      <c r="C11" s="40">
        <f ca="1">INTERCEPT(INDIRECT('B (2)'!E9):G1001,INDIRECT('B (2)'!D9):$F1001)</f>
        <v>-0.1669310365770324</v>
      </c>
      <c r="D11" s="8">
        <f>+E11*F11</f>
        <v>1.0004327211503329E-7</v>
      </c>
      <c r="E11" s="17">
        <v>1.000432721150333</v>
      </c>
      <c r="F11">
        <v>9.9999999999999995E-8</v>
      </c>
      <c r="U11" s="111" t="s">
        <v>2303</v>
      </c>
      <c r="V11" s="114">
        <v>3.8603843486600349</v>
      </c>
      <c r="W11" s="111" t="s">
        <v>2345</v>
      </c>
      <c r="AA11" s="94" t="s">
        <v>2277</v>
      </c>
      <c r="AB11" s="36">
        <f>1-AB7^2</f>
        <v>0.92565754769086317</v>
      </c>
      <c r="AC11" s="36">
        <f>SUM(AE21:AE1946)</f>
        <v>1.7048643755806277E-3</v>
      </c>
      <c r="AD11" s="94" t="s">
        <v>2278</v>
      </c>
      <c r="AE11" s="84"/>
      <c r="AF11">
        <v>2.1232832034926608E-3</v>
      </c>
      <c r="AH11" s="36"/>
      <c r="AI11" s="36"/>
      <c r="AJ11" s="36"/>
      <c r="AK11" s="36"/>
      <c r="AL11" s="36"/>
      <c r="AM11" s="36"/>
      <c r="AW11">
        <v>-5200</v>
      </c>
      <c r="AX11">
        <f t="shared" si="0"/>
        <v>7.8835191721561039E-3</v>
      </c>
      <c r="AY11">
        <f t="shared" si="1"/>
        <v>4.1215321684482864E-3</v>
      </c>
      <c r="AZ11">
        <f t="shared" si="2"/>
        <v>3.7619870037078167E-3</v>
      </c>
      <c r="BA11">
        <f t="shared" si="3"/>
        <v>0.72906704219421359</v>
      </c>
      <c r="BB11">
        <f t="shared" si="4"/>
        <v>0.13869686605507292</v>
      </c>
      <c r="BC11">
        <f t="shared" si="5"/>
        <v>3.0290413734405366</v>
      </c>
      <c r="BD11">
        <f t="shared" si="6"/>
        <v>17.750915431739948</v>
      </c>
      <c r="BE11">
        <f t="shared" si="7"/>
        <v>-3.2903552887458325</v>
      </c>
      <c r="BF11">
        <f t="shared" si="7"/>
        <v>-3.2903749588496507</v>
      </c>
      <c r="BG11">
        <f t="shared" si="7"/>
        <v>-3.2903020113374399</v>
      </c>
      <c r="BH11">
        <f t="shared" si="7"/>
        <v>-3.2905725446507477</v>
      </c>
      <c r="BI11">
        <f t="shared" si="7"/>
        <v>-3.2895692991847021</v>
      </c>
      <c r="BJ11">
        <f t="shared" si="7"/>
        <v>-3.2932904955085851</v>
      </c>
      <c r="BK11">
        <f t="shared" si="7"/>
        <v>-3.2794981977019999</v>
      </c>
      <c r="BL11">
        <f t="shared" si="8"/>
        <v>-3.3307724931984097</v>
      </c>
    </row>
    <row r="12" spans="1:64" x14ac:dyDescent="0.2">
      <c r="A12" t="s">
        <v>2359</v>
      </c>
      <c r="C12" s="40">
        <f ca="1">SLOPE(INDIRECT('B (2)'!E9):G1001,INDIRECT('B (2)'!D9):$F1001)</f>
        <v>1.7028571463793746E-5</v>
      </c>
      <c r="D12" s="8">
        <f>+E12*F12</f>
        <v>-3.0000000000000001E-6</v>
      </c>
      <c r="E12" s="18">
        <v>-3</v>
      </c>
      <c r="F12">
        <v>9.9999999999999995E-7</v>
      </c>
      <c r="U12" s="111" t="s">
        <v>2332</v>
      </c>
      <c r="V12" s="113">
        <v>-1.4419202356634482E-8</v>
      </c>
      <c r="W12" s="111" t="s">
        <v>2593</v>
      </c>
      <c r="AA12" s="95" t="s">
        <v>2331</v>
      </c>
      <c r="AB12" s="36">
        <f>AB7*SIN(RADIANS(AB9))</f>
        <v>-7.2502593686686618E-3</v>
      </c>
      <c r="AE12" s="84"/>
      <c r="AW12">
        <v>-5000</v>
      </c>
      <c r="AX12">
        <f t="shared" si="0"/>
        <v>5.7577174590793742E-3</v>
      </c>
      <c r="AY12">
        <f t="shared" si="1"/>
        <v>4.1405636721813235E-3</v>
      </c>
      <c r="AZ12">
        <f t="shared" si="2"/>
        <v>1.6171537868980503E-3</v>
      </c>
      <c r="BA12">
        <f t="shared" si="3"/>
        <v>0.72752041538251433</v>
      </c>
      <c r="BB12">
        <f t="shared" si="4"/>
        <v>6.274352856203122E-2</v>
      </c>
      <c r="BC12">
        <f t="shared" si="5"/>
        <v>3.1054020454295328</v>
      </c>
      <c r="BD12">
        <f t="shared" si="6"/>
        <v>55.256924476813801</v>
      </c>
      <c r="BE12">
        <f t="shared" si="7"/>
        <v>-3.1894608350858547</v>
      </c>
      <c r="BF12">
        <f t="shared" si="7"/>
        <v>-3.1894676071609283</v>
      </c>
      <c r="BG12">
        <f t="shared" si="7"/>
        <v>-3.1894427414455651</v>
      </c>
      <c r="BH12">
        <f t="shared" si="7"/>
        <v>-3.189534043561701</v>
      </c>
      <c r="BI12">
        <f t="shared" si="7"/>
        <v>-3.1891988017376791</v>
      </c>
      <c r="BJ12">
        <f t="shared" si="7"/>
        <v>-3.1904297644982993</v>
      </c>
      <c r="BK12">
        <f t="shared" si="7"/>
        <v>-3.1859101842422528</v>
      </c>
      <c r="BL12">
        <f t="shared" si="8"/>
        <v>-3.2025093442010935</v>
      </c>
    </row>
    <row r="13" spans="1:64" ht="16.5" thickBot="1" x14ac:dyDescent="0.35">
      <c r="A13" t="s">
        <v>2360</v>
      </c>
      <c r="D13" s="8">
        <f>+E13*F13</f>
        <v>4.0000000000000002E-9</v>
      </c>
      <c r="E13" s="19">
        <v>4</v>
      </c>
      <c r="F13">
        <v>1.0000000000000001E-9</v>
      </c>
      <c r="U13" s="111" t="s">
        <v>2307</v>
      </c>
      <c r="V13" s="112">
        <v>4.3390919514457359E-2</v>
      </c>
      <c r="W13" s="111" t="s">
        <v>2304</v>
      </c>
      <c r="AA13" s="96" t="s">
        <v>2279</v>
      </c>
      <c r="AB13" s="97">
        <f>AB6*86400*300000/149600000</f>
        <v>3.8603843486600349</v>
      </c>
      <c r="AC13" t="s">
        <v>2345</v>
      </c>
      <c r="AE13" s="84"/>
      <c r="AW13">
        <v>-4800</v>
      </c>
      <c r="AX13">
        <f t="shared" si="0"/>
        <v>3.6155662235553424E-3</v>
      </c>
      <c r="AY13">
        <f t="shared" si="1"/>
        <v>4.1574515832087247E-3</v>
      </c>
      <c r="AZ13">
        <f t="shared" si="2"/>
        <v>-5.4188535965338225E-4</v>
      </c>
      <c r="BA13">
        <f t="shared" si="3"/>
        <v>0.72756010468241961</v>
      </c>
      <c r="BB13">
        <f t="shared" si="4"/>
        <v>-1.3417427331030326E-2</v>
      </c>
      <c r="BC13">
        <f t="shared" si="5"/>
        <v>-3.1015806625374531</v>
      </c>
      <c r="BD13">
        <f t="shared" si="6"/>
        <v>-49.978346833400174</v>
      </c>
      <c r="BE13">
        <f t="shared" si="7"/>
        <v>-3.0886710113614009</v>
      </c>
      <c r="BF13">
        <f t="shared" si="7"/>
        <v>-3.0886635373002451</v>
      </c>
      <c r="BG13">
        <f t="shared" si="7"/>
        <v>-3.0886909875632784</v>
      </c>
      <c r="BH13">
        <f t="shared" si="7"/>
        <v>-3.0885901697629268</v>
      </c>
      <c r="BI13">
        <f t="shared" si="7"/>
        <v>-3.0889604451377282</v>
      </c>
      <c r="BJ13">
        <f t="shared" si="7"/>
        <v>-3.0876004921724678</v>
      </c>
      <c r="BK13">
        <f t="shared" si="7"/>
        <v>-3.0925948766155091</v>
      </c>
      <c r="BL13">
        <f t="shared" si="8"/>
        <v>-3.0742461952037772</v>
      </c>
    </row>
    <row r="14" spans="1:64" x14ac:dyDescent="0.2">
      <c r="A14" t="s">
        <v>2361</v>
      </c>
      <c r="E14">
        <f>SUM(R21:R476)</f>
        <v>4.5704329445182728</v>
      </c>
      <c r="AA14" s="96" t="s">
        <v>2332</v>
      </c>
      <c r="AB14" s="36">
        <f>2*AB5*365.24/C8</f>
        <v>-1.4419202356634482E-8</v>
      </c>
      <c r="AC14" t="s">
        <v>2593</v>
      </c>
      <c r="AE14" s="84"/>
      <c r="AW14">
        <v>-4600</v>
      </c>
      <c r="AX14">
        <f t="shared" si="0"/>
        <v>1.4743113085889637E-3</v>
      </c>
      <c r="AY14">
        <f t="shared" si="1"/>
        <v>4.1721959015304918E-3</v>
      </c>
      <c r="AZ14">
        <f t="shared" si="2"/>
        <v>-2.6978845929415281E-3</v>
      </c>
      <c r="BA14">
        <f t="shared" si="3"/>
        <v>0.72918657242218698</v>
      </c>
      <c r="BB14">
        <f t="shared" si="4"/>
        <v>-8.9674588462249349E-2</v>
      </c>
      <c r="BC14">
        <f t="shared" si="5"/>
        <v>-3.0252032801680491</v>
      </c>
      <c r="BD14">
        <f t="shared" si="6"/>
        <v>-17.164296736494475</v>
      </c>
      <c r="BE14">
        <f t="shared" si="7"/>
        <v>-2.9877655037914654</v>
      </c>
      <c r="BF14">
        <f t="shared" si="7"/>
        <v>-2.9877452703431837</v>
      </c>
      <c r="BG14">
        <f t="shared" si="7"/>
        <v>-2.9878203649935688</v>
      </c>
      <c r="BH14">
        <f t="shared" si="7"/>
        <v>-2.9875416534514865</v>
      </c>
      <c r="BI14">
        <f t="shared" si="7"/>
        <v>-2.9885760224648537</v>
      </c>
      <c r="BJ14">
        <f t="shared" si="7"/>
        <v>-2.9847363780854108</v>
      </c>
      <c r="BK14">
        <f t="shared" si="7"/>
        <v>-2.9989781204539416</v>
      </c>
      <c r="BL14">
        <f t="shared" si="8"/>
        <v>-2.9459830462064609</v>
      </c>
    </row>
    <row r="15" spans="1:64" ht="15.75" x14ac:dyDescent="0.3">
      <c r="A15" s="13" t="s">
        <v>2362</v>
      </c>
      <c r="C15" s="34">
        <f ca="1">(C7+C11)+(C8+C12)*INT(MAX(F21:F3512))</f>
        <v>57068.669975823788</v>
      </c>
      <c r="D15" s="64">
        <f>+C7+INT(MAX(F21:F1567))*C8+D11+D12*INT(MAX(F21:F4002))+D13*INT(MAX(F21:F4029)^2)</f>
        <v>57069.036381424055</v>
      </c>
      <c r="E15" s="53" t="s">
        <v>2574</v>
      </c>
      <c r="F15" s="50">
        <v>1</v>
      </c>
      <c r="AA15" s="95" t="s">
        <v>2280</v>
      </c>
      <c r="AB15" s="98">
        <f>(AB10-AB2)/AD2</f>
        <v>9749.5216891547188</v>
      </c>
      <c r="AC15" t="s">
        <v>2338</v>
      </c>
      <c r="AE15" s="84"/>
      <c r="AW15">
        <v>-4400</v>
      </c>
      <c r="AX15">
        <f t="shared" si="0"/>
        <v>-6.4868408714546973E-4</v>
      </c>
      <c r="AY15">
        <f t="shared" si="1"/>
        <v>4.1847966271466221E-3</v>
      </c>
      <c r="AZ15">
        <f t="shared" si="2"/>
        <v>-4.8334807142920919E-3</v>
      </c>
      <c r="BA15">
        <f t="shared" si="3"/>
        <v>0.73241877670188993</v>
      </c>
      <c r="BB15">
        <f t="shared" si="4"/>
        <v>-0.16591256688745731</v>
      </c>
      <c r="BC15">
        <f t="shared" si="5"/>
        <v>-2.9483151606763345</v>
      </c>
      <c r="BD15">
        <f t="shared" si="6"/>
        <v>-10.31558335429353</v>
      </c>
      <c r="BE15">
        <f t="shared" si="7"/>
        <v>-2.8865227705591958</v>
      </c>
      <c r="BF15">
        <f t="shared" si="7"/>
        <v>-2.8864936777584944</v>
      </c>
      <c r="BG15">
        <f t="shared" si="7"/>
        <v>-2.8866039453239769</v>
      </c>
      <c r="BH15">
        <f t="shared" si="7"/>
        <v>-2.8861859923030737</v>
      </c>
      <c r="BI15">
        <f t="shared" si="7"/>
        <v>-2.8877699413889304</v>
      </c>
      <c r="BJ15">
        <f t="shared" si="7"/>
        <v>-2.8817636466634506</v>
      </c>
      <c r="BK15">
        <f t="shared" si="7"/>
        <v>-2.9044907138556302</v>
      </c>
      <c r="BL15">
        <f t="shared" si="8"/>
        <v>-2.8177198972091446</v>
      </c>
    </row>
    <row r="16" spans="1:64" ht="15.75" x14ac:dyDescent="0.3">
      <c r="A16" s="12" t="s">
        <v>2363</v>
      </c>
      <c r="C16" s="35">
        <f ca="1">+C8+C12</f>
        <v>1.3574530719148026</v>
      </c>
      <c r="D16" s="64">
        <f>+C8+D12+2*D13*F87</f>
        <v>1.3574164513433389</v>
      </c>
      <c r="E16" s="53" t="s">
        <v>2575</v>
      </c>
      <c r="F16" s="54">
        <f ca="1">NOW()+15018.5+'B (2)'!$C$5/24</f>
        <v>60681.455970486117</v>
      </c>
      <c r="AA16" s="94" t="s">
        <v>2281</v>
      </c>
      <c r="AB16" s="98">
        <f>365.24*AB8</f>
        <v>13299.175789663323</v>
      </c>
      <c r="AC16" t="s">
        <v>2308</v>
      </c>
      <c r="AD16" s="36"/>
      <c r="AE16" s="84"/>
      <c r="AW16">
        <v>-4200</v>
      </c>
      <c r="AX16">
        <f t="shared" si="0"/>
        <v>-2.7357314811809769E-3</v>
      </c>
      <c r="AY16">
        <f t="shared" si="1"/>
        <v>4.1952537600571183E-3</v>
      </c>
      <c r="AZ16">
        <f t="shared" si="2"/>
        <v>-6.9309852412380952E-3</v>
      </c>
      <c r="BA16">
        <f t="shared" si="3"/>
        <v>0.7372944580029378</v>
      </c>
      <c r="BB16">
        <f t="shared" si="4"/>
        <v>-0.24200065717511424</v>
      </c>
      <c r="BC16">
        <f t="shared" si="5"/>
        <v>-2.8705712236312468</v>
      </c>
      <c r="BD16">
        <f t="shared" si="6"/>
        <v>-7.3342646172122681</v>
      </c>
      <c r="BE16">
        <f t="shared" si="7"/>
        <v>-2.7847176387521588</v>
      </c>
      <c r="BF16">
        <f t="shared" si="7"/>
        <v>-2.7846849151090507</v>
      </c>
      <c r="BG16">
        <f t="shared" si="7"/>
        <v>-2.7848130011318912</v>
      </c>
      <c r="BH16">
        <f t="shared" si="7"/>
        <v>-2.7843116152894871</v>
      </c>
      <c r="BI16">
        <f t="shared" si="7"/>
        <v>-2.7862737294471733</v>
      </c>
      <c r="BJ16">
        <f t="shared" si="7"/>
        <v>-2.7785869900011573</v>
      </c>
      <c r="BK16">
        <f t="shared" si="7"/>
        <v>-2.8085777587420524</v>
      </c>
      <c r="BL16">
        <f t="shared" si="8"/>
        <v>-2.6894567482118283</v>
      </c>
    </row>
    <row r="17" spans="1:64" ht="16.5" thickBot="1" x14ac:dyDescent="0.35">
      <c r="A17" s="40" t="s">
        <v>2551</v>
      </c>
      <c r="C17">
        <f>COUNT(C21:C2170)</f>
        <v>469</v>
      </c>
      <c r="E17" s="53" t="s">
        <v>2576</v>
      </c>
      <c r="F17" s="54">
        <f ca="1">ROUND(2*(F16-$C$7)/$C$8,0)/2+F15</f>
        <v>12658.5</v>
      </c>
      <c r="AA17" s="94" t="s">
        <v>2282</v>
      </c>
      <c r="AB17" s="99">
        <f>AB13^3/AB8^2</f>
        <v>4.3390919514457359E-2</v>
      </c>
      <c r="AC17" t="s">
        <v>2304</v>
      </c>
      <c r="AE17" s="84"/>
      <c r="AW17">
        <v>-4000</v>
      </c>
      <c r="AX17">
        <f t="shared" si="0"/>
        <v>-4.7686067046263216E-3</v>
      </c>
      <c r="AY17">
        <f t="shared" si="1"/>
        <v>4.2035673002619777E-3</v>
      </c>
      <c r="AZ17">
        <f t="shared" si="2"/>
        <v>-8.9721740048882993E-3</v>
      </c>
      <c r="BA17">
        <f t="shared" si="3"/>
        <v>0.74387069596833832</v>
      </c>
      <c r="BB17">
        <f t="shared" si="4"/>
        <v>-0.31778040274304242</v>
      </c>
      <c r="BC17">
        <f t="shared" si="5"/>
        <v>-2.7916108678796401</v>
      </c>
      <c r="BD17">
        <f t="shared" si="6"/>
        <v>-5.6561333813319488</v>
      </c>
      <c r="BE17">
        <f t="shared" si="7"/>
        <v>-2.6821187319772863</v>
      </c>
      <c r="BF17">
        <f t="shared" si="7"/>
        <v>-2.6820875462619371</v>
      </c>
      <c r="BG17">
        <f t="shared" si="7"/>
        <v>-2.6822151559607876</v>
      </c>
      <c r="BH17">
        <f t="shared" si="7"/>
        <v>-2.6816929352795893</v>
      </c>
      <c r="BI17">
        <f t="shared" si="7"/>
        <v>-2.6838291810510362</v>
      </c>
      <c r="BJ17">
        <f t="shared" si="7"/>
        <v>-2.6750760704302214</v>
      </c>
      <c r="BK17">
        <f t="shared" si="7"/>
        <v>-2.710707777219584</v>
      </c>
      <c r="BL17">
        <f t="shared" si="8"/>
        <v>-2.5611935992145138</v>
      </c>
    </row>
    <row r="18" spans="1:64" ht="17.25" thickTop="1" thickBot="1" x14ac:dyDescent="0.35">
      <c r="A18" s="12" t="s">
        <v>2579</v>
      </c>
      <c r="C18" s="37">
        <f ca="1">+C15</f>
        <v>57068.669975823788</v>
      </c>
      <c r="D18" s="65">
        <f ca="1">C16</f>
        <v>1.3574530719148026</v>
      </c>
      <c r="E18" s="53" t="s">
        <v>2577</v>
      </c>
      <c r="F18" s="36">
        <f ca="1">ROUND(2*(F16-$C$15)/$C$16,0)/2+F15</f>
        <v>2662.5</v>
      </c>
      <c r="AA18" s="100" t="s">
        <v>2283</v>
      </c>
      <c r="AB18" s="101">
        <f>2*PI()/(AB8*365.2422)*AD2</f>
        <v>6.4131574498658029E-4</v>
      </c>
      <c r="AC18" s="102" t="s">
        <v>2330</v>
      </c>
      <c r="AD18" s="102"/>
      <c r="AE18" s="103"/>
      <c r="AW18">
        <v>-3800</v>
      </c>
      <c r="AX18">
        <f t="shared" si="0"/>
        <v>-6.7283344479428424E-3</v>
      </c>
      <c r="AY18">
        <f t="shared" si="1"/>
        <v>4.2097372477612029E-3</v>
      </c>
      <c r="AZ18">
        <f t="shared" si="2"/>
        <v>-1.0938071695704045E-2</v>
      </c>
      <c r="BA18">
        <f t="shared" si="3"/>
        <v>0.75222470698533139</v>
      </c>
      <c r="BB18">
        <f t="shared" si="4"/>
        <v>-0.393051181548005</v>
      </c>
      <c r="BC18">
        <f t="shared" si="5"/>
        <v>-2.7110509984556304</v>
      </c>
      <c r="BD18">
        <f t="shared" si="6"/>
        <v>-4.5733316495736043</v>
      </c>
      <c r="BE18">
        <f t="shared" ref="BE18:BK32" si="10">$BL18+$AB$7*SIN(BF18)</f>
        <v>-2.578485672256754</v>
      </c>
      <c r="BF18">
        <f t="shared" si="10"/>
        <v>-2.5784598936325982</v>
      </c>
      <c r="BG18">
        <f t="shared" si="10"/>
        <v>-2.5785717003076107</v>
      </c>
      <c r="BH18">
        <f t="shared" si="10"/>
        <v>-2.5780867168817982</v>
      </c>
      <c r="BI18">
        <f t="shared" si="10"/>
        <v>-2.5801893548756945</v>
      </c>
      <c r="BJ18">
        <f t="shared" si="10"/>
        <v>-2.5710530601135613</v>
      </c>
      <c r="BK18">
        <f t="shared" si="10"/>
        <v>-2.6103814431732615</v>
      </c>
      <c r="BL18">
        <f t="shared" si="8"/>
        <v>-2.4329304502171976</v>
      </c>
    </row>
    <row r="19" spans="1:64" ht="13.5" thickBot="1" x14ac:dyDescent="0.25">
      <c r="A19" s="12" t="s">
        <v>2580</v>
      </c>
      <c r="C19" s="39">
        <f>+D15</f>
        <v>57069.036381424055</v>
      </c>
      <c r="D19" s="66">
        <f>+D16</f>
        <v>1.3574164513433389</v>
      </c>
      <c r="E19" s="53" t="s">
        <v>2578</v>
      </c>
      <c r="F19" s="55">
        <f ca="1">+$C$15+$C$16*F18-15018.5-'B (2)'!$C$5/24</f>
        <v>45664.055446463615</v>
      </c>
      <c r="G19" t="s">
        <v>2365</v>
      </c>
      <c r="O19" t="s">
        <v>2366</v>
      </c>
      <c r="AA19" s="104"/>
      <c r="AC19" s="104"/>
      <c r="AW19">
        <v>-3600</v>
      </c>
      <c r="AX19">
        <f t="shared" si="0"/>
        <v>-8.5949639827734396E-3</v>
      </c>
      <c r="AY19">
        <f t="shared" si="1"/>
        <v>4.2137636025547914E-3</v>
      </c>
      <c r="AZ19">
        <f t="shared" si="2"/>
        <v>-1.2808727585328231E-2</v>
      </c>
      <c r="BA19">
        <f t="shared" si="3"/>
        <v>0.76245481232235168</v>
      </c>
      <c r="BB19">
        <f t="shared" si="4"/>
        <v>-0.46755270409328709</v>
      </c>
      <c r="BC19">
        <f t="shared" si="5"/>
        <v>-2.6284782913419344</v>
      </c>
      <c r="BD19">
        <f t="shared" si="6"/>
        <v>-3.8118698597922567</v>
      </c>
      <c r="BE19">
        <f t="shared" si="10"/>
        <v>-2.473566060699588</v>
      </c>
      <c r="BF19">
        <f t="shared" si="10"/>
        <v>-2.4735475492422023</v>
      </c>
      <c r="BG19">
        <f t="shared" si="10"/>
        <v>-2.4736340298661359</v>
      </c>
      <c r="BH19">
        <f t="shared" si="10"/>
        <v>-2.4732299646735214</v>
      </c>
      <c r="BI19">
        <f t="shared" si="10"/>
        <v>-2.4751167834868042</v>
      </c>
      <c r="BJ19">
        <f t="shared" si="10"/>
        <v>-2.4662818443883867</v>
      </c>
      <c r="BK19">
        <f t="shared" si="10"/>
        <v>-2.5071397856424129</v>
      </c>
      <c r="BL19">
        <f t="shared" si="8"/>
        <v>-2.3046673012198813</v>
      </c>
    </row>
    <row r="20" spans="1:64" ht="15" thickBot="1" x14ac:dyDescent="0.25">
      <c r="A20" s="14"/>
      <c r="B20" s="14" t="s">
        <v>2367</v>
      </c>
      <c r="C20" s="14"/>
      <c r="D20" s="63"/>
      <c r="E20" s="14" t="s">
        <v>2368</v>
      </c>
      <c r="F20" s="14" t="s">
        <v>2369</v>
      </c>
      <c r="G20" s="14" t="s">
        <v>2370</v>
      </c>
      <c r="H20" s="15" t="s">
        <v>2537</v>
      </c>
      <c r="I20" s="15" t="s">
        <v>2559</v>
      </c>
      <c r="J20" s="15" t="s">
        <v>2588</v>
      </c>
      <c r="K20" s="15" t="s">
        <v>2589</v>
      </c>
      <c r="L20" s="15" t="s">
        <v>2285</v>
      </c>
      <c r="M20" s="15" t="s">
        <v>2286</v>
      </c>
      <c r="N20" s="15" t="s">
        <v>2287</v>
      </c>
      <c r="O20" s="15" t="s">
        <v>2375</v>
      </c>
      <c r="P20" s="14" t="s">
        <v>2376</v>
      </c>
      <c r="Q20" s="14" t="s">
        <v>2377</v>
      </c>
      <c r="R20" s="14" t="s">
        <v>2520</v>
      </c>
      <c r="S20" s="14" t="s">
        <v>2590</v>
      </c>
      <c r="Z20" s="14" t="s">
        <v>2369</v>
      </c>
      <c r="AA20" s="72" t="s">
        <v>2339</v>
      </c>
      <c r="AB20" s="72" t="s">
        <v>2344</v>
      </c>
      <c r="AC20" s="72" t="s">
        <v>2342</v>
      </c>
      <c r="AD20" s="72" t="s">
        <v>2333</v>
      </c>
      <c r="AE20" s="72" t="s">
        <v>2284</v>
      </c>
      <c r="AF20" s="72" t="s">
        <v>2343</v>
      </c>
      <c r="AG20" s="74"/>
      <c r="AH20" s="72" t="s">
        <v>2315</v>
      </c>
      <c r="AI20" s="72" t="s">
        <v>2316</v>
      </c>
      <c r="AJ20" s="72" t="s">
        <v>2317</v>
      </c>
      <c r="AK20" s="72" t="s">
        <v>2334</v>
      </c>
      <c r="AL20" s="72" t="s">
        <v>2318</v>
      </c>
      <c r="AM20" s="72" t="s">
        <v>2319</v>
      </c>
      <c r="AN20" s="14" t="s">
        <v>2320</v>
      </c>
      <c r="AO20" s="14" t="s">
        <v>2321</v>
      </c>
      <c r="AP20" s="14" t="s">
        <v>2322</v>
      </c>
      <c r="AQ20" s="14" t="s">
        <v>2323</v>
      </c>
      <c r="AR20" s="14" t="s">
        <v>2324</v>
      </c>
      <c r="AS20" s="14" t="s">
        <v>2325</v>
      </c>
      <c r="AT20" s="14" t="s">
        <v>2326</v>
      </c>
      <c r="AU20" s="14" t="s">
        <v>2592</v>
      </c>
      <c r="AV20" s="105"/>
      <c r="AW20">
        <v>-3400</v>
      </c>
      <c r="AX20">
        <f t="shared" si="0"/>
        <v>-1.0347332386495156E-2</v>
      </c>
      <c r="AY20">
        <f t="shared" si="1"/>
        <v>4.2156463646427457E-3</v>
      </c>
      <c r="AZ20">
        <f t="shared" si="2"/>
        <v>-1.4562978751137901E-2</v>
      </c>
      <c r="BA20">
        <f t="shared" si="3"/>
        <v>0.7746814342663354</v>
      </c>
      <c r="BB20">
        <f t="shared" si="4"/>
        <v>-0.54094303542979505</v>
      </c>
      <c r="BC20">
        <f t="shared" si="5"/>
        <v>-2.5434405395106201</v>
      </c>
      <c r="BD20">
        <f t="shared" si="6"/>
        <v>-3.2433394790630361</v>
      </c>
      <c r="BE20">
        <f t="shared" si="10"/>
        <v>-2.3670922953260152</v>
      </c>
      <c r="BF20">
        <f t="shared" si="10"/>
        <v>-2.3670808969706894</v>
      </c>
      <c r="BG20">
        <f t="shared" si="10"/>
        <v>-2.3671393826469078</v>
      </c>
      <c r="BH20">
        <f t="shared" si="10"/>
        <v>-2.3668392534910412</v>
      </c>
      <c r="BI20">
        <f t="shared" si="10"/>
        <v>-2.3683784842802806</v>
      </c>
      <c r="BJ20">
        <f t="shared" si="10"/>
        <v>-2.3604596956208934</v>
      </c>
      <c r="BK20">
        <f t="shared" si="10"/>
        <v>-2.400571729205736</v>
      </c>
      <c r="BL20">
        <f t="shared" si="8"/>
        <v>-2.176404152222565</v>
      </c>
    </row>
    <row r="21" spans="1:64" x14ac:dyDescent="0.2">
      <c r="A21" t="s">
        <v>2378</v>
      </c>
      <c r="B21" s="21"/>
      <c r="C21" s="8">
        <v>34848.769</v>
      </c>
      <c r="E21">
        <f t="shared" ref="E21:E81" si="11">(C21-C$7)/C$8</f>
        <v>-6373.0199609941346</v>
      </c>
      <c r="F21">
        <f t="shared" ref="F21:F81" si="12">+ROUND(2*E21,0)/2</f>
        <v>-6373</v>
      </c>
      <c r="G21">
        <f t="shared" ref="G21:G50" si="13">C21-(C$7+F21*C$8)</f>
        <v>-2.7095772900793236E-2</v>
      </c>
      <c r="H21">
        <f>G21</f>
        <v>-2.7095772900793236E-2</v>
      </c>
      <c r="P21">
        <f t="shared" ref="P21:P81" si="14">+D$11+D$12*F21+D$13*F21^2</f>
        <v>0.18157961604327211</v>
      </c>
      <c r="Q21" s="11">
        <f t="shared" ref="Q21:Q81" si="15">C21-15018.5</f>
        <v>19830.269</v>
      </c>
      <c r="R21">
        <f t="shared" ref="R21:R50" si="16">+(P21-G21)^2</f>
        <v>4.3545417950956948E-2</v>
      </c>
      <c r="S21" s="21">
        <v>0.2</v>
      </c>
      <c r="Z21">
        <f t="shared" ref="Z21:Z81" si="17">F21</f>
        <v>-6373</v>
      </c>
      <c r="AA21" s="80">
        <f t="shared" ref="AA21:AA81" si="18">AB$3+AB$4*Z21+AB$5*Z21^2+AH21</f>
        <v>1.9077991234013981E-2</v>
      </c>
      <c r="AB21" s="80">
        <f t="shared" ref="AB21:AB81" si="19">IF(S21&lt;&gt;0,G21-AH21, -9999)</f>
        <v>-4.2207005713460873E-2</v>
      </c>
      <c r="AC21" s="80">
        <f t="shared" ref="AC21:AC81" si="20">+G21-P21</f>
        <v>-0.20867538894406534</v>
      </c>
      <c r="AD21" s="80">
        <f>IF(S21&lt;&gt;0,G21-AA21, -9999)</f>
        <v>-4.6173764134807213E-2</v>
      </c>
      <c r="AE21" s="80">
        <f t="shared" ref="AE21:AE81" si="21">+(G21-AA21)^2*S21</f>
        <v>4.2640329887536185E-4</v>
      </c>
      <c r="AF21">
        <f>IF(S21&lt;&gt;0,G21-P21, -9999)</f>
        <v>-0.20867538894406534</v>
      </c>
      <c r="AG21" s="106"/>
      <c r="AH21">
        <f t="shared" ref="AH21:AH81" si="22">$AB$6*($AB$11/AI21*AJ21+$AB$12)</f>
        <v>1.5111232812667635E-2</v>
      </c>
      <c r="AI21">
        <f t="shared" ref="AI21:AI81" si="23">1+$AB$7*COS(AL21)</f>
        <v>0.77226110624270905</v>
      </c>
      <c r="AJ21">
        <f t="shared" ref="AJ21:AJ81" si="24">SIN(AL21+RADIANS($AB$9))</f>
        <v>0.57187955636241494</v>
      </c>
      <c r="AK21">
        <f t="shared" ref="AK21:AK81" si="25">$AB$7*SIN(AL21)</f>
        <v>0.14992480975256275</v>
      </c>
      <c r="AL21">
        <f t="shared" ref="AL21:AL81" si="26">2*ATAN(AM21)</f>
        <v>2.5593915857725351</v>
      </c>
      <c r="AM21">
        <f t="shared" ref="AM21:AM81" si="27">SQRT((1+$AB$7)/(1-$AB$7))*TAN(AN21/2)</f>
        <v>3.3376531748185996</v>
      </c>
      <c r="AN21" s="80">
        <f t="shared" ref="AN21:AT35" si="28">$AU21+$AB$7*SIN(AO21)</f>
        <v>-3.8962515707446324</v>
      </c>
      <c r="AO21" s="80">
        <f t="shared" si="28"/>
        <v>-3.8962641984967834</v>
      </c>
      <c r="AP21" s="80">
        <f t="shared" si="28"/>
        <v>-3.8962006263169044</v>
      </c>
      <c r="AQ21" s="80">
        <f t="shared" si="28"/>
        <v>-3.8965207077931563</v>
      </c>
      <c r="AR21" s="80">
        <f t="shared" si="28"/>
        <v>-3.8949100969378581</v>
      </c>
      <c r="AS21" s="80">
        <f t="shared" si="28"/>
        <v>-3.9030394473578474</v>
      </c>
      <c r="AT21" s="80">
        <f t="shared" si="28"/>
        <v>-3.8626167321138043</v>
      </c>
      <c r="AU21" s="80">
        <f t="shared" ref="AU21:AU81" si="29">RADIANS($AB$9)+$AB$18*(F21-AB$15)</f>
        <v>-4.0830358620676677</v>
      </c>
      <c r="AW21">
        <v>-3200</v>
      </c>
      <c r="AX21">
        <f t="shared" si="0"/>
        <v>-1.1962813883815262E-2</v>
      </c>
      <c r="AY21">
        <f t="shared" si="1"/>
        <v>4.2153855340250641E-3</v>
      </c>
      <c r="AZ21">
        <f t="shared" si="2"/>
        <v>-1.6178199417840326E-2</v>
      </c>
      <c r="BA21">
        <f t="shared" si="3"/>
        <v>0.78904786053797993</v>
      </c>
      <c r="BB21">
        <f t="shared" si="4"/>
        <v>-0.61277041918407615</v>
      </c>
      <c r="BC21">
        <f t="shared" si="5"/>
        <v>-2.4554369447302458</v>
      </c>
      <c r="BD21">
        <f t="shared" si="6"/>
        <v>-2.7995234720956406</v>
      </c>
      <c r="BE21">
        <f t="shared" si="10"/>
        <v>-2.258778318211855</v>
      </c>
      <c r="BF21">
        <f t="shared" si="10"/>
        <v>-2.2587724693832278</v>
      </c>
      <c r="BG21">
        <f t="shared" si="10"/>
        <v>-2.258806251348576</v>
      </c>
      <c r="BH21">
        <f t="shared" si="10"/>
        <v>-2.258611112580446</v>
      </c>
      <c r="BI21">
        <f t="shared" si="10"/>
        <v>-2.2597376775443907</v>
      </c>
      <c r="BJ21">
        <f t="shared" si="10"/>
        <v>-2.2532124041930812</v>
      </c>
      <c r="BK21">
        <f t="shared" si="10"/>
        <v>-2.2903208474956602</v>
      </c>
      <c r="BL21">
        <f t="shared" si="8"/>
        <v>-2.0481410032252487</v>
      </c>
    </row>
    <row r="22" spans="1:64" x14ac:dyDescent="0.2">
      <c r="A22" s="27" t="s">
        <v>2528</v>
      </c>
      <c r="B22" s="23"/>
      <c r="C22" s="24">
        <v>38288.521800000002</v>
      </c>
      <c r="D22" s="8" t="s">
        <v>2559</v>
      </c>
      <c r="E22">
        <f t="shared" si="11"/>
        <v>-3839.0126927563192</v>
      </c>
      <c r="F22">
        <f t="shared" si="12"/>
        <v>-3839</v>
      </c>
      <c r="G22">
        <f t="shared" si="13"/>
        <v>-1.7229604920430575E-2</v>
      </c>
      <c r="I22">
        <f t="shared" ref="I22:I28" si="30">G22</f>
        <v>-1.7229604920430575E-2</v>
      </c>
      <c r="P22">
        <f t="shared" si="14"/>
        <v>7.0468784043272115E-2</v>
      </c>
      <c r="Q22" s="11">
        <f t="shared" si="15"/>
        <v>23270.021800000002</v>
      </c>
      <c r="R22">
        <f t="shared" si="16"/>
        <v>7.6910074268288896E-3</v>
      </c>
      <c r="S22" s="21">
        <v>0.1</v>
      </c>
      <c r="Z22">
        <f t="shared" si="17"/>
        <v>-3839</v>
      </c>
      <c r="AA22" s="80">
        <f t="shared" si="18"/>
        <v>-6.3528552458296363E-3</v>
      </c>
      <c r="AB22" s="80">
        <f t="shared" si="19"/>
        <v>-6.6680473213696009E-3</v>
      </c>
      <c r="AC22" s="80">
        <f t="shared" si="20"/>
        <v>-8.7698388963702689E-2</v>
      </c>
      <c r="AD22" s="80">
        <f t="shared" ref="AD22:AD82" si="31">IF(S22&lt;&gt;0,G22-AA22, -9999)</f>
        <v>-1.0876749674600939E-2</v>
      </c>
      <c r="AE22" s="80">
        <f t="shared" si="21"/>
        <v>1.1830368348393164E-5</v>
      </c>
      <c r="AF22">
        <f t="shared" ref="AF22:AF82" si="32">IF(S22&lt;&gt;0,G22-P22, -9999)</f>
        <v>-8.7698388963702689E-2</v>
      </c>
      <c r="AG22" s="106"/>
      <c r="AH22">
        <f t="shared" si="22"/>
        <v>-1.0561557599060974E-2</v>
      </c>
      <c r="AI22">
        <f t="shared" si="23"/>
        <v>0.75045180468525396</v>
      </c>
      <c r="AJ22">
        <f t="shared" si="24"/>
        <v>-0.37842461865391391</v>
      </c>
      <c r="AK22">
        <f t="shared" si="25"/>
        <v>-0.10985513426458575</v>
      </c>
      <c r="AL22">
        <f t="shared" si="26"/>
        <v>-2.7269047412747285</v>
      </c>
      <c r="AM22">
        <f t="shared" si="27"/>
        <v>-4.7535904653708636</v>
      </c>
      <c r="AN22" s="80">
        <f t="shared" si="28"/>
        <v>-2.5987870116571239</v>
      </c>
      <c r="AO22" s="80">
        <f t="shared" si="28"/>
        <v>-2.5987599653262903</v>
      </c>
      <c r="AP22" s="80">
        <f t="shared" si="28"/>
        <v>-2.5988758096440385</v>
      </c>
      <c r="AQ22" s="80">
        <f t="shared" si="28"/>
        <v>-2.5983795705706916</v>
      </c>
      <c r="AR22" s="80">
        <f t="shared" si="28"/>
        <v>-2.6005042531571418</v>
      </c>
      <c r="AS22" s="80">
        <f t="shared" si="28"/>
        <v>-2.5913879931576753</v>
      </c>
      <c r="AT22" s="80">
        <f t="shared" si="28"/>
        <v>-2.6301601765402527</v>
      </c>
      <c r="AU22" s="80">
        <f t="shared" si="29"/>
        <v>-2.4579417642716734</v>
      </c>
      <c r="AW22">
        <v>-3000</v>
      </c>
      <c r="AX22">
        <f t="shared" si="0"/>
        <v>-1.341705881815855E-2</v>
      </c>
      <c r="AY22">
        <f t="shared" si="1"/>
        <v>4.2129811107017474E-3</v>
      </c>
      <c r="AZ22">
        <f t="shared" si="2"/>
        <v>-1.7630039928860298E-2</v>
      </c>
      <c r="BA22">
        <f t="shared" si="3"/>
        <v>0.80572033381294461</v>
      </c>
      <c r="BB22">
        <f t="shared" si="4"/>
        <v>-0.68243680596061151</v>
      </c>
      <c r="BC22">
        <f t="shared" si="5"/>
        <v>-2.3639072473085538</v>
      </c>
      <c r="BD22">
        <f t="shared" si="6"/>
        <v>-2.440794162704937</v>
      </c>
      <c r="BE22">
        <f t="shared" si="10"/>
        <v>-2.1483164009559039</v>
      </c>
      <c r="BF22">
        <f t="shared" si="10"/>
        <v>-2.1483140260634301</v>
      </c>
      <c r="BG22">
        <f t="shared" si="10"/>
        <v>-2.1483299801000837</v>
      </c>
      <c r="BH22">
        <f t="shared" si="10"/>
        <v>-2.1482227966771701</v>
      </c>
      <c r="BI22">
        <f t="shared" si="10"/>
        <v>-2.1489425448800183</v>
      </c>
      <c r="BJ22">
        <f t="shared" si="10"/>
        <v>-2.1440939918323045</v>
      </c>
      <c r="BK22">
        <f t="shared" si="10"/>
        <v>-2.1760912188892223</v>
      </c>
      <c r="BL22">
        <f t="shared" si="8"/>
        <v>-1.9198778542279324</v>
      </c>
    </row>
    <row r="23" spans="1:64" x14ac:dyDescent="0.2">
      <c r="A23" s="27" t="s">
        <v>2529</v>
      </c>
      <c r="B23" s="23"/>
      <c r="C23" s="24">
        <v>38881.726999999999</v>
      </c>
      <c r="D23" s="8" t="s">
        <v>2559</v>
      </c>
      <c r="E23">
        <f t="shared" si="11"/>
        <v>-3402.0085311908551</v>
      </c>
      <c r="F23">
        <f t="shared" si="12"/>
        <v>-3402</v>
      </c>
      <c r="G23">
        <f t="shared" si="13"/>
        <v>-1.1580545957258437E-2</v>
      </c>
      <c r="I23">
        <f t="shared" si="30"/>
        <v>-1.1580545957258437E-2</v>
      </c>
      <c r="P23">
        <f t="shared" si="14"/>
        <v>5.6500516043272123E-2</v>
      </c>
      <c r="Q23" s="11">
        <f t="shared" si="15"/>
        <v>23863.226999999999</v>
      </c>
      <c r="R23">
        <f t="shared" si="16"/>
        <v>4.6350310031200862E-3</v>
      </c>
      <c r="S23" s="21">
        <v>0.1</v>
      </c>
      <c r="Z23">
        <f t="shared" si="17"/>
        <v>-3402</v>
      </c>
      <c r="AA23" s="80">
        <f t="shared" si="18"/>
        <v>-1.0330447245541819E-2</v>
      </c>
      <c r="AB23" s="80">
        <f t="shared" si="19"/>
        <v>2.9655394360891419E-3</v>
      </c>
      <c r="AC23" s="80">
        <f t="shared" si="20"/>
        <v>-6.8081062000530559E-2</v>
      </c>
      <c r="AD23" s="80">
        <f t="shared" si="31"/>
        <v>-1.2500987117166178E-3</v>
      </c>
      <c r="AE23" s="80">
        <f t="shared" si="21"/>
        <v>1.5627467890355475E-7</v>
      </c>
      <c r="AF23">
        <f t="shared" si="32"/>
        <v>-6.8081062000530559E-2</v>
      </c>
      <c r="AG23" s="106"/>
      <c r="AH23">
        <f t="shared" si="22"/>
        <v>-1.4546085393347579E-2</v>
      </c>
      <c r="AI23">
        <f t="shared" si="23"/>
        <v>0.77454883397454433</v>
      </c>
      <c r="AJ23">
        <f t="shared" si="24"/>
        <v>-0.54021600832130245</v>
      </c>
      <c r="AK23">
        <f t="shared" si="25"/>
        <v>-0.15334348387492439</v>
      </c>
      <c r="AL23">
        <f t="shared" si="26"/>
        <v>-2.5443047178962517</v>
      </c>
      <c r="AM23">
        <f t="shared" si="27"/>
        <v>-3.248323808328017</v>
      </c>
      <c r="AN23" s="80">
        <f t="shared" si="28"/>
        <v>-2.3681656483995388</v>
      </c>
      <c r="AO23" s="80">
        <f t="shared" si="28"/>
        <v>-2.3681541850170249</v>
      </c>
      <c r="AP23" s="80">
        <f t="shared" si="28"/>
        <v>-2.36821294267593</v>
      </c>
      <c r="AQ23" s="80">
        <f t="shared" si="28"/>
        <v>-2.3679117339208577</v>
      </c>
      <c r="AR23" s="80">
        <f t="shared" si="28"/>
        <v>-2.3694548817993835</v>
      </c>
      <c r="AS23" s="80">
        <f t="shared" si="28"/>
        <v>-2.3615242876648779</v>
      </c>
      <c r="AT23" s="80">
        <f t="shared" si="28"/>
        <v>-2.4016550941412982</v>
      </c>
      <c r="AU23" s="80">
        <f t="shared" si="29"/>
        <v>-2.177686783712538</v>
      </c>
      <c r="AW23">
        <v>-2800</v>
      </c>
      <c r="AX23">
        <f t="shared" si="0"/>
        <v>-1.4683733393914024E-2</v>
      </c>
      <c r="AY23">
        <f t="shared" si="1"/>
        <v>4.2084330946727949E-3</v>
      </c>
      <c r="AZ23">
        <f t="shared" si="2"/>
        <v>-1.8892166488586819E-2</v>
      </c>
      <c r="BA23">
        <f t="shared" si="3"/>
        <v>0.82488673654330791</v>
      </c>
      <c r="BB23">
        <f t="shared" si="4"/>
        <v>-0.74915059669928896</v>
      </c>
      <c r="BC23">
        <f t="shared" si="5"/>
        <v>-2.2682196573401292</v>
      </c>
      <c r="BD23">
        <f t="shared" si="6"/>
        <v>-2.1425253748933697</v>
      </c>
      <c r="BE23">
        <f t="shared" si="10"/>
        <v>-2.035374102747125</v>
      </c>
      <c r="BF23">
        <f t="shared" si="10"/>
        <v>-2.0353734092028022</v>
      </c>
      <c r="BG23">
        <f t="shared" si="10"/>
        <v>-2.0353790863731858</v>
      </c>
      <c r="BH23">
        <f t="shared" si="10"/>
        <v>-2.0353326126664824</v>
      </c>
      <c r="BI23">
        <f t="shared" si="10"/>
        <v>-2.0357129229566553</v>
      </c>
      <c r="BJ23">
        <f t="shared" si="10"/>
        <v>-2.032592180001676</v>
      </c>
      <c r="BK23">
        <f t="shared" si="10"/>
        <v>-2.057652288172926</v>
      </c>
      <c r="BL23">
        <f t="shared" si="8"/>
        <v>-1.7916147052306162</v>
      </c>
    </row>
    <row r="24" spans="1:64" x14ac:dyDescent="0.2">
      <c r="A24" s="27" t="s">
        <v>2529</v>
      </c>
      <c r="B24" s="23"/>
      <c r="C24" s="24">
        <v>38915.658000000003</v>
      </c>
      <c r="D24" s="8" t="s">
        <v>2559</v>
      </c>
      <c r="E24">
        <f t="shared" si="11"/>
        <v>-3377.0121417356049</v>
      </c>
      <c r="F24">
        <f t="shared" si="12"/>
        <v>-3377</v>
      </c>
      <c r="G24">
        <f t="shared" si="13"/>
        <v>-1.6481629536428954E-2</v>
      </c>
      <c r="I24">
        <f t="shared" si="30"/>
        <v>-1.6481629536428954E-2</v>
      </c>
      <c r="P24">
        <f t="shared" si="14"/>
        <v>5.5747616043272122E-2</v>
      </c>
      <c r="Q24" s="11">
        <f t="shared" si="15"/>
        <v>23897.158000000003</v>
      </c>
      <c r="R24">
        <f t="shared" si="16"/>
        <v>5.2170639170127679E-3</v>
      </c>
      <c r="S24" s="21">
        <v>0.1</v>
      </c>
      <c r="Z24">
        <f t="shared" si="17"/>
        <v>-3377</v>
      </c>
      <c r="AA24" s="80">
        <f t="shared" si="18"/>
        <v>-1.0540522760657589E-2</v>
      </c>
      <c r="AB24" s="80">
        <f t="shared" si="19"/>
        <v>-1.7253813245758452E-3</v>
      </c>
      <c r="AC24" s="80">
        <f t="shared" si="20"/>
        <v>-7.2229245579701076E-2</v>
      </c>
      <c r="AD24" s="80">
        <f t="shared" si="31"/>
        <v>-5.9411067757713654E-3</v>
      </c>
      <c r="AE24" s="80">
        <f t="shared" si="21"/>
        <v>3.5296749721116429E-6</v>
      </c>
      <c r="AF24">
        <f t="shared" si="32"/>
        <v>-7.2229245579701076E-2</v>
      </c>
      <c r="AG24" s="106"/>
      <c r="AH24">
        <f t="shared" si="22"/>
        <v>-1.4756248211853109E-2</v>
      </c>
      <c r="AI24">
        <f t="shared" si="23"/>
        <v>0.77622174273715994</v>
      </c>
      <c r="AJ24">
        <f t="shared" si="24"/>
        <v>-0.54929256974535035</v>
      </c>
      <c r="AK24">
        <f t="shared" si="25"/>
        <v>-0.15577465739183305</v>
      </c>
      <c r="AL24">
        <f t="shared" si="26"/>
        <v>-2.5334810734231183</v>
      </c>
      <c r="AM24">
        <f t="shared" si="27"/>
        <v>-3.1868879641412811</v>
      </c>
      <c r="AN24" s="80">
        <f t="shared" si="28"/>
        <v>-2.3547354468042849</v>
      </c>
      <c r="AO24" s="80">
        <f t="shared" si="28"/>
        <v>-2.354724784211307</v>
      </c>
      <c r="AP24" s="80">
        <f t="shared" si="28"/>
        <v>-2.3547801684959033</v>
      </c>
      <c r="AQ24" s="80">
        <f t="shared" si="28"/>
        <v>-2.3544924545773056</v>
      </c>
      <c r="AR24" s="80">
        <f t="shared" si="28"/>
        <v>-2.3559861865953615</v>
      </c>
      <c r="AS24" s="80">
        <f t="shared" si="28"/>
        <v>-2.3482065835092665</v>
      </c>
      <c r="AT24" s="80">
        <f t="shared" si="28"/>
        <v>-2.3880864438725804</v>
      </c>
      <c r="AU24" s="80">
        <f t="shared" si="29"/>
        <v>-2.161653890087873</v>
      </c>
      <c r="AW24">
        <v>-2600</v>
      </c>
      <c r="AX24">
        <f t="shared" si="0"/>
        <v>-1.5734282157902766E-2</v>
      </c>
      <c r="AY24">
        <f t="shared" si="1"/>
        <v>4.2017414859382074E-3</v>
      </c>
      <c r="AZ24">
        <f t="shared" si="2"/>
        <v>-1.9936023643840974E-2</v>
      </c>
      <c r="BA24">
        <f t="shared" si="3"/>
        <v>0.84675269059076608</v>
      </c>
      <c r="BB24">
        <f t="shared" si="4"/>
        <v>-0.81186579259758884</v>
      </c>
      <c r="BC24">
        <f t="shared" si="5"/>
        <v>-2.1676577376586259</v>
      </c>
      <c r="BD24">
        <f t="shared" si="6"/>
        <v>-1.8885772787115913</v>
      </c>
      <c r="BE24">
        <f t="shared" si="10"/>
        <v>-1.9195916157212913</v>
      </c>
      <c r="BF24">
        <f t="shared" si="10"/>
        <v>-1.9195914963413754</v>
      </c>
      <c r="BG24">
        <f t="shared" si="10"/>
        <v>-1.9195927774427402</v>
      </c>
      <c r="BH24">
        <f t="shared" si="10"/>
        <v>-1.9195790293275174</v>
      </c>
      <c r="BI24">
        <f t="shared" si="10"/>
        <v>-1.9197265398391195</v>
      </c>
      <c r="BJ24">
        <f t="shared" si="10"/>
        <v>-1.9181406885243173</v>
      </c>
      <c r="BK24">
        <f t="shared" si="10"/>
        <v>-1.9348426543098176</v>
      </c>
      <c r="BL24">
        <f t="shared" si="8"/>
        <v>-1.6633515562333008</v>
      </c>
    </row>
    <row r="25" spans="1:64" x14ac:dyDescent="0.2">
      <c r="A25" s="27" t="s">
        <v>2530</v>
      </c>
      <c r="B25" s="23"/>
      <c r="C25" s="24">
        <v>38937.377</v>
      </c>
      <c r="D25" s="8" t="s">
        <v>2602</v>
      </c>
      <c r="E25">
        <f t="shared" si="11"/>
        <v>-3361.0121245661007</v>
      </c>
      <c r="F25">
        <f t="shared" si="12"/>
        <v>-3361</v>
      </c>
      <c r="G25">
        <f t="shared" si="13"/>
        <v>-1.6458323036204092E-2</v>
      </c>
      <c r="I25">
        <f t="shared" si="30"/>
        <v>-1.6458323036204092E-2</v>
      </c>
      <c r="P25">
        <f t="shared" si="14"/>
        <v>5.5268384043272119E-2</v>
      </c>
      <c r="Q25" s="11">
        <f t="shared" si="15"/>
        <v>23918.877</v>
      </c>
      <c r="R25">
        <f t="shared" si="16"/>
        <v>5.1447205084649821E-3</v>
      </c>
      <c r="S25" s="21">
        <v>0.1</v>
      </c>
      <c r="Z25">
        <f t="shared" si="17"/>
        <v>-3361</v>
      </c>
      <c r="AA25" s="80">
        <f t="shared" si="18"/>
        <v>-1.0673830506059388E-2</v>
      </c>
      <c r="AB25" s="80">
        <f t="shared" si="19"/>
        <v>-1.5687287822399223E-3</v>
      </c>
      <c r="AC25" s="80">
        <f t="shared" si="20"/>
        <v>-7.1726707079476204E-2</v>
      </c>
      <c r="AD25" s="80">
        <f t="shared" si="31"/>
        <v>-5.7844925301447046E-3</v>
      </c>
      <c r="AE25" s="80">
        <f t="shared" si="21"/>
        <v>3.346035383129989E-6</v>
      </c>
      <c r="AF25">
        <f t="shared" si="32"/>
        <v>-7.1726707079476204E-2</v>
      </c>
      <c r="AG25" s="106"/>
      <c r="AH25">
        <f t="shared" si="22"/>
        <v>-1.488959425396417E-2</v>
      </c>
      <c r="AI25">
        <f t="shared" si="23"/>
        <v>0.77731006304141803</v>
      </c>
      <c r="AJ25">
        <f t="shared" si="24"/>
        <v>-0.55508842284491045</v>
      </c>
      <c r="AK25">
        <f t="shared" si="25"/>
        <v>-0.15732655302433726</v>
      </c>
      <c r="AL25">
        <f t="shared" si="26"/>
        <v>-2.5265292260012395</v>
      </c>
      <c r="AM25">
        <f t="shared" si="27"/>
        <v>-3.1485343760082234</v>
      </c>
      <c r="AN25" s="80">
        <f t="shared" si="28"/>
        <v>-2.3461247990117897</v>
      </c>
      <c r="AO25" s="80">
        <f t="shared" si="28"/>
        <v>-2.3461146346908102</v>
      </c>
      <c r="AP25" s="80">
        <f t="shared" si="28"/>
        <v>-2.3461678927306973</v>
      </c>
      <c r="AQ25" s="80">
        <f t="shared" si="28"/>
        <v>-2.3458888041754453</v>
      </c>
      <c r="AR25" s="80">
        <f t="shared" si="28"/>
        <v>-2.3473504326948591</v>
      </c>
      <c r="AS25" s="80">
        <f t="shared" si="28"/>
        <v>-2.3396712759874263</v>
      </c>
      <c r="AT25" s="80">
        <f t="shared" si="28"/>
        <v>-2.3793720014733943</v>
      </c>
      <c r="AU25" s="80">
        <f t="shared" si="29"/>
        <v>-2.1513928381680874</v>
      </c>
      <c r="AW25">
        <v>-2400</v>
      </c>
      <c r="AX25">
        <f t="shared" si="0"/>
        <v>-1.6537750983981941E-2</v>
      </c>
      <c r="AY25">
        <f t="shared" si="1"/>
        <v>4.1929062844979848E-3</v>
      </c>
      <c r="AZ25">
        <f t="shared" si="2"/>
        <v>-2.0730657268479925E-2</v>
      </c>
      <c r="BA25">
        <f t="shared" si="3"/>
        <v>0.87153318637695754</v>
      </c>
      <c r="BB25">
        <f t="shared" si="4"/>
        <v>-0.86920474633217426</v>
      </c>
      <c r="BC25">
        <f t="shared" si="5"/>
        <v>-2.0614068053162335</v>
      </c>
      <c r="BD25">
        <f t="shared" si="6"/>
        <v>-1.6679010706497228</v>
      </c>
      <c r="BE25">
        <f t="shared" si="10"/>
        <v>-1.8005799063064454</v>
      </c>
      <c r="BF25">
        <f t="shared" si="10"/>
        <v>-1.8005798993495201</v>
      </c>
      <c r="BG25">
        <f t="shared" si="10"/>
        <v>-1.8005800113728272</v>
      </c>
      <c r="BH25">
        <f t="shared" si="10"/>
        <v>-1.8005782075203673</v>
      </c>
      <c r="BI25">
        <f t="shared" si="10"/>
        <v>-1.8006072523176222</v>
      </c>
      <c r="BJ25">
        <f t="shared" si="10"/>
        <v>-1.8001391471292467</v>
      </c>
      <c r="BK25">
        <f t="shared" si="10"/>
        <v>-1.8075727220799465</v>
      </c>
      <c r="BL25">
        <f t="shared" si="8"/>
        <v>-1.5350884072359845</v>
      </c>
    </row>
    <row r="26" spans="1:64" x14ac:dyDescent="0.2">
      <c r="A26" s="27" t="s">
        <v>2529</v>
      </c>
      <c r="B26" s="23"/>
      <c r="C26" s="24">
        <v>38938.739000000001</v>
      </c>
      <c r="D26" s="8" t="s">
        <v>2559</v>
      </c>
      <c r="E26">
        <f t="shared" si="11"/>
        <v>-3360.0087623770091</v>
      </c>
      <c r="F26">
        <f t="shared" si="12"/>
        <v>-3360</v>
      </c>
      <c r="G26">
        <f t="shared" si="13"/>
        <v>-1.1894366376509424E-2</v>
      </c>
      <c r="I26">
        <f t="shared" si="30"/>
        <v>-1.1894366376509424E-2</v>
      </c>
      <c r="P26">
        <f t="shared" si="14"/>
        <v>5.5238500043272118E-2</v>
      </c>
      <c r="Q26" s="11">
        <f t="shared" si="15"/>
        <v>23920.239000000001</v>
      </c>
      <c r="R26">
        <f t="shared" si="16"/>
        <v>4.5068217537362325E-3</v>
      </c>
      <c r="S26" s="21">
        <v>0.1</v>
      </c>
      <c r="Z26">
        <f t="shared" si="17"/>
        <v>-3360</v>
      </c>
      <c r="AA26" s="80">
        <f t="shared" si="18"/>
        <v>-1.0682132330687207E-2</v>
      </c>
      <c r="AB26" s="80">
        <f t="shared" si="19"/>
        <v>3.0035316401134434E-3</v>
      </c>
      <c r="AC26" s="80">
        <f t="shared" si="20"/>
        <v>-6.7132866419781542E-2</v>
      </c>
      <c r="AD26" s="80">
        <f t="shared" si="31"/>
        <v>-1.2122340458222171E-3</v>
      </c>
      <c r="AE26" s="80">
        <f t="shared" si="21"/>
        <v>1.4695113818505012E-7</v>
      </c>
      <c r="AF26">
        <f t="shared" si="32"/>
        <v>-6.7132866419781542E-2</v>
      </c>
      <c r="AG26" s="106"/>
      <c r="AH26">
        <f t="shared" si="22"/>
        <v>-1.4897898016622868E-2</v>
      </c>
      <c r="AI26">
        <f t="shared" si="23"/>
        <v>0.77737854302575427</v>
      </c>
      <c r="AJ26">
        <f t="shared" si="24"/>
        <v>-0.55545031505582887</v>
      </c>
      <c r="AK26">
        <f t="shared" si="25"/>
        <v>-0.15742343918172047</v>
      </c>
      <c r="AL26">
        <f t="shared" si="26"/>
        <v>-2.5260940870976567</v>
      </c>
      <c r="AM26">
        <f t="shared" si="27"/>
        <v>-3.1461616074843106</v>
      </c>
      <c r="AN26" s="80">
        <f t="shared" si="28"/>
        <v>-2.3455862320991363</v>
      </c>
      <c r="AO26" s="80">
        <f t="shared" si="28"/>
        <v>-2.3455760985384821</v>
      </c>
      <c r="AP26" s="80">
        <f t="shared" si="28"/>
        <v>-2.3456292246060482</v>
      </c>
      <c r="AQ26" s="80">
        <f t="shared" si="28"/>
        <v>-2.3453506745343771</v>
      </c>
      <c r="AR26" s="80">
        <f t="shared" si="28"/>
        <v>-2.3468102852945423</v>
      </c>
      <c r="AS26" s="80">
        <f t="shared" si="28"/>
        <v>-2.3391375026476182</v>
      </c>
      <c r="AT26" s="80">
        <f t="shared" si="28"/>
        <v>-2.3788265535073743</v>
      </c>
      <c r="AU26" s="80">
        <f t="shared" si="29"/>
        <v>-2.1507515224231017</v>
      </c>
      <c r="AW26">
        <v>-2200</v>
      </c>
      <c r="AX26">
        <f t="shared" si="0"/>
        <v>-1.7060732913370621E-2</v>
      </c>
      <c r="AY26">
        <f t="shared" si="1"/>
        <v>4.1819274903521254E-3</v>
      </c>
      <c r="AZ26">
        <f t="shared" si="2"/>
        <v>-2.1242660403722746E-2</v>
      </c>
      <c r="BA26">
        <f t="shared" si="3"/>
        <v>0.89943678551818318</v>
      </c>
      <c r="BB26">
        <f t="shared" si="4"/>
        <v>-0.91936261676019293</v>
      </c>
      <c r="BC26">
        <f t="shared" si="5"/>
        <v>-1.9485412317779485</v>
      </c>
      <c r="BD26">
        <f t="shared" si="6"/>
        <v>-1.4726489131647293</v>
      </c>
      <c r="BE26">
        <f t="shared" si="10"/>
        <v>-1.6779204232761202</v>
      </c>
      <c r="BF26">
        <f t="shared" si="10"/>
        <v>-1.6779204233210723</v>
      </c>
      <c r="BG26">
        <f t="shared" si="10"/>
        <v>-1.6779204217791044</v>
      </c>
      <c r="BH26">
        <f t="shared" si="10"/>
        <v>-1.6779204746723977</v>
      </c>
      <c r="BI26">
        <f t="shared" si="10"/>
        <v>-1.6779186602875973</v>
      </c>
      <c r="BJ26">
        <f t="shared" si="10"/>
        <v>-1.6779808811787278</v>
      </c>
      <c r="BK26">
        <f t="shared" si="10"/>
        <v>-1.6758261740307083</v>
      </c>
      <c r="BL26">
        <f t="shared" si="8"/>
        <v>-1.4068252582386682</v>
      </c>
    </row>
    <row r="27" spans="1:64" x14ac:dyDescent="0.2">
      <c r="A27" s="27" t="s">
        <v>2529</v>
      </c>
      <c r="B27" s="23"/>
      <c r="C27" s="24">
        <v>38953.671999999999</v>
      </c>
      <c r="D27" s="8" t="s">
        <v>2559</v>
      </c>
      <c r="E27">
        <f t="shared" si="11"/>
        <v>-3349.0078757619626</v>
      </c>
      <c r="F27">
        <f t="shared" si="12"/>
        <v>-3349</v>
      </c>
      <c r="G27">
        <f t="shared" si="13"/>
        <v>-1.0690843155316543E-2</v>
      </c>
      <c r="I27">
        <f t="shared" si="30"/>
        <v>-1.0690843155316543E-2</v>
      </c>
      <c r="P27">
        <f t="shared" si="14"/>
        <v>5.4910304043272115E-2</v>
      </c>
      <c r="Q27" s="11">
        <f t="shared" si="15"/>
        <v>23935.171999999999</v>
      </c>
      <c r="R27">
        <f t="shared" si="16"/>
        <v>4.3035105137708965E-3</v>
      </c>
      <c r="S27" s="21">
        <v>0.1</v>
      </c>
      <c r="Z27">
        <f t="shared" si="17"/>
        <v>-3349</v>
      </c>
      <c r="AA27" s="80">
        <f t="shared" si="18"/>
        <v>-1.0773218334205758E-2</v>
      </c>
      <c r="AB27" s="80">
        <f t="shared" si="19"/>
        <v>4.2981586462365797E-3</v>
      </c>
      <c r="AC27" s="80">
        <f t="shared" si="20"/>
        <v>-6.5601147198588658E-2</v>
      </c>
      <c r="AD27" s="80">
        <f t="shared" si="31"/>
        <v>8.2375178889215056E-5</v>
      </c>
      <c r="AE27" s="80">
        <f t="shared" si="21"/>
        <v>6.7856700970301826E-10</v>
      </c>
      <c r="AF27">
        <f t="shared" si="32"/>
        <v>-6.5601147198588658E-2</v>
      </c>
      <c r="AG27" s="106"/>
      <c r="AH27">
        <f t="shared" si="22"/>
        <v>-1.4989001801553123E-2</v>
      </c>
      <c r="AI27">
        <f t="shared" si="23"/>
        <v>0.7781354066142494</v>
      </c>
      <c r="AJ27">
        <f t="shared" si="24"/>
        <v>-0.5594283807276732</v>
      </c>
      <c r="AK27">
        <f t="shared" si="25"/>
        <v>-0.15848834187697319</v>
      </c>
      <c r="AL27">
        <f t="shared" si="26"/>
        <v>-2.5213024826955728</v>
      </c>
      <c r="AM27">
        <f t="shared" si="27"/>
        <v>-3.1202466441793502</v>
      </c>
      <c r="AN27" s="80">
        <f t="shared" si="28"/>
        <v>-2.3396588559841334</v>
      </c>
      <c r="AO27" s="80">
        <f t="shared" si="28"/>
        <v>-2.3396490577620934</v>
      </c>
      <c r="AP27" s="80">
        <f t="shared" si="28"/>
        <v>-2.3397007396114149</v>
      </c>
      <c r="AQ27" s="80">
        <f t="shared" si="28"/>
        <v>-2.3394281066180906</v>
      </c>
      <c r="AR27" s="80">
        <f t="shared" si="28"/>
        <v>-2.3408654399601398</v>
      </c>
      <c r="AS27" s="80">
        <f t="shared" si="28"/>
        <v>-2.3332635047616841</v>
      </c>
      <c r="AT27" s="80">
        <f t="shared" si="28"/>
        <v>-2.3728204261678645</v>
      </c>
      <c r="AU27" s="80">
        <f t="shared" si="29"/>
        <v>-2.1436970492282494</v>
      </c>
      <c r="AW27">
        <v>-2000</v>
      </c>
      <c r="AX27">
        <f t="shared" si="0"/>
        <v>-1.7267538335524885E-2</v>
      </c>
      <c r="AY27">
        <f t="shared" si="1"/>
        <v>4.1688051035006328E-3</v>
      </c>
      <c r="AZ27">
        <f t="shared" si="2"/>
        <v>-2.1436343439025517E-2</v>
      </c>
      <c r="BA27">
        <f t="shared" si="3"/>
        <v>0.9306379108006535</v>
      </c>
      <c r="BB27">
        <f t="shared" si="4"/>
        <v>-0.95999462762242815</v>
      </c>
      <c r="BC27">
        <f t="shared" si="5"/>
        <v>-1.8280154613302237</v>
      </c>
      <c r="BD27">
        <f t="shared" si="6"/>
        <v>-1.2970640813634082</v>
      </c>
      <c r="BE27">
        <f t="shared" si="10"/>
        <v>-1.5511677092059313</v>
      </c>
      <c r="BF27">
        <f t="shared" si="10"/>
        <v>-1.5511677092058662</v>
      </c>
      <c r="BG27">
        <f t="shared" si="10"/>
        <v>-1.5511677091937024</v>
      </c>
      <c r="BH27">
        <f t="shared" si="10"/>
        <v>-1.5511677069207204</v>
      </c>
      <c r="BI27">
        <f t="shared" si="10"/>
        <v>-1.5511672821926674</v>
      </c>
      <c r="BJ27">
        <f t="shared" si="10"/>
        <v>-1.5510880783901326</v>
      </c>
      <c r="BK27">
        <f t="shared" si="10"/>
        <v>-1.5396602385545342</v>
      </c>
      <c r="BL27">
        <f t="shared" si="8"/>
        <v>-1.2785621092413528</v>
      </c>
    </row>
    <row r="28" spans="1:64" x14ac:dyDescent="0.2">
      <c r="A28" s="27" t="s">
        <v>2531</v>
      </c>
      <c r="B28" s="23"/>
      <c r="C28" s="24">
        <v>38972.675000000003</v>
      </c>
      <c r="D28" s="8" t="s">
        <v>2559</v>
      </c>
      <c r="E28">
        <f t="shared" si="11"/>
        <v>-3335.0086895069694</v>
      </c>
      <c r="F28">
        <f t="shared" si="12"/>
        <v>-3335</v>
      </c>
      <c r="G28">
        <f t="shared" si="13"/>
        <v>-1.1795449958299287E-2</v>
      </c>
      <c r="I28">
        <f t="shared" si="30"/>
        <v>-1.1795449958299287E-2</v>
      </c>
      <c r="P28">
        <f t="shared" si="14"/>
        <v>5.4494000043272123E-2</v>
      </c>
      <c r="Q28" s="11">
        <f t="shared" si="15"/>
        <v>23954.175000000003</v>
      </c>
      <c r="R28">
        <f t="shared" si="16"/>
        <v>4.3942911815108357E-3</v>
      </c>
      <c r="S28" s="21">
        <v>0.1</v>
      </c>
      <c r="Z28">
        <f t="shared" si="17"/>
        <v>-3335</v>
      </c>
      <c r="AA28" s="80">
        <f t="shared" si="18"/>
        <v>-1.0888520820304845E-2</v>
      </c>
      <c r="AB28" s="80">
        <f t="shared" si="19"/>
        <v>3.3088675820224581E-3</v>
      </c>
      <c r="AC28" s="80">
        <f t="shared" si="20"/>
        <v>-6.6289450001571409E-2</v>
      </c>
      <c r="AD28" s="80">
        <f t="shared" si="31"/>
        <v>-9.0692913799444129E-4</v>
      </c>
      <c r="AE28" s="80">
        <f t="shared" si="21"/>
        <v>8.2252046134334035E-8</v>
      </c>
      <c r="AF28">
        <f t="shared" si="32"/>
        <v>-6.6289450001571409E-2</v>
      </c>
      <c r="AG28" s="106"/>
      <c r="AH28">
        <f t="shared" si="22"/>
        <v>-1.5104317540321745E-2</v>
      </c>
      <c r="AI28">
        <f t="shared" si="23"/>
        <v>0.7791082203696047</v>
      </c>
      <c r="AJ28">
        <f t="shared" si="24"/>
        <v>-0.56448398084433948</v>
      </c>
      <c r="AK28">
        <f t="shared" si="25"/>
        <v>-0.15984140264916874</v>
      </c>
      <c r="AL28">
        <f t="shared" si="26"/>
        <v>-2.5151905139355111</v>
      </c>
      <c r="AM28">
        <f t="shared" si="27"/>
        <v>-3.0877475732060362</v>
      </c>
      <c r="AN28" s="80">
        <f t="shared" si="28"/>
        <v>-2.3321065396316367</v>
      </c>
      <c r="AO28" s="80">
        <f t="shared" si="28"/>
        <v>-2.3320971600420188</v>
      </c>
      <c r="AP28" s="80">
        <f t="shared" si="28"/>
        <v>-2.3321470244545424</v>
      </c>
      <c r="AQ28" s="80">
        <f t="shared" si="28"/>
        <v>-2.3318819019267072</v>
      </c>
      <c r="AR28" s="80">
        <f t="shared" si="28"/>
        <v>-2.3332906783982272</v>
      </c>
      <c r="AS28" s="80">
        <f t="shared" si="28"/>
        <v>-2.3257808209329665</v>
      </c>
      <c r="AT28" s="80">
        <f t="shared" si="28"/>
        <v>-2.3651597662074075</v>
      </c>
      <c r="AU28" s="80">
        <f t="shared" si="29"/>
        <v>-2.1347186287984368</v>
      </c>
      <c r="AW28">
        <v>-1800</v>
      </c>
      <c r="AX28">
        <f t="shared" si="0"/>
        <v>-1.7120750700750469E-2</v>
      </c>
      <c r="AY28">
        <f t="shared" si="1"/>
        <v>4.1535391239435025E-3</v>
      </c>
      <c r="AZ28">
        <f t="shared" si="2"/>
        <v>-2.1274289824693971E-2</v>
      </c>
      <c r="BA28">
        <f t="shared" si="3"/>
        <v>0.96523078625132774</v>
      </c>
      <c r="BB28">
        <f t="shared" si="4"/>
        <v>-0.98809448004280642</v>
      </c>
      <c r="BC28">
        <f t="shared" si="5"/>
        <v>-1.6986639332135978</v>
      </c>
      <c r="BD28">
        <f t="shared" si="6"/>
        <v>-1.1368002064098421</v>
      </c>
      <c r="BE28">
        <f t="shared" si="10"/>
        <v>-1.4198570360071197</v>
      </c>
      <c r="BF28">
        <f t="shared" si="10"/>
        <v>-1.4198570335496894</v>
      </c>
      <c r="BG28">
        <f t="shared" si="10"/>
        <v>-1.4198569736105253</v>
      </c>
      <c r="BH28">
        <f t="shared" si="10"/>
        <v>-1.4198555116421183</v>
      </c>
      <c r="BI28">
        <f t="shared" si="10"/>
        <v>-1.4198198573098635</v>
      </c>
      <c r="BJ28">
        <f t="shared" si="10"/>
        <v>-1.4189528952411807</v>
      </c>
      <c r="BK28">
        <f t="shared" si="10"/>
        <v>-1.3992047496897178</v>
      </c>
      <c r="BL28">
        <f t="shared" si="8"/>
        <v>-1.1502989602440366</v>
      </c>
    </row>
    <row r="29" spans="1:64" x14ac:dyDescent="0.2">
      <c r="A29" s="27" t="s">
        <v>2530</v>
      </c>
      <c r="B29" s="23"/>
      <c r="C29" s="24">
        <v>38975.385999999999</v>
      </c>
      <c r="D29" s="24"/>
      <c r="E29">
        <f t="shared" si="11"/>
        <v>-3333.0115420072475</v>
      </c>
      <c r="F29">
        <f t="shared" si="12"/>
        <v>-3333</v>
      </c>
      <c r="G29">
        <f t="shared" si="13"/>
        <v>-1.5667536652472336E-2</v>
      </c>
      <c r="H29">
        <f>G29</f>
        <v>-1.5667536652472336E-2</v>
      </c>
      <c r="P29">
        <f t="shared" si="14"/>
        <v>5.443465604327212E-2</v>
      </c>
      <c r="Q29" s="11">
        <f t="shared" si="15"/>
        <v>23956.885999999999</v>
      </c>
      <c r="R29">
        <f t="shared" si="16"/>
        <v>4.9143174207512876E-3</v>
      </c>
      <c r="S29" s="21">
        <v>0.2</v>
      </c>
      <c r="Z29">
        <f t="shared" si="17"/>
        <v>-3333</v>
      </c>
      <c r="AA29" s="80">
        <f t="shared" si="18"/>
        <v>-1.0904935016602665E-2</v>
      </c>
      <c r="AB29" s="80">
        <f t="shared" si="19"/>
        <v>-5.4680388005134972E-4</v>
      </c>
      <c r="AC29" s="80">
        <f t="shared" si="20"/>
        <v>-7.0102192695744456E-2</v>
      </c>
      <c r="AD29" s="80">
        <f t="shared" si="31"/>
        <v>-4.7626016358696711E-3</v>
      </c>
      <c r="AE29" s="80">
        <f t="shared" si="21"/>
        <v>4.5364748683976942E-6</v>
      </c>
      <c r="AF29">
        <f t="shared" si="32"/>
        <v>-7.0102192695744456E-2</v>
      </c>
      <c r="AG29" s="106"/>
      <c r="AH29">
        <f t="shared" si="22"/>
        <v>-1.5120732772420986E-2</v>
      </c>
      <c r="AI29">
        <f t="shared" si="23"/>
        <v>0.77924806823931125</v>
      </c>
      <c r="AJ29">
        <f t="shared" si="24"/>
        <v>-0.5652055235242115</v>
      </c>
      <c r="AK29">
        <f t="shared" si="25"/>
        <v>-0.1600344866991518</v>
      </c>
      <c r="AL29">
        <f t="shared" si="26"/>
        <v>-2.5143161256777322</v>
      </c>
      <c r="AM29">
        <f t="shared" si="27"/>
        <v>-3.0831482978145388</v>
      </c>
      <c r="AN29" s="80">
        <f t="shared" si="28"/>
        <v>-2.331026865398385</v>
      </c>
      <c r="AO29" s="80">
        <f t="shared" si="28"/>
        <v>-2.3310175448543324</v>
      </c>
      <c r="AP29" s="80">
        <f t="shared" si="28"/>
        <v>-2.3310671515991879</v>
      </c>
      <c r="AQ29" s="80">
        <f t="shared" si="28"/>
        <v>-2.3308030997746902</v>
      </c>
      <c r="AR29" s="80">
        <f t="shared" si="28"/>
        <v>-2.3322077793723039</v>
      </c>
      <c r="AS29" s="80">
        <f t="shared" si="28"/>
        <v>-2.3247112470062694</v>
      </c>
      <c r="AT29" s="80">
        <f t="shared" si="28"/>
        <v>-2.3640638722471685</v>
      </c>
      <c r="AU29" s="80">
        <f t="shared" si="29"/>
        <v>-2.1334359973084638</v>
      </c>
      <c r="AW29">
        <v>-1600</v>
      </c>
      <c r="AX29">
        <f t="shared" si="0"/>
        <v>-1.6582411954567538E-2</v>
      </c>
      <c r="AY29">
        <f t="shared" si="1"/>
        <v>4.1361295516807381E-3</v>
      </c>
      <c r="AZ29">
        <f t="shared" si="2"/>
        <v>-2.0718541506248276E-2</v>
      </c>
      <c r="BA29">
        <f t="shared" si="3"/>
        <v>1.0031566541646508</v>
      </c>
      <c r="BB29">
        <f t="shared" si="4"/>
        <v>-0.99988725345457208</v>
      </c>
      <c r="BC29">
        <f t="shared" si="5"/>
        <v>-1.5592187341478898</v>
      </c>
      <c r="BD29">
        <f t="shared" si="6"/>
        <v>-0.9884889141049602</v>
      </c>
      <c r="BE29">
        <f t="shared" si="10"/>
        <v>-1.2835201842595321</v>
      </c>
      <c r="BF29">
        <f t="shared" si="10"/>
        <v>-1.2835201070750206</v>
      </c>
      <c r="BG29">
        <f t="shared" si="10"/>
        <v>-1.2835191079924688</v>
      </c>
      <c r="BH29">
        <f t="shared" si="10"/>
        <v>-1.2835061760920747</v>
      </c>
      <c r="BI29">
        <f t="shared" si="10"/>
        <v>-1.2833388395228407</v>
      </c>
      <c r="BJ29">
        <f t="shared" si="10"/>
        <v>-1.2811820115485368</v>
      </c>
      <c r="BK29">
        <f t="shared" si="10"/>
        <v>-1.2546600140908182</v>
      </c>
      <c r="BL29">
        <f t="shared" si="8"/>
        <v>-1.0220358112467203</v>
      </c>
    </row>
    <row r="30" spans="1:64" x14ac:dyDescent="0.2">
      <c r="A30" s="27" t="s">
        <v>2531</v>
      </c>
      <c r="B30" s="23"/>
      <c r="C30" s="24">
        <v>38987.603000000003</v>
      </c>
      <c r="D30" s="8" t="s">
        <v>2559</v>
      </c>
      <c r="E30">
        <f t="shared" si="11"/>
        <v>-3324.0114863067124</v>
      </c>
      <c r="F30">
        <f t="shared" si="12"/>
        <v>-3324</v>
      </c>
      <c r="G30">
        <f t="shared" si="13"/>
        <v>-1.559192673448706E-2</v>
      </c>
      <c r="I30">
        <f t="shared" ref="I30:I37" si="33">G30</f>
        <v>-1.559192673448706E-2</v>
      </c>
      <c r="P30">
        <f t="shared" si="14"/>
        <v>5.4168004043272114E-2</v>
      </c>
      <c r="Q30" s="11">
        <f t="shared" si="15"/>
        <v>23969.103000000003</v>
      </c>
      <c r="R30">
        <f t="shared" si="16"/>
        <v>4.8664479421177513E-3</v>
      </c>
      <c r="S30" s="21">
        <v>0.1</v>
      </c>
      <c r="Z30">
        <f t="shared" si="17"/>
        <v>-3324</v>
      </c>
      <c r="AA30" s="80">
        <f t="shared" si="18"/>
        <v>-1.0978619501655452E-2</v>
      </c>
      <c r="AB30" s="80">
        <f t="shared" si="19"/>
        <v>-3.9750746860285797E-4</v>
      </c>
      <c r="AC30" s="80">
        <f t="shared" si="20"/>
        <v>-6.9759930777759174E-2</v>
      </c>
      <c r="AD30" s="80">
        <f t="shared" si="31"/>
        <v>-4.6133072328316087E-3</v>
      </c>
      <c r="AE30" s="80">
        <f t="shared" si="21"/>
        <v>2.1282603624496432E-6</v>
      </c>
      <c r="AF30">
        <f t="shared" si="32"/>
        <v>-6.9759930777759174E-2</v>
      </c>
      <c r="AG30" s="106"/>
      <c r="AH30">
        <f t="shared" si="22"/>
        <v>-1.5194419265884202E-2</v>
      </c>
      <c r="AI30">
        <f t="shared" si="23"/>
        <v>0.77988009743426479</v>
      </c>
      <c r="AJ30">
        <f t="shared" si="24"/>
        <v>-0.56845031449471062</v>
      </c>
      <c r="AK30">
        <f t="shared" si="25"/>
        <v>-0.16090270601698414</v>
      </c>
      <c r="AL30">
        <f t="shared" si="26"/>
        <v>-2.5103774835243948</v>
      </c>
      <c r="AM30">
        <f t="shared" si="27"/>
        <v>-3.0625838325624208</v>
      </c>
      <c r="AN30" s="80">
        <f t="shared" si="28"/>
        <v>-2.3261659276533133</v>
      </c>
      <c r="AO30" s="80">
        <f t="shared" si="28"/>
        <v>-2.326156870431511</v>
      </c>
      <c r="AP30" s="80">
        <f t="shared" si="28"/>
        <v>-2.3262053239695932</v>
      </c>
      <c r="AQ30" s="80">
        <f t="shared" si="28"/>
        <v>-2.3259460824263996</v>
      </c>
      <c r="AR30" s="80">
        <f t="shared" si="28"/>
        <v>-2.3273322762625939</v>
      </c>
      <c r="AS30" s="80">
        <f t="shared" si="28"/>
        <v>-2.3198962266322174</v>
      </c>
      <c r="AT30" s="80">
        <f t="shared" si="28"/>
        <v>-2.3591276497335563</v>
      </c>
      <c r="AU30" s="80">
        <f t="shared" si="29"/>
        <v>-2.1276641556035845</v>
      </c>
      <c r="AW30">
        <v>-1400</v>
      </c>
      <c r="AX30">
        <f t="shared" si="0"/>
        <v>-1.5616181137526908E-2</v>
      </c>
      <c r="AY30">
        <f t="shared" si="1"/>
        <v>4.1165763867123378E-3</v>
      </c>
      <c r="AZ30">
        <f t="shared" si="2"/>
        <v>-1.9732757524239246E-2</v>
      </c>
      <c r="BA30">
        <f t="shared" si="3"/>
        <v>1.0440953570208427</v>
      </c>
      <c r="BB30">
        <f t="shared" si="4"/>
        <v>-0.99078748966167263</v>
      </c>
      <c r="BC30">
        <f t="shared" si="5"/>
        <v>-1.4083589454023604</v>
      </c>
      <c r="BD30">
        <f t="shared" si="6"/>
        <v>-0.84945826091524479</v>
      </c>
      <c r="BE30">
        <f t="shared" si="10"/>
        <v>-1.1417136496069138</v>
      </c>
      <c r="BF30">
        <f t="shared" si="10"/>
        <v>-1.14171303394012</v>
      </c>
      <c r="BG30">
        <f t="shared" si="10"/>
        <v>-1.141707606533394</v>
      </c>
      <c r="BH30">
        <f t="shared" si="10"/>
        <v>-1.1416597640489283</v>
      </c>
      <c r="BI30">
        <f t="shared" si="10"/>
        <v>-1.1412382496634035</v>
      </c>
      <c r="BJ30">
        <f t="shared" si="10"/>
        <v>-1.1375411328541081</v>
      </c>
      <c r="BK30">
        <f t="shared" si="10"/>
        <v>-1.1062935202119386</v>
      </c>
      <c r="BL30">
        <f t="shared" si="8"/>
        <v>-0.89377266224940399</v>
      </c>
    </row>
    <row r="31" spans="1:64" x14ac:dyDescent="0.2">
      <c r="A31" s="27" t="s">
        <v>2532</v>
      </c>
      <c r="B31" s="23"/>
      <c r="C31" s="24">
        <v>39086.697</v>
      </c>
      <c r="D31" s="8" t="s">
        <v>2559</v>
      </c>
      <c r="E31">
        <f t="shared" si="11"/>
        <v>-3251.0106252451992</v>
      </c>
      <c r="F31">
        <f t="shared" si="12"/>
        <v>-3251</v>
      </c>
      <c r="G31">
        <f t="shared" si="13"/>
        <v>-1.4423090804484673E-2</v>
      </c>
      <c r="I31">
        <f t="shared" si="33"/>
        <v>-1.4423090804484673E-2</v>
      </c>
      <c r="P31">
        <f t="shared" si="14"/>
        <v>5.2029104043272122E-2</v>
      </c>
      <c r="Q31" s="11">
        <f t="shared" si="15"/>
        <v>24068.197</v>
      </c>
      <c r="R31">
        <f t="shared" si="16"/>
        <v>4.4158942000842357E-3</v>
      </c>
      <c r="S31" s="21">
        <v>0.1</v>
      </c>
      <c r="Z31">
        <f t="shared" si="17"/>
        <v>-3251</v>
      </c>
      <c r="AA31" s="80">
        <f t="shared" si="18"/>
        <v>-1.1565181596241982E-2</v>
      </c>
      <c r="AB31" s="80">
        <f t="shared" si="19"/>
        <v>1.3577464521020086E-3</v>
      </c>
      <c r="AC31" s="80">
        <f t="shared" si="20"/>
        <v>-6.6452194847756801E-2</v>
      </c>
      <c r="AD31" s="80">
        <f t="shared" si="31"/>
        <v>-2.8579092082426909E-3</v>
      </c>
      <c r="AE31" s="80">
        <f t="shared" si="21"/>
        <v>8.167645042558365E-7</v>
      </c>
      <c r="AF31">
        <f t="shared" si="32"/>
        <v>-6.6452194847756801E-2</v>
      </c>
      <c r="AG31" s="106"/>
      <c r="AH31">
        <f t="shared" si="22"/>
        <v>-1.5780837256586681E-2</v>
      </c>
      <c r="AI31">
        <f t="shared" si="23"/>
        <v>0.78517237434532039</v>
      </c>
      <c r="AJ31">
        <f t="shared" si="24"/>
        <v>-0.59463299771264133</v>
      </c>
      <c r="AK31">
        <f t="shared" si="25"/>
        <v>-0.16790337567991193</v>
      </c>
      <c r="AL31">
        <f t="shared" si="26"/>
        <v>-2.478189392941176</v>
      </c>
      <c r="AM31">
        <f t="shared" si="27"/>
        <v>-2.9033707462882612</v>
      </c>
      <c r="AN31" s="80">
        <f t="shared" si="28"/>
        <v>-2.2865897762723031</v>
      </c>
      <c r="AO31" s="80">
        <f t="shared" si="28"/>
        <v>-2.2865827050595726</v>
      </c>
      <c r="AP31" s="80">
        <f t="shared" si="28"/>
        <v>-2.2866222255281636</v>
      </c>
      <c r="AQ31" s="80">
        <f t="shared" si="28"/>
        <v>-2.2864013256068616</v>
      </c>
      <c r="AR31" s="80">
        <f t="shared" si="28"/>
        <v>-2.2876353285264459</v>
      </c>
      <c r="AS31" s="80">
        <f t="shared" si="28"/>
        <v>-2.2807192601600117</v>
      </c>
      <c r="AT31" s="80">
        <f t="shared" si="28"/>
        <v>-2.3188020935221427</v>
      </c>
      <c r="AU31" s="80">
        <f t="shared" si="29"/>
        <v>-2.0808481062195643</v>
      </c>
      <c r="AW31">
        <v>-1200</v>
      </c>
      <c r="AX31">
        <f t="shared" si="0"/>
        <v>-1.4190895675182447E-2</v>
      </c>
      <c r="AY31">
        <f t="shared" si="1"/>
        <v>4.0948796290383024E-3</v>
      </c>
      <c r="AZ31">
        <f t="shared" si="2"/>
        <v>-1.828577530422075E-2</v>
      </c>
      <c r="BA31">
        <f t="shared" si="3"/>
        <v>1.0873164899922894</v>
      </c>
      <c r="BB31">
        <f t="shared" si="4"/>
        <v>-0.9555164580215213</v>
      </c>
      <c r="BC31">
        <f t="shared" si="5"/>
        <v>-1.2448117565235706</v>
      </c>
      <c r="BD31">
        <f t="shared" si="6"/>
        <v>-0.71754733557323791</v>
      </c>
      <c r="BE31">
        <f t="shared" si="10"/>
        <v>-0.99406461072411745</v>
      </c>
      <c r="BF31">
        <f t="shared" si="10"/>
        <v>-0.99406207195819385</v>
      </c>
      <c r="BG31">
        <f t="shared" si="10"/>
        <v>-0.99404499653377665</v>
      </c>
      <c r="BH31">
        <f t="shared" si="10"/>
        <v>-0.99393016099171916</v>
      </c>
      <c r="BI31">
        <f t="shared" si="10"/>
        <v>-0.9931583954429315</v>
      </c>
      <c r="BJ31">
        <f t="shared" si="10"/>
        <v>-0.98799515440051022</v>
      </c>
      <c r="BK31">
        <f t="shared" si="10"/>
        <v>-0.95443554376737416</v>
      </c>
      <c r="BL31">
        <f t="shared" si="8"/>
        <v>-0.7655095132520886</v>
      </c>
    </row>
    <row r="32" spans="1:64" x14ac:dyDescent="0.2">
      <c r="A32" s="27" t="s">
        <v>2532</v>
      </c>
      <c r="B32" s="49"/>
      <c r="C32" s="28">
        <v>39139.635999999999</v>
      </c>
      <c r="D32" s="8" t="s">
        <v>2559</v>
      </c>
      <c r="E32">
        <f t="shared" si="11"/>
        <v>-3212.0113661201722</v>
      </c>
      <c r="F32">
        <f t="shared" si="12"/>
        <v>-3212</v>
      </c>
      <c r="G32">
        <f t="shared" si="13"/>
        <v>-1.5428781196533237E-2</v>
      </c>
      <c r="I32">
        <f t="shared" si="33"/>
        <v>-1.5428781196533237E-2</v>
      </c>
      <c r="P32">
        <f t="shared" si="14"/>
        <v>5.0903876043272123E-2</v>
      </c>
      <c r="Q32" s="11">
        <f t="shared" si="15"/>
        <v>24121.135999999999</v>
      </c>
      <c r="R32">
        <f t="shared" si="16"/>
        <v>4.4000214164935025E-3</v>
      </c>
      <c r="S32" s="21">
        <v>0.1</v>
      </c>
      <c r="Z32">
        <f t="shared" si="17"/>
        <v>-3212</v>
      </c>
      <c r="AA32" s="80">
        <f t="shared" si="18"/>
        <v>-1.1870180164719153E-2</v>
      </c>
      <c r="AB32" s="80">
        <f t="shared" si="19"/>
        <v>6.5686060136234056E-4</v>
      </c>
      <c r="AC32" s="80">
        <f t="shared" si="20"/>
        <v>-6.6332657239805359E-2</v>
      </c>
      <c r="AD32" s="80">
        <f t="shared" si="31"/>
        <v>-3.5586010318140841E-3</v>
      </c>
      <c r="AE32" s="80">
        <f t="shared" si="21"/>
        <v>1.2663641303628265E-6</v>
      </c>
      <c r="AF32">
        <f t="shared" si="32"/>
        <v>-6.6332657239805359E-2</v>
      </c>
      <c r="AG32" s="106"/>
      <c r="AH32">
        <f t="shared" si="22"/>
        <v>-1.6085641797895577E-2</v>
      </c>
      <c r="AI32">
        <f t="shared" si="23"/>
        <v>0.78812260997147154</v>
      </c>
      <c r="AJ32">
        <f t="shared" si="24"/>
        <v>-0.60851492807756291</v>
      </c>
      <c r="AK32">
        <f t="shared" si="25"/>
        <v>-0.17161125809175701</v>
      </c>
      <c r="AL32">
        <f t="shared" si="26"/>
        <v>-2.4608106935862217</v>
      </c>
      <c r="AM32">
        <f t="shared" si="27"/>
        <v>-2.8234482918765256</v>
      </c>
      <c r="AN32" s="80">
        <f t="shared" si="28"/>
        <v>-2.2653345489186014</v>
      </c>
      <c r="AO32" s="80">
        <f t="shared" si="28"/>
        <v>-2.2653284249597707</v>
      </c>
      <c r="AP32" s="80">
        <f t="shared" si="28"/>
        <v>-2.2653635168740052</v>
      </c>
      <c r="AQ32" s="80">
        <f t="shared" si="28"/>
        <v>-2.2651624108237662</v>
      </c>
      <c r="AR32" s="80">
        <f t="shared" si="28"/>
        <v>-2.2663142596349855</v>
      </c>
      <c r="AS32" s="80">
        <f t="shared" si="28"/>
        <v>-2.2596952260293901</v>
      </c>
      <c r="AT32" s="80">
        <f t="shared" si="28"/>
        <v>-2.2970454597210925</v>
      </c>
      <c r="AU32" s="80">
        <f t="shared" si="29"/>
        <v>-2.0558367921650884</v>
      </c>
      <c r="AW32">
        <v>-1000</v>
      </c>
      <c r="AX32">
        <f t="shared" si="0"/>
        <v>-1.2285960791990595E-2</v>
      </c>
      <c r="AY32">
        <f t="shared" si="1"/>
        <v>4.0710392786586311E-3</v>
      </c>
      <c r="AZ32">
        <f t="shared" si="2"/>
        <v>-1.6357000070649226E-2</v>
      </c>
      <c r="BA32">
        <f t="shared" si="3"/>
        <v>1.1315002068429756</v>
      </c>
      <c r="BB32">
        <f t="shared" si="4"/>
        <v>-0.88852659642487508</v>
      </c>
      <c r="BC32">
        <f t="shared" si="5"/>
        <v>-1.0675297022782844</v>
      </c>
      <c r="BD32">
        <f t="shared" si="6"/>
        <v>-0.59098553696743961</v>
      </c>
      <c r="BE32">
        <f t="shared" si="10"/>
        <v>-0.84033997432837115</v>
      </c>
      <c r="BF32">
        <f t="shared" si="10"/>
        <v>-0.84033312738705324</v>
      </c>
      <c r="BG32">
        <f t="shared" si="10"/>
        <v>-0.84029549139079796</v>
      </c>
      <c r="BH32">
        <f t="shared" si="10"/>
        <v>-0.84008864356023882</v>
      </c>
      <c r="BI32">
        <f t="shared" si="10"/>
        <v>-0.83895265664208551</v>
      </c>
      <c r="BJ32">
        <f t="shared" si="10"/>
        <v>-0.83273932952067986</v>
      </c>
      <c r="BK32">
        <f t="shared" si="10"/>
        <v>-0.7994737216670349</v>
      </c>
      <c r="BL32">
        <f t="shared" si="8"/>
        <v>-0.63724636425477232</v>
      </c>
    </row>
    <row r="33" spans="1:64" x14ac:dyDescent="0.2">
      <c r="A33" s="27" t="s">
        <v>2533</v>
      </c>
      <c r="B33" s="49"/>
      <c r="C33" s="28">
        <v>39192.578000000001</v>
      </c>
      <c r="D33" s="8" t="s">
        <v>2559</v>
      </c>
      <c r="E33">
        <f t="shared" si="11"/>
        <v>-3173.009896946267</v>
      </c>
      <c r="F33">
        <f t="shared" si="12"/>
        <v>-3173</v>
      </c>
      <c r="G33">
        <f t="shared" si="13"/>
        <v>-1.3434471584332641E-2</v>
      </c>
      <c r="I33">
        <f t="shared" si="33"/>
        <v>-1.3434471584332641E-2</v>
      </c>
      <c r="P33">
        <f t="shared" si="14"/>
        <v>4.979081604327211E-2</v>
      </c>
      <c r="Q33" s="11">
        <f t="shared" si="15"/>
        <v>24174.078000000001</v>
      </c>
      <c r="R33">
        <f t="shared" si="16"/>
        <v>3.99743699559335E-3</v>
      </c>
      <c r="S33" s="21">
        <v>0.1</v>
      </c>
      <c r="Z33">
        <f t="shared" si="17"/>
        <v>-3173</v>
      </c>
      <c r="AA33" s="80">
        <f t="shared" si="18"/>
        <v>-1.2169111306838835E-2</v>
      </c>
      <c r="AB33" s="80">
        <f t="shared" si="19"/>
        <v>2.9498258184017107E-3</v>
      </c>
      <c r="AC33" s="80">
        <f t="shared" si="20"/>
        <v>-6.3225287627604751E-2</v>
      </c>
      <c r="AD33" s="80">
        <f t="shared" si="31"/>
        <v>-1.2653602774938058E-3</v>
      </c>
      <c r="AE33" s="80">
        <f t="shared" si="21"/>
        <v>1.6011366318592013E-7</v>
      </c>
      <c r="AF33">
        <f t="shared" si="32"/>
        <v>-6.3225287627604751E-2</v>
      </c>
      <c r="AG33" s="106"/>
      <c r="AH33">
        <f t="shared" si="22"/>
        <v>-1.6384297402734352E-2</v>
      </c>
      <c r="AI33">
        <f t="shared" si="23"/>
        <v>0.79116006234047098</v>
      </c>
      <c r="AJ33">
        <f t="shared" si="24"/>
        <v>-0.62231681321596533</v>
      </c>
      <c r="AK33">
        <f t="shared" si="25"/>
        <v>-0.17529498779914057</v>
      </c>
      <c r="AL33">
        <f t="shared" si="26"/>
        <v>-2.443299479609041</v>
      </c>
      <c r="AM33">
        <f t="shared" si="27"/>
        <v>-2.7467873850943847</v>
      </c>
      <c r="AN33" s="80">
        <f t="shared" si="28"/>
        <v>-2.2439984485561437</v>
      </c>
      <c r="AO33" s="80">
        <f t="shared" si="28"/>
        <v>-2.2439931905315569</v>
      </c>
      <c r="AP33" s="80">
        <f t="shared" si="28"/>
        <v>-2.2440241196289246</v>
      </c>
      <c r="AQ33" s="80">
        <f t="shared" si="28"/>
        <v>-2.2438421692334942</v>
      </c>
      <c r="AR33" s="80">
        <f t="shared" si="28"/>
        <v>-2.2449119557232149</v>
      </c>
      <c r="AS33" s="80">
        <f t="shared" si="28"/>
        <v>-2.238601340773398</v>
      </c>
      <c r="AT33" s="80">
        <f t="shared" si="28"/>
        <v>-2.2751379418854456</v>
      </c>
      <c r="AU33" s="80">
        <f t="shared" si="29"/>
        <v>-2.0308254781106108</v>
      </c>
      <c r="AW33">
        <v>-800</v>
      </c>
      <c r="AX33">
        <f t="shared" si="0"/>
        <v>-9.8987382234233083E-3</v>
      </c>
      <c r="AY33">
        <f t="shared" si="1"/>
        <v>4.0450553355733257E-3</v>
      </c>
      <c r="AZ33">
        <f t="shared" si="2"/>
        <v>-1.3943793558996635E-2</v>
      </c>
      <c r="BA33">
        <f t="shared" si="3"/>
        <v>1.1745713190725107</v>
      </c>
      <c r="BB33">
        <f t="shared" si="4"/>
        <v>-0.78491410096461256</v>
      </c>
      <c r="BC33">
        <f t="shared" si="5"/>
        <v>-0.87596331851087272</v>
      </c>
      <c r="BD33">
        <f t="shared" si="6"/>
        <v>-0.46831719029196067</v>
      </c>
      <c r="BE33">
        <f t="shared" ref="BE33:BK68" si="34">$BL33+$AB$7*SIN(BF33)</f>
        <v>-0.68054048938909217</v>
      </c>
      <c r="BF33">
        <f t="shared" si="34"/>
        <v>-0.68052719760736013</v>
      </c>
      <c r="BG33">
        <f t="shared" si="34"/>
        <v>-0.68046447877420135</v>
      </c>
      <c r="BH33">
        <f t="shared" si="34"/>
        <v>-0.68016857553818877</v>
      </c>
      <c r="BI33">
        <f t="shared" si="34"/>
        <v>-0.67877347784679531</v>
      </c>
      <c r="BJ33">
        <f t="shared" si="34"/>
        <v>-0.67221699164967463</v>
      </c>
      <c r="BK33">
        <f t="shared" si="34"/>
        <v>-0.64184668357089869</v>
      </c>
      <c r="BL33">
        <f t="shared" si="8"/>
        <v>-0.50898321525745605</v>
      </c>
    </row>
    <row r="34" spans="1:64" x14ac:dyDescent="0.2">
      <c r="A34" s="27" t="s">
        <v>2533</v>
      </c>
      <c r="B34" s="49"/>
      <c r="C34" s="28">
        <v>39200.716999999997</v>
      </c>
      <c r="D34" s="8" t="s">
        <v>2559</v>
      </c>
      <c r="E34">
        <f t="shared" si="11"/>
        <v>-3167.0140343493454</v>
      </c>
      <c r="F34">
        <f t="shared" si="12"/>
        <v>-3167</v>
      </c>
      <c r="G34">
        <f t="shared" si="13"/>
        <v>-1.9050731643801555E-2</v>
      </c>
      <c r="I34">
        <f t="shared" si="33"/>
        <v>-1.9050731643801555E-2</v>
      </c>
      <c r="P34">
        <f t="shared" si="14"/>
        <v>4.9620656043272114E-2</v>
      </c>
      <c r="Q34" s="11">
        <f t="shared" si="15"/>
        <v>24182.216999999997</v>
      </c>
      <c r="R34">
        <f t="shared" si="16"/>
        <v>4.7157594868683737E-3</v>
      </c>
      <c r="S34" s="21">
        <v>0.1</v>
      </c>
      <c r="Z34">
        <f t="shared" si="17"/>
        <v>-3167</v>
      </c>
      <c r="AA34" s="80">
        <f t="shared" si="18"/>
        <v>-1.2214550243741599E-2</v>
      </c>
      <c r="AB34" s="80">
        <f t="shared" si="19"/>
        <v>-2.6210449291407291E-3</v>
      </c>
      <c r="AC34" s="80">
        <f t="shared" si="20"/>
        <v>-6.8671387687073676E-2</v>
      </c>
      <c r="AD34" s="80">
        <f t="shared" si="31"/>
        <v>-6.8361814000599559E-3</v>
      </c>
      <c r="AE34" s="80">
        <f t="shared" si="21"/>
        <v>4.6733376134525703E-6</v>
      </c>
      <c r="AF34">
        <f t="shared" si="32"/>
        <v>-6.8671387687073676E-2</v>
      </c>
      <c r="AG34" s="106"/>
      <c r="AH34">
        <f t="shared" si="22"/>
        <v>-1.6429686714660826E-2</v>
      </c>
      <c r="AI34">
        <f t="shared" si="23"/>
        <v>0.79163518772387342</v>
      </c>
      <c r="AJ34">
        <f t="shared" si="24"/>
        <v>-0.624432753821903</v>
      </c>
      <c r="AK34">
        <f t="shared" si="25"/>
        <v>-0.17585948172979271</v>
      </c>
      <c r="AL34">
        <f t="shared" si="26"/>
        <v>-2.4405934050196971</v>
      </c>
      <c r="AM34">
        <f t="shared" si="27"/>
        <v>-2.7352686988617458</v>
      </c>
      <c r="AN34" s="80">
        <f t="shared" si="28"/>
        <v>-2.2407086426436709</v>
      </c>
      <c r="AO34" s="80">
        <f t="shared" si="28"/>
        <v>-2.2407035106006195</v>
      </c>
      <c r="AP34" s="80">
        <f t="shared" si="28"/>
        <v>-2.2407338238591743</v>
      </c>
      <c r="AQ34" s="80">
        <f t="shared" si="28"/>
        <v>-2.2405547567846336</v>
      </c>
      <c r="AR34" s="80">
        <f t="shared" si="28"/>
        <v>-2.2416119593783081</v>
      </c>
      <c r="AS34" s="80">
        <f t="shared" si="28"/>
        <v>-2.2353497005734715</v>
      </c>
      <c r="AT34" s="80">
        <f t="shared" si="28"/>
        <v>-2.2717540374488134</v>
      </c>
      <c r="AU34" s="80">
        <f t="shared" si="29"/>
        <v>-2.0269775836406918</v>
      </c>
      <c r="AW34">
        <v>-600</v>
      </c>
      <c r="AX34">
        <f t="shared" si="0"/>
        <v>-7.0533617361450461E-3</v>
      </c>
      <c r="AY34">
        <f t="shared" si="1"/>
        <v>4.0169277997823835E-3</v>
      </c>
      <c r="AZ34">
        <f t="shared" si="2"/>
        <v>-1.107028953592743E-2</v>
      </c>
      <c r="BA34">
        <f t="shared" si="3"/>
        <v>1.2136440871824927</v>
      </c>
      <c r="BB34">
        <f t="shared" si="4"/>
        <v>-0.64193169125148997</v>
      </c>
      <c r="BC34">
        <f t="shared" si="5"/>
        <v>-0.6704207405760646</v>
      </c>
      <c r="BD34">
        <f t="shared" si="6"/>
        <v>-0.34835699684525173</v>
      </c>
      <c r="BE34">
        <f t="shared" si="34"/>
        <v>-0.51501199549643828</v>
      </c>
      <c r="BF34">
        <f t="shared" si="34"/>
        <v>-0.51499284235115284</v>
      </c>
      <c r="BG34">
        <f t="shared" si="34"/>
        <v>-0.51491212913883821</v>
      </c>
      <c r="BH34">
        <f t="shared" si="34"/>
        <v>-0.51457203631527504</v>
      </c>
      <c r="BI34">
        <f t="shared" si="34"/>
        <v>-0.51313973997944073</v>
      </c>
      <c r="BJ34">
        <f t="shared" si="34"/>
        <v>-0.50712025195203836</v>
      </c>
      <c r="BK34">
        <f t="shared" si="34"/>
        <v>-0.48203684568898941</v>
      </c>
      <c r="BL34">
        <f t="shared" si="8"/>
        <v>-0.38072006626013977</v>
      </c>
    </row>
    <row r="35" spans="1:64" x14ac:dyDescent="0.2">
      <c r="A35" s="27" t="s">
        <v>2533</v>
      </c>
      <c r="B35" s="49"/>
      <c r="C35" s="28">
        <v>39200.724000000002</v>
      </c>
      <c r="D35" s="8" t="s">
        <v>2559</v>
      </c>
      <c r="E35">
        <f t="shared" si="11"/>
        <v>-3167.008877568634</v>
      </c>
      <c r="F35">
        <f t="shared" si="12"/>
        <v>-3167</v>
      </c>
      <c r="G35">
        <f t="shared" si="13"/>
        <v>-1.2050731638737489E-2</v>
      </c>
      <c r="I35">
        <f t="shared" si="33"/>
        <v>-1.2050731638737489E-2</v>
      </c>
      <c r="P35">
        <f t="shared" si="14"/>
        <v>4.9620656043272114E-2</v>
      </c>
      <c r="Q35" s="11">
        <f t="shared" si="15"/>
        <v>24182.224000000002</v>
      </c>
      <c r="R35">
        <f t="shared" si="16"/>
        <v>3.8033600586247257E-3</v>
      </c>
      <c r="S35" s="21">
        <v>0.1</v>
      </c>
      <c r="Z35">
        <f t="shared" si="17"/>
        <v>-3167</v>
      </c>
      <c r="AA35" s="80">
        <f t="shared" si="18"/>
        <v>-1.2214550243741599E-2</v>
      </c>
      <c r="AB35" s="80">
        <f t="shared" si="19"/>
        <v>4.3789550759233374E-3</v>
      </c>
      <c r="AC35" s="80">
        <f t="shared" si="20"/>
        <v>-6.1671387682009603E-2</v>
      </c>
      <c r="AD35" s="80">
        <f t="shared" si="31"/>
        <v>1.6381860500411065E-4</v>
      </c>
      <c r="AE35" s="80">
        <f t="shared" si="21"/>
        <v>2.6836535345492826E-9</v>
      </c>
      <c r="AF35">
        <f t="shared" si="32"/>
        <v>-6.1671387682009603E-2</v>
      </c>
      <c r="AG35" s="106"/>
      <c r="AH35">
        <f t="shared" si="22"/>
        <v>-1.6429686714660826E-2</v>
      </c>
      <c r="AI35">
        <f t="shared" si="23"/>
        <v>0.79163518772387342</v>
      </c>
      <c r="AJ35">
        <f t="shared" si="24"/>
        <v>-0.624432753821903</v>
      </c>
      <c r="AK35">
        <f t="shared" si="25"/>
        <v>-0.17585948172979271</v>
      </c>
      <c r="AL35">
        <f t="shared" si="26"/>
        <v>-2.4405934050196971</v>
      </c>
      <c r="AM35">
        <f t="shared" si="27"/>
        <v>-2.7352686988617458</v>
      </c>
      <c r="AN35" s="80">
        <f t="shared" si="28"/>
        <v>-2.2407086426436709</v>
      </c>
      <c r="AO35" s="80">
        <f t="shared" si="28"/>
        <v>-2.2407035106006195</v>
      </c>
      <c r="AP35" s="80">
        <f t="shared" si="28"/>
        <v>-2.2407338238591743</v>
      </c>
      <c r="AQ35" s="80">
        <f t="shared" si="28"/>
        <v>-2.2405547567846336</v>
      </c>
      <c r="AR35" s="80">
        <f t="shared" si="28"/>
        <v>-2.2416119593783081</v>
      </c>
      <c r="AS35" s="80">
        <f t="shared" si="28"/>
        <v>-2.2353497005734715</v>
      </c>
      <c r="AT35" s="80">
        <f t="shared" si="28"/>
        <v>-2.2717540374488134</v>
      </c>
      <c r="AU35" s="80">
        <f t="shared" si="29"/>
        <v>-2.0269775836406918</v>
      </c>
      <c r="AW35">
        <v>-400</v>
      </c>
      <c r="AX35">
        <f t="shared" si="0"/>
        <v>-3.8090317962128258E-3</v>
      </c>
      <c r="AY35">
        <f t="shared" si="1"/>
        <v>3.9866566712858063E-3</v>
      </c>
      <c r="AZ35">
        <f t="shared" si="2"/>
        <v>-7.7956884674986321E-3</v>
      </c>
      <c r="BA35">
        <f t="shared" si="3"/>
        <v>1.2452237120655487</v>
      </c>
      <c r="BB35">
        <f t="shared" si="4"/>
        <v>-0.46092523084398918</v>
      </c>
      <c r="BC35">
        <f t="shared" si="5"/>
        <v>-0.45244334078997395</v>
      </c>
      <c r="BD35">
        <f t="shared" si="6"/>
        <v>-0.2301613967314195</v>
      </c>
      <c r="BE35">
        <f t="shared" si="34"/>
        <v>-0.34454783269144912</v>
      </c>
      <c r="BF35">
        <f t="shared" si="34"/>
        <v>-0.34452786621322229</v>
      </c>
      <c r="BG35">
        <f t="shared" si="34"/>
        <v>-0.34445006634032183</v>
      </c>
      <c r="BH35">
        <f t="shared" si="34"/>
        <v>-0.34414693793287549</v>
      </c>
      <c r="BI35">
        <f t="shared" si="34"/>
        <v>-0.34296618507737858</v>
      </c>
      <c r="BJ35">
        <f t="shared" si="34"/>
        <v>-0.33837161241407021</v>
      </c>
      <c r="BK35">
        <f t="shared" si="34"/>
        <v>-0.32056248521678743</v>
      </c>
      <c r="BL35">
        <f t="shared" si="8"/>
        <v>-0.25245691726282438</v>
      </c>
    </row>
    <row r="36" spans="1:64" x14ac:dyDescent="0.2">
      <c r="A36" s="27" t="s">
        <v>2533</v>
      </c>
      <c r="B36" s="49"/>
      <c r="C36" s="28">
        <v>39230.584999999999</v>
      </c>
      <c r="D36" s="8" t="s">
        <v>2559</v>
      </c>
      <c r="E36">
        <f t="shared" si="11"/>
        <v>-3145.0107877533305</v>
      </c>
      <c r="F36">
        <f t="shared" si="12"/>
        <v>-3145</v>
      </c>
      <c r="G36">
        <f t="shared" si="13"/>
        <v>-1.4643685201008338E-2</v>
      </c>
      <c r="I36">
        <f t="shared" si="33"/>
        <v>-1.4643685201008338E-2</v>
      </c>
      <c r="P36">
        <f t="shared" si="14"/>
        <v>4.8999200043272122E-2</v>
      </c>
      <c r="Q36" s="11">
        <f t="shared" si="15"/>
        <v>24212.084999999999</v>
      </c>
      <c r="R36">
        <f t="shared" si="16"/>
        <v>4.0504168422166526E-3</v>
      </c>
      <c r="S36" s="21">
        <v>0.1</v>
      </c>
      <c r="Z36">
        <f t="shared" si="17"/>
        <v>-3145</v>
      </c>
      <c r="AA36" s="80">
        <f t="shared" si="18"/>
        <v>-1.2379881835991612E-2</v>
      </c>
      <c r="AB36" s="80">
        <f t="shared" si="19"/>
        <v>1.9511346419922686E-3</v>
      </c>
      <c r="AC36" s="80">
        <f t="shared" si="20"/>
        <v>-6.3642885244280467E-2</v>
      </c>
      <c r="AD36" s="80">
        <f t="shared" si="31"/>
        <v>-2.2638033650167269E-3</v>
      </c>
      <c r="AE36" s="80">
        <f t="shared" si="21"/>
        <v>5.1248056754610563E-7</v>
      </c>
      <c r="AF36">
        <f t="shared" si="32"/>
        <v>-6.3642885244280467E-2</v>
      </c>
      <c r="AG36" s="106"/>
      <c r="AH36">
        <f t="shared" si="22"/>
        <v>-1.6594819843000607E-2</v>
      </c>
      <c r="AI36">
        <f t="shared" si="23"/>
        <v>0.79339532191919027</v>
      </c>
      <c r="AJ36">
        <f t="shared" si="24"/>
        <v>-0.63217365206896603</v>
      </c>
      <c r="AK36">
        <f t="shared" si="25"/>
        <v>-0.17792402677621089</v>
      </c>
      <c r="AL36">
        <f t="shared" si="26"/>
        <v>-2.4306431409133733</v>
      </c>
      <c r="AM36">
        <f t="shared" si="27"/>
        <v>-2.6936373364629449</v>
      </c>
      <c r="AN36" s="80">
        <f t="shared" ref="AN36:AT50" si="35">$AU36+$AB$7*SIN(AO36)</f>
        <v>-2.228629022778267</v>
      </c>
      <c r="AO36" s="80">
        <f t="shared" si="35"/>
        <v>-2.2286243362072371</v>
      </c>
      <c r="AP36" s="80">
        <f t="shared" si="35"/>
        <v>-2.228652448984092</v>
      </c>
      <c r="AQ36" s="80">
        <f t="shared" si="35"/>
        <v>-2.2284837968706226</v>
      </c>
      <c r="AR36" s="80">
        <f t="shared" si="35"/>
        <v>-2.2294950109844915</v>
      </c>
      <c r="AS36" s="80">
        <f t="shared" si="35"/>
        <v>-2.2234119353453772</v>
      </c>
      <c r="AT36" s="80">
        <f t="shared" si="35"/>
        <v>-2.2593153289040138</v>
      </c>
      <c r="AU36" s="80">
        <f t="shared" si="29"/>
        <v>-2.0128686372509872</v>
      </c>
      <c r="AW36">
        <v>-200</v>
      </c>
      <c r="AX36">
        <f t="shared" si="0"/>
        <v>-2.6424052248963555E-4</v>
      </c>
      <c r="AY36">
        <f t="shared" si="1"/>
        <v>3.9542419500835932E-3</v>
      </c>
      <c r="AZ36">
        <f t="shared" si="2"/>
        <v>-4.2184824725732288E-3</v>
      </c>
      <c r="BA36">
        <f t="shared" si="3"/>
        <v>1.2657829570089272</v>
      </c>
      <c r="BB36">
        <f t="shared" si="4"/>
        <v>-0.24898924022573926</v>
      </c>
      <c r="BC36">
        <f t="shared" si="5"/>
        <v>-0.22504232628931922</v>
      </c>
      <c r="BD36">
        <f t="shared" si="6"/>
        <v>-0.11299845777516326</v>
      </c>
      <c r="BE36">
        <f t="shared" si="34"/>
        <v>-0.17043659179382678</v>
      </c>
      <c r="BF36">
        <f t="shared" si="34"/>
        <v>-0.17042379647360487</v>
      </c>
      <c r="BG36">
        <f t="shared" si="34"/>
        <v>-0.17037617875436553</v>
      </c>
      <c r="BH36">
        <f t="shared" si="34"/>
        <v>-0.17019897308025983</v>
      </c>
      <c r="BI36">
        <f t="shared" si="34"/>
        <v>-0.16953956317648594</v>
      </c>
      <c r="BJ36">
        <f t="shared" si="34"/>
        <v>-0.16708644753371971</v>
      </c>
      <c r="BK36">
        <f t="shared" si="34"/>
        <v>-0.15796922561431953</v>
      </c>
      <c r="BL36">
        <f t="shared" si="8"/>
        <v>-0.1241937682655081</v>
      </c>
    </row>
    <row r="37" spans="1:64" x14ac:dyDescent="0.2">
      <c r="A37" s="27" t="s">
        <v>2533</v>
      </c>
      <c r="B37" s="49"/>
      <c r="C37" s="28">
        <v>39234.656000000003</v>
      </c>
      <c r="D37" s="8" t="s">
        <v>2559</v>
      </c>
      <c r="E37">
        <f t="shared" si="11"/>
        <v>-3142.0117514304284</v>
      </c>
      <c r="F37">
        <f t="shared" si="12"/>
        <v>-3142</v>
      </c>
      <c r="G37">
        <f t="shared" si="13"/>
        <v>-1.5951815221342258E-2</v>
      </c>
      <c r="I37">
        <f t="shared" si="33"/>
        <v>-1.5951815221342258E-2</v>
      </c>
      <c r="P37">
        <f t="shared" si="14"/>
        <v>4.8914756043272119E-2</v>
      </c>
      <c r="Q37" s="11">
        <f t="shared" si="15"/>
        <v>24216.156000000003</v>
      </c>
      <c r="R37">
        <f t="shared" si="16"/>
        <v>4.2076720676272944E-3</v>
      </c>
      <c r="S37" s="21">
        <v>0.1</v>
      </c>
      <c r="Z37">
        <f t="shared" si="17"/>
        <v>-3142</v>
      </c>
      <c r="AA37" s="80">
        <f t="shared" si="18"/>
        <v>-1.2402270226064873E-2</v>
      </c>
      <c r="AB37" s="80">
        <f t="shared" si="19"/>
        <v>6.653639388529628E-4</v>
      </c>
      <c r="AC37" s="80">
        <f t="shared" si="20"/>
        <v>-6.486657126461437E-2</v>
      </c>
      <c r="AD37" s="80">
        <f t="shared" si="31"/>
        <v>-3.5495449952773848E-3</v>
      </c>
      <c r="AE37" s="80">
        <f t="shared" si="21"/>
        <v>1.259926967349873E-6</v>
      </c>
      <c r="AF37">
        <f t="shared" si="32"/>
        <v>-6.486657126461437E-2</v>
      </c>
      <c r="AG37" s="106"/>
      <c r="AH37">
        <f t="shared" si="22"/>
        <v>-1.6617179160195221E-2</v>
      </c>
      <c r="AI37">
        <f t="shared" si="23"/>
        <v>0.79363754155761246</v>
      </c>
      <c r="AJ37">
        <f t="shared" si="24"/>
        <v>-0.63322705717971051</v>
      </c>
      <c r="AK37">
        <f t="shared" si="25"/>
        <v>-0.17820490468769559</v>
      </c>
      <c r="AL37">
        <f t="shared" si="26"/>
        <v>-2.4292828492904697</v>
      </c>
      <c r="AM37">
        <f t="shared" si="27"/>
        <v>-2.6880325363619839</v>
      </c>
      <c r="AN37" s="80">
        <f t="shared" si="35"/>
        <v>-2.2269797165714977</v>
      </c>
      <c r="AO37" s="80">
        <f t="shared" si="35"/>
        <v>-2.2269750887490556</v>
      </c>
      <c r="AP37" s="80">
        <f t="shared" si="35"/>
        <v>-2.2270029085428895</v>
      </c>
      <c r="AQ37" s="80">
        <f t="shared" si="35"/>
        <v>-2.226835656877888</v>
      </c>
      <c r="AR37" s="80">
        <f t="shared" si="35"/>
        <v>-2.2278406216595146</v>
      </c>
      <c r="AS37" s="80">
        <f t="shared" si="35"/>
        <v>-2.2217821976739809</v>
      </c>
      <c r="AT37" s="80">
        <f t="shared" si="35"/>
        <v>-2.2576153477362397</v>
      </c>
      <c r="AU37" s="80">
        <f t="shared" si="29"/>
        <v>-2.0109446900160268</v>
      </c>
      <c r="AW37">
        <v>0</v>
      </c>
      <c r="AX37">
        <f t="shared" si="0"/>
        <v>3.4471155238050962E-3</v>
      </c>
      <c r="AY37">
        <f t="shared" si="1"/>
        <v>3.919683636175746E-3</v>
      </c>
      <c r="AZ37">
        <f t="shared" si="2"/>
        <v>-4.7256811237064993E-4</v>
      </c>
      <c r="BA37">
        <f t="shared" si="3"/>
        <v>1.2726506571333673</v>
      </c>
      <c r="BB37">
        <f t="shared" si="4"/>
        <v>-1.9192477769216735E-2</v>
      </c>
      <c r="BC37">
        <f t="shared" si="5"/>
        <v>7.400504878085557E-3</v>
      </c>
      <c r="BD37">
        <f t="shared" si="6"/>
        <v>3.7002693269247286E-3</v>
      </c>
      <c r="BE37">
        <f t="shared" si="34"/>
        <v>5.5946847242161011E-3</v>
      </c>
      <c r="BF37">
        <f t="shared" si="34"/>
        <v>5.5942288779216968E-3</v>
      </c>
      <c r="BG37">
        <f t="shared" si="34"/>
        <v>5.5925569914601313E-3</v>
      </c>
      <c r="BH37">
        <f t="shared" si="34"/>
        <v>5.586425090611761E-3</v>
      </c>
      <c r="BI37">
        <f t="shared" si="34"/>
        <v>5.5639354025405052E-3</v>
      </c>
      <c r="BJ37">
        <f t="shared" si="34"/>
        <v>5.4814510416755884E-3</v>
      </c>
      <c r="BK37">
        <f t="shared" si="34"/>
        <v>5.1789273836108747E-3</v>
      </c>
      <c r="BL37">
        <f t="shared" si="8"/>
        <v>4.0693807318081809E-3</v>
      </c>
    </row>
    <row r="38" spans="1:64" x14ac:dyDescent="0.2">
      <c r="A38" s="27" t="s">
        <v>2530</v>
      </c>
      <c r="B38" s="49"/>
      <c r="C38" s="28">
        <v>39256.373999999996</v>
      </c>
      <c r="D38" s="28"/>
      <c r="E38">
        <f t="shared" si="11"/>
        <v>-3126.0124709438851</v>
      </c>
      <c r="F38">
        <f t="shared" si="12"/>
        <v>-3126</v>
      </c>
      <c r="G38">
        <f t="shared" si="13"/>
        <v>-1.6928508724959102E-2</v>
      </c>
      <c r="H38">
        <f>G38</f>
        <v>-1.6928508724959102E-2</v>
      </c>
      <c r="P38">
        <f t="shared" si="14"/>
        <v>4.8465604043272117E-2</v>
      </c>
      <c r="Q38" s="11">
        <f t="shared" si="15"/>
        <v>24237.873999999996</v>
      </c>
      <c r="R38">
        <f t="shared" si="16"/>
        <v>4.2763899847441415E-3</v>
      </c>
      <c r="S38" s="21">
        <v>0.2</v>
      </c>
      <c r="Z38">
        <f t="shared" si="17"/>
        <v>-3126</v>
      </c>
      <c r="AA38" s="80">
        <f t="shared" si="18"/>
        <v>-1.2521032592516055E-2</v>
      </c>
      <c r="AB38" s="80">
        <f t="shared" si="19"/>
        <v>-1.9273039931776842E-4</v>
      </c>
      <c r="AC38" s="80">
        <f t="shared" si="20"/>
        <v>-6.5394112768231219E-2</v>
      </c>
      <c r="AD38" s="80">
        <f t="shared" si="31"/>
        <v>-4.4074761324430466E-3</v>
      </c>
      <c r="AE38" s="80">
        <f t="shared" si="21"/>
        <v>3.8851691716110231E-6</v>
      </c>
      <c r="AF38">
        <f t="shared" si="32"/>
        <v>-6.5394112768231219E-2</v>
      </c>
      <c r="AG38" s="106"/>
      <c r="AH38">
        <f t="shared" si="22"/>
        <v>-1.6735778325641333E-2</v>
      </c>
      <c r="AI38">
        <f t="shared" si="23"/>
        <v>0.79493835006567415</v>
      </c>
      <c r="AJ38">
        <f t="shared" si="24"/>
        <v>-0.63883622308377597</v>
      </c>
      <c r="AK38">
        <f t="shared" si="25"/>
        <v>-0.17970022825625126</v>
      </c>
      <c r="AL38">
        <f t="shared" si="26"/>
        <v>-2.4220138684313728</v>
      </c>
      <c r="AM38">
        <f t="shared" si="27"/>
        <v>-2.6584260802970454</v>
      </c>
      <c r="AN38" s="80">
        <f t="shared" si="35"/>
        <v>-2.218174879597071</v>
      </c>
      <c r="AO38" s="80">
        <f t="shared" si="35"/>
        <v>-2.2181705570499179</v>
      </c>
      <c r="AP38" s="80">
        <f t="shared" si="35"/>
        <v>-2.2181968433068548</v>
      </c>
      <c r="AQ38" s="80">
        <f t="shared" si="35"/>
        <v>-2.2180369773009638</v>
      </c>
      <c r="AR38" s="80">
        <f t="shared" si="35"/>
        <v>-2.2190087180498841</v>
      </c>
      <c r="AS38" s="80">
        <f t="shared" si="35"/>
        <v>-2.2130825921153732</v>
      </c>
      <c r="AT38" s="80">
        <f t="shared" si="35"/>
        <v>-2.2485333407116919</v>
      </c>
      <c r="AU38" s="80">
        <f t="shared" si="29"/>
        <v>-2.0006836380962412</v>
      </c>
      <c r="AW38">
        <v>200</v>
      </c>
      <c r="AX38">
        <f t="shared" si="0"/>
        <v>7.1695710464821033E-3</v>
      </c>
      <c r="AY38">
        <f t="shared" si="1"/>
        <v>3.8829817295622628E-3</v>
      </c>
      <c r="AZ38">
        <f t="shared" si="2"/>
        <v>3.2865893169198405E-3</v>
      </c>
      <c r="BA38">
        <f t="shared" si="3"/>
        <v>1.2648643349621853</v>
      </c>
      <c r="BB38">
        <f t="shared" si="4"/>
        <v>0.21147061648712778</v>
      </c>
      <c r="BC38">
        <f t="shared" si="5"/>
        <v>0.23967352159430824</v>
      </c>
      <c r="BD38">
        <f t="shared" si="6"/>
        <v>0.1204137278704827</v>
      </c>
      <c r="BE38">
        <f t="shared" si="34"/>
        <v>0.18156163615165277</v>
      </c>
      <c r="BF38">
        <f t="shared" si="34"/>
        <v>0.18154815634641719</v>
      </c>
      <c r="BG38">
        <f t="shared" si="34"/>
        <v>0.18149789201008951</v>
      </c>
      <c r="BH38">
        <f t="shared" si="34"/>
        <v>0.18131046731263775</v>
      </c>
      <c r="BI38">
        <f t="shared" si="34"/>
        <v>0.18061165839494409</v>
      </c>
      <c r="BJ38">
        <f t="shared" si="34"/>
        <v>0.17800694744142945</v>
      </c>
      <c r="BK38">
        <f t="shared" si="34"/>
        <v>0.16830885175764185</v>
      </c>
      <c r="BL38">
        <f t="shared" si="8"/>
        <v>0.13233252972912446</v>
      </c>
    </row>
    <row r="39" spans="1:64" x14ac:dyDescent="0.2">
      <c r="A39" s="28" t="s">
        <v>2530</v>
      </c>
      <c r="B39" s="49" t="s">
        <v>2525</v>
      </c>
      <c r="C39" s="28">
        <v>39256.373999999996</v>
      </c>
      <c r="D39" s="28" t="s">
        <v>2537</v>
      </c>
      <c r="E39" s="16">
        <f t="shared" si="11"/>
        <v>-3126.0124709438851</v>
      </c>
      <c r="F39">
        <f t="shared" si="12"/>
        <v>-3126</v>
      </c>
      <c r="G39">
        <f t="shared" si="13"/>
        <v>-1.6928508724959102E-2</v>
      </c>
      <c r="H39">
        <f>G39</f>
        <v>-1.6928508724959102E-2</v>
      </c>
      <c r="P39">
        <f t="shared" si="14"/>
        <v>4.8465604043272117E-2</v>
      </c>
      <c r="Q39" s="11">
        <f t="shared" si="15"/>
        <v>24237.873999999996</v>
      </c>
      <c r="R39">
        <f t="shared" si="16"/>
        <v>4.2763899847441415E-3</v>
      </c>
      <c r="S39" s="21">
        <v>0.2</v>
      </c>
      <c r="Z39">
        <f t="shared" si="17"/>
        <v>-3126</v>
      </c>
      <c r="AA39" s="80">
        <f t="shared" si="18"/>
        <v>-1.2521032592516055E-2</v>
      </c>
      <c r="AB39" s="80">
        <f t="shared" si="19"/>
        <v>-1.9273039931776842E-4</v>
      </c>
      <c r="AC39" s="80">
        <f t="shared" si="20"/>
        <v>-6.5394112768231219E-2</v>
      </c>
      <c r="AD39" s="80">
        <f t="shared" si="31"/>
        <v>-4.4074761324430466E-3</v>
      </c>
      <c r="AE39" s="80">
        <f t="shared" si="21"/>
        <v>3.8851691716110231E-6</v>
      </c>
      <c r="AF39">
        <f t="shared" si="32"/>
        <v>-6.5394112768231219E-2</v>
      </c>
      <c r="AG39" s="106"/>
      <c r="AH39">
        <f t="shared" si="22"/>
        <v>-1.6735778325641333E-2</v>
      </c>
      <c r="AI39">
        <f t="shared" si="23"/>
        <v>0.79493835006567415</v>
      </c>
      <c r="AJ39">
        <f t="shared" si="24"/>
        <v>-0.63883622308377597</v>
      </c>
      <c r="AK39">
        <f t="shared" si="25"/>
        <v>-0.17970022825625126</v>
      </c>
      <c r="AL39">
        <f t="shared" si="26"/>
        <v>-2.4220138684313728</v>
      </c>
      <c r="AM39">
        <f t="shared" si="27"/>
        <v>-2.6584260802970454</v>
      </c>
      <c r="AN39" s="80">
        <f t="shared" si="35"/>
        <v>-2.218174879597071</v>
      </c>
      <c r="AO39" s="80">
        <f t="shared" si="35"/>
        <v>-2.2181705570499179</v>
      </c>
      <c r="AP39" s="80">
        <f t="shared" si="35"/>
        <v>-2.2181968433068548</v>
      </c>
      <c r="AQ39" s="80">
        <f t="shared" si="35"/>
        <v>-2.2180369773009638</v>
      </c>
      <c r="AR39" s="80">
        <f t="shared" si="35"/>
        <v>-2.2190087180498841</v>
      </c>
      <c r="AS39" s="80">
        <f t="shared" si="35"/>
        <v>-2.2130825921153732</v>
      </c>
      <c r="AT39" s="80">
        <f t="shared" si="35"/>
        <v>-2.2485333407116919</v>
      </c>
      <c r="AU39" s="80">
        <f t="shared" si="29"/>
        <v>-2.0006836380962412</v>
      </c>
      <c r="AW39">
        <v>400</v>
      </c>
      <c r="AX39">
        <f t="shared" si="0"/>
        <v>1.0746995115733696E-2</v>
      </c>
      <c r="AY39">
        <f t="shared" si="1"/>
        <v>3.8441362302431437E-3</v>
      </c>
      <c r="AZ39">
        <f t="shared" si="2"/>
        <v>6.9028588854905511E-3</v>
      </c>
      <c r="BA39">
        <f t="shared" si="3"/>
        <v>1.2435124882653055</v>
      </c>
      <c r="BB39">
        <f t="shared" si="4"/>
        <v>0.42593947297113444</v>
      </c>
      <c r="BC39">
        <f t="shared" si="5"/>
        <v>0.46659416984205071</v>
      </c>
      <c r="BD39">
        <f t="shared" si="6"/>
        <v>0.23762390329219724</v>
      </c>
      <c r="BE39">
        <f t="shared" si="34"/>
        <v>0.35548882805059573</v>
      </c>
      <c r="BF39">
        <f t="shared" si="34"/>
        <v>0.3554686867117664</v>
      </c>
      <c r="BG39">
        <f t="shared" si="34"/>
        <v>0.35538989148287081</v>
      </c>
      <c r="BH39">
        <f t="shared" si="34"/>
        <v>0.35508165763892446</v>
      </c>
      <c r="BI39">
        <f t="shared" si="34"/>
        <v>0.35387623607731289</v>
      </c>
      <c r="BJ39">
        <f t="shared" si="34"/>
        <v>0.34916727838195766</v>
      </c>
      <c r="BK39">
        <f t="shared" si="34"/>
        <v>0.33084772496453302</v>
      </c>
      <c r="BL39">
        <f t="shared" si="8"/>
        <v>0.26059567872643985</v>
      </c>
    </row>
    <row r="40" spans="1:64" x14ac:dyDescent="0.2">
      <c r="A40" s="27" t="s">
        <v>2533</v>
      </c>
      <c r="B40" s="49"/>
      <c r="C40" s="28">
        <v>39272.663999999997</v>
      </c>
      <c r="D40" s="8" t="s">
        <v>2559</v>
      </c>
      <c r="E40">
        <f t="shared" si="11"/>
        <v>-3114.011905554536</v>
      </c>
      <c r="F40">
        <f t="shared" si="12"/>
        <v>-3114</v>
      </c>
      <c r="G40">
        <f t="shared" si="13"/>
        <v>-1.6161028841452207E-2</v>
      </c>
      <c r="I40">
        <f>G40</f>
        <v>-1.6161028841452207E-2</v>
      </c>
      <c r="P40">
        <f t="shared" si="14"/>
        <v>4.8130084043272119E-2</v>
      </c>
      <c r="Q40" s="11">
        <f t="shared" si="15"/>
        <v>24254.163999999997</v>
      </c>
      <c r="R40">
        <f t="shared" si="16"/>
        <v>4.1333471959563673E-3</v>
      </c>
      <c r="S40" s="21">
        <v>0.1</v>
      </c>
      <c r="Z40">
        <f t="shared" si="17"/>
        <v>-3114</v>
      </c>
      <c r="AA40" s="80">
        <f t="shared" si="18"/>
        <v>-1.2609388732014174E-2</v>
      </c>
      <c r="AB40" s="80">
        <f t="shared" si="19"/>
        <v>6.6297421984408064E-4</v>
      </c>
      <c r="AC40" s="80">
        <f t="shared" si="20"/>
        <v>-6.4291112884724333E-2</v>
      </c>
      <c r="AD40" s="80">
        <f t="shared" si="31"/>
        <v>-3.5516401094380333E-3</v>
      </c>
      <c r="AE40" s="80">
        <f t="shared" si="21"/>
        <v>1.2614147466969006E-6</v>
      </c>
      <c r="AF40">
        <f t="shared" si="32"/>
        <v>-6.4291112884724333E-2</v>
      </c>
      <c r="AG40" s="106"/>
      <c r="AH40">
        <f t="shared" si="22"/>
        <v>-1.6824003061296288E-2</v>
      </c>
      <c r="AI40">
        <f t="shared" si="23"/>
        <v>0.79592391128734863</v>
      </c>
      <c r="AJ40">
        <f t="shared" si="24"/>
        <v>-0.64303299327424124</v>
      </c>
      <c r="AK40">
        <f t="shared" si="25"/>
        <v>-0.18081870015261928</v>
      </c>
      <c r="AL40">
        <f t="shared" si="26"/>
        <v>-2.4165464230968867</v>
      </c>
      <c r="AM40">
        <f t="shared" si="27"/>
        <v>-2.6365315744869884</v>
      </c>
      <c r="AN40" s="80">
        <f t="shared" si="35"/>
        <v>-2.2115617448365614</v>
      </c>
      <c r="AO40" s="80">
        <f t="shared" si="35"/>
        <v>-2.2115576423973344</v>
      </c>
      <c r="AP40" s="80">
        <f t="shared" si="35"/>
        <v>-2.211582810830353</v>
      </c>
      <c r="AQ40" s="80">
        <f t="shared" si="35"/>
        <v>-2.2114283893052278</v>
      </c>
      <c r="AR40" s="80">
        <f t="shared" si="35"/>
        <v>-2.2123753431407693</v>
      </c>
      <c r="AS40" s="80">
        <f t="shared" si="35"/>
        <v>-2.2065492998129499</v>
      </c>
      <c r="AT40" s="80">
        <f t="shared" si="35"/>
        <v>-2.2417047168490942</v>
      </c>
      <c r="AU40" s="80">
        <f t="shared" si="29"/>
        <v>-1.9929878491564033</v>
      </c>
      <c r="AW40">
        <v>600</v>
      </c>
      <c r="AX40">
        <f t="shared" si="0"/>
        <v>1.4043563337530873E-2</v>
      </c>
      <c r="AY40">
        <f t="shared" si="1"/>
        <v>3.8031471382183896E-3</v>
      </c>
      <c r="AZ40">
        <f t="shared" si="2"/>
        <v>1.0240416199312484E-2</v>
      </c>
      <c r="BA40">
        <f t="shared" si="3"/>
        <v>1.211348826052961</v>
      </c>
      <c r="BB40">
        <f t="shared" si="4"/>
        <v>0.61095153983087136</v>
      </c>
      <c r="BC40">
        <f t="shared" si="5"/>
        <v>0.6838561384218157</v>
      </c>
      <c r="BD40">
        <f t="shared" si="6"/>
        <v>0.35590768937070777</v>
      </c>
      <c r="BE40">
        <f t="shared" si="34"/>
        <v>0.52567290387970778</v>
      </c>
      <c r="BF40">
        <f t="shared" si="34"/>
        <v>0.52565402066616729</v>
      </c>
      <c r="BG40">
        <f t="shared" si="34"/>
        <v>0.52557395740006585</v>
      </c>
      <c r="BH40">
        <f t="shared" si="34"/>
        <v>0.5252345370475795</v>
      </c>
      <c r="BI40">
        <f t="shared" si="34"/>
        <v>0.52379633821579441</v>
      </c>
      <c r="BJ40">
        <f t="shared" si="34"/>
        <v>0.5177155475487637</v>
      </c>
      <c r="BK40">
        <f t="shared" si="34"/>
        <v>0.49223243477779127</v>
      </c>
      <c r="BL40">
        <f t="shared" si="8"/>
        <v>0.38885882772375613</v>
      </c>
    </row>
    <row r="41" spans="1:64" x14ac:dyDescent="0.2">
      <c r="A41" s="27" t="s">
        <v>2533</v>
      </c>
      <c r="B41" s="49"/>
      <c r="C41" s="28">
        <v>39291.669000000002</v>
      </c>
      <c r="D41" s="8" t="s">
        <v>2559</v>
      </c>
      <c r="E41">
        <f t="shared" si="11"/>
        <v>-3100.011245933626</v>
      </c>
      <c r="F41">
        <f t="shared" si="12"/>
        <v>-3100</v>
      </c>
      <c r="G41">
        <f t="shared" si="13"/>
        <v>-1.5265635644027498E-2</v>
      </c>
      <c r="I41">
        <f>G41</f>
        <v>-1.5265635644027498E-2</v>
      </c>
      <c r="P41">
        <f t="shared" si="14"/>
        <v>4.7740100043272116E-2</v>
      </c>
      <c r="Q41" s="11">
        <f t="shared" si="15"/>
        <v>24273.169000000002</v>
      </c>
      <c r="R41">
        <f t="shared" si="16"/>
        <v>3.9697227294978599E-3</v>
      </c>
      <c r="S41" s="21">
        <v>0.1</v>
      </c>
      <c r="Z41">
        <f t="shared" si="17"/>
        <v>-3100</v>
      </c>
      <c r="AA41" s="80">
        <f t="shared" si="18"/>
        <v>-1.2711687314051963E-2</v>
      </c>
      <c r="AB41" s="80">
        <f t="shared" si="19"/>
        <v>1.6605029414760754E-3</v>
      </c>
      <c r="AC41" s="80">
        <f t="shared" si="20"/>
        <v>-6.3005735687299613E-2</v>
      </c>
      <c r="AD41" s="80">
        <f t="shared" si="31"/>
        <v>-2.5539483299755351E-3</v>
      </c>
      <c r="AE41" s="80">
        <f t="shared" si="21"/>
        <v>6.5226520721848249E-7</v>
      </c>
      <c r="AF41">
        <f t="shared" si="32"/>
        <v>-6.3005735687299613E-2</v>
      </c>
      <c r="AG41" s="106"/>
      <c r="AH41">
        <f t="shared" si="22"/>
        <v>-1.6926138585503573E-2</v>
      </c>
      <c r="AI41">
        <f t="shared" si="23"/>
        <v>0.79708457642733443</v>
      </c>
      <c r="AJ41">
        <f t="shared" si="24"/>
        <v>-0.64791803624340938</v>
      </c>
      <c r="AK41">
        <f t="shared" si="25"/>
        <v>-0.1821202437552249</v>
      </c>
      <c r="AL41">
        <f t="shared" si="26"/>
        <v>-2.4101505198586208</v>
      </c>
      <c r="AM41">
        <f t="shared" si="27"/>
        <v>-2.6113162230843221</v>
      </c>
      <c r="AN41" s="80">
        <f t="shared" si="35"/>
        <v>-2.2038360167427156</v>
      </c>
      <c r="AO41" s="80">
        <f t="shared" si="35"/>
        <v>-2.203832161595356</v>
      </c>
      <c r="AP41" s="80">
        <f t="shared" si="35"/>
        <v>-2.2038560612110532</v>
      </c>
      <c r="AQ41" s="80">
        <f t="shared" si="35"/>
        <v>-2.2037078852914656</v>
      </c>
      <c r="AR41" s="80">
        <f t="shared" si="35"/>
        <v>-2.2046260837375931</v>
      </c>
      <c r="AS41" s="80">
        <f t="shared" si="35"/>
        <v>-2.198917660059021</v>
      </c>
      <c r="AT41" s="80">
        <f t="shared" si="35"/>
        <v>-2.2337193680834777</v>
      </c>
      <c r="AU41" s="80">
        <f t="shared" si="29"/>
        <v>-1.9840094287265906</v>
      </c>
      <c r="AW41">
        <v>800</v>
      </c>
      <c r="AX41">
        <f t="shared" si="0"/>
        <v>1.6957804294506666E-2</v>
      </c>
      <c r="AY41">
        <f t="shared" si="1"/>
        <v>3.7600144534880001E-3</v>
      </c>
      <c r="AZ41">
        <f t="shared" si="2"/>
        <v>1.3197789841018664E-2</v>
      </c>
      <c r="BA41">
        <f t="shared" si="3"/>
        <v>1.1719228253896454</v>
      </c>
      <c r="BB41">
        <f t="shared" si="4"/>
        <v>0.75911260673115699</v>
      </c>
      <c r="BC41">
        <f t="shared" si="5"/>
        <v>0.88854298196258319</v>
      </c>
      <c r="BD41">
        <f t="shared" si="6"/>
        <v>0.47600927366186346</v>
      </c>
      <c r="BE41">
        <f t="shared" si="34"/>
        <v>0.69085631650986523</v>
      </c>
      <c r="BF41">
        <f t="shared" si="34"/>
        <v>0.69084345838848171</v>
      </c>
      <c r="BG41">
        <f t="shared" si="34"/>
        <v>0.69078227158708516</v>
      </c>
      <c r="BH41">
        <f t="shared" si="34"/>
        <v>0.69049114977386439</v>
      </c>
      <c r="BI41">
        <f t="shared" si="34"/>
        <v>0.68910697350775896</v>
      </c>
      <c r="BJ41">
        <f t="shared" si="34"/>
        <v>0.68254716134888793</v>
      </c>
      <c r="BK41">
        <f t="shared" si="34"/>
        <v>0.6519188305985244</v>
      </c>
      <c r="BL41">
        <f t="shared" si="8"/>
        <v>0.51712197672107241</v>
      </c>
    </row>
    <row r="42" spans="1:64" x14ac:dyDescent="0.2">
      <c r="A42" s="27" t="s">
        <v>2530</v>
      </c>
      <c r="B42" s="49"/>
      <c r="C42" s="28">
        <v>39294.381000000001</v>
      </c>
      <c r="D42" s="28"/>
      <c r="E42">
        <f t="shared" si="11"/>
        <v>-3098.0133617509432</v>
      </c>
      <c r="F42">
        <f t="shared" si="12"/>
        <v>-3098</v>
      </c>
      <c r="G42">
        <f t="shared" si="13"/>
        <v>-1.8137722334358841E-2</v>
      </c>
      <c r="H42">
        <f>G42</f>
        <v>-1.8137722334358841E-2</v>
      </c>
      <c r="P42">
        <f t="shared" si="14"/>
        <v>4.7684516043272118E-2</v>
      </c>
      <c r="Q42" s="11">
        <f t="shared" si="15"/>
        <v>24275.881000000001</v>
      </c>
      <c r="R42">
        <f t="shared" si="16"/>
        <v>4.3325670650416741E-3</v>
      </c>
      <c r="S42" s="21">
        <v>0.2</v>
      </c>
      <c r="Z42">
        <f t="shared" si="17"/>
        <v>-3098</v>
      </c>
      <c r="AA42" s="80">
        <f t="shared" si="18"/>
        <v>-1.2726232021854491E-2</v>
      </c>
      <c r="AB42" s="80">
        <f t="shared" si="19"/>
        <v>-1.1970631924656076E-3</v>
      </c>
      <c r="AC42" s="80">
        <f t="shared" si="20"/>
        <v>-6.5822238377630959E-2</v>
      </c>
      <c r="AD42" s="80">
        <f t="shared" si="31"/>
        <v>-5.4114903125043502E-3</v>
      </c>
      <c r="AE42" s="80">
        <f t="shared" si="21"/>
        <v>5.8568454804656862E-6</v>
      </c>
      <c r="AF42">
        <f t="shared" si="32"/>
        <v>-6.5822238377630959E-2</v>
      </c>
      <c r="AG42" s="106"/>
      <c r="AH42">
        <f t="shared" si="22"/>
        <v>-1.6940659141893234E-2</v>
      </c>
      <c r="AI42">
        <f t="shared" si="23"/>
        <v>0.79725134252382346</v>
      </c>
      <c r="AJ42">
        <f t="shared" si="24"/>
        <v>-0.64861490144091039</v>
      </c>
      <c r="AK42">
        <f t="shared" si="25"/>
        <v>-0.18230588087262806</v>
      </c>
      <c r="AL42">
        <f t="shared" si="26"/>
        <v>-2.4092352941183228</v>
      </c>
      <c r="AM42">
        <f t="shared" si="27"/>
        <v>-2.6077424310066788</v>
      </c>
      <c r="AN42" s="80">
        <f t="shared" si="35"/>
        <v>-2.2027314204691324</v>
      </c>
      <c r="AO42" s="80">
        <f t="shared" si="35"/>
        <v>-2.2027275998196569</v>
      </c>
      <c r="AP42" s="80">
        <f t="shared" si="35"/>
        <v>-2.2027513212937655</v>
      </c>
      <c r="AQ42" s="80">
        <f t="shared" si="35"/>
        <v>-2.2026040280564758</v>
      </c>
      <c r="AR42" s="80">
        <f t="shared" si="35"/>
        <v>-2.2035181340848826</v>
      </c>
      <c r="AS42" s="80">
        <f t="shared" si="35"/>
        <v>-2.1978265841499045</v>
      </c>
      <c r="AT42" s="80">
        <f t="shared" si="35"/>
        <v>-2.2325769625972489</v>
      </c>
      <c r="AU42" s="80">
        <f t="shared" si="29"/>
        <v>-1.9827267972366176</v>
      </c>
      <c r="AW42">
        <v>1000</v>
      </c>
      <c r="AX42">
        <f t="shared" si="0"/>
        <v>1.9426822765483256E-2</v>
      </c>
      <c r="AY42">
        <f t="shared" si="1"/>
        <v>3.7147381760519751E-3</v>
      </c>
      <c r="AZ42">
        <f t="shared" si="2"/>
        <v>1.5712084589431283E-2</v>
      </c>
      <c r="BA42">
        <f t="shared" si="3"/>
        <v>1.1287035819885078</v>
      </c>
      <c r="BB42">
        <f t="shared" si="4"/>
        <v>0.86871741008260306</v>
      </c>
      <c r="BC42">
        <f t="shared" si="5"/>
        <v>1.0792010923258288</v>
      </c>
      <c r="BD42">
        <f t="shared" si="6"/>
        <v>0.59888676917566697</v>
      </c>
      <c r="BE42">
        <f t="shared" si="34"/>
        <v>0.85027639128980992</v>
      </c>
      <c r="BF42">
        <f t="shared" si="34"/>
        <v>0.85026989502592343</v>
      </c>
      <c r="BG42">
        <f t="shared" si="34"/>
        <v>0.85023378424290186</v>
      </c>
      <c r="BH42">
        <f t="shared" si="34"/>
        <v>0.85003308229179797</v>
      </c>
      <c r="BI42">
        <f t="shared" si="34"/>
        <v>0.84891842517060345</v>
      </c>
      <c r="BJ42">
        <f t="shared" si="34"/>
        <v>0.84275331720667512</v>
      </c>
      <c r="BK42">
        <f t="shared" si="34"/>
        <v>0.80939066324774323</v>
      </c>
      <c r="BL42">
        <f t="shared" si="8"/>
        <v>0.64538512571838869</v>
      </c>
    </row>
    <row r="43" spans="1:64" x14ac:dyDescent="0.2">
      <c r="A43" s="27" t="s">
        <v>2533</v>
      </c>
      <c r="B43" s="49"/>
      <c r="C43" s="28">
        <v>39295.74</v>
      </c>
      <c r="D43" s="8" t="s">
        <v>2559</v>
      </c>
      <c r="E43">
        <f t="shared" si="11"/>
        <v>-3097.0122096107293</v>
      </c>
      <c r="F43">
        <f t="shared" si="12"/>
        <v>-3097</v>
      </c>
      <c r="G43">
        <f t="shared" si="13"/>
        <v>-1.6573765678913333E-2</v>
      </c>
      <c r="I43">
        <f>G43</f>
        <v>-1.6573765678913333E-2</v>
      </c>
      <c r="P43">
        <f t="shared" si="14"/>
        <v>4.7656736043272113E-2</v>
      </c>
      <c r="Q43" s="11">
        <f t="shared" si="15"/>
        <v>24277.239999999998</v>
      </c>
      <c r="R43">
        <f t="shared" si="16"/>
        <v>4.1255573514836679E-3</v>
      </c>
      <c r="S43" s="21">
        <v>0.1</v>
      </c>
      <c r="Z43">
        <f t="shared" si="17"/>
        <v>-3097</v>
      </c>
      <c r="AA43" s="80">
        <f t="shared" si="18"/>
        <v>-1.273349784389494E-2</v>
      </c>
      <c r="AB43" s="80">
        <f t="shared" si="19"/>
        <v>3.7414712892918853E-4</v>
      </c>
      <c r="AC43" s="80">
        <f t="shared" si="20"/>
        <v>-6.4230501722185446E-2</v>
      </c>
      <c r="AD43" s="80">
        <f t="shared" si="31"/>
        <v>-3.8402678350183926E-3</v>
      </c>
      <c r="AE43" s="80">
        <f t="shared" si="21"/>
        <v>1.4747657044676854E-6</v>
      </c>
      <c r="AF43">
        <f t="shared" si="32"/>
        <v>-6.4230501722185446E-2</v>
      </c>
      <c r="AG43" s="106"/>
      <c r="AH43">
        <f t="shared" si="22"/>
        <v>-1.6947912807842521E-2</v>
      </c>
      <c r="AI43">
        <f t="shared" si="23"/>
        <v>0.79733481547106155</v>
      </c>
      <c r="AJ43">
        <f t="shared" si="24"/>
        <v>-0.64896323963886438</v>
      </c>
      <c r="AK43">
        <f t="shared" si="25"/>
        <v>-0.18239867129172885</v>
      </c>
      <c r="AL43">
        <f t="shared" si="26"/>
        <v>-2.4087775375847937</v>
      </c>
      <c r="AM43">
        <f t="shared" si="27"/>
        <v>-2.6059581720643665</v>
      </c>
      <c r="AN43" s="80">
        <f t="shared" si="35"/>
        <v>-2.2021790356518318</v>
      </c>
      <c r="AO43" s="80">
        <f t="shared" si="35"/>
        <v>-2.2021752321738806</v>
      </c>
      <c r="AP43" s="80">
        <f t="shared" si="35"/>
        <v>-2.2021988648701813</v>
      </c>
      <c r="AQ43" s="80">
        <f t="shared" si="35"/>
        <v>-2.2020520120678135</v>
      </c>
      <c r="AR43" s="80">
        <f t="shared" si="35"/>
        <v>-2.2029640734073594</v>
      </c>
      <c r="AS43" s="80">
        <f t="shared" si="35"/>
        <v>-2.1972809667446898</v>
      </c>
      <c r="AT43" s="80">
        <f t="shared" si="35"/>
        <v>-2.2320056057287774</v>
      </c>
      <c r="AU43" s="80">
        <f t="shared" si="29"/>
        <v>-1.9820854814916302</v>
      </c>
      <c r="AW43">
        <v>1200</v>
      </c>
      <c r="AX43">
        <f t="shared" si="0"/>
        <v>2.1422469228425237E-2</v>
      </c>
      <c r="AY43">
        <f t="shared" si="1"/>
        <v>3.667318305910315E-3</v>
      </c>
      <c r="AZ43">
        <f t="shared" si="2"/>
        <v>1.7755150922514923E-2</v>
      </c>
      <c r="BA43">
        <f t="shared" si="3"/>
        <v>1.0845278896102415</v>
      </c>
      <c r="BB43">
        <f t="shared" si="4"/>
        <v>0.94215214863478391</v>
      </c>
      <c r="BC43">
        <f t="shared" si="5"/>
        <v>1.2555883601470055</v>
      </c>
      <c r="BD43">
        <f t="shared" si="6"/>
        <v>0.72574169652252785</v>
      </c>
      <c r="BE43">
        <f t="shared" si="34"/>
        <v>1.0036125199425461</v>
      </c>
      <c r="BF43">
        <f t="shared" si="34"/>
        <v>1.0036101664532142</v>
      </c>
      <c r="BG43">
        <f t="shared" si="34"/>
        <v>1.0035941006276443</v>
      </c>
      <c r="BH43">
        <f t="shared" si="34"/>
        <v>1.0034844399295677</v>
      </c>
      <c r="BI43">
        <f t="shared" si="34"/>
        <v>1.0027364309867777</v>
      </c>
      <c r="BJ43">
        <f t="shared" si="34"/>
        <v>0.99765734933565853</v>
      </c>
      <c r="BK43">
        <f t="shared" si="34"/>
        <v>0.9641680663691985</v>
      </c>
      <c r="BL43">
        <f t="shared" si="8"/>
        <v>0.77364827471570408</v>
      </c>
    </row>
    <row r="44" spans="1:64" x14ac:dyDescent="0.2">
      <c r="A44" s="27" t="s">
        <v>2533</v>
      </c>
      <c r="B44" s="49"/>
      <c r="C44" s="28">
        <v>39299.813000000002</v>
      </c>
      <c r="D44" s="8" t="s">
        <v>2559</v>
      </c>
      <c r="E44">
        <f t="shared" si="11"/>
        <v>-3094.0116999219099</v>
      </c>
      <c r="F44">
        <f t="shared" si="12"/>
        <v>-3094</v>
      </c>
      <c r="G44">
        <f t="shared" si="13"/>
        <v>-1.5881895706115756E-2</v>
      </c>
      <c r="I44">
        <f>G44</f>
        <v>-1.5881895706115756E-2</v>
      </c>
      <c r="P44">
        <f t="shared" si="14"/>
        <v>4.7573444043272121E-2</v>
      </c>
      <c r="Q44" s="11">
        <f t="shared" si="15"/>
        <v>24281.313000000002</v>
      </c>
      <c r="R44">
        <f t="shared" si="16"/>
        <v>4.0265801427102465E-3</v>
      </c>
      <c r="S44" s="21">
        <v>0.1</v>
      </c>
      <c r="Z44">
        <f t="shared" si="17"/>
        <v>-3094</v>
      </c>
      <c r="AA44" s="80">
        <f t="shared" si="18"/>
        <v>-1.2755269143074267E-2</v>
      </c>
      <c r="AB44" s="80">
        <f t="shared" si="19"/>
        <v>1.0877516110937048E-3</v>
      </c>
      <c r="AC44" s="80">
        <f t="shared" si="20"/>
        <v>-6.3455339749387885E-2</v>
      </c>
      <c r="AD44" s="80">
        <f t="shared" si="31"/>
        <v>-3.1266265630414888E-3</v>
      </c>
      <c r="AE44" s="80">
        <f t="shared" si="21"/>
        <v>9.7757936647166339E-7</v>
      </c>
      <c r="AF44">
        <f t="shared" si="32"/>
        <v>-6.3455339749387885E-2</v>
      </c>
      <c r="AG44" s="106"/>
      <c r="AH44">
        <f t="shared" si="22"/>
        <v>-1.6969647317209461E-2</v>
      </c>
      <c r="AI44">
        <f t="shared" si="23"/>
        <v>0.79758559419167774</v>
      </c>
      <c r="AJ44">
        <f t="shared" si="24"/>
        <v>-0.65000787544892624</v>
      </c>
      <c r="AK44">
        <f t="shared" si="25"/>
        <v>-0.18267692966108395</v>
      </c>
      <c r="AL44">
        <f t="shared" si="26"/>
        <v>-2.4074036923838698</v>
      </c>
      <c r="AM44">
        <f t="shared" si="27"/>
        <v>-2.6006159080248246</v>
      </c>
      <c r="AN44" s="80">
        <f t="shared" si="35"/>
        <v>-2.2005215339792055</v>
      </c>
      <c r="AO44" s="80">
        <f t="shared" si="35"/>
        <v>-2.2005177817066759</v>
      </c>
      <c r="AP44" s="80">
        <f t="shared" si="35"/>
        <v>-2.2005411492423383</v>
      </c>
      <c r="AQ44" s="80">
        <f t="shared" si="35"/>
        <v>-2.2003956141043859</v>
      </c>
      <c r="AR44" s="80">
        <f t="shared" si="35"/>
        <v>-2.2013015475517976</v>
      </c>
      <c r="AS44" s="80">
        <f t="shared" si="35"/>
        <v>-2.1956437959544455</v>
      </c>
      <c r="AT44" s="80">
        <f t="shared" si="35"/>
        <v>-2.2302909182767894</v>
      </c>
      <c r="AU44" s="80">
        <f t="shared" si="29"/>
        <v>-1.9801615342566716</v>
      </c>
      <c r="AW44">
        <v>1400</v>
      </c>
      <c r="AX44">
        <f t="shared" si="0"/>
        <v>2.2943405645098145E-2</v>
      </c>
      <c r="AY44">
        <f t="shared" si="1"/>
        <v>3.6177548430630195E-3</v>
      </c>
      <c r="AZ44">
        <f t="shared" si="2"/>
        <v>1.9325650802035126E-2</v>
      </c>
      <c r="BA44">
        <f t="shared" si="3"/>
        <v>1.0414195228761507</v>
      </c>
      <c r="BB44">
        <f t="shared" si="4"/>
        <v>0.98400536921789405</v>
      </c>
      <c r="BC44">
        <f t="shared" si="5"/>
        <v>1.4182958111539834</v>
      </c>
      <c r="BD44">
        <f t="shared" si="6"/>
        <v>0.85804813633918131</v>
      </c>
      <c r="BE44">
        <f t="shared" si="34"/>
        <v>1.1508820039638969</v>
      </c>
      <c r="BF44">
        <f t="shared" si="34"/>
        <v>1.1508814515403405</v>
      </c>
      <c r="BG44">
        <f t="shared" si="34"/>
        <v>1.1508764818535169</v>
      </c>
      <c r="BH44">
        <f t="shared" si="34"/>
        <v>1.1508317762775619</v>
      </c>
      <c r="BI44">
        <f t="shared" si="34"/>
        <v>1.1504298214845936</v>
      </c>
      <c r="BJ44">
        <f t="shared" si="34"/>
        <v>1.1468318802356214</v>
      </c>
      <c r="BK44">
        <f t="shared" si="34"/>
        <v>1.1158154401026992</v>
      </c>
      <c r="BL44">
        <f t="shared" si="8"/>
        <v>0.90191142371302035</v>
      </c>
    </row>
    <row r="45" spans="1:64" x14ac:dyDescent="0.2">
      <c r="A45" s="27" t="s">
        <v>2533</v>
      </c>
      <c r="B45" s="49"/>
      <c r="C45" s="28">
        <v>39314.743000000002</v>
      </c>
      <c r="D45" s="8" t="s">
        <v>2559</v>
      </c>
      <c r="E45">
        <f t="shared" si="11"/>
        <v>-3083.0130233557361</v>
      </c>
      <c r="F45">
        <f t="shared" si="12"/>
        <v>-3083</v>
      </c>
      <c r="G45">
        <f t="shared" si="13"/>
        <v>-1.7678372481896076E-2</v>
      </c>
      <c r="I45">
        <f>G45</f>
        <v>-1.7678372481896076E-2</v>
      </c>
      <c r="P45">
        <f t="shared" si="14"/>
        <v>4.7268656043272114E-2</v>
      </c>
      <c r="Q45" s="11">
        <f t="shared" si="15"/>
        <v>24296.243000000002</v>
      </c>
      <c r="R45">
        <f t="shared" si="16"/>
        <v>4.2181165142490106E-3</v>
      </c>
      <c r="S45" s="21">
        <v>0.1</v>
      </c>
      <c r="Z45">
        <f t="shared" si="17"/>
        <v>-3083</v>
      </c>
      <c r="AA45" s="80">
        <f t="shared" si="18"/>
        <v>-1.2834760161556366E-2</v>
      </c>
      <c r="AB45" s="80">
        <f t="shared" si="19"/>
        <v>-6.2937316859923084E-4</v>
      </c>
      <c r="AC45" s="80">
        <f t="shared" si="20"/>
        <v>-6.4947028525168191E-2</v>
      </c>
      <c r="AD45" s="80">
        <f t="shared" si="31"/>
        <v>-4.8436123203397102E-3</v>
      </c>
      <c r="AE45" s="80">
        <f t="shared" si="21"/>
        <v>2.3460580309746633E-6</v>
      </c>
      <c r="AF45">
        <f t="shared" si="32"/>
        <v>-6.4947028525168191E-2</v>
      </c>
      <c r="AG45" s="106"/>
      <c r="AH45">
        <f t="shared" si="22"/>
        <v>-1.7048999313296846E-2</v>
      </c>
      <c r="AI45">
        <f t="shared" si="23"/>
        <v>0.79850974371146799</v>
      </c>
      <c r="AJ45">
        <f t="shared" si="24"/>
        <v>-0.65383330758945146</v>
      </c>
      <c r="AK45">
        <f t="shared" si="25"/>
        <v>-0.18369575098493293</v>
      </c>
      <c r="AL45">
        <f t="shared" si="26"/>
        <v>-2.4023588426524234</v>
      </c>
      <c r="AM45">
        <f t="shared" si="27"/>
        <v>-2.581161389110449</v>
      </c>
      <c r="AN45" s="80">
        <f t="shared" si="35"/>
        <v>-2.1944395558203058</v>
      </c>
      <c r="AO45" s="80">
        <f t="shared" si="35"/>
        <v>-2.1944359873508588</v>
      </c>
      <c r="AP45" s="80">
        <f t="shared" si="35"/>
        <v>-2.1944583977054819</v>
      </c>
      <c r="AQ45" s="80">
        <f t="shared" si="35"/>
        <v>-2.1943176468003216</v>
      </c>
      <c r="AR45" s="80">
        <f t="shared" si="35"/>
        <v>-2.1952011935617555</v>
      </c>
      <c r="AS45" s="80">
        <f t="shared" si="35"/>
        <v>-2.1896367231850054</v>
      </c>
      <c r="AT45" s="80">
        <f t="shared" si="35"/>
        <v>-2.2239958037507508</v>
      </c>
      <c r="AU45" s="80">
        <f t="shared" si="29"/>
        <v>-1.9731070610618193</v>
      </c>
      <c r="AW45">
        <v>1600</v>
      </c>
      <c r="AX45">
        <f t="shared" si="0"/>
        <v>2.4006550282535514E-2</v>
      </c>
      <c r="AY45">
        <f t="shared" si="1"/>
        <v>3.5660477875100885E-3</v>
      </c>
      <c r="AZ45">
        <f t="shared" si="2"/>
        <v>2.0440502495025426E-2</v>
      </c>
      <c r="BA45">
        <f t="shared" si="3"/>
        <v>1.000655488176992</v>
      </c>
      <c r="BB45">
        <f t="shared" si="4"/>
        <v>0.99957958080165865</v>
      </c>
      <c r="BC45">
        <f t="shared" si="5"/>
        <v>1.5683922582859948</v>
      </c>
      <c r="BD45">
        <f t="shared" si="6"/>
        <v>0.99759881663926997</v>
      </c>
      <c r="BE45">
        <f t="shared" si="34"/>
        <v>1.2923293461814109</v>
      </c>
      <c r="BF45">
        <f t="shared" si="34"/>
        <v>1.2923292807442648</v>
      </c>
      <c r="BG45">
        <f t="shared" si="34"/>
        <v>1.2923284076546315</v>
      </c>
      <c r="BH45">
        <f t="shared" si="34"/>
        <v>1.292316758784525</v>
      </c>
      <c r="BI45">
        <f t="shared" si="34"/>
        <v>1.2921613835000834</v>
      </c>
      <c r="BJ45">
        <f t="shared" si="34"/>
        <v>1.2900969626297534</v>
      </c>
      <c r="BK45">
        <f t="shared" si="34"/>
        <v>1.2639486075078665</v>
      </c>
      <c r="BL45">
        <f t="shared" si="8"/>
        <v>1.0301745727103366</v>
      </c>
    </row>
    <row r="46" spans="1:64" x14ac:dyDescent="0.2">
      <c r="A46" s="27" t="s">
        <v>2530</v>
      </c>
      <c r="B46" s="49"/>
      <c r="C46" s="28">
        <v>39321.531999999999</v>
      </c>
      <c r="D46" s="28"/>
      <c r="E46">
        <f t="shared" si="11"/>
        <v>-3078.0116827524057</v>
      </c>
      <c r="F46">
        <f t="shared" si="12"/>
        <v>-3078</v>
      </c>
      <c r="G46">
        <f t="shared" si="13"/>
        <v>-1.5858589198614936E-2</v>
      </c>
      <c r="H46">
        <f>G46</f>
        <v>-1.5858589198614936E-2</v>
      </c>
      <c r="P46">
        <f t="shared" si="14"/>
        <v>4.713043604327212E-2</v>
      </c>
      <c r="Q46" s="11">
        <f t="shared" si="15"/>
        <v>24303.031999999999</v>
      </c>
      <c r="R46">
        <f t="shared" si="16"/>
        <v>3.9676173009230847E-3</v>
      </c>
      <c r="S46" s="21">
        <v>0.2</v>
      </c>
      <c r="Z46">
        <f t="shared" si="17"/>
        <v>-3078</v>
      </c>
      <c r="AA46" s="80">
        <f t="shared" si="18"/>
        <v>-1.2870716499993523E-2</v>
      </c>
      <c r="AB46" s="80">
        <f t="shared" si="19"/>
        <v>1.2263011175287636E-3</v>
      </c>
      <c r="AC46" s="80">
        <f t="shared" si="20"/>
        <v>-6.2989025241887056E-2</v>
      </c>
      <c r="AD46" s="80">
        <f t="shared" si="31"/>
        <v>-2.9878726986214132E-3</v>
      </c>
      <c r="AE46" s="80">
        <f t="shared" si="21"/>
        <v>1.7854766526334414E-6</v>
      </c>
      <c r="AF46">
        <f t="shared" si="32"/>
        <v>-6.2989025241887056E-2</v>
      </c>
      <c r="AG46" s="106"/>
      <c r="AH46">
        <f t="shared" si="22"/>
        <v>-1.70848903161437E-2</v>
      </c>
      <c r="AI46">
        <f t="shared" si="23"/>
        <v>0.79893222159703403</v>
      </c>
      <c r="AJ46">
        <f t="shared" si="24"/>
        <v>-0.65556957011165673</v>
      </c>
      <c r="AK46">
        <f t="shared" si="25"/>
        <v>-0.18415808642911277</v>
      </c>
      <c r="AL46">
        <f t="shared" si="26"/>
        <v>-2.4000618558775604</v>
      </c>
      <c r="AM46">
        <f t="shared" si="27"/>
        <v>-2.5723871869332213</v>
      </c>
      <c r="AN46" s="80">
        <f t="shared" si="35"/>
        <v>-2.1916726865966898</v>
      </c>
      <c r="AO46" s="80">
        <f t="shared" si="35"/>
        <v>-2.191669199633977</v>
      </c>
      <c r="AP46" s="80">
        <f t="shared" si="35"/>
        <v>-2.1916911827507111</v>
      </c>
      <c r="AQ46" s="80">
        <f t="shared" si="35"/>
        <v>-2.1915525816636787</v>
      </c>
      <c r="AR46" s="80">
        <f t="shared" si="35"/>
        <v>-2.1924259973560791</v>
      </c>
      <c r="AS46" s="80">
        <f t="shared" si="35"/>
        <v>-2.1869040824446353</v>
      </c>
      <c r="AT46" s="80">
        <f t="shared" si="35"/>
        <v>-2.2211302628427387</v>
      </c>
      <c r="AU46" s="80">
        <f t="shared" si="29"/>
        <v>-1.969900482336886</v>
      </c>
      <c r="AW46">
        <v>1800</v>
      </c>
      <c r="AX46">
        <f t="shared" si="0"/>
        <v>2.463983290092955E-2</v>
      </c>
      <c r="AY46">
        <f t="shared" si="1"/>
        <v>3.5121971392515217E-3</v>
      </c>
      <c r="AZ46">
        <f t="shared" si="2"/>
        <v>2.1127635761678028E-2</v>
      </c>
      <c r="BA46">
        <f t="shared" si="3"/>
        <v>0.96293502527518537</v>
      </c>
      <c r="BB46">
        <f t="shared" si="4"/>
        <v>0.99398160375184297</v>
      </c>
      <c r="BC46">
        <f t="shared" si="5"/>
        <v>1.7071579038700231</v>
      </c>
      <c r="BD46">
        <f t="shared" si="6"/>
        <v>1.1465829228632107</v>
      </c>
      <c r="BE46">
        <f t="shared" si="34"/>
        <v>1.4283336391282795</v>
      </c>
      <c r="BF46">
        <f t="shared" si="34"/>
        <v>1.4283336373260243</v>
      </c>
      <c r="BG46">
        <f t="shared" si="34"/>
        <v>1.4283335907709827</v>
      </c>
      <c r="BH46">
        <f t="shared" si="34"/>
        <v>1.4283323881875514</v>
      </c>
      <c r="BI46">
        <f t="shared" si="34"/>
        <v>1.4283013272275784</v>
      </c>
      <c r="BJ46">
        <f t="shared" si="34"/>
        <v>1.427501385258759</v>
      </c>
      <c r="BK46">
        <f t="shared" si="34"/>
        <v>1.4082411261662202</v>
      </c>
      <c r="BL46">
        <f t="shared" si="8"/>
        <v>1.1584377217076529</v>
      </c>
    </row>
    <row r="47" spans="1:64" x14ac:dyDescent="0.2">
      <c r="A47" s="27" t="s">
        <v>2530</v>
      </c>
      <c r="B47" s="49"/>
      <c r="C47" s="28">
        <v>39404.335999999996</v>
      </c>
      <c r="D47" s="28"/>
      <c r="E47">
        <f t="shared" si="11"/>
        <v>-3017.0113870802415</v>
      </c>
      <c r="F47">
        <f t="shared" si="12"/>
        <v>-3017</v>
      </c>
      <c r="G47">
        <f t="shared" si="13"/>
        <v>-1.5457233152119443E-2</v>
      </c>
      <c r="H47">
        <f>G47</f>
        <v>-1.5457233152119443E-2</v>
      </c>
      <c r="P47">
        <f t="shared" si="14"/>
        <v>4.5460256043272119E-2</v>
      </c>
      <c r="Q47" s="11">
        <f t="shared" si="15"/>
        <v>24385.835999999996</v>
      </c>
      <c r="R47">
        <f t="shared" si="16"/>
        <v>3.7109404898706478E-3</v>
      </c>
      <c r="S47" s="21">
        <v>0.2</v>
      </c>
      <c r="Z47">
        <f t="shared" si="17"/>
        <v>-3017</v>
      </c>
      <c r="AA47" s="80">
        <f t="shared" si="18"/>
        <v>-1.3300357428063129E-2</v>
      </c>
      <c r="AB47" s="80">
        <f t="shared" si="19"/>
        <v>2.0563931215892561E-3</v>
      </c>
      <c r="AC47" s="80">
        <f t="shared" si="20"/>
        <v>-6.0917489195391562E-2</v>
      </c>
      <c r="AD47" s="80">
        <f t="shared" si="31"/>
        <v>-2.156875724056314E-3</v>
      </c>
      <c r="AE47" s="80">
        <f t="shared" si="21"/>
        <v>9.3042257780468984E-7</v>
      </c>
      <c r="AF47">
        <f t="shared" si="32"/>
        <v>-6.0917489195391562E-2</v>
      </c>
      <c r="AG47" s="106"/>
      <c r="AH47">
        <f t="shared" si="22"/>
        <v>-1.7513626273708699E-2</v>
      </c>
      <c r="AI47">
        <f t="shared" si="23"/>
        <v>0.80420896844272338</v>
      </c>
      <c r="AJ47">
        <f t="shared" si="24"/>
        <v>-0.67661732754788873</v>
      </c>
      <c r="AK47">
        <f t="shared" si="25"/>
        <v>-0.18975859472201595</v>
      </c>
      <c r="AL47">
        <f t="shared" si="26"/>
        <v>-2.371839543991324</v>
      </c>
      <c r="AM47">
        <f t="shared" si="27"/>
        <v>-2.4686584327890331</v>
      </c>
      <c r="AN47" s="80">
        <f t="shared" si="35"/>
        <v>-2.1577972666097525</v>
      </c>
      <c r="AO47" s="80">
        <f t="shared" si="35"/>
        <v>-2.1577946741692497</v>
      </c>
      <c r="AP47" s="80">
        <f t="shared" si="35"/>
        <v>-2.1578118406535327</v>
      </c>
      <c r="AQ47" s="80">
        <f t="shared" si="35"/>
        <v>-2.1576981602965124</v>
      </c>
      <c r="AR47" s="80">
        <f t="shared" si="35"/>
        <v>-2.1584506161860921</v>
      </c>
      <c r="AS47" s="80">
        <f t="shared" si="35"/>
        <v>-2.1534541283080957</v>
      </c>
      <c r="AT47" s="80">
        <f t="shared" si="35"/>
        <v>-2.1859616404736402</v>
      </c>
      <c r="AU47" s="80">
        <f t="shared" si="29"/>
        <v>-1.9307802218927037</v>
      </c>
      <c r="AW47">
        <v>2000</v>
      </c>
      <c r="AX47">
        <f t="shared" si="0"/>
        <v>2.4876853159237503E-2</v>
      </c>
      <c r="AY47">
        <f t="shared" si="1"/>
        <v>3.4562028982873198E-3</v>
      </c>
      <c r="AZ47">
        <f t="shared" si="2"/>
        <v>2.1420650260950181E-2</v>
      </c>
      <c r="BA47">
        <f t="shared" si="3"/>
        <v>0.92855770357899126</v>
      </c>
      <c r="BB47">
        <f t="shared" si="4"/>
        <v>0.9716882017671693</v>
      </c>
      <c r="BC47">
        <f t="shared" si="5"/>
        <v>1.8359126423981067</v>
      </c>
      <c r="BD47">
        <f t="shared" si="6"/>
        <v>1.3077102633582827</v>
      </c>
      <c r="BE47">
        <f t="shared" si="34"/>
        <v>1.559341105011409</v>
      </c>
      <c r="BF47">
        <f t="shared" si="34"/>
        <v>1.5593411050114043</v>
      </c>
      <c r="BG47">
        <f t="shared" si="34"/>
        <v>1.5593411050098729</v>
      </c>
      <c r="BH47">
        <f t="shared" si="34"/>
        <v>1.5593411045195658</v>
      </c>
      <c r="BI47">
        <f t="shared" si="34"/>
        <v>1.5593409475365605</v>
      </c>
      <c r="BJ47">
        <f t="shared" si="34"/>
        <v>1.5592907959547861</v>
      </c>
      <c r="BK47">
        <f t="shared" si="34"/>
        <v>1.5484296512689386</v>
      </c>
      <c r="BL47">
        <f t="shared" si="8"/>
        <v>1.2867008707049683</v>
      </c>
    </row>
    <row r="48" spans="1:64" x14ac:dyDescent="0.2">
      <c r="A48" s="28" t="s">
        <v>2530</v>
      </c>
      <c r="B48" s="49" t="s">
        <v>2525</v>
      </c>
      <c r="C48" s="28">
        <v>39404.335999999996</v>
      </c>
      <c r="D48" s="28" t="s">
        <v>2537</v>
      </c>
      <c r="E48" s="16">
        <f t="shared" si="11"/>
        <v>-3017.0113870802415</v>
      </c>
      <c r="F48">
        <f t="shared" si="12"/>
        <v>-3017</v>
      </c>
      <c r="G48">
        <f t="shared" si="13"/>
        <v>-1.5457233152119443E-2</v>
      </c>
      <c r="H48">
        <f>G48</f>
        <v>-1.5457233152119443E-2</v>
      </c>
      <c r="P48">
        <f t="shared" si="14"/>
        <v>4.5460256043272119E-2</v>
      </c>
      <c r="Q48" s="11">
        <f t="shared" si="15"/>
        <v>24385.835999999996</v>
      </c>
      <c r="R48">
        <f t="shared" si="16"/>
        <v>3.7109404898706478E-3</v>
      </c>
      <c r="S48" s="21">
        <v>0.2</v>
      </c>
      <c r="Z48">
        <f t="shared" si="17"/>
        <v>-3017</v>
      </c>
      <c r="AA48" s="80">
        <f t="shared" si="18"/>
        <v>-1.3300357428063129E-2</v>
      </c>
      <c r="AB48" s="80">
        <f t="shared" si="19"/>
        <v>2.0563931215892561E-3</v>
      </c>
      <c r="AC48" s="80">
        <f t="shared" si="20"/>
        <v>-6.0917489195391562E-2</v>
      </c>
      <c r="AD48" s="80">
        <f t="shared" si="31"/>
        <v>-2.156875724056314E-3</v>
      </c>
      <c r="AE48" s="80">
        <f t="shared" si="21"/>
        <v>9.3042257780468984E-7</v>
      </c>
      <c r="AF48">
        <f t="shared" si="32"/>
        <v>-6.0917489195391562E-2</v>
      </c>
      <c r="AG48" s="106"/>
      <c r="AH48">
        <f t="shared" si="22"/>
        <v>-1.7513626273708699E-2</v>
      </c>
      <c r="AI48">
        <f t="shared" si="23"/>
        <v>0.80420896844272338</v>
      </c>
      <c r="AJ48">
        <f t="shared" si="24"/>
        <v>-0.67661732754788873</v>
      </c>
      <c r="AK48">
        <f t="shared" si="25"/>
        <v>-0.18975859472201595</v>
      </c>
      <c r="AL48">
        <f t="shared" si="26"/>
        <v>-2.371839543991324</v>
      </c>
      <c r="AM48">
        <f t="shared" si="27"/>
        <v>-2.4686584327890331</v>
      </c>
      <c r="AN48" s="80">
        <f t="shared" si="35"/>
        <v>-2.1577972666097525</v>
      </c>
      <c r="AO48" s="80">
        <f t="shared" si="35"/>
        <v>-2.1577946741692497</v>
      </c>
      <c r="AP48" s="80">
        <f t="shared" si="35"/>
        <v>-2.1578118406535327</v>
      </c>
      <c r="AQ48" s="80">
        <f t="shared" si="35"/>
        <v>-2.1576981602965124</v>
      </c>
      <c r="AR48" s="80">
        <f t="shared" si="35"/>
        <v>-2.1584506161860921</v>
      </c>
      <c r="AS48" s="80">
        <f t="shared" si="35"/>
        <v>-2.1534541283080957</v>
      </c>
      <c r="AT48" s="80">
        <f t="shared" si="35"/>
        <v>-2.1859616404736402</v>
      </c>
      <c r="AU48" s="80">
        <f t="shared" si="29"/>
        <v>-1.9307802218927037</v>
      </c>
      <c r="AW48">
        <v>2200</v>
      </c>
      <c r="AX48">
        <f t="shared" si="0"/>
        <v>2.4753304062780146E-2</v>
      </c>
      <c r="AY48">
        <f t="shared" si="1"/>
        <v>3.3980650646174824E-3</v>
      </c>
      <c r="AZ48">
        <f t="shared" si="2"/>
        <v>2.1355238998162662E-2</v>
      </c>
      <c r="BA48">
        <f t="shared" si="3"/>
        <v>0.89756976814298994</v>
      </c>
      <c r="BB48">
        <f t="shared" si="4"/>
        <v>0.93641420012049237</v>
      </c>
      <c r="BC48">
        <f t="shared" si="5"/>
        <v>1.9559189356061017</v>
      </c>
      <c r="BD48">
        <f t="shared" si="6"/>
        <v>1.4844016578503754</v>
      </c>
      <c r="BE48">
        <f t="shared" si="34"/>
        <v>1.6858204235010357</v>
      </c>
      <c r="BF48">
        <f t="shared" si="34"/>
        <v>1.6858204235472307</v>
      </c>
      <c r="BG48">
        <f t="shared" si="34"/>
        <v>1.6858204220710216</v>
      </c>
      <c r="BH48">
        <f t="shared" si="34"/>
        <v>1.6858204692445788</v>
      </c>
      <c r="BI48">
        <f t="shared" si="34"/>
        <v>1.6858189617627151</v>
      </c>
      <c r="BJ48">
        <f t="shared" si="34"/>
        <v>1.6858671252454944</v>
      </c>
      <c r="BK48">
        <f t="shared" si="34"/>
        <v>1.6843182620807116</v>
      </c>
      <c r="BL48">
        <f t="shared" si="8"/>
        <v>1.4149640197022846</v>
      </c>
    </row>
    <row r="49" spans="1:64" x14ac:dyDescent="0.2">
      <c r="A49" s="27" t="s">
        <v>2535</v>
      </c>
      <c r="B49" s="49"/>
      <c r="C49" s="28">
        <v>39530.576999999997</v>
      </c>
      <c r="D49" s="8" t="s">
        <v>2559</v>
      </c>
      <c r="E49">
        <f t="shared" si="11"/>
        <v>-2924.011793752019</v>
      </c>
      <c r="F49">
        <f t="shared" si="12"/>
        <v>-2924</v>
      </c>
      <c r="G49">
        <f t="shared" si="13"/>
        <v>-1.60092640799121E-2</v>
      </c>
      <c r="I49">
        <f>G49</f>
        <v>-1.60092640799121E-2</v>
      </c>
      <c r="P49">
        <f t="shared" si="14"/>
        <v>4.2971204043272114E-2</v>
      </c>
      <c r="Q49" s="11">
        <f t="shared" si="15"/>
        <v>24512.076999999997</v>
      </c>
      <c r="R49">
        <f t="shared" si="16"/>
        <v>3.4786956200299492E-3</v>
      </c>
      <c r="S49" s="21">
        <v>0.1</v>
      </c>
      <c r="Z49">
        <f t="shared" si="17"/>
        <v>-2924</v>
      </c>
      <c r="AA49" s="80">
        <f t="shared" si="18"/>
        <v>-1.3921987318894668E-2</v>
      </c>
      <c r="AB49" s="80">
        <f t="shared" si="19"/>
        <v>2.124228618814037E-3</v>
      </c>
      <c r="AC49" s="80">
        <f t="shared" si="20"/>
        <v>-5.8980468123184214E-2</v>
      </c>
      <c r="AD49" s="80">
        <f t="shared" si="31"/>
        <v>-2.0872767610174321E-3</v>
      </c>
      <c r="AE49" s="80">
        <f t="shared" si="21"/>
        <v>4.3567242770834226E-7</v>
      </c>
      <c r="AF49">
        <f t="shared" si="32"/>
        <v>-5.8980468123184214E-2</v>
      </c>
      <c r="AG49" s="106"/>
      <c r="AH49">
        <f t="shared" si="22"/>
        <v>-1.8133492698726137E-2</v>
      </c>
      <c r="AI49">
        <f t="shared" si="23"/>
        <v>0.81269896721814949</v>
      </c>
      <c r="AJ49">
        <f t="shared" si="24"/>
        <v>-0.70818623332765784</v>
      </c>
      <c r="AK49">
        <f t="shared" si="25"/>
        <v>-0.19814332042233709</v>
      </c>
      <c r="AL49">
        <f t="shared" si="26"/>
        <v>-2.3280725856356641</v>
      </c>
      <c r="AM49">
        <f t="shared" si="27"/>
        <v>-2.3213457577014687</v>
      </c>
      <c r="AN49" s="80">
        <f t="shared" si="35"/>
        <v>-2.1057093888897489</v>
      </c>
      <c r="AO49" s="80">
        <f t="shared" si="35"/>
        <v>-2.1057078307593597</v>
      </c>
      <c r="AP49" s="80">
        <f t="shared" si="35"/>
        <v>-2.1057190409065134</v>
      </c>
      <c r="AQ49" s="80">
        <f t="shared" si="35"/>
        <v>-2.1056383834949797</v>
      </c>
      <c r="AR49" s="80">
        <f t="shared" si="35"/>
        <v>-2.1062184720080301</v>
      </c>
      <c r="AS49" s="80">
        <f t="shared" si="35"/>
        <v>-2.1020337403217964</v>
      </c>
      <c r="AT49" s="80">
        <f t="shared" si="35"/>
        <v>-2.1315905776697028</v>
      </c>
      <c r="AU49" s="80">
        <f t="shared" si="29"/>
        <v>-1.8711378576089519</v>
      </c>
      <c r="AW49">
        <v>2400</v>
      </c>
      <c r="AX49">
        <f t="shared" si="0"/>
        <v>2.4304764609879129E-2</v>
      </c>
      <c r="AY49">
        <f t="shared" si="1"/>
        <v>3.3377836382420096E-3</v>
      </c>
      <c r="AZ49">
        <f t="shared" si="2"/>
        <v>2.0966980971637121E-2</v>
      </c>
      <c r="BA49">
        <f t="shared" si="3"/>
        <v>0.86987007194898758</v>
      </c>
      <c r="BB49">
        <f t="shared" si="4"/>
        <v>0.89114013018680804</v>
      </c>
      <c r="BC49">
        <f t="shared" si="5"/>
        <v>2.0683350083972791</v>
      </c>
      <c r="BD49">
        <f t="shared" si="6"/>
        <v>1.68107812221272</v>
      </c>
      <c r="BE49">
        <f t="shared" si="34"/>
        <v>1.8082354636801816</v>
      </c>
      <c r="BF49">
        <f t="shared" si="34"/>
        <v>1.8082354548404931</v>
      </c>
      <c r="BG49">
        <f t="shared" si="34"/>
        <v>1.8082355926739162</v>
      </c>
      <c r="BH49">
        <f t="shared" si="34"/>
        <v>1.8082334434883391</v>
      </c>
      <c r="BI49">
        <f t="shared" si="34"/>
        <v>1.8082669527728057</v>
      </c>
      <c r="BJ49">
        <f t="shared" si="34"/>
        <v>1.8077439598518255</v>
      </c>
      <c r="BK49">
        <f t="shared" si="34"/>
        <v>1.8157816807006499</v>
      </c>
      <c r="BL49">
        <f t="shared" si="8"/>
        <v>1.5432271686996009</v>
      </c>
    </row>
    <row r="50" spans="1:64" x14ac:dyDescent="0.2">
      <c r="A50" s="27" t="s">
        <v>2535</v>
      </c>
      <c r="B50" s="49"/>
      <c r="C50" s="28">
        <v>39534.648000000001</v>
      </c>
      <c r="D50" s="8" t="s">
        <v>2559</v>
      </c>
      <c r="E50">
        <f t="shared" si="11"/>
        <v>-2921.0127574291168</v>
      </c>
      <c r="F50">
        <f t="shared" si="12"/>
        <v>-2921</v>
      </c>
      <c r="G50">
        <f t="shared" si="13"/>
        <v>-1.731739410024602E-2</v>
      </c>
      <c r="I50">
        <f>G50</f>
        <v>-1.731739410024602E-2</v>
      </c>
      <c r="P50">
        <f t="shared" si="14"/>
        <v>4.2892064043272116E-2</v>
      </c>
      <c r="Q50" s="11">
        <f t="shared" si="15"/>
        <v>24516.148000000001</v>
      </c>
      <c r="R50">
        <f t="shared" si="16"/>
        <v>3.6251788499360622E-3</v>
      </c>
      <c r="S50" s="21">
        <v>0.1</v>
      </c>
      <c r="Z50">
        <f t="shared" si="17"/>
        <v>-2921</v>
      </c>
      <c r="AA50" s="80">
        <f t="shared" si="18"/>
        <v>-1.3941342367637576E-2</v>
      </c>
      <c r="AB50" s="80">
        <f t="shared" si="19"/>
        <v>8.353890442952816E-4</v>
      </c>
      <c r="AC50" s="80">
        <f t="shared" si="20"/>
        <v>-6.0209458143518135E-2</v>
      </c>
      <c r="AD50" s="80">
        <f t="shared" si="31"/>
        <v>-3.3760517326084441E-3</v>
      </c>
      <c r="AE50" s="80">
        <f t="shared" si="21"/>
        <v>1.1397725301248477E-6</v>
      </c>
      <c r="AF50">
        <f t="shared" si="32"/>
        <v>-6.0209458143518135E-2</v>
      </c>
      <c r="AG50" s="106"/>
      <c r="AH50">
        <f t="shared" si="22"/>
        <v>-1.8152783144541301E-2</v>
      </c>
      <c r="AI50">
        <f t="shared" si="23"/>
        <v>0.81298197696829877</v>
      </c>
      <c r="AJ50">
        <f t="shared" si="24"/>
        <v>-0.70919325442399617</v>
      </c>
      <c r="AK50">
        <f t="shared" si="25"/>
        <v>-0.19841046184727978</v>
      </c>
      <c r="AL50">
        <f t="shared" si="26"/>
        <v>-2.3266452397635295</v>
      </c>
      <c r="AM50">
        <f t="shared" si="27"/>
        <v>-2.3167938940787658</v>
      </c>
      <c r="AN50" s="80">
        <f t="shared" si="35"/>
        <v>-2.104019924280331</v>
      </c>
      <c r="AO50" s="80">
        <f t="shared" si="35"/>
        <v>-2.104018393481716</v>
      </c>
      <c r="AP50" s="80">
        <f t="shared" si="35"/>
        <v>-2.1040294384958238</v>
      </c>
      <c r="AQ50" s="80">
        <f t="shared" si="35"/>
        <v>-2.1039497419046116</v>
      </c>
      <c r="AR50" s="80">
        <f t="shared" si="35"/>
        <v>-2.1045245609022198</v>
      </c>
      <c r="AS50" s="80">
        <f t="shared" si="35"/>
        <v>-2.1003659982681917</v>
      </c>
      <c r="AT50" s="80">
        <f t="shared" si="35"/>
        <v>-2.129821343389541</v>
      </c>
      <c r="AU50" s="80">
        <f t="shared" si="29"/>
        <v>-1.8692139103739933</v>
      </c>
      <c r="AW50">
        <v>2600</v>
      </c>
      <c r="AX50">
        <f t="shared" si="0"/>
        <v>2.356545279446742E-2</v>
      </c>
      <c r="AY50">
        <f t="shared" si="1"/>
        <v>3.2753586191609013E-3</v>
      </c>
      <c r="AZ50">
        <f t="shared" si="2"/>
        <v>2.0290094175306517E-2</v>
      </c>
      <c r="BA50">
        <f t="shared" si="3"/>
        <v>0.84528088978693916</v>
      </c>
      <c r="BB50">
        <f t="shared" si="4"/>
        <v>0.83820757615982611</v>
      </c>
      <c r="BC50">
        <f t="shared" si="5"/>
        <v>2.1741986747380424</v>
      </c>
      <c r="BD50">
        <f t="shared" si="6"/>
        <v>1.9036054821015478</v>
      </c>
      <c r="BE50">
        <f t="shared" si="34"/>
        <v>1.9270301360450162</v>
      </c>
      <c r="BF50">
        <f t="shared" si="34"/>
        <v>1.9270299994999687</v>
      </c>
      <c r="BG50">
        <f t="shared" si="34"/>
        <v>1.9270314354733218</v>
      </c>
      <c r="BH50">
        <f t="shared" si="34"/>
        <v>1.9270163338100101</v>
      </c>
      <c r="BI50">
        <f t="shared" si="34"/>
        <v>1.9271751224191114</v>
      </c>
      <c r="BJ50">
        <f t="shared" si="34"/>
        <v>1.9255021127976115</v>
      </c>
      <c r="BK50">
        <f t="shared" si="34"/>
        <v>1.9427673302395954</v>
      </c>
      <c r="BL50">
        <f t="shared" si="8"/>
        <v>1.6714903176969171</v>
      </c>
    </row>
    <row r="51" spans="1:64" x14ac:dyDescent="0.2">
      <c r="A51" s="27" t="s">
        <v>2536</v>
      </c>
      <c r="B51" s="49"/>
      <c r="C51" s="28">
        <v>39571.296000000002</v>
      </c>
      <c r="D51" s="28" t="s">
        <v>2537</v>
      </c>
      <c r="E51">
        <f t="shared" si="11"/>
        <v>-2894.0148003763943</v>
      </c>
      <c r="F51">
        <f t="shared" si="12"/>
        <v>-2894</v>
      </c>
      <c r="G51">
        <f t="shared" ref="G51:G81" si="36">C51-(C$7+F51*C$8)</f>
        <v>-2.0090564372367226E-2</v>
      </c>
      <c r="H51">
        <f>G51</f>
        <v>-2.0090564372367226E-2</v>
      </c>
      <c r="P51">
        <f t="shared" si="14"/>
        <v>4.2183044043272118E-2</v>
      </c>
      <c r="Q51" s="11">
        <f t="shared" si="15"/>
        <v>24552.796000000002</v>
      </c>
      <c r="R51">
        <f t="shared" ref="R51:R81" si="37">+(P51-G51)^2</f>
        <v>3.8780023051043873E-3</v>
      </c>
      <c r="S51" s="21">
        <v>0.2</v>
      </c>
      <c r="Z51">
        <f t="shared" si="17"/>
        <v>-2894</v>
      </c>
      <c r="AA51" s="80">
        <f t="shared" si="18"/>
        <v>-1.4113517720634027E-2</v>
      </c>
      <c r="AB51" s="80">
        <f t="shared" si="19"/>
        <v>-1.7662090050553081E-3</v>
      </c>
      <c r="AC51" s="80">
        <f t="shared" si="20"/>
        <v>-6.2273608415639344E-2</v>
      </c>
      <c r="AD51" s="80">
        <f t="shared" si="31"/>
        <v>-5.9770466517331984E-3</v>
      </c>
      <c r="AE51" s="80">
        <f t="shared" si="21"/>
        <v>7.1450173353990077E-6</v>
      </c>
      <c r="AF51">
        <f t="shared" si="32"/>
        <v>-6.2273608415639344E-2</v>
      </c>
      <c r="AG51" s="106"/>
      <c r="AH51">
        <f t="shared" si="22"/>
        <v>-1.8324355367311917E-2</v>
      </c>
      <c r="AI51">
        <f t="shared" si="23"/>
        <v>0.8155551899892719</v>
      </c>
      <c r="AJ51">
        <f t="shared" si="24"/>
        <v>-0.71822253824369808</v>
      </c>
      <c r="AK51">
        <f t="shared" si="25"/>
        <v>-0.20080479169891144</v>
      </c>
      <c r="AL51">
        <f t="shared" si="26"/>
        <v>-2.3137540620704056</v>
      </c>
      <c r="AM51">
        <f t="shared" si="27"/>
        <v>-2.276354710666153</v>
      </c>
      <c r="AN51" s="80">
        <f t="shared" ref="AN51:AT66" si="38">$AU51+$AB$7*SIN(AO51)</f>
        <v>-2.0887881034514808</v>
      </c>
      <c r="AO51" s="80">
        <f t="shared" si="38"/>
        <v>-2.0887868031309815</v>
      </c>
      <c r="AP51" s="80">
        <f t="shared" si="38"/>
        <v>-2.0887964348646921</v>
      </c>
      <c r="AQ51" s="80">
        <f t="shared" si="38"/>
        <v>-2.0887250868256446</v>
      </c>
      <c r="AR51" s="80">
        <f t="shared" si="38"/>
        <v>-2.0892533928242489</v>
      </c>
      <c r="AS51" s="80">
        <f t="shared" si="38"/>
        <v>-2.0853297906156198</v>
      </c>
      <c r="AT51" s="80">
        <f t="shared" si="38"/>
        <v>-2.1138547577547859</v>
      </c>
      <c r="AU51" s="80">
        <f t="shared" si="29"/>
        <v>-1.8518983852593554</v>
      </c>
      <c r="AW51">
        <v>2800</v>
      </c>
      <c r="AX51">
        <f t="shared" si="0"/>
        <v>2.2567607765299834E-2</v>
      </c>
      <c r="AY51">
        <f t="shared" si="1"/>
        <v>3.210790007374158E-3</v>
      </c>
      <c r="AZ51">
        <f t="shared" si="2"/>
        <v>1.9356817757925675E-2</v>
      </c>
      <c r="BA51">
        <f t="shared" si="3"/>
        <v>0.82359258262282975</v>
      </c>
      <c r="BB51">
        <f t="shared" si="4"/>
        <v>0.77943197227011152</v>
      </c>
      <c r="BC51">
        <f t="shared" si="5"/>
        <v>2.2744281969146201</v>
      </c>
      <c r="BD51">
        <f t="shared" si="6"/>
        <v>2.1599957826144522</v>
      </c>
      <c r="BE51">
        <f t="shared" si="34"/>
        <v>2.0426211568962129</v>
      </c>
      <c r="BF51">
        <f t="shared" si="34"/>
        <v>2.0426203973998924</v>
      </c>
      <c r="BG51">
        <f t="shared" si="34"/>
        <v>2.0426265259740841</v>
      </c>
      <c r="BH51">
        <f t="shared" si="34"/>
        <v>2.042577070808512</v>
      </c>
      <c r="BI51">
        <f t="shared" si="34"/>
        <v>2.0429760177784271</v>
      </c>
      <c r="BJ51">
        <f t="shared" si="34"/>
        <v>2.0397488310684637</v>
      </c>
      <c r="BK51">
        <f t="shared" si="34"/>
        <v>2.0652961986002376</v>
      </c>
      <c r="BL51">
        <f t="shared" si="8"/>
        <v>1.7997534666942325</v>
      </c>
    </row>
    <row r="52" spans="1:64" x14ac:dyDescent="0.2">
      <c r="A52" s="27" t="s">
        <v>2538</v>
      </c>
      <c r="B52" s="49"/>
      <c r="C52" s="28">
        <v>39606.595999999998</v>
      </c>
      <c r="D52" s="8" t="s">
        <v>2559</v>
      </c>
      <c r="E52">
        <f t="shared" si="11"/>
        <v>-2868.0098919513516</v>
      </c>
      <c r="F52">
        <f t="shared" si="12"/>
        <v>-2868</v>
      </c>
      <c r="G52">
        <f t="shared" si="36"/>
        <v>-1.3427691301330924E-2</v>
      </c>
      <c r="I52">
        <f>G52</f>
        <v>-1.3427691301330924E-2</v>
      </c>
      <c r="P52">
        <f t="shared" si="14"/>
        <v>4.150579604327212E-2</v>
      </c>
      <c r="Q52" s="11">
        <f t="shared" si="15"/>
        <v>24588.095999999998</v>
      </c>
      <c r="R52">
        <f t="shared" si="37"/>
        <v>3.0176880318396626E-3</v>
      </c>
      <c r="S52" s="21">
        <v>0.1</v>
      </c>
      <c r="Z52">
        <f t="shared" si="17"/>
        <v>-2868</v>
      </c>
      <c r="AA52" s="80">
        <f t="shared" si="18"/>
        <v>-1.427583373131297E-2</v>
      </c>
      <c r="AB52" s="80">
        <f t="shared" si="19"/>
        <v>5.0583623612062562E-3</v>
      </c>
      <c r="AC52" s="80">
        <f t="shared" si="20"/>
        <v>-5.4933487344603044E-2</v>
      </c>
      <c r="AD52" s="80">
        <f t="shared" si="31"/>
        <v>8.4814242998204614E-4</v>
      </c>
      <c r="AE52" s="80">
        <f t="shared" si="21"/>
        <v>7.193455815358502E-8</v>
      </c>
      <c r="AF52">
        <f t="shared" si="32"/>
        <v>-5.4933487344603044E-2</v>
      </c>
      <c r="AG52" s="106"/>
      <c r="AH52">
        <f t="shared" si="22"/>
        <v>-1.848605366253718E-2</v>
      </c>
      <c r="AI52">
        <f t="shared" si="23"/>
        <v>0.81807787597034309</v>
      </c>
      <c r="AJ52">
        <f t="shared" si="24"/>
        <v>-0.7268580597269767</v>
      </c>
      <c r="AK52">
        <f t="shared" si="25"/>
        <v>-0.20309306511467823</v>
      </c>
      <c r="AL52">
        <f t="shared" si="26"/>
        <v>-2.3012625217693032</v>
      </c>
      <c r="AM52">
        <f t="shared" si="27"/>
        <v>-2.2382854248144759</v>
      </c>
      <c r="AN52" s="80">
        <f t="shared" si="38"/>
        <v>-2.0740745267050777</v>
      </c>
      <c r="AO52" s="80">
        <f t="shared" si="38"/>
        <v>-2.0740734231400269</v>
      </c>
      <c r="AP52" s="80">
        <f t="shared" si="38"/>
        <v>-2.0740818150329163</v>
      </c>
      <c r="AQ52" s="80">
        <f t="shared" si="38"/>
        <v>-2.0740179969451451</v>
      </c>
      <c r="AR52" s="80">
        <f t="shared" si="38"/>
        <v>-2.074503130716534</v>
      </c>
      <c r="AS52" s="80">
        <f t="shared" si="38"/>
        <v>-2.070804433514112</v>
      </c>
      <c r="AT52" s="80">
        <f t="shared" si="38"/>
        <v>-2.098405301371685</v>
      </c>
      <c r="AU52" s="80">
        <f t="shared" si="29"/>
        <v>-1.8352241758897048</v>
      </c>
      <c r="AW52">
        <v>3000</v>
      </c>
      <c r="AX52">
        <f t="shared" si="0"/>
        <v>2.1341263113066881E-2</v>
      </c>
      <c r="AY52">
        <f t="shared" si="1"/>
        <v>3.1440778028817788E-3</v>
      </c>
      <c r="AZ52">
        <f t="shared" si="2"/>
        <v>1.8197185310185101E-2</v>
      </c>
      <c r="BA52">
        <f t="shared" si="3"/>
        <v>0.80459038248525305</v>
      </c>
      <c r="BB52">
        <f t="shared" si="4"/>
        <v>0.71620916965807524</v>
      </c>
      <c r="BC52">
        <f t="shared" si="5"/>
        <v>2.3698316264543964</v>
      </c>
      <c r="BD52">
        <f t="shared" si="6"/>
        <v>2.4615536799957756</v>
      </c>
      <c r="BE52">
        <f t="shared" si="34"/>
        <v>2.1553956747488385</v>
      </c>
      <c r="BF52">
        <f t="shared" si="34"/>
        <v>2.155393138722673</v>
      </c>
      <c r="BG52">
        <f t="shared" si="34"/>
        <v>2.1554099925417529</v>
      </c>
      <c r="BH52">
        <f t="shared" si="34"/>
        <v>2.1552979780656241</v>
      </c>
      <c r="BI52">
        <f t="shared" si="34"/>
        <v>2.1560420974585615</v>
      </c>
      <c r="BJ52">
        <f t="shared" si="34"/>
        <v>2.1510830651702597</v>
      </c>
      <c r="BK52">
        <f t="shared" si="34"/>
        <v>2.1834624936690967</v>
      </c>
      <c r="BL52">
        <f t="shared" si="8"/>
        <v>1.9280166156915488</v>
      </c>
    </row>
    <row r="53" spans="1:64" x14ac:dyDescent="0.2">
      <c r="A53" s="27" t="s">
        <v>2538</v>
      </c>
      <c r="B53" s="49"/>
      <c r="C53" s="28">
        <v>39610.665000000001</v>
      </c>
      <c r="D53" s="8" t="s">
        <v>2559</v>
      </c>
      <c r="E53">
        <f t="shared" si="11"/>
        <v>-2865.0123289943663</v>
      </c>
      <c r="F53">
        <f t="shared" si="12"/>
        <v>-2865</v>
      </c>
      <c r="G53">
        <f t="shared" si="36"/>
        <v>-1.6735821329348255E-2</v>
      </c>
      <c r="I53">
        <f>G53</f>
        <v>-1.6735821329348255E-2</v>
      </c>
      <c r="P53">
        <f t="shared" si="14"/>
        <v>4.1428000043272122E-2</v>
      </c>
      <c r="Q53" s="11">
        <f t="shared" si="15"/>
        <v>24592.165000000001</v>
      </c>
      <c r="R53">
        <f t="shared" si="37"/>
        <v>3.3830301166660908E-3</v>
      </c>
      <c r="S53" s="21">
        <v>0.1</v>
      </c>
      <c r="Z53">
        <f t="shared" si="17"/>
        <v>-2865</v>
      </c>
      <c r="AA53" s="80">
        <f t="shared" si="18"/>
        <v>-1.429433972415879E-2</v>
      </c>
      <c r="AB53" s="80">
        <f t="shared" si="19"/>
        <v>1.7686647200176389E-3</v>
      </c>
      <c r="AC53" s="80">
        <f t="shared" si="20"/>
        <v>-5.8163821372620376E-2</v>
      </c>
      <c r="AD53" s="80">
        <f t="shared" si="31"/>
        <v>-2.4414816051894651E-3</v>
      </c>
      <c r="AE53" s="80">
        <f t="shared" si="21"/>
        <v>5.9608324284785275E-7</v>
      </c>
      <c r="AF53">
        <f t="shared" si="32"/>
        <v>-5.8163821372620376E-2</v>
      </c>
      <c r="AG53" s="106"/>
      <c r="AH53">
        <f t="shared" si="22"/>
        <v>-1.8504486049365894E-2</v>
      </c>
      <c r="AI53">
        <f t="shared" si="23"/>
        <v>0.81837180319485148</v>
      </c>
      <c r="AJ53">
        <f t="shared" si="24"/>
        <v>-0.72785061222458758</v>
      </c>
      <c r="AK53">
        <f t="shared" si="25"/>
        <v>-0.20335596975364911</v>
      </c>
      <c r="AL53">
        <f t="shared" si="26"/>
        <v>-2.2998162042827017</v>
      </c>
      <c r="AM53">
        <f t="shared" si="27"/>
        <v>-2.233946320105122</v>
      </c>
      <c r="AN53" s="80">
        <f t="shared" si="38"/>
        <v>-2.0723738718931379</v>
      </c>
      <c r="AO53" s="80">
        <f t="shared" si="38"/>
        <v>-2.0723727895170581</v>
      </c>
      <c r="AP53" s="80">
        <f t="shared" si="38"/>
        <v>-2.0723810457970391</v>
      </c>
      <c r="AQ53" s="80">
        <f t="shared" si="38"/>
        <v>-2.0723180643971197</v>
      </c>
      <c r="AR53" s="80">
        <f t="shared" si="38"/>
        <v>-2.0727983228322122</v>
      </c>
      <c r="AS53" s="80">
        <f t="shared" si="38"/>
        <v>-2.0691254656282707</v>
      </c>
      <c r="AT53" s="80">
        <f t="shared" si="38"/>
        <v>-2.0966179695987268</v>
      </c>
      <c r="AU53" s="80">
        <f t="shared" si="29"/>
        <v>-1.8333002286547444</v>
      </c>
      <c r="AW53">
        <v>3200</v>
      </c>
      <c r="AX53">
        <f t="shared" si="0"/>
        <v>1.9914252479685958E-2</v>
      </c>
      <c r="AY53">
        <f t="shared" si="1"/>
        <v>3.0752220056837645E-3</v>
      </c>
      <c r="AZ53">
        <f t="shared" si="2"/>
        <v>1.6839030474002193E-2</v>
      </c>
      <c r="BA53">
        <f t="shared" si="3"/>
        <v>0.78806960387866032</v>
      </c>
      <c r="BB53">
        <f t="shared" si="4"/>
        <v>0.64960683892879945</v>
      </c>
      <c r="BC53">
        <f t="shared" si="5"/>
        <v>2.4611196255579539</v>
      </c>
      <c r="BD53">
        <f t="shared" si="6"/>
        <v>2.8248347437959214</v>
      </c>
      <c r="BE53">
        <f t="shared" si="34"/>
        <v>2.2657116943476865</v>
      </c>
      <c r="BF53">
        <f t="shared" si="34"/>
        <v>2.2657055543174618</v>
      </c>
      <c r="BG53">
        <f t="shared" si="34"/>
        <v>2.2657407224043462</v>
      </c>
      <c r="BH53">
        <f t="shared" si="34"/>
        <v>2.2655392710016402</v>
      </c>
      <c r="BI53">
        <f t="shared" si="34"/>
        <v>2.2666925755729728</v>
      </c>
      <c r="BJ53">
        <f t="shared" si="34"/>
        <v>2.260068177461243</v>
      </c>
      <c r="BK53">
        <f t="shared" si="34"/>
        <v>2.2974320955851728</v>
      </c>
      <c r="BL53">
        <f t="shared" si="8"/>
        <v>2.0562797646888651</v>
      </c>
    </row>
    <row r="54" spans="1:64" x14ac:dyDescent="0.2">
      <c r="A54" s="27" t="s">
        <v>2536</v>
      </c>
      <c r="B54" s="49"/>
      <c r="C54" s="28">
        <v>39617.449999999997</v>
      </c>
      <c r="D54" s="28" t="s">
        <v>2537</v>
      </c>
      <c r="E54">
        <f t="shared" si="11"/>
        <v>-2860.013935122869</v>
      </c>
      <c r="F54">
        <f t="shared" si="12"/>
        <v>-2860</v>
      </c>
      <c r="G54">
        <f t="shared" si="36"/>
        <v>-1.891603805415798E-2</v>
      </c>
      <c r="H54">
        <f>G54</f>
        <v>-1.891603805415798E-2</v>
      </c>
      <c r="P54">
        <f t="shared" si="14"/>
        <v>4.1298500043272117E-2</v>
      </c>
      <c r="Q54" s="11">
        <f t="shared" si="15"/>
        <v>24598.949999999997</v>
      </c>
      <c r="R54">
        <f t="shared" si="37"/>
        <v>3.6257905982868604E-3</v>
      </c>
      <c r="S54" s="21">
        <v>0.2</v>
      </c>
      <c r="Z54">
        <f t="shared" si="17"/>
        <v>-2860</v>
      </c>
      <c r="AA54" s="80">
        <f t="shared" si="18"/>
        <v>-1.432507980126806E-2</v>
      </c>
      <c r="AB54" s="80">
        <f t="shared" si="19"/>
        <v>-3.8093567617434806E-4</v>
      </c>
      <c r="AC54" s="80">
        <f t="shared" si="20"/>
        <v>-6.0214538097430097E-2</v>
      </c>
      <c r="AD54" s="80">
        <f t="shared" si="31"/>
        <v>-4.59095825288992E-3</v>
      </c>
      <c r="AE54" s="80">
        <f t="shared" si="21"/>
        <v>4.2153795359556136E-6</v>
      </c>
      <c r="AF54">
        <f t="shared" si="32"/>
        <v>-6.0214538097430097E-2</v>
      </c>
      <c r="AG54" s="106"/>
      <c r="AH54">
        <f t="shared" si="22"/>
        <v>-1.8535102377983632E-2</v>
      </c>
      <c r="AI54">
        <f t="shared" si="23"/>
        <v>0.81886299727361023</v>
      </c>
      <c r="AJ54">
        <f t="shared" si="24"/>
        <v>-0.72950306397344533</v>
      </c>
      <c r="AK54">
        <f t="shared" si="25"/>
        <v>-0.2037936175458806</v>
      </c>
      <c r="AL54">
        <f t="shared" si="26"/>
        <v>-2.2974033621441969</v>
      </c>
      <c r="AM54">
        <f t="shared" si="27"/>
        <v>-2.2267386569240823</v>
      </c>
      <c r="AN54" s="80">
        <f t="shared" si="38"/>
        <v>-2.0695380877461762</v>
      </c>
      <c r="AO54" s="80">
        <f t="shared" si="38"/>
        <v>-2.069537040010756</v>
      </c>
      <c r="AP54" s="80">
        <f t="shared" si="38"/>
        <v>-2.0695450736331318</v>
      </c>
      <c r="AQ54" s="80">
        <f t="shared" si="38"/>
        <v>-2.0694834719528892</v>
      </c>
      <c r="AR54" s="80">
        <f t="shared" si="38"/>
        <v>-2.0699556546277833</v>
      </c>
      <c r="AS54" s="80">
        <f t="shared" si="38"/>
        <v>-2.0663258062397434</v>
      </c>
      <c r="AT54" s="80">
        <f t="shared" si="38"/>
        <v>-2.093636917085639</v>
      </c>
      <c r="AU54" s="80">
        <f t="shared" si="29"/>
        <v>-1.8300936499298111</v>
      </c>
      <c r="AW54">
        <v>3400</v>
      </c>
      <c r="AX54">
        <f t="shared" si="0"/>
        <v>1.8312346320784045E-2</v>
      </c>
      <c r="AY54">
        <f t="shared" si="1"/>
        <v>3.0042226157801148E-3</v>
      </c>
      <c r="AZ54">
        <f t="shared" si="2"/>
        <v>1.530812370500393E-2</v>
      </c>
      <c r="BA54">
        <f t="shared" si="3"/>
        <v>0.77384365661544374</v>
      </c>
      <c r="BB54">
        <f t="shared" si="4"/>
        <v>0.58043904217245645</v>
      </c>
      <c r="BC54">
        <f t="shared" si="5"/>
        <v>2.5489190648732722</v>
      </c>
      <c r="BD54">
        <f t="shared" si="6"/>
        <v>3.2751766660023218</v>
      </c>
      <c r="BE54">
        <f t="shared" si="34"/>
        <v>2.3739000039291245</v>
      </c>
      <c r="BF54">
        <f t="shared" si="34"/>
        <v>2.373888190207651</v>
      </c>
      <c r="BG54">
        <f t="shared" si="34"/>
        <v>2.3739484074376609</v>
      </c>
      <c r="BH54">
        <f t="shared" si="34"/>
        <v>2.3736414299372046</v>
      </c>
      <c r="BI54">
        <f t="shared" si="34"/>
        <v>2.3752054020873139</v>
      </c>
      <c r="BJ54">
        <f t="shared" si="34"/>
        <v>2.3672125281476681</v>
      </c>
      <c r="BK54">
        <f t="shared" si="34"/>
        <v>2.4074398315127938</v>
      </c>
      <c r="BL54">
        <f t="shared" si="8"/>
        <v>2.1845429136861814</v>
      </c>
    </row>
    <row r="55" spans="1:64" x14ac:dyDescent="0.2">
      <c r="A55" s="27" t="s">
        <v>2536</v>
      </c>
      <c r="B55" s="49"/>
      <c r="C55" s="28">
        <v>39670.387000000002</v>
      </c>
      <c r="D55" s="28" t="s">
        <v>2537</v>
      </c>
      <c r="E55">
        <f t="shared" si="11"/>
        <v>-2821.0161493637534</v>
      </c>
      <c r="F55">
        <f t="shared" si="12"/>
        <v>-2821</v>
      </c>
      <c r="G55">
        <f t="shared" si="36"/>
        <v>-2.192172843933804E-2</v>
      </c>
      <c r="H55">
        <f>G55</f>
        <v>-2.192172843933804E-2</v>
      </c>
      <c r="P55">
        <f t="shared" si="14"/>
        <v>4.0295264043272119E-2</v>
      </c>
      <c r="Q55" s="11">
        <f t="shared" si="15"/>
        <v>24651.887000000002</v>
      </c>
      <c r="R55">
        <f t="shared" si="37"/>
        <v>3.8709541535811689E-3</v>
      </c>
      <c r="S55" s="21">
        <v>0.2</v>
      </c>
      <c r="Z55">
        <f t="shared" si="17"/>
        <v>-2821</v>
      </c>
      <c r="AA55" s="80">
        <f t="shared" si="18"/>
        <v>-1.4560374360425735E-2</v>
      </c>
      <c r="AB55" s="80">
        <f t="shared" si="19"/>
        <v>-3.1523427204942119E-3</v>
      </c>
      <c r="AC55" s="80">
        <f t="shared" si="20"/>
        <v>-6.2216992482610159E-2</v>
      </c>
      <c r="AD55" s="80">
        <f t="shared" si="31"/>
        <v>-7.3613540789123043E-3</v>
      </c>
      <c r="AE55" s="80">
        <f t="shared" si="21"/>
        <v>1.0837906775023766E-5</v>
      </c>
      <c r="AF55">
        <f t="shared" si="32"/>
        <v>-6.2216992482610159E-2</v>
      </c>
      <c r="AG55" s="106"/>
      <c r="AH55">
        <f t="shared" si="22"/>
        <v>-1.8769385718843828E-2</v>
      </c>
      <c r="AI55">
        <f t="shared" si="23"/>
        <v>0.822751093224659</v>
      </c>
      <c r="AJ55">
        <f t="shared" si="24"/>
        <v>-0.74231300655064769</v>
      </c>
      <c r="AK55">
        <f t="shared" si="25"/>
        <v>-0.20718416289881639</v>
      </c>
      <c r="AL55">
        <f t="shared" si="26"/>
        <v>-2.2784827287493306</v>
      </c>
      <c r="AM55">
        <f t="shared" si="27"/>
        <v>-2.1715319548458387</v>
      </c>
      <c r="AN55" s="80">
        <f t="shared" si="38"/>
        <v>-2.0473600351299543</v>
      </c>
      <c r="AO55" s="80">
        <f t="shared" si="38"/>
        <v>-2.0473592299553012</v>
      </c>
      <c r="AP55" s="80">
        <f t="shared" si="38"/>
        <v>-2.0473656674060194</v>
      </c>
      <c r="AQ55" s="80">
        <f t="shared" si="38"/>
        <v>-2.0473141971081033</v>
      </c>
      <c r="AR55" s="80">
        <f t="shared" si="38"/>
        <v>-2.0477255817622848</v>
      </c>
      <c r="AS55" s="80">
        <f t="shared" si="38"/>
        <v>-2.0444283062694435</v>
      </c>
      <c r="AT55" s="80">
        <f t="shared" si="38"/>
        <v>-2.0702915324725462</v>
      </c>
      <c r="AU55" s="80">
        <f t="shared" si="29"/>
        <v>-1.8050823358753352</v>
      </c>
      <c r="AW55">
        <v>3600</v>
      </c>
      <c r="AX55">
        <f t="shared" si="0"/>
        <v>1.6559456809667444E-2</v>
      </c>
      <c r="AY55">
        <f t="shared" si="1"/>
        <v>2.9310796331708301E-3</v>
      </c>
      <c r="AZ55">
        <f t="shared" si="2"/>
        <v>1.3628377176496615E-2</v>
      </c>
      <c r="BA55">
        <f t="shared" si="3"/>
        <v>0.76174773516878103</v>
      </c>
      <c r="BB55">
        <f t="shared" si="4"/>
        <v>0.50932541458209768</v>
      </c>
      <c r="BC55">
        <f t="shared" si="5"/>
        <v>2.6337860848662134</v>
      </c>
      <c r="BD55">
        <f t="shared" si="6"/>
        <v>3.8535071234041305</v>
      </c>
      <c r="BE55">
        <f t="shared" si="34"/>
        <v>2.4802668637834562</v>
      </c>
      <c r="BF55">
        <f t="shared" si="34"/>
        <v>2.4802478766111951</v>
      </c>
      <c r="BG55">
        <f t="shared" si="34"/>
        <v>2.4803361150904872</v>
      </c>
      <c r="BH55">
        <f t="shared" si="34"/>
        <v>2.4799259958512194</v>
      </c>
      <c r="BI55">
        <f t="shared" si="34"/>
        <v>2.4818310609726923</v>
      </c>
      <c r="BJ55">
        <f t="shared" si="34"/>
        <v>2.4729576375200657</v>
      </c>
      <c r="BK55">
        <f t="shared" si="34"/>
        <v>2.5137856176911155</v>
      </c>
      <c r="BL55">
        <f t="shared" si="8"/>
        <v>2.3128060626834972</v>
      </c>
    </row>
    <row r="56" spans="1:64" x14ac:dyDescent="0.2">
      <c r="A56" s="16" t="s">
        <v>2379</v>
      </c>
      <c r="B56" s="41"/>
      <c r="C56" s="42">
        <v>39673.110200000003</v>
      </c>
      <c r="D56" s="42"/>
      <c r="E56">
        <f t="shared" si="11"/>
        <v>-2819.0100143319378</v>
      </c>
      <c r="F56">
        <f t="shared" si="12"/>
        <v>-2819</v>
      </c>
      <c r="G56">
        <f t="shared" si="36"/>
        <v>-1.3593815121566877E-2</v>
      </c>
      <c r="J56">
        <f>G56</f>
        <v>-1.3593815121566877E-2</v>
      </c>
      <c r="P56">
        <f t="shared" si="14"/>
        <v>4.0244144043272118E-2</v>
      </c>
      <c r="Q56" s="11">
        <f t="shared" si="15"/>
        <v>24654.610200000003</v>
      </c>
      <c r="R56">
        <f t="shared" si="37"/>
        <v>2.8985258470348709E-3</v>
      </c>
      <c r="S56" s="21">
        <v>1</v>
      </c>
      <c r="Z56">
        <f t="shared" si="17"/>
        <v>-2819</v>
      </c>
      <c r="AA56" s="80">
        <f t="shared" si="18"/>
        <v>-1.4572224465695468E-2</v>
      </c>
      <c r="AB56" s="80">
        <f t="shared" si="19"/>
        <v>5.1873666480155706E-3</v>
      </c>
      <c r="AC56" s="80">
        <f t="shared" si="20"/>
        <v>-5.3837959164838994E-2</v>
      </c>
      <c r="AD56" s="80">
        <f t="shared" si="31"/>
        <v>9.7840934412859147E-4</v>
      </c>
      <c r="AE56" s="80">
        <f t="shared" si="21"/>
        <v>9.5728484467814051E-7</v>
      </c>
      <c r="AF56">
        <f t="shared" si="32"/>
        <v>-5.3837959164838994E-2</v>
      </c>
      <c r="AG56" s="106"/>
      <c r="AH56">
        <f t="shared" si="22"/>
        <v>-1.8781181769582447E-2</v>
      </c>
      <c r="AI56">
        <f t="shared" si="23"/>
        <v>0.82295321268410082</v>
      </c>
      <c r="AJ56">
        <f t="shared" si="24"/>
        <v>-0.74296605461134124</v>
      </c>
      <c r="AK56">
        <f t="shared" si="25"/>
        <v>-0.20735690827714315</v>
      </c>
      <c r="AL56">
        <f t="shared" si="26"/>
        <v>-2.2775075807725478</v>
      </c>
      <c r="AM56">
        <f t="shared" si="27"/>
        <v>-2.1687481480591431</v>
      </c>
      <c r="AN56" s="80">
        <f t="shared" si="38"/>
        <v>-2.0462198538738985</v>
      </c>
      <c r="AO56" s="80">
        <f t="shared" si="38"/>
        <v>-2.0462190598781271</v>
      </c>
      <c r="AP56" s="80">
        <f t="shared" si="38"/>
        <v>-2.046225422008225</v>
      </c>
      <c r="AQ56" s="80">
        <f t="shared" si="38"/>
        <v>-2.0461744413166416</v>
      </c>
      <c r="AR56" s="80">
        <f t="shared" si="38"/>
        <v>-2.0465828154058161</v>
      </c>
      <c r="AS56" s="80">
        <f t="shared" si="38"/>
        <v>-2.043302437236902</v>
      </c>
      <c r="AT56" s="80">
        <f t="shared" si="38"/>
        <v>-2.0690898697767519</v>
      </c>
      <c r="AU56" s="80">
        <f t="shared" si="29"/>
        <v>-1.8037997043853622</v>
      </c>
      <c r="AW56">
        <v>3800</v>
      </c>
      <c r="AX56">
        <f t="shared" si="0"/>
        <v>1.4677872108466251E-2</v>
      </c>
      <c r="AY56">
        <f t="shared" si="1"/>
        <v>2.855793057855909E-3</v>
      </c>
      <c r="AZ56">
        <f t="shared" si="2"/>
        <v>1.1822079050610343E-2</v>
      </c>
      <c r="BA56">
        <f t="shared" si="3"/>
        <v>0.75164001546437931</v>
      </c>
      <c r="BB56">
        <f t="shared" si="4"/>
        <v>0.43673742235108082</v>
      </c>
      <c r="BC56">
        <f t="shared" si="5"/>
        <v>2.7162180901393063</v>
      </c>
      <c r="BD56">
        <f t="shared" si="6"/>
        <v>4.6306281015788286</v>
      </c>
      <c r="BE56">
        <f t="shared" si="34"/>
        <v>2.5850970642194504</v>
      </c>
      <c r="BF56">
        <f t="shared" si="34"/>
        <v>2.5850708645316667</v>
      </c>
      <c r="BG56">
        <f t="shared" si="34"/>
        <v>2.5851840276211262</v>
      </c>
      <c r="BH56">
        <f t="shared" si="34"/>
        <v>2.5846951904372113</v>
      </c>
      <c r="BI56">
        <f t="shared" si="34"/>
        <v>2.5868057849159767</v>
      </c>
      <c r="BJ56">
        <f t="shared" si="34"/>
        <v>2.5776731166164715</v>
      </c>
      <c r="BK56">
        <f t="shared" si="34"/>
        <v>2.6168295321421358</v>
      </c>
      <c r="BL56">
        <f t="shared" si="8"/>
        <v>2.441069211680813</v>
      </c>
    </row>
    <row r="57" spans="1:64" x14ac:dyDescent="0.2">
      <c r="A57" s="27" t="s">
        <v>2536</v>
      </c>
      <c r="B57" s="49"/>
      <c r="C57" s="28">
        <v>39674.463000000003</v>
      </c>
      <c r="D57" s="28" t="s">
        <v>2537</v>
      </c>
      <c r="E57">
        <f t="shared" si="11"/>
        <v>-2818.0134296260621</v>
      </c>
      <c r="F57">
        <f t="shared" si="12"/>
        <v>-2818</v>
      </c>
      <c r="G57">
        <f t="shared" si="36"/>
        <v>-1.8229858462291304E-2</v>
      </c>
      <c r="H57">
        <f>G57</f>
        <v>-1.8229858462291304E-2</v>
      </c>
      <c r="P57">
        <f t="shared" si="14"/>
        <v>4.0218596043272117E-2</v>
      </c>
      <c r="Q57" s="11">
        <f t="shared" si="15"/>
        <v>24655.963000000003</v>
      </c>
      <c r="R57">
        <f t="shared" si="37"/>
        <v>3.416221834088917E-3</v>
      </c>
      <c r="S57" s="21">
        <v>0.2</v>
      </c>
      <c r="Z57">
        <f t="shared" si="17"/>
        <v>-2818</v>
      </c>
      <c r="AA57" s="80">
        <f t="shared" si="18"/>
        <v>-1.4578141528473532E-2</v>
      </c>
      <c r="AB57" s="80">
        <f t="shared" si="19"/>
        <v>5.5721326241892424E-4</v>
      </c>
      <c r="AC57" s="80">
        <f t="shared" si="20"/>
        <v>-5.8448454505563421E-2</v>
      </c>
      <c r="AD57" s="80">
        <f t="shared" si="31"/>
        <v>-3.6517169338177724E-3</v>
      </c>
      <c r="AE57" s="80">
        <f t="shared" si="21"/>
        <v>2.6670073129462945E-6</v>
      </c>
      <c r="AF57">
        <f t="shared" si="32"/>
        <v>-5.8448454505563421E-2</v>
      </c>
      <c r="AG57" s="106"/>
      <c r="AH57">
        <f t="shared" si="22"/>
        <v>-1.8787071724710228E-2</v>
      </c>
      <c r="AI57">
        <f t="shared" si="23"/>
        <v>0.82305437284409233</v>
      </c>
      <c r="AJ57">
        <f t="shared" si="24"/>
        <v>-0.74329243398063638</v>
      </c>
      <c r="AK57">
        <f t="shared" si="25"/>
        <v>-0.2074432388378549</v>
      </c>
      <c r="AL57">
        <f t="shared" si="26"/>
        <v>-2.277019827049751</v>
      </c>
      <c r="AM57">
        <f t="shared" si="27"/>
        <v>-2.1673579393192886</v>
      </c>
      <c r="AN57" s="80">
        <f t="shared" si="38"/>
        <v>-2.0456496581816621</v>
      </c>
      <c r="AO57" s="80">
        <f t="shared" si="38"/>
        <v>-2.0456488697312505</v>
      </c>
      <c r="AP57" s="80">
        <f t="shared" si="38"/>
        <v>-2.0456551944338077</v>
      </c>
      <c r="AQ57" s="80">
        <f t="shared" si="38"/>
        <v>-2.0456044574567875</v>
      </c>
      <c r="AR57" s="80">
        <f t="shared" si="38"/>
        <v>-2.0460113302668677</v>
      </c>
      <c r="AS57" s="80">
        <f t="shared" si="38"/>
        <v>-2.0427393943473406</v>
      </c>
      <c r="AT57" s="80">
        <f t="shared" si="38"/>
        <v>-2.0684888747720227</v>
      </c>
      <c r="AU57" s="80">
        <f t="shared" si="29"/>
        <v>-1.8031583886403748</v>
      </c>
      <c r="AW57">
        <v>4000</v>
      </c>
      <c r="AX57">
        <f t="shared" si="0"/>
        <v>1.2688496988047471E-2</v>
      </c>
      <c r="AY57">
        <f t="shared" si="1"/>
        <v>2.7783628898353533E-3</v>
      </c>
      <c r="AZ57">
        <f t="shared" si="2"/>
        <v>9.9101340982121183E-3</v>
      </c>
      <c r="BA57">
        <f t="shared" si="3"/>
        <v>0.74340150454797616</v>
      </c>
      <c r="BB57">
        <f t="shared" si="4"/>
        <v>0.36303426728562677</v>
      </c>
      <c r="BC57">
        <f t="shared" si="5"/>
        <v>2.7966645437209454</v>
      </c>
      <c r="BD57">
        <f t="shared" si="6"/>
        <v>5.7407073482384776</v>
      </c>
      <c r="BE57">
        <f t="shared" si="34"/>
        <v>2.6886571460877255</v>
      </c>
      <c r="BF57">
        <f t="shared" si="34"/>
        <v>2.6886257290989586</v>
      </c>
      <c r="BG57">
        <f t="shared" si="34"/>
        <v>2.6887538733578271</v>
      </c>
      <c r="BH57">
        <f t="shared" si="34"/>
        <v>2.6882311457206716</v>
      </c>
      <c r="BI57">
        <f t="shared" si="34"/>
        <v>2.690362629025616</v>
      </c>
      <c r="BJ57">
        <f t="shared" si="34"/>
        <v>2.6816572796301816</v>
      </c>
      <c r="BK57">
        <f t="shared" si="34"/>
        <v>2.7169858989871782</v>
      </c>
      <c r="BL57">
        <f t="shared" si="8"/>
        <v>2.5693323606781293</v>
      </c>
    </row>
    <row r="58" spans="1:64" x14ac:dyDescent="0.2">
      <c r="A58" s="28" t="s">
        <v>2539</v>
      </c>
      <c r="B58" s="49" t="s">
        <v>2525</v>
      </c>
      <c r="C58" s="28">
        <v>39686.684999999998</v>
      </c>
      <c r="D58" s="8" t="s">
        <v>2559</v>
      </c>
      <c r="E58">
        <f t="shared" si="11"/>
        <v>-2809.009690510743</v>
      </c>
      <c r="F58">
        <f t="shared" si="12"/>
        <v>-2809</v>
      </c>
      <c r="G58">
        <f t="shared" si="36"/>
        <v>-1.3154248561477289E-2</v>
      </c>
      <c r="I58">
        <f>G58</f>
        <v>-1.3154248561477289E-2</v>
      </c>
      <c r="P58">
        <f t="shared" si="14"/>
        <v>3.998902404327212E-2</v>
      </c>
      <c r="Q58" s="11">
        <f t="shared" si="15"/>
        <v>24668.184999999998</v>
      </c>
      <c r="R58">
        <f t="shared" si="37"/>
        <v>2.8242074231427088E-3</v>
      </c>
      <c r="S58" s="21">
        <v>0.1</v>
      </c>
      <c r="Z58">
        <f t="shared" si="17"/>
        <v>-2809</v>
      </c>
      <c r="AA58" s="80">
        <f t="shared" si="18"/>
        <v>-1.4631154733586095E-2</v>
      </c>
      <c r="AB58" s="80">
        <f t="shared" si="19"/>
        <v>5.6855899879511666E-3</v>
      </c>
      <c r="AC58" s="80">
        <f t="shared" si="20"/>
        <v>-5.3143272604749409E-2</v>
      </c>
      <c r="AD58" s="80">
        <f t="shared" si="31"/>
        <v>1.4769061721088064E-3</v>
      </c>
      <c r="AE58" s="80">
        <f t="shared" si="21"/>
        <v>2.1812518412130876E-7</v>
      </c>
      <c r="AF58">
        <f t="shared" si="32"/>
        <v>-5.3143272604749409E-2</v>
      </c>
      <c r="AG58" s="106"/>
      <c r="AH58">
        <f t="shared" si="22"/>
        <v>-1.8839838549428455E-2</v>
      </c>
      <c r="AI58">
        <f t="shared" si="23"/>
        <v>0.82396783196649959</v>
      </c>
      <c r="AJ58">
        <f t="shared" si="24"/>
        <v>-0.74622548230350449</v>
      </c>
      <c r="AK58">
        <f t="shared" si="25"/>
        <v>-0.20821894276593153</v>
      </c>
      <c r="AL58">
        <f t="shared" si="26"/>
        <v>-2.2726246345480572</v>
      </c>
      <c r="AM58">
        <f t="shared" si="27"/>
        <v>-2.154896598602551</v>
      </c>
      <c r="AN58" s="80">
        <f t="shared" si="38"/>
        <v>-2.0405147366636318</v>
      </c>
      <c r="AO58" s="80">
        <f t="shared" si="38"/>
        <v>-2.0405139968163049</v>
      </c>
      <c r="AP58" s="80">
        <f t="shared" si="38"/>
        <v>-2.0405199915983969</v>
      </c>
      <c r="AQ58" s="80">
        <f t="shared" si="38"/>
        <v>-2.0404714154686889</v>
      </c>
      <c r="AR58" s="80">
        <f t="shared" si="38"/>
        <v>-2.0408648974961641</v>
      </c>
      <c r="AS58" s="80">
        <f t="shared" si="38"/>
        <v>-2.0376687439521786</v>
      </c>
      <c r="AT58" s="80">
        <f t="shared" si="38"/>
        <v>-2.0630750070536807</v>
      </c>
      <c r="AU58" s="80">
        <f t="shared" si="29"/>
        <v>-1.7973865469354955</v>
      </c>
      <c r="AW58">
        <v>4200</v>
      </c>
      <c r="AX58">
        <f t="shared" si="0"/>
        <v>1.0611087699056047E-2</v>
      </c>
      <c r="AY58">
        <f t="shared" si="1"/>
        <v>2.6987891291091618E-3</v>
      </c>
      <c r="AZ58">
        <f t="shared" si="2"/>
        <v>7.9122985699468865E-3</v>
      </c>
      <c r="BA58">
        <f t="shared" si="3"/>
        <v>0.73693525065805354</v>
      </c>
      <c r="BB58">
        <f t="shared" si="4"/>
        <v>0.28849076536800189</v>
      </c>
      <c r="BC58">
        <f t="shared" si="5"/>
        <v>2.8755366047540796</v>
      </c>
      <c r="BD58">
        <f t="shared" si="6"/>
        <v>7.472817964199332</v>
      </c>
      <c r="BE58">
        <f t="shared" si="34"/>
        <v>2.7911986522476773</v>
      </c>
      <c r="BF58">
        <f t="shared" si="34"/>
        <v>2.7911659976867869</v>
      </c>
      <c r="BG58">
        <f t="shared" si="34"/>
        <v>2.7912935079168859</v>
      </c>
      <c r="BH58">
        <f t="shared" si="34"/>
        <v>2.7907955695180413</v>
      </c>
      <c r="BI58">
        <f t="shared" si="34"/>
        <v>2.7927395485876176</v>
      </c>
      <c r="BJ58">
        <f t="shared" si="34"/>
        <v>2.7851422646173321</v>
      </c>
      <c r="BK58">
        <f t="shared" si="34"/>
        <v>2.8147164815599832</v>
      </c>
      <c r="BL58">
        <f t="shared" si="8"/>
        <v>2.6975955096754451</v>
      </c>
    </row>
    <row r="59" spans="1:64" x14ac:dyDescent="0.2">
      <c r="A59" s="27" t="s">
        <v>2536</v>
      </c>
      <c r="B59" s="49"/>
      <c r="C59" s="28">
        <v>39708.398999999998</v>
      </c>
      <c r="D59" s="28" t="s">
        <v>2537</v>
      </c>
      <c r="E59">
        <f t="shared" si="11"/>
        <v>-2793.0133567560279</v>
      </c>
      <c r="F59">
        <f t="shared" si="12"/>
        <v>-2793</v>
      </c>
      <c r="G59">
        <f t="shared" si="36"/>
        <v>-1.8130942051357124E-2</v>
      </c>
      <c r="H59">
        <f>G59</f>
        <v>-1.8130942051357124E-2</v>
      </c>
      <c r="P59">
        <f t="shared" si="14"/>
        <v>3.9582496043272117E-2</v>
      </c>
      <c r="Q59" s="11">
        <f t="shared" si="15"/>
        <v>24689.898999999998</v>
      </c>
      <c r="R59">
        <f t="shared" si="37"/>
        <v>3.3308409367026016E-3</v>
      </c>
      <c r="S59" s="21">
        <v>0.2</v>
      </c>
      <c r="Z59">
        <f t="shared" si="17"/>
        <v>-2793</v>
      </c>
      <c r="AA59" s="80">
        <f t="shared" si="18"/>
        <v>-1.4724325751254576E-2</v>
      </c>
      <c r="AB59" s="80">
        <f t="shared" si="19"/>
        <v>8.0161878818635346E-4</v>
      </c>
      <c r="AC59" s="80">
        <f t="shared" si="20"/>
        <v>-5.7713438094629241E-2</v>
      </c>
      <c r="AD59" s="80">
        <f t="shared" si="31"/>
        <v>-3.4066163001025482E-3</v>
      </c>
      <c r="AE59" s="80">
        <f t="shared" si="21"/>
        <v>2.3210069232248751E-6</v>
      </c>
      <c r="AF59">
        <f t="shared" si="32"/>
        <v>-5.7713438094629241E-2</v>
      </c>
      <c r="AG59" s="106"/>
      <c r="AH59">
        <f t="shared" si="22"/>
        <v>-1.8932560839543477E-2</v>
      </c>
      <c r="AI59">
        <f t="shared" si="23"/>
        <v>0.82560521727771885</v>
      </c>
      <c r="AJ59">
        <f t="shared" si="24"/>
        <v>-0.75142013153268972</v>
      </c>
      <c r="AK59">
        <f t="shared" si="25"/>
        <v>-0.20959225192832184</v>
      </c>
      <c r="AL59">
        <f t="shared" si="26"/>
        <v>-2.2647867549046508</v>
      </c>
      <c r="AM59">
        <f t="shared" si="27"/>
        <v>-2.132964850115703</v>
      </c>
      <c r="AN59" s="80">
        <f t="shared" si="38"/>
        <v>-2.0313718608314701</v>
      </c>
      <c r="AO59" s="80">
        <f t="shared" si="38"/>
        <v>-2.0313712017550514</v>
      </c>
      <c r="AP59" s="80">
        <f t="shared" si="38"/>
        <v>-2.0313766402557647</v>
      </c>
      <c r="AQ59" s="80">
        <f t="shared" si="38"/>
        <v>-2.031331761597122</v>
      </c>
      <c r="AR59" s="80">
        <f t="shared" si="38"/>
        <v>-2.0317019801562575</v>
      </c>
      <c r="AS59" s="80">
        <f t="shared" si="38"/>
        <v>-2.028639618666654</v>
      </c>
      <c r="AT59" s="80">
        <f t="shared" si="38"/>
        <v>-2.0534284911543308</v>
      </c>
      <c r="AU59" s="80">
        <f t="shared" si="29"/>
        <v>-1.7871254950157098</v>
      </c>
      <c r="AW59">
        <v>4400</v>
      </c>
      <c r="AX59">
        <f t="shared" si="0"/>
        <v>8.4644767652743251E-3</v>
      </c>
      <c r="AY59">
        <f t="shared" si="1"/>
        <v>2.6170717756773352E-3</v>
      </c>
      <c r="AZ59">
        <f t="shared" si="2"/>
        <v>5.8474049895969908E-3</v>
      </c>
      <c r="BA59">
        <f t="shared" si="3"/>
        <v>0.73216534266290989</v>
      </c>
      <c r="BB59">
        <f t="shared" si="4"/>
        <v>0.21331918848467257</v>
      </c>
      <c r="BC59">
        <f t="shared" si="5"/>
        <v>2.953215719924088</v>
      </c>
      <c r="BD59">
        <f t="shared" si="6"/>
        <v>10.585596382780798</v>
      </c>
      <c r="BE59">
        <f t="shared" si="34"/>
        <v>2.8929613019070985</v>
      </c>
      <c r="BF59">
        <f t="shared" si="34"/>
        <v>2.8929326229996919</v>
      </c>
      <c r="BG59">
        <f t="shared" si="34"/>
        <v>2.8930411419227862</v>
      </c>
      <c r="BH59">
        <f t="shared" si="34"/>
        <v>2.8926304983674287</v>
      </c>
      <c r="BI59">
        <f t="shared" si="34"/>
        <v>2.8941841785077371</v>
      </c>
      <c r="BJ59">
        <f t="shared" si="34"/>
        <v>2.8883025439404459</v>
      </c>
      <c r="BK59">
        <f t="shared" si="34"/>
        <v>2.9105228961460252</v>
      </c>
      <c r="BL59">
        <f t="shared" si="8"/>
        <v>2.8258586586727614</v>
      </c>
    </row>
    <row r="60" spans="1:64" x14ac:dyDescent="0.2">
      <c r="A60" s="28" t="s">
        <v>2539</v>
      </c>
      <c r="B60" s="49" t="s">
        <v>2525</v>
      </c>
      <c r="C60" s="28">
        <v>39762.701000000001</v>
      </c>
      <c r="D60" s="8" t="s">
        <v>2559</v>
      </c>
      <c r="E60">
        <f t="shared" si="11"/>
        <v>-2753.0099987589479</v>
      </c>
      <c r="F60">
        <f t="shared" si="12"/>
        <v>-2753</v>
      </c>
      <c r="G60">
        <f t="shared" si="36"/>
        <v>-1.3572675787145272E-2</v>
      </c>
      <c r="I60">
        <f t="shared" ref="I60:I73" si="39">G60</f>
        <v>-1.3572675787145272E-2</v>
      </c>
      <c r="P60">
        <f t="shared" si="14"/>
        <v>3.8575136043272118E-2</v>
      </c>
      <c r="Q60" s="11">
        <f t="shared" si="15"/>
        <v>24744.201000000001</v>
      </c>
      <c r="R60">
        <f t="shared" si="37"/>
        <v>2.7193942787006199E-3</v>
      </c>
      <c r="S60" s="21">
        <v>0.1</v>
      </c>
      <c r="Z60">
        <f t="shared" si="17"/>
        <v>-2753</v>
      </c>
      <c r="AA60" s="80">
        <f t="shared" si="18"/>
        <v>-1.4951144682485465E-2</v>
      </c>
      <c r="AB60" s="80">
        <f t="shared" si="19"/>
        <v>5.5855221441496877E-3</v>
      </c>
      <c r="AC60" s="80">
        <f t="shared" si="20"/>
        <v>-5.214781183041739E-2</v>
      </c>
      <c r="AD60" s="80">
        <f t="shared" si="31"/>
        <v>1.3784688953401934E-3</v>
      </c>
      <c r="AE60" s="80">
        <f t="shared" si="21"/>
        <v>1.9001764954204132E-7</v>
      </c>
      <c r="AF60">
        <f t="shared" si="32"/>
        <v>-5.214781183041739E-2</v>
      </c>
      <c r="AG60" s="106"/>
      <c r="AH60">
        <f t="shared" si="22"/>
        <v>-1.915819793129496E-2</v>
      </c>
      <c r="AI60">
        <f t="shared" si="23"/>
        <v>0.82977469272152216</v>
      </c>
      <c r="AJ60">
        <f t="shared" si="24"/>
        <v>-0.7642930200385899</v>
      </c>
      <c r="AK60">
        <f t="shared" si="25"/>
        <v>-0.21299248125481945</v>
      </c>
      <c r="AL60">
        <f t="shared" si="26"/>
        <v>-2.2450541908763837</v>
      </c>
      <c r="AM60">
        <f t="shared" si="27"/>
        <v>-2.0793383323519601</v>
      </c>
      <c r="AN60" s="80">
        <f t="shared" si="38"/>
        <v>-2.0084344252615565</v>
      </c>
      <c r="AO60" s="80">
        <f t="shared" si="38"/>
        <v>-2.0084339388641874</v>
      </c>
      <c r="AP60" s="80">
        <f t="shared" si="38"/>
        <v>-2.0084381481551161</v>
      </c>
      <c r="AQ60" s="80">
        <f t="shared" si="38"/>
        <v>-2.0084017196271247</v>
      </c>
      <c r="AR60" s="80">
        <f t="shared" si="38"/>
        <v>-2.0087168896917231</v>
      </c>
      <c r="AS60" s="80">
        <f t="shared" si="38"/>
        <v>-2.0059830545781163</v>
      </c>
      <c r="AT60" s="80">
        <f t="shared" si="38"/>
        <v>-2.0291893983471501</v>
      </c>
      <c r="AU60" s="80">
        <f t="shared" si="29"/>
        <v>-1.7614728652162466</v>
      </c>
      <c r="AW60">
        <v>4600</v>
      </c>
      <c r="AX60">
        <f t="shared" si="0"/>
        <v>6.2667884218799829E-3</v>
      </c>
      <c r="AY60">
        <f t="shared" si="1"/>
        <v>2.5332108295398727E-3</v>
      </c>
      <c r="AZ60">
        <f t="shared" si="2"/>
        <v>3.7335775923401102E-3</v>
      </c>
      <c r="BA60">
        <f t="shared" si="3"/>
        <v>0.72903594946694117</v>
      </c>
      <c r="BB60">
        <f t="shared" si="4"/>
        <v>0.1376867198560959</v>
      </c>
      <c r="BC60">
        <f t="shared" si="5"/>
        <v>3.0300613054368162</v>
      </c>
      <c r="BD60">
        <f t="shared" si="6"/>
        <v>17.913585697689129</v>
      </c>
      <c r="BE60">
        <f t="shared" si="34"/>
        <v>2.9941759971678659</v>
      </c>
      <c r="BF60">
        <f t="shared" si="34"/>
        <v>2.9941564784538759</v>
      </c>
      <c r="BG60">
        <f t="shared" si="34"/>
        <v>2.9942288499995335</v>
      </c>
      <c r="BH60">
        <f t="shared" si="34"/>
        <v>2.9939605066617059</v>
      </c>
      <c r="BI60">
        <f t="shared" si="34"/>
        <v>2.9949554317701454</v>
      </c>
      <c r="BJ60">
        <f t="shared" si="34"/>
        <v>2.9912658484971537</v>
      </c>
      <c r="BK60">
        <f t="shared" si="34"/>
        <v>3.0049383709819217</v>
      </c>
      <c r="BL60">
        <f t="shared" si="8"/>
        <v>2.9541218076700773</v>
      </c>
    </row>
    <row r="61" spans="1:64" x14ac:dyDescent="0.2">
      <c r="A61" s="28" t="s">
        <v>2539</v>
      </c>
      <c r="B61" s="49" t="s">
        <v>2525</v>
      </c>
      <c r="C61" s="28">
        <v>39800.709000000003</v>
      </c>
      <c r="D61" s="8" t="s">
        <v>2559</v>
      </c>
      <c r="E61">
        <f t="shared" si="11"/>
        <v>-2725.0101528830505</v>
      </c>
      <c r="F61">
        <f t="shared" si="12"/>
        <v>-2725</v>
      </c>
      <c r="G61">
        <f t="shared" si="36"/>
        <v>-1.3781889399979264E-2</v>
      </c>
      <c r="I61">
        <f t="shared" si="39"/>
        <v>-1.3781889399979264E-2</v>
      </c>
      <c r="P61">
        <f t="shared" si="14"/>
        <v>3.7877600043272119E-2</v>
      </c>
      <c r="Q61" s="11">
        <f t="shared" si="15"/>
        <v>24782.209000000003</v>
      </c>
      <c r="R61">
        <f t="shared" si="37"/>
        <v>2.6687028495374012E-3</v>
      </c>
      <c r="S61" s="21">
        <v>0.1</v>
      </c>
      <c r="Z61">
        <f t="shared" si="17"/>
        <v>-2725</v>
      </c>
      <c r="AA61" s="80">
        <f t="shared" si="18"/>
        <v>-1.5104625367057613E-2</v>
      </c>
      <c r="AB61" s="80">
        <f t="shared" si="19"/>
        <v>5.5289109107458656E-3</v>
      </c>
      <c r="AC61" s="80">
        <f t="shared" si="20"/>
        <v>-5.1659489443251383E-2</v>
      </c>
      <c r="AD61" s="80">
        <f t="shared" si="31"/>
        <v>1.3227359670783499E-3</v>
      </c>
      <c r="AE61" s="80">
        <f t="shared" si="21"/>
        <v>1.7496304386026977E-7</v>
      </c>
      <c r="AF61">
        <f t="shared" si="32"/>
        <v>-5.1659489443251383E-2</v>
      </c>
      <c r="AG61" s="106"/>
      <c r="AH61">
        <f t="shared" si="22"/>
        <v>-1.9310800310725129E-2</v>
      </c>
      <c r="AI61">
        <f t="shared" si="23"/>
        <v>0.83275865072608646</v>
      </c>
      <c r="AJ61">
        <f t="shared" si="24"/>
        <v>-0.77320323331334473</v>
      </c>
      <c r="AK61">
        <f t="shared" si="25"/>
        <v>-0.21534340807690788</v>
      </c>
      <c r="AL61">
        <f t="shared" si="26"/>
        <v>-2.2311216215582119</v>
      </c>
      <c r="AM61">
        <f t="shared" si="27"/>
        <v>-2.0427812334716653</v>
      </c>
      <c r="AN61" s="80">
        <f t="shared" si="38"/>
        <v>-1.9923087500025101</v>
      </c>
      <c r="AO61" s="80">
        <f t="shared" si="38"/>
        <v>-1.992308362106386</v>
      </c>
      <c r="AP61" s="80">
        <f t="shared" si="38"/>
        <v>-1.9923118392507915</v>
      </c>
      <c r="AQ61" s="80">
        <f t="shared" si="38"/>
        <v>-1.9922806687753822</v>
      </c>
      <c r="AR61" s="80">
        <f t="shared" si="38"/>
        <v>-1.9925600157385017</v>
      </c>
      <c r="AS61" s="80">
        <f t="shared" si="38"/>
        <v>-1.9900502913873164</v>
      </c>
      <c r="AT61" s="80">
        <f t="shared" si="38"/>
        <v>-2.0121172669780667</v>
      </c>
      <c r="AU61" s="80">
        <f t="shared" si="29"/>
        <v>-1.743516024356623</v>
      </c>
      <c r="AW61">
        <v>4800</v>
      </c>
      <c r="AX61">
        <f t="shared" si="0"/>
        <v>4.035647861253812E-3</v>
      </c>
      <c r="AY61">
        <f t="shared" si="1"/>
        <v>2.4472062906967752E-3</v>
      </c>
      <c r="AZ61">
        <f t="shared" si="2"/>
        <v>1.5884415705570371E-3</v>
      </c>
      <c r="BA61">
        <f t="shared" si="3"/>
        <v>0.72751053618784078</v>
      </c>
      <c r="BB61">
        <f t="shared" si="4"/>
        <v>6.1729865302785777E-2</v>
      </c>
      <c r="BC61">
        <f t="shared" si="5"/>
        <v>3.1064176776194121</v>
      </c>
      <c r="BD61">
        <f t="shared" si="6"/>
        <v>56.852740547020133</v>
      </c>
      <c r="BE61">
        <f t="shared" si="34"/>
        <v>3.0950676062959919</v>
      </c>
      <c r="BF61">
        <f t="shared" si="34"/>
        <v>3.0950610214033238</v>
      </c>
      <c r="BG61">
        <f t="shared" si="34"/>
        <v>3.0950851982886181</v>
      </c>
      <c r="BH61">
        <f t="shared" si="34"/>
        <v>3.094996431061686</v>
      </c>
      <c r="BI61">
        <f t="shared" si="34"/>
        <v>3.0953223447202838</v>
      </c>
      <c r="BJ61">
        <f t="shared" si="34"/>
        <v>3.0941257107675733</v>
      </c>
      <c r="BK61">
        <f t="shared" si="34"/>
        <v>3.0985189859054674</v>
      </c>
      <c r="BL61">
        <f t="shared" si="8"/>
        <v>3.0823849566673935</v>
      </c>
    </row>
    <row r="62" spans="1:64" x14ac:dyDescent="0.2">
      <c r="A62" s="28" t="s">
        <v>2539</v>
      </c>
      <c r="B62" s="49" t="s">
        <v>2525</v>
      </c>
      <c r="C62" s="28">
        <v>39906.597000000002</v>
      </c>
      <c r="D62" s="8" t="s">
        <v>2559</v>
      </c>
      <c r="E62">
        <f t="shared" si="11"/>
        <v>-2647.0042678034124</v>
      </c>
      <c r="F62">
        <f t="shared" si="12"/>
        <v>-2647</v>
      </c>
      <c r="G62">
        <f t="shared" si="36"/>
        <v>-5.7932701747631654E-3</v>
      </c>
      <c r="I62">
        <f t="shared" si="39"/>
        <v>-5.7932701747631654E-3</v>
      </c>
      <c r="P62">
        <f t="shared" si="14"/>
        <v>3.5967536043272116E-2</v>
      </c>
      <c r="Q62" s="11">
        <f t="shared" si="15"/>
        <v>24888.097000000002</v>
      </c>
      <c r="R62">
        <f t="shared" si="37"/>
        <v>1.7439649359802943E-3</v>
      </c>
      <c r="S62" s="21">
        <v>0.1</v>
      </c>
      <c r="Z62">
        <f t="shared" si="17"/>
        <v>-2647</v>
      </c>
      <c r="AA62" s="80">
        <f t="shared" si="18"/>
        <v>-1.5508426964119618E-2</v>
      </c>
      <c r="AB62" s="80">
        <f t="shared" si="19"/>
        <v>1.3918663485536616E-2</v>
      </c>
      <c r="AC62" s="80">
        <f t="shared" si="20"/>
        <v>-4.1760806218035282E-2</v>
      </c>
      <c r="AD62" s="80">
        <f t="shared" si="31"/>
        <v>9.7151567893564526E-3</v>
      </c>
      <c r="AE62" s="80">
        <f t="shared" si="21"/>
        <v>9.4384271441778773E-6</v>
      </c>
      <c r="AF62">
        <f t="shared" si="32"/>
        <v>-4.1760806218035282E-2</v>
      </c>
      <c r="AG62" s="106"/>
      <c r="AH62">
        <f t="shared" si="22"/>
        <v>-1.9711933660299781E-2</v>
      </c>
      <c r="AI62">
        <f t="shared" si="23"/>
        <v>0.84136020807211509</v>
      </c>
      <c r="AJ62">
        <f t="shared" si="24"/>
        <v>-0.79755378560277512</v>
      </c>
      <c r="AK62">
        <f t="shared" si="25"/>
        <v>-0.22175632736455161</v>
      </c>
      <c r="AL62">
        <f t="shared" si="26"/>
        <v>-2.1917692880533393</v>
      </c>
      <c r="AM62">
        <f t="shared" si="27"/>
        <v>-1.9449181926443362</v>
      </c>
      <c r="AN62" s="80">
        <f t="shared" si="38"/>
        <v>-1.9470758842034219</v>
      </c>
      <c r="AO62" s="80">
        <f t="shared" si="38"/>
        <v>-1.9470756914056997</v>
      </c>
      <c r="AP62" s="80">
        <f t="shared" si="38"/>
        <v>-1.9470776156896286</v>
      </c>
      <c r="AQ62" s="80">
        <f t="shared" si="38"/>
        <v>-1.9470584092924805</v>
      </c>
      <c r="AR62" s="80">
        <f t="shared" si="38"/>
        <v>-1.9472500677060522</v>
      </c>
      <c r="AS62" s="80">
        <f t="shared" si="38"/>
        <v>-1.9453333462571749</v>
      </c>
      <c r="AT62" s="80">
        <f t="shared" si="38"/>
        <v>-1.9641017177367555</v>
      </c>
      <c r="AU62" s="80">
        <f t="shared" si="29"/>
        <v>-1.6934933962476695</v>
      </c>
      <c r="AW62">
        <v>5000</v>
      </c>
      <c r="AX62">
        <f t="shared" si="0"/>
        <v>1.7883876930827596E-3</v>
      </c>
      <c r="AY62">
        <f t="shared" si="1"/>
        <v>2.3590581591480422E-3</v>
      </c>
      <c r="AZ62">
        <f t="shared" si="2"/>
        <v>-5.7067046606528262E-4</v>
      </c>
      <c r="BA62">
        <f t="shared" si="3"/>
        <v>0.72757132394286872</v>
      </c>
      <c r="BB62">
        <f t="shared" si="4"/>
        <v>-1.4433101488501594E-2</v>
      </c>
      <c r="BC62">
        <f t="shared" si="5"/>
        <v>-3.100564889845757</v>
      </c>
      <c r="BD62">
        <f t="shared" si="6"/>
        <v>-48.740639591568346</v>
      </c>
      <c r="BE62">
        <f t="shared" si="34"/>
        <v>3.1958575230721999</v>
      </c>
      <c r="BF62">
        <f t="shared" si="34"/>
        <v>3.1958651830876681</v>
      </c>
      <c r="BG62">
        <f t="shared" si="34"/>
        <v>3.1958370478365103</v>
      </c>
      <c r="BH62">
        <f t="shared" si="34"/>
        <v>3.1959403888778644</v>
      </c>
      <c r="BI62">
        <f t="shared" si="34"/>
        <v>3.1955608191073321</v>
      </c>
      <c r="BJ62">
        <f t="shared" si="34"/>
        <v>3.1969550106167439</v>
      </c>
      <c r="BK62">
        <f t="shared" si="34"/>
        <v>3.1918345365791363</v>
      </c>
      <c r="BL62">
        <f t="shared" si="8"/>
        <v>3.2106481056647094</v>
      </c>
    </row>
    <row r="63" spans="1:64" x14ac:dyDescent="0.2">
      <c r="A63" s="28" t="s">
        <v>2539</v>
      </c>
      <c r="B63" s="49" t="s">
        <v>2525</v>
      </c>
      <c r="C63" s="28">
        <v>39910.663</v>
      </c>
      <c r="D63" s="8" t="s">
        <v>2559</v>
      </c>
      <c r="E63">
        <f t="shared" si="11"/>
        <v>-2644.0089148953043</v>
      </c>
      <c r="F63">
        <f t="shared" si="12"/>
        <v>-2644</v>
      </c>
      <c r="G63">
        <f t="shared" si="36"/>
        <v>-1.2101400207029656E-2</v>
      </c>
      <c r="I63">
        <f t="shared" si="39"/>
        <v>-1.2101400207029656E-2</v>
      </c>
      <c r="P63">
        <f t="shared" si="14"/>
        <v>3.5895044043272116E-2</v>
      </c>
      <c r="Q63" s="11">
        <f t="shared" si="15"/>
        <v>24892.163</v>
      </c>
      <c r="R63">
        <f t="shared" si="37"/>
        <v>2.303658660672326E-3</v>
      </c>
      <c r="S63" s="21">
        <v>0.1</v>
      </c>
      <c r="Z63">
        <f t="shared" si="17"/>
        <v>-2644</v>
      </c>
      <c r="AA63" s="80">
        <f t="shared" si="18"/>
        <v>-1.5523242591962843E-2</v>
      </c>
      <c r="AB63" s="80">
        <f t="shared" si="19"/>
        <v>7.6252399450471471E-3</v>
      </c>
      <c r="AC63" s="80">
        <f t="shared" si="20"/>
        <v>-4.7996444250301772E-2</v>
      </c>
      <c r="AD63" s="80">
        <f t="shared" si="31"/>
        <v>3.4218423849331873E-3</v>
      </c>
      <c r="AE63" s="80">
        <f t="shared" si="21"/>
        <v>1.1709005307325244E-6</v>
      </c>
      <c r="AF63">
        <f t="shared" si="32"/>
        <v>-4.7996444250301772E-2</v>
      </c>
      <c r="AG63" s="106"/>
      <c r="AH63">
        <f t="shared" si="22"/>
        <v>-1.9726640152076803E-2</v>
      </c>
      <c r="AI63">
        <f t="shared" si="23"/>
        <v>0.84169965376888023</v>
      </c>
      <c r="AJ63">
        <f t="shared" si="24"/>
        <v>-0.79847574763884488</v>
      </c>
      <c r="AK63">
        <f t="shared" si="25"/>
        <v>-0.22199876732145249</v>
      </c>
      <c r="AL63">
        <f t="shared" si="26"/>
        <v>-2.1902394098181452</v>
      </c>
      <c r="AM63">
        <f t="shared" si="27"/>
        <v>-1.9412651472272353</v>
      </c>
      <c r="AN63" s="80">
        <f t="shared" si="38"/>
        <v>-1.9453267928450342</v>
      </c>
      <c r="AO63" s="80">
        <f t="shared" si="38"/>
        <v>-1.9453266055886755</v>
      </c>
      <c r="AP63" s="80">
        <f t="shared" si="38"/>
        <v>-1.9453284828786304</v>
      </c>
      <c r="AQ63" s="80">
        <f t="shared" si="38"/>
        <v>-1.9453096621904753</v>
      </c>
      <c r="AR63" s="80">
        <f t="shared" si="38"/>
        <v>-1.9454983074243715</v>
      </c>
      <c r="AS63" s="80">
        <f t="shared" si="38"/>
        <v>-1.9436033484650705</v>
      </c>
      <c r="AT63" s="80">
        <f t="shared" si="38"/>
        <v>-1.9622414726586157</v>
      </c>
      <c r="AU63" s="80">
        <f t="shared" si="29"/>
        <v>-1.69156944901271</v>
      </c>
      <c r="AW63">
        <v>5200</v>
      </c>
      <c r="AX63">
        <f t="shared" si="0"/>
        <v>-4.5774603655726435E-4</v>
      </c>
      <c r="AY63">
        <f t="shared" si="1"/>
        <v>2.2687664348936742E-3</v>
      </c>
      <c r="AZ63">
        <f t="shared" si="2"/>
        <v>-2.7265124714509386E-3</v>
      </c>
      <c r="BA63">
        <f t="shared" si="3"/>
        <v>0.72921902082995771</v>
      </c>
      <c r="BB63">
        <f t="shared" si="4"/>
        <v>-9.0690786697691358E-2</v>
      </c>
      <c r="BC63">
        <f t="shared" si="5"/>
        <v>-3.024182924181265</v>
      </c>
      <c r="BD63">
        <f t="shared" si="6"/>
        <v>-17.014790636259782</v>
      </c>
      <c r="BE63">
        <f t="shared" si="34"/>
        <v>3.2967660622614456</v>
      </c>
      <c r="BF63">
        <f t="shared" si="34"/>
        <v>3.2967864437650909</v>
      </c>
      <c r="BG63">
        <f t="shared" si="34"/>
        <v>3.2967107837618967</v>
      </c>
      <c r="BH63">
        <f t="shared" si="34"/>
        <v>3.2969916525388867</v>
      </c>
      <c r="BI63">
        <f t="shared" si="34"/>
        <v>3.2959490597123398</v>
      </c>
      <c r="BJ63">
        <f t="shared" si="34"/>
        <v>3.2998200545209824</v>
      </c>
      <c r="BK63">
        <f t="shared" si="34"/>
        <v>3.2854591733777641</v>
      </c>
      <c r="BL63">
        <f t="shared" si="8"/>
        <v>3.3389112546620257</v>
      </c>
    </row>
    <row r="64" spans="1:64" x14ac:dyDescent="0.2">
      <c r="A64" s="28" t="s">
        <v>2539</v>
      </c>
      <c r="B64" s="49" t="s">
        <v>2525</v>
      </c>
      <c r="C64" s="28">
        <v>39918.803999999996</v>
      </c>
      <c r="D64" s="8" t="s">
        <v>2559</v>
      </c>
      <c r="E64">
        <f t="shared" si="11"/>
        <v>-2638.0115789324664</v>
      </c>
      <c r="F64">
        <f t="shared" si="12"/>
        <v>-2638</v>
      </c>
      <c r="G64">
        <f t="shared" si="36"/>
        <v>-1.5717660273367073E-2</v>
      </c>
      <c r="I64">
        <f t="shared" si="39"/>
        <v>-1.5717660273367073E-2</v>
      </c>
      <c r="P64">
        <f t="shared" si="14"/>
        <v>3.5750276043272119E-2</v>
      </c>
      <c r="Q64" s="11">
        <f t="shared" si="15"/>
        <v>24900.303999999996</v>
      </c>
      <c r="R64">
        <f t="shared" si="37"/>
        <v>2.6489484686936277E-3</v>
      </c>
      <c r="S64" s="21">
        <v>0.1</v>
      </c>
      <c r="Z64">
        <f t="shared" si="17"/>
        <v>-2638</v>
      </c>
      <c r="AA64" s="80">
        <f t="shared" si="18"/>
        <v>-1.5552711840611905E-2</v>
      </c>
      <c r="AB64" s="80">
        <f t="shared" si="19"/>
        <v>4.0382294083013102E-3</v>
      </c>
      <c r="AC64" s="80">
        <f t="shared" si="20"/>
        <v>-5.1467936316639193E-2</v>
      </c>
      <c r="AD64" s="80">
        <f t="shared" si="31"/>
        <v>-1.6494843275516834E-4</v>
      </c>
      <c r="AE64" s="80">
        <f t="shared" si="21"/>
        <v>2.7207985468386293E-9</v>
      </c>
      <c r="AF64">
        <f t="shared" si="32"/>
        <v>-5.1467936316639193E-2</v>
      </c>
      <c r="AG64" s="106"/>
      <c r="AH64">
        <f t="shared" si="22"/>
        <v>-1.9755889681668384E-2</v>
      </c>
      <c r="AI64">
        <f t="shared" si="23"/>
        <v>0.84238048122650455</v>
      </c>
      <c r="AJ64">
        <f t="shared" si="24"/>
        <v>-0.80031628724991999</v>
      </c>
      <c r="AK64">
        <f t="shared" si="25"/>
        <v>-0.22248267260788762</v>
      </c>
      <c r="AL64">
        <f t="shared" si="26"/>
        <v>-2.1871759436573148</v>
      </c>
      <c r="AM64">
        <f t="shared" si="27"/>
        <v>-1.9339827107761269</v>
      </c>
      <c r="AN64" s="80">
        <f t="shared" si="38"/>
        <v>-1.9418264902434927</v>
      </c>
      <c r="AO64" s="80">
        <f t="shared" si="38"/>
        <v>-1.9418263136952354</v>
      </c>
      <c r="AP64" s="80">
        <f t="shared" si="38"/>
        <v>-1.9418280995474333</v>
      </c>
      <c r="AQ64" s="80">
        <f t="shared" si="38"/>
        <v>-1.9418100346010787</v>
      </c>
      <c r="AR64" s="80">
        <f t="shared" si="38"/>
        <v>-1.9419927335123395</v>
      </c>
      <c r="AS64" s="80">
        <f t="shared" si="38"/>
        <v>-1.9401410455908927</v>
      </c>
      <c r="AT64" s="80">
        <f t="shared" si="38"/>
        <v>-1.95851797653444</v>
      </c>
      <c r="AU64" s="80">
        <f t="shared" si="29"/>
        <v>-1.687721554542791</v>
      </c>
      <c r="AW64">
        <v>5400</v>
      </c>
      <c r="AX64">
        <f t="shared" ref="AX64:AX96" si="40">AB$3+AB$4*AW64+AB$5*AW64^2+AZ64</f>
        <v>-2.6853871652952502E-3</v>
      </c>
      <c r="AY64">
        <f t="shared" ref="AY64:AY96" si="41">AB$3+AB$4*AW64+AB$5*AW64^2</f>
        <v>2.1763311179336703E-3</v>
      </c>
      <c r="AZ64">
        <f t="shared" ref="AZ64:AZ96" si="42">$AB$6*($AB$11/BA64*BB64+$AB$12)</f>
        <v>-4.8617182832289205E-3</v>
      </c>
      <c r="BA64">
        <f t="shared" ref="BA64:BA96" si="43">1+$AB$7*COS(BC64)</f>
        <v>0.73247283270819841</v>
      </c>
      <c r="BB64">
        <f t="shared" ref="BB64:BB96" si="44">SIN(BC64+RADIANS($AB$9))</f>
        <v>-0.16692767439941367</v>
      </c>
      <c r="BC64">
        <f t="shared" ref="BC64:BC96" si="45">2*ATAN(BD64)</f>
        <v>-2.9472856971849124</v>
      </c>
      <c r="BD64">
        <f t="shared" ref="BD64:BD96" si="46">SQRT((1+$AB$7)/(1-$AB$7))*TAN(BE64/2)</f>
        <v>-10.260587379428927</v>
      </c>
      <c r="BE64">
        <f t="shared" si="34"/>
        <v>3.3980147979889703</v>
      </c>
      <c r="BF64">
        <f t="shared" si="34"/>
        <v>3.3980439749693616</v>
      </c>
      <c r="BG64">
        <f t="shared" si="34"/>
        <v>3.3979333492449215</v>
      </c>
      <c r="BH64">
        <f t="shared" si="34"/>
        <v>3.3983528082301859</v>
      </c>
      <c r="BI64">
        <f t="shared" si="34"/>
        <v>3.3967625915428457</v>
      </c>
      <c r="BJ64">
        <f t="shared" si="34"/>
        <v>3.402794813345678</v>
      </c>
      <c r="BK64">
        <f t="shared" si="34"/>
        <v>3.3799619687331228</v>
      </c>
      <c r="BL64">
        <f t="shared" ref="BL64:BL96" si="47">RADIANS($AB$9)+$AB$18*(AW64-AB$15)</f>
        <v>3.4671744036593415</v>
      </c>
    </row>
    <row r="65" spans="1:64" x14ac:dyDescent="0.2">
      <c r="A65" s="28" t="s">
        <v>2539</v>
      </c>
      <c r="B65" s="49" t="s">
        <v>2525</v>
      </c>
      <c r="C65" s="28">
        <v>39948.667000000001</v>
      </c>
      <c r="D65" s="8" t="s">
        <v>2559</v>
      </c>
      <c r="E65">
        <f t="shared" si="11"/>
        <v>-2616.0120157512406</v>
      </c>
      <c r="F65">
        <f t="shared" si="12"/>
        <v>-2616</v>
      </c>
      <c r="G65">
        <f t="shared" si="36"/>
        <v>-1.6310613820678554E-2</v>
      </c>
      <c r="I65">
        <f t="shared" si="39"/>
        <v>-1.6310613820678554E-2</v>
      </c>
      <c r="P65">
        <f t="shared" si="14"/>
        <v>3.5221924043272117E-2</v>
      </c>
      <c r="Q65" s="11">
        <f t="shared" si="15"/>
        <v>24930.167000000001</v>
      </c>
      <c r="R65">
        <f t="shared" si="37"/>
        <v>2.6556024586995098E-3</v>
      </c>
      <c r="S65" s="21">
        <v>0.1</v>
      </c>
      <c r="Z65">
        <f t="shared" si="17"/>
        <v>-2616</v>
      </c>
      <c r="AA65" s="80">
        <f t="shared" si="18"/>
        <v>-1.5658905046169388E-2</v>
      </c>
      <c r="AB65" s="80">
        <f t="shared" si="19"/>
        <v>3.5506469243393769E-3</v>
      </c>
      <c r="AC65" s="80">
        <f t="shared" si="20"/>
        <v>-5.1532537863950671E-2</v>
      </c>
      <c r="AD65" s="80">
        <f t="shared" si="31"/>
        <v>-6.5170877450916598E-4</v>
      </c>
      <c r="AE65" s="80">
        <f t="shared" si="21"/>
        <v>4.2472432677223901E-8</v>
      </c>
      <c r="AF65">
        <f t="shared" si="32"/>
        <v>-5.1532537863950671E-2</v>
      </c>
      <c r="AG65" s="106"/>
      <c r="AH65">
        <f t="shared" si="22"/>
        <v>-1.9861260745017931E-2</v>
      </c>
      <c r="AI65">
        <f t="shared" si="23"/>
        <v>0.84489902052917909</v>
      </c>
      <c r="AJ65">
        <f t="shared" si="24"/>
        <v>-0.80702573183965165</v>
      </c>
      <c r="AK65">
        <f t="shared" si="25"/>
        <v>-0.22424571005111507</v>
      </c>
      <c r="AL65">
        <f t="shared" si="26"/>
        <v>-2.1759005793968376</v>
      </c>
      <c r="AM65">
        <f t="shared" si="27"/>
        <v>-1.9075464269561324</v>
      </c>
      <c r="AN65" s="80">
        <f t="shared" si="38"/>
        <v>-1.9289677064281106</v>
      </c>
      <c r="AO65" s="80">
        <f t="shared" si="38"/>
        <v>-1.928967565102794</v>
      </c>
      <c r="AP65" s="80">
        <f t="shared" si="38"/>
        <v>-1.9289690436516871</v>
      </c>
      <c r="AQ65" s="80">
        <f t="shared" si="38"/>
        <v>-1.9289535747482067</v>
      </c>
      <c r="AR65" s="80">
        <f t="shared" si="38"/>
        <v>-1.929115382187012</v>
      </c>
      <c r="AS65" s="80">
        <f t="shared" si="38"/>
        <v>-1.9274193723565065</v>
      </c>
      <c r="AT65" s="80">
        <f t="shared" si="38"/>
        <v>-1.9448308406653405</v>
      </c>
      <c r="AU65" s="80">
        <f t="shared" si="29"/>
        <v>-1.6736126081530855</v>
      </c>
      <c r="AW65">
        <v>5600</v>
      </c>
      <c r="AX65">
        <f t="shared" si="40"/>
        <v>-4.8768414638508551E-3</v>
      </c>
      <c r="AY65">
        <f t="shared" si="41"/>
        <v>2.0817522082680309E-3</v>
      </c>
      <c r="AZ65">
        <f t="shared" si="42"/>
        <v>-6.9585936721188865E-3</v>
      </c>
      <c r="BA65">
        <f t="shared" si="43"/>
        <v>0.73737075349682968</v>
      </c>
      <c r="BB65">
        <f t="shared" si="44"/>
        <v>-0.24301277446846406</v>
      </c>
      <c r="BC65">
        <f t="shared" si="45"/>
        <v>-2.8695279647200769</v>
      </c>
      <c r="BD65">
        <f t="shared" si="46"/>
        <v>-7.305792713838847</v>
      </c>
      <c r="BE65">
        <f t="shared" si="34"/>
        <v>3.4998289684489667</v>
      </c>
      <c r="BF65">
        <f t="shared" si="34"/>
        <v>3.499861703892706</v>
      </c>
      <c r="BG65">
        <f t="shared" si="34"/>
        <v>3.4997335065036208</v>
      </c>
      <c r="BH65">
        <f t="shared" si="34"/>
        <v>3.5002355837429047</v>
      </c>
      <c r="BI65">
        <f t="shared" si="34"/>
        <v>3.4982697669974989</v>
      </c>
      <c r="BJ65">
        <f t="shared" si="34"/>
        <v>3.5059749747341158</v>
      </c>
      <c r="BK65">
        <f t="shared" si="34"/>
        <v>3.4758975679034827</v>
      </c>
      <c r="BL65">
        <f t="shared" si="47"/>
        <v>3.5954375526566578</v>
      </c>
    </row>
    <row r="66" spans="1:64" x14ac:dyDescent="0.2">
      <c r="A66" s="28" t="s">
        <v>2539</v>
      </c>
      <c r="B66" s="49" t="s">
        <v>2525</v>
      </c>
      <c r="C66" s="28">
        <v>39948.667000000001</v>
      </c>
      <c r="D66" s="8" t="s">
        <v>2559</v>
      </c>
      <c r="E66">
        <f t="shared" si="11"/>
        <v>-2616.0120157512406</v>
      </c>
      <c r="F66">
        <f t="shared" si="12"/>
        <v>-2616</v>
      </c>
      <c r="G66">
        <f t="shared" si="36"/>
        <v>-1.6310613820678554E-2</v>
      </c>
      <c r="I66">
        <f t="shared" si="39"/>
        <v>-1.6310613820678554E-2</v>
      </c>
      <c r="P66">
        <f t="shared" si="14"/>
        <v>3.5221924043272117E-2</v>
      </c>
      <c r="Q66" s="11">
        <f t="shared" si="15"/>
        <v>24930.167000000001</v>
      </c>
      <c r="R66">
        <f t="shared" si="37"/>
        <v>2.6556024586995098E-3</v>
      </c>
      <c r="S66" s="21">
        <v>0.1</v>
      </c>
      <c r="Z66">
        <f t="shared" si="17"/>
        <v>-2616</v>
      </c>
      <c r="AA66" s="80">
        <f t="shared" si="18"/>
        <v>-1.5658905046169388E-2</v>
      </c>
      <c r="AB66" s="80">
        <f t="shared" si="19"/>
        <v>3.5506469243393769E-3</v>
      </c>
      <c r="AC66" s="80">
        <f t="shared" si="20"/>
        <v>-5.1532537863950671E-2</v>
      </c>
      <c r="AD66" s="80">
        <f t="shared" si="31"/>
        <v>-6.5170877450916598E-4</v>
      </c>
      <c r="AE66" s="80">
        <f t="shared" si="21"/>
        <v>4.2472432677223901E-8</v>
      </c>
      <c r="AF66">
        <f t="shared" si="32"/>
        <v>-5.1532537863950671E-2</v>
      </c>
      <c r="AG66" s="106"/>
      <c r="AH66">
        <f t="shared" si="22"/>
        <v>-1.9861260745017931E-2</v>
      </c>
      <c r="AI66">
        <f t="shared" si="23"/>
        <v>0.84489902052917909</v>
      </c>
      <c r="AJ66">
        <f t="shared" si="24"/>
        <v>-0.80702573183965165</v>
      </c>
      <c r="AK66">
        <f t="shared" si="25"/>
        <v>-0.22424571005111507</v>
      </c>
      <c r="AL66">
        <f t="shared" si="26"/>
        <v>-2.1759005793968376</v>
      </c>
      <c r="AM66">
        <f t="shared" si="27"/>
        <v>-1.9075464269561324</v>
      </c>
      <c r="AN66" s="80">
        <f t="shared" si="38"/>
        <v>-1.9289677064281106</v>
      </c>
      <c r="AO66" s="80">
        <f t="shared" si="38"/>
        <v>-1.928967565102794</v>
      </c>
      <c r="AP66" s="80">
        <f t="shared" si="38"/>
        <v>-1.9289690436516871</v>
      </c>
      <c r="AQ66" s="80">
        <f t="shared" si="38"/>
        <v>-1.9289535747482067</v>
      </c>
      <c r="AR66" s="80">
        <f t="shared" si="38"/>
        <v>-1.929115382187012</v>
      </c>
      <c r="AS66" s="80">
        <f t="shared" si="38"/>
        <v>-1.9274193723565065</v>
      </c>
      <c r="AT66" s="80">
        <f t="shared" si="38"/>
        <v>-1.9448308406653405</v>
      </c>
      <c r="AU66" s="80">
        <f t="shared" si="29"/>
        <v>-1.6736126081530855</v>
      </c>
      <c r="AW66">
        <v>5800</v>
      </c>
      <c r="AX66">
        <f t="shared" si="40"/>
        <v>-7.0138761863734432E-3</v>
      </c>
      <c r="AY66">
        <f t="shared" si="41"/>
        <v>1.985029705896757E-3</v>
      </c>
      <c r="AZ66">
        <f t="shared" si="42"/>
        <v>-8.9989058922702002E-3</v>
      </c>
      <c r="BA66">
        <f t="shared" si="43"/>
        <v>0.74397012542028085</v>
      </c>
      <c r="BB66">
        <f t="shared" si="44"/>
        <v>-0.31878716877718505</v>
      </c>
      <c r="BC66">
        <f t="shared" si="45"/>
        <v>-2.7905488732628045</v>
      </c>
      <c r="BD66">
        <f t="shared" si="46"/>
        <v>-5.6386672564999092</v>
      </c>
      <c r="BE66">
        <f t="shared" si="34"/>
        <v>3.6024400510565537</v>
      </c>
      <c r="BF66">
        <f t="shared" si="34"/>
        <v>3.6024711861827972</v>
      </c>
      <c r="BG66">
        <f t="shared" si="34"/>
        <v>3.6023436967370048</v>
      </c>
      <c r="BH66">
        <f t="shared" si="34"/>
        <v>3.6028657807446156</v>
      </c>
      <c r="BI66">
        <f t="shared" si="34"/>
        <v>3.6007286425652891</v>
      </c>
      <c r="BJ66">
        <f t="shared" si="34"/>
        <v>3.6094914301407077</v>
      </c>
      <c r="BK66">
        <f t="shared" si="34"/>
        <v>3.5737970767656693</v>
      </c>
      <c r="BL66">
        <f t="shared" si="47"/>
        <v>3.723700701653974</v>
      </c>
    </row>
    <row r="67" spans="1:64" x14ac:dyDescent="0.2">
      <c r="A67" s="28" t="s">
        <v>2539</v>
      </c>
      <c r="B67" s="49" t="s">
        <v>2525</v>
      </c>
      <c r="C67" s="28">
        <v>39948.669000000002</v>
      </c>
      <c r="D67" s="8" t="s">
        <v>2559</v>
      </c>
      <c r="E67">
        <f t="shared" si="11"/>
        <v>-2616.0105423853238</v>
      </c>
      <c r="F67">
        <f t="shared" si="12"/>
        <v>-2616</v>
      </c>
      <c r="G67">
        <f t="shared" si="36"/>
        <v>-1.4310613820271101E-2</v>
      </c>
      <c r="I67">
        <f t="shared" si="39"/>
        <v>-1.4310613820271101E-2</v>
      </c>
      <c r="P67">
        <f t="shared" si="14"/>
        <v>3.5221924043272117E-2</v>
      </c>
      <c r="Q67" s="11">
        <f t="shared" si="15"/>
        <v>24930.169000000002</v>
      </c>
      <c r="R67">
        <f t="shared" si="37"/>
        <v>2.4534723072033426E-3</v>
      </c>
      <c r="S67" s="21">
        <v>0.1</v>
      </c>
      <c r="Z67">
        <f t="shared" si="17"/>
        <v>-2616</v>
      </c>
      <c r="AA67" s="80">
        <f t="shared" si="18"/>
        <v>-1.5658905046169388E-2</v>
      </c>
      <c r="AB67" s="80">
        <f t="shared" si="19"/>
        <v>5.5506469247468306E-3</v>
      </c>
      <c r="AC67" s="80">
        <f t="shared" si="20"/>
        <v>-4.9532537863543218E-2</v>
      </c>
      <c r="AD67" s="80">
        <f t="shared" si="31"/>
        <v>1.3482912258982876E-3</v>
      </c>
      <c r="AE67" s="80">
        <f t="shared" si="21"/>
        <v>1.8178892298343074E-7</v>
      </c>
      <c r="AF67">
        <f t="shared" si="32"/>
        <v>-4.9532537863543218E-2</v>
      </c>
      <c r="AG67" s="106"/>
      <c r="AH67">
        <f t="shared" si="22"/>
        <v>-1.9861260745017931E-2</v>
      </c>
      <c r="AI67">
        <f t="shared" si="23"/>
        <v>0.84489902052917909</v>
      </c>
      <c r="AJ67">
        <f t="shared" si="24"/>
        <v>-0.80702573183965165</v>
      </c>
      <c r="AK67">
        <f t="shared" si="25"/>
        <v>-0.22424571005111507</v>
      </c>
      <c r="AL67">
        <f t="shared" si="26"/>
        <v>-2.1759005793968376</v>
      </c>
      <c r="AM67">
        <f t="shared" si="27"/>
        <v>-1.9075464269561324</v>
      </c>
      <c r="AN67" s="80">
        <f t="shared" ref="AN67:AT81" si="48">$AU67+$AB$7*SIN(AO67)</f>
        <v>-1.9289677064281106</v>
      </c>
      <c r="AO67" s="80">
        <f t="shared" si="48"/>
        <v>-1.928967565102794</v>
      </c>
      <c r="AP67" s="80">
        <f t="shared" si="48"/>
        <v>-1.9289690436516871</v>
      </c>
      <c r="AQ67" s="80">
        <f t="shared" si="48"/>
        <v>-1.9289535747482067</v>
      </c>
      <c r="AR67" s="80">
        <f t="shared" si="48"/>
        <v>-1.929115382187012</v>
      </c>
      <c r="AS67" s="80">
        <f t="shared" si="48"/>
        <v>-1.9274193723565065</v>
      </c>
      <c r="AT67" s="80">
        <f t="shared" si="48"/>
        <v>-1.9448308406653405</v>
      </c>
      <c r="AU67" s="80">
        <f t="shared" si="29"/>
        <v>-1.6736126081530855</v>
      </c>
      <c r="AW67">
        <v>6000</v>
      </c>
      <c r="AX67">
        <f t="shared" si="40"/>
        <v>-9.0775045251373365E-3</v>
      </c>
      <c r="AY67">
        <f t="shared" si="41"/>
        <v>1.8861636108198463E-3</v>
      </c>
      <c r="AZ67">
        <f t="shared" si="42"/>
        <v>-1.0963668135957182E-2</v>
      </c>
      <c r="BA67">
        <f t="shared" si="43"/>
        <v>0.75234843944597052</v>
      </c>
      <c r="BB67">
        <f t="shared" si="44"/>
        <v>-0.39404956358131094</v>
      </c>
      <c r="BC67">
        <f t="shared" si="45"/>
        <v>-2.7099649777951997</v>
      </c>
      <c r="BD67">
        <f t="shared" si="46"/>
        <v>-4.5614608597654556</v>
      </c>
      <c r="BE67">
        <f t="shared" si="34"/>
        <v>3.7060885636646739</v>
      </c>
      <c r="BF67">
        <f t="shared" si="34"/>
        <v>3.7061142529032423</v>
      </c>
      <c r="BG67">
        <f t="shared" si="34"/>
        <v>3.7060027360258916</v>
      </c>
      <c r="BH67">
        <f t="shared" si="34"/>
        <v>3.7064868874549135</v>
      </c>
      <c r="BI67">
        <f t="shared" si="34"/>
        <v>3.7043860148031618</v>
      </c>
      <c r="BJ67">
        <f t="shared" si="34"/>
        <v>3.7135227175659038</v>
      </c>
      <c r="BK67">
        <f t="shared" si="34"/>
        <v>3.6741593363331204</v>
      </c>
      <c r="BL67">
        <f t="shared" si="47"/>
        <v>3.8519638506512899</v>
      </c>
    </row>
    <row r="68" spans="1:64" x14ac:dyDescent="0.2">
      <c r="A68" s="28" t="s">
        <v>2539</v>
      </c>
      <c r="B68" s="49" t="s">
        <v>2525</v>
      </c>
      <c r="C68" s="28">
        <v>39948.67</v>
      </c>
      <c r="D68" s="8" t="s">
        <v>2559</v>
      </c>
      <c r="E68">
        <f t="shared" si="11"/>
        <v>-2616.0098057023679</v>
      </c>
      <c r="F68">
        <f t="shared" si="12"/>
        <v>-2616</v>
      </c>
      <c r="G68">
        <f t="shared" si="36"/>
        <v>-1.3310613823705353E-2</v>
      </c>
      <c r="I68">
        <f t="shared" si="39"/>
        <v>-1.3310613823705353E-2</v>
      </c>
      <c r="P68">
        <f t="shared" si="14"/>
        <v>3.5221924043272117E-2</v>
      </c>
      <c r="Q68" s="11">
        <f t="shared" si="15"/>
        <v>24930.17</v>
      </c>
      <c r="R68">
        <f t="shared" si="37"/>
        <v>2.3554072318096018E-3</v>
      </c>
      <c r="S68" s="21">
        <v>0.1</v>
      </c>
      <c r="Z68">
        <f t="shared" si="17"/>
        <v>-2616</v>
      </c>
      <c r="AA68" s="80">
        <f t="shared" si="18"/>
        <v>-1.5658905046169388E-2</v>
      </c>
      <c r="AB68" s="80">
        <f t="shared" si="19"/>
        <v>6.5506469213125786E-3</v>
      </c>
      <c r="AC68" s="80">
        <f t="shared" si="20"/>
        <v>-4.853253786697747E-2</v>
      </c>
      <c r="AD68" s="80">
        <f t="shared" si="31"/>
        <v>2.3482912224640357E-3</v>
      </c>
      <c r="AE68" s="80">
        <f t="shared" si="21"/>
        <v>5.5144716655016359E-7</v>
      </c>
      <c r="AF68">
        <f t="shared" si="32"/>
        <v>-4.853253786697747E-2</v>
      </c>
      <c r="AG68" s="106"/>
      <c r="AH68">
        <f t="shared" si="22"/>
        <v>-1.9861260745017931E-2</v>
      </c>
      <c r="AI68">
        <f t="shared" si="23"/>
        <v>0.84489902052917909</v>
      </c>
      <c r="AJ68">
        <f t="shared" si="24"/>
        <v>-0.80702573183965165</v>
      </c>
      <c r="AK68">
        <f t="shared" si="25"/>
        <v>-0.22424571005111507</v>
      </c>
      <c r="AL68">
        <f t="shared" si="26"/>
        <v>-2.1759005793968376</v>
      </c>
      <c r="AM68">
        <f t="shared" si="27"/>
        <v>-1.9075464269561324</v>
      </c>
      <c r="AN68" s="80">
        <f t="shared" si="48"/>
        <v>-1.9289677064281106</v>
      </c>
      <c r="AO68" s="80">
        <f t="shared" si="48"/>
        <v>-1.928967565102794</v>
      </c>
      <c r="AP68" s="80">
        <f t="shared" si="48"/>
        <v>-1.9289690436516871</v>
      </c>
      <c r="AQ68" s="80">
        <f t="shared" si="48"/>
        <v>-1.9289535747482067</v>
      </c>
      <c r="AR68" s="80">
        <f t="shared" si="48"/>
        <v>-1.929115382187012</v>
      </c>
      <c r="AS68" s="80">
        <f t="shared" si="48"/>
        <v>-1.9274193723565065</v>
      </c>
      <c r="AT68" s="80">
        <f t="shared" si="48"/>
        <v>-1.9448308406653405</v>
      </c>
      <c r="AU68" s="80">
        <f t="shared" si="29"/>
        <v>-1.6736126081530855</v>
      </c>
      <c r="AW68">
        <v>6200</v>
      </c>
      <c r="AX68">
        <f t="shared" si="40"/>
        <v>-1.1047761187634689E-2</v>
      </c>
      <c r="AY68">
        <f t="shared" si="41"/>
        <v>1.7851539230373014E-3</v>
      </c>
      <c r="AZ68">
        <f t="shared" si="42"/>
        <v>-1.2832915110671991E-2</v>
      </c>
      <c r="BA68">
        <f t="shared" si="43"/>
        <v>0.7626043049349398</v>
      </c>
      <c r="BB68">
        <f t="shared" si="44"/>
        <v>-0.46853873770187088</v>
      </c>
      <c r="BC68">
        <f t="shared" si="45"/>
        <v>-2.6273624953030232</v>
      </c>
      <c r="BD68">
        <f t="shared" si="46"/>
        <v>-3.8032238931810878</v>
      </c>
      <c r="BE68">
        <f t="shared" si="34"/>
        <v>3.8110270865462197</v>
      </c>
      <c r="BF68">
        <f t="shared" si="34"/>
        <v>3.8110454982027724</v>
      </c>
      <c r="BG68">
        <f t="shared" si="34"/>
        <v>3.8109593880800152</v>
      </c>
      <c r="BH68">
        <f t="shared" ref="BH68:BK96" si="49">$BL68+$AB$7*SIN(BI68)</f>
        <v>3.8113621700077931</v>
      </c>
      <c r="BI68">
        <f t="shared" si="49"/>
        <v>3.8094792512241238</v>
      </c>
      <c r="BJ68">
        <f t="shared" si="49"/>
        <v>3.8183057910143656</v>
      </c>
      <c r="BK68">
        <f t="shared" si="49"/>
        <v>3.7774427273499449</v>
      </c>
      <c r="BL68">
        <f t="shared" si="47"/>
        <v>3.9802269996486062</v>
      </c>
    </row>
    <row r="69" spans="1:64" x14ac:dyDescent="0.2">
      <c r="A69" s="28" t="s">
        <v>2539</v>
      </c>
      <c r="B69" s="49" t="s">
        <v>2525</v>
      </c>
      <c r="C69" s="28">
        <v>39952.741000000002</v>
      </c>
      <c r="D69" s="8" t="s">
        <v>2559</v>
      </c>
      <c r="E69">
        <f t="shared" si="11"/>
        <v>-2613.0107693794657</v>
      </c>
      <c r="F69">
        <f t="shared" si="12"/>
        <v>-2613</v>
      </c>
      <c r="G69">
        <f t="shared" si="36"/>
        <v>-1.461874385131523E-2</v>
      </c>
      <c r="I69">
        <f t="shared" si="39"/>
        <v>-1.461874385131523E-2</v>
      </c>
      <c r="P69">
        <f t="shared" si="14"/>
        <v>3.5150176043272113E-2</v>
      </c>
      <c r="Q69" s="11">
        <f t="shared" si="15"/>
        <v>24934.241000000002</v>
      </c>
      <c r="R69">
        <f t="shared" si="37"/>
        <v>2.476945387473852E-3</v>
      </c>
      <c r="S69" s="21">
        <v>0.1</v>
      </c>
      <c r="Z69">
        <f t="shared" si="17"/>
        <v>-2613</v>
      </c>
      <c r="AA69" s="80">
        <f t="shared" si="18"/>
        <v>-1.567315784845634E-2</v>
      </c>
      <c r="AB69" s="80">
        <f t="shared" si="19"/>
        <v>5.2566555760704091E-3</v>
      </c>
      <c r="AC69" s="80">
        <f t="shared" si="20"/>
        <v>-4.9768919894587343E-2</v>
      </c>
      <c r="AD69" s="80">
        <f t="shared" si="31"/>
        <v>1.0544139971411098E-3</v>
      </c>
      <c r="AE69" s="80">
        <f t="shared" si="21"/>
        <v>1.1117888773670924E-7</v>
      </c>
      <c r="AF69">
        <f t="shared" si="32"/>
        <v>-4.9768919894587343E-2</v>
      </c>
      <c r="AG69" s="106"/>
      <c r="AH69">
        <f t="shared" si="22"/>
        <v>-1.9875399427385639E-2</v>
      </c>
      <c r="AI69">
        <f t="shared" si="23"/>
        <v>0.8452451677415983</v>
      </c>
      <c r="AJ69">
        <f t="shared" si="24"/>
        <v>-0.80793581028981454</v>
      </c>
      <c r="AK69">
        <f t="shared" si="25"/>
        <v>-0.2244847304424307</v>
      </c>
      <c r="AL69">
        <f t="shared" si="26"/>
        <v>-2.1743577950767867</v>
      </c>
      <c r="AM69">
        <f t="shared" si="27"/>
        <v>-1.9039734012796772</v>
      </c>
      <c r="AN69" s="80">
        <f t="shared" si="48"/>
        <v>-1.9272112529526937</v>
      </c>
      <c r="AO69" s="80">
        <f t="shared" si="48"/>
        <v>-1.9272111159663636</v>
      </c>
      <c r="AP69" s="80">
        <f t="shared" si="48"/>
        <v>-1.9272125558796245</v>
      </c>
      <c r="AQ69" s="80">
        <f t="shared" si="48"/>
        <v>-1.9271974201479567</v>
      </c>
      <c r="AR69" s="80">
        <f t="shared" si="48"/>
        <v>-1.9273564895209645</v>
      </c>
      <c r="AS69" s="80">
        <f t="shared" si="48"/>
        <v>-1.925681335088439</v>
      </c>
      <c r="AT69" s="80">
        <f t="shared" si="48"/>
        <v>-1.9429602318024255</v>
      </c>
      <c r="AU69" s="80">
        <f t="shared" si="29"/>
        <v>-1.6716886609181261</v>
      </c>
      <c r="AW69">
        <v>6400</v>
      </c>
      <c r="AX69">
        <f t="shared" si="40"/>
        <v>-1.2903465437341374E-2</v>
      </c>
      <c r="AY69">
        <f t="shared" si="41"/>
        <v>1.6820006425491201E-3</v>
      </c>
      <c r="AZ69">
        <f t="shared" si="42"/>
        <v>-1.4585466079890494E-2</v>
      </c>
      <c r="BA69">
        <f t="shared" si="43"/>
        <v>0.77485844472096488</v>
      </c>
      <c r="BB69">
        <f t="shared" si="44"/>
        <v>-0.54191149405587713</v>
      </c>
      <c r="BC69">
        <f t="shared" si="45"/>
        <v>-2.5422886376163651</v>
      </c>
      <c r="BD69">
        <f t="shared" si="46"/>
        <v>-3.2367173250338794</v>
      </c>
      <c r="BE69">
        <f t="shared" ref="BE69:BG96" si="50">$BL69+$AB$7*SIN(BF69)</f>
        <v>3.9175234461672899</v>
      </c>
      <c r="BF69">
        <f t="shared" si="50"/>
        <v>3.9175347581350914</v>
      </c>
      <c r="BG69">
        <f t="shared" si="50"/>
        <v>3.9174766343071163</v>
      </c>
      <c r="BH69">
        <f t="shared" si="49"/>
        <v>3.9177753248839973</v>
      </c>
      <c r="BI69">
        <f t="shared" si="49"/>
        <v>3.9162413234294657</v>
      </c>
      <c r="BJ69">
        <f t="shared" si="49"/>
        <v>3.9241443074360465</v>
      </c>
      <c r="BK69">
        <f t="shared" si="49"/>
        <v>3.8840576396024442</v>
      </c>
      <c r="BL69">
        <f t="shared" si="47"/>
        <v>4.108490148645922</v>
      </c>
    </row>
    <row r="70" spans="1:64" x14ac:dyDescent="0.2">
      <c r="A70" s="28" t="s">
        <v>2539</v>
      </c>
      <c r="B70" s="49" t="s">
        <v>2525</v>
      </c>
      <c r="C70" s="28">
        <v>39963.597000000002</v>
      </c>
      <c r="D70" s="8" t="s">
        <v>2559</v>
      </c>
      <c r="E70">
        <f t="shared" si="11"/>
        <v>-2605.0133391850663</v>
      </c>
      <c r="F70">
        <f t="shared" si="12"/>
        <v>-2605</v>
      </c>
      <c r="G70">
        <f t="shared" si="36"/>
        <v>-1.8107090596458875E-2</v>
      </c>
      <c r="I70">
        <f t="shared" si="39"/>
        <v>-1.8107090596458875E-2</v>
      </c>
      <c r="P70">
        <f t="shared" si="14"/>
        <v>3.4959200043272118E-2</v>
      </c>
      <c r="Q70" s="11">
        <f t="shared" si="15"/>
        <v>24945.097000000002</v>
      </c>
      <c r="R70">
        <f t="shared" si="37"/>
        <v>2.8160312022604012E-3</v>
      </c>
      <c r="S70" s="21">
        <v>0.1</v>
      </c>
      <c r="Z70">
        <f t="shared" si="17"/>
        <v>-2605</v>
      </c>
      <c r="AA70" s="80">
        <f t="shared" si="18"/>
        <v>-1.5710895762545592E-2</v>
      </c>
      <c r="AB70" s="80">
        <f t="shared" si="19"/>
        <v>1.8057400672793905E-3</v>
      </c>
      <c r="AC70" s="80">
        <f t="shared" si="20"/>
        <v>-5.3066290639730992E-2</v>
      </c>
      <c r="AD70" s="80">
        <f t="shared" si="31"/>
        <v>-2.396194833913283E-3</v>
      </c>
      <c r="AE70" s="80">
        <f t="shared" si="21"/>
        <v>5.7417496820727064E-7</v>
      </c>
      <c r="AF70">
        <f t="shared" si="32"/>
        <v>-5.3066290639730992E-2</v>
      </c>
      <c r="AG70" s="106"/>
      <c r="AH70">
        <f t="shared" si="22"/>
        <v>-1.9912830663738265E-2</v>
      </c>
      <c r="AI70">
        <f t="shared" si="23"/>
        <v>0.84617141989061562</v>
      </c>
      <c r="AJ70">
        <f t="shared" si="24"/>
        <v>-0.81035690800245297</v>
      </c>
      <c r="AK70">
        <f t="shared" si="25"/>
        <v>-0.22512045720162241</v>
      </c>
      <c r="AL70">
        <f t="shared" si="26"/>
        <v>-2.1702375097060842</v>
      </c>
      <c r="AM70">
        <f t="shared" si="27"/>
        <v>-1.8944822203556502</v>
      </c>
      <c r="AN70" s="80">
        <f t="shared" si="48"/>
        <v>-1.9225238527398618</v>
      </c>
      <c r="AO70" s="80">
        <f t="shared" si="48"/>
        <v>-1.9225237268132629</v>
      </c>
      <c r="AP70" s="80">
        <f t="shared" si="48"/>
        <v>-1.9225250673658096</v>
      </c>
      <c r="AQ70" s="80">
        <f t="shared" si="48"/>
        <v>-1.9225107962522825</v>
      </c>
      <c r="AR70" s="80">
        <f t="shared" si="48"/>
        <v>-1.9226626936919653</v>
      </c>
      <c r="AS70" s="80">
        <f t="shared" si="48"/>
        <v>-1.9210427027537049</v>
      </c>
      <c r="AT70" s="80">
        <f t="shared" si="48"/>
        <v>-1.9379670318909703</v>
      </c>
      <c r="AU70" s="80">
        <f t="shared" si="29"/>
        <v>-1.6665581349582332</v>
      </c>
      <c r="AW70">
        <v>6600</v>
      </c>
      <c r="AX70">
        <f t="shared" si="40"/>
        <v>-1.462197026016945E-2</v>
      </c>
      <c r="AY70">
        <f t="shared" si="41"/>
        <v>1.5767037693553043E-3</v>
      </c>
      <c r="AZ70">
        <f t="shared" si="42"/>
        <v>-1.6198674029524754E-2</v>
      </c>
      <c r="BA70">
        <f t="shared" si="43"/>
        <v>0.78925445394822369</v>
      </c>
      <c r="BB70">
        <f t="shared" si="44"/>
        <v>-0.61371438781216225</v>
      </c>
      <c r="BC70">
        <f t="shared" si="45"/>
        <v>-2.4542418883550448</v>
      </c>
      <c r="BD70">
        <f t="shared" si="46"/>
        <v>-2.7942517352225402</v>
      </c>
      <c r="BE70">
        <f t="shared" si="50"/>
        <v>4.0258639682789763</v>
      </c>
      <c r="BF70">
        <f t="shared" si="50"/>
        <v>4.0258697570573609</v>
      </c>
      <c r="BG70">
        <f t="shared" si="50"/>
        <v>4.0258362625235886</v>
      </c>
      <c r="BH70">
        <f t="shared" si="49"/>
        <v>4.0260300846866404</v>
      </c>
      <c r="BI70">
        <f t="shared" si="49"/>
        <v>4.0249091317606789</v>
      </c>
      <c r="BJ70">
        <f t="shared" si="49"/>
        <v>4.031413442309602</v>
      </c>
      <c r="BK70">
        <f t="shared" si="49"/>
        <v>3.9943597296689752</v>
      </c>
      <c r="BL70">
        <f t="shared" si="47"/>
        <v>4.2367532976432383</v>
      </c>
    </row>
    <row r="71" spans="1:64" x14ac:dyDescent="0.2">
      <c r="A71" s="28" t="s">
        <v>2539</v>
      </c>
      <c r="B71" s="49" t="s">
        <v>2525</v>
      </c>
      <c r="C71" s="28">
        <v>39963.599000000002</v>
      </c>
      <c r="D71" s="8" t="s">
        <v>2559</v>
      </c>
      <c r="E71">
        <f t="shared" si="11"/>
        <v>-2605.0118658191495</v>
      </c>
      <c r="F71">
        <f t="shared" si="12"/>
        <v>-2605</v>
      </c>
      <c r="G71">
        <f t="shared" si="36"/>
        <v>-1.6107090596051421E-2</v>
      </c>
      <c r="I71">
        <f t="shared" si="39"/>
        <v>-1.6107090596051421E-2</v>
      </c>
      <c r="P71">
        <f t="shared" si="14"/>
        <v>3.4959200043272118E-2</v>
      </c>
      <c r="Q71" s="11">
        <f t="shared" si="15"/>
        <v>24945.099000000002</v>
      </c>
      <c r="R71">
        <f t="shared" si="37"/>
        <v>2.6077660396598627E-3</v>
      </c>
      <c r="S71" s="21">
        <v>0.1</v>
      </c>
      <c r="Z71">
        <f t="shared" si="17"/>
        <v>-2605</v>
      </c>
      <c r="AA71" s="80">
        <f t="shared" si="18"/>
        <v>-1.5710895762545592E-2</v>
      </c>
      <c r="AB71" s="80">
        <f t="shared" si="19"/>
        <v>3.8057400676868441E-3</v>
      </c>
      <c r="AC71" s="80">
        <f t="shared" si="20"/>
        <v>-5.1066290639323539E-2</v>
      </c>
      <c r="AD71" s="80">
        <f t="shared" si="31"/>
        <v>-3.9619483350582935E-4</v>
      </c>
      <c r="AE71" s="80">
        <f t="shared" si="21"/>
        <v>1.5697034609671183E-8</v>
      </c>
      <c r="AF71">
        <f t="shared" si="32"/>
        <v>-5.1066290639323539E-2</v>
      </c>
      <c r="AG71" s="106"/>
      <c r="AH71">
        <f t="shared" si="22"/>
        <v>-1.9912830663738265E-2</v>
      </c>
      <c r="AI71">
        <f t="shared" si="23"/>
        <v>0.84617141989061562</v>
      </c>
      <c r="AJ71">
        <f t="shared" si="24"/>
        <v>-0.81035690800245297</v>
      </c>
      <c r="AK71">
        <f t="shared" si="25"/>
        <v>-0.22512045720162241</v>
      </c>
      <c r="AL71">
        <f t="shared" si="26"/>
        <v>-2.1702375097060842</v>
      </c>
      <c r="AM71">
        <f t="shared" si="27"/>
        <v>-1.8944822203556502</v>
      </c>
      <c r="AN71" s="80">
        <f t="shared" si="48"/>
        <v>-1.9225238527398618</v>
      </c>
      <c r="AO71" s="80">
        <f t="shared" si="48"/>
        <v>-1.9225237268132629</v>
      </c>
      <c r="AP71" s="80">
        <f t="shared" si="48"/>
        <v>-1.9225250673658096</v>
      </c>
      <c r="AQ71" s="80">
        <f t="shared" si="48"/>
        <v>-1.9225107962522825</v>
      </c>
      <c r="AR71" s="80">
        <f t="shared" si="48"/>
        <v>-1.9226626936919653</v>
      </c>
      <c r="AS71" s="80">
        <f t="shared" si="48"/>
        <v>-1.9210427027537049</v>
      </c>
      <c r="AT71" s="80">
        <f t="shared" si="48"/>
        <v>-1.9379670318909703</v>
      </c>
      <c r="AU71" s="80">
        <f t="shared" si="29"/>
        <v>-1.6665581349582332</v>
      </c>
      <c r="AW71">
        <v>6800</v>
      </c>
      <c r="AX71">
        <f t="shared" si="40"/>
        <v>-1.6178901252783616E-2</v>
      </c>
      <c r="AY71">
        <f t="shared" si="41"/>
        <v>1.4692633034558522E-3</v>
      </c>
      <c r="AZ71">
        <f t="shared" si="42"/>
        <v>-1.7648164556239469E-2</v>
      </c>
      <c r="BA71">
        <f t="shared" si="43"/>
        <v>0.80595887645970588</v>
      </c>
      <c r="BB71">
        <f t="shared" si="44"/>
        <v>-0.68334712830754674</v>
      </c>
      <c r="BC71">
        <f t="shared" si="45"/>
        <v>-2.3626611166951736</v>
      </c>
      <c r="BD71">
        <f t="shared" si="46"/>
        <v>-2.4364657826255414</v>
      </c>
      <c r="BE71">
        <f t="shared" si="50"/>
        <v>4.1363566911259415</v>
      </c>
      <c r="BF71">
        <f t="shared" si="50"/>
        <v>4.1363590331226936</v>
      </c>
      <c r="BG71">
        <f t="shared" si="50"/>
        <v>4.1363432640507014</v>
      </c>
      <c r="BH71">
        <f t="shared" si="49"/>
        <v>4.1364494473492188</v>
      </c>
      <c r="BI71">
        <f t="shared" si="49"/>
        <v>4.1357347816838779</v>
      </c>
      <c r="BJ71">
        <f t="shared" si="49"/>
        <v>4.1405601073077287</v>
      </c>
      <c r="BK71">
        <f t="shared" si="49"/>
        <v>4.1086440778758613</v>
      </c>
      <c r="BL71">
        <f t="shared" si="47"/>
        <v>4.3650164466405545</v>
      </c>
    </row>
    <row r="72" spans="1:64" x14ac:dyDescent="0.2">
      <c r="A72" s="28" t="s">
        <v>2539</v>
      </c>
      <c r="B72" s="49" t="s">
        <v>2525</v>
      </c>
      <c r="C72" s="28">
        <v>39963.599000000002</v>
      </c>
      <c r="D72" s="8" t="s">
        <v>2559</v>
      </c>
      <c r="E72">
        <f t="shared" si="11"/>
        <v>-2605.0118658191495</v>
      </c>
      <c r="F72">
        <f t="shared" si="12"/>
        <v>-2605</v>
      </c>
      <c r="G72">
        <f t="shared" si="36"/>
        <v>-1.6107090596051421E-2</v>
      </c>
      <c r="I72">
        <f t="shared" si="39"/>
        <v>-1.6107090596051421E-2</v>
      </c>
      <c r="P72">
        <f t="shared" si="14"/>
        <v>3.4959200043272118E-2</v>
      </c>
      <c r="Q72" s="11">
        <f t="shared" si="15"/>
        <v>24945.099000000002</v>
      </c>
      <c r="R72">
        <f t="shared" si="37"/>
        <v>2.6077660396598627E-3</v>
      </c>
      <c r="S72" s="21">
        <v>0.1</v>
      </c>
      <c r="Z72">
        <f t="shared" si="17"/>
        <v>-2605</v>
      </c>
      <c r="AA72" s="80">
        <f t="shared" si="18"/>
        <v>-1.5710895762545592E-2</v>
      </c>
      <c r="AB72" s="80">
        <f t="shared" si="19"/>
        <v>3.8057400676868441E-3</v>
      </c>
      <c r="AC72" s="80">
        <f t="shared" si="20"/>
        <v>-5.1066290639323539E-2</v>
      </c>
      <c r="AD72" s="80">
        <f t="shared" si="31"/>
        <v>-3.9619483350582935E-4</v>
      </c>
      <c r="AE72" s="80">
        <f t="shared" si="21"/>
        <v>1.5697034609671183E-8</v>
      </c>
      <c r="AF72">
        <f t="shared" si="32"/>
        <v>-5.1066290639323539E-2</v>
      </c>
      <c r="AG72" s="106"/>
      <c r="AH72">
        <f t="shared" si="22"/>
        <v>-1.9912830663738265E-2</v>
      </c>
      <c r="AI72">
        <f t="shared" si="23"/>
        <v>0.84617141989061562</v>
      </c>
      <c r="AJ72">
        <f t="shared" si="24"/>
        <v>-0.81035690800245297</v>
      </c>
      <c r="AK72">
        <f t="shared" si="25"/>
        <v>-0.22512045720162241</v>
      </c>
      <c r="AL72">
        <f t="shared" si="26"/>
        <v>-2.1702375097060842</v>
      </c>
      <c r="AM72">
        <f t="shared" si="27"/>
        <v>-1.8944822203556502</v>
      </c>
      <c r="AN72" s="80">
        <f t="shared" si="48"/>
        <v>-1.9225238527398618</v>
      </c>
      <c r="AO72" s="80">
        <f t="shared" si="48"/>
        <v>-1.9225237268132629</v>
      </c>
      <c r="AP72" s="80">
        <f t="shared" si="48"/>
        <v>-1.9225250673658096</v>
      </c>
      <c r="AQ72" s="80">
        <f t="shared" si="48"/>
        <v>-1.9225107962522825</v>
      </c>
      <c r="AR72" s="80">
        <f t="shared" si="48"/>
        <v>-1.9226626936919653</v>
      </c>
      <c r="AS72" s="80">
        <f t="shared" si="48"/>
        <v>-1.9210427027537049</v>
      </c>
      <c r="AT72" s="80">
        <f t="shared" si="48"/>
        <v>-1.9379670318909703</v>
      </c>
      <c r="AU72" s="80">
        <f t="shared" si="29"/>
        <v>-1.6665581349582332</v>
      </c>
      <c r="AW72">
        <v>7000</v>
      </c>
      <c r="AX72">
        <f t="shared" si="40"/>
        <v>-1.7547896495030361E-2</v>
      </c>
      <c r="AY72">
        <f t="shared" si="41"/>
        <v>1.3596792448507657E-3</v>
      </c>
      <c r="AZ72">
        <f t="shared" si="42"/>
        <v>-1.8907575739881128E-2</v>
      </c>
      <c r="BA72">
        <f t="shared" si="43"/>
        <v>0.8251598641711112</v>
      </c>
      <c r="BB72">
        <f t="shared" si="44"/>
        <v>-0.75001516025660531</v>
      </c>
      <c r="BC72">
        <f t="shared" si="45"/>
        <v>-2.2669134930521753</v>
      </c>
      <c r="BD72">
        <f t="shared" si="46"/>
        <v>-2.1388794756793028</v>
      </c>
      <c r="BE72">
        <f t="shared" si="50"/>
        <v>4.2493344039089358</v>
      </c>
      <c r="BF72">
        <f t="shared" si="50"/>
        <v>4.249335084174426</v>
      </c>
      <c r="BG72">
        <f t="shared" si="50"/>
        <v>4.2493294987182786</v>
      </c>
      <c r="BH72">
        <f t="shared" si="49"/>
        <v>4.2493753610753791</v>
      </c>
      <c r="BI72">
        <f t="shared" si="49"/>
        <v>4.2489989084451363</v>
      </c>
      <c r="BJ72">
        <f t="shared" si="49"/>
        <v>4.2520973975527836</v>
      </c>
      <c r="BK72">
        <f t="shared" si="49"/>
        <v>4.2271403404541044</v>
      </c>
      <c r="BL72">
        <f t="shared" si="47"/>
        <v>4.4932795956378699</v>
      </c>
    </row>
    <row r="73" spans="1:64" x14ac:dyDescent="0.2">
      <c r="A73" s="28" t="s">
        <v>2539</v>
      </c>
      <c r="B73" s="49" t="s">
        <v>2525</v>
      </c>
      <c r="C73" s="28">
        <v>40001.61</v>
      </c>
      <c r="D73" s="8" t="s">
        <v>2559</v>
      </c>
      <c r="E73">
        <f t="shared" si="11"/>
        <v>-2577.0098098943799</v>
      </c>
      <c r="F73">
        <f t="shared" si="12"/>
        <v>-2577</v>
      </c>
      <c r="G73">
        <f t="shared" si="36"/>
        <v>-1.3316304211912211E-2</v>
      </c>
      <c r="I73">
        <f t="shared" si="39"/>
        <v>-1.3316304211912211E-2</v>
      </c>
      <c r="P73">
        <f t="shared" si="14"/>
        <v>3.4294816043272114E-2</v>
      </c>
      <c r="Q73" s="11">
        <f t="shared" si="15"/>
        <v>24983.11</v>
      </c>
      <c r="R73">
        <f t="shared" si="37"/>
        <v>2.2668187719536233E-3</v>
      </c>
      <c r="S73" s="21">
        <v>0.1</v>
      </c>
      <c r="Z73">
        <f t="shared" si="17"/>
        <v>-2577</v>
      </c>
      <c r="AA73" s="80">
        <f t="shared" si="18"/>
        <v>-1.5839864456057829E-2</v>
      </c>
      <c r="AB73" s="80">
        <f t="shared" si="19"/>
        <v>6.7243947639920067E-3</v>
      </c>
      <c r="AC73" s="80">
        <f t="shared" si="20"/>
        <v>-4.7611120255184325E-2</v>
      </c>
      <c r="AD73" s="80">
        <f t="shared" si="31"/>
        <v>2.523560244145618E-3</v>
      </c>
      <c r="AE73" s="80">
        <f t="shared" si="21"/>
        <v>6.3683563058322915E-7</v>
      </c>
      <c r="AF73">
        <f t="shared" si="32"/>
        <v>-4.7611120255184325E-2</v>
      </c>
      <c r="AG73" s="106"/>
      <c r="AH73">
        <f t="shared" si="22"/>
        <v>-2.0040698975904218E-2</v>
      </c>
      <c r="AI73">
        <f t="shared" si="23"/>
        <v>0.84945005349344138</v>
      </c>
      <c r="AJ73">
        <f t="shared" si="24"/>
        <v>-0.81876328683814215</v>
      </c>
      <c r="AK73">
        <f t="shared" si="25"/>
        <v>-0.22732612237930147</v>
      </c>
      <c r="AL73">
        <f t="shared" si="26"/>
        <v>-2.1557448541556909</v>
      </c>
      <c r="AM73">
        <f t="shared" si="27"/>
        <v>-1.8616781282084511</v>
      </c>
      <c r="AN73" s="80">
        <f t="shared" si="48"/>
        <v>-1.9060772524626228</v>
      </c>
      <c r="AO73" s="80">
        <f t="shared" si="48"/>
        <v>-1.9060771598279342</v>
      </c>
      <c r="AP73" s="80">
        <f t="shared" si="48"/>
        <v>-1.9060781923831469</v>
      </c>
      <c r="AQ73" s="80">
        <f t="shared" si="48"/>
        <v>-1.9060666828038046</v>
      </c>
      <c r="AR73" s="80">
        <f t="shared" si="48"/>
        <v>-1.906194955096626</v>
      </c>
      <c r="AS73" s="80">
        <f t="shared" si="48"/>
        <v>-1.904762702356037</v>
      </c>
      <c r="AT73" s="80">
        <f t="shared" si="48"/>
        <v>-1.9204345504689659</v>
      </c>
      <c r="AU73" s="80">
        <f t="shared" si="29"/>
        <v>-1.6486012940986097</v>
      </c>
      <c r="AW73">
        <v>7200</v>
      </c>
      <c r="AX73">
        <f t="shared" si="40"/>
        <v>-1.8700369546627949E-2</v>
      </c>
      <c r="AY73">
        <f t="shared" si="41"/>
        <v>1.2479515935400433E-3</v>
      </c>
      <c r="AZ73">
        <f t="shared" si="42"/>
        <v>-1.9948321140167993E-2</v>
      </c>
      <c r="BA73">
        <f t="shared" si="43"/>
        <v>0.84706323145351203</v>
      </c>
      <c r="BB73">
        <f t="shared" si="44"/>
        <v>-0.81266861296013371</v>
      </c>
      <c r="BC73">
        <f t="shared" si="45"/>
        <v>-2.1662813606103564</v>
      </c>
      <c r="BD73">
        <f t="shared" si="46"/>
        <v>-1.8854385904160842</v>
      </c>
      <c r="BE73">
        <f t="shared" si="50"/>
        <v>4.3651572941062584</v>
      </c>
      <c r="BF73">
        <f t="shared" si="50"/>
        <v>4.3651574101083694</v>
      </c>
      <c r="BG73">
        <f t="shared" si="50"/>
        <v>4.3651561598782038</v>
      </c>
      <c r="BH73">
        <f t="shared" si="49"/>
        <v>4.3651696346490541</v>
      </c>
      <c r="BI73">
        <f t="shared" si="49"/>
        <v>4.3650244322573233</v>
      </c>
      <c r="BJ73">
        <f t="shared" si="49"/>
        <v>4.3665921958064366</v>
      </c>
      <c r="BK73">
        <f t="shared" si="49"/>
        <v>4.3500089765415986</v>
      </c>
      <c r="BL73">
        <f t="shared" si="47"/>
        <v>4.6215427446351862</v>
      </c>
    </row>
    <row r="74" spans="1:64" x14ac:dyDescent="0.2">
      <c r="A74" s="16" t="s">
        <v>2379</v>
      </c>
      <c r="B74" s="41"/>
      <c r="C74" s="42">
        <v>40038.2598</v>
      </c>
      <c r="D74" s="42"/>
      <c r="E74">
        <f t="shared" si="11"/>
        <v>-2550.0105268123339</v>
      </c>
      <c r="F74">
        <f t="shared" si="12"/>
        <v>-2550</v>
      </c>
      <c r="G74">
        <f t="shared" si="36"/>
        <v>-1.4289474485849496E-2</v>
      </c>
      <c r="J74">
        <f>G74</f>
        <v>-1.4289474485849496E-2</v>
      </c>
      <c r="P74">
        <f t="shared" si="14"/>
        <v>3.366010004327212E-2</v>
      </c>
      <c r="Q74" s="11">
        <f t="shared" si="15"/>
        <v>25019.7598</v>
      </c>
      <c r="R74">
        <f t="shared" si="37"/>
        <v>2.2991616975237884E-3</v>
      </c>
      <c r="S74" s="21">
        <v>1</v>
      </c>
      <c r="Z74">
        <f t="shared" si="17"/>
        <v>-2550</v>
      </c>
      <c r="AA74" s="80">
        <f t="shared" si="18"/>
        <v>-1.5959576457874054E-2</v>
      </c>
      <c r="AB74" s="80">
        <f t="shared" si="19"/>
        <v>5.8698356194188638E-3</v>
      </c>
      <c r="AC74" s="80">
        <f t="shared" si="20"/>
        <v>-4.7949574529121616E-2</v>
      </c>
      <c r="AD74" s="80">
        <f t="shared" si="31"/>
        <v>1.6701019720245583E-3</v>
      </c>
      <c r="AE74" s="80">
        <f t="shared" si="21"/>
        <v>2.7892405969603183E-6</v>
      </c>
      <c r="AF74">
        <f t="shared" si="32"/>
        <v>-4.7949574529121616E-2</v>
      </c>
      <c r="AG74" s="106"/>
      <c r="AH74">
        <f t="shared" si="22"/>
        <v>-2.015931010526836E-2</v>
      </c>
      <c r="AI74">
        <f t="shared" si="23"/>
        <v>0.85266615725047668</v>
      </c>
      <c r="AJ74">
        <f t="shared" si="24"/>
        <v>-0.82676694222801128</v>
      </c>
      <c r="AK74">
        <f t="shared" si="25"/>
        <v>-0.22942360621739763</v>
      </c>
      <c r="AL74">
        <f t="shared" si="26"/>
        <v>-2.141662522383359</v>
      </c>
      <c r="AM74">
        <f t="shared" si="27"/>
        <v>-1.8306397199988702</v>
      </c>
      <c r="AN74" s="80">
        <f t="shared" si="48"/>
        <v>-1.890157280231676</v>
      </c>
      <c r="AO74" s="80">
        <f t="shared" si="48"/>
        <v>-1.8901572126986701</v>
      </c>
      <c r="AP74" s="80">
        <f t="shared" si="48"/>
        <v>-1.8901580016006401</v>
      </c>
      <c r="AQ74" s="80">
        <f t="shared" si="48"/>
        <v>-1.8901487857477368</v>
      </c>
      <c r="AR74" s="80">
        <f t="shared" si="48"/>
        <v>-1.8902564281543544</v>
      </c>
      <c r="AS74" s="80">
        <f t="shared" si="48"/>
        <v>-1.888996956847711</v>
      </c>
      <c r="AT74" s="80">
        <f t="shared" si="48"/>
        <v>-1.9034452202578016</v>
      </c>
      <c r="AU74" s="80">
        <f t="shared" si="29"/>
        <v>-1.6312857689839717</v>
      </c>
      <c r="AW74">
        <v>7400</v>
      </c>
      <c r="AX74">
        <f t="shared" si="40"/>
        <v>-1.9605333590863291E-2</v>
      </c>
      <c r="AY74">
        <f t="shared" si="41"/>
        <v>1.1340803495236854E-3</v>
      </c>
      <c r="AZ74">
        <f t="shared" si="42"/>
        <v>-2.0739413940386978E-2</v>
      </c>
      <c r="BA74">
        <f t="shared" si="43"/>
        <v>0.8718840076255121</v>
      </c>
      <c r="BB74">
        <f t="shared" si="44"/>
        <v>-0.86992481657029297</v>
      </c>
      <c r="BC74">
        <f t="shared" si="45"/>
        <v>-2.0599486373164031</v>
      </c>
      <c r="BD74">
        <f t="shared" si="46"/>
        <v>-1.6651471007080483</v>
      </c>
      <c r="BE74">
        <f t="shared" si="50"/>
        <v>4.4842147913404773</v>
      </c>
      <c r="BF74">
        <f t="shared" si="50"/>
        <v>4.4842147979457163</v>
      </c>
      <c r="BG74">
        <f t="shared" si="50"/>
        <v>4.4842146908484128</v>
      </c>
      <c r="BH74">
        <f t="shared" si="49"/>
        <v>4.4842164273294944</v>
      </c>
      <c r="BI74">
        <f t="shared" si="49"/>
        <v>4.4841882735390612</v>
      </c>
      <c r="BJ74">
        <f t="shared" si="49"/>
        <v>4.4846451562997256</v>
      </c>
      <c r="BK74">
        <f t="shared" si="49"/>
        <v>4.477338612017026</v>
      </c>
      <c r="BL74">
        <f t="shared" si="47"/>
        <v>4.7498058936325025</v>
      </c>
    </row>
    <row r="75" spans="1:64" x14ac:dyDescent="0.2">
      <c r="A75" s="27" t="s">
        <v>2540</v>
      </c>
      <c r="B75" s="49"/>
      <c r="C75" s="28">
        <v>40111.578099999999</v>
      </c>
      <c r="D75" s="8" t="s">
        <v>2559</v>
      </c>
      <c r="E75">
        <f t="shared" si="11"/>
        <v>-2495.9981846769228</v>
      </c>
      <c r="F75">
        <f t="shared" si="12"/>
        <v>-2496</v>
      </c>
      <c r="G75">
        <f t="shared" si="36"/>
        <v>2.4641849740874022E-3</v>
      </c>
      <c r="I75">
        <f t="shared" ref="I75:I82" si="51">G75</f>
        <v>2.4641849740874022E-3</v>
      </c>
      <c r="P75">
        <f t="shared" si="14"/>
        <v>3.2408164043272118E-2</v>
      </c>
      <c r="Q75" s="11">
        <f t="shared" si="15"/>
        <v>25093.078099999999</v>
      </c>
      <c r="R75">
        <f t="shared" si="37"/>
        <v>8.9664188249577242E-4</v>
      </c>
      <c r="S75" s="21">
        <v>0.1</v>
      </c>
      <c r="Z75">
        <f t="shared" si="17"/>
        <v>-2496</v>
      </c>
      <c r="AA75" s="80">
        <f t="shared" si="18"/>
        <v>-1.6184977120881731E-2</v>
      </c>
      <c r="AB75" s="80">
        <f t="shared" si="19"/>
        <v>2.2846576796528087E-2</v>
      </c>
      <c r="AC75" s="80">
        <f t="shared" si="20"/>
        <v>-2.9943979069184716E-2</v>
      </c>
      <c r="AD75" s="80">
        <f t="shared" si="31"/>
        <v>1.8649162094969134E-2</v>
      </c>
      <c r="AE75" s="80">
        <f t="shared" si="21"/>
        <v>3.4779124684443353E-5</v>
      </c>
      <c r="AF75">
        <f t="shared" si="32"/>
        <v>-2.9943979069184716E-2</v>
      </c>
      <c r="AG75" s="106"/>
      <c r="AH75">
        <f t="shared" si="22"/>
        <v>-2.0382391822440685E-2</v>
      </c>
      <c r="AI75">
        <f t="shared" si="23"/>
        <v>0.85926122025889706</v>
      </c>
      <c r="AJ75">
        <f t="shared" si="24"/>
        <v>-0.84245587753415763</v>
      </c>
      <c r="AK75">
        <f t="shared" si="25"/>
        <v>-0.23352740350143519</v>
      </c>
      <c r="AL75">
        <f t="shared" si="26"/>
        <v>-2.1131730416819936</v>
      </c>
      <c r="AM75">
        <f t="shared" si="27"/>
        <v>-1.7702286628472146</v>
      </c>
      <c r="AN75" s="80">
        <f t="shared" si="48"/>
        <v>-1.8581343214190063</v>
      </c>
      <c r="AO75" s="80">
        <f t="shared" si="48"/>
        <v>-1.858134287944452</v>
      </c>
      <c r="AP75" s="80">
        <f t="shared" si="48"/>
        <v>-1.8581347211516737</v>
      </c>
      <c r="AQ75" s="80">
        <f t="shared" si="48"/>
        <v>-1.8581291147995189</v>
      </c>
      <c r="AR75" s="80">
        <f t="shared" si="48"/>
        <v>-1.8582016612009291</v>
      </c>
      <c r="AS75" s="80">
        <f t="shared" si="48"/>
        <v>-1.857261528116616</v>
      </c>
      <c r="AT75" s="80">
        <f t="shared" si="48"/>
        <v>-1.8692216900270366</v>
      </c>
      <c r="AU75" s="80">
        <f t="shared" si="29"/>
        <v>-1.5966547187546967</v>
      </c>
      <c r="AW75">
        <v>7600</v>
      </c>
      <c r="AX75">
        <f t="shared" si="40"/>
        <v>-2.0229349489475808E-2</v>
      </c>
      <c r="AY75">
        <f t="shared" si="41"/>
        <v>1.0180655128016922E-3</v>
      </c>
      <c r="AZ75">
        <f t="shared" si="42"/>
        <v>-2.12474150022775E-2</v>
      </c>
      <c r="BA75">
        <f t="shared" si="43"/>
        <v>0.89983051428900029</v>
      </c>
      <c r="BB75">
        <f t="shared" si="44"/>
        <v>-0.91997251025717008</v>
      </c>
      <c r="BC75">
        <f t="shared" si="45"/>
        <v>-1.9469881430006184</v>
      </c>
      <c r="BD75">
        <f t="shared" si="46"/>
        <v>-1.4701910911969913</v>
      </c>
      <c r="BE75">
        <f t="shared" si="50"/>
        <v>4.6069258309245757</v>
      </c>
      <c r="BF75">
        <f t="shared" si="50"/>
        <v>4.6069258308805692</v>
      </c>
      <c r="BG75">
        <f t="shared" si="50"/>
        <v>4.6069258324137863</v>
      </c>
      <c r="BH75">
        <f t="shared" si="49"/>
        <v>4.6069257789955369</v>
      </c>
      <c r="BI75">
        <f t="shared" si="49"/>
        <v>4.6069276401372825</v>
      </c>
      <c r="BJ75">
        <f t="shared" si="49"/>
        <v>4.6068628154984257</v>
      </c>
      <c r="BK75">
        <f t="shared" si="49"/>
        <v>4.6091445834747207</v>
      </c>
      <c r="BL75">
        <f t="shared" si="47"/>
        <v>4.8780690426298179</v>
      </c>
    </row>
    <row r="76" spans="1:64" x14ac:dyDescent="0.2">
      <c r="A76" s="27" t="s">
        <v>2540</v>
      </c>
      <c r="B76" s="49"/>
      <c r="C76" s="28">
        <v>40114.288099999998</v>
      </c>
      <c r="D76" s="8" t="s">
        <v>2559</v>
      </c>
      <c r="E76">
        <f t="shared" si="11"/>
        <v>-2494.0017738601564</v>
      </c>
      <c r="F76">
        <f t="shared" si="12"/>
        <v>-2494</v>
      </c>
      <c r="G76">
        <f t="shared" si="36"/>
        <v>-2.4079017093754373E-3</v>
      </c>
      <c r="I76">
        <f t="shared" si="51"/>
        <v>-2.4079017093754373E-3</v>
      </c>
      <c r="P76">
        <f t="shared" si="14"/>
        <v>3.2362244043272113E-2</v>
      </c>
      <c r="Q76" s="11">
        <f t="shared" si="15"/>
        <v>25095.788099999998</v>
      </c>
      <c r="R76">
        <f t="shared" si="37"/>
        <v>1.2089630356603544E-3</v>
      </c>
      <c r="S76" s="21">
        <v>0.1</v>
      </c>
      <c r="Z76">
        <f t="shared" si="17"/>
        <v>-2494</v>
      </c>
      <c r="AA76" s="80">
        <f t="shared" si="18"/>
        <v>-1.6192959810392989E-2</v>
      </c>
      <c r="AB76" s="80">
        <f t="shared" si="19"/>
        <v>1.7982383914663929E-2</v>
      </c>
      <c r="AC76" s="80">
        <f t="shared" si="20"/>
        <v>-3.4770145752647551E-2</v>
      </c>
      <c r="AD76" s="80">
        <f t="shared" si="31"/>
        <v>1.3785058101017551E-2</v>
      </c>
      <c r="AE76" s="80">
        <f t="shared" si="21"/>
        <v>1.9002782684842965E-5</v>
      </c>
      <c r="AF76">
        <f t="shared" si="32"/>
        <v>-3.4770145752647551E-2</v>
      </c>
      <c r="AG76" s="106"/>
      <c r="AH76">
        <f t="shared" si="22"/>
        <v>-2.0390285624039366E-2</v>
      </c>
      <c r="AI76">
        <f t="shared" si="23"/>
        <v>0.8595096933297699</v>
      </c>
      <c r="AJ76">
        <f t="shared" si="24"/>
        <v>-0.84302846341941484</v>
      </c>
      <c r="AK76">
        <f t="shared" si="25"/>
        <v>-0.23367696942754435</v>
      </c>
      <c r="AL76">
        <f t="shared" si="26"/>
        <v>-2.1121093827702038</v>
      </c>
      <c r="AM76">
        <f t="shared" si="27"/>
        <v>-1.7680323019413282</v>
      </c>
      <c r="AN76" s="80">
        <f t="shared" si="48"/>
        <v>-1.8569435193891599</v>
      </c>
      <c r="AO76" s="80">
        <f t="shared" si="48"/>
        <v>-1.8569434868403285</v>
      </c>
      <c r="AP76" s="80">
        <f t="shared" si="48"/>
        <v>-1.8569439097719478</v>
      </c>
      <c r="AQ76" s="80">
        <f t="shared" si="48"/>
        <v>-1.856938414253726</v>
      </c>
      <c r="AR76" s="80">
        <f t="shared" si="48"/>
        <v>-1.8570098143030451</v>
      </c>
      <c r="AS76" s="80">
        <f t="shared" si="48"/>
        <v>-1.8560808013504209</v>
      </c>
      <c r="AT76" s="80">
        <f t="shared" si="48"/>
        <v>-1.8679478765150797</v>
      </c>
      <c r="AU76" s="80">
        <f t="shared" si="29"/>
        <v>-1.5953720872647228</v>
      </c>
      <c r="AW76">
        <v>7800</v>
      </c>
      <c r="AX76">
        <f t="shared" si="40"/>
        <v>-2.0536699882079734E-2</v>
      </c>
      <c r="AY76">
        <f t="shared" si="41"/>
        <v>8.9990708337406343E-4</v>
      </c>
      <c r="AZ76">
        <f t="shared" si="42"/>
        <v>-2.1436606965453797E-2</v>
      </c>
      <c r="BA76">
        <f t="shared" si="43"/>
        <v>0.93107645777186032</v>
      </c>
      <c r="BB76">
        <f t="shared" si="44"/>
        <v>-0.9604589052884438</v>
      </c>
      <c r="BC76">
        <f t="shared" si="45"/>
        <v>-1.8263526958113481</v>
      </c>
      <c r="BD76">
        <f t="shared" si="46"/>
        <v>-1.2948364025610168</v>
      </c>
      <c r="BE76">
        <f t="shared" si="50"/>
        <v>4.7337361913898786</v>
      </c>
      <c r="BF76">
        <f t="shared" si="50"/>
        <v>4.7337361913899771</v>
      </c>
      <c r="BG76">
        <f t="shared" si="50"/>
        <v>4.7337361914068952</v>
      </c>
      <c r="BH76">
        <f t="shared" si="49"/>
        <v>4.7337361943137211</v>
      </c>
      <c r="BI76">
        <f t="shared" si="49"/>
        <v>4.7337366937583329</v>
      </c>
      <c r="BJ76">
        <f t="shared" si="49"/>
        <v>4.7338223344939419</v>
      </c>
      <c r="BK76">
        <f t="shared" si="49"/>
        <v>4.7453686862613988</v>
      </c>
      <c r="BL76">
        <f t="shared" si="47"/>
        <v>5.0063321916271342</v>
      </c>
    </row>
    <row r="77" spans="1:64" x14ac:dyDescent="0.2">
      <c r="A77" s="27" t="s">
        <v>2540</v>
      </c>
      <c r="B77" s="49"/>
      <c r="C77" s="28">
        <v>40118.360699999997</v>
      </c>
      <c r="D77" s="8" t="s">
        <v>2559</v>
      </c>
      <c r="E77">
        <f t="shared" si="11"/>
        <v>-2491.001558844524</v>
      </c>
      <c r="F77">
        <f t="shared" si="12"/>
        <v>-2491</v>
      </c>
      <c r="G77">
        <f t="shared" si="36"/>
        <v>-2.1160317410249263E-3</v>
      </c>
      <c r="I77">
        <f t="shared" si="51"/>
        <v>-2.1160317410249263E-3</v>
      </c>
      <c r="P77">
        <f t="shared" si="14"/>
        <v>3.2293424043272116E-2</v>
      </c>
      <c r="Q77" s="11">
        <f t="shared" si="15"/>
        <v>25099.860699999997</v>
      </c>
      <c r="R77">
        <f t="shared" si="37"/>
        <v>1.1840106473714931E-3</v>
      </c>
      <c r="S77" s="21">
        <v>0.1</v>
      </c>
      <c r="Z77">
        <f t="shared" si="17"/>
        <v>-2491</v>
      </c>
      <c r="AA77" s="80">
        <f t="shared" si="18"/>
        <v>-1.6204884281497384E-2</v>
      </c>
      <c r="AB77" s="80">
        <f t="shared" si="19"/>
        <v>1.8286044620326333E-2</v>
      </c>
      <c r="AC77" s="80">
        <f t="shared" si="20"/>
        <v>-3.4409455784297042E-2</v>
      </c>
      <c r="AD77" s="80">
        <f t="shared" si="31"/>
        <v>1.4088852540472457E-2</v>
      </c>
      <c r="AE77" s="80">
        <f t="shared" si="21"/>
        <v>1.9849576590717723E-5</v>
      </c>
      <c r="AF77">
        <f t="shared" si="32"/>
        <v>-3.4409455784297042E-2</v>
      </c>
      <c r="AG77" s="106"/>
      <c r="AH77">
        <f t="shared" si="22"/>
        <v>-2.040207636135126E-2</v>
      </c>
      <c r="AI77">
        <f t="shared" si="23"/>
        <v>0.8598829708906276</v>
      </c>
      <c r="AJ77">
        <f t="shared" si="24"/>
        <v>-0.84388617308032321</v>
      </c>
      <c r="AK77">
        <f t="shared" si="25"/>
        <v>-0.23390098431323472</v>
      </c>
      <c r="AL77">
        <f t="shared" si="26"/>
        <v>-2.1105127399919348</v>
      </c>
      <c r="AM77">
        <f t="shared" si="27"/>
        <v>-1.7647431190542493</v>
      </c>
      <c r="AN77" s="80">
        <f t="shared" si="48"/>
        <v>-1.8551566702701123</v>
      </c>
      <c r="AO77" s="80">
        <f t="shared" si="48"/>
        <v>-1.8551566390715974</v>
      </c>
      <c r="AP77" s="80">
        <f t="shared" si="48"/>
        <v>-1.8551570469351981</v>
      </c>
      <c r="AQ77" s="80">
        <f t="shared" si="48"/>
        <v>-1.855151714818613</v>
      </c>
      <c r="AR77" s="80">
        <f t="shared" si="48"/>
        <v>-1.8552214154167135</v>
      </c>
      <c r="AS77" s="80">
        <f t="shared" si="48"/>
        <v>-1.8543089846810541</v>
      </c>
      <c r="AT77" s="80">
        <f t="shared" si="48"/>
        <v>-1.8660363154436195</v>
      </c>
      <c r="AU77" s="80">
        <f t="shared" si="29"/>
        <v>-1.5934481400297633</v>
      </c>
      <c r="AW77">
        <v>8000</v>
      </c>
      <c r="AX77">
        <f t="shared" si="40"/>
        <v>-2.0489951475217837E-2</v>
      </c>
      <c r="AY77">
        <f t="shared" si="41"/>
        <v>7.7960506124079938E-4</v>
      </c>
      <c r="AZ77">
        <f t="shared" si="42"/>
        <v>-2.1269556536458636E-2</v>
      </c>
      <c r="BA77">
        <f t="shared" si="43"/>
        <v>0.96571457183915022</v>
      </c>
      <c r="BB77">
        <f t="shared" si="44"/>
        <v>-0.98836809228700728</v>
      </c>
      <c r="BC77">
        <f t="shared" si="45"/>
        <v>-1.6968752028358511</v>
      </c>
      <c r="BD77">
        <f t="shared" si="46"/>
        <v>-1.1347521217033099</v>
      </c>
      <c r="BE77">
        <f t="shared" si="50"/>
        <v>4.8651107733971504</v>
      </c>
      <c r="BF77">
        <f t="shared" si="50"/>
        <v>4.865110776014431</v>
      </c>
      <c r="BG77">
        <f t="shared" si="50"/>
        <v>4.8651108391131128</v>
      </c>
      <c r="BH77">
        <f t="shared" si="49"/>
        <v>4.8651123603192037</v>
      </c>
      <c r="BI77">
        <f t="shared" si="49"/>
        <v>4.8651490295628639</v>
      </c>
      <c r="BJ77">
        <f t="shared" si="49"/>
        <v>4.8660303279170112</v>
      </c>
      <c r="BK77">
        <f t="shared" si="49"/>
        <v>4.8858801307142077</v>
      </c>
      <c r="BL77">
        <f t="shared" si="47"/>
        <v>5.1345953406244504</v>
      </c>
    </row>
    <row r="78" spans="1:64" x14ac:dyDescent="0.2">
      <c r="A78" s="27" t="s">
        <v>2540</v>
      </c>
      <c r="B78" s="49"/>
      <c r="C78" s="28">
        <v>40126.503199999999</v>
      </c>
      <c r="D78" s="8" t="s">
        <v>2559</v>
      </c>
      <c r="E78">
        <f t="shared" si="11"/>
        <v>-2485.003117857244</v>
      </c>
      <c r="F78">
        <f t="shared" si="12"/>
        <v>-2485</v>
      </c>
      <c r="G78">
        <f t="shared" si="36"/>
        <v>-4.2322918015997857E-3</v>
      </c>
      <c r="I78">
        <f t="shared" si="51"/>
        <v>-4.2322918015997857E-3</v>
      </c>
      <c r="P78">
        <f t="shared" si="14"/>
        <v>3.2156000043272119E-2</v>
      </c>
      <c r="Q78" s="11">
        <f t="shared" si="15"/>
        <v>25108.003199999999</v>
      </c>
      <c r="R78">
        <f t="shared" si="37"/>
        <v>1.3241077833875711E-3</v>
      </c>
      <c r="S78" s="21">
        <v>0.1</v>
      </c>
      <c r="Z78">
        <f t="shared" si="17"/>
        <v>-2485</v>
      </c>
      <c r="AA78" s="80">
        <f t="shared" si="18"/>
        <v>-1.6228554381396653E-2</v>
      </c>
      <c r="AB78" s="80">
        <f t="shared" si="19"/>
        <v>1.6193185745140667E-2</v>
      </c>
      <c r="AC78" s="80">
        <f t="shared" si="20"/>
        <v>-3.6388291844871905E-2</v>
      </c>
      <c r="AD78" s="80">
        <f t="shared" si="31"/>
        <v>1.1996262579796867E-2</v>
      </c>
      <c r="AE78" s="80">
        <f t="shared" si="21"/>
        <v>1.4391031588343459E-5</v>
      </c>
      <c r="AF78">
        <f t="shared" si="32"/>
        <v>-3.6388291844871905E-2</v>
      </c>
      <c r="AG78" s="106"/>
      <c r="AH78">
        <f t="shared" si="22"/>
        <v>-2.0425477546740452E-2</v>
      </c>
      <c r="AI78">
        <f t="shared" si="23"/>
        <v>0.86063157326226303</v>
      </c>
      <c r="AJ78">
        <f t="shared" si="24"/>
        <v>-0.84559736098891725</v>
      </c>
      <c r="AK78">
        <f t="shared" si="25"/>
        <v>-0.234347805489586</v>
      </c>
      <c r="AL78">
        <f t="shared" si="26"/>
        <v>-2.1073152870560299</v>
      </c>
      <c r="AM78">
        <f t="shared" si="27"/>
        <v>-1.7581839495973912</v>
      </c>
      <c r="AN78" s="80">
        <f t="shared" si="48"/>
        <v>-1.8515806409661109</v>
      </c>
      <c r="AO78" s="80">
        <f t="shared" si="48"/>
        <v>-1.8515806123346046</v>
      </c>
      <c r="AP78" s="80">
        <f t="shared" si="48"/>
        <v>-1.8515809912780152</v>
      </c>
      <c r="AQ78" s="80">
        <f t="shared" si="48"/>
        <v>-1.8515759758498567</v>
      </c>
      <c r="AR78" s="80">
        <f t="shared" si="48"/>
        <v>-1.8516423494649419</v>
      </c>
      <c r="AS78" s="80">
        <f t="shared" si="48"/>
        <v>-1.8507627283129997</v>
      </c>
      <c r="AT78" s="80">
        <f t="shared" si="48"/>
        <v>-1.8622101662444583</v>
      </c>
      <c r="AU78" s="80">
        <f t="shared" si="29"/>
        <v>-1.5896002455598435</v>
      </c>
      <c r="AW78">
        <v>8200</v>
      </c>
      <c r="AX78">
        <f t="shared" si="40"/>
        <v>-2.0051150959588881E-2</v>
      </c>
      <c r="AY78">
        <f t="shared" si="41"/>
        <v>6.5715944640190008E-4</v>
      </c>
      <c r="AZ78">
        <f t="shared" si="42"/>
        <v>-2.070831040599078E-2</v>
      </c>
      <c r="BA78">
        <f t="shared" si="43"/>
        <v>1.0036834165011315</v>
      </c>
      <c r="BB78">
        <f t="shared" si="44"/>
        <v>-0.99991439961673478</v>
      </c>
      <c r="BC78">
        <f t="shared" si="45"/>
        <v>-1.5572866301065003</v>
      </c>
      <c r="BD78">
        <f t="shared" si="46"/>
        <v>-0.98658074425063469</v>
      </c>
      <c r="BE78">
        <f t="shared" si="50"/>
        <v>5.0015176856533881</v>
      </c>
      <c r="BF78">
        <f t="shared" si="50"/>
        <v>5.0015177655097807</v>
      </c>
      <c r="BG78">
        <f t="shared" si="50"/>
        <v>5.0015187927380378</v>
      </c>
      <c r="BH78">
        <f t="shared" si="49"/>
        <v>5.0015320061151805</v>
      </c>
      <c r="BI78">
        <f t="shared" si="49"/>
        <v>5.001701919288049</v>
      </c>
      <c r="BJ78">
        <f t="shared" si="49"/>
        <v>5.0038782849685779</v>
      </c>
      <c r="BK78">
        <f t="shared" si="49"/>
        <v>5.030477690890188</v>
      </c>
      <c r="BL78">
        <f t="shared" si="47"/>
        <v>5.2628584896217667</v>
      </c>
    </row>
    <row r="79" spans="1:64" x14ac:dyDescent="0.2">
      <c r="A79" s="27" t="s">
        <v>2540</v>
      </c>
      <c r="B79" s="49"/>
      <c r="C79" s="28">
        <v>40149.580399999999</v>
      </c>
      <c r="D79" s="8" t="s">
        <v>2559</v>
      </c>
      <c r="E79">
        <f t="shared" si="11"/>
        <v>-2468.0025378938881</v>
      </c>
      <c r="F79">
        <f t="shared" si="12"/>
        <v>-2468</v>
      </c>
      <c r="G79">
        <f t="shared" si="36"/>
        <v>-3.4450286402716301E-3</v>
      </c>
      <c r="I79">
        <f t="shared" si="51"/>
        <v>-3.4450286402716301E-3</v>
      </c>
      <c r="P79">
        <f t="shared" si="14"/>
        <v>3.1768196043272121E-2</v>
      </c>
      <c r="Q79" s="11">
        <f t="shared" si="15"/>
        <v>25131.080399999999</v>
      </c>
      <c r="R79">
        <f t="shared" si="37"/>
        <v>1.2399711926137349E-3</v>
      </c>
      <c r="S79" s="21">
        <v>0.1</v>
      </c>
      <c r="Z79">
        <f t="shared" si="17"/>
        <v>-2468</v>
      </c>
      <c r="AA79" s="80">
        <f t="shared" si="18"/>
        <v>-1.6294317594330542E-2</v>
      </c>
      <c r="AB79" s="80">
        <f t="shared" si="19"/>
        <v>1.7045439718148144E-2</v>
      </c>
      <c r="AC79" s="80">
        <f t="shared" si="20"/>
        <v>-3.5213224683543751E-2</v>
      </c>
      <c r="AD79" s="80">
        <f t="shared" si="31"/>
        <v>1.2849288954058912E-2</v>
      </c>
      <c r="AE79" s="80">
        <f t="shared" si="21"/>
        <v>1.6510422662490035E-5</v>
      </c>
      <c r="AF79">
        <f t="shared" si="32"/>
        <v>-3.5213224683543751E-2</v>
      </c>
      <c r="AG79" s="106"/>
      <c r="AH79">
        <f t="shared" si="22"/>
        <v>-2.0490468358419774E-2</v>
      </c>
      <c r="AI79">
        <f t="shared" si="23"/>
        <v>0.86276748151861971</v>
      </c>
      <c r="AJ79">
        <f t="shared" si="24"/>
        <v>-0.85041470098527727</v>
      </c>
      <c r="AK79">
        <f t="shared" si="25"/>
        <v>-0.23560494090828066</v>
      </c>
      <c r="AL79">
        <f t="shared" si="26"/>
        <v>-2.0982254644467919</v>
      </c>
      <c r="AM79">
        <f t="shared" si="27"/>
        <v>-1.739737037765996</v>
      </c>
      <c r="AN79" s="80">
        <f t="shared" si="48"/>
        <v>-1.8414315901085583</v>
      </c>
      <c r="AO79" s="80">
        <f t="shared" si="48"/>
        <v>-1.8414315678509565</v>
      </c>
      <c r="AP79" s="80">
        <f t="shared" si="48"/>
        <v>-1.8414318731952999</v>
      </c>
      <c r="AQ79" s="80">
        <f t="shared" si="48"/>
        <v>-1.8414276842524973</v>
      </c>
      <c r="AR79" s="80">
        <f t="shared" si="48"/>
        <v>-1.8414851457961463</v>
      </c>
      <c r="AS79" s="80">
        <f t="shared" si="48"/>
        <v>-1.8406958800127589</v>
      </c>
      <c r="AT79" s="80">
        <f t="shared" si="48"/>
        <v>-1.8513474897986413</v>
      </c>
      <c r="AU79" s="80">
        <f t="shared" si="29"/>
        <v>-1.5786978778950722</v>
      </c>
      <c r="AW79">
        <v>8400</v>
      </c>
      <c r="AX79">
        <f t="shared" si="40"/>
        <v>-1.9183999336401924E-2</v>
      </c>
      <c r="AY79">
        <f t="shared" si="41"/>
        <v>5.3257023885736553E-4</v>
      </c>
      <c r="AZ79">
        <f t="shared" si="42"/>
        <v>-1.9716569575259288E-2</v>
      </c>
      <c r="BA79">
        <f t="shared" si="43"/>
        <v>1.0446584350003025</v>
      </c>
      <c r="BB79">
        <f t="shared" si="44"/>
        <v>-0.99050186642134808</v>
      </c>
      <c r="BC79">
        <f t="shared" si="45"/>
        <v>-1.4062658939171349</v>
      </c>
      <c r="BD79">
        <f t="shared" si="46"/>
        <v>-0.84765818339672683</v>
      </c>
      <c r="BE79">
        <f t="shared" si="50"/>
        <v>5.1433998387222122</v>
      </c>
      <c r="BF79">
        <f t="shared" si="50"/>
        <v>5.1434004683572985</v>
      </c>
      <c r="BG79">
        <f t="shared" si="50"/>
        <v>5.1434059956165123</v>
      </c>
      <c r="BH79">
        <f t="shared" si="49"/>
        <v>5.1434545138771419</v>
      </c>
      <c r="BI79">
        <f t="shared" si="49"/>
        <v>5.1438801875423898</v>
      </c>
      <c r="BJ79">
        <f t="shared" si="49"/>
        <v>5.1475980953004434</v>
      </c>
      <c r="BK79">
        <f t="shared" si="49"/>
        <v>5.1788930104858792</v>
      </c>
      <c r="BL79">
        <f t="shared" si="47"/>
        <v>5.391121638619083</v>
      </c>
    </row>
    <row r="80" spans="1:64" x14ac:dyDescent="0.2">
      <c r="A80" s="28" t="s">
        <v>2539</v>
      </c>
      <c r="B80" s="49" t="s">
        <v>2525</v>
      </c>
      <c r="C80" s="28">
        <v>40168.571000000004</v>
      </c>
      <c r="D80" s="8" t="s">
        <v>2559</v>
      </c>
      <c r="E80">
        <f t="shared" si="11"/>
        <v>-2454.0124865075768</v>
      </c>
      <c r="F80">
        <f t="shared" si="12"/>
        <v>-2454</v>
      </c>
      <c r="G80">
        <f t="shared" si="36"/>
        <v>-1.6949635442870203E-2</v>
      </c>
      <c r="I80">
        <f t="shared" si="51"/>
        <v>-1.6949635442870203E-2</v>
      </c>
      <c r="P80">
        <f t="shared" si="14"/>
        <v>3.1450564043272115E-2</v>
      </c>
      <c r="Q80" s="11">
        <f t="shared" si="15"/>
        <v>25150.071000000004</v>
      </c>
      <c r="R80">
        <f t="shared" si="37"/>
        <v>2.3425793102983712E-3</v>
      </c>
      <c r="S80" s="21">
        <v>0.1</v>
      </c>
      <c r="Z80">
        <f t="shared" si="17"/>
        <v>-2454</v>
      </c>
      <c r="AA80" s="80">
        <f t="shared" si="18"/>
        <v>-1.634701898361731E-2</v>
      </c>
      <c r="AB80" s="80">
        <f t="shared" si="19"/>
        <v>3.5928865806950927E-3</v>
      </c>
      <c r="AC80" s="80">
        <f t="shared" si="20"/>
        <v>-4.8400199486142319E-2</v>
      </c>
      <c r="AD80" s="80">
        <f t="shared" si="31"/>
        <v>-6.0261645925289292E-4</v>
      </c>
      <c r="AE80" s="80">
        <f t="shared" si="21"/>
        <v>3.6314659696249355E-8</v>
      </c>
      <c r="AF80">
        <f t="shared" si="32"/>
        <v>-4.8400199486142319E-2</v>
      </c>
      <c r="AG80" s="106"/>
      <c r="AH80">
        <f t="shared" si="22"/>
        <v>-2.0542522023565296E-2</v>
      </c>
      <c r="AI80">
        <f t="shared" si="23"/>
        <v>0.86454303824205903</v>
      </c>
      <c r="AJ80">
        <f t="shared" si="24"/>
        <v>-0.85434686457588571</v>
      </c>
      <c r="AK80">
        <f t="shared" si="25"/>
        <v>-0.23663022592315741</v>
      </c>
      <c r="AL80">
        <f t="shared" si="26"/>
        <v>-2.0907057010691461</v>
      </c>
      <c r="AM80">
        <f t="shared" si="27"/>
        <v>-1.7246954976406752</v>
      </c>
      <c r="AN80" s="80">
        <f t="shared" si="48"/>
        <v>-1.8330545730073804</v>
      </c>
      <c r="AO80" s="80">
        <f t="shared" si="48"/>
        <v>-1.8330545551027839</v>
      </c>
      <c r="AP80" s="80">
        <f t="shared" si="48"/>
        <v>-1.8330548083861418</v>
      </c>
      <c r="AQ80" s="80">
        <f t="shared" si="48"/>
        <v>-1.8330512253477582</v>
      </c>
      <c r="AR80" s="80">
        <f t="shared" si="48"/>
        <v>-1.8331019078639661</v>
      </c>
      <c r="AS80" s="80">
        <f t="shared" si="48"/>
        <v>-1.8323841055680239</v>
      </c>
      <c r="AT80" s="80">
        <f t="shared" si="48"/>
        <v>-1.8423774228690366</v>
      </c>
      <c r="AU80" s="80">
        <f t="shared" si="29"/>
        <v>-1.5697194574652595</v>
      </c>
      <c r="AW80">
        <v>8600</v>
      </c>
      <c r="AX80">
        <f t="shared" si="40"/>
        <v>-1.7857434964055462E-2</v>
      </c>
      <c r="AY80">
        <f t="shared" si="41"/>
        <v>4.0583743860719487E-4</v>
      </c>
      <c r="AZ80">
        <f t="shared" si="42"/>
        <v>-1.8263272402662657E-2</v>
      </c>
      <c r="BA80">
        <f t="shared" si="43"/>
        <v>1.08790258520019</v>
      </c>
      <c r="BB80">
        <f t="shared" si="44"/>
        <v>-0.95484450830212031</v>
      </c>
      <c r="BC80">
        <f t="shared" si="45"/>
        <v>-1.2425418249246942</v>
      </c>
      <c r="BD80">
        <f t="shared" si="46"/>
        <v>-0.71582940352178992</v>
      </c>
      <c r="BE80">
        <f t="shared" si="50"/>
        <v>5.2911287021124371</v>
      </c>
      <c r="BF80">
        <f t="shared" si="50"/>
        <v>5.2911312810487674</v>
      </c>
      <c r="BG80">
        <f t="shared" si="50"/>
        <v>5.2911485733083268</v>
      </c>
      <c r="BH80">
        <f t="shared" si="49"/>
        <v>5.2912645093843667</v>
      </c>
      <c r="BI80">
        <f t="shared" si="49"/>
        <v>5.2920412731621544</v>
      </c>
      <c r="BJ80">
        <f t="shared" si="49"/>
        <v>5.2972219740467787</v>
      </c>
      <c r="BK80">
        <f t="shared" si="49"/>
        <v>5.3307950116344793</v>
      </c>
      <c r="BL80">
        <f t="shared" si="47"/>
        <v>5.5193847876163984</v>
      </c>
    </row>
    <row r="81" spans="1:64" x14ac:dyDescent="0.2">
      <c r="A81" s="27" t="s">
        <v>2541</v>
      </c>
      <c r="B81" s="49"/>
      <c r="C81" s="28">
        <v>40206.584999999999</v>
      </c>
      <c r="D81" s="28">
        <v>3.0000000000000001E-3</v>
      </c>
      <c r="E81">
        <f t="shared" si="11"/>
        <v>-2426.0082205339345</v>
      </c>
      <c r="F81">
        <f t="shared" si="12"/>
        <v>-2426</v>
      </c>
      <c r="G81">
        <f t="shared" si="36"/>
        <v>-1.1158849061757792E-2</v>
      </c>
      <c r="I81">
        <f t="shared" si="51"/>
        <v>-1.1158849061757792E-2</v>
      </c>
      <c r="P81">
        <f t="shared" si="14"/>
        <v>3.082000404327212E-2</v>
      </c>
      <c r="Q81" s="11">
        <f t="shared" si="15"/>
        <v>25188.084999999999</v>
      </c>
      <c r="R81">
        <f t="shared" si="37"/>
        <v>1.7622241080136795E-3</v>
      </c>
      <c r="S81" s="21">
        <v>0.1</v>
      </c>
      <c r="Z81">
        <f t="shared" si="17"/>
        <v>-2426</v>
      </c>
      <c r="AA81" s="80">
        <f t="shared" si="18"/>
        <v>-1.6448425928886578E-2</v>
      </c>
      <c r="AB81" s="80">
        <f t="shared" si="19"/>
        <v>9.4837529479815039E-3</v>
      </c>
      <c r="AC81" s="80">
        <f t="shared" si="20"/>
        <v>-4.1978853105029912E-2</v>
      </c>
      <c r="AD81" s="80">
        <f t="shared" si="31"/>
        <v>5.2895768671287861E-3</v>
      </c>
      <c r="AE81" s="80">
        <f t="shared" si="21"/>
        <v>2.7979623433263987E-6</v>
      </c>
      <c r="AF81">
        <f t="shared" si="32"/>
        <v>-4.1978853105029912E-2</v>
      </c>
      <c r="AG81" s="106"/>
      <c r="AH81">
        <f t="shared" si="22"/>
        <v>-2.0642602009739296E-2</v>
      </c>
      <c r="AI81">
        <f t="shared" si="23"/>
        <v>0.86813936095702193</v>
      </c>
      <c r="AJ81">
        <f t="shared" si="24"/>
        <v>-0.86211346031061897</v>
      </c>
      <c r="AK81">
        <f t="shared" si="25"/>
        <v>-0.2386529366681128</v>
      </c>
      <c r="AL81">
        <f t="shared" si="26"/>
        <v>-2.0755725999424528</v>
      </c>
      <c r="AM81">
        <f t="shared" si="27"/>
        <v>-1.6950085265573511</v>
      </c>
      <c r="AN81" s="80">
        <f t="shared" si="48"/>
        <v>-1.8162485078942652</v>
      </c>
      <c r="AO81" s="80">
        <f t="shared" si="48"/>
        <v>-1.8162484966693555</v>
      </c>
      <c r="AP81" s="80">
        <f t="shared" si="48"/>
        <v>-1.8162486660902579</v>
      </c>
      <c r="AQ81" s="80">
        <f t="shared" si="48"/>
        <v>-1.8162461089579822</v>
      </c>
      <c r="AR81" s="80">
        <f t="shared" si="48"/>
        <v>-1.8162847019243291</v>
      </c>
      <c r="AS81" s="80">
        <f t="shared" si="48"/>
        <v>-1.8157016122287732</v>
      </c>
      <c r="AT81" s="80">
        <f t="shared" si="48"/>
        <v>-1.8243713520121283</v>
      </c>
      <c r="AU81" s="80">
        <f t="shared" si="29"/>
        <v>-1.551762616605636</v>
      </c>
      <c r="AW81">
        <v>8800</v>
      </c>
      <c r="AX81">
        <f t="shared" si="40"/>
        <v>-1.605104948288047E-2</v>
      </c>
      <c r="AY81">
        <f t="shared" si="41"/>
        <v>2.7696104565138983E-4</v>
      </c>
      <c r="AZ81">
        <f t="shared" si="42"/>
        <v>-1.6328010528531858E-2</v>
      </c>
      <c r="BA81">
        <f t="shared" si="43"/>
        <v>1.1320869358945567</v>
      </c>
      <c r="BB81">
        <f t="shared" si="44"/>
        <v>-0.88739606458171827</v>
      </c>
      <c r="BC81">
        <f t="shared" si="45"/>
        <v>-1.0650715792651304</v>
      </c>
      <c r="BD81">
        <f t="shared" si="46"/>
        <v>-0.58932841147094994</v>
      </c>
      <c r="BE81">
        <f t="shared" si="50"/>
        <v>5.4449349250947634</v>
      </c>
      <c r="BF81">
        <f t="shared" si="50"/>
        <v>5.4449418468932933</v>
      </c>
      <c r="BG81">
        <f t="shared" si="50"/>
        <v>5.4449798058880292</v>
      </c>
      <c r="BH81">
        <f t="shared" si="49"/>
        <v>5.4451879437326269</v>
      </c>
      <c r="BI81">
        <f t="shared" si="49"/>
        <v>5.4463283568303549</v>
      </c>
      <c r="BJ81">
        <f t="shared" si="49"/>
        <v>5.4525514445244871</v>
      </c>
      <c r="BK81">
        <f t="shared" si="49"/>
        <v>5.4857953341488983</v>
      </c>
      <c r="BL81">
        <f t="shared" si="47"/>
        <v>5.6476479366137147</v>
      </c>
    </row>
    <row r="82" spans="1:64" x14ac:dyDescent="0.2">
      <c r="A82" s="27" t="s">
        <v>2541</v>
      </c>
      <c r="B82" s="49"/>
      <c r="C82" s="28">
        <v>40232.377999999997</v>
      </c>
      <c r="D82" s="28">
        <v>3.0000000000000001E-3</v>
      </c>
      <c r="E82">
        <f t="shared" ref="E82:E145" si="52">(C82-C$7)/C$8</f>
        <v>-2407.0069569926554</v>
      </c>
      <c r="F82">
        <f t="shared" ref="F82:F145" si="53">+ROUND(2*E82,0)/2</f>
        <v>-2407</v>
      </c>
      <c r="G82">
        <f t="shared" ref="G82:G113" si="54">C82-(C$7+F82*C$8)</f>
        <v>-9.4436725848936476E-3</v>
      </c>
      <c r="I82">
        <f t="shared" si="51"/>
        <v>-9.4436725848936476E-3</v>
      </c>
      <c r="P82">
        <f t="shared" ref="P82:P145" si="55">+D$11+D$12*F82+D$13*F82^2</f>
        <v>3.0395696043272118E-2</v>
      </c>
      <c r="Q82" s="11">
        <f t="shared" ref="Q82:Q145" si="56">C82-15018.5</f>
        <v>25213.877999999997</v>
      </c>
      <c r="R82">
        <f t="shared" ref="R82:R113" si="57">+(P82-G82)^2</f>
        <v>1.5871752926908788E-3</v>
      </c>
      <c r="S82" s="21">
        <v>0.1</v>
      </c>
      <c r="Z82">
        <f t="shared" ref="Z82:Z145" si="58">F82</f>
        <v>-2407</v>
      </c>
      <c r="AA82" s="80">
        <f t="shared" ref="AA82:AA145" si="59">AB$3+AB$4*Z82+AB$5*Z82^2+AH82</f>
        <v>-1.6514164758173775E-2</v>
      </c>
      <c r="AB82" s="80">
        <f t="shared" ref="AB82:AB145" si="60">IF(S82&lt;&gt;0,G82-AH82, -9999)</f>
        <v>1.1263743889750336E-2</v>
      </c>
      <c r="AC82" s="80">
        <f t="shared" ref="AC82:AC145" si="61">+G82-P82</f>
        <v>-3.9839368628165769E-2</v>
      </c>
      <c r="AD82" s="80">
        <f t="shared" si="31"/>
        <v>7.0704921732801275E-3</v>
      </c>
      <c r="AE82" s="80">
        <f t="shared" ref="AE82:AE145" si="62">+(G82-AA82)^2*S82</f>
        <v>4.9991859572415544E-6</v>
      </c>
      <c r="AF82">
        <f t="shared" si="32"/>
        <v>-3.9839368628165769E-2</v>
      </c>
      <c r="AG82" s="106"/>
      <c r="AH82">
        <f t="shared" ref="AH82:AH145" si="63">$AB$6*($AB$11/AI82*AJ82+$AB$12)</f>
        <v>-2.0707416474643983E-2</v>
      </c>
      <c r="AI82">
        <f t="shared" ref="AI82:AI145" si="64">1+$AB$7*COS(AL82)</f>
        <v>0.870614285999879</v>
      </c>
      <c r="AJ82">
        <f t="shared" ref="AJ82:AJ145" si="65">SIN(AL82+RADIANS($AB$9))</f>
        <v>-0.86730723260998166</v>
      </c>
      <c r="AK82">
        <f t="shared" ref="AK82:AK145" si="66">$AB$7*SIN(AL82)</f>
        <v>-0.24000372772483289</v>
      </c>
      <c r="AL82">
        <f t="shared" ref="AL82:AL145" si="67">2*ATAN(AM82)</f>
        <v>-2.0652315635720035</v>
      </c>
      <c r="AM82">
        <f t="shared" ref="AM82:AM145" si="68">SQRT((1+$AB$7)/(1-$AB$7))*TAN(AN82/2)</f>
        <v>-1.6751566373939553</v>
      </c>
      <c r="AN82" s="80">
        <f t="shared" ref="AN82:AT97" si="69">$AU82+$AB$7*SIN(AO82)</f>
        <v>-1.8048043970534917</v>
      </c>
      <c r="AO82" s="80">
        <f t="shared" si="69"/>
        <v>-1.8048043891021213</v>
      </c>
      <c r="AP82" s="80">
        <f t="shared" si="69"/>
        <v>-1.8048045148681993</v>
      </c>
      <c r="AQ82" s="80">
        <f t="shared" si="69"/>
        <v>-1.8048025256302158</v>
      </c>
      <c r="AR82" s="80">
        <f t="shared" si="69"/>
        <v>-1.8048339873980463</v>
      </c>
      <c r="AS82" s="80">
        <f t="shared" si="69"/>
        <v>-1.8043359008996838</v>
      </c>
      <c r="AT82" s="80">
        <f t="shared" si="69"/>
        <v>-1.8121028843703624</v>
      </c>
      <c r="AU82" s="80">
        <f t="shared" ref="AU82:AU145" si="70">RADIANS($AB$9)+$AB$18*(F82-AB$15)</f>
        <v>-1.5395776174508908</v>
      </c>
      <c r="AW82">
        <v>9000</v>
      </c>
      <c r="AX82">
        <f t="shared" si="40"/>
        <v>-1.3762501662517199E-2</v>
      </c>
      <c r="AY82">
        <f t="shared" si="41"/>
        <v>1.4594105998994846E-4</v>
      </c>
      <c r="AZ82">
        <f t="shared" si="42"/>
        <v>-1.3908442722507148E-2</v>
      </c>
      <c r="BA82">
        <f t="shared" si="43"/>
        <v>1.175125466247666</v>
      </c>
      <c r="BB82">
        <f t="shared" si="44"/>
        <v>-0.78327019516563856</v>
      </c>
      <c r="BC82">
        <f t="shared" si="45"/>
        <v>-0.87331460612099232</v>
      </c>
      <c r="BD82">
        <f t="shared" si="46"/>
        <v>-0.46670337495933945</v>
      </c>
      <c r="BE82">
        <f t="shared" si="50"/>
        <v>5.6048139105246424</v>
      </c>
      <c r="BF82">
        <f t="shared" si="50"/>
        <v>5.6048272931962497</v>
      </c>
      <c r="BG82">
        <f t="shared" si="50"/>
        <v>5.6048903303563815</v>
      </c>
      <c r="BH82">
        <f t="shared" si="49"/>
        <v>5.6051872148300355</v>
      </c>
      <c r="BI82">
        <f t="shared" si="49"/>
        <v>5.6065844910116507</v>
      </c>
      <c r="BJ82">
        <f t="shared" si="49"/>
        <v>5.6131398222333972</v>
      </c>
      <c r="BK82">
        <f t="shared" si="49"/>
        <v>5.6434547158499528</v>
      </c>
      <c r="BL82">
        <f t="shared" si="47"/>
        <v>5.7759110856110309</v>
      </c>
    </row>
    <row r="83" spans="1:64" x14ac:dyDescent="0.2">
      <c r="A83" s="16" t="s">
        <v>2379</v>
      </c>
      <c r="B83" s="41"/>
      <c r="C83" s="42">
        <v>40403.410100000001</v>
      </c>
      <c r="D83" s="42"/>
      <c r="E83">
        <f t="shared" si="52"/>
        <v>-2281.010523614656</v>
      </c>
      <c r="F83">
        <f t="shared" si="53"/>
        <v>-2281</v>
      </c>
      <c r="G83">
        <f t="shared" si="54"/>
        <v>-1.4285133838711772E-2</v>
      </c>
      <c r="J83">
        <f>G83</f>
        <v>-1.4285133838711772E-2</v>
      </c>
      <c r="P83">
        <f t="shared" si="55"/>
        <v>2.7654944043272119E-2</v>
      </c>
      <c r="Q83" s="11">
        <f t="shared" si="56"/>
        <v>25384.910100000001</v>
      </c>
      <c r="R83">
        <f t="shared" si="57"/>
        <v>1.7589701327468748E-3</v>
      </c>
      <c r="S83" s="21">
        <v>1</v>
      </c>
      <c r="Z83">
        <f t="shared" si="58"/>
        <v>-2281</v>
      </c>
      <c r="AA83" s="80">
        <f t="shared" si="59"/>
        <v>-1.6884959477563469E-2</v>
      </c>
      <c r="AB83" s="80">
        <f t="shared" si="60"/>
        <v>6.786457816959017E-3</v>
      </c>
      <c r="AC83" s="80">
        <f t="shared" si="61"/>
        <v>-4.1940077881983895E-2</v>
      </c>
      <c r="AD83" s="80">
        <f t="shared" ref="AD83:AD146" si="71">IF(S83&lt;&gt;0,G83-AA83, -9999)</f>
        <v>2.5998256388516973E-3</v>
      </c>
      <c r="AE83" s="80">
        <f t="shared" si="62"/>
        <v>6.7590933524306356E-6</v>
      </c>
      <c r="AF83">
        <f t="shared" ref="AF83:AF146" si="72">IF(S83&lt;&gt;0,G83-P83, -9999)</f>
        <v>-4.1940077881983895E-2</v>
      </c>
      <c r="AG83" s="106"/>
      <c r="AH83">
        <f t="shared" si="63"/>
        <v>-2.1071591655670789E-2</v>
      </c>
      <c r="AI83">
        <f t="shared" si="64"/>
        <v>0.88774715782792069</v>
      </c>
      <c r="AJ83">
        <f t="shared" si="65"/>
        <v>-0.90005055157862746</v>
      </c>
      <c r="AK83">
        <f t="shared" si="66"/>
        <v>-0.24847887582936917</v>
      </c>
      <c r="AL83">
        <f t="shared" si="67"/>
        <v>-1.9951129903226037</v>
      </c>
      <c r="AM83">
        <f t="shared" si="68"/>
        <v>-1.5490691688971692</v>
      </c>
      <c r="AN83" s="80">
        <f t="shared" si="69"/>
        <v>-1.728065014537695</v>
      </c>
      <c r="AO83" s="80">
        <f t="shared" si="69"/>
        <v>-1.728065014291261</v>
      </c>
      <c r="AP83" s="80">
        <f t="shared" si="69"/>
        <v>-1.728065020062</v>
      </c>
      <c r="AQ83" s="80">
        <f t="shared" si="69"/>
        <v>-1.7280648849286186</v>
      </c>
      <c r="AR83" s="80">
        <f t="shared" si="69"/>
        <v>-1.7280680493164504</v>
      </c>
      <c r="AS83" s="80">
        <f t="shared" si="69"/>
        <v>-1.7279939329815337</v>
      </c>
      <c r="AT83" s="80">
        <f t="shared" si="69"/>
        <v>-1.7297208857338275</v>
      </c>
      <c r="AU83" s="80">
        <f t="shared" si="70"/>
        <v>-1.4587718335825812</v>
      </c>
      <c r="AW83">
        <v>9200</v>
      </c>
      <c r="AX83">
        <f t="shared" si="40"/>
        <v>-1.1016342466507116E-2</v>
      </c>
      <c r="AY83">
        <f t="shared" si="41"/>
        <v>1.2777481622872067E-5</v>
      </c>
      <c r="AZ83">
        <f t="shared" si="42"/>
        <v>-1.1029119948129988E-2</v>
      </c>
      <c r="BA83">
        <f t="shared" si="43"/>
        <v>1.2141222531817264</v>
      </c>
      <c r="BB83">
        <f t="shared" si="44"/>
        <v>-0.63976100435177818</v>
      </c>
      <c r="BC83">
        <f t="shared" si="45"/>
        <v>-0.66759310438548547</v>
      </c>
      <c r="BD83">
        <f t="shared" si="46"/>
        <v>-0.34677238763755208</v>
      </c>
      <c r="BE83">
        <f t="shared" si="50"/>
        <v>5.7704144660409167</v>
      </c>
      <c r="BF83">
        <f t="shared" si="50"/>
        <v>5.7704336732629073</v>
      </c>
      <c r="BG83">
        <f t="shared" si="50"/>
        <v>5.7705145120359838</v>
      </c>
      <c r="BH83">
        <f t="shared" si="49"/>
        <v>5.7708547035061262</v>
      </c>
      <c r="BI83">
        <f t="shared" si="49"/>
        <v>5.7722856091550652</v>
      </c>
      <c r="BJ83">
        <f t="shared" si="49"/>
        <v>5.7782917619905474</v>
      </c>
      <c r="BK83">
        <f t="shared" si="49"/>
        <v>5.8032902091579732</v>
      </c>
      <c r="BL83">
        <f t="shared" si="47"/>
        <v>5.9041742346083463</v>
      </c>
    </row>
    <row r="84" spans="1:64" x14ac:dyDescent="0.2">
      <c r="A84" s="28" t="s">
        <v>2539</v>
      </c>
      <c r="B84" s="49" t="s">
        <v>2525</v>
      </c>
      <c r="C84" s="28">
        <v>40442.775000000001</v>
      </c>
      <c r="D84" s="8" t="s">
        <v>2559</v>
      </c>
      <c r="E84">
        <f t="shared" si="52"/>
        <v>-2252.0110726327553</v>
      </c>
      <c r="F84">
        <f t="shared" si="53"/>
        <v>-2252</v>
      </c>
      <c r="G84">
        <f t="shared" si="54"/>
        <v>-1.5030390793981496E-2</v>
      </c>
      <c r="I84">
        <f>G84</f>
        <v>-1.5030390793981496E-2</v>
      </c>
      <c r="P84">
        <f t="shared" si="55"/>
        <v>2.7042116043272117E-2</v>
      </c>
      <c r="Q84" s="11">
        <f t="shared" si="56"/>
        <v>25424.275000000001</v>
      </c>
      <c r="R84">
        <f t="shared" si="57"/>
        <v>1.7700958315707517E-3</v>
      </c>
      <c r="S84" s="21">
        <v>0.1</v>
      </c>
      <c r="Z84">
        <f t="shared" si="58"/>
        <v>-2252</v>
      </c>
      <c r="AA84" s="80">
        <f t="shared" si="59"/>
        <v>-1.6953695224710005E-2</v>
      </c>
      <c r="AB84" s="80">
        <f t="shared" si="60"/>
        <v>6.1082926211768404E-3</v>
      </c>
      <c r="AC84" s="80">
        <f t="shared" si="61"/>
        <v>-4.2072506837253609E-2</v>
      </c>
      <c r="AD84" s="80">
        <f t="shared" si="71"/>
        <v>1.9233044307285091E-3</v>
      </c>
      <c r="AE84" s="80">
        <f t="shared" si="62"/>
        <v>3.6990999332599147E-7</v>
      </c>
      <c r="AF84">
        <f t="shared" si="72"/>
        <v>-4.2072506837253609E-2</v>
      </c>
      <c r="AG84" s="106"/>
      <c r="AH84">
        <f t="shared" si="63"/>
        <v>-2.1138683415158337E-2</v>
      </c>
      <c r="AI84">
        <f t="shared" si="64"/>
        <v>0.89187071294364773</v>
      </c>
      <c r="AJ84">
        <f t="shared" si="65"/>
        <v>-0.90713256193081448</v>
      </c>
      <c r="AK84">
        <f t="shared" si="66"/>
        <v>-0.25030083817243154</v>
      </c>
      <c r="AL84">
        <f t="shared" si="67"/>
        <v>-1.9785787927271801</v>
      </c>
      <c r="AM84">
        <f t="shared" si="68"/>
        <v>-1.5213189589539187</v>
      </c>
      <c r="AN84" s="80">
        <f t="shared" si="69"/>
        <v>-1.710187236675198</v>
      </c>
      <c r="AO84" s="80">
        <f t="shared" si="69"/>
        <v>-1.7101872366491111</v>
      </c>
      <c r="AP84" s="80">
        <f t="shared" si="69"/>
        <v>-1.7101872373377258</v>
      </c>
      <c r="AQ84" s="80">
        <f t="shared" si="69"/>
        <v>-1.7101872191603673</v>
      </c>
      <c r="AR84" s="80">
        <f t="shared" si="69"/>
        <v>-1.7101876989871434</v>
      </c>
      <c r="AS84" s="80">
        <f t="shared" si="69"/>
        <v>-1.7101750324748659</v>
      </c>
      <c r="AT84" s="80">
        <f t="shared" si="69"/>
        <v>-1.7105090217862251</v>
      </c>
      <c r="AU84" s="80">
        <f t="shared" si="70"/>
        <v>-1.4401736769779703</v>
      </c>
      <c r="AW84">
        <v>9400</v>
      </c>
      <c r="AX84">
        <f t="shared" si="40"/>
        <v>-7.8722819338991421E-3</v>
      </c>
      <c r="AY84">
        <f t="shared" si="41"/>
        <v>-1.2252968944984023E-4</v>
      </c>
      <c r="AZ84">
        <f t="shared" si="42"/>
        <v>-7.7497522444493015E-3</v>
      </c>
      <c r="BA84">
        <f t="shared" si="43"/>
        <v>1.2455773936081478</v>
      </c>
      <c r="BB84">
        <f t="shared" si="44"/>
        <v>-0.45828187904139672</v>
      </c>
      <c r="BC84">
        <f t="shared" si="45"/>
        <v>-0.44946700752534025</v>
      </c>
      <c r="BD84">
        <f t="shared" si="46"/>
        <v>-0.22859493094742334</v>
      </c>
      <c r="BE84">
        <f t="shared" si="50"/>
        <v>5.9409367849593506</v>
      </c>
      <c r="BF84">
        <f t="shared" si="50"/>
        <v>5.940956710414361</v>
      </c>
      <c r="BG84">
        <f t="shared" si="50"/>
        <v>5.9410342866496029</v>
      </c>
      <c r="BH84">
        <f t="shared" si="49"/>
        <v>5.9413362955913769</v>
      </c>
      <c r="BI84">
        <f t="shared" si="49"/>
        <v>5.9425117258096796</v>
      </c>
      <c r="BJ84">
        <f t="shared" si="49"/>
        <v>5.9470819043049481</v>
      </c>
      <c r="BK84">
        <f t="shared" si="49"/>
        <v>5.9647831153872168</v>
      </c>
      <c r="BL84">
        <f t="shared" si="47"/>
        <v>6.0324373836056626</v>
      </c>
    </row>
    <row r="85" spans="1:64" x14ac:dyDescent="0.2">
      <c r="A85" s="28" t="s">
        <v>2539</v>
      </c>
      <c r="B85" s="49" t="s">
        <v>2525</v>
      </c>
      <c r="C85" s="28">
        <v>40457.709000000003</v>
      </c>
      <c r="D85" s="8" t="s">
        <v>2559</v>
      </c>
      <c r="E85">
        <f t="shared" si="52"/>
        <v>-2241.0094493347478</v>
      </c>
      <c r="F85">
        <f t="shared" si="53"/>
        <v>-2241</v>
      </c>
      <c r="G85">
        <f t="shared" si="54"/>
        <v>-1.2826867576222867E-2</v>
      </c>
      <c r="I85">
        <f>G85</f>
        <v>-1.2826867576222867E-2</v>
      </c>
      <c r="P85">
        <f t="shared" si="55"/>
        <v>2.6811424043272115E-2</v>
      </c>
      <c r="Q85" s="11">
        <f t="shared" si="56"/>
        <v>25439.209000000003</v>
      </c>
      <c r="R85">
        <f t="shared" si="57"/>
        <v>1.5711941625121261E-3</v>
      </c>
      <c r="S85" s="21">
        <v>0.1</v>
      </c>
      <c r="Z85">
        <f t="shared" si="58"/>
        <v>-2241</v>
      </c>
      <c r="AA85" s="80">
        <f t="shared" si="59"/>
        <v>-1.6978087435754734E-2</v>
      </c>
      <c r="AB85" s="80">
        <f t="shared" si="60"/>
        <v>8.3355726786944959E-3</v>
      </c>
      <c r="AC85" s="80">
        <f t="shared" si="61"/>
        <v>-3.9638291619494982E-2</v>
      </c>
      <c r="AD85" s="80">
        <f t="shared" si="71"/>
        <v>4.151219859531867E-3</v>
      </c>
      <c r="AE85" s="80">
        <f t="shared" si="62"/>
        <v>1.7232626322171774E-6</v>
      </c>
      <c r="AF85">
        <f t="shared" si="72"/>
        <v>-3.9638291619494982E-2</v>
      </c>
      <c r="AG85" s="106"/>
      <c r="AH85">
        <f t="shared" si="63"/>
        <v>-2.1162440254917363E-2</v>
      </c>
      <c r="AI85">
        <f t="shared" si="64"/>
        <v>0.89345273789974389</v>
      </c>
      <c r="AJ85">
        <f t="shared" si="65"/>
        <v>-0.90977081845696484</v>
      </c>
      <c r="AK85">
        <f t="shared" si="66"/>
        <v>-0.25097835215029229</v>
      </c>
      <c r="AL85">
        <f t="shared" si="67"/>
        <v>-1.9722668622331581</v>
      </c>
      <c r="AM85">
        <f t="shared" si="68"/>
        <v>-1.5109087391354081</v>
      </c>
      <c r="AN85" s="80">
        <f t="shared" si="69"/>
        <v>-1.7033842322374007</v>
      </c>
      <c r="AO85" s="80">
        <f t="shared" si="69"/>
        <v>-1.7033842322491775</v>
      </c>
      <c r="AP85" s="80">
        <f t="shared" si="69"/>
        <v>-1.7033842319224486</v>
      </c>
      <c r="AQ85" s="80">
        <f t="shared" si="69"/>
        <v>-1.7033842409868387</v>
      </c>
      <c r="AR85" s="80">
        <f t="shared" si="69"/>
        <v>-1.7033839895147298</v>
      </c>
      <c r="AS85" s="80">
        <f t="shared" si="69"/>
        <v>-1.7033909658942963</v>
      </c>
      <c r="AT85" s="80">
        <f t="shared" si="69"/>
        <v>-1.703197290497354</v>
      </c>
      <c r="AU85" s="80">
        <f t="shared" si="70"/>
        <v>-1.433119203783118</v>
      </c>
      <c r="AW85">
        <v>9600</v>
      </c>
      <c r="AX85">
        <f t="shared" si="40"/>
        <v>-4.4293312370206183E-3</v>
      </c>
      <c r="AY85">
        <f t="shared" si="41"/>
        <v>-2.5998045322818669E-4</v>
      </c>
      <c r="AZ85">
        <f t="shared" si="42"/>
        <v>-4.1693507837924316E-3</v>
      </c>
      <c r="BA85">
        <f t="shared" si="43"/>
        <v>1.2659687892189522</v>
      </c>
      <c r="BB85">
        <f t="shared" si="44"/>
        <v>-0.24600996245565726</v>
      </c>
      <c r="BC85">
        <f t="shared" si="45"/>
        <v>-0.22196737935198974</v>
      </c>
      <c r="BD85">
        <f t="shared" si="46"/>
        <v>-0.11144162208933414</v>
      </c>
      <c r="BE85">
        <f t="shared" si="50"/>
        <v>6.1150857847664257</v>
      </c>
      <c r="BF85">
        <f t="shared" si="50"/>
        <v>6.1150984329893383</v>
      </c>
      <c r="BG85">
        <f t="shared" si="50"/>
        <v>6.1151454844975186</v>
      </c>
      <c r="BH85">
        <f t="shared" si="49"/>
        <v>6.1153205132542485</v>
      </c>
      <c r="BI85">
        <f t="shared" si="49"/>
        <v>6.1159715640863563</v>
      </c>
      <c r="BJ85">
        <f t="shared" si="49"/>
        <v>6.1183926387918088</v>
      </c>
      <c r="BK85">
        <f t="shared" si="49"/>
        <v>6.1273875063913827</v>
      </c>
      <c r="BL85">
        <f t="shared" si="47"/>
        <v>6.1607005326029789</v>
      </c>
    </row>
    <row r="86" spans="1:64" x14ac:dyDescent="0.2">
      <c r="A86" s="28" t="s">
        <v>2542</v>
      </c>
      <c r="B86" s="49"/>
      <c r="C86" s="28">
        <v>40654.537499999999</v>
      </c>
      <c r="D86" s="28" t="s">
        <v>2537</v>
      </c>
      <c r="E86">
        <f t="shared" si="52"/>
        <v>-2096.009247693416</v>
      </c>
      <c r="F86">
        <f t="shared" si="53"/>
        <v>-2096</v>
      </c>
      <c r="G86">
        <f t="shared" si="54"/>
        <v>-1.2553152359032538E-2</v>
      </c>
      <c r="H86">
        <f>G86</f>
        <v>-1.2553152359032538E-2</v>
      </c>
      <c r="P86">
        <f t="shared" si="55"/>
        <v>2.3860964043272117E-2</v>
      </c>
      <c r="Q86" s="11">
        <f t="shared" si="56"/>
        <v>25636.037499999999</v>
      </c>
      <c r="R86">
        <f t="shared" si="57"/>
        <v>1.3259878733605931E-3</v>
      </c>
      <c r="S86" s="21">
        <v>0.2</v>
      </c>
      <c r="Z86">
        <f t="shared" si="58"/>
        <v>-2096</v>
      </c>
      <c r="AA86" s="80">
        <f t="shared" si="59"/>
        <v>-1.7210066257963251E-2</v>
      </c>
      <c r="AB86" s="80">
        <f t="shared" si="60"/>
        <v>8.8322852684897257E-3</v>
      </c>
      <c r="AC86" s="80">
        <f t="shared" si="61"/>
        <v>-3.6414116402304658E-2</v>
      </c>
      <c r="AD86" s="80">
        <f t="shared" si="71"/>
        <v>4.6569138989307132E-3</v>
      </c>
      <c r="AE86" s="80">
        <f t="shared" si="62"/>
        <v>4.3373694124108116E-6</v>
      </c>
      <c r="AF86">
        <f t="shared" si="72"/>
        <v>-3.6414116402304658E-2</v>
      </c>
      <c r="AG86" s="106"/>
      <c r="AH86">
        <f t="shared" si="63"/>
        <v>-2.1385437627522264E-2</v>
      </c>
      <c r="AI86">
        <f t="shared" si="64"/>
        <v>0.9152412998117283</v>
      </c>
      <c r="AJ86">
        <f t="shared" si="65"/>
        <v>-0.94185328663994472</v>
      </c>
      <c r="AK86">
        <f t="shared" si="66"/>
        <v>-0.2591494068130033</v>
      </c>
      <c r="AL86">
        <f t="shared" si="67"/>
        <v>-1.8868948106300103</v>
      </c>
      <c r="AM86">
        <f t="shared" si="68"/>
        <v>-1.3791921350744232</v>
      </c>
      <c r="AN86" s="80">
        <f t="shared" si="69"/>
        <v>-1.6125489191944182</v>
      </c>
      <c r="AO86" s="80">
        <f t="shared" si="69"/>
        <v>-1.6125489191956552</v>
      </c>
      <c r="AP86" s="80">
        <f t="shared" si="69"/>
        <v>-1.6125489190869664</v>
      </c>
      <c r="AQ86" s="80">
        <f t="shared" si="69"/>
        <v>-1.6125489286370913</v>
      </c>
      <c r="AR86" s="80">
        <f t="shared" si="69"/>
        <v>-1.6125480894909314</v>
      </c>
      <c r="AS86" s="80">
        <f t="shared" si="69"/>
        <v>-1.6126217590011902</v>
      </c>
      <c r="AT86" s="80">
        <f t="shared" si="69"/>
        <v>-1.6055648967349356</v>
      </c>
      <c r="AU86" s="80">
        <f t="shared" si="70"/>
        <v>-1.3401284207600641</v>
      </c>
      <c r="AW86">
        <v>9800</v>
      </c>
      <c r="AX86">
        <f t="shared" si="40"/>
        <v>-8.2178650923703787E-4</v>
      </c>
      <c r="AY86">
        <f t="shared" si="41"/>
        <v>-3.9957480971216947E-4</v>
      </c>
      <c r="AZ86">
        <f t="shared" si="42"/>
        <v>-4.222116995248684E-4</v>
      </c>
      <c r="BA86">
        <f t="shared" si="43"/>
        <v>1.2726430692722412</v>
      </c>
      <c r="BB86">
        <f t="shared" si="44"/>
        <v>-1.6085058130576035E-2</v>
      </c>
      <c r="BC86">
        <f t="shared" si="45"/>
        <v>1.0508409281263826E-2</v>
      </c>
      <c r="BD86">
        <f t="shared" si="46"/>
        <v>5.2542529915240834E-3</v>
      </c>
      <c r="BE86">
        <f t="shared" si="50"/>
        <v>6.2911295427005225</v>
      </c>
      <c r="BF86">
        <f t="shared" si="50"/>
        <v>6.2911288954742144</v>
      </c>
      <c r="BG86">
        <f t="shared" si="50"/>
        <v>6.2911265216343484</v>
      </c>
      <c r="BH86">
        <f t="shared" si="49"/>
        <v>6.291117815073159</v>
      </c>
      <c r="BI86">
        <f t="shared" si="49"/>
        <v>6.2910858819185078</v>
      </c>
      <c r="BJ86">
        <f t="shared" si="49"/>
        <v>6.2909687603884956</v>
      </c>
      <c r="BK86">
        <f t="shared" si="49"/>
        <v>6.2905391935590549</v>
      </c>
      <c r="BL86">
        <f t="shared" si="47"/>
        <v>6.2889636816002952</v>
      </c>
    </row>
    <row r="87" spans="1:64" x14ac:dyDescent="0.2">
      <c r="A87" s="28" t="s">
        <v>2542</v>
      </c>
      <c r="B87" s="49"/>
      <c r="C87" s="28">
        <v>40684.393499999998</v>
      </c>
      <c r="D87" s="28" t="s">
        <v>2537</v>
      </c>
      <c r="E87">
        <f t="shared" si="52"/>
        <v>-2074.0148412929016</v>
      </c>
      <c r="F87">
        <f t="shared" si="53"/>
        <v>-2074</v>
      </c>
      <c r="G87">
        <f t="shared" si="54"/>
        <v>-2.0146105911408085E-2</v>
      </c>
      <c r="H87">
        <f>G87</f>
        <v>-2.0146105911408085E-2</v>
      </c>
      <c r="P87">
        <f t="shared" si="55"/>
        <v>2.3428004043272117E-2</v>
      </c>
      <c r="Q87" s="11">
        <f t="shared" si="56"/>
        <v>25665.893499999998</v>
      </c>
      <c r="R87">
        <f t="shared" si="57"/>
        <v>1.8987030583425602E-3</v>
      </c>
      <c r="S87" s="21">
        <v>0.2</v>
      </c>
      <c r="Z87">
        <f t="shared" si="58"/>
        <v>-2074</v>
      </c>
      <c r="AA87" s="80">
        <f t="shared" si="59"/>
        <v>-1.7230212652256195E-2</v>
      </c>
      <c r="AB87" s="80">
        <f t="shared" si="60"/>
        <v>1.2580169632136345E-3</v>
      </c>
      <c r="AC87" s="80">
        <f t="shared" si="61"/>
        <v>-4.3574109954680203E-2</v>
      </c>
      <c r="AD87" s="80">
        <f t="shared" si="71"/>
        <v>-2.9158932591518902E-3</v>
      </c>
      <c r="AE87" s="80">
        <f t="shared" si="62"/>
        <v>1.7004866997534864E-6</v>
      </c>
      <c r="AF87">
        <f t="shared" si="72"/>
        <v>-4.3574109954680203E-2</v>
      </c>
      <c r="AG87" s="106"/>
      <c r="AH87">
        <f t="shared" si="63"/>
        <v>-2.140412287462172E-2</v>
      </c>
      <c r="AI87">
        <f t="shared" si="64"/>
        <v>0.91870077329361521</v>
      </c>
      <c r="AJ87">
        <f t="shared" si="65"/>
        <v>-0.94624567919006342</v>
      </c>
      <c r="AK87">
        <f t="shared" si="66"/>
        <v>-0.26025542846611416</v>
      </c>
      <c r="AL87">
        <f t="shared" si="67"/>
        <v>-1.8735740939471748</v>
      </c>
      <c r="AM87">
        <f t="shared" si="68"/>
        <v>-1.3600382988741211</v>
      </c>
      <c r="AN87" s="80">
        <f t="shared" si="69"/>
        <v>-1.5985724251717224</v>
      </c>
      <c r="AO87" s="80">
        <f t="shared" si="69"/>
        <v>-1.5985724251718949</v>
      </c>
      <c r="AP87" s="80">
        <f t="shared" si="69"/>
        <v>-1.5985724251491336</v>
      </c>
      <c r="AQ87" s="80">
        <f t="shared" si="69"/>
        <v>-1.5985724281549507</v>
      </c>
      <c r="AR87" s="80">
        <f t="shared" si="69"/>
        <v>-1.598572031208642</v>
      </c>
      <c r="AS87" s="80">
        <f t="shared" si="69"/>
        <v>-1.598624402701291</v>
      </c>
      <c r="AT87" s="80">
        <f t="shared" si="69"/>
        <v>-1.5905500482005976</v>
      </c>
      <c r="AU87" s="80">
        <f t="shared" si="70"/>
        <v>-1.3260194743703595</v>
      </c>
      <c r="AW87">
        <v>10000</v>
      </c>
      <c r="AX87">
        <f t="shared" si="40"/>
        <v>2.7947316733662295E-3</v>
      </c>
      <c r="AY87">
        <f t="shared" si="41"/>
        <v>-5.4131275890178772E-4</v>
      </c>
      <c r="AZ87">
        <f t="shared" si="42"/>
        <v>3.3360444322680172E-3</v>
      </c>
      <c r="BA87">
        <f t="shared" si="43"/>
        <v>1.264664410392466</v>
      </c>
      <c r="BB87">
        <f t="shared" si="44"/>
        <v>0.2144697488022109</v>
      </c>
      <c r="BC87">
        <f t="shared" si="45"/>
        <v>0.24274307479861965</v>
      </c>
      <c r="BD87">
        <f t="shared" si="46"/>
        <v>0.12197104694165009</v>
      </c>
      <c r="BE87">
        <f t="shared" si="50"/>
        <v>6.4670819635467103</v>
      </c>
      <c r="BF87">
        <f t="shared" si="50"/>
        <v>6.4670683434520164</v>
      </c>
      <c r="BG87">
        <f t="shared" si="50"/>
        <v>6.4670175340852785</v>
      </c>
      <c r="BH87">
        <f t="shared" si="49"/>
        <v>6.4668279954558923</v>
      </c>
      <c r="BI87">
        <f t="shared" si="49"/>
        <v>6.4661210017214108</v>
      </c>
      <c r="BJ87">
        <f t="shared" si="49"/>
        <v>6.4634846729983222</v>
      </c>
      <c r="BK87">
        <f t="shared" si="49"/>
        <v>6.4536649968083735</v>
      </c>
      <c r="BL87">
        <f t="shared" si="47"/>
        <v>6.4172268305976115</v>
      </c>
    </row>
    <row r="88" spans="1:64" x14ac:dyDescent="0.2">
      <c r="A88" s="16" t="s">
        <v>2379</v>
      </c>
      <c r="B88" s="41"/>
      <c r="C88" s="42">
        <v>40768.561999999998</v>
      </c>
      <c r="D88" s="42"/>
      <c r="E88">
        <f t="shared" si="52"/>
        <v>-2012.0093417242481</v>
      </c>
      <c r="F88">
        <f t="shared" si="53"/>
        <v>-2012</v>
      </c>
      <c r="G88">
        <f t="shared" si="54"/>
        <v>-1.2680793202889618E-2</v>
      </c>
      <c r="J88">
        <f>G88</f>
        <v>-1.2680793202889618E-2</v>
      </c>
      <c r="P88">
        <f t="shared" si="55"/>
        <v>2.2228676043272118E-2</v>
      </c>
      <c r="Q88" s="11">
        <f t="shared" si="56"/>
        <v>25750.061999999998</v>
      </c>
      <c r="R88">
        <f t="shared" si="57"/>
        <v>1.2186710430487119E-3</v>
      </c>
      <c r="S88" s="21">
        <v>1</v>
      </c>
      <c r="Z88">
        <f t="shared" si="58"/>
        <v>-2012</v>
      </c>
      <c r="AA88" s="80">
        <f t="shared" si="59"/>
        <v>-1.7264722757451181E-2</v>
      </c>
      <c r="AB88" s="80">
        <f t="shared" si="60"/>
        <v>8.7535824505875839E-3</v>
      </c>
      <c r="AC88" s="80">
        <f t="shared" si="61"/>
        <v>-3.4909469246161735E-2</v>
      </c>
      <c r="AD88" s="80">
        <f t="shared" si="71"/>
        <v>4.5839295545615638E-3</v>
      </c>
      <c r="AE88" s="80">
        <f t="shared" si="62"/>
        <v>2.1012410161182977E-5</v>
      </c>
      <c r="AF88">
        <f t="shared" si="72"/>
        <v>-3.4909469246161735E-2</v>
      </c>
      <c r="AG88" s="106"/>
      <c r="AH88">
        <f t="shared" si="63"/>
        <v>-2.1434375653477201E-2</v>
      </c>
      <c r="AI88">
        <f t="shared" si="64"/>
        <v>0.92867057156948063</v>
      </c>
      <c r="AJ88">
        <f t="shared" si="65"/>
        <v>-0.95787662345530566</v>
      </c>
      <c r="AK88">
        <f t="shared" si="66"/>
        <v>-0.26316262072891777</v>
      </c>
      <c r="AL88">
        <f t="shared" si="67"/>
        <v>-1.8354837267913802</v>
      </c>
      <c r="AM88">
        <f t="shared" si="68"/>
        <v>-1.3071292228932596</v>
      </c>
      <c r="AN88" s="80">
        <f t="shared" si="69"/>
        <v>-1.5588967176160224</v>
      </c>
      <c r="AO88" s="80">
        <f t="shared" si="69"/>
        <v>-1.5588967176160167</v>
      </c>
      <c r="AP88" s="80">
        <f t="shared" si="69"/>
        <v>-1.5588967176142483</v>
      </c>
      <c r="AQ88" s="80">
        <f t="shared" si="69"/>
        <v>-1.558896717069213</v>
      </c>
      <c r="AR88" s="80">
        <f t="shared" si="69"/>
        <v>-1.5588965490803024</v>
      </c>
      <c r="AS88" s="80">
        <f t="shared" si="69"/>
        <v>-1.5588448846236926</v>
      </c>
      <c r="AT88" s="80">
        <f t="shared" si="69"/>
        <v>-1.5479527997121734</v>
      </c>
      <c r="AU88" s="80">
        <f t="shared" si="70"/>
        <v>-1.2862578981811916</v>
      </c>
      <c r="AW88">
        <v>10200</v>
      </c>
      <c r="AX88">
        <f t="shared" si="40"/>
        <v>6.2642339044113992E-3</v>
      </c>
      <c r="AY88">
        <f t="shared" si="41"/>
        <v>-6.85194300797041E-4</v>
      </c>
      <c r="AZ88">
        <f t="shared" si="42"/>
        <v>6.9494282052084402E-3</v>
      </c>
      <c r="BA88">
        <f t="shared" si="43"/>
        <v>1.2431475690975762</v>
      </c>
      <c r="BB88">
        <f t="shared" si="44"/>
        <v>0.42862149476396577</v>
      </c>
      <c r="BC88">
        <f t="shared" si="45"/>
        <v>0.46956061902740986</v>
      </c>
      <c r="BD88">
        <f t="shared" si="46"/>
        <v>0.23919143196300066</v>
      </c>
      <c r="BE88">
        <f t="shared" si="50"/>
        <v>6.6409696262849174</v>
      </c>
      <c r="BF88">
        <f t="shared" si="50"/>
        <v>6.6409494525151267</v>
      </c>
      <c r="BG88">
        <f t="shared" si="50"/>
        <v>6.6408704629035773</v>
      </c>
      <c r="BH88">
        <f t="shared" si="49"/>
        <v>6.6405612045838787</v>
      </c>
      <c r="BI88">
        <f t="shared" si="49"/>
        <v>6.6393507466841042</v>
      </c>
      <c r="BJ88">
        <f t="shared" si="49"/>
        <v>6.6346181494585643</v>
      </c>
      <c r="BK88">
        <f t="shared" si="49"/>
        <v>6.6161921613016172</v>
      </c>
      <c r="BL88">
        <f t="shared" si="47"/>
        <v>6.5454899795949268</v>
      </c>
    </row>
    <row r="89" spans="1:64" x14ac:dyDescent="0.2">
      <c r="A89" s="28" t="s">
        <v>2542</v>
      </c>
      <c r="B89" s="49"/>
      <c r="C89" s="28">
        <v>41064.479500000001</v>
      </c>
      <c r="D89" s="28" t="s">
        <v>2537</v>
      </c>
      <c r="E89">
        <f t="shared" si="52"/>
        <v>-1794.0119624361866</v>
      </c>
      <c r="F89">
        <f t="shared" si="53"/>
        <v>-1794</v>
      </c>
      <c r="G89">
        <f t="shared" si="54"/>
        <v>-1.6238242045801599E-2</v>
      </c>
      <c r="H89">
        <f>G89</f>
        <v>-1.6238242045801599E-2</v>
      </c>
      <c r="P89">
        <f t="shared" si="55"/>
        <v>1.8255844043272115E-2</v>
      </c>
      <c r="Q89" s="11">
        <f t="shared" si="56"/>
        <v>26045.979500000001</v>
      </c>
      <c r="R89">
        <f t="shared" si="57"/>
        <v>1.1898419751204287E-3</v>
      </c>
      <c r="S89" s="21">
        <v>0.2</v>
      </c>
      <c r="Z89">
        <f t="shared" si="58"/>
        <v>-1794</v>
      </c>
      <c r="AA89" s="80">
        <f t="shared" si="59"/>
        <v>-1.7110485892031464E-2</v>
      </c>
      <c r="AB89" s="80">
        <f t="shared" si="60"/>
        <v>5.0252918722793506E-3</v>
      </c>
      <c r="AC89" s="80">
        <f t="shared" si="61"/>
        <v>-3.4494086089073714E-2</v>
      </c>
      <c r="AD89" s="80">
        <f t="shared" si="71"/>
        <v>8.7224384622986567E-4</v>
      </c>
      <c r="AE89" s="80">
        <f t="shared" si="62"/>
        <v>1.5216186545717391E-7</v>
      </c>
      <c r="AF89">
        <f t="shared" si="72"/>
        <v>-3.4494086089073714E-2</v>
      </c>
      <c r="AG89" s="106"/>
      <c r="AH89">
        <f t="shared" si="63"/>
        <v>-2.1263533918080949E-2</v>
      </c>
      <c r="AI89">
        <f t="shared" si="64"/>
        <v>0.96632089490890383</v>
      </c>
      <c r="AJ89">
        <f t="shared" si="65"/>
        <v>-0.9887064564028234</v>
      </c>
      <c r="AK89">
        <f t="shared" si="66"/>
        <v>-0.27057008369256147</v>
      </c>
      <c r="AL89">
        <f t="shared" si="67"/>
        <v>-1.6946339788408726</v>
      </c>
      <c r="AM89">
        <f t="shared" si="68"/>
        <v>-1.1321917944801321</v>
      </c>
      <c r="AN89" s="80">
        <f t="shared" si="69"/>
        <v>-1.4158423735914472</v>
      </c>
      <c r="AO89" s="80">
        <f t="shared" si="69"/>
        <v>-1.4158423707621233</v>
      </c>
      <c r="AP89" s="80">
        <f t="shared" si="69"/>
        <v>-1.4158423035262822</v>
      </c>
      <c r="AQ89" s="80">
        <f t="shared" si="69"/>
        <v>-1.415840705747422</v>
      </c>
      <c r="AR89" s="80">
        <f t="shared" si="69"/>
        <v>-1.4158027412628849</v>
      </c>
      <c r="AS89" s="80">
        <f t="shared" si="69"/>
        <v>-1.4149033730851031</v>
      </c>
      <c r="AT89" s="80">
        <f t="shared" si="69"/>
        <v>-1.3949267313520048</v>
      </c>
      <c r="AU89" s="80">
        <f t="shared" si="70"/>
        <v>-1.1464510657741167</v>
      </c>
      <c r="AW89">
        <v>10400</v>
      </c>
      <c r="AX89">
        <f t="shared" si="40"/>
        <v>9.4512821507980391E-3</v>
      </c>
      <c r="AY89">
        <f t="shared" si="41"/>
        <v>-8.3121943539792974E-4</v>
      </c>
      <c r="AZ89">
        <f t="shared" si="42"/>
        <v>1.028250158619597E-2</v>
      </c>
      <c r="BA89">
        <f t="shared" si="43"/>
        <v>1.2108631217273038</v>
      </c>
      <c r="BB89">
        <f t="shared" si="44"/>
        <v>0.6131774360009945</v>
      </c>
      <c r="BC89">
        <f t="shared" si="45"/>
        <v>0.68667085278375761</v>
      </c>
      <c r="BD89">
        <f t="shared" si="46"/>
        <v>0.35749411255426344</v>
      </c>
      <c r="BE89">
        <f t="shared" si="50"/>
        <v>6.8110942394421379</v>
      </c>
      <c r="BF89">
        <f t="shared" si="50"/>
        <v>6.8110754154396469</v>
      </c>
      <c r="BG89">
        <f t="shared" si="50"/>
        <v>6.8109954993675474</v>
      </c>
      <c r="BH89">
        <f t="shared" si="49"/>
        <v>6.8106562623497346</v>
      </c>
      <c r="BI89">
        <f t="shared" si="49"/>
        <v>6.8092169748650848</v>
      </c>
      <c r="BJ89">
        <f t="shared" si="49"/>
        <v>6.8031237756754441</v>
      </c>
      <c r="BK89">
        <f t="shared" si="49"/>
        <v>6.7775577671735032</v>
      </c>
      <c r="BL89">
        <f t="shared" si="47"/>
        <v>6.6737531285922431</v>
      </c>
    </row>
    <row r="90" spans="1:64" x14ac:dyDescent="0.2">
      <c r="A90" s="28" t="s">
        <v>2543</v>
      </c>
      <c r="B90" s="49"/>
      <c r="C90" s="28">
        <v>41083.487999999998</v>
      </c>
      <c r="D90" s="8" t="s">
        <v>2559</v>
      </c>
      <c r="E90">
        <f t="shared" si="52"/>
        <v>-1780.0087244249294</v>
      </c>
      <c r="F90">
        <f t="shared" si="53"/>
        <v>-1780</v>
      </c>
      <c r="G90">
        <f t="shared" si="54"/>
        <v>-1.1842848856758792E-2</v>
      </c>
      <c r="I90">
        <f t="shared" ref="I90:I98" si="73">G90</f>
        <v>-1.1842848856758792E-2</v>
      </c>
      <c r="P90">
        <f t="shared" si="55"/>
        <v>1.8013700043272116E-2</v>
      </c>
      <c r="Q90" s="11">
        <f t="shared" si="56"/>
        <v>26064.987999999998</v>
      </c>
      <c r="R90">
        <f t="shared" si="57"/>
        <v>8.9141351221993679E-4</v>
      </c>
      <c r="S90" s="21">
        <v>0.1</v>
      </c>
      <c r="Z90">
        <f t="shared" si="58"/>
        <v>-1780</v>
      </c>
      <c r="AA90" s="80">
        <f t="shared" si="59"/>
        <v>-1.7085158092685064E-2</v>
      </c>
      <c r="AB90" s="80">
        <f t="shared" si="60"/>
        <v>9.3942038643152516E-3</v>
      </c>
      <c r="AC90" s="80">
        <f t="shared" si="61"/>
        <v>-2.9856548900030908E-2</v>
      </c>
      <c r="AD90" s="80">
        <f t="shared" si="71"/>
        <v>5.2423092359262721E-3</v>
      </c>
      <c r="AE90" s="80">
        <f t="shared" si="62"/>
        <v>2.7481806125077897E-6</v>
      </c>
      <c r="AF90">
        <f t="shared" si="72"/>
        <v>-2.9856548900030908E-2</v>
      </c>
      <c r="AG90" s="106"/>
      <c r="AH90">
        <f t="shared" si="63"/>
        <v>-2.1237052721074044E-2</v>
      </c>
      <c r="AI90">
        <f t="shared" si="64"/>
        <v>0.96887619693137306</v>
      </c>
      <c r="AJ90">
        <f t="shared" si="65"/>
        <v>-0.99007693094905402</v>
      </c>
      <c r="AK90">
        <f t="shared" si="66"/>
        <v>-0.27087591475006062</v>
      </c>
      <c r="AL90">
        <f t="shared" si="67"/>
        <v>-1.6851952423505976</v>
      </c>
      <c r="AM90">
        <f t="shared" si="68"/>
        <v>-1.121480021013878</v>
      </c>
      <c r="AN90" s="80">
        <f t="shared" si="69"/>
        <v>-1.4064571594065767</v>
      </c>
      <c r="AO90" s="80">
        <f t="shared" si="69"/>
        <v>-1.4064571555263878</v>
      </c>
      <c r="AP90" s="80">
        <f t="shared" si="69"/>
        <v>-1.4064570685402937</v>
      </c>
      <c r="AQ90" s="80">
        <f t="shared" si="69"/>
        <v>-1.4064551184975245</v>
      </c>
      <c r="AR90" s="80">
        <f t="shared" si="69"/>
        <v>-1.4064114087136446</v>
      </c>
      <c r="AS90" s="80">
        <f t="shared" si="69"/>
        <v>-1.4054346679650132</v>
      </c>
      <c r="AT90" s="80">
        <f t="shared" si="69"/>
        <v>-1.38493039245623</v>
      </c>
      <c r="AU90" s="80">
        <f t="shared" si="70"/>
        <v>-1.1374726453443049</v>
      </c>
      <c r="AW90">
        <v>10600</v>
      </c>
      <c r="AX90">
        <f t="shared" si="40"/>
        <v>1.2254912737815916E-2</v>
      </c>
      <c r="AY90">
        <f t="shared" si="41"/>
        <v>-9.7938816270445395E-4</v>
      </c>
      <c r="AZ90">
        <f t="shared" si="42"/>
        <v>1.3234300900520369E-2</v>
      </c>
      <c r="BA90">
        <f t="shared" si="43"/>
        <v>1.171364750490435</v>
      </c>
      <c r="BB90">
        <f t="shared" si="44"/>
        <v>0.76082478129393216</v>
      </c>
      <c r="BC90">
        <f t="shared" si="45"/>
        <v>0.89117726397125652</v>
      </c>
      <c r="BD90">
        <f t="shared" si="46"/>
        <v>0.47762587333143347</v>
      </c>
      <c r="BE90">
        <f t="shared" si="50"/>
        <v>6.9762047994923213</v>
      </c>
      <c r="BF90">
        <f t="shared" si="50"/>
        <v>6.976192032540383</v>
      </c>
      <c r="BG90">
        <f t="shared" si="50"/>
        <v>6.9761311705840763</v>
      </c>
      <c r="BH90">
        <f t="shared" si="49"/>
        <v>6.9758410748620552</v>
      </c>
      <c r="BI90">
        <f t="shared" si="49"/>
        <v>6.9744593050959587</v>
      </c>
      <c r="BJ90">
        <f t="shared" si="49"/>
        <v>6.967899249525189</v>
      </c>
      <c r="BK90">
        <f t="shared" si="49"/>
        <v>6.9372179776817608</v>
      </c>
      <c r="BL90">
        <f t="shared" si="47"/>
        <v>6.8020162775895594</v>
      </c>
    </row>
    <row r="91" spans="1:64" x14ac:dyDescent="0.2">
      <c r="A91" s="28" t="s">
        <v>2543</v>
      </c>
      <c r="B91" s="49"/>
      <c r="C91" s="28">
        <v>41098.417999999998</v>
      </c>
      <c r="D91" s="8" t="s">
        <v>2559</v>
      </c>
      <c r="E91">
        <f t="shared" si="52"/>
        <v>-1769.0100478587553</v>
      </c>
      <c r="F91">
        <f t="shared" si="53"/>
        <v>-1769</v>
      </c>
      <c r="G91">
        <f t="shared" si="54"/>
        <v>-1.3639325632539112E-2</v>
      </c>
      <c r="I91">
        <f t="shared" si="73"/>
        <v>-1.3639325632539112E-2</v>
      </c>
      <c r="P91">
        <f t="shared" si="55"/>
        <v>1.7824544043272116E-2</v>
      </c>
      <c r="Q91" s="11">
        <f t="shared" si="56"/>
        <v>26079.917999999998</v>
      </c>
      <c r="R91">
        <f t="shared" si="57"/>
        <v>9.8997509497643355E-4</v>
      </c>
      <c r="S91" s="21">
        <v>0.1</v>
      </c>
      <c r="Z91">
        <f t="shared" si="58"/>
        <v>-1769</v>
      </c>
      <c r="AA91" s="80">
        <f t="shared" si="59"/>
        <v>-1.7063898980499117E-2</v>
      </c>
      <c r="AB91" s="80">
        <f t="shared" si="60"/>
        <v>7.575554366730089E-3</v>
      </c>
      <c r="AC91" s="80">
        <f t="shared" si="61"/>
        <v>-3.1463869675811232E-2</v>
      </c>
      <c r="AD91" s="80">
        <f t="shared" si="71"/>
        <v>3.4245733479600048E-3</v>
      </c>
      <c r="AE91" s="80">
        <f t="shared" si="62"/>
        <v>1.1727702615557998E-6</v>
      </c>
      <c r="AF91">
        <f t="shared" si="72"/>
        <v>-3.1463869675811232E-2</v>
      </c>
      <c r="AG91" s="106"/>
      <c r="AH91">
        <f t="shared" si="63"/>
        <v>-2.1214879999269201E-2</v>
      </c>
      <c r="AI91">
        <f t="shared" si="64"/>
        <v>0.97089540896090742</v>
      </c>
      <c r="AJ91">
        <f t="shared" si="65"/>
        <v>-0.99109653492251715</v>
      </c>
      <c r="AK91">
        <f t="shared" si="66"/>
        <v>-0.2711003044808028</v>
      </c>
      <c r="AL91">
        <f t="shared" si="67"/>
        <v>-1.6777439829947636</v>
      </c>
      <c r="AM91">
        <f t="shared" si="68"/>
        <v>-1.1131035618511655</v>
      </c>
      <c r="AN91" s="80">
        <f t="shared" si="69"/>
        <v>-1.3990656272522477</v>
      </c>
      <c r="AO91" s="80">
        <f t="shared" si="69"/>
        <v>-1.3990656223372486</v>
      </c>
      <c r="AP91" s="80">
        <f t="shared" si="69"/>
        <v>-1.3990655168515267</v>
      </c>
      <c r="AQ91" s="80">
        <f t="shared" si="69"/>
        <v>-1.399063252932176</v>
      </c>
      <c r="AR91" s="80">
        <f t="shared" si="69"/>
        <v>-1.3990146721423777</v>
      </c>
      <c r="AS91" s="80">
        <f t="shared" si="69"/>
        <v>-1.397975449309105</v>
      </c>
      <c r="AT91" s="80">
        <f t="shared" si="69"/>
        <v>-1.3770621279237565</v>
      </c>
      <c r="AU91" s="80">
        <f t="shared" si="70"/>
        <v>-1.1304181721494526</v>
      </c>
      <c r="AW91">
        <v>10800</v>
      </c>
      <c r="AX91">
        <f t="shared" si="40"/>
        <v>1.461273230606697E-2</v>
      </c>
      <c r="AY91">
        <f t="shared" si="41"/>
        <v>-1.1297004827166136E-3</v>
      </c>
      <c r="AZ91">
        <f t="shared" si="42"/>
        <v>1.5742432788783584E-2</v>
      </c>
      <c r="BA91">
        <f t="shared" si="43"/>
        <v>1.1281158669137894</v>
      </c>
      <c r="BB91">
        <f t="shared" si="44"/>
        <v>0.86992507365111316</v>
      </c>
      <c r="BC91">
        <f t="shared" si="45"/>
        <v>1.0816445375408095</v>
      </c>
      <c r="BD91">
        <f t="shared" si="46"/>
        <v>0.60054789759491845</v>
      </c>
      <c r="BE91">
        <f t="shared" si="50"/>
        <v>7.1355450422690607</v>
      </c>
      <c r="BF91">
        <f t="shared" si="50"/>
        <v>7.1355386184010881</v>
      </c>
      <c r="BG91">
        <f t="shared" si="50"/>
        <v>7.135502825029711</v>
      </c>
      <c r="BH91">
        <f t="shared" si="49"/>
        <v>7.1353034135297086</v>
      </c>
      <c r="BI91">
        <f t="shared" si="49"/>
        <v>7.134193285982839</v>
      </c>
      <c r="BJ91">
        <f t="shared" si="49"/>
        <v>7.1280386639008642</v>
      </c>
      <c r="BK91">
        <f t="shared" si="49"/>
        <v>7.0946569738431116</v>
      </c>
      <c r="BL91">
        <f t="shared" si="47"/>
        <v>6.9302794265868748</v>
      </c>
    </row>
    <row r="92" spans="1:64" x14ac:dyDescent="0.2">
      <c r="A92" s="16" t="s">
        <v>2385</v>
      </c>
      <c r="B92" s="41"/>
      <c r="C92" s="42">
        <v>41136.43</v>
      </c>
      <c r="D92" s="42"/>
      <c r="E92">
        <f t="shared" si="52"/>
        <v>-1741.0072552510244</v>
      </c>
      <c r="F92">
        <f t="shared" si="53"/>
        <v>-1741</v>
      </c>
      <c r="G92">
        <f t="shared" si="54"/>
        <v>-9.8485392445581965E-3</v>
      </c>
      <c r="I92">
        <f t="shared" si="73"/>
        <v>-9.8485392445581965E-3</v>
      </c>
      <c r="P92">
        <f t="shared" si="55"/>
        <v>1.7347424043272115E-2</v>
      </c>
      <c r="Q92" s="11">
        <f t="shared" si="56"/>
        <v>26117.93</v>
      </c>
      <c r="R92">
        <f t="shared" si="57"/>
        <v>7.3962041915301413E-4</v>
      </c>
      <c r="S92" s="21">
        <v>0.1</v>
      </c>
      <c r="Z92">
        <f t="shared" si="58"/>
        <v>-1741</v>
      </c>
      <c r="AA92" s="80">
        <f t="shared" si="59"/>
        <v>-1.7004344266673105E-2</v>
      </c>
      <c r="AB92" s="80">
        <f t="shared" si="60"/>
        <v>1.1304431229087374E-2</v>
      </c>
      <c r="AC92" s="80">
        <f t="shared" si="61"/>
        <v>-2.7195963287830312E-2</v>
      </c>
      <c r="AD92" s="80">
        <f t="shared" si="71"/>
        <v>7.1558050221149083E-3</v>
      </c>
      <c r="AE92" s="80">
        <f t="shared" si="62"/>
        <v>5.1205545514524949E-6</v>
      </c>
      <c r="AF92">
        <f t="shared" si="72"/>
        <v>-2.7195963287830312E-2</v>
      </c>
      <c r="AG92" s="106"/>
      <c r="AH92">
        <f t="shared" si="63"/>
        <v>-2.1152970473645571E-2</v>
      </c>
      <c r="AI92">
        <f t="shared" si="64"/>
        <v>0.97608055051489184</v>
      </c>
      <c r="AJ92">
        <f t="shared" si="65"/>
        <v>-0.9934595754612594</v>
      </c>
      <c r="AK92">
        <f t="shared" si="66"/>
        <v>-0.27160690758054395</v>
      </c>
      <c r="AL92">
        <f t="shared" si="67"/>
        <v>-1.6586361337693221</v>
      </c>
      <c r="AM92">
        <f t="shared" si="68"/>
        <v>-1.0919367832888556</v>
      </c>
      <c r="AN92" s="80">
        <f t="shared" si="69"/>
        <v>-1.3801810280361801</v>
      </c>
      <c r="AO92" s="80">
        <f t="shared" si="69"/>
        <v>-1.3801810194254753</v>
      </c>
      <c r="AP92" s="80">
        <f t="shared" si="69"/>
        <v>-1.3801808527408883</v>
      </c>
      <c r="AQ92" s="80">
        <f t="shared" si="69"/>
        <v>-1.3801776261168035</v>
      </c>
      <c r="AR92" s="80">
        <f t="shared" si="69"/>
        <v>-1.3801151768422937</v>
      </c>
      <c r="AS92" s="80">
        <f t="shared" si="69"/>
        <v>-1.3789104651519895</v>
      </c>
      <c r="AT92" s="80">
        <f t="shared" si="69"/>
        <v>-1.3569785273062864</v>
      </c>
      <c r="AU92" s="80">
        <f t="shared" si="70"/>
        <v>-1.1124613312898282</v>
      </c>
      <c r="AW92">
        <v>11000</v>
      </c>
      <c r="AX92">
        <f t="shared" si="40"/>
        <v>1.6497005330274858E-2</v>
      </c>
      <c r="AY92">
        <f t="shared" si="41"/>
        <v>-1.2821563954344087E-3</v>
      </c>
      <c r="AZ92">
        <f t="shared" si="42"/>
        <v>1.7779161725709269E-2</v>
      </c>
      <c r="BA92">
        <f t="shared" si="43"/>
        <v>1.0839428980192989</v>
      </c>
      <c r="BB92">
        <f t="shared" si="44"/>
        <v>0.94290588513956264</v>
      </c>
      <c r="BC92">
        <f t="shared" si="45"/>
        <v>1.257844228591297</v>
      </c>
      <c r="BD92">
        <f t="shared" si="46"/>
        <v>0.72746512635016136</v>
      </c>
      <c r="BE92">
        <f t="shared" si="50"/>
        <v>7.2887996025712329</v>
      </c>
      <c r="BF92">
        <f t="shared" si="50"/>
        <v>7.2887972867338009</v>
      </c>
      <c r="BG92">
        <f t="shared" si="50"/>
        <v>7.2887814280647518</v>
      </c>
      <c r="BH92">
        <f t="shared" si="49"/>
        <v>7.288672839824244</v>
      </c>
      <c r="BI92">
        <f t="shared" si="49"/>
        <v>7.2879298079310635</v>
      </c>
      <c r="BJ92">
        <f t="shared" si="49"/>
        <v>7.282868605199476</v>
      </c>
      <c r="BK92">
        <f t="shared" si="49"/>
        <v>7.2493954287684748</v>
      </c>
      <c r="BL92">
        <f t="shared" si="47"/>
        <v>7.0585425755841911</v>
      </c>
    </row>
    <row r="93" spans="1:64" x14ac:dyDescent="0.2">
      <c r="A93" s="16" t="s">
        <v>2385</v>
      </c>
      <c r="B93" s="41"/>
      <c r="C93" s="42">
        <v>41159.5</v>
      </c>
      <c r="D93" s="42"/>
      <c r="E93">
        <f t="shared" si="52"/>
        <v>-1724.0119794049679</v>
      </c>
      <c r="F93">
        <f t="shared" si="53"/>
        <v>-1724</v>
      </c>
      <c r="G93">
        <f t="shared" si="54"/>
        <v>-1.6261276083241682E-2</v>
      </c>
      <c r="I93">
        <f t="shared" si="73"/>
        <v>-1.6261276083241682E-2</v>
      </c>
      <c r="P93">
        <f t="shared" si="55"/>
        <v>1.7060804043272114E-2</v>
      </c>
      <c r="Q93" s="11">
        <f t="shared" si="56"/>
        <v>26141</v>
      </c>
      <c r="R93">
        <f t="shared" si="57"/>
        <v>1.1103610239578056E-3</v>
      </c>
      <c r="S93" s="21">
        <v>0.1</v>
      </c>
      <c r="Z93">
        <f t="shared" si="58"/>
        <v>-1724</v>
      </c>
      <c r="AA93" s="80">
        <f t="shared" si="59"/>
        <v>-1.6964341219570616E-2</v>
      </c>
      <c r="AB93" s="80">
        <f t="shared" si="60"/>
        <v>4.8502411380333087E-3</v>
      </c>
      <c r="AC93" s="80">
        <f t="shared" si="61"/>
        <v>-3.3322080126513796E-2</v>
      </c>
      <c r="AD93" s="80">
        <f t="shared" si="71"/>
        <v>7.030651363289335E-4</v>
      </c>
      <c r="AE93" s="80">
        <f t="shared" si="62"/>
        <v>4.9430058592122192E-8</v>
      </c>
      <c r="AF93">
        <f t="shared" si="72"/>
        <v>-3.3322080126513796E-2</v>
      </c>
      <c r="AG93" s="106"/>
      <c r="AH93">
        <f t="shared" si="63"/>
        <v>-2.1111517221274991E-2</v>
      </c>
      <c r="AI93">
        <f t="shared" si="64"/>
        <v>0.97926023093936598</v>
      </c>
      <c r="AJ93">
        <f t="shared" si="65"/>
        <v>-0.99472762443337004</v>
      </c>
      <c r="AK93">
        <f t="shared" si="66"/>
        <v>-0.27186819285905506</v>
      </c>
      <c r="AL93">
        <f t="shared" si="67"/>
        <v>-1.6469349752712363</v>
      </c>
      <c r="AM93">
        <f t="shared" si="68"/>
        <v>-1.0791916828246442</v>
      </c>
      <c r="AN93" s="80">
        <f t="shared" si="69"/>
        <v>-1.3686660777077981</v>
      </c>
      <c r="AO93" s="80">
        <f t="shared" si="69"/>
        <v>-1.3686660659074721</v>
      </c>
      <c r="AP93" s="80">
        <f t="shared" si="69"/>
        <v>-1.3686658503290279</v>
      </c>
      <c r="AQ93" s="80">
        <f t="shared" si="69"/>
        <v>-1.3686619119975547</v>
      </c>
      <c r="AR93" s="80">
        <f t="shared" si="69"/>
        <v>-1.3685899772356653</v>
      </c>
      <c r="AS93" s="80">
        <f t="shared" si="69"/>
        <v>-1.3672804804059773</v>
      </c>
      <c r="AT93" s="80">
        <f t="shared" si="69"/>
        <v>-1.3447464021305442</v>
      </c>
      <c r="AU93" s="80">
        <f t="shared" si="70"/>
        <v>-1.101558963625056</v>
      </c>
      <c r="AW93">
        <v>11200</v>
      </c>
      <c r="AX93">
        <f t="shared" si="40"/>
        <v>1.7906691758659186E-2</v>
      </c>
      <c r="AY93">
        <f t="shared" si="41"/>
        <v>-1.4367559008578393E-3</v>
      </c>
      <c r="AZ93">
        <f t="shared" si="42"/>
        <v>1.9343447659517028E-2</v>
      </c>
      <c r="BA93">
        <f t="shared" si="43"/>
        <v>1.0408588614016068</v>
      </c>
      <c r="BB93">
        <f t="shared" si="44"/>
        <v>0.98437378559049338</v>
      </c>
      <c r="BC93">
        <f t="shared" si="45"/>
        <v>1.4203759050137523</v>
      </c>
      <c r="BD93">
        <f t="shared" si="46"/>
        <v>0.85985552787604136</v>
      </c>
      <c r="BE93">
        <f t="shared" si="50"/>
        <v>7.4359895144257413</v>
      </c>
      <c r="BF93">
        <f t="shared" si="50"/>
        <v>7.4359889746120338</v>
      </c>
      <c r="BG93">
        <f t="shared" si="50"/>
        <v>7.4359840973576432</v>
      </c>
      <c r="BH93">
        <f t="shared" si="49"/>
        <v>7.4359400334525896</v>
      </c>
      <c r="BI93">
        <f t="shared" si="49"/>
        <v>7.4355421328750042</v>
      </c>
      <c r="BJ93">
        <f t="shared" si="49"/>
        <v>7.4319650454917348</v>
      </c>
      <c r="BK93">
        <f t="shared" si="49"/>
        <v>7.4009983824734276</v>
      </c>
      <c r="BL93">
        <f t="shared" si="47"/>
        <v>7.1868057245815073</v>
      </c>
    </row>
    <row r="94" spans="1:64" x14ac:dyDescent="0.2">
      <c r="A94" s="16" t="s">
        <v>2387</v>
      </c>
      <c r="B94" s="41"/>
      <c r="C94" s="42">
        <v>41227.372000000003</v>
      </c>
      <c r="D94" s="42"/>
      <c r="E94">
        <f t="shared" si="52"/>
        <v>-1674.0118336648889</v>
      </c>
      <c r="F94">
        <f t="shared" si="53"/>
        <v>-1674</v>
      </c>
      <c r="G94">
        <f t="shared" si="54"/>
        <v>-1.6063443246821407E-2</v>
      </c>
      <c r="I94">
        <f t="shared" si="73"/>
        <v>-1.6063443246821407E-2</v>
      </c>
      <c r="P94">
        <f t="shared" si="55"/>
        <v>1.6231204043272118E-2</v>
      </c>
      <c r="Q94" s="11">
        <f t="shared" si="56"/>
        <v>26208.872000000003</v>
      </c>
      <c r="R94">
        <f t="shared" si="57"/>
        <v>1.0429442435915452E-3</v>
      </c>
      <c r="S94" s="21">
        <v>0.1</v>
      </c>
      <c r="Z94">
        <f t="shared" si="58"/>
        <v>-1674</v>
      </c>
      <c r="AA94" s="80">
        <f t="shared" si="59"/>
        <v>-1.6829602184987635E-2</v>
      </c>
      <c r="AB94" s="80">
        <f t="shared" si="60"/>
        <v>4.9089798673140304E-3</v>
      </c>
      <c r="AC94" s="80">
        <f t="shared" si="61"/>
        <v>-3.2294647290093528E-2</v>
      </c>
      <c r="AD94" s="80">
        <f t="shared" si="71"/>
        <v>7.6615893816622815E-4</v>
      </c>
      <c r="AE94" s="80">
        <f t="shared" si="62"/>
        <v>5.8699951853200224E-8</v>
      </c>
      <c r="AF94">
        <f t="shared" si="72"/>
        <v>-3.2294647290093528E-2</v>
      </c>
      <c r="AG94" s="106"/>
      <c r="AH94">
        <f t="shared" si="63"/>
        <v>-2.0972423114135438E-2</v>
      </c>
      <c r="AI94">
        <f t="shared" si="64"/>
        <v>0.98874871028898681</v>
      </c>
      <c r="AJ94">
        <f t="shared" si="65"/>
        <v>-0.99769764275120199</v>
      </c>
      <c r="AK94">
        <f t="shared" si="66"/>
        <v>-0.27242588127594569</v>
      </c>
      <c r="AL94">
        <f t="shared" si="67"/>
        <v>-1.6120732385627645</v>
      </c>
      <c r="AM94">
        <f t="shared" si="68"/>
        <v>-1.0421528669695672</v>
      </c>
      <c r="AN94" s="80">
        <f t="shared" si="69"/>
        <v>-1.3345796726334211</v>
      </c>
      <c r="AO94" s="80">
        <f t="shared" si="69"/>
        <v>-1.3345796454174637</v>
      </c>
      <c r="AP94" s="80">
        <f t="shared" si="69"/>
        <v>-1.3345792188963002</v>
      </c>
      <c r="AQ94" s="80">
        <f t="shared" si="69"/>
        <v>-1.3345725346701316</v>
      </c>
      <c r="AR94" s="80">
        <f t="shared" si="69"/>
        <v>-1.334467807059303</v>
      </c>
      <c r="AS94" s="80">
        <f t="shared" si="69"/>
        <v>-1.3328328538709311</v>
      </c>
      <c r="AT94" s="80">
        <f t="shared" si="69"/>
        <v>-1.3086026409217659</v>
      </c>
      <c r="AU94" s="80">
        <f t="shared" si="70"/>
        <v>-1.0694931763757269</v>
      </c>
      <c r="AW94">
        <v>11400</v>
      </c>
      <c r="AX94">
        <f t="shared" si="40"/>
        <v>1.885890016771594E-2</v>
      </c>
      <c r="AY94">
        <f t="shared" si="41"/>
        <v>-1.593498998986905E-3</v>
      </c>
      <c r="AZ94">
        <f t="shared" si="42"/>
        <v>2.0452399166702846E-2</v>
      </c>
      <c r="BA94">
        <f t="shared" si="43"/>
        <v>1.0001318578939158</v>
      </c>
      <c r="BB94">
        <f t="shared" si="44"/>
        <v>0.99963341978305442</v>
      </c>
      <c r="BC94">
        <f t="shared" si="45"/>
        <v>1.5703127252158788</v>
      </c>
      <c r="BD94">
        <f t="shared" si="46"/>
        <v>0.99951651531853725</v>
      </c>
      <c r="BE94">
        <f t="shared" si="50"/>
        <v>7.5773616286284025</v>
      </c>
      <c r="BF94">
        <f t="shared" si="50"/>
        <v>7.5773615654624935</v>
      </c>
      <c r="BG94">
        <f t="shared" si="50"/>
        <v>7.577360717195103</v>
      </c>
      <c r="BH94">
        <f t="shared" si="49"/>
        <v>7.5773493258912312</v>
      </c>
      <c r="BI94">
        <f t="shared" si="49"/>
        <v>7.5771963973869498</v>
      </c>
      <c r="BJ94">
        <f t="shared" si="49"/>
        <v>7.5751512419073741</v>
      </c>
      <c r="BK94">
        <f t="shared" si="49"/>
        <v>7.5490823877895155</v>
      </c>
      <c r="BL94">
        <f t="shared" si="47"/>
        <v>7.3150688735788236</v>
      </c>
    </row>
    <row r="95" spans="1:64" x14ac:dyDescent="0.2">
      <c r="A95" s="16" t="s">
        <v>2388</v>
      </c>
      <c r="B95" s="41"/>
      <c r="C95" s="42">
        <v>41261.307000000001</v>
      </c>
      <c r="D95" s="42"/>
      <c r="E95">
        <f t="shared" si="52"/>
        <v>-1649.0124974778105</v>
      </c>
      <c r="F95">
        <f t="shared" si="53"/>
        <v>-1649</v>
      </c>
      <c r="G95">
        <f t="shared" si="54"/>
        <v>-1.6964526832452975E-2</v>
      </c>
      <c r="I95">
        <f t="shared" si="73"/>
        <v>-1.6964526832452975E-2</v>
      </c>
      <c r="P95">
        <f t="shared" si="55"/>
        <v>1.5823904043272115E-2</v>
      </c>
      <c r="Q95" s="11">
        <f t="shared" si="56"/>
        <v>26242.807000000001</v>
      </c>
      <c r="R95">
        <f t="shared" si="57"/>
        <v>1.0750811992922024E-3</v>
      </c>
      <c r="S95" s="21">
        <v>0.1</v>
      </c>
      <c r="Z95">
        <f t="shared" si="58"/>
        <v>-1649</v>
      </c>
      <c r="AA95" s="80">
        <f t="shared" si="59"/>
        <v>-1.6752539313504823E-2</v>
      </c>
      <c r="AB95" s="80">
        <f t="shared" si="60"/>
        <v>3.9286056334673254E-3</v>
      </c>
      <c r="AC95" s="80">
        <f t="shared" si="61"/>
        <v>-3.278843087572509E-2</v>
      </c>
      <c r="AD95" s="80">
        <f t="shared" si="71"/>
        <v>-2.119875189481521E-4</v>
      </c>
      <c r="AE95" s="80">
        <f t="shared" si="62"/>
        <v>4.4938708189793148E-9</v>
      </c>
      <c r="AF95">
        <f t="shared" si="72"/>
        <v>-3.278843087572509E-2</v>
      </c>
      <c r="AG95" s="106"/>
      <c r="AH95">
        <f t="shared" si="63"/>
        <v>-2.0893132465920301E-2</v>
      </c>
      <c r="AI95">
        <f t="shared" si="64"/>
        <v>0.9935682343437684</v>
      </c>
      <c r="AJ95">
        <f t="shared" si="65"/>
        <v>-0.99874097352882396</v>
      </c>
      <c r="AK95">
        <f t="shared" si="66"/>
        <v>-0.27258225309010881</v>
      </c>
      <c r="AL95">
        <f t="shared" si="67"/>
        <v>-1.5943876367189234</v>
      </c>
      <c r="AM95">
        <f t="shared" si="68"/>
        <v>-1.0238740269763493</v>
      </c>
      <c r="AN95" s="80">
        <f t="shared" si="69"/>
        <v>-1.317412337872224</v>
      </c>
      <c r="AO95" s="80">
        <f t="shared" si="69"/>
        <v>-1.317412298277036</v>
      </c>
      <c r="AP95" s="80">
        <f t="shared" si="69"/>
        <v>-1.3174117189798311</v>
      </c>
      <c r="AQ95" s="80">
        <f t="shared" si="69"/>
        <v>-1.3174032437230678</v>
      </c>
      <c r="AR95" s="80">
        <f t="shared" si="69"/>
        <v>-1.3172792803872522</v>
      </c>
      <c r="AS95" s="80">
        <f t="shared" si="69"/>
        <v>-1.3154728608281292</v>
      </c>
      <c r="AT95" s="80">
        <f t="shared" si="69"/>
        <v>-1.2904383002985049</v>
      </c>
      <c r="AU95" s="80">
        <f t="shared" si="70"/>
        <v>-1.0534602827510628</v>
      </c>
      <c r="AW95">
        <v>11600</v>
      </c>
      <c r="AX95">
        <f t="shared" si="40"/>
        <v>1.9381666709181494E-2</v>
      </c>
      <c r="AY95">
        <f t="shared" si="41"/>
        <v>-1.7523856898216061E-3</v>
      </c>
      <c r="AZ95">
        <f t="shared" si="42"/>
        <v>2.1134052399003098E-2</v>
      </c>
      <c r="BA95">
        <f t="shared" si="43"/>
        <v>0.96245467603739998</v>
      </c>
      <c r="BB95">
        <f t="shared" si="44"/>
        <v>0.99378520760854183</v>
      </c>
      <c r="BC95">
        <f t="shared" si="45"/>
        <v>1.708936356090641</v>
      </c>
      <c r="BD95">
        <f t="shared" si="46"/>
        <v>1.1486432734304097</v>
      </c>
      <c r="BE95">
        <f t="shared" si="50"/>
        <v>7.7132963199686673</v>
      </c>
      <c r="BF95">
        <f t="shared" si="50"/>
        <v>7.7132963182837315</v>
      </c>
      <c r="BG95">
        <f t="shared" si="50"/>
        <v>7.7132962742130751</v>
      </c>
      <c r="BH95">
        <f t="shared" si="49"/>
        <v>7.7132951215192227</v>
      </c>
      <c r="BI95">
        <f t="shared" si="49"/>
        <v>7.7132649754674274</v>
      </c>
      <c r="BJ95">
        <f t="shared" si="49"/>
        <v>7.7124788401730076</v>
      </c>
      <c r="BK95">
        <f t="shared" si="49"/>
        <v>7.6933218099769878</v>
      </c>
      <c r="BL95">
        <f t="shared" si="47"/>
        <v>7.4433320225761399</v>
      </c>
    </row>
    <row r="96" spans="1:64" x14ac:dyDescent="0.2">
      <c r="A96" s="16" t="s">
        <v>2388</v>
      </c>
      <c r="B96" s="41"/>
      <c r="C96" s="42">
        <v>41276.239999999998</v>
      </c>
      <c r="D96" s="42"/>
      <c r="E96">
        <f t="shared" si="52"/>
        <v>-1638.011610862764</v>
      </c>
      <c r="F96">
        <f t="shared" si="53"/>
        <v>-1638</v>
      </c>
      <c r="G96">
        <f t="shared" si="54"/>
        <v>-1.5761003611260094E-2</v>
      </c>
      <c r="I96">
        <f t="shared" si="73"/>
        <v>-1.5761003611260094E-2</v>
      </c>
      <c r="P96">
        <f t="shared" si="55"/>
        <v>1.5646276043272116E-2</v>
      </c>
      <c r="Q96" s="11">
        <f t="shared" si="56"/>
        <v>26257.739999999998</v>
      </c>
      <c r="R96">
        <f t="shared" si="57"/>
        <v>9.8641721529799282E-4</v>
      </c>
      <c r="S96" s="21">
        <v>0.1</v>
      </c>
      <c r="Z96">
        <f t="shared" si="58"/>
        <v>-1638</v>
      </c>
      <c r="AA96" s="80">
        <f t="shared" si="59"/>
        <v>-1.6716558651298039E-2</v>
      </c>
      <c r="AB96" s="80">
        <f t="shared" si="60"/>
        <v>5.0951573599073083E-3</v>
      </c>
      <c r="AC96" s="80">
        <f t="shared" si="61"/>
        <v>-3.1407279654532209E-2</v>
      </c>
      <c r="AD96" s="80">
        <f t="shared" si="71"/>
        <v>9.5555504003794547E-4</v>
      </c>
      <c r="AE96" s="80">
        <f t="shared" si="62"/>
        <v>9.1308543454191967E-8</v>
      </c>
      <c r="AF96">
        <f t="shared" si="72"/>
        <v>-3.1407279654532209E-2</v>
      </c>
      <c r="AG96" s="106"/>
      <c r="AH96">
        <f t="shared" si="63"/>
        <v>-2.0856160971167402E-2</v>
      </c>
      <c r="AI96">
        <f t="shared" si="64"/>
        <v>0.99570447667943196</v>
      </c>
      <c r="AJ96">
        <f t="shared" si="65"/>
        <v>-0.99910341259042268</v>
      </c>
      <c r="AK96">
        <f t="shared" si="66"/>
        <v>-0.27262428503077135</v>
      </c>
      <c r="AL96">
        <f t="shared" si="67"/>
        <v>-1.5865512251787703</v>
      </c>
      <c r="AM96">
        <f t="shared" si="68"/>
        <v>-1.0158803233055067</v>
      </c>
      <c r="AN96" s="80">
        <f t="shared" si="69"/>
        <v>-1.3098321798664985</v>
      </c>
      <c r="AO96" s="80">
        <f t="shared" si="69"/>
        <v>-1.3098321335326002</v>
      </c>
      <c r="AP96" s="80">
        <f t="shared" si="69"/>
        <v>-1.3098314749055082</v>
      </c>
      <c r="AQ96" s="80">
        <f t="shared" si="69"/>
        <v>-1.3098221128288645</v>
      </c>
      <c r="AR96" s="80">
        <f t="shared" si="69"/>
        <v>-1.3096890707503999</v>
      </c>
      <c r="AS96" s="80">
        <f t="shared" si="69"/>
        <v>-1.3078055517041693</v>
      </c>
      <c r="AT96" s="80">
        <f t="shared" si="69"/>
        <v>-1.2824266596602163</v>
      </c>
      <c r="AU96" s="80">
        <f t="shared" si="70"/>
        <v>-1.0464058095562105</v>
      </c>
      <c r="AW96">
        <v>11800</v>
      </c>
      <c r="AX96">
        <f t="shared" si="40"/>
        <v>1.9508638926565507E-2</v>
      </c>
      <c r="AY96">
        <f t="shared" si="41"/>
        <v>-1.9134159733619426E-3</v>
      </c>
      <c r="AZ96">
        <f t="shared" si="42"/>
        <v>2.1422054899927448E-2</v>
      </c>
      <c r="BA96">
        <f t="shared" si="43"/>
        <v>0.92812263757827451</v>
      </c>
      <c r="BB96">
        <f t="shared" si="44"/>
        <v>0.97129613841255114</v>
      </c>
      <c r="BC96">
        <f t="shared" si="45"/>
        <v>1.8375664279238655</v>
      </c>
      <c r="BD96">
        <f t="shared" si="46"/>
        <v>1.3099536568800347</v>
      </c>
      <c r="BE96">
        <f t="shared" si="50"/>
        <v>7.844240358574992</v>
      </c>
      <c r="BF96">
        <f t="shared" si="50"/>
        <v>7.8442403585749902</v>
      </c>
      <c r="BG96">
        <f t="shared" si="50"/>
        <v>7.8442403585741562</v>
      </c>
      <c r="BH96">
        <f t="shared" si="49"/>
        <v>7.8442403582603042</v>
      </c>
      <c r="BI96">
        <f t="shared" si="49"/>
        <v>7.84424024009361</v>
      </c>
      <c r="BJ96">
        <f t="shared" si="49"/>
        <v>7.8441958512239873</v>
      </c>
      <c r="BK96">
        <f t="shared" si="49"/>
        <v>7.8334541765432952</v>
      </c>
      <c r="BL96">
        <f t="shared" si="47"/>
        <v>7.5715951715734553</v>
      </c>
    </row>
    <row r="97" spans="1:47" x14ac:dyDescent="0.2">
      <c r="A97" s="28" t="s">
        <v>2544</v>
      </c>
      <c r="B97" s="49"/>
      <c r="C97" s="28">
        <v>41353.612999999998</v>
      </c>
      <c r="D97" s="8" t="s">
        <v>2559</v>
      </c>
      <c r="E97">
        <f t="shared" si="52"/>
        <v>-1581.0122403366718</v>
      </c>
      <c r="F97">
        <f t="shared" si="53"/>
        <v>-1581</v>
      </c>
      <c r="G97">
        <f t="shared" si="54"/>
        <v>-1.6615474181890022E-2</v>
      </c>
      <c r="I97">
        <f t="shared" si="73"/>
        <v>-1.6615474181890022E-2</v>
      </c>
      <c r="P97">
        <f t="shared" si="55"/>
        <v>1.4741344043272115E-2</v>
      </c>
      <c r="Q97" s="11">
        <f t="shared" si="56"/>
        <v>26335.112999999998</v>
      </c>
      <c r="R97">
        <f t="shared" si="57"/>
        <v>9.8325004920586006E-4</v>
      </c>
      <c r="S97" s="21">
        <v>0.1</v>
      </c>
      <c r="Z97">
        <f t="shared" si="58"/>
        <v>-1581</v>
      </c>
      <c r="AA97" s="80">
        <f t="shared" si="59"/>
        <v>-1.650955553901072E-2</v>
      </c>
      <c r="AB97" s="80">
        <f t="shared" si="60"/>
        <v>4.0284455058208699E-3</v>
      </c>
      <c r="AC97" s="80">
        <f t="shared" si="61"/>
        <v>-3.1356818225162134E-2</v>
      </c>
      <c r="AD97" s="80">
        <f t="shared" si="71"/>
        <v>-1.0591864287930186E-4</v>
      </c>
      <c r="AE97" s="80">
        <f t="shared" si="62"/>
        <v>1.1218758909393084E-9</v>
      </c>
      <c r="AF97">
        <f t="shared" si="72"/>
        <v>-3.1356818225162134E-2</v>
      </c>
      <c r="AG97" s="106"/>
      <c r="AH97">
        <f t="shared" si="63"/>
        <v>-2.0643919687710892E-2</v>
      </c>
      <c r="AI97">
        <f t="shared" si="64"/>
        <v>1.0069241814982863</v>
      </c>
      <c r="AJ97">
        <f t="shared" si="65"/>
        <v>-0.99999928440170183</v>
      </c>
      <c r="AK97">
        <f t="shared" si="66"/>
        <v>-0.27257018916182962</v>
      </c>
      <c r="AL97">
        <f t="shared" si="67"/>
        <v>-1.5453984920533244</v>
      </c>
      <c r="AM97">
        <f t="shared" si="68"/>
        <v>-0.97491931460401671</v>
      </c>
      <c r="AN97" s="80">
        <f t="shared" si="69"/>
        <v>-1.2702902474235316</v>
      </c>
      <c r="AO97" s="80">
        <f t="shared" si="69"/>
        <v>-1.2702901494983261</v>
      </c>
      <c r="AP97" s="80">
        <f t="shared" si="69"/>
        <v>-1.2702889361709289</v>
      </c>
      <c r="AQ97" s="80">
        <f t="shared" si="69"/>
        <v>-1.2702739030160295</v>
      </c>
      <c r="AR97" s="80">
        <f t="shared" si="69"/>
        <v>-1.2700877023278487</v>
      </c>
      <c r="AS97" s="80">
        <f t="shared" si="69"/>
        <v>-1.2677906181226024</v>
      </c>
      <c r="AT97" s="80">
        <f t="shared" si="69"/>
        <v>-1.2407247565384516</v>
      </c>
      <c r="AU97" s="80">
        <f t="shared" si="70"/>
        <v>-1.0098508120919751</v>
      </c>
    </row>
    <row r="98" spans="1:47" x14ac:dyDescent="0.2">
      <c r="A98" s="28" t="s">
        <v>2544</v>
      </c>
      <c r="B98" s="49"/>
      <c r="C98" s="28">
        <v>41368.546000000002</v>
      </c>
      <c r="D98" s="8" t="s">
        <v>2559</v>
      </c>
      <c r="E98">
        <f t="shared" si="52"/>
        <v>-1570.01135372162</v>
      </c>
      <c r="F98">
        <f t="shared" si="53"/>
        <v>-1570</v>
      </c>
      <c r="G98">
        <f t="shared" si="54"/>
        <v>-1.5411950953421183E-2</v>
      </c>
      <c r="I98">
        <f t="shared" si="73"/>
        <v>-1.5411950953421183E-2</v>
      </c>
      <c r="P98">
        <f t="shared" si="55"/>
        <v>1.4569700043272116E-2</v>
      </c>
      <c r="Q98" s="11">
        <f t="shared" si="56"/>
        <v>26350.046000000002</v>
      </c>
      <c r="R98">
        <f t="shared" si="57"/>
        <v>8.9889939648752032E-4</v>
      </c>
      <c r="S98" s="21">
        <v>0.1</v>
      </c>
      <c r="Z98">
        <f t="shared" si="58"/>
        <v>-1570</v>
      </c>
      <c r="AA98" s="80">
        <f t="shared" si="59"/>
        <v>-1.6465597098791387E-2</v>
      </c>
      <c r="AB98" s="80">
        <f t="shared" si="60"/>
        <v>5.1869793763406648E-3</v>
      </c>
      <c r="AC98" s="80">
        <f t="shared" si="61"/>
        <v>-2.9981650996693299E-2</v>
      </c>
      <c r="AD98" s="80">
        <f t="shared" si="71"/>
        <v>1.0536461453702038E-3</v>
      </c>
      <c r="AE98" s="80">
        <f t="shared" si="62"/>
        <v>1.1101701996534888E-7</v>
      </c>
      <c r="AF98">
        <f t="shared" si="72"/>
        <v>-2.9981650996693299E-2</v>
      </c>
      <c r="AG98" s="106"/>
      <c r="AH98">
        <f t="shared" si="63"/>
        <v>-2.0598930329761848E-2</v>
      </c>
      <c r="AI98">
        <f t="shared" si="64"/>
        <v>1.0091177797015574</v>
      </c>
      <c r="AJ98">
        <f t="shared" si="65"/>
        <v>-0.99997652231593692</v>
      </c>
      <c r="AK98">
        <f t="shared" si="66"/>
        <v>-0.27250563003807954</v>
      </c>
      <c r="AL98">
        <f t="shared" si="67"/>
        <v>-1.5373497535702887</v>
      </c>
      <c r="AM98">
        <f t="shared" si="68"/>
        <v>-0.96710054672646772</v>
      </c>
      <c r="AN98" s="80">
        <f t="shared" ref="AN98:AT113" si="74">$AU98+$AB$7*SIN(AO98)</f>
        <v>-1.2626080834773017</v>
      </c>
      <c r="AO98" s="80">
        <f t="shared" si="74"/>
        <v>-1.2626079716172363</v>
      </c>
      <c r="AP98" s="80">
        <f t="shared" si="74"/>
        <v>-1.2626066191203806</v>
      </c>
      <c r="AQ98" s="80">
        <f t="shared" si="74"/>
        <v>-1.2625902665742808</v>
      </c>
      <c r="AR98" s="80">
        <f t="shared" si="74"/>
        <v>-1.2623926203350746</v>
      </c>
      <c r="AS98" s="80">
        <f t="shared" si="74"/>
        <v>-1.2600133782291139</v>
      </c>
      <c r="AT98" s="80">
        <f t="shared" si="74"/>
        <v>-1.2326412915558875</v>
      </c>
      <c r="AU98" s="80">
        <f t="shared" si="70"/>
        <v>-1.0027963388971228</v>
      </c>
    </row>
    <row r="99" spans="1:47" x14ac:dyDescent="0.2">
      <c r="A99" s="16" t="s">
        <v>2379</v>
      </c>
      <c r="B99" s="41"/>
      <c r="C99" s="42">
        <v>41498.859700000001</v>
      </c>
      <c r="D99" s="42"/>
      <c r="E99">
        <f t="shared" si="52"/>
        <v>-1474.0114717094712</v>
      </c>
      <c r="F99">
        <f t="shared" si="53"/>
        <v>-1474</v>
      </c>
      <c r="G99">
        <f t="shared" si="54"/>
        <v>-1.5572111915389542E-2</v>
      </c>
      <c r="J99">
        <f>G99</f>
        <v>-1.5572111915389542E-2</v>
      </c>
      <c r="P99">
        <f t="shared" si="55"/>
        <v>1.3112804043272116E-2</v>
      </c>
      <c r="Q99" s="11">
        <f t="shared" si="56"/>
        <v>26480.359700000001</v>
      </c>
      <c r="R99">
        <f t="shared" si="57"/>
        <v>8.228244035554821E-4</v>
      </c>
      <c r="S99" s="21">
        <v>1</v>
      </c>
      <c r="Z99">
        <f t="shared" si="58"/>
        <v>-1474</v>
      </c>
      <c r="AA99" s="80">
        <f t="shared" si="59"/>
        <v>-1.6025695466453535E-2</v>
      </c>
      <c r="AB99" s="80">
        <f t="shared" si="60"/>
        <v>4.5776444445444833E-3</v>
      </c>
      <c r="AC99" s="80">
        <f t="shared" si="61"/>
        <v>-2.8684915958661655E-2</v>
      </c>
      <c r="AD99" s="80">
        <f t="shared" si="71"/>
        <v>4.5358355106399351E-4</v>
      </c>
      <c r="AE99" s="80">
        <f t="shared" si="62"/>
        <v>2.0573803779582241E-7</v>
      </c>
      <c r="AF99">
        <f t="shared" si="72"/>
        <v>-2.8684915958661655E-2</v>
      </c>
      <c r="AG99" s="106"/>
      <c r="AH99">
        <f t="shared" si="63"/>
        <v>-2.0149756359934025E-2</v>
      </c>
      <c r="AI99">
        <f t="shared" si="64"/>
        <v>1.0286322815061062</v>
      </c>
      <c r="AJ99">
        <f t="shared" si="65"/>
        <v>-0.99691170989407307</v>
      </c>
      <c r="AK99">
        <f t="shared" si="66"/>
        <v>-0.27115059425509636</v>
      </c>
      <c r="AL99">
        <f t="shared" si="67"/>
        <v>-1.4655907033501439</v>
      </c>
      <c r="AM99">
        <f t="shared" si="68"/>
        <v>-0.8999642529337063</v>
      </c>
      <c r="AN99" s="80">
        <f t="shared" si="74"/>
        <v>-1.1948453743102574</v>
      </c>
      <c r="AO99" s="80">
        <f t="shared" si="74"/>
        <v>-1.1948450595195812</v>
      </c>
      <c r="AP99" s="80">
        <f t="shared" si="74"/>
        <v>-1.1948419150365468</v>
      </c>
      <c r="AQ99" s="80">
        <f t="shared" si="74"/>
        <v>-1.1948105057809879</v>
      </c>
      <c r="AR99" s="80">
        <f t="shared" si="74"/>
        <v>-1.1944969056081853</v>
      </c>
      <c r="AS99" s="80">
        <f t="shared" si="74"/>
        <v>-1.1913793561883601</v>
      </c>
      <c r="AT99" s="80">
        <f t="shared" si="74"/>
        <v>-1.1616149383450982</v>
      </c>
      <c r="AU99" s="80">
        <f t="shared" si="70"/>
        <v>-0.94123002737841155</v>
      </c>
    </row>
    <row r="100" spans="1:47" x14ac:dyDescent="0.2">
      <c r="A100" s="16" t="s">
        <v>2389</v>
      </c>
      <c r="B100" s="41"/>
      <c r="C100" s="42">
        <v>41694.339999999997</v>
      </c>
      <c r="D100" s="42"/>
      <c r="E100">
        <f t="shared" si="52"/>
        <v>-1330.004466032407</v>
      </c>
      <c r="F100">
        <f t="shared" si="53"/>
        <v>-1330</v>
      </c>
      <c r="G100">
        <f t="shared" si="54"/>
        <v>-6.0623533572652377E-3</v>
      </c>
      <c r="I100">
        <f>G100</f>
        <v>-6.0623533572652377E-3</v>
      </c>
      <c r="P100">
        <f t="shared" si="55"/>
        <v>1.1065700043272116E-2</v>
      </c>
      <c r="Q100" s="11">
        <f t="shared" si="56"/>
        <v>26675.839999999997</v>
      </c>
      <c r="R100">
        <f t="shared" si="57"/>
        <v>2.9337021329165923E-4</v>
      </c>
      <c r="S100" s="21">
        <v>0.1</v>
      </c>
      <c r="Z100">
        <f t="shared" si="58"/>
        <v>-1330</v>
      </c>
      <c r="AA100" s="80">
        <f t="shared" si="59"/>
        <v>-1.5170890785311135E-2</v>
      </c>
      <c r="AB100" s="80">
        <f t="shared" si="60"/>
        <v>1.3217763783242589E-2</v>
      </c>
      <c r="AC100" s="80">
        <f t="shared" si="61"/>
        <v>-1.7128053400537354E-2</v>
      </c>
      <c r="AD100" s="80">
        <f t="shared" si="71"/>
        <v>9.1085374280458972E-3</v>
      </c>
      <c r="AE100" s="80">
        <f t="shared" si="62"/>
        <v>8.296545407811296E-6</v>
      </c>
      <c r="AF100">
        <f t="shared" si="72"/>
        <v>-1.7128053400537354E-2</v>
      </c>
      <c r="AG100" s="106"/>
      <c r="AH100">
        <f t="shared" si="63"/>
        <v>-1.9280117140507827E-2</v>
      </c>
      <c r="AI100">
        <f t="shared" si="64"/>
        <v>1.0590163906881953</v>
      </c>
      <c r="AJ100">
        <f t="shared" si="65"/>
        <v>-0.98170444012045899</v>
      </c>
      <c r="AK100">
        <f t="shared" si="66"/>
        <v>-0.26619451147473927</v>
      </c>
      <c r="AL100">
        <f t="shared" si="67"/>
        <v>-1.3526212606491606</v>
      </c>
      <c r="AM100">
        <f t="shared" si="68"/>
        <v>-0.80257752733381538</v>
      </c>
      <c r="AN100" s="80">
        <f t="shared" si="74"/>
        <v>-1.0907167800092612</v>
      </c>
      <c r="AO100" s="80">
        <f t="shared" si="74"/>
        <v>-1.0907157082914392</v>
      </c>
      <c r="AP100" s="80">
        <f t="shared" si="74"/>
        <v>-1.0907071977562293</v>
      </c>
      <c r="AQ100" s="80">
        <f t="shared" si="74"/>
        <v>-1.0906396203428361</v>
      </c>
      <c r="AR100" s="80">
        <f t="shared" si="74"/>
        <v>-1.0901033366900053</v>
      </c>
      <c r="AS100" s="80">
        <f t="shared" si="74"/>
        <v>-1.0858668584042852</v>
      </c>
      <c r="AT100" s="80">
        <f t="shared" si="74"/>
        <v>-1.0535216943313872</v>
      </c>
      <c r="AU100" s="80">
        <f t="shared" si="70"/>
        <v>-0.8488805601003433</v>
      </c>
    </row>
    <row r="101" spans="1:47" x14ac:dyDescent="0.2">
      <c r="A101" s="16" t="s">
        <v>2389</v>
      </c>
      <c r="B101" s="41"/>
      <c r="C101" s="42">
        <v>41709.267</v>
      </c>
      <c r="D101" s="42"/>
      <c r="E101">
        <f t="shared" si="52"/>
        <v>-1319.0079995151054</v>
      </c>
      <c r="F101">
        <f t="shared" si="53"/>
        <v>-1319</v>
      </c>
      <c r="G101">
        <f t="shared" si="54"/>
        <v>-1.085883013001876E-2</v>
      </c>
      <c r="I101">
        <f>G101</f>
        <v>-1.085883013001876E-2</v>
      </c>
      <c r="P101">
        <f t="shared" si="55"/>
        <v>1.0916144043272116E-2</v>
      </c>
      <c r="Q101" s="11">
        <f t="shared" si="56"/>
        <v>26690.767</v>
      </c>
      <c r="R101">
        <f t="shared" si="57"/>
        <v>4.741495002474847E-4</v>
      </c>
      <c r="S101" s="21">
        <v>0.1</v>
      </c>
      <c r="Z101">
        <f t="shared" si="58"/>
        <v>-1319</v>
      </c>
      <c r="AA101" s="80">
        <f t="shared" si="59"/>
        <v>-1.5095721620502617E-2</v>
      </c>
      <c r="AB101" s="80">
        <f t="shared" si="60"/>
        <v>8.3449389664643318E-3</v>
      </c>
      <c r="AC101" s="80">
        <f t="shared" si="61"/>
        <v>-2.1774974173290877E-2</v>
      </c>
      <c r="AD101" s="80">
        <f t="shared" si="71"/>
        <v>4.236891490483858E-3</v>
      </c>
      <c r="AE101" s="80">
        <f t="shared" si="62"/>
        <v>1.7951249502134528E-6</v>
      </c>
      <c r="AF101">
        <f t="shared" si="72"/>
        <v>-2.1774974173290877E-2</v>
      </c>
      <c r="AG101" s="106"/>
      <c r="AH101">
        <f t="shared" si="63"/>
        <v>-1.9203769096483091E-2</v>
      </c>
      <c r="AI101">
        <f t="shared" si="64"/>
        <v>1.0613841088165483</v>
      </c>
      <c r="AJ101">
        <f t="shared" si="65"/>
        <v>-0.97997020711180405</v>
      </c>
      <c r="AK101">
        <f t="shared" si="66"/>
        <v>-0.26565850916907396</v>
      </c>
      <c r="AL101">
        <f t="shared" si="67"/>
        <v>-1.3437176636218549</v>
      </c>
      <c r="AM101">
        <f t="shared" si="68"/>
        <v>-0.79528419903318182</v>
      </c>
      <c r="AN101" s="80">
        <f t="shared" si="74"/>
        <v>-1.0826369395676931</v>
      </c>
      <c r="AO101" s="80">
        <f t="shared" si="74"/>
        <v>-1.0826357775542637</v>
      </c>
      <c r="AP101" s="80">
        <f t="shared" si="74"/>
        <v>-1.0826266906863209</v>
      </c>
      <c r="AQ101" s="80">
        <f t="shared" si="74"/>
        <v>-1.0825556373431291</v>
      </c>
      <c r="AR101" s="80">
        <f t="shared" si="74"/>
        <v>-1.0820003742157573</v>
      </c>
      <c r="AS101" s="80">
        <f t="shared" si="74"/>
        <v>-1.0776809318368059</v>
      </c>
      <c r="AT101" s="80">
        <f t="shared" si="74"/>
        <v>-1.0451910719961039</v>
      </c>
      <c r="AU101" s="80">
        <f t="shared" si="70"/>
        <v>-0.84182608690549099</v>
      </c>
    </row>
    <row r="102" spans="1:47" x14ac:dyDescent="0.2">
      <c r="A102" s="16" t="s">
        <v>2390</v>
      </c>
      <c r="B102" s="41"/>
      <c r="C102" s="42">
        <v>41850.442000000003</v>
      </c>
      <c r="D102" s="42"/>
      <c r="E102">
        <f t="shared" si="52"/>
        <v>-1215.0067828888757</v>
      </c>
      <c r="F102">
        <f t="shared" si="53"/>
        <v>-1215</v>
      </c>
      <c r="G102">
        <f t="shared" si="54"/>
        <v>-9.2073378400527872E-3</v>
      </c>
      <c r="I102">
        <f>G102</f>
        <v>-9.2073378400527872E-3</v>
      </c>
      <c r="P102">
        <f t="shared" si="55"/>
        <v>9.5500000432721145E-3</v>
      </c>
      <c r="Q102" s="11">
        <f t="shared" si="56"/>
        <v>26831.942000000003</v>
      </c>
      <c r="R102">
        <f t="shared" si="57"/>
        <v>3.5183772446921549E-4</v>
      </c>
      <c r="S102" s="21">
        <v>0.1</v>
      </c>
      <c r="Z102">
        <f t="shared" si="58"/>
        <v>-1215</v>
      </c>
      <c r="AA102" s="80">
        <f t="shared" si="59"/>
        <v>-1.4314260691211209E-2</v>
      </c>
      <c r="AB102" s="80">
        <f t="shared" si="60"/>
        <v>9.2035040928942526E-3</v>
      </c>
      <c r="AC102" s="80">
        <f t="shared" si="61"/>
        <v>-1.8757337883324902E-2</v>
      </c>
      <c r="AD102" s="80">
        <f t="shared" si="71"/>
        <v>5.1069228511584214E-3</v>
      </c>
      <c r="AE102" s="80">
        <f t="shared" si="62"/>
        <v>2.6080661007684062E-6</v>
      </c>
      <c r="AF102">
        <f t="shared" si="72"/>
        <v>-1.8757337883324902E-2</v>
      </c>
      <c r="AG102" s="106"/>
      <c r="AH102">
        <f t="shared" si="63"/>
        <v>-1.841084193294704E-2</v>
      </c>
      <c r="AI102">
        <f t="shared" si="64"/>
        <v>1.0840209375820009</v>
      </c>
      <c r="AJ102">
        <f t="shared" si="65"/>
        <v>-0.95919395395274154</v>
      </c>
      <c r="AK102">
        <f t="shared" si="66"/>
        <v>-0.25938954172629686</v>
      </c>
      <c r="AL102">
        <f t="shared" si="67"/>
        <v>-1.2575433846902044</v>
      </c>
      <c r="AM102">
        <f t="shared" si="68"/>
        <v>-0.72723512544106372</v>
      </c>
      <c r="AN102" s="80">
        <f t="shared" si="74"/>
        <v>-1.0053472750500241</v>
      </c>
      <c r="AO102" s="80">
        <f t="shared" si="74"/>
        <v>-1.0053449542138828</v>
      </c>
      <c r="AP102" s="80">
        <f t="shared" si="74"/>
        <v>-1.0053290680025604</v>
      </c>
      <c r="AQ102" s="80">
        <f t="shared" si="74"/>
        <v>-1.0052203369600186</v>
      </c>
      <c r="AR102" s="80">
        <f t="shared" si="74"/>
        <v>-1.0044766412703536</v>
      </c>
      <c r="AS102" s="80">
        <f t="shared" si="74"/>
        <v>-0.99941304901437467</v>
      </c>
      <c r="AT102" s="80">
        <f t="shared" si="74"/>
        <v>-0.96593769676289454</v>
      </c>
      <c r="AU102" s="80">
        <f t="shared" si="70"/>
        <v>-0.77512924942688688</v>
      </c>
    </row>
    <row r="103" spans="1:47" x14ac:dyDescent="0.2">
      <c r="A103" s="16" t="s">
        <v>2379</v>
      </c>
      <c r="B103" s="41"/>
      <c r="C103" s="42">
        <v>41864.017699999997</v>
      </c>
      <c r="D103" s="42"/>
      <c r="E103">
        <f t="shared" si="52"/>
        <v>-1205.0057960530191</v>
      </c>
      <c r="F103">
        <f t="shared" si="53"/>
        <v>-1205</v>
      </c>
      <c r="G103">
        <f t="shared" si="54"/>
        <v>-7.8677712735952809E-3</v>
      </c>
      <c r="J103">
        <f>G103</f>
        <v>-7.8677712735952809E-3</v>
      </c>
      <c r="P103">
        <f t="shared" si="55"/>
        <v>9.4232000432721147E-3</v>
      </c>
      <c r="Q103" s="11">
        <f t="shared" si="56"/>
        <v>26845.517699999997</v>
      </c>
      <c r="R103">
        <f t="shared" si="57"/>
        <v>2.9897768908073097E-4</v>
      </c>
      <c r="S103" s="21">
        <v>1</v>
      </c>
      <c r="Z103">
        <f t="shared" si="58"/>
        <v>-1205</v>
      </c>
      <c r="AA103" s="80">
        <f t="shared" si="59"/>
        <v>-1.4232317758825204E-2</v>
      </c>
      <c r="AB103" s="80">
        <f t="shared" si="60"/>
        <v>1.0459994658246177E-2</v>
      </c>
      <c r="AC103" s="80">
        <f t="shared" si="61"/>
        <v>-1.7290971316867396E-2</v>
      </c>
      <c r="AD103" s="80">
        <f t="shared" si="71"/>
        <v>6.3645464852299227E-3</v>
      </c>
      <c r="AE103" s="80">
        <f t="shared" si="62"/>
        <v>4.0507451962652562E-5</v>
      </c>
      <c r="AF103">
        <f t="shared" si="72"/>
        <v>-1.7290971316867396E-2</v>
      </c>
      <c r="AG103" s="106"/>
      <c r="AH103">
        <f t="shared" si="63"/>
        <v>-1.8327765931841457E-2</v>
      </c>
      <c r="AI103">
        <f t="shared" si="64"/>
        <v>1.0862172965596237</v>
      </c>
      <c r="AJ103">
        <f t="shared" si="65"/>
        <v>-0.95676202795913734</v>
      </c>
      <c r="AK103">
        <f t="shared" si="66"/>
        <v>-0.2586677986976475</v>
      </c>
      <c r="AL103">
        <f t="shared" si="67"/>
        <v>-1.2490642236125551</v>
      </c>
      <c r="AM103">
        <f t="shared" si="68"/>
        <v>-0.7207732384026988</v>
      </c>
      <c r="AN103" s="80">
        <f t="shared" si="74"/>
        <v>-0.99782930505003964</v>
      </c>
      <c r="AO103" s="80">
        <f t="shared" si="74"/>
        <v>-0.99782684046531966</v>
      </c>
      <c r="AP103" s="80">
        <f t="shared" si="74"/>
        <v>-0.99781016735918504</v>
      </c>
      <c r="AQ103" s="80">
        <f t="shared" si="74"/>
        <v>-0.99769738382227713</v>
      </c>
      <c r="AR103" s="80">
        <f t="shared" si="74"/>
        <v>-0.99693498794349145</v>
      </c>
      <c r="AS103" s="80">
        <f t="shared" si="74"/>
        <v>-0.99180470746085025</v>
      </c>
      <c r="AT103" s="80">
        <f t="shared" si="74"/>
        <v>-0.95827154595186848</v>
      </c>
      <c r="AU103" s="80">
        <f t="shared" si="70"/>
        <v>-0.76871609197702107</v>
      </c>
    </row>
    <row r="104" spans="1:47" x14ac:dyDescent="0.2">
      <c r="A104" s="16" t="s">
        <v>2391</v>
      </c>
      <c r="B104" s="41"/>
      <c r="C104" s="42">
        <v>41903.381999999998</v>
      </c>
      <c r="D104" s="42"/>
      <c r="E104">
        <f t="shared" si="52"/>
        <v>-1176.0067870808928</v>
      </c>
      <c r="F104">
        <f t="shared" si="53"/>
        <v>-1176</v>
      </c>
      <c r="G104">
        <f t="shared" si="54"/>
        <v>-9.213028235535603E-3</v>
      </c>
      <c r="I104">
        <f t="shared" ref="I104:I109" si="75">G104</f>
        <v>-9.213028235535603E-3</v>
      </c>
      <c r="P104">
        <f t="shared" si="55"/>
        <v>9.060004043272115E-3</v>
      </c>
      <c r="Q104" s="11">
        <f t="shared" si="56"/>
        <v>26884.881999999998</v>
      </c>
      <c r="R104">
        <f t="shared" si="57"/>
        <v>3.3390370866234878E-4</v>
      </c>
      <c r="S104" s="21">
        <v>0.1</v>
      </c>
      <c r="Z104">
        <f t="shared" si="58"/>
        <v>-1176</v>
      </c>
      <c r="AA104" s="80">
        <f t="shared" si="59"/>
        <v>-1.3987880244919487E-2</v>
      </c>
      <c r="AB104" s="80">
        <f t="shared" si="60"/>
        <v>8.8669839780714833E-3</v>
      </c>
      <c r="AC104" s="80">
        <f t="shared" si="61"/>
        <v>-1.8273032278807718E-2</v>
      </c>
      <c r="AD104" s="80">
        <f t="shared" si="71"/>
        <v>4.7748520093838839E-3</v>
      </c>
      <c r="AE104" s="80">
        <f t="shared" si="62"/>
        <v>2.2799211711517314E-6</v>
      </c>
      <c r="AF104">
        <f t="shared" si="72"/>
        <v>-1.8273032278807718E-2</v>
      </c>
      <c r="AG104" s="106"/>
      <c r="AH104">
        <f t="shared" si="63"/>
        <v>-1.8080012213607086E-2</v>
      </c>
      <c r="AI104">
        <f t="shared" si="64"/>
        <v>1.0926010855616641</v>
      </c>
      <c r="AJ104">
        <f t="shared" si="65"/>
        <v>-0.94925984629467575</v>
      </c>
      <c r="AK104">
        <f t="shared" si="66"/>
        <v>-0.25645173281133854</v>
      </c>
      <c r="AL104">
        <f t="shared" si="67"/>
        <v>-1.2242798315269532</v>
      </c>
      <c r="AM104">
        <f t="shared" si="68"/>
        <v>-0.70210887624698304</v>
      </c>
      <c r="AN104" s="80">
        <f t="shared" si="74"/>
        <v>-0.97594101538591871</v>
      </c>
      <c r="AO104" s="80">
        <f t="shared" si="74"/>
        <v>-0.9759380986964119</v>
      </c>
      <c r="AP104" s="80">
        <f t="shared" si="74"/>
        <v>-0.97591901009032822</v>
      </c>
      <c r="AQ104" s="80">
        <f t="shared" si="74"/>
        <v>-0.97579409582955701</v>
      </c>
      <c r="AR104" s="80">
        <f t="shared" si="74"/>
        <v>-0.97497723550759607</v>
      </c>
      <c r="AS104" s="80">
        <f t="shared" si="74"/>
        <v>-0.96965953199261712</v>
      </c>
      <c r="AT104" s="80">
        <f t="shared" si="74"/>
        <v>-0.93599580750551348</v>
      </c>
      <c r="AU104" s="80">
        <f t="shared" si="70"/>
        <v>-0.75011793537241012</v>
      </c>
    </row>
    <row r="105" spans="1:47" x14ac:dyDescent="0.2">
      <c r="A105" s="16" t="s">
        <v>2392</v>
      </c>
      <c r="B105" s="41"/>
      <c r="C105" s="42">
        <v>41994.334000000003</v>
      </c>
      <c r="D105" s="42"/>
      <c r="E105">
        <f t="shared" si="52"/>
        <v>-1109.0039986651736</v>
      </c>
      <c r="F105">
        <f t="shared" si="53"/>
        <v>-1109</v>
      </c>
      <c r="G105">
        <f t="shared" si="54"/>
        <v>-5.427932228485588E-3</v>
      </c>
      <c r="I105">
        <f t="shared" si="75"/>
        <v>-5.427932228485588E-3</v>
      </c>
      <c r="P105">
        <f t="shared" si="55"/>
        <v>8.2466240432721161E-3</v>
      </c>
      <c r="Q105" s="11">
        <f t="shared" si="56"/>
        <v>26975.834000000003</v>
      </c>
      <c r="R105">
        <f t="shared" si="57"/>
        <v>1.8699348922946796E-4</v>
      </c>
      <c r="S105" s="21">
        <v>0.1</v>
      </c>
      <c r="Z105">
        <f t="shared" si="58"/>
        <v>-1109</v>
      </c>
      <c r="AA105" s="80">
        <f t="shared" si="59"/>
        <v>-1.3384293067744649E-2</v>
      </c>
      <c r="AB105" s="80">
        <f t="shared" si="60"/>
        <v>1.2040658887575204E-2</v>
      </c>
      <c r="AC105" s="80">
        <f t="shared" si="61"/>
        <v>-1.3674556271757704E-2</v>
      </c>
      <c r="AD105" s="80">
        <f t="shared" si="71"/>
        <v>7.9563608392590607E-3</v>
      </c>
      <c r="AE105" s="80">
        <f t="shared" si="62"/>
        <v>6.3303677804495153E-6</v>
      </c>
      <c r="AF105">
        <f t="shared" si="72"/>
        <v>-1.3674556271757704E-2</v>
      </c>
      <c r="AG105" s="106"/>
      <c r="AH105">
        <f t="shared" si="63"/>
        <v>-1.7468591116060792E-2</v>
      </c>
      <c r="AI105">
        <f t="shared" si="64"/>
        <v>1.1074064983293075</v>
      </c>
      <c r="AJ105">
        <f t="shared" si="65"/>
        <v>-0.92929296444622467</v>
      </c>
      <c r="AK105">
        <f t="shared" si="66"/>
        <v>-0.2506118441450309</v>
      </c>
      <c r="AL105">
        <f t="shared" si="67"/>
        <v>-1.1658997459716316</v>
      </c>
      <c r="AM105">
        <f t="shared" si="68"/>
        <v>-0.65939271837640945</v>
      </c>
      <c r="AN105" s="80">
        <f t="shared" si="74"/>
        <v>-0.9248798106056183</v>
      </c>
      <c r="AO105" s="80">
        <f t="shared" si="74"/>
        <v>-0.92487564010147871</v>
      </c>
      <c r="AP105" s="80">
        <f t="shared" si="74"/>
        <v>-0.92485022955592222</v>
      </c>
      <c r="AQ105" s="80">
        <f t="shared" si="74"/>
        <v>-0.92469542365440294</v>
      </c>
      <c r="AR105" s="80">
        <f t="shared" si="74"/>
        <v>-0.92375300208747713</v>
      </c>
      <c r="AS105" s="80">
        <f t="shared" si="74"/>
        <v>-0.91804090351293954</v>
      </c>
      <c r="AT105" s="80">
        <f t="shared" si="74"/>
        <v>-0.8842874822429887</v>
      </c>
      <c r="AU105" s="80">
        <f t="shared" si="70"/>
        <v>-0.70714978045830978</v>
      </c>
    </row>
    <row r="106" spans="1:47" x14ac:dyDescent="0.2">
      <c r="A106" s="16" t="s">
        <v>2393</v>
      </c>
      <c r="B106" s="41"/>
      <c r="C106" s="42">
        <v>42074.421999999999</v>
      </c>
      <c r="D106" s="42"/>
      <c r="E106">
        <f t="shared" si="52"/>
        <v>-1050.0045339075259</v>
      </c>
      <c r="F106">
        <f t="shared" si="53"/>
        <v>-1050</v>
      </c>
      <c r="G106">
        <f t="shared" si="54"/>
        <v>-6.1544894924736582E-3</v>
      </c>
      <c r="I106">
        <f t="shared" si="75"/>
        <v>-6.1544894924736582E-3</v>
      </c>
      <c r="P106">
        <f t="shared" si="55"/>
        <v>7.5601000432721152E-3</v>
      </c>
      <c r="Q106" s="11">
        <f t="shared" si="56"/>
        <v>27055.921999999999</v>
      </c>
      <c r="R106">
        <f t="shared" si="57"/>
        <v>1.8808996613398746E-4</v>
      </c>
      <c r="S106" s="21">
        <v>0.1</v>
      </c>
      <c r="Z106">
        <f t="shared" si="58"/>
        <v>-1050</v>
      </c>
      <c r="AA106" s="80">
        <f t="shared" si="59"/>
        <v>-1.2807693014115707E-2</v>
      </c>
      <c r="AB106" s="80">
        <f t="shared" si="60"/>
        <v>1.0730403849711752E-2</v>
      </c>
      <c r="AC106" s="80">
        <f t="shared" si="61"/>
        <v>-1.3714589535745773E-2</v>
      </c>
      <c r="AD106" s="80">
        <f t="shared" si="71"/>
        <v>6.6532035216420489E-3</v>
      </c>
      <c r="AE106" s="80">
        <f t="shared" si="62"/>
        <v>4.4265117100390163E-6</v>
      </c>
      <c r="AF106">
        <f t="shared" si="72"/>
        <v>-1.3714589535745773E-2</v>
      </c>
      <c r="AG106" s="106"/>
      <c r="AH106">
        <f t="shared" si="63"/>
        <v>-1.688489334218541E-2</v>
      </c>
      <c r="AI106">
        <f t="shared" si="64"/>
        <v>1.1204634516909573</v>
      </c>
      <c r="AJ106">
        <f t="shared" si="65"/>
        <v>-0.90853898155385671</v>
      </c>
      <c r="AK106">
        <f t="shared" si="66"/>
        <v>-0.2446037798478127</v>
      </c>
      <c r="AL106">
        <f t="shared" si="67"/>
        <v>-1.1131795636433603</v>
      </c>
      <c r="AM106">
        <f t="shared" si="68"/>
        <v>-0.62220899407670482</v>
      </c>
      <c r="AN106" s="80">
        <f t="shared" si="74"/>
        <v>-0.87934569367262649</v>
      </c>
      <c r="AO106" s="80">
        <f t="shared" si="74"/>
        <v>-0.87934017042559043</v>
      </c>
      <c r="AP106" s="80">
        <f t="shared" si="74"/>
        <v>-0.87930840323436876</v>
      </c>
      <c r="AQ106" s="80">
        <f t="shared" si="74"/>
        <v>-0.87912571653946214</v>
      </c>
      <c r="AR106" s="80">
        <f t="shared" si="74"/>
        <v>-0.87807590338379093</v>
      </c>
      <c r="AS106" s="80">
        <f t="shared" si="74"/>
        <v>-0.87206865055303884</v>
      </c>
      <c r="AT106" s="80">
        <f t="shared" si="74"/>
        <v>-0.83848198162604615</v>
      </c>
      <c r="AU106" s="80">
        <f t="shared" si="70"/>
        <v>-0.66931215150410139</v>
      </c>
    </row>
    <row r="107" spans="1:47" x14ac:dyDescent="0.2">
      <c r="A107" s="16" t="s">
        <v>2395</v>
      </c>
      <c r="B107" s="41"/>
      <c r="C107" s="42">
        <v>42146.366000000002</v>
      </c>
      <c r="D107" s="42"/>
      <c r="E107">
        <f t="shared" si="52"/>
        <v>-997.00461516158884</v>
      </c>
      <c r="F107">
        <f t="shared" si="53"/>
        <v>-997</v>
      </c>
      <c r="G107">
        <f t="shared" si="54"/>
        <v>-6.2647866870975122E-3</v>
      </c>
      <c r="I107">
        <f t="shared" si="75"/>
        <v>-6.2647866870975122E-3</v>
      </c>
      <c r="P107">
        <f t="shared" si="55"/>
        <v>6.9671360432721156E-3</v>
      </c>
      <c r="Q107" s="11">
        <f t="shared" si="56"/>
        <v>27127.866000000002</v>
      </c>
      <c r="R107">
        <f t="shared" si="57"/>
        <v>1.7508377914247241E-4</v>
      </c>
      <c r="S107" s="21">
        <v>0.1</v>
      </c>
      <c r="Z107">
        <f t="shared" si="58"/>
        <v>-997</v>
      </c>
      <c r="AA107" s="80">
        <f t="shared" si="59"/>
        <v>-1.2253692815130699E-2</v>
      </c>
      <c r="AB107" s="80">
        <f t="shared" si="60"/>
        <v>1.0059571483336652E-2</v>
      </c>
      <c r="AC107" s="80">
        <f t="shared" si="61"/>
        <v>-1.3231922730369628E-2</v>
      </c>
      <c r="AD107" s="80">
        <f t="shared" si="71"/>
        <v>5.9889061280331869E-3</v>
      </c>
      <c r="AE107" s="80">
        <f t="shared" si="62"/>
        <v>3.5866996610393462E-6</v>
      </c>
      <c r="AF107">
        <f t="shared" si="72"/>
        <v>-1.3231922730369628E-2</v>
      </c>
      <c r="AG107" s="106"/>
      <c r="AH107">
        <f t="shared" si="63"/>
        <v>-1.6324358170434164E-2</v>
      </c>
      <c r="AI107">
        <f t="shared" si="64"/>
        <v>1.1321607200158541</v>
      </c>
      <c r="AJ107">
        <f t="shared" si="65"/>
        <v>-0.88725340571448919</v>
      </c>
      <c r="AK107">
        <f t="shared" si="66"/>
        <v>-0.2384868893545887</v>
      </c>
      <c r="AL107">
        <f t="shared" si="67"/>
        <v>-1.0647622213854093</v>
      </c>
      <c r="AM107">
        <f t="shared" si="68"/>
        <v>-0.58912003029514615</v>
      </c>
      <c r="AN107" s="80">
        <f t="shared" si="74"/>
        <v>-0.83798748097198339</v>
      </c>
      <c r="AO107" s="80">
        <f t="shared" si="74"/>
        <v>-0.83798054972848779</v>
      </c>
      <c r="AP107" s="80">
        <f t="shared" si="74"/>
        <v>-0.83794255004331786</v>
      </c>
      <c r="AQ107" s="80">
        <f t="shared" si="74"/>
        <v>-0.83773424996867873</v>
      </c>
      <c r="AR107" s="80">
        <f t="shared" si="74"/>
        <v>-0.83659328149316148</v>
      </c>
      <c r="AS107" s="80">
        <f t="shared" si="74"/>
        <v>-0.83036897517583763</v>
      </c>
      <c r="AT107" s="80">
        <f t="shared" si="74"/>
        <v>-0.79712785012392007</v>
      </c>
      <c r="AU107" s="80">
        <f t="shared" si="70"/>
        <v>-0.63532241701981196</v>
      </c>
    </row>
    <row r="108" spans="1:47" x14ac:dyDescent="0.2">
      <c r="A108" s="16" t="s">
        <v>2395</v>
      </c>
      <c r="B108" s="41"/>
      <c r="C108" s="42">
        <v>42150.432000000001</v>
      </c>
      <c r="D108" s="42"/>
      <c r="E108">
        <f t="shared" si="52"/>
        <v>-994.00926225348098</v>
      </c>
      <c r="F108">
        <f t="shared" si="53"/>
        <v>-994</v>
      </c>
      <c r="G108">
        <f t="shared" si="54"/>
        <v>-1.2572916719364002E-2</v>
      </c>
      <c r="I108">
        <f t="shared" si="75"/>
        <v>-1.2572916719364002E-2</v>
      </c>
      <c r="P108">
        <f t="shared" si="55"/>
        <v>6.9342440432721159E-3</v>
      </c>
      <c r="Q108" s="11">
        <f t="shared" si="56"/>
        <v>27131.932000000001</v>
      </c>
      <c r="R108">
        <f t="shared" si="57"/>
        <v>3.805293210193301E-4</v>
      </c>
      <c r="S108" s="21">
        <v>0.1</v>
      </c>
      <c r="Z108">
        <f t="shared" si="58"/>
        <v>-994</v>
      </c>
      <c r="AA108" s="80">
        <f t="shared" si="59"/>
        <v>-1.2221315850306776E-2</v>
      </c>
      <c r="AB108" s="80">
        <f t="shared" si="60"/>
        <v>3.7186900805827143E-3</v>
      </c>
      <c r="AC108" s="80">
        <f t="shared" si="61"/>
        <v>-1.9507160762636117E-2</v>
      </c>
      <c r="AD108" s="80">
        <f t="shared" si="71"/>
        <v>-3.5160086905722601E-4</v>
      </c>
      <c r="AE108" s="80">
        <f t="shared" si="62"/>
        <v>1.2362317112179661E-8</v>
      </c>
      <c r="AF108">
        <f t="shared" si="72"/>
        <v>-1.9507160762636117E-2</v>
      </c>
      <c r="AG108" s="106"/>
      <c r="AH108">
        <f t="shared" si="63"/>
        <v>-1.6291606799946717E-2</v>
      </c>
      <c r="AI108">
        <f t="shared" si="64"/>
        <v>1.132820990268844</v>
      </c>
      <c r="AJ108">
        <f t="shared" si="65"/>
        <v>-0.88597192138668468</v>
      </c>
      <c r="AK108">
        <f t="shared" si="66"/>
        <v>-0.23811979517280893</v>
      </c>
      <c r="AL108">
        <f t="shared" si="67"/>
        <v>-1.061991509802775</v>
      </c>
      <c r="AM108">
        <f t="shared" si="68"/>
        <v>-0.5872553902001203</v>
      </c>
      <c r="AN108" s="80">
        <f t="shared" si="74"/>
        <v>-0.83563361478917986</v>
      </c>
      <c r="AO108" s="80">
        <f t="shared" si="74"/>
        <v>-0.83562659871556855</v>
      </c>
      <c r="AP108" s="80">
        <f t="shared" si="74"/>
        <v>-0.83558823419962147</v>
      </c>
      <c r="AQ108" s="80">
        <f t="shared" si="74"/>
        <v>-0.83537848237950274</v>
      </c>
      <c r="AR108" s="80">
        <f t="shared" si="74"/>
        <v>-0.83423255645248151</v>
      </c>
      <c r="AS108" s="80">
        <f t="shared" si="74"/>
        <v>-0.8279974330831924</v>
      </c>
      <c r="AT108" s="80">
        <f t="shared" si="74"/>
        <v>-0.79478137964637463</v>
      </c>
      <c r="AU108" s="80">
        <f t="shared" si="70"/>
        <v>-0.63339846978485248</v>
      </c>
    </row>
    <row r="109" spans="1:47" x14ac:dyDescent="0.2">
      <c r="A109" s="16" t="s">
        <v>2395</v>
      </c>
      <c r="B109" s="41"/>
      <c r="C109" s="42">
        <v>42158.582999999999</v>
      </c>
      <c r="D109" s="42"/>
      <c r="E109">
        <f t="shared" si="52"/>
        <v>-988.00455946105899</v>
      </c>
      <c r="F109">
        <f t="shared" si="53"/>
        <v>-988</v>
      </c>
      <c r="G109">
        <f t="shared" si="54"/>
        <v>-6.1891767763881944E-3</v>
      </c>
      <c r="I109">
        <f t="shared" si="75"/>
        <v>-6.1891767763881944E-3</v>
      </c>
      <c r="P109">
        <f t="shared" si="55"/>
        <v>6.8686760432721157E-3</v>
      </c>
      <c r="Q109" s="11">
        <f t="shared" si="56"/>
        <v>27140.082999999999</v>
      </c>
      <c r="R109">
        <f t="shared" si="57"/>
        <v>1.705075202599107E-4</v>
      </c>
      <c r="S109" s="21">
        <v>0.1</v>
      </c>
      <c r="Z109">
        <f t="shared" si="58"/>
        <v>-988</v>
      </c>
      <c r="AA109" s="80">
        <f t="shared" si="59"/>
        <v>-1.2156235080334341E-2</v>
      </c>
      <c r="AB109" s="80">
        <f t="shared" si="60"/>
        <v>1.0036598995333958E-2</v>
      </c>
      <c r="AC109" s="80">
        <f t="shared" si="61"/>
        <v>-1.305785281966031E-2</v>
      </c>
      <c r="AD109" s="80">
        <f t="shared" si="71"/>
        <v>5.9670583039461468E-3</v>
      </c>
      <c r="AE109" s="80">
        <f t="shared" si="62"/>
        <v>3.5605784802692664E-6</v>
      </c>
      <c r="AF109">
        <f t="shared" si="72"/>
        <v>-1.305785281966031E-2</v>
      </c>
      <c r="AG109" s="106"/>
      <c r="AH109">
        <f t="shared" si="63"/>
        <v>-1.6225775771722153E-2</v>
      </c>
      <c r="AI109">
        <f t="shared" si="64"/>
        <v>1.1341407681065796</v>
      </c>
      <c r="AJ109">
        <f t="shared" si="65"/>
        <v>-0.8833840148438834</v>
      </c>
      <c r="AK109">
        <f t="shared" si="66"/>
        <v>-0.23737882517384243</v>
      </c>
      <c r="AL109">
        <f t="shared" si="67"/>
        <v>-1.0564403919143479</v>
      </c>
      <c r="AM109">
        <f t="shared" si="68"/>
        <v>-0.58352869212071856</v>
      </c>
      <c r="AN109" s="80">
        <f t="shared" si="74"/>
        <v>-0.83092176601736334</v>
      </c>
      <c r="AO109" s="80">
        <f t="shared" si="74"/>
        <v>-0.83091457871843488</v>
      </c>
      <c r="AP109" s="80">
        <f t="shared" si="74"/>
        <v>-0.83087548123144639</v>
      </c>
      <c r="AQ109" s="80">
        <f t="shared" si="74"/>
        <v>-0.83066282794169632</v>
      </c>
      <c r="AR109" s="80">
        <f t="shared" si="74"/>
        <v>-0.82950706118159634</v>
      </c>
      <c r="AS109" s="80">
        <f t="shared" si="74"/>
        <v>-0.82325079343695351</v>
      </c>
      <c r="AT109" s="80">
        <f t="shared" si="74"/>
        <v>-0.79008664814620055</v>
      </c>
      <c r="AU109" s="80">
        <f t="shared" si="70"/>
        <v>-0.62955057531493352</v>
      </c>
    </row>
    <row r="110" spans="1:47" x14ac:dyDescent="0.2">
      <c r="A110" s="16" t="s">
        <v>2379</v>
      </c>
      <c r="B110" s="41"/>
      <c r="C110" s="42">
        <v>42229.168599999997</v>
      </c>
      <c r="D110" s="42"/>
      <c r="E110">
        <f t="shared" si="52"/>
        <v>-936.0053508455668</v>
      </c>
      <c r="F110">
        <f t="shared" si="53"/>
        <v>-936</v>
      </c>
      <c r="G110">
        <f t="shared" si="54"/>
        <v>-7.2634306343388744E-3</v>
      </c>
      <c r="J110">
        <f>G110</f>
        <v>-7.2634306343388744E-3</v>
      </c>
      <c r="P110">
        <f t="shared" si="55"/>
        <v>6.3124840432721152E-3</v>
      </c>
      <c r="Q110" s="11">
        <f t="shared" si="56"/>
        <v>27210.668599999997</v>
      </c>
      <c r="R110">
        <f t="shared" si="57"/>
        <v>1.843054593337735E-4</v>
      </c>
      <c r="S110" s="21">
        <v>1</v>
      </c>
      <c r="Z110">
        <f t="shared" si="58"/>
        <v>-936</v>
      </c>
      <c r="AA110" s="80">
        <f t="shared" si="59"/>
        <v>-1.1573990651653116E-2</v>
      </c>
      <c r="AB110" s="80">
        <f t="shared" si="60"/>
        <v>8.3735176570719494E-3</v>
      </c>
      <c r="AC110" s="80">
        <f t="shared" si="61"/>
        <v>-1.357591467761099E-2</v>
      </c>
      <c r="AD110" s="80">
        <f t="shared" si="71"/>
        <v>4.3105600173142418E-3</v>
      </c>
      <c r="AE110" s="80">
        <f t="shared" si="62"/>
        <v>1.8580927662868158E-5</v>
      </c>
      <c r="AF110">
        <f t="shared" si="72"/>
        <v>-1.357591467761099E-2</v>
      </c>
      <c r="AG110" s="106"/>
      <c r="AH110">
        <f t="shared" si="63"/>
        <v>-1.5636948291410824E-2</v>
      </c>
      <c r="AI110">
        <f t="shared" si="64"/>
        <v>1.1455263582961512</v>
      </c>
      <c r="AJ110">
        <f t="shared" si="65"/>
        <v>-0.85954715479237487</v>
      </c>
      <c r="AK110">
        <f t="shared" si="66"/>
        <v>-0.2305743510241263</v>
      </c>
      <c r="AL110">
        <f t="shared" si="67"/>
        <v>-1.0077887537185453</v>
      </c>
      <c r="AM110">
        <f t="shared" si="68"/>
        <v>-0.55136993614684737</v>
      </c>
      <c r="AN110" s="80">
        <f t="shared" si="74"/>
        <v>-0.78985653213823703</v>
      </c>
      <c r="AO110" s="80">
        <f t="shared" si="74"/>
        <v>-0.78984777967966535</v>
      </c>
      <c r="AP110" s="80">
        <f t="shared" si="74"/>
        <v>-0.7898021804298121</v>
      </c>
      <c r="AQ110" s="80">
        <f t="shared" si="74"/>
        <v>-0.78956464777958835</v>
      </c>
      <c r="AR110" s="80">
        <f t="shared" si="74"/>
        <v>-0.78832822677316949</v>
      </c>
      <c r="AS110" s="80">
        <f t="shared" si="74"/>
        <v>-0.78191695733169997</v>
      </c>
      <c r="AT110" s="80">
        <f t="shared" si="74"/>
        <v>-0.74930075994091683</v>
      </c>
      <c r="AU110" s="80">
        <f t="shared" si="70"/>
        <v>-0.59620215657563058</v>
      </c>
    </row>
    <row r="111" spans="1:47" x14ac:dyDescent="0.2">
      <c r="A111" s="16" t="s">
        <v>2396</v>
      </c>
      <c r="B111" s="41"/>
      <c r="C111" s="42">
        <v>42302.472000000002</v>
      </c>
      <c r="D111" s="42"/>
      <c r="E111">
        <f t="shared" si="52"/>
        <v>-882.00398528622941</v>
      </c>
      <c r="F111">
        <f t="shared" si="53"/>
        <v>-882</v>
      </c>
      <c r="G111">
        <f t="shared" si="54"/>
        <v>-5.4097711690701544E-3</v>
      </c>
      <c r="I111">
        <f t="shared" ref="I111:I119" si="76">G111</f>
        <v>-5.4097711690701544E-3</v>
      </c>
      <c r="P111">
        <f t="shared" si="55"/>
        <v>5.757796043272115E-3</v>
      </c>
      <c r="Q111" s="11">
        <f t="shared" si="56"/>
        <v>27283.972000000002</v>
      </c>
      <c r="R111">
        <f t="shared" si="57"/>
        <v>1.2471455744218207E-4</v>
      </c>
      <c r="S111" s="21">
        <v>0.1</v>
      </c>
      <c r="Z111">
        <f t="shared" si="58"/>
        <v>-882</v>
      </c>
      <c r="AA111" s="80">
        <f t="shared" si="59"/>
        <v>-1.0934996677123769E-2</v>
      </c>
      <c r="AB111" s="80">
        <f t="shared" si="60"/>
        <v>9.5811935278296619E-3</v>
      </c>
      <c r="AC111" s="80">
        <f t="shared" si="61"/>
        <v>-1.1167567212342269E-2</v>
      </c>
      <c r="AD111" s="80">
        <f t="shared" si="71"/>
        <v>5.5252255080536147E-3</v>
      </c>
      <c r="AE111" s="80">
        <f t="shared" si="62"/>
        <v>3.0528116914846324E-6</v>
      </c>
      <c r="AF111">
        <f t="shared" si="72"/>
        <v>-1.1167567212342269E-2</v>
      </c>
      <c r="AG111" s="106"/>
      <c r="AH111">
        <f t="shared" si="63"/>
        <v>-1.4990964696899816E-2</v>
      </c>
      <c r="AI111">
        <f t="shared" si="64"/>
        <v>1.1572141721590414</v>
      </c>
      <c r="AJ111">
        <f t="shared" si="65"/>
        <v>-0.832071316268164</v>
      </c>
      <c r="AK111">
        <f t="shared" si="66"/>
        <v>-0.2227692895833806</v>
      </c>
      <c r="AL111">
        <f t="shared" si="67"/>
        <v>-0.95623746104372598</v>
      </c>
      <c r="AM111">
        <f t="shared" si="68"/>
        <v>-0.51822202043326715</v>
      </c>
      <c r="AN111" s="80">
        <f t="shared" si="74"/>
        <v>-0.74677999281068208</v>
      </c>
      <c r="AO111" s="80">
        <f t="shared" si="74"/>
        <v>-0.7467694881763175</v>
      </c>
      <c r="AP111" s="80">
        <f t="shared" si="74"/>
        <v>-0.74671699260084201</v>
      </c>
      <c r="AQ111" s="80">
        <f t="shared" si="74"/>
        <v>-0.74645469084018246</v>
      </c>
      <c r="AR111" s="80">
        <f t="shared" si="74"/>
        <v>-0.74514501396917598</v>
      </c>
      <c r="AS111" s="80">
        <f t="shared" si="74"/>
        <v>-0.73862926656001227</v>
      </c>
      <c r="AT111" s="80">
        <f t="shared" si="74"/>
        <v>-0.70676610223019021</v>
      </c>
      <c r="AU111" s="80">
        <f t="shared" si="70"/>
        <v>-0.56157110634635554</v>
      </c>
    </row>
    <row r="112" spans="1:47" x14ac:dyDescent="0.2">
      <c r="A112" s="16" t="s">
        <v>2397</v>
      </c>
      <c r="B112" s="41"/>
      <c r="C112" s="42">
        <v>42423.286999999997</v>
      </c>
      <c r="D112" s="42"/>
      <c r="E112">
        <f t="shared" si="52"/>
        <v>-793.0016336892952</v>
      </c>
      <c r="F112">
        <f t="shared" si="53"/>
        <v>-793</v>
      </c>
      <c r="G112">
        <f t="shared" si="54"/>
        <v>-2.2176287311594933E-3</v>
      </c>
      <c r="I112">
        <f t="shared" si="76"/>
        <v>-2.2176287311594933E-3</v>
      </c>
      <c r="P112">
        <f t="shared" si="55"/>
        <v>4.894496043272115E-3</v>
      </c>
      <c r="Q112" s="11">
        <f t="shared" si="56"/>
        <v>27404.786999999997</v>
      </c>
      <c r="R112">
        <f t="shared" si="57"/>
        <v>5.0582318807083852E-5</v>
      </c>
      <c r="S112" s="21">
        <v>0.1</v>
      </c>
      <c r="Z112">
        <f t="shared" si="58"/>
        <v>-793</v>
      </c>
      <c r="AA112" s="80">
        <f t="shared" si="59"/>
        <v>-9.8066508974636642E-3</v>
      </c>
      <c r="AB112" s="80">
        <f t="shared" si="60"/>
        <v>1.163312923804663E-2</v>
      </c>
      <c r="AC112" s="80">
        <f t="shared" si="61"/>
        <v>-7.1121247744316083E-3</v>
      </c>
      <c r="AD112" s="80">
        <f t="shared" si="71"/>
        <v>7.5890221663041709E-3</v>
      </c>
      <c r="AE112" s="80">
        <f t="shared" si="62"/>
        <v>5.7593257440656055E-6</v>
      </c>
      <c r="AF112">
        <f t="shared" si="72"/>
        <v>-7.1121247744316083E-3</v>
      </c>
      <c r="AG112" s="106"/>
      <c r="AH112">
        <f t="shared" si="63"/>
        <v>-1.3850757969206123E-2</v>
      </c>
      <c r="AI112">
        <f t="shared" si="64"/>
        <v>1.1760254453438792</v>
      </c>
      <c r="AJ112">
        <f t="shared" si="65"/>
        <v>-0.78058079317305484</v>
      </c>
      <c r="AK112">
        <f t="shared" si="66"/>
        <v>-0.20822462606672096</v>
      </c>
      <c r="AL112">
        <f t="shared" si="67"/>
        <v>-0.86900030523906857</v>
      </c>
      <c r="AM112">
        <f t="shared" si="68"/>
        <v>-0.46407900918780592</v>
      </c>
      <c r="AN112" s="80">
        <f t="shared" si="74"/>
        <v>-0.67484049994193918</v>
      </c>
      <c r="AO112" s="80">
        <f t="shared" si="74"/>
        <v>-0.67482696958754984</v>
      </c>
      <c r="AP112" s="80">
        <f t="shared" si="74"/>
        <v>-0.67476341725363498</v>
      </c>
      <c r="AQ112" s="80">
        <f t="shared" si="74"/>
        <v>-0.67446495394128858</v>
      </c>
      <c r="AR112" s="80">
        <f t="shared" si="74"/>
        <v>-0.67306422019634193</v>
      </c>
      <c r="AS112" s="80">
        <f t="shared" si="74"/>
        <v>-0.66651110774824784</v>
      </c>
      <c r="AT112" s="80">
        <f t="shared" si="74"/>
        <v>-0.63628727472121793</v>
      </c>
      <c r="AU112" s="80">
        <f t="shared" si="70"/>
        <v>-0.50449400504254971</v>
      </c>
    </row>
    <row r="113" spans="1:47" x14ac:dyDescent="0.2">
      <c r="A113" s="16" t="s">
        <v>2397</v>
      </c>
      <c r="B113" s="41"/>
      <c r="C113" s="42">
        <v>42443.644999999997</v>
      </c>
      <c r="D113" s="42"/>
      <c r="E113">
        <f t="shared" si="52"/>
        <v>-778.0042420259216</v>
      </c>
      <c r="F113">
        <f t="shared" si="53"/>
        <v>-778</v>
      </c>
      <c r="G113">
        <f t="shared" si="54"/>
        <v>-5.7582788795116358E-3</v>
      </c>
      <c r="I113">
        <f t="shared" si="76"/>
        <v>-5.7582788795116358E-3</v>
      </c>
      <c r="P113">
        <f t="shared" si="55"/>
        <v>4.7552360432721145E-3</v>
      </c>
      <c r="Q113" s="11">
        <f t="shared" si="56"/>
        <v>27425.144999999997</v>
      </c>
      <c r="R113">
        <f t="shared" si="57"/>
        <v>1.105339960315966E-4</v>
      </c>
      <c r="S113" s="21">
        <v>0.1</v>
      </c>
      <c r="Z113">
        <f t="shared" si="58"/>
        <v>-778</v>
      </c>
      <c r="AA113" s="80">
        <f t="shared" si="59"/>
        <v>-9.6074269516371515E-3</v>
      </c>
      <c r="AB113" s="80">
        <f t="shared" si="60"/>
        <v>7.8912143076247786E-3</v>
      </c>
      <c r="AC113" s="80">
        <f t="shared" si="61"/>
        <v>-1.051351492278375E-2</v>
      </c>
      <c r="AD113" s="80">
        <f t="shared" si="71"/>
        <v>3.8491480721255158E-3</v>
      </c>
      <c r="AE113" s="80">
        <f t="shared" si="62"/>
        <v>1.4815940881147576E-6</v>
      </c>
      <c r="AF113">
        <f t="shared" si="72"/>
        <v>-1.051351492278375E-2</v>
      </c>
      <c r="AG113" s="106"/>
      <c r="AH113">
        <f t="shared" si="63"/>
        <v>-1.3649493187136414E-2</v>
      </c>
      <c r="AI113">
        <f t="shared" si="64"/>
        <v>1.1791245063694447</v>
      </c>
      <c r="AJ113">
        <f t="shared" si="65"/>
        <v>-0.77113110076496416</v>
      </c>
      <c r="AK113">
        <f t="shared" si="66"/>
        <v>-0.2055647429085046</v>
      </c>
      <c r="AL113">
        <f t="shared" si="67"/>
        <v>-0.85402165515473527</v>
      </c>
      <c r="AM113">
        <f t="shared" si="68"/>
        <v>-0.45500807095899237</v>
      </c>
      <c r="AN113" s="80">
        <f t="shared" si="74"/>
        <v>-0.66260256030327824</v>
      </c>
      <c r="AO113" s="80">
        <f t="shared" si="74"/>
        <v>-0.66258852122178413</v>
      </c>
      <c r="AP113" s="80">
        <f t="shared" si="74"/>
        <v>-0.66252321400363057</v>
      </c>
      <c r="AQ113" s="80">
        <f t="shared" si="74"/>
        <v>-0.66221946059386283</v>
      </c>
      <c r="AR113" s="80">
        <f t="shared" si="74"/>
        <v>-0.66080760304059061</v>
      </c>
      <c r="AS113" s="80">
        <f t="shared" si="74"/>
        <v>-0.65426542791348874</v>
      </c>
      <c r="AT113" s="80">
        <f t="shared" si="74"/>
        <v>-0.62436533973333819</v>
      </c>
      <c r="AU113" s="80">
        <f t="shared" si="70"/>
        <v>-0.49487426886775143</v>
      </c>
    </row>
    <row r="114" spans="1:47" x14ac:dyDescent="0.2">
      <c r="A114" s="16" t="s">
        <v>2398</v>
      </c>
      <c r="B114" s="41"/>
      <c r="C114" s="42">
        <v>42446.37</v>
      </c>
      <c r="D114" s="42"/>
      <c r="E114">
        <f t="shared" si="52"/>
        <v>-775.99678096477714</v>
      </c>
      <c r="F114">
        <f t="shared" si="53"/>
        <v>-776</v>
      </c>
      <c r="G114">
        <f t="shared" ref="G114:G145" si="77">C114-(C$7+F114*C$8)</f>
        <v>4.3696344364434481E-3</v>
      </c>
      <c r="I114">
        <f t="shared" si="76"/>
        <v>4.3696344364434481E-3</v>
      </c>
      <c r="P114">
        <f t="shared" si="55"/>
        <v>4.7368040432721158E-3</v>
      </c>
      <c r="Q114" s="11">
        <f t="shared" si="56"/>
        <v>27427.870000000003</v>
      </c>
      <c r="R114">
        <f t="shared" ref="R114:R145" si="78">+(P114-G114)^2</f>
        <v>1.3481352017871843E-7</v>
      </c>
      <c r="S114" s="21">
        <v>0.1</v>
      </c>
      <c r="Z114">
        <f t="shared" si="58"/>
        <v>-776</v>
      </c>
      <c r="AA114" s="80">
        <f t="shared" si="59"/>
        <v>-9.580669341470744E-3</v>
      </c>
      <c r="AB114" s="80">
        <f t="shared" si="60"/>
        <v>1.7992096990887461E-2</v>
      </c>
      <c r="AC114" s="80">
        <f t="shared" si="61"/>
        <v>-3.671696068286677E-4</v>
      </c>
      <c r="AD114" s="80">
        <f t="shared" si="71"/>
        <v>1.3950303777914192E-2</v>
      </c>
      <c r="AE114" s="80">
        <f t="shared" si="62"/>
        <v>1.9461097549608699E-5</v>
      </c>
      <c r="AF114">
        <f t="shared" si="72"/>
        <v>-3.671696068286677E-4</v>
      </c>
      <c r="AG114" s="106"/>
      <c r="AH114">
        <f t="shared" si="63"/>
        <v>-1.3622462554444013E-2</v>
      </c>
      <c r="AI114">
        <f t="shared" si="64"/>
        <v>1.1795359142714941</v>
      </c>
      <c r="AJ114">
        <f t="shared" si="65"/>
        <v>-0.76985422560293915</v>
      </c>
      <c r="AK114">
        <f t="shared" si="66"/>
        <v>-0.20520552574391249</v>
      </c>
      <c r="AL114">
        <f t="shared" si="67"/>
        <v>-0.85201855125027237</v>
      </c>
      <c r="AM114">
        <f t="shared" si="68"/>
        <v>-0.45379971561849114</v>
      </c>
      <c r="AN114" s="80">
        <f t="shared" ref="AN114:AT129" si="79">$AU114+$AB$7*SIN(AO114)</f>
        <v>-0.66096840544528002</v>
      </c>
      <c r="AO114" s="80">
        <f t="shared" si="79"/>
        <v>-0.66095429886391521</v>
      </c>
      <c r="AP114" s="80">
        <f t="shared" si="79"/>
        <v>-0.66088876112998229</v>
      </c>
      <c r="AQ114" s="80">
        <f t="shared" si="79"/>
        <v>-0.66058432330757011</v>
      </c>
      <c r="AR114" s="80">
        <f t="shared" si="79"/>
        <v>-0.65917108251422241</v>
      </c>
      <c r="AS114" s="80">
        <f t="shared" si="79"/>
        <v>-0.65263074920561814</v>
      </c>
      <c r="AT114" s="80">
        <f t="shared" si="79"/>
        <v>-0.62277483836205638</v>
      </c>
      <c r="AU114" s="80">
        <f t="shared" si="70"/>
        <v>-0.49359163737777845</v>
      </c>
    </row>
    <row r="115" spans="1:47" x14ac:dyDescent="0.2">
      <c r="A115" s="16" t="s">
        <v>2398</v>
      </c>
      <c r="B115" s="41"/>
      <c r="C115" s="42">
        <v>42461.285000000003</v>
      </c>
      <c r="D115" s="42"/>
      <c r="E115">
        <f t="shared" si="52"/>
        <v>-765.009154642976</v>
      </c>
      <c r="F115">
        <f t="shared" si="53"/>
        <v>-765</v>
      </c>
      <c r="G115">
        <f t="shared" si="77"/>
        <v>-1.2426842338754795E-2</v>
      </c>
      <c r="I115">
        <f t="shared" si="76"/>
        <v>-1.2426842338754795E-2</v>
      </c>
      <c r="P115">
        <f t="shared" si="55"/>
        <v>4.6360000432721154E-3</v>
      </c>
      <c r="Q115" s="11">
        <f t="shared" si="56"/>
        <v>27442.785000000003</v>
      </c>
      <c r="R115">
        <f t="shared" si="78"/>
        <v>2.9114059015389381E-4</v>
      </c>
      <c r="S115" s="21">
        <v>0.1</v>
      </c>
      <c r="Z115">
        <f t="shared" si="58"/>
        <v>-765</v>
      </c>
      <c r="AA115" s="80">
        <f t="shared" si="59"/>
        <v>-9.432688445035909E-3</v>
      </c>
      <c r="AB115" s="80">
        <f t="shared" si="60"/>
        <v>1.0461338636894614E-3</v>
      </c>
      <c r="AC115" s="80">
        <f t="shared" si="61"/>
        <v>-1.7062842382026912E-2</v>
      </c>
      <c r="AD115" s="80">
        <f t="shared" si="71"/>
        <v>-2.9941538937188865E-3</v>
      </c>
      <c r="AE115" s="80">
        <f t="shared" si="62"/>
        <v>8.9649575392719695E-7</v>
      </c>
      <c r="AF115">
        <f t="shared" si="72"/>
        <v>-1.7062842382026912E-2</v>
      </c>
      <c r="AG115" s="106"/>
      <c r="AH115">
        <f t="shared" si="63"/>
        <v>-1.3472976202444257E-2</v>
      </c>
      <c r="AI115">
        <f t="shared" si="64"/>
        <v>1.1817908062475988</v>
      </c>
      <c r="AJ115">
        <f t="shared" si="65"/>
        <v>-0.7627602028780458</v>
      </c>
      <c r="AK115">
        <f t="shared" si="66"/>
        <v>-0.2032106175203077</v>
      </c>
      <c r="AL115">
        <f t="shared" si="67"/>
        <v>-0.84097653392363614</v>
      </c>
      <c r="AM115">
        <f t="shared" si="68"/>
        <v>-0.44715831465225936</v>
      </c>
      <c r="AN115" s="80">
        <f t="shared" si="79"/>
        <v>-0.65197038514806871</v>
      </c>
      <c r="AO115" s="80">
        <f t="shared" si="79"/>
        <v>-0.65195590907201828</v>
      </c>
      <c r="AP115" s="80">
        <f t="shared" si="79"/>
        <v>-0.6518891193524754</v>
      </c>
      <c r="AQ115" s="80">
        <f t="shared" si="79"/>
        <v>-0.65158100901980021</v>
      </c>
      <c r="AR115" s="80">
        <f t="shared" si="79"/>
        <v>-0.6501605888555515</v>
      </c>
      <c r="AS115" s="80">
        <f t="shared" si="79"/>
        <v>-0.64363200520392783</v>
      </c>
      <c r="AT115" s="80">
        <f t="shared" si="79"/>
        <v>-0.6140232955356002</v>
      </c>
      <c r="AU115" s="80">
        <f t="shared" si="70"/>
        <v>-0.48653716418292614</v>
      </c>
    </row>
    <row r="116" spans="1:47" x14ac:dyDescent="0.2">
      <c r="A116" s="16" t="s">
        <v>2398</v>
      </c>
      <c r="B116" s="41"/>
      <c r="C116" s="42">
        <v>42461.296000000002</v>
      </c>
      <c r="D116" s="42"/>
      <c r="E116">
        <f t="shared" si="52"/>
        <v>-765.00105113043662</v>
      </c>
      <c r="F116">
        <f t="shared" si="53"/>
        <v>-765</v>
      </c>
      <c r="G116">
        <f t="shared" si="77"/>
        <v>-1.4268423401517794E-3</v>
      </c>
      <c r="I116">
        <f t="shared" si="76"/>
        <v>-1.4268423401517794E-3</v>
      </c>
      <c r="P116">
        <f t="shared" si="55"/>
        <v>4.6360000432721154E-3</v>
      </c>
      <c r="Q116" s="11">
        <f t="shared" si="56"/>
        <v>27442.796000000002</v>
      </c>
      <c r="R116">
        <f t="shared" si="78"/>
        <v>3.6758057766241134E-5</v>
      </c>
      <c r="S116" s="21">
        <v>0.1</v>
      </c>
      <c r="Z116">
        <f t="shared" si="58"/>
        <v>-765</v>
      </c>
      <c r="AA116" s="80">
        <f t="shared" si="59"/>
        <v>-9.432688445035909E-3</v>
      </c>
      <c r="AB116" s="80">
        <f t="shared" si="60"/>
        <v>1.2046133862292478E-2</v>
      </c>
      <c r="AC116" s="80">
        <f t="shared" si="61"/>
        <v>-6.0628423834238948E-3</v>
      </c>
      <c r="AD116" s="80">
        <f t="shared" si="71"/>
        <v>8.0058461048841296E-3</v>
      </c>
      <c r="AE116" s="80">
        <f t="shared" si="62"/>
        <v>6.409357185508839E-6</v>
      </c>
      <c r="AF116">
        <f t="shared" si="72"/>
        <v>-6.0628423834238948E-3</v>
      </c>
      <c r="AG116" s="106"/>
      <c r="AH116">
        <f t="shared" si="63"/>
        <v>-1.3472976202444257E-2</v>
      </c>
      <c r="AI116">
        <f t="shared" si="64"/>
        <v>1.1817908062475988</v>
      </c>
      <c r="AJ116">
        <f t="shared" si="65"/>
        <v>-0.7627602028780458</v>
      </c>
      <c r="AK116">
        <f t="shared" si="66"/>
        <v>-0.2032106175203077</v>
      </c>
      <c r="AL116">
        <f t="shared" si="67"/>
        <v>-0.84097653392363614</v>
      </c>
      <c r="AM116">
        <f t="shared" si="68"/>
        <v>-0.44715831465225936</v>
      </c>
      <c r="AN116" s="80">
        <f t="shared" si="79"/>
        <v>-0.65197038514806871</v>
      </c>
      <c r="AO116" s="80">
        <f t="shared" si="79"/>
        <v>-0.65195590907201828</v>
      </c>
      <c r="AP116" s="80">
        <f t="shared" si="79"/>
        <v>-0.6518891193524754</v>
      </c>
      <c r="AQ116" s="80">
        <f t="shared" si="79"/>
        <v>-0.65158100901980021</v>
      </c>
      <c r="AR116" s="80">
        <f t="shared" si="79"/>
        <v>-0.6501605888555515</v>
      </c>
      <c r="AS116" s="80">
        <f t="shared" si="79"/>
        <v>-0.64363200520392783</v>
      </c>
      <c r="AT116" s="80">
        <f t="shared" si="79"/>
        <v>-0.6140232955356002</v>
      </c>
      <c r="AU116" s="80">
        <f t="shared" si="70"/>
        <v>-0.48653716418292614</v>
      </c>
    </row>
    <row r="117" spans="1:47" x14ac:dyDescent="0.2">
      <c r="A117" s="16" t="s">
        <v>2400</v>
      </c>
      <c r="B117" s="41"/>
      <c r="C117" s="42">
        <v>42526.447999999997</v>
      </c>
      <c r="D117" s="42"/>
      <c r="E117">
        <f t="shared" si="52"/>
        <v>-717.004683036713</v>
      </c>
      <c r="F117">
        <f t="shared" si="53"/>
        <v>-717</v>
      </c>
      <c r="G117">
        <f t="shared" si="77"/>
        <v>-6.3569228295818903E-3</v>
      </c>
      <c r="I117">
        <f t="shared" si="76"/>
        <v>-6.3569228295818903E-3</v>
      </c>
      <c r="P117">
        <f t="shared" si="55"/>
        <v>4.2074560432721151E-3</v>
      </c>
      <c r="Q117" s="11">
        <f t="shared" si="56"/>
        <v>27507.947999999997</v>
      </c>
      <c r="R117">
        <f t="shared" si="78"/>
        <v>1.1160610096920407E-4</v>
      </c>
      <c r="S117" s="21">
        <v>0.1</v>
      </c>
      <c r="Z117">
        <f t="shared" si="58"/>
        <v>-717</v>
      </c>
      <c r="AA117" s="80">
        <f t="shared" si="59"/>
        <v>-8.771002590895069E-3</v>
      </c>
      <c r="AB117" s="80">
        <f t="shared" si="60"/>
        <v>6.4477223748928194E-3</v>
      </c>
      <c r="AC117" s="80">
        <f t="shared" si="61"/>
        <v>-1.0564378872854005E-2</v>
      </c>
      <c r="AD117" s="80">
        <f t="shared" si="71"/>
        <v>2.4140797613131787E-3</v>
      </c>
      <c r="AE117" s="80">
        <f t="shared" si="62"/>
        <v>5.827781093981894E-7</v>
      </c>
      <c r="AF117">
        <f t="shared" si="72"/>
        <v>-1.0564378872854005E-2</v>
      </c>
      <c r="AG117" s="106"/>
      <c r="AH117">
        <f t="shared" si="63"/>
        <v>-1.280464520447471E-2</v>
      </c>
      <c r="AI117">
        <f t="shared" si="64"/>
        <v>1.1914625579685552</v>
      </c>
      <c r="AJ117">
        <f t="shared" si="65"/>
        <v>-0.73039308676487713</v>
      </c>
      <c r="AK117">
        <f t="shared" si="66"/>
        <v>-0.19412506588607875</v>
      </c>
      <c r="AL117">
        <f t="shared" si="67"/>
        <v>-0.79230311946437515</v>
      </c>
      <c r="AM117">
        <f t="shared" si="68"/>
        <v>-0.41826420075251097</v>
      </c>
      <c r="AN117" s="80">
        <f t="shared" si="79"/>
        <v>-0.61250723101587401</v>
      </c>
      <c r="AO117" s="80">
        <f t="shared" si="79"/>
        <v>-0.61249119372332028</v>
      </c>
      <c r="AP117" s="80">
        <f t="shared" si="79"/>
        <v>-0.61241930969165126</v>
      </c>
      <c r="AQ117" s="80">
        <f t="shared" si="79"/>
        <v>-0.61209714814656735</v>
      </c>
      <c r="AR117" s="80">
        <f t="shared" si="79"/>
        <v>-0.61065421541662479</v>
      </c>
      <c r="AS117" s="80">
        <f t="shared" si="79"/>
        <v>-0.60420920592228744</v>
      </c>
      <c r="AT117" s="80">
        <f t="shared" si="79"/>
        <v>-0.57576161453533103</v>
      </c>
      <c r="AU117" s="80">
        <f t="shared" si="70"/>
        <v>-0.45575400842357006</v>
      </c>
    </row>
    <row r="118" spans="1:47" x14ac:dyDescent="0.2">
      <c r="A118" s="16" t="s">
        <v>2400</v>
      </c>
      <c r="B118" s="41"/>
      <c r="C118" s="42">
        <v>42541.38</v>
      </c>
      <c r="D118" s="42"/>
      <c r="E118">
        <f t="shared" si="52"/>
        <v>-706.00453310462228</v>
      </c>
      <c r="F118">
        <f t="shared" si="53"/>
        <v>-706</v>
      </c>
      <c r="G118">
        <f t="shared" si="77"/>
        <v>-6.1533996049547568E-3</v>
      </c>
      <c r="I118">
        <f t="shared" si="76"/>
        <v>-6.1533996049547568E-3</v>
      </c>
      <c r="P118">
        <f t="shared" si="55"/>
        <v>4.111844043272115E-3</v>
      </c>
      <c r="Q118" s="11">
        <f t="shared" si="56"/>
        <v>27522.879999999997</v>
      </c>
      <c r="R118">
        <f t="shared" si="78"/>
        <v>1.0537522715746214E-4</v>
      </c>
      <c r="S118" s="21">
        <v>0.1</v>
      </c>
      <c r="Z118">
        <f t="shared" si="58"/>
        <v>-706</v>
      </c>
      <c r="AA118" s="80">
        <f t="shared" si="59"/>
        <v>-8.6157588107430329E-3</v>
      </c>
      <c r="AB118" s="80">
        <f t="shared" si="60"/>
        <v>6.4944615840113462E-3</v>
      </c>
      <c r="AC118" s="80">
        <f t="shared" si="61"/>
        <v>-1.0265243648226872E-2</v>
      </c>
      <c r="AD118" s="80">
        <f t="shared" si="71"/>
        <v>2.4623592057882761E-3</v>
      </c>
      <c r="AE118" s="80">
        <f t="shared" si="62"/>
        <v>6.0632128583302699E-7</v>
      </c>
      <c r="AF118">
        <f t="shared" si="72"/>
        <v>-1.0265243648226872E-2</v>
      </c>
      <c r="AG118" s="106"/>
      <c r="AH118">
        <f t="shared" si="63"/>
        <v>-1.2647861188966103E-2</v>
      </c>
      <c r="AI118">
        <f t="shared" si="64"/>
        <v>1.1936372732367775</v>
      </c>
      <c r="AJ118">
        <f t="shared" si="65"/>
        <v>-0.7226522797272884</v>
      </c>
      <c r="AK118">
        <f t="shared" si="66"/>
        <v>-0.19195587702011735</v>
      </c>
      <c r="AL118">
        <f t="shared" si="67"/>
        <v>-0.78103764620782656</v>
      </c>
      <c r="AM118">
        <f t="shared" si="68"/>
        <v>-0.41166153121931032</v>
      </c>
      <c r="AN118" s="80">
        <f t="shared" si="79"/>
        <v>-0.60341862187142115</v>
      </c>
      <c r="AO118" s="80">
        <f t="shared" si="79"/>
        <v>-0.60340224295706668</v>
      </c>
      <c r="AP118" s="80">
        <f t="shared" si="79"/>
        <v>-0.60332929053299811</v>
      </c>
      <c r="AQ118" s="80">
        <f t="shared" si="79"/>
        <v>-0.60300440166833935</v>
      </c>
      <c r="AR118" s="80">
        <f t="shared" si="79"/>
        <v>-0.60155841149405365</v>
      </c>
      <c r="AS118" s="80">
        <f t="shared" si="79"/>
        <v>-0.59514000159201963</v>
      </c>
      <c r="AT118" s="80">
        <f t="shared" si="79"/>
        <v>-0.56697703875914762</v>
      </c>
      <c r="AU118" s="80">
        <f t="shared" si="70"/>
        <v>-0.44869953522871775</v>
      </c>
    </row>
    <row r="119" spans="1:47" x14ac:dyDescent="0.2">
      <c r="A119" s="16" t="s">
        <v>2400</v>
      </c>
      <c r="B119" s="41"/>
      <c r="C119" s="42">
        <v>42545.453000000001</v>
      </c>
      <c r="D119" s="42"/>
      <c r="E119">
        <f t="shared" si="52"/>
        <v>-703.0040234158032</v>
      </c>
      <c r="F119">
        <f t="shared" si="53"/>
        <v>-703</v>
      </c>
      <c r="G119">
        <f t="shared" si="77"/>
        <v>-5.4615296321571805E-3</v>
      </c>
      <c r="I119">
        <f t="shared" si="76"/>
        <v>-5.4615296321571805E-3</v>
      </c>
      <c r="P119">
        <f t="shared" si="55"/>
        <v>4.0859360432721151E-3</v>
      </c>
      <c r="Q119" s="11">
        <f t="shared" si="56"/>
        <v>27526.953000000001</v>
      </c>
      <c r="R119">
        <f t="shared" si="78"/>
        <v>9.1154100823500578E-5</v>
      </c>
      <c r="S119" s="21">
        <v>0.1</v>
      </c>
      <c r="Z119">
        <f t="shared" si="58"/>
        <v>-703</v>
      </c>
      <c r="AA119" s="80">
        <f t="shared" si="59"/>
        <v>-8.5731890827468633E-3</v>
      </c>
      <c r="AB119" s="80">
        <f t="shared" si="60"/>
        <v>7.1433406392384276E-3</v>
      </c>
      <c r="AC119" s="80">
        <f t="shared" si="61"/>
        <v>-9.5474656754292956E-3</v>
      </c>
      <c r="AD119" s="80">
        <f t="shared" si="71"/>
        <v>3.1116594505896829E-3</v>
      </c>
      <c r="AE119" s="80">
        <f t="shared" si="62"/>
        <v>9.6824245364440874E-7</v>
      </c>
      <c r="AF119">
        <f t="shared" si="72"/>
        <v>-9.5474656754292956E-3</v>
      </c>
      <c r="AG119" s="106"/>
      <c r="AH119">
        <f t="shared" si="63"/>
        <v>-1.2604870271395608E-2</v>
      </c>
      <c r="AI119">
        <f t="shared" si="64"/>
        <v>1.1942274864099511</v>
      </c>
      <c r="AJ119">
        <f t="shared" si="65"/>
        <v>-0.72052025491773497</v>
      </c>
      <c r="AK119">
        <f t="shared" si="66"/>
        <v>-0.19135865758310755</v>
      </c>
      <c r="AL119">
        <f t="shared" si="67"/>
        <v>-0.77795812454373714</v>
      </c>
      <c r="AM119">
        <f t="shared" si="68"/>
        <v>-0.40986197373071898</v>
      </c>
      <c r="AN119" s="80">
        <f t="shared" si="79"/>
        <v>-0.60093703970478185</v>
      </c>
      <c r="AO119" s="80">
        <f t="shared" si="79"/>
        <v>-0.6009205689276198</v>
      </c>
      <c r="AP119" s="80">
        <f t="shared" si="79"/>
        <v>-0.60084733236543664</v>
      </c>
      <c r="AQ119" s="80">
        <f t="shared" si="79"/>
        <v>-0.60052173381723506</v>
      </c>
      <c r="AR119" s="80">
        <f t="shared" si="79"/>
        <v>-0.59907505013869056</v>
      </c>
      <c r="AS119" s="80">
        <f t="shared" si="79"/>
        <v>-0.59266437826585372</v>
      </c>
      <c r="AT119" s="80">
        <f t="shared" si="79"/>
        <v>-0.56458022017711262</v>
      </c>
      <c r="AU119" s="80">
        <f t="shared" si="70"/>
        <v>-0.44677558799375738</v>
      </c>
    </row>
    <row r="120" spans="1:47" x14ac:dyDescent="0.2">
      <c r="A120" s="16" t="s">
        <v>2379</v>
      </c>
      <c r="B120" s="41"/>
      <c r="C120" s="42">
        <v>42594.314599999998</v>
      </c>
      <c r="D120" s="42"/>
      <c r="E120">
        <f t="shared" si="52"/>
        <v>-667.00851538460984</v>
      </c>
      <c r="F120">
        <f t="shared" si="53"/>
        <v>-667</v>
      </c>
      <c r="G120">
        <f t="shared" si="77"/>
        <v>-1.1559089994989336E-2</v>
      </c>
      <c r="J120">
        <f>G120</f>
        <v>-1.1559089994989336E-2</v>
      </c>
      <c r="P120">
        <f t="shared" si="55"/>
        <v>3.7806560432721154E-3</v>
      </c>
      <c r="Q120" s="11">
        <f t="shared" si="56"/>
        <v>27575.814599999998</v>
      </c>
      <c r="R120">
        <f t="shared" si="78"/>
        <v>2.3530780851835787E-4</v>
      </c>
      <c r="S120" s="21">
        <v>1</v>
      </c>
      <c r="Z120">
        <f t="shared" si="58"/>
        <v>-667</v>
      </c>
      <c r="AA120" s="80">
        <f t="shared" si="59"/>
        <v>-8.0547327374047954E-3</v>
      </c>
      <c r="AB120" s="80">
        <f t="shared" si="60"/>
        <v>5.2223203612030734E-4</v>
      </c>
      <c r="AC120" s="80">
        <f t="shared" si="61"/>
        <v>-1.5339746038261451E-2</v>
      </c>
      <c r="AD120" s="80">
        <f t="shared" si="71"/>
        <v>-3.5043572575845401E-3</v>
      </c>
      <c r="AE120" s="80">
        <f t="shared" si="62"/>
        <v>1.2280519788785438E-5</v>
      </c>
      <c r="AF120">
        <f t="shared" si="72"/>
        <v>-1.5339746038261451E-2</v>
      </c>
      <c r="AG120" s="106"/>
      <c r="AH120">
        <f t="shared" si="63"/>
        <v>-1.2081322031109643E-2</v>
      </c>
      <c r="AI120">
        <f t="shared" si="64"/>
        <v>1.2012081803752206</v>
      </c>
      <c r="AJ120">
        <f t="shared" si="65"/>
        <v>-0.69423914443661805</v>
      </c>
      <c r="AK120">
        <f t="shared" si="66"/>
        <v>-0.18400467510155694</v>
      </c>
      <c r="AL120">
        <f t="shared" si="67"/>
        <v>-0.74076808089174628</v>
      </c>
      <c r="AM120">
        <f t="shared" si="68"/>
        <v>-0.38830504215596112</v>
      </c>
      <c r="AN120" s="80">
        <f t="shared" si="79"/>
        <v>-0.57106325060767005</v>
      </c>
      <c r="AO120" s="80">
        <f t="shared" si="79"/>
        <v>-0.57104572837168255</v>
      </c>
      <c r="AP120" s="80">
        <f t="shared" si="79"/>
        <v>-0.57096934640268349</v>
      </c>
      <c r="AQ120" s="80">
        <f t="shared" si="79"/>
        <v>-0.57063643007576892</v>
      </c>
      <c r="AR120" s="80">
        <f t="shared" si="79"/>
        <v>-0.56918621973873629</v>
      </c>
      <c r="AS120" s="80">
        <f t="shared" si="79"/>
        <v>-0.56288458181160883</v>
      </c>
      <c r="AT120" s="80">
        <f t="shared" si="79"/>
        <v>-0.53578488654052969</v>
      </c>
      <c r="AU120" s="80">
        <f t="shared" si="70"/>
        <v>-0.42368822117424099</v>
      </c>
    </row>
    <row r="121" spans="1:47" x14ac:dyDescent="0.2">
      <c r="A121" s="16" t="s">
        <v>2401</v>
      </c>
      <c r="B121" s="41"/>
      <c r="C121" s="42">
        <v>42606.536</v>
      </c>
      <c r="D121" s="42"/>
      <c r="E121">
        <f t="shared" si="52"/>
        <v>-658.00521827905993</v>
      </c>
      <c r="F121">
        <f t="shared" si="53"/>
        <v>-658</v>
      </c>
      <c r="G121">
        <f t="shared" si="77"/>
        <v>-7.0834800790180452E-3</v>
      </c>
      <c r="I121">
        <f t="shared" ref="I121:I137" si="80">G121</f>
        <v>-7.0834800790180452E-3</v>
      </c>
      <c r="P121">
        <f t="shared" si="55"/>
        <v>3.7059560432721149E-3</v>
      </c>
      <c r="Q121" s="11">
        <f t="shared" si="56"/>
        <v>27588.036</v>
      </c>
      <c r="R121">
        <f t="shared" si="78"/>
        <v>1.1641193183697972E-4</v>
      </c>
      <c r="S121" s="21">
        <v>0.1</v>
      </c>
      <c r="Z121">
        <f t="shared" si="58"/>
        <v>-658</v>
      </c>
      <c r="AA121" s="80">
        <f t="shared" si="59"/>
        <v>-7.9229457254282286E-3</v>
      </c>
      <c r="AB121" s="80">
        <f t="shared" si="60"/>
        <v>4.8647711144409848E-3</v>
      </c>
      <c r="AC121" s="80">
        <f t="shared" si="61"/>
        <v>-1.078943612229016E-2</v>
      </c>
      <c r="AD121" s="80">
        <f t="shared" si="71"/>
        <v>8.3946564641018337E-4</v>
      </c>
      <c r="AE121" s="80">
        <f t="shared" si="62"/>
        <v>7.0470257150286714E-8</v>
      </c>
      <c r="AF121">
        <f t="shared" si="72"/>
        <v>-1.078943612229016E-2</v>
      </c>
      <c r="AG121" s="106"/>
      <c r="AH121">
        <f t="shared" si="63"/>
        <v>-1.194825119345903E-2</v>
      </c>
      <c r="AI121">
        <f t="shared" si="64"/>
        <v>1.2029225114933297</v>
      </c>
      <c r="AJ121">
        <f t="shared" si="65"/>
        <v>-0.68746848996555265</v>
      </c>
      <c r="AK121">
        <f t="shared" si="66"/>
        <v>-0.18211234619974639</v>
      </c>
      <c r="AL121">
        <f t="shared" si="67"/>
        <v>-0.73140321398121755</v>
      </c>
      <c r="AM121">
        <f t="shared" si="68"/>
        <v>-0.38292632794707226</v>
      </c>
      <c r="AN121" s="80">
        <f t="shared" si="79"/>
        <v>-0.56356779138222324</v>
      </c>
      <c r="AO121" s="80">
        <f t="shared" si="79"/>
        <v>-0.56355002297588008</v>
      </c>
      <c r="AP121" s="80">
        <f t="shared" si="79"/>
        <v>-0.56347293694537726</v>
      </c>
      <c r="AQ121" s="80">
        <f t="shared" si="79"/>
        <v>-0.5631385522078447</v>
      </c>
      <c r="AR121" s="80">
        <f t="shared" si="79"/>
        <v>-0.56168886997298062</v>
      </c>
      <c r="AS121" s="80">
        <f t="shared" si="79"/>
        <v>-0.55541915486883586</v>
      </c>
      <c r="AT121" s="80">
        <f t="shared" si="79"/>
        <v>-0.52857659797682932</v>
      </c>
      <c r="AU121" s="80">
        <f t="shared" si="70"/>
        <v>-0.41791637946936167</v>
      </c>
    </row>
    <row r="122" spans="1:47" x14ac:dyDescent="0.2">
      <c r="A122" s="16" t="s">
        <v>2402</v>
      </c>
      <c r="B122" s="41"/>
      <c r="C122" s="42">
        <v>42742.277999999998</v>
      </c>
      <c r="D122" s="42"/>
      <c r="E122">
        <f t="shared" si="52"/>
        <v>-558.00640016482419</v>
      </c>
      <c r="F122">
        <f t="shared" si="53"/>
        <v>-558</v>
      </c>
      <c r="G122">
        <f t="shared" si="77"/>
        <v>-8.6878144138609059E-3</v>
      </c>
      <c r="I122">
        <f t="shared" si="80"/>
        <v>-8.6878144138609059E-3</v>
      </c>
      <c r="P122">
        <f t="shared" si="55"/>
        <v>2.9195560432721153E-3</v>
      </c>
      <c r="Q122" s="11">
        <f t="shared" si="56"/>
        <v>27723.777999999998</v>
      </c>
      <c r="R122">
        <f t="shared" si="78"/>
        <v>1.3473104892912445E-4</v>
      </c>
      <c r="S122" s="21">
        <v>0.1</v>
      </c>
      <c r="Z122">
        <f t="shared" si="58"/>
        <v>-558</v>
      </c>
      <c r="AA122" s="80">
        <f t="shared" si="59"/>
        <v>-6.402443036146727E-3</v>
      </c>
      <c r="AB122" s="80">
        <f t="shared" si="60"/>
        <v>1.7253772960988557E-3</v>
      </c>
      <c r="AC122" s="80">
        <f t="shared" si="61"/>
        <v>-1.1607370457133021E-2</v>
      </c>
      <c r="AD122" s="80">
        <f t="shared" si="71"/>
        <v>-2.285371377714179E-3</v>
      </c>
      <c r="AE122" s="80">
        <f t="shared" si="62"/>
        <v>5.2229223340752042E-7</v>
      </c>
      <c r="AF122">
        <f t="shared" si="72"/>
        <v>-1.1607370457133021E-2</v>
      </c>
      <c r="AG122" s="106"/>
      <c r="AH122">
        <f t="shared" si="63"/>
        <v>-1.0413191709959762E-2</v>
      </c>
      <c r="AI122">
        <f t="shared" si="64"/>
        <v>1.2210201061375374</v>
      </c>
      <c r="AJ122">
        <f t="shared" si="65"/>
        <v>-0.60693077544231788</v>
      </c>
      <c r="AK122">
        <f t="shared" si="66"/>
        <v>-0.15966391261674781</v>
      </c>
      <c r="AL122">
        <f t="shared" si="67"/>
        <v>-0.62559885724168751</v>
      </c>
      <c r="AM122">
        <f t="shared" si="68"/>
        <v>-0.32341696074952969</v>
      </c>
      <c r="AN122" s="80">
        <f t="shared" si="79"/>
        <v>-0.47958824445616827</v>
      </c>
      <c r="AO122" s="80">
        <f t="shared" si="79"/>
        <v>-0.47956835299587586</v>
      </c>
      <c r="AP122" s="80">
        <f t="shared" si="79"/>
        <v>-0.47948612489441672</v>
      </c>
      <c r="AQ122" s="80">
        <f t="shared" si="79"/>
        <v>-0.47914624442510478</v>
      </c>
      <c r="AR122" s="80">
        <f t="shared" si="79"/>
        <v>-0.47774202311837233</v>
      </c>
      <c r="AS122" s="80">
        <f t="shared" si="79"/>
        <v>-0.47195122084678021</v>
      </c>
      <c r="AT122" s="80">
        <f t="shared" si="79"/>
        <v>-0.44824739876915509</v>
      </c>
      <c r="AU122" s="80">
        <f t="shared" si="70"/>
        <v>-0.35378480497070353</v>
      </c>
    </row>
    <row r="123" spans="1:47" x14ac:dyDescent="0.2">
      <c r="A123" s="16" t="s">
        <v>2403</v>
      </c>
      <c r="B123" s="41"/>
      <c r="C123" s="42">
        <v>42777.571000000004</v>
      </c>
      <c r="D123" s="42"/>
      <c r="E123">
        <f t="shared" si="52"/>
        <v>-532.00664852048214</v>
      </c>
      <c r="F123">
        <f t="shared" si="53"/>
        <v>-532</v>
      </c>
      <c r="G123">
        <f t="shared" si="77"/>
        <v>-9.0249413406127132E-3</v>
      </c>
      <c r="I123">
        <f t="shared" si="80"/>
        <v>-9.0249413406127132E-3</v>
      </c>
      <c r="P123">
        <f t="shared" si="55"/>
        <v>2.7281960432721151E-3</v>
      </c>
      <c r="Q123" s="11">
        <f t="shared" si="56"/>
        <v>27759.071000000004</v>
      </c>
      <c r="R123">
        <f t="shared" si="78"/>
        <v>1.3813623836447111E-4</v>
      </c>
      <c r="S123" s="21">
        <v>0.1</v>
      </c>
      <c r="Z123">
        <f t="shared" si="58"/>
        <v>-532</v>
      </c>
      <c r="AA123" s="80">
        <f t="shared" si="59"/>
        <v>-5.9909378198342907E-3</v>
      </c>
      <c r="AB123" s="80">
        <f t="shared" si="60"/>
        <v>9.7287260641669773E-4</v>
      </c>
      <c r="AC123" s="80">
        <f t="shared" si="61"/>
        <v>-1.1753137383884829E-2</v>
      </c>
      <c r="AD123" s="80">
        <f t="shared" si="71"/>
        <v>-3.0340035207784225E-3</v>
      </c>
      <c r="AE123" s="80">
        <f t="shared" si="62"/>
        <v>9.2051773640958647E-7</v>
      </c>
      <c r="AF123">
        <f t="shared" si="72"/>
        <v>-1.1753137383884829E-2</v>
      </c>
      <c r="AG123" s="106"/>
      <c r="AH123">
        <f t="shared" si="63"/>
        <v>-9.997813947029411E-3</v>
      </c>
      <c r="AI123">
        <f t="shared" si="64"/>
        <v>1.2254057356255939</v>
      </c>
      <c r="AJ123">
        <f t="shared" si="65"/>
        <v>-0.58443070539876518</v>
      </c>
      <c r="AK123">
        <f t="shared" si="66"/>
        <v>-0.1534102560333622</v>
      </c>
      <c r="AL123">
        <f t="shared" si="67"/>
        <v>-0.59758413680615663</v>
      </c>
      <c r="AM123">
        <f t="shared" si="68"/>
        <v>-0.30801322606198361</v>
      </c>
      <c r="AN123" s="80">
        <f t="shared" si="79"/>
        <v>-0.45755366896127347</v>
      </c>
      <c r="AO123" s="80">
        <f t="shared" si="79"/>
        <v>-0.45753345326674055</v>
      </c>
      <c r="AP123" s="80">
        <f t="shared" si="79"/>
        <v>-0.45745081164128054</v>
      </c>
      <c r="AQ123" s="80">
        <f t="shared" si="79"/>
        <v>-0.45711300817657685</v>
      </c>
      <c r="AR123" s="80">
        <f t="shared" si="79"/>
        <v>-0.45573279551264312</v>
      </c>
      <c r="AS123" s="80">
        <f t="shared" si="79"/>
        <v>-0.45010310696260875</v>
      </c>
      <c r="AT123" s="80">
        <f t="shared" si="79"/>
        <v>-0.42729546123926776</v>
      </c>
      <c r="AU123" s="80">
        <f t="shared" si="70"/>
        <v>-0.33711059560105294</v>
      </c>
    </row>
    <row r="124" spans="1:47" x14ac:dyDescent="0.2">
      <c r="A124" s="16" t="s">
        <v>2404</v>
      </c>
      <c r="B124" s="41"/>
      <c r="C124" s="42">
        <v>42837.302000000003</v>
      </c>
      <c r="D124" s="42"/>
      <c r="E124">
        <f t="shared" si="52"/>
        <v>-488.00383874324689</v>
      </c>
      <c r="F124">
        <f t="shared" si="53"/>
        <v>-488</v>
      </c>
      <c r="G124">
        <f t="shared" si="77"/>
        <v>-5.2108484451309778E-3</v>
      </c>
      <c r="I124">
        <f t="shared" si="80"/>
        <v>-5.2108484451309778E-3</v>
      </c>
      <c r="P124">
        <f t="shared" si="55"/>
        <v>2.416676043272115E-3</v>
      </c>
      <c r="Q124" s="11">
        <f t="shared" si="56"/>
        <v>27818.802000000003</v>
      </c>
      <c r="R124">
        <f t="shared" si="78"/>
        <v>5.8179129821188853E-5</v>
      </c>
      <c r="S124" s="21">
        <v>0.1</v>
      </c>
      <c r="Z124">
        <f t="shared" si="58"/>
        <v>-488</v>
      </c>
      <c r="AA124" s="80">
        <f t="shared" si="59"/>
        <v>-5.2802860262675527E-3</v>
      </c>
      <c r="AB124" s="80">
        <f t="shared" si="60"/>
        <v>4.0696776395822091E-3</v>
      </c>
      <c r="AC124" s="80">
        <f t="shared" si="61"/>
        <v>-7.6275244884030924E-3</v>
      </c>
      <c r="AD124" s="80">
        <f t="shared" si="71"/>
        <v>6.9437581136574944E-5</v>
      </c>
      <c r="AE124" s="80">
        <f t="shared" si="62"/>
        <v>4.8215776740984284E-10</v>
      </c>
      <c r="AF124">
        <f t="shared" si="72"/>
        <v>-7.6275244884030924E-3</v>
      </c>
      <c r="AG124" s="106"/>
      <c r="AH124">
        <f t="shared" si="63"/>
        <v>-9.2805260847131869E-3</v>
      </c>
      <c r="AI124">
        <f t="shared" si="64"/>
        <v>1.2324865998353811</v>
      </c>
      <c r="AJ124">
        <f t="shared" si="65"/>
        <v>-0.54494322700772402</v>
      </c>
      <c r="AK124">
        <f t="shared" si="66"/>
        <v>-0.14245151177197146</v>
      </c>
      <c r="AL124">
        <f t="shared" si="67"/>
        <v>-0.54972724215445834</v>
      </c>
      <c r="AM124">
        <f t="shared" si="68"/>
        <v>-0.28200138532996166</v>
      </c>
      <c r="AN124" s="80">
        <f t="shared" si="79"/>
        <v>-0.42008894086173038</v>
      </c>
      <c r="AO124" s="80">
        <f t="shared" si="79"/>
        <v>-0.4200684377262876</v>
      </c>
      <c r="AP124" s="80">
        <f t="shared" si="79"/>
        <v>-0.41998608195404141</v>
      </c>
      <c r="AQ124" s="80">
        <f t="shared" si="79"/>
        <v>-0.41965531070329737</v>
      </c>
      <c r="AR124" s="80">
        <f t="shared" si="79"/>
        <v>-0.41832730207019792</v>
      </c>
      <c r="AS124" s="80">
        <f t="shared" si="79"/>
        <v>-0.41300335056638271</v>
      </c>
      <c r="AT124" s="80">
        <f t="shared" si="79"/>
        <v>-0.39178184482929623</v>
      </c>
      <c r="AU124" s="80">
        <f t="shared" si="70"/>
        <v>-0.30889270282164283</v>
      </c>
    </row>
    <row r="125" spans="1:47" x14ac:dyDescent="0.2">
      <c r="A125" s="16" t="s">
        <v>2405</v>
      </c>
      <c r="B125" s="41"/>
      <c r="C125" s="42">
        <v>42841.377999999997</v>
      </c>
      <c r="D125" s="42"/>
      <c r="E125">
        <f t="shared" si="52"/>
        <v>-485.00111900556072</v>
      </c>
      <c r="F125">
        <f t="shared" si="53"/>
        <v>-485</v>
      </c>
      <c r="G125">
        <f t="shared" si="77"/>
        <v>-1.5189784826361574E-3</v>
      </c>
      <c r="I125">
        <f t="shared" si="80"/>
        <v>-1.5189784826361574E-3</v>
      </c>
      <c r="P125">
        <f t="shared" si="55"/>
        <v>2.3960000432721152E-3</v>
      </c>
      <c r="Q125" s="11">
        <f t="shared" si="56"/>
        <v>27822.877999999997</v>
      </c>
      <c r="R125">
        <f t="shared" si="78"/>
        <v>1.5327056858322915E-5</v>
      </c>
      <c r="S125" s="21">
        <v>0.1</v>
      </c>
      <c r="Z125">
        <f t="shared" si="58"/>
        <v>-485</v>
      </c>
      <c r="AA125" s="80">
        <f t="shared" si="59"/>
        <v>-5.2312002900900172E-3</v>
      </c>
      <c r="AB125" s="80">
        <f t="shared" si="60"/>
        <v>7.712005628584432E-3</v>
      </c>
      <c r="AC125" s="80">
        <f t="shared" si="61"/>
        <v>-3.914978525908273E-3</v>
      </c>
      <c r="AD125" s="80">
        <f t="shared" si="71"/>
        <v>3.7122218074538598E-3</v>
      </c>
      <c r="AE125" s="80">
        <f t="shared" si="62"/>
        <v>1.3780590747736002E-6</v>
      </c>
      <c r="AF125">
        <f t="shared" si="72"/>
        <v>-3.914978525908273E-3</v>
      </c>
      <c r="AG125" s="106"/>
      <c r="AH125">
        <f t="shared" si="63"/>
        <v>-9.2309841112205894E-3</v>
      </c>
      <c r="AI125">
        <f t="shared" si="64"/>
        <v>1.2329529901437719</v>
      </c>
      <c r="AJ125">
        <f t="shared" si="65"/>
        <v>-0.54218773257337671</v>
      </c>
      <c r="AK125">
        <f t="shared" si="66"/>
        <v>-0.14168753188693969</v>
      </c>
      <c r="AL125">
        <f t="shared" si="67"/>
        <v>-0.54644441355386353</v>
      </c>
      <c r="AM125">
        <f t="shared" si="68"/>
        <v>-0.28023025614798358</v>
      </c>
      <c r="AN125" s="80">
        <f t="shared" si="79"/>
        <v>-0.41752676495288427</v>
      </c>
      <c r="AO125" s="80">
        <f t="shared" si="79"/>
        <v>-0.41750625497717192</v>
      </c>
      <c r="AP125" s="80">
        <f t="shared" si="79"/>
        <v>-0.41742396562033146</v>
      </c>
      <c r="AQ125" s="80">
        <f t="shared" si="79"/>
        <v>-0.41709383752839235</v>
      </c>
      <c r="AR125" s="80">
        <f t="shared" si="79"/>
        <v>-0.41576991587315792</v>
      </c>
      <c r="AS125" s="80">
        <f t="shared" si="79"/>
        <v>-0.41046829010506175</v>
      </c>
      <c r="AT125" s="80">
        <f t="shared" si="79"/>
        <v>-0.3893579926063952</v>
      </c>
      <c r="AU125" s="80">
        <f t="shared" si="70"/>
        <v>-0.30696875558668335</v>
      </c>
    </row>
    <row r="126" spans="1:47" x14ac:dyDescent="0.2">
      <c r="A126" s="16" t="s">
        <v>2522</v>
      </c>
      <c r="B126" s="41"/>
      <c r="C126" s="42">
        <v>42865.800900000002</v>
      </c>
      <c r="D126" s="42"/>
      <c r="E126">
        <f t="shared" si="52"/>
        <v>-467.00918478532901</v>
      </c>
      <c r="F126">
        <f t="shared" si="53"/>
        <v>-467</v>
      </c>
      <c r="G126">
        <f t="shared" si="77"/>
        <v>-1.2467758657294326E-2</v>
      </c>
      <c r="I126">
        <f t="shared" si="80"/>
        <v>-1.2467758657294326E-2</v>
      </c>
      <c r="P126">
        <f t="shared" si="55"/>
        <v>2.2734560432721151E-3</v>
      </c>
      <c r="Q126" s="11">
        <f t="shared" si="56"/>
        <v>27847.300900000002</v>
      </c>
      <c r="R126">
        <f t="shared" si="78"/>
        <v>2.1730341084819614E-4</v>
      </c>
      <c r="S126" s="21">
        <v>0.1</v>
      </c>
      <c r="Z126">
        <f t="shared" si="58"/>
        <v>-467</v>
      </c>
      <c r="AA126" s="80">
        <f t="shared" si="59"/>
        <v>-4.9350423845002196E-3</v>
      </c>
      <c r="AB126" s="80">
        <f t="shared" si="60"/>
        <v>-3.535680004029448E-3</v>
      </c>
      <c r="AC126" s="80">
        <f t="shared" si="61"/>
        <v>-1.4741214700566441E-2</v>
      </c>
      <c r="AD126" s="80">
        <f t="shared" si="71"/>
        <v>-7.5327162727941059E-3</v>
      </c>
      <c r="AE126" s="80">
        <f t="shared" si="62"/>
        <v>5.6741814446417129E-6</v>
      </c>
      <c r="AF126">
        <f t="shared" si="72"/>
        <v>-1.4741214700566441E-2</v>
      </c>
      <c r="AG126" s="106"/>
      <c r="AH126">
        <f t="shared" si="63"/>
        <v>-8.9320786532648775E-3</v>
      </c>
      <c r="AI126">
        <f t="shared" si="64"/>
        <v>1.2357055183035386</v>
      </c>
      <c r="AJ126">
        <f t="shared" si="65"/>
        <v>-0.52548914912792144</v>
      </c>
      <c r="AK126">
        <f t="shared" si="66"/>
        <v>-0.13705969849082919</v>
      </c>
      <c r="AL126">
        <f t="shared" si="67"/>
        <v>-0.52669577823061431</v>
      </c>
      <c r="AM126">
        <f t="shared" si="68"/>
        <v>-0.26960956138655456</v>
      </c>
      <c r="AN126" s="80">
        <f t="shared" si="79"/>
        <v>-0.40213357099146796</v>
      </c>
      <c r="AO126" s="80">
        <f t="shared" si="79"/>
        <v>-0.40211305586716151</v>
      </c>
      <c r="AP126" s="80">
        <f t="shared" si="79"/>
        <v>-0.40203129435660528</v>
      </c>
      <c r="AQ126" s="80">
        <f t="shared" si="79"/>
        <v>-0.40170546813190988</v>
      </c>
      <c r="AR126" s="80">
        <f t="shared" si="79"/>
        <v>-0.40040747167809831</v>
      </c>
      <c r="AS126" s="80">
        <f t="shared" si="79"/>
        <v>-0.3952436753474563</v>
      </c>
      <c r="AT126" s="80">
        <f t="shared" si="79"/>
        <v>-0.374808539749581</v>
      </c>
      <c r="AU126" s="80">
        <f t="shared" si="70"/>
        <v>-0.29542507217692471</v>
      </c>
    </row>
    <row r="127" spans="1:47" x14ac:dyDescent="0.2">
      <c r="A127" s="16" t="s">
        <v>2522</v>
      </c>
      <c r="B127" s="41"/>
      <c r="C127" s="42">
        <v>42865.807999999997</v>
      </c>
      <c r="D127" s="42"/>
      <c r="E127">
        <f t="shared" si="52"/>
        <v>-467.00395433632912</v>
      </c>
      <c r="F127">
        <f t="shared" si="53"/>
        <v>-467</v>
      </c>
      <c r="G127">
        <f t="shared" si="77"/>
        <v>-5.3677586620324291E-3</v>
      </c>
      <c r="I127">
        <f t="shared" si="80"/>
        <v>-5.3677586620324291E-3</v>
      </c>
      <c r="P127">
        <f t="shared" si="55"/>
        <v>2.2734560432721151E-3</v>
      </c>
      <c r="Q127" s="11">
        <f t="shared" si="56"/>
        <v>27847.307999999997</v>
      </c>
      <c r="R127">
        <f t="shared" si="78"/>
        <v>5.8388162172562411E-5</v>
      </c>
      <c r="S127" s="21">
        <v>0.1</v>
      </c>
      <c r="Z127">
        <f t="shared" si="58"/>
        <v>-467</v>
      </c>
      <c r="AA127" s="80">
        <f t="shared" si="59"/>
        <v>-4.9350423845002196E-3</v>
      </c>
      <c r="AB127" s="80">
        <f t="shared" si="60"/>
        <v>3.5643199912324484E-3</v>
      </c>
      <c r="AC127" s="80">
        <f t="shared" si="61"/>
        <v>-7.6412147053045443E-3</v>
      </c>
      <c r="AD127" s="80">
        <f t="shared" si="71"/>
        <v>-4.3271627753220954E-4</v>
      </c>
      <c r="AE127" s="80">
        <f t="shared" si="62"/>
        <v>1.872433768413322E-8</v>
      </c>
      <c r="AF127">
        <f t="shared" si="72"/>
        <v>-7.6412147053045443E-3</v>
      </c>
      <c r="AG127" s="106"/>
      <c r="AH127">
        <f t="shared" si="63"/>
        <v>-8.9320786532648775E-3</v>
      </c>
      <c r="AI127">
        <f t="shared" si="64"/>
        <v>1.2357055183035386</v>
      </c>
      <c r="AJ127">
        <f t="shared" si="65"/>
        <v>-0.52548914912792144</v>
      </c>
      <c r="AK127">
        <f t="shared" si="66"/>
        <v>-0.13705969849082919</v>
      </c>
      <c r="AL127">
        <f t="shared" si="67"/>
        <v>-0.52669577823061431</v>
      </c>
      <c r="AM127">
        <f t="shared" si="68"/>
        <v>-0.26960956138655456</v>
      </c>
      <c r="AN127" s="80">
        <f t="shared" si="79"/>
        <v>-0.40213357099146796</v>
      </c>
      <c r="AO127" s="80">
        <f t="shared" si="79"/>
        <v>-0.40211305586716151</v>
      </c>
      <c r="AP127" s="80">
        <f t="shared" si="79"/>
        <v>-0.40203129435660528</v>
      </c>
      <c r="AQ127" s="80">
        <f t="shared" si="79"/>
        <v>-0.40170546813190988</v>
      </c>
      <c r="AR127" s="80">
        <f t="shared" si="79"/>
        <v>-0.40040747167809831</v>
      </c>
      <c r="AS127" s="80">
        <f t="shared" si="79"/>
        <v>-0.3952436753474563</v>
      </c>
      <c r="AT127" s="80">
        <f t="shared" si="79"/>
        <v>-0.374808539749581</v>
      </c>
      <c r="AU127" s="80">
        <f t="shared" si="70"/>
        <v>-0.29542507217692471</v>
      </c>
    </row>
    <row r="128" spans="1:47" x14ac:dyDescent="0.2">
      <c r="A128" s="16" t="s">
        <v>2522</v>
      </c>
      <c r="B128" s="41"/>
      <c r="C128" s="42">
        <v>42865.809000000001</v>
      </c>
      <c r="D128" s="42"/>
      <c r="E128">
        <f t="shared" si="52"/>
        <v>-467.0032176533681</v>
      </c>
      <c r="F128">
        <f t="shared" si="53"/>
        <v>-467</v>
      </c>
      <c r="G128">
        <f t="shared" si="77"/>
        <v>-4.3677586581907235E-3</v>
      </c>
      <c r="I128">
        <f t="shared" si="80"/>
        <v>-4.3677586581907235E-3</v>
      </c>
      <c r="P128">
        <f t="shared" si="55"/>
        <v>2.2734560432721151E-3</v>
      </c>
      <c r="Q128" s="11">
        <f t="shared" si="56"/>
        <v>27847.309000000001</v>
      </c>
      <c r="R128">
        <f t="shared" si="78"/>
        <v>4.4105732710926138E-5</v>
      </c>
      <c r="S128" s="21">
        <v>0.1</v>
      </c>
      <c r="Z128">
        <f t="shared" si="58"/>
        <v>-467</v>
      </c>
      <c r="AA128" s="80">
        <f t="shared" si="59"/>
        <v>-4.9350423845002196E-3</v>
      </c>
      <c r="AB128" s="80">
        <f t="shared" si="60"/>
        <v>4.564319995074154E-3</v>
      </c>
      <c r="AC128" s="80">
        <f t="shared" si="61"/>
        <v>-6.6412147014628387E-3</v>
      </c>
      <c r="AD128" s="80">
        <f t="shared" si="71"/>
        <v>5.6728372630949608E-4</v>
      </c>
      <c r="AE128" s="80">
        <f t="shared" si="62"/>
        <v>3.2181082613558726E-8</v>
      </c>
      <c r="AF128">
        <f t="shared" si="72"/>
        <v>-6.6412147014628387E-3</v>
      </c>
      <c r="AG128" s="106"/>
      <c r="AH128">
        <f t="shared" si="63"/>
        <v>-8.9320786532648775E-3</v>
      </c>
      <c r="AI128">
        <f t="shared" si="64"/>
        <v>1.2357055183035386</v>
      </c>
      <c r="AJ128">
        <f t="shared" si="65"/>
        <v>-0.52548914912792144</v>
      </c>
      <c r="AK128">
        <f t="shared" si="66"/>
        <v>-0.13705969849082919</v>
      </c>
      <c r="AL128">
        <f t="shared" si="67"/>
        <v>-0.52669577823061431</v>
      </c>
      <c r="AM128">
        <f t="shared" si="68"/>
        <v>-0.26960956138655456</v>
      </c>
      <c r="AN128" s="80">
        <f t="shared" si="79"/>
        <v>-0.40213357099146796</v>
      </c>
      <c r="AO128" s="80">
        <f t="shared" si="79"/>
        <v>-0.40211305586716151</v>
      </c>
      <c r="AP128" s="80">
        <f t="shared" si="79"/>
        <v>-0.40203129435660528</v>
      </c>
      <c r="AQ128" s="80">
        <f t="shared" si="79"/>
        <v>-0.40170546813190988</v>
      </c>
      <c r="AR128" s="80">
        <f t="shared" si="79"/>
        <v>-0.40040747167809831</v>
      </c>
      <c r="AS128" s="80">
        <f t="shared" si="79"/>
        <v>-0.3952436753474563</v>
      </c>
      <c r="AT128" s="80">
        <f t="shared" si="79"/>
        <v>-0.374808539749581</v>
      </c>
      <c r="AU128" s="80">
        <f t="shared" si="70"/>
        <v>-0.29542507217692471</v>
      </c>
    </row>
    <row r="129" spans="1:47" x14ac:dyDescent="0.2">
      <c r="A129" s="16" t="s">
        <v>2405</v>
      </c>
      <c r="B129" s="41"/>
      <c r="C129" s="42">
        <v>42887.527000000002</v>
      </c>
      <c r="D129" s="42"/>
      <c r="E129">
        <f t="shared" si="52"/>
        <v>-451.00393716681953</v>
      </c>
      <c r="F129">
        <f t="shared" si="53"/>
        <v>-451</v>
      </c>
      <c r="G129">
        <f t="shared" si="77"/>
        <v>-5.3444521472556517E-3</v>
      </c>
      <c r="I129">
        <f t="shared" si="80"/>
        <v>-5.3444521472556517E-3</v>
      </c>
      <c r="P129">
        <f t="shared" si="55"/>
        <v>2.1667040432721153E-3</v>
      </c>
      <c r="Q129" s="11">
        <f t="shared" si="56"/>
        <v>27869.027000000002</v>
      </c>
      <c r="R129">
        <f t="shared" si="78"/>
        <v>5.6417467318503595E-5</v>
      </c>
      <c r="S129" s="21">
        <v>0.1</v>
      </c>
      <c r="Z129">
        <f t="shared" si="58"/>
        <v>-451</v>
      </c>
      <c r="AA129" s="80">
        <f t="shared" si="59"/>
        <v>-4.669469450609965E-3</v>
      </c>
      <c r="AB129" s="80">
        <f t="shared" si="60"/>
        <v>3.3195967269188734E-3</v>
      </c>
      <c r="AC129" s="80">
        <f t="shared" si="61"/>
        <v>-7.5111561905277669E-3</v>
      </c>
      <c r="AD129" s="80">
        <f t="shared" si="71"/>
        <v>-6.7498269664568664E-4</v>
      </c>
      <c r="AE129" s="80">
        <f t="shared" si="62"/>
        <v>4.5560164077108306E-8</v>
      </c>
      <c r="AF129">
        <f t="shared" si="72"/>
        <v>-7.5111561905277669E-3</v>
      </c>
      <c r="AG129" s="106"/>
      <c r="AH129">
        <f t="shared" si="63"/>
        <v>-8.664048874174525E-3</v>
      </c>
      <c r="AI129">
        <f t="shared" si="64"/>
        <v>1.238084772431562</v>
      </c>
      <c r="AJ129">
        <f t="shared" si="65"/>
        <v>-0.51041094110592677</v>
      </c>
      <c r="AK129">
        <f t="shared" si="66"/>
        <v>-0.13288375914816725</v>
      </c>
      <c r="AL129">
        <f t="shared" si="67"/>
        <v>-0.50906843848267391</v>
      </c>
      <c r="AM129">
        <f t="shared" si="68"/>
        <v>-0.26017740081624813</v>
      </c>
      <c r="AN129" s="80">
        <f t="shared" si="79"/>
        <v>-0.38842232117809372</v>
      </c>
      <c r="AO129" s="80">
        <f t="shared" si="79"/>
        <v>-0.38840185434301111</v>
      </c>
      <c r="AP129" s="80">
        <f t="shared" si="79"/>
        <v>-0.38832075051403103</v>
      </c>
      <c r="AQ129" s="80">
        <f t="shared" si="79"/>
        <v>-0.38799938721181504</v>
      </c>
      <c r="AR129" s="80">
        <f t="shared" si="79"/>
        <v>-0.38672644165323911</v>
      </c>
      <c r="AS129" s="80">
        <f t="shared" si="79"/>
        <v>-0.38169065374236899</v>
      </c>
      <c r="AT129" s="80">
        <f t="shared" si="79"/>
        <v>-0.36186679976918501</v>
      </c>
      <c r="AU129" s="80">
        <f t="shared" si="70"/>
        <v>-0.28516402025713994</v>
      </c>
    </row>
    <row r="130" spans="1:47" x14ac:dyDescent="0.2">
      <c r="A130" s="16" t="s">
        <v>2522</v>
      </c>
      <c r="B130" s="41"/>
      <c r="C130" s="42">
        <v>42895.671000000002</v>
      </c>
      <c r="D130" s="42"/>
      <c r="E130">
        <f t="shared" si="52"/>
        <v>-445.00439115510341</v>
      </c>
      <c r="F130">
        <f t="shared" si="53"/>
        <v>-445</v>
      </c>
      <c r="G130">
        <f t="shared" si="77"/>
        <v>-5.9607122093439102E-3</v>
      </c>
      <c r="I130">
        <f t="shared" si="80"/>
        <v>-5.9607122093439102E-3</v>
      </c>
      <c r="P130">
        <f t="shared" si="55"/>
        <v>2.1272000432721152E-3</v>
      </c>
      <c r="Q130" s="11">
        <f t="shared" si="56"/>
        <v>27877.171000000002</v>
      </c>
      <c r="R130">
        <f t="shared" si="78"/>
        <v>6.5414324606016418E-5</v>
      </c>
      <c r="S130" s="21">
        <v>0.1</v>
      </c>
      <c r="Z130">
        <f t="shared" si="58"/>
        <v>-445</v>
      </c>
      <c r="AA130" s="80">
        <f t="shared" si="59"/>
        <v>-4.5693280201077116E-3</v>
      </c>
      <c r="AB130" s="80">
        <f t="shared" si="60"/>
        <v>2.6022703804503607E-3</v>
      </c>
      <c r="AC130" s="80">
        <f t="shared" si="61"/>
        <v>-8.0879122526160245E-3</v>
      </c>
      <c r="AD130" s="80">
        <f t="shared" si="71"/>
        <v>-1.3913841892361986E-3</v>
      </c>
      <c r="AE130" s="80">
        <f t="shared" si="62"/>
        <v>1.9359499620564742E-7</v>
      </c>
      <c r="AF130">
        <f t="shared" si="72"/>
        <v>-8.0879122526160245E-3</v>
      </c>
      <c r="AG130" s="106"/>
      <c r="AH130">
        <f t="shared" si="63"/>
        <v>-8.5629825897942709E-3</v>
      </c>
      <c r="AI130">
        <f t="shared" si="64"/>
        <v>1.2389602375303057</v>
      </c>
      <c r="AJ130">
        <f t="shared" si="65"/>
        <v>-0.50470049630221558</v>
      </c>
      <c r="AK130">
        <f t="shared" si="66"/>
        <v>-0.1313029214777672</v>
      </c>
      <c r="AL130">
        <f t="shared" si="67"/>
        <v>-0.50244083793828975</v>
      </c>
      <c r="AM130">
        <f t="shared" si="68"/>
        <v>-0.25664231677301058</v>
      </c>
      <c r="AN130" s="80">
        <f t="shared" ref="AN130:AT145" si="81">$AU130+$AB$7*SIN(AO130)</f>
        <v>-0.38327386159540472</v>
      </c>
      <c r="AO130" s="80">
        <f t="shared" si="81"/>
        <v>-0.3832534259874959</v>
      </c>
      <c r="AP130" s="80">
        <f t="shared" si="81"/>
        <v>-0.38317261504843803</v>
      </c>
      <c r="AQ130" s="80">
        <f t="shared" si="81"/>
        <v>-0.38285308058156942</v>
      </c>
      <c r="AR130" s="80">
        <f t="shared" si="81"/>
        <v>-0.38159001183419761</v>
      </c>
      <c r="AS130" s="80">
        <f t="shared" si="81"/>
        <v>-0.37660353713637484</v>
      </c>
      <c r="AT130" s="80">
        <f t="shared" si="81"/>
        <v>-0.35701155002088059</v>
      </c>
      <c r="AU130" s="80">
        <f t="shared" si="70"/>
        <v>-0.28131612578722009</v>
      </c>
    </row>
    <row r="131" spans="1:47" x14ac:dyDescent="0.2">
      <c r="A131" s="16" t="s">
        <v>2405</v>
      </c>
      <c r="B131" s="41"/>
      <c r="C131" s="42">
        <v>42898.39</v>
      </c>
      <c r="D131" s="42"/>
      <c r="E131">
        <f t="shared" si="52"/>
        <v>-443.00135019171449</v>
      </c>
      <c r="F131">
        <f t="shared" si="53"/>
        <v>-443</v>
      </c>
      <c r="G131">
        <f t="shared" si="77"/>
        <v>-1.8327989018871449E-3</v>
      </c>
      <c r="I131">
        <f t="shared" si="80"/>
        <v>-1.8327989018871449E-3</v>
      </c>
      <c r="P131">
        <f t="shared" si="55"/>
        <v>2.1140960432721153E-3</v>
      </c>
      <c r="Q131" s="11">
        <f t="shared" si="56"/>
        <v>27879.89</v>
      </c>
      <c r="R131">
        <f t="shared" si="78"/>
        <v>1.557797970812372E-5</v>
      </c>
      <c r="S131" s="21">
        <v>0.1</v>
      </c>
      <c r="Z131">
        <f t="shared" si="58"/>
        <v>-443</v>
      </c>
      <c r="AA131" s="80">
        <f t="shared" si="59"/>
        <v>-4.5358815536225717E-3</v>
      </c>
      <c r="AB131" s="80">
        <f t="shared" si="60"/>
        <v>6.6964285080774438E-3</v>
      </c>
      <c r="AC131" s="80">
        <f t="shared" si="61"/>
        <v>-3.9468949451592602E-3</v>
      </c>
      <c r="AD131" s="80">
        <f t="shared" si="71"/>
        <v>2.7030826517354268E-3</v>
      </c>
      <c r="AE131" s="80">
        <f t="shared" si="62"/>
        <v>7.3066558221130267E-7</v>
      </c>
      <c r="AF131">
        <f t="shared" si="72"/>
        <v>-3.9468949451592602E-3</v>
      </c>
      <c r="AG131" s="106"/>
      <c r="AH131">
        <f t="shared" si="63"/>
        <v>-8.5292274099645887E-3</v>
      </c>
      <c r="AI131">
        <f t="shared" si="64"/>
        <v>1.2392500000455304</v>
      </c>
      <c r="AJ131">
        <f t="shared" si="65"/>
        <v>-0.50279028163799422</v>
      </c>
      <c r="AK131">
        <f t="shared" si="66"/>
        <v>-0.13077419388912531</v>
      </c>
      <c r="AL131">
        <f t="shared" si="67"/>
        <v>-0.50022956209494085</v>
      </c>
      <c r="AM131">
        <f t="shared" si="68"/>
        <v>-0.25546418951906297</v>
      </c>
      <c r="AN131" s="80">
        <f t="shared" si="81"/>
        <v>-0.38155690264642411</v>
      </c>
      <c r="AO131" s="80">
        <f t="shared" si="81"/>
        <v>-0.38153647905693111</v>
      </c>
      <c r="AP131" s="80">
        <f t="shared" si="81"/>
        <v>-0.38145577138691411</v>
      </c>
      <c r="AQ131" s="80">
        <f t="shared" si="81"/>
        <v>-0.38113686534399588</v>
      </c>
      <c r="AR131" s="80">
        <f t="shared" si="81"/>
        <v>-0.3798771470397892</v>
      </c>
      <c r="AS131" s="80">
        <f t="shared" si="81"/>
        <v>-0.37490726713767636</v>
      </c>
      <c r="AT131" s="80">
        <f t="shared" si="81"/>
        <v>-0.35539288364171173</v>
      </c>
      <c r="AU131" s="80">
        <f t="shared" si="70"/>
        <v>-0.28003349429724711</v>
      </c>
    </row>
    <row r="132" spans="1:47" x14ac:dyDescent="0.2">
      <c r="A132" s="16" t="s">
        <v>2407</v>
      </c>
      <c r="B132" s="41"/>
      <c r="C132" s="42">
        <v>42906.534</v>
      </c>
      <c r="D132" s="42"/>
      <c r="E132">
        <f t="shared" si="52"/>
        <v>-437.00180417999837</v>
      </c>
      <c r="F132">
        <f t="shared" si="53"/>
        <v>-437</v>
      </c>
      <c r="G132">
        <f t="shared" si="77"/>
        <v>-2.4490589566994458E-3</v>
      </c>
      <c r="I132">
        <f t="shared" si="80"/>
        <v>-2.4490589566994458E-3</v>
      </c>
      <c r="P132">
        <f t="shared" si="55"/>
        <v>2.0749760432721151E-3</v>
      </c>
      <c r="Q132" s="11">
        <f t="shared" si="56"/>
        <v>27888.034</v>
      </c>
      <c r="R132">
        <f t="shared" si="78"/>
        <v>2.0466892680967683E-5</v>
      </c>
      <c r="S132" s="21">
        <v>0.1</v>
      </c>
      <c r="Z132">
        <f t="shared" si="58"/>
        <v>-437</v>
      </c>
      <c r="AA132" s="80">
        <f t="shared" si="59"/>
        <v>-4.4353457257030778E-3</v>
      </c>
      <c r="AB132" s="80">
        <f t="shared" si="60"/>
        <v>5.9787051991564005E-3</v>
      </c>
      <c r="AC132" s="80">
        <f t="shared" si="61"/>
        <v>-4.524034999971561E-3</v>
      </c>
      <c r="AD132" s="80">
        <f t="shared" si="71"/>
        <v>1.9862867690036319E-3</v>
      </c>
      <c r="AE132" s="80">
        <f t="shared" si="62"/>
        <v>3.9453351287188877E-7</v>
      </c>
      <c r="AF132">
        <f t="shared" si="72"/>
        <v>-4.524034999971561E-3</v>
      </c>
      <c r="AG132" s="106"/>
      <c r="AH132">
        <f t="shared" si="63"/>
        <v>-8.4277641558558464E-3</v>
      </c>
      <c r="AI132">
        <f t="shared" si="64"/>
        <v>1.2401130609168383</v>
      </c>
      <c r="AJ132">
        <f t="shared" si="65"/>
        <v>-0.49703956257489462</v>
      </c>
      <c r="AK132">
        <f t="shared" si="66"/>
        <v>-0.12918270118821457</v>
      </c>
      <c r="AL132">
        <f t="shared" si="67"/>
        <v>-0.49358955587358516</v>
      </c>
      <c r="AM132">
        <f t="shared" si="68"/>
        <v>-0.25193050061067618</v>
      </c>
      <c r="AN132" s="80">
        <f t="shared" si="81"/>
        <v>-0.37640362860814841</v>
      </c>
      <c r="AO132" s="80">
        <f t="shared" si="81"/>
        <v>-0.37638324593306022</v>
      </c>
      <c r="AP132" s="80">
        <f t="shared" si="81"/>
        <v>-0.37630286503517696</v>
      </c>
      <c r="AQ132" s="80">
        <f t="shared" si="81"/>
        <v>-0.37598590067001914</v>
      </c>
      <c r="AR132" s="80">
        <f t="shared" si="81"/>
        <v>-0.37473640756729248</v>
      </c>
      <c r="AS132" s="80">
        <f t="shared" si="81"/>
        <v>-0.36981678009877572</v>
      </c>
      <c r="AT132" s="80">
        <f t="shared" si="81"/>
        <v>-0.35053614285455226</v>
      </c>
      <c r="AU132" s="80">
        <f t="shared" si="70"/>
        <v>-0.27618559982732727</v>
      </c>
    </row>
    <row r="133" spans="1:47" x14ac:dyDescent="0.2">
      <c r="A133" s="16" t="s">
        <v>2407</v>
      </c>
      <c r="B133" s="41"/>
      <c r="C133" s="42">
        <v>42936.394</v>
      </c>
      <c r="D133" s="42"/>
      <c r="E133">
        <f t="shared" si="52"/>
        <v>-415.00445104765043</v>
      </c>
      <c r="F133">
        <f t="shared" si="53"/>
        <v>-415</v>
      </c>
      <c r="G133">
        <f t="shared" si="77"/>
        <v>-6.0420125082600862E-3</v>
      </c>
      <c r="I133">
        <f t="shared" si="80"/>
        <v>-6.0420125082600862E-3</v>
      </c>
      <c r="P133">
        <f t="shared" si="55"/>
        <v>1.934000043272115E-3</v>
      </c>
      <c r="Q133" s="11">
        <f t="shared" si="56"/>
        <v>27917.894</v>
      </c>
      <c r="R133">
        <f t="shared" si="78"/>
        <v>6.361677622219921E-5</v>
      </c>
      <c r="S133" s="21">
        <v>0.1</v>
      </c>
      <c r="Z133">
        <f t="shared" si="58"/>
        <v>-415</v>
      </c>
      <c r="AA133" s="80">
        <f t="shared" si="59"/>
        <v>-4.0642365587715773E-3</v>
      </c>
      <c r="AB133" s="80">
        <f t="shared" si="60"/>
        <v>2.0112254123065172E-3</v>
      </c>
      <c r="AC133" s="80">
        <f t="shared" si="61"/>
        <v>-7.9760125515322012E-3</v>
      </c>
      <c r="AD133" s="80">
        <f t="shared" si="71"/>
        <v>-1.9777759494885088E-3</v>
      </c>
      <c r="AE133" s="80">
        <f t="shared" si="62"/>
        <v>3.9115977063751731E-7</v>
      </c>
      <c r="AF133">
        <f t="shared" si="72"/>
        <v>-7.9760125515322012E-3</v>
      </c>
      <c r="AG133" s="106"/>
      <c r="AH133">
        <f t="shared" si="63"/>
        <v>-8.0532379205666034E-3</v>
      </c>
      <c r="AI133">
        <f t="shared" si="64"/>
        <v>1.2431963690415573</v>
      </c>
      <c r="AJ133">
        <f t="shared" si="65"/>
        <v>-0.4756994884039179</v>
      </c>
      <c r="AK133">
        <f t="shared" si="66"/>
        <v>-0.12328008109236251</v>
      </c>
      <c r="AL133">
        <f t="shared" si="67"/>
        <v>-0.46916492731501486</v>
      </c>
      <c r="AM133">
        <f t="shared" si="68"/>
        <v>-0.23898227673774994</v>
      </c>
      <c r="AN133" s="80">
        <f t="shared" si="81"/>
        <v>-0.35747808686090632</v>
      </c>
      <c r="AO133" s="80">
        <f t="shared" si="81"/>
        <v>-0.357457917332487</v>
      </c>
      <c r="AP133" s="80">
        <f t="shared" si="81"/>
        <v>-0.35737895336281006</v>
      </c>
      <c r="AQ133" s="80">
        <f t="shared" si="81"/>
        <v>-0.35706983077470733</v>
      </c>
      <c r="AR133" s="80">
        <f t="shared" si="81"/>
        <v>-0.35586004193967391</v>
      </c>
      <c r="AS133" s="80">
        <f t="shared" si="81"/>
        <v>-0.35113059109552841</v>
      </c>
      <c r="AT133" s="80">
        <f t="shared" si="81"/>
        <v>-0.3327187886516742</v>
      </c>
      <c r="AU133" s="80">
        <f t="shared" si="70"/>
        <v>-0.26207665343762265</v>
      </c>
    </row>
    <row r="134" spans="1:47" x14ac:dyDescent="0.2">
      <c r="A134" s="16" t="s">
        <v>2522</v>
      </c>
      <c r="B134" s="41"/>
      <c r="C134" s="42">
        <v>42937.749000000003</v>
      </c>
      <c r="D134" s="42"/>
      <c r="E134">
        <f t="shared" si="52"/>
        <v>-414.00624563926459</v>
      </c>
      <c r="F134">
        <f t="shared" si="53"/>
        <v>-414</v>
      </c>
      <c r="G134">
        <f t="shared" si="77"/>
        <v>-8.4780558536294848E-3</v>
      </c>
      <c r="I134">
        <f t="shared" si="80"/>
        <v>-8.4780558536294848E-3</v>
      </c>
      <c r="P134">
        <f t="shared" si="55"/>
        <v>1.9276840432721153E-3</v>
      </c>
      <c r="Q134" s="11">
        <f t="shared" si="56"/>
        <v>27919.249000000003</v>
      </c>
      <c r="R134">
        <f t="shared" si="78"/>
        <v>1.0827942280196973E-4</v>
      </c>
      <c r="S134" s="21">
        <v>0.1</v>
      </c>
      <c r="Z134">
        <f t="shared" si="58"/>
        <v>-414</v>
      </c>
      <c r="AA134" s="80">
        <f t="shared" si="59"/>
        <v>-4.0472770190292211E-3</v>
      </c>
      <c r="AB134" s="80">
        <f t="shared" si="60"/>
        <v>-4.4193341037712837E-4</v>
      </c>
      <c r="AC134" s="80">
        <f t="shared" si="61"/>
        <v>-1.0405739896901601E-2</v>
      </c>
      <c r="AD134" s="80">
        <f t="shared" si="71"/>
        <v>-4.4307788346002637E-3</v>
      </c>
      <c r="AE134" s="80">
        <f t="shared" si="62"/>
        <v>1.9631801081141673E-6</v>
      </c>
      <c r="AF134">
        <f t="shared" si="72"/>
        <v>-1.0405739896901601E-2</v>
      </c>
      <c r="AG134" s="106"/>
      <c r="AH134">
        <f t="shared" si="63"/>
        <v>-8.0361224432523564E-3</v>
      </c>
      <c r="AI134">
        <f t="shared" si="64"/>
        <v>1.2433334378171867</v>
      </c>
      <c r="AJ134">
        <f t="shared" si="65"/>
        <v>-0.47472012812109277</v>
      </c>
      <c r="AK134">
        <f t="shared" si="66"/>
        <v>-0.12300931001028377</v>
      </c>
      <c r="AL134">
        <f t="shared" si="67"/>
        <v>-0.46805185654193521</v>
      </c>
      <c r="AM134">
        <f t="shared" si="68"/>
        <v>-0.2383940343847645</v>
      </c>
      <c r="AN134" s="80">
        <f t="shared" si="81"/>
        <v>-0.35661672771331476</v>
      </c>
      <c r="AO134" s="80">
        <f t="shared" si="81"/>
        <v>-0.35659657025535668</v>
      </c>
      <c r="AP134" s="80">
        <f t="shared" si="81"/>
        <v>-0.35651767888892016</v>
      </c>
      <c r="AQ134" s="80">
        <f t="shared" si="81"/>
        <v>-0.35620893963356165</v>
      </c>
      <c r="AR134" s="80">
        <f t="shared" si="81"/>
        <v>-0.35500103736675903</v>
      </c>
      <c r="AS134" s="80">
        <f t="shared" si="81"/>
        <v>-0.35028044857043705</v>
      </c>
      <c r="AT134" s="80">
        <f t="shared" si="81"/>
        <v>-0.33190856920656736</v>
      </c>
      <c r="AU134" s="80">
        <f t="shared" si="70"/>
        <v>-0.26143533769263616</v>
      </c>
    </row>
    <row r="135" spans="1:47" x14ac:dyDescent="0.2">
      <c r="A135" s="16" t="s">
        <v>2522</v>
      </c>
      <c r="B135" s="41"/>
      <c r="C135" s="42">
        <v>42937.752999999997</v>
      </c>
      <c r="D135" s="42"/>
      <c r="E135">
        <f t="shared" si="52"/>
        <v>-414.00329890743649</v>
      </c>
      <c r="F135">
        <f t="shared" si="53"/>
        <v>-414</v>
      </c>
      <c r="G135">
        <f t="shared" si="77"/>
        <v>-4.4780558600905351E-3</v>
      </c>
      <c r="I135">
        <f t="shared" si="80"/>
        <v>-4.4780558600905351E-3</v>
      </c>
      <c r="P135">
        <f t="shared" si="55"/>
        <v>1.9276840432721153E-3</v>
      </c>
      <c r="Q135" s="11">
        <f t="shared" si="56"/>
        <v>27919.252999999997</v>
      </c>
      <c r="R135">
        <f t="shared" si="78"/>
        <v>4.1033503709532545E-5</v>
      </c>
      <c r="S135" s="21">
        <v>0.1</v>
      </c>
      <c r="Z135">
        <f t="shared" si="58"/>
        <v>-414</v>
      </c>
      <c r="AA135" s="80">
        <f t="shared" si="59"/>
        <v>-4.0472770190292211E-3</v>
      </c>
      <c r="AB135" s="80">
        <f t="shared" si="60"/>
        <v>3.5580665831618213E-3</v>
      </c>
      <c r="AC135" s="80">
        <f t="shared" si="61"/>
        <v>-6.4057399033626509E-3</v>
      </c>
      <c r="AD135" s="80">
        <f t="shared" si="71"/>
        <v>-4.3077884106131406E-4</v>
      </c>
      <c r="AE135" s="80">
        <f t="shared" si="62"/>
        <v>1.8557040990612892E-8</v>
      </c>
      <c r="AF135">
        <f t="shared" si="72"/>
        <v>-6.4057399033626509E-3</v>
      </c>
      <c r="AG135" s="106"/>
      <c r="AH135">
        <f t="shared" si="63"/>
        <v>-8.0361224432523564E-3</v>
      </c>
      <c r="AI135">
        <f t="shared" si="64"/>
        <v>1.2433334378171867</v>
      </c>
      <c r="AJ135">
        <f t="shared" si="65"/>
        <v>-0.47472012812109277</v>
      </c>
      <c r="AK135">
        <f t="shared" si="66"/>
        <v>-0.12300931001028377</v>
      </c>
      <c r="AL135">
        <f t="shared" si="67"/>
        <v>-0.46805185654193521</v>
      </c>
      <c r="AM135">
        <f t="shared" si="68"/>
        <v>-0.2383940343847645</v>
      </c>
      <c r="AN135" s="80">
        <f t="shared" si="81"/>
        <v>-0.35661672771331476</v>
      </c>
      <c r="AO135" s="80">
        <f t="shared" si="81"/>
        <v>-0.35659657025535668</v>
      </c>
      <c r="AP135" s="80">
        <f t="shared" si="81"/>
        <v>-0.35651767888892016</v>
      </c>
      <c r="AQ135" s="80">
        <f t="shared" si="81"/>
        <v>-0.35620893963356165</v>
      </c>
      <c r="AR135" s="80">
        <f t="shared" si="81"/>
        <v>-0.35500103736675903</v>
      </c>
      <c r="AS135" s="80">
        <f t="shared" si="81"/>
        <v>-0.35028044857043705</v>
      </c>
      <c r="AT135" s="80">
        <f t="shared" si="81"/>
        <v>-0.33190856920656736</v>
      </c>
      <c r="AU135" s="80">
        <f t="shared" si="70"/>
        <v>-0.26143533769263616</v>
      </c>
    </row>
    <row r="136" spans="1:47" x14ac:dyDescent="0.2">
      <c r="A136" s="16" t="s">
        <v>2407</v>
      </c>
      <c r="B136" s="41"/>
      <c r="C136" s="42">
        <v>42955.402000000002</v>
      </c>
      <c r="D136" s="42"/>
      <c r="E136">
        <f t="shared" si="52"/>
        <v>-401.00158137786821</v>
      </c>
      <c r="F136">
        <f t="shared" si="53"/>
        <v>-401</v>
      </c>
      <c r="G136">
        <f t="shared" si="77"/>
        <v>-2.1466193138621747E-3</v>
      </c>
      <c r="I136">
        <f t="shared" si="80"/>
        <v>-2.1466193138621747E-3</v>
      </c>
      <c r="P136">
        <f t="shared" si="55"/>
        <v>1.8463040432721153E-3</v>
      </c>
      <c r="Q136" s="11">
        <f t="shared" si="56"/>
        <v>27936.902000000002</v>
      </c>
      <c r="R136">
        <f t="shared" si="78"/>
        <v>1.5943436935948566E-5</v>
      </c>
      <c r="S136" s="21">
        <v>0.1</v>
      </c>
      <c r="Z136">
        <f t="shared" si="58"/>
        <v>-401</v>
      </c>
      <c r="AA136" s="80">
        <f t="shared" si="59"/>
        <v>-3.8260991144600312E-3</v>
      </c>
      <c r="AB136" s="80">
        <f t="shared" si="60"/>
        <v>5.6662931597130008E-3</v>
      </c>
      <c r="AC136" s="80">
        <f t="shared" si="61"/>
        <v>-3.9929233571342898E-3</v>
      </c>
      <c r="AD136" s="80">
        <f t="shared" si="71"/>
        <v>1.6794798005978565E-3</v>
      </c>
      <c r="AE136" s="80">
        <f t="shared" si="62"/>
        <v>2.8206524006162157E-7</v>
      </c>
      <c r="AF136">
        <f t="shared" si="72"/>
        <v>-3.9929233571342898E-3</v>
      </c>
      <c r="AG136" s="106"/>
      <c r="AH136">
        <f t="shared" si="63"/>
        <v>-7.8129124735751756E-3</v>
      </c>
      <c r="AI136">
        <f t="shared" si="64"/>
        <v>1.2450904812409247</v>
      </c>
      <c r="AJ136">
        <f t="shared" si="65"/>
        <v>-0.46191573347614334</v>
      </c>
      <c r="AK136">
        <f t="shared" si="66"/>
        <v>-0.11947011473263391</v>
      </c>
      <c r="AL136">
        <f t="shared" si="67"/>
        <v>-0.45355980077801489</v>
      </c>
      <c r="AM136">
        <f t="shared" si="68"/>
        <v>-0.23074927414436899</v>
      </c>
      <c r="AN136" s="80">
        <f t="shared" si="81"/>
        <v>-0.34541050166782666</v>
      </c>
      <c r="AO136" s="80">
        <f t="shared" si="81"/>
        <v>-0.34539052018189009</v>
      </c>
      <c r="AP136" s="80">
        <f t="shared" si="81"/>
        <v>-0.34531263769734988</v>
      </c>
      <c r="AQ136" s="80">
        <f t="shared" si="81"/>
        <v>-0.34500909343671782</v>
      </c>
      <c r="AR136" s="80">
        <f t="shared" si="81"/>
        <v>-0.34382635592891569</v>
      </c>
      <c r="AS136" s="80">
        <f t="shared" si="81"/>
        <v>-0.33922266251637434</v>
      </c>
      <c r="AT136" s="80">
        <f t="shared" si="81"/>
        <v>-0.32137310411996939</v>
      </c>
      <c r="AU136" s="80">
        <f t="shared" si="70"/>
        <v>-0.25309823300781087</v>
      </c>
    </row>
    <row r="137" spans="1:47" x14ac:dyDescent="0.2">
      <c r="A137" s="16" t="s">
        <v>2522</v>
      </c>
      <c r="B137" s="41"/>
      <c r="C137" s="42">
        <v>42956.756999999998</v>
      </c>
      <c r="D137" s="42"/>
      <c r="E137">
        <f t="shared" si="52"/>
        <v>-400.00337596948771</v>
      </c>
      <c r="F137">
        <f t="shared" si="53"/>
        <v>-400</v>
      </c>
      <c r="G137">
        <f t="shared" si="77"/>
        <v>-4.582662666507531E-3</v>
      </c>
      <c r="I137">
        <f t="shared" si="80"/>
        <v>-4.582662666507531E-3</v>
      </c>
      <c r="P137">
        <f t="shared" si="55"/>
        <v>1.8401000432721154E-3</v>
      </c>
      <c r="Q137" s="11">
        <f t="shared" si="56"/>
        <v>27938.256999999998</v>
      </c>
      <c r="R137">
        <f t="shared" si="78"/>
        <v>4.125188082613599E-5</v>
      </c>
      <c r="S137" s="21">
        <v>0.1</v>
      </c>
      <c r="Z137">
        <f t="shared" si="58"/>
        <v>-400</v>
      </c>
      <c r="AA137" s="80">
        <f t="shared" si="59"/>
        <v>-3.8090317962128258E-3</v>
      </c>
      <c r="AB137" s="80">
        <f t="shared" si="60"/>
        <v>3.2130258009911011E-3</v>
      </c>
      <c r="AC137" s="80">
        <f t="shared" si="61"/>
        <v>-6.4227627097796468E-3</v>
      </c>
      <c r="AD137" s="80">
        <f t="shared" si="71"/>
        <v>-7.736308702947052E-4</v>
      </c>
      <c r="AE137" s="80">
        <f t="shared" si="62"/>
        <v>5.985047234729431E-8</v>
      </c>
      <c r="AF137">
        <f t="shared" si="72"/>
        <v>-6.4227627097796468E-3</v>
      </c>
      <c r="AG137" s="106"/>
      <c r="AH137">
        <f t="shared" si="63"/>
        <v>-7.7956884674986321E-3</v>
      </c>
      <c r="AI137">
        <f t="shared" si="64"/>
        <v>1.2452237120655487</v>
      </c>
      <c r="AJ137">
        <f t="shared" si="65"/>
        <v>-0.46092523084398918</v>
      </c>
      <c r="AK137">
        <f t="shared" si="66"/>
        <v>-0.11919640661500525</v>
      </c>
      <c r="AL137">
        <f t="shared" si="67"/>
        <v>-0.45244334078997395</v>
      </c>
      <c r="AM137">
        <f t="shared" si="68"/>
        <v>-0.2301613967314195</v>
      </c>
      <c r="AN137" s="80">
        <f t="shared" si="81"/>
        <v>-0.34454783269144912</v>
      </c>
      <c r="AO137" s="80">
        <f t="shared" si="81"/>
        <v>-0.34452786621322229</v>
      </c>
      <c r="AP137" s="80">
        <f t="shared" si="81"/>
        <v>-0.34445006634032183</v>
      </c>
      <c r="AQ137" s="80">
        <f t="shared" si="81"/>
        <v>-0.34414693793287549</v>
      </c>
      <c r="AR137" s="80">
        <f t="shared" si="81"/>
        <v>-0.34296618507737858</v>
      </c>
      <c r="AS137" s="80">
        <f t="shared" si="81"/>
        <v>-0.33837161241407021</v>
      </c>
      <c r="AT137" s="80">
        <f t="shared" si="81"/>
        <v>-0.32056248521678743</v>
      </c>
      <c r="AU137" s="80">
        <f t="shared" si="70"/>
        <v>-0.25245691726282438</v>
      </c>
    </row>
    <row r="138" spans="1:47" x14ac:dyDescent="0.2">
      <c r="A138" s="16" t="s">
        <v>2379</v>
      </c>
      <c r="B138" s="41"/>
      <c r="C138" s="42">
        <v>42959.472699999998</v>
      </c>
      <c r="D138" s="42"/>
      <c r="E138">
        <f t="shared" si="52"/>
        <v>-398.0027660598584</v>
      </c>
      <c r="F138">
        <f t="shared" si="53"/>
        <v>-398</v>
      </c>
      <c r="G138">
        <f t="shared" si="77"/>
        <v>-3.7547493484453298E-3</v>
      </c>
      <c r="J138">
        <f>G138</f>
        <v>-3.7547493484453298E-3</v>
      </c>
      <c r="P138">
        <f t="shared" si="55"/>
        <v>1.8277160432721151E-3</v>
      </c>
      <c r="Q138" s="11">
        <f t="shared" si="56"/>
        <v>27940.972699999998</v>
      </c>
      <c r="R138">
        <f t="shared" si="78"/>
        <v>3.1163919849723009E-5</v>
      </c>
      <c r="S138" s="21">
        <v>1</v>
      </c>
      <c r="Z138">
        <f t="shared" si="58"/>
        <v>-398</v>
      </c>
      <c r="AA138" s="80">
        <f t="shared" si="59"/>
        <v>-3.7748744096506278E-3</v>
      </c>
      <c r="AB138" s="80">
        <f t="shared" si="60"/>
        <v>4.0064681960629758E-3</v>
      </c>
      <c r="AC138" s="80">
        <f t="shared" si="61"/>
        <v>-5.5824653917174449E-3</v>
      </c>
      <c r="AD138" s="80">
        <f t="shared" si="71"/>
        <v>2.0125061205297952E-5</v>
      </c>
      <c r="AE138" s="80">
        <f t="shared" si="62"/>
        <v>4.0501808851698865E-10</v>
      </c>
      <c r="AF138">
        <f t="shared" si="72"/>
        <v>-5.5824653917174449E-3</v>
      </c>
      <c r="AG138" s="106"/>
      <c r="AH138">
        <f t="shared" si="63"/>
        <v>-7.7612175445083056E-3</v>
      </c>
      <c r="AI138">
        <f t="shared" si="64"/>
        <v>1.2454893414131258</v>
      </c>
      <c r="AJ138">
        <f t="shared" si="65"/>
        <v>-0.45894186771776652</v>
      </c>
      <c r="AK138">
        <f t="shared" si="66"/>
        <v>-0.11864836940171818</v>
      </c>
      <c r="AL138">
        <f t="shared" si="67"/>
        <v>-0.45020970554611905</v>
      </c>
      <c r="AM138">
        <f t="shared" si="68"/>
        <v>-0.22898571823023561</v>
      </c>
      <c r="AN138" s="80">
        <f t="shared" si="81"/>
        <v>-0.34282221854735218</v>
      </c>
      <c r="AO138" s="80">
        <f t="shared" si="81"/>
        <v>-0.342802282717449</v>
      </c>
      <c r="AP138" s="80">
        <f t="shared" si="81"/>
        <v>-0.34272465021332149</v>
      </c>
      <c r="AQ138" s="80">
        <f t="shared" si="81"/>
        <v>-0.34242236044950081</v>
      </c>
      <c r="AR138" s="80">
        <f t="shared" si="81"/>
        <v>-0.34124559772390994</v>
      </c>
      <c r="AS138" s="80">
        <f t="shared" si="81"/>
        <v>-0.33666932124428578</v>
      </c>
      <c r="AT138" s="80">
        <f t="shared" si="81"/>
        <v>-0.31894116344749235</v>
      </c>
      <c r="AU138" s="80">
        <f t="shared" si="70"/>
        <v>-0.2511742857728505</v>
      </c>
    </row>
    <row r="139" spans="1:47" x14ac:dyDescent="0.2">
      <c r="A139" s="16" t="s">
        <v>2407</v>
      </c>
      <c r="B139" s="41"/>
      <c r="C139" s="42">
        <v>42959.474999999999</v>
      </c>
      <c r="D139" s="42"/>
      <c r="E139">
        <f t="shared" si="52"/>
        <v>-398.00107168905447</v>
      </c>
      <c r="F139">
        <f t="shared" si="53"/>
        <v>-398</v>
      </c>
      <c r="G139">
        <f t="shared" si="77"/>
        <v>-1.454749348340556E-3</v>
      </c>
      <c r="I139">
        <f t="shared" ref="I139:I148" si="82">G139</f>
        <v>-1.454749348340556E-3</v>
      </c>
      <c r="P139">
        <f t="shared" si="55"/>
        <v>1.8277160432721151E-3</v>
      </c>
      <c r="Q139" s="11">
        <f t="shared" si="56"/>
        <v>27940.974999999999</v>
      </c>
      <c r="R139">
        <f t="shared" si="78"/>
        <v>1.0774579047134926E-5</v>
      </c>
      <c r="S139" s="21">
        <v>0.1</v>
      </c>
      <c r="Z139">
        <f t="shared" si="58"/>
        <v>-398</v>
      </c>
      <c r="AA139" s="80">
        <f t="shared" si="59"/>
        <v>-3.7748744096506278E-3</v>
      </c>
      <c r="AB139" s="80">
        <f t="shared" si="60"/>
        <v>6.3064681961677495E-3</v>
      </c>
      <c r="AC139" s="80">
        <f t="shared" si="61"/>
        <v>-3.2824653916126711E-3</v>
      </c>
      <c r="AD139" s="80">
        <f t="shared" si="71"/>
        <v>2.3201250613100717E-3</v>
      </c>
      <c r="AE139" s="80">
        <f t="shared" si="62"/>
        <v>5.3829803001190647E-7</v>
      </c>
      <c r="AF139">
        <f t="shared" si="72"/>
        <v>-3.2824653916126711E-3</v>
      </c>
      <c r="AG139" s="106"/>
      <c r="AH139">
        <f t="shared" si="63"/>
        <v>-7.7612175445083056E-3</v>
      </c>
      <c r="AI139">
        <f t="shared" si="64"/>
        <v>1.2454893414131258</v>
      </c>
      <c r="AJ139">
        <f t="shared" si="65"/>
        <v>-0.45894186771776652</v>
      </c>
      <c r="AK139">
        <f t="shared" si="66"/>
        <v>-0.11864836940171818</v>
      </c>
      <c r="AL139">
        <f t="shared" si="67"/>
        <v>-0.45020970554611905</v>
      </c>
      <c r="AM139">
        <f t="shared" si="68"/>
        <v>-0.22898571823023561</v>
      </c>
      <c r="AN139" s="80">
        <f t="shared" si="81"/>
        <v>-0.34282221854735218</v>
      </c>
      <c r="AO139" s="80">
        <f t="shared" si="81"/>
        <v>-0.342802282717449</v>
      </c>
      <c r="AP139" s="80">
        <f t="shared" si="81"/>
        <v>-0.34272465021332149</v>
      </c>
      <c r="AQ139" s="80">
        <f t="shared" si="81"/>
        <v>-0.34242236044950081</v>
      </c>
      <c r="AR139" s="80">
        <f t="shared" si="81"/>
        <v>-0.34124559772390994</v>
      </c>
      <c r="AS139" s="80">
        <f t="shared" si="81"/>
        <v>-0.33666932124428578</v>
      </c>
      <c r="AT139" s="80">
        <f t="shared" si="81"/>
        <v>-0.31894116344749235</v>
      </c>
      <c r="AU139" s="80">
        <f t="shared" si="70"/>
        <v>-0.2511742857728505</v>
      </c>
    </row>
    <row r="140" spans="1:47" x14ac:dyDescent="0.2">
      <c r="A140" s="16" t="s">
        <v>2522</v>
      </c>
      <c r="B140" s="41"/>
      <c r="C140" s="42">
        <v>42960.832000000002</v>
      </c>
      <c r="D140" s="42"/>
      <c r="E140">
        <f t="shared" si="52"/>
        <v>-397.00139291475188</v>
      </c>
      <c r="F140">
        <f t="shared" si="53"/>
        <v>-397</v>
      </c>
      <c r="G140">
        <f t="shared" si="77"/>
        <v>-1.8907926860265434E-3</v>
      </c>
      <c r="I140">
        <f t="shared" si="82"/>
        <v>-1.8907926860265434E-3</v>
      </c>
      <c r="P140">
        <f t="shared" si="55"/>
        <v>1.8215360432721152E-3</v>
      </c>
      <c r="Q140" s="11">
        <f t="shared" si="56"/>
        <v>27942.332000000002</v>
      </c>
      <c r="R140">
        <f t="shared" si="78"/>
        <v>1.3781384594376195E-5</v>
      </c>
      <c r="S140" s="21">
        <v>0.1</v>
      </c>
      <c r="Z140">
        <f t="shared" si="58"/>
        <v>-397</v>
      </c>
      <c r="AA140" s="80">
        <f t="shared" si="59"/>
        <v>-3.7577843709868204E-3</v>
      </c>
      <c r="AB140" s="80">
        <f t="shared" si="60"/>
        <v>5.8531779712191626E-3</v>
      </c>
      <c r="AC140" s="80">
        <f t="shared" si="61"/>
        <v>-3.7123287292986588E-3</v>
      </c>
      <c r="AD140" s="80">
        <f t="shared" si="71"/>
        <v>1.866991684960277E-3</v>
      </c>
      <c r="AE140" s="80">
        <f t="shared" si="62"/>
        <v>3.4856579517108144E-7</v>
      </c>
      <c r="AF140">
        <f t="shared" si="72"/>
        <v>-3.7123287292986588E-3</v>
      </c>
      <c r="AG140" s="106"/>
      <c r="AH140">
        <f t="shared" si="63"/>
        <v>-7.743970657245706E-3</v>
      </c>
      <c r="AI140">
        <f t="shared" si="64"/>
        <v>1.2456217391008195</v>
      </c>
      <c r="AJ140">
        <f t="shared" si="65"/>
        <v>-0.45794900980344566</v>
      </c>
      <c r="AK140">
        <f t="shared" si="66"/>
        <v>-0.11837404103191621</v>
      </c>
      <c r="AL140">
        <f t="shared" si="67"/>
        <v>-0.44909253123605081</v>
      </c>
      <c r="AM140">
        <f t="shared" si="68"/>
        <v>-0.22839791698346662</v>
      </c>
      <c r="AN140" s="80">
        <f t="shared" si="81"/>
        <v>-0.34195927376468677</v>
      </c>
      <c r="AO140" s="80">
        <f t="shared" si="81"/>
        <v>-0.34193935357565586</v>
      </c>
      <c r="AP140" s="80">
        <f t="shared" si="81"/>
        <v>-0.3418618058286178</v>
      </c>
      <c r="AQ140" s="80">
        <f t="shared" si="81"/>
        <v>-0.34155993885225844</v>
      </c>
      <c r="AR140" s="80">
        <f t="shared" si="81"/>
        <v>-0.34038518158718367</v>
      </c>
      <c r="AS140" s="80">
        <f t="shared" si="81"/>
        <v>-0.33581808047700279</v>
      </c>
      <c r="AT140" s="80">
        <f t="shared" si="81"/>
        <v>-0.31813046072067896</v>
      </c>
      <c r="AU140" s="80">
        <f t="shared" si="70"/>
        <v>-0.25053297002786401</v>
      </c>
    </row>
    <row r="141" spans="1:47" x14ac:dyDescent="0.2">
      <c r="A141" s="16" t="s">
        <v>2408</v>
      </c>
      <c r="B141" s="41"/>
      <c r="C141" s="42">
        <v>42974.404000000002</v>
      </c>
      <c r="D141" s="42"/>
      <c r="E141">
        <f t="shared" si="52"/>
        <v>-387.00313180583618</v>
      </c>
      <c r="F141">
        <f t="shared" si="53"/>
        <v>-387</v>
      </c>
      <c r="G141">
        <f t="shared" si="77"/>
        <v>-4.2512261206866242E-3</v>
      </c>
      <c r="I141">
        <f t="shared" si="82"/>
        <v>-4.2512261206866242E-3</v>
      </c>
      <c r="P141">
        <f t="shared" si="55"/>
        <v>1.7601760432721151E-3</v>
      </c>
      <c r="Q141" s="11">
        <f t="shared" si="56"/>
        <v>27955.904000000002</v>
      </c>
      <c r="R141">
        <f t="shared" si="78"/>
        <v>3.6136955976847821E-5</v>
      </c>
      <c r="S141" s="21">
        <v>0.1</v>
      </c>
      <c r="Z141">
        <f t="shared" si="58"/>
        <v>-387</v>
      </c>
      <c r="AA141" s="80">
        <f t="shared" si="59"/>
        <v>-3.5864715397388551E-3</v>
      </c>
      <c r="AB141" s="80">
        <f t="shared" si="60"/>
        <v>3.3198602718832364E-3</v>
      </c>
      <c r="AC141" s="80">
        <f t="shared" si="61"/>
        <v>-6.0114021639587397E-3</v>
      </c>
      <c r="AD141" s="80">
        <f t="shared" si="71"/>
        <v>-6.647545809477691E-4</v>
      </c>
      <c r="AE141" s="80">
        <f t="shared" si="62"/>
        <v>4.4189865289104409E-8</v>
      </c>
      <c r="AF141">
        <f t="shared" si="72"/>
        <v>-6.0114021639587397E-3</v>
      </c>
      <c r="AG141" s="106"/>
      <c r="AH141">
        <f t="shared" si="63"/>
        <v>-7.5710863925698606E-3</v>
      </c>
      <c r="AI141">
        <f t="shared" si="64"/>
        <v>1.2469303274083048</v>
      </c>
      <c r="AJ141">
        <f t="shared" si="65"/>
        <v>-0.44797760853069291</v>
      </c>
      <c r="AK141">
        <f t="shared" si="66"/>
        <v>-0.11561948674494377</v>
      </c>
      <c r="AL141">
        <f t="shared" si="67"/>
        <v>-0.43790782302546588</v>
      </c>
      <c r="AM141">
        <f t="shared" si="68"/>
        <v>-0.22252127918432318</v>
      </c>
      <c r="AN141" s="80">
        <f t="shared" si="81"/>
        <v>-0.33332482267350294</v>
      </c>
      <c r="AO141" s="80">
        <f t="shared" si="81"/>
        <v>-0.33330507053377473</v>
      </c>
      <c r="AP141" s="80">
        <f t="shared" si="81"/>
        <v>-0.33322840967623457</v>
      </c>
      <c r="AQ141" s="80">
        <f t="shared" si="81"/>
        <v>-0.33293089727058645</v>
      </c>
      <c r="AR141" s="80">
        <f t="shared" si="81"/>
        <v>-0.33177657369482427</v>
      </c>
      <c r="AS141" s="80">
        <f t="shared" si="81"/>
        <v>-0.3273022186292634</v>
      </c>
      <c r="AT141" s="80">
        <f t="shared" si="81"/>
        <v>-0.31002191584904448</v>
      </c>
      <c r="AU141" s="80">
        <f t="shared" si="70"/>
        <v>-0.2441198125779982</v>
      </c>
    </row>
    <row r="142" spans="1:47" x14ac:dyDescent="0.2">
      <c r="A142" s="16" t="s">
        <v>2522</v>
      </c>
      <c r="B142" s="41"/>
      <c r="C142" s="42">
        <v>43009.697</v>
      </c>
      <c r="D142" s="42"/>
      <c r="E142">
        <f t="shared" si="52"/>
        <v>-361.00338016149948</v>
      </c>
      <c r="F142">
        <f t="shared" si="53"/>
        <v>-361</v>
      </c>
      <c r="G142">
        <f t="shared" si="77"/>
        <v>-4.5883530547143891E-3</v>
      </c>
      <c r="I142">
        <f t="shared" si="82"/>
        <v>-4.5883530547143891E-3</v>
      </c>
      <c r="P142">
        <f t="shared" si="55"/>
        <v>1.604384043272115E-3</v>
      </c>
      <c r="Q142" s="11">
        <f t="shared" si="56"/>
        <v>27991.197</v>
      </c>
      <c r="R142">
        <f t="shared" si="78"/>
        <v>3.8349992764778311E-5</v>
      </c>
      <c r="S142" s="21">
        <v>0.1</v>
      </c>
      <c r="Z142">
        <f t="shared" si="58"/>
        <v>-361</v>
      </c>
      <c r="AA142" s="80">
        <f t="shared" si="59"/>
        <v>-3.1376359816226284E-3</v>
      </c>
      <c r="AB142" s="80">
        <f t="shared" si="60"/>
        <v>2.5297869727920978E-3</v>
      </c>
      <c r="AC142" s="80">
        <f t="shared" si="61"/>
        <v>-6.1927370979865046E-3</v>
      </c>
      <c r="AD142" s="80">
        <f t="shared" si="71"/>
        <v>-1.4507170730917607E-3</v>
      </c>
      <c r="AE142" s="80">
        <f t="shared" si="62"/>
        <v>2.1045800261599253E-7</v>
      </c>
      <c r="AF142">
        <f t="shared" si="72"/>
        <v>-6.1927370979865046E-3</v>
      </c>
      <c r="AG142" s="106"/>
      <c r="AH142">
        <f t="shared" si="63"/>
        <v>-7.1181400275064869E-3</v>
      </c>
      <c r="AI142">
        <f t="shared" si="64"/>
        <v>1.2501993469583972</v>
      </c>
      <c r="AJ142">
        <f t="shared" si="65"/>
        <v>-0.42169533686918642</v>
      </c>
      <c r="AK142">
        <f t="shared" si="66"/>
        <v>-0.10836391969068102</v>
      </c>
      <c r="AL142">
        <f t="shared" si="67"/>
        <v>-0.40872005846116138</v>
      </c>
      <c r="AM142">
        <f t="shared" si="68"/>
        <v>-0.20725326845996955</v>
      </c>
      <c r="AN142" s="80">
        <f t="shared" si="81"/>
        <v>-0.31083380962984086</v>
      </c>
      <c r="AO142" s="80">
        <f t="shared" si="81"/>
        <v>-0.31081459394243871</v>
      </c>
      <c r="AP142" s="80">
        <f t="shared" si="81"/>
        <v>-0.31074057264218569</v>
      </c>
      <c r="AQ142" s="80">
        <f t="shared" si="81"/>
        <v>-0.31045544950892562</v>
      </c>
      <c r="AR142" s="80">
        <f t="shared" si="81"/>
        <v>-0.30935742526889559</v>
      </c>
      <c r="AS142" s="80">
        <f t="shared" si="81"/>
        <v>-0.30513245888236273</v>
      </c>
      <c r="AT142" s="80">
        <f t="shared" si="81"/>
        <v>-0.28892718863291095</v>
      </c>
      <c r="AU142" s="80">
        <f t="shared" si="70"/>
        <v>-0.22744560320834761</v>
      </c>
    </row>
    <row r="143" spans="1:47" x14ac:dyDescent="0.2">
      <c r="A143" s="16" t="s">
        <v>2408</v>
      </c>
      <c r="B143" s="41"/>
      <c r="C143" s="42">
        <v>43016.485000000001</v>
      </c>
      <c r="D143" s="42"/>
      <c r="E143">
        <f t="shared" si="52"/>
        <v>-356.00277624112488</v>
      </c>
      <c r="F143">
        <f t="shared" si="53"/>
        <v>-356</v>
      </c>
      <c r="G143">
        <f t="shared" si="77"/>
        <v>-3.7685697679989971E-3</v>
      </c>
      <c r="I143">
        <f t="shared" si="82"/>
        <v>-3.7685697679989971E-3</v>
      </c>
      <c r="P143">
        <f t="shared" si="55"/>
        <v>1.5750440432721151E-3</v>
      </c>
      <c r="Q143" s="11">
        <f t="shared" si="56"/>
        <v>27997.985000000001</v>
      </c>
      <c r="R143">
        <f t="shared" si="78"/>
        <v>2.8554208564007385E-5</v>
      </c>
      <c r="S143" s="21">
        <v>0.1</v>
      </c>
      <c r="Z143">
        <f t="shared" si="58"/>
        <v>-356</v>
      </c>
      <c r="AA143" s="80">
        <f t="shared" si="59"/>
        <v>-3.0507710187378419E-3</v>
      </c>
      <c r="AB143" s="80">
        <f t="shared" si="60"/>
        <v>3.2619106036143077E-3</v>
      </c>
      <c r="AC143" s="80">
        <f t="shared" si="61"/>
        <v>-5.3436138112711125E-3</v>
      </c>
      <c r="AD143" s="80">
        <f t="shared" si="71"/>
        <v>-7.1779874926115525E-4</v>
      </c>
      <c r="AE143" s="80">
        <f t="shared" si="62"/>
        <v>5.1523504444087892E-8</v>
      </c>
      <c r="AF143">
        <f t="shared" si="72"/>
        <v>-5.3436138112711125E-3</v>
      </c>
      <c r="AG143" s="106"/>
      <c r="AH143">
        <f t="shared" si="63"/>
        <v>-7.0304803716133048E-3</v>
      </c>
      <c r="AI143">
        <f t="shared" si="64"/>
        <v>1.2508055009260288</v>
      </c>
      <c r="AJ143">
        <f t="shared" si="65"/>
        <v>-0.41658346258771489</v>
      </c>
      <c r="AK143">
        <f t="shared" si="66"/>
        <v>-0.10695350865857844</v>
      </c>
      <c r="AL143">
        <f t="shared" si="67"/>
        <v>-0.40308974445454349</v>
      </c>
      <c r="AM143">
        <f t="shared" si="68"/>
        <v>-0.20431889374620413</v>
      </c>
      <c r="AN143" s="80">
        <f t="shared" si="81"/>
        <v>-0.30650196341252922</v>
      </c>
      <c r="AO143" s="80">
        <f t="shared" si="81"/>
        <v>-0.30648286741647479</v>
      </c>
      <c r="AP143" s="80">
        <f t="shared" si="81"/>
        <v>-0.306409408688741</v>
      </c>
      <c r="AQ143" s="80">
        <f t="shared" si="81"/>
        <v>-0.30612684260308792</v>
      </c>
      <c r="AR143" s="80">
        <f t="shared" si="81"/>
        <v>-0.3050401598361831</v>
      </c>
      <c r="AS143" s="80">
        <f t="shared" si="81"/>
        <v>-0.30086448197711069</v>
      </c>
      <c r="AT143" s="80">
        <f t="shared" si="81"/>
        <v>-0.28486851264623481</v>
      </c>
      <c r="AU143" s="80">
        <f t="shared" si="70"/>
        <v>-0.22423902448341426</v>
      </c>
    </row>
    <row r="144" spans="1:47" x14ac:dyDescent="0.2">
      <c r="A144" s="16" t="s">
        <v>2522</v>
      </c>
      <c r="B144" s="41"/>
      <c r="C144" s="42">
        <v>43043.633999999998</v>
      </c>
      <c r="D144" s="42"/>
      <c r="E144">
        <f t="shared" si="52"/>
        <v>-336.00257060850436</v>
      </c>
      <c r="F144">
        <f t="shared" si="53"/>
        <v>-336</v>
      </c>
      <c r="G144">
        <f t="shared" si="77"/>
        <v>-3.4894366399385035E-3</v>
      </c>
      <c r="I144">
        <f t="shared" si="82"/>
        <v>-3.4894366399385035E-3</v>
      </c>
      <c r="P144">
        <f t="shared" si="55"/>
        <v>1.4596840432721152E-3</v>
      </c>
      <c r="Q144" s="11">
        <f t="shared" si="56"/>
        <v>28025.133999999998</v>
      </c>
      <c r="R144">
        <f t="shared" si="78"/>
        <v>2.4493795536983143E-5</v>
      </c>
      <c r="S144" s="21">
        <v>0.1</v>
      </c>
      <c r="Z144">
        <f t="shared" si="58"/>
        <v>-336</v>
      </c>
      <c r="AA144" s="80">
        <f t="shared" si="59"/>
        <v>-2.7016023358430469E-3</v>
      </c>
      <c r="AB144" s="80">
        <f t="shared" si="60"/>
        <v>3.188682879292015E-3</v>
      </c>
      <c r="AC144" s="80">
        <f t="shared" si="61"/>
        <v>-4.9491206832106187E-3</v>
      </c>
      <c r="AD144" s="80">
        <f t="shared" si="71"/>
        <v>-7.8783430409545656E-4</v>
      </c>
      <c r="AE144" s="80">
        <f t="shared" si="62"/>
        <v>6.2068289070957234E-8</v>
      </c>
      <c r="AF144">
        <f t="shared" si="72"/>
        <v>-4.9491206832106187E-3</v>
      </c>
      <c r="AG144" s="106"/>
      <c r="AH144">
        <f t="shared" si="63"/>
        <v>-6.6781195192305185E-3</v>
      </c>
      <c r="AI144">
        <f t="shared" si="64"/>
        <v>1.2531558496825497</v>
      </c>
      <c r="AJ144">
        <f t="shared" si="65"/>
        <v>-0.3959563212432472</v>
      </c>
      <c r="AK144">
        <f t="shared" si="66"/>
        <v>-0.10126484128582415</v>
      </c>
      <c r="AL144">
        <f t="shared" si="67"/>
        <v>-0.38051489511818598</v>
      </c>
      <c r="AM144">
        <f t="shared" si="68"/>
        <v>-0.19258682053160942</v>
      </c>
      <c r="AN144" s="80">
        <f t="shared" si="81"/>
        <v>-0.28915398697283506</v>
      </c>
      <c r="AO144" s="80">
        <f t="shared" si="81"/>
        <v>-0.28913542300224204</v>
      </c>
      <c r="AP144" s="80">
        <f t="shared" si="81"/>
        <v>-0.28906439004124579</v>
      </c>
      <c r="AQ144" s="80">
        <f t="shared" si="81"/>
        <v>-0.2887926041977249</v>
      </c>
      <c r="AR144" s="80">
        <f t="shared" si="81"/>
        <v>-0.28775290139772342</v>
      </c>
      <c r="AS144" s="80">
        <f t="shared" si="81"/>
        <v>-0.28377851139400995</v>
      </c>
      <c r="AT144" s="80">
        <f t="shared" si="81"/>
        <v>-0.26862766240113012</v>
      </c>
      <c r="AU144" s="80">
        <f t="shared" si="70"/>
        <v>-0.21141270958368263</v>
      </c>
    </row>
    <row r="145" spans="1:47" x14ac:dyDescent="0.2">
      <c r="A145" s="16" t="s">
        <v>2409</v>
      </c>
      <c r="B145" s="41"/>
      <c r="C145" s="42">
        <v>43157.66</v>
      </c>
      <c r="D145" s="42"/>
      <c r="E145">
        <f t="shared" si="52"/>
        <v>-252.00155961489506</v>
      </c>
      <c r="F145">
        <f t="shared" si="53"/>
        <v>-252</v>
      </c>
      <c r="G145">
        <f t="shared" si="77"/>
        <v>-2.1170774707570672E-3</v>
      </c>
      <c r="I145">
        <f t="shared" si="82"/>
        <v>-2.1170774707570672E-3</v>
      </c>
      <c r="P145">
        <f t="shared" si="55"/>
        <v>1.0101160432721152E-3</v>
      </c>
      <c r="Q145" s="11">
        <f t="shared" si="56"/>
        <v>28139.160000000003</v>
      </c>
      <c r="R145">
        <f t="shared" si="78"/>
        <v>9.779339274186186E-6</v>
      </c>
      <c r="S145" s="21">
        <v>0.1</v>
      </c>
      <c r="Z145">
        <f t="shared" si="58"/>
        <v>-252</v>
      </c>
      <c r="AA145" s="80">
        <f t="shared" si="59"/>
        <v>-1.207843502896204E-3</v>
      </c>
      <c r="AB145" s="80">
        <f t="shared" si="60"/>
        <v>3.0536420233535878E-3</v>
      </c>
      <c r="AC145" s="80">
        <f t="shared" si="61"/>
        <v>-3.1271935140291824E-3</v>
      </c>
      <c r="AD145" s="80">
        <f t="shared" si="71"/>
        <v>-9.0923396786086325E-4</v>
      </c>
      <c r="AE145" s="80">
        <f t="shared" si="62"/>
        <v>8.2670640831200926E-8</v>
      </c>
      <c r="AF145">
        <f t="shared" si="72"/>
        <v>-3.1271935140291824E-3</v>
      </c>
      <c r="AG145" s="106"/>
      <c r="AH145">
        <f t="shared" si="63"/>
        <v>-5.170719494110655E-3</v>
      </c>
      <c r="AI145">
        <f t="shared" si="64"/>
        <v>1.2616711094610622</v>
      </c>
      <c r="AJ145">
        <f t="shared" si="65"/>
        <v>-0.30643279591482497</v>
      </c>
      <c r="AK145">
        <f t="shared" si="66"/>
        <v>-7.6620380986742689E-2</v>
      </c>
      <c r="AL145">
        <f t="shared" si="67"/>
        <v>-0.28484911225700765</v>
      </c>
      <c r="AM145">
        <f t="shared" si="68"/>
        <v>-0.14339545033407428</v>
      </c>
      <c r="AN145" s="80">
        <f t="shared" si="81"/>
        <v>-0.21596638953851649</v>
      </c>
      <c r="AO145" s="80">
        <f t="shared" si="81"/>
        <v>-0.21595096815896295</v>
      </c>
      <c r="AP145" s="80">
        <f t="shared" si="81"/>
        <v>-0.21589306418758367</v>
      </c>
      <c r="AQ145" s="80">
        <f t="shared" si="81"/>
        <v>-0.21567565376107042</v>
      </c>
      <c r="AR145" s="80">
        <f t="shared" si="81"/>
        <v>-0.21485944122920211</v>
      </c>
      <c r="AS145" s="80">
        <f t="shared" si="81"/>
        <v>-0.21179646957983511</v>
      </c>
      <c r="AT145" s="80">
        <f t="shared" si="81"/>
        <v>-0.2003198765833962</v>
      </c>
      <c r="AU145" s="80">
        <f t="shared" si="70"/>
        <v>-0.15754218700481015</v>
      </c>
    </row>
    <row r="146" spans="1:47" x14ac:dyDescent="0.2">
      <c r="A146" s="16" t="s">
        <v>2410</v>
      </c>
      <c r="B146" s="41"/>
      <c r="C146" s="42">
        <v>43213.311000000002</v>
      </c>
      <c r="D146" s="42"/>
      <c r="E146">
        <f t="shared" ref="E146:E209" si="83">(C146-C$7)/C$8</f>
        <v>-211.00441630718481</v>
      </c>
      <c r="F146">
        <f t="shared" ref="F146:F209" si="84">+ROUND(2*E146,0)/2</f>
        <v>-211</v>
      </c>
      <c r="G146">
        <f t="shared" ref="G146:G151" si="85">C146-(C$7+F146*C$8)</f>
        <v>-5.9948545531369746E-3</v>
      </c>
      <c r="I146">
        <f t="shared" si="82"/>
        <v>-5.9948545531369746E-3</v>
      </c>
      <c r="P146">
        <f t="shared" ref="P146:P209" si="86">+D$11+D$12*F146+D$13*F146^2</f>
        <v>8.1118404327211501E-4</v>
      </c>
      <c r="Q146" s="11">
        <f t="shared" ref="Q146:Q209" si="87">C146-15018.5</f>
        <v>28194.811000000002</v>
      </c>
      <c r="R146">
        <f t="shared" ref="R146:R151" si="88">+(P146-G146)^2</f>
        <v>4.6322161375810204E-5</v>
      </c>
      <c r="S146" s="21">
        <v>0.1</v>
      </c>
      <c r="Z146">
        <f t="shared" ref="Z146:Z209" si="89">F146</f>
        <v>-211</v>
      </c>
      <c r="AA146" s="80">
        <f t="shared" ref="AA146:AA209" si="90">AB$3+AB$4*Z146+AB$5*Z146^2+AH146</f>
        <v>-4.6488593212800928E-4</v>
      </c>
      <c r="AB146" s="80">
        <f t="shared" ref="AB146:AB209" si="91">IF(S146&lt;&gt;0,G146-AH146, -9999)</f>
        <v>-1.5738881546438124E-3</v>
      </c>
      <c r="AC146" s="80">
        <f t="shared" ref="AC146:AC209" si="92">+G146-P146</f>
        <v>-6.8060385964090891E-3</v>
      </c>
      <c r="AD146" s="80">
        <f t="shared" si="71"/>
        <v>-5.5299686210089653E-3</v>
      </c>
      <c r="AE146" s="80">
        <f t="shared" ref="AE146:AE209" si="93">+(G146-AA146)^2*S146</f>
        <v>3.0580552949343801E-6</v>
      </c>
      <c r="AF146">
        <f t="shared" si="72"/>
        <v>-6.8060385964090891E-3</v>
      </c>
      <c r="AG146" s="106"/>
      <c r="AH146">
        <f t="shared" ref="AH146:AH209" si="94">$AB$6*($AB$11/AI146*AJ146+$AB$12)</f>
        <v>-4.4209663984931622E-3</v>
      </c>
      <c r="AI146">
        <f t="shared" ref="AI146:AI209" si="95">1+$AB$7*COS(AL146)</f>
        <v>1.2649899174130645</v>
      </c>
      <c r="AJ146">
        <f t="shared" ref="AJ146:AJ209" si="96">SIN(AL146+RADIANS($AB$9))</f>
        <v>-0.26125262930081961</v>
      </c>
      <c r="AK146">
        <f t="shared" ref="AK146:AK209" si="97">$AB$7*SIN(AL146)</f>
        <v>-6.4209002317074285E-2</v>
      </c>
      <c r="AL146">
        <f t="shared" ref="AL146:AL209" si="98">2*ATAN(AM146)</f>
        <v>-0.23772551210059895</v>
      </c>
      <c r="AM146">
        <f t="shared" ref="AM146:AM209" si="99">SQRT((1+$AB$7)/(1-$AB$7))*TAN(AN146/2)</f>
        <v>-0.11942571614013228</v>
      </c>
      <c r="AN146" s="80">
        <f t="shared" ref="AN146:AT161" si="100">$AU146+$AB$7*SIN(AO146)</f>
        <v>-0.1800799688115936</v>
      </c>
      <c r="AO146" s="80">
        <f t="shared" si="100"/>
        <v>-0.18006657864129846</v>
      </c>
      <c r="AP146" s="80">
        <f t="shared" si="100"/>
        <v>-0.18001666205895056</v>
      </c>
      <c r="AQ146" s="80">
        <f t="shared" si="100"/>
        <v>-0.17983058438803046</v>
      </c>
      <c r="AR146" s="80">
        <f t="shared" si="100"/>
        <v>-0.17913698454363319</v>
      </c>
      <c r="AS146" s="80">
        <f t="shared" si="100"/>
        <v>-0.1765523730514971</v>
      </c>
      <c r="AT146" s="80">
        <f t="shared" si="100"/>
        <v>-0.16693148722672091</v>
      </c>
      <c r="AU146" s="80">
        <f t="shared" ref="AU146:AU209" si="101">RADIANS($AB$9)+$AB$18*(F146-AB$15)</f>
        <v>-0.1312482414603604</v>
      </c>
    </row>
    <row r="147" spans="1:47" x14ac:dyDescent="0.2">
      <c r="A147" s="16" t="s">
        <v>2410</v>
      </c>
      <c r="B147" s="41"/>
      <c r="C147" s="42">
        <v>43217.387999999999</v>
      </c>
      <c r="D147" s="42"/>
      <c r="E147">
        <f t="shared" si="83"/>
        <v>-208.0009598865376</v>
      </c>
      <c r="F147">
        <f t="shared" si="84"/>
        <v>-208</v>
      </c>
      <c r="G147">
        <f t="shared" si="85"/>
        <v>-1.3029845868004486E-3</v>
      </c>
      <c r="I147">
        <f t="shared" si="82"/>
        <v>-1.3029845868004486E-3</v>
      </c>
      <c r="P147">
        <f t="shared" si="86"/>
        <v>7.9715604327211499E-4</v>
      </c>
      <c r="Q147" s="11">
        <f t="shared" si="87"/>
        <v>28198.887999999999</v>
      </c>
      <c r="R147">
        <f t="shared" si="88"/>
        <v>4.4105906660815841E-6</v>
      </c>
      <c r="S147" s="21">
        <v>0.1</v>
      </c>
      <c r="Z147">
        <f t="shared" si="89"/>
        <v>-208</v>
      </c>
      <c r="AA147" s="80">
        <f t="shared" si="90"/>
        <v>-4.1021640649586792E-4</v>
      </c>
      <c r="AB147" s="80">
        <f t="shared" si="91"/>
        <v>3.0628115156070505E-3</v>
      </c>
      <c r="AC147" s="80">
        <f t="shared" si="92"/>
        <v>-2.1001406300725635E-3</v>
      </c>
      <c r="AD147" s="80">
        <f t="shared" ref="AD147:AD210" si="102">IF(S147&lt;&gt;0,G147-AA147, -9999)</f>
        <v>-8.9276818030458067E-4</v>
      </c>
      <c r="AE147" s="80">
        <f t="shared" si="93"/>
        <v>7.9703502376435236E-8</v>
      </c>
      <c r="AF147">
        <f t="shared" ref="AF147:AF210" si="103">IF(S147&lt;&gt;0,G147-P147, -9999)</f>
        <v>-2.1001406300725635E-3</v>
      </c>
      <c r="AG147" s="106"/>
      <c r="AH147">
        <f t="shared" si="94"/>
        <v>-4.3657961024074991E-3</v>
      </c>
      <c r="AI147">
        <f t="shared" si="95"/>
        <v>1.2652103337484417</v>
      </c>
      <c r="AJ147">
        <f t="shared" si="96"/>
        <v>-0.25791368176651963</v>
      </c>
      <c r="AK147">
        <f t="shared" si="97"/>
        <v>-6.3292425946371855E-2</v>
      </c>
      <c r="AL147">
        <f t="shared" si="98"/>
        <v>-0.23426804313250818</v>
      </c>
      <c r="AM147">
        <f t="shared" si="99"/>
        <v>-0.11767268575379597</v>
      </c>
      <c r="AN147" s="80">
        <f t="shared" si="100"/>
        <v>-0.17745055780951013</v>
      </c>
      <c r="AO147" s="80">
        <f t="shared" si="100"/>
        <v>-0.1774373278743932</v>
      </c>
      <c r="AP147" s="80">
        <f t="shared" si="100"/>
        <v>-0.17738803204286824</v>
      </c>
      <c r="AQ147" s="80">
        <f t="shared" si="100"/>
        <v>-0.1772043555356862</v>
      </c>
      <c r="AR147" s="80">
        <f t="shared" si="100"/>
        <v>-0.17652002911836201</v>
      </c>
      <c r="AS147" s="80">
        <f t="shared" si="100"/>
        <v>-0.17397115603578756</v>
      </c>
      <c r="AT147" s="80">
        <f t="shared" si="100"/>
        <v>-0.16448740617817537</v>
      </c>
      <c r="AU147" s="80">
        <f t="shared" si="101"/>
        <v>-0.12932429422540093</v>
      </c>
    </row>
    <row r="148" spans="1:47" x14ac:dyDescent="0.2">
      <c r="A148" s="16" t="s">
        <v>2522</v>
      </c>
      <c r="B148" s="41"/>
      <c r="C148" s="42">
        <v>43313.767999999996</v>
      </c>
      <c r="D148" s="42"/>
      <c r="E148">
        <f t="shared" si="83"/>
        <v>-136.99945637362418</v>
      </c>
      <c r="F148">
        <f t="shared" si="84"/>
        <v>-137</v>
      </c>
      <c r="G148">
        <f t="shared" si="85"/>
        <v>7.3793803312582895E-4</v>
      </c>
      <c r="I148">
        <f t="shared" si="82"/>
        <v>7.3793803312582895E-4</v>
      </c>
      <c r="P148">
        <f t="shared" si="86"/>
        <v>4.8617604327211511E-4</v>
      </c>
      <c r="Q148" s="11">
        <f t="shared" si="87"/>
        <v>28295.267999999996</v>
      </c>
      <c r="R148">
        <f t="shared" si="88"/>
        <v>6.3384099535101506E-8</v>
      </c>
      <c r="S148" s="21">
        <v>0.1</v>
      </c>
      <c r="Z148">
        <f t="shared" si="89"/>
        <v>-137</v>
      </c>
      <c r="AA148" s="80">
        <f t="shared" si="90"/>
        <v>8.9396363238271933E-4</v>
      </c>
      <c r="AB148" s="80">
        <f t="shared" si="91"/>
        <v>3.7875617488037612E-3</v>
      </c>
      <c r="AC148" s="80">
        <f t="shared" si="92"/>
        <v>2.5176198985371384E-4</v>
      </c>
      <c r="AD148" s="80">
        <f t="shared" si="102"/>
        <v>-1.5602559925689038E-4</v>
      </c>
      <c r="AE148" s="80">
        <f t="shared" si="93"/>
        <v>2.4343987623471755E-9</v>
      </c>
      <c r="AF148">
        <f t="shared" si="103"/>
        <v>2.5176198985371384E-4</v>
      </c>
      <c r="AG148" s="106"/>
      <c r="AH148">
        <f t="shared" si="94"/>
        <v>-3.0496237156779323E-3</v>
      </c>
      <c r="AI148">
        <f t="shared" si="95"/>
        <v>1.2695090787717178</v>
      </c>
      <c r="AJ148">
        <f t="shared" si="96"/>
        <v>-0.17777392686821569</v>
      </c>
      <c r="AK148">
        <f t="shared" si="97"/>
        <v>-4.1319593037163108E-2</v>
      </c>
      <c r="AL148">
        <f t="shared" si="98"/>
        <v>-0.15212972040748385</v>
      </c>
      <c r="AM148">
        <f t="shared" si="99"/>
        <v>-7.6211900801500809E-2</v>
      </c>
      <c r="AN148" s="80">
        <f t="shared" si="100"/>
        <v>-0.11510292279955991</v>
      </c>
      <c r="AO148" s="80">
        <f t="shared" si="100"/>
        <v>-0.11509388665000658</v>
      </c>
      <c r="AP148" s="80">
        <f t="shared" si="100"/>
        <v>-0.11506052504258255</v>
      </c>
      <c r="AQ148" s="80">
        <f t="shared" si="100"/>
        <v>-0.11493735457283143</v>
      </c>
      <c r="AR148" s="80">
        <f t="shared" si="100"/>
        <v>-0.11448262651224191</v>
      </c>
      <c r="AS148" s="80">
        <f t="shared" si="100"/>
        <v>-0.11280403958607782</v>
      </c>
      <c r="AT148" s="80">
        <f t="shared" si="100"/>
        <v>-0.10661041522471376</v>
      </c>
      <c r="AU148" s="80">
        <f t="shared" si="101"/>
        <v>-8.3790876331353736E-2</v>
      </c>
    </row>
    <row r="149" spans="1:47" x14ac:dyDescent="0.2">
      <c r="A149" s="16" t="s">
        <v>2379</v>
      </c>
      <c r="B149" s="41"/>
      <c r="C149" s="42">
        <v>43324.623699999996</v>
      </c>
      <c r="D149" s="42"/>
      <c r="E149">
        <f t="shared" si="83"/>
        <v>-129.00224718411224</v>
      </c>
      <c r="F149">
        <f t="shared" si="84"/>
        <v>-129</v>
      </c>
      <c r="G149">
        <f t="shared" si="85"/>
        <v>-3.0504087117151357E-3</v>
      </c>
      <c r="J149">
        <f>G149</f>
        <v>-3.0504087117151357E-3</v>
      </c>
      <c r="P149">
        <f t="shared" si="86"/>
        <v>4.5366404327211511E-4</v>
      </c>
      <c r="Q149" s="11">
        <f t="shared" si="87"/>
        <v>28306.123699999996</v>
      </c>
      <c r="R149">
        <f t="shared" si="88"/>
        <v>1.227852587224394E-5</v>
      </c>
      <c r="S149" s="21">
        <v>1</v>
      </c>
      <c r="Z149">
        <f t="shared" si="89"/>
        <v>-129</v>
      </c>
      <c r="AA149" s="80">
        <f t="shared" si="90"/>
        <v>1.0419921374253314E-3</v>
      </c>
      <c r="AB149" s="80">
        <f t="shared" si="91"/>
        <v>-1.5018168592427278E-4</v>
      </c>
      <c r="AC149" s="80">
        <f t="shared" si="92"/>
        <v>-3.5040727549872507E-3</v>
      </c>
      <c r="AD149" s="80">
        <f t="shared" si="102"/>
        <v>-4.0924008491404675E-3</v>
      </c>
      <c r="AE149" s="80">
        <f t="shared" si="93"/>
        <v>1.6747744710045618E-5</v>
      </c>
      <c r="AF149">
        <f t="shared" si="103"/>
        <v>-3.5040727549872507E-3</v>
      </c>
      <c r="AG149" s="106"/>
      <c r="AH149">
        <f t="shared" si="94"/>
        <v>-2.9002270257908629E-3</v>
      </c>
      <c r="AI149">
        <f t="shared" si="95"/>
        <v>1.2698811856257481</v>
      </c>
      <c r="AJ149">
        <f t="shared" si="96"/>
        <v>-0.16862733180073314</v>
      </c>
      <c r="AK149">
        <f t="shared" si="97"/>
        <v>-3.8814919224150202E-2</v>
      </c>
      <c r="AL149">
        <f t="shared" si="98"/>
        <v>-0.14284273109252577</v>
      </c>
      <c r="AM149">
        <f t="shared" si="99"/>
        <v>-7.154305424777628E-2</v>
      </c>
      <c r="AN149" s="80">
        <f t="shared" si="100"/>
        <v>-0.10806572100598452</v>
      </c>
      <c r="AO149" s="80">
        <f t="shared" si="100"/>
        <v>-0.10805719966888262</v>
      </c>
      <c r="AP149" s="80">
        <f t="shared" si="100"/>
        <v>-0.10802576354417438</v>
      </c>
      <c r="AQ149" s="80">
        <f t="shared" si="100"/>
        <v>-0.10790979324185294</v>
      </c>
      <c r="AR149" s="80">
        <f t="shared" si="100"/>
        <v>-0.10748198239037123</v>
      </c>
      <c r="AS149" s="80">
        <f t="shared" si="100"/>
        <v>-0.10590397157323669</v>
      </c>
      <c r="AT149" s="80">
        <f t="shared" si="100"/>
        <v>-0.10008562330080473</v>
      </c>
      <c r="AU149" s="80">
        <f t="shared" si="101"/>
        <v>-7.8660350371460908E-2</v>
      </c>
    </row>
    <row r="150" spans="1:47" x14ac:dyDescent="0.2">
      <c r="A150" s="16" t="s">
        <v>2411</v>
      </c>
      <c r="B150" s="41"/>
      <c r="C150" s="42">
        <v>43400.639999999999</v>
      </c>
      <c r="D150" s="42"/>
      <c r="E150">
        <f t="shared" si="83"/>
        <v>-73.002334427429957</v>
      </c>
      <c r="F150">
        <f t="shared" si="84"/>
        <v>-73</v>
      </c>
      <c r="G150">
        <f t="shared" si="85"/>
        <v>-3.1688359304098412E-3</v>
      </c>
      <c r="I150">
        <f t="shared" ref="I150:I157" si="104">G150</f>
        <v>-3.1688359304098412E-3</v>
      </c>
      <c r="P150">
        <f t="shared" si="86"/>
        <v>2.4041604327211505E-4</v>
      </c>
      <c r="Q150" s="11">
        <f t="shared" si="87"/>
        <v>28382.14</v>
      </c>
      <c r="R150">
        <f t="shared" si="88"/>
        <v>1.1622999020054312E-5</v>
      </c>
      <c r="S150" s="21">
        <v>0.1</v>
      </c>
      <c r="Z150">
        <f t="shared" si="89"/>
        <v>-73</v>
      </c>
      <c r="AA150" s="80">
        <f t="shared" si="90"/>
        <v>2.0827414868995809E-3</v>
      </c>
      <c r="AB150" s="80">
        <f t="shared" si="91"/>
        <v>-1.3190315809576366E-3</v>
      </c>
      <c r="AC150" s="80">
        <f t="shared" si="92"/>
        <v>-3.4092519736819561E-3</v>
      </c>
      <c r="AD150" s="80">
        <f t="shared" si="102"/>
        <v>-5.2515774173094217E-3</v>
      </c>
      <c r="AE150" s="80">
        <f t="shared" si="93"/>
        <v>2.7579065369994297E-6</v>
      </c>
      <c r="AF150">
        <f t="shared" si="103"/>
        <v>-3.4092519736819561E-3</v>
      </c>
      <c r="AG150" s="106"/>
      <c r="AH150">
        <f t="shared" si="94"/>
        <v>-1.8498043494522046E-3</v>
      </c>
      <c r="AI150">
        <f t="shared" si="95"/>
        <v>1.2718353701759</v>
      </c>
      <c r="AJ150">
        <f t="shared" si="96"/>
        <v>-0.10411032474311661</v>
      </c>
      <c r="AK150">
        <f t="shared" si="97"/>
        <v>-2.1165628515783793E-2</v>
      </c>
      <c r="AL150">
        <f t="shared" si="98"/>
        <v>-7.7705161543444326E-2</v>
      </c>
      <c r="AM150">
        <f t="shared" si="99"/>
        <v>-3.887214220503131E-2</v>
      </c>
      <c r="AN150" s="80">
        <f t="shared" si="100"/>
        <v>-5.8756635609059263E-2</v>
      </c>
      <c r="AO150" s="80">
        <f t="shared" si="100"/>
        <v>-5.8751893968698315E-2</v>
      </c>
      <c r="AP150" s="80">
        <f t="shared" si="100"/>
        <v>-5.8734473496442008E-2</v>
      </c>
      <c r="AQ150" s="80">
        <f t="shared" si="100"/>
        <v>-5.8670471989739001E-2</v>
      </c>
      <c r="AR150" s="80">
        <f t="shared" si="100"/>
        <v>-5.8435337324682313E-2</v>
      </c>
      <c r="AS150" s="80">
        <f t="shared" si="100"/>
        <v>-5.7571505476315676E-2</v>
      </c>
      <c r="AT150" s="80">
        <f t="shared" si="100"/>
        <v>-5.4398345881114626E-2</v>
      </c>
      <c r="AU150" s="80">
        <f t="shared" si="101"/>
        <v>-4.2746668652211994E-2</v>
      </c>
    </row>
    <row r="151" spans="1:47" x14ac:dyDescent="0.2">
      <c r="A151" s="16" t="s">
        <v>2412</v>
      </c>
      <c r="B151" s="41"/>
      <c r="C151" s="42">
        <v>43480.732000000004</v>
      </c>
      <c r="D151" s="42"/>
      <c r="E151">
        <f t="shared" si="83"/>
        <v>-13.999922937943399</v>
      </c>
      <c r="F151">
        <f t="shared" si="84"/>
        <v>-14</v>
      </c>
      <c r="G151">
        <f t="shared" si="85"/>
        <v>1.0460681369295344E-4</v>
      </c>
      <c r="I151">
        <f t="shared" si="104"/>
        <v>1.0460681369295344E-4</v>
      </c>
      <c r="P151">
        <f t="shared" si="86"/>
        <v>4.2884043272115036E-5</v>
      </c>
      <c r="Q151" s="11">
        <f t="shared" si="87"/>
        <v>28462.232000000004</v>
      </c>
      <c r="R151">
        <f t="shared" si="88"/>
        <v>3.8097003884235241E-9</v>
      </c>
      <c r="S151" s="21">
        <v>0.1</v>
      </c>
      <c r="Z151">
        <f t="shared" si="89"/>
        <v>-14</v>
      </c>
      <c r="AA151" s="80">
        <f t="shared" si="90"/>
        <v>3.1850981038439503E-3</v>
      </c>
      <c r="AB151" s="80">
        <f t="shared" si="91"/>
        <v>8.4168120194086675E-4</v>
      </c>
      <c r="AC151" s="80">
        <f t="shared" si="92"/>
        <v>6.1722770420838402E-5</v>
      </c>
      <c r="AD151" s="80">
        <f t="shared" si="102"/>
        <v>-3.0804912901509969E-3</v>
      </c>
      <c r="AE151" s="80">
        <f t="shared" si="93"/>
        <v>9.4894265886961525E-7</v>
      </c>
      <c r="AF151">
        <f t="shared" si="103"/>
        <v>6.1722770420838402E-5</v>
      </c>
      <c r="AG151" s="106"/>
      <c r="AH151">
        <f t="shared" si="94"/>
        <v>-7.3707438824791331E-4</v>
      </c>
      <c r="AI151">
        <f t="shared" si="95"/>
        <v>1.2726472581616</v>
      </c>
      <c r="AJ151">
        <f t="shared" si="96"/>
        <v>-3.5514169610961044E-2</v>
      </c>
      <c r="AK151">
        <f t="shared" si="97"/>
        <v>-2.4341171086656298E-3</v>
      </c>
      <c r="AL151">
        <f t="shared" si="98"/>
        <v>-8.9274781579135268E-3</v>
      </c>
      <c r="AM151">
        <f t="shared" si="99"/>
        <v>-4.4637687258103492E-3</v>
      </c>
      <c r="AN151" s="80">
        <f t="shared" si="100"/>
        <v>-6.7490625253580315E-3</v>
      </c>
      <c r="AO151" s="80">
        <f t="shared" si="100"/>
        <v>-6.7485126441219397E-3</v>
      </c>
      <c r="AP151" s="80">
        <f t="shared" si="100"/>
        <v>-6.7464958556727401E-3</v>
      </c>
      <c r="AQ151" s="80">
        <f t="shared" si="100"/>
        <v>-6.7390989211117414E-3</v>
      </c>
      <c r="AR151" s="80">
        <f t="shared" si="100"/>
        <v>-6.7119693356750033E-3</v>
      </c>
      <c r="AS151" s="80">
        <f t="shared" si="100"/>
        <v>-6.6124667527832411E-3</v>
      </c>
      <c r="AT151" s="80">
        <f t="shared" si="100"/>
        <v>-6.2475238742722688E-3</v>
      </c>
      <c r="AU151" s="80">
        <f t="shared" si="101"/>
        <v>-4.9090396980036033E-3</v>
      </c>
    </row>
    <row r="152" spans="1:47" x14ac:dyDescent="0.2">
      <c r="A152" s="16" t="s">
        <v>2414</v>
      </c>
      <c r="B152" s="41"/>
      <c r="C152" s="42">
        <v>43488.732000000004</v>
      </c>
      <c r="D152" s="42"/>
      <c r="E152">
        <f t="shared" si="83"/>
        <v>-8.1064592722106443</v>
      </c>
      <c r="F152">
        <f t="shared" si="84"/>
        <v>-8</v>
      </c>
      <c r="I152">
        <f t="shared" si="104"/>
        <v>0</v>
      </c>
      <c r="K152" s="20"/>
      <c r="P152">
        <f t="shared" si="86"/>
        <v>2.4356043272115033E-5</v>
      </c>
      <c r="Q152" s="11">
        <f t="shared" si="87"/>
        <v>28470.232000000004</v>
      </c>
      <c r="S152" s="21">
        <v>0.1</v>
      </c>
      <c r="Z152">
        <f t="shared" si="89"/>
        <v>-8</v>
      </c>
      <c r="AA152" s="80">
        <f t="shared" si="90"/>
        <v>3.2973810376291553E-3</v>
      </c>
      <c r="AB152" s="80">
        <f t="shared" si="91"/>
        <v>6.2372608808285244E-4</v>
      </c>
      <c r="AC152" s="80">
        <f t="shared" si="92"/>
        <v>-2.4356043272115033E-5</v>
      </c>
      <c r="AD152" s="80">
        <f t="shared" si="102"/>
        <v>-3.2973810376291553E-3</v>
      </c>
      <c r="AE152" s="80">
        <f t="shared" si="93"/>
        <v>1.0872721707316325E-6</v>
      </c>
      <c r="AF152">
        <f t="shared" si="103"/>
        <v>-2.4356043272115033E-5</v>
      </c>
      <c r="AG152" s="106"/>
      <c r="AH152">
        <f t="shared" si="94"/>
        <v>-6.2372608808285244E-4</v>
      </c>
      <c r="AI152">
        <f t="shared" si="95"/>
        <v>1.272657615797411</v>
      </c>
      <c r="AJ152">
        <f t="shared" si="96"/>
        <v>-2.8520080587320553E-2</v>
      </c>
      <c r="AK152">
        <f t="shared" si="97"/>
        <v>-5.2617184292530754E-4</v>
      </c>
      <c r="AL152">
        <f t="shared" si="98"/>
        <v>-1.9297872469758101E-3</v>
      </c>
      <c r="AM152">
        <f t="shared" si="99"/>
        <v>-9.6489392293300864E-4</v>
      </c>
      <c r="AN152" s="80">
        <f t="shared" si="100"/>
        <v>-1.458891215067977E-3</v>
      </c>
      <c r="AO152" s="80">
        <f t="shared" si="100"/>
        <v>-1.4587723371296281E-3</v>
      </c>
      <c r="AP152" s="80">
        <f t="shared" si="100"/>
        <v>-1.4583363403462811E-3</v>
      </c>
      <c r="AQ152" s="80">
        <f t="shared" si="100"/>
        <v>-1.4567372783382481E-3</v>
      </c>
      <c r="AR152" s="80">
        <f t="shared" si="100"/>
        <v>-1.4508725577960064E-3</v>
      </c>
      <c r="AS152" s="80">
        <f t="shared" si="100"/>
        <v>-1.429363106514417E-3</v>
      </c>
      <c r="AT152" s="80">
        <f t="shared" si="100"/>
        <v>-1.350475040433478E-3</v>
      </c>
      <c r="AU152" s="80">
        <f t="shared" si="101"/>
        <v>-1.0611452280846478E-3</v>
      </c>
    </row>
    <row r="153" spans="1:47" x14ac:dyDescent="0.2">
      <c r="A153" s="16" t="s">
        <v>2371</v>
      </c>
      <c r="B153" s="41"/>
      <c r="C153" s="42">
        <v>43499.735999999997</v>
      </c>
      <c r="D153" s="42"/>
      <c r="E153">
        <f t="shared" si="83"/>
        <v>0</v>
      </c>
      <c r="F153">
        <f t="shared" si="84"/>
        <v>0</v>
      </c>
      <c r="G153">
        <f t="shared" ref="G153:G184" si="105">C153-(C$7+F153*C$8)</f>
        <v>0</v>
      </c>
      <c r="I153">
        <f t="shared" si="104"/>
        <v>0</v>
      </c>
      <c r="P153">
        <f t="shared" si="86"/>
        <v>1.0004327211503329E-7</v>
      </c>
      <c r="Q153" s="11">
        <f t="shared" si="87"/>
        <v>28481.235999999997</v>
      </c>
      <c r="R153">
        <f t="shared" ref="R153:R216" si="106">+(P153-G153)^2</f>
        <v>1.0008656295482598E-14</v>
      </c>
      <c r="S153" s="21">
        <v>0.1</v>
      </c>
      <c r="Z153">
        <f t="shared" si="89"/>
        <v>0</v>
      </c>
      <c r="AA153" s="80">
        <f t="shared" si="90"/>
        <v>3.4471155238050962E-3</v>
      </c>
      <c r="AB153" s="80">
        <f t="shared" si="91"/>
        <v>4.7256811237064993E-4</v>
      </c>
      <c r="AC153" s="80">
        <f t="shared" si="92"/>
        <v>-1.0004327211503329E-7</v>
      </c>
      <c r="AD153" s="80">
        <f t="shared" si="102"/>
        <v>-3.4471155238050962E-3</v>
      </c>
      <c r="AE153" s="80">
        <f t="shared" si="93"/>
        <v>1.1882605434458085E-6</v>
      </c>
      <c r="AF153">
        <f t="shared" si="103"/>
        <v>-1.0004327211503329E-7</v>
      </c>
      <c r="AG153" s="106"/>
      <c r="AH153">
        <f t="shared" si="94"/>
        <v>-4.7256811237064993E-4</v>
      </c>
      <c r="AI153">
        <f t="shared" si="95"/>
        <v>1.2726506571333673</v>
      </c>
      <c r="AJ153">
        <f t="shared" si="96"/>
        <v>-1.9192477769216735E-2</v>
      </c>
      <c r="AK153">
        <f t="shared" si="97"/>
        <v>2.0177893546708442E-3</v>
      </c>
      <c r="AL153">
        <f t="shared" si="98"/>
        <v>7.400504878085557E-3</v>
      </c>
      <c r="AM153">
        <f t="shared" si="99"/>
        <v>3.7002693269247286E-3</v>
      </c>
      <c r="AN153" s="80">
        <f t="shared" si="100"/>
        <v>5.5946847242161011E-3</v>
      </c>
      <c r="AO153" s="80">
        <f t="shared" si="100"/>
        <v>5.5942288779216968E-3</v>
      </c>
      <c r="AP153" s="80">
        <f t="shared" si="100"/>
        <v>5.5925569914601313E-3</v>
      </c>
      <c r="AQ153" s="80">
        <f t="shared" si="100"/>
        <v>5.586425090611761E-3</v>
      </c>
      <c r="AR153" s="80">
        <f t="shared" si="100"/>
        <v>5.5639354025405052E-3</v>
      </c>
      <c r="AS153" s="80">
        <f t="shared" si="100"/>
        <v>5.4814510416755884E-3</v>
      </c>
      <c r="AT153" s="80">
        <f t="shared" si="100"/>
        <v>5.1789273836108747E-3</v>
      </c>
      <c r="AU153" s="80">
        <f t="shared" si="101"/>
        <v>4.0693807318081809E-3</v>
      </c>
    </row>
    <row r="154" spans="1:47" x14ac:dyDescent="0.2">
      <c r="A154" s="16" t="s">
        <v>2415</v>
      </c>
      <c r="B154" s="41"/>
      <c r="C154" s="42">
        <v>43612.406999999999</v>
      </c>
      <c r="D154" s="42"/>
      <c r="E154">
        <f t="shared" si="83"/>
        <v>83.002805585223442</v>
      </c>
      <c r="F154">
        <f t="shared" si="84"/>
        <v>83</v>
      </c>
      <c r="G154">
        <f t="shared" si="105"/>
        <v>3.8084025072748773E-3</v>
      </c>
      <c r="I154">
        <f t="shared" si="104"/>
        <v>3.8084025072748773E-3</v>
      </c>
      <c r="P154">
        <f t="shared" si="86"/>
        <v>-2.2134395672788492E-4</v>
      </c>
      <c r="Q154" s="11">
        <f t="shared" si="87"/>
        <v>28593.906999999999</v>
      </c>
      <c r="R154">
        <f t="shared" si="106"/>
        <v>1.6238856564142765E-5</v>
      </c>
      <c r="S154" s="21">
        <v>0.1</v>
      </c>
      <c r="Z154">
        <f t="shared" si="89"/>
        <v>83</v>
      </c>
      <c r="AA154" s="80">
        <f t="shared" si="90"/>
        <v>4.9997595555484791E-3</v>
      </c>
      <c r="AB154" s="80">
        <f t="shared" si="91"/>
        <v>2.7133555020171039E-3</v>
      </c>
      <c r="AC154" s="80">
        <f t="shared" si="92"/>
        <v>4.0297464640027623E-3</v>
      </c>
      <c r="AD154" s="80">
        <f t="shared" si="102"/>
        <v>-1.1913570482736018E-3</v>
      </c>
      <c r="AE154" s="80">
        <f t="shared" si="93"/>
        <v>1.4193316164711894E-7</v>
      </c>
      <c r="AF154">
        <f t="shared" si="103"/>
        <v>4.0297464640027623E-3</v>
      </c>
      <c r="AG154" s="106"/>
      <c r="AH154">
        <f t="shared" si="94"/>
        <v>1.0950470052577736E-3</v>
      </c>
      <c r="AI154">
        <f t="shared" si="95"/>
        <v>1.2711814607914005</v>
      </c>
      <c r="AJ154">
        <f t="shared" si="96"/>
        <v>7.7450228521534173E-2</v>
      </c>
      <c r="AK154">
        <f t="shared" si="97"/>
        <v>2.8338447949365429E-2</v>
      </c>
      <c r="AL154">
        <f t="shared" si="98"/>
        <v>0.10412203074446644</v>
      </c>
      <c r="AM154">
        <f t="shared" si="99"/>
        <v>5.2108100932784077E-2</v>
      </c>
      <c r="AN154" s="80">
        <f t="shared" si="100"/>
        <v>7.8745213484948395E-2</v>
      </c>
      <c r="AO154" s="80">
        <f t="shared" si="100"/>
        <v>7.8738907676115716E-2</v>
      </c>
      <c r="AP154" s="80">
        <f t="shared" si="100"/>
        <v>7.8715708656726446E-2</v>
      </c>
      <c r="AQ154" s="80">
        <f t="shared" si="100"/>
        <v>7.8630360018434264E-2</v>
      </c>
      <c r="AR154" s="80">
        <f t="shared" si="100"/>
        <v>7.8316369351567758E-2</v>
      </c>
      <c r="AS154" s="80">
        <f t="shared" si="100"/>
        <v>7.7161289689156892E-2</v>
      </c>
      <c r="AT154" s="80">
        <f t="shared" si="100"/>
        <v>7.2912965655978462E-2</v>
      </c>
      <c r="AU154" s="80">
        <f t="shared" si="101"/>
        <v>5.729858756569417E-2</v>
      </c>
    </row>
    <row r="155" spans="1:47" x14ac:dyDescent="0.2">
      <c r="A155" s="16" t="s">
        <v>2415</v>
      </c>
      <c r="B155" s="41"/>
      <c r="C155" s="42">
        <v>43658.561000000002</v>
      </c>
      <c r="D155" s="42"/>
      <c r="E155">
        <f t="shared" si="83"/>
        <v>117.00367083875382</v>
      </c>
      <c r="F155">
        <f t="shared" si="84"/>
        <v>117</v>
      </c>
      <c r="G155">
        <f t="shared" si="105"/>
        <v>4.9829288327600807E-3</v>
      </c>
      <c r="I155">
        <f t="shared" si="104"/>
        <v>4.9829288327600807E-3</v>
      </c>
      <c r="P155">
        <f t="shared" si="86"/>
        <v>-2.9614395672788497E-4</v>
      </c>
      <c r="Q155" s="11">
        <f t="shared" si="87"/>
        <v>28640.061000000002</v>
      </c>
      <c r="R155">
        <f t="shared" si="106"/>
        <v>2.786860951671225E-5</v>
      </c>
      <c r="S155" s="21">
        <v>0.1</v>
      </c>
      <c r="Z155">
        <f t="shared" si="89"/>
        <v>117</v>
      </c>
      <c r="AA155" s="80">
        <f t="shared" si="90"/>
        <v>5.6336680358520484E-3</v>
      </c>
      <c r="AB155" s="80">
        <f t="shared" si="91"/>
        <v>3.2477340230744455E-3</v>
      </c>
      <c r="AC155" s="80">
        <f t="shared" si="92"/>
        <v>5.2790727894879656E-3</v>
      </c>
      <c r="AD155" s="80">
        <f t="shared" si="102"/>
        <v>-6.5073920309196773E-4</v>
      </c>
      <c r="AE155" s="80">
        <f t="shared" si="93"/>
        <v>4.2346151044076927E-8</v>
      </c>
      <c r="AF155">
        <f t="shared" si="103"/>
        <v>5.2790727894879656E-3</v>
      </c>
      <c r="AG155" s="106"/>
      <c r="AH155">
        <f t="shared" si="94"/>
        <v>1.7351948096856352E-3</v>
      </c>
      <c r="AI155">
        <f t="shared" si="95"/>
        <v>1.269849967058635</v>
      </c>
      <c r="AJ155">
        <f t="shared" si="96"/>
        <v>0.11678352750820059</v>
      </c>
      <c r="AK155">
        <f t="shared" si="97"/>
        <v>3.903136671435456E-2</v>
      </c>
      <c r="AL155">
        <f t="shared" si="98"/>
        <v>0.14364478773692935</v>
      </c>
      <c r="AM155">
        <f t="shared" si="99"/>
        <v>7.1946146783448378E-2</v>
      </c>
      <c r="AN155" s="80">
        <f t="shared" si="100"/>
        <v>0.1086733975300939</v>
      </c>
      <c r="AO155" s="80">
        <f t="shared" si="100"/>
        <v>0.10866483145589285</v>
      </c>
      <c r="AP155" s="80">
        <f t="shared" si="100"/>
        <v>0.10863322820284457</v>
      </c>
      <c r="AQ155" s="80">
        <f t="shared" si="100"/>
        <v>0.10851663365667354</v>
      </c>
      <c r="AR155" s="80">
        <f t="shared" si="100"/>
        <v>0.10808649174346859</v>
      </c>
      <c r="AS155" s="80">
        <f t="shared" si="100"/>
        <v>0.10649978036265936</v>
      </c>
      <c r="AT155" s="80">
        <f t="shared" si="100"/>
        <v>0.10064900030795693</v>
      </c>
      <c r="AU155" s="80">
        <f t="shared" si="101"/>
        <v>7.910332289523847E-2</v>
      </c>
    </row>
    <row r="156" spans="1:47" x14ac:dyDescent="0.2">
      <c r="A156" s="16" t="s">
        <v>2415</v>
      </c>
      <c r="B156" s="41"/>
      <c r="C156" s="42">
        <v>43673.487999999998</v>
      </c>
      <c r="D156" s="42"/>
      <c r="E156">
        <f t="shared" si="83"/>
        <v>128.00013735605</v>
      </c>
      <c r="F156">
        <f t="shared" si="84"/>
        <v>128</v>
      </c>
      <c r="G156">
        <f t="shared" si="105"/>
        <v>1.8645205273060128E-4</v>
      </c>
      <c r="I156">
        <f t="shared" si="104"/>
        <v>1.8645205273060128E-4</v>
      </c>
      <c r="P156">
        <f t="shared" si="86"/>
        <v>-3.1836395672788496E-4</v>
      </c>
      <c r="Q156" s="11">
        <f t="shared" si="87"/>
        <v>28654.987999999998</v>
      </c>
      <c r="R156">
        <f t="shared" si="106"/>
        <v>2.5483920340559044E-7</v>
      </c>
      <c r="S156" s="21">
        <v>0.1</v>
      </c>
      <c r="Z156">
        <f t="shared" si="89"/>
        <v>128</v>
      </c>
      <c r="AA156" s="80">
        <f t="shared" si="90"/>
        <v>5.8382822239971925E-3</v>
      </c>
      <c r="AB156" s="80">
        <f t="shared" si="91"/>
        <v>-1.7553888134437851E-3</v>
      </c>
      <c r="AC156" s="80">
        <f t="shared" si="92"/>
        <v>5.0481600945848624E-4</v>
      </c>
      <c r="AD156" s="80">
        <f t="shared" si="102"/>
        <v>-5.6518301712665912E-3</v>
      </c>
      <c r="AE156" s="80">
        <f t="shared" si="93"/>
        <v>3.1943184284839345E-6</v>
      </c>
      <c r="AF156">
        <f t="shared" si="103"/>
        <v>5.0481600945848624E-4</v>
      </c>
      <c r="AG156" s="106"/>
      <c r="AH156">
        <f t="shared" si="94"/>
        <v>1.9418408661743864E-3</v>
      </c>
      <c r="AI156">
        <f t="shared" si="95"/>
        <v>1.2693296527415268</v>
      </c>
      <c r="AJ156">
        <f t="shared" si="96"/>
        <v>0.12945382945961306</v>
      </c>
      <c r="AK156">
        <f t="shared" si="97"/>
        <v>4.2473408896219277E-2</v>
      </c>
      <c r="AL156">
        <f t="shared" si="98"/>
        <v>0.15641231565575148</v>
      </c>
      <c r="AM156">
        <f t="shared" si="99"/>
        <v>7.8365990449005316E-2</v>
      </c>
      <c r="AN156" s="80">
        <f t="shared" si="100"/>
        <v>0.11834876157800592</v>
      </c>
      <c r="AO156" s="80">
        <f t="shared" si="100"/>
        <v>0.11833949044833382</v>
      </c>
      <c r="AP156" s="80">
        <f t="shared" si="100"/>
        <v>0.11830524826600683</v>
      </c>
      <c r="AQ156" s="80">
        <f t="shared" si="100"/>
        <v>0.11817877868829467</v>
      </c>
      <c r="AR156" s="80">
        <f t="shared" si="100"/>
        <v>0.11771169423411595</v>
      </c>
      <c r="AS156" s="80">
        <f t="shared" si="100"/>
        <v>0.11598685480339581</v>
      </c>
      <c r="AT156" s="80">
        <f t="shared" si="100"/>
        <v>0.10962036617982873</v>
      </c>
      <c r="AU156" s="80">
        <f t="shared" si="101"/>
        <v>8.6157796090090777E-2</v>
      </c>
    </row>
    <row r="157" spans="1:47" x14ac:dyDescent="0.2">
      <c r="A157" s="16" t="s">
        <v>2415</v>
      </c>
      <c r="B157" s="41"/>
      <c r="C157" s="42">
        <v>43673.489000000001</v>
      </c>
      <c r="D157" s="42"/>
      <c r="E157">
        <f t="shared" si="83"/>
        <v>128.00087403901105</v>
      </c>
      <c r="F157">
        <f t="shared" si="84"/>
        <v>128</v>
      </c>
      <c r="G157">
        <f t="shared" si="105"/>
        <v>1.1864520565723069E-3</v>
      </c>
      <c r="I157">
        <f t="shared" si="104"/>
        <v>1.1864520565723069E-3</v>
      </c>
      <c r="P157">
        <f t="shared" si="86"/>
        <v>-3.1836395672788496E-4</v>
      </c>
      <c r="Q157" s="11">
        <f t="shared" si="87"/>
        <v>28654.989000000001</v>
      </c>
      <c r="R157">
        <f t="shared" si="106"/>
        <v>2.2644712338846834E-6</v>
      </c>
      <c r="S157" s="21">
        <v>0.1</v>
      </c>
      <c r="Z157">
        <f t="shared" si="89"/>
        <v>128</v>
      </c>
      <c r="AA157" s="80">
        <f t="shared" si="90"/>
        <v>5.8382822239971925E-3</v>
      </c>
      <c r="AB157" s="80">
        <f t="shared" si="91"/>
        <v>-7.5538880960207945E-4</v>
      </c>
      <c r="AC157" s="80">
        <f t="shared" si="92"/>
        <v>1.5048160133001919E-3</v>
      </c>
      <c r="AD157" s="80">
        <f t="shared" si="102"/>
        <v>-4.6518301674248856E-3</v>
      </c>
      <c r="AE157" s="80">
        <f t="shared" si="93"/>
        <v>2.1639523906564241E-6</v>
      </c>
      <c r="AF157">
        <f t="shared" si="103"/>
        <v>1.5048160133001919E-3</v>
      </c>
      <c r="AG157" s="106"/>
      <c r="AH157">
        <f t="shared" si="94"/>
        <v>1.9418408661743864E-3</v>
      </c>
      <c r="AI157">
        <f t="shared" si="95"/>
        <v>1.2693296527415268</v>
      </c>
      <c r="AJ157">
        <f t="shared" si="96"/>
        <v>0.12945382945961306</v>
      </c>
      <c r="AK157">
        <f t="shared" si="97"/>
        <v>4.2473408896219277E-2</v>
      </c>
      <c r="AL157">
        <f t="shared" si="98"/>
        <v>0.15641231565575148</v>
      </c>
      <c r="AM157">
        <f t="shared" si="99"/>
        <v>7.8365990449005316E-2</v>
      </c>
      <c r="AN157" s="80">
        <f t="shared" si="100"/>
        <v>0.11834876157800592</v>
      </c>
      <c r="AO157" s="80">
        <f t="shared" si="100"/>
        <v>0.11833949044833382</v>
      </c>
      <c r="AP157" s="80">
        <f t="shared" si="100"/>
        <v>0.11830524826600683</v>
      </c>
      <c r="AQ157" s="80">
        <f t="shared" si="100"/>
        <v>0.11817877868829467</v>
      </c>
      <c r="AR157" s="80">
        <f t="shared" si="100"/>
        <v>0.11771169423411595</v>
      </c>
      <c r="AS157" s="80">
        <f t="shared" si="100"/>
        <v>0.11598685480339581</v>
      </c>
      <c r="AT157" s="80">
        <f t="shared" si="100"/>
        <v>0.10962036617982873</v>
      </c>
      <c r="AU157" s="80">
        <f t="shared" si="101"/>
        <v>8.6157796090090777E-2</v>
      </c>
    </row>
    <row r="158" spans="1:47" x14ac:dyDescent="0.2">
      <c r="A158" s="16" t="s">
        <v>2379</v>
      </c>
      <c r="B158" s="41"/>
      <c r="C158" s="42">
        <v>43689.779699999999</v>
      </c>
      <c r="D158" s="42"/>
      <c r="E158">
        <f t="shared" si="83"/>
        <v>140.00195510642845</v>
      </c>
      <c r="F158">
        <f t="shared" si="84"/>
        <v>140</v>
      </c>
      <c r="G158">
        <f t="shared" si="105"/>
        <v>2.6539319369476289E-3</v>
      </c>
      <c r="J158">
        <f>G158</f>
        <v>2.6539319369476289E-3</v>
      </c>
      <c r="P158">
        <f t="shared" si="86"/>
        <v>-3.4149995672788495E-4</v>
      </c>
      <c r="Q158" s="11">
        <f t="shared" si="87"/>
        <v>28671.279699999999</v>
      </c>
      <c r="R158">
        <f t="shared" si="106"/>
        <v>8.9726122296484728E-6</v>
      </c>
      <c r="S158" s="21">
        <v>1</v>
      </c>
      <c r="Z158">
        <f t="shared" si="89"/>
        <v>140</v>
      </c>
      <c r="AA158" s="80">
        <f t="shared" si="90"/>
        <v>6.0611817559950414E-3</v>
      </c>
      <c r="AB158" s="80">
        <f t="shared" si="91"/>
        <v>4.8696755973298743E-4</v>
      </c>
      <c r="AC158" s="80">
        <f t="shared" si="92"/>
        <v>2.9954318936755136E-3</v>
      </c>
      <c r="AD158" s="80">
        <f t="shared" si="102"/>
        <v>-3.4072498190474126E-3</v>
      </c>
      <c r="AE158" s="80">
        <f t="shared" si="93"/>
        <v>1.1609351329398627E-5</v>
      </c>
      <c r="AF158">
        <f t="shared" si="103"/>
        <v>2.9954318936755136E-3</v>
      </c>
      <c r="AG158" s="106"/>
      <c r="AH158">
        <f t="shared" si="94"/>
        <v>2.1669643772146414E-3</v>
      </c>
      <c r="AI158">
        <f t="shared" si="95"/>
        <v>1.2687125447983492</v>
      </c>
      <c r="AJ158">
        <f t="shared" si="96"/>
        <v>0.14323951628293258</v>
      </c>
      <c r="AK158">
        <f t="shared" si="97"/>
        <v>4.6217102647526299E-2</v>
      </c>
      <c r="AL158">
        <f t="shared" si="98"/>
        <v>0.17032807674240402</v>
      </c>
      <c r="AM158">
        <f t="shared" si="99"/>
        <v>8.5370533267007248E-2</v>
      </c>
      <c r="AN158" s="80">
        <f t="shared" si="100"/>
        <v>0.12889898890056961</v>
      </c>
      <c r="AO158" s="80">
        <f t="shared" si="100"/>
        <v>0.12888896535551636</v>
      </c>
      <c r="AP158" s="80">
        <f t="shared" si="100"/>
        <v>0.12885189564252125</v>
      </c>
      <c r="AQ158" s="80">
        <f t="shared" si="100"/>
        <v>0.12871480361434004</v>
      </c>
      <c r="AR158" s="80">
        <f t="shared" si="100"/>
        <v>0.12820782797080341</v>
      </c>
      <c r="AS158" s="80">
        <f t="shared" si="100"/>
        <v>0.12633328430953511</v>
      </c>
      <c r="AT158" s="80">
        <f t="shared" si="100"/>
        <v>0.11940597580178484</v>
      </c>
      <c r="AU158" s="80">
        <f t="shared" si="101"/>
        <v>9.3853585029929576E-2</v>
      </c>
    </row>
    <row r="159" spans="1:47" x14ac:dyDescent="0.2">
      <c r="A159" s="16" t="s">
        <v>2416</v>
      </c>
      <c r="B159" s="41"/>
      <c r="C159" s="42">
        <v>43741.362999999998</v>
      </c>
      <c r="D159" s="42"/>
      <c r="E159">
        <f t="shared" si="83"/>
        <v>178.00249314500135</v>
      </c>
      <c r="F159">
        <f t="shared" si="84"/>
        <v>178</v>
      </c>
      <c r="G159">
        <f t="shared" si="105"/>
        <v>3.3842848861240782E-3</v>
      </c>
      <c r="I159">
        <f t="shared" ref="I159:I222" si="107">G159</f>
        <v>3.3842848861240782E-3</v>
      </c>
      <c r="P159">
        <f t="shared" si="86"/>
        <v>-4.0716395672788495E-4</v>
      </c>
      <c r="Q159" s="11">
        <f t="shared" si="87"/>
        <v>28722.862999999998</v>
      </c>
      <c r="R159">
        <f t="shared" si="106"/>
        <v>1.4375084327963488E-5</v>
      </c>
      <c r="S159" s="21">
        <v>0.1</v>
      </c>
      <c r="Z159">
        <f t="shared" si="89"/>
        <v>178</v>
      </c>
      <c r="AA159" s="80">
        <f t="shared" si="90"/>
        <v>6.7644782031652294E-3</v>
      </c>
      <c r="AB159" s="80">
        <f t="shared" si="91"/>
        <v>5.0693055111153537E-4</v>
      </c>
      <c r="AC159" s="80">
        <f t="shared" si="92"/>
        <v>3.7914488428519629E-3</v>
      </c>
      <c r="AD159" s="80">
        <f t="shared" si="102"/>
        <v>-3.3801933170411512E-3</v>
      </c>
      <c r="AE159" s="80">
        <f t="shared" si="93"/>
        <v>1.1425706860569662E-6</v>
      </c>
      <c r="AF159">
        <f t="shared" si="103"/>
        <v>3.7914488428519629E-3</v>
      </c>
      <c r="AG159" s="106"/>
      <c r="AH159">
        <f t="shared" si="94"/>
        <v>2.8773543350125428E-3</v>
      </c>
      <c r="AI159">
        <f t="shared" si="95"/>
        <v>1.2664214103574443</v>
      </c>
      <c r="AJ159">
        <f t="shared" si="96"/>
        <v>0.18660203980029313</v>
      </c>
      <c r="AK159">
        <f t="shared" si="97"/>
        <v>5.7983483961271398E-2</v>
      </c>
      <c r="AL159">
        <f t="shared" si="98"/>
        <v>0.21429645347309564</v>
      </c>
      <c r="AM159">
        <f t="shared" si="99"/>
        <v>0.10756016565244289</v>
      </c>
      <c r="AN159" s="80">
        <f t="shared" si="100"/>
        <v>0.16227081992833964</v>
      </c>
      <c r="AO159" s="80">
        <f t="shared" si="100"/>
        <v>0.1622585434292616</v>
      </c>
      <c r="AP159" s="80">
        <f t="shared" si="100"/>
        <v>0.16221291907268423</v>
      </c>
      <c r="AQ159" s="80">
        <f t="shared" si="100"/>
        <v>0.16204336378995446</v>
      </c>
      <c r="AR159" s="80">
        <f t="shared" si="100"/>
        <v>0.16141328111365383</v>
      </c>
      <c r="AS159" s="80">
        <f t="shared" si="100"/>
        <v>0.15907240149362895</v>
      </c>
      <c r="AT159" s="80">
        <f t="shared" si="100"/>
        <v>0.15038316662625084</v>
      </c>
      <c r="AU159" s="80">
        <f t="shared" si="101"/>
        <v>0.11822358333941985</v>
      </c>
    </row>
    <row r="160" spans="1:47" x14ac:dyDescent="0.2">
      <c r="A160" s="16" t="s">
        <v>2417</v>
      </c>
      <c r="B160" s="41"/>
      <c r="C160" s="42">
        <v>43783.444000000003</v>
      </c>
      <c r="D160" s="42"/>
      <c r="E160">
        <f t="shared" si="83"/>
        <v>209.00284870971797</v>
      </c>
      <c r="F160">
        <f t="shared" si="84"/>
        <v>209</v>
      </c>
      <c r="G160">
        <f t="shared" si="105"/>
        <v>3.8669412460876629E-3</v>
      </c>
      <c r="I160">
        <f t="shared" si="107"/>
        <v>3.8669412460876629E-3</v>
      </c>
      <c r="P160">
        <f t="shared" si="86"/>
        <v>-4.5217595672788504E-4</v>
      </c>
      <c r="Q160" s="11">
        <f t="shared" si="87"/>
        <v>28764.944000000003</v>
      </c>
      <c r="R160">
        <f t="shared" si="106"/>
        <v>1.8654773411657205E-5</v>
      </c>
      <c r="S160" s="21">
        <v>0.1</v>
      </c>
      <c r="Z160">
        <f t="shared" si="89"/>
        <v>209</v>
      </c>
      <c r="AA160" s="80">
        <f t="shared" si="90"/>
        <v>7.3347902906620646E-3</v>
      </c>
      <c r="AB160" s="80">
        <f t="shared" si="91"/>
        <v>4.1343069796676273E-4</v>
      </c>
      <c r="AC160" s="80">
        <f t="shared" si="92"/>
        <v>4.3191172028155481E-3</v>
      </c>
      <c r="AD160" s="80">
        <f t="shared" si="102"/>
        <v>-3.4678490445744017E-3</v>
      </c>
      <c r="AE160" s="80">
        <f t="shared" si="93"/>
        <v>1.2025976995955592E-6</v>
      </c>
      <c r="AF160">
        <f t="shared" si="103"/>
        <v>4.3191172028155481E-3</v>
      </c>
      <c r="AG160" s="106"/>
      <c r="AH160">
        <f t="shared" si="94"/>
        <v>3.4535105481209001E-3</v>
      </c>
      <c r="AI160">
        <f t="shared" si="95"/>
        <v>1.2641793811498034</v>
      </c>
      <c r="AJ160">
        <f t="shared" si="96"/>
        <v>0.22158768225698772</v>
      </c>
      <c r="AK160">
        <f t="shared" si="97"/>
        <v>6.7466338899066156E-2</v>
      </c>
      <c r="AL160">
        <f t="shared" si="98"/>
        <v>0.25003648875980217</v>
      </c>
      <c r="AM160">
        <f t="shared" si="99"/>
        <v>0.12567366906192648</v>
      </c>
      <c r="AN160" s="80">
        <f t="shared" si="100"/>
        <v>0.18944628129505087</v>
      </c>
      <c r="AO160" s="80">
        <f t="shared" si="100"/>
        <v>0.18943233259593678</v>
      </c>
      <c r="AP160" s="80">
        <f t="shared" si="100"/>
        <v>0.18938024283136998</v>
      </c>
      <c r="AQ160" s="80">
        <f t="shared" si="100"/>
        <v>0.18918572437206799</v>
      </c>
      <c r="AR160" s="80">
        <f t="shared" si="100"/>
        <v>0.18845939936534151</v>
      </c>
      <c r="AS160" s="80">
        <f t="shared" si="100"/>
        <v>0.18574821335066444</v>
      </c>
      <c r="AT160" s="80">
        <f t="shared" si="100"/>
        <v>0.17564006558436218</v>
      </c>
      <c r="AU160" s="80">
        <f t="shared" si="101"/>
        <v>0.13810437143400378</v>
      </c>
    </row>
    <row r="161" spans="1:48" x14ac:dyDescent="0.2">
      <c r="A161" s="16" t="s">
        <v>2522</v>
      </c>
      <c r="B161" s="41"/>
      <c r="C161" s="42">
        <v>43909.688000000002</v>
      </c>
      <c r="D161" s="42"/>
      <c r="E161">
        <f t="shared" si="83"/>
        <v>302.00465208681283</v>
      </c>
      <c r="F161">
        <f t="shared" si="84"/>
        <v>302</v>
      </c>
      <c r="G161">
        <f t="shared" si="105"/>
        <v>6.3149103152682073E-3</v>
      </c>
      <c r="I161">
        <f t="shared" si="107"/>
        <v>6.3149103152682073E-3</v>
      </c>
      <c r="P161">
        <f t="shared" si="86"/>
        <v>-5.4108395672788499E-4</v>
      </c>
      <c r="Q161" s="11">
        <f t="shared" si="87"/>
        <v>28891.188000000002</v>
      </c>
      <c r="R161">
        <f t="shared" si="106"/>
        <v>4.7004657457643224E-5</v>
      </c>
      <c r="S161" s="21">
        <v>0.1</v>
      </c>
      <c r="Z161">
        <f t="shared" si="89"/>
        <v>302</v>
      </c>
      <c r="AA161" s="80">
        <f t="shared" si="90"/>
        <v>9.0214087262854726E-3</v>
      </c>
      <c r="AB161" s="80">
        <f t="shared" si="91"/>
        <v>1.1569399558008162E-3</v>
      </c>
      <c r="AC161" s="80">
        <f t="shared" si="92"/>
        <v>6.8559942719960921E-3</v>
      </c>
      <c r="AD161" s="80">
        <f t="shared" si="102"/>
        <v>-2.7064984110172653E-3</v>
      </c>
      <c r="AE161" s="80">
        <f t="shared" si="93"/>
        <v>7.3251336488389822E-7</v>
      </c>
      <c r="AF161">
        <f t="shared" si="103"/>
        <v>6.8559942719960921E-3</v>
      </c>
      <c r="AG161" s="106"/>
      <c r="AH161">
        <f t="shared" si="94"/>
        <v>5.1579703594673912E-3</v>
      </c>
      <c r="AI161">
        <f t="shared" si="95"/>
        <v>1.2555267187611296</v>
      </c>
      <c r="AJ161">
        <f t="shared" si="96"/>
        <v>0.32383228746527581</v>
      </c>
      <c r="AK161">
        <f t="shared" si="97"/>
        <v>9.512385772406072E-2</v>
      </c>
      <c r="AL161">
        <f t="shared" si="98"/>
        <v>0.35637140903285341</v>
      </c>
      <c r="AM161">
        <f t="shared" si="99"/>
        <v>0.18009577351236483</v>
      </c>
      <c r="AN161" s="80">
        <f t="shared" si="100"/>
        <v>0.2706355091193543</v>
      </c>
      <c r="AO161" s="80">
        <f t="shared" si="100"/>
        <v>0.27061760521731965</v>
      </c>
      <c r="AP161" s="80">
        <f t="shared" si="100"/>
        <v>0.2705494615251095</v>
      </c>
      <c r="AQ161" s="80">
        <f t="shared" si="100"/>
        <v>0.27029011292345362</v>
      </c>
      <c r="AR161" s="80">
        <f t="shared" si="100"/>
        <v>0.26930322632860082</v>
      </c>
      <c r="AS161" s="80">
        <f t="shared" si="100"/>
        <v>0.26555032180900756</v>
      </c>
      <c r="AT161" s="80">
        <f t="shared" si="100"/>
        <v>0.25131328134726638</v>
      </c>
      <c r="AU161" s="80">
        <f t="shared" si="101"/>
        <v>0.19774673571775558</v>
      </c>
    </row>
    <row r="162" spans="1:48" x14ac:dyDescent="0.2">
      <c r="A162" s="16" t="s">
        <v>2418</v>
      </c>
      <c r="B162" s="41"/>
      <c r="C162" s="42">
        <v>43931.409</v>
      </c>
      <c r="D162" s="42"/>
      <c r="E162">
        <f t="shared" si="83"/>
        <v>318.00614262223377</v>
      </c>
      <c r="F162">
        <f t="shared" si="84"/>
        <v>318</v>
      </c>
      <c r="G162">
        <f t="shared" si="105"/>
        <v>8.3382168231764808E-3</v>
      </c>
      <c r="I162">
        <f t="shared" si="107"/>
        <v>8.3382168231764808E-3</v>
      </c>
      <c r="P162">
        <f t="shared" si="86"/>
        <v>-5.4940395672788502E-4</v>
      </c>
      <c r="Q162" s="11">
        <f t="shared" si="87"/>
        <v>28912.909</v>
      </c>
      <c r="R162">
        <f t="shared" si="106"/>
        <v>7.8989803127387889E-5</v>
      </c>
      <c r="S162" s="21">
        <v>0.1</v>
      </c>
      <c r="Z162">
        <f t="shared" si="89"/>
        <v>318</v>
      </c>
      <c r="AA162" s="80">
        <f t="shared" si="90"/>
        <v>9.3071679451719649E-3</v>
      </c>
      <c r="AB162" s="80">
        <f t="shared" si="91"/>
        <v>2.8913710305062453E-3</v>
      </c>
      <c r="AC162" s="80">
        <f t="shared" si="92"/>
        <v>8.8876207799043656E-3</v>
      </c>
      <c r="AD162" s="80">
        <f t="shared" si="102"/>
        <v>-9.6895112199548404E-4</v>
      </c>
      <c r="AE162" s="80">
        <f t="shared" si="93"/>
        <v>9.3886627681630755E-8</v>
      </c>
      <c r="AF162">
        <f t="shared" si="103"/>
        <v>8.8876207799043656E-3</v>
      </c>
      <c r="AG162" s="106"/>
      <c r="AH162">
        <f t="shared" si="94"/>
        <v>5.4468457926702355E-3</v>
      </c>
      <c r="AI162">
        <f t="shared" si="95"/>
        <v>1.2537595620546951</v>
      </c>
      <c r="AJ162">
        <f t="shared" si="96"/>
        <v>0.34093741741266909</v>
      </c>
      <c r="AK162">
        <f t="shared" si="97"/>
        <v>9.9742352964757128E-2</v>
      </c>
      <c r="AL162">
        <f t="shared" si="98"/>
        <v>0.37450803989972387</v>
      </c>
      <c r="AM162">
        <f t="shared" si="99"/>
        <v>0.1894737880247031</v>
      </c>
      <c r="AN162" s="80">
        <f t="shared" ref="AN162:AT177" si="108">$AU162+$AB$7*SIN(AO162)</f>
        <v>0.28454333440551433</v>
      </c>
      <c r="AO162" s="80">
        <f t="shared" si="108"/>
        <v>0.28452492593719542</v>
      </c>
      <c r="AP162" s="80">
        <f t="shared" si="108"/>
        <v>0.28445458369445215</v>
      </c>
      <c r="AQ162" s="80">
        <f t="shared" si="108"/>
        <v>0.28418580598914073</v>
      </c>
      <c r="AR162" s="80">
        <f t="shared" si="108"/>
        <v>0.28315900051932774</v>
      </c>
      <c r="AS162" s="80">
        <f t="shared" si="108"/>
        <v>0.27923913063981382</v>
      </c>
      <c r="AT162" s="80">
        <f t="shared" si="108"/>
        <v>0.26431470087891551</v>
      </c>
      <c r="AU162" s="80">
        <f t="shared" si="101"/>
        <v>0.20800778763754035</v>
      </c>
    </row>
    <row r="163" spans="1:48" x14ac:dyDescent="0.2">
      <c r="A163" s="16" t="s">
        <v>2419</v>
      </c>
      <c r="B163" s="41"/>
      <c r="C163" s="42">
        <v>43965.332999999999</v>
      </c>
      <c r="D163" s="42"/>
      <c r="E163">
        <f t="shared" si="83"/>
        <v>342.99737529677282</v>
      </c>
      <c r="F163">
        <f t="shared" si="84"/>
        <v>343</v>
      </c>
      <c r="G163">
        <f t="shared" si="105"/>
        <v>-3.5628667610581033E-3</v>
      </c>
      <c r="I163">
        <f t="shared" si="107"/>
        <v>-3.5628667610581033E-3</v>
      </c>
      <c r="P163">
        <f t="shared" si="86"/>
        <v>-5.5830395672788486E-4</v>
      </c>
      <c r="Q163" s="11">
        <f t="shared" si="87"/>
        <v>28946.832999999999</v>
      </c>
      <c r="R163">
        <f t="shared" si="106"/>
        <v>9.0273976451646666E-6</v>
      </c>
      <c r="S163" s="21">
        <v>0.1</v>
      </c>
      <c r="Z163">
        <f t="shared" si="89"/>
        <v>343</v>
      </c>
      <c r="AA163" s="80">
        <f t="shared" si="90"/>
        <v>9.750677283170861E-3</v>
      </c>
      <c r="AB163" s="80">
        <f t="shared" si="91"/>
        <v>-9.4581184413780744E-3</v>
      </c>
      <c r="AC163" s="80">
        <f t="shared" si="92"/>
        <v>-3.0045628043302184E-3</v>
      </c>
      <c r="AD163" s="80">
        <f t="shared" si="102"/>
        <v>-1.3313544044228964E-2</v>
      </c>
      <c r="AE163" s="80">
        <f t="shared" si="93"/>
        <v>1.7725045501762454E-5</v>
      </c>
      <c r="AF163">
        <f t="shared" si="103"/>
        <v>-3.0045628043302184E-3</v>
      </c>
      <c r="AG163" s="106"/>
      <c r="AH163">
        <f t="shared" si="94"/>
        <v>5.895251680319972E-3</v>
      </c>
      <c r="AI163">
        <f t="shared" si="95"/>
        <v>1.2508427528331765</v>
      </c>
      <c r="AJ163">
        <f t="shared" si="96"/>
        <v>0.36733971128848597</v>
      </c>
      <c r="AK163">
        <f t="shared" si="97"/>
        <v>0.10686611090617433</v>
      </c>
      <c r="AL163">
        <f t="shared" si="98"/>
        <v>0.40274130209133413</v>
      </c>
      <c r="AM163">
        <f t="shared" si="99"/>
        <v>0.20413740594903285</v>
      </c>
      <c r="AN163" s="80">
        <f t="shared" si="108"/>
        <v>0.30623394793580005</v>
      </c>
      <c r="AO163" s="80">
        <f t="shared" si="108"/>
        <v>0.30621485951840122</v>
      </c>
      <c r="AP163" s="80">
        <f t="shared" si="108"/>
        <v>0.30614143616768646</v>
      </c>
      <c r="AQ163" s="80">
        <f t="shared" si="108"/>
        <v>0.30585903007629683</v>
      </c>
      <c r="AR163" s="80">
        <f t="shared" si="108"/>
        <v>0.30477305419897199</v>
      </c>
      <c r="AS163" s="80">
        <f t="shared" si="108"/>
        <v>0.30060043886072785</v>
      </c>
      <c r="AT163" s="80">
        <f t="shared" si="108"/>
        <v>0.28461744230787811</v>
      </c>
      <c r="AU163" s="80">
        <f t="shared" si="101"/>
        <v>0.22404068126220533</v>
      </c>
    </row>
    <row r="164" spans="1:48" x14ac:dyDescent="0.2">
      <c r="A164" s="16" t="s">
        <v>2419</v>
      </c>
      <c r="B164" s="41"/>
      <c r="C164" s="42">
        <v>43965.343999999997</v>
      </c>
      <c r="D164" s="42"/>
      <c r="E164">
        <f t="shared" si="83"/>
        <v>343.00547880931219</v>
      </c>
      <c r="F164">
        <f t="shared" si="84"/>
        <v>343</v>
      </c>
      <c r="G164">
        <f t="shared" si="105"/>
        <v>7.4371332375449128E-3</v>
      </c>
      <c r="I164">
        <f t="shared" si="107"/>
        <v>7.4371332375449128E-3</v>
      </c>
      <c r="P164">
        <f t="shared" si="86"/>
        <v>-5.5830395672788486E-4</v>
      </c>
      <c r="Q164" s="11">
        <f t="shared" si="87"/>
        <v>28946.843999999997</v>
      </c>
      <c r="R164">
        <f t="shared" si="106"/>
        <v>6.3927015927560851E-5</v>
      </c>
      <c r="S164" s="21">
        <v>0.1</v>
      </c>
      <c r="Z164">
        <f t="shared" si="89"/>
        <v>343</v>
      </c>
      <c r="AA164" s="80">
        <f t="shared" si="90"/>
        <v>9.750677283170861E-3</v>
      </c>
      <c r="AB164" s="80">
        <f t="shared" si="91"/>
        <v>1.5418815572249408E-3</v>
      </c>
      <c r="AC164" s="80">
        <f t="shared" si="92"/>
        <v>7.9954371942727968E-3</v>
      </c>
      <c r="AD164" s="80">
        <f t="shared" si="102"/>
        <v>-2.3135440456259482E-3</v>
      </c>
      <c r="AE164" s="80">
        <f t="shared" si="93"/>
        <v>5.3524860510512801E-7</v>
      </c>
      <c r="AF164">
        <f t="shared" si="103"/>
        <v>7.9954371942727968E-3</v>
      </c>
      <c r="AG164" s="106"/>
      <c r="AH164">
        <f t="shared" si="94"/>
        <v>5.895251680319972E-3</v>
      </c>
      <c r="AI164">
        <f t="shared" si="95"/>
        <v>1.2508427528331765</v>
      </c>
      <c r="AJ164">
        <f t="shared" si="96"/>
        <v>0.36733971128848597</v>
      </c>
      <c r="AK164">
        <f t="shared" si="97"/>
        <v>0.10686611090617433</v>
      </c>
      <c r="AL164">
        <f t="shared" si="98"/>
        <v>0.40274130209133413</v>
      </c>
      <c r="AM164">
        <f t="shared" si="99"/>
        <v>0.20413740594903285</v>
      </c>
      <c r="AN164" s="80">
        <f t="shared" si="108"/>
        <v>0.30623394793580005</v>
      </c>
      <c r="AO164" s="80">
        <f t="shared" si="108"/>
        <v>0.30621485951840122</v>
      </c>
      <c r="AP164" s="80">
        <f t="shared" si="108"/>
        <v>0.30614143616768646</v>
      </c>
      <c r="AQ164" s="80">
        <f t="shared" si="108"/>
        <v>0.30585903007629683</v>
      </c>
      <c r="AR164" s="80">
        <f t="shared" si="108"/>
        <v>0.30477305419897199</v>
      </c>
      <c r="AS164" s="80">
        <f t="shared" si="108"/>
        <v>0.30060043886072785</v>
      </c>
      <c r="AT164" s="80">
        <f t="shared" si="108"/>
        <v>0.28461744230787811</v>
      </c>
      <c r="AU164" s="80">
        <f t="shared" si="101"/>
        <v>0.22404068126220533</v>
      </c>
    </row>
    <row r="165" spans="1:48" x14ac:dyDescent="0.2">
      <c r="A165" s="16" t="s">
        <v>2419</v>
      </c>
      <c r="B165" s="41"/>
      <c r="C165" s="42">
        <v>43988.42</v>
      </c>
      <c r="D165" s="42"/>
      <c r="E165">
        <f t="shared" si="83"/>
        <v>360.00517475311904</v>
      </c>
      <c r="F165">
        <f t="shared" si="84"/>
        <v>360</v>
      </c>
      <c r="G165">
        <f t="shared" si="105"/>
        <v>7.0243964000837877E-3</v>
      </c>
      <c r="I165">
        <f t="shared" si="107"/>
        <v>7.0243964000837877E-3</v>
      </c>
      <c r="P165">
        <f t="shared" si="86"/>
        <v>-5.6149995672788488E-4</v>
      </c>
      <c r="Q165" s="11">
        <f t="shared" si="87"/>
        <v>28969.919999999998</v>
      </c>
      <c r="R165">
        <f t="shared" si="106"/>
        <v>5.7545823536288601E-5</v>
      </c>
      <c r="S165" s="21">
        <v>0.1</v>
      </c>
      <c r="Z165">
        <f t="shared" si="89"/>
        <v>360</v>
      </c>
      <c r="AA165" s="80">
        <f t="shared" si="90"/>
        <v>1.0050066645528715E-2</v>
      </c>
      <c r="AB165" s="80">
        <f t="shared" si="91"/>
        <v>8.2640657207849137E-4</v>
      </c>
      <c r="AC165" s="80">
        <f t="shared" si="92"/>
        <v>7.5858963568116722E-3</v>
      </c>
      <c r="AD165" s="80">
        <f t="shared" si="102"/>
        <v>-3.0256702454449277E-3</v>
      </c>
      <c r="AE165" s="80">
        <f t="shared" si="93"/>
        <v>9.1546804341707688E-7</v>
      </c>
      <c r="AF165">
        <f t="shared" si="103"/>
        <v>7.5858963568116722E-3</v>
      </c>
      <c r="AG165" s="106"/>
      <c r="AH165">
        <f t="shared" si="94"/>
        <v>6.1979898280052964E-3</v>
      </c>
      <c r="AI165">
        <f t="shared" si="95"/>
        <v>1.2487535555496467</v>
      </c>
      <c r="AJ165">
        <f t="shared" si="96"/>
        <v>0.38505633483777124</v>
      </c>
      <c r="AK165">
        <f t="shared" si="97"/>
        <v>0.11164282740304295</v>
      </c>
      <c r="AL165">
        <f t="shared" si="98"/>
        <v>0.42186302444667245</v>
      </c>
      <c r="AM165">
        <f t="shared" si="99"/>
        <v>0.21411646859748268</v>
      </c>
      <c r="AN165" s="80">
        <f t="shared" si="108"/>
        <v>0.32095401398105461</v>
      </c>
      <c r="AO165" s="80">
        <f t="shared" si="108"/>
        <v>0.32093453925403981</v>
      </c>
      <c r="AP165" s="80">
        <f t="shared" si="108"/>
        <v>0.32085927161732763</v>
      </c>
      <c r="AQ165" s="80">
        <f t="shared" si="108"/>
        <v>0.32056838833412743</v>
      </c>
      <c r="AR165" s="80">
        <f t="shared" si="108"/>
        <v>0.31944448919853968</v>
      </c>
      <c r="AS165" s="80">
        <f t="shared" si="108"/>
        <v>0.31510593589902919</v>
      </c>
      <c r="AT165" s="80">
        <f t="shared" si="108"/>
        <v>0.29841447895273543</v>
      </c>
      <c r="AU165" s="80">
        <f t="shared" si="101"/>
        <v>0.23494304892697748</v>
      </c>
    </row>
    <row r="166" spans="1:48" x14ac:dyDescent="0.2">
      <c r="A166" s="16" t="s">
        <v>2522</v>
      </c>
      <c r="B166" s="41"/>
      <c r="C166" s="42">
        <v>43989.777999999998</v>
      </c>
      <c r="D166" s="42"/>
      <c r="E166">
        <f t="shared" si="83"/>
        <v>361.00559021037725</v>
      </c>
      <c r="F166">
        <f t="shared" si="84"/>
        <v>361</v>
      </c>
      <c r="G166">
        <f t="shared" si="105"/>
        <v>7.5883530589635484E-3</v>
      </c>
      <c r="I166">
        <f t="shared" si="107"/>
        <v>7.5883530589635484E-3</v>
      </c>
      <c r="P166">
        <f t="shared" si="86"/>
        <v>-5.6161595672788486E-4</v>
      </c>
      <c r="Q166" s="11">
        <f t="shared" si="87"/>
        <v>28971.277999999998</v>
      </c>
      <c r="R166">
        <f t="shared" si="106"/>
        <v>6.6421994956730374E-5</v>
      </c>
      <c r="S166" s="21">
        <v>0.1</v>
      </c>
      <c r="Z166">
        <f t="shared" si="89"/>
        <v>361</v>
      </c>
      <c r="AA166" s="80">
        <f t="shared" si="90"/>
        <v>1.0067620295468507E-2</v>
      </c>
      <c r="AB166" s="80">
        <f t="shared" si="91"/>
        <v>1.3726121113378986E-3</v>
      </c>
      <c r="AC166" s="80">
        <f t="shared" si="92"/>
        <v>8.1499690156914325E-3</v>
      </c>
      <c r="AD166" s="80">
        <f t="shared" si="102"/>
        <v>-2.4792672365049583E-3</v>
      </c>
      <c r="AE166" s="80">
        <f t="shared" si="93"/>
        <v>6.1467660300069336E-7</v>
      </c>
      <c r="AF166">
        <f t="shared" si="103"/>
        <v>8.1499690156914325E-3</v>
      </c>
      <c r="AG166" s="106"/>
      <c r="AH166">
        <f t="shared" si="94"/>
        <v>6.2157409476256498E-3</v>
      </c>
      <c r="AI166">
        <f t="shared" si="95"/>
        <v>1.2486280458748866</v>
      </c>
      <c r="AJ166">
        <f t="shared" si="96"/>
        <v>0.38609231900570018</v>
      </c>
      <c r="AK166">
        <f t="shared" si="97"/>
        <v>0.11192205820825535</v>
      </c>
      <c r="AL166">
        <f t="shared" si="98"/>
        <v>0.42298582744170665</v>
      </c>
      <c r="AM166">
        <f t="shared" si="99"/>
        <v>0.21470367867810966</v>
      </c>
      <c r="AN166" s="80">
        <f t="shared" si="108"/>
        <v>0.32181912892651587</v>
      </c>
      <c r="AO166" s="80">
        <f t="shared" si="108"/>
        <v>0.32179963339529838</v>
      </c>
      <c r="AP166" s="80">
        <f t="shared" si="108"/>
        <v>0.32172426365360951</v>
      </c>
      <c r="AQ166" s="80">
        <f t="shared" si="108"/>
        <v>0.32143290196604241</v>
      </c>
      <c r="AR166" s="80">
        <f t="shared" si="108"/>
        <v>0.32030683176708175</v>
      </c>
      <c r="AS166" s="80">
        <f t="shared" si="108"/>
        <v>0.31595867157272589</v>
      </c>
      <c r="AT166" s="80">
        <f t="shared" si="108"/>
        <v>0.29922583775885908</v>
      </c>
      <c r="AU166" s="80">
        <f t="shared" si="101"/>
        <v>0.23558436467196398</v>
      </c>
      <c r="AV166" s="80"/>
    </row>
    <row r="167" spans="1:48" x14ac:dyDescent="0.2">
      <c r="A167" s="16" t="s">
        <v>2419</v>
      </c>
      <c r="B167" s="41"/>
      <c r="C167" s="42">
        <v>43992.493999999999</v>
      </c>
      <c r="D167" s="42"/>
      <c r="E167">
        <f t="shared" si="83"/>
        <v>363.00642112489379</v>
      </c>
      <c r="F167">
        <f t="shared" si="84"/>
        <v>363</v>
      </c>
      <c r="G167">
        <f t="shared" si="105"/>
        <v>8.7162663694471121E-3</v>
      </c>
      <c r="I167">
        <f t="shared" si="107"/>
        <v>8.7162663694471121E-3</v>
      </c>
      <c r="P167">
        <f t="shared" si="86"/>
        <v>-5.6182395672788499E-4</v>
      </c>
      <c r="Q167" s="11">
        <f t="shared" si="87"/>
        <v>28973.993999999999</v>
      </c>
      <c r="R167">
        <f t="shared" si="106"/>
        <v>8.6082960100662079E-5</v>
      </c>
      <c r="S167" s="21">
        <v>0.1</v>
      </c>
      <c r="Z167">
        <f t="shared" si="89"/>
        <v>363</v>
      </c>
      <c r="AA167" s="80">
        <f t="shared" si="90"/>
        <v>1.010270811102972E-2</v>
      </c>
      <c r="AB167" s="80">
        <f t="shared" si="91"/>
        <v>2.4650425061296692E-3</v>
      </c>
      <c r="AC167" s="80">
        <f t="shared" si="92"/>
        <v>9.2780903261749977E-3</v>
      </c>
      <c r="AD167" s="80">
        <f t="shared" si="102"/>
        <v>-1.3864417415826082E-3</v>
      </c>
      <c r="AE167" s="80">
        <f t="shared" si="93"/>
        <v>1.9222207028026158E-7</v>
      </c>
      <c r="AF167">
        <f t="shared" si="103"/>
        <v>9.2780903261749977E-3</v>
      </c>
      <c r="AG167" s="106"/>
      <c r="AH167">
        <f t="shared" si="94"/>
        <v>6.2512238633174429E-3</v>
      </c>
      <c r="AI167">
        <f t="shared" si="95"/>
        <v>1.2483761626251935</v>
      </c>
      <c r="AJ167">
        <f t="shared" si="96"/>
        <v>0.38816220092615172</v>
      </c>
      <c r="AK167">
        <f t="shared" si="97"/>
        <v>0.112479927759224</v>
      </c>
      <c r="AL167">
        <f t="shared" si="98"/>
        <v>0.42523075538048977</v>
      </c>
      <c r="AM167">
        <f t="shared" si="99"/>
        <v>0.21587816916285132</v>
      </c>
      <c r="AN167" s="80">
        <f t="shared" si="108"/>
        <v>0.32354909770280749</v>
      </c>
      <c r="AO167" s="80">
        <f t="shared" si="108"/>
        <v>0.32352956120269771</v>
      </c>
      <c r="AP167" s="80">
        <f t="shared" si="108"/>
        <v>0.32345398938514891</v>
      </c>
      <c r="AQ167" s="80">
        <f t="shared" si="108"/>
        <v>0.32316167768605564</v>
      </c>
      <c r="AR167" s="80">
        <f t="shared" si="108"/>
        <v>0.32203128547212029</v>
      </c>
      <c r="AS167" s="80">
        <f t="shared" si="108"/>
        <v>0.31766396358209603</v>
      </c>
      <c r="AT167" s="80">
        <f t="shared" si="108"/>
        <v>0.30084847677666482</v>
      </c>
      <c r="AU167" s="80">
        <f t="shared" si="101"/>
        <v>0.23686699616193696</v>
      </c>
    </row>
    <row r="168" spans="1:48" x14ac:dyDescent="0.2">
      <c r="A168" s="16" t="s">
        <v>2522</v>
      </c>
      <c r="B168" s="41"/>
      <c r="C168" s="42">
        <v>44027.784</v>
      </c>
      <c r="D168" s="42"/>
      <c r="E168">
        <f t="shared" si="83"/>
        <v>389.00396272035806</v>
      </c>
      <c r="F168">
        <f t="shared" si="84"/>
        <v>389</v>
      </c>
      <c r="G168">
        <f t="shared" si="105"/>
        <v>5.3791394457221031E-3</v>
      </c>
      <c r="I168">
        <f t="shared" si="107"/>
        <v>5.3791394457221031E-3</v>
      </c>
      <c r="P168">
        <f t="shared" si="86"/>
        <v>-5.6161595672788497E-4</v>
      </c>
      <c r="Q168" s="11">
        <f t="shared" si="87"/>
        <v>29009.284</v>
      </c>
      <c r="R168">
        <f t="shared" si="106"/>
        <v>3.5292574751738722E-5</v>
      </c>
      <c r="S168" s="21">
        <v>0.1</v>
      </c>
      <c r="Z168">
        <f t="shared" si="89"/>
        <v>389</v>
      </c>
      <c r="AA168" s="80">
        <f t="shared" si="90"/>
        <v>1.0556429953284194E-2</v>
      </c>
      <c r="AB168" s="80">
        <f t="shared" si="91"/>
        <v>-1.3309620682409578E-3</v>
      </c>
      <c r="AC168" s="80">
        <f t="shared" si="92"/>
        <v>5.9407554024499881E-3</v>
      </c>
      <c r="AD168" s="80">
        <f t="shared" si="102"/>
        <v>-5.1772905075620906E-3</v>
      </c>
      <c r="AE168" s="80">
        <f t="shared" si="93"/>
        <v>2.6804336999692532E-6</v>
      </c>
      <c r="AF168">
        <f t="shared" si="103"/>
        <v>5.9407554024499881E-3</v>
      </c>
      <c r="AG168" s="106"/>
      <c r="AH168">
        <f t="shared" si="94"/>
        <v>6.7101015139630609E-3</v>
      </c>
      <c r="AI168">
        <f t="shared" si="95"/>
        <v>1.2449982937440516</v>
      </c>
      <c r="AJ168">
        <f t="shared" si="96"/>
        <v>0.41481244374291437</v>
      </c>
      <c r="AK168">
        <f t="shared" si="97"/>
        <v>0.11965905052122142</v>
      </c>
      <c r="AL168">
        <f t="shared" si="98"/>
        <v>0.45433082753427301</v>
      </c>
      <c r="AM168">
        <f t="shared" si="99"/>
        <v>0.23115535041344407</v>
      </c>
      <c r="AN168" s="80">
        <f t="shared" si="108"/>
        <v>0.34600631440557039</v>
      </c>
      <c r="AO168" s="80">
        <f t="shared" si="108"/>
        <v>0.3459863226765314</v>
      </c>
      <c r="AP168" s="80">
        <f t="shared" si="108"/>
        <v>0.3459083835477047</v>
      </c>
      <c r="AQ168" s="80">
        <f t="shared" si="108"/>
        <v>0.34560455339836832</v>
      </c>
      <c r="AR168" s="80">
        <f t="shared" si="108"/>
        <v>0.34442044910198161</v>
      </c>
      <c r="AS168" s="80">
        <f t="shared" si="108"/>
        <v>0.33981046643116991</v>
      </c>
      <c r="AT168" s="80">
        <f t="shared" si="108"/>
        <v>0.32193300209767239</v>
      </c>
      <c r="AU168" s="80">
        <f t="shared" si="101"/>
        <v>0.25354120553158754</v>
      </c>
    </row>
    <row r="169" spans="1:48" x14ac:dyDescent="0.2">
      <c r="A169" s="16" t="s">
        <v>2522</v>
      </c>
      <c r="B169" s="41"/>
      <c r="C169" s="42">
        <v>44042.718000000001</v>
      </c>
      <c r="D169" s="42"/>
      <c r="E169">
        <f t="shared" si="83"/>
        <v>400.00558601836548</v>
      </c>
      <c r="F169">
        <f t="shared" si="84"/>
        <v>400</v>
      </c>
      <c r="G169">
        <f t="shared" si="105"/>
        <v>7.5826626707566902E-3</v>
      </c>
      <c r="I169">
        <f t="shared" si="107"/>
        <v>7.5826626707566902E-3</v>
      </c>
      <c r="P169">
        <f t="shared" si="86"/>
        <v>-5.5989995672788494E-4</v>
      </c>
      <c r="Q169" s="11">
        <f t="shared" si="87"/>
        <v>29024.218000000001</v>
      </c>
      <c r="R169">
        <f t="shared" si="106"/>
        <v>6.6301326142508509E-5</v>
      </c>
      <c r="S169" s="21">
        <v>0.1</v>
      </c>
      <c r="Z169">
        <f t="shared" si="89"/>
        <v>400</v>
      </c>
      <c r="AA169" s="80">
        <f t="shared" si="90"/>
        <v>1.0746995115733696E-2</v>
      </c>
      <c r="AB169" s="80">
        <f t="shared" si="91"/>
        <v>6.798037852661391E-4</v>
      </c>
      <c r="AC169" s="80">
        <f t="shared" si="92"/>
        <v>8.1425626274845755E-3</v>
      </c>
      <c r="AD169" s="80">
        <f t="shared" si="102"/>
        <v>-3.1643324449770055E-3</v>
      </c>
      <c r="AE169" s="80">
        <f t="shared" si="93"/>
        <v>1.0012999822334154E-6</v>
      </c>
      <c r="AF169">
        <f t="shared" si="103"/>
        <v>8.1425626274845755E-3</v>
      </c>
      <c r="AG169" s="106"/>
      <c r="AH169">
        <f t="shared" si="94"/>
        <v>6.9028588854905511E-3</v>
      </c>
      <c r="AI169">
        <f t="shared" si="95"/>
        <v>1.2435124882653055</v>
      </c>
      <c r="AJ169">
        <f t="shared" si="96"/>
        <v>0.42593947297113444</v>
      </c>
      <c r="AK169">
        <f t="shared" si="97"/>
        <v>0.12265447553178122</v>
      </c>
      <c r="AL169">
        <f t="shared" si="98"/>
        <v>0.46659416984205071</v>
      </c>
      <c r="AM169">
        <f t="shared" si="99"/>
        <v>0.23762390329219724</v>
      </c>
      <c r="AN169" s="80">
        <f t="shared" si="108"/>
        <v>0.35548882805059573</v>
      </c>
      <c r="AO169" s="80">
        <f t="shared" si="108"/>
        <v>0.3554686867117664</v>
      </c>
      <c r="AP169" s="80">
        <f t="shared" si="108"/>
        <v>0.35538989148287081</v>
      </c>
      <c r="AQ169" s="80">
        <f t="shared" si="108"/>
        <v>0.35508165763892446</v>
      </c>
      <c r="AR169" s="80">
        <f t="shared" si="108"/>
        <v>0.35387623607731289</v>
      </c>
      <c r="AS169" s="80">
        <f t="shared" si="108"/>
        <v>0.34916727838195766</v>
      </c>
      <c r="AT169" s="80">
        <f t="shared" si="108"/>
        <v>0.33084772496453302</v>
      </c>
      <c r="AU169" s="80">
        <f t="shared" si="101"/>
        <v>0.26059567872643985</v>
      </c>
      <c r="AV169" s="80"/>
    </row>
    <row r="170" spans="1:48" x14ac:dyDescent="0.2">
      <c r="A170" s="16" t="s">
        <v>2420</v>
      </c>
      <c r="B170" s="41"/>
      <c r="C170" s="42">
        <v>44045.432000000001</v>
      </c>
      <c r="D170" s="42"/>
      <c r="E170">
        <f t="shared" si="83"/>
        <v>402.00494356696527</v>
      </c>
      <c r="F170">
        <f t="shared" si="84"/>
        <v>402</v>
      </c>
      <c r="G170">
        <f t="shared" si="105"/>
        <v>6.7105759808328003E-3</v>
      </c>
      <c r="I170">
        <f t="shared" si="107"/>
        <v>6.7105759808328003E-3</v>
      </c>
      <c r="P170">
        <f t="shared" si="86"/>
        <v>-5.594839567278849E-4</v>
      </c>
      <c r="Q170" s="11">
        <f t="shared" si="87"/>
        <v>29026.932000000001</v>
      </c>
      <c r="R170">
        <f t="shared" si="106"/>
        <v>5.2853771495724873E-5</v>
      </c>
      <c r="S170" s="21">
        <v>0.1</v>
      </c>
      <c r="Z170">
        <f t="shared" si="89"/>
        <v>402</v>
      </c>
      <c r="AA170" s="80">
        <f t="shared" si="90"/>
        <v>1.0781551672103283E-2</v>
      </c>
      <c r="AB170" s="80">
        <f t="shared" si="91"/>
        <v>-2.2723874116369405E-4</v>
      </c>
      <c r="AC170" s="80">
        <f t="shared" si="92"/>
        <v>7.2700599375606851E-3</v>
      </c>
      <c r="AD170" s="80">
        <f t="shared" si="102"/>
        <v>-4.0709756912704828E-3</v>
      </c>
      <c r="AE170" s="80">
        <f t="shared" si="93"/>
        <v>1.6572843078915186E-6</v>
      </c>
      <c r="AF170">
        <f t="shared" si="103"/>
        <v>7.2700599375606851E-3</v>
      </c>
      <c r="AG170" s="106"/>
      <c r="AH170">
        <f t="shared" si="94"/>
        <v>6.9378147219964943E-3</v>
      </c>
      <c r="AI170">
        <f t="shared" si="95"/>
        <v>1.2432387900120569</v>
      </c>
      <c r="AJ170">
        <f t="shared" si="96"/>
        <v>0.4279528796524682</v>
      </c>
      <c r="AK170">
        <f t="shared" si="97"/>
        <v>0.1231963609146281</v>
      </c>
      <c r="AL170">
        <f t="shared" si="98"/>
        <v>0.468820708048173</v>
      </c>
      <c r="AM170">
        <f t="shared" si="99"/>
        <v>0.23880034496923566</v>
      </c>
      <c r="AN170" s="80">
        <f t="shared" si="108"/>
        <v>0.35721169975154982</v>
      </c>
      <c r="AO170" s="80">
        <f t="shared" si="108"/>
        <v>0.35719153393394421</v>
      </c>
      <c r="AP170" s="80">
        <f t="shared" si="108"/>
        <v>0.35711259234237669</v>
      </c>
      <c r="AQ170" s="80">
        <f t="shared" si="108"/>
        <v>0.35680358806067125</v>
      </c>
      <c r="AR170" s="80">
        <f t="shared" si="108"/>
        <v>0.35559438194062232</v>
      </c>
      <c r="AS170" s="80">
        <f t="shared" si="108"/>
        <v>0.35086766991292861</v>
      </c>
      <c r="AT170" s="80">
        <f t="shared" si="108"/>
        <v>0.33246821076122463</v>
      </c>
      <c r="AU170" s="80">
        <f t="shared" si="101"/>
        <v>0.26187831021641372</v>
      </c>
    </row>
    <row r="171" spans="1:48" x14ac:dyDescent="0.2">
      <c r="A171" s="16" t="s">
        <v>2522</v>
      </c>
      <c r="B171" s="41"/>
      <c r="C171" s="42">
        <v>44046.792000000001</v>
      </c>
      <c r="D171" s="42"/>
      <c r="E171">
        <f t="shared" si="83"/>
        <v>403.00683239014029</v>
      </c>
      <c r="F171">
        <f t="shared" si="84"/>
        <v>403</v>
      </c>
      <c r="G171">
        <f t="shared" si="105"/>
        <v>9.2745326401200145E-3</v>
      </c>
      <c r="I171">
        <f t="shared" si="107"/>
        <v>9.2745326401200145E-3</v>
      </c>
      <c r="P171">
        <f t="shared" si="86"/>
        <v>-5.592639567278848E-4</v>
      </c>
      <c r="Q171" s="11">
        <f t="shared" si="87"/>
        <v>29028.292000000001</v>
      </c>
      <c r="R171">
        <f t="shared" si="106"/>
        <v>9.6703555508177339E-5</v>
      </c>
      <c r="S171" s="21">
        <v>0.1</v>
      </c>
      <c r="Z171">
        <f t="shared" si="89"/>
        <v>403</v>
      </c>
      <c r="AA171" s="80">
        <f t="shared" si="90"/>
        <v>1.0798819268651415E-2</v>
      </c>
      <c r="AB171" s="80">
        <f t="shared" si="91"/>
        <v>2.3192506011224861E-3</v>
      </c>
      <c r="AC171" s="80">
        <f t="shared" si="92"/>
        <v>9.8337965968478998E-3</v>
      </c>
      <c r="AD171" s="80">
        <f t="shared" si="102"/>
        <v>-1.5242866285314002E-3</v>
      </c>
      <c r="AE171" s="80">
        <f t="shared" si="93"/>
        <v>2.3234497259196227E-7</v>
      </c>
      <c r="AF171">
        <f t="shared" si="103"/>
        <v>9.8337965968478998E-3</v>
      </c>
      <c r="AG171" s="106"/>
      <c r="AH171">
        <f t="shared" si="94"/>
        <v>6.9552820389975284E-3</v>
      </c>
      <c r="AI171">
        <f t="shared" si="95"/>
        <v>1.2431015340296736</v>
      </c>
      <c r="AJ171">
        <f t="shared" si="96"/>
        <v>0.42895845570333418</v>
      </c>
      <c r="AK171">
        <f t="shared" si="97"/>
        <v>0.12346698531006692</v>
      </c>
      <c r="AL171">
        <f t="shared" si="98"/>
        <v>0.46993360925800076</v>
      </c>
      <c r="AM171">
        <f t="shared" si="99"/>
        <v>0.23938860573556969</v>
      </c>
      <c r="AN171" s="80">
        <f t="shared" si="108"/>
        <v>0.35807299331498293</v>
      </c>
      <c r="AO171" s="80">
        <f t="shared" si="108"/>
        <v>0.35805281557098312</v>
      </c>
      <c r="AP171" s="80">
        <f t="shared" si="108"/>
        <v>0.35797380186950128</v>
      </c>
      <c r="AQ171" s="80">
        <f t="shared" si="108"/>
        <v>0.3576644158655567</v>
      </c>
      <c r="AR171" s="80">
        <f t="shared" si="108"/>
        <v>0.35645332805641294</v>
      </c>
      <c r="AS171" s="80">
        <f t="shared" si="108"/>
        <v>0.35171776690390449</v>
      </c>
      <c r="AT171" s="80">
        <f t="shared" si="108"/>
        <v>0.33327841014536252</v>
      </c>
      <c r="AU171" s="80">
        <f t="shared" si="101"/>
        <v>0.26251962596140022</v>
      </c>
      <c r="AV171" s="80"/>
    </row>
    <row r="172" spans="1:48" x14ac:dyDescent="0.2">
      <c r="A172" s="16" t="s">
        <v>2420</v>
      </c>
      <c r="B172" s="41"/>
      <c r="C172" s="42">
        <v>44083.442999999999</v>
      </c>
      <c r="D172" s="42"/>
      <c r="E172">
        <f t="shared" si="83"/>
        <v>430.0069994917352</v>
      </c>
      <c r="F172">
        <f t="shared" si="84"/>
        <v>430</v>
      </c>
      <c r="G172">
        <f t="shared" si="105"/>
        <v>9.5013623649720103E-3</v>
      </c>
      <c r="I172">
        <f t="shared" si="107"/>
        <v>9.5013623649720103E-3</v>
      </c>
      <c r="P172">
        <f t="shared" si="86"/>
        <v>-5.5029995672788493E-4</v>
      </c>
      <c r="Q172" s="11">
        <f t="shared" si="87"/>
        <v>29064.942999999999</v>
      </c>
      <c r="R172">
        <f t="shared" si="106"/>
        <v>1.0103591542948133E-4</v>
      </c>
      <c r="S172" s="21">
        <v>0.1</v>
      </c>
      <c r="Z172">
        <f t="shared" si="89"/>
        <v>430</v>
      </c>
      <c r="AA172" s="80">
        <f t="shared" si="90"/>
        <v>1.1262296210268381E-2</v>
      </c>
      <c r="AB172" s="80">
        <f t="shared" si="91"/>
        <v>2.0771906751780441E-3</v>
      </c>
      <c r="AC172" s="80">
        <f t="shared" si="92"/>
        <v>1.0051662321699895E-2</v>
      </c>
      <c r="AD172" s="80">
        <f t="shared" si="102"/>
        <v>-1.7609338452963703E-3</v>
      </c>
      <c r="AE172" s="80">
        <f t="shared" si="93"/>
        <v>3.1008880075102614E-7</v>
      </c>
      <c r="AF172">
        <f t="shared" si="103"/>
        <v>1.0051662321699895E-2</v>
      </c>
      <c r="AG172" s="106"/>
      <c r="AH172">
        <f t="shared" si="94"/>
        <v>7.4241716897939661E-3</v>
      </c>
      <c r="AI172">
        <f t="shared" si="95"/>
        <v>1.2392947159114587</v>
      </c>
      <c r="AJ172">
        <f t="shared" si="96"/>
        <v>0.45582008121676754</v>
      </c>
      <c r="AK172">
        <f t="shared" si="97"/>
        <v>0.13069235343351604</v>
      </c>
      <c r="AL172">
        <f t="shared" si="98"/>
        <v>0.49988752319206531</v>
      </c>
      <c r="AM172">
        <f t="shared" si="99"/>
        <v>0.25528201696159653</v>
      </c>
      <c r="AN172" s="80">
        <f t="shared" si="108"/>
        <v>0.38129136022300691</v>
      </c>
      <c r="AO172" s="80">
        <f t="shared" si="108"/>
        <v>0.38127093856413113</v>
      </c>
      <c r="AP172" s="80">
        <f t="shared" si="108"/>
        <v>0.38119024711555449</v>
      </c>
      <c r="AQ172" s="80">
        <f t="shared" si="108"/>
        <v>0.38087143909018717</v>
      </c>
      <c r="AR172" s="80">
        <f t="shared" si="108"/>
        <v>0.37961224148197864</v>
      </c>
      <c r="AS172" s="80">
        <f t="shared" si="108"/>
        <v>0.37464493474462035</v>
      </c>
      <c r="AT172" s="80">
        <f t="shared" si="108"/>
        <v>0.35514256566626157</v>
      </c>
      <c r="AU172" s="80">
        <f t="shared" si="101"/>
        <v>0.27983515107603729</v>
      </c>
    </row>
    <row r="173" spans="1:48" x14ac:dyDescent="0.2">
      <c r="A173" s="16" t="s">
        <v>2421</v>
      </c>
      <c r="B173" s="41"/>
      <c r="C173" s="42">
        <v>44167.605000000003</v>
      </c>
      <c r="D173" s="42"/>
      <c r="E173">
        <f t="shared" si="83"/>
        <v>492.00771062116308</v>
      </c>
      <c r="F173">
        <f t="shared" si="84"/>
        <v>492</v>
      </c>
      <c r="G173">
        <f t="shared" si="105"/>
        <v>1.046667508489918E-2</v>
      </c>
      <c r="I173">
        <f t="shared" si="107"/>
        <v>1.046667508489918E-2</v>
      </c>
      <c r="P173">
        <f t="shared" si="86"/>
        <v>-5.0764395672788496E-4</v>
      </c>
      <c r="Q173" s="11">
        <f t="shared" si="87"/>
        <v>29149.105000000003</v>
      </c>
      <c r="R173">
        <f t="shared" si="106"/>
        <v>1.2043567842741836E-4</v>
      </c>
      <c r="S173" s="21">
        <v>0.1</v>
      </c>
      <c r="Z173">
        <f t="shared" si="89"/>
        <v>492</v>
      </c>
      <c r="AA173" s="80">
        <f t="shared" si="90"/>
        <v>1.230532732694147E-2</v>
      </c>
      <c r="AB173" s="80">
        <f t="shared" si="91"/>
        <v>1.9868952400835058E-3</v>
      </c>
      <c r="AC173" s="80">
        <f t="shared" si="92"/>
        <v>1.0974319041627064E-2</v>
      </c>
      <c r="AD173" s="80">
        <f t="shared" si="102"/>
        <v>-1.8386522420422904E-3</v>
      </c>
      <c r="AE173" s="80">
        <f t="shared" si="93"/>
        <v>3.3806420671671413E-7</v>
      </c>
      <c r="AF173">
        <f t="shared" si="103"/>
        <v>1.0974319041627064E-2</v>
      </c>
      <c r="AG173" s="106"/>
      <c r="AH173">
        <f t="shared" si="94"/>
        <v>8.4797798448156738E-3</v>
      </c>
      <c r="AI173">
        <f t="shared" si="95"/>
        <v>1.2298529035102845</v>
      </c>
      <c r="AJ173">
        <f t="shared" si="96"/>
        <v>0.51529481570338109</v>
      </c>
      <c r="AK173">
        <f t="shared" si="97"/>
        <v>0.14666320280502743</v>
      </c>
      <c r="AL173">
        <f t="shared" si="98"/>
        <v>0.56794577856889672</v>
      </c>
      <c r="AM173">
        <f t="shared" si="99"/>
        <v>0.29186066558252349</v>
      </c>
      <c r="AN173" s="80">
        <f t="shared" si="108"/>
        <v>0.43432594566342836</v>
      </c>
      <c r="AO173" s="80">
        <f t="shared" si="108"/>
        <v>0.43430551097343578</v>
      </c>
      <c r="AP173" s="80">
        <f t="shared" si="108"/>
        <v>0.43422289648691526</v>
      </c>
      <c r="AQ173" s="80">
        <f t="shared" si="108"/>
        <v>0.43388893035903409</v>
      </c>
      <c r="AR173" s="80">
        <f t="shared" si="108"/>
        <v>0.43253941012995345</v>
      </c>
      <c r="AS173" s="80">
        <f t="shared" si="108"/>
        <v>0.42709466516655775</v>
      </c>
      <c r="AT173" s="80">
        <f t="shared" si="108"/>
        <v>0.40526147468867868</v>
      </c>
      <c r="AU173" s="80">
        <f t="shared" si="101"/>
        <v>0.31959672726520605</v>
      </c>
    </row>
    <row r="174" spans="1:48" x14ac:dyDescent="0.2">
      <c r="A174" s="16" t="s">
        <v>2421</v>
      </c>
      <c r="B174" s="41"/>
      <c r="C174" s="42">
        <v>44167.606</v>
      </c>
      <c r="D174" s="42"/>
      <c r="E174">
        <f t="shared" si="83"/>
        <v>492.00844730411882</v>
      </c>
      <c r="F174">
        <f t="shared" si="84"/>
        <v>492</v>
      </c>
      <c r="G174">
        <f t="shared" si="105"/>
        <v>1.1466675081464928E-2</v>
      </c>
      <c r="I174">
        <f t="shared" si="107"/>
        <v>1.1466675081464928E-2</v>
      </c>
      <c r="P174">
        <f t="shared" si="86"/>
        <v>-5.0764395672788496E-4</v>
      </c>
      <c r="Q174" s="11">
        <f t="shared" si="87"/>
        <v>29149.106</v>
      </c>
      <c r="R174">
        <f t="shared" si="106"/>
        <v>1.4338431642842684E-4</v>
      </c>
      <c r="S174" s="21">
        <v>0.1</v>
      </c>
      <c r="Z174">
        <f t="shared" si="89"/>
        <v>492</v>
      </c>
      <c r="AA174" s="80">
        <f t="shared" si="90"/>
        <v>1.230532732694147E-2</v>
      </c>
      <c r="AB174" s="80">
        <f t="shared" si="91"/>
        <v>2.9868952366492538E-3</v>
      </c>
      <c r="AC174" s="80">
        <f t="shared" si="92"/>
        <v>1.1974319038192812E-2</v>
      </c>
      <c r="AD174" s="80">
        <f t="shared" si="102"/>
        <v>-8.3865224547654237E-4</v>
      </c>
      <c r="AE174" s="80">
        <f t="shared" si="93"/>
        <v>7.0333758884284671E-8</v>
      </c>
      <c r="AF174">
        <f t="shared" si="103"/>
        <v>1.1974319038192812E-2</v>
      </c>
      <c r="AG174" s="106"/>
      <c r="AH174">
        <f t="shared" si="94"/>
        <v>8.4797798448156738E-3</v>
      </c>
      <c r="AI174">
        <f t="shared" si="95"/>
        <v>1.2298529035102845</v>
      </c>
      <c r="AJ174">
        <f t="shared" si="96"/>
        <v>0.51529481570338109</v>
      </c>
      <c r="AK174">
        <f t="shared" si="97"/>
        <v>0.14666320280502743</v>
      </c>
      <c r="AL174">
        <f t="shared" si="98"/>
        <v>0.56794577856889672</v>
      </c>
      <c r="AM174">
        <f t="shared" si="99"/>
        <v>0.29186066558252349</v>
      </c>
      <c r="AN174" s="80">
        <f t="shared" si="108"/>
        <v>0.43432594566342836</v>
      </c>
      <c r="AO174" s="80">
        <f t="shared" si="108"/>
        <v>0.43430551097343578</v>
      </c>
      <c r="AP174" s="80">
        <f t="shared" si="108"/>
        <v>0.43422289648691526</v>
      </c>
      <c r="AQ174" s="80">
        <f t="shared" si="108"/>
        <v>0.43388893035903409</v>
      </c>
      <c r="AR174" s="80">
        <f t="shared" si="108"/>
        <v>0.43253941012995345</v>
      </c>
      <c r="AS174" s="80">
        <f t="shared" si="108"/>
        <v>0.42709466516655775</v>
      </c>
      <c r="AT174" s="80">
        <f t="shared" si="108"/>
        <v>0.40526147468867868</v>
      </c>
      <c r="AU174" s="80">
        <f t="shared" si="101"/>
        <v>0.31959672726520605</v>
      </c>
    </row>
    <row r="175" spans="1:48" x14ac:dyDescent="0.2">
      <c r="A175" s="16" t="s">
        <v>2421</v>
      </c>
      <c r="B175" s="41"/>
      <c r="C175" s="42">
        <v>44167.608999999997</v>
      </c>
      <c r="D175" s="42"/>
      <c r="E175">
        <f t="shared" si="83"/>
        <v>492.01065735299125</v>
      </c>
      <c r="F175">
        <f t="shared" si="84"/>
        <v>492</v>
      </c>
      <c r="G175">
        <f t="shared" si="105"/>
        <v>1.4466675078438129E-2</v>
      </c>
      <c r="I175">
        <f t="shared" si="107"/>
        <v>1.4466675078438129E-2</v>
      </c>
      <c r="P175">
        <f t="shared" si="86"/>
        <v>-5.0764395672788496E-4</v>
      </c>
      <c r="Q175" s="11">
        <f t="shared" si="87"/>
        <v>29149.108999999997</v>
      </c>
      <c r="R175">
        <f t="shared" si="106"/>
        <v>2.2423023056693521E-4</v>
      </c>
      <c r="S175" s="21">
        <v>0.1</v>
      </c>
      <c r="Z175">
        <f t="shared" si="89"/>
        <v>492</v>
      </c>
      <c r="AA175" s="80">
        <f t="shared" si="90"/>
        <v>1.230532732694147E-2</v>
      </c>
      <c r="AB175" s="80">
        <f t="shared" si="91"/>
        <v>5.9868952336224555E-3</v>
      </c>
      <c r="AC175" s="80">
        <f t="shared" si="92"/>
        <v>1.4974319035166014E-2</v>
      </c>
      <c r="AD175" s="80">
        <f t="shared" si="102"/>
        <v>2.1613477514966593E-3</v>
      </c>
      <c r="AE175" s="80">
        <f t="shared" si="93"/>
        <v>4.6714241028996648E-7</v>
      </c>
      <c r="AF175">
        <f t="shared" si="103"/>
        <v>1.4974319035166014E-2</v>
      </c>
      <c r="AG175" s="106"/>
      <c r="AH175">
        <f t="shared" si="94"/>
        <v>8.4797798448156738E-3</v>
      </c>
      <c r="AI175">
        <f t="shared" si="95"/>
        <v>1.2298529035102845</v>
      </c>
      <c r="AJ175">
        <f t="shared" si="96"/>
        <v>0.51529481570338109</v>
      </c>
      <c r="AK175">
        <f t="shared" si="97"/>
        <v>0.14666320280502743</v>
      </c>
      <c r="AL175">
        <f t="shared" si="98"/>
        <v>0.56794577856889672</v>
      </c>
      <c r="AM175">
        <f t="shared" si="99"/>
        <v>0.29186066558252349</v>
      </c>
      <c r="AN175" s="80">
        <f t="shared" si="108"/>
        <v>0.43432594566342836</v>
      </c>
      <c r="AO175" s="80">
        <f t="shared" si="108"/>
        <v>0.43430551097343578</v>
      </c>
      <c r="AP175" s="80">
        <f t="shared" si="108"/>
        <v>0.43422289648691526</v>
      </c>
      <c r="AQ175" s="80">
        <f t="shared" si="108"/>
        <v>0.43388893035903409</v>
      </c>
      <c r="AR175" s="80">
        <f t="shared" si="108"/>
        <v>0.43253941012995345</v>
      </c>
      <c r="AS175" s="80">
        <f t="shared" si="108"/>
        <v>0.42709466516655775</v>
      </c>
      <c r="AT175" s="80">
        <f t="shared" si="108"/>
        <v>0.40526147468867868</v>
      </c>
      <c r="AU175" s="80">
        <f t="shared" si="101"/>
        <v>0.31959672726520605</v>
      </c>
    </row>
    <row r="176" spans="1:48" x14ac:dyDescent="0.2">
      <c r="A176" s="16" t="s">
        <v>2522</v>
      </c>
      <c r="B176" s="41"/>
      <c r="C176" s="42">
        <v>44194.756999999998</v>
      </c>
      <c r="D176" s="42"/>
      <c r="E176">
        <f t="shared" si="83"/>
        <v>512.01012630265609</v>
      </c>
      <c r="F176">
        <f t="shared" si="84"/>
        <v>512</v>
      </c>
      <c r="G176">
        <f t="shared" si="105"/>
        <v>1.3745808209932875E-2</v>
      </c>
      <c r="I176">
        <f t="shared" si="107"/>
        <v>1.3745808209932875E-2</v>
      </c>
      <c r="P176">
        <f t="shared" si="86"/>
        <v>-4.8732395672788486E-4</v>
      </c>
      <c r="Q176" s="11">
        <f t="shared" si="87"/>
        <v>29176.256999999998</v>
      </c>
      <c r="R176">
        <f t="shared" si="106"/>
        <v>2.0258205127363324E-4</v>
      </c>
      <c r="S176" s="21">
        <v>0.1</v>
      </c>
      <c r="Z176">
        <f t="shared" si="89"/>
        <v>512</v>
      </c>
      <c r="AA176" s="80">
        <f t="shared" si="90"/>
        <v>1.2635064395823004E-2</v>
      </c>
      <c r="AB176" s="80">
        <f t="shared" si="91"/>
        <v>4.9321902434404877E-3</v>
      </c>
      <c r="AC176" s="80">
        <f t="shared" si="92"/>
        <v>1.4233132166660761E-2</v>
      </c>
      <c r="AD176" s="80">
        <f t="shared" si="102"/>
        <v>1.1107438141098706E-3</v>
      </c>
      <c r="AE176" s="80">
        <f t="shared" si="93"/>
        <v>1.2337518205833429E-7</v>
      </c>
      <c r="AF176">
        <f t="shared" si="103"/>
        <v>1.4233132166660761E-2</v>
      </c>
      <c r="AG176" s="106"/>
      <c r="AH176">
        <f t="shared" si="94"/>
        <v>8.8136179664923871E-3</v>
      </c>
      <c r="AI176">
        <f t="shared" si="95"/>
        <v>1.2266123821888928</v>
      </c>
      <c r="AJ176">
        <f t="shared" si="96"/>
        <v>0.53379188516766074</v>
      </c>
      <c r="AK176">
        <f t="shared" si="97"/>
        <v>0.15162216377499707</v>
      </c>
      <c r="AL176">
        <f t="shared" si="98"/>
        <v>0.58967258255161192</v>
      </c>
      <c r="AM176">
        <f t="shared" si="99"/>
        <v>0.30368740401873168</v>
      </c>
      <c r="AN176" s="80">
        <f t="shared" si="108"/>
        <v>0.45134507980149929</v>
      </c>
      <c r="AO176" s="80">
        <f t="shared" si="108"/>
        <v>0.45132479288495719</v>
      </c>
      <c r="AP176" s="80">
        <f t="shared" si="108"/>
        <v>0.45124211124335034</v>
      </c>
      <c r="AQ176" s="80">
        <f t="shared" si="108"/>
        <v>0.45090516703786848</v>
      </c>
      <c r="AR176" s="80">
        <f t="shared" si="108"/>
        <v>0.44953261975638126</v>
      </c>
      <c r="AS176" s="80">
        <f t="shared" si="108"/>
        <v>0.44395086786617233</v>
      </c>
      <c r="AT176" s="80">
        <f t="shared" si="108"/>
        <v>0.42140076059162657</v>
      </c>
      <c r="AU176" s="80">
        <f t="shared" si="101"/>
        <v>0.33242304216493768</v>
      </c>
    </row>
    <row r="177" spans="1:48" x14ac:dyDescent="0.2">
      <c r="A177" s="16" t="s">
        <v>2422</v>
      </c>
      <c r="B177" s="41"/>
      <c r="C177" s="42">
        <v>44265.343999999997</v>
      </c>
      <c r="D177" s="42"/>
      <c r="E177">
        <f t="shared" si="83"/>
        <v>564.0103662742905</v>
      </c>
      <c r="F177">
        <f t="shared" si="84"/>
        <v>564</v>
      </c>
      <c r="G177">
        <f t="shared" si="105"/>
        <v>1.4071554360270966E-2</v>
      </c>
      <c r="I177">
        <f t="shared" si="107"/>
        <v>1.4071554360270966E-2</v>
      </c>
      <c r="P177">
        <f t="shared" si="86"/>
        <v>-4.1951595672788493E-4</v>
      </c>
      <c r="Q177" s="11">
        <f t="shared" si="87"/>
        <v>29246.843999999997</v>
      </c>
      <c r="R177">
        <f t="shared" si="106"/>
        <v>2.0999111893220518E-4</v>
      </c>
      <c r="S177" s="21">
        <v>0.1</v>
      </c>
      <c r="Z177">
        <f t="shared" si="89"/>
        <v>564</v>
      </c>
      <c r="AA177" s="80">
        <f t="shared" si="90"/>
        <v>1.3475962618396644E-2</v>
      </c>
      <c r="AB177" s="80">
        <f t="shared" si="91"/>
        <v>4.406275113798843E-3</v>
      </c>
      <c r="AC177" s="80">
        <f t="shared" si="92"/>
        <v>1.4491070316998851E-2</v>
      </c>
      <c r="AD177" s="80">
        <f t="shared" si="102"/>
        <v>5.9559174187432187E-4</v>
      </c>
      <c r="AE177" s="80">
        <f t="shared" si="93"/>
        <v>3.5472952298888884E-8</v>
      </c>
      <c r="AF177">
        <f t="shared" si="103"/>
        <v>1.4491070316998851E-2</v>
      </c>
      <c r="AG177" s="106"/>
      <c r="AH177">
        <f t="shared" si="94"/>
        <v>9.6652792464721228E-3</v>
      </c>
      <c r="AI177">
        <f t="shared" si="95"/>
        <v>1.2177806189284004</v>
      </c>
      <c r="AJ177">
        <f t="shared" si="96"/>
        <v>0.5802358342842735</v>
      </c>
      <c r="AK177">
        <f t="shared" si="97"/>
        <v>0.16405503444972269</v>
      </c>
      <c r="AL177">
        <f t="shared" si="98"/>
        <v>0.64561238507956387</v>
      </c>
      <c r="AM177">
        <f t="shared" si="99"/>
        <v>0.33450667791510125</v>
      </c>
      <c r="AN177" s="80">
        <f t="shared" si="108"/>
        <v>0.49537889964786963</v>
      </c>
      <c r="AO177" s="80">
        <f t="shared" si="108"/>
        <v>0.49535930582651111</v>
      </c>
      <c r="AP177" s="80">
        <f t="shared" si="108"/>
        <v>0.49527762724925267</v>
      </c>
      <c r="AQ177" s="80">
        <f t="shared" si="108"/>
        <v>0.49493718168593392</v>
      </c>
      <c r="AR177" s="80">
        <f t="shared" si="108"/>
        <v>0.49351883883947267</v>
      </c>
      <c r="AS177" s="80">
        <f t="shared" si="108"/>
        <v>0.48762140448244595</v>
      </c>
      <c r="AT177" s="80">
        <f t="shared" si="108"/>
        <v>0.46329304507854652</v>
      </c>
      <c r="AU177" s="80">
        <f t="shared" si="101"/>
        <v>0.36577146090423973</v>
      </c>
    </row>
    <row r="178" spans="1:48" x14ac:dyDescent="0.2">
      <c r="A178" s="16" t="s">
        <v>2422</v>
      </c>
      <c r="B178" s="41"/>
      <c r="C178" s="42">
        <v>44288.411999999997</v>
      </c>
      <c r="D178" s="42"/>
      <c r="E178">
        <f t="shared" si="83"/>
        <v>581.00416875443034</v>
      </c>
      <c r="F178">
        <f t="shared" si="84"/>
        <v>581</v>
      </c>
      <c r="G178">
        <f t="shared" si="105"/>
        <v>5.6588175211800262E-3</v>
      </c>
      <c r="I178">
        <f t="shared" si="107"/>
        <v>5.6588175211800262E-3</v>
      </c>
      <c r="P178">
        <f t="shared" si="86"/>
        <v>-3.9265595672788485E-4</v>
      </c>
      <c r="Q178" s="11">
        <f t="shared" si="87"/>
        <v>29269.911999999997</v>
      </c>
      <c r="R178">
        <f t="shared" si="106"/>
        <v>3.6620331253822866E-5</v>
      </c>
      <c r="S178" s="21">
        <v>0.1</v>
      </c>
      <c r="Z178">
        <f t="shared" si="89"/>
        <v>581</v>
      </c>
      <c r="AA178" s="80">
        <f t="shared" si="90"/>
        <v>1.3745522149305909E-2</v>
      </c>
      <c r="AB178" s="80">
        <f t="shared" si="91"/>
        <v>-4.2795713784737083E-3</v>
      </c>
      <c r="AC178" s="80">
        <f t="shared" si="92"/>
        <v>6.0514734779079111E-3</v>
      </c>
      <c r="AD178" s="80">
        <f t="shared" si="102"/>
        <v>-8.086704628125883E-3</v>
      </c>
      <c r="AE178" s="80">
        <f t="shared" si="93"/>
        <v>6.5394791742552575E-6</v>
      </c>
      <c r="AF178">
        <f t="shared" si="103"/>
        <v>6.0514734779079111E-3</v>
      </c>
      <c r="AG178" s="106"/>
      <c r="AH178">
        <f t="shared" si="94"/>
        <v>9.9383888996537346E-3</v>
      </c>
      <c r="AI178">
        <f t="shared" si="95"/>
        <v>1.2147740320927174</v>
      </c>
      <c r="AJ178">
        <f t="shared" si="96"/>
        <v>0.59488954525222582</v>
      </c>
      <c r="AK178">
        <f t="shared" si="97"/>
        <v>0.16797192458197657</v>
      </c>
      <c r="AL178">
        <f t="shared" si="98"/>
        <v>0.66372238838123521</v>
      </c>
      <c r="AM178">
        <f t="shared" si="99"/>
        <v>0.34460575211458983</v>
      </c>
      <c r="AN178" s="80">
        <f t="shared" ref="AN178:AT193" si="109">$AU178+$AB$7*SIN(AO178)</f>
        <v>0.50970438031125287</v>
      </c>
      <c r="AO178" s="80">
        <f t="shared" si="109"/>
        <v>0.50968510063993966</v>
      </c>
      <c r="AP178" s="80">
        <f t="shared" si="109"/>
        <v>0.50960409639849169</v>
      </c>
      <c r="AQ178" s="80">
        <f t="shared" si="109"/>
        <v>0.50926379418229373</v>
      </c>
      <c r="AR178" s="80">
        <f t="shared" si="109"/>
        <v>0.50783487573400099</v>
      </c>
      <c r="AS178" s="80">
        <f t="shared" si="109"/>
        <v>0.50184721956842471</v>
      </c>
      <c r="AT178" s="80">
        <f t="shared" si="109"/>
        <v>0.47696553676066322</v>
      </c>
      <c r="AU178" s="80">
        <f t="shared" si="101"/>
        <v>0.37667382856901099</v>
      </c>
    </row>
    <row r="179" spans="1:48" x14ac:dyDescent="0.2">
      <c r="A179" s="16" t="s">
        <v>2423</v>
      </c>
      <c r="B179" s="41"/>
      <c r="C179" s="42">
        <v>44303.351999999999</v>
      </c>
      <c r="D179" s="42"/>
      <c r="E179">
        <f t="shared" si="83"/>
        <v>592.01021215018807</v>
      </c>
      <c r="F179">
        <f t="shared" si="84"/>
        <v>592</v>
      </c>
      <c r="G179">
        <f t="shared" si="105"/>
        <v>1.3862340747436974E-2</v>
      </c>
      <c r="I179">
        <f t="shared" si="107"/>
        <v>1.3862340747436974E-2</v>
      </c>
      <c r="P179">
        <f t="shared" si="86"/>
        <v>-3.7404395672788475E-4</v>
      </c>
      <c r="Q179" s="11">
        <f t="shared" si="87"/>
        <v>29284.851999999999</v>
      </c>
      <c r="R179">
        <f t="shared" si="106"/>
        <v>2.0267464944497918E-4</v>
      </c>
      <c r="S179" s="21">
        <v>0.1</v>
      </c>
      <c r="Z179">
        <f t="shared" si="89"/>
        <v>592</v>
      </c>
      <c r="AA179" s="80">
        <f t="shared" si="90"/>
        <v>1.3918492396736509E-2</v>
      </c>
      <c r="AB179" s="80">
        <f t="shared" si="91"/>
        <v>3.7486762095797922E-3</v>
      </c>
      <c r="AC179" s="80">
        <f t="shared" si="92"/>
        <v>1.423638470416486E-2</v>
      </c>
      <c r="AD179" s="80">
        <f t="shared" si="102"/>
        <v>-5.6151649299535089E-5</v>
      </c>
      <c r="AE179" s="80">
        <f t="shared" si="93"/>
        <v>3.1530077190579798E-10</v>
      </c>
      <c r="AF179">
        <f t="shared" si="103"/>
        <v>1.423638470416486E-2</v>
      </c>
      <c r="AG179" s="106"/>
      <c r="AH179">
        <f t="shared" si="94"/>
        <v>1.0113664537857182E-2</v>
      </c>
      <c r="AI179">
        <f t="shared" si="95"/>
        <v>1.2127991778887302</v>
      </c>
      <c r="AJ179">
        <f t="shared" si="96"/>
        <v>0.604229451523834</v>
      </c>
      <c r="AK179">
        <f t="shared" si="97"/>
        <v>0.17046689473037677</v>
      </c>
      <c r="AL179">
        <f t="shared" si="98"/>
        <v>0.67539263232218283</v>
      </c>
      <c r="AM179">
        <f t="shared" si="99"/>
        <v>0.3511470406225895</v>
      </c>
      <c r="AN179" s="80">
        <f t="shared" si="109"/>
        <v>0.51895481187805548</v>
      </c>
      <c r="AO179" s="80">
        <f t="shared" si="109"/>
        <v>0.51893575614393028</v>
      </c>
      <c r="AP179" s="80">
        <f t="shared" si="109"/>
        <v>0.51885527322684832</v>
      </c>
      <c r="AQ179" s="80">
        <f t="shared" si="109"/>
        <v>0.51851539009034253</v>
      </c>
      <c r="AR179" s="80">
        <f t="shared" si="109"/>
        <v>0.51708077354329318</v>
      </c>
      <c r="AS179" s="80">
        <f t="shared" si="109"/>
        <v>0.51103820211800954</v>
      </c>
      <c r="AT179" s="80">
        <f t="shared" si="109"/>
        <v>0.48580611151040365</v>
      </c>
      <c r="AU179" s="80">
        <f t="shared" si="101"/>
        <v>0.3837283017638633</v>
      </c>
    </row>
    <row r="180" spans="1:48" x14ac:dyDescent="0.2">
      <c r="A180" s="16" t="s">
        <v>2522</v>
      </c>
      <c r="B180" s="41"/>
      <c r="C180" s="42">
        <v>44319.64</v>
      </c>
      <c r="D180" s="42"/>
      <c r="E180">
        <f t="shared" si="83"/>
        <v>604.00930417362019</v>
      </c>
      <c r="F180">
        <f t="shared" si="84"/>
        <v>604</v>
      </c>
      <c r="G180">
        <f t="shared" si="105"/>
        <v>1.2629820623260457E-2</v>
      </c>
      <c r="I180">
        <f t="shared" si="107"/>
        <v>1.2629820623260457E-2</v>
      </c>
      <c r="P180">
        <f t="shared" si="86"/>
        <v>-3.5263595672788486E-4</v>
      </c>
      <c r="Q180" s="11">
        <f t="shared" si="87"/>
        <v>29301.14</v>
      </c>
      <c r="R180">
        <f t="shared" si="106"/>
        <v>1.685441788512826E-4</v>
      </c>
      <c r="S180" s="21">
        <v>0.1</v>
      </c>
      <c r="Z180">
        <f t="shared" si="89"/>
        <v>604</v>
      </c>
      <c r="AA180" s="80">
        <f t="shared" si="90"/>
        <v>1.4105867757261236E-2</v>
      </c>
      <c r="AB180" s="80">
        <f t="shared" si="91"/>
        <v>2.3262583577315192E-3</v>
      </c>
      <c r="AC180" s="80">
        <f t="shared" si="92"/>
        <v>1.2982456579988342E-2</v>
      </c>
      <c r="AD180" s="80">
        <f t="shared" si="102"/>
        <v>-1.4760471340007787E-3</v>
      </c>
      <c r="AE180" s="80">
        <f t="shared" si="93"/>
        <v>2.1787151417919127E-7</v>
      </c>
      <c r="AF180">
        <f t="shared" si="103"/>
        <v>1.2982456579988342E-2</v>
      </c>
      <c r="AG180" s="106"/>
      <c r="AH180">
        <f t="shared" si="94"/>
        <v>1.0303562265528938E-2</v>
      </c>
      <c r="AI180">
        <f t="shared" si="95"/>
        <v>1.2106192844712045</v>
      </c>
      <c r="AJ180">
        <f t="shared" si="96"/>
        <v>0.61429019664581408</v>
      </c>
      <c r="AK180">
        <f t="shared" si="97"/>
        <v>0.17315302283810893</v>
      </c>
      <c r="AL180">
        <f t="shared" si="98"/>
        <v>0.68808027971036045</v>
      </c>
      <c r="AM180">
        <f t="shared" si="99"/>
        <v>0.35828909024720812</v>
      </c>
      <c r="AN180" s="80">
        <f t="shared" si="109"/>
        <v>0.52902892808895086</v>
      </c>
      <c r="AO180" s="80">
        <f t="shared" si="109"/>
        <v>0.52901013407464337</v>
      </c>
      <c r="AP180" s="80">
        <f t="shared" si="109"/>
        <v>0.52893029312652062</v>
      </c>
      <c r="AQ180" s="80">
        <f t="shared" si="109"/>
        <v>0.52859115341094276</v>
      </c>
      <c r="AR180" s="80">
        <f t="shared" si="109"/>
        <v>0.52715134008317244</v>
      </c>
      <c r="AS180" s="80">
        <f t="shared" si="109"/>
        <v>0.5210519844490773</v>
      </c>
      <c r="AT180" s="80">
        <f t="shared" si="109"/>
        <v>0.49544457815617393</v>
      </c>
      <c r="AU180" s="80">
        <f t="shared" si="101"/>
        <v>0.39142409070370299</v>
      </c>
      <c r="AV180" s="80"/>
    </row>
    <row r="181" spans="1:48" x14ac:dyDescent="0.2">
      <c r="A181" s="16" t="s">
        <v>2423</v>
      </c>
      <c r="B181" s="41"/>
      <c r="C181" s="42">
        <v>44341.362000000001</v>
      </c>
      <c r="D181" s="42"/>
      <c r="E181">
        <f t="shared" si="83"/>
        <v>620.01153139200221</v>
      </c>
      <c r="F181">
        <f t="shared" si="84"/>
        <v>620</v>
      </c>
      <c r="G181">
        <f t="shared" si="105"/>
        <v>1.5653127135010436E-2</v>
      </c>
      <c r="I181">
        <f t="shared" si="107"/>
        <v>1.5653127135010436E-2</v>
      </c>
      <c r="P181">
        <f t="shared" si="86"/>
        <v>-3.2229995672788492E-4</v>
      </c>
      <c r="Q181" s="11">
        <f t="shared" si="87"/>
        <v>29322.862000000001</v>
      </c>
      <c r="R181">
        <f t="shared" si="106"/>
        <v>2.5521427076344674E-4</v>
      </c>
      <c r="S181" s="21">
        <v>0.1</v>
      </c>
      <c r="Z181">
        <f t="shared" si="89"/>
        <v>620</v>
      </c>
      <c r="AA181" s="80">
        <f t="shared" si="90"/>
        <v>1.4353529936893398E-2</v>
      </c>
      <c r="AB181" s="80">
        <f t="shared" si="91"/>
        <v>5.0985275295341425E-3</v>
      </c>
      <c r="AC181" s="80">
        <f t="shared" si="92"/>
        <v>1.5975427091738322E-2</v>
      </c>
      <c r="AD181" s="80">
        <f t="shared" si="102"/>
        <v>1.299597198117038E-3</v>
      </c>
      <c r="AE181" s="80">
        <f t="shared" si="93"/>
        <v>1.6889528773536556E-7</v>
      </c>
      <c r="AF181">
        <f t="shared" si="103"/>
        <v>1.5975427091738322E-2</v>
      </c>
      <c r="AG181" s="106"/>
      <c r="AH181">
        <f t="shared" si="94"/>
        <v>1.0554599605476294E-2</v>
      </c>
      <c r="AI181">
        <f t="shared" si="95"/>
        <v>1.2076727034717505</v>
      </c>
      <c r="AJ181">
        <f t="shared" si="96"/>
        <v>0.62749480259630352</v>
      </c>
      <c r="AK181">
        <f t="shared" si="97"/>
        <v>0.17667625913481197</v>
      </c>
      <c r="AL181">
        <f t="shared" si="98"/>
        <v>0.70492570387637998</v>
      </c>
      <c r="AM181">
        <f t="shared" si="99"/>
        <v>0.36782202851650431</v>
      </c>
      <c r="AN181" s="80">
        <f t="shared" si="109"/>
        <v>0.5424326935954128</v>
      </c>
      <c r="AO181" s="80">
        <f t="shared" si="109"/>
        <v>0.54241427506190909</v>
      </c>
      <c r="AP181" s="80">
        <f t="shared" si="109"/>
        <v>0.54233540417816473</v>
      </c>
      <c r="AQ181" s="80">
        <f t="shared" si="109"/>
        <v>0.54199770977242701</v>
      </c>
      <c r="AR181" s="80">
        <f t="shared" si="109"/>
        <v>0.54055260911771552</v>
      </c>
      <c r="AS181" s="80">
        <f t="shared" si="109"/>
        <v>0.53438263731453839</v>
      </c>
      <c r="AT181" s="80">
        <f t="shared" si="109"/>
        <v>0.5082862640274548</v>
      </c>
      <c r="AU181" s="80">
        <f t="shared" si="101"/>
        <v>0.40168514262348776</v>
      </c>
    </row>
    <row r="182" spans="1:48" x14ac:dyDescent="0.2">
      <c r="A182" s="16" t="s">
        <v>2522</v>
      </c>
      <c r="B182" s="41"/>
      <c r="C182" s="42">
        <v>44342.718999999997</v>
      </c>
      <c r="D182" s="42"/>
      <c r="E182">
        <f t="shared" si="83"/>
        <v>621.01121016629952</v>
      </c>
      <c r="F182">
        <f t="shared" si="84"/>
        <v>621</v>
      </c>
      <c r="G182">
        <f t="shared" si="105"/>
        <v>1.5217083790048491E-2</v>
      </c>
      <c r="I182">
        <f t="shared" si="107"/>
        <v>1.5217083790048491E-2</v>
      </c>
      <c r="P182">
        <f t="shared" si="86"/>
        <v>-3.2033595672788478E-4</v>
      </c>
      <c r="Q182" s="11">
        <f t="shared" si="87"/>
        <v>29324.218999999997</v>
      </c>
      <c r="R182">
        <f t="shared" si="106"/>
        <v>2.4141141238751644E-4</v>
      </c>
      <c r="S182" s="21">
        <v>0.1</v>
      </c>
      <c r="Z182">
        <f t="shared" si="89"/>
        <v>621</v>
      </c>
      <c r="AA182" s="80">
        <f t="shared" si="90"/>
        <v>1.4368925593895691E-2</v>
      </c>
      <c r="AB182" s="80">
        <f t="shared" si="91"/>
        <v>4.6468771245367548E-3</v>
      </c>
      <c r="AC182" s="80">
        <f t="shared" si="92"/>
        <v>1.5537419746776375E-2</v>
      </c>
      <c r="AD182" s="80">
        <f t="shared" si="102"/>
        <v>8.481581961528005E-4</v>
      </c>
      <c r="AE182" s="80">
        <f t="shared" si="93"/>
        <v>7.1937232570117242E-8</v>
      </c>
      <c r="AF182">
        <f t="shared" si="103"/>
        <v>1.5537419746776375E-2</v>
      </c>
      <c r="AG182" s="106"/>
      <c r="AH182">
        <f t="shared" si="94"/>
        <v>1.0570206665511736E-2</v>
      </c>
      <c r="AI182">
        <f t="shared" si="95"/>
        <v>1.2074870600656598</v>
      </c>
      <c r="AJ182">
        <f t="shared" si="96"/>
        <v>0.6283120913969954</v>
      </c>
      <c r="AK182">
        <f t="shared" si="97"/>
        <v>0.17689424019579073</v>
      </c>
      <c r="AL182">
        <f t="shared" si="98"/>
        <v>0.7059758106549866</v>
      </c>
      <c r="AM182">
        <f t="shared" si="99"/>
        <v>0.36841823317498579</v>
      </c>
      <c r="AN182" s="80">
        <f t="shared" si="109"/>
        <v>0.54326934156258355</v>
      </c>
      <c r="AO182" s="80">
        <f t="shared" si="109"/>
        <v>0.54325094745272429</v>
      </c>
      <c r="AP182" s="80">
        <f t="shared" si="109"/>
        <v>0.54317214138905801</v>
      </c>
      <c r="AQ182" s="80">
        <f t="shared" si="109"/>
        <v>0.54283455423367366</v>
      </c>
      <c r="AR182" s="80">
        <f t="shared" si="109"/>
        <v>0.54138918500995248</v>
      </c>
      <c r="AS182" s="80">
        <f t="shared" si="109"/>
        <v>0.53521499372231707</v>
      </c>
      <c r="AT182" s="80">
        <f t="shared" si="109"/>
        <v>0.50908849954061719</v>
      </c>
      <c r="AU182" s="80">
        <f t="shared" si="101"/>
        <v>0.40232645836847425</v>
      </c>
    </row>
    <row r="183" spans="1:48" x14ac:dyDescent="0.2">
      <c r="A183" s="16" t="s">
        <v>2424</v>
      </c>
      <c r="B183" s="41"/>
      <c r="C183" s="42">
        <v>44383.442000000003</v>
      </c>
      <c r="D183" s="42"/>
      <c r="E183">
        <f t="shared" si="83"/>
        <v>651.01115027375783</v>
      </c>
      <c r="F183">
        <f t="shared" si="84"/>
        <v>651</v>
      </c>
      <c r="G183">
        <f t="shared" si="105"/>
        <v>1.5135783491132315E-2</v>
      </c>
      <c r="I183">
        <f t="shared" si="107"/>
        <v>1.5135783491132315E-2</v>
      </c>
      <c r="P183">
        <f t="shared" si="86"/>
        <v>-2.5769595672788491E-4</v>
      </c>
      <c r="Q183" s="11">
        <f t="shared" si="87"/>
        <v>29364.942000000003</v>
      </c>
      <c r="R183">
        <f t="shared" si="106"/>
        <v>2.3695920951169436E-4</v>
      </c>
      <c r="S183" s="21">
        <v>0.1</v>
      </c>
      <c r="Z183">
        <f t="shared" si="89"/>
        <v>651</v>
      </c>
      <c r="AA183" s="80">
        <f t="shared" si="90"/>
        <v>1.4826171843379546E-2</v>
      </c>
      <c r="AB183" s="80">
        <f t="shared" si="91"/>
        <v>4.1019635658770363E-3</v>
      </c>
      <c r="AC183" s="80">
        <f t="shared" si="92"/>
        <v>1.53934794478602E-2</v>
      </c>
      <c r="AD183" s="80">
        <f t="shared" si="102"/>
        <v>3.0961164775276939E-4</v>
      </c>
      <c r="AE183" s="80">
        <f t="shared" si="93"/>
        <v>9.5859372424184956E-9</v>
      </c>
      <c r="AF183">
        <f t="shared" si="103"/>
        <v>1.53934794478602E-2</v>
      </c>
      <c r="AG183" s="106"/>
      <c r="AH183">
        <f t="shared" si="94"/>
        <v>1.1033819925255279E-2</v>
      </c>
      <c r="AI183">
        <f t="shared" si="95"/>
        <v>1.2018400252468486</v>
      </c>
      <c r="AJ183">
        <f t="shared" si="96"/>
        <v>0.65238992188905554</v>
      </c>
      <c r="AK183">
        <f t="shared" si="97"/>
        <v>0.18331136494360703</v>
      </c>
      <c r="AL183">
        <f t="shared" si="98"/>
        <v>0.73732775060642897</v>
      </c>
      <c r="AM183">
        <f t="shared" si="99"/>
        <v>0.38632682852130823</v>
      </c>
      <c r="AN183" s="80">
        <f t="shared" si="109"/>
        <v>0.56830843355413485</v>
      </c>
      <c r="AO183" s="80">
        <f t="shared" si="109"/>
        <v>0.5682908199487785</v>
      </c>
      <c r="AP183" s="80">
        <f t="shared" si="109"/>
        <v>0.56821417504352056</v>
      </c>
      <c r="AQ183" s="80">
        <f t="shared" si="109"/>
        <v>0.56788070143130631</v>
      </c>
      <c r="AR183" s="80">
        <f t="shared" si="109"/>
        <v>0.56643061877875633</v>
      </c>
      <c r="AS183" s="80">
        <f t="shared" si="109"/>
        <v>0.56014050213667854</v>
      </c>
      <c r="AT183" s="80">
        <f t="shared" si="109"/>
        <v>0.53313485007382144</v>
      </c>
      <c r="AU183" s="80">
        <f t="shared" si="101"/>
        <v>0.42156593071807169</v>
      </c>
    </row>
    <row r="184" spans="1:48" x14ac:dyDescent="0.2">
      <c r="A184" s="16" t="s">
        <v>2424</v>
      </c>
      <c r="B184" s="41"/>
      <c r="C184" s="42">
        <v>44402.447</v>
      </c>
      <c r="D184" s="42"/>
      <c r="E184">
        <f t="shared" si="83"/>
        <v>665.01180989466229</v>
      </c>
      <c r="F184">
        <f t="shared" si="84"/>
        <v>665</v>
      </c>
      <c r="G184">
        <f t="shared" si="105"/>
        <v>1.6031176681281067E-2</v>
      </c>
      <c r="I184">
        <f t="shared" si="107"/>
        <v>1.6031176681281067E-2</v>
      </c>
      <c r="P184">
        <f t="shared" si="86"/>
        <v>-2.2599995672788523E-4</v>
      </c>
      <c r="Q184" s="11">
        <f t="shared" si="87"/>
        <v>29383.947</v>
      </c>
      <c r="R184">
        <f t="shared" si="106"/>
        <v>2.6429579223942408E-4</v>
      </c>
      <c r="S184" s="21">
        <v>0.1</v>
      </c>
      <c r="Z184">
        <f t="shared" si="89"/>
        <v>665</v>
      </c>
      <c r="AA184" s="80">
        <f t="shared" si="90"/>
        <v>1.5036448149779846E-2</v>
      </c>
      <c r="AB184" s="80">
        <f t="shared" si="91"/>
        <v>4.7840926725071353E-3</v>
      </c>
      <c r="AC184" s="80">
        <f t="shared" si="92"/>
        <v>1.6257176638008953E-2</v>
      </c>
      <c r="AD184" s="80">
        <f t="shared" si="102"/>
        <v>9.9472853150122179E-4</v>
      </c>
      <c r="AE184" s="80">
        <f t="shared" si="93"/>
        <v>9.8948485138257726E-8</v>
      </c>
      <c r="AF184">
        <f t="shared" si="103"/>
        <v>1.6257176638008953E-2</v>
      </c>
      <c r="AG184" s="106"/>
      <c r="AH184">
        <f t="shared" si="94"/>
        <v>1.1247084008773932E-2</v>
      </c>
      <c r="AI184">
        <f t="shared" si="95"/>
        <v>1.1991553656787552</v>
      </c>
      <c r="AJ184">
        <f t="shared" si="96"/>
        <v>0.66333244780874534</v>
      </c>
      <c r="AK184">
        <f t="shared" si="97"/>
        <v>0.186224575796263</v>
      </c>
      <c r="AL184">
        <f t="shared" si="98"/>
        <v>0.75185739193209877</v>
      </c>
      <c r="AM184">
        <f t="shared" si="99"/>
        <v>0.39469955833908965</v>
      </c>
      <c r="AN184" s="80">
        <f t="shared" si="109"/>
        <v>0.57995284764521349</v>
      </c>
      <c r="AO184" s="80">
        <f t="shared" si="109"/>
        <v>0.57993562705523227</v>
      </c>
      <c r="AP184" s="80">
        <f t="shared" si="109"/>
        <v>0.5798601258338929</v>
      </c>
      <c r="AQ184" s="80">
        <f t="shared" si="109"/>
        <v>0.57952914554865975</v>
      </c>
      <c r="AR184" s="80">
        <f t="shared" si="109"/>
        <v>0.57807904761041917</v>
      </c>
      <c r="AS184" s="80">
        <f t="shared" si="109"/>
        <v>0.57174191293835774</v>
      </c>
      <c r="AT184" s="80">
        <f t="shared" si="109"/>
        <v>0.54434245533082304</v>
      </c>
      <c r="AU184" s="80">
        <f t="shared" si="101"/>
        <v>0.43054435114788436</v>
      </c>
    </row>
    <row r="185" spans="1:48" x14ac:dyDescent="0.2">
      <c r="A185" s="16" t="s">
        <v>2424</v>
      </c>
      <c r="B185" s="41"/>
      <c r="C185" s="42">
        <v>44421.444000000003</v>
      </c>
      <c r="D185" s="42"/>
      <c r="E185">
        <f t="shared" si="83"/>
        <v>679.0065760519052</v>
      </c>
      <c r="F185">
        <f t="shared" si="84"/>
        <v>679</v>
      </c>
      <c r="G185">
        <f t="shared" ref="G185:G216" si="110">C185-(C$7+F185*C$8)</f>
        <v>8.9265698770759627E-3</v>
      </c>
      <c r="I185">
        <f t="shared" si="107"/>
        <v>8.9265698770759627E-3</v>
      </c>
      <c r="P185">
        <f t="shared" si="86"/>
        <v>-1.9273595672788515E-4</v>
      </c>
      <c r="Q185" s="11">
        <f t="shared" si="87"/>
        <v>29402.944000000003</v>
      </c>
      <c r="R185">
        <f t="shared" si="106"/>
        <v>8.3161738890448906E-5</v>
      </c>
      <c r="S185" s="21">
        <v>0.1</v>
      </c>
      <c r="Z185">
        <f t="shared" si="89"/>
        <v>679</v>
      </c>
      <c r="AA185" s="80">
        <f t="shared" si="90"/>
        <v>1.5244714600468988E-2</v>
      </c>
      <c r="AB185" s="80">
        <f t="shared" si="91"/>
        <v>-2.5317788631097245E-3</v>
      </c>
      <c r="AC185" s="80">
        <f t="shared" si="92"/>
        <v>9.1193058338038483E-3</v>
      </c>
      <c r="AD185" s="80">
        <f t="shared" si="102"/>
        <v>-6.3181447233930255E-3</v>
      </c>
      <c r="AE185" s="80">
        <f t="shared" si="93"/>
        <v>3.9918952745739134E-6</v>
      </c>
      <c r="AF185">
        <f t="shared" si="103"/>
        <v>9.1193058338038483E-3</v>
      </c>
      <c r="AG185" s="106"/>
      <c r="AH185">
        <f t="shared" si="94"/>
        <v>1.1458348740185687E-2</v>
      </c>
      <c r="AI185">
        <f t="shared" si="95"/>
        <v>1.1964410048755139</v>
      </c>
      <c r="AJ185">
        <f t="shared" si="96"/>
        <v>0.67408673026539079</v>
      </c>
      <c r="AK185">
        <f t="shared" si="97"/>
        <v>0.18908565231829497</v>
      </c>
      <c r="AL185">
        <f t="shared" si="98"/>
        <v>0.76632176447141076</v>
      </c>
      <c r="AM185">
        <f t="shared" si="99"/>
        <v>0.40308250619466091</v>
      </c>
      <c r="AN185" s="80">
        <f t="shared" si="109"/>
        <v>0.5915710799753634</v>
      </c>
      <c r="AO185" s="80">
        <f t="shared" si="109"/>
        <v>0.59155426835160529</v>
      </c>
      <c r="AP185" s="80">
        <f t="shared" si="109"/>
        <v>0.59147998985898242</v>
      </c>
      <c r="AQ185" s="80">
        <f t="shared" si="109"/>
        <v>0.59115185088516764</v>
      </c>
      <c r="AR185" s="80">
        <f t="shared" si="109"/>
        <v>0.5897030998737991</v>
      </c>
      <c r="AS185" s="80">
        <f t="shared" si="109"/>
        <v>0.58332346297971105</v>
      </c>
      <c r="AT185" s="80">
        <f t="shared" si="109"/>
        <v>0.55554088715287087</v>
      </c>
      <c r="AU185" s="80">
        <f t="shared" si="101"/>
        <v>0.43952277157769615</v>
      </c>
    </row>
    <row r="186" spans="1:48" x14ac:dyDescent="0.2">
      <c r="A186" s="16" t="s">
        <v>2425</v>
      </c>
      <c r="B186" s="41"/>
      <c r="C186" s="42">
        <v>44459.451999999997</v>
      </c>
      <c r="D186" s="42"/>
      <c r="E186">
        <f t="shared" si="83"/>
        <v>707.00642192779731</v>
      </c>
      <c r="F186">
        <f t="shared" si="84"/>
        <v>707</v>
      </c>
      <c r="G186">
        <f t="shared" si="110"/>
        <v>8.7173562569660135E-3</v>
      </c>
      <c r="I186">
        <f t="shared" si="107"/>
        <v>8.7173562569660135E-3</v>
      </c>
      <c r="P186">
        <f t="shared" si="86"/>
        <v>-1.2150395672788509E-4</v>
      </c>
      <c r="Q186" s="11">
        <f t="shared" si="87"/>
        <v>29440.951999999997</v>
      </c>
      <c r="R186">
        <f t="shared" si="106"/>
        <v>7.812544987722094E-5</v>
      </c>
      <c r="S186" s="21">
        <v>0.1</v>
      </c>
      <c r="Z186">
        <f t="shared" si="89"/>
        <v>707</v>
      </c>
      <c r="AA186" s="80">
        <f t="shared" si="90"/>
        <v>1.5655125898859559E-2</v>
      </c>
      <c r="AB186" s="80">
        <f t="shared" si="91"/>
        <v>-3.1574318538682405E-3</v>
      </c>
      <c r="AC186" s="80">
        <f t="shared" si="92"/>
        <v>8.8388602136938981E-3</v>
      </c>
      <c r="AD186" s="80">
        <f t="shared" si="102"/>
        <v>-6.9377696418935451E-3</v>
      </c>
      <c r="AE186" s="80">
        <f t="shared" si="93"/>
        <v>4.8132647603979693E-6</v>
      </c>
      <c r="AF186">
        <f t="shared" si="103"/>
        <v>8.8388602136938981E-3</v>
      </c>
      <c r="AG186" s="106"/>
      <c r="AH186">
        <f t="shared" si="94"/>
        <v>1.1874788110834254E-2</v>
      </c>
      <c r="AI186">
        <f t="shared" si="95"/>
        <v>1.1909281076827878</v>
      </c>
      <c r="AJ186">
        <f t="shared" si="96"/>
        <v>0.69502765029369074</v>
      </c>
      <c r="AK186">
        <f t="shared" si="97"/>
        <v>0.19465073851852349</v>
      </c>
      <c r="AL186">
        <f t="shared" si="98"/>
        <v>0.79505251869675819</v>
      </c>
      <c r="AM186">
        <f t="shared" si="99"/>
        <v>0.41988032738370068</v>
      </c>
      <c r="AN186" s="80">
        <f t="shared" si="109"/>
        <v>0.61472788023098057</v>
      </c>
      <c r="AO186" s="80">
        <f t="shared" si="109"/>
        <v>0.61471192758665272</v>
      </c>
      <c r="AP186" s="80">
        <f t="shared" si="109"/>
        <v>0.61464031105169648</v>
      </c>
      <c r="AQ186" s="80">
        <f t="shared" si="109"/>
        <v>0.61431884605739795</v>
      </c>
      <c r="AR186" s="80">
        <f t="shared" si="109"/>
        <v>0.61287678333562179</v>
      </c>
      <c r="AS186" s="80">
        <f t="shared" si="109"/>
        <v>0.60642569118059964</v>
      </c>
      <c r="AT186" s="80">
        <f t="shared" si="109"/>
        <v>0.57790951541229907</v>
      </c>
      <c r="AU186" s="80">
        <f t="shared" si="101"/>
        <v>0.4574796124373206</v>
      </c>
    </row>
    <row r="187" spans="1:48" x14ac:dyDescent="0.2">
      <c r="A187" s="16" t="s">
        <v>2425</v>
      </c>
      <c r="B187" s="41"/>
      <c r="C187" s="42">
        <v>44459.459000000003</v>
      </c>
      <c r="D187" s="42"/>
      <c r="E187">
        <f t="shared" si="83"/>
        <v>707.01157870850852</v>
      </c>
      <c r="F187">
        <f t="shared" si="84"/>
        <v>707</v>
      </c>
      <c r="G187">
        <f t="shared" si="110"/>
        <v>1.571735626203008E-2</v>
      </c>
      <c r="I187">
        <f t="shared" si="107"/>
        <v>1.571735626203008E-2</v>
      </c>
      <c r="P187">
        <f t="shared" si="86"/>
        <v>-1.2150395672788509E-4</v>
      </c>
      <c r="Q187" s="11">
        <f t="shared" si="87"/>
        <v>29440.959000000003</v>
      </c>
      <c r="R187">
        <f t="shared" si="106"/>
        <v>2.5086949302935364E-4</v>
      </c>
      <c r="S187" s="21">
        <v>0.1</v>
      </c>
      <c r="Z187">
        <f t="shared" si="89"/>
        <v>707</v>
      </c>
      <c r="AA187" s="80">
        <f t="shared" si="90"/>
        <v>1.5655125898859559E-2</v>
      </c>
      <c r="AB187" s="80">
        <f t="shared" si="91"/>
        <v>3.842568151195826E-3</v>
      </c>
      <c r="AC187" s="80">
        <f t="shared" si="92"/>
        <v>1.5838860218757966E-2</v>
      </c>
      <c r="AD187" s="80">
        <f t="shared" si="102"/>
        <v>6.2230363170521358E-5</v>
      </c>
      <c r="AE187" s="80">
        <f t="shared" si="93"/>
        <v>3.8726181003349809E-10</v>
      </c>
      <c r="AF187">
        <f t="shared" si="103"/>
        <v>1.5838860218757966E-2</v>
      </c>
      <c r="AG187" s="106"/>
      <c r="AH187">
        <f t="shared" si="94"/>
        <v>1.1874788110834254E-2</v>
      </c>
      <c r="AI187">
        <f t="shared" si="95"/>
        <v>1.1909281076827878</v>
      </c>
      <c r="AJ187">
        <f t="shared" si="96"/>
        <v>0.69502765029369074</v>
      </c>
      <c r="AK187">
        <f t="shared" si="97"/>
        <v>0.19465073851852349</v>
      </c>
      <c r="AL187">
        <f t="shared" si="98"/>
        <v>0.79505251869675819</v>
      </c>
      <c r="AM187">
        <f t="shared" si="99"/>
        <v>0.41988032738370068</v>
      </c>
      <c r="AN187" s="80">
        <f t="shared" si="109"/>
        <v>0.61472788023098057</v>
      </c>
      <c r="AO187" s="80">
        <f t="shared" si="109"/>
        <v>0.61471192758665272</v>
      </c>
      <c r="AP187" s="80">
        <f t="shared" si="109"/>
        <v>0.61464031105169648</v>
      </c>
      <c r="AQ187" s="80">
        <f t="shared" si="109"/>
        <v>0.61431884605739795</v>
      </c>
      <c r="AR187" s="80">
        <f t="shared" si="109"/>
        <v>0.61287678333562179</v>
      </c>
      <c r="AS187" s="80">
        <f t="shared" si="109"/>
        <v>0.60642569118059964</v>
      </c>
      <c r="AT187" s="80">
        <f t="shared" si="109"/>
        <v>0.57790951541229907</v>
      </c>
      <c r="AU187" s="80">
        <f t="shared" si="101"/>
        <v>0.4574796124373206</v>
      </c>
      <c r="AV187" s="80"/>
    </row>
    <row r="188" spans="1:48" x14ac:dyDescent="0.2">
      <c r="A188" s="16" t="s">
        <v>2425</v>
      </c>
      <c r="B188" s="41"/>
      <c r="C188" s="42">
        <v>44459.46</v>
      </c>
      <c r="D188" s="42"/>
      <c r="E188">
        <f t="shared" si="83"/>
        <v>707.0123153914642</v>
      </c>
      <c r="F188">
        <f t="shared" si="84"/>
        <v>707</v>
      </c>
      <c r="G188">
        <f t="shared" si="110"/>
        <v>1.6717356258595828E-2</v>
      </c>
      <c r="I188">
        <f t="shared" si="107"/>
        <v>1.6717356258595828E-2</v>
      </c>
      <c r="P188">
        <f t="shared" si="86"/>
        <v>-1.2150395672788509E-4</v>
      </c>
      <c r="Q188" s="11">
        <f t="shared" si="87"/>
        <v>29440.959999999999</v>
      </c>
      <c r="R188">
        <f t="shared" si="106"/>
        <v>2.8354721335121179E-4</v>
      </c>
      <c r="S188" s="21">
        <v>0.1</v>
      </c>
      <c r="Z188">
        <f t="shared" si="89"/>
        <v>707</v>
      </c>
      <c r="AA188" s="80">
        <f t="shared" si="90"/>
        <v>1.5655125898859559E-2</v>
      </c>
      <c r="AB188" s="80">
        <f t="shared" si="91"/>
        <v>4.842568147761574E-3</v>
      </c>
      <c r="AC188" s="80">
        <f t="shared" si="92"/>
        <v>1.6838860215323714E-2</v>
      </c>
      <c r="AD188" s="80">
        <f t="shared" si="102"/>
        <v>1.0622303597362694E-3</v>
      </c>
      <c r="AE188" s="80">
        <f t="shared" si="93"/>
        <v>1.1283333371454443E-7</v>
      </c>
      <c r="AF188">
        <f t="shared" si="103"/>
        <v>1.6838860215323714E-2</v>
      </c>
      <c r="AG188" s="106"/>
      <c r="AH188">
        <f t="shared" si="94"/>
        <v>1.1874788110834254E-2</v>
      </c>
      <c r="AI188">
        <f t="shared" si="95"/>
        <v>1.1909281076827878</v>
      </c>
      <c r="AJ188">
        <f t="shared" si="96"/>
        <v>0.69502765029369074</v>
      </c>
      <c r="AK188">
        <f t="shared" si="97"/>
        <v>0.19465073851852349</v>
      </c>
      <c r="AL188">
        <f t="shared" si="98"/>
        <v>0.79505251869675819</v>
      </c>
      <c r="AM188">
        <f t="shared" si="99"/>
        <v>0.41988032738370068</v>
      </c>
      <c r="AN188" s="80">
        <f t="shared" si="109"/>
        <v>0.61472788023098057</v>
      </c>
      <c r="AO188" s="80">
        <f t="shared" si="109"/>
        <v>0.61471192758665272</v>
      </c>
      <c r="AP188" s="80">
        <f t="shared" si="109"/>
        <v>0.61464031105169648</v>
      </c>
      <c r="AQ188" s="80">
        <f t="shared" si="109"/>
        <v>0.61431884605739795</v>
      </c>
      <c r="AR188" s="80">
        <f t="shared" si="109"/>
        <v>0.61287678333562179</v>
      </c>
      <c r="AS188" s="80">
        <f t="shared" si="109"/>
        <v>0.60642569118059964</v>
      </c>
      <c r="AT188" s="80">
        <f t="shared" si="109"/>
        <v>0.57790951541229907</v>
      </c>
      <c r="AU188" s="80">
        <f t="shared" si="101"/>
        <v>0.4574796124373206</v>
      </c>
    </row>
    <row r="189" spans="1:48" x14ac:dyDescent="0.2">
      <c r="A189" s="16" t="s">
        <v>2425</v>
      </c>
      <c r="B189" s="41"/>
      <c r="C189" s="42">
        <v>44459.464999999997</v>
      </c>
      <c r="D189" s="42"/>
      <c r="E189">
        <f t="shared" si="83"/>
        <v>707.01599880625338</v>
      </c>
      <c r="F189">
        <f t="shared" si="84"/>
        <v>707</v>
      </c>
      <c r="G189">
        <f t="shared" si="110"/>
        <v>2.1717356255976483E-2</v>
      </c>
      <c r="I189">
        <f t="shared" si="107"/>
        <v>2.1717356255976483E-2</v>
      </c>
      <c r="P189">
        <f t="shared" si="86"/>
        <v>-1.2150395672788509E-4</v>
      </c>
      <c r="Q189" s="11">
        <f t="shared" si="87"/>
        <v>29440.964999999997</v>
      </c>
      <c r="R189">
        <f t="shared" si="106"/>
        <v>4.7693581539004194E-4</v>
      </c>
      <c r="S189" s="21">
        <v>0.1</v>
      </c>
      <c r="Z189">
        <f t="shared" si="89"/>
        <v>707</v>
      </c>
      <c r="AA189" s="80">
        <f t="shared" si="90"/>
        <v>1.5655125898859559E-2</v>
      </c>
      <c r="AB189" s="80">
        <f t="shared" si="91"/>
        <v>9.8425681451422293E-3</v>
      </c>
      <c r="AC189" s="80">
        <f t="shared" si="92"/>
        <v>2.183886021270437E-2</v>
      </c>
      <c r="AD189" s="80">
        <f t="shared" si="102"/>
        <v>6.0622303571169246E-3</v>
      </c>
      <c r="AE189" s="80">
        <f t="shared" si="93"/>
        <v>3.6750636902749994E-6</v>
      </c>
      <c r="AF189">
        <f t="shared" si="103"/>
        <v>2.183886021270437E-2</v>
      </c>
      <c r="AG189" s="106"/>
      <c r="AH189">
        <f t="shared" si="94"/>
        <v>1.1874788110834254E-2</v>
      </c>
      <c r="AI189">
        <f t="shared" si="95"/>
        <v>1.1909281076827878</v>
      </c>
      <c r="AJ189">
        <f t="shared" si="96"/>
        <v>0.69502765029369074</v>
      </c>
      <c r="AK189">
        <f t="shared" si="97"/>
        <v>0.19465073851852349</v>
      </c>
      <c r="AL189">
        <f t="shared" si="98"/>
        <v>0.79505251869675819</v>
      </c>
      <c r="AM189">
        <f t="shared" si="99"/>
        <v>0.41988032738370068</v>
      </c>
      <c r="AN189" s="80">
        <f t="shared" si="109"/>
        <v>0.61472788023098057</v>
      </c>
      <c r="AO189" s="80">
        <f t="shared" si="109"/>
        <v>0.61471192758665272</v>
      </c>
      <c r="AP189" s="80">
        <f t="shared" si="109"/>
        <v>0.61464031105169648</v>
      </c>
      <c r="AQ189" s="80">
        <f t="shared" si="109"/>
        <v>0.61431884605739795</v>
      </c>
      <c r="AR189" s="80">
        <f t="shared" si="109"/>
        <v>0.61287678333562179</v>
      </c>
      <c r="AS189" s="80">
        <f t="shared" si="109"/>
        <v>0.60642569118059964</v>
      </c>
      <c r="AT189" s="80">
        <f t="shared" si="109"/>
        <v>0.57790951541229907</v>
      </c>
      <c r="AU189" s="80">
        <f t="shared" si="101"/>
        <v>0.4574796124373206</v>
      </c>
    </row>
    <row r="190" spans="1:48" x14ac:dyDescent="0.2">
      <c r="A190" s="16" t="s">
        <v>2426</v>
      </c>
      <c r="B190" s="41"/>
      <c r="C190" s="42">
        <v>44497.468000000001</v>
      </c>
      <c r="D190" s="42"/>
      <c r="E190">
        <f t="shared" si="83"/>
        <v>735.01216126736176</v>
      </c>
      <c r="F190">
        <f t="shared" si="84"/>
        <v>735</v>
      </c>
      <c r="G190">
        <f t="shared" si="110"/>
        <v>1.6508142653037794E-2</v>
      </c>
      <c r="I190">
        <f t="shared" si="107"/>
        <v>1.6508142653037794E-2</v>
      </c>
      <c r="P190">
        <f t="shared" si="86"/>
        <v>-4.3999956727884711E-5</v>
      </c>
      <c r="Q190" s="11">
        <f t="shared" si="87"/>
        <v>29478.968000000001</v>
      </c>
      <c r="R190">
        <f t="shared" si="106"/>
        <v>2.7397342497402055E-4</v>
      </c>
      <c r="S190" s="21">
        <v>0.1</v>
      </c>
      <c r="Z190">
        <f t="shared" si="89"/>
        <v>735</v>
      </c>
      <c r="AA190" s="80">
        <f t="shared" si="90"/>
        <v>1.6057230970606812E-2</v>
      </c>
      <c r="AB190" s="80">
        <f t="shared" si="91"/>
        <v>4.2251793837812576E-3</v>
      </c>
      <c r="AC190" s="80">
        <f t="shared" si="92"/>
        <v>1.6552142609765678E-2</v>
      </c>
      <c r="AD190" s="80">
        <f t="shared" si="102"/>
        <v>4.5091168243098154E-4</v>
      </c>
      <c r="AE190" s="80">
        <f t="shared" si="93"/>
        <v>2.0332134535273838E-8</v>
      </c>
      <c r="AF190">
        <f t="shared" si="103"/>
        <v>1.6552142609765678E-2</v>
      </c>
      <c r="AG190" s="106"/>
      <c r="AH190">
        <f t="shared" si="94"/>
        <v>1.2282963269256536E-2</v>
      </c>
      <c r="AI190">
        <f t="shared" si="95"/>
        <v>1.1853110841704098</v>
      </c>
      <c r="AJ190">
        <f t="shared" si="96"/>
        <v>0.71520811006357099</v>
      </c>
      <c r="AK190">
        <f t="shared" si="97"/>
        <v>0.20000563590240178</v>
      </c>
      <c r="AL190">
        <f t="shared" si="98"/>
        <v>0.82351598536360515</v>
      </c>
      <c r="AM190">
        <f t="shared" si="99"/>
        <v>0.43672288999715059</v>
      </c>
      <c r="AN190" s="80">
        <f t="shared" si="109"/>
        <v>0.63777671495788713</v>
      </c>
      <c r="AO190" s="80">
        <f t="shared" si="109"/>
        <v>0.63776166485585339</v>
      </c>
      <c r="AP190" s="80">
        <f t="shared" si="109"/>
        <v>0.63769296407883058</v>
      </c>
      <c r="AQ190" s="80">
        <f t="shared" si="109"/>
        <v>0.63737940284974781</v>
      </c>
      <c r="AR190" s="80">
        <f t="shared" si="109"/>
        <v>0.6359491827458158</v>
      </c>
      <c r="AS190" s="80">
        <f t="shared" si="109"/>
        <v>0.62944465964894625</v>
      </c>
      <c r="AT190" s="80">
        <f t="shared" si="109"/>
        <v>0.60023931231771799</v>
      </c>
      <c r="AU190" s="80">
        <f t="shared" si="101"/>
        <v>0.47543645329694506</v>
      </c>
      <c r="AV190" s="80"/>
    </row>
    <row r="191" spans="1:48" x14ac:dyDescent="0.2">
      <c r="A191" s="16" t="s">
        <v>2522</v>
      </c>
      <c r="B191" s="41"/>
      <c r="C191" s="42">
        <v>44562.625999999997</v>
      </c>
      <c r="D191" s="42"/>
      <c r="E191">
        <f t="shared" si="83"/>
        <v>783.01294945883558</v>
      </c>
      <c r="F191">
        <f t="shared" si="84"/>
        <v>783</v>
      </c>
      <c r="G191">
        <f t="shared" si="110"/>
        <v>1.7578062164830044E-2</v>
      </c>
      <c r="I191">
        <f t="shared" si="107"/>
        <v>1.7578062164830044E-2</v>
      </c>
      <c r="P191">
        <f t="shared" si="86"/>
        <v>1.0345604327211509E-4</v>
      </c>
      <c r="Q191" s="11">
        <f t="shared" si="87"/>
        <v>29544.125999999997</v>
      </c>
      <c r="R191">
        <f t="shared" si="106"/>
        <v>3.0536185910358979E-4</v>
      </c>
      <c r="S191" s="21">
        <v>0.1</v>
      </c>
      <c r="Z191">
        <f t="shared" si="89"/>
        <v>783</v>
      </c>
      <c r="AA191" s="80">
        <f t="shared" si="90"/>
        <v>1.6726775634371072E-2</v>
      </c>
      <c r="AB191" s="80">
        <f t="shared" si="91"/>
        <v>4.6150506211103948E-3</v>
      </c>
      <c r="AC191" s="80">
        <f t="shared" si="92"/>
        <v>1.7474606121557927E-2</v>
      </c>
      <c r="AD191" s="80">
        <f t="shared" si="102"/>
        <v>8.512865304589716E-4</v>
      </c>
      <c r="AE191" s="80">
        <f t="shared" si="93"/>
        <v>7.2468875694087366E-8</v>
      </c>
      <c r="AF191">
        <f t="shared" si="103"/>
        <v>1.7474606121557927E-2</v>
      </c>
      <c r="AG191" s="106"/>
      <c r="AH191">
        <f t="shared" si="94"/>
        <v>1.2963011543719649E-2</v>
      </c>
      <c r="AI191">
        <f t="shared" si="95"/>
        <v>1.1754670753757814</v>
      </c>
      <c r="AJ191">
        <f t="shared" si="96"/>
        <v>0.74802732079104006</v>
      </c>
      <c r="AK191">
        <f t="shared" si="97"/>
        <v>0.20869537073976185</v>
      </c>
      <c r="AL191">
        <f t="shared" si="98"/>
        <v>0.87167885094824249</v>
      </c>
      <c r="AM191">
        <f t="shared" si="99"/>
        <v>0.46570773360774753</v>
      </c>
      <c r="AN191" s="80">
        <f t="shared" si="109"/>
        <v>0.67703234877527607</v>
      </c>
      <c r="AO191" s="80">
        <f t="shared" si="109"/>
        <v>0.67701891005588477</v>
      </c>
      <c r="AP191" s="80">
        <f t="shared" si="109"/>
        <v>0.67695567707872661</v>
      </c>
      <c r="AQ191" s="80">
        <f t="shared" si="109"/>
        <v>0.6766581911453784</v>
      </c>
      <c r="AR191" s="80">
        <f t="shared" si="109"/>
        <v>0.67525959077086495</v>
      </c>
      <c r="AS191" s="80">
        <f t="shared" si="109"/>
        <v>0.66870505160060301</v>
      </c>
      <c r="AT191" s="80">
        <f t="shared" si="109"/>
        <v>0.63842456698566186</v>
      </c>
      <c r="AU191" s="80">
        <f t="shared" si="101"/>
        <v>0.50621960905630026</v>
      </c>
    </row>
    <row r="192" spans="1:48" x14ac:dyDescent="0.2">
      <c r="A192" s="16" t="s">
        <v>2427</v>
      </c>
      <c r="B192" s="41"/>
      <c r="C192" s="42">
        <v>44604.705000000002</v>
      </c>
      <c r="D192" s="42"/>
      <c r="E192">
        <f t="shared" si="83"/>
        <v>814.01183165763541</v>
      </c>
      <c r="F192">
        <f t="shared" si="84"/>
        <v>814</v>
      </c>
      <c r="G192">
        <f t="shared" si="110"/>
        <v>1.6060718524386175E-2</v>
      </c>
      <c r="I192">
        <f t="shared" si="107"/>
        <v>1.6060718524386175E-2</v>
      </c>
      <c r="P192">
        <f t="shared" si="86"/>
        <v>2.0848404327211472E-4</v>
      </c>
      <c r="Q192" s="11">
        <f t="shared" si="87"/>
        <v>29586.205000000002</v>
      </c>
      <c r="R192">
        <f t="shared" si="106"/>
        <v>2.5129333804422161E-4</v>
      </c>
      <c r="S192" s="21">
        <v>0.1</v>
      </c>
      <c r="Z192">
        <f t="shared" si="89"/>
        <v>814</v>
      </c>
      <c r="AA192" s="80">
        <f t="shared" si="90"/>
        <v>1.7145633199062885E-2</v>
      </c>
      <c r="AB192" s="80">
        <f t="shared" si="91"/>
        <v>2.6720002133333361E-3</v>
      </c>
      <c r="AC192" s="80">
        <f t="shared" si="92"/>
        <v>1.5852234481114062E-2</v>
      </c>
      <c r="AD192" s="80">
        <f t="shared" si="102"/>
        <v>-1.0849146746767097E-3</v>
      </c>
      <c r="AE192" s="80">
        <f t="shared" si="93"/>
        <v>1.1770398513288707E-7</v>
      </c>
      <c r="AF192">
        <f t="shared" si="103"/>
        <v>1.5852234481114062E-2</v>
      </c>
      <c r="AG192" s="106"/>
      <c r="AH192">
        <f t="shared" si="94"/>
        <v>1.3388718311052839E-2</v>
      </c>
      <c r="AI192">
        <f t="shared" si="95"/>
        <v>1.1689836730095042</v>
      </c>
      <c r="AJ192">
        <f t="shared" si="96"/>
        <v>0.76803062524769317</v>
      </c>
      <c r="AK192">
        <f t="shared" si="97"/>
        <v>0.21397890215008053</v>
      </c>
      <c r="AL192">
        <f t="shared" si="98"/>
        <v>0.9023544532799731</v>
      </c>
      <c r="AM192">
        <f t="shared" si="99"/>
        <v>0.48450781570607865</v>
      </c>
      <c r="AN192" s="80">
        <f t="shared" si="109"/>
        <v>0.70220930690428762</v>
      </c>
      <c r="AO192" s="80">
        <f t="shared" si="109"/>
        <v>0.70219692782352272</v>
      </c>
      <c r="AP192" s="80">
        <f t="shared" si="109"/>
        <v>0.70213745855076093</v>
      </c>
      <c r="AQ192" s="80">
        <f t="shared" si="109"/>
        <v>0.70185180904907518</v>
      </c>
      <c r="AR192" s="80">
        <f t="shared" si="109"/>
        <v>0.70048070519379713</v>
      </c>
      <c r="AS192" s="80">
        <f t="shared" si="109"/>
        <v>0.69392136895614676</v>
      </c>
      <c r="AT192" s="80">
        <f t="shared" si="109"/>
        <v>0.66301973675165204</v>
      </c>
      <c r="AU192" s="80">
        <f t="shared" si="101"/>
        <v>0.52610039715088419</v>
      </c>
    </row>
    <row r="193" spans="1:48" x14ac:dyDescent="0.2">
      <c r="A193" s="16" t="s">
        <v>2427</v>
      </c>
      <c r="B193" s="41"/>
      <c r="C193" s="42">
        <v>44626.427000000003</v>
      </c>
      <c r="D193" s="42"/>
      <c r="E193">
        <f t="shared" si="83"/>
        <v>830.01405887601743</v>
      </c>
      <c r="F193">
        <f t="shared" si="84"/>
        <v>830</v>
      </c>
      <c r="G193">
        <f t="shared" si="110"/>
        <v>1.9084025036136154E-2</v>
      </c>
      <c r="I193">
        <f t="shared" si="107"/>
        <v>1.9084025036136154E-2</v>
      </c>
      <c r="P193">
        <f t="shared" si="86"/>
        <v>2.6570004327211485E-4</v>
      </c>
      <c r="Q193" s="11">
        <f t="shared" si="87"/>
        <v>29607.927000000003</v>
      </c>
      <c r="R193">
        <f t="shared" si="106"/>
        <v>3.5412935553705131E-4</v>
      </c>
      <c r="S193" s="21">
        <v>0.1</v>
      </c>
      <c r="Z193">
        <f t="shared" si="89"/>
        <v>830</v>
      </c>
      <c r="AA193" s="80">
        <f t="shared" si="90"/>
        <v>1.7357587222681346E-2</v>
      </c>
      <c r="AB193" s="80">
        <f t="shared" si="91"/>
        <v>5.4797974793623899E-3</v>
      </c>
      <c r="AC193" s="80">
        <f t="shared" si="92"/>
        <v>1.8818324992864038E-2</v>
      </c>
      <c r="AD193" s="80">
        <f t="shared" si="102"/>
        <v>1.7264378134548078E-3</v>
      </c>
      <c r="AE193" s="80">
        <f t="shared" si="93"/>
        <v>2.9805875237266176E-7</v>
      </c>
      <c r="AF193">
        <f t="shared" si="103"/>
        <v>1.8818324992864038E-2</v>
      </c>
      <c r="AG193" s="106"/>
      <c r="AH193">
        <f t="shared" si="94"/>
        <v>1.3604227556773764E-2</v>
      </c>
      <c r="AI193">
        <f t="shared" si="95"/>
        <v>1.1656036370756089</v>
      </c>
      <c r="AJ193">
        <f t="shared" si="96"/>
        <v>0.77798969378208738</v>
      </c>
      <c r="AK193">
        <f t="shared" si="97"/>
        <v>0.21660537319389575</v>
      </c>
      <c r="AL193">
        <f t="shared" si="98"/>
        <v>0.91805389565783124</v>
      </c>
      <c r="AM193">
        <f t="shared" si="99"/>
        <v>0.49423744592884677</v>
      </c>
      <c r="AN193" s="80">
        <f t="shared" si="109"/>
        <v>0.7151491288565428</v>
      </c>
      <c r="AO193" s="80">
        <f t="shared" si="109"/>
        <v>0.71513729641194002</v>
      </c>
      <c r="AP193" s="80">
        <f t="shared" si="109"/>
        <v>0.7150798191071619</v>
      </c>
      <c r="AQ193" s="80">
        <f t="shared" si="109"/>
        <v>0.71480065804728388</v>
      </c>
      <c r="AR193" s="80">
        <f t="shared" si="109"/>
        <v>0.71344576342277444</v>
      </c>
      <c r="AS193" s="80">
        <f t="shared" si="109"/>
        <v>0.70689224595221234</v>
      </c>
      <c r="AT193" s="80">
        <f t="shared" si="109"/>
        <v>0.67569296167788462</v>
      </c>
      <c r="AU193" s="80">
        <f t="shared" si="101"/>
        <v>0.53636144907066985</v>
      </c>
    </row>
    <row r="194" spans="1:48" x14ac:dyDescent="0.2">
      <c r="A194" s="16" t="s">
        <v>2428</v>
      </c>
      <c r="B194" s="41"/>
      <c r="C194" s="42">
        <v>44691.572999999997</v>
      </c>
      <c r="D194" s="42"/>
      <c r="E194">
        <f t="shared" si="83"/>
        <v>878.00600687199085</v>
      </c>
      <c r="F194">
        <f t="shared" si="84"/>
        <v>878</v>
      </c>
      <c r="G194">
        <f t="shared" si="110"/>
        <v>8.1539445454836823E-3</v>
      </c>
      <c r="I194">
        <f t="shared" si="107"/>
        <v>8.1539445454836823E-3</v>
      </c>
      <c r="P194">
        <f t="shared" si="86"/>
        <v>4.4963604327211484E-4</v>
      </c>
      <c r="Q194" s="11">
        <f t="shared" si="87"/>
        <v>29673.072999999997</v>
      </c>
      <c r="R194">
        <f t="shared" si="106"/>
        <v>5.9356369497249447E-5</v>
      </c>
      <c r="S194" s="21">
        <v>0.1</v>
      </c>
      <c r="Z194">
        <f t="shared" si="89"/>
        <v>878</v>
      </c>
      <c r="AA194" s="80">
        <f t="shared" si="90"/>
        <v>1.7975928514550658E-2</v>
      </c>
      <c r="AB194" s="80">
        <f t="shared" si="91"/>
        <v>-6.0793722834266897E-3</v>
      </c>
      <c r="AC194" s="80">
        <f t="shared" si="92"/>
        <v>7.7043085022115675E-3</v>
      </c>
      <c r="AD194" s="80">
        <f t="shared" si="102"/>
        <v>-9.8219839690669754E-3</v>
      </c>
      <c r="AE194" s="80">
        <f t="shared" si="93"/>
        <v>9.6471369088608667E-6</v>
      </c>
      <c r="AF194">
        <f t="shared" si="103"/>
        <v>7.7043085022115675E-3</v>
      </c>
      <c r="AG194" s="106"/>
      <c r="AH194">
        <f t="shared" si="94"/>
        <v>1.4233316828910372E-2</v>
      </c>
      <c r="AI194">
        <f t="shared" si="95"/>
        <v>1.1553447192122486</v>
      </c>
      <c r="AJ194">
        <f t="shared" si="96"/>
        <v>0.80638316253605036</v>
      </c>
      <c r="AK194">
        <f t="shared" si="97"/>
        <v>0.22407692991917855</v>
      </c>
      <c r="AL194">
        <f t="shared" si="98"/>
        <v>0.96460473353387544</v>
      </c>
      <c r="AM194">
        <f t="shared" si="99"/>
        <v>0.52354075150658874</v>
      </c>
      <c r="AN194" s="80">
        <f t="shared" ref="AN194:AT209" si="111">$AU194+$AB$7*SIN(AO194)</f>
        <v>0.75374218539648963</v>
      </c>
      <c r="AO194" s="80">
        <f t="shared" si="111"/>
        <v>0.75373196954089294</v>
      </c>
      <c r="AP194" s="80">
        <f t="shared" si="111"/>
        <v>0.7536805847075192</v>
      </c>
      <c r="AQ194" s="80">
        <f t="shared" si="111"/>
        <v>0.75342216119148864</v>
      </c>
      <c r="AR194" s="80">
        <f t="shared" si="111"/>
        <v>0.75212345133170355</v>
      </c>
      <c r="AS194" s="80">
        <f t="shared" si="111"/>
        <v>0.74562047550118704</v>
      </c>
      <c r="AT194" s="80">
        <f t="shared" si="111"/>
        <v>0.71362360847461948</v>
      </c>
      <c r="AU194" s="80">
        <f t="shared" si="101"/>
        <v>0.56714460483002593</v>
      </c>
    </row>
    <row r="195" spans="1:48" x14ac:dyDescent="0.2">
      <c r="A195" s="16" t="s">
        <v>2428</v>
      </c>
      <c r="B195" s="41"/>
      <c r="C195" s="42">
        <v>44691.578000000001</v>
      </c>
      <c r="D195" s="42"/>
      <c r="E195">
        <f t="shared" si="83"/>
        <v>878.00969028678537</v>
      </c>
      <c r="F195">
        <f t="shared" si="84"/>
        <v>878</v>
      </c>
      <c r="G195">
        <f t="shared" si="110"/>
        <v>1.3153944550140295E-2</v>
      </c>
      <c r="I195">
        <f t="shared" si="107"/>
        <v>1.3153944550140295E-2</v>
      </c>
      <c r="P195">
        <f t="shared" si="86"/>
        <v>4.4963604327211484E-4</v>
      </c>
      <c r="Q195" s="11">
        <f t="shared" si="87"/>
        <v>29673.078000000001</v>
      </c>
      <c r="R195">
        <f t="shared" si="106"/>
        <v>1.6139945463768322E-4</v>
      </c>
      <c r="S195" s="21">
        <v>0.1</v>
      </c>
      <c r="Z195">
        <f t="shared" si="89"/>
        <v>878</v>
      </c>
      <c r="AA195" s="80">
        <f t="shared" si="90"/>
        <v>1.7975928514550658E-2</v>
      </c>
      <c r="AB195" s="80">
        <f t="shared" si="91"/>
        <v>-1.0793722787700768E-3</v>
      </c>
      <c r="AC195" s="80">
        <f t="shared" si="92"/>
        <v>1.270430850686818E-2</v>
      </c>
      <c r="AD195" s="80">
        <f t="shared" si="102"/>
        <v>-4.8219839644103625E-3</v>
      </c>
      <c r="AE195" s="80">
        <f t="shared" si="93"/>
        <v>2.3251529353030678E-6</v>
      </c>
      <c r="AF195">
        <f t="shared" si="103"/>
        <v>1.270430850686818E-2</v>
      </c>
      <c r="AG195" s="106"/>
      <c r="AH195">
        <f t="shared" si="94"/>
        <v>1.4233316828910372E-2</v>
      </c>
      <c r="AI195">
        <f t="shared" si="95"/>
        <v>1.1553447192122486</v>
      </c>
      <c r="AJ195">
        <f t="shared" si="96"/>
        <v>0.80638316253605036</v>
      </c>
      <c r="AK195">
        <f t="shared" si="97"/>
        <v>0.22407692991917855</v>
      </c>
      <c r="AL195">
        <f t="shared" si="98"/>
        <v>0.96460473353387544</v>
      </c>
      <c r="AM195">
        <f t="shared" si="99"/>
        <v>0.52354075150658874</v>
      </c>
      <c r="AN195" s="80">
        <f t="shared" si="111"/>
        <v>0.75374218539648963</v>
      </c>
      <c r="AO195" s="80">
        <f t="shared" si="111"/>
        <v>0.75373196954089294</v>
      </c>
      <c r="AP195" s="80">
        <f t="shared" si="111"/>
        <v>0.7536805847075192</v>
      </c>
      <c r="AQ195" s="80">
        <f t="shared" si="111"/>
        <v>0.75342216119148864</v>
      </c>
      <c r="AR195" s="80">
        <f t="shared" si="111"/>
        <v>0.75212345133170355</v>
      </c>
      <c r="AS195" s="80">
        <f t="shared" si="111"/>
        <v>0.74562047550118704</v>
      </c>
      <c r="AT195" s="80">
        <f t="shared" si="111"/>
        <v>0.71362360847461948</v>
      </c>
      <c r="AU195" s="80">
        <f t="shared" si="101"/>
        <v>0.56714460483002593</v>
      </c>
    </row>
    <row r="196" spans="1:48" x14ac:dyDescent="0.2">
      <c r="A196" s="16" t="s">
        <v>2428</v>
      </c>
      <c r="B196" s="41"/>
      <c r="C196" s="42">
        <v>44691.582999999999</v>
      </c>
      <c r="D196" s="42"/>
      <c r="E196">
        <f t="shared" si="83"/>
        <v>878.01337370157444</v>
      </c>
      <c r="F196">
        <f t="shared" si="84"/>
        <v>878</v>
      </c>
      <c r="G196">
        <f t="shared" si="110"/>
        <v>1.815394454752095E-2</v>
      </c>
      <c r="I196">
        <f t="shared" si="107"/>
        <v>1.815394454752095E-2</v>
      </c>
      <c r="P196">
        <f t="shared" si="86"/>
        <v>4.4963604327211484E-4</v>
      </c>
      <c r="Q196" s="11">
        <f t="shared" si="87"/>
        <v>29673.082999999999</v>
      </c>
      <c r="R196">
        <f t="shared" si="106"/>
        <v>3.1344253961361766E-4</v>
      </c>
      <c r="S196" s="21">
        <v>0.1</v>
      </c>
      <c r="Z196">
        <f t="shared" si="89"/>
        <v>878</v>
      </c>
      <c r="AA196" s="80">
        <f t="shared" si="90"/>
        <v>1.7975928514550658E-2</v>
      </c>
      <c r="AB196" s="80">
        <f t="shared" si="91"/>
        <v>3.9206277186105785E-3</v>
      </c>
      <c r="AC196" s="80">
        <f t="shared" si="92"/>
        <v>1.7704308504248836E-2</v>
      </c>
      <c r="AD196" s="80">
        <f t="shared" si="102"/>
        <v>1.7801603297029275E-4</v>
      </c>
      <c r="AE196" s="80">
        <f t="shared" si="93"/>
        <v>3.1689707994480359E-9</v>
      </c>
      <c r="AF196">
        <f t="shared" si="103"/>
        <v>1.7704308504248836E-2</v>
      </c>
      <c r="AG196" s="106"/>
      <c r="AH196">
        <f t="shared" si="94"/>
        <v>1.4233316828910372E-2</v>
      </c>
      <c r="AI196">
        <f t="shared" si="95"/>
        <v>1.1553447192122486</v>
      </c>
      <c r="AJ196">
        <f t="shared" si="96"/>
        <v>0.80638316253605036</v>
      </c>
      <c r="AK196">
        <f t="shared" si="97"/>
        <v>0.22407692991917855</v>
      </c>
      <c r="AL196">
        <f t="shared" si="98"/>
        <v>0.96460473353387544</v>
      </c>
      <c r="AM196">
        <f t="shared" si="99"/>
        <v>0.52354075150658874</v>
      </c>
      <c r="AN196" s="80">
        <f t="shared" si="111"/>
        <v>0.75374218539648963</v>
      </c>
      <c r="AO196" s="80">
        <f t="shared" si="111"/>
        <v>0.75373196954089294</v>
      </c>
      <c r="AP196" s="80">
        <f t="shared" si="111"/>
        <v>0.7536805847075192</v>
      </c>
      <c r="AQ196" s="80">
        <f t="shared" si="111"/>
        <v>0.75342216119148864</v>
      </c>
      <c r="AR196" s="80">
        <f t="shared" si="111"/>
        <v>0.75212345133170355</v>
      </c>
      <c r="AS196" s="80">
        <f t="shared" si="111"/>
        <v>0.74562047550118704</v>
      </c>
      <c r="AT196" s="80">
        <f t="shared" si="111"/>
        <v>0.71362360847461948</v>
      </c>
      <c r="AU196" s="80">
        <f t="shared" si="101"/>
        <v>0.56714460483002593</v>
      </c>
    </row>
    <row r="197" spans="1:48" x14ac:dyDescent="0.2">
      <c r="A197" s="16" t="s">
        <v>2429</v>
      </c>
      <c r="B197" s="41"/>
      <c r="C197" s="42">
        <v>44717.375999999997</v>
      </c>
      <c r="D197" s="42"/>
      <c r="E197">
        <f t="shared" si="83"/>
        <v>897.0146372428535</v>
      </c>
      <c r="F197">
        <f t="shared" si="84"/>
        <v>897</v>
      </c>
      <c r="G197">
        <f t="shared" si="110"/>
        <v>1.9869121024385095E-2</v>
      </c>
      <c r="I197">
        <f t="shared" si="107"/>
        <v>1.9869121024385095E-2</v>
      </c>
      <c r="P197">
        <f t="shared" si="86"/>
        <v>5.2753604327211495E-4</v>
      </c>
      <c r="Q197" s="11">
        <f t="shared" si="87"/>
        <v>29698.875999999997</v>
      </c>
      <c r="R197">
        <f t="shared" si="106"/>
        <v>3.7409690958161525E-4</v>
      </c>
      <c r="S197" s="21">
        <v>0.1</v>
      </c>
      <c r="Z197">
        <f t="shared" si="89"/>
        <v>897</v>
      </c>
      <c r="AA197" s="80">
        <f t="shared" si="90"/>
        <v>1.8213352430299132E-2</v>
      </c>
      <c r="AB197" s="80">
        <f t="shared" si="91"/>
        <v>5.3940917609515155E-3</v>
      </c>
      <c r="AC197" s="80">
        <f t="shared" si="92"/>
        <v>1.9341584981112981E-2</v>
      </c>
      <c r="AD197" s="80">
        <f t="shared" si="102"/>
        <v>1.6557685940859629E-3</v>
      </c>
      <c r="AE197" s="80">
        <f t="shared" si="93"/>
        <v>2.7415696371614058E-7</v>
      </c>
      <c r="AF197">
        <f t="shared" si="103"/>
        <v>1.9341584981112981E-2</v>
      </c>
      <c r="AG197" s="106"/>
      <c r="AH197">
        <f t="shared" si="94"/>
        <v>1.4475029263433579E-2</v>
      </c>
      <c r="AI197">
        <f t="shared" si="95"/>
        <v>1.1512413481949499</v>
      </c>
      <c r="AJ197">
        <f t="shared" si="96"/>
        <v>0.81701153692904505</v>
      </c>
      <c r="AK197">
        <f t="shared" si="97"/>
        <v>0.22686671616901125</v>
      </c>
      <c r="AL197">
        <f t="shared" si="98"/>
        <v>0.98280327254749345</v>
      </c>
      <c r="AM197">
        <f t="shared" si="99"/>
        <v>0.53518990071695427</v>
      </c>
      <c r="AN197" s="80">
        <f t="shared" si="111"/>
        <v>0.76892390246723519</v>
      </c>
      <c r="AO197" s="80">
        <f t="shared" si="111"/>
        <v>0.76891430967067331</v>
      </c>
      <c r="AP197" s="80">
        <f t="shared" si="111"/>
        <v>0.76886535553485302</v>
      </c>
      <c r="AQ197" s="80">
        <f t="shared" si="111"/>
        <v>0.76861556798427599</v>
      </c>
      <c r="AR197" s="80">
        <f t="shared" si="111"/>
        <v>0.7673419695859881</v>
      </c>
      <c r="AS197" s="80">
        <f t="shared" si="111"/>
        <v>0.76087237019275777</v>
      </c>
      <c r="AT197" s="80">
        <f t="shared" si="111"/>
        <v>0.72859985255188731</v>
      </c>
      <c r="AU197" s="80">
        <f t="shared" si="101"/>
        <v>0.57932960398477107</v>
      </c>
    </row>
    <row r="198" spans="1:48" x14ac:dyDescent="0.2">
      <c r="A198" s="16" t="s">
        <v>2429</v>
      </c>
      <c r="B198" s="41"/>
      <c r="C198" s="42">
        <v>44725.517999999996</v>
      </c>
      <c r="D198" s="42"/>
      <c r="E198">
        <f t="shared" si="83"/>
        <v>903.01270988865292</v>
      </c>
      <c r="F198">
        <f t="shared" si="84"/>
        <v>903</v>
      </c>
      <c r="G198">
        <f t="shared" si="110"/>
        <v>1.7252860961889382E-2</v>
      </c>
      <c r="I198">
        <f t="shared" si="107"/>
        <v>1.7252860961889382E-2</v>
      </c>
      <c r="P198">
        <f t="shared" si="86"/>
        <v>5.5273604327211491E-4</v>
      </c>
      <c r="Q198" s="11">
        <f t="shared" si="87"/>
        <v>29707.017999999996</v>
      </c>
      <c r="R198">
        <f t="shared" si="106"/>
        <v>2.7889417229742146E-4</v>
      </c>
      <c r="S198" s="21">
        <v>0.1</v>
      </c>
      <c r="Z198">
        <f t="shared" si="89"/>
        <v>903</v>
      </c>
      <c r="AA198" s="80">
        <f t="shared" si="90"/>
        <v>1.8287456948802142E-2</v>
      </c>
      <c r="AB198" s="80">
        <f t="shared" si="91"/>
        <v>2.7023688916297129E-3</v>
      </c>
      <c r="AC198" s="80">
        <f t="shared" si="92"/>
        <v>1.6700124918617269E-2</v>
      </c>
      <c r="AD198" s="80">
        <f t="shared" si="102"/>
        <v>-1.0345959869127591E-3</v>
      </c>
      <c r="AE198" s="80">
        <f t="shared" si="93"/>
        <v>1.0703888561359861E-7</v>
      </c>
      <c r="AF198">
        <f t="shared" si="103"/>
        <v>1.6700124918617269E-2</v>
      </c>
      <c r="AG198" s="106"/>
      <c r="AH198">
        <f t="shared" si="94"/>
        <v>1.455049207025967E-2</v>
      </c>
      <c r="AI198">
        <f t="shared" si="95"/>
        <v>1.1499412059132068</v>
      </c>
      <c r="AJ198">
        <f t="shared" si="96"/>
        <v>0.82029642115831092</v>
      </c>
      <c r="AK198">
        <f t="shared" si="97"/>
        <v>0.22772809900938903</v>
      </c>
      <c r="AL198">
        <f t="shared" si="98"/>
        <v>0.98852326183669348</v>
      </c>
      <c r="AM198">
        <f t="shared" si="99"/>
        <v>0.53887472875781628</v>
      </c>
      <c r="AN198" s="80">
        <f t="shared" si="111"/>
        <v>0.77370688949432265</v>
      </c>
      <c r="AO198" s="80">
        <f t="shared" si="111"/>
        <v>0.77369749079798256</v>
      </c>
      <c r="AP198" s="80">
        <f t="shared" si="111"/>
        <v>0.77364930362870143</v>
      </c>
      <c r="AQ198" s="80">
        <f t="shared" si="111"/>
        <v>0.77340228335200967</v>
      </c>
      <c r="AR198" s="80">
        <f t="shared" si="111"/>
        <v>0.77213692550877844</v>
      </c>
      <c r="AS198" s="80">
        <f t="shared" si="111"/>
        <v>0.76567940234419396</v>
      </c>
      <c r="AT198" s="80">
        <f t="shared" si="111"/>
        <v>0.73332460793470711</v>
      </c>
      <c r="AU198" s="80">
        <f t="shared" si="101"/>
        <v>0.58317749845469002</v>
      </c>
    </row>
    <row r="199" spans="1:48" x14ac:dyDescent="0.2">
      <c r="A199" s="16" t="s">
        <v>2429</v>
      </c>
      <c r="B199" s="41"/>
      <c r="C199" s="42">
        <v>44736.377999999997</v>
      </c>
      <c r="D199" s="42"/>
      <c r="E199">
        <f t="shared" si="83"/>
        <v>911.01308681488558</v>
      </c>
      <c r="F199">
        <f t="shared" si="84"/>
        <v>911</v>
      </c>
      <c r="G199">
        <f t="shared" si="110"/>
        <v>1.7764514217560645E-2</v>
      </c>
      <c r="I199">
        <f t="shared" si="107"/>
        <v>1.7764514217560645E-2</v>
      </c>
      <c r="P199">
        <f t="shared" si="86"/>
        <v>5.8678404327211497E-4</v>
      </c>
      <c r="Q199" s="11">
        <f t="shared" si="87"/>
        <v>29717.877999999997</v>
      </c>
      <c r="R199">
        <f t="shared" si="106"/>
        <v>2.9507441394066266E-4</v>
      </c>
      <c r="S199" s="21">
        <v>0.1</v>
      </c>
      <c r="Z199">
        <f t="shared" si="89"/>
        <v>911</v>
      </c>
      <c r="AA199" s="80">
        <f t="shared" si="90"/>
        <v>1.8385610167907612E-2</v>
      </c>
      <c r="AB199" s="80">
        <f t="shared" si="91"/>
        <v>3.1140548760682785E-3</v>
      </c>
      <c r="AC199" s="80">
        <f t="shared" si="92"/>
        <v>1.717773017428853E-2</v>
      </c>
      <c r="AD199" s="80">
        <f t="shared" si="102"/>
        <v>-6.2109595034696638E-4</v>
      </c>
      <c r="AE199" s="80">
        <f t="shared" si="93"/>
        <v>3.8576017953740136E-8</v>
      </c>
      <c r="AF199">
        <f t="shared" si="103"/>
        <v>1.717773017428853E-2</v>
      </c>
      <c r="AG199" s="106"/>
      <c r="AH199">
        <f t="shared" si="94"/>
        <v>1.4650459341492367E-2</v>
      </c>
      <c r="AI199">
        <f t="shared" si="95"/>
        <v>1.1482046624648985</v>
      </c>
      <c r="AJ199">
        <f t="shared" si="96"/>
        <v>0.82462312115324654</v>
      </c>
      <c r="AK199">
        <f t="shared" si="97"/>
        <v>0.22886203340179059</v>
      </c>
      <c r="AL199">
        <f t="shared" si="98"/>
        <v>0.99612979974490612</v>
      </c>
      <c r="AM199">
        <f t="shared" si="99"/>
        <v>0.54379251631499459</v>
      </c>
      <c r="AN199" s="80">
        <f t="shared" si="111"/>
        <v>0.78007578939399724</v>
      </c>
      <c r="AO199" s="80">
        <f t="shared" si="111"/>
        <v>0.78006664731188546</v>
      </c>
      <c r="AP199" s="80">
        <f t="shared" si="111"/>
        <v>0.78001948138274391</v>
      </c>
      <c r="AQ199" s="80">
        <f t="shared" si="111"/>
        <v>0.77977617736644789</v>
      </c>
      <c r="AR199" s="80">
        <f t="shared" si="111"/>
        <v>0.77852202927996639</v>
      </c>
      <c r="AS199" s="80">
        <f t="shared" si="111"/>
        <v>0.77208174046886335</v>
      </c>
      <c r="AT199" s="80">
        <f t="shared" si="111"/>
        <v>0.73962082135383045</v>
      </c>
      <c r="AU199" s="80">
        <f t="shared" si="101"/>
        <v>0.58830802441458285</v>
      </c>
    </row>
    <row r="200" spans="1:48" x14ac:dyDescent="0.2">
      <c r="A200" s="16" t="s">
        <v>2522</v>
      </c>
      <c r="B200" s="41"/>
      <c r="C200" s="42">
        <v>44737.732000000004</v>
      </c>
      <c r="D200" s="42"/>
      <c r="E200">
        <f t="shared" si="83"/>
        <v>912.01055554031575</v>
      </c>
      <c r="F200">
        <f t="shared" si="84"/>
        <v>912</v>
      </c>
      <c r="G200">
        <f t="shared" si="110"/>
        <v>1.4328470882901456E-2</v>
      </c>
      <c r="I200">
        <f t="shared" si="107"/>
        <v>1.4328470882901456E-2</v>
      </c>
      <c r="P200">
        <f t="shared" si="86"/>
        <v>5.910760432721149E-4</v>
      </c>
      <c r="Q200" s="11">
        <f t="shared" si="87"/>
        <v>29719.232000000004</v>
      </c>
      <c r="R200">
        <f t="shared" si="106"/>
        <v>1.8871601697987488E-4</v>
      </c>
      <c r="S200" s="21">
        <v>0.1</v>
      </c>
      <c r="Z200">
        <f t="shared" si="89"/>
        <v>912</v>
      </c>
      <c r="AA200" s="80">
        <f t="shared" si="90"/>
        <v>1.8397826789045776E-2</v>
      </c>
      <c r="AB200" s="80">
        <f t="shared" si="91"/>
        <v>-3.3443207739915909E-4</v>
      </c>
      <c r="AC200" s="80">
        <f t="shared" si="92"/>
        <v>1.3737394839629342E-2</v>
      </c>
      <c r="AD200" s="80">
        <f t="shared" si="102"/>
        <v>-4.0693559061443195E-3</v>
      </c>
      <c r="AE200" s="80">
        <f t="shared" si="93"/>
        <v>1.6559657490871657E-6</v>
      </c>
      <c r="AF200">
        <f t="shared" si="103"/>
        <v>1.3737394839629342E-2</v>
      </c>
      <c r="AG200" s="106"/>
      <c r="AH200">
        <f t="shared" si="94"/>
        <v>1.4662902960300615E-2</v>
      </c>
      <c r="AI200">
        <f t="shared" si="95"/>
        <v>1.1479873597899282</v>
      </c>
      <c r="AJ200">
        <f t="shared" si="96"/>
        <v>0.82515969567985326</v>
      </c>
      <c r="AK200">
        <f t="shared" si="97"/>
        <v>0.2290026062112463</v>
      </c>
      <c r="AL200">
        <f t="shared" si="98"/>
        <v>0.99707900018474982</v>
      </c>
      <c r="AM200">
        <f t="shared" si="99"/>
        <v>0.54440761950321304</v>
      </c>
      <c r="AN200" s="80">
        <f t="shared" si="111"/>
        <v>0.78087122475418136</v>
      </c>
      <c r="AO200" s="80">
        <f t="shared" si="111"/>
        <v>0.78086211456610677</v>
      </c>
      <c r="AP200" s="80">
        <f t="shared" si="111"/>
        <v>0.7808150761482775</v>
      </c>
      <c r="AQ200" s="80">
        <f t="shared" si="111"/>
        <v>0.78057223867582193</v>
      </c>
      <c r="AR200" s="80">
        <f t="shared" si="111"/>
        <v>0.77931950932371041</v>
      </c>
      <c r="AS200" s="80">
        <f t="shared" si="111"/>
        <v>0.77288146528547974</v>
      </c>
      <c r="AT200" s="80">
        <f t="shared" si="111"/>
        <v>0.74040756861226864</v>
      </c>
      <c r="AU200" s="80">
        <f t="shared" si="101"/>
        <v>0.58894934015956935</v>
      </c>
    </row>
    <row r="201" spans="1:48" x14ac:dyDescent="0.2">
      <c r="A201" s="16" t="s">
        <v>2430</v>
      </c>
      <c r="B201" s="41"/>
      <c r="C201" s="42">
        <v>44793.391000000003</v>
      </c>
      <c r="D201" s="42"/>
      <c r="E201">
        <f t="shared" si="83"/>
        <v>953.01359231169283</v>
      </c>
      <c r="F201">
        <f t="shared" si="84"/>
        <v>953</v>
      </c>
      <c r="G201">
        <f t="shared" si="110"/>
        <v>1.8450693802151363E-2</v>
      </c>
      <c r="I201">
        <f t="shared" si="107"/>
        <v>1.8450693802151363E-2</v>
      </c>
      <c r="P201">
        <f t="shared" si="86"/>
        <v>7.739360432721153E-4</v>
      </c>
      <c r="Q201" s="11">
        <f t="shared" si="87"/>
        <v>29774.891000000003</v>
      </c>
      <c r="R201">
        <f t="shared" si="106"/>
        <v>3.1246776486609773E-4</v>
      </c>
      <c r="S201" s="21">
        <v>0.1</v>
      </c>
      <c r="Z201">
        <f t="shared" si="89"/>
        <v>953</v>
      </c>
      <c r="AA201" s="80">
        <f t="shared" si="90"/>
        <v>1.8888614151949295E-2</v>
      </c>
      <c r="AB201" s="80">
        <f t="shared" si="91"/>
        <v>3.2876504336408364E-3</v>
      </c>
      <c r="AC201" s="80">
        <f t="shared" si="92"/>
        <v>1.7676757758879249E-2</v>
      </c>
      <c r="AD201" s="80">
        <f t="shared" si="102"/>
        <v>-4.3792034979793157E-4</v>
      </c>
      <c r="AE201" s="80">
        <f t="shared" si="93"/>
        <v>1.9177423276714275E-8</v>
      </c>
      <c r="AF201">
        <f t="shared" si="103"/>
        <v>1.7676757758879249E-2</v>
      </c>
      <c r="AG201" s="106"/>
      <c r="AH201">
        <f t="shared" si="94"/>
        <v>1.5163043368510527E-2</v>
      </c>
      <c r="AI201">
        <f t="shared" si="95"/>
        <v>1.1390380130689206</v>
      </c>
      <c r="AJ201">
        <f t="shared" si="96"/>
        <v>0.84634885573501339</v>
      </c>
      <c r="AK201">
        <f t="shared" si="97"/>
        <v>0.23454398996986359</v>
      </c>
      <c r="AL201">
        <f t="shared" si="98"/>
        <v>1.0356867049667497</v>
      </c>
      <c r="AM201">
        <f t="shared" si="99"/>
        <v>0.56970170263442999</v>
      </c>
      <c r="AN201" s="80">
        <f t="shared" si="111"/>
        <v>0.81335403652776583</v>
      </c>
      <c r="AO201" s="80">
        <f t="shared" si="111"/>
        <v>0.81334619489453064</v>
      </c>
      <c r="AP201" s="80">
        <f t="shared" si="111"/>
        <v>0.81330433704885152</v>
      </c>
      <c r="AQ201" s="80">
        <f t="shared" si="111"/>
        <v>0.81308093542929427</v>
      </c>
      <c r="AR201" s="80">
        <f t="shared" si="111"/>
        <v>0.81188949806173771</v>
      </c>
      <c r="AS201" s="80">
        <f t="shared" si="111"/>
        <v>0.80556043708011937</v>
      </c>
      <c r="AT201" s="80">
        <f t="shared" si="111"/>
        <v>0.77260988877586112</v>
      </c>
      <c r="AU201" s="80">
        <f t="shared" si="101"/>
        <v>0.61524328570401909</v>
      </c>
    </row>
    <row r="202" spans="1:48" x14ac:dyDescent="0.2">
      <c r="A202" s="16" t="s">
        <v>2430</v>
      </c>
      <c r="B202" s="41"/>
      <c r="C202" s="42">
        <v>44835.474999999999</v>
      </c>
      <c r="D202" s="42"/>
      <c r="E202">
        <f t="shared" si="83"/>
        <v>984.0161579252765</v>
      </c>
      <c r="F202">
        <f t="shared" si="84"/>
        <v>984</v>
      </c>
      <c r="G202">
        <f t="shared" si="110"/>
        <v>2.193335015908815E-2</v>
      </c>
      <c r="I202">
        <f t="shared" si="107"/>
        <v>2.193335015908815E-2</v>
      </c>
      <c r="P202">
        <f t="shared" si="86"/>
        <v>9.2112404327211479E-4</v>
      </c>
      <c r="Q202" s="11">
        <f t="shared" si="87"/>
        <v>29816.974999999999</v>
      </c>
      <c r="R202">
        <f t="shared" si="106"/>
        <v>4.4151364634218142E-4</v>
      </c>
      <c r="S202" s="21">
        <v>0.1</v>
      </c>
      <c r="Z202">
        <f t="shared" si="89"/>
        <v>984</v>
      </c>
      <c r="AA202" s="80">
        <f t="shared" si="90"/>
        <v>1.9246542307595448E-2</v>
      </c>
      <c r="AB202" s="80">
        <f t="shared" si="91"/>
        <v>6.405247013951126E-3</v>
      </c>
      <c r="AC202" s="80">
        <f t="shared" si="92"/>
        <v>2.1012226115816036E-2</v>
      </c>
      <c r="AD202" s="80">
        <f t="shared" si="102"/>
        <v>2.6868078514927021E-3</v>
      </c>
      <c r="AE202" s="80">
        <f t="shared" si="93"/>
        <v>7.21893643084283E-7</v>
      </c>
      <c r="AF202">
        <f t="shared" si="103"/>
        <v>2.1012226115816036E-2</v>
      </c>
      <c r="AG202" s="106"/>
      <c r="AH202">
        <f t="shared" si="94"/>
        <v>1.5528103145137024E-2</v>
      </c>
      <c r="AI202">
        <f t="shared" si="95"/>
        <v>1.132228799851877</v>
      </c>
      <c r="AJ202">
        <f t="shared" si="96"/>
        <v>0.861330409780107</v>
      </c>
      <c r="AK202">
        <f t="shared" si="97"/>
        <v>0.23844914929365774</v>
      </c>
      <c r="AL202">
        <f t="shared" si="98"/>
        <v>1.0644767330597489</v>
      </c>
      <c r="AM202">
        <f t="shared" si="99"/>
        <v>0.58892776116640466</v>
      </c>
      <c r="AN202" s="80">
        <f t="shared" si="111"/>
        <v>0.83774488008402059</v>
      </c>
      <c r="AO202" s="80">
        <f t="shared" si="111"/>
        <v>0.83773794011956382</v>
      </c>
      <c r="AP202" s="80">
        <f t="shared" si="111"/>
        <v>0.83769990287562757</v>
      </c>
      <c r="AQ202" s="80">
        <f t="shared" si="111"/>
        <v>0.83749145311263073</v>
      </c>
      <c r="AR202" s="80">
        <f t="shared" si="111"/>
        <v>0.83634997244250819</v>
      </c>
      <c r="AS202" s="80">
        <f t="shared" si="111"/>
        <v>0.83012454346529729</v>
      </c>
      <c r="AT202" s="80">
        <f t="shared" si="111"/>
        <v>0.79688597587615873</v>
      </c>
      <c r="AU202" s="80">
        <f t="shared" si="101"/>
        <v>0.63512407379860303</v>
      </c>
    </row>
    <row r="203" spans="1:48" x14ac:dyDescent="0.2">
      <c r="A203" s="16" t="s">
        <v>2430</v>
      </c>
      <c r="B203" s="41"/>
      <c r="C203" s="42">
        <v>44854.474999999999</v>
      </c>
      <c r="D203" s="42"/>
      <c r="E203">
        <f t="shared" si="83"/>
        <v>998.01313413139189</v>
      </c>
      <c r="F203">
        <f t="shared" si="84"/>
        <v>998</v>
      </c>
      <c r="G203">
        <f t="shared" si="110"/>
        <v>1.7828743351856247E-2</v>
      </c>
      <c r="I203">
        <f t="shared" si="107"/>
        <v>1.7828743351856247E-2</v>
      </c>
      <c r="P203">
        <f t="shared" si="86"/>
        <v>9.9011604327211471E-4</v>
      </c>
      <c r="Q203" s="11">
        <f t="shared" si="87"/>
        <v>29835.974999999999</v>
      </c>
      <c r="R203">
        <f t="shared" si="106"/>
        <v>2.8353936963739531E-4</v>
      </c>
      <c r="S203" s="21">
        <v>0.1</v>
      </c>
      <c r="Z203">
        <f t="shared" si="89"/>
        <v>998</v>
      </c>
      <c r="AA203" s="80">
        <f t="shared" si="90"/>
        <v>1.9404454034513727E-2</v>
      </c>
      <c r="AB203" s="80">
        <f t="shared" si="91"/>
        <v>2.13949086695275E-3</v>
      </c>
      <c r="AC203" s="80">
        <f t="shared" si="92"/>
        <v>1.6838627308584132E-2</v>
      </c>
      <c r="AD203" s="80">
        <f t="shared" si="102"/>
        <v>-1.5757106826574802E-3</v>
      </c>
      <c r="AE203" s="80">
        <f t="shared" si="93"/>
        <v>2.4828641554409026E-7</v>
      </c>
      <c r="AF203">
        <f t="shared" si="103"/>
        <v>1.6838627308584132E-2</v>
      </c>
      <c r="AG203" s="106"/>
      <c r="AH203">
        <f t="shared" si="94"/>
        <v>1.5689252484903497E-2</v>
      </c>
      <c r="AI203">
        <f t="shared" si="95"/>
        <v>1.1291445700558362</v>
      </c>
      <c r="AJ203">
        <f t="shared" si="96"/>
        <v>0.86780679772472735</v>
      </c>
      <c r="AK203">
        <f t="shared" si="97"/>
        <v>0.24013357185997544</v>
      </c>
      <c r="AL203">
        <f t="shared" si="98"/>
        <v>1.0773655690458404</v>
      </c>
      <c r="AM203">
        <f t="shared" si="99"/>
        <v>0.5976405228556404</v>
      </c>
      <c r="AN203" s="80">
        <f t="shared" si="111"/>
        <v>0.84871209027571703</v>
      </c>
      <c r="AO203" s="80">
        <f t="shared" si="111"/>
        <v>0.84870553939217941</v>
      </c>
      <c r="AP203" s="80">
        <f t="shared" si="111"/>
        <v>0.84866918971815908</v>
      </c>
      <c r="AQ203" s="80">
        <f t="shared" si="111"/>
        <v>0.84846751916453822</v>
      </c>
      <c r="AR203" s="80">
        <f t="shared" si="111"/>
        <v>0.8473494738035432</v>
      </c>
      <c r="AS203" s="80">
        <f t="shared" si="111"/>
        <v>0.84117657770915577</v>
      </c>
      <c r="AT203" s="80">
        <f t="shared" si="111"/>
        <v>0.80782851683513313</v>
      </c>
      <c r="AU203" s="80">
        <f t="shared" si="101"/>
        <v>0.6441024942284157</v>
      </c>
    </row>
    <row r="204" spans="1:48" x14ac:dyDescent="0.2">
      <c r="A204" s="16" t="s">
        <v>2430</v>
      </c>
      <c r="B204" s="41"/>
      <c r="C204" s="42">
        <v>44865.334000000003</v>
      </c>
      <c r="D204" s="42"/>
      <c r="E204">
        <f t="shared" si="83"/>
        <v>1006.0127743746688</v>
      </c>
      <c r="F204">
        <f t="shared" si="84"/>
        <v>1006</v>
      </c>
      <c r="G204">
        <f t="shared" si="110"/>
        <v>1.7340396603685804E-2</v>
      </c>
      <c r="I204">
        <f t="shared" si="107"/>
        <v>1.7340396603685804E-2</v>
      </c>
      <c r="P204">
        <f t="shared" si="86"/>
        <v>1.0302440432721147E-3</v>
      </c>
      <c r="Q204" s="11">
        <f t="shared" si="87"/>
        <v>29846.834000000003</v>
      </c>
      <c r="R204">
        <f t="shared" si="106"/>
        <v>2.6602107654396921E-4</v>
      </c>
      <c r="S204" s="21">
        <v>0.1</v>
      </c>
      <c r="Z204">
        <f t="shared" si="89"/>
        <v>1006</v>
      </c>
      <c r="AA204" s="80">
        <f t="shared" si="90"/>
        <v>1.9493643543249051E-2</v>
      </c>
      <c r="AB204" s="80">
        <f t="shared" si="91"/>
        <v>1.5600998296583443E-3</v>
      </c>
      <c r="AC204" s="80">
        <f t="shared" si="92"/>
        <v>1.6310152560413689E-2</v>
      </c>
      <c r="AD204" s="80">
        <f t="shared" si="102"/>
        <v>-2.1532469395632477E-3</v>
      </c>
      <c r="AE204" s="80">
        <f t="shared" si="93"/>
        <v>4.6364723827384923E-7</v>
      </c>
      <c r="AF204">
        <f t="shared" si="103"/>
        <v>1.6310152560413689E-2</v>
      </c>
      <c r="AG204" s="106"/>
      <c r="AH204">
        <f t="shared" si="94"/>
        <v>1.5780296774027459E-2</v>
      </c>
      <c r="AI204">
        <f t="shared" si="95"/>
        <v>1.1273800959258398</v>
      </c>
      <c r="AJ204">
        <f t="shared" si="96"/>
        <v>0.87142745407974698</v>
      </c>
      <c r="AK204">
        <f t="shared" si="97"/>
        <v>0.24107418665435887</v>
      </c>
      <c r="AL204">
        <f t="shared" si="98"/>
        <v>1.0846990593770864</v>
      </c>
      <c r="AM204">
        <f t="shared" si="99"/>
        <v>0.60262788641024323</v>
      </c>
      <c r="AN204" s="80">
        <f t="shared" si="111"/>
        <v>0.85496562657126363</v>
      </c>
      <c r="AO204" s="80">
        <f t="shared" si="111"/>
        <v>0.8549592926954368</v>
      </c>
      <c r="AP204" s="80">
        <f t="shared" si="111"/>
        <v>0.85492389512441114</v>
      </c>
      <c r="AQ204" s="80">
        <f t="shared" si="111"/>
        <v>0.854726098367667</v>
      </c>
      <c r="AR204" s="80">
        <f t="shared" si="111"/>
        <v>0.85362166361798431</v>
      </c>
      <c r="AS204" s="80">
        <f t="shared" si="111"/>
        <v>0.84748033962507241</v>
      </c>
      <c r="AT204" s="80">
        <f t="shared" si="111"/>
        <v>0.81407548177274458</v>
      </c>
      <c r="AU204" s="80">
        <f t="shared" si="101"/>
        <v>0.64923302018830764</v>
      </c>
      <c r="AV204" s="80"/>
    </row>
    <row r="205" spans="1:48" x14ac:dyDescent="0.2">
      <c r="A205" s="16" t="s">
        <v>2522</v>
      </c>
      <c r="B205" s="41"/>
      <c r="C205" s="42">
        <v>44885.699000000001</v>
      </c>
      <c r="D205" s="42"/>
      <c r="E205">
        <f t="shared" si="83"/>
        <v>1021.0153228187482</v>
      </c>
      <c r="F205">
        <f t="shared" si="84"/>
        <v>1021</v>
      </c>
      <c r="G205">
        <f t="shared" si="110"/>
        <v>2.079974645312177E-2</v>
      </c>
      <c r="I205">
        <f t="shared" si="107"/>
        <v>2.079974645312177E-2</v>
      </c>
      <c r="P205">
        <f t="shared" si="86"/>
        <v>1.106864043272115E-3</v>
      </c>
      <c r="Q205" s="11">
        <f t="shared" si="87"/>
        <v>29867.199000000001</v>
      </c>
      <c r="R205">
        <f t="shared" si="106"/>
        <v>3.8780961760816597E-4</v>
      </c>
      <c r="S205" s="21">
        <v>0.1</v>
      </c>
      <c r="Z205">
        <f t="shared" si="89"/>
        <v>1021</v>
      </c>
      <c r="AA205" s="80">
        <f t="shared" si="90"/>
        <v>1.9658820686521895E-2</v>
      </c>
      <c r="AB205" s="80">
        <f t="shared" si="91"/>
        <v>4.8507855783492329E-3</v>
      </c>
      <c r="AC205" s="80">
        <f t="shared" si="92"/>
        <v>1.9692882409849656E-2</v>
      </c>
      <c r="AD205" s="80">
        <f t="shared" si="102"/>
        <v>1.1409257665998748E-3</v>
      </c>
      <c r="AE205" s="80">
        <f t="shared" si="93"/>
        <v>1.3017116048915121E-7</v>
      </c>
      <c r="AF205">
        <f t="shared" si="103"/>
        <v>1.9692882409849656E-2</v>
      </c>
      <c r="AG205" s="106"/>
      <c r="AH205">
        <f t="shared" si="94"/>
        <v>1.5948960874772537E-2</v>
      </c>
      <c r="AI205">
        <f t="shared" si="95"/>
        <v>1.1240683195872889</v>
      </c>
      <c r="AJ205">
        <f t="shared" si="96"/>
        <v>0.87806015036774576</v>
      </c>
      <c r="AK205">
        <f t="shared" si="97"/>
        <v>0.24279519019931822</v>
      </c>
      <c r="AL205">
        <f t="shared" si="98"/>
        <v>1.0983875661714433</v>
      </c>
      <c r="AM205">
        <f t="shared" si="99"/>
        <v>0.61199648884375946</v>
      </c>
      <c r="AN205" s="80">
        <f t="shared" si="111"/>
        <v>0.86666462815398959</v>
      </c>
      <c r="AO205" s="80">
        <f t="shared" si="111"/>
        <v>0.86665869043721955</v>
      </c>
      <c r="AP205" s="80">
        <f t="shared" si="111"/>
        <v>0.8666250520393084</v>
      </c>
      <c r="AQ205" s="80">
        <f t="shared" si="111"/>
        <v>0.86643450867637861</v>
      </c>
      <c r="AR205" s="80">
        <f t="shared" si="111"/>
        <v>0.86535598862616403</v>
      </c>
      <c r="AS205" s="80">
        <f t="shared" si="111"/>
        <v>0.85927683902806695</v>
      </c>
      <c r="AT205" s="80">
        <f t="shared" si="111"/>
        <v>0.82577682299351984</v>
      </c>
      <c r="AU205" s="80">
        <f t="shared" si="101"/>
        <v>0.65885275636310681</v>
      </c>
      <c r="AV205" s="80"/>
    </row>
    <row r="206" spans="1:48" x14ac:dyDescent="0.2">
      <c r="A206" s="16" t="s">
        <v>2522</v>
      </c>
      <c r="B206" s="41"/>
      <c r="C206" s="42">
        <v>44995.648999999998</v>
      </c>
      <c r="D206" s="42"/>
      <c r="E206">
        <f t="shared" si="83"/>
        <v>1102.0136140746606</v>
      </c>
      <c r="F206">
        <f t="shared" si="84"/>
        <v>1102</v>
      </c>
      <c r="G206">
        <f t="shared" si="110"/>
        <v>1.8480235637980513E-2</v>
      </c>
      <c r="I206">
        <f t="shared" si="107"/>
        <v>1.8480235637980513E-2</v>
      </c>
      <c r="P206">
        <f t="shared" si="86"/>
        <v>1.5517160432721154E-3</v>
      </c>
      <c r="Q206" s="11">
        <f t="shared" si="87"/>
        <v>29977.148999999998</v>
      </c>
      <c r="R206">
        <f t="shared" si="106"/>
        <v>2.8657477566842613E-4</v>
      </c>
      <c r="S206" s="21">
        <v>0.1</v>
      </c>
      <c r="Z206">
        <f t="shared" si="89"/>
        <v>1102</v>
      </c>
      <c r="AA206" s="80">
        <f t="shared" si="90"/>
        <v>2.0504358514568041E-2</v>
      </c>
      <c r="AB206" s="80">
        <f t="shared" si="91"/>
        <v>1.6666990076007714E-3</v>
      </c>
      <c r="AC206" s="80">
        <f t="shared" si="92"/>
        <v>1.6928519594708397E-2</v>
      </c>
      <c r="AD206" s="80">
        <f t="shared" si="102"/>
        <v>-2.024122876587528E-3</v>
      </c>
      <c r="AE206" s="80">
        <f t="shared" si="93"/>
        <v>4.0970734195249694E-7</v>
      </c>
      <c r="AF206">
        <f t="shared" si="103"/>
        <v>1.6928519594708397E-2</v>
      </c>
      <c r="AG206" s="106"/>
      <c r="AH206">
        <f t="shared" si="94"/>
        <v>1.6813536630379742E-2</v>
      </c>
      <c r="AI206">
        <f t="shared" si="95"/>
        <v>1.106147127773202</v>
      </c>
      <c r="AJ206">
        <f t="shared" si="96"/>
        <v>0.91043124974793388</v>
      </c>
      <c r="AK206">
        <f t="shared" si="97"/>
        <v>0.25114784405731283</v>
      </c>
      <c r="AL206">
        <f t="shared" si="98"/>
        <v>1.1709195510344961</v>
      </c>
      <c r="AM206">
        <f t="shared" si="99"/>
        <v>0.66299990091184746</v>
      </c>
      <c r="AN206" s="80">
        <f t="shared" si="111"/>
        <v>0.92924348093181275</v>
      </c>
      <c r="AO206" s="80">
        <f t="shared" si="111"/>
        <v>0.92923942855829622</v>
      </c>
      <c r="AP206" s="80">
        <f t="shared" si="111"/>
        <v>0.92921459375901594</v>
      </c>
      <c r="AQ206" s="80">
        <f t="shared" si="111"/>
        <v>0.92906241277527624</v>
      </c>
      <c r="AR206" s="80">
        <f t="shared" si="111"/>
        <v>0.92813056441261632</v>
      </c>
      <c r="AS206" s="80">
        <f t="shared" si="111"/>
        <v>0.92244965996956618</v>
      </c>
      <c r="AT206" s="80">
        <f t="shared" si="111"/>
        <v>0.88869232838603252</v>
      </c>
      <c r="AU206" s="80">
        <f t="shared" si="101"/>
        <v>0.71079933170701981</v>
      </c>
      <c r="AV206" s="80"/>
    </row>
    <row r="207" spans="1:48" x14ac:dyDescent="0.2">
      <c r="A207" s="16" t="s">
        <v>2431</v>
      </c>
      <c r="B207" s="41"/>
      <c r="C207" s="42">
        <v>45002.436000000002</v>
      </c>
      <c r="D207" s="42"/>
      <c r="E207">
        <f t="shared" si="83"/>
        <v>1107.0134813120796</v>
      </c>
      <c r="F207">
        <f t="shared" si="84"/>
        <v>1107</v>
      </c>
      <c r="G207">
        <f t="shared" si="110"/>
        <v>1.8300018928130157E-2</v>
      </c>
      <c r="I207">
        <f t="shared" si="107"/>
        <v>1.8300018928130157E-2</v>
      </c>
      <c r="P207">
        <f t="shared" si="86"/>
        <v>1.5808960432721147E-3</v>
      </c>
      <c r="Q207" s="11">
        <f t="shared" si="87"/>
        <v>29983.936000000002</v>
      </c>
      <c r="R207">
        <f t="shared" si="106"/>
        <v>2.7952907003898398E-4</v>
      </c>
      <c r="S207" s="21">
        <v>0.1</v>
      </c>
      <c r="Z207">
        <f t="shared" si="89"/>
        <v>1107</v>
      </c>
      <c r="AA207" s="80">
        <f t="shared" si="90"/>
        <v>2.0553980763809994E-2</v>
      </c>
      <c r="AB207" s="80">
        <f t="shared" si="91"/>
        <v>1.4356733459840211E-3</v>
      </c>
      <c r="AC207" s="80">
        <f t="shared" si="92"/>
        <v>1.6719122884858044E-2</v>
      </c>
      <c r="AD207" s="80">
        <f t="shared" si="102"/>
        <v>-2.2539618356798366E-3</v>
      </c>
      <c r="AE207" s="80">
        <f t="shared" si="93"/>
        <v>5.0803439567012195E-7</v>
      </c>
      <c r="AF207">
        <f t="shared" si="103"/>
        <v>1.6719122884858044E-2</v>
      </c>
      <c r="AG207" s="106"/>
      <c r="AH207">
        <f t="shared" si="94"/>
        <v>1.6864345582146136E-2</v>
      </c>
      <c r="AI207">
        <f t="shared" si="95"/>
        <v>1.1050407786211034</v>
      </c>
      <c r="AJ207">
        <f t="shared" si="96"/>
        <v>0.91224298398458503</v>
      </c>
      <c r="AK207">
        <f t="shared" si="97"/>
        <v>0.25161257348512844</v>
      </c>
      <c r="AL207">
        <f t="shared" si="98"/>
        <v>1.1753206427978857</v>
      </c>
      <c r="AM207">
        <f t="shared" si="99"/>
        <v>0.666172371891535</v>
      </c>
      <c r="AN207" s="80">
        <f t="shared" si="111"/>
        <v>0.93307340277644568</v>
      </c>
      <c r="AO207" s="80">
        <f t="shared" si="111"/>
        <v>0.93306945239696937</v>
      </c>
      <c r="AP207" s="80">
        <f t="shared" si="111"/>
        <v>0.93304511770614007</v>
      </c>
      <c r="AQ207" s="80">
        <f t="shared" si="111"/>
        <v>0.93289523145332398</v>
      </c>
      <c r="AR207" s="80">
        <f t="shared" si="111"/>
        <v>0.93197269451278508</v>
      </c>
      <c r="AS207" s="80">
        <f t="shared" si="111"/>
        <v>0.92631957052293667</v>
      </c>
      <c r="AT207" s="80">
        <f t="shared" si="111"/>
        <v>0.89256057125540222</v>
      </c>
      <c r="AU207" s="80">
        <f t="shared" si="101"/>
        <v>0.71400591043195227</v>
      </c>
    </row>
    <row r="208" spans="1:48" x14ac:dyDescent="0.2">
      <c r="A208" s="16" t="s">
        <v>2431</v>
      </c>
      <c r="B208" s="41"/>
      <c r="C208" s="42">
        <v>45006.51</v>
      </c>
      <c r="D208" s="42"/>
      <c r="E208">
        <f t="shared" si="83"/>
        <v>1110.0147276838543</v>
      </c>
      <c r="F208">
        <f t="shared" si="84"/>
        <v>1110</v>
      </c>
      <c r="G208">
        <f t="shared" si="110"/>
        <v>1.9991888897493482E-2</v>
      </c>
      <c r="I208">
        <f t="shared" si="107"/>
        <v>1.9991888897493482E-2</v>
      </c>
      <c r="P208">
        <f t="shared" si="86"/>
        <v>1.5985000432721152E-3</v>
      </c>
      <c r="Q208" s="11">
        <f t="shared" si="87"/>
        <v>29988.010000000002</v>
      </c>
      <c r="R208">
        <f t="shared" si="106"/>
        <v>3.3831675354259482E-4</v>
      </c>
      <c r="S208" s="21">
        <v>0.1</v>
      </c>
      <c r="Z208">
        <f t="shared" si="89"/>
        <v>1110</v>
      </c>
      <c r="AA208" s="80">
        <f t="shared" si="90"/>
        <v>2.0583610503577793E-2</v>
      </c>
      <c r="AB208" s="80">
        <f t="shared" si="91"/>
        <v>3.0972009109870753E-3</v>
      </c>
      <c r="AC208" s="80">
        <f t="shared" si="92"/>
        <v>1.8393388854221367E-2</v>
      </c>
      <c r="AD208" s="80">
        <f t="shared" si="102"/>
        <v>-5.9172160608431112E-4</v>
      </c>
      <c r="AE208" s="80">
        <f t="shared" si="93"/>
        <v>3.5013445910699666E-8</v>
      </c>
      <c r="AF208">
        <f t="shared" si="103"/>
        <v>1.8393388854221367E-2</v>
      </c>
      <c r="AG208" s="106"/>
      <c r="AH208">
        <f t="shared" si="94"/>
        <v>1.6894687986506406E-2</v>
      </c>
      <c r="AI208">
        <f t="shared" si="95"/>
        <v>1.1043770557398886</v>
      </c>
      <c r="AJ208">
        <f t="shared" si="96"/>
        <v>0.91331982409941637</v>
      </c>
      <c r="AK208">
        <f t="shared" si="97"/>
        <v>0.25188863123255284</v>
      </c>
      <c r="AL208">
        <f t="shared" si="98"/>
        <v>1.1779570714322083</v>
      </c>
      <c r="AM208">
        <f t="shared" si="99"/>
        <v>0.66807726467882023</v>
      </c>
      <c r="AN208" s="80">
        <f t="shared" si="111"/>
        <v>0.93536951612192798</v>
      </c>
      <c r="AO208" s="80">
        <f t="shared" si="111"/>
        <v>0.93536562613232022</v>
      </c>
      <c r="AP208" s="80">
        <f t="shared" si="111"/>
        <v>0.93534158889852892</v>
      </c>
      <c r="AQ208" s="80">
        <f t="shared" si="111"/>
        <v>0.93519307409940233</v>
      </c>
      <c r="AR208" s="80">
        <f t="shared" si="111"/>
        <v>0.93427613285753408</v>
      </c>
      <c r="AS208" s="80">
        <f t="shared" si="111"/>
        <v>0.92863984232492514</v>
      </c>
      <c r="AT208" s="80">
        <f t="shared" si="111"/>
        <v>0.89488063616826841</v>
      </c>
      <c r="AU208" s="80">
        <f t="shared" si="101"/>
        <v>0.71592985766691264</v>
      </c>
    </row>
    <row r="209" spans="1:47" x14ac:dyDescent="0.2">
      <c r="A209" s="16" t="s">
        <v>2431</v>
      </c>
      <c r="B209" s="41"/>
      <c r="C209" s="42">
        <v>45006.512000000002</v>
      </c>
      <c r="D209" s="42"/>
      <c r="E209">
        <f t="shared" si="83"/>
        <v>1110.0162010497711</v>
      </c>
      <c r="F209">
        <f t="shared" si="84"/>
        <v>1110</v>
      </c>
      <c r="G209">
        <f t="shared" si="110"/>
        <v>2.1991888897900935E-2</v>
      </c>
      <c r="I209">
        <f t="shared" si="107"/>
        <v>2.1991888897900935E-2</v>
      </c>
      <c r="P209">
        <f t="shared" si="86"/>
        <v>1.5985000432721152E-3</v>
      </c>
      <c r="Q209" s="11">
        <f t="shared" si="87"/>
        <v>29988.012000000002</v>
      </c>
      <c r="R209">
        <f t="shared" si="106"/>
        <v>4.1589030897609902E-4</v>
      </c>
      <c r="S209" s="21">
        <v>0.1</v>
      </c>
      <c r="Z209">
        <f t="shared" si="89"/>
        <v>1110</v>
      </c>
      <c r="AA209" s="80">
        <f t="shared" si="90"/>
        <v>2.0583610503577793E-2</v>
      </c>
      <c r="AB209" s="80">
        <f t="shared" si="91"/>
        <v>5.0972009113945289E-3</v>
      </c>
      <c r="AC209" s="80">
        <f t="shared" si="92"/>
        <v>2.0393388854628821E-2</v>
      </c>
      <c r="AD209" s="80">
        <f t="shared" si="102"/>
        <v>1.4082783943231425E-3</v>
      </c>
      <c r="AE209" s="80">
        <f t="shared" si="93"/>
        <v>1.9832480359173687E-7</v>
      </c>
      <c r="AF209">
        <f t="shared" si="103"/>
        <v>2.0393388854628821E-2</v>
      </c>
      <c r="AG209" s="106"/>
      <c r="AH209">
        <f t="shared" si="94"/>
        <v>1.6894687986506406E-2</v>
      </c>
      <c r="AI209">
        <f t="shared" si="95"/>
        <v>1.1043770557398886</v>
      </c>
      <c r="AJ209">
        <f t="shared" si="96"/>
        <v>0.91331982409941637</v>
      </c>
      <c r="AK209">
        <f t="shared" si="97"/>
        <v>0.25188863123255284</v>
      </c>
      <c r="AL209">
        <f t="shared" si="98"/>
        <v>1.1779570714322083</v>
      </c>
      <c r="AM209">
        <f t="shared" si="99"/>
        <v>0.66807726467882023</v>
      </c>
      <c r="AN209" s="80">
        <f t="shared" si="111"/>
        <v>0.93536951612192798</v>
      </c>
      <c r="AO209" s="80">
        <f t="shared" si="111"/>
        <v>0.93536562613232022</v>
      </c>
      <c r="AP209" s="80">
        <f t="shared" si="111"/>
        <v>0.93534158889852892</v>
      </c>
      <c r="AQ209" s="80">
        <f t="shared" si="111"/>
        <v>0.93519307409940233</v>
      </c>
      <c r="AR209" s="80">
        <f t="shared" si="111"/>
        <v>0.93427613285753408</v>
      </c>
      <c r="AS209" s="80">
        <f t="shared" si="111"/>
        <v>0.92863984232492514</v>
      </c>
      <c r="AT209" s="80">
        <f t="shared" si="111"/>
        <v>0.89488063616826841</v>
      </c>
      <c r="AU209" s="80">
        <f t="shared" si="101"/>
        <v>0.71592985766691264</v>
      </c>
    </row>
    <row r="210" spans="1:47" x14ac:dyDescent="0.2">
      <c r="A210" s="16" t="s">
        <v>2431</v>
      </c>
      <c r="B210" s="41"/>
      <c r="C210" s="42">
        <v>45006.517</v>
      </c>
      <c r="D210" s="42"/>
      <c r="E210">
        <f t="shared" ref="E210:E272" si="112">(C210-C$7)/C$8</f>
        <v>1110.0198844645602</v>
      </c>
      <c r="F210">
        <f t="shared" ref="F210:F272" si="113">+ROUND(2*E210,0)/2</f>
        <v>1110</v>
      </c>
      <c r="G210">
        <f t="shared" si="110"/>
        <v>2.6991888895281591E-2</v>
      </c>
      <c r="I210">
        <f t="shared" si="107"/>
        <v>2.6991888895281591E-2</v>
      </c>
      <c r="P210">
        <f t="shared" ref="P210:P272" si="114">+D$11+D$12*F210+D$13*F210^2</f>
        <v>1.5985000432721152E-3</v>
      </c>
      <c r="Q210" s="11">
        <f t="shared" ref="Q210:Q272" si="115">C210-15018.5</f>
        <v>29988.017</v>
      </c>
      <c r="R210">
        <f t="shared" si="106"/>
        <v>6.4482419738935909E-4</v>
      </c>
      <c r="S210" s="21">
        <v>0.1</v>
      </c>
      <c r="Z210">
        <f t="shared" ref="Z210:Z272" si="116">F210</f>
        <v>1110</v>
      </c>
      <c r="AA210" s="80">
        <f t="shared" ref="AA210:AA272" si="117">AB$3+AB$4*Z210+AB$5*Z210^2+AH210</f>
        <v>2.0583610503577793E-2</v>
      </c>
      <c r="AB210" s="80">
        <f t="shared" ref="AB210:AB272" si="118">IF(S210&lt;&gt;0,G210-AH210, -9999)</f>
        <v>1.0097200908775184E-2</v>
      </c>
      <c r="AC210" s="80">
        <f t="shared" ref="AC210:AC272" si="119">+G210-P210</f>
        <v>2.5393388852009476E-2</v>
      </c>
      <c r="AD210" s="80">
        <f t="shared" si="102"/>
        <v>6.4082783917037978E-3</v>
      </c>
      <c r="AE210" s="80">
        <f t="shared" ref="AE210:AE272" si="120">+(G210-AA210)^2*S210</f>
        <v>4.1066031945577815E-6</v>
      </c>
      <c r="AF210">
        <f t="shared" si="103"/>
        <v>2.5393388852009476E-2</v>
      </c>
      <c r="AG210" s="106"/>
      <c r="AH210">
        <f t="shared" ref="AH210:AH272" si="121">$AB$6*($AB$11/AI210*AJ210+$AB$12)</f>
        <v>1.6894687986506406E-2</v>
      </c>
      <c r="AI210">
        <f t="shared" ref="AI210:AI272" si="122">1+$AB$7*COS(AL210)</f>
        <v>1.1043770557398886</v>
      </c>
      <c r="AJ210">
        <f t="shared" ref="AJ210:AJ272" si="123">SIN(AL210+RADIANS($AB$9))</f>
        <v>0.91331982409941637</v>
      </c>
      <c r="AK210">
        <f t="shared" ref="AK210:AK272" si="124">$AB$7*SIN(AL210)</f>
        <v>0.25188863123255284</v>
      </c>
      <c r="AL210">
        <f t="shared" ref="AL210:AL272" si="125">2*ATAN(AM210)</f>
        <v>1.1779570714322083</v>
      </c>
      <c r="AM210">
        <f t="shared" ref="AM210:AM272" si="126">SQRT((1+$AB$7)/(1-$AB$7))*TAN(AN210/2)</f>
        <v>0.66807726467882023</v>
      </c>
      <c r="AN210" s="80">
        <f t="shared" ref="AN210:AT224" si="127">$AU210+$AB$7*SIN(AO210)</f>
        <v>0.93536951612192798</v>
      </c>
      <c r="AO210" s="80">
        <f t="shared" si="127"/>
        <v>0.93536562613232022</v>
      </c>
      <c r="AP210" s="80">
        <f t="shared" si="127"/>
        <v>0.93534158889852892</v>
      </c>
      <c r="AQ210" s="80">
        <f t="shared" si="127"/>
        <v>0.93519307409940233</v>
      </c>
      <c r="AR210" s="80">
        <f t="shared" si="127"/>
        <v>0.93427613285753408</v>
      </c>
      <c r="AS210" s="80">
        <f t="shared" si="127"/>
        <v>0.92863984232492514</v>
      </c>
      <c r="AT210" s="80">
        <f t="shared" si="127"/>
        <v>0.89488063616826841</v>
      </c>
      <c r="AU210" s="80">
        <f t="shared" ref="AU210:AU272" si="128">RADIANS($AB$9)+$AB$18*(F210-AB$15)</f>
        <v>0.71592985766691264</v>
      </c>
    </row>
    <row r="211" spans="1:47" x14ac:dyDescent="0.2">
      <c r="A211" s="16" t="s">
        <v>2522</v>
      </c>
      <c r="B211" s="41"/>
      <c r="C211" s="42">
        <v>45018.73</v>
      </c>
      <c r="D211" s="42"/>
      <c r="E211">
        <f t="shared" si="112"/>
        <v>1119.0169934332621</v>
      </c>
      <c r="F211">
        <f t="shared" si="113"/>
        <v>1119</v>
      </c>
      <c r="G211">
        <f t="shared" si="110"/>
        <v>2.3067498812451959E-2</v>
      </c>
      <c r="I211">
        <f t="shared" si="107"/>
        <v>2.3067498812451959E-2</v>
      </c>
      <c r="P211">
        <f t="shared" si="114"/>
        <v>1.6517440432721152E-3</v>
      </c>
      <c r="Q211" s="11">
        <f t="shared" si="115"/>
        <v>30000.230000000003</v>
      </c>
      <c r="R211">
        <f t="shared" si="106"/>
        <v>4.5863455233364922E-4</v>
      </c>
      <c r="S211" s="21">
        <v>0.1</v>
      </c>
      <c r="Z211">
        <f t="shared" si="116"/>
        <v>1119</v>
      </c>
      <c r="AA211" s="80">
        <f t="shared" si="117"/>
        <v>2.0671853510099456E-2</v>
      </c>
      <c r="AB211" s="80">
        <f t="shared" si="118"/>
        <v>6.0824269317963087E-3</v>
      </c>
      <c r="AC211" s="80">
        <f t="shared" si="119"/>
        <v>2.1415754769179843E-2</v>
      </c>
      <c r="AD211" s="80">
        <f t="shared" ref="AD211:AD273" si="129">IF(S211&lt;&gt;0,G211-AA211, -9999)</f>
        <v>2.3956453023525025E-3</v>
      </c>
      <c r="AE211" s="80">
        <f t="shared" si="120"/>
        <v>5.7391164146836126E-7</v>
      </c>
      <c r="AF211">
        <f t="shared" ref="AF211:AF273" si="130">IF(S211&lt;&gt;0,G211-P211, -9999)</f>
        <v>2.1415754769179843E-2</v>
      </c>
      <c r="AG211" s="106"/>
      <c r="AH211">
        <f t="shared" si="121"/>
        <v>1.698507188065565E-2</v>
      </c>
      <c r="AI211">
        <f t="shared" si="122"/>
        <v>1.1023863523199109</v>
      </c>
      <c r="AJ211">
        <f t="shared" si="123"/>
        <v>0.91650462750662387</v>
      </c>
      <c r="AK211">
        <f t="shared" si="124"/>
        <v>0.25270434734637998</v>
      </c>
      <c r="AL211">
        <f t="shared" si="125"/>
        <v>1.1858473639118428</v>
      </c>
      <c r="AM211">
        <f t="shared" si="126"/>
        <v>0.67379834563796914</v>
      </c>
      <c r="AN211" s="80">
        <f t="shared" si="127"/>
        <v>0.94224957894316808</v>
      </c>
      <c r="AO211" s="80">
        <f t="shared" si="127"/>
        <v>0.94224586650038211</v>
      </c>
      <c r="AP211" s="80">
        <f t="shared" si="127"/>
        <v>0.9422227097762611</v>
      </c>
      <c r="AQ211" s="80">
        <f t="shared" si="127"/>
        <v>0.94207828409729588</v>
      </c>
      <c r="AR211" s="80">
        <f t="shared" si="127"/>
        <v>0.9411781651088762</v>
      </c>
      <c r="AS211" s="80">
        <f t="shared" si="127"/>
        <v>0.93559310646994209</v>
      </c>
      <c r="AT211" s="80">
        <f t="shared" si="127"/>
        <v>0.90183685065914254</v>
      </c>
      <c r="AU211" s="80">
        <f t="shared" si="128"/>
        <v>0.72170169937179107</v>
      </c>
    </row>
    <row r="212" spans="1:47" x14ac:dyDescent="0.2">
      <c r="A212" s="16" t="s">
        <v>2522</v>
      </c>
      <c r="B212" s="41"/>
      <c r="C212" s="42">
        <v>45022.8</v>
      </c>
      <c r="D212" s="42"/>
      <c r="E212">
        <f t="shared" si="112"/>
        <v>1122.0152930732033</v>
      </c>
      <c r="F212">
        <f t="shared" si="113"/>
        <v>1122</v>
      </c>
      <c r="G212">
        <f t="shared" si="110"/>
        <v>2.0759368781000376E-2</v>
      </c>
      <c r="I212">
        <f t="shared" si="107"/>
        <v>2.0759368781000376E-2</v>
      </c>
      <c r="P212">
        <f t="shared" si="114"/>
        <v>1.669636043272115E-3</v>
      </c>
      <c r="Q212" s="11">
        <f t="shared" si="115"/>
        <v>30004.300000000003</v>
      </c>
      <c r="R212">
        <f t="shared" si="106"/>
        <v>3.6441789599789417E-4</v>
      </c>
      <c r="S212" s="21">
        <v>0.1</v>
      </c>
      <c r="Z212">
        <f t="shared" si="116"/>
        <v>1122</v>
      </c>
      <c r="AA212" s="80">
        <f t="shared" si="117"/>
        <v>2.0701052456652672E-2</v>
      </c>
      <c r="AB212" s="80">
        <f t="shared" si="118"/>
        <v>3.7443833599656029E-3</v>
      </c>
      <c r="AC212" s="80">
        <f t="shared" si="119"/>
        <v>1.9089732737728262E-2</v>
      </c>
      <c r="AD212" s="80">
        <f t="shared" si="129"/>
        <v>5.8316324347704174E-5</v>
      </c>
      <c r="AE212" s="80">
        <f t="shared" si="120"/>
        <v>3.4007936854266349E-10</v>
      </c>
      <c r="AF212">
        <f t="shared" si="130"/>
        <v>1.9089732737728262E-2</v>
      </c>
      <c r="AG212" s="106"/>
      <c r="AH212">
        <f t="shared" si="121"/>
        <v>1.7014985421034773E-2</v>
      </c>
      <c r="AI212">
        <f t="shared" si="122"/>
        <v>1.1017229615562052</v>
      </c>
      <c r="AJ212">
        <f t="shared" si="123"/>
        <v>0.91755104440672042</v>
      </c>
      <c r="AK212">
        <f t="shared" si="124"/>
        <v>0.25297211585740359</v>
      </c>
      <c r="AL212">
        <f t="shared" si="125"/>
        <v>1.1884711379310136</v>
      </c>
      <c r="AM212">
        <f t="shared" si="126"/>
        <v>0.67570752358166186</v>
      </c>
      <c r="AN212" s="80">
        <f t="shared" si="127"/>
        <v>0.94454017472491647</v>
      </c>
      <c r="AO212" s="80">
        <f t="shared" si="127"/>
        <v>0.94453652025932788</v>
      </c>
      <c r="AP212" s="80">
        <f t="shared" si="127"/>
        <v>0.94451365304998003</v>
      </c>
      <c r="AQ212" s="80">
        <f t="shared" si="127"/>
        <v>0.94437058170696397</v>
      </c>
      <c r="AR212" s="80">
        <f t="shared" si="127"/>
        <v>0.94347608049649556</v>
      </c>
      <c r="AS212" s="80">
        <f t="shared" si="127"/>
        <v>0.9379083394999268</v>
      </c>
      <c r="AT212" s="80">
        <f t="shared" si="127"/>
        <v>0.90415425720237053</v>
      </c>
      <c r="AU212" s="80">
        <f t="shared" si="128"/>
        <v>0.72362564660675144</v>
      </c>
    </row>
    <row r="213" spans="1:47" x14ac:dyDescent="0.2">
      <c r="A213" s="16" t="s">
        <v>2522</v>
      </c>
      <c r="B213" s="41"/>
      <c r="C213" s="42">
        <v>45026.874000000003</v>
      </c>
      <c r="D213" s="42"/>
      <c r="E213">
        <f t="shared" si="112"/>
        <v>1125.016539444978</v>
      </c>
      <c r="F213">
        <f t="shared" si="113"/>
        <v>1125</v>
      </c>
      <c r="G213">
        <f t="shared" si="110"/>
        <v>2.24512387503637E-2</v>
      </c>
      <c r="I213">
        <f t="shared" si="107"/>
        <v>2.24512387503637E-2</v>
      </c>
      <c r="P213">
        <f t="shared" si="114"/>
        <v>1.6876000432721151E-3</v>
      </c>
      <c r="Q213" s="11">
        <f t="shared" si="115"/>
        <v>30008.374000000003</v>
      </c>
      <c r="R213">
        <f t="shared" si="106"/>
        <v>4.3112869235863188E-4</v>
      </c>
      <c r="S213" s="21">
        <v>0.1</v>
      </c>
      <c r="Z213">
        <f t="shared" si="116"/>
        <v>1125</v>
      </c>
      <c r="AA213" s="80">
        <f t="shared" si="117"/>
        <v>2.0730143719112647E-2</v>
      </c>
      <c r="AB213" s="80">
        <f t="shared" si="118"/>
        <v>5.4064469907346806E-3</v>
      </c>
      <c r="AC213" s="80">
        <f t="shared" si="119"/>
        <v>2.0763638707091584E-2</v>
      </c>
      <c r="AD213" s="80">
        <f t="shared" si="129"/>
        <v>1.7210950312510527E-3</v>
      </c>
      <c r="AE213" s="80">
        <f t="shared" si="120"/>
        <v>2.9621681065970622E-7</v>
      </c>
      <c r="AF213">
        <f t="shared" si="130"/>
        <v>2.0763638707091584E-2</v>
      </c>
      <c r="AG213" s="106"/>
      <c r="AH213">
        <f t="shared" si="121"/>
        <v>1.704479175962902E-2</v>
      </c>
      <c r="AI213">
        <f t="shared" si="122"/>
        <v>1.101059670194477</v>
      </c>
      <c r="AJ213">
        <f t="shared" si="123"/>
        <v>0.91858989670770719</v>
      </c>
      <c r="AK213">
        <f t="shared" si="124"/>
        <v>0.25323782373358117</v>
      </c>
      <c r="AL213">
        <f t="shared" si="125"/>
        <v>1.1910917541230255</v>
      </c>
      <c r="AM213">
        <f t="shared" si="126"/>
        <v>0.67761778542007067</v>
      </c>
      <c r="AN213" s="80">
        <f t="shared" si="127"/>
        <v>0.94682939158467094</v>
      </c>
      <c r="AO213" s="80">
        <f t="shared" si="127"/>
        <v>0.94682579449523918</v>
      </c>
      <c r="AP213" s="80">
        <f t="shared" si="127"/>
        <v>0.94680321479011043</v>
      </c>
      <c r="AQ213" s="80">
        <f t="shared" si="127"/>
        <v>0.94666149328860605</v>
      </c>
      <c r="AR213" s="80">
        <f t="shared" si="127"/>
        <v>0.94577261436023552</v>
      </c>
      <c r="AS213" s="80">
        <f t="shared" si="127"/>
        <v>0.94022230942045759</v>
      </c>
      <c r="AT213" s="80">
        <f t="shared" si="127"/>
        <v>0.90647099550597954</v>
      </c>
      <c r="AU213" s="80">
        <f t="shared" si="128"/>
        <v>0.72554959384171092</v>
      </c>
    </row>
    <row r="214" spans="1:47" x14ac:dyDescent="0.2">
      <c r="A214" s="16" t="s">
        <v>2443</v>
      </c>
      <c r="B214" s="41"/>
      <c r="C214" s="42">
        <v>45055.379000000001</v>
      </c>
      <c r="D214" s="42"/>
      <c r="E214">
        <f t="shared" si="112"/>
        <v>1146.0156871689401</v>
      </c>
      <c r="F214">
        <f t="shared" si="113"/>
        <v>1146</v>
      </c>
      <c r="G214">
        <f t="shared" si="110"/>
        <v>2.1294328536896501E-2</v>
      </c>
      <c r="I214">
        <f t="shared" si="107"/>
        <v>2.1294328536896501E-2</v>
      </c>
      <c r="P214">
        <f t="shared" si="114"/>
        <v>1.8153640432721154E-3</v>
      </c>
      <c r="Q214" s="11">
        <f t="shared" si="115"/>
        <v>30036.879000000001</v>
      </c>
      <c r="R214">
        <f t="shared" si="106"/>
        <v>3.7943005774387955E-4</v>
      </c>
      <c r="S214" s="21">
        <v>0.1</v>
      </c>
      <c r="Z214">
        <f t="shared" si="116"/>
        <v>1146</v>
      </c>
      <c r="AA214" s="80">
        <f t="shared" si="117"/>
        <v>2.0930768195910009E-2</v>
      </c>
      <c r="AB214" s="80">
        <f t="shared" si="118"/>
        <v>4.0438932628961942E-3</v>
      </c>
      <c r="AC214" s="80">
        <f t="shared" si="119"/>
        <v>1.9478964493624386E-2</v>
      </c>
      <c r="AD214" s="80">
        <f t="shared" si="129"/>
        <v>3.635603409864914E-4</v>
      </c>
      <c r="AE214" s="80">
        <f t="shared" si="120"/>
        <v>1.321761215382139E-8</v>
      </c>
      <c r="AF214">
        <f t="shared" si="130"/>
        <v>1.9478964493624386E-2</v>
      </c>
      <c r="AG214" s="106"/>
      <c r="AH214">
        <f t="shared" si="121"/>
        <v>1.7250435274000307E-2</v>
      </c>
      <c r="AI214">
        <f t="shared" si="122"/>
        <v>1.0964199518993829</v>
      </c>
      <c r="AJ214">
        <f t="shared" si="123"/>
        <v>0.92565145508053626</v>
      </c>
      <c r="AK214">
        <f t="shared" si="124"/>
        <v>0.25504047754201198</v>
      </c>
      <c r="AL214">
        <f t="shared" si="125"/>
        <v>1.2093478528795685</v>
      </c>
      <c r="AM214">
        <f t="shared" si="126"/>
        <v>0.69102039525867254</v>
      </c>
      <c r="AN214" s="80">
        <f t="shared" si="127"/>
        <v>0.96281531950160804</v>
      </c>
      <c r="AO214" s="80">
        <f t="shared" si="127"/>
        <v>0.96281210731480393</v>
      </c>
      <c r="AP214" s="80">
        <f t="shared" si="127"/>
        <v>0.9627914831190072</v>
      </c>
      <c r="AQ214" s="80">
        <f t="shared" si="127"/>
        <v>0.96265907777677506</v>
      </c>
      <c r="AR214" s="80">
        <f t="shared" si="127"/>
        <v>0.9618096472532196</v>
      </c>
      <c r="AS214" s="80">
        <f t="shared" si="127"/>
        <v>0.95638462077697484</v>
      </c>
      <c r="AT214" s="80">
        <f t="shared" si="127"/>
        <v>0.92266933110363913</v>
      </c>
      <c r="AU214" s="80">
        <f t="shared" si="128"/>
        <v>0.73901722448642904</v>
      </c>
    </row>
    <row r="215" spans="1:47" x14ac:dyDescent="0.2">
      <c r="A215" s="16" t="s">
        <v>2522</v>
      </c>
      <c r="B215" s="41"/>
      <c r="C215" s="42">
        <v>45056.735999999997</v>
      </c>
      <c r="D215" s="42"/>
      <c r="E215">
        <f t="shared" si="112"/>
        <v>1147.0153659432374</v>
      </c>
      <c r="F215">
        <f t="shared" si="113"/>
        <v>1147</v>
      </c>
      <c r="G215">
        <f t="shared" si="110"/>
        <v>2.0858285191934556E-2</v>
      </c>
      <c r="I215">
        <f t="shared" si="107"/>
        <v>2.0858285191934556E-2</v>
      </c>
      <c r="P215">
        <f t="shared" si="114"/>
        <v>1.8215360432721154E-3</v>
      </c>
      <c r="Q215" s="11">
        <f t="shared" si="115"/>
        <v>30038.235999999997</v>
      </c>
      <c r="R215">
        <f t="shared" si="106"/>
        <v>3.6239781814910021E-4</v>
      </c>
      <c r="S215" s="21">
        <v>0.1</v>
      </c>
      <c r="Z215">
        <f t="shared" si="116"/>
        <v>1147</v>
      </c>
      <c r="AA215" s="80">
        <f t="shared" si="117"/>
        <v>2.0940190203682249E-2</v>
      </c>
      <c r="AB215" s="80">
        <f t="shared" si="118"/>
        <v>3.5981883188847819E-3</v>
      </c>
      <c r="AC215" s="80">
        <f t="shared" si="119"/>
        <v>1.9036749148662442E-2</v>
      </c>
      <c r="AD215" s="80">
        <f t="shared" si="129"/>
        <v>-8.1905011747693268E-5</v>
      </c>
      <c r="AE215" s="80">
        <f t="shared" si="120"/>
        <v>6.708430949389772E-10</v>
      </c>
      <c r="AF215">
        <f t="shared" si="130"/>
        <v>1.9036749148662442E-2</v>
      </c>
      <c r="AG215" s="106"/>
      <c r="AH215">
        <f t="shared" si="121"/>
        <v>1.7260096873049774E-2</v>
      </c>
      <c r="AI215">
        <f t="shared" si="122"/>
        <v>1.0961991793263808</v>
      </c>
      <c r="AJ215">
        <f t="shared" si="123"/>
        <v>0.92597859234889879</v>
      </c>
      <c r="AK215">
        <f t="shared" si="124"/>
        <v>0.25512383308124625</v>
      </c>
      <c r="AL215">
        <f t="shared" si="125"/>
        <v>1.2102133487781381</v>
      </c>
      <c r="AM215">
        <f t="shared" si="126"/>
        <v>0.6916599756277918</v>
      </c>
      <c r="AN215" s="80">
        <f t="shared" si="127"/>
        <v>0.9635748705772873</v>
      </c>
      <c r="AO215" s="80">
        <f t="shared" si="127"/>
        <v>0.96357167599357008</v>
      </c>
      <c r="AP215" s="80">
        <f t="shared" si="127"/>
        <v>0.96355114240204209</v>
      </c>
      <c r="AQ215" s="80">
        <f t="shared" si="127"/>
        <v>0.96341917462340065</v>
      </c>
      <c r="AR215" s="80">
        <f t="shared" si="127"/>
        <v>0.9625716252809815</v>
      </c>
      <c r="AS215" s="80">
        <f t="shared" si="127"/>
        <v>0.95715270161869614</v>
      </c>
      <c r="AT215" s="80">
        <f t="shared" si="127"/>
        <v>0.92343985345919122</v>
      </c>
      <c r="AU215" s="80">
        <f t="shared" si="128"/>
        <v>0.73965854023141553</v>
      </c>
    </row>
    <row r="216" spans="1:47" x14ac:dyDescent="0.2">
      <c r="A216" s="16" t="s">
        <v>2522</v>
      </c>
      <c r="B216" s="41"/>
      <c r="C216" s="42">
        <v>45060.809000000001</v>
      </c>
      <c r="D216" s="42"/>
      <c r="E216">
        <f t="shared" si="112"/>
        <v>1150.0158756320566</v>
      </c>
      <c r="F216">
        <f t="shared" si="113"/>
        <v>1150</v>
      </c>
      <c r="G216">
        <f t="shared" si="110"/>
        <v>2.1550155164732132E-2</v>
      </c>
      <c r="I216">
        <f t="shared" si="107"/>
        <v>2.1550155164732132E-2</v>
      </c>
      <c r="P216">
        <f t="shared" si="114"/>
        <v>1.8401000432721154E-3</v>
      </c>
      <c r="Q216" s="11">
        <f t="shared" si="115"/>
        <v>30042.309000000001</v>
      </c>
      <c r="R216">
        <f t="shared" si="106"/>
        <v>3.884862728909922E-4</v>
      </c>
      <c r="S216" s="21">
        <v>0.1</v>
      </c>
      <c r="Z216">
        <f t="shared" si="116"/>
        <v>1150</v>
      </c>
      <c r="AA216" s="80">
        <f t="shared" si="117"/>
        <v>2.0968384505189577E-2</v>
      </c>
      <c r="AB216" s="80">
        <f t="shared" si="118"/>
        <v>4.2611448948044368E-3</v>
      </c>
      <c r="AC216" s="80">
        <f t="shared" si="119"/>
        <v>1.9710055121460016E-2</v>
      </c>
      <c r="AD216" s="80">
        <f t="shared" si="129"/>
        <v>5.817706595425548E-4</v>
      </c>
      <c r="AE216" s="80">
        <f t="shared" si="120"/>
        <v>3.3845710030457926E-8</v>
      </c>
      <c r="AF216">
        <f t="shared" si="130"/>
        <v>1.9710055121460016E-2</v>
      </c>
      <c r="AG216" s="106"/>
      <c r="AH216">
        <f t="shared" si="121"/>
        <v>1.7289010269927695E-2</v>
      </c>
      <c r="AI216">
        <f t="shared" si="122"/>
        <v>1.0955369638739678</v>
      </c>
      <c r="AJ216">
        <f t="shared" si="123"/>
        <v>0.92695505690152802</v>
      </c>
      <c r="AK216">
        <f t="shared" si="124"/>
        <v>0.25537255303356504</v>
      </c>
      <c r="AL216">
        <f t="shared" si="125"/>
        <v>1.2128077455221036</v>
      </c>
      <c r="AM216">
        <f t="shared" si="126"/>
        <v>0.69357946858203168</v>
      </c>
      <c r="AN216" s="80">
        <f t="shared" si="127"/>
        <v>0.96585260603221479</v>
      </c>
      <c r="AO216" s="80">
        <f t="shared" si="127"/>
        <v>0.96584946386489789</v>
      </c>
      <c r="AP216" s="80">
        <f t="shared" si="127"/>
        <v>0.9658292007015592</v>
      </c>
      <c r="AQ216" s="80">
        <f t="shared" si="127"/>
        <v>0.96569854216473949</v>
      </c>
      <c r="AR216" s="80">
        <f t="shared" si="127"/>
        <v>0.96485663710191294</v>
      </c>
      <c r="AS216" s="80">
        <f t="shared" si="127"/>
        <v>0.95945609469839088</v>
      </c>
      <c r="AT216" s="80">
        <f t="shared" si="127"/>
        <v>0.92575096679349611</v>
      </c>
      <c r="AU216" s="80">
        <f t="shared" si="128"/>
        <v>0.74158248746637589</v>
      </c>
    </row>
    <row r="217" spans="1:47" x14ac:dyDescent="0.2">
      <c r="A217" s="16" t="s">
        <v>2444</v>
      </c>
      <c r="B217" s="41"/>
      <c r="C217" s="42">
        <v>45067.597999999998</v>
      </c>
      <c r="D217" s="42"/>
      <c r="E217">
        <f t="shared" si="112"/>
        <v>1155.0172162353867</v>
      </c>
      <c r="F217">
        <f t="shared" si="113"/>
        <v>1155</v>
      </c>
      <c r="G217">
        <f t="shared" ref="G217:G223" si="131">C217-(C$7+F217*C$8)</f>
        <v>2.3369938448013272E-2</v>
      </c>
      <c r="I217">
        <f t="shared" si="107"/>
        <v>2.3369938448013272E-2</v>
      </c>
      <c r="P217">
        <f t="shared" si="114"/>
        <v>1.8712000432721154E-3</v>
      </c>
      <c r="Q217" s="11">
        <f t="shared" si="115"/>
        <v>30049.097999999998</v>
      </c>
      <c r="R217">
        <f t="shared" ref="R217:R279" si="132">+(P217-G217)^2</f>
        <v>4.6219575299549234E-4</v>
      </c>
      <c r="S217" s="21">
        <v>0.1</v>
      </c>
      <c r="Z217">
        <f t="shared" si="116"/>
        <v>1155</v>
      </c>
      <c r="AA217" s="80">
        <f t="shared" si="117"/>
        <v>2.1015135972640684E-2</v>
      </c>
      <c r="AB217" s="80">
        <f t="shared" si="118"/>
        <v>6.0329771465537987E-3</v>
      </c>
      <c r="AC217" s="80">
        <f t="shared" si="119"/>
        <v>2.1498738404741157E-2</v>
      </c>
      <c r="AD217" s="80">
        <f t="shared" si="129"/>
        <v>2.3548024753725881E-3</v>
      </c>
      <c r="AE217" s="80">
        <f t="shared" si="120"/>
        <v>5.5450946980208682E-7</v>
      </c>
      <c r="AF217">
        <f t="shared" si="130"/>
        <v>2.1498738404741157E-2</v>
      </c>
      <c r="AG217" s="106"/>
      <c r="AH217">
        <f t="shared" si="121"/>
        <v>1.7336961301459473E-2</v>
      </c>
      <c r="AI217">
        <f t="shared" si="122"/>
        <v>1.0944336259241034</v>
      </c>
      <c r="AJ217">
        <f t="shared" si="123"/>
        <v>0.92856604485779115</v>
      </c>
      <c r="AK217">
        <f t="shared" si="124"/>
        <v>0.25578260809516207</v>
      </c>
      <c r="AL217">
        <f t="shared" si="125"/>
        <v>1.2171247761234352</v>
      </c>
      <c r="AM217">
        <f t="shared" si="126"/>
        <v>0.69678114122213441</v>
      </c>
      <c r="AN217" s="80">
        <f t="shared" si="127"/>
        <v>0.9696457732791679</v>
      </c>
      <c r="AO217" s="80">
        <f t="shared" si="127"/>
        <v>0.96964271716695594</v>
      </c>
      <c r="AP217" s="80">
        <f t="shared" si="127"/>
        <v>0.9696229000887383</v>
      </c>
      <c r="AQ217" s="80">
        <f t="shared" si="127"/>
        <v>0.96949441196137709</v>
      </c>
      <c r="AR217" s="80">
        <f t="shared" si="127"/>
        <v>0.96866191562011994</v>
      </c>
      <c r="AS217" s="80">
        <f t="shared" si="127"/>
        <v>0.96329224894646104</v>
      </c>
      <c r="AT217" s="80">
        <f t="shared" si="127"/>
        <v>0.92960130672664421</v>
      </c>
      <c r="AU217" s="80">
        <f t="shared" si="128"/>
        <v>0.74478906619130836</v>
      </c>
    </row>
    <row r="218" spans="1:47" x14ac:dyDescent="0.2">
      <c r="A218" s="16" t="s">
        <v>2444</v>
      </c>
      <c r="B218" s="41"/>
      <c r="C218" s="42">
        <v>45078.455000000002</v>
      </c>
      <c r="D218" s="42"/>
      <c r="E218">
        <f t="shared" si="112"/>
        <v>1163.015383112747</v>
      </c>
      <c r="F218">
        <f t="shared" si="113"/>
        <v>1163</v>
      </c>
      <c r="G218">
        <f t="shared" si="131"/>
        <v>2.0881591699435376E-2</v>
      </c>
      <c r="I218">
        <f t="shared" si="107"/>
        <v>2.0881591699435376E-2</v>
      </c>
      <c r="P218">
        <f t="shared" si="114"/>
        <v>1.9213760432721153E-3</v>
      </c>
      <c r="Q218" s="11">
        <f t="shared" si="115"/>
        <v>30059.955000000002</v>
      </c>
      <c r="R218">
        <f t="shared" si="132"/>
        <v>3.5948977772821847E-4</v>
      </c>
      <c r="S218" s="21">
        <v>0.1</v>
      </c>
      <c r="Z218">
        <f t="shared" si="116"/>
        <v>1163</v>
      </c>
      <c r="AA218" s="80">
        <f t="shared" si="117"/>
        <v>2.1089317018116137E-2</v>
      </c>
      <c r="AB218" s="80">
        <f t="shared" si="118"/>
        <v>3.4685272633008558E-3</v>
      </c>
      <c r="AC218" s="80">
        <f t="shared" si="119"/>
        <v>1.8960215656163262E-2</v>
      </c>
      <c r="AD218" s="80">
        <f t="shared" si="129"/>
        <v>-2.0772531868076122E-4</v>
      </c>
      <c r="AE218" s="80">
        <f t="shared" si="120"/>
        <v>4.314980802102381E-9</v>
      </c>
      <c r="AF218">
        <f t="shared" si="130"/>
        <v>1.8960215656163262E-2</v>
      </c>
      <c r="AG218" s="106"/>
      <c r="AH218">
        <f t="shared" si="121"/>
        <v>1.741306443613452E-2</v>
      </c>
      <c r="AI218">
        <f t="shared" si="122"/>
        <v>1.0926692690209383</v>
      </c>
      <c r="AJ218">
        <f t="shared" si="123"/>
        <v>0.93110102362593516</v>
      </c>
      <c r="AK218">
        <f t="shared" si="124"/>
        <v>0.25642710248384776</v>
      </c>
      <c r="AL218">
        <f t="shared" si="125"/>
        <v>1.2240139462761677</v>
      </c>
      <c r="AM218">
        <f t="shared" si="126"/>
        <v>0.70191041716358227</v>
      </c>
      <c r="AN218" s="80">
        <f t="shared" si="127"/>
        <v>0.97570689229906016</v>
      </c>
      <c r="AO218" s="80">
        <f t="shared" si="127"/>
        <v>0.97570397050005375</v>
      </c>
      <c r="AP218" s="80">
        <f t="shared" si="127"/>
        <v>0.9756848550684778</v>
      </c>
      <c r="AQ218" s="80">
        <f t="shared" si="127"/>
        <v>0.97555980853974078</v>
      </c>
      <c r="AR218" s="80">
        <f t="shared" si="127"/>
        <v>0.9747423663115371</v>
      </c>
      <c r="AS218" s="80">
        <f t="shared" si="127"/>
        <v>0.96942271432895633</v>
      </c>
      <c r="AT218" s="80">
        <f t="shared" si="127"/>
        <v>0.93575789532215281</v>
      </c>
      <c r="AU218" s="80">
        <f t="shared" si="128"/>
        <v>0.74991959215120119</v>
      </c>
    </row>
    <row r="219" spans="1:47" x14ac:dyDescent="0.2">
      <c r="A219" s="16" t="s">
        <v>2444</v>
      </c>
      <c r="B219" s="41"/>
      <c r="C219" s="42">
        <v>45093.383000000002</v>
      </c>
      <c r="D219" s="42"/>
      <c r="E219">
        <f t="shared" si="112"/>
        <v>1174.0125863130042</v>
      </c>
      <c r="F219">
        <f t="shared" si="113"/>
        <v>1174</v>
      </c>
      <c r="G219">
        <f t="shared" si="131"/>
        <v>1.7085114923247602E-2</v>
      </c>
      <c r="I219">
        <f t="shared" si="107"/>
        <v>1.7085114923247602E-2</v>
      </c>
      <c r="P219">
        <f t="shared" si="114"/>
        <v>1.9912040432721154E-3</v>
      </c>
      <c r="Q219" s="11">
        <f t="shared" si="115"/>
        <v>30074.883000000002</v>
      </c>
      <c r="R219">
        <f t="shared" si="132"/>
        <v>2.2782614565264238E-4</v>
      </c>
      <c r="S219" s="21">
        <v>0.1</v>
      </c>
      <c r="Z219">
        <f t="shared" si="116"/>
        <v>1174</v>
      </c>
      <c r="AA219" s="80">
        <f t="shared" si="117"/>
        <v>2.1190068015299952E-2</v>
      </c>
      <c r="AB219" s="80">
        <f t="shared" si="118"/>
        <v>-4.31348982856114E-4</v>
      </c>
      <c r="AC219" s="80">
        <f t="shared" si="119"/>
        <v>1.5093910879975487E-2</v>
      </c>
      <c r="AD219" s="80">
        <f t="shared" si="129"/>
        <v>-4.1049530920523498E-3</v>
      </c>
      <c r="AE219" s="80">
        <f t="shared" si="120"/>
        <v>1.6850639887950149E-6</v>
      </c>
      <c r="AF219">
        <f t="shared" si="130"/>
        <v>1.5093910879975487E-2</v>
      </c>
      <c r="AG219" s="106"/>
      <c r="AH219">
        <f t="shared" si="121"/>
        <v>1.7516463906103716E-2</v>
      </c>
      <c r="AI219">
        <f t="shared" si="122"/>
        <v>1.0902454400479196</v>
      </c>
      <c r="AJ219">
        <f t="shared" si="123"/>
        <v>0.9345015387336878</v>
      </c>
      <c r="AK219">
        <f t="shared" si="124"/>
        <v>0.25729013362290859</v>
      </c>
      <c r="AL219">
        <f t="shared" si="125"/>
        <v>1.2334503086048036</v>
      </c>
      <c r="AM219">
        <f t="shared" si="126"/>
        <v>0.70897659727929518</v>
      </c>
      <c r="AN219" s="80">
        <f t="shared" si="127"/>
        <v>0.98402496895524294</v>
      </c>
      <c r="AO219" s="80">
        <f t="shared" si="127"/>
        <v>0.98402222511861026</v>
      </c>
      <c r="AP219" s="80">
        <f t="shared" si="127"/>
        <v>0.98400405001408786</v>
      </c>
      <c r="AQ219" s="80">
        <f t="shared" si="127"/>
        <v>0.98388367112297082</v>
      </c>
      <c r="AR219" s="80">
        <f t="shared" si="127"/>
        <v>0.98308691677022586</v>
      </c>
      <c r="AS219" s="80">
        <f t="shared" si="127"/>
        <v>0.97783723379393594</v>
      </c>
      <c r="AT219" s="80">
        <f t="shared" si="127"/>
        <v>0.94421521195411251</v>
      </c>
      <c r="AU219" s="80">
        <f t="shared" si="128"/>
        <v>0.75697406534605349</v>
      </c>
    </row>
    <row r="220" spans="1:47" x14ac:dyDescent="0.2">
      <c r="A220" s="16" t="s">
        <v>2444</v>
      </c>
      <c r="B220" s="41"/>
      <c r="C220" s="42">
        <v>45093.387000000002</v>
      </c>
      <c r="D220" s="42"/>
      <c r="E220">
        <f t="shared" si="112"/>
        <v>1174.0155330448376</v>
      </c>
      <c r="F220">
        <f t="shared" si="113"/>
        <v>1174</v>
      </c>
      <c r="G220">
        <f t="shared" si="131"/>
        <v>2.1085114924062509E-2</v>
      </c>
      <c r="I220">
        <f t="shared" si="107"/>
        <v>2.1085114924062509E-2</v>
      </c>
      <c r="P220">
        <f t="shared" si="114"/>
        <v>1.9912040432721154E-3</v>
      </c>
      <c r="Q220" s="11">
        <f t="shared" si="115"/>
        <v>30074.887000000002</v>
      </c>
      <c r="R220">
        <f t="shared" si="132"/>
        <v>3.6457743272356579E-4</v>
      </c>
      <c r="S220" s="21">
        <v>0.1</v>
      </c>
      <c r="Z220">
        <f t="shared" si="116"/>
        <v>1174</v>
      </c>
      <c r="AA220" s="80">
        <f t="shared" si="117"/>
        <v>2.1190068015299952E-2</v>
      </c>
      <c r="AB220" s="80">
        <f t="shared" si="118"/>
        <v>3.5686510179587932E-3</v>
      </c>
      <c r="AC220" s="80">
        <f t="shared" si="119"/>
        <v>1.9093910880790394E-2</v>
      </c>
      <c r="AD220" s="80">
        <f t="shared" si="129"/>
        <v>-1.0495309123744259E-4</v>
      </c>
      <c r="AE220" s="80">
        <f t="shared" si="120"/>
        <v>1.1015151360294948E-9</v>
      </c>
      <c r="AF220">
        <f t="shared" si="130"/>
        <v>1.9093910880790394E-2</v>
      </c>
      <c r="AG220" s="106"/>
      <c r="AH220">
        <f t="shared" si="121"/>
        <v>1.7516463906103716E-2</v>
      </c>
      <c r="AI220">
        <f t="shared" si="122"/>
        <v>1.0902454400479196</v>
      </c>
      <c r="AJ220">
        <f t="shared" si="123"/>
        <v>0.9345015387336878</v>
      </c>
      <c r="AK220">
        <f t="shared" si="124"/>
        <v>0.25729013362290859</v>
      </c>
      <c r="AL220">
        <f t="shared" si="125"/>
        <v>1.2334503086048036</v>
      </c>
      <c r="AM220">
        <f t="shared" si="126"/>
        <v>0.70897659727929518</v>
      </c>
      <c r="AN220" s="80">
        <f t="shared" si="127"/>
        <v>0.98402496895524294</v>
      </c>
      <c r="AO220" s="80">
        <f t="shared" si="127"/>
        <v>0.98402222511861026</v>
      </c>
      <c r="AP220" s="80">
        <f t="shared" si="127"/>
        <v>0.98400405001408786</v>
      </c>
      <c r="AQ220" s="80">
        <f t="shared" si="127"/>
        <v>0.98388367112297082</v>
      </c>
      <c r="AR220" s="80">
        <f t="shared" si="127"/>
        <v>0.98308691677022586</v>
      </c>
      <c r="AS220" s="80">
        <f t="shared" si="127"/>
        <v>0.97783723379393594</v>
      </c>
      <c r="AT220" s="80">
        <f t="shared" si="127"/>
        <v>0.94421521195411251</v>
      </c>
      <c r="AU220" s="80">
        <f t="shared" si="128"/>
        <v>0.75697406534605349</v>
      </c>
    </row>
    <row r="221" spans="1:47" x14ac:dyDescent="0.2">
      <c r="A221" s="16" t="s">
        <v>2446</v>
      </c>
      <c r="B221" s="41"/>
      <c r="C221" s="42">
        <v>45112.389000000003</v>
      </c>
      <c r="D221" s="42"/>
      <c r="E221">
        <f t="shared" si="112"/>
        <v>1188.0139826168697</v>
      </c>
      <c r="F221">
        <f t="shared" si="113"/>
        <v>1188</v>
      </c>
      <c r="G221">
        <f t="shared" si="131"/>
        <v>1.898050811723806E-2</v>
      </c>
      <c r="I221">
        <f t="shared" si="107"/>
        <v>1.898050811723806E-2</v>
      </c>
      <c r="P221">
        <f t="shared" si="114"/>
        <v>2.0814760432721156E-3</v>
      </c>
      <c r="Q221" s="11">
        <f t="shared" si="115"/>
        <v>30093.889000000003</v>
      </c>
      <c r="R221">
        <f t="shared" si="132"/>
        <v>2.8557728503692979E-4</v>
      </c>
      <c r="S221" s="21">
        <v>0.1</v>
      </c>
      <c r="Z221">
        <f t="shared" si="116"/>
        <v>1188</v>
      </c>
      <c r="AA221" s="80">
        <f t="shared" si="117"/>
        <v>2.1316208397435248E-2</v>
      </c>
      <c r="AB221" s="80">
        <f t="shared" si="118"/>
        <v>1.3345236672359269E-3</v>
      </c>
      <c r="AC221" s="80">
        <f t="shared" si="119"/>
        <v>1.6899032073965946E-2</v>
      </c>
      <c r="AD221" s="80">
        <f t="shared" si="129"/>
        <v>-2.335700280197188E-3</v>
      </c>
      <c r="AE221" s="80">
        <f t="shared" si="120"/>
        <v>5.4554957989132225E-7</v>
      </c>
      <c r="AF221">
        <f t="shared" si="130"/>
        <v>1.6899032073965946E-2</v>
      </c>
      <c r="AG221" s="106"/>
      <c r="AH221">
        <f t="shared" si="121"/>
        <v>1.7645984450002133E-2</v>
      </c>
      <c r="AI221">
        <f t="shared" si="122"/>
        <v>1.0871646032334497</v>
      </c>
      <c r="AJ221">
        <f t="shared" si="123"/>
        <v>0.93868822377845051</v>
      </c>
      <c r="AK221">
        <f t="shared" si="124"/>
        <v>0.25835011951282716</v>
      </c>
      <c r="AL221">
        <f t="shared" si="125"/>
        <v>1.2453997254186617</v>
      </c>
      <c r="AM221">
        <f t="shared" si="126"/>
        <v>0.71799277899991454</v>
      </c>
      <c r="AN221" s="80">
        <f t="shared" si="127"/>
        <v>0.99458491079409872</v>
      </c>
      <c r="AO221" s="80">
        <f t="shared" si="127"/>
        <v>0.99458238236821828</v>
      </c>
      <c r="AP221" s="80">
        <f t="shared" si="127"/>
        <v>0.99456536287384145</v>
      </c>
      <c r="AQ221" s="80">
        <f t="shared" si="127"/>
        <v>0.99445081181313921</v>
      </c>
      <c r="AR221" s="80">
        <f t="shared" si="127"/>
        <v>0.99368034131836613</v>
      </c>
      <c r="AS221" s="80">
        <f t="shared" si="127"/>
        <v>0.98852163808966198</v>
      </c>
      <c r="AT221" s="80">
        <f t="shared" si="127"/>
        <v>0.95496558372527862</v>
      </c>
      <c r="AU221" s="80">
        <f t="shared" si="128"/>
        <v>0.76595248577586528</v>
      </c>
    </row>
    <row r="222" spans="1:47" x14ac:dyDescent="0.2">
      <c r="A222" s="16" t="s">
        <v>2444</v>
      </c>
      <c r="B222" s="41"/>
      <c r="C222" s="42">
        <v>45116.463000000003</v>
      </c>
      <c r="D222" s="42"/>
      <c r="E222">
        <f t="shared" si="112"/>
        <v>1191.0152289886446</v>
      </c>
      <c r="F222">
        <f t="shared" si="113"/>
        <v>1191</v>
      </c>
      <c r="G222">
        <f t="shared" si="131"/>
        <v>2.0672378086601384E-2</v>
      </c>
      <c r="I222">
        <f t="shared" si="107"/>
        <v>2.0672378086601384E-2</v>
      </c>
      <c r="P222">
        <f t="shared" si="114"/>
        <v>2.101024043272115E-3</v>
      </c>
      <c r="Q222" s="11">
        <f t="shared" si="115"/>
        <v>30097.963000000003</v>
      </c>
      <c r="R222">
        <f t="shared" si="132"/>
        <v>3.4489519100268238E-4</v>
      </c>
      <c r="S222" s="21">
        <v>0.1</v>
      </c>
      <c r="Z222">
        <f t="shared" si="116"/>
        <v>1191</v>
      </c>
      <c r="AA222" s="80">
        <f t="shared" si="117"/>
        <v>2.1342934439413958E-2</v>
      </c>
      <c r="AB222" s="80">
        <f t="shared" si="118"/>
        <v>2.99894190770238E-3</v>
      </c>
      <c r="AC222" s="80">
        <f t="shared" si="119"/>
        <v>1.8571354043329269E-2</v>
      </c>
      <c r="AD222" s="80">
        <f t="shared" si="129"/>
        <v>-6.7055635281257353E-4</v>
      </c>
      <c r="AE222" s="80">
        <f t="shared" si="120"/>
        <v>4.4964582229730064E-8</v>
      </c>
      <c r="AF222">
        <f t="shared" si="130"/>
        <v>1.8571354043329269E-2</v>
      </c>
      <c r="AG222" s="106"/>
      <c r="AH222">
        <f t="shared" si="121"/>
        <v>1.7673436178899004E-2</v>
      </c>
      <c r="AI222">
        <f t="shared" si="122"/>
        <v>1.0865050624960895</v>
      </c>
      <c r="AJ222">
        <f t="shared" si="123"/>
        <v>0.93956494329934626</v>
      </c>
      <c r="AK222">
        <f t="shared" si="124"/>
        <v>0.25857170470042629</v>
      </c>
      <c r="AL222">
        <f t="shared" si="125"/>
        <v>1.2479515247375275</v>
      </c>
      <c r="AM222">
        <f t="shared" si="126"/>
        <v>0.71992819638562811</v>
      </c>
      <c r="AN222" s="80">
        <f t="shared" si="127"/>
        <v>0.9968438686883131</v>
      </c>
      <c r="AO222" s="80">
        <f t="shared" si="127"/>
        <v>0.99684138482844498</v>
      </c>
      <c r="AP222" s="80">
        <f t="shared" si="127"/>
        <v>0.99682460694448105</v>
      </c>
      <c r="AQ222" s="80">
        <f t="shared" si="127"/>
        <v>0.99671128772003592</v>
      </c>
      <c r="AR222" s="80">
        <f t="shared" si="127"/>
        <v>0.99594643948486383</v>
      </c>
      <c r="AS222" s="80">
        <f t="shared" si="127"/>
        <v>0.99080750301764686</v>
      </c>
      <c r="AT222" s="80">
        <f t="shared" si="127"/>
        <v>0.95726725734680351</v>
      </c>
      <c r="AU222" s="80">
        <f t="shared" si="128"/>
        <v>0.76787643301082564</v>
      </c>
    </row>
    <row r="223" spans="1:47" x14ac:dyDescent="0.2">
      <c r="A223" s="16" t="s">
        <v>2446</v>
      </c>
      <c r="B223" s="41"/>
      <c r="C223" s="42">
        <v>45131.396999999997</v>
      </c>
      <c r="D223" s="42"/>
      <c r="E223">
        <f t="shared" si="112"/>
        <v>1202.0168522866466</v>
      </c>
      <c r="F223">
        <f t="shared" si="113"/>
        <v>1202</v>
      </c>
      <c r="G223">
        <f t="shared" si="131"/>
        <v>2.2875901304360013E-2</v>
      </c>
      <c r="I223">
        <f t="shared" ref="I223:I285" si="133">G223</f>
        <v>2.2875901304360013E-2</v>
      </c>
      <c r="P223">
        <f t="shared" si="114"/>
        <v>2.1733160432721148E-3</v>
      </c>
      <c r="Q223" s="11">
        <f t="shared" si="115"/>
        <v>30112.896999999997</v>
      </c>
      <c r="R223">
        <f t="shared" si="132"/>
        <v>4.285970364926138E-4</v>
      </c>
      <c r="S223" s="21">
        <v>0.1</v>
      </c>
      <c r="Z223">
        <f t="shared" si="116"/>
        <v>1202</v>
      </c>
      <c r="AA223" s="80">
        <f t="shared" si="117"/>
        <v>2.1440012636186334E-2</v>
      </c>
      <c r="AB223" s="80">
        <f t="shared" si="118"/>
        <v>5.1027219502394125E-3</v>
      </c>
      <c r="AC223" s="80">
        <f t="shared" si="119"/>
        <v>2.0702585261087897E-2</v>
      </c>
      <c r="AD223" s="80">
        <f t="shared" si="129"/>
        <v>1.4358886681736793E-3</v>
      </c>
      <c r="AE223" s="80">
        <f t="shared" si="120"/>
        <v>2.0617762673895827E-7</v>
      </c>
      <c r="AF223">
        <f t="shared" si="130"/>
        <v>2.0702585261087897E-2</v>
      </c>
      <c r="AG223" s="106"/>
      <c r="AH223">
        <f t="shared" si="121"/>
        <v>1.7773179354120601E-2</v>
      </c>
      <c r="AI223">
        <f t="shared" si="122"/>
        <v>1.0840888235621178</v>
      </c>
      <c r="AJ223">
        <f t="shared" si="123"/>
        <v>0.94271836697430089</v>
      </c>
      <c r="AK223">
        <f t="shared" si="124"/>
        <v>0.25936754242016452</v>
      </c>
      <c r="AL223">
        <f t="shared" si="125"/>
        <v>1.2572816591859022</v>
      </c>
      <c r="AM223">
        <f t="shared" si="126"/>
        <v>0.72703507222130526</v>
      </c>
      <c r="AN223" s="80">
        <f t="shared" si="127"/>
        <v>1.005114990700533</v>
      </c>
      <c r="AO223" s="80">
        <f t="shared" si="127"/>
        <v>1.0051126655100122</v>
      </c>
      <c r="AP223" s="80">
        <f t="shared" si="127"/>
        <v>1.0050967553166017</v>
      </c>
      <c r="AQ223" s="80">
        <f t="shared" si="127"/>
        <v>1.0049878999847761</v>
      </c>
      <c r="AR223" s="80">
        <f t="shared" si="127"/>
        <v>1.004243626824032</v>
      </c>
      <c r="AS223" s="80">
        <f t="shared" si="127"/>
        <v>0.99917795704607881</v>
      </c>
      <c r="AT223" s="80">
        <f t="shared" si="127"/>
        <v>0.96570071886863307</v>
      </c>
      <c r="AU223" s="80">
        <f t="shared" si="128"/>
        <v>0.77493090620567795</v>
      </c>
    </row>
    <row r="224" spans="1:47" x14ac:dyDescent="0.2">
      <c r="A224" s="16" t="s">
        <v>2447</v>
      </c>
      <c r="B224" s="41"/>
      <c r="C224" s="42">
        <v>45222.345999999998</v>
      </c>
      <c r="D224" s="42"/>
      <c r="E224">
        <f t="shared" si="112"/>
        <v>1269.017430653488</v>
      </c>
      <c r="F224">
        <f t="shared" si="113"/>
        <v>1269</v>
      </c>
      <c r="G224">
        <f t="shared" ref="G224:G287" si="134">C224-(C$7+F224*C$8)</f>
        <v>2.3660997307160869E-2</v>
      </c>
      <c r="I224">
        <f t="shared" si="133"/>
        <v>2.3660997307160869E-2</v>
      </c>
      <c r="P224">
        <f t="shared" si="114"/>
        <v>2.634544043272115E-3</v>
      </c>
      <c r="Q224" s="11">
        <f t="shared" si="115"/>
        <v>30203.845999999998</v>
      </c>
      <c r="R224">
        <f t="shared" si="132"/>
        <v>4.4211173685849807E-4</v>
      </c>
      <c r="S224" s="21">
        <v>0.1</v>
      </c>
      <c r="Z224">
        <f t="shared" si="116"/>
        <v>1269</v>
      </c>
      <c r="AA224" s="80">
        <f t="shared" si="117"/>
        <v>2.2000275072717963E-2</v>
      </c>
      <c r="AB224" s="80">
        <f t="shared" si="118"/>
        <v>5.3111833448517311E-3</v>
      </c>
      <c r="AC224" s="80">
        <f t="shared" si="119"/>
        <v>2.1026453263888755E-2</v>
      </c>
      <c r="AD224" s="80">
        <f t="shared" si="129"/>
        <v>1.660722234442906E-3</v>
      </c>
      <c r="AE224" s="80">
        <f t="shared" si="120"/>
        <v>2.7579983399730384E-7</v>
      </c>
      <c r="AF224">
        <f t="shared" si="130"/>
        <v>2.1026453263888755E-2</v>
      </c>
      <c r="AG224" s="106"/>
      <c r="AH224">
        <f t="shared" si="121"/>
        <v>1.8349813962309138E-2</v>
      </c>
      <c r="AI224">
        <f t="shared" si="122"/>
        <v>1.0694560363835575</v>
      </c>
      <c r="AJ224">
        <f t="shared" si="123"/>
        <v>0.95989479659395782</v>
      </c>
      <c r="AK224">
        <f t="shared" si="124"/>
        <v>0.26366325363808801</v>
      </c>
      <c r="AL224">
        <f t="shared" si="125"/>
        <v>1.3132208939273879</v>
      </c>
      <c r="AM224">
        <f t="shared" si="126"/>
        <v>0.77068792981212408</v>
      </c>
      <c r="AN224" s="80">
        <f t="shared" si="127"/>
        <v>1.055097306521086</v>
      </c>
      <c r="AO224" s="80">
        <f t="shared" si="127"/>
        <v>1.0550957951443407</v>
      </c>
      <c r="AP224" s="80">
        <f t="shared" si="127"/>
        <v>1.0550845548965189</v>
      </c>
      <c r="AQ224" s="80">
        <f t="shared" si="127"/>
        <v>1.0550009671312228</v>
      </c>
      <c r="AR224" s="80">
        <f t="shared" si="127"/>
        <v>1.054379755313257</v>
      </c>
      <c r="AS224" s="80">
        <f t="shared" si="127"/>
        <v>1.0497841088159281</v>
      </c>
      <c r="AT224" s="80">
        <f t="shared" si="127"/>
        <v>1.0168606691096951</v>
      </c>
      <c r="AU224" s="80">
        <f t="shared" si="128"/>
        <v>0.81789906111977828</v>
      </c>
    </row>
    <row r="225" spans="1:48" x14ac:dyDescent="0.2">
      <c r="A225" s="16" t="s">
        <v>2449</v>
      </c>
      <c r="B225" s="41"/>
      <c r="C225" s="42">
        <v>45234.565999999999</v>
      </c>
      <c r="D225" s="42"/>
      <c r="E225">
        <f t="shared" si="112"/>
        <v>1278.0196964028958</v>
      </c>
      <c r="F225">
        <f t="shared" si="113"/>
        <v>1278</v>
      </c>
      <c r="G225">
        <f t="shared" si="134"/>
        <v>2.6736607214843389E-2</v>
      </c>
      <c r="I225">
        <f t="shared" si="133"/>
        <v>2.6736607214843389E-2</v>
      </c>
      <c r="P225">
        <f t="shared" si="114"/>
        <v>2.6992360432721149E-3</v>
      </c>
      <c r="Q225" s="11">
        <f t="shared" si="115"/>
        <v>30216.065999999999</v>
      </c>
      <c r="R225">
        <f t="shared" si="132"/>
        <v>5.7779521283988567E-4</v>
      </c>
      <c r="S225" s="21">
        <v>0.1</v>
      </c>
      <c r="Z225">
        <f t="shared" si="116"/>
        <v>1278</v>
      </c>
      <c r="AA225" s="80">
        <f t="shared" si="117"/>
        <v>2.2071488507788763E-2</v>
      </c>
      <c r="AB225" s="80">
        <f t="shared" si="118"/>
        <v>8.3133622428068314E-3</v>
      </c>
      <c r="AC225" s="80">
        <f t="shared" si="119"/>
        <v>2.4037371171571273E-2</v>
      </c>
      <c r="AD225" s="80">
        <f t="shared" si="129"/>
        <v>4.665118707054626E-3</v>
      </c>
      <c r="AE225" s="80">
        <f t="shared" si="120"/>
        <v>2.1763332550911025E-6</v>
      </c>
      <c r="AF225">
        <f t="shared" si="130"/>
        <v>2.4037371171571273E-2</v>
      </c>
      <c r="AG225" s="106"/>
      <c r="AH225">
        <f t="shared" si="121"/>
        <v>1.8423244972036557E-2</v>
      </c>
      <c r="AI225">
        <f t="shared" si="122"/>
        <v>1.0675033114142463</v>
      </c>
      <c r="AJ225">
        <f t="shared" si="123"/>
        <v>0.96194288698176678</v>
      </c>
      <c r="AK225">
        <f t="shared" si="124"/>
        <v>0.26416993632366292</v>
      </c>
      <c r="AL225">
        <f t="shared" si="125"/>
        <v>1.3206198832215008</v>
      </c>
      <c r="AM225">
        <f t="shared" si="126"/>
        <v>0.77660166383134988</v>
      </c>
      <c r="AN225" s="80">
        <f t="shared" ref="AN225:AT240" si="135">$AU225+$AB$7*SIN(AO225)</f>
        <v>1.0617597156922813</v>
      </c>
      <c r="AO225" s="80">
        <f t="shared" si="135"/>
        <v>1.0617582949333955</v>
      </c>
      <c r="AP225" s="80">
        <f t="shared" si="135"/>
        <v>1.0617476027111794</v>
      </c>
      <c r="AQ225" s="80">
        <f t="shared" si="135"/>
        <v>1.0616671426964526</v>
      </c>
      <c r="AR225" s="80">
        <f t="shared" si="135"/>
        <v>1.0610620447981645</v>
      </c>
      <c r="AS225" s="80">
        <f t="shared" si="135"/>
        <v>1.0565322193332409</v>
      </c>
      <c r="AT225" s="80">
        <f t="shared" si="135"/>
        <v>1.0237052442495995</v>
      </c>
      <c r="AU225" s="80">
        <f t="shared" si="128"/>
        <v>0.8236709028246576</v>
      </c>
    </row>
    <row r="226" spans="1:48" x14ac:dyDescent="0.2">
      <c r="A226" s="16" t="s">
        <v>2450</v>
      </c>
      <c r="B226" s="41"/>
      <c r="C226" s="42">
        <v>45276.641000000003</v>
      </c>
      <c r="D226" s="42"/>
      <c r="E226">
        <f t="shared" si="112"/>
        <v>1309.0156318698621</v>
      </c>
      <c r="F226">
        <f t="shared" si="113"/>
        <v>1309</v>
      </c>
      <c r="G226">
        <f t="shared" si="134"/>
        <v>2.1219263573584612E-2</v>
      </c>
      <c r="I226">
        <f t="shared" si="133"/>
        <v>2.1219263573584612E-2</v>
      </c>
      <c r="P226">
        <f t="shared" si="114"/>
        <v>2.9270240432721162E-3</v>
      </c>
      <c r="Q226" s="11">
        <f t="shared" si="115"/>
        <v>30258.141000000003</v>
      </c>
      <c r="R226">
        <f t="shared" si="132"/>
        <v>3.3460602703432718E-4</v>
      </c>
      <c r="S226" s="21">
        <v>0.1</v>
      </c>
      <c r="Z226">
        <f t="shared" si="116"/>
        <v>1309</v>
      </c>
      <c r="AA226" s="80">
        <f t="shared" si="117"/>
        <v>2.2309486896572566E-2</v>
      </c>
      <c r="AB226" s="80">
        <f t="shared" si="118"/>
        <v>2.5503486743711744E-3</v>
      </c>
      <c r="AC226" s="80">
        <f t="shared" si="119"/>
        <v>1.8292239530312497E-2</v>
      </c>
      <c r="AD226" s="80">
        <f t="shared" si="129"/>
        <v>-1.0902233229879536E-3</v>
      </c>
      <c r="AE226" s="80">
        <f t="shared" si="120"/>
        <v>1.1885868939868958E-7</v>
      </c>
      <c r="AF226">
        <f t="shared" si="130"/>
        <v>1.8292239530312497E-2</v>
      </c>
      <c r="AG226" s="106"/>
      <c r="AH226">
        <f t="shared" si="121"/>
        <v>1.8668914899213438E-2</v>
      </c>
      <c r="AI226">
        <f t="shared" si="122"/>
        <v>1.060804403564154</v>
      </c>
      <c r="AJ226">
        <f t="shared" si="123"/>
        <v>0.96854240884278819</v>
      </c>
      <c r="AK226">
        <f t="shared" si="124"/>
        <v>0.26579179222907601</v>
      </c>
      <c r="AL226">
        <f t="shared" si="125"/>
        <v>1.3458992599854294</v>
      </c>
      <c r="AM226">
        <f t="shared" si="126"/>
        <v>0.79706644872871679</v>
      </c>
      <c r="AN226" s="80">
        <f t="shared" si="135"/>
        <v>1.0846150275825197</v>
      </c>
      <c r="AO226" s="80">
        <f t="shared" si="135"/>
        <v>1.0846138881686433</v>
      </c>
      <c r="AP226" s="80">
        <f t="shared" si="135"/>
        <v>1.0846049446944006</v>
      </c>
      <c r="AQ226" s="80">
        <f t="shared" si="135"/>
        <v>1.0845347509349381</v>
      </c>
      <c r="AR226" s="80">
        <f t="shared" si="135"/>
        <v>1.0839841514469772</v>
      </c>
      <c r="AS226" s="80">
        <f t="shared" si="135"/>
        <v>1.0796849451981871</v>
      </c>
      <c r="AT226" s="80">
        <f t="shared" si="135"/>
        <v>1.0472297740001071</v>
      </c>
      <c r="AU226" s="80">
        <f t="shared" si="128"/>
        <v>0.84355169091924154</v>
      </c>
    </row>
    <row r="227" spans="1:48" x14ac:dyDescent="0.2">
      <c r="A227" s="16" t="s">
        <v>2450</v>
      </c>
      <c r="B227" s="41"/>
      <c r="C227" s="42">
        <v>45317.362000000001</v>
      </c>
      <c r="D227" s="42"/>
      <c r="E227">
        <f t="shared" si="112"/>
        <v>1339.0140986113984</v>
      </c>
      <c r="F227">
        <f t="shared" si="113"/>
        <v>1339</v>
      </c>
      <c r="G227">
        <f t="shared" si="134"/>
        <v>1.9137963274260983E-2</v>
      </c>
      <c r="I227">
        <f t="shared" si="133"/>
        <v>1.9137963274260983E-2</v>
      </c>
      <c r="P227">
        <f t="shared" si="114"/>
        <v>3.1547840432721158E-3</v>
      </c>
      <c r="Q227" s="11">
        <f t="shared" si="115"/>
        <v>30298.862000000001</v>
      </c>
      <c r="R227">
        <f t="shared" si="132"/>
        <v>2.554620183299139E-4</v>
      </c>
      <c r="S227" s="21">
        <v>0.1</v>
      </c>
      <c r="Z227">
        <f t="shared" si="116"/>
        <v>1339</v>
      </c>
      <c r="AA227" s="80">
        <f t="shared" si="117"/>
        <v>2.2529093166420152E-2</v>
      </c>
      <c r="AB227" s="80">
        <f t="shared" si="118"/>
        <v>2.419690011041635E-4</v>
      </c>
      <c r="AC227" s="80">
        <f t="shared" si="119"/>
        <v>1.5983179230988867E-2</v>
      </c>
      <c r="AD227" s="80">
        <f t="shared" si="129"/>
        <v>-3.3911298921591691E-3</v>
      </c>
      <c r="AE227" s="80">
        <f t="shared" si="120"/>
        <v>1.1499761945495459E-6</v>
      </c>
      <c r="AF227">
        <f t="shared" si="130"/>
        <v>1.5983179230988867E-2</v>
      </c>
      <c r="AG227" s="106"/>
      <c r="AH227">
        <f t="shared" si="121"/>
        <v>1.8895994273156819E-2</v>
      </c>
      <c r="AI227">
        <f t="shared" si="122"/>
        <v>1.0543650091113754</v>
      </c>
      <c r="AJ227">
        <f t="shared" si="123"/>
        <v>0.97427197484536998</v>
      </c>
      <c r="AK227">
        <f t="shared" si="124"/>
        <v>0.26718326686650279</v>
      </c>
      <c r="AL227">
        <f t="shared" si="125"/>
        <v>1.3700620459984538</v>
      </c>
      <c r="AM227">
        <f t="shared" si="126"/>
        <v>0.81701641328877972</v>
      </c>
      <c r="AN227" s="80">
        <f t="shared" si="135"/>
        <v>1.1065965217820786</v>
      </c>
      <c r="AO227" s="80">
        <f t="shared" si="135"/>
        <v>1.1065956124136036</v>
      </c>
      <c r="AP227" s="80">
        <f t="shared" si="135"/>
        <v>1.1065881629820327</v>
      </c>
      <c r="AQ227" s="80">
        <f t="shared" si="135"/>
        <v>1.1065271423527145</v>
      </c>
      <c r="AR227" s="80">
        <f t="shared" si="135"/>
        <v>1.1060275828536803</v>
      </c>
      <c r="AS227" s="80">
        <f t="shared" si="135"/>
        <v>1.1019563780631998</v>
      </c>
      <c r="AT227" s="80">
        <f t="shared" si="135"/>
        <v>1.0699188155026385</v>
      </c>
      <c r="AU227" s="80">
        <f t="shared" si="128"/>
        <v>0.86279116326883898</v>
      </c>
      <c r="AV227" s="80"/>
    </row>
    <row r="228" spans="1:48" x14ac:dyDescent="0.2">
      <c r="A228" s="16" t="s">
        <v>2450</v>
      </c>
      <c r="B228" s="41"/>
      <c r="C228" s="42">
        <v>45325.510999999999</v>
      </c>
      <c r="D228" s="42"/>
      <c r="E228">
        <f t="shared" si="112"/>
        <v>1345.0173280379036</v>
      </c>
      <c r="F228">
        <f t="shared" si="113"/>
        <v>1345</v>
      </c>
      <c r="G228">
        <f t="shared" si="134"/>
        <v>2.352170320955338E-2</v>
      </c>
      <c r="I228">
        <f t="shared" si="133"/>
        <v>2.352170320955338E-2</v>
      </c>
      <c r="P228">
        <f t="shared" si="114"/>
        <v>3.2012000432721155E-3</v>
      </c>
      <c r="Q228" s="11">
        <f t="shared" si="115"/>
        <v>30307.010999999999</v>
      </c>
      <c r="R228">
        <f t="shared" si="132"/>
        <v>4.1292284893084682E-4</v>
      </c>
      <c r="S228" s="21">
        <v>0.1</v>
      </c>
      <c r="Z228">
        <f t="shared" si="116"/>
        <v>1345</v>
      </c>
      <c r="AA228" s="80">
        <f t="shared" si="117"/>
        <v>2.2571755469545395E-2</v>
      </c>
      <c r="AB228" s="80">
        <f t="shared" si="118"/>
        <v>4.5815462247518549E-3</v>
      </c>
      <c r="AC228" s="80">
        <f t="shared" si="119"/>
        <v>2.0320503166281263E-2</v>
      </c>
      <c r="AD228" s="80">
        <f t="shared" si="129"/>
        <v>9.4994774000798504E-4</v>
      </c>
      <c r="AE228" s="80">
        <f t="shared" si="120"/>
        <v>9.0240070874627833E-8</v>
      </c>
      <c r="AF228">
        <f t="shared" si="130"/>
        <v>2.0320503166281263E-2</v>
      </c>
      <c r="AG228" s="106"/>
      <c r="AH228">
        <f t="shared" si="121"/>
        <v>1.8940156984801525E-2</v>
      </c>
      <c r="AI228">
        <f t="shared" si="122"/>
        <v>1.0530826155598247</v>
      </c>
      <c r="AJ228">
        <f t="shared" si="123"/>
        <v>0.97534196569837017</v>
      </c>
      <c r="AK228">
        <f t="shared" si="124"/>
        <v>0.26744099953908462</v>
      </c>
      <c r="AL228">
        <f t="shared" si="125"/>
        <v>1.3748594005992441</v>
      </c>
      <c r="AM228">
        <f t="shared" si="126"/>
        <v>0.82102410743312537</v>
      </c>
      <c r="AN228" s="80">
        <f t="shared" si="135"/>
        <v>1.1109767850211441</v>
      </c>
      <c r="AO228" s="80">
        <f t="shared" si="135"/>
        <v>1.1109759170461719</v>
      </c>
      <c r="AP228" s="80">
        <f t="shared" si="135"/>
        <v>1.1109687438804263</v>
      </c>
      <c r="AQ228" s="80">
        <f t="shared" si="135"/>
        <v>1.1109094669926565</v>
      </c>
      <c r="AR228" s="80">
        <f t="shared" si="135"/>
        <v>1.1104198918385007</v>
      </c>
      <c r="AS228" s="80">
        <f t="shared" si="135"/>
        <v>1.1063947503129834</v>
      </c>
      <c r="AT228" s="80">
        <f t="shared" si="135"/>
        <v>1.0744474640720376</v>
      </c>
      <c r="AU228" s="80">
        <f t="shared" si="128"/>
        <v>0.86663905773875882</v>
      </c>
    </row>
    <row r="229" spans="1:48" x14ac:dyDescent="0.2">
      <c r="A229" s="16" t="s">
        <v>2450</v>
      </c>
      <c r="B229" s="41"/>
      <c r="C229" s="42">
        <v>45344.512999999999</v>
      </c>
      <c r="D229" s="42"/>
      <c r="E229">
        <f t="shared" si="112"/>
        <v>1359.0157776099356</v>
      </c>
      <c r="F229">
        <f t="shared" si="113"/>
        <v>1359</v>
      </c>
      <c r="G229">
        <f t="shared" si="134"/>
        <v>2.141709640272893E-2</v>
      </c>
      <c r="I229">
        <f t="shared" si="133"/>
        <v>2.141709640272893E-2</v>
      </c>
      <c r="P229">
        <f t="shared" si="114"/>
        <v>3.3106240432721158E-3</v>
      </c>
      <c r="Q229" s="11">
        <f t="shared" si="115"/>
        <v>30326.012999999999</v>
      </c>
      <c r="R229">
        <f t="shared" si="132"/>
        <v>3.2784434130377359E-4</v>
      </c>
      <c r="S229" s="21">
        <v>0.1</v>
      </c>
      <c r="Z229">
        <f t="shared" si="116"/>
        <v>1359</v>
      </c>
      <c r="AA229" s="80">
        <f t="shared" si="117"/>
        <v>2.2669674812590988E-2</v>
      </c>
      <c r="AB229" s="80">
        <f t="shared" si="118"/>
        <v>2.375511619095258E-3</v>
      </c>
      <c r="AC229" s="80">
        <f t="shared" si="119"/>
        <v>1.8106472359456813E-2</v>
      </c>
      <c r="AD229" s="80">
        <f t="shared" si="129"/>
        <v>-1.2525784098620582E-3</v>
      </c>
      <c r="AE229" s="80">
        <f t="shared" si="120"/>
        <v>1.5689526728525626E-7</v>
      </c>
      <c r="AF229">
        <f t="shared" si="130"/>
        <v>1.8106472359456813E-2</v>
      </c>
      <c r="AG229" s="106"/>
      <c r="AH229">
        <f t="shared" si="121"/>
        <v>1.9041584783633672E-2</v>
      </c>
      <c r="AI229">
        <f t="shared" si="122"/>
        <v>1.0500978040386499</v>
      </c>
      <c r="AJ229">
        <f t="shared" si="123"/>
        <v>0.97774177271522478</v>
      </c>
      <c r="AK229">
        <f t="shared" si="124"/>
        <v>0.26801616059417355</v>
      </c>
      <c r="AL229">
        <f t="shared" si="125"/>
        <v>1.3860079324640213</v>
      </c>
      <c r="AM229">
        <f t="shared" si="126"/>
        <v>0.83039887955029845</v>
      </c>
      <c r="AN229" s="80">
        <f t="shared" si="135"/>
        <v>1.1211766961899472</v>
      </c>
      <c r="AO229" s="80">
        <f t="shared" si="135"/>
        <v>1.1211759191754318</v>
      </c>
      <c r="AP229" s="80">
        <f t="shared" si="135"/>
        <v>1.1211693623392152</v>
      </c>
      <c r="AQ229" s="80">
        <f t="shared" si="135"/>
        <v>1.1211140360305569</v>
      </c>
      <c r="AR229" s="80">
        <f t="shared" si="135"/>
        <v>1.1206474472258394</v>
      </c>
      <c r="AS229" s="80">
        <f t="shared" si="135"/>
        <v>1.1167302840971103</v>
      </c>
      <c r="AT229" s="80">
        <f t="shared" si="135"/>
        <v>1.0850023277998164</v>
      </c>
      <c r="AU229" s="80">
        <f t="shared" si="128"/>
        <v>0.87561747816857061</v>
      </c>
    </row>
    <row r="230" spans="1:48" x14ac:dyDescent="0.2">
      <c r="A230" s="16" t="s">
        <v>2450</v>
      </c>
      <c r="B230" s="41"/>
      <c r="C230" s="42">
        <v>45351.3</v>
      </c>
      <c r="D230" s="42"/>
      <c r="E230">
        <f t="shared" si="112"/>
        <v>1364.0156448473545</v>
      </c>
      <c r="F230">
        <f t="shared" si="113"/>
        <v>1364</v>
      </c>
      <c r="G230">
        <f t="shared" si="134"/>
        <v>2.1236879692878574E-2</v>
      </c>
      <c r="I230">
        <f t="shared" si="133"/>
        <v>2.1236879692878574E-2</v>
      </c>
      <c r="P230">
        <f t="shared" si="114"/>
        <v>3.3500840432721156E-3</v>
      </c>
      <c r="Q230" s="11">
        <f t="shared" si="115"/>
        <v>30332.800000000003</v>
      </c>
      <c r="R230">
        <f t="shared" si="132"/>
        <v>3.1993745861078055E-4</v>
      </c>
      <c r="S230" s="21">
        <v>0.1</v>
      </c>
      <c r="Z230">
        <f t="shared" si="116"/>
        <v>1364</v>
      </c>
      <c r="AA230" s="80">
        <f t="shared" si="117"/>
        <v>2.2704095368262601E-2</v>
      </c>
      <c r="AB230" s="80">
        <f t="shared" si="118"/>
        <v>2.1596187881331823E-3</v>
      </c>
      <c r="AC230" s="80">
        <f t="shared" si="119"/>
        <v>1.7886795649606459E-2</v>
      </c>
      <c r="AD230" s="80">
        <f t="shared" si="129"/>
        <v>-1.4672156753840274E-3</v>
      </c>
      <c r="AE230" s="80">
        <f t="shared" si="120"/>
        <v>2.1527218380926076E-7</v>
      </c>
      <c r="AF230">
        <f t="shared" si="130"/>
        <v>1.7886795649606459E-2</v>
      </c>
      <c r="AG230" s="106"/>
      <c r="AH230">
        <f t="shared" si="121"/>
        <v>1.9077260904745392E-2</v>
      </c>
      <c r="AI230">
        <f t="shared" si="122"/>
        <v>1.0490343779837972</v>
      </c>
      <c r="AJ230">
        <f t="shared" si="123"/>
        <v>0.97856625847776468</v>
      </c>
      <c r="AK230">
        <f t="shared" si="124"/>
        <v>0.26821275526133898</v>
      </c>
      <c r="AL230">
        <f t="shared" si="125"/>
        <v>1.3899742409911899</v>
      </c>
      <c r="AM230">
        <f t="shared" si="126"/>
        <v>0.83375507363821943</v>
      </c>
      <c r="AN230" s="80">
        <f t="shared" si="135"/>
        <v>1.1248125121021162</v>
      </c>
      <c r="AO230" s="80">
        <f t="shared" si="135"/>
        <v>1.1248117657259831</v>
      </c>
      <c r="AP230" s="80">
        <f t="shared" si="135"/>
        <v>1.1248054195765309</v>
      </c>
      <c r="AQ230" s="80">
        <f t="shared" si="135"/>
        <v>1.124751464108849</v>
      </c>
      <c r="AR230" s="80">
        <f t="shared" si="135"/>
        <v>1.1242929760937437</v>
      </c>
      <c r="AS230" s="80">
        <f t="shared" si="135"/>
        <v>1.120414528047033</v>
      </c>
      <c r="AT230" s="80">
        <f t="shared" si="135"/>
        <v>1.0887678380146029</v>
      </c>
      <c r="AU230" s="80">
        <f t="shared" si="128"/>
        <v>0.87882405689350396</v>
      </c>
    </row>
    <row r="231" spans="1:48" x14ac:dyDescent="0.2">
      <c r="A231" s="16" t="s">
        <v>2522</v>
      </c>
      <c r="B231" s="41"/>
      <c r="C231" s="42">
        <v>45352.659</v>
      </c>
      <c r="D231" s="42"/>
      <c r="E231">
        <f t="shared" si="112"/>
        <v>1365.0167969875686</v>
      </c>
      <c r="F231">
        <f t="shared" si="113"/>
        <v>1365</v>
      </c>
      <c r="G231">
        <f t="shared" si="134"/>
        <v>2.2800836348324083E-2</v>
      </c>
      <c r="I231">
        <f t="shared" si="133"/>
        <v>2.2800836348324083E-2</v>
      </c>
      <c r="P231">
        <f t="shared" si="114"/>
        <v>3.3580000432721158E-3</v>
      </c>
      <c r="Q231" s="11">
        <f t="shared" si="115"/>
        <v>30334.159</v>
      </c>
      <c r="R231">
        <f t="shared" si="132"/>
        <v>3.7802388358504688E-4</v>
      </c>
      <c r="S231" s="21">
        <v>0.1</v>
      </c>
      <c r="Z231">
        <f t="shared" si="116"/>
        <v>1365</v>
      </c>
      <c r="AA231" s="80">
        <f t="shared" si="117"/>
        <v>2.2710944756323868E-2</v>
      </c>
      <c r="AB231" s="80">
        <f t="shared" si="118"/>
        <v>3.7164747816599494E-3</v>
      </c>
      <c r="AC231" s="80">
        <f t="shared" si="119"/>
        <v>1.9442836305051968E-2</v>
      </c>
      <c r="AD231" s="80">
        <f t="shared" si="129"/>
        <v>8.9891592000214404E-5</v>
      </c>
      <c r="AE231" s="80">
        <f t="shared" si="120"/>
        <v>8.0804983123330105E-10</v>
      </c>
      <c r="AF231">
        <f t="shared" si="130"/>
        <v>1.9442836305051968E-2</v>
      </c>
      <c r="AG231" s="106"/>
      <c r="AH231">
        <f t="shared" si="121"/>
        <v>1.9084361566664133E-2</v>
      </c>
      <c r="AI231">
        <f t="shared" si="122"/>
        <v>1.0488218582624365</v>
      </c>
      <c r="AJ231">
        <f t="shared" si="123"/>
        <v>0.9787291109448869</v>
      </c>
      <c r="AK231">
        <f t="shared" si="124"/>
        <v>0.26825152089958287</v>
      </c>
      <c r="AL231">
        <f t="shared" si="125"/>
        <v>1.3907665387067591</v>
      </c>
      <c r="AM231">
        <f t="shared" si="126"/>
        <v>0.83442682630224008</v>
      </c>
      <c r="AN231" s="80">
        <f t="shared" si="135"/>
        <v>1.1255392333361194</v>
      </c>
      <c r="AO231" s="80">
        <f t="shared" si="135"/>
        <v>1.1255384929740422</v>
      </c>
      <c r="AP231" s="80">
        <f t="shared" si="135"/>
        <v>1.12553218837499</v>
      </c>
      <c r="AQ231" s="80">
        <f t="shared" si="135"/>
        <v>1.1254785045459639</v>
      </c>
      <c r="AR231" s="80">
        <f t="shared" si="135"/>
        <v>1.1250216296671167</v>
      </c>
      <c r="AS231" s="80">
        <f t="shared" si="135"/>
        <v>1.1211509333181247</v>
      </c>
      <c r="AT231" s="80">
        <f t="shared" si="135"/>
        <v>1.0895206812005547</v>
      </c>
      <c r="AU231" s="80">
        <f t="shared" si="128"/>
        <v>0.87946537263849045</v>
      </c>
    </row>
    <row r="232" spans="1:48" x14ac:dyDescent="0.2">
      <c r="A232" s="16" t="s">
        <v>2452</v>
      </c>
      <c r="B232" s="41"/>
      <c r="C232" s="42">
        <v>45370.300999999999</v>
      </c>
      <c r="D232" s="42"/>
      <c r="E232">
        <f t="shared" si="112"/>
        <v>1378.0133577364256</v>
      </c>
      <c r="F232">
        <f t="shared" si="113"/>
        <v>1378</v>
      </c>
      <c r="G232">
        <f t="shared" si="134"/>
        <v>1.8132272882212419E-2</v>
      </c>
      <c r="I232">
        <f t="shared" si="133"/>
        <v>1.8132272882212419E-2</v>
      </c>
      <c r="P232">
        <f t="shared" si="114"/>
        <v>3.4616360432721156E-3</v>
      </c>
      <c r="Q232" s="11">
        <f t="shared" si="115"/>
        <v>30351.800999999999</v>
      </c>
      <c r="R232">
        <f t="shared" si="132"/>
        <v>2.1522758526007233E-4</v>
      </c>
      <c r="S232" s="21">
        <v>0.1</v>
      </c>
      <c r="Z232">
        <f t="shared" si="116"/>
        <v>1378</v>
      </c>
      <c r="AA232" s="80">
        <f t="shared" si="117"/>
        <v>2.2798935128385527E-2</v>
      </c>
      <c r="AB232" s="80">
        <f t="shared" si="118"/>
        <v>-1.0433504933339451E-3</v>
      </c>
      <c r="AC232" s="80">
        <f t="shared" si="119"/>
        <v>1.4670636838940303E-2</v>
      </c>
      <c r="AD232" s="80">
        <f t="shared" si="129"/>
        <v>-4.6666622461731082E-3</v>
      </c>
      <c r="AE232" s="80">
        <f t="shared" si="120"/>
        <v>2.1777736519857443E-6</v>
      </c>
      <c r="AF232">
        <f t="shared" si="130"/>
        <v>1.4670636838940303E-2</v>
      </c>
      <c r="AG232" s="106"/>
      <c r="AH232">
        <f t="shared" si="121"/>
        <v>1.9175623375546364E-2</v>
      </c>
      <c r="AI232">
        <f t="shared" si="122"/>
        <v>1.046064196700472</v>
      </c>
      <c r="AJ232">
        <f t="shared" si="123"/>
        <v>0.98078455989990243</v>
      </c>
      <c r="AK232">
        <f t="shared" si="124"/>
        <v>0.26873879900653908</v>
      </c>
      <c r="AL232">
        <f t="shared" si="125"/>
        <v>1.4010372539062972</v>
      </c>
      <c r="AM232">
        <f t="shared" si="126"/>
        <v>0.84317533469158212</v>
      </c>
      <c r="AN232" s="80">
        <f t="shared" si="135"/>
        <v>1.1349732258612724</v>
      </c>
      <c r="AO232" s="80">
        <f t="shared" si="135"/>
        <v>1.134972560323301</v>
      </c>
      <c r="AP232" s="80">
        <f t="shared" si="135"/>
        <v>1.1349667783325845</v>
      </c>
      <c r="AQ232" s="80">
        <f t="shared" si="135"/>
        <v>1.1349165491830489</v>
      </c>
      <c r="AR232" s="80">
        <f t="shared" si="135"/>
        <v>1.1344804276082039</v>
      </c>
      <c r="AS232" s="80">
        <f t="shared" si="135"/>
        <v>1.1307107413712363</v>
      </c>
      <c r="AT232" s="80">
        <f t="shared" si="135"/>
        <v>1.0992997642269076</v>
      </c>
      <c r="AU232" s="80">
        <f t="shared" si="128"/>
        <v>0.88780247732331574</v>
      </c>
    </row>
    <row r="233" spans="1:48" x14ac:dyDescent="0.2">
      <c r="A233" s="16" t="s">
        <v>2453</v>
      </c>
      <c r="B233" s="41"/>
      <c r="C233" s="42">
        <v>45378.445</v>
      </c>
      <c r="D233" s="42"/>
      <c r="E233">
        <f t="shared" si="112"/>
        <v>1384.0129037481418</v>
      </c>
      <c r="F233">
        <f t="shared" si="113"/>
        <v>1384</v>
      </c>
      <c r="G233">
        <f t="shared" si="134"/>
        <v>1.751601282012416E-2</v>
      </c>
      <c r="I233">
        <f t="shared" si="133"/>
        <v>1.751601282012416E-2</v>
      </c>
      <c r="P233">
        <f t="shared" si="114"/>
        <v>3.5099240432721153E-3</v>
      </c>
      <c r="Q233" s="11">
        <f t="shared" si="115"/>
        <v>30359.945</v>
      </c>
      <c r="R233">
        <f t="shared" si="132"/>
        <v>1.9617052282506079E-4</v>
      </c>
      <c r="S233" s="21">
        <v>0.1</v>
      </c>
      <c r="Z233">
        <f t="shared" si="116"/>
        <v>1384</v>
      </c>
      <c r="AA233" s="80">
        <f t="shared" si="117"/>
        <v>2.2838888397424678E-2</v>
      </c>
      <c r="AB233" s="80">
        <f t="shared" si="118"/>
        <v>-1.7010767729981474E-3</v>
      </c>
      <c r="AC233" s="80">
        <f t="shared" si="119"/>
        <v>1.4006088776852044E-2</v>
      </c>
      <c r="AD233" s="80">
        <f t="shared" si="129"/>
        <v>-5.3228755773005176E-3</v>
      </c>
      <c r="AE233" s="80">
        <f t="shared" si="120"/>
        <v>2.8333004411422319E-6</v>
      </c>
      <c r="AF233">
        <f t="shared" si="130"/>
        <v>1.4006088776852044E-2</v>
      </c>
      <c r="AG233" s="106"/>
      <c r="AH233">
        <f t="shared" si="121"/>
        <v>1.9217089593122308E-2</v>
      </c>
      <c r="AI233">
        <f t="shared" si="122"/>
        <v>1.0447946696101478</v>
      </c>
      <c r="AJ233">
        <f t="shared" si="123"/>
        <v>0.98169487951109202</v>
      </c>
      <c r="AK233">
        <f t="shared" si="124"/>
        <v>0.26895332287156165</v>
      </c>
      <c r="AL233">
        <f t="shared" si="125"/>
        <v>1.4057593790021492</v>
      </c>
      <c r="AM233">
        <f t="shared" si="126"/>
        <v>0.84722304768137269</v>
      </c>
      <c r="AN233" s="80">
        <f t="shared" si="135"/>
        <v>1.1393190080587134</v>
      </c>
      <c r="AO233" s="80">
        <f t="shared" si="135"/>
        <v>1.1393183750088609</v>
      </c>
      <c r="AP233" s="80">
        <f t="shared" si="135"/>
        <v>1.1393128234040886</v>
      </c>
      <c r="AQ233" s="80">
        <f t="shared" si="135"/>
        <v>1.1392641408235393</v>
      </c>
      <c r="AR233" s="80">
        <f t="shared" si="135"/>
        <v>1.1388374586165515</v>
      </c>
      <c r="AS233" s="80">
        <f t="shared" si="135"/>
        <v>1.135114524879111</v>
      </c>
      <c r="AT233" s="80">
        <f t="shared" si="135"/>
        <v>1.1038082350269807</v>
      </c>
      <c r="AU233" s="80">
        <f t="shared" si="128"/>
        <v>0.89165037179323559</v>
      </c>
    </row>
    <row r="234" spans="1:48" x14ac:dyDescent="0.2">
      <c r="A234" s="16" t="s">
        <v>2453</v>
      </c>
      <c r="B234" s="41"/>
      <c r="C234" s="42">
        <v>45408.313000000002</v>
      </c>
      <c r="D234" s="42"/>
      <c r="E234">
        <f t="shared" si="112"/>
        <v>1406.0161503441566</v>
      </c>
      <c r="F234">
        <f t="shared" si="113"/>
        <v>1406</v>
      </c>
      <c r="G234">
        <f t="shared" si="134"/>
        <v>2.1923059270193335E-2</v>
      </c>
      <c r="I234">
        <f t="shared" si="133"/>
        <v>2.1923059270193335E-2</v>
      </c>
      <c r="P234">
        <f t="shared" si="114"/>
        <v>3.6894440432721151E-3</v>
      </c>
      <c r="Q234" s="11">
        <f t="shared" si="115"/>
        <v>30389.813000000002</v>
      </c>
      <c r="R234">
        <f t="shared" si="132"/>
        <v>3.3246472424341338E-4</v>
      </c>
      <c r="S234" s="21">
        <v>0.1</v>
      </c>
      <c r="Z234">
        <f t="shared" si="116"/>
        <v>1406</v>
      </c>
      <c r="AA234" s="80">
        <f t="shared" si="117"/>
        <v>2.2981842126576304E-2</v>
      </c>
      <c r="AB234" s="80">
        <f t="shared" si="118"/>
        <v>2.5574519642873293E-3</v>
      </c>
      <c r="AC234" s="80">
        <f t="shared" si="119"/>
        <v>1.823361522692122E-2</v>
      </c>
      <c r="AD234" s="80">
        <f t="shared" si="129"/>
        <v>-1.0587828563829692E-3</v>
      </c>
      <c r="AE234" s="80">
        <f t="shared" si="120"/>
        <v>1.1210211369704792E-7</v>
      </c>
      <c r="AF234">
        <f t="shared" si="130"/>
        <v>1.823361522692122E-2</v>
      </c>
      <c r="AG234" s="106"/>
      <c r="AH234">
        <f t="shared" si="121"/>
        <v>1.9365607305906005E-2</v>
      </c>
      <c r="AI234">
        <f t="shared" si="122"/>
        <v>1.0401577641736182</v>
      </c>
      <c r="AJ234">
        <f t="shared" si="123"/>
        <v>0.98482833059844099</v>
      </c>
      <c r="AK234">
        <f t="shared" si="124"/>
        <v>0.26968464228745559</v>
      </c>
      <c r="AL234">
        <f t="shared" si="125"/>
        <v>1.4229761041432862</v>
      </c>
      <c r="AM234">
        <f t="shared" si="126"/>
        <v>0.86211939008371619</v>
      </c>
      <c r="AN234" s="80">
        <f t="shared" si="135"/>
        <v>1.155208493838638</v>
      </c>
      <c r="AO234" s="80">
        <f t="shared" si="135"/>
        <v>1.155207969488357</v>
      </c>
      <c r="AP234" s="80">
        <f t="shared" si="135"/>
        <v>1.1552032061486783</v>
      </c>
      <c r="AQ234" s="80">
        <f t="shared" si="135"/>
        <v>1.1551599370383538</v>
      </c>
      <c r="AR234" s="80">
        <f t="shared" si="135"/>
        <v>1.1547670842350477</v>
      </c>
      <c r="AS234" s="80">
        <f t="shared" si="135"/>
        <v>1.1512161079876266</v>
      </c>
      <c r="AT234" s="80">
        <f t="shared" si="135"/>
        <v>1.1203123454599691</v>
      </c>
      <c r="AU234" s="80">
        <f t="shared" si="128"/>
        <v>0.9057593181829402</v>
      </c>
    </row>
    <row r="235" spans="1:48" x14ac:dyDescent="0.2">
      <c r="A235" s="16" t="s">
        <v>2455</v>
      </c>
      <c r="B235" s="41"/>
      <c r="C235" s="42">
        <v>45450.391000000003</v>
      </c>
      <c r="D235" s="42"/>
      <c r="E235">
        <f t="shared" si="112"/>
        <v>1437.0142958599954</v>
      </c>
      <c r="F235">
        <f t="shared" si="113"/>
        <v>1437</v>
      </c>
      <c r="G235">
        <f t="shared" si="134"/>
        <v>1.940571562590776E-2</v>
      </c>
      <c r="I235">
        <f t="shared" si="133"/>
        <v>1.940571562590776E-2</v>
      </c>
      <c r="P235">
        <f t="shared" si="114"/>
        <v>3.9489760432721167E-3</v>
      </c>
      <c r="Q235" s="11">
        <f t="shared" si="115"/>
        <v>30431.891000000003</v>
      </c>
      <c r="R235">
        <f t="shared" si="132"/>
        <v>2.389107985254155E-4</v>
      </c>
      <c r="S235" s="21">
        <v>0.1</v>
      </c>
      <c r="Z235">
        <f t="shared" si="116"/>
        <v>1437</v>
      </c>
      <c r="AA235" s="80">
        <f t="shared" si="117"/>
        <v>2.3173879359523822E-2</v>
      </c>
      <c r="AB235" s="80">
        <f t="shared" si="118"/>
        <v>-1.5981309573523741E-4</v>
      </c>
      <c r="AC235" s="80">
        <f t="shared" si="119"/>
        <v>1.5456739582635643E-2</v>
      </c>
      <c r="AD235" s="80">
        <f t="shared" si="129"/>
        <v>-3.7681637336160617E-3</v>
      </c>
      <c r="AE235" s="80">
        <f t="shared" si="120"/>
        <v>1.4199057923339338E-6</v>
      </c>
      <c r="AF235">
        <f t="shared" si="130"/>
        <v>1.5456739582635643E-2</v>
      </c>
      <c r="AG235" s="106"/>
      <c r="AH235">
        <f t="shared" si="121"/>
        <v>1.9565528721642998E-2</v>
      </c>
      <c r="AI235">
        <f t="shared" si="122"/>
        <v>1.0336739189711399</v>
      </c>
      <c r="AJ235">
        <f t="shared" si="123"/>
        <v>0.988709328738961</v>
      </c>
      <c r="AK235">
        <f t="shared" si="124"/>
        <v>0.27057072918233765</v>
      </c>
      <c r="AL235">
        <f t="shared" si="125"/>
        <v>1.4469778421073329</v>
      </c>
      <c r="AM235">
        <f t="shared" si="126"/>
        <v>0.88325963879571401</v>
      </c>
      <c r="AN235" s="80">
        <f t="shared" si="135"/>
        <v>1.1774787404738827</v>
      </c>
      <c r="AO235" s="80">
        <f t="shared" si="135"/>
        <v>1.1774783438630094</v>
      </c>
      <c r="AP235" s="80">
        <f t="shared" si="135"/>
        <v>1.1774745484749207</v>
      </c>
      <c r="AQ235" s="80">
        <f t="shared" si="135"/>
        <v>1.1774382300695017</v>
      </c>
      <c r="AR235" s="80">
        <f t="shared" si="135"/>
        <v>1.1770908566143388</v>
      </c>
      <c r="AS235" s="80">
        <f t="shared" si="135"/>
        <v>1.1737828997816526</v>
      </c>
      <c r="AT235" s="80">
        <f t="shared" si="135"/>
        <v>1.1434955386377339</v>
      </c>
      <c r="AU235" s="80">
        <f t="shared" si="128"/>
        <v>0.92564010627752413</v>
      </c>
    </row>
    <row r="236" spans="1:48" x14ac:dyDescent="0.2">
      <c r="A236" s="16" t="s">
        <v>2457</v>
      </c>
      <c r="B236" s="41"/>
      <c r="C236" s="42">
        <v>45488.402000000002</v>
      </c>
      <c r="D236" s="42"/>
      <c r="E236">
        <f t="shared" si="112"/>
        <v>1465.0163517847652</v>
      </c>
      <c r="F236">
        <f t="shared" si="113"/>
        <v>1465</v>
      </c>
      <c r="G236">
        <f t="shared" si="134"/>
        <v>2.219650201004697E-2</v>
      </c>
      <c r="I236">
        <f t="shared" si="133"/>
        <v>2.219650201004697E-2</v>
      </c>
      <c r="P236">
        <f t="shared" si="114"/>
        <v>4.1900000432721161E-3</v>
      </c>
      <c r="Q236" s="11">
        <f t="shared" si="115"/>
        <v>30469.902000000002</v>
      </c>
      <c r="R236">
        <f t="shared" si="132"/>
        <v>3.2423411307946676E-4</v>
      </c>
      <c r="S236" s="21">
        <v>0.1</v>
      </c>
      <c r="Z236">
        <f t="shared" si="116"/>
        <v>1465</v>
      </c>
      <c r="AA236" s="80">
        <f t="shared" si="117"/>
        <v>2.3337953479138852E-2</v>
      </c>
      <c r="AB236" s="80">
        <f t="shared" si="118"/>
        <v>2.4597337062413349E-3</v>
      </c>
      <c r="AC236" s="80">
        <f t="shared" si="119"/>
        <v>1.8006501966774856E-2</v>
      </c>
      <c r="AD236" s="80">
        <f t="shared" si="129"/>
        <v>-1.1414514690918816E-3</v>
      </c>
      <c r="AE236" s="80">
        <f t="shared" si="120"/>
        <v>1.3029114562920147E-7</v>
      </c>
      <c r="AF236">
        <f t="shared" si="130"/>
        <v>1.8006501966774856E-2</v>
      </c>
      <c r="AG236" s="106"/>
      <c r="AH236">
        <f t="shared" si="121"/>
        <v>1.9736768303805635E-2</v>
      </c>
      <c r="AI236">
        <f t="shared" si="122"/>
        <v>1.0278702356081046</v>
      </c>
      <c r="AJ236">
        <f t="shared" si="123"/>
        <v>0.99169234647129778</v>
      </c>
      <c r="AK236">
        <f t="shared" si="124"/>
        <v>0.27122998041567148</v>
      </c>
      <c r="AL236">
        <f t="shared" si="125"/>
        <v>1.4684007058913695</v>
      </c>
      <c r="AM236">
        <f t="shared" si="126"/>
        <v>0.90251043602986691</v>
      </c>
      <c r="AN236" s="80">
        <f t="shared" si="135"/>
        <v>1.1974746289457341</v>
      </c>
      <c r="AO236" s="80">
        <f t="shared" si="135"/>
        <v>1.1974743253055427</v>
      </c>
      <c r="AP236" s="80">
        <f t="shared" si="135"/>
        <v>1.1974712718562797</v>
      </c>
      <c r="AQ236" s="80">
        <f t="shared" si="135"/>
        <v>1.1974405672561999</v>
      </c>
      <c r="AR236" s="80">
        <f t="shared" si="135"/>
        <v>1.1971319443739037</v>
      </c>
      <c r="AS236" s="80">
        <f t="shared" si="135"/>
        <v>1.1940432475515528</v>
      </c>
      <c r="AT236" s="80">
        <f t="shared" si="135"/>
        <v>1.1643612246221624</v>
      </c>
      <c r="AU236" s="80">
        <f t="shared" si="128"/>
        <v>0.94359694713714859</v>
      </c>
    </row>
    <row r="237" spans="1:48" x14ac:dyDescent="0.2">
      <c r="A237" s="16" t="s">
        <v>2457</v>
      </c>
      <c r="B237" s="41"/>
      <c r="C237" s="42">
        <v>45488.402999999998</v>
      </c>
      <c r="D237" s="42"/>
      <c r="E237">
        <f t="shared" si="112"/>
        <v>1465.0170884677209</v>
      </c>
      <c r="F237">
        <f t="shared" si="113"/>
        <v>1465</v>
      </c>
      <c r="G237">
        <f t="shared" si="134"/>
        <v>2.3196502006612718E-2</v>
      </c>
      <c r="I237">
        <f t="shared" si="133"/>
        <v>2.3196502006612718E-2</v>
      </c>
      <c r="P237">
        <f t="shared" si="114"/>
        <v>4.1900000432721161E-3</v>
      </c>
      <c r="Q237" s="11">
        <f t="shared" si="115"/>
        <v>30469.902999999998</v>
      </c>
      <c r="R237">
        <f t="shared" si="132"/>
        <v>3.6124711688247021E-4</v>
      </c>
      <c r="S237" s="21">
        <v>0.1</v>
      </c>
      <c r="Z237">
        <f t="shared" si="116"/>
        <v>1465</v>
      </c>
      <c r="AA237" s="80">
        <f t="shared" si="117"/>
        <v>2.3337953479138852E-2</v>
      </c>
      <c r="AB237" s="80">
        <f t="shared" si="118"/>
        <v>3.4597337028070829E-3</v>
      </c>
      <c r="AC237" s="80">
        <f t="shared" si="119"/>
        <v>1.9006501963340604E-2</v>
      </c>
      <c r="AD237" s="80">
        <f t="shared" si="129"/>
        <v>-1.4145147252613358E-4</v>
      </c>
      <c r="AE237" s="80">
        <f t="shared" si="120"/>
        <v>2.0008519079811522E-9</v>
      </c>
      <c r="AF237">
        <f t="shared" si="130"/>
        <v>1.9006501963340604E-2</v>
      </c>
      <c r="AG237" s="106"/>
      <c r="AH237">
        <f t="shared" si="121"/>
        <v>1.9736768303805635E-2</v>
      </c>
      <c r="AI237">
        <f t="shared" si="122"/>
        <v>1.0278702356081046</v>
      </c>
      <c r="AJ237">
        <f t="shared" si="123"/>
        <v>0.99169234647129778</v>
      </c>
      <c r="AK237">
        <f t="shared" si="124"/>
        <v>0.27122998041567148</v>
      </c>
      <c r="AL237">
        <f t="shared" si="125"/>
        <v>1.4684007058913695</v>
      </c>
      <c r="AM237">
        <f t="shared" si="126"/>
        <v>0.90251043602986691</v>
      </c>
      <c r="AN237" s="80">
        <f t="shared" si="135"/>
        <v>1.1974746289457341</v>
      </c>
      <c r="AO237" s="80">
        <f t="shared" si="135"/>
        <v>1.1974743253055427</v>
      </c>
      <c r="AP237" s="80">
        <f t="shared" si="135"/>
        <v>1.1974712718562797</v>
      </c>
      <c r="AQ237" s="80">
        <f t="shared" si="135"/>
        <v>1.1974405672561999</v>
      </c>
      <c r="AR237" s="80">
        <f t="shared" si="135"/>
        <v>1.1971319443739037</v>
      </c>
      <c r="AS237" s="80">
        <f t="shared" si="135"/>
        <v>1.1940432475515528</v>
      </c>
      <c r="AT237" s="80">
        <f t="shared" si="135"/>
        <v>1.1643612246221624</v>
      </c>
      <c r="AU237" s="80">
        <f t="shared" si="128"/>
        <v>0.94359694713714859</v>
      </c>
    </row>
    <row r="238" spans="1:48" x14ac:dyDescent="0.2">
      <c r="A238" s="16" t="s">
        <v>2457</v>
      </c>
      <c r="B238" s="41"/>
      <c r="C238" s="42">
        <v>45522.345999999998</v>
      </c>
      <c r="D238" s="42"/>
      <c r="E238">
        <f t="shared" si="112"/>
        <v>1490.0223181184663</v>
      </c>
      <c r="F238">
        <f t="shared" si="113"/>
        <v>1490</v>
      </c>
      <c r="G238">
        <f t="shared" si="134"/>
        <v>3.0295418422610965E-2</v>
      </c>
      <c r="I238">
        <f t="shared" si="133"/>
        <v>3.0295418422610965E-2</v>
      </c>
      <c r="P238">
        <f t="shared" si="114"/>
        <v>4.4105000432721154E-3</v>
      </c>
      <c r="Q238" s="11">
        <f t="shared" si="115"/>
        <v>30503.845999999998</v>
      </c>
      <c r="R238">
        <f t="shared" si="132"/>
        <v>6.7002899950503411E-4</v>
      </c>
      <c r="S238" s="21">
        <v>0.1</v>
      </c>
      <c r="Z238">
        <f t="shared" si="116"/>
        <v>1490</v>
      </c>
      <c r="AA238" s="80">
        <f t="shared" si="117"/>
        <v>2.3476987146187029E-2</v>
      </c>
      <c r="AB238" s="80">
        <f t="shared" si="118"/>
        <v>1.0413183214085457E-2</v>
      </c>
      <c r="AC238" s="80">
        <f t="shared" si="119"/>
        <v>2.5884918379338848E-2</v>
      </c>
      <c r="AD238" s="80">
        <f t="shared" si="129"/>
        <v>6.8184312764239356E-3</v>
      </c>
      <c r="AE238" s="80">
        <f t="shared" si="120"/>
        <v>4.6491005071316149E-6</v>
      </c>
      <c r="AF238">
        <f t="shared" si="130"/>
        <v>2.5884918379338848E-2</v>
      </c>
      <c r="AG238" s="106"/>
      <c r="AH238">
        <f t="shared" si="121"/>
        <v>1.9882235208525507E-2</v>
      </c>
      <c r="AI238">
        <f t="shared" si="122"/>
        <v>1.0227325036798021</v>
      </c>
      <c r="AJ238">
        <f t="shared" si="123"/>
        <v>0.99394899236036727</v>
      </c>
      <c r="AK238">
        <f t="shared" si="124"/>
        <v>0.27170882500497584</v>
      </c>
      <c r="AL238">
        <f t="shared" si="125"/>
        <v>1.4873257800713429</v>
      </c>
      <c r="AM238">
        <f t="shared" si="126"/>
        <v>0.91982886390622609</v>
      </c>
      <c r="AN238" s="80">
        <f t="shared" si="135"/>
        <v>1.215233355297809</v>
      </c>
      <c r="AO238" s="80">
        <f t="shared" si="135"/>
        <v>1.2152331191823853</v>
      </c>
      <c r="AP238" s="80">
        <f t="shared" si="135"/>
        <v>1.2152306315999435</v>
      </c>
      <c r="AQ238" s="80">
        <f t="shared" si="135"/>
        <v>1.2152044248098941</v>
      </c>
      <c r="AR238" s="80">
        <f t="shared" si="135"/>
        <v>1.2149284474076238</v>
      </c>
      <c r="AS238" s="80">
        <f t="shared" si="135"/>
        <v>1.2120345363413731</v>
      </c>
      <c r="AT238" s="80">
        <f t="shared" si="135"/>
        <v>1.1829311776512612</v>
      </c>
      <c r="AU238" s="80">
        <f t="shared" si="128"/>
        <v>0.95962984076181268</v>
      </c>
    </row>
    <row r="239" spans="1:48" x14ac:dyDescent="0.2">
      <c r="A239" s="16" t="s">
        <v>2452</v>
      </c>
      <c r="B239" s="41"/>
      <c r="C239" s="42">
        <v>45564.421999999999</v>
      </c>
      <c r="D239" s="42"/>
      <c r="E239">
        <f t="shared" si="112"/>
        <v>1521.0189902683885</v>
      </c>
      <c r="F239">
        <f t="shared" si="113"/>
        <v>1521</v>
      </c>
      <c r="G239">
        <f t="shared" si="134"/>
        <v>2.5778074785193894E-2</v>
      </c>
      <c r="I239">
        <f t="shared" si="133"/>
        <v>2.5778074785193894E-2</v>
      </c>
      <c r="P239">
        <f t="shared" si="114"/>
        <v>4.6908640432721162E-3</v>
      </c>
      <c r="Q239" s="11">
        <f t="shared" si="115"/>
        <v>30545.921999999999</v>
      </c>
      <c r="R239">
        <f t="shared" si="132"/>
        <v>4.4467045687422116E-4</v>
      </c>
      <c r="S239" s="21">
        <v>0.1</v>
      </c>
      <c r="Z239">
        <f t="shared" si="116"/>
        <v>1521</v>
      </c>
      <c r="AA239" s="80">
        <f t="shared" si="117"/>
        <v>2.3639697628529594E-2</v>
      </c>
      <c r="AB239" s="80">
        <f t="shared" si="118"/>
        <v>5.725105363651211E-3</v>
      </c>
      <c r="AC239" s="80">
        <f t="shared" si="119"/>
        <v>2.1087210741921776E-2</v>
      </c>
      <c r="AD239" s="80">
        <f t="shared" si="129"/>
        <v>2.1383771566642999E-3</v>
      </c>
      <c r="AE239" s="80">
        <f t="shared" si="120"/>
        <v>4.5726568641436967E-7</v>
      </c>
      <c r="AF239">
        <f t="shared" si="130"/>
        <v>2.1087210741921776E-2</v>
      </c>
      <c r="AG239" s="106"/>
      <c r="AH239">
        <f t="shared" si="121"/>
        <v>2.0052969421542683E-2</v>
      </c>
      <c r="AI239">
        <f t="shared" si="122"/>
        <v>1.0164217509433082</v>
      </c>
      <c r="AJ239">
        <f t="shared" si="123"/>
        <v>0.99623012889706619</v>
      </c>
      <c r="AK239">
        <f t="shared" si="124"/>
        <v>0.27216314666958996</v>
      </c>
      <c r="AL239">
        <f t="shared" si="125"/>
        <v>1.5105314970959014</v>
      </c>
      <c r="AM239">
        <f t="shared" si="126"/>
        <v>0.94148078345519337</v>
      </c>
      <c r="AN239" s="80">
        <f t="shared" si="135"/>
        <v>1.2371311859870717</v>
      </c>
      <c r="AO239" s="80">
        <f t="shared" si="135"/>
        <v>1.2371310163364162</v>
      </c>
      <c r="AP239" s="80">
        <f t="shared" si="135"/>
        <v>1.2371291165118921</v>
      </c>
      <c r="AQ239" s="80">
        <f t="shared" si="135"/>
        <v>1.2371078421315178</v>
      </c>
      <c r="AR239" s="80">
        <f t="shared" si="135"/>
        <v>1.2368696991004073</v>
      </c>
      <c r="AS239" s="80">
        <f t="shared" si="135"/>
        <v>1.2342150215654879</v>
      </c>
      <c r="AT239" s="80">
        <f t="shared" si="135"/>
        <v>1.2058781322673344</v>
      </c>
      <c r="AU239" s="80">
        <f t="shared" si="128"/>
        <v>0.97951062885639661</v>
      </c>
    </row>
    <row r="240" spans="1:48" x14ac:dyDescent="0.2">
      <c r="A240" s="16" t="s">
        <v>2458</v>
      </c>
      <c r="B240" s="41"/>
      <c r="C240" s="42">
        <v>45659.442999999999</v>
      </c>
      <c r="D240" s="42"/>
      <c r="E240">
        <f t="shared" si="112"/>
        <v>1591.019341641088</v>
      </c>
      <c r="F240">
        <f t="shared" si="113"/>
        <v>1591</v>
      </c>
      <c r="G240">
        <f t="shared" si="134"/>
        <v>2.6255040749674663E-2</v>
      </c>
      <c r="I240">
        <f t="shared" si="133"/>
        <v>2.6255040749674663E-2</v>
      </c>
      <c r="P240">
        <f t="shared" si="114"/>
        <v>5.352224043272116E-3</v>
      </c>
      <c r="Q240" s="11">
        <f t="shared" si="115"/>
        <v>30640.942999999999</v>
      </c>
      <c r="R240">
        <f t="shared" si="132"/>
        <v>4.3692774626146136E-4</v>
      </c>
      <c r="S240" s="21">
        <v>0.1</v>
      </c>
      <c r="Z240">
        <f t="shared" si="116"/>
        <v>1591</v>
      </c>
      <c r="AA240" s="80">
        <f t="shared" si="117"/>
        <v>2.3968181806132895E-2</v>
      </c>
      <c r="AB240" s="80">
        <f t="shared" si="118"/>
        <v>5.8552796090000012E-3</v>
      </c>
      <c r="AC240" s="80">
        <f t="shared" si="119"/>
        <v>2.0902816706402545E-2</v>
      </c>
      <c r="AD240" s="80">
        <f t="shared" si="129"/>
        <v>2.2868589435417683E-3</v>
      </c>
      <c r="AE240" s="80">
        <f t="shared" si="120"/>
        <v>5.2297238276569723E-7</v>
      </c>
      <c r="AF240">
        <f t="shared" si="130"/>
        <v>2.0902816706402545E-2</v>
      </c>
      <c r="AG240" s="106"/>
      <c r="AH240">
        <f t="shared" si="121"/>
        <v>2.0399761140674662E-2</v>
      </c>
      <c r="AI240">
        <f t="shared" si="122"/>
        <v>1.0024279931116651</v>
      </c>
      <c r="AJ240">
        <f t="shared" si="123"/>
        <v>0.99936997034731911</v>
      </c>
      <c r="AK240">
        <f t="shared" si="124"/>
        <v>0.27264731276612009</v>
      </c>
      <c r="AL240">
        <f t="shared" si="125"/>
        <v>1.5618913098802329</v>
      </c>
      <c r="AM240">
        <f t="shared" si="126"/>
        <v>0.99113439866383646</v>
      </c>
      <c r="AN240" s="80">
        <f t="shared" si="135"/>
        <v>1.2860843388894776</v>
      </c>
      <c r="AO240" s="80">
        <f t="shared" si="135"/>
        <v>1.2860842652850653</v>
      </c>
      <c r="AP240" s="80">
        <f t="shared" si="135"/>
        <v>1.2860833041992819</v>
      </c>
      <c r="AQ240" s="80">
        <f t="shared" si="135"/>
        <v>1.2860707551613384</v>
      </c>
      <c r="AR240" s="80">
        <f t="shared" si="135"/>
        <v>1.2859069498847226</v>
      </c>
      <c r="AS240" s="80">
        <f t="shared" si="135"/>
        <v>1.2837771057873362</v>
      </c>
      <c r="AT240" s="80">
        <f t="shared" si="135"/>
        <v>1.2573629210920492</v>
      </c>
      <c r="AU240" s="80">
        <f t="shared" si="128"/>
        <v>1.0244027310054573</v>
      </c>
    </row>
    <row r="241" spans="1:48" x14ac:dyDescent="0.2">
      <c r="A241" s="16" t="s">
        <v>2459</v>
      </c>
      <c r="B241" s="41"/>
      <c r="C241" s="42">
        <v>45686.588000000003</v>
      </c>
      <c r="D241" s="42"/>
      <c r="E241">
        <f t="shared" si="112"/>
        <v>1611.0166005418803</v>
      </c>
      <c r="F241">
        <f t="shared" si="113"/>
        <v>1611</v>
      </c>
      <c r="G241">
        <f t="shared" si="134"/>
        <v>2.2534173884196207E-2</v>
      </c>
      <c r="I241">
        <f t="shared" si="133"/>
        <v>2.2534173884196207E-2</v>
      </c>
      <c r="P241">
        <f t="shared" si="114"/>
        <v>5.5483840432721159E-3</v>
      </c>
      <c r="Q241" s="11">
        <f t="shared" si="115"/>
        <v>30668.088000000003</v>
      </c>
      <c r="R241">
        <f t="shared" si="132"/>
        <v>2.8851705652004007E-4</v>
      </c>
      <c r="S241" s="21">
        <v>0.1</v>
      </c>
      <c r="Z241">
        <f t="shared" si="116"/>
        <v>1611</v>
      </c>
      <c r="AA241" s="80">
        <f t="shared" si="117"/>
        <v>2.4052262017300478E-2</v>
      </c>
      <c r="AB241" s="80">
        <f t="shared" si="118"/>
        <v>2.0450535753670333E-3</v>
      </c>
      <c r="AC241" s="80">
        <f t="shared" si="119"/>
        <v>1.6985789840924092E-2</v>
      </c>
      <c r="AD241" s="80">
        <f t="shared" si="129"/>
        <v>-1.5180881331042714E-3</v>
      </c>
      <c r="AE241" s="80">
        <f t="shared" si="120"/>
        <v>2.304591579872012E-7</v>
      </c>
      <c r="AF241">
        <f t="shared" si="130"/>
        <v>1.6985789840924092E-2</v>
      </c>
      <c r="AG241" s="106"/>
      <c r="AH241">
        <f t="shared" si="121"/>
        <v>2.0489120308829174E-2</v>
      </c>
      <c r="AI241">
        <f t="shared" si="122"/>
        <v>0.9984975575115469</v>
      </c>
      <c r="AJ241">
        <f t="shared" si="123"/>
        <v>0.9997777453376252</v>
      </c>
      <c r="AK241">
        <f t="shared" si="124"/>
        <v>0.27265398397182039</v>
      </c>
      <c r="AL241">
        <f t="shared" si="125"/>
        <v>1.5763067076067454</v>
      </c>
      <c r="AM241">
        <f t="shared" si="126"/>
        <v>1.0055256189259016</v>
      </c>
      <c r="AN241" s="80">
        <f t="shared" ref="AN241:AT256" si="136">$AU241+$AB$7*SIN(AO241)</f>
        <v>1.2999471537558045</v>
      </c>
      <c r="AO241" s="80">
        <f t="shared" si="136"/>
        <v>1.2999470972834115</v>
      </c>
      <c r="AP241" s="80">
        <f t="shared" si="136"/>
        <v>1.2999463231558899</v>
      </c>
      <c r="AQ241" s="80">
        <f t="shared" si="136"/>
        <v>1.2999357115790939</v>
      </c>
      <c r="AR241" s="80">
        <f t="shared" si="136"/>
        <v>1.2997902911788275</v>
      </c>
      <c r="AS241" s="80">
        <f t="shared" si="136"/>
        <v>1.2978050714613587</v>
      </c>
      <c r="AT241" s="80">
        <f t="shared" si="136"/>
        <v>1.2719872008411952</v>
      </c>
      <c r="AU241" s="80">
        <f t="shared" si="128"/>
        <v>1.0372290459051889</v>
      </c>
    </row>
    <row r="242" spans="1:48" x14ac:dyDescent="0.2">
      <c r="A242" s="16" t="s">
        <v>2460</v>
      </c>
      <c r="B242" s="41"/>
      <c r="C242" s="42">
        <v>45723.243000000002</v>
      </c>
      <c r="D242" s="42"/>
      <c r="E242">
        <f t="shared" si="112"/>
        <v>1638.0197143753087</v>
      </c>
      <c r="F242">
        <f t="shared" si="113"/>
        <v>1638</v>
      </c>
      <c r="G242">
        <f t="shared" si="134"/>
        <v>2.6761003617139068E-2</v>
      </c>
      <c r="I242">
        <f t="shared" si="133"/>
        <v>2.6761003617139068E-2</v>
      </c>
      <c r="P242">
        <f t="shared" si="114"/>
        <v>5.8182760432721166E-3</v>
      </c>
      <c r="Q242" s="11">
        <f t="shared" si="115"/>
        <v>30704.743000000002</v>
      </c>
      <c r="R242">
        <f t="shared" si="132"/>
        <v>4.3859783823320712E-4</v>
      </c>
      <c r="S242" s="21">
        <v>0.1</v>
      </c>
      <c r="Z242">
        <f t="shared" si="116"/>
        <v>1638</v>
      </c>
      <c r="AA242" s="80">
        <f t="shared" si="117"/>
        <v>2.4158978408621249E-2</v>
      </c>
      <c r="AB242" s="80">
        <f t="shared" si="118"/>
        <v>6.1580063223174789E-3</v>
      </c>
      <c r="AC242" s="80">
        <f t="shared" si="119"/>
        <v>2.0942727573866952E-2</v>
      </c>
      <c r="AD242" s="80">
        <f t="shared" si="129"/>
        <v>2.6020252085178185E-3</v>
      </c>
      <c r="AE242" s="80">
        <f t="shared" si="120"/>
        <v>6.7705351857621967E-7</v>
      </c>
      <c r="AF242">
        <f t="shared" si="130"/>
        <v>2.0942727573866952E-2</v>
      </c>
      <c r="AG242" s="106"/>
      <c r="AH242">
        <f t="shared" si="121"/>
        <v>2.0602997294821589E-2</v>
      </c>
      <c r="AI242">
        <f t="shared" si="122"/>
        <v>0.99324073321162898</v>
      </c>
      <c r="AJ242">
        <f t="shared" si="123"/>
        <v>0.99999837755600929</v>
      </c>
      <c r="AK242">
        <f t="shared" si="124"/>
        <v>0.27257432861812286</v>
      </c>
      <c r="AL242">
        <f t="shared" si="125"/>
        <v>1.5955891303951626</v>
      </c>
      <c r="AM242">
        <f t="shared" si="126"/>
        <v>1.0251053050460222</v>
      </c>
      <c r="AN242" s="80">
        <f t="shared" si="136"/>
        <v>1.3185759829883208</v>
      </c>
      <c r="AO242" s="80">
        <f t="shared" si="136"/>
        <v>1.3185759443538596</v>
      </c>
      <c r="AP242" s="80">
        <f t="shared" si="136"/>
        <v>1.3185753765606683</v>
      </c>
      <c r="AQ242" s="80">
        <f t="shared" si="136"/>
        <v>1.3185670321053999</v>
      </c>
      <c r="AR242" s="80">
        <f t="shared" si="136"/>
        <v>1.3184444306903575</v>
      </c>
      <c r="AS242" s="80">
        <f t="shared" si="136"/>
        <v>1.316649774755202</v>
      </c>
      <c r="AT242" s="80">
        <f t="shared" si="136"/>
        <v>1.291668662889156</v>
      </c>
      <c r="AU242" s="80">
        <f t="shared" si="128"/>
        <v>1.0545445710198269</v>
      </c>
    </row>
    <row r="243" spans="1:48" x14ac:dyDescent="0.2">
      <c r="A243" s="16" t="s">
        <v>2459</v>
      </c>
      <c r="B243" s="41"/>
      <c r="C243" s="42">
        <v>45727.307999999997</v>
      </c>
      <c r="D243" s="42"/>
      <c r="E243">
        <f t="shared" si="112"/>
        <v>1641.0143306004557</v>
      </c>
      <c r="F243">
        <f t="shared" si="113"/>
        <v>1641</v>
      </c>
      <c r="G243">
        <f t="shared" si="134"/>
        <v>1.9452873581030872E-2</v>
      </c>
      <c r="I243">
        <f t="shared" si="133"/>
        <v>1.9452873581030872E-2</v>
      </c>
      <c r="P243">
        <f t="shared" si="114"/>
        <v>5.8486240432721161E-3</v>
      </c>
      <c r="Q243" s="11">
        <f t="shared" si="115"/>
        <v>30708.807999999997</v>
      </c>
      <c r="R243">
        <f t="shared" si="132"/>
        <v>1.8507560548560934E-4</v>
      </c>
      <c r="S243" s="21">
        <v>0.1</v>
      </c>
      <c r="Z243">
        <f t="shared" si="116"/>
        <v>1641</v>
      </c>
      <c r="AA243" s="80">
        <f t="shared" si="117"/>
        <v>2.4170357126143033E-2</v>
      </c>
      <c r="AB243" s="80">
        <f t="shared" si="118"/>
        <v>-1.1623004644844802E-3</v>
      </c>
      <c r="AC243" s="80">
        <f t="shared" si="119"/>
        <v>1.3604249537758756E-2</v>
      </c>
      <c r="AD243" s="80">
        <f t="shared" si="129"/>
        <v>-4.7174835451121618E-3</v>
      </c>
      <c r="AE243" s="80">
        <f t="shared" si="120"/>
        <v>2.2254650998404009E-6</v>
      </c>
      <c r="AF243">
        <f t="shared" si="130"/>
        <v>1.3604249537758756E-2</v>
      </c>
      <c r="AG243" s="106"/>
      <c r="AH243">
        <f t="shared" si="121"/>
        <v>2.0615174045515352E-2</v>
      </c>
      <c r="AI243">
        <f t="shared" si="122"/>
        <v>0.99266017477813084</v>
      </c>
      <c r="AJ243">
        <f t="shared" si="123"/>
        <v>0.99999994600804476</v>
      </c>
      <c r="AK243">
        <f t="shared" si="124"/>
        <v>0.2725593133151924</v>
      </c>
      <c r="AL243">
        <f t="shared" si="125"/>
        <v>1.5977190969551112</v>
      </c>
      <c r="AM243">
        <f t="shared" si="126"/>
        <v>1.0272918041714434</v>
      </c>
      <c r="AN243" s="80">
        <f t="shared" si="136"/>
        <v>1.3206397962238166</v>
      </c>
      <c r="AO243" s="80">
        <f t="shared" si="136"/>
        <v>1.3206397592471406</v>
      </c>
      <c r="AP243" s="80">
        <f t="shared" si="136"/>
        <v>1.3206392114293828</v>
      </c>
      <c r="AQ243" s="80">
        <f t="shared" si="136"/>
        <v>1.3206310955238731</v>
      </c>
      <c r="AR243" s="80">
        <f t="shared" si="136"/>
        <v>1.3205108887841139</v>
      </c>
      <c r="AS243" s="80">
        <f t="shared" si="136"/>
        <v>1.3187370478968568</v>
      </c>
      <c r="AT243" s="80">
        <f t="shared" si="136"/>
        <v>1.2938511162236446</v>
      </c>
      <c r="AU243" s="80">
        <f t="shared" si="128"/>
        <v>1.0564685182547864</v>
      </c>
    </row>
    <row r="244" spans="1:48" x14ac:dyDescent="0.2">
      <c r="A244" s="16" t="s">
        <v>2460</v>
      </c>
      <c r="B244" s="41"/>
      <c r="C244" s="42">
        <v>45727.313999999998</v>
      </c>
      <c r="D244" s="42"/>
      <c r="E244">
        <f t="shared" si="112"/>
        <v>1641.0187506982058</v>
      </c>
      <c r="F244">
        <f t="shared" si="113"/>
        <v>1641</v>
      </c>
      <c r="G244">
        <f t="shared" si="134"/>
        <v>2.5452873582253233E-2</v>
      </c>
      <c r="I244">
        <f t="shared" si="133"/>
        <v>2.5452873582253233E-2</v>
      </c>
      <c r="P244">
        <f t="shared" si="114"/>
        <v>5.8486240432721161E-3</v>
      </c>
      <c r="Q244" s="11">
        <f t="shared" si="115"/>
        <v>30708.813999999998</v>
      </c>
      <c r="R244">
        <f t="shared" si="132"/>
        <v>3.8432659998664136E-4</v>
      </c>
      <c r="S244" s="21">
        <v>0.1</v>
      </c>
      <c r="Z244">
        <f t="shared" si="116"/>
        <v>1641</v>
      </c>
      <c r="AA244" s="80">
        <f t="shared" si="117"/>
        <v>2.4170357126143033E-2</v>
      </c>
      <c r="AB244" s="80">
        <f t="shared" si="118"/>
        <v>4.8376995367378807E-3</v>
      </c>
      <c r="AC244" s="80">
        <f t="shared" si="119"/>
        <v>1.9604249538981117E-2</v>
      </c>
      <c r="AD244" s="80">
        <f t="shared" si="129"/>
        <v>1.2825164561101991E-3</v>
      </c>
      <c r="AE244" s="80">
        <f t="shared" si="120"/>
        <v>1.6448484601934645E-7</v>
      </c>
      <c r="AF244">
        <f t="shared" si="130"/>
        <v>1.9604249538981117E-2</v>
      </c>
      <c r="AG244" s="106"/>
      <c r="AH244">
        <f t="shared" si="121"/>
        <v>2.0615174045515352E-2</v>
      </c>
      <c r="AI244">
        <f t="shared" si="122"/>
        <v>0.99266017477813084</v>
      </c>
      <c r="AJ244">
        <f t="shared" si="123"/>
        <v>0.99999994600804476</v>
      </c>
      <c r="AK244">
        <f t="shared" si="124"/>
        <v>0.2725593133151924</v>
      </c>
      <c r="AL244">
        <f t="shared" si="125"/>
        <v>1.5977190969551112</v>
      </c>
      <c r="AM244">
        <f t="shared" si="126"/>
        <v>1.0272918041714434</v>
      </c>
      <c r="AN244" s="80">
        <f t="shared" si="136"/>
        <v>1.3206397962238166</v>
      </c>
      <c r="AO244" s="80">
        <f t="shared" si="136"/>
        <v>1.3206397592471406</v>
      </c>
      <c r="AP244" s="80">
        <f t="shared" si="136"/>
        <v>1.3206392114293828</v>
      </c>
      <c r="AQ244" s="80">
        <f t="shared" si="136"/>
        <v>1.3206310955238731</v>
      </c>
      <c r="AR244" s="80">
        <f t="shared" si="136"/>
        <v>1.3205108887841139</v>
      </c>
      <c r="AS244" s="80">
        <f t="shared" si="136"/>
        <v>1.3187370478968568</v>
      </c>
      <c r="AT244" s="80">
        <f t="shared" si="136"/>
        <v>1.2938511162236446</v>
      </c>
      <c r="AU244" s="80">
        <f t="shared" si="128"/>
        <v>1.0564685182547864</v>
      </c>
    </row>
    <row r="245" spans="1:48" x14ac:dyDescent="0.2">
      <c r="A245" s="16" t="s">
        <v>2522</v>
      </c>
      <c r="B245" s="41"/>
      <c r="C245" s="42">
        <v>45732.743000000002</v>
      </c>
      <c r="D245" s="42"/>
      <c r="E245">
        <f t="shared" si="112"/>
        <v>1645.0182024783664</v>
      </c>
      <c r="F245">
        <f t="shared" si="113"/>
        <v>1645</v>
      </c>
      <c r="G245">
        <f t="shared" si="134"/>
        <v>2.4708700213523116E-2</v>
      </c>
      <c r="I245">
        <f t="shared" si="133"/>
        <v>2.4708700213523116E-2</v>
      </c>
      <c r="P245">
        <f t="shared" si="114"/>
        <v>5.8892000432721166E-3</v>
      </c>
      <c r="Q245" s="11">
        <f t="shared" si="115"/>
        <v>30714.243000000002</v>
      </c>
      <c r="R245">
        <f t="shared" si="132"/>
        <v>3.5417358665807742E-4</v>
      </c>
      <c r="S245" s="21">
        <v>0.1</v>
      </c>
      <c r="Z245">
        <f t="shared" si="116"/>
        <v>1645</v>
      </c>
      <c r="AA245" s="80">
        <f t="shared" si="117"/>
        <v>2.4185380481894034E-2</v>
      </c>
      <c r="AB245" s="80">
        <f t="shared" si="118"/>
        <v>4.0774380177700138E-3</v>
      </c>
      <c r="AC245" s="80">
        <f t="shared" si="119"/>
        <v>1.8819500170251E-2</v>
      </c>
      <c r="AD245" s="80">
        <f t="shared" si="129"/>
        <v>5.2331973162908149E-4</v>
      </c>
      <c r="AE245" s="80">
        <f t="shared" si="120"/>
        <v>2.738635415123339E-8</v>
      </c>
      <c r="AF245">
        <f t="shared" si="130"/>
        <v>1.8819500170251E-2</v>
      </c>
      <c r="AG245" s="106"/>
      <c r="AH245">
        <f t="shared" si="121"/>
        <v>2.0631262195753102E-2</v>
      </c>
      <c r="AI245">
        <f t="shared" si="122"/>
        <v>0.99188720388001195</v>
      </c>
      <c r="AJ245">
        <f t="shared" si="123"/>
        <v>0.99999499235910216</v>
      </c>
      <c r="AK245">
        <f t="shared" si="124"/>
        <v>0.27253740082464334</v>
      </c>
      <c r="AL245">
        <f t="shared" si="125"/>
        <v>1.6005551822220359</v>
      </c>
      <c r="AM245">
        <f t="shared" si="126"/>
        <v>1.0302106014361927</v>
      </c>
      <c r="AN245" s="80">
        <f t="shared" si="136"/>
        <v>1.323389671557222</v>
      </c>
      <c r="AO245" s="80">
        <f t="shared" si="136"/>
        <v>1.323389636700026</v>
      </c>
      <c r="AP245" s="80">
        <f t="shared" si="136"/>
        <v>1.3233891146624943</v>
      </c>
      <c r="AQ245" s="80">
        <f t="shared" si="136"/>
        <v>1.3233812965154239</v>
      </c>
      <c r="AR245" s="80">
        <f t="shared" si="136"/>
        <v>1.3232642391882452</v>
      </c>
      <c r="AS245" s="80">
        <f t="shared" si="136"/>
        <v>1.3215180345339119</v>
      </c>
      <c r="AT245" s="80">
        <f t="shared" si="136"/>
        <v>1.2967596869889007</v>
      </c>
      <c r="AU245" s="80">
        <f t="shared" si="128"/>
        <v>1.0590337812347324</v>
      </c>
    </row>
    <row r="246" spans="1:48" x14ac:dyDescent="0.2">
      <c r="A246" s="16" t="s">
        <v>2460</v>
      </c>
      <c r="B246" s="41"/>
      <c r="C246" s="42">
        <v>45743.597000000002</v>
      </c>
      <c r="D246" s="42"/>
      <c r="E246">
        <f t="shared" si="112"/>
        <v>1653.0141593068488</v>
      </c>
      <c r="F246">
        <f t="shared" si="113"/>
        <v>1653</v>
      </c>
      <c r="G246">
        <f t="shared" si="134"/>
        <v>1.9220353467972018E-2</v>
      </c>
      <c r="I246">
        <f t="shared" si="133"/>
        <v>1.9220353467972018E-2</v>
      </c>
      <c r="P246">
        <f t="shared" si="114"/>
        <v>5.9707360432721167E-3</v>
      </c>
      <c r="Q246" s="11">
        <f t="shared" si="115"/>
        <v>30725.097000000002</v>
      </c>
      <c r="R246">
        <f t="shared" si="132"/>
        <v>1.7555236190091127E-4</v>
      </c>
      <c r="S246" s="21">
        <v>0.1</v>
      </c>
      <c r="Z246">
        <f t="shared" si="116"/>
        <v>1653</v>
      </c>
      <c r="AA246" s="80">
        <f t="shared" si="117"/>
        <v>2.4214919835617989E-2</v>
      </c>
      <c r="AB246" s="80">
        <f t="shared" si="118"/>
        <v>-1.4425802427897837E-3</v>
      </c>
      <c r="AC246" s="80">
        <f t="shared" si="119"/>
        <v>1.3249617424699902E-2</v>
      </c>
      <c r="AD246" s="80">
        <f t="shared" si="129"/>
        <v>-4.9945663676459716E-3</v>
      </c>
      <c r="AE246" s="80">
        <f t="shared" si="120"/>
        <v>2.4945693200820278E-6</v>
      </c>
      <c r="AF246">
        <f t="shared" si="130"/>
        <v>1.3249617424699902E-2</v>
      </c>
      <c r="AG246" s="106"/>
      <c r="AH246">
        <f t="shared" si="121"/>
        <v>2.0662933710761801E-2</v>
      </c>
      <c r="AI246">
        <f t="shared" si="122"/>
        <v>0.99034506879905893</v>
      </c>
      <c r="AJ246">
        <f t="shared" si="123"/>
        <v>0.99996107197784756</v>
      </c>
      <c r="AK246">
        <f t="shared" si="124"/>
        <v>0.27248712742557563</v>
      </c>
      <c r="AL246">
        <f t="shared" si="125"/>
        <v>1.6062141237397922</v>
      </c>
      <c r="AM246">
        <f t="shared" si="126"/>
        <v>1.0360601521459898</v>
      </c>
      <c r="AN246" s="80">
        <f t="shared" si="136"/>
        <v>1.3288830046061348</v>
      </c>
      <c r="AO246" s="80">
        <f t="shared" si="136"/>
        <v>1.3288829736903662</v>
      </c>
      <c r="AP246" s="80">
        <f t="shared" si="136"/>
        <v>1.3288825003804396</v>
      </c>
      <c r="AQ246" s="80">
        <f t="shared" si="136"/>
        <v>1.3288752542794422</v>
      </c>
      <c r="AR246" s="80">
        <f t="shared" si="136"/>
        <v>1.3287643472205706</v>
      </c>
      <c r="AS246" s="80">
        <f t="shared" si="136"/>
        <v>1.327073005043423</v>
      </c>
      <c r="AT246" s="80">
        <f t="shared" si="136"/>
        <v>1.3025721331542659</v>
      </c>
      <c r="AU246" s="80">
        <f t="shared" si="128"/>
        <v>1.0641643071946252</v>
      </c>
    </row>
    <row r="247" spans="1:48" x14ac:dyDescent="0.2">
      <c r="A247" s="16" t="s">
        <v>2461</v>
      </c>
      <c r="B247" s="41"/>
      <c r="C247" s="42">
        <v>45868.487999999998</v>
      </c>
      <c r="D247" s="42"/>
      <c r="E247">
        <f t="shared" si="112"/>
        <v>1745.0192306414747</v>
      </c>
      <c r="F247">
        <f t="shared" si="113"/>
        <v>1745</v>
      </c>
      <c r="G247">
        <f t="shared" si="134"/>
        <v>2.6104365875653457E-2</v>
      </c>
      <c r="I247">
        <f t="shared" si="133"/>
        <v>2.6104365875653457E-2</v>
      </c>
      <c r="P247">
        <f t="shared" si="114"/>
        <v>6.9452000432721163E-3</v>
      </c>
      <c r="Q247" s="11">
        <f t="shared" si="115"/>
        <v>30849.987999999998</v>
      </c>
      <c r="R247">
        <f t="shared" si="132"/>
        <v>3.6707363539268854E-4</v>
      </c>
      <c r="S247" s="21">
        <v>0.1</v>
      </c>
      <c r="Z247">
        <f t="shared" si="116"/>
        <v>1745</v>
      </c>
      <c r="AA247" s="80">
        <f t="shared" si="117"/>
        <v>2.4506668149760921E-2</v>
      </c>
      <c r="AB247" s="80">
        <f t="shared" si="118"/>
        <v>5.124917482813008E-3</v>
      </c>
      <c r="AC247" s="80">
        <f t="shared" si="119"/>
        <v>1.915916583238134E-2</v>
      </c>
      <c r="AD247" s="80">
        <f t="shared" si="129"/>
        <v>1.5976977258925357E-3</v>
      </c>
      <c r="AE247" s="80">
        <f t="shared" si="120"/>
        <v>2.5526380233221802E-7</v>
      </c>
      <c r="AF247">
        <f t="shared" si="130"/>
        <v>1.915916583238134E-2</v>
      </c>
      <c r="AG247" s="106"/>
      <c r="AH247">
        <f t="shared" si="121"/>
        <v>2.0979448392840449E-2</v>
      </c>
      <c r="AI247">
        <f t="shared" si="122"/>
        <v>0.97298188441250544</v>
      </c>
      <c r="AJ247">
        <f t="shared" si="123"/>
        <v>0.99736140351653224</v>
      </c>
      <c r="AK247">
        <f t="shared" si="124"/>
        <v>0.2713161877574532</v>
      </c>
      <c r="AL247">
        <f t="shared" si="125"/>
        <v>1.6700507613075224</v>
      </c>
      <c r="AM247">
        <f t="shared" si="126"/>
        <v>1.1045276788011584</v>
      </c>
      <c r="AN247" s="80">
        <f t="shared" si="136"/>
        <v>1.3914501908067349</v>
      </c>
      <c r="AO247" s="80">
        <f t="shared" si="136"/>
        <v>1.391450184600886</v>
      </c>
      <c r="AP247" s="80">
        <f t="shared" si="136"/>
        <v>1.3914500570095316</v>
      </c>
      <c r="AQ247" s="80">
        <f t="shared" si="136"/>
        <v>1.3914474337696703</v>
      </c>
      <c r="AR247" s="80">
        <f t="shared" si="136"/>
        <v>1.3913935091570035</v>
      </c>
      <c r="AS247" s="80">
        <f t="shared" si="136"/>
        <v>1.3902885390536577</v>
      </c>
      <c r="AT247" s="80">
        <f t="shared" si="136"/>
        <v>1.3689598432132932</v>
      </c>
      <c r="AU247" s="80">
        <f t="shared" si="128"/>
        <v>1.1231653557333905</v>
      </c>
    </row>
    <row r="248" spans="1:48" x14ac:dyDescent="0.2">
      <c r="A248" s="16" t="s">
        <v>2462</v>
      </c>
      <c r="B248" s="41"/>
      <c r="C248" s="42">
        <v>45879.343999999997</v>
      </c>
      <c r="D248" s="42"/>
      <c r="E248">
        <f t="shared" si="112"/>
        <v>1753.0166608358738</v>
      </c>
      <c r="F248">
        <f t="shared" si="113"/>
        <v>1753</v>
      </c>
      <c r="G248">
        <f t="shared" si="134"/>
        <v>2.2616019130509812E-2</v>
      </c>
      <c r="I248">
        <f t="shared" si="133"/>
        <v>2.2616019130509812E-2</v>
      </c>
      <c r="P248">
        <f t="shared" si="114"/>
        <v>7.0331360432721165E-3</v>
      </c>
      <c r="Q248" s="11">
        <f t="shared" si="115"/>
        <v>30860.843999999997</v>
      </c>
      <c r="R248">
        <f t="shared" si="132"/>
        <v>2.4282624531051858E-4</v>
      </c>
      <c r="S248" s="21">
        <v>0.1</v>
      </c>
      <c r="Z248">
        <f t="shared" si="116"/>
        <v>1753</v>
      </c>
      <c r="AA248" s="80">
        <f t="shared" si="117"/>
        <v>2.4527928831904851E-2</v>
      </c>
      <c r="AB248" s="80">
        <f t="shared" si="118"/>
        <v>1.6131350223865734E-3</v>
      </c>
      <c r="AC248" s="80">
        <f t="shared" si="119"/>
        <v>1.5582883087237695E-2</v>
      </c>
      <c r="AD248" s="80">
        <f t="shared" si="129"/>
        <v>-1.9119097013950391E-3</v>
      </c>
      <c r="AE248" s="80">
        <f t="shared" si="120"/>
        <v>3.6553987062884677E-7</v>
      </c>
      <c r="AF248">
        <f t="shared" si="130"/>
        <v>1.5582883087237695E-2</v>
      </c>
      <c r="AG248" s="106"/>
      <c r="AH248">
        <f t="shared" si="121"/>
        <v>2.1002884108123239E-2</v>
      </c>
      <c r="AI248">
        <f t="shared" si="122"/>
        <v>0.97150484586559771</v>
      </c>
      <c r="AJ248">
        <f t="shared" si="123"/>
        <v>0.99695129612854549</v>
      </c>
      <c r="AK248">
        <f t="shared" si="124"/>
        <v>0.27116503922886787</v>
      </c>
      <c r="AL248">
        <f t="shared" si="125"/>
        <v>1.6754962396891329</v>
      </c>
      <c r="AM248">
        <f t="shared" si="126"/>
        <v>1.1105903566633766</v>
      </c>
      <c r="AN248" s="80">
        <f t="shared" si="136"/>
        <v>1.3968389197354327</v>
      </c>
      <c r="AO248" s="80">
        <f t="shared" si="136"/>
        <v>1.396838914468078</v>
      </c>
      <c r="AP248" s="80">
        <f t="shared" si="136"/>
        <v>1.3968388028528007</v>
      </c>
      <c r="AQ248" s="80">
        <f t="shared" si="136"/>
        <v>1.3968364377411098</v>
      </c>
      <c r="AR248" s="80">
        <f t="shared" si="136"/>
        <v>1.3967863288453002</v>
      </c>
      <c r="AS248" s="80">
        <f t="shared" si="136"/>
        <v>1.3957280238426626</v>
      </c>
      <c r="AT248" s="80">
        <f t="shared" si="136"/>
        <v>1.3746926102163992</v>
      </c>
      <c r="AU248" s="80">
        <f t="shared" si="128"/>
        <v>1.1282958816932833</v>
      </c>
      <c r="AV248" s="80"/>
    </row>
    <row r="249" spans="1:48" x14ac:dyDescent="0.2">
      <c r="A249" s="16" t="s">
        <v>2464</v>
      </c>
      <c r="B249" s="41"/>
      <c r="C249" s="42">
        <v>45940.434999999998</v>
      </c>
      <c r="D249" s="42"/>
      <c r="E249">
        <f t="shared" si="112"/>
        <v>1798.021359436284</v>
      </c>
      <c r="F249">
        <f t="shared" si="113"/>
        <v>1798</v>
      </c>
      <c r="G249">
        <f t="shared" si="134"/>
        <v>2.8994068678002805E-2</v>
      </c>
      <c r="I249">
        <f t="shared" si="133"/>
        <v>2.8994068678002805E-2</v>
      </c>
      <c r="P249">
        <f t="shared" si="114"/>
        <v>7.5373160432721156E-3</v>
      </c>
      <c r="Q249" s="11">
        <f t="shared" si="115"/>
        <v>30921.934999999998</v>
      </c>
      <c r="R249">
        <f t="shared" si="132"/>
        <v>4.6039223362802226E-4</v>
      </c>
      <c r="S249" s="21">
        <v>0.1</v>
      </c>
      <c r="Z249">
        <f t="shared" si="116"/>
        <v>1798</v>
      </c>
      <c r="AA249" s="80">
        <f t="shared" si="117"/>
        <v>2.4635520236391012E-2</v>
      </c>
      <c r="AB249" s="80">
        <f t="shared" si="118"/>
        <v>7.8712946981297945E-3</v>
      </c>
      <c r="AC249" s="80">
        <f t="shared" si="119"/>
        <v>2.1456752634730687E-2</v>
      </c>
      <c r="AD249" s="80">
        <f t="shared" si="129"/>
        <v>4.3585484416117926E-3</v>
      </c>
      <c r="AE249" s="80">
        <f t="shared" si="120"/>
        <v>1.8996944517876586E-6</v>
      </c>
      <c r="AF249">
        <f t="shared" si="130"/>
        <v>2.1456752634730687E-2</v>
      </c>
      <c r="AG249" s="106"/>
      <c r="AH249">
        <f t="shared" si="121"/>
        <v>2.112277397987301E-2</v>
      </c>
      <c r="AI249">
        <f t="shared" si="122"/>
        <v>0.9632959285995869</v>
      </c>
      <c r="AJ249">
        <f t="shared" si="123"/>
        <v>0.99412706380171378</v>
      </c>
      <c r="AK249">
        <f t="shared" si="124"/>
        <v>0.27017635620418412</v>
      </c>
      <c r="AL249">
        <f t="shared" si="125"/>
        <v>1.7058219757755833</v>
      </c>
      <c r="AM249">
        <f t="shared" si="126"/>
        <v>1.1450380012677315</v>
      </c>
      <c r="AN249" s="80">
        <f t="shared" si="136"/>
        <v>1.4269991043314338</v>
      </c>
      <c r="AO249" s="80">
        <f t="shared" si="136"/>
        <v>1.4269991024367725</v>
      </c>
      <c r="AP249" s="80">
        <f t="shared" si="136"/>
        <v>1.4269990539458632</v>
      </c>
      <c r="AQ249" s="80">
        <f t="shared" si="136"/>
        <v>1.4269978129020688</v>
      </c>
      <c r="AR249" s="80">
        <f t="shared" si="136"/>
        <v>1.4269660540789211</v>
      </c>
      <c r="AS249" s="80">
        <f t="shared" si="136"/>
        <v>1.4261556888071518</v>
      </c>
      <c r="AT249" s="80">
        <f t="shared" si="136"/>
        <v>1.406818131521377</v>
      </c>
      <c r="AU249" s="80">
        <f t="shared" si="128"/>
        <v>1.1571550902176799</v>
      </c>
    </row>
    <row r="250" spans="1:48" x14ac:dyDescent="0.2">
      <c r="A250" s="16" t="s">
        <v>2464</v>
      </c>
      <c r="B250" s="41"/>
      <c r="C250" s="42">
        <v>45974.366999999998</v>
      </c>
      <c r="D250" s="42"/>
      <c r="E250">
        <f t="shared" si="112"/>
        <v>1823.0184855744899</v>
      </c>
      <c r="F250">
        <f t="shared" si="113"/>
        <v>1823</v>
      </c>
      <c r="G250">
        <f t="shared" si="134"/>
        <v>2.5092985095398035E-2</v>
      </c>
      <c r="I250">
        <f t="shared" si="133"/>
        <v>2.5092985095398035E-2</v>
      </c>
      <c r="P250">
        <f t="shared" si="114"/>
        <v>7.8244160432721158E-3</v>
      </c>
      <c r="Q250" s="11">
        <f t="shared" si="115"/>
        <v>30955.866999999998</v>
      </c>
      <c r="R250">
        <f t="shared" si="132"/>
        <v>2.9820347710804104E-4</v>
      </c>
      <c r="S250" s="21">
        <v>0.1</v>
      </c>
      <c r="Z250">
        <f t="shared" si="116"/>
        <v>1823</v>
      </c>
      <c r="AA250" s="80">
        <f t="shared" si="117"/>
        <v>2.4686588167097082E-2</v>
      </c>
      <c r="AB250" s="80">
        <f t="shared" si="118"/>
        <v>3.9122638119153987E-3</v>
      </c>
      <c r="AC250" s="80">
        <f t="shared" si="119"/>
        <v>1.7268569052125919E-2</v>
      </c>
      <c r="AD250" s="80">
        <f t="shared" si="129"/>
        <v>4.0639692830095331E-4</v>
      </c>
      <c r="AE250" s="80">
        <f t="shared" si="120"/>
        <v>1.6515846333245017E-8</v>
      </c>
      <c r="AF250">
        <f t="shared" si="130"/>
        <v>1.7268569052125919E-2</v>
      </c>
      <c r="AG250" s="106"/>
      <c r="AH250">
        <f t="shared" si="121"/>
        <v>2.1180721283482636E-2</v>
      </c>
      <c r="AI250">
        <f t="shared" si="122"/>
        <v>0.95880884802938526</v>
      </c>
      <c r="AJ250">
        <f t="shared" si="123"/>
        <v>0.99219030937878216</v>
      </c>
      <c r="AK250">
        <f t="shared" si="124"/>
        <v>0.26952873929967197</v>
      </c>
      <c r="AL250">
        <f t="shared" si="125"/>
        <v>1.7224494904198633</v>
      </c>
      <c r="AM250">
        <f t="shared" si="126"/>
        <v>1.1644371441929615</v>
      </c>
      <c r="AN250" s="80">
        <f t="shared" si="136"/>
        <v>1.4436449799230002</v>
      </c>
      <c r="AO250" s="80">
        <f t="shared" si="136"/>
        <v>1.4436449789427255</v>
      </c>
      <c r="AP250" s="80">
        <f t="shared" si="136"/>
        <v>1.4436449505910218</v>
      </c>
      <c r="AQ250" s="80">
        <f t="shared" si="136"/>
        <v>1.4436441305999312</v>
      </c>
      <c r="AR250" s="80">
        <f t="shared" si="136"/>
        <v>1.4436204170028462</v>
      </c>
      <c r="AS250" s="80">
        <f t="shared" si="136"/>
        <v>1.442936527965774</v>
      </c>
      <c r="AT250" s="80">
        <f t="shared" si="136"/>
        <v>1.4245759691438202</v>
      </c>
      <c r="AU250" s="80">
        <f t="shared" si="128"/>
        <v>1.173187983842344</v>
      </c>
      <c r="AV250" s="80"/>
    </row>
    <row r="251" spans="1:48" x14ac:dyDescent="0.2">
      <c r="A251" s="16" t="s">
        <v>2522</v>
      </c>
      <c r="B251" s="41"/>
      <c r="C251" s="42">
        <v>46024.595000000001</v>
      </c>
      <c r="D251" s="42"/>
      <c r="E251">
        <f t="shared" si="112"/>
        <v>1860.0205971997952</v>
      </c>
      <c r="F251">
        <f t="shared" si="113"/>
        <v>1860</v>
      </c>
      <c r="G251">
        <f t="shared" si="134"/>
        <v>2.7959381390246563E-2</v>
      </c>
      <c r="I251">
        <f t="shared" si="133"/>
        <v>2.7959381390246563E-2</v>
      </c>
      <c r="P251">
        <f t="shared" si="114"/>
        <v>8.258500043272117E-3</v>
      </c>
      <c r="Q251" s="11">
        <f t="shared" si="115"/>
        <v>31006.095000000001</v>
      </c>
      <c r="R251">
        <f t="shared" si="132"/>
        <v>3.8812472584756565E-4</v>
      </c>
      <c r="S251" s="21">
        <v>0.1</v>
      </c>
      <c r="Z251">
        <f t="shared" si="116"/>
        <v>1860</v>
      </c>
      <c r="AA251" s="80">
        <f t="shared" si="117"/>
        <v>2.4750938678089786E-2</v>
      </c>
      <c r="AB251" s="80">
        <f t="shared" si="118"/>
        <v>6.7040666563531297E-3</v>
      </c>
      <c r="AC251" s="80">
        <f t="shared" si="119"/>
        <v>1.9700881346974446E-2</v>
      </c>
      <c r="AD251" s="80">
        <f t="shared" si="129"/>
        <v>3.2084427121567768E-3</v>
      </c>
      <c r="AE251" s="80">
        <f t="shared" si="120"/>
        <v>1.0294104637191934E-6</v>
      </c>
      <c r="AF251">
        <f t="shared" si="130"/>
        <v>1.9700881346974446E-2</v>
      </c>
      <c r="AG251" s="106"/>
      <c r="AH251">
        <f t="shared" si="121"/>
        <v>2.1255314733893433E-2</v>
      </c>
      <c r="AI251">
        <f t="shared" si="122"/>
        <v>0.95226489661220193</v>
      </c>
      <c r="AJ251">
        <f t="shared" si="123"/>
        <v>0.9888626681403202</v>
      </c>
      <c r="AK251">
        <f t="shared" si="124"/>
        <v>0.26844703800506542</v>
      </c>
      <c r="AL251">
        <f t="shared" si="125"/>
        <v>1.7467763429158232</v>
      </c>
      <c r="AM251">
        <f t="shared" si="126"/>
        <v>1.1935062843911022</v>
      </c>
      <c r="AN251" s="80">
        <f t="shared" si="136"/>
        <v>1.4681393536007505</v>
      </c>
      <c r="AO251" s="80">
        <f t="shared" si="136"/>
        <v>1.4681393532875626</v>
      </c>
      <c r="AP251" s="80">
        <f t="shared" si="136"/>
        <v>1.4681393420787132</v>
      </c>
      <c r="AQ251" s="80">
        <f t="shared" si="136"/>
        <v>1.4681389409199226</v>
      </c>
      <c r="AR251" s="80">
        <f t="shared" si="136"/>
        <v>1.4681245846873701</v>
      </c>
      <c r="AS251" s="80">
        <f t="shared" si="136"/>
        <v>1.4676121296759774</v>
      </c>
      <c r="AT251" s="80">
        <f t="shared" si="136"/>
        <v>1.4507388544086157</v>
      </c>
      <c r="AU251" s="80">
        <f t="shared" si="128"/>
        <v>1.1969166664068478</v>
      </c>
    </row>
    <row r="252" spans="1:48" x14ac:dyDescent="0.2">
      <c r="A252" s="16" t="s">
        <v>2522</v>
      </c>
      <c r="B252" s="41"/>
      <c r="C252" s="42">
        <v>46028.667000000001</v>
      </c>
      <c r="D252" s="42"/>
      <c r="E252">
        <f t="shared" si="112"/>
        <v>1863.0203702056533</v>
      </c>
      <c r="F252">
        <f t="shared" si="113"/>
        <v>1863</v>
      </c>
      <c r="G252">
        <f t="shared" si="134"/>
        <v>2.7651251366478391E-2</v>
      </c>
      <c r="I252">
        <f t="shared" si="133"/>
        <v>2.7651251366478391E-2</v>
      </c>
      <c r="P252">
        <f t="shared" si="114"/>
        <v>8.2941760432721154E-3</v>
      </c>
      <c r="Q252" s="11">
        <f t="shared" si="115"/>
        <v>31010.167000000001</v>
      </c>
      <c r="R252">
        <f t="shared" si="132"/>
        <v>3.7469636506828132E-4</v>
      </c>
      <c r="S252" s="21">
        <v>0.1</v>
      </c>
      <c r="Z252">
        <f t="shared" si="116"/>
        <v>1863</v>
      </c>
      <c r="AA252" s="80">
        <f t="shared" si="117"/>
        <v>2.4755574630385722E-2</v>
      </c>
      <c r="AB252" s="80">
        <f t="shared" si="118"/>
        <v>6.3904669562984961E-3</v>
      </c>
      <c r="AC252" s="80">
        <f t="shared" si="119"/>
        <v>1.9357075323206276E-2</v>
      </c>
      <c r="AD252" s="80">
        <f t="shared" si="129"/>
        <v>2.8956767360926693E-3</v>
      </c>
      <c r="AE252" s="80">
        <f t="shared" si="120"/>
        <v>8.3849437599482953E-7</v>
      </c>
      <c r="AF252">
        <f t="shared" si="130"/>
        <v>1.9357075323206276E-2</v>
      </c>
      <c r="AG252" s="106"/>
      <c r="AH252">
        <f t="shared" si="121"/>
        <v>2.1260784410179895E-2</v>
      </c>
      <c r="AI252">
        <f t="shared" si="122"/>
        <v>0.9517393924318921</v>
      </c>
      <c r="AJ252">
        <f t="shared" si="123"/>
        <v>0.98856937505913478</v>
      </c>
      <c r="AK252">
        <f t="shared" si="124"/>
        <v>0.26835306233820749</v>
      </c>
      <c r="AL252">
        <f t="shared" si="125"/>
        <v>1.7487342561580168</v>
      </c>
      <c r="AM252">
        <f t="shared" si="126"/>
        <v>1.1958824999771236</v>
      </c>
      <c r="AN252" s="80">
        <f t="shared" si="136"/>
        <v>1.4701180570388037</v>
      </c>
      <c r="AO252" s="80">
        <f t="shared" si="136"/>
        <v>1.4701180567563803</v>
      </c>
      <c r="AP252" s="80">
        <f t="shared" si="136"/>
        <v>1.4701180464506094</v>
      </c>
      <c r="AQ252" s="80">
        <f t="shared" si="136"/>
        <v>1.470117670388686</v>
      </c>
      <c r="AR252" s="80">
        <f t="shared" si="136"/>
        <v>1.4701039486878653</v>
      </c>
      <c r="AS252" s="80">
        <f t="shared" si="136"/>
        <v>1.4696045412240828</v>
      </c>
      <c r="AT252" s="80">
        <f t="shared" si="136"/>
        <v>1.4528539239537257</v>
      </c>
      <c r="AU252" s="80">
        <f t="shared" si="128"/>
        <v>1.1988406136418073</v>
      </c>
      <c r="AV252" s="80"/>
    </row>
    <row r="253" spans="1:48" x14ac:dyDescent="0.2">
      <c r="A253" s="16" t="s">
        <v>2522</v>
      </c>
      <c r="B253" s="41"/>
      <c r="C253" s="42">
        <v>46028.667999999998</v>
      </c>
      <c r="D253" s="42"/>
      <c r="E253">
        <f t="shared" si="112"/>
        <v>1863.021106888609</v>
      </c>
      <c r="F253">
        <f t="shared" si="113"/>
        <v>1863</v>
      </c>
      <c r="G253">
        <f t="shared" si="134"/>
        <v>2.8651251363044139E-2</v>
      </c>
      <c r="I253">
        <f t="shared" si="133"/>
        <v>2.8651251363044139E-2</v>
      </c>
      <c r="P253">
        <f t="shared" si="114"/>
        <v>8.2941760432721154E-3</v>
      </c>
      <c r="Q253" s="11">
        <f t="shared" si="115"/>
        <v>31010.167999999998</v>
      </c>
      <c r="R253">
        <f t="shared" si="132"/>
        <v>4.1441051557487125E-4</v>
      </c>
      <c r="S253" s="21">
        <v>0.1</v>
      </c>
      <c r="Z253">
        <f t="shared" si="116"/>
        <v>1863</v>
      </c>
      <c r="AA253" s="80">
        <f t="shared" si="117"/>
        <v>2.4755574630385722E-2</v>
      </c>
      <c r="AB253" s="80">
        <f t="shared" si="118"/>
        <v>7.3904669528642442E-3</v>
      </c>
      <c r="AC253" s="80">
        <f t="shared" si="119"/>
        <v>2.0357075319772024E-2</v>
      </c>
      <c r="AD253" s="80">
        <f t="shared" si="129"/>
        <v>3.8956767326584173E-3</v>
      </c>
      <c r="AE253" s="80">
        <f t="shared" si="120"/>
        <v>1.5176297205376162E-6</v>
      </c>
      <c r="AF253">
        <f t="shared" si="130"/>
        <v>2.0357075319772024E-2</v>
      </c>
      <c r="AG253" s="106"/>
      <c r="AH253">
        <f t="shared" si="121"/>
        <v>2.1260784410179895E-2</v>
      </c>
      <c r="AI253">
        <f t="shared" si="122"/>
        <v>0.9517393924318921</v>
      </c>
      <c r="AJ253">
        <f t="shared" si="123"/>
        <v>0.98856937505913478</v>
      </c>
      <c r="AK253">
        <f t="shared" si="124"/>
        <v>0.26835306233820749</v>
      </c>
      <c r="AL253">
        <f t="shared" si="125"/>
        <v>1.7487342561580168</v>
      </c>
      <c r="AM253">
        <f t="shared" si="126"/>
        <v>1.1958824999771236</v>
      </c>
      <c r="AN253" s="80">
        <f t="shared" si="136"/>
        <v>1.4701180570388037</v>
      </c>
      <c r="AO253" s="80">
        <f t="shared" si="136"/>
        <v>1.4701180567563803</v>
      </c>
      <c r="AP253" s="80">
        <f t="shared" si="136"/>
        <v>1.4701180464506094</v>
      </c>
      <c r="AQ253" s="80">
        <f t="shared" si="136"/>
        <v>1.470117670388686</v>
      </c>
      <c r="AR253" s="80">
        <f t="shared" si="136"/>
        <v>1.4701039486878653</v>
      </c>
      <c r="AS253" s="80">
        <f t="shared" si="136"/>
        <v>1.4696045412240828</v>
      </c>
      <c r="AT253" s="80">
        <f t="shared" si="136"/>
        <v>1.4528539239537257</v>
      </c>
      <c r="AU253" s="80">
        <f t="shared" si="128"/>
        <v>1.1988406136418073</v>
      </c>
      <c r="AV253" s="80"/>
    </row>
    <row r="254" spans="1:48" x14ac:dyDescent="0.2">
      <c r="A254" s="16" t="s">
        <v>2465</v>
      </c>
      <c r="B254" s="41"/>
      <c r="C254" s="42">
        <v>46054.459000000003</v>
      </c>
      <c r="D254" s="42"/>
      <c r="E254">
        <f t="shared" si="112"/>
        <v>1882.0208970639765</v>
      </c>
      <c r="F254">
        <f t="shared" si="113"/>
        <v>1882</v>
      </c>
      <c r="G254">
        <f t="shared" si="134"/>
        <v>2.836642783950083E-2</v>
      </c>
      <c r="I254">
        <f t="shared" si="133"/>
        <v>2.836642783950083E-2</v>
      </c>
      <c r="P254">
        <f t="shared" si="114"/>
        <v>8.5217960432721167E-3</v>
      </c>
      <c r="Q254" s="11">
        <f t="shared" si="115"/>
        <v>31035.959000000003</v>
      </c>
      <c r="R254">
        <f t="shared" si="132"/>
        <v>3.9380941112789162E-4</v>
      </c>
      <c r="S254" s="21">
        <v>0.1</v>
      </c>
      <c r="Z254">
        <f t="shared" si="116"/>
        <v>1882</v>
      </c>
      <c r="AA254" s="80">
        <f t="shared" si="117"/>
        <v>2.4782927933944564E-2</v>
      </c>
      <c r="AB254" s="80">
        <f t="shared" si="118"/>
        <v>7.0729986735502126E-3</v>
      </c>
      <c r="AC254" s="80">
        <f t="shared" si="119"/>
        <v>1.9844631796228713E-2</v>
      </c>
      <c r="AD254" s="80">
        <f t="shared" si="129"/>
        <v>3.5834999055562658E-3</v>
      </c>
      <c r="AE254" s="80">
        <f t="shared" si="120"/>
        <v>1.2841471573121765E-6</v>
      </c>
      <c r="AF254">
        <f t="shared" si="130"/>
        <v>1.9844631796228713E-2</v>
      </c>
      <c r="AG254" s="106"/>
      <c r="AH254">
        <f t="shared" si="121"/>
        <v>2.1293429165950617E-2</v>
      </c>
      <c r="AI254">
        <f t="shared" si="122"/>
        <v>0.94842895640483937</v>
      </c>
      <c r="AJ254">
        <f t="shared" si="123"/>
        <v>0.98663204081744482</v>
      </c>
      <c r="AK254">
        <f t="shared" si="124"/>
        <v>0.26773658653916321</v>
      </c>
      <c r="AL254">
        <f t="shared" si="125"/>
        <v>1.7610844067588363</v>
      </c>
      <c r="AM254">
        <f t="shared" si="126"/>
        <v>1.2110006005666263</v>
      </c>
      <c r="AN254" s="80">
        <f t="shared" si="136"/>
        <v>1.4826245652383203</v>
      </c>
      <c r="AO254" s="80">
        <f t="shared" si="136"/>
        <v>1.4826245650984526</v>
      </c>
      <c r="AP254" s="80">
        <f t="shared" si="136"/>
        <v>1.4826245592729597</v>
      </c>
      <c r="AQ254" s="80">
        <f t="shared" si="136"/>
        <v>1.4826243166415844</v>
      </c>
      <c r="AR254" s="80">
        <f t="shared" si="136"/>
        <v>1.4826142116530792</v>
      </c>
      <c r="AS254" s="80">
        <f t="shared" si="136"/>
        <v>1.4821943850381101</v>
      </c>
      <c r="AT254" s="80">
        <f t="shared" si="136"/>
        <v>1.4662275008392913</v>
      </c>
      <c r="AU254" s="80">
        <f t="shared" si="128"/>
        <v>1.2110256127965524</v>
      </c>
    </row>
    <row r="255" spans="1:48" x14ac:dyDescent="0.2">
      <c r="A255" s="16" t="s">
        <v>2522</v>
      </c>
      <c r="B255" s="41"/>
      <c r="C255" s="42">
        <v>46058.534</v>
      </c>
      <c r="D255" s="42"/>
      <c r="E255">
        <f t="shared" si="112"/>
        <v>1885.022880118707</v>
      </c>
      <c r="F255">
        <f t="shared" si="113"/>
        <v>1885</v>
      </c>
      <c r="G255">
        <f t="shared" si="134"/>
        <v>3.105829781270586E-2</v>
      </c>
      <c r="I255">
        <f t="shared" si="133"/>
        <v>3.105829781270586E-2</v>
      </c>
      <c r="P255">
        <f t="shared" si="114"/>
        <v>8.5580000432721147E-3</v>
      </c>
      <c r="Q255" s="11">
        <f t="shared" si="115"/>
        <v>31040.034</v>
      </c>
      <c r="R255">
        <f t="shared" si="132"/>
        <v>5.0626339971318515E-4</v>
      </c>
      <c r="S255" s="21">
        <v>0.1</v>
      </c>
      <c r="Z255">
        <f t="shared" si="116"/>
        <v>1885</v>
      </c>
      <c r="AA255" s="80">
        <f t="shared" si="117"/>
        <v>2.4786931099313115E-2</v>
      </c>
      <c r="AB255" s="80">
        <f t="shared" si="118"/>
        <v>9.7600282204681997E-3</v>
      </c>
      <c r="AC255" s="80">
        <f t="shared" si="119"/>
        <v>2.2500297769433745E-2</v>
      </c>
      <c r="AD255" s="80">
        <f t="shared" si="129"/>
        <v>6.2713667133927446E-3</v>
      </c>
      <c r="AE255" s="80">
        <f t="shared" si="120"/>
        <v>3.9330040453850515E-6</v>
      </c>
      <c r="AF255">
        <f t="shared" si="130"/>
        <v>2.2500297769433745E-2</v>
      </c>
      <c r="AG255" s="106"/>
      <c r="AH255">
        <f t="shared" si="121"/>
        <v>2.129826959223766E-2</v>
      </c>
      <c r="AI255">
        <f t="shared" si="122"/>
        <v>0.94790906180183931</v>
      </c>
      <c r="AJ255">
        <f t="shared" si="123"/>
        <v>0.98631367534656822</v>
      </c>
      <c r="AK255">
        <f t="shared" si="124"/>
        <v>0.26763592148060433</v>
      </c>
      <c r="AL255">
        <f t="shared" si="125"/>
        <v>1.7630265850806197</v>
      </c>
      <c r="AM255">
        <f t="shared" si="126"/>
        <v>1.2133986346041368</v>
      </c>
      <c r="AN255" s="80">
        <f t="shared" si="136"/>
        <v>1.4845953016359832</v>
      </c>
      <c r="AO255" s="80">
        <f t="shared" si="136"/>
        <v>1.4845953015118571</v>
      </c>
      <c r="AP255" s="80">
        <f t="shared" si="136"/>
        <v>1.4845952962241213</v>
      </c>
      <c r="AQ255" s="80">
        <f t="shared" si="136"/>
        <v>1.4845950709681746</v>
      </c>
      <c r="AR255" s="80">
        <f t="shared" si="136"/>
        <v>1.4845854756782366</v>
      </c>
      <c r="AS255" s="80">
        <f t="shared" si="136"/>
        <v>1.4841777270018865</v>
      </c>
      <c r="AT255" s="80">
        <f t="shared" si="136"/>
        <v>1.4683356590247496</v>
      </c>
      <c r="AU255" s="80">
        <f t="shared" si="128"/>
        <v>1.2129495600315119</v>
      </c>
      <c r="AV255" s="80"/>
    </row>
    <row r="256" spans="1:48" x14ac:dyDescent="0.2">
      <c r="A256" s="16" t="s">
        <v>2466</v>
      </c>
      <c r="B256" s="41"/>
      <c r="C256" s="42">
        <v>46061.247000000003</v>
      </c>
      <c r="D256" s="42"/>
      <c r="E256">
        <f t="shared" si="112"/>
        <v>1887.0215009843512</v>
      </c>
      <c r="F256">
        <f t="shared" si="113"/>
        <v>1887</v>
      </c>
      <c r="G256">
        <f t="shared" si="134"/>
        <v>2.9186211126216222E-2</v>
      </c>
      <c r="I256">
        <f t="shared" si="133"/>
        <v>2.9186211126216222E-2</v>
      </c>
      <c r="P256">
        <f t="shared" si="114"/>
        <v>8.5821760432721154E-3</v>
      </c>
      <c r="Q256" s="11">
        <f t="shared" si="115"/>
        <v>31042.747000000003</v>
      </c>
      <c r="R256">
        <f t="shared" si="132"/>
        <v>4.2452626169919155E-4</v>
      </c>
      <c r="S256" s="21">
        <v>0.1</v>
      </c>
      <c r="Z256">
        <f t="shared" si="116"/>
        <v>1887</v>
      </c>
      <c r="AA256" s="80">
        <f t="shared" si="117"/>
        <v>2.4789552210584178E-2</v>
      </c>
      <c r="AB256" s="80">
        <f t="shared" si="118"/>
        <v>7.884761980812751E-3</v>
      </c>
      <c r="AC256" s="80">
        <f t="shared" si="119"/>
        <v>2.0604035082944106E-2</v>
      </c>
      <c r="AD256" s="80">
        <f t="shared" si="129"/>
        <v>4.3966589156320436E-3</v>
      </c>
      <c r="AE256" s="80">
        <f t="shared" si="120"/>
        <v>1.9330609620406739E-6</v>
      </c>
      <c r="AF256">
        <f t="shared" si="130"/>
        <v>2.0604035082944106E-2</v>
      </c>
      <c r="AG256" s="106"/>
      <c r="AH256">
        <f t="shared" si="121"/>
        <v>2.1301449145403471E-2</v>
      </c>
      <c r="AI256">
        <f t="shared" si="122"/>
        <v>0.94756289079105105</v>
      </c>
      <c r="AJ256">
        <f t="shared" si="123"/>
        <v>0.98609956116870834</v>
      </c>
      <c r="AK256">
        <f t="shared" si="124"/>
        <v>0.2675683125613823</v>
      </c>
      <c r="AL256">
        <f t="shared" si="125"/>
        <v>1.7643201883090547</v>
      </c>
      <c r="AM256">
        <f t="shared" si="126"/>
        <v>1.214999001915797</v>
      </c>
      <c r="AN256" s="80">
        <f t="shared" si="136"/>
        <v>1.4859085259210183</v>
      </c>
      <c r="AO256" s="80">
        <f t="shared" si="136"/>
        <v>1.4859085258065534</v>
      </c>
      <c r="AP256" s="80">
        <f t="shared" si="136"/>
        <v>1.4859085208551275</v>
      </c>
      <c r="AQ256" s="80">
        <f t="shared" si="136"/>
        <v>1.4859083066708001</v>
      </c>
      <c r="AR256" s="80">
        <f t="shared" si="136"/>
        <v>1.4858990421936868</v>
      </c>
      <c r="AS256" s="80">
        <f t="shared" si="136"/>
        <v>1.4854992708670649</v>
      </c>
      <c r="AT256" s="80">
        <f t="shared" si="136"/>
        <v>1.4697405726736754</v>
      </c>
      <c r="AU256" s="80">
        <f t="shared" si="128"/>
        <v>1.2142321915214849</v>
      </c>
      <c r="AV256" s="80"/>
    </row>
    <row r="257" spans="1:48" x14ac:dyDescent="0.2">
      <c r="A257" s="16" t="s">
        <v>2467</v>
      </c>
      <c r="B257" s="41"/>
      <c r="C257" s="42">
        <v>46092.47</v>
      </c>
      <c r="D257" s="42"/>
      <c r="E257">
        <f t="shared" si="112"/>
        <v>1910.0229529887465</v>
      </c>
      <c r="F257">
        <f t="shared" si="113"/>
        <v>1910</v>
      </c>
      <c r="G257">
        <f t="shared" si="134"/>
        <v>3.115721422364004E-2</v>
      </c>
      <c r="I257">
        <f t="shared" si="133"/>
        <v>3.115721422364004E-2</v>
      </c>
      <c r="P257">
        <f t="shared" si="114"/>
        <v>8.8625000432721156E-3</v>
      </c>
      <c r="Q257" s="11">
        <f t="shared" si="115"/>
        <v>31073.97</v>
      </c>
      <c r="R257">
        <f t="shared" si="132"/>
        <v>4.9705428038429849E-4</v>
      </c>
      <c r="S257" s="21">
        <v>0.1</v>
      </c>
      <c r="Z257">
        <f t="shared" si="116"/>
        <v>1910</v>
      </c>
      <c r="AA257" s="80">
        <f t="shared" si="117"/>
        <v>2.4816966266851773E-2</v>
      </c>
      <c r="AB257" s="80">
        <f t="shared" si="118"/>
        <v>9.8219135331067998E-3</v>
      </c>
      <c r="AC257" s="80">
        <f t="shared" si="119"/>
        <v>2.2294714180367922E-2</v>
      </c>
      <c r="AD257" s="80">
        <f t="shared" si="129"/>
        <v>6.3402479567882669E-3</v>
      </c>
      <c r="AE257" s="80">
        <f t="shared" si="120"/>
        <v>4.0198744153557796E-6</v>
      </c>
      <c r="AF257">
        <f t="shared" si="130"/>
        <v>2.2294714180367922E-2</v>
      </c>
      <c r="AG257" s="106"/>
      <c r="AH257">
        <f t="shared" si="121"/>
        <v>2.133530069053324E-2</v>
      </c>
      <c r="AI257">
        <f t="shared" si="122"/>
        <v>0.94360639817347169</v>
      </c>
      <c r="AJ257">
        <f t="shared" si="123"/>
        <v>0.98353094864740453</v>
      </c>
      <c r="AK257">
        <f t="shared" si="124"/>
        <v>0.26676246734158049</v>
      </c>
      <c r="AL257">
        <f t="shared" si="125"/>
        <v>1.7791290687263945</v>
      </c>
      <c r="AM257">
        <f t="shared" si="126"/>
        <v>1.233500831669146</v>
      </c>
      <c r="AN257" s="80">
        <f t="shared" ref="AN257:AT272" si="137">$AU257+$AB$7*SIN(AO257)</f>
        <v>1.5009762645750466</v>
      </c>
      <c r="AO257" s="80">
        <f t="shared" si="137"/>
        <v>1.5009762645340565</v>
      </c>
      <c r="AP257" s="80">
        <f t="shared" si="137"/>
        <v>1.5009762623791298</v>
      </c>
      <c r="AQ257" s="80">
        <f t="shared" si="137"/>
        <v>1.5009761490904792</v>
      </c>
      <c r="AR257" s="80">
        <f t="shared" si="137"/>
        <v>1.5009701935465456</v>
      </c>
      <c r="AS257" s="80">
        <f t="shared" si="137"/>
        <v>1.5006578236160837</v>
      </c>
      <c r="AT257" s="80">
        <f t="shared" si="137"/>
        <v>1.4858668171110747</v>
      </c>
      <c r="AU257" s="80">
        <f t="shared" si="128"/>
        <v>1.2289824536561769</v>
      </c>
    </row>
    <row r="258" spans="1:48" x14ac:dyDescent="0.2">
      <c r="A258" s="16" t="s">
        <v>2465</v>
      </c>
      <c r="B258" s="41"/>
      <c r="C258" s="42">
        <v>46096.538</v>
      </c>
      <c r="D258" s="42"/>
      <c r="E258">
        <f t="shared" si="112"/>
        <v>1913.0197792627712</v>
      </c>
      <c r="F258">
        <f t="shared" si="113"/>
        <v>1913</v>
      </c>
      <c r="G258">
        <f t="shared" si="134"/>
        <v>2.6849084199056961E-2</v>
      </c>
      <c r="I258">
        <f t="shared" si="133"/>
        <v>2.6849084199056961E-2</v>
      </c>
      <c r="P258">
        <f t="shared" si="114"/>
        <v>8.8993760432721156E-3</v>
      </c>
      <c r="Q258" s="11">
        <f t="shared" si="115"/>
        <v>31078.038</v>
      </c>
      <c r="R258">
        <f t="shared" si="132"/>
        <v>3.2219202287784898E-4</v>
      </c>
      <c r="S258" s="21">
        <v>0.1</v>
      </c>
      <c r="Z258">
        <f t="shared" si="116"/>
        <v>1913</v>
      </c>
      <c r="AA258" s="80">
        <f t="shared" si="117"/>
        <v>2.4820173492055578E-2</v>
      </c>
      <c r="AB258" s="80">
        <f t="shared" si="118"/>
        <v>5.5097345208567454E-3</v>
      </c>
      <c r="AC258" s="80">
        <f t="shared" si="119"/>
        <v>1.7949708155784845E-2</v>
      </c>
      <c r="AD258" s="80">
        <f t="shared" si="129"/>
        <v>2.0289107070013829E-3</v>
      </c>
      <c r="AE258" s="80">
        <f t="shared" si="120"/>
        <v>4.1164786569848512E-7</v>
      </c>
      <c r="AF258">
        <f t="shared" si="130"/>
        <v>1.7949708155784845E-2</v>
      </c>
      <c r="AG258" s="106"/>
      <c r="AH258">
        <f t="shared" si="121"/>
        <v>2.1339349678200215E-2</v>
      </c>
      <c r="AI258">
        <f t="shared" si="122"/>
        <v>0.9430936554347098</v>
      </c>
      <c r="AJ258">
        <f t="shared" si="123"/>
        <v>0.98318166148753394</v>
      </c>
      <c r="AK258">
        <f t="shared" si="124"/>
        <v>0.26665355849370032</v>
      </c>
      <c r="AL258">
        <f t="shared" si="125"/>
        <v>1.7810515553259905</v>
      </c>
      <c r="AM258">
        <f t="shared" si="126"/>
        <v>1.2359275080534904</v>
      </c>
      <c r="AN258" s="80">
        <f t="shared" si="137"/>
        <v>1.5029369848839575</v>
      </c>
      <c r="AO258" s="80">
        <f t="shared" si="137"/>
        <v>1.5029369848486411</v>
      </c>
      <c r="AP258" s="80">
        <f t="shared" si="137"/>
        <v>1.5029369829384271</v>
      </c>
      <c r="AQ258" s="80">
        <f t="shared" si="137"/>
        <v>1.5029368796178142</v>
      </c>
      <c r="AR258" s="80">
        <f t="shared" si="137"/>
        <v>1.5029312913948392</v>
      </c>
      <c r="AS258" s="80">
        <f t="shared" si="137"/>
        <v>1.5026297268589686</v>
      </c>
      <c r="AT258" s="80">
        <f t="shared" si="137"/>
        <v>1.4879661261688137</v>
      </c>
      <c r="AU258" s="80">
        <f t="shared" si="128"/>
        <v>1.2309064008911363</v>
      </c>
      <c r="AV258" s="80"/>
    </row>
    <row r="259" spans="1:48" x14ac:dyDescent="0.2">
      <c r="A259" s="16" t="s">
        <v>2522</v>
      </c>
      <c r="B259" s="41"/>
      <c r="C259" s="42">
        <v>46142.692000000003</v>
      </c>
      <c r="D259" s="42"/>
      <c r="E259">
        <f t="shared" si="112"/>
        <v>1947.0206445163014</v>
      </c>
      <c r="F259">
        <f t="shared" si="113"/>
        <v>1947</v>
      </c>
      <c r="G259">
        <f t="shared" si="134"/>
        <v>2.8023610524542164E-2</v>
      </c>
      <c r="I259">
        <f t="shared" si="133"/>
        <v>2.8023610524542164E-2</v>
      </c>
      <c r="P259">
        <f t="shared" si="114"/>
        <v>9.3223360432721173E-3</v>
      </c>
      <c r="Q259" s="11">
        <f t="shared" si="115"/>
        <v>31124.192000000003</v>
      </c>
      <c r="R259">
        <f t="shared" si="132"/>
        <v>3.4973766722380233E-4</v>
      </c>
      <c r="S259" s="21">
        <v>0.1</v>
      </c>
      <c r="Z259">
        <f t="shared" si="116"/>
        <v>1947</v>
      </c>
      <c r="AA259" s="80">
        <f t="shared" si="117"/>
        <v>2.4850635067423611E-2</v>
      </c>
      <c r="AB259" s="80">
        <f t="shared" si="118"/>
        <v>6.6442255883960057E-3</v>
      </c>
      <c r="AC259" s="80">
        <f t="shared" si="119"/>
        <v>1.8701274481270048E-2</v>
      </c>
      <c r="AD259" s="80">
        <f t="shared" si="129"/>
        <v>3.1729754571185528E-3</v>
      </c>
      <c r="AE259" s="80">
        <f t="shared" si="120"/>
        <v>1.006777325147669E-6</v>
      </c>
      <c r="AF259">
        <f t="shared" si="130"/>
        <v>1.8701274481270048E-2</v>
      </c>
      <c r="AG259" s="106"/>
      <c r="AH259">
        <f t="shared" si="121"/>
        <v>2.1379384936146158E-2</v>
      </c>
      <c r="AI259">
        <f t="shared" si="122"/>
        <v>0.93733617269732272</v>
      </c>
      <c r="AJ259">
        <f t="shared" si="123"/>
        <v>0.97899898133533314</v>
      </c>
      <c r="AK259">
        <f t="shared" si="124"/>
        <v>0.26535956183434778</v>
      </c>
      <c r="AL259">
        <f t="shared" si="125"/>
        <v>1.8026948485700287</v>
      </c>
      <c r="AM259">
        <f t="shared" si="126"/>
        <v>1.2636512831198763</v>
      </c>
      <c r="AN259" s="80">
        <f t="shared" si="137"/>
        <v>1.525084439294047</v>
      </c>
      <c r="AO259" s="80">
        <f t="shared" si="137"/>
        <v>1.5250844392894849</v>
      </c>
      <c r="AP259" s="80">
        <f t="shared" si="137"/>
        <v>1.5250844389233424</v>
      </c>
      <c r="AQ259" s="80">
        <f t="shared" si="137"/>
        <v>1.5250844095364451</v>
      </c>
      <c r="AR259" s="80">
        <f t="shared" si="137"/>
        <v>1.5250820509819141</v>
      </c>
      <c r="AS259" s="80">
        <f t="shared" si="137"/>
        <v>1.5248931513239827</v>
      </c>
      <c r="AT259" s="80">
        <f t="shared" si="137"/>
        <v>1.5116916410319332</v>
      </c>
      <c r="AU259" s="80">
        <f t="shared" si="128"/>
        <v>1.2527111362206798</v>
      </c>
      <c r="AV259" s="80"/>
    </row>
    <row r="260" spans="1:48" x14ac:dyDescent="0.2">
      <c r="A260" s="16" t="s">
        <v>2467</v>
      </c>
      <c r="B260" s="41"/>
      <c r="C260" s="42">
        <v>46145.409</v>
      </c>
      <c r="D260" s="42"/>
      <c r="E260">
        <f t="shared" si="112"/>
        <v>1949.0222121137738</v>
      </c>
      <c r="F260">
        <f t="shared" si="113"/>
        <v>1949</v>
      </c>
      <c r="G260">
        <f t="shared" si="134"/>
        <v>3.0151523838867433E-2</v>
      </c>
      <c r="I260">
        <f t="shared" si="133"/>
        <v>3.0151523838867433E-2</v>
      </c>
      <c r="P260">
        <f t="shared" si="114"/>
        <v>9.3475040432721181E-3</v>
      </c>
      <c r="Q260" s="11">
        <f t="shared" si="115"/>
        <v>31126.909</v>
      </c>
      <c r="R260">
        <f t="shared" si="132"/>
        <v>4.3280723965552172E-4</v>
      </c>
      <c r="S260" s="21">
        <v>0.1</v>
      </c>
      <c r="Z260">
        <f t="shared" si="116"/>
        <v>1949</v>
      </c>
      <c r="AA260" s="80">
        <f t="shared" si="117"/>
        <v>2.4852092099269033E-2</v>
      </c>
      <c r="AB260" s="80">
        <f t="shared" si="118"/>
        <v>8.770116783843717E-3</v>
      </c>
      <c r="AC260" s="80">
        <f t="shared" si="119"/>
        <v>2.0804019795595315E-2</v>
      </c>
      <c r="AD260" s="80">
        <f t="shared" si="129"/>
        <v>5.2994317395984002E-3</v>
      </c>
      <c r="AE260" s="80">
        <f t="shared" si="120"/>
        <v>2.8083976762662925E-6</v>
      </c>
      <c r="AF260">
        <f t="shared" si="130"/>
        <v>2.0804019795595315E-2</v>
      </c>
      <c r="AG260" s="106"/>
      <c r="AH260">
        <f t="shared" si="121"/>
        <v>2.1381407055023716E-2</v>
      </c>
      <c r="AI260">
        <f t="shared" si="122"/>
        <v>0.93700056542884735</v>
      </c>
      <c r="AJ260">
        <f t="shared" si="123"/>
        <v>0.97874032597493976</v>
      </c>
      <c r="AK260">
        <f t="shared" si="124"/>
        <v>0.2652800851041251</v>
      </c>
      <c r="AL260">
        <f t="shared" si="125"/>
        <v>1.8039597643209104</v>
      </c>
      <c r="AM260">
        <f t="shared" si="126"/>
        <v>1.2652949728089393</v>
      </c>
      <c r="AN260" s="80">
        <f t="shared" si="137"/>
        <v>1.5263830206410438</v>
      </c>
      <c r="AO260" s="80">
        <f t="shared" si="137"/>
        <v>1.526383020637109</v>
      </c>
      <c r="AP260" s="80">
        <f t="shared" si="137"/>
        <v>1.5263830203120492</v>
      </c>
      <c r="AQ260" s="80">
        <f t="shared" si="137"/>
        <v>1.5263829934602011</v>
      </c>
      <c r="AR260" s="80">
        <f t="shared" si="137"/>
        <v>1.5263807753949385</v>
      </c>
      <c r="AS260" s="80">
        <f t="shared" si="137"/>
        <v>1.5261979353890545</v>
      </c>
      <c r="AT260" s="80">
        <f t="shared" si="137"/>
        <v>1.5130834337926127</v>
      </c>
      <c r="AU260" s="80">
        <f t="shared" si="128"/>
        <v>1.2539937677106527</v>
      </c>
      <c r="AV260" s="80"/>
    </row>
    <row r="261" spans="1:48" x14ac:dyDescent="0.2">
      <c r="A261" s="16" t="s">
        <v>2522</v>
      </c>
      <c r="B261" s="41"/>
      <c r="C261" s="42">
        <v>46169.841999999997</v>
      </c>
      <c r="D261" s="42"/>
      <c r="E261">
        <f t="shared" si="112"/>
        <v>1967.0215868318778</v>
      </c>
      <c r="F261">
        <f t="shared" si="113"/>
        <v>1967</v>
      </c>
      <c r="G261">
        <f t="shared" si="134"/>
        <v>2.9302743649168406E-2</v>
      </c>
      <c r="I261">
        <f t="shared" si="133"/>
        <v>2.9302743649168406E-2</v>
      </c>
      <c r="P261">
        <f t="shared" si="114"/>
        <v>9.5754560432721146E-3</v>
      </c>
      <c r="Q261" s="11">
        <f t="shared" si="115"/>
        <v>31151.341999999997</v>
      </c>
      <c r="R261">
        <f t="shared" si="132"/>
        <v>3.8916587628574944E-4</v>
      </c>
      <c r="S261" s="21">
        <v>0.1</v>
      </c>
      <c r="Z261">
        <f t="shared" si="116"/>
        <v>1967</v>
      </c>
      <c r="AA261" s="80">
        <f t="shared" si="117"/>
        <v>2.4863545859950605E-2</v>
      </c>
      <c r="AB261" s="80">
        <f t="shared" si="118"/>
        <v>7.9047874040067238E-3</v>
      </c>
      <c r="AC261" s="80">
        <f t="shared" si="119"/>
        <v>1.9727287605896291E-2</v>
      </c>
      <c r="AD261" s="80">
        <f t="shared" si="129"/>
        <v>4.4391977892178011E-3</v>
      </c>
      <c r="AE261" s="80">
        <f t="shared" si="120"/>
        <v>1.9706477011796213E-6</v>
      </c>
      <c r="AF261">
        <f t="shared" si="130"/>
        <v>1.9727287605896291E-2</v>
      </c>
      <c r="AG261" s="106"/>
      <c r="AH261">
        <f t="shared" si="121"/>
        <v>2.1397956245161682E-2</v>
      </c>
      <c r="AI261">
        <f t="shared" si="122"/>
        <v>0.93399543857399747</v>
      </c>
      <c r="AJ261">
        <f t="shared" si="123"/>
        <v>0.97635078463745129</v>
      </c>
      <c r="AK261">
        <f t="shared" si="124"/>
        <v>0.26454838910886957</v>
      </c>
      <c r="AL261">
        <f t="shared" si="125"/>
        <v>1.8153034152436518</v>
      </c>
      <c r="AM261">
        <f t="shared" si="126"/>
        <v>1.2801540242381033</v>
      </c>
      <c r="AN261" s="80">
        <f t="shared" si="137"/>
        <v>1.5380493936266335</v>
      </c>
      <c r="AO261" s="80">
        <f t="shared" si="137"/>
        <v>1.5380493936257986</v>
      </c>
      <c r="AP261" s="80">
        <f t="shared" si="137"/>
        <v>1.5380493935322761</v>
      </c>
      <c r="AQ261" s="80">
        <f t="shared" si="137"/>
        <v>1.538049383056048</v>
      </c>
      <c r="AR261" s="80">
        <f t="shared" si="137"/>
        <v>1.5380482095493497</v>
      </c>
      <c r="AS261" s="80">
        <f t="shared" si="137"/>
        <v>1.5379170228732948</v>
      </c>
      <c r="AT261" s="80">
        <f t="shared" si="137"/>
        <v>1.5255903665365289</v>
      </c>
      <c r="AU261" s="80">
        <f t="shared" si="128"/>
        <v>1.2655374511204114</v>
      </c>
      <c r="AV261" s="80"/>
    </row>
    <row r="262" spans="1:48" x14ac:dyDescent="0.2">
      <c r="A262" s="16" t="s">
        <v>2522</v>
      </c>
      <c r="B262" s="41"/>
      <c r="C262" s="42">
        <v>46176.629000000001</v>
      </c>
      <c r="D262" s="42"/>
      <c r="E262">
        <f t="shared" si="112"/>
        <v>1972.0214540692966</v>
      </c>
      <c r="F262">
        <f t="shared" si="113"/>
        <v>1972</v>
      </c>
      <c r="G262">
        <f t="shared" si="134"/>
        <v>2.912252693931805E-2</v>
      </c>
      <c r="I262">
        <f t="shared" si="133"/>
        <v>2.912252693931805E-2</v>
      </c>
      <c r="P262">
        <f t="shared" si="114"/>
        <v>9.6392360432721157E-3</v>
      </c>
      <c r="Q262" s="11">
        <f t="shared" si="115"/>
        <v>31158.129000000001</v>
      </c>
      <c r="R262">
        <f t="shared" si="132"/>
        <v>3.795986241399463E-4</v>
      </c>
      <c r="S262" s="21">
        <v>0.1</v>
      </c>
      <c r="Z262">
        <f t="shared" si="116"/>
        <v>1972</v>
      </c>
      <c r="AA262" s="80">
        <f t="shared" si="117"/>
        <v>2.486619949398677E-2</v>
      </c>
      <c r="AB262" s="80">
        <f t="shared" si="118"/>
        <v>7.7204985816344655E-3</v>
      </c>
      <c r="AC262" s="80">
        <f t="shared" si="119"/>
        <v>1.9483290896045932E-2</v>
      </c>
      <c r="AD262" s="80">
        <f t="shared" si="129"/>
        <v>4.2563274453312795E-3</v>
      </c>
      <c r="AE262" s="80">
        <f t="shared" si="120"/>
        <v>1.8116323321880298E-6</v>
      </c>
      <c r="AF262">
        <f t="shared" si="130"/>
        <v>1.9483290896045932E-2</v>
      </c>
      <c r="AG262" s="106"/>
      <c r="AH262">
        <f t="shared" si="121"/>
        <v>2.1402028357683584E-2</v>
      </c>
      <c r="AI262">
        <f t="shared" si="122"/>
        <v>0.9331655798565307</v>
      </c>
      <c r="AJ262">
        <f t="shared" si="123"/>
        <v>0.97566754026457969</v>
      </c>
      <c r="AK262">
        <f t="shared" si="124"/>
        <v>0.26433995648260034</v>
      </c>
      <c r="AL262">
        <f t="shared" si="125"/>
        <v>1.8184415370924683</v>
      </c>
      <c r="AM262">
        <f t="shared" si="126"/>
        <v>1.2843027900825135</v>
      </c>
      <c r="AN262" s="80">
        <f t="shared" si="137"/>
        <v>1.541283417739896</v>
      </c>
      <c r="AO262" s="80">
        <f t="shared" si="137"/>
        <v>1.5412834177394015</v>
      </c>
      <c r="AP262" s="80">
        <f t="shared" si="137"/>
        <v>1.5412834176779393</v>
      </c>
      <c r="AQ262" s="80">
        <f t="shared" si="137"/>
        <v>1.5412834100388695</v>
      </c>
      <c r="AR262" s="80">
        <f t="shared" si="137"/>
        <v>1.5412824606022668</v>
      </c>
      <c r="AS262" s="80">
        <f t="shared" si="137"/>
        <v>1.5411646948163769</v>
      </c>
      <c r="AT262" s="80">
        <f t="shared" si="137"/>
        <v>1.5290583699856395</v>
      </c>
      <c r="AU262" s="80">
        <f t="shared" si="128"/>
        <v>1.2687440298453447</v>
      </c>
    </row>
    <row r="263" spans="1:48" x14ac:dyDescent="0.2">
      <c r="A263" s="16" t="s">
        <v>2468</v>
      </c>
      <c r="B263" s="41"/>
      <c r="C263" s="42">
        <v>46191.561999999998</v>
      </c>
      <c r="D263" s="42"/>
      <c r="E263">
        <f t="shared" si="112"/>
        <v>1983.0223406843429</v>
      </c>
      <c r="F263">
        <f t="shared" si="113"/>
        <v>1983</v>
      </c>
      <c r="G263">
        <f t="shared" si="134"/>
        <v>3.0326050160510931E-2</v>
      </c>
      <c r="I263">
        <f t="shared" si="133"/>
        <v>3.0326050160510931E-2</v>
      </c>
      <c r="P263">
        <f t="shared" si="114"/>
        <v>9.7802560432721161E-3</v>
      </c>
      <c r="Q263" s="11">
        <f t="shared" si="115"/>
        <v>31173.061999999998</v>
      </c>
      <c r="R263">
        <f t="shared" si="132"/>
        <v>4.2212965590796508E-4</v>
      </c>
      <c r="S263" s="21">
        <v>0.1</v>
      </c>
      <c r="Z263">
        <f t="shared" si="116"/>
        <v>1983</v>
      </c>
      <c r="AA263" s="80">
        <f t="shared" si="117"/>
        <v>2.4871233967494039E-2</v>
      </c>
      <c r="AB263" s="80">
        <f t="shared" si="118"/>
        <v>8.9158619607475099E-3</v>
      </c>
      <c r="AC263" s="80">
        <f t="shared" si="119"/>
        <v>2.0545794117238815E-2</v>
      </c>
      <c r="AD263" s="80">
        <f t="shared" si="129"/>
        <v>5.4548161930168919E-3</v>
      </c>
      <c r="AE263" s="80">
        <f t="shared" si="120"/>
        <v>2.9755019699599301E-6</v>
      </c>
      <c r="AF263">
        <f t="shared" si="130"/>
        <v>2.0545794117238815E-2</v>
      </c>
      <c r="AG263" s="106"/>
      <c r="AH263">
        <f t="shared" si="121"/>
        <v>2.1410188199763421E-2</v>
      </c>
      <c r="AI263">
        <f t="shared" si="122"/>
        <v>0.93134738475968826</v>
      </c>
      <c r="AJ263">
        <f t="shared" si="123"/>
        <v>0.97413501538582559</v>
      </c>
      <c r="AK263">
        <f t="shared" si="124"/>
        <v>0.26387358854156379</v>
      </c>
      <c r="AL263">
        <f t="shared" si="125"/>
        <v>1.8253258282398042</v>
      </c>
      <c r="AM263">
        <f t="shared" si="126"/>
        <v>1.2934630579140929</v>
      </c>
      <c r="AN263" s="80">
        <f t="shared" si="137"/>
        <v>1.5483881751362785</v>
      </c>
      <c r="AO263" s="80">
        <f t="shared" si="137"/>
        <v>1.5483881751361532</v>
      </c>
      <c r="AP263" s="80">
        <f t="shared" si="137"/>
        <v>1.5483881751156652</v>
      </c>
      <c r="AQ263" s="80">
        <f t="shared" si="137"/>
        <v>1.5483881717620571</v>
      </c>
      <c r="AR263" s="80">
        <f t="shared" si="137"/>
        <v>1.548387622829773</v>
      </c>
      <c r="AS263" s="80">
        <f t="shared" si="137"/>
        <v>1.5482979518294482</v>
      </c>
      <c r="AT263" s="80">
        <f t="shared" si="137"/>
        <v>1.5366785522397266</v>
      </c>
      <c r="AU263" s="80">
        <f t="shared" si="128"/>
        <v>1.275798503040197</v>
      </c>
      <c r="AV263" s="80"/>
    </row>
    <row r="264" spans="1:48" x14ac:dyDescent="0.2">
      <c r="A264" s="16" t="s">
        <v>2468</v>
      </c>
      <c r="B264" s="41"/>
      <c r="C264" s="42">
        <v>46210.565999999999</v>
      </c>
      <c r="D264" s="42"/>
      <c r="E264">
        <f t="shared" si="112"/>
        <v>1997.0222636222918</v>
      </c>
      <c r="F264">
        <f t="shared" si="113"/>
        <v>1997</v>
      </c>
      <c r="G264">
        <f t="shared" si="134"/>
        <v>3.0221443354093935E-2</v>
      </c>
      <c r="I264">
        <f t="shared" si="133"/>
        <v>3.0221443354093935E-2</v>
      </c>
      <c r="P264">
        <f t="shared" si="114"/>
        <v>9.961136043272114E-3</v>
      </c>
      <c r="Q264" s="11">
        <f t="shared" si="115"/>
        <v>31192.065999999999</v>
      </c>
      <c r="R264">
        <f t="shared" si="132"/>
        <v>4.1048005232894013E-4</v>
      </c>
      <c r="S264" s="21">
        <v>0.1</v>
      </c>
      <c r="Z264">
        <f t="shared" si="116"/>
        <v>1997</v>
      </c>
      <c r="AA264" s="80">
        <f t="shared" si="117"/>
        <v>2.4876051456463148E-2</v>
      </c>
      <c r="AB264" s="80">
        <f t="shared" si="118"/>
        <v>8.8024505453236819E-3</v>
      </c>
      <c r="AC264" s="80">
        <f t="shared" si="119"/>
        <v>2.0260307310821821E-2</v>
      </c>
      <c r="AD264" s="80">
        <f t="shared" si="129"/>
        <v>5.3453918976307871E-3</v>
      </c>
      <c r="AE264" s="80">
        <f t="shared" si="120"/>
        <v>2.8573214539256867E-6</v>
      </c>
      <c r="AF264">
        <f t="shared" si="130"/>
        <v>2.0260307310821821E-2</v>
      </c>
      <c r="AG264" s="106"/>
      <c r="AH264">
        <f t="shared" si="121"/>
        <v>2.1418992808770253E-2</v>
      </c>
      <c r="AI264">
        <f t="shared" si="122"/>
        <v>0.92904821378544677</v>
      </c>
      <c r="AJ264">
        <f t="shared" si="123"/>
        <v>0.97212683327084271</v>
      </c>
      <c r="AK264">
        <f t="shared" si="124"/>
        <v>0.26326468874898729</v>
      </c>
      <c r="AL264">
        <f t="shared" si="125"/>
        <v>1.8340489906202635</v>
      </c>
      <c r="AM264">
        <f t="shared" si="126"/>
        <v>1.3051879891100644</v>
      </c>
      <c r="AN264" s="80">
        <f t="shared" si="137"/>
        <v>1.5574106202809319</v>
      </c>
      <c r="AO264" s="80">
        <f t="shared" si="137"/>
        <v>1.5574106202809217</v>
      </c>
      <c r="AP264" s="80">
        <f t="shared" si="137"/>
        <v>1.5574106202781557</v>
      </c>
      <c r="AQ264" s="80">
        <f t="shared" si="137"/>
        <v>1.5574106195202477</v>
      </c>
      <c r="AR264" s="80">
        <f t="shared" si="137"/>
        <v>1.557410411853815</v>
      </c>
      <c r="AS264" s="80">
        <f t="shared" si="137"/>
        <v>1.5573536322030552</v>
      </c>
      <c r="AT264" s="80">
        <f t="shared" si="137"/>
        <v>1.5463581856141593</v>
      </c>
      <c r="AU264" s="80">
        <f t="shared" si="128"/>
        <v>1.2847769234700088</v>
      </c>
    </row>
    <row r="265" spans="1:48" x14ac:dyDescent="0.2">
      <c r="A265" s="16" t="s">
        <v>2522</v>
      </c>
      <c r="B265" s="41"/>
      <c r="C265" s="42">
        <v>46222.781999999999</v>
      </c>
      <c r="D265" s="42"/>
      <c r="E265">
        <f t="shared" si="112"/>
        <v>2006.021582639866</v>
      </c>
      <c r="F265">
        <f t="shared" si="113"/>
        <v>2006</v>
      </c>
      <c r="G265">
        <f t="shared" si="134"/>
        <v>2.9297053268237505E-2</v>
      </c>
      <c r="I265">
        <f t="shared" si="133"/>
        <v>2.9297053268237505E-2</v>
      </c>
      <c r="P265">
        <f t="shared" si="114"/>
        <v>1.0078244043272115E-2</v>
      </c>
      <c r="Q265" s="11">
        <f t="shared" si="115"/>
        <v>31204.281999999999</v>
      </c>
      <c r="R265">
        <f t="shared" si="132"/>
        <v>3.6936262802561478E-4</v>
      </c>
      <c r="S265" s="21">
        <v>0.1</v>
      </c>
      <c r="Z265">
        <f t="shared" si="116"/>
        <v>2006</v>
      </c>
      <c r="AA265" s="80">
        <f t="shared" si="117"/>
        <v>2.4878213315622812E-2</v>
      </c>
      <c r="AB265" s="80">
        <f t="shared" si="118"/>
        <v>7.8733299051657844E-3</v>
      </c>
      <c r="AC265" s="80">
        <f t="shared" si="119"/>
        <v>1.921880922496539E-2</v>
      </c>
      <c r="AD265" s="80">
        <f t="shared" si="129"/>
        <v>4.4188399526146928E-3</v>
      </c>
      <c r="AE265" s="80">
        <f t="shared" si="120"/>
        <v>1.952614652682382E-6</v>
      </c>
      <c r="AF265">
        <f t="shared" si="130"/>
        <v>1.921880922496539E-2</v>
      </c>
      <c r="AG265" s="106"/>
      <c r="AH265">
        <f t="shared" si="121"/>
        <v>2.1423723363071721E-2</v>
      </c>
      <c r="AI265">
        <f t="shared" si="122"/>
        <v>0.92757897885519069</v>
      </c>
      <c r="AJ265">
        <f t="shared" si="123"/>
        <v>0.97080222982125941</v>
      </c>
      <c r="AK265">
        <f t="shared" si="124"/>
        <v>0.2628643148194138</v>
      </c>
      <c r="AL265">
        <f t="shared" si="125"/>
        <v>1.839634050942534</v>
      </c>
      <c r="AM265">
        <f t="shared" si="126"/>
        <v>1.3127652754208998</v>
      </c>
      <c r="AN265" s="80">
        <f t="shared" si="137"/>
        <v>1.5631990199232708</v>
      </c>
      <c r="AO265" s="80">
        <f t="shared" si="137"/>
        <v>1.5631990199232701</v>
      </c>
      <c r="AP265" s="80">
        <f t="shared" si="137"/>
        <v>1.5631990199229373</v>
      </c>
      <c r="AQ265" s="80">
        <f t="shared" si="137"/>
        <v>1.5631990197623093</v>
      </c>
      <c r="AR265" s="80">
        <f t="shared" si="137"/>
        <v>1.5631989422188448</v>
      </c>
      <c r="AS265" s="80">
        <f t="shared" si="137"/>
        <v>1.5631615999376336</v>
      </c>
      <c r="AT265" s="80">
        <f t="shared" si="137"/>
        <v>1.5525696756123979</v>
      </c>
      <c r="AU265" s="80">
        <f t="shared" si="128"/>
        <v>1.2905487651748881</v>
      </c>
    </row>
    <row r="266" spans="1:48" x14ac:dyDescent="0.2">
      <c r="A266" s="16" t="s">
        <v>2522</v>
      </c>
      <c r="B266" s="41"/>
      <c r="C266" s="42">
        <v>46233.642</v>
      </c>
      <c r="D266" s="42"/>
      <c r="E266">
        <f t="shared" si="112"/>
        <v>2014.0219595660985</v>
      </c>
      <c r="F266">
        <f t="shared" si="113"/>
        <v>2014</v>
      </c>
      <c r="G266">
        <f t="shared" si="134"/>
        <v>2.980870651663281E-2</v>
      </c>
      <c r="I266">
        <f t="shared" si="133"/>
        <v>2.980870651663281E-2</v>
      </c>
      <c r="P266">
        <f t="shared" si="114"/>
        <v>1.0182884043272118E-2</v>
      </c>
      <c r="Q266" s="11">
        <f t="shared" si="115"/>
        <v>31215.142</v>
      </c>
      <c r="R266">
        <f t="shared" si="132"/>
        <v>3.8517290775586958E-4</v>
      </c>
      <c r="S266" s="21">
        <v>0.1</v>
      </c>
      <c r="Z266">
        <f t="shared" si="116"/>
        <v>2014</v>
      </c>
      <c r="AA266" s="80">
        <f t="shared" si="117"/>
        <v>2.4879523770249139E-2</v>
      </c>
      <c r="AB266" s="80">
        <f t="shared" si="118"/>
        <v>8.3813857702566691E-3</v>
      </c>
      <c r="AC266" s="80">
        <f t="shared" si="119"/>
        <v>1.9625822473360692E-2</v>
      </c>
      <c r="AD266" s="80">
        <f t="shared" si="129"/>
        <v>4.9291827463836708E-3</v>
      </c>
      <c r="AE266" s="80">
        <f t="shared" si="120"/>
        <v>2.4296842547246469E-6</v>
      </c>
      <c r="AF266">
        <f t="shared" si="130"/>
        <v>1.9625822473360692E-2</v>
      </c>
      <c r="AG266" s="106"/>
      <c r="AH266">
        <f t="shared" si="121"/>
        <v>2.1427320746376141E-2</v>
      </c>
      <c r="AI266">
        <f t="shared" si="122"/>
        <v>0.92627877192271724</v>
      </c>
      <c r="AJ266">
        <f t="shared" si="123"/>
        <v>0.96960300230882668</v>
      </c>
      <c r="AK266">
        <f t="shared" si="124"/>
        <v>0.26250263396757384</v>
      </c>
      <c r="AL266">
        <f t="shared" si="125"/>
        <v>1.8445837505037135</v>
      </c>
      <c r="AM266">
        <f t="shared" si="126"/>
        <v>1.3195271466018679</v>
      </c>
      <c r="AN266" s="80">
        <f t="shared" si="137"/>
        <v>1.5683365898000696</v>
      </c>
      <c r="AO266" s="80">
        <f t="shared" si="137"/>
        <v>1.5683365898000696</v>
      </c>
      <c r="AP266" s="80">
        <f t="shared" si="137"/>
        <v>1.5683365898000632</v>
      </c>
      <c r="AQ266" s="80">
        <f t="shared" si="137"/>
        <v>1.5683365897904897</v>
      </c>
      <c r="AR266" s="80">
        <f t="shared" si="137"/>
        <v>1.5683365755157781</v>
      </c>
      <c r="AS266" s="80">
        <f t="shared" si="137"/>
        <v>1.5683153825738618</v>
      </c>
      <c r="AT266" s="80">
        <f t="shared" si="137"/>
        <v>1.5580836724703588</v>
      </c>
      <c r="AU266" s="80">
        <f t="shared" si="128"/>
        <v>1.295679291134781</v>
      </c>
    </row>
    <row r="267" spans="1:48" x14ac:dyDescent="0.2">
      <c r="A267" s="16" t="s">
        <v>2468</v>
      </c>
      <c r="B267" s="41"/>
      <c r="C267" s="42">
        <v>46255.360000000001</v>
      </c>
      <c r="D267" s="42"/>
      <c r="E267">
        <f t="shared" si="112"/>
        <v>2030.021240052647</v>
      </c>
      <c r="F267">
        <f t="shared" si="113"/>
        <v>2030</v>
      </c>
      <c r="G267">
        <f t="shared" si="134"/>
        <v>2.8832013027567882E-2</v>
      </c>
      <c r="I267">
        <f t="shared" si="133"/>
        <v>2.8832013027567882E-2</v>
      </c>
      <c r="P267">
        <f t="shared" si="114"/>
        <v>1.0393700043272117E-2</v>
      </c>
      <c r="Q267" s="11">
        <f t="shared" si="115"/>
        <v>31236.86</v>
      </c>
      <c r="R267">
        <f t="shared" si="132"/>
        <v>3.3997138570684982E-4</v>
      </c>
      <c r="S267" s="21">
        <v>0.1</v>
      </c>
      <c r="Z267">
        <f t="shared" si="116"/>
        <v>2030</v>
      </c>
      <c r="AA267" s="80">
        <f t="shared" si="117"/>
        <v>2.4880428455065627E-2</v>
      </c>
      <c r="AB267" s="80">
        <f t="shared" si="118"/>
        <v>7.3992034497740826E-3</v>
      </c>
      <c r="AC267" s="80">
        <f t="shared" si="119"/>
        <v>1.8438312984295765E-2</v>
      </c>
      <c r="AD267" s="80">
        <f t="shared" si="129"/>
        <v>3.951584572502255E-3</v>
      </c>
      <c r="AE267" s="80">
        <f t="shared" si="120"/>
        <v>1.561502063363783E-6</v>
      </c>
      <c r="AF267">
        <f t="shared" si="130"/>
        <v>1.8438312984295765E-2</v>
      </c>
      <c r="AG267" s="106"/>
      <c r="AH267">
        <f t="shared" si="121"/>
        <v>2.1432809577793799E-2</v>
      </c>
      <c r="AI267">
        <f t="shared" si="122"/>
        <v>0.92369466203849426</v>
      </c>
      <c r="AJ267">
        <f t="shared" si="123"/>
        <v>0.9671438552560887</v>
      </c>
      <c r="AK267">
        <f t="shared" si="124"/>
        <v>0.26176315192883282</v>
      </c>
      <c r="AL267">
        <f t="shared" si="125"/>
        <v>1.8544416852649115</v>
      </c>
      <c r="AM267">
        <f t="shared" si="126"/>
        <v>1.3331267555710253</v>
      </c>
      <c r="AN267" s="80">
        <f t="shared" si="137"/>
        <v>1.5785901853897824</v>
      </c>
      <c r="AO267" s="80">
        <f t="shared" si="137"/>
        <v>1.5785901853897824</v>
      </c>
      <c r="AP267" s="80">
        <f t="shared" si="137"/>
        <v>1.5785901853897064</v>
      </c>
      <c r="AQ267" s="80">
        <f t="shared" si="137"/>
        <v>1.5785901854254056</v>
      </c>
      <c r="AR267" s="80">
        <f t="shared" si="137"/>
        <v>1.5785901686260928</v>
      </c>
      <c r="AS267" s="80">
        <f t="shared" si="137"/>
        <v>1.5785980700579652</v>
      </c>
      <c r="AT267" s="80">
        <f t="shared" si="137"/>
        <v>1.5690909350618454</v>
      </c>
      <c r="AU267" s="80">
        <f t="shared" si="128"/>
        <v>1.3059403430545657</v>
      </c>
    </row>
    <row r="268" spans="1:48" x14ac:dyDescent="0.2">
      <c r="A268" s="16" t="s">
        <v>2468</v>
      </c>
      <c r="B268" s="41"/>
      <c r="C268" s="42">
        <v>46259.432999999997</v>
      </c>
      <c r="D268" s="42"/>
      <c r="E268">
        <f t="shared" si="112"/>
        <v>2033.0217497414608</v>
      </c>
      <c r="F268">
        <f t="shared" si="113"/>
        <v>2033</v>
      </c>
      <c r="G268">
        <f t="shared" si="134"/>
        <v>2.9523882993089501E-2</v>
      </c>
      <c r="I268">
        <f t="shared" si="133"/>
        <v>2.9523882993089501E-2</v>
      </c>
      <c r="P268">
        <f t="shared" si="114"/>
        <v>1.0433456043272116E-2</v>
      </c>
      <c r="Q268" s="11">
        <f t="shared" si="115"/>
        <v>31240.932999999997</v>
      </c>
      <c r="R268">
        <f t="shared" si="132"/>
        <v>3.6444440112631392E-4</v>
      </c>
      <c r="S268" s="21">
        <v>0.1</v>
      </c>
      <c r="Z268">
        <f t="shared" si="116"/>
        <v>2033</v>
      </c>
      <c r="AA268" s="80">
        <f t="shared" si="117"/>
        <v>2.4880344485930173E-2</v>
      </c>
      <c r="AB268" s="80">
        <f t="shared" si="118"/>
        <v>8.0902963296336332E-3</v>
      </c>
      <c r="AC268" s="80">
        <f t="shared" si="119"/>
        <v>1.9090426949817385E-2</v>
      </c>
      <c r="AD268" s="80">
        <f t="shared" si="129"/>
        <v>4.6435385071593276E-3</v>
      </c>
      <c r="AE268" s="80">
        <f t="shared" si="120"/>
        <v>2.1562449867471476E-6</v>
      </c>
      <c r="AF268">
        <f t="shared" si="130"/>
        <v>1.9090426949817385E-2</v>
      </c>
      <c r="AG268" s="106"/>
      <c r="AH268">
        <f t="shared" si="121"/>
        <v>2.1433586663455868E-2</v>
      </c>
      <c r="AI268">
        <f t="shared" si="122"/>
        <v>0.92321255952979486</v>
      </c>
      <c r="AJ268">
        <f t="shared" si="123"/>
        <v>0.96667386046635728</v>
      </c>
      <c r="AK268">
        <f t="shared" si="124"/>
        <v>0.26162213456657579</v>
      </c>
      <c r="AL268">
        <f t="shared" si="125"/>
        <v>1.8562839318270112</v>
      </c>
      <c r="AM268">
        <f t="shared" si="126"/>
        <v>1.3356880699201892</v>
      </c>
      <c r="AN268" s="80">
        <f t="shared" si="137"/>
        <v>1.580509551685835</v>
      </c>
      <c r="AO268" s="80">
        <f t="shared" si="137"/>
        <v>1.5805095516858356</v>
      </c>
      <c r="AP268" s="80">
        <f t="shared" si="137"/>
        <v>1.5805095516855963</v>
      </c>
      <c r="AQ268" s="80">
        <f t="shared" si="137"/>
        <v>1.5805095517759851</v>
      </c>
      <c r="AR268" s="80">
        <f t="shared" si="137"/>
        <v>1.5805095176456234</v>
      </c>
      <c r="AS268" s="80">
        <f t="shared" si="137"/>
        <v>1.5805223965685244</v>
      </c>
      <c r="AT268" s="80">
        <f t="shared" si="137"/>
        <v>1.5711517145871343</v>
      </c>
      <c r="AU268" s="80">
        <f t="shared" si="128"/>
        <v>1.3078642902895261</v>
      </c>
    </row>
    <row r="269" spans="1:48" x14ac:dyDescent="0.2">
      <c r="A269" s="16" t="s">
        <v>2469</v>
      </c>
      <c r="B269" s="41"/>
      <c r="C269" s="42">
        <v>46297.438999999998</v>
      </c>
      <c r="D269" s="42"/>
      <c r="E269">
        <f t="shared" si="112"/>
        <v>2061.0201222514415</v>
      </c>
      <c r="F269">
        <f t="shared" si="113"/>
        <v>2061</v>
      </c>
      <c r="G269">
        <f t="shared" si="134"/>
        <v>2.7314669379848056E-2</v>
      </c>
      <c r="I269">
        <f t="shared" si="133"/>
        <v>2.7314669379848056E-2</v>
      </c>
      <c r="P269">
        <f t="shared" si="114"/>
        <v>1.0807984043272116E-2</v>
      </c>
      <c r="Q269" s="11">
        <f t="shared" si="115"/>
        <v>31278.938999999998</v>
      </c>
      <c r="R269">
        <f t="shared" si="132"/>
        <v>2.7247066080073116E-4</v>
      </c>
      <c r="S269" s="21">
        <v>0.1</v>
      </c>
      <c r="Z269">
        <f t="shared" si="116"/>
        <v>2061</v>
      </c>
      <c r="AA269" s="80">
        <f t="shared" si="117"/>
        <v>2.4875729548475906E-2</v>
      </c>
      <c r="AB269" s="80">
        <f t="shared" si="118"/>
        <v>5.877637884422058E-3</v>
      </c>
      <c r="AC269" s="80">
        <f t="shared" si="119"/>
        <v>1.6506685336575941E-2</v>
      </c>
      <c r="AD269" s="80">
        <f t="shared" si="129"/>
        <v>2.4389398313721493E-3</v>
      </c>
      <c r="AE269" s="80">
        <f t="shared" si="120"/>
        <v>5.9484275010536081E-7</v>
      </c>
      <c r="AF269">
        <f t="shared" si="130"/>
        <v>1.6506685336575941E-2</v>
      </c>
      <c r="AG269" s="106"/>
      <c r="AH269">
        <f t="shared" si="121"/>
        <v>2.1437031495425998E-2</v>
      </c>
      <c r="AI269">
        <f t="shared" si="122"/>
        <v>0.91874969771279269</v>
      </c>
      <c r="AJ269">
        <f t="shared" si="123"/>
        <v>0.96215436163265344</v>
      </c>
      <c r="AK269">
        <f t="shared" si="124"/>
        <v>0.2602707065487283</v>
      </c>
      <c r="AL269">
        <f t="shared" si="125"/>
        <v>1.8733861133031977</v>
      </c>
      <c r="AM269">
        <f t="shared" si="126"/>
        <v>1.3597704884947261</v>
      </c>
      <c r="AN269" s="80">
        <f t="shared" si="137"/>
        <v>1.5983755673565005</v>
      </c>
      <c r="AO269" s="80">
        <f t="shared" si="137"/>
        <v>1.5983755673566671</v>
      </c>
      <c r="AP269" s="80">
        <f t="shared" si="137"/>
        <v>1.5983755673345386</v>
      </c>
      <c r="AQ269" s="80">
        <f t="shared" si="137"/>
        <v>1.5983755702776481</v>
      </c>
      <c r="AR269" s="80">
        <f t="shared" si="137"/>
        <v>1.5983751788389291</v>
      </c>
      <c r="AS269" s="80">
        <f t="shared" si="137"/>
        <v>1.5984271922061792</v>
      </c>
      <c r="AT269" s="80">
        <f t="shared" si="137"/>
        <v>1.5903385940644146</v>
      </c>
      <c r="AU269" s="80">
        <f t="shared" si="128"/>
        <v>1.3258211311491506</v>
      </c>
    </row>
    <row r="270" spans="1:48" x14ac:dyDescent="0.2">
      <c r="A270" s="16" t="s">
        <v>2470</v>
      </c>
      <c r="B270" s="41"/>
      <c r="C270" s="42">
        <v>46305.582999999999</v>
      </c>
      <c r="D270" s="42"/>
      <c r="E270">
        <f t="shared" si="112"/>
        <v>2067.0196682631577</v>
      </c>
      <c r="F270">
        <f t="shared" si="113"/>
        <v>2067</v>
      </c>
      <c r="G270">
        <f t="shared" si="134"/>
        <v>2.6698409317759797E-2</v>
      </c>
      <c r="I270">
        <f t="shared" si="133"/>
        <v>2.6698409317759797E-2</v>
      </c>
      <c r="P270">
        <f t="shared" si="114"/>
        <v>1.0889056043272116E-2</v>
      </c>
      <c r="Q270" s="11">
        <f t="shared" si="115"/>
        <v>31287.082999999999</v>
      </c>
      <c r="R270">
        <f t="shared" si="132"/>
        <v>2.4993565095755436E-4</v>
      </c>
      <c r="S270" s="21">
        <v>0.1</v>
      </c>
      <c r="Z270">
        <f t="shared" si="116"/>
        <v>2067</v>
      </c>
      <c r="AA270" s="80">
        <f t="shared" si="117"/>
        <v>2.4873845858031936E-2</v>
      </c>
      <c r="AB270" s="80">
        <f t="shared" si="118"/>
        <v>5.2615289531682853E-3</v>
      </c>
      <c r="AC270" s="80">
        <f t="shared" si="119"/>
        <v>1.5809353274487681E-2</v>
      </c>
      <c r="AD270" s="80">
        <f t="shared" si="129"/>
        <v>1.8245634597278612E-3</v>
      </c>
      <c r="AE270" s="80">
        <f t="shared" si="120"/>
        <v>3.3290318185741029E-7</v>
      </c>
      <c r="AF270">
        <f t="shared" si="130"/>
        <v>1.5809353274487681E-2</v>
      </c>
      <c r="AG270" s="106"/>
      <c r="AH270">
        <f t="shared" si="121"/>
        <v>2.1436880364591512E-2</v>
      </c>
      <c r="AI270">
        <f t="shared" si="122"/>
        <v>0.91780199735904822</v>
      </c>
      <c r="AJ270">
        <f t="shared" si="123"/>
        <v>0.96115516339353191</v>
      </c>
      <c r="AK270">
        <f t="shared" si="124"/>
        <v>0.2599729614228658</v>
      </c>
      <c r="AL270">
        <f t="shared" si="125"/>
        <v>1.8770294034143846</v>
      </c>
      <c r="AM270">
        <f t="shared" si="126"/>
        <v>1.3649732041217</v>
      </c>
      <c r="AN270" s="80">
        <f t="shared" si="137"/>
        <v>1.602192775555489</v>
      </c>
      <c r="AO270" s="80">
        <f t="shared" si="137"/>
        <v>1.6021927755558041</v>
      </c>
      <c r="AP270" s="80">
        <f t="shared" si="137"/>
        <v>1.6021927755189829</v>
      </c>
      <c r="AQ270" s="80">
        <f t="shared" si="137"/>
        <v>1.60219277982101</v>
      </c>
      <c r="AR270" s="80">
        <f t="shared" si="137"/>
        <v>1.6021922771903767</v>
      </c>
      <c r="AS270" s="80">
        <f t="shared" si="137"/>
        <v>1.6022509480915326</v>
      </c>
      <c r="AT270" s="80">
        <f t="shared" si="137"/>
        <v>1.5944389847182328</v>
      </c>
      <c r="AU270" s="80">
        <f t="shared" si="128"/>
        <v>1.3296690256190695</v>
      </c>
    </row>
    <row r="271" spans="1:48" x14ac:dyDescent="0.2">
      <c r="A271" s="16" t="s">
        <v>2522</v>
      </c>
      <c r="B271" s="41"/>
      <c r="C271" s="42">
        <v>46324.588000000003</v>
      </c>
      <c r="D271" s="42"/>
      <c r="E271">
        <f t="shared" si="112"/>
        <v>2081.0203278840677</v>
      </c>
      <c r="F271">
        <f t="shared" si="113"/>
        <v>2081</v>
      </c>
      <c r="G271">
        <f t="shared" si="134"/>
        <v>2.7593802515184507E-2</v>
      </c>
      <c r="I271">
        <f t="shared" si="133"/>
        <v>2.7593802515184507E-2</v>
      </c>
      <c r="P271">
        <f t="shared" si="114"/>
        <v>1.1079344043272116E-2</v>
      </c>
      <c r="Q271" s="11">
        <f t="shared" si="115"/>
        <v>31306.088000000003</v>
      </c>
      <c r="R271">
        <f t="shared" si="132"/>
        <v>2.7272733862051895E-4</v>
      </c>
      <c r="S271" s="21">
        <v>0.1</v>
      </c>
      <c r="Z271">
        <f t="shared" si="116"/>
        <v>2081</v>
      </c>
      <c r="AA271" s="80">
        <f t="shared" si="117"/>
        <v>2.4868232507589245E-2</v>
      </c>
      <c r="AB271" s="80">
        <f t="shared" si="118"/>
        <v>6.1584853593724155E-3</v>
      </c>
      <c r="AC271" s="80">
        <f t="shared" si="119"/>
        <v>1.651445847191239E-2</v>
      </c>
      <c r="AD271" s="80">
        <f t="shared" si="129"/>
        <v>2.7255700075952613E-3</v>
      </c>
      <c r="AE271" s="80">
        <f t="shared" si="120"/>
        <v>7.428731866302833E-7</v>
      </c>
      <c r="AF271">
        <f t="shared" si="130"/>
        <v>1.651445847191239E-2</v>
      </c>
      <c r="AG271" s="106"/>
      <c r="AH271">
        <f t="shared" si="121"/>
        <v>2.1435317155812091E-2</v>
      </c>
      <c r="AI271">
        <f t="shared" si="122"/>
        <v>0.91560251311112628</v>
      </c>
      <c r="AJ271">
        <f t="shared" si="123"/>
        <v>0.95878238669414451</v>
      </c>
      <c r="AK271">
        <f t="shared" si="124"/>
        <v>0.25926726850101844</v>
      </c>
      <c r="AL271">
        <f t="shared" si="125"/>
        <v>1.8855012858529554</v>
      </c>
      <c r="AM271">
        <f t="shared" si="126"/>
        <v>1.3771719525208628</v>
      </c>
      <c r="AN271" s="80">
        <f t="shared" si="137"/>
        <v>1.6110843207136289</v>
      </c>
      <c r="AO271" s="80">
        <f t="shared" si="137"/>
        <v>1.6110843207146746</v>
      </c>
      <c r="AP271" s="80">
        <f t="shared" si="137"/>
        <v>1.6110843206194698</v>
      </c>
      <c r="AQ271" s="80">
        <f t="shared" si="137"/>
        <v>1.6110843292887291</v>
      </c>
      <c r="AR271" s="80">
        <f t="shared" si="137"/>
        <v>1.6110835398661238</v>
      </c>
      <c r="AS271" s="80">
        <f t="shared" si="137"/>
        <v>1.6111553613947451</v>
      </c>
      <c r="AT271" s="80">
        <f t="shared" si="137"/>
        <v>1.6039913111157604</v>
      </c>
      <c r="AU271" s="80">
        <f t="shared" si="128"/>
        <v>1.3386474460488813</v>
      </c>
      <c r="AV271" s="80"/>
    </row>
    <row r="272" spans="1:48" x14ac:dyDescent="0.2">
      <c r="A272" s="16" t="s">
        <v>2470</v>
      </c>
      <c r="B272" s="41"/>
      <c r="C272" s="42">
        <v>46346.305999999997</v>
      </c>
      <c r="D272" s="42"/>
      <c r="E272">
        <f t="shared" si="112"/>
        <v>2097.019608370611</v>
      </c>
      <c r="F272">
        <f t="shared" si="113"/>
        <v>2097</v>
      </c>
      <c r="G272">
        <f t="shared" si="134"/>
        <v>2.6617109018843621E-2</v>
      </c>
      <c r="I272">
        <f t="shared" si="133"/>
        <v>2.6617109018843621E-2</v>
      </c>
      <c r="P272">
        <f t="shared" si="114"/>
        <v>1.1298736043272117E-2</v>
      </c>
      <c r="Q272" s="11">
        <f t="shared" si="115"/>
        <v>31327.805999999997</v>
      </c>
      <c r="R272">
        <f t="shared" si="132"/>
        <v>2.3465255061871936E-4</v>
      </c>
      <c r="S272" s="21">
        <v>0.1</v>
      </c>
      <c r="Z272">
        <f t="shared" si="116"/>
        <v>2097</v>
      </c>
      <c r="AA272" s="80">
        <f t="shared" si="117"/>
        <v>2.4859742024972008E-2</v>
      </c>
      <c r="AB272" s="80">
        <f t="shared" si="118"/>
        <v>5.1856407507630854E-3</v>
      </c>
      <c r="AC272" s="80">
        <f t="shared" si="119"/>
        <v>1.5318372975571504E-2</v>
      </c>
      <c r="AD272" s="80">
        <f t="shared" si="129"/>
        <v>1.7573669938716133E-3</v>
      </c>
      <c r="AE272" s="80">
        <f t="shared" si="120"/>
        <v>3.0883387511493509E-7</v>
      </c>
      <c r="AF272">
        <f t="shared" si="130"/>
        <v>1.5318372975571504E-2</v>
      </c>
      <c r="AG272" s="106"/>
      <c r="AH272">
        <f t="shared" si="121"/>
        <v>2.1431468268080536E-2</v>
      </c>
      <c r="AI272">
        <f t="shared" si="122"/>
        <v>0.9131090388291927</v>
      </c>
      <c r="AJ272">
        <f t="shared" si="123"/>
        <v>0.95600091576448598</v>
      </c>
      <c r="AK272">
        <f t="shared" si="124"/>
        <v>0.25844228209786041</v>
      </c>
      <c r="AL272">
        <f t="shared" si="125"/>
        <v>1.8951339263893106</v>
      </c>
      <c r="AM272">
        <f t="shared" si="126"/>
        <v>1.3912161808418284</v>
      </c>
      <c r="AN272" s="80">
        <f t="shared" si="137"/>
        <v>1.6212200709051563</v>
      </c>
      <c r="AO272" s="80">
        <f t="shared" si="137"/>
        <v>1.6212200709081104</v>
      </c>
      <c r="AP272" s="80">
        <f t="shared" si="137"/>
        <v>1.6212200706931608</v>
      </c>
      <c r="AQ272" s="80">
        <f t="shared" si="137"/>
        <v>1.6212200863342596</v>
      </c>
      <c r="AR272" s="80">
        <f t="shared" si="137"/>
        <v>1.6212189481762798</v>
      </c>
      <c r="AS272" s="80">
        <f t="shared" si="137"/>
        <v>1.6213017017573015</v>
      </c>
      <c r="AT272" s="80">
        <f t="shared" si="137"/>
        <v>1.6148820614027026</v>
      </c>
      <c r="AU272" s="80">
        <f t="shared" si="128"/>
        <v>1.348908497968667</v>
      </c>
    </row>
    <row r="273" spans="1:48" x14ac:dyDescent="0.2">
      <c r="A273" s="16" t="s">
        <v>2470</v>
      </c>
      <c r="B273" s="41"/>
      <c r="C273" s="42">
        <v>46346.309000000001</v>
      </c>
      <c r="D273" s="42"/>
      <c r="E273">
        <f t="shared" ref="E273:E336" si="138">(C273-C$7)/C$8</f>
        <v>2097.0218184194887</v>
      </c>
      <c r="F273">
        <f t="shared" ref="F273:F336" si="139">+ROUND(2*E273,0)/2</f>
        <v>2097</v>
      </c>
      <c r="G273">
        <f t="shared" si="134"/>
        <v>2.961710902309278E-2</v>
      </c>
      <c r="I273">
        <f t="shared" si="133"/>
        <v>2.961710902309278E-2</v>
      </c>
      <c r="P273">
        <f t="shared" ref="P273:P336" si="140">+D$11+D$12*F273+D$13*F273^2</f>
        <v>1.1298736043272117E-2</v>
      </c>
      <c r="Q273" s="11">
        <f t="shared" ref="Q273:Q336" si="141">C273-15018.5</f>
        <v>31327.809000000001</v>
      </c>
      <c r="R273">
        <f t="shared" si="132"/>
        <v>3.3556278862782371E-4</v>
      </c>
      <c r="S273" s="21">
        <v>0.1</v>
      </c>
      <c r="Z273">
        <f t="shared" ref="Z273:Z336" si="142">F273</f>
        <v>2097</v>
      </c>
      <c r="AA273" s="80">
        <f t="shared" ref="AA273:AA336" si="143">AB$3+AB$4*Z273+AB$5*Z273^2+AH273</f>
        <v>2.4859742024972008E-2</v>
      </c>
      <c r="AB273" s="80">
        <f t="shared" ref="AB273:AB336" si="144">IF(S273&lt;&gt;0,G273-AH273, -9999)</f>
        <v>8.1856407550122447E-3</v>
      </c>
      <c r="AC273" s="80">
        <f t="shared" ref="AC273:AC336" si="145">+G273-P273</f>
        <v>1.8318372979820662E-2</v>
      </c>
      <c r="AD273" s="80">
        <f t="shared" si="129"/>
        <v>4.7573669981207725E-3</v>
      </c>
      <c r="AE273" s="80">
        <f t="shared" ref="AE273:AE336" si="146">+(G273-AA273)^2*S273</f>
        <v>2.2632540754808652E-6</v>
      </c>
      <c r="AF273">
        <f t="shared" si="130"/>
        <v>1.8318372979820662E-2</v>
      </c>
      <c r="AG273" s="106"/>
      <c r="AH273">
        <f t="shared" ref="AH273:AH336" si="147">$AB$6*($AB$11/AI273*AJ273+$AB$12)</f>
        <v>2.1431468268080536E-2</v>
      </c>
      <c r="AI273">
        <f t="shared" ref="AI273:AI336" si="148">1+$AB$7*COS(AL273)</f>
        <v>0.9131090388291927</v>
      </c>
      <c r="AJ273">
        <f t="shared" ref="AJ273:AJ336" si="149">SIN(AL273+RADIANS($AB$9))</f>
        <v>0.95600091576448598</v>
      </c>
      <c r="AK273">
        <f t="shared" ref="AK273:AK336" si="150">$AB$7*SIN(AL273)</f>
        <v>0.25844228209786041</v>
      </c>
      <c r="AL273">
        <f t="shared" ref="AL273:AL336" si="151">2*ATAN(AM273)</f>
        <v>1.8951339263893106</v>
      </c>
      <c r="AM273">
        <f t="shared" ref="AM273:AM336" si="152">SQRT((1+$AB$7)/(1-$AB$7))*TAN(AN273/2)</f>
        <v>1.3912161808418284</v>
      </c>
      <c r="AN273" s="80">
        <f t="shared" ref="AN273:AT288" si="153">$AU273+$AB$7*SIN(AO273)</f>
        <v>1.6212200709051563</v>
      </c>
      <c r="AO273" s="80">
        <f t="shared" si="153"/>
        <v>1.6212200709081104</v>
      </c>
      <c r="AP273" s="80">
        <f t="shared" si="153"/>
        <v>1.6212200706931608</v>
      </c>
      <c r="AQ273" s="80">
        <f t="shared" si="153"/>
        <v>1.6212200863342596</v>
      </c>
      <c r="AR273" s="80">
        <f t="shared" si="153"/>
        <v>1.6212189481762798</v>
      </c>
      <c r="AS273" s="80">
        <f t="shared" si="153"/>
        <v>1.6213017017573015</v>
      </c>
      <c r="AT273" s="80">
        <f t="shared" si="153"/>
        <v>1.6148820614027026</v>
      </c>
      <c r="AU273" s="80">
        <f t="shared" ref="AU273:AU336" si="154">RADIANS($AB$9)+$AB$18*(F273-AB$15)</f>
        <v>1.348908497968667</v>
      </c>
    </row>
    <row r="274" spans="1:48" x14ac:dyDescent="0.2">
      <c r="A274" s="16" t="s">
        <v>2470</v>
      </c>
      <c r="B274" s="41"/>
      <c r="C274" s="42">
        <v>46350.38</v>
      </c>
      <c r="D274" s="42"/>
      <c r="E274">
        <f t="shared" si="138"/>
        <v>2100.0208547423854</v>
      </c>
      <c r="F274">
        <f t="shared" si="139"/>
        <v>2100</v>
      </c>
      <c r="G274">
        <f t="shared" si="134"/>
        <v>2.8308978988206945E-2</v>
      </c>
      <c r="I274">
        <f t="shared" si="133"/>
        <v>2.8308978988206945E-2</v>
      </c>
      <c r="P274">
        <f t="shared" si="140"/>
        <v>1.1340100043272114E-2</v>
      </c>
      <c r="Q274" s="11">
        <f t="shared" si="141"/>
        <v>31331.879999999997</v>
      </c>
      <c r="R274">
        <f t="shared" si="132"/>
        <v>2.8794285264785262E-4</v>
      </c>
      <c r="S274" s="21">
        <v>0.1</v>
      </c>
      <c r="Z274">
        <f t="shared" si="142"/>
        <v>2100</v>
      </c>
      <c r="AA274" s="80">
        <f t="shared" si="143"/>
        <v>2.485790502908598E-2</v>
      </c>
      <c r="AB274" s="80">
        <f t="shared" si="144"/>
        <v>6.8784758896615721E-3</v>
      </c>
      <c r="AC274" s="80">
        <f t="shared" si="145"/>
        <v>1.6968878944934832E-2</v>
      </c>
      <c r="AD274" s="80">
        <f t="shared" ref="AD274:AD337" si="155">IF(S274&lt;&gt;0,G274-AA274, -9999)</f>
        <v>3.4510739591209656E-3</v>
      </c>
      <c r="AE274" s="80">
        <f t="shared" si="146"/>
        <v>1.1909911471322857E-6</v>
      </c>
      <c r="AF274">
        <f t="shared" ref="AF274:AF337" si="156">IF(S274&lt;&gt;0,G274-P274, -9999)</f>
        <v>1.6968878944934832E-2</v>
      </c>
      <c r="AG274" s="106"/>
      <c r="AH274">
        <f t="shared" si="147"/>
        <v>2.1430503098545373E-2</v>
      </c>
      <c r="AI274">
        <f t="shared" si="148"/>
        <v>0.91264390974589604</v>
      </c>
      <c r="AJ274">
        <f t="shared" si="149"/>
        <v>0.95547122817197805</v>
      </c>
      <c r="AK274">
        <f t="shared" si="150"/>
        <v>0.25828543475127214</v>
      </c>
      <c r="AL274">
        <f t="shared" si="151"/>
        <v>1.8969342128554907</v>
      </c>
      <c r="AM274">
        <f t="shared" si="152"/>
        <v>1.3938618493846575</v>
      </c>
      <c r="AN274" s="80">
        <f t="shared" si="153"/>
        <v>1.62311745298957</v>
      </c>
      <c r="AO274" s="80">
        <f t="shared" si="153"/>
        <v>1.6231174529930585</v>
      </c>
      <c r="AP274" s="80">
        <f t="shared" si="153"/>
        <v>1.6231174527484138</v>
      </c>
      <c r="AQ274" s="80">
        <f t="shared" si="153"/>
        <v>1.6231174699053048</v>
      </c>
      <c r="AR274" s="80">
        <f t="shared" si="153"/>
        <v>1.6231162666824253</v>
      </c>
      <c r="AS274" s="80">
        <f t="shared" si="153"/>
        <v>1.6232005825043885</v>
      </c>
      <c r="AT274" s="80">
        <f t="shared" si="153"/>
        <v>1.6169209614109001</v>
      </c>
      <c r="AU274" s="80">
        <f t="shared" si="154"/>
        <v>1.3508324452036264</v>
      </c>
    </row>
    <row r="275" spans="1:48" x14ac:dyDescent="0.2">
      <c r="A275" s="16" t="s">
        <v>2471</v>
      </c>
      <c r="B275" s="41"/>
      <c r="C275" s="42">
        <v>46403.315999999999</v>
      </c>
      <c r="D275" s="42"/>
      <c r="E275">
        <f t="shared" si="138"/>
        <v>2139.0179038185402</v>
      </c>
      <c r="F275">
        <f t="shared" si="139"/>
        <v>2139</v>
      </c>
      <c r="G275">
        <f t="shared" si="134"/>
        <v>2.430328859918518E-2</v>
      </c>
      <c r="I275">
        <f t="shared" si="133"/>
        <v>2.430328859918518E-2</v>
      </c>
      <c r="P275">
        <f t="shared" si="140"/>
        <v>1.1884384043272116E-2</v>
      </c>
      <c r="Q275" s="11">
        <f t="shared" si="141"/>
        <v>31384.815999999999</v>
      </c>
      <c r="R275">
        <f t="shared" si="132"/>
        <v>1.5422919036887824E-4</v>
      </c>
      <c r="S275" s="21">
        <v>0.1</v>
      </c>
      <c r="Z275">
        <f t="shared" si="142"/>
        <v>2139</v>
      </c>
      <c r="AA275" s="80">
        <f t="shared" si="143"/>
        <v>2.482705335475776E-2</v>
      </c>
      <c r="AB275" s="80">
        <f t="shared" si="144"/>
        <v>2.8922595423460928E-3</v>
      </c>
      <c r="AC275" s="80">
        <f t="shared" si="145"/>
        <v>1.2418904555913064E-2</v>
      </c>
      <c r="AD275" s="80">
        <f t="shared" si="155"/>
        <v>-5.2376475557257968E-4</v>
      </c>
      <c r="AE275" s="80">
        <f t="shared" si="146"/>
        <v>2.7432951918000414E-8</v>
      </c>
      <c r="AF275">
        <f t="shared" si="156"/>
        <v>1.2418904555913064E-2</v>
      </c>
      <c r="AG275" s="106"/>
      <c r="AH275">
        <f t="shared" si="147"/>
        <v>2.1411029056839087E-2</v>
      </c>
      <c r="AI275">
        <f t="shared" si="148"/>
        <v>0.90666590227805322</v>
      </c>
      <c r="AJ275">
        <f t="shared" si="149"/>
        <v>0.94835659011359408</v>
      </c>
      <c r="AK275">
        <f t="shared" si="150"/>
        <v>0.25618586711910341</v>
      </c>
      <c r="AL275">
        <f t="shared" si="151"/>
        <v>1.9201725875611901</v>
      </c>
      <c r="AM275">
        <f t="shared" si="152"/>
        <v>1.4286198740589302</v>
      </c>
      <c r="AN275" s="80">
        <f t="shared" si="153"/>
        <v>1.6476960880690368</v>
      </c>
      <c r="AO275" s="80">
        <f t="shared" si="153"/>
        <v>1.6476960880864855</v>
      </c>
      <c r="AP275" s="80">
        <f t="shared" si="153"/>
        <v>1.6476960872534703</v>
      </c>
      <c r="AQ275" s="80">
        <f t="shared" si="153"/>
        <v>1.6476961270218187</v>
      </c>
      <c r="AR275" s="80">
        <f t="shared" si="153"/>
        <v>1.647694228448489</v>
      </c>
      <c r="AS275" s="80">
        <f t="shared" si="153"/>
        <v>1.6477848157501989</v>
      </c>
      <c r="AT275" s="80">
        <f t="shared" si="153"/>
        <v>1.6433368815509422</v>
      </c>
      <c r="AU275" s="80">
        <f t="shared" si="154"/>
        <v>1.3758437592581032</v>
      </c>
    </row>
    <row r="276" spans="1:48" x14ac:dyDescent="0.2">
      <c r="A276" s="16" t="s">
        <v>2472</v>
      </c>
      <c r="B276" s="41"/>
      <c r="C276" s="42">
        <v>46441.33</v>
      </c>
      <c r="D276" s="42"/>
      <c r="E276">
        <f t="shared" si="138"/>
        <v>2167.0221697921879</v>
      </c>
      <c r="F276">
        <f t="shared" si="139"/>
        <v>2167</v>
      </c>
      <c r="G276">
        <f t="shared" si="134"/>
        <v>3.0094074987573549E-2</v>
      </c>
      <c r="I276">
        <f t="shared" si="133"/>
        <v>3.0094074987573549E-2</v>
      </c>
      <c r="P276">
        <f t="shared" si="140"/>
        <v>1.2282656043272114E-2</v>
      </c>
      <c r="Q276" s="11">
        <f t="shared" si="141"/>
        <v>31422.83</v>
      </c>
      <c r="R276">
        <f t="shared" si="132"/>
        <v>3.1724664480942003E-4</v>
      </c>
      <c r="S276" s="21">
        <v>0.1</v>
      </c>
      <c r="Z276">
        <f t="shared" si="142"/>
        <v>2167</v>
      </c>
      <c r="AA276" s="80">
        <f t="shared" si="143"/>
        <v>2.4797017242120734E-2</v>
      </c>
      <c r="AB276" s="80">
        <f t="shared" si="144"/>
        <v>8.7048632193683292E-3</v>
      </c>
      <c r="AC276" s="80">
        <f t="shared" si="145"/>
        <v>1.7811418944301435E-2</v>
      </c>
      <c r="AD276" s="80">
        <f t="shared" si="155"/>
        <v>5.2970577454528149E-3</v>
      </c>
      <c r="AE276" s="80">
        <f t="shared" si="146"/>
        <v>2.8058820758661661E-6</v>
      </c>
      <c r="AF276">
        <f t="shared" si="156"/>
        <v>1.7811418944301435E-2</v>
      </c>
      <c r="AG276" s="106"/>
      <c r="AH276">
        <f t="shared" si="147"/>
        <v>2.138921176820522E-2</v>
      </c>
      <c r="AI276">
        <f t="shared" si="148"/>
        <v>0.90245231306301033</v>
      </c>
      <c r="AJ276">
        <f t="shared" si="149"/>
        <v>0.94299459247472828</v>
      </c>
      <c r="AK276">
        <f t="shared" si="150"/>
        <v>0.25461127446046034</v>
      </c>
      <c r="AL276">
        <f t="shared" si="151"/>
        <v>1.9366703057442358</v>
      </c>
      <c r="AM276">
        <f t="shared" si="152"/>
        <v>1.4540039957731921</v>
      </c>
      <c r="AN276" s="80">
        <f t="shared" si="153"/>
        <v>1.6652435346057344</v>
      </c>
      <c r="AO276" s="80">
        <f t="shared" si="153"/>
        <v>1.6652435346402876</v>
      </c>
      <c r="AP276" s="80">
        <f t="shared" si="153"/>
        <v>1.6652435332965096</v>
      </c>
      <c r="AQ276" s="80">
        <f t="shared" si="153"/>
        <v>1.6652435855560646</v>
      </c>
      <c r="AR276" s="80">
        <f t="shared" si="153"/>
        <v>1.665241553159603</v>
      </c>
      <c r="AS276" s="80">
        <f t="shared" si="153"/>
        <v>1.6653205618268194</v>
      </c>
      <c r="AT276" s="80">
        <f t="shared" si="153"/>
        <v>1.662199014608627</v>
      </c>
      <c r="AU276" s="80">
        <f t="shared" si="154"/>
        <v>1.3938006001177277</v>
      </c>
      <c r="AV276" s="80"/>
    </row>
    <row r="277" spans="1:48" x14ac:dyDescent="0.2">
      <c r="A277" s="16" t="s">
        <v>2522</v>
      </c>
      <c r="B277" s="41"/>
      <c r="C277" s="42">
        <v>46469.836000000003</v>
      </c>
      <c r="D277" s="42"/>
      <c r="E277">
        <f t="shared" si="138"/>
        <v>2188.0220541991112</v>
      </c>
      <c r="F277">
        <f t="shared" si="139"/>
        <v>2188</v>
      </c>
      <c r="G277">
        <f t="shared" si="134"/>
        <v>2.9937164777948055E-2</v>
      </c>
      <c r="I277">
        <f t="shared" si="133"/>
        <v>2.9937164777948055E-2</v>
      </c>
      <c r="P277">
        <f t="shared" si="140"/>
        <v>1.2585476043272117E-2</v>
      </c>
      <c r="Q277" s="11">
        <f t="shared" si="141"/>
        <v>31451.336000000003</v>
      </c>
      <c r="R277">
        <f t="shared" si="132"/>
        <v>3.010811019450799E-4</v>
      </c>
      <c r="S277" s="21">
        <v>0.1</v>
      </c>
      <c r="Z277">
        <f t="shared" si="142"/>
        <v>2188</v>
      </c>
      <c r="AA277" s="80">
        <f t="shared" si="143"/>
        <v>2.477023141651355E-2</v>
      </c>
      <c r="AB277" s="80">
        <f t="shared" si="144"/>
        <v>8.5685471453864764E-3</v>
      </c>
      <c r="AC277" s="80">
        <f t="shared" si="145"/>
        <v>1.7351688734675939E-2</v>
      </c>
      <c r="AD277" s="80">
        <f t="shared" si="155"/>
        <v>5.1669333614345059E-3</v>
      </c>
      <c r="AE277" s="80">
        <f t="shared" si="146"/>
        <v>2.6697200361504884E-6</v>
      </c>
      <c r="AF277">
        <f t="shared" si="156"/>
        <v>1.7351688734675939E-2</v>
      </c>
      <c r="AG277" s="106"/>
      <c r="AH277">
        <f t="shared" si="147"/>
        <v>2.1368617632561579E-2</v>
      </c>
      <c r="AI277">
        <f t="shared" si="148"/>
        <v>0.89933482644269347</v>
      </c>
      <c r="AJ277">
        <f t="shared" si="149"/>
        <v>0.93883903105268862</v>
      </c>
      <c r="AK277">
        <f t="shared" si="150"/>
        <v>0.25339489959707984</v>
      </c>
      <c r="AL277">
        <f t="shared" si="151"/>
        <v>1.9489435718830024</v>
      </c>
      <c r="AM277">
        <f t="shared" si="152"/>
        <v>1.4732865485783173</v>
      </c>
      <c r="AN277" s="80">
        <f t="shared" si="153"/>
        <v>1.6783508234817404</v>
      </c>
      <c r="AO277" s="80">
        <f t="shared" si="153"/>
        <v>1.6783508235269062</v>
      </c>
      <c r="AP277" s="80">
        <f t="shared" si="153"/>
        <v>1.6783508219837779</v>
      </c>
      <c r="AQ277" s="80">
        <f t="shared" si="153"/>
        <v>1.6783508747058598</v>
      </c>
      <c r="AR277" s="80">
        <f t="shared" si="153"/>
        <v>1.6783490734036051</v>
      </c>
      <c r="AS277" s="80">
        <f t="shared" si="153"/>
        <v>1.6784105996663403</v>
      </c>
      <c r="AT277" s="80">
        <f t="shared" si="153"/>
        <v>1.6762888359704227</v>
      </c>
      <c r="AU277" s="80">
        <f t="shared" si="154"/>
        <v>1.4072682307624458</v>
      </c>
      <c r="AV277" s="80"/>
    </row>
    <row r="278" spans="1:48" x14ac:dyDescent="0.2">
      <c r="A278" s="16" t="s">
        <v>2522</v>
      </c>
      <c r="B278" s="41"/>
      <c r="C278" s="42">
        <v>46472.548999999999</v>
      </c>
      <c r="D278" s="42"/>
      <c r="E278">
        <f t="shared" si="138"/>
        <v>2190.0206750647499</v>
      </c>
      <c r="F278">
        <f t="shared" si="139"/>
        <v>2190</v>
      </c>
      <c r="G278">
        <f t="shared" si="134"/>
        <v>2.8065078091458417E-2</v>
      </c>
      <c r="I278">
        <f t="shared" si="133"/>
        <v>2.8065078091458417E-2</v>
      </c>
      <c r="P278">
        <f t="shared" si="140"/>
        <v>1.2614500043272116E-2</v>
      </c>
      <c r="Q278" s="11">
        <f t="shared" si="141"/>
        <v>31454.048999999999</v>
      </c>
      <c r="R278">
        <f t="shared" si="132"/>
        <v>2.3872036202309641E-4</v>
      </c>
      <c r="S278" s="21">
        <v>0.1</v>
      </c>
      <c r="Z278">
        <f t="shared" si="142"/>
        <v>2190</v>
      </c>
      <c r="AA278" s="80">
        <f t="shared" si="143"/>
        <v>2.4767491730585369E-2</v>
      </c>
      <c r="AB278" s="80">
        <f t="shared" si="144"/>
        <v>6.6986092275007798E-3</v>
      </c>
      <c r="AC278" s="80">
        <f t="shared" si="145"/>
        <v>1.5450578048186302E-2</v>
      </c>
      <c r="AD278" s="80">
        <f t="shared" si="155"/>
        <v>3.2975863608730484E-3</v>
      </c>
      <c r="AE278" s="80">
        <f t="shared" si="146"/>
        <v>1.0874075807415955E-6</v>
      </c>
      <c r="AF278">
        <f t="shared" si="156"/>
        <v>1.5450578048186302E-2</v>
      </c>
      <c r="AG278" s="106"/>
      <c r="AH278">
        <f t="shared" si="147"/>
        <v>2.1366468863957638E-2</v>
      </c>
      <c r="AI278">
        <f t="shared" si="148"/>
        <v>0.89903982508457769</v>
      </c>
      <c r="AJ278">
        <f t="shared" si="149"/>
        <v>0.93843740349108917</v>
      </c>
      <c r="AK278">
        <f t="shared" si="150"/>
        <v>0.25327750668028959</v>
      </c>
      <c r="AL278">
        <f t="shared" si="151"/>
        <v>1.9501080376053361</v>
      </c>
      <c r="AM278">
        <f t="shared" si="152"/>
        <v>1.4751341455854687</v>
      </c>
      <c r="AN278" s="80">
        <f t="shared" si="153"/>
        <v>1.679596776638993</v>
      </c>
      <c r="AO278" s="80">
        <f t="shared" si="153"/>
        <v>1.6795967766846984</v>
      </c>
      <c r="AP278" s="80">
        <f t="shared" si="153"/>
        <v>1.6795967751409524</v>
      </c>
      <c r="AQ278" s="80">
        <f t="shared" si="153"/>
        <v>1.6795968272824893</v>
      </c>
      <c r="AR278" s="80">
        <f t="shared" si="153"/>
        <v>1.6795950661372903</v>
      </c>
      <c r="AS278" s="80">
        <f t="shared" si="153"/>
        <v>1.6796545352956642</v>
      </c>
      <c r="AT278" s="80">
        <f t="shared" si="153"/>
        <v>1.677628180639104</v>
      </c>
      <c r="AU278" s="80">
        <f t="shared" si="154"/>
        <v>1.4085508622524188</v>
      </c>
    </row>
    <row r="279" spans="1:48" x14ac:dyDescent="0.2">
      <c r="A279" s="16" t="s">
        <v>2522</v>
      </c>
      <c r="B279" s="41"/>
      <c r="C279" s="42">
        <v>46495.625999999997</v>
      </c>
      <c r="D279" s="42"/>
      <c r="E279">
        <f t="shared" si="138"/>
        <v>2207.0211076915125</v>
      </c>
      <c r="F279">
        <f t="shared" si="139"/>
        <v>2207</v>
      </c>
      <c r="G279">
        <f t="shared" si="134"/>
        <v>2.865234125056304E-2</v>
      </c>
      <c r="I279">
        <f t="shared" si="133"/>
        <v>2.865234125056304E-2</v>
      </c>
      <c r="P279">
        <f t="shared" si="140"/>
        <v>1.2862496043272116E-2</v>
      </c>
      <c r="Q279" s="11">
        <f t="shared" si="141"/>
        <v>31477.125999999997</v>
      </c>
      <c r="R279">
        <f t="shared" si="132"/>
        <v>2.4931921167020818E-4</v>
      </c>
      <c r="S279" s="21">
        <v>0.1</v>
      </c>
      <c r="Z279">
        <f t="shared" si="142"/>
        <v>2207</v>
      </c>
      <c r="AA279" s="80">
        <f t="shared" si="143"/>
        <v>2.4742889189482878E-2</v>
      </c>
      <c r="AB279" s="80">
        <f t="shared" si="144"/>
        <v>7.3054434756963209E-3</v>
      </c>
      <c r="AC279" s="80">
        <f t="shared" si="145"/>
        <v>1.5789845207290924E-2</v>
      </c>
      <c r="AD279" s="80">
        <f t="shared" si="155"/>
        <v>3.9094520610801625E-3</v>
      </c>
      <c r="AE279" s="80">
        <f t="shared" si="146"/>
        <v>1.5283815417883932E-6</v>
      </c>
      <c r="AF279">
        <f t="shared" si="156"/>
        <v>1.5789845207290924E-2</v>
      </c>
      <c r="AG279" s="106"/>
      <c r="AH279">
        <f t="shared" si="147"/>
        <v>2.1346897774866719E-2</v>
      </c>
      <c r="AI279">
        <f t="shared" si="148"/>
        <v>0.89654562972595342</v>
      </c>
      <c r="AJ279">
        <f t="shared" si="149"/>
        <v>0.9349831423416245</v>
      </c>
      <c r="AK279">
        <f t="shared" si="150"/>
        <v>0.25226899448869505</v>
      </c>
      <c r="AL279">
        <f t="shared" si="151"/>
        <v>1.9599752807415018</v>
      </c>
      <c r="AM279">
        <f t="shared" si="152"/>
        <v>1.4909184322622961</v>
      </c>
      <c r="AN279" s="80">
        <f t="shared" si="153"/>
        <v>1.6901709298918917</v>
      </c>
      <c r="AO279" s="80">
        <f t="shared" si="153"/>
        <v>1.6901709299355216</v>
      </c>
      <c r="AP279" s="80">
        <f t="shared" si="153"/>
        <v>1.6901709285918742</v>
      </c>
      <c r="AQ279" s="80">
        <f t="shared" si="153"/>
        <v>1.6901709699715259</v>
      </c>
      <c r="AR279" s="80">
        <f t="shared" si="153"/>
        <v>1.6901696956161023</v>
      </c>
      <c r="AS279" s="80">
        <f t="shared" si="153"/>
        <v>1.6902089353077305</v>
      </c>
      <c r="AT279" s="80">
        <f t="shared" si="153"/>
        <v>1.6889947282667324</v>
      </c>
      <c r="AU279" s="80">
        <f t="shared" si="154"/>
        <v>1.4194532299171909</v>
      </c>
    </row>
    <row r="280" spans="1:48" x14ac:dyDescent="0.2">
      <c r="A280" s="16" t="s">
        <v>2474</v>
      </c>
      <c r="B280" s="41"/>
      <c r="C280" s="42">
        <v>46517.353999999999</v>
      </c>
      <c r="D280" s="42"/>
      <c r="E280">
        <f t="shared" si="138"/>
        <v>2223.0277550076448</v>
      </c>
      <c r="F280">
        <f t="shared" si="139"/>
        <v>2223</v>
      </c>
      <c r="G280">
        <f t="shared" si="134"/>
        <v>3.7675647756259423E-2</v>
      </c>
      <c r="I280">
        <f t="shared" si="133"/>
        <v>3.7675647756259423E-2</v>
      </c>
      <c r="P280">
        <f t="shared" si="140"/>
        <v>1.3098016043272117E-2</v>
      </c>
      <c r="Q280" s="11">
        <f t="shared" si="141"/>
        <v>31498.853999999999</v>
      </c>
      <c r="R280">
        <f t="shared" ref="R280:R343" si="157">+(P280-G280)^2</f>
        <v>6.0405998061923924E-4</v>
      </c>
      <c r="S280" s="21">
        <v>0.1</v>
      </c>
      <c r="Z280">
        <f t="shared" si="142"/>
        <v>2223</v>
      </c>
      <c r="AA280" s="80">
        <f t="shared" si="143"/>
        <v>2.4717597428207564E-2</v>
      </c>
      <c r="AB280" s="80">
        <f t="shared" si="144"/>
        <v>1.634929211070997E-2</v>
      </c>
      <c r="AC280" s="80">
        <f t="shared" si="145"/>
        <v>2.4577631712987304E-2</v>
      </c>
      <c r="AD280" s="80">
        <f t="shared" si="155"/>
        <v>1.2958050328051859E-2</v>
      </c>
      <c r="AE280" s="80">
        <f t="shared" si="146"/>
        <v>1.679110683043249E-5</v>
      </c>
      <c r="AF280">
        <f t="shared" si="156"/>
        <v>2.4577631712987304E-2</v>
      </c>
      <c r="AG280" s="106"/>
      <c r="AH280">
        <f t="shared" si="147"/>
        <v>2.1326355645549452E-2</v>
      </c>
      <c r="AI280">
        <f t="shared" si="148"/>
        <v>0.89421986007414667</v>
      </c>
      <c r="AJ280">
        <f t="shared" si="149"/>
        <v>0.93166699951457588</v>
      </c>
      <c r="AK280">
        <f t="shared" si="150"/>
        <v>0.25130263489745519</v>
      </c>
      <c r="AL280">
        <f t="shared" si="151"/>
        <v>1.9692123107063093</v>
      </c>
      <c r="AM280">
        <f t="shared" si="152"/>
        <v>1.5059064684208376</v>
      </c>
      <c r="AN280" s="80">
        <f t="shared" si="153"/>
        <v>1.7000963617025899</v>
      </c>
      <c r="AO280" s="80">
        <f t="shared" si="153"/>
        <v>1.7000963617266223</v>
      </c>
      <c r="AP280" s="80">
        <f t="shared" si="153"/>
        <v>1.7000963610430389</v>
      </c>
      <c r="AQ280" s="80">
        <f t="shared" si="153"/>
        <v>1.7000963804870199</v>
      </c>
      <c r="AR280" s="80">
        <f t="shared" si="153"/>
        <v>1.7000958274174434</v>
      </c>
      <c r="AS280" s="80">
        <f t="shared" si="153"/>
        <v>1.7001115581519215</v>
      </c>
      <c r="AT280" s="80">
        <f t="shared" si="153"/>
        <v>1.6996633899996654</v>
      </c>
      <c r="AU280" s="80">
        <f t="shared" si="154"/>
        <v>1.4297142818369766</v>
      </c>
    </row>
    <row r="281" spans="1:48" x14ac:dyDescent="0.2">
      <c r="A281" s="16" t="s">
        <v>2475</v>
      </c>
      <c r="B281" s="41"/>
      <c r="C281" s="42">
        <v>46578.428</v>
      </c>
      <c r="D281" s="42"/>
      <c r="E281">
        <f t="shared" si="138"/>
        <v>2268.0199299977653</v>
      </c>
      <c r="F281">
        <f t="shared" si="139"/>
        <v>2268</v>
      </c>
      <c r="G281">
        <f t="shared" si="134"/>
        <v>2.7053697311202995E-2</v>
      </c>
      <c r="I281">
        <f t="shared" si="133"/>
        <v>2.7053697311202995E-2</v>
      </c>
      <c r="P281">
        <f t="shared" si="140"/>
        <v>1.3771396043272115E-2</v>
      </c>
      <c r="Q281" s="11">
        <f t="shared" si="141"/>
        <v>31559.928</v>
      </c>
      <c r="R281">
        <f t="shared" si="157"/>
        <v>1.7641952697207828E-4</v>
      </c>
      <c r="S281" s="21">
        <v>0.1</v>
      </c>
      <c r="Z281">
        <f t="shared" si="142"/>
        <v>2268</v>
      </c>
      <c r="AA281" s="80">
        <f t="shared" si="143"/>
        <v>2.4635513237452215E-2</v>
      </c>
      <c r="AB281" s="80">
        <f t="shared" si="144"/>
        <v>5.7959939645021719E-3</v>
      </c>
      <c r="AC281" s="80">
        <f t="shared" si="145"/>
        <v>1.328230126793088E-2</v>
      </c>
      <c r="AD281" s="80">
        <f t="shared" si="155"/>
        <v>2.4181840737507801E-3</v>
      </c>
      <c r="AE281" s="80">
        <f t="shared" si="146"/>
        <v>5.8476142145419179E-7</v>
      </c>
      <c r="AF281">
        <f t="shared" si="156"/>
        <v>1.328230126793088E-2</v>
      </c>
      <c r="AG281" s="106"/>
      <c r="AH281">
        <f t="shared" si="147"/>
        <v>2.1257703346700824E-2</v>
      </c>
      <c r="AI281">
        <f t="shared" si="148"/>
        <v>0.88779077409064389</v>
      </c>
      <c r="AJ281">
        <f t="shared" si="149"/>
        <v>0.92201347430736469</v>
      </c>
      <c r="AK281">
        <f t="shared" si="150"/>
        <v>0.24849857530770653</v>
      </c>
      <c r="AL281">
        <f t="shared" si="151"/>
        <v>1.9949374641995918</v>
      </c>
      <c r="AM281">
        <f t="shared" si="152"/>
        <v>1.5487708488075385</v>
      </c>
      <c r="AN281" s="80">
        <f t="shared" si="153"/>
        <v>1.7278747898084135</v>
      </c>
      <c r="AO281" s="80">
        <f t="shared" si="153"/>
        <v>1.7278747895655711</v>
      </c>
      <c r="AP281" s="80">
        <f t="shared" si="153"/>
        <v>1.7278747952590394</v>
      </c>
      <c r="AQ281" s="80">
        <f t="shared" si="153"/>
        <v>1.7278746617749772</v>
      </c>
      <c r="AR281" s="80">
        <f t="shared" si="153"/>
        <v>1.7278777912954713</v>
      </c>
      <c r="AS281" s="80">
        <f t="shared" si="153"/>
        <v>1.7278044037233047</v>
      </c>
      <c r="AT281" s="80">
        <f t="shared" si="153"/>
        <v>1.729516491574179</v>
      </c>
      <c r="AU281" s="80">
        <f t="shared" si="154"/>
        <v>1.4585734903613723</v>
      </c>
    </row>
    <row r="282" spans="1:48" x14ac:dyDescent="0.2">
      <c r="A282" s="16" t="s">
        <v>2522</v>
      </c>
      <c r="B282" s="41"/>
      <c r="C282" s="42">
        <v>46594.720000000001</v>
      </c>
      <c r="D282" s="42"/>
      <c r="E282">
        <f t="shared" si="138"/>
        <v>2280.0219687530312</v>
      </c>
      <c r="F282">
        <f t="shared" si="139"/>
        <v>2280</v>
      </c>
      <c r="G282">
        <f t="shared" si="134"/>
        <v>2.9821177187841386E-2</v>
      </c>
      <c r="I282">
        <f t="shared" si="133"/>
        <v>2.9821177187841386E-2</v>
      </c>
      <c r="P282">
        <f t="shared" si="140"/>
        <v>1.3953700043272118E-2</v>
      </c>
      <c r="Q282" s="11">
        <f t="shared" si="141"/>
        <v>31576.22</v>
      </c>
      <c r="R282">
        <f t="shared" si="157"/>
        <v>2.5177683093342807E-4</v>
      </c>
      <c r="S282" s="21">
        <v>0.1</v>
      </c>
      <c r="Z282">
        <f t="shared" si="142"/>
        <v>2280</v>
      </c>
      <c r="AA282" s="80">
        <f t="shared" si="143"/>
        <v>2.4610931485881286E-2</v>
      </c>
      <c r="AB282" s="80">
        <f t="shared" si="144"/>
        <v>8.5844554271520684E-3</v>
      </c>
      <c r="AC282" s="80">
        <f t="shared" si="145"/>
        <v>1.5867477144569268E-2</v>
      </c>
      <c r="AD282" s="80">
        <f t="shared" si="155"/>
        <v>5.2102457019600999E-3</v>
      </c>
      <c r="AE282" s="80">
        <f t="shared" si="146"/>
        <v>2.7146660274793695E-6</v>
      </c>
      <c r="AF282">
        <f t="shared" si="156"/>
        <v>1.5867477144569268E-2</v>
      </c>
      <c r="AG282" s="106"/>
      <c r="AH282">
        <f t="shared" si="147"/>
        <v>2.1236721760689317E-2</v>
      </c>
      <c r="AI282">
        <f t="shared" si="148"/>
        <v>0.88610411977703929</v>
      </c>
      <c r="AJ282">
        <f t="shared" si="149"/>
        <v>0.91936034440219327</v>
      </c>
      <c r="AK282">
        <f t="shared" si="150"/>
        <v>0.24773005626563319</v>
      </c>
      <c r="AL282">
        <f t="shared" si="151"/>
        <v>2.0017353299861331</v>
      </c>
      <c r="AM282">
        <f t="shared" si="152"/>
        <v>1.5603839499632435</v>
      </c>
      <c r="AN282" s="80">
        <f t="shared" si="153"/>
        <v>1.7352487402633927</v>
      </c>
      <c r="AO282" s="80">
        <f t="shared" si="153"/>
        <v>1.7352487398553187</v>
      </c>
      <c r="AP282" s="80">
        <f t="shared" si="153"/>
        <v>1.7352487489972834</v>
      </c>
      <c r="AQ282" s="80">
        <f t="shared" si="153"/>
        <v>1.7352485441923502</v>
      </c>
      <c r="AR282" s="80">
        <f t="shared" si="153"/>
        <v>1.7352531323206191</v>
      </c>
      <c r="AS282" s="80">
        <f t="shared" si="153"/>
        <v>1.735150316667829</v>
      </c>
      <c r="AT282" s="80">
        <f t="shared" si="153"/>
        <v>1.7374392403047503</v>
      </c>
      <c r="AU282" s="80">
        <f t="shared" si="154"/>
        <v>1.4662692793012111</v>
      </c>
      <c r="AV282" s="80"/>
    </row>
    <row r="283" spans="1:48" x14ac:dyDescent="0.2">
      <c r="A283" s="16" t="s">
        <v>2475</v>
      </c>
      <c r="B283" s="41"/>
      <c r="C283" s="42">
        <v>46616.432999999997</v>
      </c>
      <c r="D283" s="42"/>
      <c r="E283">
        <f t="shared" si="138"/>
        <v>2296.0175658247849</v>
      </c>
      <c r="F283">
        <f t="shared" si="139"/>
        <v>2296</v>
      </c>
      <c r="G283">
        <f t="shared" si="134"/>
        <v>2.3844483694119845E-2</v>
      </c>
      <c r="I283">
        <f t="shared" si="133"/>
        <v>2.3844483694119845E-2</v>
      </c>
      <c r="P283">
        <f t="shared" si="140"/>
        <v>1.4198564043272119E-2</v>
      </c>
      <c r="Q283" s="11">
        <f t="shared" si="141"/>
        <v>31597.932999999997</v>
      </c>
      <c r="R283">
        <f t="shared" si="157"/>
        <v>9.3043765910610308E-5</v>
      </c>
      <c r="S283" s="21">
        <v>0.1</v>
      </c>
      <c r="Z283">
        <f t="shared" si="142"/>
        <v>2296</v>
      </c>
      <c r="AA283" s="80">
        <f t="shared" si="143"/>
        <v>2.4576415782779169E-2</v>
      </c>
      <c r="AB283" s="80">
        <f t="shared" si="144"/>
        <v>2.6374654116675944E-3</v>
      </c>
      <c r="AC283" s="80">
        <f t="shared" si="145"/>
        <v>9.6459196508477257E-3</v>
      </c>
      <c r="AD283" s="80">
        <f t="shared" si="155"/>
        <v>-7.3193208865932405E-4</v>
      </c>
      <c r="AE283" s="80">
        <f t="shared" si="146"/>
        <v>5.3572458240920064E-8</v>
      </c>
      <c r="AF283">
        <f t="shared" si="156"/>
        <v>9.6459196508477257E-3</v>
      </c>
      <c r="AG283" s="106"/>
      <c r="AH283">
        <f t="shared" si="147"/>
        <v>2.120701828245225E-2</v>
      </c>
      <c r="AI283">
        <f t="shared" si="148"/>
        <v>0.88387331611293052</v>
      </c>
      <c r="AJ283">
        <f t="shared" si="149"/>
        <v>0.91577284191878661</v>
      </c>
      <c r="AK283">
        <f t="shared" si="150"/>
        <v>0.24669220822419471</v>
      </c>
      <c r="AL283">
        <f t="shared" si="151"/>
        <v>2.010759149043539</v>
      </c>
      <c r="AM283">
        <f t="shared" si="152"/>
        <v>1.5759914355753184</v>
      </c>
      <c r="AN283" s="80">
        <f t="shared" si="153"/>
        <v>1.7450589531172747</v>
      </c>
      <c r="AO283" s="80">
        <f t="shared" si="153"/>
        <v>1.7450589523897921</v>
      </c>
      <c r="AP283" s="80">
        <f t="shared" si="153"/>
        <v>1.7450589677784321</v>
      </c>
      <c r="AQ283" s="80">
        <f t="shared" si="153"/>
        <v>1.7450586422580341</v>
      </c>
      <c r="AR283" s="80">
        <f t="shared" si="153"/>
        <v>1.7450655279578329</v>
      </c>
      <c r="AS283" s="80">
        <f t="shared" si="153"/>
        <v>1.74491981800201</v>
      </c>
      <c r="AT283" s="80">
        <f t="shared" si="153"/>
        <v>1.7479779208593533</v>
      </c>
      <c r="AU283" s="80">
        <f t="shared" si="154"/>
        <v>1.4765303312209968</v>
      </c>
      <c r="AV283" s="80"/>
    </row>
    <row r="284" spans="1:48" x14ac:dyDescent="0.2">
      <c r="A284" s="16" t="s">
        <v>2475</v>
      </c>
      <c r="B284" s="41"/>
      <c r="C284" s="42">
        <v>46616.436999999998</v>
      </c>
      <c r="D284" s="42"/>
      <c r="E284">
        <f t="shared" si="138"/>
        <v>2296.0205125566185</v>
      </c>
      <c r="F284">
        <f t="shared" si="139"/>
        <v>2296</v>
      </c>
      <c r="G284">
        <f t="shared" si="134"/>
        <v>2.7844483694934752E-2</v>
      </c>
      <c r="I284">
        <f t="shared" si="133"/>
        <v>2.7844483694934752E-2</v>
      </c>
      <c r="P284">
        <f t="shared" si="140"/>
        <v>1.4198564043272119E-2</v>
      </c>
      <c r="Q284" s="11">
        <f t="shared" si="141"/>
        <v>31597.936999999998</v>
      </c>
      <c r="R284">
        <f t="shared" si="157"/>
        <v>1.8621112313963243E-4</v>
      </c>
      <c r="S284" s="21">
        <v>0.1</v>
      </c>
      <c r="Z284">
        <f t="shared" si="142"/>
        <v>2296</v>
      </c>
      <c r="AA284" s="80">
        <f t="shared" si="143"/>
        <v>2.4576415782779169E-2</v>
      </c>
      <c r="AB284" s="80">
        <f t="shared" si="144"/>
        <v>6.6374654124825017E-3</v>
      </c>
      <c r="AC284" s="80">
        <f t="shared" si="145"/>
        <v>1.3645919651662633E-2</v>
      </c>
      <c r="AD284" s="80">
        <f t="shared" si="155"/>
        <v>3.2680679121555832E-3</v>
      </c>
      <c r="AE284" s="80">
        <f t="shared" si="146"/>
        <v>1.0680267878460953E-6</v>
      </c>
      <c r="AF284">
        <f t="shared" si="156"/>
        <v>1.3645919651662633E-2</v>
      </c>
      <c r="AG284" s="106"/>
      <c r="AH284">
        <f t="shared" si="147"/>
        <v>2.120701828245225E-2</v>
      </c>
      <c r="AI284">
        <f t="shared" si="148"/>
        <v>0.88387331611293052</v>
      </c>
      <c r="AJ284">
        <f t="shared" si="149"/>
        <v>0.91577284191878661</v>
      </c>
      <c r="AK284">
        <f t="shared" si="150"/>
        <v>0.24669220822419471</v>
      </c>
      <c r="AL284">
        <f t="shared" si="151"/>
        <v>2.010759149043539</v>
      </c>
      <c r="AM284">
        <f t="shared" si="152"/>
        <v>1.5759914355753184</v>
      </c>
      <c r="AN284" s="80">
        <f t="shared" si="153"/>
        <v>1.7450589531172747</v>
      </c>
      <c r="AO284" s="80">
        <f t="shared" si="153"/>
        <v>1.7450589523897921</v>
      </c>
      <c r="AP284" s="80">
        <f t="shared" si="153"/>
        <v>1.7450589677784321</v>
      </c>
      <c r="AQ284" s="80">
        <f t="shared" si="153"/>
        <v>1.7450586422580341</v>
      </c>
      <c r="AR284" s="80">
        <f t="shared" si="153"/>
        <v>1.7450655279578329</v>
      </c>
      <c r="AS284" s="80">
        <f t="shared" si="153"/>
        <v>1.74491981800201</v>
      </c>
      <c r="AT284" s="80">
        <f t="shared" si="153"/>
        <v>1.7479779208593533</v>
      </c>
      <c r="AU284" s="80">
        <f t="shared" si="154"/>
        <v>1.4765303312209968</v>
      </c>
    </row>
    <row r="285" spans="1:48" x14ac:dyDescent="0.2">
      <c r="A285" s="16" t="s">
        <v>2475</v>
      </c>
      <c r="B285" s="41"/>
      <c r="C285" s="42">
        <v>46669.375</v>
      </c>
      <c r="D285" s="42"/>
      <c r="E285">
        <f t="shared" si="138"/>
        <v>2335.0190349986901</v>
      </c>
      <c r="F285">
        <f t="shared" si="139"/>
        <v>2335</v>
      </c>
      <c r="G285">
        <f t="shared" si="134"/>
        <v>2.583879330632044E-2</v>
      </c>
      <c r="I285">
        <f t="shared" si="133"/>
        <v>2.583879330632044E-2</v>
      </c>
      <c r="P285">
        <f t="shared" si="140"/>
        <v>1.4804000043272118E-2</v>
      </c>
      <c r="Q285" s="11">
        <f t="shared" si="141"/>
        <v>31650.875</v>
      </c>
      <c r="R285">
        <f t="shared" si="157"/>
        <v>1.2176666235821664E-4</v>
      </c>
      <c r="S285" s="21">
        <v>0.1</v>
      </c>
      <c r="Z285">
        <f t="shared" si="142"/>
        <v>2335</v>
      </c>
      <c r="AA285" s="80">
        <f t="shared" si="143"/>
        <v>2.4484055372817219E-2</v>
      </c>
      <c r="AB285" s="80">
        <f t="shared" si="144"/>
        <v>4.7123481606421574E-3</v>
      </c>
      <c r="AC285" s="80">
        <f t="shared" si="145"/>
        <v>1.1034793263048322E-2</v>
      </c>
      <c r="AD285" s="80">
        <f t="shared" si="155"/>
        <v>1.3547379335032209E-3</v>
      </c>
      <c r="AE285" s="80">
        <f t="shared" si="146"/>
        <v>1.8353148684725772E-7</v>
      </c>
      <c r="AF285">
        <f t="shared" si="156"/>
        <v>1.1034793263048322E-2</v>
      </c>
      <c r="AG285" s="106"/>
      <c r="AH285">
        <f t="shared" si="147"/>
        <v>2.1126445145678283E-2</v>
      </c>
      <c r="AI285">
        <f t="shared" si="148"/>
        <v>0.87852170007868435</v>
      </c>
      <c r="AJ285">
        <f t="shared" si="149"/>
        <v>0.90679594058665369</v>
      </c>
      <c r="AK285">
        <f t="shared" si="150"/>
        <v>0.2441013620555274</v>
      </c>
      <c r="AL285">
        <f t="shared" si="151"/>
        <v>2.0325662967968254</v>
      </c>
      <c r="AM285">
        <f t="shared" si="152"/>
        <v>1.6146424587712185</v>
      </c>
      <c r="AN285" s="80">
        <f t="shared" si="153"/>
        <v>1.7688686811359</v>
      </c>
      <c r="AO285" s="80">
        <f t="shared" si="153"/>
        <v>1.7688686789203907</v>
      </c>
      <c r="AP285" s="80">
        <f t="shared" si="153"/>
        <v>1.7688687202132258</v>
      </c>
      <c r="AQ285" s="80">
        <f t="shared" si="153"/>
        <v>1.7688679505927354</v>
      </c>
      <c r="AR285" s="80">
        <f t="shared" si="153"/>
        <v>1.7688822943806817</v>
      </c>
      <c r="AS285" s="80">
        <f t="shared" si="153"/>
        <v>1.7686147935899545</v>
      </c>
      <c r="AT285" s="80">
        <f t="shared" si="153"/>
        <v>1.7735461671362014</v>
      </c>
      <c r="AU285" s="80">
        <f t="shared" si="154"/>
        <v>1.5015416452754735</v>
      </c>
    </row>
    <row r="286" spans="1:48" x14ac:dyDescent="0.2">
      <c r="A286" s="16" t="s">
        <v>2475</v>
      </c>
      <c r="B286" s="41"/>
      <c r="C286" s="42">
        <v>46669.375</v>
      </c>
      <c r="D286" s="42"/>
      <c r="E286">
        <f t="shared" si="138"/>
        <v>2335.0190349986901</v>
      </c>
      <c r="F286">
        <f t="shared" si="139"/>
        <v>2335</v>
      </c>
      <c r="G286">
        <f t="shared" si="134"/>
        <v>2.583879330632044E-2</v>
      </c>
      <c r="I286">
        <f t="shared" ref="I286:I349" si="158">G286</f>
        <v>2.583879330632044E-2</v>
      </c>
      <c r="P286">
        <f t="shared" si="140"/>
        <v>1.4804000043272118E-2</v>
      </c>
      <c r="Q286" s="11">
        <f t="shared" si="141"/>
        <v>31650.875</v>
      </c>
      <c r="R286">
        <f t="shared" si="157"/>
        <v>1.2176666235821664E-4</v>
      </c>
      <c r="S286" s="21">
        <v>0.1</v>
      </c>
      <c r="Z286">
        <f t="shared" si="142"/>
        <v>2335</v>
      </c>
      <c r="AA286" s="80">
        <f t="shared" si="143"/>
        <v>2.4484055372817219E-2</v>
      </c>
      <c r="AB286" s="80">
        <f t="shared" si="144"/>
        <v>4.7123481606421574E-3</v>
      </c>
      <c r="AC286" s="80">
        <f t="shared" si="145"/>
        <v>1.1034793263048322E-2</v>
      </c>
      <c r="AD286" s="80">
        <f t="shared" si="155"/>
        <v>1.3547379335032209E-3</v>
      </c>
      <c r="AE286" s="80">
        <f t="shared" si="146"/>
        <v>1.8353148684725772E-7</v>
      </c>
      <c r="AF286">
        <f t="shared" si="156"/>
        <v>1.1034793263048322E-2</v>
      </c>
      <c r="AG286" s="106"/>
      <c r="AH286">
        <f t="shared" si="147"/>
        <v>2.1126445145678283E-2</v>
      </c>
      <c r="AI286">
        <f t="shared" si="148"/>
        <v>0.87852170007868435</v>
      </c>
      <c r="AJ286">
        <f t="shared" si="149"/>
        <v>0.90679594058665369</v>
      </c>
      <c r="AK286">
        <f t="shared" si="150"/>
        <v>0.2441013620555274</v>
      </c>
      <c r="AL286">
        <f t="shared" si="151"/>
        <v>2.0325662967968254</v>
      </c>
      <c r="AM286">
        <f t="shared" si="152"/>
        <v>1.6146424587712185</v>
      </c>
      <c r="AN286" s="80">
        <f t="shared" si="153"/>
        <v>1.7688686811359</v>
      </c>
      <c r="AO286" s="80">
        <f t="shared" si="153"/>
        <v>1.7688686789203907</v>
      </c>
      <c r="AP286" s="80">
        <f t="shared" si="153"/>
        <v>1.7688687202132258</v>
      </c>
      <c r="AQ286" s="80">
        <f t="shared" si="153"/>
        <v>1.7688679505927354</v>
      </c>
      <c r="AR286" s="80">
        <f t="shared" si="153"/>
        <v>1.7688822943806817</v>
      </c>
      <c r="AS286" s="80">
        <f t="shared" si="153"/>
        <v>1.7686147935899545</v>
      </c>
      <c r="AT286" s="80">
        <f t="shared" si="153"/>
        <v>1.7735461671362014</v>
      </c>
      <c r="AU286" s="80">
        <f t="shared" si="154"/>
        <v>1.5015416452754735</v>
      </c>
    </row>
    <row r="287" spans="1:48" x14ac:dyDescent="0.2">
      <c r="A287" s="16" t="s">
        <v>2476</v>
      </c>
      <c r="B287" s="41"/>
      <c r="C287" s="42">
        <v>46681.593000000001</v>
      </c>
      <c r="D287" s="42"/>
      <c r="E287">
        <f t="shared" si="138"/>
        <v>2344.0198273821811</v>
      </c>
      <c r="F287">
        <f t="shared" si="139"/>
        <v>2344</v>
      </c>
      <c r="G287">
        <f t="shared" si="134"/>
        <v>2.6914403220871463E-2</v>
      </c>
      <c r="I287">
        <f t="shared" si="158"/>
        <v>2.6914403220871463E-2</v>
      </c>
      <c r="P287">
        <f t="shared" si="140"/>
        <v>1.4945444043272117E-2</v>
      </c>
      <c r="Q287" s="11">
        <f t="shared" si="141"/>
        <v>31663.093000000001</v>
      </c>
      <c r="R287">
        <f t="shared" si="157"/>
        <v>1.4325598379503961E-4</v>
      </c>
      <c r="S287" s="21">
        <v>0.1</v>
      </c>
      <c r="Z287">
        <f t="shared" si="142"/>
        <v>2344</v>
      </c>
      <c r="AA287" s="80">
        <f t="shared" si="143"/>
        <v>2.44611039254727E-2</v>
      </c>
      <c r="AB287" s="80">
        <f t="shared" si="144"/>
        <v>5.8081778071706336E-3</v>
      </c>
      <c r="AC287" s="80">
        <f t="shared" si="145"/>
        <v>1.1968959177599346E-2</v>
      </c>
      <c r="AD287" s="80">
        <f t="shared" si="155"/>
        <v>2.4532992953987635E-3</v>
      </c>
      <c r="AE287" s="80">
        <f t="shared" si="146"/>
        <v>6.0186774328040697E-7</v>
      </c>
      <c r="AF287">
        <f t="shared" si="156"/>
        <v>1.1968959177599346E-2</v>
      </c>
      <c r="AG287" s="106"/>
      <c r="AH287">
        <f t="shared" si="147"/>
        <v>2.110622541370083E-2</v>
      </c>
      <c r="AI287">
        <f t="shared" si="148"/>
        <v>0.87730391828612819</v>
      </c>
      <c r="AJ287">
        <f t="shared" si="149"/>
        <v>0.90467886777366124</v>
      </c>
      <c r="AK287">
        <f t="shared" si="150"/>
        <v>0.24349152724725287</v>
      </c>
      <c r="AL287">
        <f t="shared" si="151"/>
        <v>2.0375613625052527</v>
      </c>
      <c r="AM287">
        <f t="shared" si="152"/>
        <v>1.6236877302504034</v>
      </c>
      <c r="AN287" s="80">
        <f t="shared" si="153"/>
        <v>1.7743428121650799</v>
      </c>
      <c r="AO287" s="80">
        <f t="shared" si="153"/>
        <v>1.7743428094073685</v>
      </c>
      <c r="AP287" s="80">
        <f t="shared" si="153"/>
        <v>1.7743428594418882</v>
      </c>
      <c r="AQ287" s="80">
        <f t="shared" si="153"/>
        <v>1.7743419516389574</v>
      </c>
      <c r="AR287" s="80">
        <f t="shared" si="153"/>
        <v>1.7743584217700361</v>
      </c>
      <c r="AS287" s="80">
        <f t="shared" si="153"/>
        <v>1.7740594020144911</v>
      </c>
      <c r="AT287" s="80">
        <f t="shared" si="153"/>
        <v>1.7794223791768569</v>
      </c>
      <c r="AU287" s="80">
        <f t="shared" si="154"/>
        <v>1.5073134869803519</v>
      </c>
    </row>
    <row r="288" spans="1:48" x14ac:dyDescent="0.2">
      <c r="A288" s="16" t="s">
        <v>2472</v>
      </c>
      <c r="B288" s="41"/>
      <c r="C288" s="42">
        <v>46688.377999999997</v>
      </c>
      <c r="D288" s="42"/>
      <c r="E288">
        <f t="shared" si="138"/>
        <v>2349.0182212536779</v>
      </c>
      <c r="F288">
        <f t="shared" si="139"/>
        <v>2349</v>
      </c>
      <c r="G288">
        <f t="shared" ref="G288:G351" si="159">C288-(C$7+F288*C$8)</f>
        <v>2.4734186496061739E-2</v>
      </c>
      <c r="I288">
        <f t="shared" si="158"/>
        <v>2.4734186496061739E-2</v>
      </c>
      <c r="P288">
        <f t="shared" si="140"/>
        <v>1.5024304043272116E-2</v>
      </c>
      <c r="Q288" s="11">
        <f t="shared" si="141"/>
        <v>31669.877999999997</v>
      </c>
      <c r="R288">
        <f t="shared" si="157"/>
        <v>9.4281817246991828E-5</v>
      </c>
      <c r="S288" s="21">
        <v>0.1</v>
      </c>
      <c r="Z288">
        <f t="shared" si="142"/>
        <v>2349</v>
      </c>
      <c r="AA288" s="80">
        <f t="shared" si="143"/>
        <v>2.4448090412804782E-2</v>
      </c>
      <c r="AB288" s="80">
        <f t="shared" si="144"/>
        <v>3.6394550997368366E-3</v>
      </c>
      <c r="AC288" s="80">
        <f t="shared" si="145"/>
        <v>9.709882452789623E-3</v>
      </c>
      <c r="AD288" s="80">
        <f t="shared" si="155"/>
        <v>2.8609608325695646E-4</v>
      </c>
      <c r="AE288" s="80">
        <f t="shared" si="146"/>
        <v>8.1850968854971362E-9</v>
      </c>
      <c r="AF288">
        <f t="shared" si="156"/>
        <v>9.709882452789623E-3</v>
      </c>
      <c r="AG288" s="106"/>
      <c r="AH288">
        <f t="shared" si="147"/>
        <v>2.1094731396324902E-2</v>
      </c>
      <c r="AI288">
        <f t="shared" si="148"/>
        <v>0.87663014625182334</v>
      </c>
      <c r="AJ288">
        <f t="shared" si="149"/>
        <v>0.90349551973437559</v>
      </c>
      <c r="AK288">
        <f t="shared" si="150"/>
        <v>0.24315084103348339</v>
      </c>
      <c r="AL288">
        <f t="shared" si="151"/>
        <v>2.0403304251586389</v>
      </c>
      <c r="AM288">
        <f t="shared" si="152"/>
        <v>1.62873373401602</v>
      </c>
      <c r="AN288" s="80">
        <f t="shared" si="153"/>
        <v>1.7773807210820141</v>
      </c>
      <c r="AO288" s="80">
        <f t="shared" si="153"/>
        <v>1.7773807179819294</v>
      </c>
      <c r="AP288" s="80">
        <f t="shared" si="153"/>
        <v>1.7773807734127132</v>
      </c>
      <c r="AQ288" s="80">
        <f t="shared" si="153"/>
        <v>1.7773797822853572</v>
      </c>
      <c r="AR288" s="80">
        <f t="shared" si="153"/>
        <v>1.7773975033811706</v>
      </c>
      <c r="AS288" s="80">
        <f t="shared" si="153"/>
        <v>1.7770804284108457</v>
      </c>
      <c r="AT288" s="80">
        <f t="shared" si="153"/>
        <v>1.7826830246336429</v>
      </c>
      <c r="AU288" s="80">
        <f t="shared" si="154"/>
        <v>1.5105200657052853</v>
      </c>
    </row>
    <row r="289" spans="1:48" x14ac:dyDescent="0.2">
      <c r="A289" s="16" t="s">
        <v>2477</v>
      </c>
      <c r="B289" s="41"/>
      <c r="C289" s="42">
        <v>46760.332000000002</v>
      </c>
      <c r="D289" s="42"/>
      <c r="E289">
        <f t="shared" si="138"/>
        <v>2402.0255068291985</v>
      </c>
      <c r="F289">
        <f t="shared" si="139"/>
        <v>2402</v>
      </c>
      <c r="G289">
        <f t="shared" si="159"/>
        <v>3.4623889303475153E-2</v>
      </c>
      <c r="I289">
        <f t="shared" si="158"/>
        <v>3.4623889303475153E-2</v>
      </c>
      <c r="P289">
        <f t="shared" si="140"/>
        <v>1.5872516043272115E-2</v>
      </c>
      <c r="Q289" s="11">
        <f t="shared" si="141"/>
        <v>31741.832000000002</v>
      </c>
      <c r="R289">
        <f t="shared" si="157"/>
        <v>3.516139991434575E-4</v>
      </c>
      <c r="S289" s="21">
        <v>0.1</v>
      </c>
      <c r="Z289">
        <f t="shared" si="142"/>
        <v>2402</v>
      </c>
      <c r="AA289" s="80">
        <f t="shared" si="143"/>
        <v>2.4298755321057127E-2</v>
      </c>
      <c r="AB289" s="80">
        <f t="shared" si="144"/>
        <v>1.3662303981253118E-2</v>
      </c>
      <c r="AC289" s="80">
        <f t="shared" si="145"/>
        <v>1.8751373260203038E-2</v>
      </c>
      <c r="AD289" s="80">
        <f t="shared" si="155"/>
        <v>1.0325133982418026E-2</v>
      </c>
      <c r="AE289" s="80">
        <f t="shared" si="146"/>
        <v>1.0660839175488352E-5</v>
      </c>
      <c r="AF289">
        <f t="shared" si="156"/>
        <v>1.8751373260203038E-2</v>
      </c>
      <c r="AG289" s="106"/>
      <c r="AH289">
        <f t="shared" si="147"/>
        <v>2.0961585322222035E-2</v>
      </c>
      <c r="AI289">
        <f t="shared" si="148"/>
        <v>0.86960911735837132</v>
      </c>
      <c r="AJ289">
        <f t="shared" si="149"/>
        <v>0.89064529006449322</v>
      </c>
      <c r="AK289">
        <f t="shared" si="150"/>
        <v>0.23945911975340142</v>
      </c>
      <c r="AL289">
        <f t="shared" si="151"/>
        <v>2.0694244522356215</v>
      </c>
      <c r="AM289">
        <f t="shared" si="152"/>
        <v>1.6831641515851186</v>
      </c>
      <c r="AN289" s="80">
        <f t="shared" ref="AN289:AT304" si="160">$AU289+$AB$7*SIN(AO289)</f>
        <v>1.8094406128011085</v>
      </c>
      <c r="AO289" s="80">
        <f t="shared" si="160"/>
        <v>1.8094406036312678</v>
      </c>
      <c r="AP289" s="80">
        <f t="shared" si="160"/>
        <v>1.8094407459042099</v>
      </c>
      <c r="AQ289" s="80">
        <f t="shared" si="160"/>
        <v>1.8094385384857259</v>
      </c>
      <c r="AR289" s="80">
        <f t="shared" si="160"/>
        <v>1.8094727851629682</v>
      </c>
      <c r="AS289" s="80">
        <f t="shared" si="160"/>
        <v>1.8089409260773373</v>
      </c>
      <c r="AT289" s="80">
        <f t="shared" si="160"/>
        <v>1.8170737282541407</v>
      </c>
      <c r="AU289" s="80">
        <f t="shared" si="154"/>
        <v>1.5445098001895738</v>
      </c>
    </row>
    <row r="290" spans="1:48" x14ac:dyDescent="0.2">
      <c r="A290" s="16" t="s">
        <v>2477</v>
      </c>
      <c r="B290" s="41"/>
      <c r="C290" s="42">
        <v>46798.332000000002</v>
      </c>
      <c r="D290" s="42"/>
      <c r="E290">
        <f t="shared" si="138"/>
        <v>2430.0194592414291</v>
      </c>
      <c r="F290">
        <f t="shared" si="139"/>
        <v>2430</v>
      </c>
      <c r="G290">
        <f t="shared" si="159"/>
        <v>2.6414675689011347E-2</v>
      </c>
      <c r="I290">
        <f t="shared" si="158"/>
        <v>2.6414675689011347E-2</v>
      </c>
      <c r="P290">
        <f t="shared" si="140"/>
        <v>1.6329700043272118E-2</v>
      </c>
      <c r="Q290" s="11">
        <f t="shared" si="141"/>
        <v>31779.832000000002</v>
      </c>
      <c r="R290">
        <f t="shared" si="157"/>
        <v>1.0170673377515338E-4</v>
      </c>
      <c r="S290" s="21">
        <v>0.1</v>
      </c>
      <c r="Z290">
        <f t="shared" si="142"/>
        <v>2430</v>
      </c>
      <c r="AA290" s="80">
        <f t="shared" si="143"/>
        <v>2.4211592560881234E-2</v>
      </c>
      <c r="AB290" s="80">
        <f t="shared" si="144"/>
        <v>5.5316396675449409E-3</v>
      </c>
      <c r="AC290" s="80">
        <f t="shared" si="145"/>
        <v>1.0084975645739229E-2</v>
      </c>
      <c r="AD290" s="80">
        <f t="shared" si="155"/>
        <v>2.2030831281301122E-3</v>
      </c>
      <c r="AE290" s="80">
        <f t="shared" si="146"/>
        <v>4.8535752694515602E-7</v>
      </c>
      <c r="AF290">
        <f t="shared" si="156"/>
        <v>1.0084975645739229E-2</v>
      </c>
      <c r="AG290" s="106"/>
      <c r="AH290">
        <f t="shared" si="147"/>
        <v>2.0883036021466406E-2</v>
      </c>
      <c r="AI290">
        <f t="shared" si="148"/>
        <v>0.86598832555269123</v>
      </c>
      <c r="AJ290">
        <f t="shared" si="149"/>
        <v>0.88363871081888357</v>
      </c>
      <c r="AK290">
        <f t="shared" si="150"/>
        <v>0.23745172861229147</v>
      </c>
      <c r="AL290">
        <f t="shared" si="151"/>
        <v>2.0846085154693061</v>
      </c>
      <c r="AM290">
        <f t="shared" si="152"/>
        <v>1.7126419770510042</v>
      </c>
      <c r="AN290" s="80">
        <f t="shared" si="160"/>
        <v>1.8262749519494701</v>
      </c>
      <c r="AO290" s="80">
        <f t="shared" si="160"/>
        <v>1.826274937042129</v>
      </c>
      <c r="AP290" s="80">
        <f t="shared" si="160"/>
        <v>1.8262751533945214</v>
      </c>
      <c r="AQ290" s="80">
        <f t="shared" si="160"/>
        <v>1.826272013423508</v>
      </c>
      <c r="AR290" s="80">
        <f t="shared" si="160"/>
        <v>1.8263175808291714</v>
      </c>
      <c r="AS290" s="80">
        <f t="shared" si="160"/>
        <v>1.8256555231910556</v>
      </c>
      <c r="AT290" s="80">
        <f t="shared" si="160"/>
        <v>1.8351153055914158</v>
      </c>
      <c r="AU290" s="80">
        <f t="shared" si="154"/>
        <v>1.5624666410491983</v>
      </c>
      <c r="AV290" s="80"/>
    </row>
    <row r="291" spans="1:48" x14ac:dyDescent="0.2">
      <c r="A291" s="16" t="s">
        <v>2522</v>
      </c>
      <c r="B291" s="41"/>
      <c r="C291" s="42">
        <v>46845.841</v>
      </c>
      <c r="D291" s="42"/>
      <c r="E291">
        <f t="shared" si="138"/>
        <v>2465.0185299033396</v>
      </c>
      <c r="F291">
        <f t="shared" si="139"/>
        <v>2465</v>
      </c>
      <c r="G291">
        <f t="shared" si="159"/>
        <v>2.5153158676403109E-2</v>
      </c>
      <c r="I291">
        <f t="shared" si="158"/>
        <v>2.5153158676403109E-2</v>
      </c>
      <c r="P291">
        <f t="shared" si="140"/>
        <v>1.6910000043272116E-2</v>
      </c>
      <c r="Q291" s="11">
        <f t="shared" si="141"/>
        <v>31827.341</v>
      </c>
      <c r="R291">
        <f t="shared" si="157"/>
        <v>6.7949664250962011E-5</v>
      </c>
      <c r="S291" s="21">
        <v>0.1</v>
      </c>
      <c r="Z291">
        <f t="shared" si="142"/>
        <v>2465</v>
      </c>
      <c r="AA291" s="80">
        <f t="shared" si="143"/>
        <v>2.4094776981024614E-2</v>
      </c>
      <c r="AB291" s="80">
        <f t="shared" si="144"/>
        <v>4.3761123277440452E-3</v>
      </c>
      <c r="AC291" s="80">
        <f t="shared" si="145"/>
        <v>8.2431586331309925E-3</v>
      </c>
      <c r="AD291" s="80">
        <f t="shared" si="155"/>
        <v>1.058381695378495E-3</v>
      </c>
      <c r="AE291" s="80">
        <f t="shared" si="146"/>
        <v>1.1201718131122574E-7</v>
      </c>
      <c r="AF291">
        <f t="shared" si="156"/>
        <v>8.2431586331309925E-3</v>
      </c>
      <c r="AG291" s="106"/>
      <c r="AH291">
        <f t="shared" si="147"/>
        <v>2.0777046348659064E-2</v>
      </c>
      <c r="AI291">
        <f t="shared" si="148"/>
        <v>0.86154722518052651</v>
      </c>
      <c r="AJ291">
        <f t="shared" si="149"/>
        <v>0.87467952582068831</v>
      </c>
      <c r="AK291">
        <f t="shared" si="150"/>
        <v>0.23488993476504044</v>
      </c>
      <c r="AL291">
        <f t="shared" si="151"/>
        <v>2.1034125713215257</v>
      </c>
      <c r="AM291">
        <f t="shared" si="152"/>
        <v>1.7502278193747673</v>
      </c>
      <c r="AN291" s="80">
        <f t="shared" si="160"/>
        <v>1.8472200637647014</v>
      </c>
      <c r="AO291" s="80">
        <f t="shared" si="160"/>
        <v>1.8472200380304222</v>
      </c>
      <c r="AP291" s="80">
        <f t="shared" si="160"/>
        <v>1.847220383860616</v>
      </c>
      <c r="AQ291" s="80">
        <f t="shared" si="160"/>
        <v>1.8472157363851931</v>
      </c>
      <c r="AR291" s="80">
        <f t="shared" si="160"/>
        <v>1.8472781856102438</v>
      </c>
      <c r="AS291" s="80">
        <f t="shared" si="160"/>
        <v>1.8464378886345034</v>
      </c>
      <c r="AT291" s="80">
        <f t="shared" si="160"/>
        <v>1.8575436495388264</v>
      </c>
      <c r="AU291" s="80">
        <f t="shared" si="154"/>
        <v>1.5849126921237282</v>
      </c>
      <c r="AV291" s="80"/>
    </row>
    <row r="292" spans="1:48" x14ac:dyDescent="0.2">
      <c r="A292" s="16" t="s">
        <v>2478</v>
      </c>
      <c r="B292" s="41"/>
      <c r="C292" s="42">
        <v>46889.279999999999</v>
      </c>
      <c r="D292" s="42"/>
      <c r="E292">
        <f t="shared" si="138"/>
        <v>2497.0193009253094</v>
      </c>
      <c r="F292">
        <f t="shared" si="139"/>
        <v>2497</v>
      </c>
      <c r="G292">
        <f t="shared" si="159"/>
        <v>2.6199771687970497E-2</v>
      </c>
      <c r="I292">
        <f t="shared" si="158"/>
        <v>2.6199771687970497E-2</v>
      </c>
      <c r="P292">
        <f t="shared" si="140"/>
        <v>1.7449136043272119E-2</v>
      </c>
      <c r="Q292" s="11">
        <f t="shared" si="141"/>
        <v>31870.78</v>
      </c>
      <c r="R292">
        <f t="shared" si="157"/>
        <v>7.6573624186265798E-5</v>
      </c>
      <c r="S292" s="21">
        <v>0.1</v>
      </c>
      <c r="Z292">
        <f t="shared" si="142"/>
        <v>2497</v>
      </c>
      <c r="AA292" s="80">
        <f t="shared" si="143"/>
        <v>2.3980468790894258E-2</v>
      </c>
      <c r="AB292" s="80">
        <f t="shared" si="144"/>
        <v>5.5270781089979369E-3</v>
      </c>
      <c r="AC292" s="80">
        <f t="shared" si="145"/>
        <v>8.7506356446983777E-3</v>
      </c>
      <c r="AD292" s="80">
        <f t="shared" si="155"/>
        <v>2.2193028970762391E-3</v>
      </c>
      <c r="AE292" s="80">
        <f t="shared" si="146"/>
        <v>4.925305348970988E-7</v>
      </c>
      <c r="AF292">
        <f t="shared" si="156"/>
        <v>8.7506356446983777E-3</v>
      </c>
      <c r="AG292" s="106"/>
      <c r="AH292">
        <f t="shared" si="147"/>
        <v>2.067269357897256E-2</v>
      </c>
      <c r="AI292">
        <f t="shared" si="148"/>
        <v>0.8575684481326884</v>
      </c>
      <c r="AJ292">
        <f t="shared" si="149"/>
        <v>0.86630104519210183</v>
      </c>
      <c r="AK292">
        <f t="shared" si="150"/>
        <v>0.23249882868910568</v>
      </c>
      <c r="AL292">
        <f t="shared" si="151"/>
        <v>2.1204377172068138</v>
      </c>
      <c r="AM292">
        <f t="shared" si="152"/>
        <v>1.7853409314151365</v>
      </c>
      <c r="AN292" s="80">
        <f t="shared" si="160"/>
        <v>1.8662765752366373</v>
      </c>
      <c r="AO292" s="80">
        <f t="shared" si="160"/>
        <v>1.8662765348482664</v>
      </c>
      <c r="AP292" s="80">
        <f t="shared" si="160"/>
        <v>1.8662770435312761</v>
      </c>
      <c r="AQ292" s="80">
        <f t="shared" si="160"/>
        <v>1.8662706367140063</v>
      </c>
      <c r="AR292" s="80">
        <f t="shared" si="160"/>
        <v>1.8663513201636779</v>
      </c>
      <c r="AS292" s="80">
        <f t="shared" si="160"/>
        <v>1.8653336770716014</v>
      </c>
      <c r="AT292" s="80">
        <f t="shared" si="160"/>
        <v>1.8779293649964113</v>
      </c>
      <c r="AU292" s="80">
        <f t="shared" si="154"/>
        <v>1.6054347959632995</v>
      </c>
      <c r="AV292" s="80"/>
    </row>
    <row r="293" spans="1:48" x14ac:dyDescent="0.2">
      <c r="A293" s="16" t="s">
        <v>2479</v>
      </c>
      <c r="B293" s="41"/>
      <c r="C293" s="42">
        <v>46939.506000000001</v>
      </c>
      <c r="D293" s="42"/>
      <c r="E293">
        <f t="shared" si="138"/>
        <v>2534.0199391846977</v>
      </c>
      <c r="F293">
        <f t="shared" si="139"/>
        <v>2534</v>
      </c>
      <c r="G293">
        <f t="shared" si="159"/>
        <v>2.7066167982411571E-2</v>
      </c>
      <c r="I293">
        <f t="shared" si="158"/>
        <v>2.7066167982411571E-2</v>
      </c>
      <c r="P293">
        <f t="shared" si="140"/>
        <v>1.8082724043272116E-2</v>
      </c>
      <c r="Q293" s="11">
        <f t="shared" si="141"/>
        <v>31921.006000000001</v>
      </c>
      <c r="R293">
        <f t="shared" si="157"/>
        <v>8.0702265007661392E-5</v>
      </c>
      <c r="S293" s="21">
        <v>0.1</v>
      </c>
      <c r="Z293">
        <f t="shared" si="142"/>
        <v>2534</v>
      </c>
      <c r="AA293" s="80">
        <f t="shared" si="143"/>
        <v>2.3839542385833558E-2</v>
      </c>
      <c r="AB293" s="80">
        <f t="shared" si="144"/>
        <v>6.5228214462092898E-3</v>
      </c>
      <c r="AC293" s="80">
        <f t="shared" si="145"/>
        <v>8.9834439391394544E-3</v>
      </c>
      <c r="AD293" s="80">
        <f t="shared" si="155"/>
        <v>3.226625596578013E-3</v>
      </c>
      <c r="AE293" s="80">
        <f t="shared" si="146"/>
        <v>1.0411112740492419E-6</v>
      </c>
      <c r="AF293">
        <f t="shared" si="156"/>
        <v>8.9834439391394544E-3</v>
      </c>
      <c r="AG293" s="106"/>
      <c r="AH293">
        <f t="shared" si="147"/>
        <v>2.0543346536202281E-2</v>
      </c>
      <c r="AI293">
        <f t="shared" si="148"/>
        <v>0.85306405320156264</v>
      </c>
      <c r="AJ293">
        <f t="shared" si="149"/>
        <v>0.85640069743693559</v>
      </c>
      <c r="AK293">
        <f t="shared" si="150"/>
        <v>0.22967864473560354</v>
      </c>
      <c r="AL293">
        <f t="shared" si="151"/>
        <v>2.1399291575364865</v>
      </c>
      <c r="AM293">
        <f t="shared" si="152"/>
        <v>1.8268745480402897</v>
      </c>
      <c r="AN293" s="80">
        <f t="shared" si="160"/>
        <v>1.8882018837071086</v>
      </c>
      <c r="AO293" s="80">
        <f t="shared" si="160"/>
        <v>1.8882018188354943</v>
      </c>
      <c r="AP293" s="80">
        <f t="shared" si="160"/>
        <v>1.8882025811570955</v>
      </c>
      <c r="AQ293" s="80">
        <f t="shared" si="160"/>
        <v>1.888193622824867</v>
      </c>
      <c r="AR293" s="80">
        <f t="shared" si="160"/>
        <v>1.8882988801801981</v>
      </c>
      <c r="AS293" s="80">
        <f t="shared" si="160"/>
        <v>1.8870600045826162</v>
      </c>
      <c r="AT293" s="80">
        <f t="shared" si="160"/>
        <v>1.9013572983192986</v>
      </c>
      <c r="AU293" s="80">
        <f t="shared" si="154"/>
        <v>1.6291634785278024</v>
      </c>
    </row>
    <row r="294" spans="1:48" x14ac:dyDescent="0.2">
      <c r="A294" s="16" t="s">
        <v>2479</v>
      </c>
      <c r="B294" s="41"/>
      <c r="C294" s="42">
        <v>46939.508000000002</v>
      </c>
      <c r="D294" s="42"/>
      <c r="E294">
        <f t="shared" si="138"/>
        <v>2534.0214125506145</v>
      </c>
      <c r="F294">
        <f t="shared" si="139"/>
        <v>2534</v>
      </c>
      <c r="G294">
        <f t="shared" si="159"/>
        <v>2.9066167982819024E-2</v>
      </c>
      <c r="I294">
        <f t="shared" si="158"/>
        <v>2.9066167982819024E-2</v>
      </c>
      <c r="P294">
        <f t="shared" si="140"/>
        <v>1.8082724043272116E-2</v>
      </c>
      <c r="Q294" s="11">
        <f t="shared" si="141"/>
        <v>31921.008000000002</v>
      </c>
      <c r="R294">
        <f t="shared" si="157"/>
        <v>1.206360407731697E-4</v>
      </c>
      <c r="S294" s="21">
        <v>0.1</v>
      </c>
      <c r="Z294">
        <f t="shared" si="142"/>
        <v>2534</v>
      </c>
      <c r="AA294" s="80">
        <f t="shared" si="143"/>
        <v>2.3839542385833558E-2</v>
      </c>
      <c r="AB294" s="80">
        <f t="shared" si="144"/>
        <v>8.5228214466167435E-3</v>
      </c>
      <c r="AC294" s="80">
        <f t="shared" si="145"/>
        <v>1.0983443939546908E-2</v>
      </c>
      <c r="AD294" s="80">
        <f t="shared" si="155"/>
        <v>5.2266255969854666E-3</v>
      </c>
      <c r="AE294" s="80">
        <f t="shared" si="146"/>
        <v>2.731761513106369E-6</v>
      </c>
      <c r="AF294">
        <f t="shared" si="156"/>
        <v>1.0983443939546908E-2</v>
      </c>
      <c r="AG294" s="106"/>
      <c r="AH294">
        <f t="shared" si="147"/>
        <v>2.0543346536202281E-2</v>
      </c>
      <c r="AI294">
        <f t="shared" si="148"/>
        <v>0.85306405320156264</v>
      </c>
      <c r="AJ294">
        <f t="shared" si="149"/>
        <v>0.85640069743693559</v>
      </c>
      <c r="AK294">
        <f t="shared" si="150"/>
        <v>0.22967864473560354</v>
      </c>
      <c r="AL294">
        <f t="shared" si="151"/>
        <v>2.1399291575364865</v>
      </c>
      <c r="AM294">
        <f t="shared" si="152"/>
        <v>1.8268745480402897</v>
      </c>
      <c r="AN294" s="80">
        <f t="shared" si="160"/>
        <v>1.8882018837071086</v>
      </c>
      <c r="AO294" s="80">
        <f t="shared" si="160"/>
        <v>1.8882018188354943</v>
      </c>
      <c r="AP294" s="80">
        <f t="shared" si="160"/>
        <v>1.8882025811570955</v>
      </c>
      <c r="AQ294" s="80">
        <f t="shared" si="160"/>
        <v>1.888193622824867</v>
      </c>
      <c r="AR294" s="80">
        <f t="shared" si="160"/>
        <v>1.8882988801801981</v>
      </c>
      <c r="AS294" s="80">
        <f t="shared" si="160"/>
        <v>1.8870600045826162</v>
      </c>
      <c r="AT294" s="80">
        <f t="shared" si="160"/>
        <v>1.9013572983192986</v>
      </c>
      <c r="AU294" s="80">
        <f t="shared" si="154"/>
        <v>1.6291634785278024</v>
      </c>
    </row>
    <row r="295" spans="1:48" x14ac:dyDescent="0.2">
      <c r="A295" s="16" t="s">
        <v>2480</v>
      </c>
      <c r="B295" s="41"/>
      <c r="C295" s="42">
        <v>47030.455000000002</v>
      </c>
      <c r="D295" s="42"/>
      <c r="E295">
        <f t="shared" si="138"/>
        <v>2601.0205175515393</v>
      </c>
      <c r="F295">
        <f t="shared" si="139"/>
        <v>2601</v>
      </c>
      <c r="G295">
        <f t="shared" si="159"/>
        <v>2.7851263977936469E-2</v>
      </c>
      <c r="I295">
        <f t="shared" si="158"/>
        <v>2.7851263977936469E-2</v>
      </c>
      <c r="P295">
        <f t="shared" si="140"/>
        <v>1.9257904043272114E-2</v>
      </c>
      <c r="Q295" s="11">
        <f t="shared" si="141"/>
        <v>32011.955000000002</v>
      </c>
      <c r="R295">
        <f t="shared" si="157"/>
        <v>7.3845834966694562E-5</v>
      </c>
      <c r="S295" s="21">
        <v>0.1</v>
      </c>
      <c r="Z295">
        <f t="shared" si="142"/>
        <v>2601</v>
      </c>
      <c r="AA295" s="80">
        <f t="shared" si="143"/>
        <v>2.3561080712737194E-2</v>
      </c>
      <c r="AB295" s="80">
        <f t="shared" si="144"/>
        <v>7.565224373488097E-3</v>
      </c>
      <c r="AC295" s="80">
        <f t="shared" si="145"/>
        <v>8.5933599346643547E-3</v>
      </c>
      <c r="AD295" s="80">
        <f t="shared" si="155"/>
        <v>4.2901832651992752E-3</v>
      </c>
      <c r="AE295" s="80">
        <f t="shared" si="146"/>
        <v>1.8405672448995915E-6</v>
      </c>
      <c r="AF295">
        <f t="shared" si="156"/>
        <v>8.5933599346643547E-3</v>
      </c>
      <c r="AG295" s="106"/>
      <c r="AH295">
        <f t="shared" si="147"/>
        <v>2.0286039604448372E-2</v>
      </c>
      <c r="AI295">
        <f t="shared" si="148"/>
        <v>0.84516541247187593</v>
      </c>
      <c r="AJ295">
        <f t="shared" si="149"/>
        <v>0.83792691180204559</v>
      </c>
      <c r="AK295">
        <f t="shared" si="150"/>
        <v>0.2244297280088636</v>
      </c>
      <c r="AL295">
        <f t="shared" si="151"/>
        <v>2.1747131200942005</v>
      </c>
      <c r="AM295">
        <f t="shared" si="152"/>
        <v>1.9047953888206164</v>
      </c>
      <c r="AN295" s="80">
        <f t="shared" si="160"/>
        <v>1.9276157252240531</v>
      </c>
      <c r="AO295" s="80">
        <f t="shared" si="160"/>
        <v>1.9276155872481266</v>
      </c>
      <c r="AP295" s="80">
        <f t="shared" si="160"/>
        <v>1.9276170359896352</v>
      </c>
      <c r="AQ295" s="80">
        <f t="shared" si="160"/>
        <v>1.9276018239830319</v>
      </c>
      <c r="AR295" s="80">
        <f t="shared" si="160"/>
        <v>1.9277615214215835</v>
      </c>
      <c r="AS295" s="80">
        <f t="shared" si="160"/>
        <v>1.9260815733232388</v>
      </c>
      <c r="AT295" s="80">
        <f t="shared" si="160"/>
        <v>1.9433910125928338</v>
      </c>
      <c r="AU295" s="80">
        <f t="shared" si="154"/>
        <v>1.6721316334419036</v>
      </c>
    </row>
    <row r="296" spans="1:48" x14ac:dyDescent="0.2">
      <c r="A296" s="16" t="s">
        <v>2480</v>
      </c>
      <c r="B296" s="41"/>
      <c r="C296" s="42">
        <v>47030.455999999998</v>
      </c>
      <c r="D296" s="42"/>
      <c r="E296">
        <f t="shared" si="138"/>
        <v>2601.0212542344948</v>
      </c>
      <c r="F296">
        <f t="shared" si="139"/>
        <v>2601</v>
      </c>
      <c r="G296">
        <f t="shared" si="159"/>
        <v>2.8851263974502217E-2</v>
      </c>
      <c r="I296">
        <f t="shared" si="158"/>
        <v>2.8851263974502217E-2</v>
      </c>
      <c r="P296">
        <f t="shared" si="140"/>
        <v>1.9257904043272114E-2</v>
      </c>
      <c r="Q296" s="11">
        <f t="shared" si="141"/>
        <v>32011.955999999998</v>
      </c>
      <c r="R296">
        <f t="shared" si="157"/>
        <v>9.2032554770131244E-5</v>
      </c>
      <c r="S296" s="21">
        <v>0.1</v>
      </c>
      <c r="Z296">
        <f t="shared" si="142"/>
        <v>2601</v>
      </c>
      <c r="AA296" s="80">
        <f t="shared" si="143"/>
        <v>2.3561080712737194E-2</v>
      </c>
      <c r="AB296" s="80">
        <f t="shared" si="144"/>
        <v>8.565224370053845E-3</v>
      </c>
      <c r="AC296" s="80">
        <f t="shared" si="145"/>
        <v>9.5933599312301027E-3</v>
      </c>
      <c r="AD296" s="80">
        <f t="shared" si="155"/>
        <v>5.2901832617650232E-3</v>
      </c>
      <c r="AE296" s="80">
        <f t="shared" si="146"/>
        <v>2.7986038943058819E-6</v>
      </c>
      <c r="AF296">
        <f t="shared" si="156"/>
        <v>9.5933599312301027E-3</v>
      </c>
      <c r="AG296" s="106"/>
      <c r="AH296">
        <f t="shared" si="147"/>
        <v>2.0286039604448372E-2</v>
      </c>
      <c r="AI296">
        <f t="shared" si="148"/>
        <v>0.84516541247187593</v>
      </c>
      <c r="AJ296">
        <f t="shared" si="149"/>
        <v>0.83792691180204559</v>
      </c>
      <c r="AK296">
        <f t="shared" si="150"/>
        <v>0.2244297280088636</v>
      </c>
      <c r="AL296">
        <f t="shared" si="151"/>
        <v>2.1747131200942005</v>
      </c>
      <c r="AM296">
        <f t="shared" si="152"/>
        <v>1.9047953888206164</v>
      </c>
      <c r="AN296" s="80">
        <f t="shared" si="160"/>
        <v>1.9276157252240531</v>
      </c>
      <c r="AO296" s="80">
        <f t="shared" si="160"/>
        <v>1.9276155872481266</v>
      </c>
      <c r="AP296" s="80">
        <f t="shared" si="160"/>
        <v>1.9276170359896352</v>
      </c>
      <c r="AQ296" s="80">
        <f t="shared" si="160"/>
        <v>1.9276018239830319</v>
      </c>
      <c r="AR296" s="80">
        <f t="shared" si="160"/>
        <v>1.9277615214215835</v>
      </c>
      <c r="AS296" s="80">
        <f t="shared" si="160"/>
        <v>1.9260815733232388</v>
      </c>
      <c r="AT296" s="80">
        <f t="shared" si="160"/>
        <v>1.9433910125928338</v>
      </c>
      <c r="AU296" s="80">
        <f t="shared" si="154"/>
        <v>1.6721316334419036</v>
      </c>
    </row>
    <row r="297" spans="1:48" x14ac:dyDescent="0.2">
      <c r="A297" s="16" t="s">
        <v>2480</v>
      </c>
      <c r="B297" s="41"/>
      <c r="C297" s="42">
        <v>47034.533000000003</v>
      </c>
      <c r="D297" s="42"/>
      <c r="E297">
        <f t="shared" si="138"/>
        <v>2604.0247106551474</v>
      </c>
      <c r="F297">
        <f t="shared" si="139"/>
        <v>2604</v>
      </c>
      <c r="G297">
        <f t="shared" si="159"/>
        <v>3.3543133955390658E-2</v>
      </c>
      <c r="I297">
        <f t="shared" si="158"/>
        <v>3.3543133955390658E-2</v>
      </c>
      <c r="P297">
        <f t="shared" si="140"/>
        <v>1.9311364043272116E-2</v>
      </c>
      <c r="Q297" s="11">
        <f t="shared" si="141"/>
        <v>32016.033000000003</v>
      </c>
      <c r="R297">
        <f t="shared" si="157"/>
        <v>2.0254327483148262E-4</v>
      </c>
      <c r="S297" s="21">
        <v>0.1</v>
      </c>
      <c r="Z297">
        <f t="shared" si="142"/>
        <v>2604</v>
      </c>
      <c r="AA297" s="80">
        <f t="shared" si="143"/>
        <v>2.3547925754437048E-2</v>
      </c>
      <c r="AB297" s="80">
        <f t="shared" si="144"/>
        <v>1.3269296455087291E-2</v>
      </c>
      <c r="AC297" s="80">
        <f t="shared" si="145"/>
        <v>1.4231769912118542E-2</v>
      </c>
      <c r="AD297" s="80">
        <f t="shared" si="155"/>
        <v>9.9952082009536099E-3</v>
      </c>
      <c r="AE297" s="80">
        <f t="shared" si="146"/>
        <v>9.9904186980410302E-6</v>
      </c>
      <c r="AF297">
        <f t="shared" si="156"/>
        <v>1.4231769912118542E-2</v>
      </c>
      <c r="AG297" s="106"/>
      <c r="AH297">
        <f t="shared" si="147"/>
        <v>2.0273837500303368E-2</v>
      </c>
      <c r="AI297">
        <f t="shared" si="148"/>
        <v>0.84481941543183681</v>
      </c>
      <c r="AJ297">
        <f t="shared" si="149"/>
        <v>0.83708404946204529</v>
      </c>
      <c r="AK297">
        <f t="shared" si="150"/>
        <v>0.2241906297823795</v>
      </c>
      <c r="AL297">
        <f t="shared" si="151"/>
        <v>2.1762556134983808</v>
      </c>
      <c r="AM297">
        <f t="shared" si="152"/>
        <v>1.9083701601663206</v>
      </c>
      <c r="AN297" s="80">
        <f t="shared" si="160"/>
        <v>1.9293720130898948</v>
      </c>
      <c r="AO297" s="80">
        <f t="shared" si="160"/>
        <v>1.9293718707504228</v>
      </c>
      <c r="AP297" s="80">
        <f t="shared" si="160"/>
        <v>1.9293733583028108</v>
      </c>
      <c r="AQ297" s="80">
        <f t="shared" si="160"/>
        <v>1.9293578119924431</v>
      </c>
      <c r="AR297" s="80">
        <f t="shared" si="160"/>
        <v>1.9295202536059983</v>
      </c>
      <c r="AS297" s="80">
        <f t="shared" si="160"/>
        <v>1.9278194290648438</v>
      </c>
      <c r="AT297" s="80">
        <f t="shared" si="160"/>
        <v>1.9452613902908877</v>
      </c>
      <c r="AU297" s="80">
        <f t="shared" si="154"/>
        <v>1.6740555806768631</v>
      </c>
    </row>
    <row r="298" spans="1:48" x14ac:dyDescent="0.2">
      <c r="A298" s="16" t="s">
        <v>2481</v>
      </c>
      <c r="B298" s="41"/>
      <c r="C298" s="42">
        <v>47045.38</v>
      </c>
      <c r="D298" s="42"/>
      <c r="E298">
        <f t="shared" si="138"/>
        <v>2612.0155107029186</v>
      </c>
      <c r="F298">
        <f t="shared" si="139"/>
        <v>2612</v>
      </c>
      <c r="G298">
        <f t="shared" si="159"/>
        <v>2.1054787197499536E-2</v>
      </c>
      <c r="I298">
        <f t="shared" si="158"/>
        <v>2.1054787197499536E-2</v>
      </c>
      <c r="P298">
        <f t="shared" si="140"/>
        <v>1.9454276043272115E-2</v>
      </c>
      <c r="Q298" s="11">
        <f t="shared" si="141"/>
        <v>32026.879999999997</v>
      </c>
      <c r="R298">
        <f t="shared" si="157"/>
        <v>2.5616359548063927E-6</v>
      </c>
      <c r="S298" s="21">
        <v>0.1</v>
      </c>
      <c r="Z298">
        <f t="shared" si="142"/>
        <v>2612</v>
      </c>
      <c r="AA298" s="80">
        <f t="shared" si="143"/>
        <v>2.3512562653899446E-2</v>
      </c>
      <c r="AB298" s="80">
        <f t="shared" si="144"/>
        <v>8.1376949536808574E-4</v>
      </c>
      <c r="AC298" s="80">
        <f t="shared" si="145"/>
        <v>1.6005111542274214E-3</v>
      </c>
      <c r="AD298" s="80">
        <f t="shared" si="155"/>
        <v>-2.4577754563999098E-3</v>
      </c>
      <c r="AE298" s="80">
        <f t="shared" si="146"/>
        <v>6.0406601940817855E-7</v>
      </c>
      <c r="AF298">
        <f t="shared" si="156"/>
        <v>1.6005111542274214E-3</v>
      </c>
      <c r="AG298" s="106"/>
      <c r="AH298">
        <f t="shared" si="147"/>
        <v>2.024101770213145E-2</v>
      </c>
      <c r="AI298">
        <f t="shared" si="148"/>
        <v>0.84389994118420741</v>
      </c>
      <c r="AJ298">
        <f t="shared" si="149"/>
        <v>0.83483007651350882</v>
      </c>
      <c r="AK298">
        <f t="shared" si="150"/>
        <v>0.22355138994612153</v>
      </c>
      <c r="AL298">
        <f t="shared" si="151"/>
        <v>2.1803627685769098</v>
      </c>
      <c r="AM298">
        <f t="shared" si="152"/>
        <v>1.9179401318710334</v>
      </c>
      <c r="AN298" s="80">
        <f t="shared" si="160"/>
        <v>1.9340519386412536</v>
      </c>
      <c r="AO298" s="80">
        <f t="shared" si="160"/>
        <v>1.9340517841334477</v>
      </c>
      <c r="AP298" s="80">
        <f t="shared" si="160"/>
        <v>1.9340533789564067</v>
      </c>
      <c r="AQ298" s="80">
        <f t="shared" si="160"/>
        <v>1.9340369169401792</v>
      </c>
      <c r="AR298" s="80">
        <f t="shared" si="160"/>
        <v>1.9342068062041489</v>
      </c>
      <c r="AS298" s="80">
        <f t="shared" si="160"/>
        <v>1.9324498683522722</v>
      </c>
      <c r="AT298" s="80">
        <f t="shared" si="160"/>
        <v>1.9502441568068842</v>
      </c>
      <c r="AU298" s="80">
        <f t="shared" si="154"/>
        <v>1.6791861066367559</v>
      </c>
    </row>
    <row r="299" spans="1:48" x14ac:dyDescent="0.2">
      <c r="A299" s="16" t="s">
        <v>2482</v>
      </c>
      <c r="B299" s="41"/>
      <c r="C299" s="42">
        <v>47151.260999999999</v>
      </c>
      <c r="D299" s="42"/>
      <c r="E299">
        <f t="shared" si="138"/>
        <v>2690.0162390018509</v>
      </c>
      <c r="F299">
        <f t="shared" si="139"/>
        <v>2690</v>
      </c>
      <c r="G299">
        <f t="shared" si="159"/>
        <v>2.2043406417651568E-2</v>
      </c>
      <c r="I299">
        <f t="shared" si="158"/>
        <v>2.2043406417651568E-2</v>
      </c>
      <c r="P299">
        <f t="shared" si="140"/>
        <v>2.0874500043272116E-2</v>
      </c>
      <c r="Q299" s="11">
        <f t="shared" si="141"/>
        <v>32132.760999999999</v>
      </c>
      <c r="R299">
        <f t="shared" si="157"/>
        <v>1.3663421120649154E-6</v>
      </c>
      <c r="S299" s="21">
        <v>0.1</v>
      </c>
      <c r="Z299">
        <f t="shared" si="142"/>
        <v>2690</v>
      </c>
      <c r="AA299" s="80">
        <f t="shared" si="143"/>
        <v>2.3146567745967121E-2</v>
      </c>
      <c r="AB299" s="80">
        <f t="shared" si="144"/>
        <v>2.1434066851386338E-3</v>
      </c>
      <c r="AC299" s="80">
        <f t="shared" si="145"/>
        <v>1.1689063743794519E-3</v>
      </c>
      <c r="AD299" s="80">
        <f t="shared" si="155"/>
        <v>-1.1031613283155536E-3</v>
      </c>
      <c r="AE299" s="80">
        <f t="shared" si="146"/>
        <v>1.2169649162909369E-7</v>
      </c>
      <c r="AF299">
        <f t="shared" si="156"/>
        <v>1.1689063743794519E-3</v>
      </c>
      <c r="AG299" s="106"/>
      <c r="AH299">
        <f t="shared" si="147"/>
        <v>1.9899999732512934E-2</v>
      </c>
      <c r="AI299">
        <f t="shared" si="148"/>
        <v>0.83517511158023416</v>
      </c>
      <c r="AJ299">
        <f t="shared" si="149"/>
        <v>0.81238953773879785</v>
      </c>
      <c r="AK299">
        <f t="shared" si="150"/>
        <v>0.21719854618884665</v>
      </c>
      <c r="AL299">
        <f t="shared" si="151"/>
        <v>2.2199484362012667</v>
      </c>
      <c r="AM299">
        <f t="shared" si="152"/>
        <v>2.0142078277854312</v>
      </c>
      <c r="AN299" s="80">
        <f t="shared" si="160"/>
        <v>1.9794187007690425</v>
      </c>
      <c r="AO299" s="80">
        <f t="shared" si="160"/>
        <v>1.9794183796968576</v>
      </c>
      <c r="AP299" s="80">
        <f t="shared" si="160"/>
        <v>1.9794213432640495</v>
      </c>
      <c r="AQ299" s="80">
        <f t="shared" si="160"/>
        <v>1.9793939881137277</v>
      </c>
      <c r="AR299" s="80">
        <f t="shared" si="160"/>
        <v>1.9796464236952733</v>
      </c>
      <c r="AS299" s="80">
        <f t="shared" si="160"/>
        <v>1.9773113112441725</v>
      </c>
      <c r="AT299" s="80">
        <f t="shared" si="160"/>
        <v>1.9984528980971543</v>
      </c>
      <c r="AU299" s="80">
        <f t="shared" si="154"/>
        <v>1.7292087347457095</v>
      </c>
    </row>
    <row r="300" spans="1:48" x14ac:dyDescent="0.2">
      <c r="A300" s="16" t="s">
        <v>2522</v>
      </c>
      <c r="B300" s="41"/>
      <c r="C300" s="42">
        <v>47232.707000000002</v>
      </c>
      <c r="D300" s="42"/>
      <c r="E300">
        <f t="shared" si="138"/>
        <v>2750.016119216762</v>
      </c>
      <c r="F300">
        <f t="shared" si="139"/>
        <v>2750</v>
      </c>
      <c r="G300">
        <f t="shared" si="159"/>
        <v>2.1880805819819216E-2</v>
      </c>
      <c r="I300">
        <f t="shared" si="158"/>
        <v>2.1880805819819216E-2</v>
      </c>
      <c r="P300">
        <f t="shared" si="140"/>
        <v>2.2000100043272117E-2</v>
      </c>
      <c r="Q300" s="11">
        <f t="shared" si="141"/>
        <v>32214.207000000002</v>
      </c>
      <c r="R300">
        <f t="shared" si="157"/>
        <v>1.4231111749230668E-8</v>
      </c>
      <c r="S300" s="21">
        <v>0.1</v>
      </c>
      <c r="Z300">
        <f t="shared" si="142"/>
        <v>2750</v>
      </c>
      <c r="AA300" s="80">
        <f t="shared" si="143"/>
        <v>2.2839625817096428E-2</v>
      </c>
      <c r="AB300" s="80">
        <f t="shared" si="144"/>
        <v>2.2683131248597867E-3</v>
      </c>
      <c r="AC300" s="80">
        <f t="shared" si="145"/>
        <v>-1.1929422345290097E-4</v>
      </c>
      <c r="AD300" s="80">
        <f t="shared" si="155"/>
        <v>-9.5881999727721184E-4</v>
      </c>
      <c r="AE300" s="80">
        <f t="shared" si="146"/>
        <v>9.1933578717867264E-8</v>
      </c>
      <c r="AF300">
        <f t="shared" si="156"/>
        <v>-1.1929422345290097E-4</v>
      </c>
      <c r="AG300" s="106"/>
      <c r="AH300">
        <f t="shared" si="147"/>
        <v>1.9612492694959429E-2</v>
      </c>
      <c r="AI300">
        <f t="shared" si="148"/>
        <v>0.82875453403689248</v>
      </c>
      <c r="AJ300">
        <f t="shared" si="149"/>
        <v>0.79459107211620483</v>
      </c>
      <c r="AK300">
        <f t="shared" si="150"/>
        <v>0.21217314320199671</v>
      </c>
      <c r="AL300">
        <f t="shared" si="151"/>
        <v>2.2498530582737741</v>
      </c>
      <c r="AM300">
        <f t="shared" si="152"/>
        <v>2.0921761480335861</v>
      </c>
      <c r="AN300" s="80">
        <f t="shared" si="160"/>
        <v>2.0140020635898304</v>
      </c>
      <c r="AO300" s="80">
        <f t="shared" si="160"/>
        <v>2.0140015389796391</v>
      </c>
      <c r="AP300" s="80">
        <f t="shared" si="160"/>
        <v>2.0140060256460943</v>
      </c>
      <c r="AQ300" s="80">
        <f t="shared" si="160"/>
        <v>2.0139676525936459</v>
      </c>
      <c r="AR300" s="80">
        <f t="shared" si="160"/>
        <v>2.0142957451689267</v>
      </c>
      <c r="AS300" s="80">
        <f t="shared" si="160"/>
        <v>2.0114831673859457</v>
      </c>
      <c r="AT300" s="80">
        <f t="shared" si="160"/>
        <v>2.0350778937291376</v>
      </c>
      <c r="AU300" s="80">
        <f t="shared" si="154"/>
        <v>1.7676876794449043</v>
      </c>
      <c r="AV300" s="80"/>
    </row>
    <row r="301" spans="1:48" x14ac:dyDescent="0.2">
      <c r="A301" s="16" t="s">
        <v>2483</v>
      </c>
      <c r="B301" s="41"/>
      <c r="C301" s="42">
        <v>47239.493999999999</v>
      </c>
      <c r="D301" s="42"/>
      <c r="E301">
        <f t="shared" si="138"/>
        <v>2755.0159864541756</v>
      </c>
      <c r="F301">
        <f t="shared" si="139"/>
        <v>2755</v>
      </c>
      <c r="G301">
        <f t="shared" si="159"/>
        <v>2.1700589102692902E-2</v>
      </c>
      <c r="I301">
        <f t="shared" si="158"/>
        <v>2.1700589102692902E-2</v>
      </c>
      <c r="P301">
        <f t="shared" si="140"/>
        <v>2.2095200043272117E-2</v>
      </c>
      <c r="Q301" s="11">
        <f t="shared" si="141"/>
        <v>32220.993999999999</v>
      </c>
      <c r="R301">
        <f t="shared" si="157"/>
        <v>1.55717794424813E-7</v>
      </c>
      <c r="S301" s="21">
        <v>0.1</v>
      </c>
      <c r="Z301">
        <f t="shared" si="142"/>
        <v>2755</v>
      </c>
      <c r="AA301" s="80">
        <f t="shared" si="143"/>
        <v>2.2813079110512866E-2</v>
      </c>
      <c r="AB301" s="80">
        <f t="shared" si="144"/>
        <v>2.1130148316952334E-3</v>
      </c>
      <c r="AC301" s="80">
        <f t="shared" si="145"/>
        <v>-3.9461094057921531E-4</v>
      </c>
      <c r="AD301" s="80">
        <f t="shared" si="155"/>
        <v>-1.1124900078199641E-3</v>
      </c>
      <c r="AE301" s="80">
        <f t="shared" si="146"/>
        <v>1.2376340174992641E-7</v>
      </c>
      <c r="AF301">
        <f t="shared" si="156"/>
        <v>-3.9461094057921531E-4</v>
      </c>
      <c r="AG301" s="106"/>
      <c r="AH301">
        <f t="shared" si="147"/>
        <v>1.9587574270997669E-2</v>
      </c>
      <c r="AI301">
        <f t="shared" si="148"/>
        <v>0.8282306917855522</v>
      </c>
      <c r="AJ301">
        <f t="shared" si="149"/>
        <v>0.79308814591849985</v>
      </c>
      <c r="AK301">
        <f t="shared" si="150"/>
        <v>0.21174927878192842</v>
      </c>
      <c r="AL301">
        <f t="shared" si="151"/>
        <v>2.2523244632174424</v>
      </c>
      <c r="AM301">
        <f t="shared" si="152"/>
        <v>2.0988379949551996</v>
      </c>
      <c r="AN301" s="80">
        <f t="shared" si="160"/>
        <v>2.0168720543871927</v>
      </c>
      <c r="AO301" s="80">
        <f t="shared" si="160"/>
        <v>2.0168715091839853</v>
      </c>
      <c r="AP301" s="80">
        <f t="shared" si="160"/>
        <v>2.0168761439671994</v>
      </c>
      <c r="AQ301" s="80">
        <f t="shared" si="160"/>
        <v>2.0168367421514715</v>
      </c>
      <c r="AR301" s="80">
        <f t="shared" si="160"/>
        <v>2.0171716064958107</v>
      </c>
      <c r="AS301" s="80">
        <f t="shared" si="160"/>
        <v>2.0143181793273919</v>
      </c>
      <c r="AT301" s="80">
        <f t="shared" si="160"/>
        <v>2.0381120660794303</v>
      </c>
      <c r="AU301" s="80">
        <f t="shared" si="154"/>
        <v>1.7708942581698368</v>
      </c>
      <c r="AV301" s="80"/>
    </row>
    <row r="302" spans="1:48" x14ac:dyDescent="0.2">
      <c r="A302" s="16" t="s">
        <v>2483</v>
      </c>
      <c r="B302" s="41"/>
      <c r="C302" s="42">
        <v>47273.430999999997</v>
      </c>
      <c r="D302" s="42"/>
      <c r="E302">
        <f t="shared" si="138"/>
        <v>2780.0167960071708</v>
      </c>
      <c r="F302">
        <f t="shared" si="139"/>
        <v>2780</v>
      </c>
      <c r="G302">
        <f t="shared" si="159"/>
        <v>2.2799505517468788E-2</v>
      </c>
      <c r="I302">
        <f t="shared" si="158"/>
        <v>2.2799505517468788E-2</v>
      </c>
      <c r="P302">
        <f t="shared" si="140"/>
        <v>2.2573700043272117E-2</v>
      </c>
      <c r="Q302" s="11">
        <f t="shared" si="141"/>
        <v>32254.930999999997</v>
      </c>
      <c r="R302">
        <f t="shared" si="157"/>
        <v>5.0988112177183261E-8</v>
      </c>
      <c r="S302" s="21">
        <v>0.1</v>
      </c>
      <c r="Z302">
        <f t="shared" si="142"/>
        <v>2780</v>
      </c>
      <c r="AA302" s="80">
        <f t="shared" si="143"/>
        <v>2.2678152780760588E-2</v>
      </c>
      <c r="AB302" s="80">
        <f t="shared" si="144"/>
        <v>3.3386960669327843E-3</v>
      </c>
      <c r="AC302" s="80">
        <f t="shared" si="145"/>
        <v>2.2580547419667057E-4</v>
      </c>
      <c r="AD302" s="80">
        <f t="shared" si="155"/>
        <v>1.2135273670819957E-4</v>
      </c>
      <c r="AE302" s="80">
        <f t="shared" si="146"/>
        <v>1.4726486706569608E-9</v>
      </c>
      <c r="AF302">
        <f t="shared" si="156"/>
        <v>2.2580547419667057E-4</v>
      </c>
      <c r="AG302" s="106"/>
      <c r="AH302">
        <f t="shared" si="147"/>
        <v>1.9460809450536003E-2</v>
      </c>
      <c r="AI302">
        <f t="shared" si="148"/>
        <v>0.82563703774452768</v>
      </c>
      <c r="AJ302">
        <f t="shared" si="149"/>
        <v>0.78552984227854872</v>
      </c>
      <c r="AK302">
        <f t="shared" si="150"/>
        <v>0.20961872459929135</v>
      </c>
      <c r="AL302">
        <f t="shared" si="151"/>
        <v>2.2646349436757971</v>
      </c>
      <c r="AM302">
        <f t="shared" si="152"/>
        <v>2.1325436771329729</v>
      </c>
      <c r="AN302" s="80">
        <f t="shared" si="160"/>
        <v>2.0311949525061435</v>
      </c>
      <c r="AO302" s="80">
        <f t="shared" si="160"/>
        <v>2.0311942949219843</v>
      </c>
      <c r="AP302" s="80">
        <f t="shared" si="160"/>
        <v>2.0311997230445389</v>
      </c>
      <c r="AQ302" s="80">
        <f t="shared" si="160"/>
        <v>2.0311549140509979</v>
      </c>
      <c r="AR302" s="80">
        <f t="shared" si="160"/>
        <v>2.0315246898414996</v>
      </c>
      <c r="AS302" s="80">
        <f t="shared" si="160"/>
        <v>2.0284649021136127</v>
      </c>
      <c r="AT302" s="80">
        <f t="shared" si="160"/>
        <v>2.0532417507165168</v>
      </c>
      <c r="AU302" s="80">
        <f t="shared" si="154"/>
        <v>1.7869271517945018</v>
      </c>
      <c r="AV302" s="80"/>
    </row>
    <row r="303" spans="1:48" x14ac:dyDescent="0.2">
      <c r="A303" s="16" t="s">
        <v>2483</v>
      </c>
      <c r="B303" s="41"/>
      <c r="C303" s="42">
        <v>47288.362000000001</v>
      </c>
      <c r="D303" s="42"/>
      <c r="E303">
        <f t="shared" si="138"/>
        <v>2791.016209256306</v>
      </c>
      <c r="F303">
        <f t="shared" si="139"/>
        <v>2791</v>
      </c>
      <c r="G303">
        <f t="shared" si="159"/>
        <v>2.2003028745530173E-2</v>
      </c>
      <c r="I303">
        <f t="shared" si="158"/>
        <v>2.2003028745530173E-2</v>
      </c>
      <c r="P303">
        <f t="shared" si="140"/>
        <v>2.2785824043272118E-2</v>
      </c>
      <c r="Q303" s="11">
        <f t="shared" si="141"/>
        <v>32269.862000000001</v>
      </c>
      <c r="R303">
        <f t="shared" si="157"/>
        <v>6.1276847816690031E-7</v>
      </c>
      <c r="S303" s="21">
        <v>0.1</v>
      </c>
      <c r="Z303">
        <f t="shared" si="142"/>
        <v>2791</v>
      </c>
      <c r="AA303" s="80">
        <f t="shared" si="143"/>
        <v>2.2617637294992204E-2</v>
      </c>
      <c r="AB303" s="80">
        <f t="shared" si="144"/>
        <v>2.5991331058907927E-3</v>
      </c>
      <c r="AC303" s="80">
        <f t="shared" si="145"/>
        <v>-7.8279529774194501E-4</v>
      </c>
      <c r="AD303" s="80">
        <f t="shared" si="155"/>
        <v>-6.1460854946203056E-4</v>
      </c>
      <c r="AE303" s="80">
        <f t="shared" si="146"/>
        <v>3.7774366907182129E-8</v>
      </c>
      <c r="AF303">
        <f t="shared" si="156"/>
        <v>-7.8279529774194501E-4</v>
      </c>
      <c r="AG303" s="106"/>
      <c r="AH303">
        <f t="shared" si="147"/>
        <v>1.9403895639639381E-2</v>
      </c>
      <c r="AI303">
        <f t="shared" si="148"/>
        <v>0.82450925178113743</v>
      </c>
      <c r="AJ303">
        <f t="shared" si="149"/>
        <v>0.78218155656924515</v>
      </c>
      <c r="AK303">
        <f t="shared" si="150"/>
        <v>0.20867546477418136</v>
      </c>
      <c r="AL303">
        <f t="shared" si="151"/>
        <v>2.2700272405775128</v>
      </c>
      <c r="AM303">
        <f t="shared" si="152"/>
        <v>2.1475877492413988</v>
      </c>
      <c r="AN303" s="80">
        <f t="shared" si="160"/>
        <v>2.0374828696321368</v>
      </c>
      <c r="AO303" s="80">
        <f t="shared" si="160"/>
        <v>2.0374821573735913</v>
      </c>
      <c r="AP303" s="80">
        <f t="shared" si="160"/>
        <v>2.0374879633162601</v>
      </c>
      <c r="AQ303" s="80">
        <f t="shared" si="160"/>
        <v>2.0374406344921208</v>
      </c>
      <c r="AR303" s="80">
        <f t="shared" si="160"/>
        <v>2.037826319605629</v>
      </c>
      <c r="AS303" s="80">
        <f t="shared" si="160"/>
        <v>2.0346746986296949</v>
      </c>
      <c r="AT303" s="80">
        <f t="shared" si="160"/>
        <v>2.0598771108322227</v>
      </c>
      <c r="AU303" s="80">
        <f t="shared" si="154"/>
        <v>1.7939816249893541</v>
      </c>
    </row>
    <row r="304" spans="1:48" x14ac:dyDescent="0.2">
      <c r="A304" s="16" t="s">
        <v>2522</v>
      </c>
      <c r="B304" s="41"/>
      <c r="C304" s="42">
        <v>47331.796000000002</v>
      </c>
      <c r="D304" s="42"/>
      <c r="E304">
        <f t="shared" si="138"/>
        <v>2823.0132968634862</v>
      </c>
      <c r="F304">
        <f t="shared" si="139"/>
        <v>2823</v>
      </c>
      <c r="G304">
        <f t="shared" si="159"/>
        <v>1.8049641759716906E-2</v>
      </c>
      <c r="I304">
        <f t="shared" si="158"/>
        <v>1.8049641759716906E-2</v>
      </c>
      <c r="P304">
        <f t="shared" si="140"/>
        <v>2.3408416043272116E-2</v>
      </c>
      <c r="Q304" s="11">
        <f t="shared" si="141"/>
        <v>32313.296000000002</v>
      </c>
      <c r="R304">
        <f t="shared" si="157"/>
        <v>2.8716461822092664E-5</v>
      </c>
      <c r="S304" s="21">
        <v>0.1</v>
      </c>
      <c r="Z304">
        <f t="shared" si="142"/>
        <v>2823</v>
      </c>
      <c r="AA304" s="80">
        <f t="shared" si="143"/>
        <v>2.2437660214793032E-2</v>
      </c>
      <c r="AB304" s="80">
        <f t="shared" si="144"/>
        <v>-1.1847912691447839E-3</v>
      </c>
      <c r="AC304" s="80">
        <f t="shared" si="145"/>
        <v>-5.3587742835552107E-3</v>
      </c>
      <c r="AD304" s="80">
        <f t="shared" si="155"/>
        <v>-4.3880184550761266E-3</v>
      </c>
      <c r="AE304" s="80">
        <f t="shared" si="146"/>
        <v>1.9254705962088678E-6</v>
      </c>
      <c r="AF304">
        <f t="shared" si="156"/>
        <v>-5.3587742835552107E-3</v>
      </c>
      <c r="AG304" s="106"/>
      <c r="AH304">
        <f t="shared" si="147"/>
        <v>1.923443302886169E-2</v>
      </c>
      <c r="AI304">
        <f t="shared" si="148"/>
        <v>0.82127464189412525</v>
      </c>
      <c r="AJ304">
        <f t="shared" si="149"/>
        <v>0.77236484992231458</v>
      </c>
      <c r="AK304">
        <f t="shared" si="150"/>
        <v>0.2059118711465262</v>
      </c>
      <c r="AL304">
        <f t="shared" si="151"/>
        <v>2.2856309215279396</v>
      </c>
      <c r="AM304">
        <f t="shared" si="152"/>
        <v>2.1921197602157494</v>
      </c>
      <c r="AN304" s="80">
        <f t="shared" si="160"/>
        <v>2.0557265257984558</v>
      </c>
      <c r="AO304" s="80">
        <f t="shared" si="160"/>
        <v>2.0557256348384132</v>
      </c>
      <c r="AP304" s="80">
        <f t="shared" si="160"/>
        <v>2.0557326447913766</v>
      </c>
      <c r="AQ304" s="80">
        <f t="shared" si="160"/>
        <v>2.0556774889107432</v>
      </c>
      <c r="AR304" s="80">
        <f t="shared" si="160"/>
        <v>2.0561113118517067</v>
      </c>
      <c r="AS304" s="80">
        <f t="shared" si="160"/>
        <v>2.0526894173787995</v>
      </c>
      <c r="AT304" s="80">
        <f t="shared" si="160"/>
        <v>2.0791048162941244</v>
      </c>
      <c r="AU304" s="80">
        <f t="shared" si="154"/>
        <v>1.8145037288289245</v>
      </c>
    </row>
    <row r="305" spans="1:48" x14ac:dyDescent="0.2">
      <c r="A305" s="16" t="s">
        <v>2480</v>
      </c>
      <c r="B305" s="41"/>
      <c r="C305" s="42">
        <v>47349.442000000003</v>
      </c>
      <c r="D305" s="42"/>
      <c r="E305">
        <f t="shared" si="138"/>
        <v>2836.0128043441769</v>
      </c>
      <c r="F305">
        <f t="shared" si="139"/>
        <v>2836</v>
      </c>
      <c r="G305">
        <f t="shared" si="159"/>
        <v>1.7381078294420149E-2</v>
      </c>
      <c r="I305">
        <f t="shared" si="158"/>
        <v>1.7381078294420149E-2</v>
      </c>
      <c r="P305">
        <f t="shared" si="140"/>
        <v>2.3663684043272119E-2</v>
      </c>
      <c r="Q305" s="11">
        <f t="shared" si="141"/>
        <v>32330.942000000003</v>
      </c>
      <c r="R305">
        <f t="shared" si="157"/>
        <v>3.9471134995507823E-5</v>
      </c>
      <c r="S305" s="21">
        <v>0.1</v>
      </c>
      <c r="Z305">
        <f t="shared" si="142"/>
        <v>2836</v>
      </c>
      <c r="AA305" s="80">
        <f t="shared" si="143"/>
        <v>2.2362892516638911E-2</v>
      </c>
      <c r="AB305" s="80">
        <f t="shared" si="144"/>
        <v>-1.7828742145115546E-3</v>
      </c>
      <c r="AC305" s="80">
        <f t="shared" si="145"/>
        <v>-6.2826057488519702E-3</v>
      </c>
      <c r="AD305" s="80">
        <f t="shared" si="155"/>
        <v>-4.9818142222187618E-3</v>
      </c>
      <c r="AE305" s="80">
        <f t="shared" si="146"/>
        <v>2.481847294470113E-6</v>
      </c>
      <c r="AF305">
        <f t="shared" si="156"/>
        <v>-6.2826057488519702E-3</v>
      </c>
      <c r="AG305" s="106"/>
      <c r="AH305">
        <f t="shared" si="147"/>
        <v>1.9163952508931704E-2</v>
      </c>
      <c r="AI305">
        <f t="shared" si="148"/>
        <v>0.81998008802022537</v>
      </c>
      <c r="AJ305">
        <f t="shared" si="149"/>
        <v>0.76834521846194437</v>
      </c>
      <c r="AK305">
        <f t="shared" si="150"/>
        <v>0.20478106260084455</v>
      </c>
      <c r="AL305">
        <f t="shared" si="151"/>
        <v>2.2919351429062229</v>
      </c>
      <c r="AM305">
        <f t="shared" si="152"/>
        <v>2.2105463743957157</v>
      </c>
      <c r="AN305" s="80">
        <f t="shared" ref="AN305:AT320" si="161">$AU305+$AB$7*SIN(AO305)</f>
        <v>2.0631176591537361</v>
      </c>
      <c r="AO305" s="80">
        <f t="shared" si="161"/>
        <v>2.063116686718105</v>
      </c>
      <c r="AP305" s="80">
        <f t="shared" si="161"/>
        <v>2.0631242320706722</v>
      </c>
      <c r="AQ305" s="80">
        <f t="shared" si="161"/>
        <v>2.0630656831544112</v>
      </c>
      <c r="AR305" s="80">
        <f t="shared" si="161"/>
        <v>2.0635198318392374</v>
      </c>
      <c r="AS305" s="80">
        <f t="shared" si="161"/>
        <v>2.0599869780968043</v>
      </c>
      <c r="AT305" s="80">
        <f t="shared" si="161"/>
        <v>2.08688420853102</v>
      </c>
      <c r="AU305" s="80">
        <f t="shared" si="154"/>
        <v>1.8228408335137498</v>
      </c>
    </row>
    <row r="306" spans="1:48" x14ac:dyDescent="0.2">
      <c r="A306" s="16" t="s">
        <v>2484</v>
      </c>
      <c r="B306" s="41"/>
      <c r="C306" s="42">
        <v>47353.521999999997</v>
      </c>
      <c r="D306" s="42"/>
      <c r="E306">
        <f t="shared" si="138"/>
        <v>2839.0184708136962</v>
      </c>
      <c r="F306">
        <f t="shared" si="139"/>
        <v>2839</v>
      </c>
      <c r="G306">
        <f t="shared" si="159"/>
        <v>2.5072948265005834E-2</v>
      </c>
      <c r="I306">
        <f t="shared" si="158"/>
        <v>2.5072948265005834E-2</v>
      </c>
      <c r="P306">
        <f t="shared" si="140"/>
        <v>2.3722784043272119E-2</v>
      </c>
      <c r="Q306" s="11">
        <f t="shared" si="141"/>
        <v>32335.021999999997</v>
      </c>
      <c r="R306">
        <f t="shared" si="157"/>
        <v>1.82294342564981E-6</v>
      </c>
      <c r="S306" s="21">
        <v>0.1</v>
      </c>
      <c r="Z306">
        <f t="shared" si="142"/>
        <v>2839</v>
      </c>
      <c r="AA306" s="80">
        <f t="shared" si="143"/>
        <v>2.2345504258883278E-2</v>
      </c>
      <c r="AB306" s="80">
        <f t="shared" si="144"/>
        <v>5.925393378853186E-3</v>
      </c>
      <c r="AC306" s="80">
        <f t="shared" si="145"/>
        <v>1.3501642217337156E-3</v>
      </c>
      <c r="AD306" s="80">
        <f t="shared" si="155"/>
        <v>2.7274440061225563E-3</v>
      </c>
      <c r="AE306" s="80">
        <f t="shared" si="146"/>
        <v>7.43895080653386E-7</v>
      </c>
      <c r="AF306">
        <f t="shared" si="156"/>
        <v>1.3501642217337156E-3</v>
      </c>
      <c r="AG306" s="106"/>
      <c r="AH306">
        <f t="shared" si="147"/>
        <v>1.9147554886152648E-2</v>
      </c>
      <c r="AI306">
        <f t="shared" si="148"/>
        <v>0.81968293521015512</v>
      </c>
      <c r="AJ306">
        <f t="shared" si="149"/>
        <v>0.76741507526310737</v>
      </c>
      <c r="AK306">
        <f t="shared" si="150"/>
        <v>0.20451945739882962</v>
      </c>
      <c r="AL306">
        <f t="shared" si="151"/>
        <v>2.2933871457420021</v>
      </c>
      <c r="AM306">
        <f t="shared" si="152"/>
        <v>2.2148268631670129</v>
      </c>
      <c r="AN306" s="80">
        <f t="shared" si="161"/>
        <v>2.0648216531185581</v>
      </c>
      <c r="AO306" s="80">
        <f t="shared" si="161"/>
        <v>2.0648206611154469</v>
      </c>
      <c r="AP306" s="80">
        <f t="shared" si="161"/>
        <v>2.0648283339316871</v>
      </c>
      <c r="AQ306" s="80">
        <f t="shared" si="161"/>
        <v>2.0647689843863439</v>
      </c>
      <c r="AR306" s="80">
        <f t="shared" si="161"/>
        <v>2.0652278853110073</v>
      </c>
      <c r="AS306" s="80">
        <f t="shared" si="161"/>
        <v>2.0616693421287717</v>
      </c>
      <c r="AT306" s="80">
        <f t="shared" si="161"/>
        <v>2.0886768451354807</v>
      </c>
      <c r="AU306" s="80">
        <f t="shared" si="154"/>
        <v>1.8247647807487093</v>
      </c>
    </row>
    <row r="307" spans="1:48" x14ac:dyDescent="0.2">
      <c r="A307" s="16" t="s">
        <v>2484</v>
      </c>
      <c r="B307" s="41"/>
      <c r="C307" s="42">
        <v>47368.447999999997</v>
      </c>
      <c r="D307" s="42"/>
      <c r="E307">
        <f t="shared" si="138"/>
        <v>2850.0142006480369</v>
      </c>
      <c r="F307">
        <f t="shared" si="139"/>
        <v>2850</v>
      </c>
      <c r="G307">
        <f t="shared" si="159"/>
        <v>1.9276471481134649E-2</v>
      </c>
      <c r="I307">
        <f t="shared" si="158"/>
        <v>1.9276471481134649E-2</v>
      </c>
      <c r="P307">
        <f t="shared" si="140"/>
        <v>2.3940100043272121E-2</v>
      </c>
      <c r="Q307" s="11">
        <f t="shared" si="141"/>
        <v>32349.947999999997</v>
      </c>
      <c r="R307">
        <f t="shared" si="157"/>
        <v>2.1749431365584421E-5</v>
      </c>
      <c r="S307" s="21">
        <v>0.1</v>
      </c>
      <c r="Z307">
        <f t="shared" si="142"/>
        <v>2850</v>
      </c>
      <c r="AA307" s="80">
        <f t="shared" si="143"/>
        <v>2.228131930926092E-2</v>
      </c>
      <c r="AB307" s="80">
        <f t="shared" si="144"/>
        <v>1.8946508994094682E-4</v>
      </c>
      <c r="AC307" s="80">
        <f t="shared" si="145"/>
        <v>-4.6636285621374715E-3</v>
      </c>
      <c r="AD307" s="80">
        <f t="shared" si="155"/>
        <v>-3.0048478281262704E-3</v>
      </c>
      <c r="AE307" s="80">
        <f t="shared" si="146"/>
        <v>9.029110470195164E-7</v>
      </c>
      <c r="AF307">
        <f t="shared" si="156"/>
        <v>-4.6636285621374715E-3</v>
      </c>
      <c r="AG307" s="106"/>
      <c r="AH307">
        <f t="shared" si="147"/>
        <v>1.9087006391193703E-2</v>
      </c>
      <c r="AI307">
        <f t="shared" si="148"/>
        <v>0.81859845920680097</v>
      </c>
      <c r="AJ307">
        <f t="shared" si="149"/>
        <v>0.76399651388038647</v>
      </c>
      <c r="AK307">
        <f t="shared" si="150"/>
        <v>0.20355818162626171</v>
      </c>
      <c r="AL307">
        <f t="shared" si="151"/>
        <v>2.298702180660078</v>
      </c>
      <c r="AM307">
        <f t="shared" si="152"/>
        <v>2.2306136784238384</v>
      </c>
      <c r="AN307" s="80">
        <f t="shared" si="161"/>
        <v>2.0710643619758713</v>
      </c>
      <c r="AO307" s="80">
        <f t="shared" si="161"/>
        <v>2.0710632957029746</v>
      </c>
      <c r="AP307" s="80">
        <f t="shared" si="161"/>
        <v>2.0710714486263386</v>
      </c>
      <c r="AQ307" s="80">
        <f t="shared" si="161"/>
        <v>2.0710091067490115</v>
      </c>
      <c r="AR307" s="80">
        <f t="shared" si="161"/>
        <v>2.0714856275929363</v>
      </c>
      <c r="AS307" s="80">
        <f t="shared" si="161"/>
        <v>2.0678326433855614</v>
      </c>
      <c r="AT307" s="80">
        <f t="shared" si="161"/>
        <v>2.0952414919218265</v>
      </c>
      <c r="AU307" s="80">
        <f t="shared" si="154"/>
        <v>1.8318192539435616</v>
      </c>
    </row>
    <row r="308" spans="1:48" x14ac:dyDescent="0.2">
      <c r="A308" s="16" t="s">
        <v>2522</v>
      </c>
      <c r="B308" s="41"/>
      <c r="C308" s="42">
        <v>47380.663</v>
      </c>
      <c r="D308" s="42"/>
      <c r="E308">
        <f t="shared" si="138"/>
        <v>2859.0127829826552</v>
      </c>
      <c r="F308">
        <f t="shared" si="139"/>
        <v>2859</v>
      </c>
      <c r="G308">
        <f t="shared" si="159"/>
        <v>1.7352081398712471E-2</v>
      </c>
      <c r="I308">
        <f t="shared" si="158"/>
        <v>1.7352081398712471E-2</v>
      </c>
      <c r="P308">
        <f t="shared" si="140"/>
        <v>2.411862404327212E-2</v>
      </c>
      <c r="Q308" s="11">
        <f t="shared" si="141"/>
        <v>32362.163</v>
      </c>
      <c r="R308">
        <f t="shared" si="157"/>
        <v>4.578609936064429E-5</v>
      </c>
      <c r="S308" s="21">
        <v>0.1</v>
      </c>
      <c r="Z308">
        <f t="shared" si="142"/>
        <v>2859</v>
      </c>
      <c r="AA308" s="80">
        <f t="shared" si="143"/>
        <v>2.2228306535244158E-2</v>
      </c>
      <c r="AB308" s="80">
        <f t="shared" si="144"/>
        <v>-1.6848923226363034E-3</v>
      </c>
      <c r="AC308" s="80">
        <f t="shared" si="145"/>
        <v>-6.7665426445596491E-3</v>
      </c>
      <c r="AD308" s="80">
        <f t="shared" si="155"/>
        <v>-4.8762251365316867E-3</v>
      </c>
      <c r="AE308" s="80">
        <f t="shared" si="146"/>
        <v>2.3777571582143469E-6</v>
      </c>
      <c r="AF308">
        <f t="shared" si="156"/>
        <v>-6.7665426445596491E-3</v>
      </c>
      <c r="AG308" s="106"/>
      <c r="AH308">
        <f t="shared" si="147"/>
        <v>1.9036973721348775E-2</v>
      </c>
      <c r="AI308">
        <f t="shared" si="148"/>
        <v>0.8177170852713217</v>
      </c>
      <c r="AJ308">
        <f t="shared" si="149"/>
        <v>0.76119021419790622</v>
      </c>
      <c r="AK308">
        <f t="shared" si="150"/>
        <v>0.20276930563365403</v>
      </c>
      <c r="AL308">
        <f t="shared" si="151"/>
        <v>2.3030404180710491</v>
      </c>
      <c r="AM308">
        <f t="shared" si="152"/>
        <v>2.2436385862466319</v>
      </c>
      <c r="AN308" s="80">
        <f t="shared" si="161"/>
        <v>2.0761659057970796</v>
      </c>
      <c r="AO308" s="80">
        <f t="shared" si="161"/>
        <v>2.0761647757436088</v>
      </c>
      <c r="AP308" s="80">
        <f t="shared" si="161"/>
        <v>2.0761733365626771</v>
      </c>
      <c r="AQ308" s="80">
        <f t="shared" si="161"/>
        <v>2.0761084800283722</v>
      </c>
      <c r="AR308" s="80">
        <f t="shared" si="161"/>
        <v>2.0765996421708763</v>
      </c>
      <c r="AS308" s="80">
        <f t="shared" si="161"/>
        <v>2.0728691213037531</v>
      </c>
      <c r="AT308" s="80">
        <f t="shared" si="161"/>
        <v>2.1006028147197089</v>
      </c>
      <c r="AU308" s="80">
        <f t="shared" si="154"/>
        <v>1.8375910956484409</v>
      </c>
    </row>
    <row r="309" spans="1:48" x14ac:dyDescent="0.2">
      <c r="A309" s="16" t="s">
        <v>2485</v>
      </c>
      <c r="B309" s="41"/>
      <c r="C309" s="42">
        <v>47482.468000000001</v>
      </c>
      <c r="D309" s="42"/>
      <c r="E309">
        <f t="shared" si="138"/>
        <v>2934.0107915438957</v>
      </c>
      <c r="F309">
        <f t="shared" si="139"/>
        <v>2934</v>
      </c>
      <c r="G309">
        <f t="shared" si="159"/>
        <v>1.4648830649093725E-2</v>
      </c>
      <c r="I309">
        <f t="shared" si="158"/>
        <v>1.4648830649093725E-2</v>
      </c>
      <c r="P309">
        <f t="shared" si="140"/>
        <v>2.5631524043272118E-2</v>
      </c>
      <c r="Q309" s="11">
        <f t="shared" si="141"/>
        <v>32463.968000000001</v>
      </c>
      <c r="R309">
        <f t="shared" si="157"/>
        <v>1.2061955419052971E-4</v>
      </c>
      <c r="S309" s="21">
        <v>0.1</v>
      </c>
      <c r="Z309">
        <f t="shared" si="142"/>
        <v>2934</v>
      </c>
      <c r="AA309" s="80">
        <f t="shared" si="143"/>
        <v>2.1769460703539151E-2</v>
      </c>
      <c r="AB309" s="80">
        <f t="shared" si="144"/>
        <v>-3.9543002499075539E-3</v>
      </c>
      <c r="AC309" s="80">
        <f t="shared" si="145"/>
        <v>-1.0982693394178393E-2</v>
      </c>
      <c r="AD309" s="80">
        <f t="shared" si="155"/>
        <v>-7.1206300544454267E-3</v>
      </c>
      <c r="AE309" s="80">
        <f t="shared" si="146"/>
        <v>5.0703372372271478E-6</v>
      </c>
      <c r="AF309">
        <f t="shared" si="156"/>
        <v>-1.0982693394178393E-2</v>
      </c>
      <c r="AG309" s="106"/>
      <c r="AH309">
        <f t="shared" si="147"/>
        <v>1.8603130899001279E-2</v>
      </c>
      <c r="AI309">
        <f t="shared" si="148"/>
        <v>0.81057707249599353</v>
      </c>
      <c r="AJ309">
        <f t="shared" si="149"/>
        <v>0.73749279782609134</v>
      </c>
      <c r="AK309">
        <f t="shared" si="150"/>
        <v>0.19611579958011718</v>
      </c>
      <c r="AL309">
        <f t="shared" si="151"/>
        <v>2.3388364418280259</v>
      </c>
      <c r="AM309">
        <f t="shared" si="152"/>
        <v>2.3561643273552861</v>
      </c>
      <c r="AN309" s="80">
        <f t="shared" si="161"/>
        <v>2.1184688372339546</v>
      </c>
      <c r="AO309" s="80">
        <f t="shared" si="161"/>
        <v>2.1184670607523057</v>
      </c>
      <c r="AP309" s="80">
        <f t="shared" si="161"/>
        <v>2.1184795734284583</v>
      </c>
      <c r="AQ309" s="80">
        <f t="shared" si="161"/>
        <v>2.1183914347347095</v>
      </c>
      <c r="AR309" s="80">
        <f t="shared" si="161"/>
        <v>2.1190120086257735</v>
      </c>
      <c r="AS309" s="80">
        <f t="shared" si="161"/>
        <v>2.1146291003419213</v>
      </c>
      <c r="AT309" s="80">
        <f t="shared" si="161"/>
        <v>2.1449411322790226</v>
      </c>
      <c r="AU309" s="80">
        <f t="shared" si="154"/>
        <v>1.885689776522435</v>
      </c>
    </row>
    <row r="310" spans="1:48" x14ac:dyDescent="0.2">
      <c r="A310" s="16" t="s">
        <v>2522</v>
      </c>
      <c r="B310" s="41"/>
      <c r="C310" s="42">
        <v>47524.553</v>
      </c>
      <c r="D310" s="42"/>
      <c r="E310">
        <f t="shared" si="138"/>
        <v>2965.0140938404406</v>
      </c>
      <c r="F310">
        <f t="shared" si="139"/>
        <v>2965</v>
      </c>
      <c r="G310">
        <f t="shared" si="159"/>
        <v>1.9131487002596259E-2</v>
      </c>
      <c r="I310">
        <f t="shared" si="158"/>
        <v>1.9131487002596259E-2</v>
      </c>
      <c r="P310">
        <f t="shared" si="140"/>
        <v>2.6270000043272113E-2</v>
      </c>
      <c r="Q310" s="11">
        <f t="shared" si="141"/>
        <v>32506.053</v>
      </c>
      <c r="R310">
        <f t="shared" si="157"/>
        <v>5.0958368431899229E-5</v>
      </c>
      <c r="S310" s="21">
        <v>0.1</v>
      </c>
      <c r="Z310">
        <f t="shared" si="142"/>
        <v>2965</v>
      </c>
      <c r="AA310" s="80">
        <f t="shared" si="143"/>
        <v>2.1571118334696156E-2</v>
      </c>
      <c r="AB310" s="80">
        <f t="shared" si="144"/>
        <v>7.1627584716648512E-4</v>
      </c>
      <c r="AC310" s="80">
        <f t="shared" si="145"/>
        <v>-7.1385130406758542E-3</v>
      </c>
      <c r="AD310" s="80">
        <f t="shared" si="155"/>
        <v>-2.4396313320998973E-3</v>
      </c>
      <c r="AE310" s="80">
        <f t="shared" si="146"/>
        <v>5.9518010365635203E-7</v>
      </c>
      <c r="AF310">
        <f t="shared" si="156"/>
        <v>-7.1385130406758542E-3</v>
      </c>
      <c r="AG310" s="106"/>
      <c r="AH310">
        <f t="shared" si="147"/>
        <v>1.8415211155429774E-2</v>
      </c>
      <c r="AI310">
        <f t="shared" si="148"/>
        <v>0.80773105535027379</v>
      </c>
      <c r="AJ310">
        <f t="shared" si="149"/>
        <v>0.72754365991388803</v>
      </c>
      <c r="AK310">
        <f t="shared" si="150"/>
        <v>0.19332642145453713</v>
      </c>
      <c r="AL310">
        <f t="shared" si="151"/>
        <v>2.3534520450110215</v>
      </c>
      <c r="AM310">
        <f t="shared" si="152"/>
        <v>2.4048811572115274</v>
      </c>
      <c r="AN310" s="80">
        <f t="shared" si="161"/>
        <v>2.135847364441644</v>
      </c>
      <c r="AO310" s="80">
        <f t="shared" si="161"/>
        <v>2.1358452550779341</v>
      </c>
      <c r="AP310" s="80">
        <f t="shared" si="161"/>
        <v>2.1358597029326734</v>
      </c>
      <c r="AQ310" s="80">
        <f t="shared" si="161"/>
        <v>2.1357607373441931</v>
      </c>
      <c r="AR310" s="80">
        <f t="shared" si="161"/>
        <v>2.136438327258968</v>
      </c>
      <c r="AS310" s="80">
        <f t="shared" si="161"/>
        <v>2.1317844583173069</v>
      </c>
      <c r="AT310" s="80">
        <f t="shared" si="161"/>
        <v>2.1630919385701142</v>
      </c>
      <c r="AU310" s="80">
        <f t="shared" si="154"/>
        <v>1.9055705646170189</v>
      </c>
    </row>
    <row r="311" spans="1:48" x14ac:dyDescent="0.2">
      <c r="A311" s="16" t="s">
        <v>2486</v>
      </c>
      <c r="B311" s="41"/>
      <c r="C311" s="42">
        <v>47565.273999999998</v>
      </c>
      <c r="D311" s="42"/>
      <c r="E311">
        <f t="shared" si="138"/>
        <v>2995.0125605819767</v>
      </c>
      <c r="F311">
        <f t="shared" si="139"/>
        <v>2995</v>
      </c>
      <c r="G311">
        <f t="shared" si="159"/>
        <v>1.705018670327263E-2</v>
      </c>
      <c r="I311">
        <f t="shared" si="158"/>
        <v>1.705018670327263E-2</v>
      </c>
      <c r="P311">
        <f t="shared" si="140"/>
        <v>2.689520004327212E-2</v>
      </c>
      <c r="Q311" s="11">
        <f t="shared" si="141"/>
        <v>32546.773999999998</v>
      </c>
      <c r="R311">
        <f t="shared" si="157"/>
        <v>9.6924287664767911E-5</v>
      </c>
      <c r="S311" s="21">
        <v>0.1</v>
      </c>
      <c r="Z311">
        <f t="shared" si="142"/>
        <v>2995</v>
      </c>
      <c r="AA311" s="80">
        <f t="shared" si="143"/>
        <v>2.1374478854444556E-2</v>
      </c>
      <c r="AB311" s="80">
        <f t="shared" si="144"/>
        <v>-1.1785204181417389E-3</v>
      </c>
      <c r="AC311" s="80">
        <f t="shared" si="145"/>
        <v>-9.84501333999949E-3</v>
      </c>
      <c r="AD311" s="80">
        <f t="shared" si="155"/>
        <v>-4.3242921511719261E-3</v>
      </c>
      <c r="AE311" s="80">
        <f t="shared" si="146"/>
        <v>1.8699502608687124E-6</v>
      </c>
      <c r="AF311">
        <f t="shared" si="156"/>
        <v>-9.84501333999949E-3</v>
      </c>
      <c r="AG311" s="106"/>
      <c r="AH311">
        <f t="shared" si="147"/>
        <v>1.8228707121414368E-2</v>
      </c>
      <c r="AI311">
        <f t="shared" si="148"/>
        <v>0.80503437556138691</v>
      </c>
      <c r="AJ311">
        <f t="shared" si="149"/>
        <v>0.71783479680923978</v>
      </c>
      <c r="AK311">
        <f t="shared" si="150"/>
        <v>0.19060655181918187</v>
      </c>
      <c r="AL311">
        <f t="shared" si="151"/>
        <v>2.3674994732433068</v>
      </c>
      <c r="AM311">
        <f t="shared" si="152"/>
        <v>2.4533456141615058</v>
      </c>
      <c r="AN311" s="80">
        <f t="shared" si="161"/>
        <v>2.1526077075338583</v>
      </c>
      <c r="AO311" s="80">
        <f t="shared" si="161"/>
        <v>2.1526052358803005</v>
      </c>
      <c r="AP311" s="80">
        <f t="shared" si="161"/>
        <v>2.1526217314554925</v>
      </c>
      <c r="AQ311" s="80">
        <f t="shared" si="161"/>
        <v>2.1525116337590013</v>
      </c>
      <c r="AR311" s="80">
        <f t="shared" si="161"/>
        <v>2.1532461187623908</v>
      </c>
      <c r="AS311" s="80">
        <f t="shared" si="161"/>
        <v>2.148330584960644</v>
      </c>
      <c r="AT311" s="80">
        <f t="shared" si="161"/>
        <v>2.1805603187275207</v>
      </c>
      <c r="AU311" s="80">
        <f t="shared" si="154"/>
        <v>1.9248100369666163</v>
      </c>
    </row>
    <row r="312" spans="1:48" x14ac:dyDescent="0.2">
      <c r="A312" s="16" t="s">
        <v>2486</v>
      </c>
      <c r="B312" s="41"/>
      <c r="C312" s="42">
        <v>47592.423999999999</v>
      </c>
      <c r="D312" s="42"/>
      <c r="E312">
        <f t="shared" si="138"/>
        <v>3015.0135028975583</v>
      </c>
      <c r="F312">
        <f t="shared" si="139"/>
        <v>3015</v>
      </c>
      <c r="G312">
        <f t="shared" si="159"/>
        <v>1.8329319835174829E-2</v>
      </c>
      <c r="I312">
        <f t="shared" si="158"/>
        <v>1.8329319835174829E-2</v>
      </c>
      <c r="P312">
        <f t="shared" si="140"/>
        <v>2.7316000043272115E-2</v>
      </c>
      <c r="Q312" s="11">
        <f t="shared" si="141"/>
        <v>32573.923999999999</v>
      </c>
      <c r="R312">
        <f t="shared" si="157"/>
        <v>8.0760421162607481E-5</v>
      </c>
      <c r="S312" s="21">
        <v>0.1</v>
      </c>
      <c r="Z312">
        <f t="shared" si="142"/>
        <v>3015</v>
      </c>
      <c r="AA312" s="80">
        <f t="shared" si="143"/>
        <v>2.1240865708384724E-2</v>
      </c>
      <c r="AB312" s="80">
        <f t="shared" si="144"/>
        <v>2.2744210075401061E-4</v>
      </c>
      <c r="AC312" s="80">
        <f t="shared" si="145"/>
        <v>-8.9866802080972863E-3</v>
      </c>
      <c r="AD312" s="80">
        <f t="shared" si="155"/>
        <v>-2.9115458732098948E-3</v>
      </c>
      <c r="AE312" s="80">
        <f t="shared" si="146"/>
        <v>8.4770993718055693E-7</v>
      </c>
      <c r="AF312">
        <f t="shared" si="156"/>
        <v>-8.9866802080972863E-3</v>
      </c>
      <c r="AG312" s="106"/>
      <c r="AH312">
        <f t="shared" si="147"/>
        <v>1.8101877734420818E-2</v>
      </c>
      <c r="AI312">
        <f t="shared" si="148"/>
        <v>0.80326769047473889</v>
      </c>
      <c r="AJ312">
        <f t="shared" si="149"/>
        <v>0.71131975100549782</v>
      </c>
      <c r="AK312">
        <f t="shared" si="150"/>
        <v>0.18878254871145703</v>
      </c>
      <c r="AL312">
        <f t="shared" si="151"/>
        <v>2.3768127208536005</v>
      </c>
      <c r="AM312">
        <f t="shared" si="152"/>
        <v>2.4864079663429126</v>
      </c>
      <c r="AN312" s="80">
        <f t="shared" si="161"/>
        <v>2.1637503870094017</v>
      </c>
      <c r="AO312" s="80">
        <f t="shared" si="161"/>
        <v>2.1637476508390705</v>
      </c>
      <c r="AP312" s="80">
        <f t="shared" si="161"/>
        <v>2.1637656086740673</v>
      </c>
      <c r="AQ312" s="80">
        <f t="shared" si="161"/>
        <v>2.1636477403734746</v>
      </c>
      <c r="AR312" s="80">
        <f t="shared" si="161"/>
        <v>2.1644210063987073</v>
      </c>
      <c r="AS312" s="80">
        <f t="shared" si="161"/>
        <v>2.1593317477555645</v>
      </c>
      <c r="AT312" s="80">
        <f t="shared" si="161"/>
        <v>2.192153271969425</v>
      </c>
      <c r="AU312" s="80">
        <f t="shared" si="154"/>
        <v>1.937636351866348</v>
      </c>
    </row>
    <row r="313" spans="1:48" x14ac:dyDescent="0.2">
      <c r="A313" s="16" t="s">
        <v>2487</v>
      </c>
      <c r="B313" s="41"/>
      <c r="C313" s="42">
        <v>47649.432000000001</v>
      </c>
      <c r="D313" s="42"/>
      <c r="E313">
        <f t="shared" si="138"/>
        <v>3057.0103249795711</v>
      </c>
      <c r="F313">
        <f t="shared" si="139"/>
        <v>3057</v>
      </c>
      <c r="G313">
        <f t="shared" si="159"/>
        <v>1.4015499415108934E-2</v>
      </c>
      <c r="I313">
        <f t="shared" si="158"/>
        <v>1.4015499415108934E-2</v>
      </c>
      <c r="P313">
        <f t="shared" si="140"/>
        <v>2.8210096043272112E-2</v>
      </c>
      <c r="Q313" s="11">
        <f t="shared" si="141"/>
        <v>32630.932000000001</v>
      </c>
      <c r="R313">
        <f t="shared" si="157"/>
        <v>2.0148657343626146E-4</v>
      </c>
      <c r="S313" s="21">
        <v>0.1</v>
      </c>
      <c r="Z313">
        <f t="shared" si="142"/>
        <v>3057</v>
      </c>
      <c r="AA313" s="80">
        <f t="shared" si="143"/>
        <v>2.0953848738186915E-2</v>
      </c>
      <c r="AB313" s="80">
        <f t="shared" si="144"/>
        <v>-3.8136770170958401E-3</v>
      </c>
      <c r="AC313" s="80">
        <f t="shared" si="145"/>
        <v>-1.4194596628163178E-2</v>
      </c>
      <c r="AD313" s="80">
        <f t="shared" si="155"/>
        <v>-6.9383493230779809E-3</v>
      </c>
      <c r="AE313" s="80">
        <f t="shared" si="146"/>
        <v>4.8140691329056676E-6</v>
      </c>
      <c r="AF313">
        <f t="shared" si="156"/>
        <v>-1.4194596628163178E-2</v>
      </c>
      <c r="AG313" s="106"/>
      <c r="AH313">
        <f t="shared" si="147"/>
        <v>1.7829176432204774E-2</v>
      </c>
      <c r="AI313">
        <f t="shared" si="148"/>
        <v>0.79963766070758324</v>
      </c>
      <c r="AJ313">
        <f t="shared" si="149"/>
        <v>0.69753212603279635</v>
      </c>
      <c r="AK313">
        <f t="shared" si="150"/>
        <v>0.18492535062129059</v>
      </c>
      <c r="AL313">
        <f t="shared" si="151"/>
        <v>2.3962392066838771</v>
      </c>
      <c r="AM313">
        <f t="shared" si="152"/>
        <v>2.5578995048577298</v>
      </c>
      <c r="AN313" s="80">
        <f t="shared" si="161"/>
        <v>2.1870713060932712</v>
      </c>
      <c r="AO313" s="80">
        <f t="shared" si="161"/>
        <v>2.1870679517849334</v>
      </c>
      <c r="AP313" s="80">
        <f t="shared" si="161"/>
        <v>2.1870892357563765</v>
      </c>
      <c r="AQ313" s="80">
        <f t="shared" si="161"/>
        <v>2.186954172493536</v>
      </c>
      <c r="AR313" s="80">
        <f t="shared" si="161"/>
        <v>2.1878108170551944</v>
      </c>
      <c r="AS313" s="80">
        <f t="shared" si="161"/>
        <v>2.1823598239862751</v>
      </c>
      <c r="AT313" s="80">
        <f t="shared" si="161"/>
        <v>2.216362433896319</v>
      </c>
      <c r="AU313" s="80">
        <f t="shared" si="154"/>
        <v>1.9645716131557842</v>
      </c>
    </row>
    <row r="314" spans="1:48" x14ac:dyDescent="0.2">
      <c r="A314" s="16" t="s">
        <v>2522</v>
      </c>
      <c r="B314" s="41"/>
      <c r="C314" s="42">
        <v>47650.790999999997</v>
      </c>
      <c r="D314" s="42"/>
      <c r="E314">
        <f t="shared" si="138"/>
        <v>3058.0114771197855</v>
      </c>
      <c r="F314">
        <f t="shared" si="139"/>
        <v>3058</v>
      </c>
      <c r="G314">
        <f t="shared" si="159"/>
        <v>1.5579456070554443E-2</v>
      </c>
      <c r="I314">
        <f t="shared" si="158"/>
        <v>1.5579456070554443E-2</v>
      </c>
      <c r="P314">
        <f t="shared" si="140"/>
        <v>2.823155604327212E-2</v>
      </c>
      <c r="Q314" s="11">
        <f t="shared" si="141"/>
        <v>32632.290999999997</v>
      </c>
      <c r="R314">
        <f t="shared" si="157"/>
        <v>1.6007563371964265E-4</v>
      </c>
      <c r="S314" s="21">
        <v>0.1</v>
      </c>
      <c r="Z314">
        <f t="shared" si="142"/>
        <v>3058</v>
      </c>
      <c r="AA314" s="80">
        <f t="shared" si="143"/>
        <v>2.0946910324291065E-2</v>
      </c>
      <c r="AB314" s="80">
        <f t="shared" si="144"/>
        <v>-2.2431239491732223E-3</v>
      </c>
      <c r="AC314" s="80">
        <f t="shared" si="145"/>
        <v>-1.2652099972717677E-2</v>
      </c>
      <c r="AD314" s="80">
        <f t="shared" si="155"/>
        <v>-5.3674542537366227E-3</v>
      </c>
      <c r="AE314" s="80">
        <f t="shared" si="146"/>
        <v>2.8809565165955364E-6</v>
      </c>
      <c r="AF314">
        <f t="shared" si="156"/>
        <v>-1.2652099972717677E-2</v>
      </c>
      <c r="AG314" s="106"/>
      <c r="AH314">
        <f t="shared" si="147"/>
        <v>1.7822580019727665E-2</v>
      </c>
      <c r="AI314">
        <f t="shared" si="148"/>
        <v>0.79955254167223744</v>
      </c>
      <c r="AJ314">
        <f t="shared" si="149"/>
        <v>0.69720214839044092</v>
      </c>
      <c r="AK314">
        <f t="shared" si="150"/>
        <v>0.18483308350800373</v>
      </c>
      <c r="AL314">
        <f t="shared" si="151"/>
        <v>2.396699610158068</v>
      </c>
      <c r="AM314">
        <f t="shared" si="152"/>
        <v>2.5596369050711671</v>
      </c>
      <c r="AN314" s="80">
        <f t="shared" si="161"/>
        <v>2.1876252855283971</v>
      </c>
      <c r="AO314" s="80">
        <f t="shared" si="161"/>
        <v>2.1876219154395975</v>
      </c>
      <c r="AP314" s="80">
        <f t="shared" si="161"/>
        <v>2.1876432828330152</v>
      </c>
      <c r="AQ314" s="80">
        <f t="shared" si="161"/>
        <v>2.1875077961235578</v>
      </c>
      <c r="AR314" s="80">
        <f t="shared" si="161"/>
        <v>2.1883664546215642</v>
      </c>
      <c r="AS314" s="80">
        <f t="shared" si="161"/>
        <v>2.1829069134645671</v>
      </c>
      <c r="AT314" s="80">
        <f t="shared" si="161"/>
        <v>2.2169366080404025</v>
      </c>
      <c r="AU314" s="80">
        <f t="shared" si="154"/>
        <v>1.9652129289007707</v>
      </c>
    </row>
    <row r="315" spans="1:48" x14ac:dyDescent="0.2">
      <c r="A315" s="16" t="s">
        <v>2522</v>
      </c>
      <c r="B315" s="41"/>
      <c r="C315" s="42">
        <v>47650.796000000002</v>
      </c>
      <c r="D315" s="42"/>
      <c r="E315">
        <f t="shared" si="138"/>
        <v>3058.01516053458</v>
      </c>
      <c r="F315">
        <f t="shared" si="139"/>
        <v>3058</v>
      </c>
      <c r="G315">
        <f t="shared" si="159"/>
        <v>2.0579456075211056E-2</v>
      </c>
      <c r="I315">
        <f t="shared" si="158"/>
        <v>2.0579456075211056E-2</v>
      </c>
      <c r="P315">
        <f t="shared" si="140"/>
        <v>2.823155604327212E-2</v>
      </c>
      <c r="Q315" s="11">
        <f t="shared" si="141"/>
        <v>32632.296000000002</v>
      </c>
      <c r="R315">
        <f t="shared" si="157"/>
        <v>5.8554633921200142E-5</v>
      </c>
      <c r="S315" s="21">
        <v>0.1</v>
      </c>
      <c r="Z315">
        <f t="shared" si="142"/>
        <v>3058</v>
      </c>
      <c r="AA315" s="80">
        <f t="shared" si="143"/>
        <v>2.0946910324291065E-2</v>
      </c>
      <c r="AB315" s="80">
        <f t="shared" si="144"/>
        <v>2.7568760554833906E-3</v>
      </c>
      <c r="AC315" s="80">
        <f t="shared" si="145"/>
        <v>-7.6520999680610644E-3</v>
      </c>
      <c r="AD315" s="80">
        <f t="shared" si="155"/>
        <v>-3.6745424908000979E-4</v>
      </c>
      <c r="AE315" s="80">
        <f t="shared" si="146"/>
        <v>1.3502262516695387E-8</v>
      </c>
      <c r="AF315">
        <f t="shared" si="156"/>
        <v>-7.6520999680610644E-3</v>
      </c>
      <c r="AG315" s="106"/>
      <c r="AH315">
        <f t="shared" si="147"/>
        <v>1.7822580019727665E-2</v>
      </c>
      <c r="AI315">
        <f t="shared" si="148"/>
        <v>0.79955254167223744</v>
      </c>
      <c r="AJ315">
        <f t="shared" si="149"/>
        <v>0.69720214839044092</v>
      </c>
      <c r="AK315">
        <f t="shared" si="150"/>
        <v>0.18483308350800373</v>
      </c>
      <c r="AL315">
        <f t="shared" si="151"/>
        <v>2.396699610158068</v>
      </c>
      <c r="AM315">
        <f t="shared" si="152"/>
        <v>2.5596369050711671</v>
      </c>
      <c r="AN315" s="80">
        <f t="shared" si="161"/>
        <v>2.1876252855283971</v>
      </c>
      <c r="AO315" s="80">
        <f t="shared" si="161"/>
        <v>2.1876219154395975</v>
      </c>
      <c r="AP315" s="80">
        <f t="shared" si="161"/>
        <v>2.1876432828330152</v>
      </c>
      <c r="AQ315" s="80">
        <f t="shared" si="161"/>
        <v>2.1875077961235578</v>
      </c>
      <c r="AR315" s="80">
        <f t="shared" si="161"/>
        <v>2.1883664546215642</v>
      </c>
      <c r="AS315" s="80">
        <f t="shared" si="161"/>
        <v>2.1829069134645671</v>
      </c>
      <c r="AT315" s="80">
        <f t="shared" si="161"/>
        <v>2.2169366080404025</v>
      </c>
      <c r="AU315" s="80">
        <f t="shared" si="154"/>
        <v>1.9652129289007707</v>
      </c>
    </row>
    <row r="316" spans="1:48" x14ac:dyDescent="0.2">
      <c r="A316" s="16" t="s">
        <v>2522</v>
      </c>
      <c r="B316" s="41"/>
      <c r="C316" s="42">
        <v>47665.722999999998</v>
      </c>
      <c r="D316" s="42"/>
      <c r="E316">
        <f t="shared" si="138"/>
        <v>3069.0116270518761</v>
      </c>
      <c r="F316">
        <f t="shared" si="139"/>
        <v>3069</v>
      </c>
      <c r="G316">
        <f t="shared" si="159"/>
        <v>1.5782979295181576E-2</v>
      </c>
      <c r="I316">
        <f t="shared" si="158"/>
        <v>1.5782979295181576E-2</v>
      </c>
      <c r="P316">
        <f t="shared" si="140"/>
        <v>2.8468144043272119E-2</v>
      </c>
      <c r="Q316" s="11">
        <f t="shared" si="141"/>
        <v>32647.222999999998</v>
      </c>
      <c r="R316">
        <f t="shared" si="157"/>
        <v>1.6091340468619902E-4</v>
      </c>
      <c r="S316" s="21">
        <v>0.1</v>
      </c>
      <c r="Z316">
        <f t="shared" si="142"/>
        <v>3069</v>
      </c>
      <c r="AA316" s="80">
        <f t="shared" si="143"/>
        <v>2.08702703365422E-2</v>
      </c>
      <c r="AB316" s="80">
        <f t="shared" si="144"/>
        <v>-1.9667262893313317E-3</v>
      </c>
      <c r="AC316" s="80">
        <f t="shared" si="145"/>
        <v>-1.2685164748090543E-2</v>
      </c>
      <c r="AD316" s="80">
        <f t="shared" si="155"/>
        <v>-5.087291041360624E-3</v>
      </c>
      <c r="AE316" s="80">
        <f t="shared" si="146"/>
        <v>2.5880530139508063E-6</v>
      </c>
      <c r="AF316">
        <f t="shared" si="156"/>
        <v>-1.2685164748090543E-2</v>
      </c>
      <c r="AG316" s="106"/>
      <c r="AH316">
        <f t="shared" si="147"/>
        <v>1.7749705584512908E-2</v>
      </c>
      <c r="AI316">
        <f t="shared" si="148"/>
        <v>0.79862022589699622</v>
      </c>
      <c r="AJ316">
        <f t="shared" si="149"/>
        <v>0.69356730137883582</v>
      </c>
      <c r="AK316">
        <f t="shared" si="150"/>
        <v>0.18381686236947894</v>
      </c>
      <c r="AL316">
        <f t="shared" si="151"/>
        <v>2.4017575997117167</v>
      </c>
      <c r="AM316">
        <f t="shared" si="152"/>
        <v>2.5788596948608218</v>
      </c>
      <c r="AN316" s="80">
        <f t="shared" si="161"/>
        <v>2.1937151784004256</v>
      </c>
      <c r="AO316" s="80">
        <f t="shared" si="161"/>
        <v>2.1937116313966798</v>
      </c>
      <c r="AP316" s="80">
        <f t="shared" si="161"/>
        <v>2.1937339294026108</v>
      </c>
      <c r="AQ316" s="80">
        <f t="shared" si="161"/>
        <v>2.1935937429502261</v>
      </c>
      <c r="AR316" s="80">
        <f t="shared" si="161"/>
        <v>2.1944746340631891</v>
      </c>
      <c r="AS316" s="80">
        <f t="shared" si="161"/>
        <v>2.1889212979890185</v>
      </c>
      <c r="AT316" s="80">
        <f t="shared" si="161"/>
        <v>2.2232456967250114</v>
      </c>
      <c r="AU316" s="80">
        <f t="shared" si="154"/>
        <v>1.972267402095623</v>
      </c>
    </row>
    <row r="317" spans="1:48" x14ac:dyDescent="0.2">
      <c r="A317" s="16" t="s">
        <v>2522</v>
      </c>
      <c r="B317" s="41"/>
      <c r="C317" s="42">
        <v>47790.608</v>
      </c>
      <c r="D317" s="42"/>
      <c r="E317">
        <f t="shared" si="138"/>
        <v>3161.012278288757</v>
      </c>
      <c r="F317">
        <f t="shared" si="139"/>
        <v>3161</v>
      </c>
      <c r="G317">
        <f t="shared" si="159"/>
        <v>1.6666991708916612E-2</v>
      </c>
      <c r="I317">
        <f t="shared" si="158"/>
        <v>1.6666991708916612E-2</v>
      </c>
      <c r="P317">
        <f t="shared" si="140"/>
        <v>3.0484784043272116E-2</v>
      </c>
      <c r="Q317" s="11">
        <f t="shared" si="141"/>
        <v>32772.108</v>
      </c>
      <c r="R317">
        <f t="shared" si="157"/>
        <v>1.9093138499537372E-4</v>
      </c>
      <c r="S317" s="21">
        <v>0.1</v>
      </c>
      <c r="Z317">
        <f t="shared" si="142"/>
        <v>3161</v>
      </c>
      <c r="AA317" s="80">
        <f t="shared" si="143"/>
        <v>2.0207024747937525E-2</v>
      </c>
      <c r="AB317" s="80">
        <f t="shared" si="144"/>
        <v>-4.5121590765105288E-4</v>
      </c>
      <c r="AC317" s="80">
        <f t="shared" si="145"/>
        <v>-1.3817792334355504E-2</v>
      </c>
      <c r="AD317" s="80">
        <f t="shared" si="155"/>
        <v>-3.540033039020913E-3</v>
      </c>
      <c r="AE317" s="80">
        <f t="shared" si="146"/>
        <v>1.2531833917359642E-6</v>
      </c>
      <c r="AF317">
        <f t="shared" si="156"/>
        <v>-1.3817792334355504E-2</v>
      </c>
      <c r="AG317" s="106"/>
      <c r="AH317">
        <f t="shared" si="147"/>
        <v>1.7118207616567665E-2</v>
      </c>
      <c r="AI317">
        <f t="shared" si="148"/>
        <v>0.79110550014612813</v>
      </c>
      <c r="AJ317">
        <f t="shared" si="149"/>
        <v>0.66281803282765572</v>
      </c>
      <c r="AK317">
        <f t="shared" si="150"/>
        <v>0.17522996387586667</v>
      </c>
      <c r="AL317">
        <f t="shared" si="151"/>
        <v>2.4436107966416314</v>
      </c>
      <c r="AM317">
        <f t="shared" si="152"/>
        <v>2.7481180312998839</v>
      </c>
      <c r="AN317" s="80">
        <f t="shared" si="161"/>
        <v>2.2443770468708255</v>
      </c>
      <c r="AO317" s="80">
        <f t="shared" si="161"/>
        <v>2.2443717742193727</v>
      </c>
      <c r="AP317" s="80">
        <f t="shared" si="161"/>
        <v>2.2444027746403084</v>
      </c>
      <c r="AQ317" s="80">
        <f t="shared" si="161"/>
        <v>2.2442204911723223</v>
      </c>
      <c r="AR317" s="80">
        <f t="shared" si="161"/>
        <v>2.2452917272863138</v>
      </c>
      <c r="AS317" s="80">
        <f t="shared" si="161"/>
        <v>2.2389755602471682</v>
      </c>
      <c r="AT317" s="80">
        <f t="shared" si="161"/>
        <v>2.2755272672083202</v>
      </c>
      <c r="AU317" s="80">
        <f t="shared" si="154"/>
        <v>2.0312684506343883</v>
      </c>
    </row>
    <row r="318" spans="1:48" x14ac:dyDescent="0.2">
      <c r="A318" s="16" t="s">
        <v>2488</v>
      </c>
      <c r="B318" s="41"/>
      <c r="C318" s="42">
        <v>47827.258000000002</v>
      </c>
      <c r="D318" s="42"/>
      <c r="E318">
        <f t="shared" si="138"/>
        <v>3188.0117087073963</v>
      </c>
      <c r="F318">
        <f t="shared" si="139"/>
        <v>3188</v>
      </c>
      <c r="G318">
        <f t="shared" si="159"/>
        <v>1.5893821444478817E-2</v>
      </c>
      <c r="I318">
        <f t="shared" si="158"/>
        <v>1.5893821444478817E-2</v>
      </c>
      <c r="P318">
        <f t="shared" si="140"/>
        <v>3.108947604327212E-2</v>
      </c>
      <c r="Q318" s="11">
        <f t="shared" si="141"/>
        <v>32808.758000000002</v>
      </c>
      <c r="R318">
        <f t="shared" si="157"/>
        <v>2.3090791868582804E-4</v>
      </c>
      <c r="S318" s="21">
        <v>0.1</v>
      </c>
      <c r="Z318">
        <f t="shared" si="142"/>
        <v>3188</v>
      </c>
      <c r="AA318" s="80">
        <f t="shared" si="143"/>
        <v>2.0005052518848661E-2</v>
      </c>
      <c r="AB318" s="80">
        <f t="shared" si="144"/>
        <v>-1.0318172715398991E-3</v>
      </c>
      <c r="AC318" s="80">
        <f t="shared" si="145"/>
        <v>-1.5195654598793303E-2</v>
      </c>
      <c r="AD318" s="80">
        <f t="shared" si="155"/>
        <v>-4.1112310743698435E-3</v>
      </c>
      <c r="AE318" s="80">
        <f t="shared" si="146"/>
        <v>1.6902220946864218E-6</v>
      </c>
      <c r="AF318">
        <f t="shared" si="156"/>
        <v>-1.5195654598793303E-2</v>
      </c>
      <c r="AG318" s="106"/>
      <c r="AH318">
        <f t="shared" si="147"/>
        <v>1.6925638716018716E-2</v>
      </c>
      <c r="AI318">
        <f t="shared" si="148"/>
        <v>0.78899437813637263</v>
      </c>
      <c r="AJ318">
        <f t="shared" si="149"/>
        <v>0.65368239255571348</v>
      </c>
      <c r="AK318">
        <f t="shared" si="150"/>
        <v>0.17268201947823261</v>
      </c>
      <c r="AL318">
        <f t="shared" si="151"/>
        <v>2.4557466022510064</v>
      </c>
      <c r="AM318">
        <f t="shared" si="152"/>
        <v>2.8008923385449518</v>
      </c>
      <c r="AN318" s="80">
        <f t="shared" si="161"/>
        <v>2.2591559062076616</v>
      </c>
      <c r="AO318" s="80">
        <f t="shared" si="161"/>
        <v>2.259150041751806</v>
      </c>
      <c r="AP318" s="80">
        <f t="shared" si="161"/>
        <v>2.2591838984264552</v>
      </c>
      <c r="AQ318" s="80">
        <f t="shared" si="161"/>
        <v>2.2589884178784576</v>
      </c>
      <c r="AR318" s="80">
        <f t="shared" si="161"/>
        <v>2.2601164376861198</v>
      </c>
      <c r="AS318" s="80">
        <f t="shared" si="161"/>
        <v>2.2535857390379412</v>
      </c>
      <c r="AT318" s="80">
        <f t="shared" si="161"/>
        <v>2.2907083072097856</v>
      </c>
      <c r="AU318" s="80">
        <f t="shared" si="154"/>
        <v>2.0485839757490263</v>
      </c>
      <c r="AV318" s="80"/>
    </row>
    <row r="319" spans="1:48" x14ac:dyDescent="0.2">
      <c r="A319" s="16" t="s">
        <v>2522</v>
      </c>
      <c r="B319" s="41"/>
      <c r="C319" s="42">
        <v>47897.845000000001</v>
      </c>
      <c r="D319" s="42"/>
      <c r="E319">
        <f t="shared" si="138"/>
        <v>3240.0119486790304</v>
      </c>
      <c r="F319">
        <f t="shared" si="139"/>
        <v>3240</v>
      </c>
      <c r="G319">
        <f t="shared" si="159"/>
        <v>1.6219567587540951E-2</v>
      </c>
      <c r="I319">
        <f t="shared" si="158"/>
        <v>1.6219567587540951E-2</v>
      </c>
      <c r="P319">
        <f t="shared" si="140"/>
        <v>3.2270500043272116E-2</v>
      </c>
      <c r="Q319" s="11">
        <f t="shared" si="141"/>
        <v>32879.345000000001</v>
      </c>
      <c r="R319">
        <f t="shared" si="157"/>
        <v>2.5763243269844407E-4</v>
      </c>
      <c r="S319" s="21">
        <v>0.1</v>
      </c>
      <c r="Z319">
        <f t="shared" si="142"/>
        <v>3240</v>
      </c>
      <c r="AA319" s="80">
        <f t="shared" si="143"/>
        <v>1.9607072378048766E-2</v>
      </c>
      <c r="AB319" s="80">
        <f t="shared" si="144"/>
        <v>-3.2631117538832813E-4</v>
      </c>
      <c r="AC319" s="80">
        <f t="shared" si="145"/>
        <v>-1.6050932455731165E-2</v>
      </c>
      <c r="AD319" s="80">
        <f t="shared" si="155"/>
        <v>-3.387504790507815E-3</v>
      </c>
      <c r="AE319" s="80">
        <f t="shared" si="146"/>
        <v>1.1475188705713395E-6</v>
      </c>
      <c r="AF319">
        <f t="shared" si="156"/>
        <v>-1.6050932455731165E-2</v>
      </c>
      <c r="AG319" s="106"/>
      <c r="AH319">
        <f t="shared" si="147"/>
        <v>1.6545878762929279E-2</v>
      </c>
      <c r="AI319">
        <f t="shared" si="148"/>
        <v>0.78504642844816241</v>
      </c>
      <c r="AJ319">
        <f t="shared" si="149"/>
        <v>0.63595621652343637</v>
      </c>
      <c r="AK319">
        <f t="shared" si="150"/>
        <v>0.16774210677777307</v>
      </c>
      <c r="AL319">
        <f t="shared" si="151"/>
        <v>2.4789398626947068</v>
      </c>
      <c r="AM319">
        <f t="shared" si="152"/>
        <v>2.9069129058648127</v>
      </c>
      <c r="AN319" s="80">
        <f t="shared" si="161"/>
        <v>2.28750943817345</v>
      </c>
      <c r="AO319" s="80">
        <f t="shared" si="161"/>
        <v>2.2875023240720962</v>
      </c>
      <c r="AP319" s="80">
        <f t="shared" si="161"/>
        <v>2.2875420422550903</v>
      </c>
      <c r="AQ319" s="80">
        <f t="shared" si="161"/>
        <v>2.2873202716029604</v>
      </c>
      <c r="AR319" s="80">
        <f t="shared" si="161"/>
        <v>2.2885578300691578</v>
      </c>
      <c r="AS319" s="80">
        <f t="shared" si="161"/>
        <v>2.2816291666045192</v>
      </c>
      <c r="AT319" s="80">
        <f t="shared" si="161"/>
        <v>2.3197419038568077</v>
      </c>
      <c r="AU319" s="80">
        <f t="shared" si="154"/>
        <v>2.0819323944883283</v>
      </c>
    </row>
    <row r="320" spans="1:48" x14ac:dyDescent="0.2">
      <c r="A320" s="16" t="s">
        <v>2489</v>
      </c>
      <c r="B320" s="41"/>
      <c r="C320" s="42">
        <v>47945.351999999999</v>
      </c>
      <c r="D320" s="42"/>
      <c r="E320">
        <f t="shared" si="138"/>
        <v>3275.0095459750246</v>
      </c>
      <c r="F320">
        <f t="shared" si="139"/>
        <v>3275</v>
      </c>
      <c r="G320">
        <f t="shared" si="159"/>
        <v>1.2958050567249302E-2</v>
      </c>
      <c r="I320">
        <f t="shared" si="158"/>
        <v>1.2958050567249302E-2</v>
      </c>
      <c r="P320">
        <f t="shared" si="140"/>
        <v>3.3077600043272121E-2</v>
      </c>
      <c r="Q320" s="11">
        <f t="shared" si="141"/>
        <v>32926.851999999999</v>
      </c>
      <c r="R320">
        <f t="shared" si="157"/>
        <v>4.0479627111813008E-4</v>
      </c>
      <c r="S320" s="21">
        <v>0.1</v>
      </c>
      <c r="Z320">
        <f t="shared" si="142"/>
        <v>3275</v>
      </c>
      <c r="AA320" s="80">
        <f t="shared" si="143"/>
        <v>1.933271070437553E-2</v>
      </c>
      <c r="AB320" s="80">
        <f t="shared" si="144"/>
        <v>-3.3258117003861394E-3</v>
      </c>
      <c r="AC320" s="80">
        <f t="shared" si="145"/>
        <v>-2.0119549476022819E-2</v>
      </c>
      <c r="AD320" s="80">
        <f t="shared" si="155"/>
        <v>-6.3746601371262278E-3</v>
      </c>
      <c r="AE320" s="80">
        <f t="shared" si="146"/>
        <v>4.0636291863866182E-6</v>
      </c>
      <c r="AF320">
        <f t="shared" si="156"/>
        <v>-2.0119549476022819E-2</v>
      </c>
      <c r="AG320" s="106"/>
      <c r="AH320">
        <f t="shared" si="147"/>
        <v>1.6283862267635441E-2</v>
      </c>
      <c r="AI320">
        <f t="shared" si="148"/>
        <v>0.7824752959746929</v>
      </c>
      <c r="AJ320">
        <f t="shared" si="149"/>
        <v>0.62393256437743316</v>
      </c>
      <c r="AK320">
        <f t="shared" si="150"/>
        <v>0.16439420746437311</v>
      </c>
      <c r="AL320">
        <f t="shared" si="151"/>
        <v>2.4944219464400437</v>
      </c>
      <c r="AM320">
        <f t="shared" si="152"/>
        <v>2.9817524296223286</v>
      </c>
      <c r="AN320" s="80">
        <f t="shared" si="161"/>
        <v>2.3065146973180903</v>
      </c>
      <c r="AO320" s="80">
        <f t="shared" si="161"/>
        <v>2.3065066618757228</v>
      </c>
      <c r="AP320" s="80">
        <f t="shared" si="161"/>
        <v>2.306550574011387</v>
      </c>
      <c r="AQ320" s="80">
        <f t="shared" si="161"/>
        <v>2.3063105767047904</v>
      </c>
      <c r="AR320" s="80">
        <f t="shared" si="161"/>
        <v>2.307621482313623</v>
      </c>
      <c r="AS320" s="80">
        <f t="shared" si="161"/>
        <v>2.3004377692685356</v>
      </c>
      <c r="AT320" s="80">
        <f t="shared" si="161"/>
        <v>2.3391345428139183</v>
      </c>
      <c r="AU320" s="80">
        <f t="shared" si="154"/>
        <v>2.1043784455628582</v>
      </c>
    </row>
    <row r="321" spans="1:48" x14ac:dyDescent="0.2">
      <c r="A321" s="16" t="s">
        <v>2489</v>
      </c>
      <c r="B321" s="41"/>
      <c r="C321" s="42">
        <v>47961.641000000003</v>
      </c>
      <c r="D321" s="42"/>
      <c r="E321">
        <f t="shared" si="138"/>
        <v>3287.0093746814177</v>
      </c>
      <c r="F321">
        <f t="shared" si="139"/>
        <v>3287</v>
      </c>
      <c r="G321">
        <f t="shared" si="159"/>
        <v>1.2725530454190448E-2</v>
      </c>
      <c r="I321">
        <f t="shared" si="158"/>
        <v>1.2725530454190448E-2</v>
      </c>
      <c r="P321">
        <f t="shared" si="140"/>
        <v>3.3356576043272121E-2</v>
      </c>
      <c r="Q321" s="11">
        <f t="shared" si="141"/>
        <v>32943.141000000003</v>
      </c>
      <c r="R321">
        <f t="shared" si="157"/>
        <v>4.2564004209876634E-4</v>
      </c>
      <c r="S321" s="21">
        <v>0.1</v>
      </c>
      <c r="Z321">
        <f t="shared" si="142"/>
        <v>3287</v>
      </c>
      <c r="AA321" s="80">
        <f t="shared" si="143"/>
        <v>1.9237470002203119E-2</v>
      </c>
      <c r="AB321" s="80">
        <f t="shared" si="144"/>
        <v>-3.467338856188381E-3</v>
      </c>
      <c r="AC321" s="80">
        <f t="shared" si="145"/>
        <v>-2.0631045589081673E-2</v>
      </c>
      <c r="AD321" s="80">
        <f t="shared" si="155"/>
        <v>-6.5119395480126713E-3</v>
      </c>
      <c r="AE321" s="80">
        <f t="shared" si="146"/>
        <v>4.2405356676971473E-6</v>
      </c>
      <c r="AF321">
        <f t="shared" si="156"/>
        <v>-2.0631045589081673E-2</v>
      </c>
      <c r="AG321" s="106"/>
      <c r="AH321">
        <f t="shared" si="147"/>
        <v>1.6192869310378829E-2</v>
      </c>
      <c r="AI321">
        <f t="shared" si="148"/>
        <v>0.78160952128547023</v>
      </c>
      <c r="AJ321">
        <f t="shared" si="149"/>
        <v>0.61979379047240313</v>
      </c>
      <c r="AK321">
        <f t="shared" si="150"/>
        <v>0.16324230798409861</v>
      </c>
      <c r="AL321">
        <f t="shared" si="151"/>
        <v>2.499706904820763</v>
      </c>
      <c r="AM321">
        <f t="shared" si="152"/>
        <v>3.0080964198312317</v>
      </c>
      <c r="AN321" s="80">
        <f t="shared" ref="AN321:AT336" si="162">$AU321+$AB$7*SIN(AO321)</f>
        <v>2.3130165446292752</v>
      </c>
      <c r="AO321" s="80">
        <f t="shared" si="162"/>
        <v>2.3130081787979693</v>
      </c>
      <c r="AP321" s="80">
        <f t="shared" si="162"/>
        <v>2.3130535713757188</v>
      </c>
      <c r="AQ321" s="80">
        <f t="shared" si="162"/>
        <v>2.3128072465602409</v>
      </c>
      <c r="AR321" s="80">
        <f t="shared" si="162"/>
        <v>2.3141431456323449</v>
      </c>
      <c r="AS321" s="80">
        <f t="shared" si="162"/>
        <v>2.3068745995074416</v>
      </c>
      <c r="AT321" s="80">
        <f t="shared" si="162"/>
        <v>2.3457561417767798</v>
      </c>
      <c r="AU321" s="80">
        <f t="shared" si="154"/>
        <v>2.1120742345026979</v>
      </c>
    </row>
    <row r="322" spans="1:48" x14ac:dyDescent="0.2">
      <c r="A322" s="16" t="s">
        <v>2490</v>
      </c>
      <c r="B322" s="41"/>
      <c r="C322" s="42">
        <v>47983.360000000001</v>
      </c>
      <c r="D322" s="42"/>
      <c r="E322">
        <f t="shared" si="138"/>
        <v>3303.0093918509219</v>
      </c>
      <c r="F322">
        <f t="shared" si="139"/>
        <v>3303</v>
      </c>
      <c r="G322">
        <f t="shared" si="159"/>
        <v>1.274883695441531E-2</v>
      </c>
      <c r="I322">
        <f t="shared" si="158"/>
        <v>1.274883695441531E-2</v>
      </c>
      <c r="P322">
        <f t="shared" si="140"/>
        <v>3.3730336043272122E-2</v>
      </c>
      <c r="Q322" s="11">
        <f t="shared" si="141"/>
        <v>32964.86</v>
      </c>
      <c r="R322">
        <f t="shared" si="157"/>
        <v>4.4022330401569923E-4</v>
      </c>
      <c r="S322" s="21">
        <v>0.1</v>
      </c>
      <c r="Z322">
        <f t="shared" si="142"/>
        <v>3303</v>
      </c>
      <c r="AA322" s="80">
        <f t="shared" si="143"/>
        <v>1.9109564151240804E-2</v>
      </c>
      <c r="AB322" s="80">
        <f t="shared" si="144"/>
        <v>-3.321802169008084E-3</v>
      </c>
      <c r="AC322" s="80">
        <f t="shared" si="145"/>
        <v>-2.0981499088856811E-2</v>
      </c>
      <c r="AD322" s="80">
        <f t="shared" si="155"/>
        <v>-6.3607271968254935E-3</v>
      </c>
      <c r="AE322" s="80">
        <f t="shared" si="146"/>
        <v>4.0458850472435501E-6</v>
      </c>
      <c r="AF322">
        <f t="shared" si="156"/>
        <v>-2.0981499088856811E-2</v>
      </c>
      <c r="AG322" s="106"/>
      <c r="AH322">
        <f t="shared" si="147"/>
        <v>1.6070639123423394E-2</v>
      </c>
      <c r="AI322">
        <f t="shared" si="148"/>
        <v>0.78046757221542562</v>
      </c>
      <c r="AJ322">
        <f t="shared" si="149"/>
        <v>0.61426278801724876</v>
      </c>
      <c r="AK322">
        <f t="shared" si="150"/>
        <v>0.16170332544554372</v>
      </c>
      <c r="AL322">
        <f t="shared" si="151"/>
        <v>2.5067354305279581</v>
      </c>
      <c r="AM322">
        <f t="shared" si="152"/>
        <v>3.0437874417601396</v>
      </c>
      <c r="AN322" s="80">
        <f t="shared" si="162"/>
        <v>2.3216745434299595</v>
      </c>
      <c r="AO322" s="80">
        <f t="shared" si="162"/>
        <v>2.3216657258231521</v>
      </c>
      <c r="AP322" s="80">
        <f t="shared" si="162"/>
        <v>2.3217131240434483</v>
      </c>
      <c r="AQ322" s="80">
        <f t="shared" si="162"/>
        <v>2.3214583110278411</v>
      </c>
      <c r="AR322" s="80">
        <f t="shared" si="162"/>
        <v>2.3228273696572841</v>
      </c>
      <c r="AS322" s="80">
        <f t="shared" si="162"/>
        <v>2.3154479050613355</v>
      </c>
      <c r="AT322" s="80">
        <f t="shared" si="162"/>
        <v>2.3545634229584702</v>
      </c>
      <c r="AU322" s="80">
        <f t="shared" si="154"/>
        <v>2.1223352864224827</v>
      </c>
    </row>
    <row r="323" spans="1:48" x14ac:dyDescent="0.2">
      <c r="A323" s="16" t="s">
        <v>2490</v>
      </c>
      <c r="B323" s="41"/>
      <c r="C323" s="42">
        <v>47983.362999999998</v>
      </c>
      <c r="D323" s="42"/>
      <c r="E323">
        <f t="shared" si="138"/>
        <v>3303.0116018997946</v>
      </c>
      <c r="F323">
        <f t="shared" si="139"/>
        <v>3303</v>
      </c>
      <c r="G323">
        <f t="shared" si="159"/>
        <v>1.5748836951388512E-2</v>
      </c>
      <c r="I323">
        <f t="shared" si="158"/>
        <v>1.5748836951388512E-2</v>
      </c>
      <c r="P323">
        <f t="shared" si="140"/>
        <v>3.3730336043272122E-2</v>
      </c>
      <c r="Q323" s="11">
        <f t="shared" si="141"/>
        <v>32964.862999999998</v>
      </c>
      <c r="R323">
        <f t="shared" si="157"/>
        <v>3.2333430959141109E-4</v>
      </c>
      <c r="S323" s="21">
        <v>0.1</v>
      </c>
      <c r="Z323">
        <f t="shared" si="142"/>
        <v>3303</v>
      </c>
      <c r="AA323" s="80">
        <f t="shared" si="143"/>
        <v>1.9109564151240804E-2</v>
      </c>
      <c r="AB323" s="80">
        <f t="shared" si="144"/>
        <v>-3.2180217203488237E-4</v>
      </c>
      <c r="AC323" s="80">
        <f t="shared" si="145"/>
        <v>-1.798149909188361E-2</v>
      </c>
      <c r="AD323" s="80">
        <f t="shared" si="155"/>
        <v>-3.3607271998522918E-3</v>
      </c>
      <c r="AE323" s="80">
        <f t="shared" si="146"/>
        <v>1.1294487311827027E-6</v>
      </c>
      <c r="AF323">
        <f t="shared" si="156"/>
        <v>-1.798149909188361E-2</v>
      </c>
      <c r="AG323" s="106"/>
      <c r="AH323">
        <f t="shared" si="147"/>
        <v>1.6070639123423394E-2</v>
      </c>
      <c r="AI323">
        <f t="shared" si="148"/>
        <v>0.78046757221542562</v>
      </c>
      <c r="AJ323">
        <f t="shared" si="149"/>
        <v>0.61426278801724876</v>
      </c>
      <c r="AK323">
        <f t="shared" si="150"/>
        <v>0.16170332544554372</v>
      </c>
      <c r="AL323">
        <f t="shared" si="151"/>
        <v>2.5067354305279581</v>
      </c>
      <c r="AM323">
        <f t="shared" si="152"/>
        <v>3.0437874417601396</v>
      </c>
      <c r="AN323" s="80">
        <f t="shared" si="162"/>
        <v>2.3216745434299595</v>
      </c>
      <c r="AO323" s="80">
        <f t="shared" si="162"/>
        <v>2.3216657258231521</v>
      </c>
      <c r="AP323" s="80">
        <f t="shared" si="162"/>
        <v>2.3217131240434483</v>
      </c>
      <c r="AQ323" s="80">
        <f t="shared" si="162"/>
        <v>2.3214583110278411</v>
      </c>
      <c r="AR323" s="80">
        <f t="shared" si="162"/>
        <v>2.3228273696572841</v>
      </c>
      <c r="AS323" s="80">
        <f t="shared" si="162"/>
        <v>2.3154479050613355</v>
      </c>
      <c r="AT323" s="80">
        <f t="shared" si="162"/>
        <v>2.3545634229584702</v>
      </c>
      <c r="AU323" s="80">
        <f t="shared" si="154"/>
        <v>2.1223352864224827</v>
      </c>
    </row>
    <row r="324" spans="1:48" x14ac:dyDescent="0.2">
      <c r="A324" s="16" t="s">
        <v>2490</v>
      </c>
      <c r="B324" s="41"/>
      <c r="C324" s="42">
        <v>48002.366000000002</v>
      </c>
      <c r="D324" s="42"/>
      <c r="E324">
        <f t="shared" si="138"/>
        <v>3317.0107881547879</v>
      </c>
      <c r="F324">
        <f t="shared" si="139"/>
        <v>3317</v>
      </c>
      <c r="G324">
        <f t="shared" si="159"/>
        <v>1.4644230148405768E-2</v>
      </c>
      <c r="I324">
        <f t="shared" si="158"/>
        <v>1.4644230148405768E-2</v>
      </c>
      <c r="P324">
        <f t="shared" si="140"/>
        <v>3.4059056043272119E-2</v>
      </c>
      <c r="Q324" s="11">
        <f t="shared" si="141"/>
        <v>32983.866000000002</v>
      </c>
      <c r="R324">
        <f t="shared" si="157"/>
        <v>3.7693546452797301E-4</v>
      </c>
      <c r="S324" s="21">
        <v>0.1</v>
      </c>
      <c r="Z324">
        <f t="shared" si="142"/>
        <v>3317</v>
      </c>
      <c r="AA324" s="80">
        <f t="shared" si="143"/>
        <v>1.899679446540143E-2</v>
      </c>
      <c r="AB324" s="80">
        <f t="shared" si="144"/>
        <v>-1.3186167490459762E-3</v>
      </c>
      <c r="AC324" s="80">
        <f t="shared" si="145"/>
        <v>-1.9414825894866351E-2</v>
      </c>
      <c r="AD324" s="80">
        <f t="shared" si="155"/>
        <v>-4.3525643169956621E-3</v>
      </c>
      <c r="AE324" s="80">
        <f t="shared" si="146"/>
        <v>1.8944816133583916E-6</v>
      </c>
      <c r="AF324">
        <f t="shared" si="156"/>
        <v>-1.9414825894866351E-2</v>
      </c>
      <c r="AG324" s="106"/>
      <c r="AH324">
        <f t="shared" si="147"/>
        <v>1.5962846897451744E-2</v>
      </c>
      <c r="AI324">
        <f t="shared" si="148"/>
        <v>0.7794799470852446</v>
      </c>
      <c r="AJ324">
        <f t="shared" si="149"/>
        <v>0.60941154046146917</v>
      </c>
      <c r="AK324">
        <f t="shared" si="150"/>
        <v>0.16035385424619605</v>
      </c>
      <c r="AL324">
        <f t="shared" si="151"/>
        <v>2.5128686397625901</v>
      </c>
      <c r="AM324">
        <f t="shared" si="152"/>
        <v>3.0755617239794479</v>
      </c>
      <c r="AN324" s="80">
        <f t="shared" si="162"/>
        <v>2.3292399697178237</v>
      </c>
      <c r="AO324" s="80">
        <f t="shared" si="162"/>
        <v>2.3292307464512509</v>
      </c>
      <c r="AP324" s="80">
        <f t="shared" si="162"/>
        <v>2.3292799279586016</v>
      </c>
      <c r="AQ324" s="80">
        <f t="shared" si="162"/>
        <v>2.3290176464018</v>
      </c>
      <c r="AR324" s="80">
        <f t="shared" si="162"/>
        <v>2.3304155381621752</v>
      </c>
      <c r="AS324" s="80">
        <f t="shared" si="162"/>
        <v>2.3229411466499319</v>
      </c>
      <c r="AT324" s="80">
        <f t="shared" si="162"/>
        <v>2.3622497313209223</v>
      </c>
      <c r="AU324" s="80">
        <f t="shared" si="154"/>
        <v>2.1313137068522954</v>
      </c>
    </row>
    <row r="325" spans="1:48" x14ac:dyDescent="0.2">
      <c r="A325" s="16" t="s">
        <v>2491</v>
      </c>
      <c r="B325" s="41"/>
      <c r="C325" s="42">
        <v>48116.387999999999</v>
      </c>
      <c r="D325" s="42"/>
      <c r="E325">
        <f t="shared" si="138"/>
        <v>3401.0088524165581</v>
      </c>
      <c r="F325">
        <f t="shared" si="139"/>
        <v>3401</v>
      </c>
      <c r="G325">
        <f t="shared" si="159"/>
        <v>1.2016589309496339E-2</v>
      </c>
      <c r="I325">
        <f t="shared" si="158"/>
        <v>1.2016589309496339E-2</v>
      </c>
      <c r="P325">
        <f t="shared" si="140"/>
        <v>3.606430404327212E-2</v>
      </c>
      <c r="Q325" s="11">
        <f t="shared" si="141"/>
        <v>33097.887999999999</v>
      </c>
      <c r="R325">
        <f t="shared" si="157"/>
        <v>5.7829258391705674E-4</v>
      </c>
      <c r="S325" s="21">
        <v>0.1</v>
      </c>
      <c r="Z325">
        <f t="shared" si="142"/>
        <v>3401</v>
      </c>
      <c r="AA325" s="80">
        <f t="shared" si="143"/>
        <v>1.8303938236522387E-2</v>
      </c>
      <c r="AB325" s="80">
        <f t="shared" si="144"/>
        <v>-3.2834866939721249E-3</v>
      </c>
      <c r="AC325" s="80">
        <f t="shared" si="145"/>
        <v>-2.4047714733775781E-2</v>
      </c>
      <c r="AD325" s="80">
        <f t="shared" si="155"/>
        <v>-6.2873489270260478E-3</v>
      </c>
      <c r="AE325" s="80">
        <f t="shared" si="146"/>
        <v>3.9530756530175598E-6</v>
      </c>
      <c r="AF325">
        <f t="shared" si="156"/>
        <v>-2.4047714733775781E-2</v>
      </c>
      <c r="AG325" s="106"/>
      <c r="AH325">
        <f t="shared" si="147"/>
        <v>1.5300076003468464E-2</v>
      </c>
      <c r="AI325">
        <f t="shared" si="148"/>
        <v>0.7737780063596903</v>
      </c>
      <c r="AJ325">
        <f t="shared" si="149"/>
        <v>0.58008786658525402</v>
      </c>
      <c r="AK325">
        <f t="shared" si="150"/>
        <v>0.15220401408156248</v>
      </c>
      <c r="AL325">
        <f t="shared" si="151"/>
        <v>2.5493502573605378</v>
      </c>
      <c r="AM325">
        <f t="shared" si="152"/>
        <v>3.2777067027312201</v>
      </c>
      <c r="AN325" s="80">
        <f t="shared" si="162"/>
        <v>2.3744361233706552</v>
      </c>
      <c r="AO325" s="80">
        <f t="shared" si="162"/>
        <v>2.3744242766456711</v>
      </c>
      <c r="AP325" s="80">
        <f t="shared" si="162"/>
        <v>2.3744846308787486</v>
      </c>
      <c r="AQ325" s="80">
        <f t="shared" si="162"/>
        <v>2.3741771140280443</v>
      </c>
      <c r="AR325" s="80">
        <f t="shared" si="162"/>
        <v>2.3757430239980364</v>
      </c>
      <c r="AS325" s="80">
        <f t="shared" si="162"/>
        <v>2.3677443960903539</v>
      </c>
      <c r="AT325" s="80">
        <f t="shared" si="162"/>
        <v>2.4079803935834025</v>
      </c>
      <c r="AU325" s="80">
        <f t="shared" si="154"/>
        <v>2.1851842294311679</v>
      </c>
    </row>
    <row r="326" spans="1:48" x14ac:dyDescent="0.2">
      <c r="A326" s="16" t="s">
        <v>2522</v>
      </c>
      <c r="B326" s="41"/>
      <c r="C326" s="42">
        <v>48219.553</v>
      </c>
      <c r="D326" s="42"/>
      <c r="E326">
        <f t="shared" si="138"/>
        <v>3477.0087498009739</v>
      </c>
      <c r="F326">
        <f t="shared" si="139"/>
        <v>3477</v>
      </c>
      <c r="G326">
        <f t="shared" si="159"/>
        <v>1.187729521188885E-2</v>
      </c>
      <c r="I326">
        <f t="shared" si="158"/>
        <v>1.187729521188885E-2</v>
      </c>
      <c r="P326">
        <f t="shared" si="140"/>
        <v>3.7927216043272115E-2</v>
      </c>
      <c r="Q326" s="11">
        <f t="shared" si="141"/>
        <v>33201.053</v>
      </c>
      <c r="R326">
        <f t="shared" si="157"/>
        <v>6.7859837532133573E-4</v>
      </c>
      <c r="S326" s="21">
        <v>0.1</v>
      </c>
      <c r="Z326">
        <f t="shared" si="142"/>
        <v>3477</v>
      </c>
      <c r="AA326" s="80">
        <f t="shared" si="143"/>
        <v>1.7654106930928521E-2</v>
      </c>
      <c r="AB326" s="80">
        <f t="shared" si="144"/>
        <v>-2.8004953769826934E-3</v>
      </c>
      <c r="AC326" s="80">
        <f t="shared" si="145"/>
        <v>-2.6049920831383265E-2</v>
      </c>
      <c r="AD326" s="80">
        <f t="shared" si="155"/>
        <v>-5.7768117190396713E-3</v>
      </c>
      <c r="AE326" s="80">
        <f t="shared" si="146"/>
        <v>3.3371553637234085E-6</v>
      </c>
      <c r="AF326">
        <f t="shared" si="156"/>
        <v>-2.6049920831383265E-2</v>
      </c>
      <c r="AG326" s="106"/>
      <c r="AH326">
        <f t="shared" si="147"/>
        <v>1.4677790588871543E-2</v>
      </c>
      <c r="AI326">
        <f t="shared" si="148"/>
        <v>0.76894281972104772</v>
      </c>
      <c r="AJ326">
        <f t="shared" si="149"/>
        <v>0.55326203962005993</v>
      </c>
      <c r="AK326">
        <f t="shared" si="150"/>
        <v>0.14475852911202339</v>
      </c>
      <c r="AL326">
        <f t="shared" si="151"/>
        <v>2.5819116664330939</v>
      </c>
      <c r="AM326">
        <f t="shared" si="152"/>
        <v>3.4796934375215267</v>
      </c>
      <c r="AN326" s="80">
        <f t="shared" si="162"/>
        <v>2.4150508761794338</v>
      </c>
      <c r="AO326" s="80">
        <f t="shared" si="162"/>
        <v>2.4150364165114286</v>
      </c>
      <c r="AP326" s="80">
        <f t="shared" si="162"/>
        <v>2.4151073635780995</v>
      </c>
      <c r="AQ326" s="80">
        <f t="shared" si="162"/>
        <v>2.4147592154468596</v>
      </c>
      <c r="AR326" s="80">
        <f t="shared" si="162"/>
        <v>2.4164666008096964</v>
      </c>
      <c r="AS326" s="80">
        <f t="shared" si="162"/>
        <v>2.4080682427815892</v>
      </c>
      <c r="AT326" s="80">
        <f t="shared" si="162"/>
        <v>2.4487980776671874</v>
      </c>
      <c r="AU326" s="80">
        <f t="shared" si="154"/>
        <v>2.2339242260501475</v>
      </c>
    </row>
    <row r="327" spans="1:48" x14ac:dyDescent="0.2">
      <c r="A327" s="16" t="s">
        <v>2492</v>
      </c>
      <c r="B327" s="41"/>
      <c r="C327" s="42">
        <v>48227.697</v>
      </c>
      <c r="D327" s="42">
        <v>2E-3</v>
      </c>
      <c r="E327">
        <f t="shared" si="138"/>
        <v>3483.00829581269</v>
      </c>
      <c r="F327">
        <f t="shared" si="139"/>
        <v>3483</v>
      </c>
      <c r="G327">
        <f t="shared" si="159"/>
        <v>1.1261035157076549E-2</v>
      </c>
      <c r="I327">
        <f t="shared" si="158"/>
        <v>1.1261035157076549E-2</v>
      </c>
      <c r="P327">
        <f t="shared" si="140"/>
        <v>3.8076256043272111E-2</v>
      </c>
      <c r="Q327" s="11">
        <f t="shared" si="141"/>
        <v>33209.197</v>
      </c>
      <c r="R327">
        <f t="shared" si="157"/>
        <v>7.1905607117545868E-4</v>
      </c>
      <c r="S327" s="21">
        <v>0.1</v>
      </c>
      <c r="Z327">
        <f t="shared" si="142"/>
        <v>3483</v>
      </c>
      <c r="AA327" s="80">
        <f t="shared" si="143"/>
        <v>1.7601914369142692E-2</v>
      </c>
      <c r="AB327" s="80">
        <f t="shared" si="144"/>
        <v>-3.3667507287093272E-3</v>
      </c>
      <c r="AC327" s="80">
        <f t="shared" si="145"/>
        <v>-2.6815220886195562E-2</v>
      </c>
      <c r="AD327" s="80">
        <f t="shared" si="155"/>
        <v>-6.3408792120661431E-3</v>
      </c>
      <c r="AE327" s="80">
        <f t="shared" si="146"/>
        <v>4.0206749182012552E-6</v>
      </c>
      <c r="AF327">
        <f t="shared" si="156"/>
        <v>-2.6815220886195562E-2</v>
      </c>
      <c r="AG327" s="106"/>
      <c r="AH327">
        <f t="shared" si="147"/>
        <v>1.4627785885785876E-2</v>
      </c>
      <c r="AI327">
        <f t="shared" si="148"/>
        <v>0.76857393487433456</v>
      </c>
      <c r="AJ327">
        <f t="shared" si="149"/>
        <v>0.55113316783314625</v>
      </c>
      <c r="AK327">
        <f t="shared" si="150"/>
        <v>0.14416805710554628</v>
      </c>
      <c r="AL327">
        <f t="shared" si="151"/>
        <v>2.5844651500090174</v>
      </c>
      <c r="AM327">
        <f t="shared" si="152"/>
        <v>3.4965040019513278</v>
      </c>
      <c r="AN327" s="80">
        <f t="shared" si="162"/>
        <v>2.4182465942619205</v>
      </c>
      <c r="AO327" s="80">
        <f t="shared" si="162"/>
        <v>2.4182319205590592</v>
      </c>
      <c r="AP327" s="80">
        <f t="shared" si="162"/>
        <v>2.4183037142618242</v>
      </c>
      <c r="AQ327" s="80">
        <f t="shared" si="162"/>
        <v>2.4179524074371277</v>
      </c>
      <c r="AR327" s="80">
        <f t="shared" si="162"/>
        <v>2.4196704144636021</v>
      </c>
      <c r="AS327" s="80">
        <f t="shared" si="162"/>
        <v>2.4112437882443993</v>
      </c>
      <c r="AT327" s="80">
        <f t="shared" si="162"/>
        <v>2.4519985361671859</v>
      </c>
      <c r="AU327" s="80">
        <f t="shared" si="154"/>
        <v>2.2377721205200674</v>
      </c>
    </row>
    <row r="328" spans="1:48" x14ac:dyDescent="0.2">
      <c r="A328" s="16" t="s">
        <v>2522</v>
      </c>
      <c r="B328" s="41"/>
      <c r="C328" s="42">
        <v>48295.57</v>
      </c>
      <c r="D328" s="42"/>
      <c r="E328">
        <f t="shared" si="138"/>
        <v>3533.0091782357244</v>
      </c>
      <c r="F328">
        <f t="shared" si="139"/>
        <v>3533</v>
      </c>
      <c r="G328">
        <f t="shared" si="159"/>
        <v>1.2458867982786614E-2</v>
      </c>
      <c r="I328">
        <f t="shared" si="158"/>
        <v>1.2458867982786614E-2</v>
      </c>
      <c r="P328">
        <f t="shared" si="140"/>
        <v>3.9329456043272114E-2</v>
      </c>
      <c r="Q328" s="11">
        <f t="shared" si="141"/>
        <v>33277.07</v>
      </c>
      <c r="R328">
        <f t="shared" si="157"/>
        <v>7.2202850271630586E-4</v>
      </c>
      <c r="S328" s="21">
        <v>0.1</v>
      </c>
      <c r="Z328">
        <f t="shared" si="142"/>
        <v>3533</v>
      </c>
      <c r="AA328" s="80">
        <f t="shared" si="143"/>
        <v>1.7162083745697304E-2</v>
      </c>
      <c r="AB328" s="80">
        <f t="shared" si="144"/>
        <v>-1.7473944611332507E-3</v>
      </c>
      <c r="AC328" s="80">
        <f t="shared" si="145"/>
        <v>-2.6870588060485499E-2</v>
      </c>
      <c r="AD328" s="80">
        <f t="shared" si="155"/>
        <v>-4.7032157629106897E-3</v>
      </c>
      <c r="AE328" s="80">
        <f t="shared" si="146"/>
        <v>2.2120238512491581E-6</v>
      </c>
      <c r="AF328">
        <f t="shared" si="156"/>
        <v>-2.6870588060485499E-2</v>
      </c>
      <c r="AG328" s="106"/>
      <c r="AH328">
        <f t="shared" si="147"/>
        <v>1.4206262443919865E-2</v>
      </c>
      <c r="AI328">
        <f t="shared" si="148"/>
        <v>0.76557185454950882</v>
      </c>
      <c r="AJ328">
        <f t="shared" si="149"/>
        <v>0.53333345153616218</v>
      </c>
      <c r="AK328">
        <f t="shared" si="150"/>
        <v>0.13923324649587174</v>
      </c>
      <c r="AL328">
        <f t="shared" si="151"/>
        <v>2.6056504304153094</v>
      </c>
      <c r="AM328">
        <f t="shared" si="152"/>
        <v>3.6419912751438352</v>
      </c>
      <c r="AN328" s="80">
        <f t="shared" si="162"/>
        <v>2.4448188387801899</v>
      </c>
      <c r="AO328" s="80">
        <f t="shared" si="162"/>
        <v>2.4448023480174532</v>
      </c>
      <c r="AP328" s="80">
        <f t="shared" si="162"/>
        <v>2.4448812096647887</v>
      </c>
      <c r="AQ328" s="80">
        <f t="shared" si="162"/>
        <v>2.4445040327009764</v>
      </c>
      <c r="AR328" s="80">
        <f t="shared" si="162"/>
        <v>2.4463069076106914</v>
      </c>
      <c r="AS328" s="80">
        <f t="shared" si="162"/>
        <v>2.4376645358778251</v>
      </c>
      <c r="AT328" s="80">
        <f t="shared" si="162"/>
        <v>2.4785465949593526</v>
      </c>
      <c r="AU328" s="80">
        <f t="shared" si="154"/>
        <v>2.2698379077693964</v>
      </c>
    </row>
    <row r="329" spans="1:48" x14ac:dyDescent="0.2">
      <c r="A329" s="16" t="s">
        <v>2492</v>
      </c>
      <c r="B329" s="41"/>
      <c r="C329" s="42">
        <v>48359.368000000002</v>
      </c>
      <c r="D329" s="42"/>
      <c r="E329">
        <f t="shared" si="138"/>
        <v>3580.0080776040286</v>
      </c>
      <c r="F329">
        <f t="shared" si="139"/>
        <v>3580</v>
      </c>
      <c r="G329">
        <f t="shared" si="159"/>
        <v>1.0964830849843565E-2</v>
      </c>
      <c r="I329">
        <f t="shared" si="158"/>
        <v>1.0964830849843565E-2</v>
      </c>
      <c r="P329">
        <f t="shared" si="140"/>
        <v>4.052570004327212E-2</v>
      </c>
      <c r="Q329" s="11">
        <f t="shared" si="141"/>
        <v>33340.868000000002</v>
      </c>
      <c r="R329">
        <f t="shared" si="157"/>
        <v>8.7384498747099335E-4</v>
      </c>
      <c r="S329" s="21">
        <v>0.1</v>
      </c>
      <c r="Z329">
        <f t="shared" si="142"/>
        <v>3580</v>
      </c>
      <c r="AA329" s="80">
        <f t="shared" si="143"/>
        <v>1.6740893168341951E-2</v>
      </c>
      <c r="AB329" s="80">
        <f t="shared" si="144"/>
        <v>-2.8375719253948724E-3</v>
      </c>
      <c r="AC329" s="80">
        <f t="shared" si="145"/>
        <v>-2.9560869193428554E-2</v>
      </c>
      <c r="AD329" s="80">
        <f t="shared" si="155"/>
        <v>-5.7760623184983859E-3</v>
      </c>
      <c r="AE329" s="80">
        <f t="shared" si="146"/>
        <v>3.3362895907176947E-6</v>
      </c>
      <c r="AF329">
        <f t="shared" si="156"/>
        <v>-2.9560869193428554E-2</v>
      </c>
      <c r="AG329" s="106"/>
      <c r="AH329">
        <f t="shared" si="147"/>
        <v>1.3802402775238438E-2</v>
      </c>
      <c r="AI329">
        <f t="shared" si="148"/>
        <v>0.76286569897260115</v>
      </c>
      <c r="AJ329">
        <f t="shared" si="149"/>
        <v>0.51650991917834033</v>
      </c>
      <c r="AK329">
        <f t="shared" si="150"/>
        <v>0.13457256624358391</v>
      </c>
      <c r="AL329">
        <f t="shared" si="151"/>
        <v>2.6254167563352828</v>
      </c>
      <c r="AM329">
        <f t="shared" si="152"/>
        <v>3.7882343983993754</v>
      </c>
      <c r="AN329" s="80">
        <f t="shared" si="162"/>
        <v>2.4697038727506957</v>
      </c>
      <c r="AO329" s="80">
        <f t="shared" si="162"/>
        <v>2.4696856349331053</v>
      </c>
      <c r="AP329" s="80">
        <f t="shared" si="162"/>
        <v>2.4697710982689594</v>
      </c>
      <c r="AQ329" s="80">
        <f t="shared" si="162"/>
        <v>2.4693705625640563</v>
      </c>
      <c r="AR329" s="80">
        <f t="shared" si="162"/>
        <v>2.4712466280164</v>
      </c>
      <c r="AS329" s="80">
        <f t="shared" si="162"/>
        <v>2.4624349897237678</v>
      </c>
      <c r="AT329" s="80">
        <f t="shared" si="162"/>
        <v>2.5033060107068219</v>
      </c>
      <c r="AU329" s="80">
        <f t="shared" si="154"/>
        <v>2.2999797477837656</v>
      </c>
    </row>
    <row r="330" spans="1:48" x14ac:dyDescent="0.2">
      <c r="A330" s="16" t="s">
        <v>2493</v>
      </c>
      <c r="B330" s="41"/>
      <c r="C330" s="42">
        <v>48397.375</v>
      </c>
      <c r="D330" s="42">
        <v>4.0000000000000001E-3</v>
      </c>
      <c r="E330">
        <f t="shared" si="138"/>
        <v>3608.007186796965</v>
      </c>
      <c r="F330">
        <f t="shared" si="139"/>
        <v>3608</v>
      </c>
      <c r="G330">
        <f t="shared" si="159"/>
        <v>9.7556172404438257E-3</v>
      </c>
      <c r="I330">
        <f t="shared" si="158"/>
        <v>9.7556172404438257E-3</v>
      </c>
      <c r="P330">
        <f t="shared" si="140"/>
        <v>4.1246756043272118E-2</v>
      </c>
      <c r="Q330" s="11">
        <f t="shared" si="141"/>
        <v>33378.875</v>
      </c>
      <c r="R330">
        <f t="shared" si="157"/>
        <v>9.9169182309899765E-4</v>
      </c>
      <c r="S330" s="21">
        <v>0.1</v>
      </c>
      <c r="Z330">
        <f t="shared" si="142"/>
        <v>3608</v>
      </c>
      <c r="AA330" s="80">
        <f t="shared" si="143"/>
        <v>1.6486521033731313E-2</v>
      </c>
      <c r="AB330" s="80">
        <f t="shared" si="144"/>
        <v>-3.8027944661493049E-3</v>
      </c>
      <c r="AC330" s="80">
        <f t="shared" si="145"/>
        <v>-3.1491138802828292E-2</v>
      </c>
      <c r="AD330" s="80">
        <f t="shared" si="155"/>
        <v>-6.7309037932874877E-3</v>
      </c>
      <c r="AE330" s="80">
        <f t="shared" si="146"/>
        <v>4.5305065874491896E-6</v>
      </c>
      <c r="AF330">
        <f t="shared" si="156"/>
        <v>-3.1491138802828292E-2</v>
      </c>
      <c r="AG330" s="106"/>
      <c r="AH330">
        <f t="shared" si="147"/>
        <v>1.3558411706593131E-2</v>
      </c>
      <c r="AI330">
        <f t="shared" si="148"/>
        <v>0.76130611860152841</v>
      </c>
      <c r="AJ330">
        <f t="shared" si="149"/>
        <v>0.50644748745265233</v>
      </c>
      <c r="AK330">
        <f t="shared" si="150"/>
        <v>0.13178650648707999</v>
      </c>
      <c r="AL330">
        <f t="shared" si="151"/>
        <v>2.6371269829329056</v>
      </c>
      <c r="AM330">
        <f t="shared" si="152"/>
        <v>3.8801544902173104</v>
      </c>
      <c r="AN330" s="80">
        <f t="shared" si="162"/>
        <v>2.4844877463852106</v>
      </c>
      <c r="AO330" s="80">
        <f t="shared" si="162"/>
        <v>2.4844684591137027</v>
      </c>
      <c r="AP330" s="80">
        <f t="shared" si="162"/>
        <v>2.4845577995616015</v>
      </c>
      <c r="AQ330" s="80">
        <f t="shared" si="162"/>
        <v>2.4841439144205757</v>
      </c>
      <c r="AR330" s="80">
        <f t="shared" si="162"/>
        <v>2.4860601991735978</v>
      </c>
      <c r="AS330" s="80">
        <f t="shared" si="162"/>
        <v>2.4771638116638672</v>
      </c>
      <c r="AT330" s="80">
        <f t="shared" si="162"/>
        <v>2.517968180882781</v>
      </c>
      <c r="AU330" s="80">
        <f t="shared" si="154"/>
        <v>2.31793658864339</v>
      </c>
    </row>
    <row r="331" spans="1:48" x14ac:dyDescent="0.2">
      <c r="A331" s="16" t="s">
        <v>2494</v>
      </c>
      <c r="B331" s="41"/>
      <c r="C331" s="42">
        <v>48598.275000000001</v>
      </c>
      <c r="D331" s="42">
        <v>3.0000000000000001E-3</v>
      </c>
      <c r="E331">
        <f t="shared" si="138"/>
        <v>3756.0067931026797</v>
      </c>
      <c r="F331">
        <f t="shared" si="139"/>
        <v>3756</v>
      </c>
      <c r="G331">
        <f t="shared" si="159"/>
        <v>9.2212024246691726E-3</v>
      </c>
      <c r="I331">
        <f t="shared" si="158"/>
        <v>9.2212024246691726E-3</v>
      </c>
      <c r="P331">
        <f t="shared" si="140"/>
        <v>4.5162244043272112E-2</v>
      </c>
      <c r="Q331" s="11">
        <f t="shared" si="141"/>
        <v>33579.775000000001</v>
      </c>
      <c r="R331">
        <f t="shared" si="157"/>
        <v>1.2917584726301486E-3</v>
      </c>
      <c r="S331" s="21">
        <v>0.1</v>
      </c>
      <c r="Z331">
        <f t="shared" si="142"/>
        <v>3756</v>
      </c>
      <c r="AA331" s="80">
        <f t="shared" si="143"/>
        <v>1.5101779147978823E-2</v>
      </c>
      <c r="AB331" s="80">
        <f t="shared" si="144"/>
        <v>-3.0080366986303154E-3</v>
      </c>
      <c r="AC331" s="80">
        <f t="shared" si="145"/>
        <v>-3.594104161860294E-2</v>
      </c>
      <c r="AD331" s="80">
        <f t="shared" si="155"/>
        <v>-5.8805767233096502E-3</v>
      </c>
      <c r="AE331" s="80">
        <f t="shared" si="146"/>
        <v>3.458118259873126E-6</v>
      </c>
      <c r="AF331">
        <f t="shared" si="156"/>
        <v>-3.594104161860294E-2</v>
      </c>
      <c r="AG331" s="106"/>
      <c r="AH331">
        <f t="shared" si="147"/>
        <v>1.2229239123299488E-2</v>
      </c>
      <c r="AI331">
        <f t="shared" si="148"/>
        <v>0.7536995326148126</v>
      </c>
      <c r="AJ331">
        <f t="shared" si="149"/>
        <v>0.45281351439874984</v>
      </c>
      <c r="AK331">
        <f t="shared" si="150"/>
        <v>0.11695525672228255</v>
      </c>
      <c r="AL331">
        <f t="shared" si="151"/>
        <v>2.6982684343223449</v>
      </c>
      <c r="AM331">
        <f t="shared" si="152"/>
        <v>4.4372404065164073</v>
      </c>
      <c r="AN331" s="80">
        <f t="shared" si="162"/>
        <v>2.5621524412477785</v>
      </c>
      <c r="AO331" s="80">
        <f t="shared" si="162"/>
        <v>2.5621277322773865</v>
      </c>
      <c r="AP331" s="80">
        <f t="shared" si="162"/>
        <v>2.5622360306936085</v>
      </c>
      <c r="AQ331" s="80">
        <f t="shared" si="162"/>
        <v>2.561761306199958</v>
      </c>
      <c r="AR331" s="80">
        <f t="shared" si="162"/>
        <v>2.5638411623162178</v>
      </c>
      <c r="AS331" s="80">
        <f t="shared" si="162"/>
        <v>2.5547077917067553</v>
      </c>
      <c r="AT331" s="80">
        <f t="shared" si="162"/>
        <v>2.594422865320281</v>
      </c>
      <c r="AU331" s="80">
        <f t="shared" si="154"/>
        <v>2.4128513189014038</v>
      </c>
    </row>
    <row r="332" spans="1:48" x14ac:dyDescent="0.2">
      <c r="A332" s="16" t="s">
        <v>2495</v>
      </c>
      <c r="B332" s="41"/>
      <c r="C332" s="42">
        <v>48686.504999999997</v>
      </c>
      <c r="D332" s="42">
        <v>2E-3</v>
      </c>
      <c r="E332">
        <f t="shared" si="138"/>
        <v>3821.0043305061272</v>
      </c>
      <c r="F332">
        <f t="shared" si="139"/>
        <v>3821</v>
      </c>
      <c r="G332">
        <f t="shared" si="159"/>
        <v>5.8783851054613478E-3</v>
      </c>
      <c r="I332">
        <f t="shared" si="158"/>
        <v>5.8783851054613478E-3</v>
      </c>
      <c r="P332">
        <f t="shared" si="140"/>
        <v>4.6937264043272114E-2</v>
      </c>
      <c r="Q332" s="11">
        <f t="shared" si="141"/>
        <v>33668.004999999997</v>
      </c>
      <c r="R332">
        <f t="shared" si="157"/>
        <v>1.6858315396298005E-3</v>
      </c>
      <c r="S332" s="21">
        <v>0.1</v>
      </c>
      <c r="Z332">
        <f t="shared" si="142"/>
        <v>3821</v>
      </c>
      <c r="AA332" s="80">
        <f t="shared" si="143"/>
        <v>1.4473701977094678E-2</v>
      </c>
      <c r="AB332" s="80">
        <f t="shared" si="144"/>
        <v>-5.7475532593573245E-3</v>
      </c>
      <c r="AC332" s="80">
        <f t="shared" si="145"/>
        <v>-4.1058878937810767E-2</v>
      </c>
      <c r="AD332" s="80">
        <f t="shared" si="155"/>
        <v>-8.5953168716333302E-3</v>
      </c>
      <c r="AE332" s="80">
        <f t="shared" si="146"/>
        <v>7.3879472123784583E-6</v>
      </c>
      <c r="AF332">
        <f t="shared" si="156"/>
        <v>-4.1058878937810767E-2</v>
      </c>
      <c r="AG332" s="106"/>
      <c r="AH332">
        <f t="shared" si="147"/>
        <v>1.1625938364818672E-2</v>
      </c>
      <c r="AI332">
        <f t="shared" si="148"/>
        <v>0.75068899770148501</v>
      </c>
      <c r="AJ332">
        <f t="shared" si="149"/>
        <v>0.42904562573930216</v>
      </c>
      <c r="AK332">
        <f t="shared" si="150"/>
        <v>0.11039237492710567</v>
      </c>
      <c r="AL332">
        <f t="shared" si="151"/>
        <v>2.724750865161413</v>
      </c>
      <c r="AM332">
        <f t="shared" si="152"/>
        <v>4.7283077852125794</v>
      </c>
      <c r="AN332" s="80">
        <f t="shared" si="162"/>
        <v>2.596026087232985</v>
      </c>
      <c r="AO332" s="80">
        <f t="shared" si="162"/>
        <v>2.5959992087311194</v>
      </c>
      <c r="AP332" s="80">
        <f t="shared" si="162"/>
        <v>2.5961145267048407</v>
      </c>
      <c r="AQ332" s="80">
        <f t="shared" si="162"/>
        <v>2.5956197161212673</v>
      </c>
      <c r="AR332" s="80">
        <f t="shared" si="162"/>
        <v>2.5977418200827267</v>
      </c>
      <c r="AS332" s="80">
        <f t="shared" si="162"/>
        <v>2.588621280740286</v>
      </c>
      <c r="AT332" s="80">
        <f t="shared" si="162"/>
        <v>2.6274740015251807</v>
      </c>
      <c r="AU332" s="80">
        <f t="shared" si="154"/>
        <v>2.4545368423255316</v>
      </c>
      <c r="AV332" s="80"/>
    </row>
    <row r="333" spans="1:48" x14ac:dyDescent="0.2">
      <c r="A333" s="16" t="s">
        <v>2496</v>
      </c>
      <c r="B333" s="41"/>
      <c r="C333" s="42">
        <v>48712.300999999999</v>
      </c>
      <c r="D333" s="42">
        <v>5.0000000000000001E-3</v>
      </c>
      <c r="E333">
        <f t="shared" si="138"/>
        <v>3840.007804096284</v>
      </c>
      <c r="F333">
        <f t="shared" si="139"/>
        <v>3840</v>
      </c>
      <c r="G333">
        <f t="shared" si="159"/>
        <v>1.0593561579298694E-2</v>
      </c>
      <c r="I333">
        <f t="shared" si="158"/>
        <v>1.0593561579298694E-2</v>
      </c>
      <c r="P333">
        <f t="shared" si="140"/>
        <v>4.746250004327212E-2</v>
      </c>
      <c r="Q333" s="11">
        <f t="shared" si="141"/>
        <v>33693.800999999999</v>
      </c>
      <c r="R333">
        <f t="shared" si="157"/>
        <v>1.3593186234602591E-3</v>
      </c>
      <c r="S333" s="21">
        <v>0.1</v>
      </c>
      <c r="Z333">
        <f t="shared" si="142"/>
        <v>3840</v>
      </c>
      <c r="AA333" s="80">
        <f t="shared" si="143"/>
        <v>1.4287973034758223E-2</v>
      </c>
      <c r="AB333" s="80">
        <f t="shared" si="144"/>
        <v>-8.5393294379128119E-4</v>
      </c>
      <c r="AC333" s="80">
        <f t="shared" si="145"/>
        <v>-3.6868938463973426E-2</v>
      </c>
      <c r="AD333" s="80">
        <f t="shared" si="155"/>
        <v>-3.6944114554595293E-3</v>
      </c>
      <c r="AE333" s="80">
        <f t="shared" si="146"/>
        <v>1.3648676002230598E-6</v>
      </c>
      <c r="AF333">
        <f t="shared" si="156"/>
        <v>-3.6868938463973426E-2</v>
      </c>
      <c r="AG333" s="106"/>
      <c r="AH333">
        <f t="shared" si="147"/>
        <v>1.1447494523089975E-2</v>
      </c>
      <c r="AI333">
        <f t="shared" si="148"/>
        <v>0.74984619028076838</v>
      </c>
      <c r="AJ333">
        <f t="shared" si="149"/>
        <v>0.42207614889460976</v>
      </c>
      <c r="AK333">
        <f t="shared" si="150"/>
        <v>0.10846899922139627</v>
      </c>
      <c r="AL333">
        <f t="shared" si="151"/>
        <v>2.7324525736787098</v>
      </c>
      <c r="AM333">
        <f t="shared" si="152"/>
        <v>4.819920317966095</v>
      </c>
      <c r="AN333" s="80">
        <f t="shared" si="162"/>
        <v>2.6059024452138431</v>
      </c>
      <c r="AO333" s="80">
        <f t="shared" si="162"/>
        <v>2.6058749736441071</v>
      </c>
      <c r="AP333" s="80">
        <f t="shared" si="162"/>
        <v>2.605992139405322</v>
      </c>
      <c r="AQ333" s="80">
        <f t="shared" si="162"/>
        <v>2.6054923727365451</v>
      </c>
      <c r="AR333" s="80">
        <f t="shared" si="162"/>
        <v>2.6076230802277567</v>
      </c>
      <c r="AS333" s="80">
        <f t="shared" si="162"/>
        <v>2.598520118479875</v>
      </c>
      <c r="AT333" s="80">
        <f t="shared" si="162"/>
        <v>2.6370776700946768</v>
      </c>
      <c r="AU333" s="80">
        <f t="shared" si="154"/>
        <v>2.4667218414802763</v>
      </c>
    </row>
    <row r="334" spans="1:48" x14ac:dyDescent="0.2">
      <c r="A334" s="16" t="s">
        <v>2522</v>
      </c>
      <c r="B334" s="41"/>
      <c r="C334" s="42">
        <v>48717.73</v>
      </c>
      <c r="D334" s="42"/>
      <c r="E334">
        <f t="shared" si="138"/>
        <v>3844.0072558764446</v>
      </c>
      <c r="F334">
        <f t="shared" si="139"/>
        <v>3844</v>
      </c>
      <c r="G334">
        <f t="shared" si="159"/>
        <v>9.8493882105685771E-3</v>
      </c>
      <c r="I334">
        <f t="shared" si="158"/>
        <v>9.8493882105685771E-3</v>
      </c>
      <c r="P334">
        <f t="shared" si="140"/>
        <v>4.7573444043272115E-2</v>
      </c>
      <c r="Q334" s="11">
        <f t="shared" si="141"/>
        <v>33699.230000000003</v>
      </c>
      <c r="R334">
        <f t="shared" si="157"/>
        <v>1.4231043884689338E-3</v>
      </c>
      <c r="S334" s="21">
        <v>0.1</v>
      </c>
      <c r="Z334">
        <f t="shared" si="142"/>
        <v>3844</v>
      </c>
      <c r="AA334" s="80">
        <f t="shared" si="143"/>
        <v>1.4248752415318661E-2</v>
      </c>
      <c r="AB334" s="80">
        <f t="shared" si="144"/>
        <v>-1.5604218636045535E-3</v>
      </c>
      <c r="AC334" s="80">
        <f t="shared" si="145"/>
        <v>-3.7724055832703537E-2</v>
      </c>
      <c r="AD334" s="80">
        <f t="shared" si="155"/>
        <v>-4.3993642047500843E-3</v>
      </c>
      <c r="AE334" s="80">
        <f t="shared" si="146"/>
        <v>1.9354405406036345E-6</v>
      </c>
      <c r="AF334">
        <f t="shared" si="156"/>
        <v>-3.7724055832703537E-2</v>
      </c>
      <c r="AG334" s="106"/>
      <c r="AH334">
        <f t="shared" si="147"/>
        <v>1.1409810074173131E-2</v>
      </c>
      <c r="AI334">
        <f t="shared" si="148"/>
        <v>0.74967088332998144</v>
      </c>
      <c r="AJ334">
        <f t="shared" si="149"/>
        <v>0.42060767728087706</v>
      </c>
      <c r="AK334">
        <f t="shared" si="150"/>
        <v>0.10806380363630126</v>
      </c>
      <c r="AL334">
        <f t="shared" si="151"/>
        <v>2.7340717917387045</v>
      </c>
      <c r="AM334">
        <f t="shared" si="152"/>
        <v>4.8396153251055747</v>
      </c>
      <c r="AN334" s="80">
        <f t="shared" si="162"/>
        <v>2.6079802709764786</v>
      </c>
      <c r="AO334" s="80">
        <f t="shared" si="162"/>
        <v>2.6079526772880053</v>
      </c>
      <c r="AP334" s="80">
        <f t="shared" si="162"/>
        <v>2.6080702191705085</v>
      </c>
      <c r="AQ334" s="80">
        <f t="shared" si="162"/>
        <v>2.6075694648565939</v>
      </c>
      <c r="AR334" s="80">
        <f t="shared" si="162"/>
        <v>2.6097017616232767</v>
      </c>
      <c r="AS334" s="80">
        <f t="shared" si="162"/>
        <v>2.6006033015212031</v>
      </c>
      <c r="AT334" s="80">
        <f t="shared" si="162"/>
        <v>2.6390962591874159</v>
      </c>
      <c r="AU334" s="80">
        <f t="shared" si="154"/>
        <v>2.4692871044602227</v>
      </c>
    </row>
    <row r="335" spans="1:48" x14ac:dyDescent="0.2">
      <c r="A335" s="16" t="s">
        <v>2522</v>
      </c>
      <c r="B335" s="41"/>
      <c r="C335" s="42">
        <v>48770.667000000001</v>
      </c>
      <c r="D335" s="42"/>
      <c r="E335">
        <f t="shared" si="138"/>
        <v>3883.0050416355548</v>
      </c>
      <c r="F335">
        <f t="shared" si="139"/>
        <v>3883</v>
      </c>
      <c r="G335">
        <f t="shared" si="159"/>
        <v>6.8436978181125596E-3</v>
      </c>
      <c r="I335">
        <f t="shared" si="158"/>
        <v>6.8436978181125596E-3</v>
      </c>
      <c r="P335">
        <f t="shared" si="140"/>
        <v>4.8661856043272125E-2</v>
      </c>
      <c r="Q335" s="11">
        <f t="shared" si="141"/>
        <v>33752.167000000001</v>
      </c>
      <c r="R335">
        <f t="shared" si="157"/>
        <v>1.7487583573444806E-3</v>
      </c>
      <c r="S335" s="21">
        <v>0.1</v>
      </c>
      <c r="Z335">
        <f t="shared" si="142"/>
        <v>3883</v>
      </c>
      <c r="AA335" s="80">
        <f t="shared" si="143"/>
        <v>1.3864211166446986E-2</v>
      </c>
      <c r="AB335" s="80">
        <f t="shared" si="144"/>
        <v>-4.1965936048474935E-3</v>
      </c>
      <c r="AC335" s="80">
        <f t="shared" si="145"/>
        <v>-4.1818158225159566E-2</v>
      </c>
      <c r="AD335" s="80">
        <f t="shared" si="155"/>
        <v>-7.0205133483344263E-3</v>
      </c>
      <c r="AE335" s="80">
        <f t="shared" si="146"/>
        <v>4.9287607674141862E-6</v>
      </c>
      <c r="AF335">
        <f t="shared" si="156"/>
        <v>-4.1818158225159566E-2</v>
      </c>
      <c r="AG335" s="106"/>
      <c r="AH335">
        <f t="shared" si="147"/>
        <v>1.1040291422960053E-2</v>
      </c>
      <c r="AI335">
        <f t="shared" si="148"/>
        <v>0.74800017512891326</v>
      </c>
      <c r="AJ335">
        <f t="shared" si="149"/>
        <v>0.40626859462481185</v>
      </c>
      <c r="AK335">
        <f t="shared" si="150"/>
        <v>0.10410831174348392</v>
      </c>
      <c r="AL335">
        <f t="shared" si="151"/>
        <v>2.7498200786309432</v>
      </c>
      <c r="AM335">
        <f t="shared" si="152"/>
        <v>5.0395394909604727</v>
      </c>
      <c r="AN335" s="80">
        <f t="shared" si="162"/>
        <v>2.6282139678880325</v>
      </c>
      <c r="AO335" s="80">
        <f t="shared" si="162"/>
        <v>2.6281852381248076</v>
      </c>
      <c r="AP335" s="80">
        <f t="shared" si="162"/>
        <v>2.6283061983920653</v>
      </c>
      <c r="AQ335" s="80">
        <f t="shared" si="162"/>
        <v>2.6277968663622842</v>
      </c>
      <c r="AR335" s="80">
        <f t="shared" si="162"/>
        <v>2.6299405433304002</v>
      </c>
      <c r="AS335" s="80">
        <f t="shared" si="162"/>
        <v>2.6209006042998362</v>
      </c>
      <c r="AT335" s="80">
        <f t="shared" si="162"/>
        <v>2.6587194951001458</v>
      </c>
      <c r="AU335" s="80">
        <f t="shared" si="154"/>
        <v>2.4942984185146995</v>
      </c>
    </row>
    <row r="336" spans="1:48" x14ac:dyDescent="0.2">
      <c r="A336" s="16" t="s">
        <v>2496</v>
      </c>
      <c r="B336" s="41"/>
      <c r="C336" s="42">
        <v>48819.533000000003</v>
      </c>
      <c r="D336" s="42">
        <v>6.0000000000000001E-3</v>
      </c>
      <c r="E336">
        <f t="shared" si="138"/>
        <v>3919.0037910717683</v>
      </c>
      <c r="F336">
        <f t="shared" si="139"/>
        <v>3919</v>
      </c>
      <c r="G336">
        <f t="shared" si="159"/>
        <v>5.1461374605423771E-3</v>
      </c>
      <c r="I336">
        <f t="shared" si="158"/>
        <v>5.1461374605423771E-3</v>
      </c>
      <c r="P336">
        <f t="shared" si="140"/>
        <v>4.967734404327212E-2</v>
      </c>
      <c r="Q336" s="11">
        <f t="shared" si="141"/>
        <v>33801.033000000003</v>
      </c>
      <c r="R336">
        <f t="shared" si="157"/>
        <v>1.9830283597137527E-3</v>
      </c>
      <c r="S336" s="21">
        <v>0.1</v>
      </c>
      <c r="Z336">
        <f t="shared" si="142"/>
        <v>3919</v>
      </c>
      <c r="AA336" s="80">
        <f t="shared" si="143"/>
        <v>1.3505892572293628E-2</v>
      </c>
      <c r="AB336" s="80">
        <f t="shared" si="144"/>
        <v>-5.5497747277414508E-3</v>
      </c>
      <c r="AC336" s="80">
        <f t="shared" si="145"/>
        <v>-4.4531206582729743E-2</v>
      </c>
      <c r="AD336" s="80">
        <f t="shared" si="155"/>
        <v>-8.3597551117512506E-3</v>
      </c>
      <c r="AE336" s="80">
        <f t="shared" si="146"/>
        <v>6.9885505528451158E-6</v>
      </c>
      <c r="AF336">
        <f t="shared" si="156"/>
        <v>-4.4531206582729743E-2</v>
      </c>
      <c r="AG336" s="106"/>
      <c r="AH336">
        <f t="shared" si="147"/>
        <v>1.0695912188283828E-2</v>
      </c>
      <c r="AI336">
        <f t="shared" si="148"/>
        <v>0.74651958032685983</v>
      </c>
      <c r="AJ336">
        <f t="shared" si="149"/>
        <v>0.39299918405421236</v>
      </c>
      <c r="AK336">
        <f t="shared" si="150"/>
        <v>0.10044963489961289</v>
      </c>
      <c r="AL336">
        <f t="shared" si="151"/>
        <v>2.7642958687095849</v>
      </c>
      <c r="AM336">
        <f t="shared" si="152"/>
        <v>5.237834300705777</v>
      </c>
      <c r="AN336" s="80">
        <f t="shared" si="162"/>
        <v>2.6468519329171696</v>
      </c>
      <c r="AO336" s="80">
        <f t="shared" si="162"/>
        <v>2.6468222518033313</v>
      </c>
      <c r="AP336" s="80">
        <f t="shared" si="162"/>
        <v>2.6469459394198487</v>
      </c>
      <c r="AQ336" s="80">
        <f t="shared" si="162"/>
        <v>2.6464304518972552</v>
      </c>
      <c r="AR336" s="80">
        <f t="shared" si="162"/>
        <v>2.6485778823311281</v>
      </c>
      <c r="AS336" s="80">
        <f t="shared" si="162"/>
        <v>2.6396155345053138</v>
      </c>
      <c r="AT336" s="80">
        <f t="shared" si="162"/>
        <v>2.6767418858118313</v>
      </c>
      <c r="AU336" s="80">
        <f t="shared" si="154"/>
        <v>2.5173857853342163</v>
      </c>
    </row>
    <row r="337" spans="1:48" x14ac:dyDescent="0.2">
      <c r="A337" s="16" t="s">
        <v>2523</v>
      </c>
      <c r="B337" s="41"/>
      <c r="C337" s="43">
        <v>48914.557999999997</v>
      </c>
      <c r="D337" s="43"/>
      <c r="E337">
        <f t="shared" ref="E337:E400" si="163">(C337-C$7)/C$8</f>
        <v>3989.0070891762957</v>
      </c>
      <c r="F337">
        <f t="shared" ref="F337:F400" si="164">+ROUND(2*E337,0)/2</f>
        <v>3989</v>
      </c>
      <c r="G337">
        <f t="shared" si="159"/>
        <v>9.6231034185620956E-3</v>
      </c>
      <c r="I337">
        <f t="shared" si="158"/>
        <v>9.6231034185620956E-3</v>
      </c>
      <c r="P337">
        <f t="shared" ref="P337:P400" si="165">+D$11+D$12*F337+D$13*F337^2</f>
        <v>5.1681584043272118E-2</v>
      </c>
      <c r="Q337" s="11">
        <f t="shared" ref="Q337:Q400" si="166">C337-15018.5</f>
        <v>33896.057999999997</v>
      </c>
      <c r="R337">
        <f t="shared" si="157"/>
        <v>1.7689157924591083E-3</v>
      </c>
      <c r="S337" s="21">
        <v>0.1</v>
      </c>
      <c r="Z337">
        <f t="shared" ref="Z337:Z400" si="167">F337</f>
        <v>3989</v>
      </c>
      <c r="AA337" s="80">
        <f t="shared" ref="AA337:AA400" si="168">AB$3+AB$4*Z337+AB$5*Z337^2+AH337</f>
        <v>1.2800376452696278E-2</v>
      </c>
      <c r="AB337" s="80">
        <f t="shared" ref="AB337:AB400" si="169">IF(S337&lt;&gt;0,G337-AH337, -9999)</f>
        <v>-3.9459577844226136E-4</v>
      </c>
      <c r="AC337" s="80">
        <f t="shared" ref="AC337:AC400" si="170">+G337-P337</f>
        <v>-4.2058480624710022E-2</v>
      </c>
      <c r="AD337" s="80">
        <f t="shared" si="155"/>
        <v>-3.1772730341341829E-3</v>
      </c>
      <c r="AE337" s="80">
        <f t="shared" ref="AE337:AE400" si="171">+(G337-AA337)^2*S337</f>
        <v>1.0095063933436237E-6</v>
      </c>
      <c r="AF337">
        <f t="shared" si="156"/>
        <v>-4.2058480624710022E-2</v>
      </c>
      <c r="AG337" s="106"/>
      <c r="AH337">
        <f t="shared" ref="AH337:AH400" si="172">$AB$6*($AB$11/AI337*AJ337+$AB$12)</f>
        <v>1.0017699197004357E-2</v>
      </c>
      <c r="AI337">
        <f t="shared" ref="AI337:AI400" si="173">1+$AB$7*COS(AL337)</f>
        <v>0.74380777544652577</v>
      </c>
      <c r="AJ337">
        <f t="shared" ref="AJ337:AJ400" si="174">SIN(AL337+RADIANS($AB$9))</f>
        <v>0.36711197754340441</v>
      </c>
      <c r="AK337">
        <f t="shared" ref="AK337:AK400" si="175">$AB$7*SIN(AL337)</f>
        <v>9.3316645822056191E-2</v>
      </c>
      <c r="AL337">
        <f t="shared" ref="AL337:AL400" si="176">2*ATAN(AM337)</f>
        <v>2.7922845140026347</v>
      </c>
      <c r="AM337">
        <f t="shared" ref="AM337:AM400" si="177">SQRT((1+$AB$7)/(1-$AB$7))*TAN(AN337/2)</f>
        <v>5.6672670067819801</v>
      </c>
      <c r="AN337" s="80">
        <f t="shared" ref="AN337:AT352" si="178">$AU337+$AB$7*SIN(AO337)</f>
        <v>2.6829900524357022</v>
      </c>
      <c r="AO337" s="80">
        <f t="shared" si="178"/>
        <v>2.6829588349851008</v>
      </c>
      <c r="AP337" s="80">
        <f t="shared" si="178"/>
        <v>2.683086519547083</v>
      </c>
      <c r="AQ337" s="80">
        <f t="shared" si="178"/>
        <v>2.6825642175739413</v>
      </c>
      <c r="AR337" s="80">
        <f t="shared" si="178"/>
        <v>2.6846998777983546</v>
      </c>
      <c r="AS337" s="80">
        <f t="shared" si="178"/>
        <v>2.6759529702375962</v>
      </c>
      <c r="AT337" s="80">
        <f t="shared" si="178"/>
        <v>2.7115447504981609</v>
      </c>
      <c r="AU337" s="80">
        <f t="shared" ref="AU337:AU400" si="179">RADIANS($AB$9)+$AB$18*(F337-AB$15)</f>
        <v>2.562277887483277</v>
      </c>
    </row>
    <row r="338" spans="1:48" x14ac:dyDescent="0.2">
      <c r="A338" s="16" t="s">
        <v>2497</v>
      </c>
      <c r="B338" s="41"/>
      <c r="C338" s="42">
        <v>48960.709000000003</v>
      </c>
      <c r="D338" s="42">
        <v>3.0000000000000001E-3</v>
      </c>
      <c r="E338">
        <f t="shared" si="163"/>
        <v>4023.0057443809537</v>
      </c>
      <c r="F338">
        <f t="shared" si="164"/>
        <v>4023</v>
      </c>
      <c r="G338">
        <f t="shared" si="159"/>
        <v>7.797629754350055E-3</v>
      </c>
      <c r="I338">
        <f t="shared" si="158"/>
        <v>7.797629754350055E-3</v>
      </c>
      <c r="P338">
        <f t="shared" si="165"/>
        <v>5.2669216043272113E-2</v>
      </c>
      <c r="Q338" s="11">
        <f t="shared" si="166"/>
        <v>33942.209000000003</v>
      </c>
      <c r="R338">
        <f t="shared" si="157"/>
        <v>2.0134592560841782E-3</v>
      </c>
      <c r="S338" s="21">
        <v>0.1</v>
      </c>
      <c r="Z338">
        <f t="shared" si="167"/>
        <v>4023</v>
      </c>
      <c r="AA338" s="80">
        <f t="shared" si="168"/>
        <v>1.2453711169627769E-2</v>
      </c>
      <c r="AB338" s="80">
        <f t="shared" si="169"/>
        <v>-1.8867604258520649E-3</v>
      </c>
      <c r="AC338" s="80">
        <f t="shared" si="170"/>
        <v>-4.4871586288922058E-2</v>
      </c>
      <c r="AD338" s="80">
        <f t="shared" ref="AD338:AD401" si="180">IF(S338&lt;&gt;0,G338-AA338, -9999)</f>
        <v>-4.6560814152777144E-3</v>
      </c>
      <c r="AE338" s="80">
        <f t="shared" si="171"/>
        <v>2.1679094145694523E-6</v>
      </c>
      <c r="AF338">
        <f t="shared" ref="AF338:AF401" si="181">IF(S338&lt;&gt;0,G338-P338, -9999)</f>
        <v>-4.4871586288922058E-2</v>
      </c>
      <c r="AG338" s="106"/>
      <c r="AH338">
        <f t="shared" si="172"/>
        <v>9.6843901802021199E-3</v>
      </c>
      <c r="AI338">
        <f t="shared" si="173"/>
        <v>0.74256931903469514</v>
      </c>
      <c r="AJ338">
        <f t="shared" si="174"/>
        <v>0.35450002809615433</v>
      </c>
      <c r="AK338">
        <f t="shared" si="175"/>
        <v>8.9843735490440391E-2</v>
      </c>
      <c r="AL338">
        <f t="shared" si="176"/>
        <v>2.8058074989379067</v>
      </c>
      <c r="AM338">
        <f t="shared" si="177"/>
        <v>5.9001198199192473</v>
      </c>
      <c r="AN338" s="80">
        <f t="shared" si="178"/>
        <v>2.700496624532803</v>
      </c>
      <c r="AO338" s="80">
        <f t="shared" si="178"/>
        <v>2.7004648302040817</v>
      </c>
      <c r="AP338" s="80">
        <f t="shared" si="178"/>
        <v>2.7005937796672068</v>
      </c>
      <c r="AQ338" s="80">
        <f t="shared" si="178"/>
        <v>2.700070745777754</v>
      </c>
      <c r="AR338" s="80">
        <f t="shared" si="178"/>
        <v>2.7021914324451441</v>
      </c>
      <c r="AS338" s="80">
        <f t="shared" si="178"/>
        <v>2.6935796785569512</v>
      </c>
      <c r="AT338" s="80">
        <f t="shared" si="178"/>
        <v>2.7283391961321839</v>
      </c>
      <c r="AU338" s="80">
        <f t="shared" si="179"/>
        <v>2.5840826228128209</v>
      </c>
    </row>
    <row r="339" spans="1:48" x14ac:dyDescent="0.2">
      <c r="A339" s="16" t="s">
        <v>2498</v>
      </c>
      <c r="B339" s="41"/>
      <c r="C339" s="42">
        <v>49009.582000000002</v>
      </c>
      <c r="D339" s="42">
        <v>4.0000000000000001E-3</v>
      </c>
      <c r="E339">
        <f t="shared" si="163"/>
        <v>4059.0096505978731</v>
      </c>
      <c r="F339">
        <f t="shared" si="164"/>
        <v>4059</v>
      </c>
      <c r="G339">
        <f t="shared" si="159"/>
        <v>1.3100069394567981E-2</v>
      </c>
      <c r="I339">
        <f t="shared" si="158"/>
        <v>1.3100069394567981E-2</v>
      </c>
      <c r="P339">
        <f t="shared" si="165"/>
        <v>5.3725024043272118E-2</v>
      </c>
      <c r="Q339" s="11">
        <f t="shared" si="166"/>
        <v>33991.082000000002</v>
      </c>
      <c r="R339">
        <f t="shared" si="157"/>
        <v>1.6503869402092679E-3</v>
      </c>
      <c r="S339" s="21">
        <v>0.1</v>
      </c>
      <c r="Z339">
        <f t="shared" si="167"/>
        <v>4059</v>
      </c>
      <c r="AA339" s="80">
        <f t="shared" si="168"/>
        <v>1.208395459789258E-2</v>
      </c>
      <c r="AB339" s="80">
        <f t="shared" si="169"/>
        <v>3.7712263339430042E-3</v>
      </c>
      <c r="AC339" s="80">
        <f t="shared" si="170"/>
        <v>-4.0624954648704137E-2</v>
      </c>
      <c r="AD339" s="80">
        <f t="shared" si="180"/>
        <v>1.0161147966754012E-3</v>
      </c>
      <c r="AE339" s="80">
        <f t="shared" si="171"/>
        <v>1.0324892800226921E-7</v>
      </c>
      <c r="AF339">
        <f t="shared" si="181"/>
        <v>-4.0624954648704137E-2</v>
      </c>
      <c r="AG339" s="106"/>
      <c r="AH339">
        <f t="shared" si="172"/>
        <v>9.3288430606249771E-3</v>
      </c>
      <c r="AI339">
        <f t="shared" si="173"/>
        <v>0.74131346822103827</v>
      </c>
      <c r="AJ339">
        <f t="shared" si="174"/>
        <v>0.34112076256803786</v>
      </c>
      <c r="AK339">
        <f t="shared" si="175"/>
        <v>8.616107349208843E-2</v>
      </c>
      <c r="AL339">
        <f t="shared" si="176"/>
        <v>2.8200778988048727</v>
      </c>
      <c r="AM339">
        <f t="shared" si="177"/>
        <v>6.1668759886699416</v>
      </c>
      <c r="AN339" s="80">
        <f t="shared" si="178"/>
        <v>2.7190018500299278</v>
      </c>
      <c r="AO339" s="80">
        <f t="shared" si="178"/>
        <v>2.7189695786623833</v>
      </c>
      <c r="AP339" s="80">
        <f t="shared" si="178"/>
        <v>2.719099351468941</v>
      </c>
      <c r="AQ339" s="80">
        <f t="shared" si="178"/>
        <v>2.7185774502318885</v>
      </c>
      <c r="AR339" s="80">
        <f t="shared" si="178"/>
        <v>2.7206756131483982</v>
      </c>
      <c r="AS339" s="80">
        <f t="shared" si="178"/>
        <v>2.7122284114526893</v>
      </c>
      <c r="AT339" s="80">
        <f t="shared" si="178"/>
        <v>2.7460468480672069</v>
      </c>
      <c r="AU339" s="80">
        <f t="shared" si="179"/>
        <v>2.6071699896323377</v>
      </c>
    </row>
    <row r="340" spans="1:48" x14ac:dyDescent="0.2">
      <c r="A340" s="16" t="s">
        <v>2498</v>
      </c>
      <c r="B340" s="41"/>
      <c r="C340" s="42">
        <v>49058.447</v>
      </c>
      <c r="D340" s="42">
        <v>6.0000000000000001E-3</v>
      </c>
      <c r="E340">
        <f t="shared" si="163"/>
        <v>4095.0076633511258</v>
      </c>
      <c r="F340">
        <f t="shared" si="164"/>
        <v>4095</v>
      </c>
      <c r="G340">
        <f t="shared" si="159"/>
        <v>1.0402509033156093E-2</v>
      </c>
      <c r="I340">
        <f t="shared" si="158"/>
        <v>1.0402509033156093E-2</v>
      </c>
      <c r="P340">
        <f t="shared" si="165"/>
        <v>5.4791200043272113E-2</v>
      </c>
      <c r="Q340" s="11">
        <f t="shared" si="166"/>
        <v>34039.947</v>
      </c>
      <c r="R340">
        <f t="shared" si="157"/>
        <v>1.970355889591555E-3</v>
      </c>
      <c r="S340" s="21">
        <v>0.1</v>
      </c>
      <c r="Z340">
        <f t="shared" si="167"/>
        <v>4095</v>
      </c>
      <c r="AA340" s="80">
        <f t="shared" si="168"/>
        <v>1.1711530756118735E-2</v>
      </c>
      <c r="AB340" s="80">
        <f t="shared" si="169"/>
        <v>1.4318109097432551E-3</v>
      </c>
      <c r="AC340" s="80">
        <f t="shared" si="170"/>
        <v>-4.438869101011602E-2</v>
      </c>
      <c r="AD340" s="80">
        <f t="shared" si="180"/>
        <v>-1.3090217229626416E-3</v>
      </c>
      <c r="AE340" s="80">
        <f t="shared" si="171"/>
        <v>1.7135378711880829E-7</v>
      </c>
      <c r="AF340">
        <f t="shared" si="181"/>
        <v>-4.438869101011602E-2</v>
      </c>
      <c r="AG340" s="106"/>
      <c r="AH340">
        <f t="shared" si="172"/>
        <v>8.9706981234128381E-3</v>
      </c>
      <c r="AI340">
        <f t="shared" si="173"/>
        <v>0.74011418939779383</v>
      </c>
      <c r="AJ340">
        <f t="shared" si="174"/>
        <v>0.32771662930666229</v>
      </c>
      <c r="AK340">
        <f t="shared" si="175"/>
        <v>8.2473133545240218E-2</v>
      </c>
      <c r="AL340">
        <f t="shared" si="176"/>
        <v>2.8343010938075457</v>
      </c>
      <c r="AM340">
        <f t="shared" si="177"/>
        <v>6.4571807958225111</v>
      </c>
      <c r="AN340" s="80">
        <f t="shared" si="178"/>
        <v>2.7374764286985536</v>
      </c>
      <c r="AO340" s="80">
        <f t="shared" si="178"/>
        <v>2.7374438270208015</v>
      </c>
      <c r="AP340" s="80">
        <f t="shared" si="178"/>
        <v>2.7375738701008836</v>
      </c>
      <c r="AQ340" s="80">
        <f t="shared" si="178"/>
        <v>2.7370551051177028</v>
      </c>
      <c r="AR340" s="80">
        <f t="shared" si="178"/>
        <v>2.7391238659412371</v>
      </c>
      <c r="AS340" s="80">
        <f t="shared" si="178"/>
        <v>2.730862961754799</v>
      </c>
      <c r="AT340" s="80">
        <f t="shared" si="178"/>
        <v>2.7636804782435735</v>
      </c>
      <c r="AU340" s="80">
        <f t="shared" si="179"/>
        <v>2.6302573564518545</v>
      </c>
    </row>
    <row r="341" spans="1:48" x14ac:dyDescent="0.2">
      <c r="A341" s="16" t="s">
        <v>2499</v>
      </c>
      <c r="B341" s="41"/>
      <c r="C341" s="42">
        <v>49092.381999999998</v>
      </c>
      <c r="D341" s="42">
        <v>5.0000000000000001E-3</v>
      </c>
      <c r="E341">
        <f t="shared" si="163"/>
        <v>4120.0069995382037</v>
      </c>
      <c r="F341">
        <f t="shared" si="164"/>
        <v>4120</v>
      </c>
      <c r="G341">
        <f t="shared" si="159"/>
        <v>9.5014254475245252E-3</v>
      </c>
      <c r="I341">
        <f t="shared" si="158"/>
        <v>9.5014254475245252E-3</v>
      </c>
      <c r="P341">
        <f t="shared" si="165"/>
        <v>5.5537700043272117E-2</v>
      </c>
      <c r="Q341" s="11">
        <f t="shared" si="166"/>
        <v>34073.881999999998</v>
      </c>
      <c r="R341">
        <f t="shared" si="157"/>
        <v>2.1193385786550749E-3</v>
      </c>
      <c r="S341" s="21">
        <v>0.1</v>
      </c>
      <c r="Z341">
        <f t="shared" si="167"/>
        <v>4120</v>
      </c>
      <c r="AA341" s="80">
        <f t="shared" si="168"/>
        <v>1.1451392088498682E-2</v>
      </c>
      <c r="AB341" s="80">
        <f t="shared" si="169"/>
        <v>7.8090922355015732E-4</v>
      </c>
      <c r="AC341" s="80">
        <f t="shared" si="170"/>
        <v>-4.6036274595747592E-2</v>
      </c>
      <c r="AD341" s="80">
        <f t="shared" si="180"/>
        <v>-1.9499666409741566E-3</v>
      </c>
      <c r="AE341" s="80">
        <f t="shared" si="171"/>
        <v>3.8023699009120354E-7</v>
      </c>
      <c r="AF341">
        <f t="shared" si="181"/>
        <v>-4.6036274595747592E-2</v>
      </c>
      <c r="AG341" s="106"/>
      <c r="AH341">
        <f t="shared" si="172"/>
        <v>8.7205162239743679E-3</v>
      </c>
      <c r="AI341">
        <f t="shared" si="173"/>
        <v>0.73931439920082076</v>
      </c>
      <c r="AJ341">
        <f t="shared" si="174"/>
        <v>0.31839424161648011</v>
      </c>
      <c r="AK341">
        <f t="shared" si="175"/>
        <v>7.9909134929041545E-2</v>
      </c>
      <c r="AL341">
        <f t="shared" si="176"/>
        <v>2.844151722662299</v>
      </c>
      <c r="AM341">
        <f t="shared" si="177"/>
        <v>6.6743774009092576</v>
      </c>
      <c r="AN341" s="80">
        <f t="shared" si="178"/>
        <v>2.7502887079725022</v>
      </c>
      <c r="AO341" s="80">
        <f t="shared" si="178"/>
        <v>2.7502559676669165</v>
      </c>
      <c r="AP341" s="80">
        <f t="shared" si="178"/>
        <v>2.7503858627445799</v>
      </c>
      <c r="AQ341" s="80">
        <f t="shared" si="178"/>
        <v>2.7498704712978737</v>
      </c>
      <c r="AR341" s="80">
        <f t="shared" si="178"/>
        <v>2.7519147725786839</v>
      </c>
      <c r="AS341" s="80">
        <f t="shared" si="178"/>
        <v>2.7437958321381912</v>
      </c>
      <c r="AT341" s="80">
        <f t="shared" si="178"/>
        <v>2.7758840386521832</v>
      </c>
      <c r="AU341" s="80">
        <f t="shared" si="179"/>
        <v>2.6462902500765191</v>
      </c>
    </row>
    <row r="342" spans="1:48" x14ac:dyDescent="0.2">
      <c r="A342" s="16" t="s">
        <v>2523</v>
      </c>
      <c r="B342" s="41"/>
      <c r="C342" s="43">
        <v>49104.601000000002</v>
      </c>
      <c r="D342" s="43"/>
      <c r="E342">
        <f t="shared" si="163"/>
        <v>4129.008528604656</v>
      </c>
      <c r="F342">
        <f t="shared" si="164"/>
        <v>4129</v>
      </c>
      <c r="G342">
        <f t="shared" si="159"/>
        <v>1.1577035358641297E-2</v>
      </c>
      <c r="I342">
        <f t="shared" si="158"/>
        <v>1.1577035358641297E-2</v>
      </c>
      <c r="P342">
        <f t="shared" si="165"/>
        <v>5.5807664043272115E-2</v>
      </c>
      <c r="Q342" s="11">
        <f t="shared" si="166"/>
        <v>34086.101000000002</v>
      </c>
      <c r="R342">
        <f t="shared" si="157"/>
        <v>1.9563485138376865E-3</v>
      </c>
      <c r="S342" s="21">
        <v>0.1</v>
      </c>
      <c r="Z342">
        <f t="shared" si="167"/>
        <v>4129</v>
      </c>
      <c r="AA342" s="80">
        <f t="shared" si="168"/>
        <v>1.1357447368234078E-2</v>
      </c>
      <c r="AB342" s="80">
        <f t="shared" si="169"/>
        <v>2.9468712191440642E-3</v>
      </c>
      <c r="AC342" s="80">
        <f t="shared" si="170"/>
        <v>-4.4230628684630818E-2</v>
      </c>
      <c r="AD342" s="80">
        <f t="shared" si="180"/>
        <v>2.195879904072183E-4</v>
      </c>
      <c r="AE342" s="80">
        <f t="shared" si="171"/>
        <v>4.8218885531080602E-9</v>
      </c>
      <c r="AF342">
        <f t="shared" si="181"/>
        <v>-4.4230628684630818E-2</v>
      </c>
      <c r="AG342" s="106"/>
      <c r="AH342">
        <f t="shared" si="172"/>
        <v>8.6301641394972324E-3</v>
      </c>
      <c r="AI342">
        <f t="shared" si="173"/>
        <v>0.73903307107372074</v>
      </c>
      <c r="AJ342">
        <f t="shared" si="174"/>
        <v>0.31503547421989819</v>
      </c>
      <c r="AK342">
        <f t="shared" si="175"/>
        <v>7.8985532320312468E-2</v>
      </c>
      <c r="AL342">
        <f t="shared" si="176"/>
        <v>2.8476927833914347</v>
      </c>
      <c r="AM342">
        <f t="shared" si="177"/>
        <v>6.7559847575588625</v>
      </c>
      <c r="AN342" s="80">
        <f t="shared" si="178"/>
        <v>2.7548977661165246</v>
      </c>
      <c r="AO342" s="80">
        <f t="shared" si="178"/>
        <v>2.7548649946937878</v>
      </c>
      <c r="AP342" s="80">
        <f t="shared" si="178"/>
        <v>2.7549947678561444</v>
      </c>
      <c r="AQ342" s="80">
        <f t="shared" si="178"/>
        <v>2.7544808325445782</v>
      </c>
      <c r="AR342" s="80">
        <f t="shared" si="178"/>
        <v>2.7565155200413547</v>
      </c>
      <c r="AS342" s="80">
        <f t="shared" si="178"/>
        <v>2.7484501796214946</v>
      </c>
      <c r="AT342" s="80">
        <f t="shared" si="178"/>
        <v>2.7802691139875852</v>
      </c>
      <c r="AU342" s="80">
        <f t="shared" si="179"/>
        <v>2.652062091781398</v>
      </c>
    </row>
    <row r="343" spans="1:48" x14ac:dyDescent="0.2">
      <c r="A343" s="16" t="s">
        <v>2499</v>
      </c>
      <c r="B343" s="41"/>
      <c r="C343" s="42">
        <v>49172.466999999997</v>
      </c>
      <c r="D343" s="42">
        <v>5.0000000000000001E-3</v>
      </c>
      <c r="E343">
        <f t="shared" si="163"/>
        <v>4179.0042542469791</v>
      </c>
      <c r="F343">
        <f t="shared" si="164"/>
        <v>4179</v>
      </c>
      <c r="G343">
        <f t="shared" si="159"/>
        <v>5.7748681865632534E-3</v>
      </c>
      <c r="I343">
        <f t="shared" si="158"/>
        <v>5.7748681865632534E-3</v>
      </c>
      <c r="P343">
        <f t="shared" si="165"/>
        <v>5.7319264043272117E-2</v>
      </c>
      <c r="Q343" s="11">
        <f t="shared" si="166"/>
        <v>34153.966999999997</v>
      </c>
      <c r="R343">
        <f t="shared" si="157"/>
        <v>2.656824744233106E-3</v>
      </c>
      <c r="S343" s="21">
        <v>0.1</v>
      </c>
      <c r="Z343">
        <f t="shared" si="167"/>
        <v>4179</v>
      </c>
      <c r="AA343" s="80">
        <f t="shared" si="168"/>
        <v>1.0832786684313754E-2</v>
      </c>
      <c r="AB343" s="80">
        <f t="shared" si="169"/>
        <v>-2.3506734017028318E-3</v>
      </c>
      <c r="AC343" s="80">
        <f t="shared" si="170"/>
        <v>-5.1544395856708863E-2</v>
      </c>
      <c r="AD343" s="80">
        <f t="shared" si="180"/>
        <v>-5.0579184977505003E-3</v>
      </c>
      <c r="AE343" s="80">
        <f t="shared" si="171"/>
        <v>2.5582539529886683E-6</v>
      </c>
      <c r="AF343">
        <f t="shared" si="181"/>
        <v>-5.1544395856708863E-2</v>
      </c>
      <c r="AG343" s="106"/>
      <c r="AH343">
        <f t="shared" si="172"/>
        <v>8.1255415882660852E-3</v>
      </c>
      <c r="AI343">
        <f t="shared" si="173"/>
        <v>0.737533354197077</v>
      </c>
      <c r="AJ343">
        <f t="shared" si="174"/>
        <v>0.29635059455718155</v>
      </c>
      <c r="AK343">
        <f t="shared" si="175"/>
        <v>7.3849252874350457E-2</v>
      </c>
      <c r="AL343">
        <f t="shared" si="176"/>
        <v>2.8673174878379157</v>
      </c>
      <c r="AM343">
        <f t="shared" si="177"/>
        <v>7.2461771578221104</v>
      </c>
      <c r="AN343" s="80">
        <f t="shared" si="178"/>
        <v>2.7804724571324759</v>
      </c>
      <c r="AO343" s="80">
        <f t="shared" si="178"/>
        <v>2.7804396997784786</v>
      </c>
      <c r="AP343" s="80">
        <f t="shared" si="178"/>
        <v>2.7805681221453518</v>
      </c>
      <c r="AQ343" s="80">
        <f t="shared" si="178"/>
        <v>2.7800646177138177</v>
      </c>
      <c r="AR343" s="80">
        <f t="shared" si="178"/>
        <v>2.7820381557742278</v>
      </c>
      <c r="AS343" s="80">
        <f t="shared" si="178"/>
        <v>2.774294193736524</v>
      </c>
      <c r="AT343" s="80">
        <f t="shared" si="178"/>
        <v>2.8045541523462307</v>
      </c>
      <c r="AU343" s="80">
        <f t="shared" si="179"/>
        <v>2.684127879030727</v>
      </c>
    </row>
    <row r="344" spans="1:48" x14ac:dyDescent="0.2">
      <c r="A344" s="16" t="s">
        <v>2523</v>
      </c>
      <c r="B344" s="41"/>
      <c r="C344" s="43">
        <v>49199.622000000003</v>
      </c>
      <c r="D344" s="43"/>
      <c r="E344">
        <f t="shared" si="163"/>
        <v>4199.0088799773557</v>
      </c>
      <c r="F344">
        <f t="shared" si="164"/>
        <v>4199</v>
      </c>
      <c r="G344">
        <f t="shared" si="159"/>
        <v>1.2054001330398023E-2</v>
      </c>
      <c r="I344">
        <f t="shared" si="158"/>
        <v>1.2054001330398023E-2</v>
      </c>
      <c r="P344">
        <f t="shared" si="165"/>
        <v>5.7929504043272115E-2</v>
      </c>
      <c r="Q344" s="11">
        <f t="shared" si="166"/>
        <v>34181.122000000003</v>
      </c>
      <c r="R344">
        <f t="shared" ref="R344:R407" si="182">+(P344-G344)^2</f>
        <v>2.1045617491589181E-3</v>
      </c>
      <c r="S344" s="21">
        <v>0.1</v>
      </c>
      <c r="Z344">
        <f t="shared" si="167"/>
        <v>4199</v>
      </c>
      <c r="AA344" s="80">
        <f t="shared" si="168"/>
        <v>1.0621662248336695E-2</v>
      </c>
      <c r="AB344" s="80">
        <f t="shared" si="169"/>
        <v>4.1315314121609763E-3</v>
      </c>
      <c r="AC344" s="80">
        <f t="shared" si="170"/>
        <v>-4.5875502712874092E-2</v>
      </c>
      <c r="AD344" s="80">
        <f t="shared" si="180"/>
        <v>1.4323390820613277E-3</v>
      </c>
      <c r="AE344" s="80">
        <f t="shared" si="171"/>
        <v>2.051595246000287E-7</v>
      </c>
      <c r="AF344">
        <f t="shared" si="181"/>
        <v>-4.5875502712874092E-2</v>
      </c>
      <c r="AG344" s="106"/>
      <c r="AH344">
        <f t="shared" si="172"/>
        <v>7.9224699182370469E-3</v>
      </c>
      <c r="AI344">
        <f t="shared" si="173"/>
        <v>0.73696330750368944</v>
      </c>
      <c r="AJ344">
        <f t="shared" si="174"/>
        <v>0.28886520075029803</v>
      </c>
      <c r="AK344">
        <f t="shared" si="175"/>
        <v>7.1792414012471939E-2</v>
      </c>
      <c r="AL344">
        <f t="shared" si="176"/>
        <v>2.8751455193981474</v>
      </c>
      <c r="AM344">
        <f t="shared" si="177"/>
        <v>7.461718948476542</v>
      </c>
      <c r="AN344" s="80">
        <f t="shared" si="178"/>
        <v>2.7906880777352914</v>
      </c>
      <c r="AO344" s="80">
        <f t="shared" si="178"/>
        <v>2.7906554169553757</v>
      </c>
      <c r="AP344" s="80">
        <f t="shared" si="178"/>
        <v>2.7907829752858277</v>
      </c>
      <c r="AQ344" s="80">
        <f t="shared" si="178"/>
        <v>2.7902847559547572</v>
      </c>
      <c r="AR344" s="80">
        <f t="shared" si="178"/>
        <v>2.7922301940873986</v>
      </c>
      <c r="AS344" s="80">
        <f t="shared" si="178"/>
        <v>2.7846257713809348</v>
      </c>
      <c r="AT344" s="80">
        <f t="shared" si="178"/>
        <v>2.8142330475781647</v>
      </c>
      <c r="AU344" s="80">
        <f t="shared" si="179"/>
        <v>2.6969541939304587</v>
      </c>
    </row>
    <row r="345" spans="1:48" x14ac:dyDescent="0.2">
      <c r="A345" s="16" t="s">
        <v>2523</v>
      </c>
      <c r="B345" s="41"/>
      <c r="C345" s="43">
        <v>49271.563999999998</v>
      </c>
      <c r="D345" s="43"/>
      <c r="E345">
        <f t="shared" si="163"/>
        <v>4252.0073253573701</v>
      </c>
      <c r="F345">
        <f t="shared" si="164"/>
        <v>4252</v>
      </c>
      <c r="G345">
        <f t="shared" si="159"/>
        <v>9.9437041208148003E-3</v>
      </c>
      <c r="I345">
        <f t="shared" si="158"/>
        <v>9.9437041208148003E-3</v>
      </c>
      <c r="P345">
        <f t="shared" si="165"/>
        <v>5.9562116043272113E-2</v>
      </c>
      <c r="Q345" s="11">
        <f t="shared" si="166"/>
        <v>34253.063999999998</v>
      </c>
      <c r="R345">
        <f t="shared" si="182"/>
        <v>2.461986801706654E-3</v>
      </c>
      <c r="S345" s="21">
        <v>0.1</v>
      </c>
      <c r="Z345">
        <f t="shared" si="167"/>
        <v>4252</v>
      </c>
      <c r="AA345" s="80">
        <f t="shared" si="168"/>
        <v>1.0058882992725483E-2</v>
      </c>
      <c r="AB345" s="80">
        <f t="shared" si="169"/>
        <v>2.5625699589244865E-3</v>
      </c>
      <c r="AC345" s="80">
        <f t="shared" si="170"/>
        <v>-4.9618411922457313E-2</v>
      </c>
      <c r="AD345" s="80">
        <f t="shared" si="180"/>
        <v>-1.1517887191068304E-4</v>
      </c>
      <c r="AE345" s="80">
        <f t="shared" si="171"/>
        <v>1.3266172534617532E-9</v>
      </c>
      <c r="AF345">
        <f t="shared" si="181"/>
        <v>-4.9618411922457313E-2</v>
      </c>
      <c r="AG345" s="106"/>
      <c r="AH345">
        <f t="shared" si="172"/>
        <v>7.3811341618903138E-3</v>
      </c>
      <c r="AI345">
        <f t="shared" si="173"/>
        <v>0.73553448780239172</v>
      </c>
      <c r="AJ345">
        <f t="shared" si="174"/>
        <v>0.26899915237187938</v>
      </c>
      <c r="AK345">
        <f t="shared" si="175"/>
        <v>6.6335851296215012E-2</v>
      </c>
      <c r="AL345">
        <f t="shared" si="176"/>
        <v>2.8958330845310343</v>
      </c>
      <c r="AM345">
        <f t="shared" si="177"/>
        <v>8.0970338843858265</v>
      </c>
      <c r="AN345" s="80">
        <f t="shared" si="178"/>
        <v>2.8177224057897181</v>
      </c>
      <c r="AO345" s="80">
        <f t="shared" si="178"/>
        <v>2.8176902597586326</v>
      </c>
      <c r="AP345" s="80">
        <f t="shared" si="178"/>
        <v>2.8178146227693737</v>
      </c>
      <c r="AQ345" s="80">
        <f t="shared" si="178"/>
        <v>2.8173334720811285</v>
      </c>
      <c r="AR345" s="80">
        <f t="shared" si="178"/>
        <v>2.81919457559338</v>
      </c>
      <c r="AS345" s="80">
        <f t="shared" si="178"/>
        <v>2.8119892865178486</v>
      </c>
      <c r="AT345" s="80">
        <f t="shared" si="178"/>
        <v>2.8397901974150113</v>
      </c>
      <c r="AU345" s="80">
        <f t="shared" si="179"/>
        <v>2.7309439284147476</v>
      </c>
    </row>
    <row r="346" spans="1:48" x14ac:dyDescent="0.2">
      <c r="A346" s="16" t="s">
        <v>2523</v>
      </c>
      <c r="B346" s="41"/>
      <c r="C346" s="43">
        <v>49275.637000000002</v>
      </c>
      <c r="D346" s="43"/>
      <c r="E346">
        <f t="shared" si="163"/>
        <v>4255.007835046189</v>
      </c>
      <c r="F346">
        <f t="shared" si="164"/>
        <v>4255</v>
      </c>
      <c r="G346">
        <f t="shared" si="159"/>
        <v>1.0635574100888334E-2</v>
      </c>
      <c r="I346">
        <f t="shared" si="158"/>
        <v>1.0635574100888334E-2</v>
      </c>
      <c r="P346">
        <f t="shared" si="165"/>
        <v>5.9655200043272114E-2</v>
      </c>
      <c r="Q346" s="11">
        <f t="shared" si="166"/>
        <v>34257.137000000002</v>
      </c>
      <c r="R346">
        <f t="shared" si="182"/>
        <v>2.4029237275312249E-3</v>
      </c>
      <c r="S346" s="21">
        <v>0.1</v>
      </c>
      <c r="Z346">
        <f t="shared" si="167"/>
        <v>4255</v>
      </c>
      <c r="AA346" s="80">
        <f t="shared" si="168"/>
        <v>1.0026889173687699E-2</v>
      </c>
      <c r="AB346" s="80">
        <f t="shared" si="169"/>
        <v>3.285215473513888E-3</v>
      </c>
      <c r="AC346" s="80">
        <f t="shared" si="170"/>
        <v>-4.9019625942383779E-2</v>
      </c>
      <c r="AD346" s="80">
        <f t="shared" si="180"/>
        <v>6.0868492720063568E-4</v>
      </c>
      <c r="AE346" s="80">
        <f t="shared" si="171"/>
        <v>3.7049734060124323E-8</v>
      </c>
      <c r="AF346">
        <f t="shared" si="181"/>
        <v>-4.9019625942383779E-2</v>
      </c>
      <c r="AG346" s="106"/>
      <c r="AH346">
        <f t="shared" si="172"/>
        <v>7.3503586273744462E-3</v>
      </c>
      <c r="AI346">
        <f t="shared" si="173"/>
        <v>0.7354571464187204</v>
      </c>
      <c r="AJ346">
        <f t="shared" si="174"/>
        <v>0.26787341525335212</v>
      </c>
      <c r="AK346">
        <f t="shared" si="175"/>
        <v>6.6026744037628135E-2</v>
      </c>
      <c r="AL346">
        <f t="shared" si="176"/>
        <v>2.897001713397434</v>
      </c>
      <c r="AM346">
        <f t="shared" si="177"/>
        <v>8.1361118878216629</v>
      </c>
      <c r="AN346" s="80">
        <f t="shared" si="178"/>
        <v>2.8192511034257755</v>
      </c>
      <c r="AO346" s="80">
        <f t="shared" si="178"/>
        <v>2.8192189979152791</v>
      </c>
      <c r="AP346" s="80">
        <f t="shared" si="178"/>
        <v>2.8193431406125931</v>
      </c>
      <c r="AQ346" s="80">
        <f t="shared" si="178"/>
        <v>2.8188630882669763</v>
      </c>
      <c r="AR346" s="80">
        <f t="shared" si="178"/>
        <v>2.8207189958836572</v>
      </c>
      <c r="AS346" s="80">
        <f t="shared" si="178"/>
        <v>2.8135375443106705</v>
      </c>
      <c r="AT346" s="80">
        <f t="shared" si="178"/>
        <v>2.8412329761497261</v>
      </c>
      <c r="AU346" s="80">
        <f t="shared" si="179"/>
        <v>2.7328678756497071</v>
      </c>
    </row>
    <row r="347" spans="1:48" x14ac:dyDescent="0.2">
      <c r="A347" s="16" t="s">
        <v>2523</v>
      </c>
      <c r="B347" s="41"/>
      <c r="C347" s="43">
        <v>49283.783000000003</v>
      </c>
      <c r="D347" s="43"/>
      <c r="E347">
        <f t="shared" si="163"/>
        <v>4261.0088544238224</v>
      </c>
      <c r="F347">
        <f t="shared" si="164"/>
        <v>4261</v>
      </c>
      <c r="G347">
        <f t="shared" si="159"/>
        <v>1.2019314039207529E-2</v>
      </c>
      <c r="I347">
        <f t="shared" si="158"/>
        <v>1.2019314039207529E-2</v>
      </c>
      <c r="P347">
        <f t="shared" si="165"/>
        <v>5.9841584043272118E-2</v>
      </c>
      <c r="Q347" s="11">
        <f t="shared" si="166"/>
        <v>34265.283000000003</v>
      </c>
      <c r="R347">
        <f t="shared" si="182"/>
        <v>2.2869695083416559E-3</v>
      </c>
      <c r="S347" s="21">
        <v>0.1</v>
      </c>
      <c r="Z347">
        <f t="shared" si="167"/>
        <v>4261</v>
      </c>
      <c r="AA347" s="80">
        <f t="shared" si="168"/>
        <v>9.9628583285051586E-3</v>
      </c>
      <c r="AB347" s="80">
        <f t="shared" si="169"/>
        <v>4.7305482410467141E-3</v>
      </c>
      <c r="AC347" s="80">
        <f t="shared" si="170"/>
        <v>-4.7822270004064589E-2</v>
      </c>
      <c r="AD347" s="80">
        <f t="shared" si="180"/>
        <v>2.0564557107023707E-3</v>
      </c>
      <c r="AE347" s="80">
        <f t="shared" si="171"/>
        <v>4.2290100900803926E-7</v>
      </c>
      <c r="AF347">
        <f t="shared" si="181"/>
        <v>-4.7822270004064589E-2</v>
      </c>
      <c r="AG347" s="106"/>
      <c r="AH347">
        <f t="shared" si="172"/>
        <v>7.2887657981608152E-3</v>
      </c>
      <c r="AI347">
        <f t="shared" si="173"/>
        <v>0.73530359567823833</v>
      </c>
      <c r="AJ347">
        <f t="shared" si="174"/>
        <v>0.26562155355513023</v>
      </c>
      <c r="AK347">
        <f t="shared" si="175"/>
        <v>6.5408453951054782E-2</v>
      </c>
      <c r="AL347">
        <f t="shared" si="176"/>
        <v>2.8993382362311149</v>
      </c>
      <c r="AM347">
        <f t="shared" si="177"/>
        <v>8.2153681268982357</v>
      </c>
      <c r="AN347" s="80">
        <f t="shared" si="178"/>
        <v>2.82230801757518</v>
      </c>
      <c r="AO347" s="80">
        <f t="shared" si="178"/>
        <v>2.8222759967931301</v>
      </c>
      <c r="AP347" s="80">
        <f t="shared" si="178"/>
        <v>2.8223996861823495</v>
      </c>
      <c r="AQ347" s="80">
        <f t="shared" si="178"/>
        <v>2.8219218727152953</v>
      </c>
      <c r="AR347" s="80">
        <f t="shared" si="178"/>
        <v>2.8237672546885149</v>
      </c>
      <c r="AS347" s="80">
        <f t="shared" si="178"/>
        <v>2.8166338701419393</v>
      </c>
      <c r="AT347" s="80">
        <f t="shared" si="178"/>
        <v>2.8441173320381141</v>
      </c>
      <c r="AU347" s="80">
        <f t="shared" si="179"/>
        <v>2.736715770119627</v>
      </c>
    </row>
    <row r="348" spans="1:48" x14ac:dyDescent="0.2">
      <c r="A348" s="16" t="s">
        <v>2500</v>
      </c>
      <c r="B348" s="41"/>
      <c r="C348" s="42">
        <v>49370.650999999998</v>
      </c>
      <c r="D348" s="42"/>
      <c r="E348">
        <f t="shared" si="163"/>
        <v>4325.0030296381774</v>
      </c>
      <c r="F348">
        <f t="shared" si="164"/>
        <v>4325</v>
      </c>
      <c r="G348">
        <f t="shared" si="159"/>
        <v>4.1125400603050366E-3</v>
      </c>
      <c r="I348">
        <f t="shared" si="158"/>
        <v>4.1125400603050366E-3</v>
      </c>
      <c r="P348">
        <f t="shared" si="165"/>
        <v>6.1847600043272111E-2</v>
      </c>
      <c r="Q348" s="11">
        <f t="shared" si="166"/>
        <v>34352.150999999998</v>
      </c>
      <c r="R348">
        <f t="shared" si="182"/>
        <v>3.3333371512368061E-3</v>
      </c>
      <c r="S348" s="21">
        <v>0.1</v>
      </c>
      <c r="Z348">
        <f t="shared" si="167"/>
        <v>4325</v>
      </c>
      <c r="AA348" s="80">
        <f t="shared" si="168"/>
        <v>9.2764019305729417E-3</v>
      </c>
      <c r="AB348" s="80">
        <f t="shared" si="169"/>
        <v>-2.515894884783443E-3</v>
      </c>
      <c r="AC348" s="80">
        <f t="shared" si="170"/>
        <v>-5.7735059982967074E-2</v>
      </c>
      <c r="AD348" s="80">
        <f t="shared" si="180"/>
        <v>-5.1638618702679051E-3</v>
      </c>
      <c r="AE348" s="80">
        <f t="shared" si="171"/>
        <v>2.6665469415206751E-6</v>
      </c>
      <c r="AF348">
        <f t="shared" si="181"/>
        <v>-5.7735059982967074E-2</v>
      </c>
      <c r="AG348" s="106"/>
      <c r="AH348">
        <f t="shared" si="172"/>
        <v>6.6284349450884796E-3</v>
      </c>
      <c r="AI348">
        <f t="shared" si="173"/>
        <v>0.73375923975147161</v>
      </c>
      <c r="AJ348">
        <f t="shared" si="174"/>
        <v>0.24157071242264316</v>
      </c>
      <c r="AK348">
        <f t="shared" si="175"/>
        <v>5.8807396570690271E-2</v>
      </c>
      <c r="AL348">
        <f t="shared" si="176"/>
        <v>2.9242026372627703</v>
      </c>
      <c r="AM348">
        <f t="shared" si="177"/>
        <v>9.1637942703034341</v>
      </c>
      <c r="AN348" s="80">
        <f t="shared" si="178"/>
        <v>2.8548767642288033</v>
      </c>
      <c r="AO348" s="80">
        <f t="shared" si="178"/>
        <v>2.8548459543542481</v>
      </c>
      <c r="AP348" s="80">
        <f t="shared" si="178"/>
        <v>2.8549637607233724</v>
      </c>
      <c r="AQ348" s="80">
        <f t="shared" si="178"/>
        <v>2.8545132875653945</v>
      </c>
      <c r="AR348" s="80">
        <f t="shared" si="178"/>
        <v>2.8562355040725493</v>
      </c>
      <c r="AS348" s="80">
        <f t="shared" si="178"/>
        <v>2.8496465007788565</v>
      </c>
      <c r="AT348" s="80">
        <f t="shared" si="178"/>
        <v>2.8747877230614463</v>
      </c>
      <c r="AU348" s="80">
        <f t="shared" si="179"/>
        <v>2.7777599777987678</v>
      </c>
    </row>
    <row r="349" spans="1:48" x14ac:dyDescent="0.2">
      <c r="A349" s="16" t="s">
        <v>2523</v>
      </c>
      <c r="B349" s="41"/>
      <c r="C349" s="43">
        <v>49442.6</v>
      </c>
      <c r="D349" s="43"/>
      <c r="E349">
        <f t="shared" si="163"/>
        <v>4378.006631798904</v>
      </c>
      <c r="F349">
        <f t="shared" si="164"/>
        <v>4378</v>
      </c>
      <c r="G349">
        <f t="shared" si="159"/>
        <v>9.0022428630618379E-3</v>
      </c>
      <c r="I349">
        <f t="shared" si="158"/>
        <v>9.0022428630618379E-3</v>
      </c>
      <c r="P349">
        <f t="shared" si="165"/>
        <v>6.3533636043272126E-2</v>
      </c>
      <c r="Q349" s="11">
        <f t="shared" si="166"/>
        <v>34424.1</v>
      </c>
      <c r="R349">
        <f t="shared" si="182"/>
        <v>2.9736728421746851E-3</v>
      </c>
      <c r="S349" s="21">
        <v>0.1</v>
      </c>
      <c r="Z349">
        <f t="shared" si="167"/>
        <v>4378</v>
      </c>
      <c r="AA349" s="80">
        <f t="shared" si="168"/>
        <v>8.7034274451781614E-3</v>
      </c>
      <c r="AB349" s="80">
        <f t="shared" si="169"/>
        <v>2.9249810313014529E-3</v>
      </c>
      <c r="AC349" s="80">
        <f t="shared" si="170"/>
        <v>-5.4531393180210289E-2</v>
      </c>
      <c r="AD349" s="80">
        <f t="shared" si="180"/>
        <v>2.9881541788367647E-4</v>
      </c>
      <c r="AE349" s="80">
        <f t="shared" si="171"/>
        <v>8.9290653964996192E-9</v>
      </c>
      <c r="AF349">
        <f t="shared" si="181"/>
        <v>-5.4531393180210289E-2</v>
      </c>
      <c r="AG349" s="106"/>
      <c r="AH349">
        <f t="shared" si="172"/>
        <v>6.077261831760385E-3</v>
      </c>
      <c r="AI349">
        <f t="shared" si="173"/>
        <v>0.7326088857284101</v>
      </c>
      <c r="AJ349">
        <f t="shared" si="174"/>
        <v>0.22161334012463454</v>
      </c>
      <c r="AK349">
        <f t="shared" si="175"/>
        <v>5.3333332145425856E-2</v>
      </c>
      <c r="AL349">
        <f t="shared" si="176"/>
        <v>2.9447181749893319</v>
      </c>
      <c r="AM349">
        <f t="shared" si="177"/>
        <v>10.125923433706403</v>
      </c>
      <c r="AN349" s="80">
        <f t="shared" si="178"/>
        <v>2.8817983535212219</v>
      </c>
      <c r="AO349" s="80">
        <f t="shared" si="178"/>
        <v>2.881768970793865</v>
      </c>
      <c r="AP349" s="80">
        <f t="shared" si="178"/>
        <v>2.8818804758209944</v>
      </c>
      <c r="AQ349" s="80">
        <f t="shared" si="178"/>
        <v>2.8814573059047333</v>
      </c>
      <c r="AR349" s="80">
        <f t="shared" si="178"/>
        <v>2.8830630153373491</v>
      </c>
      <c r="AS349" s="80">
        <f t="shared" si="178"/>
        <v>2.8769665284137451</v>
      </c>
      <c r="AT349" s="80">
        <f t="shared" si="178"/>
        <v>2.9000621625659391</v>
      </c>
      <c r="AU349" s="80">
        <f t="shared" si="179"/>
        <v>2.8117497122830568</v>
      </c>
    </row>
    <row r="350" spans="1:48" x14ac:dyDescent="0.2">
      <c r="A350" s="16" t="s">
        <v>2523</v>
      </c>
      <c r="B350" s="41"/>
      <c r="C350" s="43">
        <v>49450.743000000002</v>
      </c>
      <c r="D350" s="43"/>
      <c r="E350">
        <f t="shared" si="163"/>
        <v>4384.0054411276642</v>
      </c>
      <c r="F350">
        <f t="shared" si="164"/>
        <v>4384</v>
      </c>
      <c r="G350">
        <f t="shared" si="159"/>
        <v>7.3859828116837889E-3</v>
      </c>
      <c r="I350">
        <f t="shared" ref="I350:I406" si="183">G350</f>
        <v>7.3859828116837889E-3</v>
      </c>
      <c r="P350">
        <f t="shared" si="165"/>
        <v>6.3725924043272125E-2</v>
      </c>
      <c r="Q350" s="11">
        <f t="shared" si="166"/>
        <v>34432.243000000002</v>
      </c>
      <c r="R350">
        <f t="shared" si="182"/>
        <v>3.1741889779788274E-3</v>
      </c>
      <c r="S350" s="21">
        <v>0.1</v>
      </c>
      <c r="Z350">
        <f t="shared" si="167"/>
        <v>4384</v>
      </c>
      <c r="AA350" s="80">
        <f t="shared" si="168"/>
        <v>8.6383216768716395E-3</v>
      </c>
      <c r="AB350" s="80">
        <f t="shared" si="169"/>
        <v>1.3713491829755982E-3</v>
      </c>
      <c r="AC350" s="80">
        <f t="shared" si="170"/>
        <v>-5.6339941231588336E-2</v>
      </c>
      <c r="AD350" s="80">
        <f t="shared" si="180"/>
        <v>-1.2523388651878506E-3</v>
      </c>
      <c r="AE350" s="80">
        <f t="shared" si="171"/>
        <v>1.5683526332599936E-7</v>
      </c>
      <c r="AF350">
        <f t="shared" si="181"/>
        <v>-5.6339941231588336E-2</v>
      </c>
      <c r="AG350" s="106"/>
      <c r="AH350">
        <f t="shared" si="172"/>
        <v>6.0146336287081907E-3</v>
      </c>
      <c r="AI350">
        <f t="shared" si="173"/>
        <v>0.73248594919659471</v>
      </c>
      <c r="AJ350">
        <f t="shared" si="174"/>
        <v>0.2193518601695007</v>
      </c>
      <c r="AK350">
        <f t="shared" si="175"/>
        <v>5.2713232986508464E-2</v>
      </c>
      <c r="AL350">
        <f t="shared" si="176"/>
        <v>2.9470367126353305</v>
      </c>
      <c r="AM350">
        <f t="shared" si="177"/>
        <v>10.24737326278362</v>
      </c>
      <c r="AN350" s="80">
        <f t="shared" si="178"/>
        <v>2.8848434682203234</v>
      </c>
      <c r="AO350" s="80">
        <f t="shared" si="178"/>
        <v>2.8848142710250047</v>
      </c>
      <c r="AP350" s="80">
        <f t="shared" si="178"/>
        <v>2.8849249828927643</v>
      </c>
      <c r="AQ350" s="80">
        <f t="shared" si="178"/>
        <v>2.8845051612253578</v>
      </c>
      <c r="AR350" s="80">
        <f t="shared" si="178"/>
        <v>2.8860968890095489</v>
      </c>
      <c r="AS350" s="80">
        <f t="shared" si="178"/>
        <v>2.880058410201304</v>
      </c>
      <c r="AT350" s="80">
        <f t="shared" si="178"/>
        <v>2.9029168028250276</v>
      </c>
      <c r="AU350" s="80">
        <f t="shared" si="179"/>
        <v>2.8155976067529762</v>
      </c>
      <c r="AV350" s="80"/>
    </row>
    <row r="351" spans="1:48" x14ac:dyDescent="0.2">
      <c r="A351" s="16" t="s">
        <v>2500</v>
      </c>
      <c r="B351" s="41"/>
      <c r="C351" s="42">
        <v>49472.464</v>
      </c>
      <c r="D351" s="42"/>
      <c r="E351">
        <f t="shared" si="163"/>
        <v>4400.0069316630852</v>
      </c>
      <c r="F351">
        <f t="shared" si="164"/>
        <v>4400</v>
      </c>
      <c r="G351">
        <f t="shared" si="159"/>
        <v>9.4092893123161048E-3</v>
      </c>
      <c r="I351">
        <f t="shared" si="183"/>
        <v>9.4092893123161048E-3</v>
      </c>
      <c r="P351">
        <f t="shared" si="165"/>
        <v>6.424010004327213E-2</v>
      </c>
      <c r="Q351" s="11">
        <f t="shared" si="166"/>
        <v>34453.964</v>
      </c>
      <c r="R351">
        <f t="shared" si="182"/>
        <v>3.0064178054139226E-3</v>
      </c>
      <c r="S351" s="21">
        <v>0.1</v>
      </c>
      <c r="Z351">
        <f t="shared" si="167"/>
        <v>4400</v>
      </c>
      <c r="AA351" s="80">
        <f t="shared" si="168"/>
        <v>8.4644767652743251E-3</v>
      </c>
      <c r="AB351" s="80">
        <f t="shared" si="169"/>
        <v>3.561884322719114E-3</v>
      </c>
      <c r="AC351" s="80">
        <f t="shared" si="170"/>
        <v>-5.4830810730956026E-2</v>
      </c>
      <c r="AD351" s="80">
        <f t="shared" si="180"/>
        <v>9.4481254704177967E-4</v>
      </c>
      <c r="AE351" s="80">
        <f t="shared" si="171"/>
        <v>8.926707490475752E-8</v>
      </c>
      <c r="AF351">
        <f t="shared" si="181"/>
        <v>-5.4830810730956026E-2</v>
      </c>
      <c r="AG351" s="106"/>
      <c r="AH351">
        <f t="shared" si="172"/>
        <v>5.8474049895969908E-3</v>
      </c>
      <c r="AI351">
        <f t="shared" si="173"/>
        <v>0.73216534266290989</v>
      </c>
      <c r="AJ351">
        <f t="shared" si="174"/>
        <v>0.21331918848467257</v>
      </c>
      <c r="AK351">
        <f t="shared" si="175"/>
        <v>5.1059265939301705E-2</v>
      </c>
      <c r="AL351">
        <f t="shared" si="176"/>
        <v>2.953215719924088</v>
      </c>
      <c r="AM351">
        <f t="shared" si="177"/>
        <v>10.585596382780798</v>
      </c>
      <c r="AN351" s="80">
        <f t="shared" si="178"/>
        <v>2.8929613019070985</v>
      </c>
      <c r="AO351" s="80">
        <f t="shared" si="178"/>
        <v>2.8929326229996919</v>
      </c>
      <c r="AP351" s="80">
        <f t="shared" si="178"/>
        <v>2.8930411419227862</v>
      </c>
      <c r="AQ351" s="80">
        <f t="shared" si="178"/>
        <v>2.8926304983674287</v>
      </c>
      <c r="AR351" s="80">
        <f t="shared" si="178"/>
        <v>2.8941841785077371</v>
      </c>
      <c r="AS351" s="80">
        <f t="shared" si="178"/>
        <v>2.8883025439404459</v>
      </c>
      <c r="AT351" s="80">
        <f t="shared" si="178"/>
        <v>2.9105228961460252</v>
      </c>
      <c r="AU351" s="80">
        <f t="shared" si="179"/>
        <v>2.8258586586727614</v>
      </c>
    </row>
    <row r="352" spans="1:48" x14ac:dyDescent="0.2">
      <c r="A352" s="16" t="s">
        <v>2523</v>
      </c>
      <c r="B352" s="41"/>
      <c r="C352" s="43">
        <v>49488.75</v>
      </c>
      <c r="D352" s="43"/>
      <c r="E352">
        <f t="shared" si="163"/>
        <v>4412.0045503206011</v>
      </c>
      <c r="F352">
        <f t="shared" si="164"/>
        <v>4412</v>
      </c>
      <c r="G352">
        <f t="shared" ref="G352:G415" si="184">C352-(C$7+F352*C$8)</f>
        <v>6.1767691950080916E-3</v>
      </c>
      <c r="I352">
        <f t="shared" si="183"/>
        <v>6.1767691950080916E-3</v>
      </c>
      <c r="P352">
        <f t="shared" si="165"/>
        <v>6.4627076043272114E-2</v>
      </c>
      <c r="Q352" s="11">
        <f t="shared" si="166"/>
        <v>34470.25</v>
      </c>
      <c r="R352">
        <f t="shared" si="182"/>
        <v>3.4164383706562201E-3</v>
      </c>
      <c r="S352" s="21">
        <v>0.1</v>
      </c>
      <c r="Z352">
        <f t="shared" si="167"/>
        <v>4412</v>
      </c>
      <c r="AA352" s="80">
        <f t="shared" si="168"/>
        <v>8.33387823104818E-3</v>
      </c>
      <c r="AB352" s="80">
        <f t="shared" si="169"/>
        <v>4.5499153218329751E-4</v>
      </c>
      <c r="AC352" s="80">
        <f t="shared" si="170"/>
        <v>-5.8450306848264022E-2</v>
      </c>
      <c r="AD352" s="80">
        <f t="shared" si="180"/>
        <v>-2.1571090360400884E-3</v>
      </c>
      <c r="AE352" s="80">
        <f t="shared" si="171"/>
        <v>4.6531193933658E-7</v>
      </c>
      <c r="AF352">
        <f t="shared" si="181"/>
        <v>-5.8450306848264022E-2</v>
      </c>
      <c r="AG352" s="106"/>
      <c r="AH352">
        <f t="shared" si="172"/>
        <v>5.7217776628247941E-3</v>
      </c>
      <c r="AI352">
        <f t="shared" si="173"/>
        <v>0.73193177250625241</v>
      </c>
      <c r="AJ352">
        <f t="shared" si="174"/>
        <v>0.20879275540797859</v>
      </c>
      <c r="AK352">
        <f t="shared" si="175"/>
        <v>4.9818447562094921E-2</v>
      </c>
      <c r="AL352">
        <f t="shared" si="176"/>
        <v>2.9578464699909444</v>
      </c>
      <c r="AM352">
        <f t="shared" si="177"/>
        <v>10.853938198640114</v>
      </c>
      <c r="AN352" s="80">
        <f t="shared" si="178"/>
        <v>2.8990473714915308</v>
      </c>
      <c r="AO352" s="80">
        <f t="shared" si="178"/>
        <v>2.8990191035994917</v>
      </c>
      <c r="AP352" s="80">
        <f t="shared" si="178"/>
        <v>2.8991259042545297</v>
      </c>
      <c r="AQ352" s="80">
        <f t="shared" si="178"/>
        <v>2.8987223793378321</v>
      </c>
      <c r="AR352" s="80">
        <f t="shared" si="178"/>
        <v>2.9002468064181444</v>
      </c>
      <c r="AS352" s="80">
        <f t="shared" si="178"/>
        <v>2.8944848258976688</v>
      </c>
      <c r="AT352" s="80">
        <f t="shared" si="178"/>
        <v>2.9162216009028352</v>
      </c>
      <c r="AU352" s="80">
        <f t="shared" si="179"/>
        <v>2.8335544476126002</v>
      </c>
    </row>
    <row r="353" spans="1:64" x14ac:dyDescent="0.2">
      <c r="A353" s="16" t="s">
        <v>2501</v>
      </c>
      <c r="B353" s="41"/>
      <c r="C353" s="42">
        <v>49525.404999999999</v>
      </c>
      <c r="D353" s="42">
        <v>6.0000000000000001E-3</v>
      </c>
      <c r="E353">
        <f t="shared" si="163"/>
        <v>4439.007664154029</v>
      </c>
      <c r="F353">
        <f t="shared" si="164"/>
        <v>4439</v>
      </c>
      <c r="G353">
        <f t="shared" si="184"/>
        <v>1.0403598920674995E-2</v>
      </c>
      <c r="I353">
        <f t="shared" si="183"/>
        <v>1.0403598920674995E-2</v>
      </c>
      <c r="P353">
        <f t="shared" si="165"/>
        <v>6.5501984043272121E-2</v>
      </c>
      <c r="Q353" s="11">
        <f t="shared" si="166"/>
        <v>34506.904999999999</v>
      </c>
      <c r="R353">
        <f t="shared" si="182"/>
        <v>3.0358320431180322E-3</v>
      </c>
      <c r="S353" s="21">
        <v>0.1</v>
      </c>
      <c r="Z353">
        <f t="shared" si="167"/>
        <v>4439</v>
      </c>
      <c r="AA353" s="80">
        <f t="shared" si="168"/>
        <v>8.0393796814776028E-3</v>
      </c>
      <c r="AB353" s="80">
        <f t="shared" si="169"/>
        <v>4.9651063756104051E-3</v>
      </c>
      <c r="AC353" s="80">
        <f t="shared" si="170"/>
        <v>-5.5098385122597127E-2</v>
      </c>
      <c r="AD353" s="80">
        <f t="shared" si="180"/>
        <v>2.3642192391973918E-3</v>
      </c>
      <c r="AE353" s="80">
        <f t="shared" si="171"/>
        <v>5.5895326109910935E-7</v>
      </c>
      <c r="AF353">
        <f t="shared" si="181"/>
        <v>-5.5098385122597127E-2</v>
      </c>
      <c r="AG353" s="106"/>
      <c r="AH353">
        <f t="shared" si="172"/>
        <v>5.4384925450645894E-3</v>
      </c>
      <c r="AI353">
        <f t="shared" si="173"/>
        <v>0.73142776144321298</v>
      </c>
      <c r="AJ353">
        <f t="shared" si="174"/>
        <v>0.19860241231157794</v>
      </c>
      <c r="AK353">
        <f t="shared" si="175"/>
        <v>4.7025577994673544E-2</v>
      </c>
      <c r="AL353">
        <f t="shared" si="176"/>
        <v>2.9682550937501664</v>
      </c>
      <c r="AM353">
        <f t="shared" si="177"/>
        <v>11.509276124485169</v>
      </c>
      <c r="AN353" s="80">
        <f t="shared" ref="AN353:AT368" si="185">$AU353+$AB$7*SIN(AO353)</f>
        <v>2.9127340760619926</v>
      </c>
      <c r="AO353" s="80">
        <f t="shared" si="185"/>
        <v>2.9127068018605762</v>
      </c>
      <c r="AP353" s="80">
        <f t="shared" si="185"/>
        <v>2.912809510083604</v>
      </c>
      <c r="AQ353" s="80">
        <f t="shared" si="185"/>
        <v>2.9124227222877521</v>
      </c>
      <c r="AR353" s="80">
        <f t="shared" si="185"/>
        <v>2.9138791410917562</v>
      </c>
      <c r="AS353" s="80">
        <f t="shared" si="185"/>
        <v>2.9083925233894186</v>
      </c>
      <c r="AT353" s="80">
        <f t="shared" si="185"/>
        <v>2.9290259664382741</v>
      </c>
      <c r="AU353" s="80">
        <f t="shared" si="179"/>
        <v>2.8508699727272382</v>
      </c>
    </row>
    <row r="354" spans="1:64" x14ac:dyDescent="0.2">
      <c r="A354" s="16" t="s">
        <v>2501</v>
      </c>
      <c r="B354" s="41"/>
      <c r="C354" s="42">
        <v>49567.483999999997</v>
      </c>
      <c r="D354" s="42">
        <v>3.0000000000000001E-3</v>
      </c>
      <c r="E354">
        <f t="shared" si="163"/>
        <v>4470.0065463528235</v>
      </c>
      <c r="F354">
        <f t="shared" si="164"/>
        <v>4470</v>
      </c>
      <c r="G354">
        <f t="shared" si="184"/>
        <v>8.886255272955168E-3</v>
      </c>
      <c r="I354">
        <f t="shared" si="183"/>
        <v>8.886255272955168E-3</v>
      </c>
      <c r="P354">
        <f t="shared" si="165"/>
        <v>6.6513700043272131E-2</v>
      </c>
      <c r="Q354" s="11">
        <f t="shared" si="166"/>
        <v>34548.983999999997</v>
      </c>
      <c r="R354">
        <f t="shared" si="182"/>
        <v>3.320922390755932E-3</v>
      </c>
      <c r="S354" s="21">
        <v>0.1</v>
      </c>
      <c r="Z354">
        <f t="shared" si="167"/>
        <v>4470</v>
      </c>
      <c r="AA354" s="80">
        <f t="shared" si="168"/>
        <v>7.7001852285366766E-3</v>
      </c>
      <c r="AB354" s="80">
        <f t="shared" si="169"/>
        <v>3.7740343226179808E-3</v>
      </c>
      <c r="AC354" s="80">
        <f t="shared" si="170"/>
        <v>-5.7627444770316963E-2</v>
      </c>
      <c r="AD354" s="80">
        <f t="shared" si="180"/>
        <v>1.1860700444184915E-3</v>
      </c>
      <c r="AE354" s="80">
        <f t="shared" si="171"/>
        <v>1.4067621502668823E-7</v>
      </c>
      <c r="AF354">
        <f t="shared" si="181"/>
        <v>-5.7627444770316963E-2</v>
      </c>
      <c r="AG354" s="106"/>
      <c r="AH354">
        <f t="shared" si="172"/>
        <v>5.1122209503371872E-3</v>
      </c>
      <c r="AI354">
        <f t="shared" si="173"/>
        <v>0.73088571753900089</v>
      </c>
      <c r="AJ354">
        <f t="shared" si="174"/>
        <v>0.18689274588780991</v>
      </c>
      <c r="AK354">
        <f t="shared" si="175"/>
        <v>4.381729435552166E-2</v>
      </c>
      <c r="AL354">
        <f t="shared" si="176"/>
        <v>2.9801886105472666</v>
      </c>
      <c r="AM354">
        <f t="shared" si="177"/>
        <v>12.364350969793541</v>
      </c>
      <c r="AN354" s="80">
        <f t="shared" si="185"/>
        <v>2.9284371635237383</v>
      </c>
      <c r="AO354" s="80">
        <f t="shared" si="185"/>
        <v>2.9284111453487105</v>
      </c>
      <c r="AP354" s="80">
        <f t="shared" si="185"/>
        <v>2.9285087786598765</v>
      </c>
      <c r="AQ354" s="80">
        <f t="shared" si="185"/>
        <v>2.9281423985893738</v>
      </c>
      <c r="AR354" s="80">
        <f t="shared" si="185"/>
        <v>2.9295171315223145</v>
      </c>
      <c r="AS354" s="80">
        <f t="shared" si="185"/>
        <v>2.924356727764029</v>
      </c>
      <c r="AT354" s="80">
        <f t="shared" si="185"/>
        <v>2.9436984605787018</v>
      </c>
      <c r="AU354" s="80">
        <f t="shared" si="179"/>
        <v>2.8707507608218221</v>
      </c>
    </row>
    <row r="355" spans="1:64" x14ac:dyDescent="0.2">
      <c r="A355" s="16" t="s">
        <v>2523</v>
      </c>
      <c r="B355" s="41"/>
      <c r="C355" s="43">
        <v>49594.633999999998</v>
      </c>
      <c r="D355" s="43"/>
      <c r="E355">
        <f t="shared" si="163"/>
        <v>4490.0074886684051</v>
      </c>
      <c r="F355">
        <f t="shared" si="164"/>
        <v>4490</v>
      </c>
      <c r="G355">
        <f t="shared" si="184"/>
        <v>1.0165388412133325E-2</v>
      </c>
      <c r="I355">
        <f t="shared" si="183"/>
        <v>1.0165388412133325E-2</v>
      </c>
      <c r="P355">
        <f t="shared" si="165"/>
        <v>6.7170500043272116E-2</v>
      </c>
      <c r="Q355" s="11">
        <f t="shared" si="166"/>
        <v>34576.133999999998</v>
      </c>
      <c r="R355">
        <f t="shared" si="182"/>
        <v>3.2495827520785951E-3</v>
      </c>
      <c r="S355" s="21">
        <v>0.1</v>
      </c>
      <c r="Z355">
        <f t="shared" si="167"/>
        <v>4490</v>
      </c>
      <c r="AA355" s="80">
        <f t="shared" si="168"/>
        <v>7.4807744180103719E-3</v>
      </c>
      <c r="AB355" s="80">
        <f t="shared" si="169"/>
        <v>5.2642136136357527E-3</v>
      </c>
      <c r="AC355" s="80">
        <f t="shared" si="170"/>
        <v>-5.7005111631138791E-2</v>
      </c>
      <c r="AD355" s="80">
        <f t="shared" si="180"/>
        <v>2.684613994122953E-3</v>
      </c>
      <c r="AE355" s="80">
        <f t="shared" si="171"/>
        <v>7.207152297440795E-7</v>
      </c>
      <c r="AF355">
        <f t="shared" si="181"/>
        <v>-5.7005111631138791E-2</v>
      </c>
      <c r="AG355" s="106"/>
      <c r="AH355">
        <f t="shared" si="172"/>
        <v>4.9011747984975722E-3</v>
      </c>
      <c r="AI355">
        <f t="shared" si="173"/>
        <v>0.73055672709086505</v>
      </c>
      <c r="AJ355">
        <f t="shared" si="174"/>
        <v>0.17933288575110579</v>
      </c>
      <c r="AK355">
        <f t="shared" si="175"/>
        <v>4.1746556662199001E-2</v>
      </c>
      <c r="AL355">
        <f t="shared" si="176"/>
        <v>2.9878785128364886</v>
      </c>
      <c r="AM355">
        <f t="shared" si="177"/>
        <v>12.98553556867185</v>
      </c>
      <c r="AN355" s="80">
        <f t="shared" si="185"/>
        <v>2.9385621644156079</v>
      </c>
      <c r="AO355" s="80">
        <f t="shared" si="185"/>
        <v>2.9385370200203877</v>
      </c>
      <c r="AP355" s="80">
        <f t="shared" si="185"/>
        <v>2.9386311730028938</v>
      </c>
      <c r="AQ355" s="80">
        <f t="shared" si="185"/>
        <v>2.9382786085474781</v>
      </c>
      <c r="AR355" s="80">
        <f t="shared" si="185"/>
        <v>2.9395986871067494</v>
      </c>
      <c r="AS355" s="80">
        <f t="shared" si="185"/>
        <v>2.9346541698244346</v>
      </c>
      <c r="AT355" s="80">
        <f t="shared" si="185"/>
        <v>2.9531491554365532</v>
      </c>
      <c r="AU355" s="80">
        <f t="shared" si="179"/>
        <v>2.8835770757215538</v>
      </c>
    </row>
    <row r="356" spans="1:64" x14ac:dyDescent="0.2">
      <c r="A356" s="16" t="s">
        <v>2501</v>
      </c>
      <c r="B356" s="41"/>
      <c r="C356" s="42">
        <v>49631.29</v>
      </c>
      <c r="D356" s="42">
        <v>8.9999999999999993E-3</v>
      </c>
      <c r="E356">
        <f t="shared" si="163"/>
        <v>4517.0113391847945</v>
      </c>
      <c r="F356">
        <f t="shared" si="164"/>
        <v>4517</v>
      </c>
      <c r="G356">
        <f t="shared" si="184"/>
        <v>1.5392218141641933E-2</v>
      </c>
      <c r="I356">
        <f t="shared" si="183"/>
        <v>1.5392218141641933E-2</v>
      </c>
      <c r="P356">
        <f t="shared" si="165"/>
        <v>6.8062256043272124E-2</v>
      </c>
      <c r="Q356" s="11">
        <f t="shared" si="166"/>
        <v>34612.79</v>
      </c>
      <c r="R356">
        <f t="shared" si="182"/>
        <v>2.7741328925591606E-3</v>
      </c>
      <c r="S356" s="21">
        <v>0.1</v>
      </c>
      <c r="Z356">
        <f t="shared" si="167"/>
        <v>4517</v>
      </c>
      <c r="AA356" s="80">
        <f t="shared" si="168"/>
        <v>7.183889991707635E-3</v>
      </c>
      <c r="AB356" s="80">
        <f t="shared" si="169"/>
        <v>1.0776601477480774E-2</v>
      </c>
      <c r="AC356" s="80">
        <f t="shared" si="170"/>
        <v>-5.267003790163019E-2</v>
      </c>
      <c r="AD356" s="80">
        <f t="shared" si="180"/>
        <v>8.2083281499342985E-3</v>
      </c>
      <c r="AE356" s="80">
        <f t="shared" si="171"/>
        <v>6.737665101700383E-6</v>
      </c>
      <c r="AF356">
        <f t="shared" si="181"/>
        <v>-5.267003790163019E-2</v>
      </c>
      <c r="AG356" s="106"/>
      <c r="AH356">
        <f t="shared" si="172"/>
        <v>4.6156166641611596E-3</v>
      </c>
      <c r="AI356">
        <f t="shared" si="173"/>
        <v>0.7301382829409393</v>
      </c>
      <c r="AJ356">
        <f t="shared" si="174"/>
        <v>0.16912084328488963</v>
      </c>
      <c r="AK356">
        <f t="shared" si="175"/>
        <v>3.8950044609374131E-2</v>
      </c>
      <c r="AL356">
        <f t="shared" si="176"/>
        <v>2.9982492197303436</v>
      </c>
      <c r="AM356">
        <f t="shared" si="177"/>
        <v>13.928606398204643</v>
      </c>
      <c r="AN356" s="80">
        <f t="shared" si="185"/>
        <v>2.952223886059663</v>
      </c>
      <c r="AO356" s="80">
        <f t="shared" si="185"/>
        <v>2.9521999974915625</v>
      </c>
      <c r="AP356" s="80">
        <f t="shared" si="185"/>
        <v>2.9522892055236958</v>
      </c>
      <c r="AQ356" s="80">
        <f t="shared" si="185"/>
        <v>2.9519560646223959</v>
      </c>
      <c r="AR356" s="80">
        <f t="shared" si="185"/>
        <v>2.9532000466231936</v>
      </c>
      <c r="AS356" s="80">
        <f t="shared" si="185"/>
        <v>2.9485533684041636</v>
      </c>
      <c r="AT356" s="80">
        <f t="shared" si="185"/>
        <v>2.9658895412159421</v>
      </c>
      <c r="AU356" s="80">
        <f t="shared" si="179"/>
        <v>2.9008926008361913</v>
      </c>
    </row>
    <row r="357" spans="1:64" x14ac:dyDescent="0.2">
      <c r="A357" s="16" t="s">
        <v>2523</v>
      </c>
      <c r="B357" s="41"/>
      <c r="C357" s="43">
        <v>49685.582000000002</v>
      </c>
      <c r="D357" s="43"/>
      <c r="E357">
        <f t="shared" si="163"/>
        <v>4557.0073303522913</v>
      </c>
      <c r="F357">
        <f t="shared" si="164"/>
        <v>4557</v>
      </c>
      <c r="G357">
        <f t="shared" si="184"/>
        <v>9.9504844110924751E-3</v>
      </c>
      <c r="I357">
        <f t="shared" si="183"/>
        <v>9.9504844110924751E-3</v>
      </c>
      <c r="P357">
        <f t="shared" si="165"/>
        <v>6.939409604327211E-2</v>
      </c>
      <c r="Q357" s="11">
        <f t="shared" si="166"/>
        <v>34667.082000000002</v>
      </c>
      <c r="R357">
        <f t="shared" si="182"/>
        <v>3.5335429638774021E-3</v>
      </c>
      <c r="S357" s="21">
        <v>0.1</v>
      </c>
      <c r="Z357">
        <f t="shared" si="167"/>
        <v>4557</v>
      </c>
      <c r="AA357" s="80">
        <f t="shared" si="168"/>
        <v>6.7427108863497062E-3</v>
      </c>
      <c r="AB357" s="80">
        <f t="shared" si="169"/>
        <v>5.7591953501316432E-3</v>
      </c>
      <c r="AC357" s="80">
        <f t="shared" si="170"/>
        <v>-5.9443611632179635E-2</v>
      </c>
      <c r="AD357" s="80">
        <f t="shared" si="180"/>
        <v>3.2077735247427689E-3</v>
      </c>
      <c r="AE357" s="80">
        <f t="shared" si="171"/>
        <v>1.0289810986040648E-6</v>
      </c>
      <c r="AF357">
        <f t="shared" si="181"/>
        <v>-5.9443611632179635E-2</v>
      </c>
      <c r="AG357" s="106"/>
      <c r="AH357">
        <f t="shared" si="172"/>
        <v>4.1912890609608318E-3</v>
      </c>
      <c r="AI357">
        <f t="shared" si="173"/>
        <v>0.72957245337605969</v>
      </c>
      <c r="AJ357">
        <f t="shared" si="174"/>
        <v>0.15397938249766602</v>
      </c>
      <c r="AK357">
        <f t="shared" si="175"/>
        <v>3.4805090663484674E-2</v>
      </c>
      <c r="AL357">
        <f t="shared" si="176"/>
        <v>3.0135923809206493</v>
      </c>
      <c r="AM357">
        <f t="shared" si="177"/>
        <v>15.603627508752224</v>
      </c>
      <c r="AN357" s="80">
        <f t="shared" si="185"/>
        <v>2.9724497177832983</v>
      </c>
      <c r="AO357" s="80">
        <f t="shared" si="185"/>
        <v>2.9724278433423796</v>
      </c>
      <c r="AP357" s="80">
        <f t="shared" si="185"/>
        <v>2.9725092311617853</v>
      </c>
      <c r="AQ357" s="80">
        <f t="shared" si="185"/>
        <v>2.9722064073104462</v>
      </c>
      <c r="AR357" s="80">
        <f t="shared" si="185"/>
        <v>2.9733330604633532</v>
      </c>
      <c r="AS357" s="80">
        <f t="shared" si="185"/>
        <v>2.9691402551383135</v>
      </c>
      <c r="AT357" s="80">
        <f t="shared" si="185"/>
        <v>2.9847287725763536</v>
      </c>
      <c r="AU357" s="80">
        <f t="shared" si="179"/>
        <v>2.9265452306356545</v>
      </c>
    </row>
    <row r="358" spans="1:64" x14ac:dyDescent="0.2">
      <c r="A358" s="16" t="s">
        <v>2523</v>
      </c>
      <c r="B358" s="41"/>
      <c r="C358" s="43">
        <v>49723.59</v>
      </c>
      <c r="D358" s="43"/>
      <c r="E358">
        <f t="shared" si="163"/>
        <v>4585.0071762281832</v>
      </c>
      <c r="F358">
        <f t="shared" si="164"/>
        <v>4585</v>
      </c>
      <c r="G358">
        <f t="shared" si="184"/>
        <v>9.7412707909825258E-3</v>
      </c>
      <c r="I358">
        <f t="shared" si="183"/>
        <v>9.7412707909825258E-3</v>
      </c>
      <c r="P358">
        <f t="shared" si="165"/>
        <v>7.0334000043272116E-2</v>
      </c>
      <c r="Q358" s="11">
        <f t="shared" si="166"/>
        <v>34705.089999999997</v>
      </c>
      <c r="R358">
        <f t="shared" si="182"/>
        <v>3.6714788382412704E-3</v>
      </c>
      <c r="S358" s="21">
        <v>0.1</v>
      </c>
      <c r="Z358">
        <f t="shared" si="167"/>
        <v>4585</v>
      </c>
      <c r="AA358" s="80">
        <f t="shared" si="168"/>
        <v>6.4329922357726586E-3</v>
      </c>
      <c r="AB358" s="80">
        <f t="shared" si="169"/>
        <v>5.8478533115820276E-3</v>
      </c>
      <c r="AC358" s="80">
        <f t="shared" si="170"/>
        <v>-6.059272925228959E-2</v>
      </c>
      <c r="AD358" s="80">
        <f t="shared" si="180"/>
        <v>3.3082785552098672E-3</v>
      </c>
      <c r="AE358" s="80">
        <f t="shared" si="171"/>
        <v>1.0944706998861487E-6</v>
      </c>
      <c r="AF358">
        <f t="shared" si="181"/>
        <v>-6.059272925228959E-2</v>
      </c>
      <c r="AG358" s="106"/>
      <c r="AH358">
        <f t="shared" si="172"/>
        <v>3.8934174794004986E-3</v>
      </c>
      <c r="AI358">
        <f t="shared" si="173"/>
        <v>0.72921467500125337</v>
      </c>
      <c r="AJ358">
        <f t="shared" si="174"/>
        <v>0.14337196565240193</v>
      </c>
      <c r="AK358">
        <f t="shared" si="175"/>
        <v>3.1902352177542288E-2</v>
      </c>
      <c r="AL358">
        <f t="shared" si="176"/>
        <v>3.0243190683489094</v>
      </c>
      <c r="AM358">
        <f t="shared" si="177"/>
        <v>17.034588718468481</v>
      </c>
      <c r="AN358" s="80">
        <f t="shared" si="185"/>
        <v>2.986598870223975</v>
      </c>
      <c r="AO358" s="80">
        <f t="shared" si="185"/>
        <v>2.9865785084331447</v>
      </c>
      <c r="AP358" s="80">
        <f t="shared" si="185"/>
        <v>2.9866540931364565</v>
      </c>
      <c r="AQ358" s="80">
        <f t="shared" si="185"/>
        <v>2.9863735117791679</v>
      </c>
      <c r="AR358" s="80">
        <f t="shared" si="185"/>
        <v>2.9874150085554225</v>
      </c>
      <c r="AS358" s="80">
        <f t="shared" si="185"/>
        <v>2.9835481933596308</v>
      </c>
      <c r="AT358" s="80">
        <f t="shared" si="185"/>
        <v>2.9978931865489753</v>
      </c>
      <c r="AU358" s="80">
        <f t="shared" si="179"/>
        <v>2.944502071495279</v>
      </c>
    </row>
    <row r="359" spans="1:64" x14ac:dyDescent="0.2">
      <c r="A359" s="16" t="s">
        <v>2523</v>
      </c>
      <c r="B359" s="41"/>
      <c r="C359" s="43">
        <v>49742.593999999997</v>
      </c>
      <c r="D359" s="43"/>
      <c r="E359">
        <f t="shared" si="163"/>
        <v>4599.0070991661323</v>
      </c>
      <c r="F359">
        <f t="shared" si="164"/>
        <v>4599</v>
      </c>
      <c r="G359">
        <f t="shared" si="184"/>
        <v>9.63666398456553E-3</v>
      </c>
      <c r="I359">
        <f t="shared" si="183"/>
        <v>9.63666398456553E-3</v>
      </c>
      <c r="P359">
        <f t="shared" si="165"/>
        <v>7.0806304043272122E-2</v>
      </c>
      <c r="Q359" s="11">
        <f t="shared" si="166"/>
        <v>34724.093999999997</v>
      </c>
      <c r="R359">
        <f t="shared" si="182"/>
        <v>3.7417248649117222E-3</v>
      </c>
      <c r="S359" s="21">
        <v>0.1</v>
      </c>
      <c r="Z359">
        <f t="shared" si="167"/>
        <v>4599</v>
      </c>
      <c r="AA359" s="80">
        <f t="shared" si="168"/>
        <v>6.2778746073651158E-3</v>
      </c>
      <c r="AB359" s="80">
        <f t="shared" si="169"/>
        <v>5.8924248436578296E-3</v>
      </c>
      <c r="AC359" s="80">
        <f t="shared" si="170"/>
        <v>-6.1169640058706592E-2</v>
      </c>
      <c r="AD359" s="80">
        <f t="shared" si="180"/>
        <v>3.3587893772004142E-3</v>
      </c>
      <c r="AE359" s="80">
        <f t="shared" si="171"/>
        <v>1.1281466080394346E-6</v>
      </c>
      <c r="AF359">
        <f t="shared" si="181"/>
        <v>-6.1169640058706592E-2</v>
      </c>
      <c r="AG359" s="106"/>
      <c r="AH359">
        <f t="shared" si="172"/>
        <v>3.7442391409077003E-3</v>
      </c>
      <c r="AI359">
        <f t="shared" si="173"/>
        <v>0.7290475839511682</v>
      </c>
      <c r="AJ359">
        <f t="shared" si="174"/>
        <v>0.13806579332867194</v>
      </c>
      <c r="AK359">
        <f t="shared" si="175"/>
        <v>3.045062472984017E-2</v>
      </c>
      <c r="AL359">
        <f t="shared" si="176"/>
        <v>3.0296785766966265</v>
      </c>
      <c r="AM359">
        <f t="shared" si="177"/>
        <v>17.852196609074639</v>
      </c>
      <c r="AN359" s="80">
        <f t="shared" si="185"/>
        <v>2.9936709129000625</v>
      </c>
      <c r="AO359" s="80">
        <f t="shared" si="185"/>
        <v>2.9936513372949314</v>
      </c>
      <c r="AP359" s="80">
        <f t="shared" si="185"/>
        <v>2.9937239252340446</v>
      </c>
      <c r="AQ359" s="80">
        <f t="shared" si="185"/>
        <v>2.9934547592965357</v>
      </c>
      <c r="AR359" s="80">
        <f t="shared" si="185"/>
        <v>2.994452809027091</v>
      </c>
      <c r="AS359" s="80">
        <f t="shared" si="185"/>
        <v>2.9907513563287713</v>
      </c>
      <c r="AT359" s="80">
        <f t="shared" si="185"/>
        <v>3.0044688409573252</v>
      </c>
      <c r="AU359" s="80">
        <f t="shared" si="179"/>
        <v>2.9534804919250908</v>
      </c>
    </row>
    <row r="360" spans="1:64" x14ac:dyDescent="0.2">
      <c r="A360" s="16" t="s">
        <v>2502</v>
      </c>
      <c r="B360" s="41"/>
      <c r="C360" s="42">
        <v>49776.53</v>
      </c>
      <c r="D360" s="42">
        <v>4.0000000000000001E-3</v>
      </c>
      <c r="E360">
        <f t="shared" si="163"/>
        <v>4624.0071720361711</v>
      </c>
      <c r="F360">
        <f t="shared" si="164"/>
        <v>4624</v>
      </c>
      <c r="G360">
        <f t="shared" si="184"/>
        <v>9.7355804027756676E-3</v>
      </c>
      <c r="I360">
        <f t="shared" si="183"/>
        <v>9.7355804027756676E-3</v>
      </c>
      <c r="P360">
        <f t="shared" si="165"/>
        <v>7.1653604043272118E-2</v>
      </c>
      <c r="Q360" s="11">
        <f t="shared" si="166"/>
        <v>34758.03</v>
      </c>
      <c r="R360">
        <f t="shared" si="182"/>
        <v>3.8338416515450772E-3</v>
      </c>
      <c r="S360" s="21">
        <v>0.1</v>
      </c>
      <c r="Z360">
        <f t="shared" si="167"/>
        <v>4624</v>
      </c>
      <c r="AA360" s="80">
        <f t="shared" si="168"/>
        <v>6.0004742693571256E-3</v>
      </c>
      <c r="AB360" s="80">
        <f t="shared" si="169"/>
        <v>6.2581095999921007E-3</v>
      </c>
      <c r="AC360" s="80">
        <f t="shared" si="170"/>
        <v>-6.191802364049645E-2</v>
      </c>
      <c r="AD360" s="80">
        <f t="shared" si="180"/>
        <v>3.735106133418542E-3</v>
      </c>
      <c r="AE360" s="80">
        <f t="shared" si="171"/>
        <v>1.3951017827900813E-6</v>
      </c>
      <c r="AF360">
        <f t="shared" si="181"/>
        <v>-6.191802364049645E-2</v>
      </c>
      <c r="AG360" s="106"/>
      <c r="AH360">
        <f t="shared" si="172"/>
        <v>3.4774708027835665E-3</v>
      </c>
      <c r="AI360">
        <f t="shared" si="173"/>
        <v>0.72876873237850581</v>
      </c>
      <c r="AJ360">
        <f t="shared" si="174"/>
        <v>0.12858657055459224</v>
      </c>
      <c r="AK360">
        <f t="shared" si="175"/>
        <v>2.7857705820368429E-2</v>
      </c>
      <c r="AL360">
        <f t="shared" si="176"/>
        <v>3.0392432287519915</v>
      </c>
      <c r="AM360">
        <f t="shared" si="177"/>
        <v>19.523839996947967</v>
      </c>
      <c r="AN360" s="80">
        <f t="shared" si="185"/>
        <v>3.0062956625507167</v>
      </c>
      <c r="AO360" s="80">
        <f t="shared" si="185"/>
        <v>3.0062775376088218</v>
      </c>
      <c r="AP360" s="80">
        <f t="shared" si="185"/>
        <v>3.0063446255395774</v>
      </c>
      <c r="AQ360" s="80">
        <f t="shared" si="185"/>
        <v>3.0060963022057483</v>
      </c>
      <c r="AR360" s="80">
        <f t="shared" si="185"/>
        <v>3.0070154193409979</v>
      </c>
      <c r="AS360" s="80">
        <f t="shared" si="185"/>
        <v>3.0036129204180768</v>
      </c>
      <c r="AT360" s="80">
        <f t="shared" si="185"/>
        <v>3.0162009841604798</v>
      </c>
      <c r="AU360" s="80">
        <f t="shared" si="179"/>
        <v>2.9695133855497553</v>
      </c>
    </row>
    <row r="361" spans="1:64" x14ac:dyDescent="0.2">
      <c r="A361" s="16" t="s">
        <v>2523</v>
      </c>
      <c r="B361" s="41"/>
      <c r="C361" s="43">
        <v>49780.601000000002</v>
      </c>
      <c r="D361" s="43"/>
      <c r="E361">
        <f t="shared" si="163"/>
        <v>4627.0062083590738</v>
      </c>
      <c r="F361">
        <f t="shared" si="164"/>
        <v>4627</v>
      </c>
      <c r="G361">
        <f t="shared" si="184"/>
        <v>8.4274503751657903E-3</v>
      </c>
      <c r="I361">
        <f t="shared" si="183"/>
        <v>8.4274503751657903E-3</v>
      </c>
      <c r="P361">
        <f t="shared" si="165"/>
        <v>7.175561604327213E-2</v>
      </c>
      <c r="Q361" s="11">
        <f t="shared" si="166"/>
        <v>34762.101000000002</v>
      </c>
      <c r="R361">
        <f t="shared" si="182"/>
        <v>4.0104565668871222E-3</v>
      </c>
      <c r="S361" s="21">
        <v>0.1</v>
      </c>
      <c r="Z361">
        <f t="shared" si="167"/>
        <v>4627</v>
      </c>
      <c r="AA361" s="80">
        <f t="shared" si="168"/>
        <v>5.96715265327857E-3</v>
      </c>
      <c r="AB361" s="80">
        <f t="shared" si="169"/>
        <v>4.9820230977023761E-3</v>
      </c>
      <c r="AC361" s="80">
        <f t="shared" si="170"/>
        <v>-6.332816566810634E-2</v>
      </c>
      <c r="AD361" s="80">
        <f t="shared" si="180"/>
        <v>2.4602977218872203E-3</v>
      </c>
      <c r="AE361" s="80">
        <f t="shared" si="171"/>
        <v>6.0530648803234467E-7</v>
      </c>
      <c r="AF361">
        <f t="shared" si="181"/>
        <v>-6.332816566810634E-2</v>
      </c>
      <c r="AG361" s="106"/>
      <c r="AH361">
        <f t="shared" si="172"/>
        <v>3.4454272774634143E-3</v>
      </c>
      <c r="AI361">
        <f t="shared" si="173"/>
        <v>0.72873695044127385</v>
      </c>
      <c r="AJ361">
        <f t="shared" si="174"/>
        <v>0.12744873561612244</v>
      </c>
      <c r="AK361">
        <f t="shared" si="175"/>
        <v>2.754651072707541E-2</v>
      </c>
      <c r="AL361">
        <f t="shared" si="176"/>
        <v>3.0403905036608849</v>
      </c>
      <c r="AM361">
        <f t="shared" si="177"/>
        <v>19.745556104916432</v>
      </c>
      <c r="AN361" s="80">
        <f t="shared" si="185"/>
        <v>3.007810313026595</v>
      </c>
      <c r="AO361" s="80">
        <f t="shared" si="185"/>
        <v>3.0077923660369561</v>
      </c>
      <c r="AP361" s="80">
        <f t="shared" si="185"/>
        <v>3.0078587816776929</v>
      </c>
      <c r="AQ361" s="80">
        <f t="shared" si="185"/>
        <v>3.0076129972487542</v>
      </c>
      <c r="AR361" s="80">
        <f t="shared" si="185"/>
        <v>3.0085225313650787</v>
      </c>
      <c r="AS361" s="80">
        <f t="shared" si="185"/>
        <v>3.0051562081994905</v>
      </c>
      <c r="AT361" s="80">
        <f t="shared" si="185"/>
        <v>3.0176080130552587</v>
      </c>
      <c r="AU361" s="80">
        <f t="shared" si="179"/>
        <v>2.9714373327847152</v>
      </c>
    </row>
    <row r="362" spans="1:64" x14ac:dyDescent="0.2">
      <c r="A362" s="16" t="s">
        <v>2502</v>
      </c>
      <c r="B362" s="41"/>
      <c r="C362" s="42">
        <v>49787.387999999999</v>
      </c>
      <c r="D362" s="42">
        <v>5.0000000000000001E-3</v>
      </c>
      <c r="E362">
        <f t="shared" si="163"/>
        <v>4632.0060755964869</v>
      </c>
      <c r="F362">
        <f t="shared" si="164"/>
        <v>4632</v>
      </c>
      <c r="G362">
        <f t="shared" si="184"/>
        <v>8.2472336580394767E-3</v>
      </c>
      <c r="I362">
        <f t="shared" si="183"/>
        <v>8.2472336580394767E-3</v>
      </c>
      <c r="P362">
        <f t="shared" si="165"/>
        <v>7.1925796043272122E-2</v>
      </c>
      <c r="Q362" s="11">
        <f t="shared" si="166"/>
        <v>34768.887999999999</v>
      </c>
      <c r="R362">
        <f t="shared" si="182"/>
        <v>4.054959307449966E-3</v>
      </c>
      <c r="S362" s="21">
        <v>0.1</v>
      </c>
      <c r="Z362">
        <f t="shared" si="167"/>
        <v>4632</v>
      </c>
      <c r="AA362" s="80">
        <f t="shared" si="168"/>
        <v>5.9116011166010481E-3</v>
      </c>
      <c r="AB362" s="80">
        <f t="shared" si="169"/>
        <v>4.8552266941932244E-3</v>
      </c>
      <c r="AC362" s="80">
        <f t="shared" si="170"/>
        <v>-6.3678562385232645E-2</v>
      </c>
      <c r="AD362" s="80">
        <f t="shared" si="180"/>
        <v>2.3356325414384286E-3</v>
      </c>
      <c r="AE362" s="80">
        <f t="shared" si="171"/>
        <v>5.4551793686261333E-7</v>
      </c>
      <c r="AF362">
        <f t="shared" si="181"/>
        <v>-6.3678562385232645E-2</v>
      </c>
      <c r="AG362" s="106"/>
      <c r="AH362">
        <f t="shared" si="172"/>
        <v>3.3920069638462519E-3</v>
      </c>
      <c r="AI362">
        <f t="shared" si="173"/>
        <v>0.72868477997431169</v>
      </c>
      <c r="AJ362">
        <f t="shared" si="174"/>
        <v>0.12555219113722577</v>
      </c>
      <c r="AK362">
        <f t="shared" si="175"/>
        <v>2.7027831795191207E-2</v>
      </c>
      <c r="AL362">
        <f t="shared" si="176"/>
        <v>3.0423024076311056</v>
      </c>
      <c r="AM362">
        <f t="shared" si="177"/>
        <v>20.126414417744595</v>
      </c>
      <c r="AN362" s="80">
        <f t="shared" si="185"/>
        <v>3.0103345844618916</v>
      </c>
      <c r="AO362" s="80">
        <f t="shared" si="185"/>
        <v>3.0103169358434072</v>
      </c>
      <c r="AP362" s="80">
        <f t="shared" si="185"/>
        <v>3.0103822253469752</v>
      </c>
      <c r="AQ362" s="80">
        <f t="shared" si="185"/>
        <v>3.0101406897903877</v>
      </c>
      <c r="AR362" s="80">
        <f t="shared" si="185"/>
        <v>3.011034201224922</v>
      </c>
      <c r="AS362" s="80">
        <f t="shared" si="185"/>
        <v>3.0077283090622573</v>
      </c>
      <c r="AT362" s="80">
        <f t="shared" si="185"/>
        <v>3.0199526823715392</v>
      </c>
      <c r="AU362" s="80">
        <f t="shared" si="179"/>
        <v>2.9746439115096481</v>
      </c>
    </row>
    <row r="363" spans="1:64" x14ac:dyDescent="0.2">
      <c r="A363" s="16" t="s">
        <v>2503</v>
      </c>
      <c r="B363" s="41"/>
      <c r="C363" s="42">
        <v>49844.398000000001</v>
      </c>
      <c r="D363" s="42">
        <v>2E-3</v>
      </c>
      <c r="E363">
        <f t="shared" si="163"/>
        <v>4674.004371044417</v>
      </c>
      <c r="F363">
        <f t="shared" si="164"/>
        <v>4674</v>
      </c>
      <c r="G363">
        <f t="shared" si="184"/>
        <v>5.9334132383810356E-3</v>
      </c>
      <c r="I363">
        <f t="shared" si="183"/>
        <v>5.9334132383810356E-3</v>
      </c>
      <c r="P363">
        <f t="shared" si="165"/>
        <v>7.3363204043272123E-2</v>
      </c>
      <c r="Q363" s="11">
        <f t="shared" si="166"/>
        <v>34825.898000000001</v>
      </c>
      <c r="R363">
        <f t="shared" si="182"/>
        <v>4.5467766879913746E-3</v>
      </c>
      <c r="S363" s="21">
        <v>0.1</v>
      </c>
      <c r="Z363">
        <f t="shared" si="167"/>
        <v>4674</v>
      </c>
      <c r="AA363" s="80">
        <f t="shared" si="168"/>
        <v>5.4442385216294364E-3</v>
      </c>
      <c r="AB363" s="80">
        <f t="shared" si="169"/>
        <v>2.9908137026493677E-3</v>
      </c>
      <c r="AC363" s="80">
        <f t="shared" si="170"/>
        <v>-6.7429790804891088E-2</v>
      </c>
      <c r="AD363" s="80">
        <f t="shared" si="180"/>
        <v>4.8917471675159925E-4</v>
      </c>
      <c r="AE363" s="80">
        <f t="shared" si="171"/>
        <v>2.3929190350900736E-8</v>
      </c>
      <c r="AF363">
        <f t="shared" si="181"/>
        <v>-6.7429790804891088E-2</v>
      </c>
      <c r="AG363" s="106"/>
      <c r="AH363">
        <f t="shared" si="172"/>
        <v>2.942599535731668E-3</v>
      </c>
      <c r="AI363">
        <f t="shared" si="173"/>
        <v>0.72828595174708155</v>
      </c>
      <c r="AJ363">
        <f t="shared" si="174"/>
        <v>0.10961392029013796</v>
      </c>
      <c r="AK363">
        <f t="shared" si="175"/>
        <v>2.2669986571401318E-2</v>
      </c>
      <c r="AL363">
        <f t="shared" si="176"/>
        <v>3.0583521932729822</v>
      </c>
      <c r="AM363">
        <f t="shared" si="177"/>
        <v>24.012902258931181</v>
      </c>
      <c r="AN363" s="80">
        <f t="shared" si="185"/>
        <v>3.0315317144706695</v>
      </c>
      <c r="AO363" s="80">
        <f t="shared" si="185"/>
        <v>3.0315166555251394</v>
      </c>
      <c r="AP363" s="80">
        <f t="shared" si="185"/>
        <v>3.0315722217934589</v>
      </c>
      <c r="AQ363" s="80">
        <f t="shared" si="185"/>
        <v>3.0313671851473267</v>
      </c>
      <c r="AR363" s="80">
        <f t="shared" si="185"/>
        <v>3.032123736707653</v>
      </c>
      <c r="AS363" s="80">
        <f t="shared" si="185"/>
        <v>3.0293318700233769</v>
      </c>
      <c r="AT363" s="80">
        <f t="shared" si="185"/>
        <v>3.0396303762660635</v>
      </c>
      <c r="AU363" s="80">
        <f t="shared" si="179"/>
        <v>3.0015791727990844</v>
      </c>
    </row>
    <row r="364" spans="1:64" x14ac:dyDescent="0.2">
      <c r="A364" s="16" t="s">
        <v>2503</v>
      </c>
      <c r="B364" s="41"/>
      <c r="C364" s="42">
        <v>49844.402000000002</v>
      </c>
      <c r="D364" s="42">
        <v>6.0000000000000001E-3</v>
      </c>
      <c r="E364">
        <f t="shared" si="163"/>
        <v>4674.0073177762506</v>
      </c>
      <c r="F364">
        <f t="shared" si="164"/>
        <v>4674</v>
      </c>
      <c r="G364">
        <f t="shared" si="184"/>
        <v>9.9334132391959429E-3</v>
      </c>
      <c r="I364">
        <f t="shared" si="183"/>
        <v>9.9334132391959429E-3</v>
      </c>
      <c r="P364">
        <f t="shared" si="165"/>
        <v>7.3363204043272123E-2</v>
      </c>
      <c r="Q364" s="11">
        <f t="shared" si="166"/>
        <v>34825.902000000002</v>
      </c>
      <c r="R364">
        <f t="shared" si="182"/>
        <v>4.0233383614488669E-3</v>
      </c>
      <c r="S364" s="21">
        <v>0.1</v>
      </c>
      <c r="Z364">
        <f t="shared" si="167"/>
        <v>4674</v>
      </c>
      <c r="AA364" s="80">
        <f t="shared" si="168"/>
        <v>5.4442385216294364E-3</v>
      </c>
      <c r="AB364" s="80">
        <f t="shared" si="169"/>
        <v>6.9908137034642749E-3</v>
      </c>
      <c r="AC364" s="80">
        <f t="shared" si="170"/>
        <v>-6.342979080407618E-2</v>
      </c>
      <c r="AD364" s="80">
        <f t="shared" si="180"/>
        <v>4.4891747175665065E-3</v>
      </c>
      <c r="AE364" s="80">
        <f t="shared" si="171"/>
        <v>2.0152689644838325E-6</v>
      </c>
      <c r="AF364">
        <f t="shared" si="181"/>
        <v>-6.342979080407618E-2</v>
      </c>
      <c r="AG364" s="106"/>
      <c r="AH364">
        <f t="shared" si="172"/>
        <v>2.942599535731668E-3</v>
      </c>
      <c r="AI364">
        <f t="shared" si="173"/>
        <v>0.72828595174708155</v>
      </c>
      <c r="AJ364">
        <f t="shared" si="174"/>
        <v>0.10961392029013796</v>
      </c>
      <c r="AK364">
        <f t="shared" si="175"/>
        <v>2.2669986571401318E-2</v>
      </c>
      <c r="AL364">
        <f t="shared" si="176"/>
        <v>3.0583521932729822</v>
      </c>
      <c r="AM364">
        <f t="shared" si="177"/>
        <v>24.012902258931181</v>
      </c>
      <c r="AN364" s="80">
        <f t="shared" si="185"/>
        <v>3.0315317144706695</v>
      </c>
      <c r="AO364" s="80">
        <f t="shared" si="185"/>
        <v>3.0315166555251394</v>
      </c>
      <c r="AP364" s="80">
        <f t="shared" si="185"/>
        <v>3.0315722217934589</v>
      </c>
      <c r="AQ364" s="80">
        <f t="shared" si="185"/>
        <v>3.0313671851473267</v>
      </c>
      <c r="AR364" s="80">
        <f t="shared" si="185"/>
        <v>3.032123736707653</v>
      </c>
      <c r="AS364" s="80">
        <f t="shared" si="185"/>
        <v>3.0293318700233769</v>
      </c>
      <c r="AT364" s="80">
        <f t="shared" si="185"/>
        <v>3.0396303762660635</v>
      </c>
      <c r="AU364" s="80">
        <f t="shared" si="179"/>
        <v>3.0015791727990844</v>
      </c>
      <c r="AV364" s="80"/>
      <c r="AW364" s="80"/>
      <c r="AX364" s="80"/>
      <c r="AY364" s="80"/>
      <c r="AZ364" s="80"/>
      <c r="BA364" s="80"/>
      <c r="BB364" s="80"/>
      <c r="BC364" s="80"/>
      <c r="BD364" s="80"/>
      <c r="BE364" s="80"/>
      <c r="BF364" s="80"/>
      <c r="BG364" s="80"/>
      <c r="BH364" s="80"/>
      <c r="BI364" s="80"/>
      <c r="BJ364" s="80"/>
      <c r="BK364" s="80"/>
      <c r="BL364" s="80"/>
    </row>
    <row r="365" spans="1:64" x14ac:dyDescent="0.2">
      <c r="A365" s="16" t="s">
        <v>2523</v>
      </c>
      <c r="B365" s="41"/>
      <c r="C365" s="43">
        <v>49868.832999999999</v>
      </c>
      <c r="D365" s="43"/>
      <c r="E365">
        <f t="shared" si="163"/>
        <v>4692.0052191284376</v>
      </c>
      <c r="F365">
        <f t="shared" si="164"/>
        <v>4692</v>
      </c>
      <c r="G365">
        <f t="shared" si="184"/>
        <v>7.0846330563654192E-3</v>
      </c>
      <c r="I365">
        <f t="shared" si="183"/>
        <v>7.0846330563654192E-3</v>
      </c>
      <c r="P365">
        <f t="shared" si="165"/>
        <v>7.3983556043272128E-2</v>
      </c>
      <c r="Q365" s="11">
        <f t="shared" si="166"/>
        <v>34850.332999999999</v>
      </c>
      <c r="R365">
        <f t="shared" si="182"/>
        <v>4.4754658968080745E-3</v>
      </c>
      <c r="S365" s="21">
        <v>0.1</v>
      </c>
      <c r="Z365">
        <f t="shared" si="167"/>
        <v>4692</v>
      </c>
      <c r="AA365" s="80">
        <f t="shared" si="168"/>
        <v>5.2435664256169166E-3</v>
      </c>
      <c r="AB365" s="80">
        <f t="shared" si="169"/>
        <v>4.3349816066345897E-3</v>
      </c>
      <c r="AC365" s="80">
        <f t="shared" si="170"/>
        <v>-6.6898922986906709E-2</v>
      </c>
      <c r="AD365" s="80">
        <f t="shared" si="180"/>
        <v>1.8410666307485026E-3</v>
      </c>
      <c r="AE365" s="80">
        <f t="shared" si="171"/>
        <v>3.3895263388556434E-7</v>
      </c>
      <c r="AF365">
        <f t="shared" si="181"/>
        <v>-6.6898922986906709E-2</v>
      </c>
      <c r="AG365" s="106"/>
      <c r="AH365">
        <f t="shared" si="172"/>
        <v>2.7496514497308291E-3</v>
      </c>
      <c r="AI365">
        <f t="shared" si="173"/>
        <v>0.72813655172192182</v>
      </c>
      <c r="AJ365">
        <f t="shared" si="174"/>
        <v>0.10277941567932965</v>
      </c>
      <c r="AK365">
        <f t="shared" si="175"/>
        <v>2.0801870095966853E-2</v>
      </c>
      <c r="AL365">
        <f t="shared" si="176"/>
        <v>3.0652255798008015</v>
      </c>
      <c r="AM365">
        <f t="shared" si="177"/>
        <v>26.176568225040391</v>
      </c>
      <c r="AN365" s="80">
        <f t="shared" si="185"/>
        <v>3.0406128298858244</v>
      </c>
      <c r="AO365" s="80">
        <f t="shared" si="185"/>
        <v>3.0405989229509589</v>
      </c>
      <c r="AP365" s="80">
        <f t="shared" si="185"/>
        <v>3.040650189073423</v>
      </c>
      <c r="AQ365" s="80">
        <f t="shared" si="185"/>
        <v>3.0404612018031516</v>
      </c>
      <c r="AR365" s="80">
        <f t="shared" si="185"/>
        <v>3.0411578659803129</v>
      </c>
      <c r="AS365" s="80">
        <f t="shared" si="185"/>
        <v>3.0385895064956343</v>
      </c>
      <c r="AT365" s="80">
        <f t="shared" si="185"/>
        <v>3.0480549154471044</v>
      </c>
      <c r="AU365" s="80">
        <f t="shared" si="179"/>
        <v>3.013122856208843</v>
      </c>
    </row>
    <row r="366" spans="1:64" x14ac:dyDescent="0.2">
      <c r="A366" s="16" t="s">
        <v>2504</v>
      </c>
      <c r="B366" s="41"/>
      <c r="C366" s="42">
        <v>49920.42</v>
      </c>
      <c r="D366" s="42">
        <v>6.0000000000000001E-3</v>
      </c>
      <c r="E366">
        <f t="shared" si="163"/>
        <v>4730.0084828939571</v>
      </c>
      <c r="F366">
        <f t="shared" si="164"/>
        <v>4730</v>
      </c>
      <c r="G366">
        <f t="shared" si="184"/>
        <v>1.1514986006659456E-2</v>
      </c>
      <c r="I366">
        <f t="shared" si="183"/>
        <v>1.1514986006659456E-2</v>
      </c>
      <c r="P366">
        <f t="shared" si="165"/>
        <v>7.5301700043272121E-2</v>
      </c>
      <c r="Q366" s="11">
        <f t="shared" si="166"/>
        <v>34901.919999999998</v>
      </c>
      <c r="R366">
        <f t="shared" si="182"/>
        <v>4.068744887588599E-3</v>
      </c>
      <c r="S366" s="21">
        <v>0.1</v>
      </c>
      <c r="Z366">
        <f t="shared" si="167"/>
        <v>4730</v>
      </c>
      <c r="AA366" s="80">
        <f t="shared" si="168"/>
        <v>4.8192640019290075E-3</v>
      </c>
      <c r="AB366" s="80">
        <f t="shared" si="169"/>
        <v>9.1732737176925747E-3</v>
      </c>
      <c r="AC366" s="80">
        <f t="shared" si="170"/>
        <v>-6.3786714036612666E-2</v>
      </c>
      <c r="AD366" s="80">
        <f t="shared" si="180"/>
        <v>6.6957220047304481E-3</v>
      </c>
      <c r="AE366" s="80">
        <f t="shared" si="171"/>
        <v>4.4832693164631534E-6</v>
      </c>
      <c r="AF366">
        <f t="shared" si="181"/>
        <v>-6.3786714036612666E-2</v>
      </c>
      <c r="AG366" s="106"/>
      <c r="AH366">
        <f t="shared" si="172"/>
        <v>2.3417122889668814E-3</v>
      </c>
      <c r="AI366">
        <f t="shared" si="173"/>
        <v>0.72786348221149888</v>
      </c>
      <c r="AJ366">
        <f t="shared" si="174"/>
        <v>8.834400888085768E-2</v>
      </c>
      <c r="AK366">
        <f t="shared" si="175"/>
        <v>1.6857283146628418E-2</v>
      </c>
      <c r="AL366">
        <f t="shared" si="176"/>
        <v>3.0797274844498363</v>
      </c>
      <c r="AM366">
        <f t="shared" si="177"/>
        <v>32.318057218780766</v>
      </c>
      <c r="AN366" s="80">
        <f t="shared" si="185"/>
        <v>3.0597783971511641</v>
      </c>
      <c r="AO366" s="80">
        <f t="shared" si="185"/>
        <v>3.0597669945335744</v>
      </c>
      <c r="AP366" s="80">
        <f t="shared" si="185"/>
        <v>3.0598089550565448</v>
      </c>
      <c r="AQ366" s="80">
        <f t="shared" si="185"/>
        <v>3.0596545437036271</v>
      </c>
      <c r="AR366" s="80">
        <f t="shared" si="185"/>
        <v>3.0602227554489616</v>
      </c>
      <c r="AS366" s="80">
        <f t="shared" si="185"/>
        <v>3.0581316860476679</v>
      </c>
      <c r="AT366" s="80">
        <f t="shared" si="185"/>
        <v>3.0658252736431342</v>
      </c>
      <c r="AU366" s="80">
        <f t="shared" si="179"/>
        <v>3.0374928545183328</v>
      </c>
    </row>
    <row r="367" spans="1:64" x14ac:dyDescent="0.2">
      <c r="A367" s="16" t="s">
        <v>2504</v>
      </c>
      <c r="B367" s="41"/>
      <c r="C367" s="42">
        <v>49947.563999999998</v>
      </c>
      <c r="D367" s="42">
        <v>2E-3</v>
      </c>
      <c r="E367">
        <f t="shared" si="163"/>
        <v>4750.0050051117878</v>
      </c>
      <c r="F367">
        <f t="shared" si="164"/>
        <v>4750</v>
      </c>
      <c r="G367">
        <f t="shared" si="184"/>
        <v>6.7941191446152516E-3</v>
      </c>
      <c r="I367">
        <f t="shared" si="183"/>
        <v>6.7941191446152516E-3</v>
      </c>
      <c r="P367">
        <f t="shared" si="165"/>
        <v>7.6000100043272123E-2</v>
      </c>
      <c r="Q367" s="11">
        <f t="shared" si="166"/>
        <v>34929.063999999998</v>
      </c>
      <c r="R367">
        <f t="shared" si="182"/>
        <v>4.7894677921452595E-3</v>
      </c>
      <c r="S367" s="21">
        <v>0.1</v>
      </c>
      <c r="Z367">
        <f t="shared" si="167"/>
        <v>4750</v>
      </c>
      <c r="AA367" s="80">
        <f t="shared" si="168"/>
        <v>4.5956182046540317E-3</v>
      </c>
      <c r="AB367" s="80">
        <f t="shared" si="169"/>
        <v>4.6674093271849224E-3</v>
      </c>
      <c r="AC367" s="80">
        <f t="shared" si="170"/>
        <v>-6.9205980898656871E-2</v>
      </c>
      <c r="AD367" s="80">
        <f t="shared" si="180"/>
        <v>2.1985009399612199E-3</v>
      </c>
      <c r="AE367" s="80">
        <f t="shared" si="171"/>
        <v>4.833406383010368E-7</v>
      </c>
      <c r="AF367">
        <f t="shared" si="181"/>
        <v>-6.9205980898656871E-2</v>
      </c>
      <c r="AG367" s="106"/>
      <c r="AH367">
        <f t="shared" si="172"/>
        <v>2.1267098174303288E-3</v>
      </c>
      <c r="AI367">
        <f t="shared" si="173"/>
        <v>0.72774280570070293</v>
      </c>
      <c r="AJ367">
        <f t="shared" si="174"/>
        <v>8.074281953377116E-2</v>
      </c>
      <c r="AK367">
        <f t="shared" si="175"/>
        <v>1.4780813963093916E-2</v>
      </c>
      <c r="AL367">
        <f t="shared" si="176"/>
        <v>3.087356004278508</v>
      </c>
      <c r="AM367">
        <f t="shared" si="177"/>
        <v>36.866394446024167</v>
      </c>
      <c r="AN367" s="80">
        <f t="shared" si="185"/>
        <v>3.0698628494058209</v>
      </c>
      <c r="AO367" s="80">
        <f t="shared" si="185"/>
        <v>3.0698527994935239</v>
      </c>
      <c r="AP367" s="80">
        <f t="shared" si="185"/>
        <v>3.0698897535216596</v>
      </c>
      <c r="AQ367" s="80">
        <f t="shared" si="185"/>
        <v>3.0697538712362458</v>
      </c>
      <c r="AR367" s="80">
        <f t="shared" si="185"/>
        <v>3.0702535124247752</v>
      </c>
      <c r="AS367" s="80">
        <f t="shared" si="185"/>
        <v>3.0684162355588054</v>
      </c>
      <c r="AT367" s="80">
        <f t="shared" si="185"/>
        <v>3.0751710865090822</v>
      </c>
      <c r="AU367" s="80">
        <f t="shared" si="179"/>
        <v>3.0503191694180645</v>
      </c>
    </row>
    <row r="368" spans="1:64" x14ac:dyDescent="0.2">
      <c r="A368" s="16" t="s">
        <v>2523</v>
      </c>
      <c r="B368" s="41"/>
      <c r="C368" s="43">
        <v>49955.707999999999</v>
      </c>
      <c r="D368" s="43"/>
      <c r="E368">
        <f t="shared" si="163"/>
        <v>4756.0045511235039</v>
      </c>
      <c r="F368">
        <f t="shared" si="164"/>
        <v>4756</v>
      </c>
      <c r="G368">
        <f t="shared" si="184"/>
        <v>6.177859082526993E-3</v>
      </c>
      <c r="I368">
        <f t="shared" si="183"/>
        <v>6.177859082526993E-3</v>
      </c>
      <c r="P368">
        <f t="shared" si="165"/>
        <v>7.6210244043272118E-2</v>
      </c>
      <c r="Q368" s="11">
        <f t="shared" si="166"/>
        <v>34937.207999999999</v>
      </c>
      <c r="R368">
        <f t="shared" si="182"/>
        <v>4.9045349432900003E-3</v>
      </c>
      <c r="S368" s="21">
        <v>0.1</v>
      </c>
      <c r="Z368">
        <f t="shared" si="167"/>
        <v>4756</v>
      </c>
      <c r="AA368" s="80">
        <f t="shared" si="168"/>
        <v>4.5284838507942942E-3</v>
      </c>
      <c r="AB368" s="80">
        <f t="shared" si="169"/>
        <v>4.1156864412290996E-3</v>
      </c>
      <c r="AC368" s="80">
        <f t="shared" si="170"/>
        <v>-7.0032384960745125E-2</v>
      </c>
      <c r="AD368" s="80">
        <f t="shared" si="180"/>
        <v>1.6493752317326988E-3</v>
      </c>
      <c r="AE368" s="80">
        <f t="shared" si="171"/>
        <v>2.7204386550532941E-7</v>
      </c>
      <c r="AF368">
        <f t="shared" si="181"/>
        <v>-7.0032384960745125E-2</v>
      </c>
      <c r="AG368" s="106"/>
      <c r="AH368">
        <f t="shared" si="172"/>
        <v>2.0621726412978934E-3</v>
      </c>
      <c r="AI368">
        <f t="shared" si="173"/>
        <v>0.72770969873164981</v>
      </c>
      <c r="AJ368">
        <f t="shared" si="174"/>
        <v>7.8462001605281217E-2</v>
      </c>
      <c r="AK368">
        <f t="shared" si="175"/>
        <v>1.415782978877367E-2</v>
      </c>
      <c r="AL368">
        <f t="shared" si="176"/>
        <v>3.0896440834914261</v>
      </c>
      <c r="AM368">
        <f t="shared" si="177"/>
        <v>38.490957505216407</v>
      </c>
      <c r="AN368" s="80">
        <f t="shared" si="185"/>
        <v>3.0728878694577744</v>
      </c>
      <c r="AO368" s="80">
        <f t="shared" si="185"/>
        <v>3.0728782294612107</v>
      </c>
      <c r="AP368" s="80">
        <f t="shared" si="185"/>
        <v>3.07291366866973</v>
      </c>
      <c r="AQ368" s="80">
        <f t="shared" si="185"/>
        <v>3.0727833842248677</v>
      </c>
      <c r="AR368" s="80">
        <f t="shared" si="185"/>
        <v>3.0732623405544621</v>
      </c>
      <c r="AS368" s="80">
        <f t="shared" si="185"/>
        <v>3.071501506107801</v>
      </c>
      <c r="AT368" s="80">
        <f t="shared" si="185"/>
        <v>3.0779740070518264</v>
      </c>
      <c r="AU368" s="80">
        <f t="shared" si="179"/>
        <v>3.0541670638879839</v>
      </c>
    </row>
    <row r="369" spans="1:47" x14ac:dyDescent="0.2">
      <c r="A369" s="16" t="s">
        <v>2523</v>
      </c>
      <c r="B369" s="41"/>
      <c r="C369" s="43">
        <v>49978.786</v>
      </c>
      <c r="D369" s="43"/>
      <c r="E369">
        <f t="shared" si="163"/>
        <v>4773.0057204332279</v>
      </c>
      <c r="F369">
        <f t="shared" si="164"/>
        <v>4773</v>
      </c>
      <c r="G369">
        <f t="shared" si="184"/>
        <v>7.7651222454733215E-3</v>
      </c>
      <c r="I369">
        <f t="shared" si="183"/>
        <v>7.7651222454733215E-3</v>
      </c>
      <c r="P369">
        <f t="shared" si="165"/>
        <v>7.680721604327212E-2</v>
      </c>
      <c r="Q369" s="11">
        <f t="shared" si="166"/>
        <v>34960.286</v>
      </c>
      <c r="R369">
        <f t="shared" si="182"/>
        <v>4.766810715984047E-3</v>
      </c>
      <c r="S369" s="21">
        <v>0.1</v>
      </c>
      <c r="Z369">
        <f t="shared" si="167"/>
        <v>4773</v>
      </c>
      <c r="AA369" s="80">
        <f t="shared" si="168"/>
        <v>4.338174098387753E-3</v>
      </c>
      <c r="AB369" s="80">
        <f t="shared" si="169"/>
        <v>5.8858902095452626E-3</v>
      </c>
      <c r="AC369" s="80">
        <f t="shared" si="170"/>
        <v>-6.9042093797798798E-2</v>
      </c>
      <c r="AD369" s="80">
        <f t="shared" si="180"/>
        <v>3.4269481470855685E-3</v>
      </c>
      <c r="AE369" s="80">
        <f t="shared" si="171"/>
        <v>1.1743973602813213E-6</v>
      </c>
      <c r="AF369">
        <f t="shared" si="181"/>
        <v>-6.9042093797798798E-2</v>
      </c>
      <c r="AG369" s="106"/>
      <c r="AH369">
        <f t="shared" si="172"/>
        <v>1.8792320359280591E-3</v>
      </c>
      <c r="AI369">
        <f t="shared" si="173"/>
        <v>0.72762365093719228</v>
      </c>
      <c r="AJ369">
        <f t="shared" si="174"/>
        <v>7.1998568315266021E-2</v>
      </c>
      <c r="AK369">
        <f t="shared" si="175"/>
        <v>1.2392609908825165E-2</v>
      </c>
      <c r="AL369">
        <f t="shared" si="176"/>
        <v>3.0961258965363649</v>
      </c>
      <c r="AM369">
        <f t="shared" si="177"/>
        <v>43.980604293216444</v>
      </c>
      <c r="AN369" s="80">
        <f t="shared" ref="AN369:AT384" si="186">$AU369+$AB$7*SIN(AO369)</f>
        <v>3.08145804578785</v>
      </c>
      <c r="AO369" s="80">
        <f t="shared" si="186"/>
        <v>3.0814495765490322</v>
      </c>
      <c r="AP369" s="80">
        <f t="shared" si="186"/>
        <v>3.0814806945340858</v>
      </c>
      <c r="AQ369" s="80">
        <f t="shared" si="186"/>
        <v>3.0813663594159655</v>
      </c>
      <c r="AR369" s="80">
        <f t="shared" si="186"/>
        <v>3.081786450853842</v>
      </c>
      <c r="AS369" s="80">
        <f t="shared" si="186"/>
        <v>3.0802428934579833</v>
      </c>
      <c r="AT369" s="80">
        <f t="shared" si="186"/>
        <v>3.0859137523961082</v>
      </c>
      <c r="AU369" s="80">
        <f t="shared" si="179"/>
        <v>3.065069431552756</v>
      </c>
    </row>
    <row r="370" spans="1:47" x14ac:dyDescent="0.2">
      <c r="A370" s="16" t="s">
        <v>2506</v>
      </c>
      <c r="B370" s="41"/>
      <c r="C370" s="42">
        <v>50061.59</v>
      </c>
      <c r="D370" s="42">
        <v>3.0000000000000001E-3</v>
      </c>
      <c r="E370">
        <f t="shared" si="163"/>
        <v>4834.0060161053916</v>
      </c>
      <c r="F370">
        <f t="shared" si="164"/>
        <v>4834</v>
      </c>
      <c r="G370">
        <f t="shared" si="184"/>
        <v>8.1664782992447726E-3</v>
      </c>
      <c r="I370">
        <f t="shared" si="183"/>
        <v>8.1664782992447726E-3</v>
      </c>
      <c r="P370">
        <f t="shared" si="165"/>
        <v>7.8968324043272115E-2</v>
      </c>
      <c r="Q370" s="11">
        <f t="shared" si="166"/>
        <v>35043.089999999997</v>
      </c>
      <c r="R370">
        <f t="shared" si="182"/>
        <v>5.0129013607610427E-3</v>
      </c>
      <c r="S370" s="21">
        <v>0.1</v>
      </c>
      <c r="Z370">
        <f t="shared" si="167"/>
        <v>4834</v>
      </c>
      <c r="AA370" s="80">
        <f t="shared" si="168"/>
        <v>3.6542763917063606E-3</v>
      </c>
      <c r="AB370" s="80">
        <f t="shared" si="169"/>
        <v>6.944574246337285E-3</v>
      </c>
      <c r="AC370" s="80">
        <f t="shared" si="170"/>
        <v>-7.0801845744027342E-2</v>
      </c>
      <c r="AD370" s="80">
        <f t="shared" si="180"/>
        <v>4.512201907538412E-3</v>
      </c>
      <c r="AE370" s="80">
        <f t="shared" si="171"/>
        <v>2.0359966054393284E-6</v>
      </c>
      <c r="AF370">
        <f t="shared" si="181"/>
        <v>-7.0801845744027342E-2</v>
      </c>
      <c r="AG370" s="106"/>
      <c r="AH370">
        <f t="shared" si="172"/>
        <v>1.2219040529074879E-3</v>
      </c>
      <c r="AI370">
        <f t="shared" si="173"/>
        <v>0.72740917618674061</v>
      </c>
      <c r="AJ370">
        <f t="shared" si="174"/>
        <v>4.8793610809513825E-2</v>
      </c>
      <c r="AK370">
        <f t="shared" si="175"/>
        <v>6.057646568213941E-3</v>
      </c>
      <c r="AL370">
        <f t="shared" si="176"/>
        <v>3.119373821673725</v>
      </c>
      <c r="AM370">
        <f t="shared" si="177"/>
        <v>90.010029665933956</v>
      </c>
      <c r="AN370" s="80">
        <f t="shared" si="186"/>
        <v>3.1122030038881947</v>
      </c>
      <c r="AO370" s="80">
        <f t="shared" si="186"/>
        <v>3.1121988258254389</v>
      </c>
      <c r="AP370" s="80">
        <f t="shared" si="186"/>
        <v>3.1122141558927314</v>
      </c>
      <c r="AQ370" s="80">
        <f t="shared" si="186"/>
        <v>3.1121579070716057</v>
      </c>
      <c r="AR370" s="80">
        <f t="shared" si="186"/>
        <v>3.1123642938307317</v>
      </c>
      <c r="AS370" s="80">
        <f t="shared" si="186"/>
        <v>3.1116070185618887</v>
      </c>
      <c r="AT370" s="80">
        <f t="shared" si="186"/>
        <v>3.114385535630527</v>
      </c>
      <c r="AU370" s="80">
        <f t="shared" si="179"/>
        <v>3.1041896919969374</v>
      </c>
    </row>
    <row r="371" spans="1:47" x14ac:dyDescent="0.2">
      <c r="A371" s="16" t="s">
        <v>2507</v>
      </c>
      <c r="B371" s="41"/>
      <c r="C371" s="42">
        <v>50110.457000000002</v>
      </c>
      <c r="D371" s="42">
        <v>2E-3</v>
      </c>
      <c r="E371">
        <f t="shared" si="163"/>
        <v>4870.005502224566</v>
      </c>
      <c r="F371">
        <f t="shared" si="164"/>
        <v>4870</v>
      </c>
      <c r="G371">
        <f t="shared" si="184"/>
        <v>7.4689179455162957E-3</v>
      </c>
      <c r="I371">
        <f t="shared" si="183"/>
        <v>7.4689179455162957E-3</v>
      </c>
      <c r="P371">
        <f t="shared" si="165"/>
        <v>8.0257700043272123E-2</v>
      </c>
      <c r="Q371" s="11">
        <f t="shared" si="166"/>
        <v>35091.957000000002</v>
      </c>
      <c r="R371">
        <f t="shared" si="182"/>
        <v>5.2982067992745794E-3</v>
      </c>
      <c r="S371" s="21">
        <v>0.1</v>
      </c>
      <c r="Z371">
        <f t="shared" si="167"/>
        <v>4870</v>
      </c>
      <c r="AA371" s="80">
        <f t="shared" si="168"/>
        <v>3.2500578449429678E-3</v>
      </c>
      <c r="AB371" s="80">
        <f t="shared" si="169"/>
        <v>6.6354583788983132E-3</v>
      </c>
      <c r="AC371" s="80">
        <f t="shared" si="170"/>
        <v>-7.2788782097755828E-2</v>
      </c>
      <c r="AD371" s="80">
        <f t="shared" si="180"/>
        <v>4.2188601005733279E-3</v>
      </c>
      <c r="AE371" s="80">
        <f t="shared" si="171"/>
        <v>1.7798780548209593E-6</v>
      </c>
      <c r="AF371">
        <f t="shared" si="181"/>
        <v>-7.2788782097755828E-2</v>
      </c>
      <c r="AG371" s="106"/>
      <c r="AH371">
        <f t="shared" si="172"/>
        <v>8.3345956661798272E-4</v>
      </c>
      <c r="AI371">
        <f t="shared" si="173"/>
        <v>0.72735173451319524</v>
      </c>
      <c r="AJ371">
        <f t="shared" si="174"/>
        <v>3.5090534206495924E-2</v>
      </c>
      <c r="AK371">
        <f t="shared" si="175"/>
        <v>2.31854182055748E-3</v>
      </c>
      <c r="AL371">
        <f t="shared" si="176"/>
        <v>3.1330890750656204</v>
      </c>
      <c r="AM371">
        <f t="shared" si="177"/>
        <v>235.19368257636688</v>
      </c>
      <c r="AN371" s="80">
        <f t="shared" si="186"/>
        <v>3.1303443677239708</v>
      </c>
      <c r="AO371" s="80">
        <f t="shared" si="186"/>
        <v>3.1303427646486677</v>
      </c>
      <c r="AP371" s="80">
        <f t="shared" si="186"/>
        <v>3.130348644454036</v>
      </c>
      <c r="AQ371" s="80">
        <f t="shared" si="186"/>
        <v>3.1303270783341217</v>
      </c>
      <c r="AR371" s="80">
        <f t="shared" si="186"/>
        <v>3.1304061791459192</v>
      </c>
      <c r="AS371" s="80">
        <f t="shared" si="186"/>
        <v>3.1301160506518442</v>
      </c>
      <c r="AT371" s="80">
        <f t="shared" si="186"/>
        <v>3.1311801887054451</v>
      </c>
      <c r="AU371" s="80">
        <f t="shared" si="179"/>
        <v>3.1272770588164542</v>
      </c>
    </row>
    <row r="372" spans="1:47" x14ac:dyDescent="0.2">
      <c r="A372" s="16" t="s">
        <v>2507</v>
      </c>
      <c r="B372" s="41"/>
      <c r="C372" s="42">
        <v>50129.462</v>
      </c>
      <c r="D372" s="42">
        <v>4.0000000000000001E-3</v>
      </c>
      <c r="E372">
        <f t="shared" si="163"/>
        <v>4884.0061618454711</v>
      </c>
      <c r="F372">
        <f t="shared" si="164"/>
        <v>4884</v>
      </c>
      <c r="G372">
        <f t="shared" si="184"/>
        <v>8.3643111356650479E-3</v>
      </c>
      <c r="I372">
        <f t="shared" si="183"/>
        <v>8.3643111356650479E-3</v>
      </c>
      <c r="P372">
        <f t="shared" si="165"/>
        <v>8.0761924043272121E-2</v>
      </c>
      <c r="Q372" s="11">
        <f t="shared" si="166"/>
        <v>35110.962</v>
      </c>
      <c r="R372">
        <f t="shared" si="182"/>
        <v>5.2414143547197143E-3</v>
      </c>
      <c r="S372" s="21">
        <v>0.1</v>
      </c>
      <c r="Z372">
        <f t="shared" si="167"/>
        <v>4884</v>
      </c>
      <c r="AA372" s="80">
        <f t="shared" si="168"/>
        <v>3.0927679920164058E-3</v>
      </c>
      <c r="AB372" s="80">
        <f t="shared" si="169"/>
        <v>7.6819883086864955E-3</v>
      </c>
      <c r="AC372" s="80">
        <f t="shared" si="170"/>
        <v>-7.2397612907607073E-2</v>
      </c>
      <c r="AD372" s="80">
        <f t="shared" si="180"/>
        <v>5.2715431436486417E-3</v>
      </c>
      <c r="AE372" s="80">
        <f t="shared" si="171"/>
        <v>2.7789167115349004E-6</v>
      </c>
      <c r="AF372">
        <f t="shared" si="181"/>
        <v>-7.2397612907607073E-2</v>
      </c>
      <c r="AG372" s="106"/>
      <c r="AH372">
        <f t="shared" si="172"/>
        <v>6.8232282697855212E-4</v>
      </c>
      <c r="AI372">
        <f t="shared" si="173"/>
        <v>0.7273432467176868</v>
      </c>
      <c r="AJ372">
        <f t="shared" si="174"/>
        <v>2.9760066277133134E-2</v>
      </c>
      <c r="AK372">
        <f t="shared" si="175"/>
        <v>8.644065505337081E-4</v>
      </c>
      <c r="AL372">
        <f t="shared" si="176"/>
        <v>3.1384223537746112</v>
      </c>
      <c r="AM372">
        <f t="shared" si="177"/>
        <v>630.85463251414626</v>
      </c>
      <c r="AN372" s="80">
        <f t="shared" si="186"/>
        <v>3.1373990570687118</v>
      </c>
      <c r="AO372" s="80">
        <f t="shared" si="186"/>
        <v>3.1373984591876094</v>
      </c>
      <c r="AP372" s="80">
        <f t="shared" si="186"/>
        <v>3.1374006519935711</v>
      </c>
      <c r="AQ372" s="80">
        <f t="shared" si="186"/>
        <v>3.137392609595135</v>
      </c>
      <c r="AR372" s="80">
        <f t="shared" si="186"/>
        <v>3.13742210612644</v>
      </c>
      <c r="AS372" s="80">
        <f t="shared" si="186"/>
        <v>3.1373139237837915</v>
      </c>
      <c r="AT372" s="80">
        <f t="shared" si="186"/>
        <v>3.1377106962787811</v>
      </c>
      <c r="AU372" s="80">
        <f t="shared" si="179"/>
        <v>3.1362554792462665</v>
      </c>
    </row>
    <row r="373" spans="1:47" x14ac:dyDescent="0.2">
      <c r="A373" s="16" t="s">
        <v>2507</v>
      </c>
      <c r="B373" s="41"/>
      <c r="C373" s="42">
        <v>50140.324000000001</v>
      </c>
      <c r="D373" s="42">
        <v>6.0000000000000001E-3</v>
      </c>
      <c r="E373">
        <f t="shared" si="163"/>
        <v>4892.0080121376204</v>
      </c>
      <c r="F373">
        <f t="shared" si="164"/>
        <v>4892</v>
      </c>
      <c r="G373">
        <f t="shared" si="184"/>
        <v>1.0875964391743764E-2</v>
      </c>
      <c r="I373">
        <f t="shared" si="183"/>
        <v>1.0875964391743764E-2</v>
      </c>
      <c r="P373">
        <f t="shared" si="165"/>
        <v>8.1050756043272124E-2</v>
      </c>
      <c r="Q373" s="11">
        <f t="shared" si="166"/>
        <v>35121.824000000001</v>
      </c>
      <c r="R373">
        <f t="shared" si="182"/>
        <v>4.9245013833354142E-3</v>
      </c>
      <c r="S373" s="21">
        <v>0.1</v>
      </c>
      <c r="Z373">
        <f t="shared" si="167"/>
        <v>4892</v>
      </c>
      <c r="AA373" s="80">
        <f t="shared" si="168"/>
        <v>3.0028681664645645E-3</v>
      </c>
      <c r="AB373" s="80">
        <f t="shared" si="169"/>
        <v>1.0280020609677597E-2</v>
      </c>
      <c r="AC373" s="80">
        <f t="shared" si="170"/>
        <v>-7.0174791651528359E-2</v>
      </c>
      <c r="AD373" s="80">
        <f t="shared" si="180"/>
        <v>7.8730962252791994E-3</v>
      </c>
      <c r="AE373" s="80">
        <f t="shared" si="171"/>
        <v>6.1985644172505577E-6</v>
      </c>
      <c r="AF373">
        <f t="shared" si="181"/>
        <v>-7.0174791651528359E-2</v>
      </c>
      <c r="AG373" s="106"/>
      <c r="AH373">
        <f t="shared" si="172"/>
        <v>5.9594378206616631E-4</v>
      </c>
      <c r="AI373">
        <f t="shared" si="173"/>
        <v>0.72734187855671184</v>
      </c>
      <c r="AJ373">
        <f t="shared" si="174"/>
        <v>2.6713732518551681E-2</v>
      </c>
      <c r="AK373">
        <f t="shared" si="175"/>
        <v>3.3468700734928489E-5</v>
      </c>
      <c r="AL373">
        <f t="shared" si="176"/>
        <v>3.1414699038972858</v>
      </c>
      <c r="AM373">
        <f t="shared" si="177"/>
        <v>16293.319817201122</v>
      </c>
      <c r="AN373" s="80">
        <f t="shared" si="186"/>
        <v>3.1414302831402345</v>
      </c>
      <c r="AO373" s="80">
        <f t="shared" si="186"/>
        <v>3.1414302599896975</v>
      </c>
      <c r="AP373" s="80">
        <f t="shared" si="186"/>
        <v>3.1414303448965279</v>
      </c>
      <c r="AQ373" s="80">
        <f t="shared" si="186"/>
        <v>3.1414300334925236</v>
      </c>
      <c r="AR373" s="80">
        <f t="shared" si="186"/>
        <v>3.1414311755967987</v>
      </c>
      <c r="AS373" s="80">
        <f t="shared" si="186"/>
        <v>3.1414269868190141</v>
      </c>
      <c r="AT373" s="80">
        <f t="shared" si="186"/>
        <v>3.1414423495662636</v>
      </c>
      <c r="AU373" s="80">
        <f t="shared" si="179"/>
        <v>3.1413860052061588</v>
      </c>
    </row>
    <row r="374" spans="1:47" x14ac:dyDescent="0.2">
      <c r="A374" s="16" t="s">
        <v>2523</v>
      </c>
      <c r="B374" s="41"/>
      <c r="C374" s="43">
        <v>50194.616000000002</v>
      </c>
      <c r="D374" s="43"/>
      <c r="E374">
        <f t="shared" si="163"/>
        <v>4932.0040033051164</v>
      </c>
      <c r="F374">
        <f t="shared" si="164"/>
        <v>4932</v>
      </c>
      <c r="G374">
        <f t="shared" si="184"/>
        <v>5.4342306611943059E-3</v>
      </c>
      <c r="I374">
        <f t="shared" si="183"/>
        <v>5.4342306611943059E-3</v>
      </c>
      <c r="P374">
        <f t="shared" si="165"/>
        <v>8.2502596043272119E-2</v>
      </c>
      <c r="Q374" s="11">
        <f t="shared" si="166"/>
        <v>35176.116000000002</v>
      </c>
      <c r="R374">
        <f t="shared" si="182"/>
        <v>5.93953294266545E-3</v>
      </c>
      <c r="S374" s="21">
        <v>0.1</v>
      </c>
      <c r="Z374">
        <f t="shared" si="167"/>
        <v>4932</v>
      </c>
      <c r="AA374" s="80">
        <f t="shared" si="168"/>
        <v>2.5531945490264879E-3</v>
      </c>
      <c r="AB374" s="80">
        <f t="shared" si="169"/>
        <v>5.2703051471440013E-3</v>
      </c>
      <c r="AC374" s="80">
        <f t="shared" si="170"/>
        <v>-7.7068365382077814E-2</v>
      </c>
      <c r="AD374" s="80">
        <f t="shared" si="180"/>
        <v>2.881036112167818E-3</v>
      </c>
      <c r="AE374" s="80">
        <f t="shared" si="171"/>
        <v>8.3003690796150558E-7</v>
      </c>
      <c r="AF374">
        <f t="shared" si="181"/>
        <v>-7.7068365382077814E-2</v>
      </c>
      <c r="AG374" s="106"/>
      <c r="AH374">
        <f t="shared" si="172"/>
        <v>1.6392551405030426E-4</v>
      </c>
      <c r="AI374">
        <f t="shared" si="173"/>
        <v>0.72737302378959601</v>
      </c>
      <c r="AJ374">
        <f t="shared" si="174"/>
        <v>1.1478495820746636E-2</v>
      </c>
      <c r="AK374">
        <f t="shared" si="175"/>
        <v>-4.121183265593787E-3</v>
      </c>
      <c r="AL374">
        <f t="shared" si="176"/>
        <v>-3.1264772403806487</v>
      </c>
      <c r="AM374">
        <f t="shared" si="177"/>
        <v>-132.31275208268573</v>
      </c>
      <c r="AN374" s="80">
        <f t="shared" si="186"/>
        <v>3.1615866866258844</v>
      </c>
      <c r="AO374" s="80">
        <f t="shared" si="186"/>
        <v>3.1615895334794568</v>
      </c>
      <c r="AP374" s="80">
        <f t="shared" si="186"/>
        <v>3.1615790902822165</v>
      </c>
      <c r="AQ374" s="80">
        <f t="shared" si="186"/>
        <v>3.1616173993825014</v>
      </c>
      <c r="AR374" s="80">
        <f t="shared" si="186"/>
        <v>3.1614768690800341</v>
      </c>
      <c r="AS374" s="80">
        <f t="shared" si="186"/>
        <v>3.161992382109847</v>
      </c>
      <c r="AT374" s="80">
        <f t="shared" si="186"/>
        <v>3.1601013301672567</v>
      </c>
      <c r="AU374" s="80">
        <f t="shared" si="179"/>
        <v>3.1670386350056221</v>
      </c>
    </row>
    <row r="375" spans="1:47" x14ac:dyDescent="0.2">
      <c r="A375" s="16" t="s">
        <v>2523</v>
      </c>
      <c r="B375" s="41"/>
      <c r="C375" s="43">
        <v>50202.762999999999</v>
      </c>
      <c r="D375" s="43"/>
      <c r="E375">
        <f t="shared" si="163"/>
        <v>4938.0057593657048</v>
      </c>
      <c r="F375">
        <f t="shared" si="164"/>
        <v>4938</v>
      </c>
      <c r="G375">
        <f t="shared" si="184"/>
        <v>7.8179705960792489E-3</v>
      </c>
      <c r="I375">
        <f t="shared" si="183"/>
        <v>7.8179705960792489E-3</v>
      </c>
      <c r="P375">
        <f t="shared" si="165"/>
        <v>8.2721476043272124E-2</v>
      </c>
      <c r="Q375" s="11">
        <f t="shared" si="166"/>
        <v>35184.262999999999</v>
      </c>
      <c r="R375">
        <f t="shared" si="182"/>
        <v>5.6105351282776531E-3</v>
      </c>
      <c r="S375" s="21">
        <v>0.1</v>
      </c>
      <c r="Z375">
        <f t="shared" si="167"/>
        <v>4938</v>
      </c>
      <c r="AA375" s="80">
        <f t="shared" si="168"/>
        <v>2.4857237708885678E-3</v>
      </c>
      <c r="AB375" s="80">
        <f t="shared" si="169"/>
        <v>7.7188601623586987E-3</v>
      </c>
      <c r="AC375" s="80">
        <f t="shared" si="170"/>
        <v>-7.4903505447192875E-2</v>
      </c>
      <c r="AD375" s="80">
        <f t="shared" si="180"/>
        <v>5.3322468251906811E-3</v>
      </c>
      <c r="AE375" s="80">
        <f t="shared" si="171"/>
        <v>2.8432856204756097E-6</v>
      </c>
      <c r="AF375">
        <f t="shared" si="181"/>
        <v>-7.4903505447192875E-2</v>
      </c>
      <c r="AG375" s="106"/>
      <c r="AH375">
        <f t="shared" si="172"/>
        <v>9.9110433720550609E-5</v>
      </c>
      <c r="AI375">
        <f t="shared" si="173"/>
        <v>0.7273831566156147</v>
      </c>
      <c r="AJ375">
        <f t="shared" si="174"/>
        <v>9.192731580330165E-3</v>
      </c>
      <c r="AK375">
        <f t="shared" si="175"/>
        <v>-4.7443663718513655E-3</v>
      </c>
      <c r="AL375">
        <f t="shared" si="176"/>
        <v>-3.1241913535443269</v>
      </c>
      <c r="AM375">
        <f t="shared" si="177"/>
        <v>-114.9310411853873</v>
      </c>
      <c r="AN375" s="80">
        <f t="shared" si="186"/>
        <v>3.164610254732426</v>
      </c>
      <c r="AO375" s="80">
        <f t="shared" si="186"/>
        <v>3.1646135306504992</v>
      </c>
      <c r="AP375" s="80">
        <f t="shared" si="186"/>
        <v>3.1646015127218794</v>
      </c>
      <c r="AQ375" s="80">
        <f t="shared" si="186"/>
        <v>3.1646456013280106</v>
      </c>
      <c r="AR375" s="80">
        <f t="shared" si="186"/>
        <v>3.1644838594319302</v>
      </c>
      <c r="AS375" s="80">
        <f t="shared" si="186"/>
        <v>3.165077222976953</v>
      </c>
      <c r="AT375" s="80">
        <f t="shared" si="186"/>
        <v>3.162900458543652</v>
      </c>
      <c r="AU375" s="80">
        <f t="shared" si="179"/>
        <v>3.1708865294755415</v>
      </c>
    </row>
    <row r="376" spans="1:47" x14ac:dyDescent="0.2">
      <c r="A376" s="16" t="s">
        <v>2523</v>
      </c>
      <c r="B376" s="41"/>
      <c r="C376" s="43">
        <v>50217.697</v>
      </c>
      <c r="D376" s="43"/>
      <c r="E376">
        <f t="shared" si="163"/>
        <v>4949.0073826637126</v>
      </c>
      <c r="F376">
        <f t="shared" si="164"/>
        <v>4949</v>
      </c>
      <c r="G376">
        <f t="shared" si="184"/>
        <v>1.0021493821113836E-2</v>
      </c>
      <c r="I376">
        <f t="shared" si="183"/>
        <v>1.0021493821113836E-2</v>
      </c>
      <c r="P376">
        <f t="shared" si="165"/>
        <v>8.3123504043272123E-2</v>
      </c>
      <c r="Q376" s="11">
        <f t="shared" si="166"/>
        <v>35199.197</v>
      </c>
      <c r="R376">
        <f t="shared" si="182"/>
        <v>5.3439038985205346E-3</v>
      </c>
      <c r="S376" s="21">
        <v>0.1</v>
      </c>
      <c r="Z376">
        <f t="shared" si="167"/>
        <v>4949</v>
      </c>
      <c r="AA376" s="80">
        <f t="shared" si="168"/>
        <v>2.3620177977391162E-3</v>
      </c>
      <c r="AB376" s="80">
        <f t="shared" si="169"/>
        <v>1.0041215570579815E-2</v>
      </c>
      <c r="AC376" s="80">
        <f t="shared" si="170"/>
        <v>-7.3102010222158287E-2</v>
      </c>
      <c r="AD376" s="80">
        <f t="shared" si="180"/>
        <v>7.6594760233747198E-3</v>
      </c>
      <c r="AE376" s="80">
        <f t="shared" si="171"/>
        <v>5.8667572952652213E-6</v>
      </c>
      <c r="AF376">
        <f t="shared" si="181"/>
        <v>-7.3102010222158287E-2</v>
      </c>
      <c r="AG376" s="106"/>
      <c r="AH376">
        <f t="shared" si="172"/>
        <v>-1.9721749465979108E-5</v>
      </c>
      <c r="AI376">
        <f t="shared" si="173"/>
        <v>0.72740543424076409</v>
      </c>
      <c r="AJ376">
        <f t="shared" si="174"/>
        <v>5.0018638628829331E-3</v>
      </c>
      <c r="AK376">
        <f t="shared" si="175"/>
        <v>-5.8868521019628025E-3</v>
      </c>
      <c r="AL376">
        <f t="shared" si="176"/>
        <v>-3.1200003772048541</v>
      </c>
      <c r="AM376">
        <f t="shared" si="177"/>
        <v>-92.622114470119413</v>
      </c>
      <c r="AN376" s="80">
        <f t="shared" si="186"/>
        <v>3.1701535846871671</v>
      </c>
      <c r="AO376" s="80">
        <f t="shared" si="186"/>
        <v>3.170157645600586</v>
      </c>
      <c r="AP376" s="80">
        <f t="shared" si="186"/>
        <v>3.170142745733183</v>
      </c>
      <c r="AQ376" s="80">
        <f t="shared" si="186"/>
        <v>3.1701974147575882</v>
      </c>
      <c r="AR376" s="80">
        <f t="shared" si="186"/>
        <v>3.169996829347784</v>
      </c>
      <c r="AS376" s="80">
        <f t="shared" si="186"/>
        <v>3.1707328003375537</v>
      </c>
      <c r="AT376" s="80">
        <f t="shared" si="186"/>
        <v>3.1680325122079029</v>
      </c>
      <c r="AU376" s="80">
        <f t="shared" si="179"/>
        <v>3.1779410026703938</v>
      </c>
    </row>
    <row r="377" spans="1:47" x14ac:dyDescent="0.2">
      <c r="A377" s="16" t="s">
        <v>2506</v>
      </c>
      <c r="B377" s="41"/>
      <c r="C377" s="42">
        <v>50239.411999999997</v>
      </c>
      <c r="D377" s="42">
        <v>7.0000000000000001E-3</v>
      </c>
      <c r="E377">
        <f t="shared" si="163"/>
        <v>4965.0044531013837</v>
      </c>
      <c r="F377">
        <f t="shared" si="164"/>
        <v>4965</v>
      </c>
      <c r="G377">
        <f t="shared" si="184"/>
        <v>6.044800320523791E-3</v>
      </c>
      <c r="I377">
        <f t="shared" si="183"/>
        <v>6.044800320523791E-3</v>
      </c>
      <c r="P377">
        <f t="shared" si="165"/>
        <v>8.3710000043272129E-2</v>
      </c>
      <c r="Q377" s="11">
        <f t="shared" si="166"/>
        <v>35220.911999999997</v>
      </c>
      <c r="R377">
        <f t="shared" si="182"/>
        <v>6.0318832479743885E-3</v>
      </c>
      <c r="S377" s="21">
        <v>0.1</v>
      </c>
      <c r="Z377">
        <f t="shared" si="167"/>
        <v>4965</v>
      </c>
      <c r="AA377" s="80">
        <f t="shared" si="168"/>
        <v>2.1820648998814645E-3</v>
      </c>
      <c r="AB377" s="80">
        <f t="shared" si="169"/>
        <v>6.2373742434098352E-3</v>
      </c>
      <c r="AC377" s="80">
        <f t="shared" si="170"/>
        <v>-7.7665199722748338E-2</v>
      </c>
      <c r="AD377" s="80">
        <f t="shared" si="180"/>
        <v>3.8627354206423265E-3</v>
      </c>
      <c r="AE377" s="80">
        <f t="shared" si="171"/>
        <v>1.4920724929884852E-6</v>
      </c>
      <c r="AF377">
        <f t="shared" si="181"/>
        <v>-7.7665199722748338E-2</v>
      </c>
      <c r="AG377" s="106"/>
      <c r="AH377">
        <f t="shared" si="172"/>
        <v>-1.9257392288604441E-4</v>
      </c>
      <c r="AI377">
        <f t="shared" si="173"/>
        <v>0.727446388916553</v>
      </c>
      <c r="AJ377">
        <f t="shared" si="174"/>
        <v>-1.0946039715246845E-3</v>
      </c>
      <c r="AK377">
        <f t="shared" si="175"/>
        <v>-7.5486021560238342E-3</v>
      </c>
      <c r="AL377">
        <f t="shared" si="176"/>
        <v>-3.1139038882949865</v>
      </c>
      <c r="AM377">
        <f t="shared" si="177"/>
        <v>-72.226847211146875</v>
      </c>
      <c r="AN377" s="80">
        <f t="shared" si="186"/>
        <v>3.1782169567315779</v>
      </c>
      <c r="AO377" s="80">
        <f t="shared" si="186"/>
        <v>3.1782221548430387</v>
      </c>
      <c r="AP377" s="80">
        <f t="shared" si="186"/>
        <v>3.1782030774770953</v>
      </c>
      <c r="AQ377" s="80">
        <f t="shared" si="186"/>
        <v>3.1782730925650502</v>
      </c>
      <c r="AR377" s="80">
        <f t="shared" si="186"/>
        <v>3.1780161338323309</v>
      </c>
      <c r="AS377" s="80">
        <f t="shared" si="186"/>
        <v>3.1789591966308821</v>
      </c>
      <c r="AT377" s="80">
        <f t="shared" si="186"/>
        <v>3.1754982236526414</v>
      </c>
      <c r="AU377" s="80">
        <f t="shared" si="179"/>
        <v>3.1882020545901795</v>
      </c>
    </row>
    <row r="378" spans="1:47" x14ac:dyDescent="0.2">
      <c r="A378" s="16" t="s">
        <v>2523</v>
      </c>
      <c r="B378" s="41"/>
      <c r="C378" s="43">
        <v>50270.637000000002</v>
      </c>
      <c r="D378" s="43"/>
      <c r="E378">
        <f t="shared" si="163"/>
        <v>4988.0073784717006</v>
      </c>
      <c r="F378">
        <f t="shared" si="164"/>
        <v>4988</v>
      </c>
      <c r="G378">
        <f t="shared" si="184"/>
        <v>1.0015803432906978E-2</v>
      </c>
      <c r="I378">
        <f t="shared" si="183"/>
        <v>1.0015803432906978E-2</v>
      </c>
      <c r="P378">
        <f t="shared" si="165"/>
        <v>8.4556676043272119E-2</v>
      </c>
      <c r="Q378" s="11">
        <f t="shared" si="166"/>
        <v>35252.137000000002</v>
      </c>
      <c r="R378">
        <f t="shared" si="182"/>
        <v>5.5563416895146843E-3</v>
      </c>
      <c r="S378" s="21">
        <v>0.1</v>
      </c>
      <c r="Z378">
        <f t="shared" si="167"/>
        <v>4988</v>
      </c>
      <c r="AA378" s="80">
        <f t="shared" si="168"/>
        <v>1.9233635452218915E-3</v>
      </c>
      <c r="AB378" s="80">
        <f t="shared" si="169"/>
        <v>1.0456847384040352E-2</v>
      </c>
      <c r="AC378" s="80">
        <f t="shared" si="170"/>
        <v>-7.4540872610365141E-2</v>
      </c>
      <c r="AD378" s="80">
        <f t="shared" si="180"/>
        <v>8.0924398876850868E-3</v>
      </c>
      <c r="AE378" s="80">
        <f t="shared" si="171"/>
        <v>6.548758333579663E-6</v>
      </c>
      <c r="AF378">
        <f t="shared" si="181"/>
        <v>-7.4540872610365141E-2</v>
      </c>
      <c r="AG378" s="106"/>
      <c r="AH378">
        <f t="shared" si="172"/>
        <v>-4.4104395113337373E-4</v>
      </c>
      <c r="AI378">
        <f t="shared" si="173"/>
        <v>0.72752302199100516</v>
      </c>
      <c r="AJ378">
        <f t="shared" si="174"/>
        <v>-9.8595445193612585E-3</v>
      </c>
      <c r="AK378">
        <f t="shared" si="175"/>
        <v>-9.9372412782717644E-3</v>
      </c>
      <c r="AL378">
        <f t="shared" si="176"/>
        <v>-3.105138788216677</v>
      </c>
      <c r="AM378">
        <f t="shared" si="177"/>
        <v>-54.857790632333725</v>
      </c>
      <c r="AN378" s="80">
        <f t="shared" si="186"/>
        <v>3.1898089795473097</v>
      </c>
      <c r="AO378" s="80">
        <f t="shared" si="186"/>
        <v>3.1898158001004591</v>
      </c>
      <c r="AP378" s="80">
        <f t="shared" si="186"/>
        <v>3.1897907559641259</v>
      </c>
      <c r="AQ378" s="80">
        <f t="shared" si="186"/>
        <v>3.1898827147486943</v>
      </c>
      <c r="AR378" s="80">
        <f t="shared" si="186"/>
        <v>3.1895450561490972</v>
      </c>
      <c r="AS378" s="80">
        <f t="shared" si="186"/>
        <v>3.1907849140450635</v>
      </c>
      <c r="AT378" s="80">
        <f t="shared" si="186"/>
        <v>3.1862326023700964</v>
      </c>
      <c r="AU378" s="80">
        <f t="shared" si="179"/>
        <v>3.2029523167248706</v>
      </c>
    </row>
    <row r="379" spans="1:47" x14ac:dyDescent="0.2">
      <c r="A379" s="16" t="s">
        <v>2508</v>
      </c>
      <c r="B379" s="41"/>
      <c r="C379" s="42">
        <v>50296.42</v>
      </c>
      <c r="D379" s="42">
        <v>6.0000000000000001E-3</v>
      </c>
      <c r="E379">
        <f t="shared" si="163"/>
        <v>5007.0012751833965</v>
      </c>
      <c r="F379">
        <f t="shared" si="164"/>
        <v>5007</v>
      </c>
      <c r="G379">
        <f t="shared" si="184"/>
        <v>1.7309799004578963E-3</v>
      </c>
      <c r="I379">
        <f t="shared" si="183"/>
        <v>1.7309799004578963E-3</v>
      </c>
      <c r="P379">
        <f t="shared" si="165"/>
        <v>8.525929604327212E-2</v>
      </c>
      <c r="Q379" s="11">
        <f t="shared" si="166"/>
        <v>35277.919999999998</v>
      </c>
      <c r="R379">
        <f t="shared" si="182"/>
        <v>6.9769795976539189E-3</v>
      </c>
      <c r="S379" s="21">
        <v>0.1</v>
      </c>
      <c r="Z379">
        <f t="shared" si="167"/>
        <v>5007</v>
      </c>
      <c r="AA379" s="80">
        <f t="shared" si="168"/>
        <v>1.7096533964197371E-3</v>
      </c>
      <c r="AB379" s="80">
        <f t="shared" si="169"/>
        <v>2.377260652759115E-3</v>
      </c>
      <c r="AC379" s="80">
        <f t="shared" si="170"/>
        <v>-8.3528316142814224E-2</v>
      </c>
      <c r="AD379" s="80">
        <f t="shared" si="180"/>
        <v>2.1326504038159198E-5</v>
      </c>
      <c r="AE379" s="80">
        <f t="shared" si="171"/>
        <v>4.548197744896206E-11</v>
      </c>
      <c r="AF379">
        <f t="shared" si="181"/>
        <v>-8.3528316142814224E-2</v>
      </c>
      <c r="AG379" s="106"/>
      <c r="AH379">
        <f t="shared" si="172"/>
        <v>-6.4628075230121855E-4</v>
      </c>
      <c r="AI379">
        <f t="shared" si="173"/>
        <v>0.7276021356299065</v>
      </c>
      <c r="AJ379">
        <f t="shared" si="174"/>
        <v>-1.7101169286821913E-2</v>
      </c>
      <c r="AK379">
        <f t="shared" si="175"/>
        <v>-1.1910323074918674E-2</v>
      </c>
      <c r="AL379">
        <f t="shared" si="176"/>
        <v>-3.0978964895490919</v>
      </c>
      <c r="AM379">
        <f t="shared" si="177"/>
        <v>-45.763325179257443</v>
      </c>
      <c r="AN379" s="80">
        <f t="shared" si="186"/>
        <v>3.1993860341125382</v>
      </c>
      <c r="AO379" s="80">
        <f t="shared" si="186"/>
        <v>3.1993941812582078</v>
      </c>
      <c r="AP379" s="80">
        <f t="shared" si="186"/>
        <v>3.1993642508554547</v>
      </c>
      <c r="AQ379" s="80">
        <f t="shared" si="186"/>
        <v>3.1994742072892892</v>
      </c>
      <c r="AR379" s="80">
        <f t="shared" si="186"/>
        <v>3.1990702596791394</v>
      </c>
      <c r="AS379" s="80">
        <f t="shared" si="186"/>
        <v>3.2005542910566462</v>
      </c>
      <c r="AT379" s="80">
        <f t="shared" si="186"/>
        <v>3.1951028381414028</v>
      </c>
      <c r="AU379" s="80">
        <f t="shared" si="179"/>
        <v>3.2151373158796157</v>
      </c>
    </row>
    <row r="380" spans="1:47" x14ac:dyDescent="0.2">
      <c r="A380" s="16" t="s">
        <v>2508</v>
      </c>
      <c r="B380" s="41"/>
      <c r="C380" s="42">
        <v>50315.43</v>
      </c>
      <c r="D380" s="42">
        <v>5.0000000000000001E-3</v>
      </c>
      <c r="E380">
        <f t="shared" si="163"/>
        <v>5021.0056182190947</v>
      </c>
      <c r="F380">
        <f t="shared" si="164"/>
        <v>5021</v>
      </c>
      <c r="G380">
        <f t="shared" si="184"/>
        <v>7.6263730952632613E-3</v>
      </c>
      <c r="I380">
        <f t="shared" si="183"/>
        <v>7.6263730952632613E-3</v>
      </c>
      <c r="P380">
        <f t="shared" si="165"/>
        <v>8.5778864043272118E-2</v>
      </c>
      <c r="Q380" s="11">
        <f t="shared" si="166"/>
        <v>35296.93</v>
      </c>
      <c r="R380">
        <f t="shared" si="182"/>
        <v>6.107811841378606E-3</v>
      </c>
      <c r="S380" s="21">
        <v>0.1</v>
      </c>
      <c r="Z380">
        <f t="shared" si="167"/>
        <v>5021</v>
      </c>
      <c r="AA380" s="80">
        <f t="shared" si="168"/>
        <v>1.552191865738576E-3</v>
      </c>
      <c r="AB380" s="80">
        <f t="shared" si="169"/>
        <v>8.4238594796882758E-3</v>
      </c>
      <c r="AC380" s="80">
        <f t="shared" si="170"/>
        <v>-7.8152490948008857E-2</v>
      </c>
      <c r="AD380" s="80">
        <f t="shared" si="180"/>
        <v>6.0741812295246854E-3</v>
      </c>
      <c r="AE380" s="80">
        <f t="shared" si="171"/>
        <v>3.6895677609110019E-6</v>
      </c>
      <c r="AF380">
        <f t="shared" si="181"/>
        <v>-7.8152490948008857E-2</v>
      </c>
      <c r="AG380" s="106"/>
      <c r="AH380">
        <f t="shared" si="172"/>
        <v>-7.9748638442501409E-4</v>
      </c>
      <c r="AI380">
        <f t="shared" si="173"/>
        <v>0.72766958703269891</v>
      </c>
      <c r="AJ380">
        <f t="shared" si="174"/>
        <v>-2.2437635215769573E-2</v>
      </c>
      <c r="AK380">
        <f t="shared" si="175"/>
        <v>-1.3364074311229353E-2</v>
      </c>
      <c r="AL380">
        <f t="shared" si="176"/>
        <v>-3.0925589741475425</v>
      </c>
      <c r="AM380">
        <f t="shared" si="177"/>
        <v>-40.78011868033316</v>
      </c>
      <c r="AN380" s="80">
        <f t="shared" si="186"/>
        <v>3.2064435295455898</v>
      </c>
      <c r="AO380" s="80">
        <f t="shared" si="186"/>
        <v>3.2064526447337913</v>
      </c>
      <c r="AP380" s="80">
        <f t="shared" si="186"/>
        <v>3.20641914349501</v>
      </c>
      <c r="AQ380" s="80">
        <f t="shared" si="186"/>
        <v>3.2065422716458265</v>
      </c>
      <c r="AR380" s="80">
        <f t="shared" si="186"/>
        <v>3.2060897397350434</v>
      </c>
      <c r="AS380" s="80">
        <f t="shared" si="186"/>
        <v>3.2077529923991732</v>
      </c>
      <c r="AT380" s="80">
        <f t="shared" si="186"/>
        <v>3.2016406771256971</v>
      </c>
      <c r="AU380" s="80">
        <f t="shared" si="179"/>
        <v>3.2241157363094279</v>
      </c>
    </row>
    <row r="381" spans="1:47" x14ac:dyDescent="0.2">
      <c r="A381" s="16" t="s">
        <v>2523</v>
      </c>
      <c r="B381" s="41"/>
      <c r="C381" s="43">
        <v>50376.514000000003</v>
      </c>
      <c r="D381" s="43"/>
      <c r="E381">
        <f t="shared" si="163"/>
        <v>5066.0051600387997</v>
      </c>
      <c r="F381">
        <f t="shared" si="164"/>
        <v>5066</v>
      </c>
      <c r="G381">
        <f t="shared" si="184"/>
        <v>7.0044226522441022E-3</v>
      </c>
      <c r="I381">
        <f t="shared" si="183"/>
        <v>7.0044226522441022E-3</v>
      </c>
      <c r="P381">
        <f t="shared" si="165"/>
        <v>8.7459524043272119E-2</v>
      </c>
      <c r="Q381" s="11">
        <f t="shared" si="166"/>
        <v>35358.014000000003</v>
      </c>
      <c r="R381">
        <f t="shared" si="182"/>
        <v>6.473023339840598E-3</v>
      </c>
      <c r="S381" s="21">
        <v>0.1</v>
      </c>
      <c r="Z381">
        <f t="shared" si="167"/>
        <v>5066</v>
      </c>
      <c r="AA381" s="80">
        <f t="shared" si="168"/>
        <v>1.0461923440672545E-3</v>
      </c>
      <c r="AB381" s="80">
        <f t="shared" si="169"/>
        <v>8.2877291724945557E-3</v>
      </c>
      <c r="AC381" s="80">
        <f t="shared" si="170"/>
        <v>-8.0455101391028017E-2</v>
      </c>
      <c r="AD381" s="80">
        <f t="shared" si="180"/>
        <v>5.9582303081768479E-3</v>
      </c>
      <c r="AE381" s="80">
        <f t="shared" si="171"/>
        <v>3.5500508405277177E-6</v>
      </c>
      <c r="AF381">
        <f t="shared" si="181"/>
        <v>-8.0455101391028017E-2</v>
      </c>
      <c r="AG381" s="106"/>
      <c r="AH381">
        <f t="shared" si="172"/>
        <v>-1.2833065202504542E-3</v>
      </c>
      <c r="AI381">
        <f t="shared" si="173"/>
        <v>0.72793906991137969</v>
      </c>
      <c r="AJ381">
        <f t="shared" si="174"/>
        <v>-3.959313830249088E-2</v>
      </c>
      <c r="AK381">
        <f t="shared" si="175"/>
        <v>-1.8036147827394287E-2</v>
      </c>
      <c r="AL381">
        <f t="shared" si="176"/>
        <v>-3.0753950024016983</v>
      </c>
      <c r="AM381">
        <f t="shared" si="177"/>
        <v>-30.201518572535551</v>
      </c>
      <c r="AN381" s="80">
        <f t="shared" si="186"/>
        <v>3.2291334160114262</v>
      </c>
      <c r="AO381" s="80">
        <f t="shared" si="186"/>
        <v>3.2291455765517365</v>
      </c>
      <c r="AP381" s="80">
        <f t="shared" si="186"/>
        <v>3.2291008051952108</v>
      </c>
      <c r="AQ381" s="80">
        <f t="shared" si="186"/>
        <v>3.2292656403817661</v>
      </c>
      <c r="AR381" s="80">
        <f t="shared" si="186"/>
        <v>3.2286587766511201</v>
      </c>
      <c r="AS381" s="80">
        <f t="shared" si="186"/>
        <v>3.2308931905620879</v>
      </c>
      <c r="AT381" s="80">
        <f t="shared" si="186"/>
        <v>3.2226684130093033</v>
      </c>
      <c r="AU381" s="80">
        <f t="shared" si="179"/>
        <v>3.2529749448338241</v>
      </c>
    </row>
    <row r="382" spans="1:47" x14ac:dyDescent="0.2">
      <c r="A382" s="16" t="s">
        <v>2509</v>
      </c>
      <c r="B382" s="41"/>
      <c r="C382" s="42">
        <v>50482.39</v>
      </c>
      <c r="D382" s="42">
        <v>2E-3</v>
      </c>
      <c r="E382">
        <f t="shared" si="163"/>
        <v>5144.0022049229374</v>
      </c>
      <c r="F382">
        <f t="shared" si="164"/>
        <v>5144</v>
      </c>
      <c r="G382">
        <f t="shared" si="184"/>
        <v>2.993041867739521E-3</v>
      </c>
      <c r="I382">
        <f t="shared" si="183"/>
        <v>2.993041867739521E-3</v>
      </c>
      <c r="P382">
        <f t="shared" si="165"/>
        <v>9.0411044043272118E-2</v>
      </c>
      <c r="Q382" s="11">
        <f t="shared" si="166"/>
        <v>35463.89</v>
      </c>
      <c r="R382">
        <f t="shared" si="182"/>
        <v>7.6419071043614221E-3</v>
      </c>
      <c r="S382" s="21">
        <v>0.1</v>
      </c>
      <c r="Z382">
        <f t="shared" si="167"/>
        <v>5144</v>
      </c>
      <c r="AA382" s="80">
        <f t="shared" si="168"/>
        <v>1.7005854454373286E-4</v>
      </c>
      <c r="AB382" s="80">
        <f t="shared" si="169"/>
        <v>5.1172475150254131E-3</v>
      </c>
      <c r="AC382" s="80">
        <f t="shared" si="170"/>
        <v>-8.7418002175532597E-2</v>
      </c>
      <c r="AD382" s="80">
        <f t="shared" si="180"/>
        <v>2.8229833231957881E-3</v>
      </c>
      <c r="AE382" s="80">
        <f t="shared" si="171"/>
        <v>7.9692348430415365E-7</v>
      </c>
      <c r="AF382">
        <f t="shared" si="181"/>
        <v>-8.7418002175532597E-2</v>
      </c>
      <c r="AG382" s="106"/>
      <c r="AH382">
        <f t="shared" si="172"/>
        <v>-2.1242056472858921E-3</v>
      </c>
      <c r="AI382">
        <f t="shared" si="173"/>
        <v>0.72859693926411229</v>
      </c>
      <c r="AJ382">
        <f t="shared" si="174"/>
        <v>-6.9335575462207893E-2</v>
      </c>
      <c r="AK382">
        <f t="shared" si="175"/>
        <v>-2.6131033893224572E-2</v>
      </c>
      <c r="AL382">
        <f t="shared" si="176"/>
        <v>-3.0456072422664069</v>
      </c>
      <c r="AM382">
        <f t="shared" si="177"/>
        <v>-20.820499734393604</v>
      </c>
      <c r="AN382" s="80">
        <f t="shared" si="186"/>
        <v>3.2684869559232941</v>
      </c>
      <c r="AO382" s="80">
        <f t="shared" si="186"/>
        <v>3.2685040835216541</v>
      </c>
      <c r="AP382" s="80">
        <f t="shared" si="186"/>
        <v>3.2684407573566556</v>
      </c>
      <c r="AQ382" s="80">
        <f t="shared" si="186"/>
        <v>3.2686748968316395</v>
      </c>
      <c r="AR382" s="80">
        <f t="shared" si="186"/>
        <v>3.2678092342979332</v>
      </c>
      <c r="AS382" s="80">
        <f t="shared" si="186"/>
        <v>3.2710102488385053</v>
      </c>
      <c r="AT382" s="80">
        <f t="shared" si="186"/>
        <v>3.2591800427596125</v>
      </c>
      <c r="AU382" s="80">
        <f t="shared" si="179"/>
        <v>3.3029975729427772</v>
      </c>
    </row>
    <row r="383" spans="1:47" x14ac:dyDescent="0.2">
      <c r="A383" s="16" t="s">
        <v>2509</v>
      </c>
      <c r="B383" s="41"/>
      <c r="C383" s="42">
        <v>50482.391000000003</v>
      </c>
      <c r="D383" s="42">
        <v>3.0000000000000001E-3</v>
      </c>
      <c r="E383">
        <f t="shared" si="163"/>
        <v>5144.0029416058978</v>
      </c>
      <c r="F383">
        <f t="shared" si="164"/>
        <v>5144</v>
      </c>
      <c r="G383">
        <f t="shared" si="184"/>
        <v>3.9930418715812266E-3</v>
      </c>
      <c r="I383">
        <f t="shared" si="183"/>
        <v>3.9930418715812266E-3</v>
      </c>
      <c r="P383">
        <f t="shared" si="165"/>
        <v>9.0411044043272118E-2</v>
      </c>
      <c r="Q383" s="11">
        <f t="shared" si="166"/>
        <v>35463.891000000003</v>
      </c>
      <c r="R383">
        <f t="shared" si="182"/>
        <v>7.468071099346372E-3</v>
      </c>
      <c r="S383" s="21">
        <v>0.1</v>
      </c>
      <c r="Z383">
        <f t="shared" si="167"/>
        <v>5144</v>
      </c>
      <c r="AA383" s="80">
        <f t="shared" si="168"/>
        <v>1.7005854454373286E-4</v>
      </c>
      <c r="AB383" s="80">
        <f t="shared" si="169"/>
        <v>6.1172475188671187E-3</v>
      </c>
      <c r="AC383" s="80">
        <f t="shared" si="170"/>
        <v>-8.6418002171690891E-2</v>
      </c>
      <c r="AD383" s="80">
        <f t="shared" si="180"/>
        <v>3.8229833270374937E-3</v>
      </c>
      <c r="AE383" s="80">
        <f t="shared" si="171"/>
        <v>1.4615201518806666E-6</v>
      </c>
      <c r="AF383">
        <f t="shared" si="181"/>
        <v>-8.6418002171690891E-2</v>
      </c>
      <c r="AG383" s="106"/>
      <c r="AH383">
        <f t="shared" si="172"/>
        <v>-2.1242056472858921E-3</v>
      </c>
      <c r="AI383">
        <f t="shared" si="173"/>
        <v>0.72859693926411229</v>
      </c>
      <c r="AJ383">
        <f t="shared" si="174"/>
        <v>-6.9335575462207893E-2</v>
      </c>
      <c r="AK383">
        <f t="shared" si="175"/>
        <v>-2.6131033893224572E-2</v>
      </c>
      <c r="AL383">
        <f t="shared" si="176"/>
        <v>-3.0456072422664069</v>
      </c>
      <c r="AM383">
        <f t="shared" si="177"/>
        <v>-20.820499734393604</v>
      </c>
      <c r="AN383" s="80">
        <f t="shared" si="186"/>
        <v>3.2684869559232941</v>
      </c>
      <c r="AO383" s="80">
        <f t="shared" si="186"/>
        <v>3.2685040835216541</v>
      </c>
      <c r="AP383" s="80">
        <f t="shared" si="186"/>
        <v>3.2684407573566556</v>
      </c>
      <c r="AQ383" s="80">
        <f t="shared" si="186"/>
        <v>3.2686748968316395</v>
      </c>
      <c r="AR383" s="80">
        <f t="shared" si="186"/>
        <v>3.2678092342979332</v>
      </c>
      <c r="AS383" s="80">
        <f t="shared" si="186"/>
        <v>3.2710102488385053</v>
      </c>
      <c r="AT383" s="80">
        <f t="shared" si="186"/>
        <v>3.2591800427596125</v>
      </c>
      <c r="AU383" s="80">
        <f t="shared" si="179"/>
        <v>3.3029975729427772</v>
      </c>
    </row>
    <row r="384" spans="1:47" x14ac:dyDescent="0.2">
      <c r="A384" s="16" t="s">
        <v>2509</v>
      </c>
      <c r="B384" s="41"/>
      <c r="C384" s="42">
        <v>50516.332999999999</v>
      </c>
      <c r="D384" s="42">
        <v>5.0000000000000001E-3</v>
      </c>
      <c r="E384">
        <f t="shared" si="163"/>
        <v>5169.0074345736821</v>
      </c>
      <c r="F384">
        <f t="shared" si="164"/>
        <v>5169</v>
      </c>
      <c r="G384">
        <f t="shared" si="184"/>
        <v>1.0091958283737767E-2</v>
      </c>
      <c r="I384">
        <f t="shared" si="183"/>
        <v>1.0091958283737767E-2</v>
      </c>
      <c r="P384">
        <f t="shared" si="165"/>
        <v>9.1367344043272125E-2</v>
      </c>
      <c r="Q384" s="11">
        <f t="shared" si="166"/>
        <v>35497.832999999999</v>
      </c>
      <c r="R384">
        <f t="shared" si="182"/>
        <v>6.6056883303611206E-3</v>
      </c>
      <c r="S384" s="21">
        <v>0.1</v>
      </c>
      <c r="Z384">
        <f t="shared" si="167"/>
        <v>5169</v>
      </c>
      <c r="AA384" s="80">
        <f t="shared" si="168"/>
        <v>-1.103657261476345E-4</v>
      </c>
      <c r="AB384" s="80">
        <f t="shared" si="169"/>
        <v>1.2485226040565813E-2</v>
      </c>
      <c r="AC384" s="80">
        <f t="shared" si="170"/>
        <v>-8.1275385759534358E-2</v>
      </c>
      <c r="AD384" s="80">
        <f t="shared" si="180"/>
        <v>1.0202324009885402E-2</v>
      </c>
      <c r="AE384" s="80">
        <f t="shared" si="171"/>
        <v>1.0408741520268415E-5</v>
      </c>
      <c r="AF384">
        <f t="shared" si="181"/>
        <v>-8.1275385759534358E-2</v>
      </c>
      <c r="AG384" s="106"/>
      <c r="AH384">
        <f t="shared" si="172"/>
        <v>-2.3932677568280461E-3</v>
      </c>
      <c r="AI384">
        <f t="shared" si="173"/>
        <v>0.72885914796778128</v>
      </c>
      <c r="AJ384">
        <f t="shared" si="174"/>
        <v>-7.8869173705868628E-2</v>
      </c>
      <c r="AK384">
        <f t="shared" si="175"/>
        <v>-2.8724391523221031E-2</v>
      </c>
      <c r="AL384">
        <f t="shared" si="176"/>
        <v>-3.0360473234546266</v>
      </c>
      <c r="AM384">
        <f t="shared" si="177"/>
        <v>-18.931609920789153</v>
      </c>
      <c r="AN384" s="80">
        <f t="shared" si="186"/>
        <v>3.2811085767901167</v>
      </c>
      <c r="AO384" s="80">
        <f t="shared" si="186"/>
        <v>3.2811271930583921</v>
      </c>
      <c r="AP384" s="80">
        <f t="shared" si="186"/>
        <v>3.2810582463228366</v>
      </c>
      <c r="AQ384" s="80">
        <f t="shared" si="186"/>
        <v>3.2813135990346209</v>
      </c>
      <c r="AR384" s="80">
        <f t="shared" si="186"/>
        <v>3.2803679146472273</v>
      </c>
      <c r="AS384" s="80">
        <f t="shared" si="186"/>
        <v>3.2838708357819626</v>
      </c>
      <c r="AT384" s="80">
        <f t="shared" si="186"/>
        <v>3.2709040727926908</v>
      </c>
      <c r="AU384" s="80">
        <f t="shared" si="179"/>
        <v>3.3190304665674417</v>
      </c>
    </row>
    <row r="385" spans="1:64" x14ac:dyDescent="0.2">
      <c r="A385" s="16" t="s">
        <v>2509</v>
      </c>
      <c r="B385" s="41"/>
      <c r="C385" s="42">
        <v>50520.4</v>
      </c>
      <c r="D385" s="42">
        <v>4.0000000000000001E-3</v>
      </c>
      <c r="E385">
        <f t="shared" si="163"/>
        <v>5172.0035241647511</v>
      </c>
      <c r="F385">
        <f t="shared" si="164"/>
        <v>5172</v>
      </c>
      <c r="G385">
        <f t="shared" si="184"/>
        <v>4.7838282553129829E-3</v>
      </c>
      <c r="I385">
        <f t="shared" si="183"/>
        <v>4.7838282553129829E-3</v>
      </c>
      <c r="P385">
        <f t="shared" si="165"/>
        <v>9.1482436043272122E-2</v>
      </c>
      <c r="Q385" s="11">
        <f t="shared" si="166"/>
        <v>35501.9</v>
      </c>
      <c r="R385">
        <f t="shared" si="182"/>
        <v>7.5166485923703688E-3</v>
      </c>
      <c r="S385" s="21">
        <v>0.1</v>
      </c>
      <c r="Z385">
        <f t="shared" si="167"/>
        <v>5172</v>
      </c>
      <c r="AA385" s="80">
        <f t="shared" si="168"/>
        <v>-1.4400076131586585E-4</v>
      </c>
      <c r="AB385" s="80">
        <f t="shared" si="169"/>
        <v>7.2093653371990141E-3</v>
      </c>
      <c r="AC385" s="80">
        <f t="shared" si="170"/>
        <v>-8.6698607787959139E-2</v>
      </c>
      <c r="AD385" s="80">
        <f t="shared" si="180"/>
        <v>4.9278290166288492E-3</v>
      </c>
      <c r="AE385" s="80">
        <f t="shared" si="171"/>
        <v>2.4283498817129253E-6</v>
      </c>
      <c r="AF385">
        <f t="shared" si="181"/>
        <v>-8.6698607787959139E-2</v>
      </c>
      <c r="AG385" s="106"/>
      <c r="AH385">
        <f t="shared" si="172"/>
        <v>-2.4255370818860307E-3</v>
      </c>
      <c r="AI385">
        <f t="shared" si="173"/>
        <v>0.72889229242865827</v>
      </c>
      <c r="AJ385">
        <f t="shared" si="174"/>
        <v>-8.0013208926918739E-2</v>
      </c>
      <c r="AK385">
        <f t="shared" si="175"/>
        <v>-2.9035550701659221E-2</v>
      </c>
      <c r="AL385">
        <f t="shared" si="176"/>
        <v>-3.0348996610449279</v>
      </c>
      <c r="AM385">
        <f t="shared" si="177"/>
        <v>-18.727588006026494</v>
      </c>
      <c r="AN385" s="80">
        <f t="shared" ref="AN385:AT400" si="187">$AU385+$AB$7*SIN(AO385)</f>
        <v>3.2826234834144632</v>
      </c>
      <c r="AO385" s="80">
        <f t="shared" si="187"/>
        <v>3.2826422745227073</v>
      </c>
      <c r="AP385" s="80">
        <f t="shared" si="187"/>
        <v>3.2825726653693406</v>
      </c>
      <c r="AQ385" s="80">
        <f t="shared" si="187"/>
        <v>3.2828305266379907</v>
      </c>
      <c r="AR385" s="80">
        <f t="shared" si="187"/>
        <v>3.2818753484183949</v>
      </c>
      <c r="AS385" s="80">
        <f t="shared" si="187"/>
        <v>3.2854142035482838</v>
      </c>
      <c r="AT385" s="80">
        <f t="shared" si="187"/>
        <v>3.2723117659139018</v>
      </c>
      <c r="AU385" s="80">
        <f t="shared" si="179"/>
        <v>3.3209544138024012</v>
      </c>
      <c r="AV385" s="80"/>
      <c r="AW385" s="80"/>
      <c r="AX385" s="80"/>
      <c r="AY385" s="80"/>
      <c r="AZ385" s="80"/>
      <c r="BA385" s="80"/>
      <c r="BB385" s="80"/>
      <c r="BC385" s="80"/>
      <c r="BD385" s="80"/>
      <c r="BE385" s="80"/>
      <c r="BF385" s="80"/>
      <c r="BG385" s="80"/>
      <c r="BH385" s="80"/>
      <c r="BI385" s="80"/>
      <c r="BJ385" s="80"/>
      <c r="BK385" s="80"/>
      <c r="BL385" s="80"/>
    </row>
    <row r="386" spans="1:64" x14ac:dyDescent="0.2">
      <c r="A386" s="16" t="s">
        <v>2510</v>
      </c>
      <c r="B386" s="41"/>
      <c r="C386" s="42">
        <v>50577.409</v>
      </c>
      <c r="D386" s="42">
        <v>2E-3</v>
      </c>
      <c r="E386">
        <f t="shared" si="163"/>
        <v>5214.0010829297198</v>
      </c>
      <c r="F386">
        <f t="shared" si="164"/>
        <v>5214</v>
      </c>
      <c r="G386">
        <f t="shared" si="184"/>
        <v>1.4700078318128362E-3</v>
      </c>
      <c r="I386">
        <f t="shared" si="183"/>
        <v>1.4700078318128362E-3</v>
      </c>
      <c r="P386">
        <f t="shared" si="165"/>
        <v>9.3101284043272114E-2</v>
      </c>
      <c r="Q386" s="11">
        <f t="shared" si="166"/>
        <v>35558.909</v>
      </c>
      <c r="R386">
        <f t="shared" si="182"/>
        <v>8.3962907801407426E-3</v>
      </c>
      <c r="S386" s="21">
        <v>0.1</v>
      </c>
      <c r="Z386">
        <f t="shared" si="167"/>
        <v>5214</v>
      </c>
      <c r="AA386" s="80">
        <f t="shared" si="168"/>
        <v>-6.1448594888924984E-4</v>
      </c>
      <c r="AB386" s="80">
        <f t="shared" si="169"/>
        <v>4.3468595173511279E-3</v>
      </c>
      <c r="AC386" s="80">
        <f t="shared" si="170"/>
        <v>-9.1631276211459278E-2</v>
      </c>
      <c r="AD386" s="80">
        <f t="shared" si="180"/>
        <v>2.0844937807020861E-3</v>
      </c>
      <c r="AE386" s="80">
        <f t="shared" si="171"/>
        <v>4.3451143217856767E-7</v>
      </c>
      <c r="AF386">
        <f t="shared" si="181"/>
        <v>-9.1631276211459278E-2</v>
      </c>
      <c r="AG386" s="106"/>
      <c r="AH386">
        <f t="shared" si="172"/>
        <v>-2.8768516855382916E-3</v>
      </c>
      <c r="AI386">
        <f t="shared" si="173"/>
        <v>0.72939417377256877</v>
      </c>
      <c r="AJ386">
        <f t="shared" si="174"/>
        <v>-9.6029452611554988E-2</v>
      </c>
      <c r="AK386">
        <f t="shared" si="175"/>
        <v>-3.3390704109169188E-2</v>
      </c>
      <c r="AL386">
        <f t="shared" si="176"/>
        <v>-3.0188208322629553</v>
      </c>
      <c r="AM386">
        <f t="shared" si="177"/>
        <v>-16.269915960702178</v>
      </c>
      <c r="AN386" s="80">
        <f t="shared" si="187"/>
        <v>3.3038398117238024</v>
      </c>
      <c r="AO386" s="80">
        <f t="shared" si="187"/>
        <v>3.303860959219949</v>
      </c>
      <c r="AP386" s="80">
        <f t="shared" si="187"/>
        <v>3.3037823667940902</v>
      </c>
      <c r="AQ386" s="80">
        <f t="shared" si="187"/>
        <v>3.3040744523124337</v>
      </c>
      <c r="AR386" s="80">
        <f t="shared" si="187"/>
        <v>3.302988998881013</v>
      </c>
      <c r="AS386" s="80">
        <f t="shared" si="187"/>
        <v>3.3070237593053746</v>
      </c>
      <c r="AT386" s="80">
        <f t="shared" si="187"/>
        <v>3.2920392435467529</v>
      </c>
      <c r="AU386" s="80">
        <f t="shared" si="179"/>
        <v>3.3478896750918379</v>
      </c>
    </row>
    <row r="387" spans="1:64" x14ac:dyDescent="0.2">
      <c r="A387" s="16" t="s">
        <v>2510</v>
      </c>
      <c r="B387" s="41"/>
      <c r="C387" s="42">
        <v>50577.411</v>
      </c>
      <c r="D387" s="42">
        <v>6.0000000000000001E-3</v>
      </c>
      <c r="E387">
        <f t="shared" si="163"/>
        <v>5214.0025562956362</v>
      </c>
      <c r="F387">
        <f t="shared" si="164"/>
        <v>5214</v>
      </c>
      <c r="G387">
        <f t="shared" si="184"/>
        <v>3.4700078322202899E-3</v>
      </c>
      <c r="I387">
        <f t="shared" si="183"/>
        <v>3.4700078322202899E-3</v>
      </c>
      <c r="P387">
        <f t="shared" si="165"/>
        <v>9.3101284043272114E-2</v>
      </c>
      <c r="Q387" s="11">
        <f t="shared" si="166"/>
        <v>35558.911</v>
      </c>
      <c r="R387">
        <f t="shared" si="182"/>
        <v>8.0337656752218645E-3</v>
      </c>
      <c r="S387" s="21">
        <v>0.1</v>
      </c>
      <c r="Z387">
        <f t="shared" si="167"/>
        <v>5214</v>
      </c>
      <c r="AA387" s="80">
        <f t="shared" si="168"/>
        <v>-6.1448594888924984E-4</v>
      </c>
      <c r="AB387" s="80">
        <f t="shared" si="169"/>
        <v>6.3468595177585815E-3</v>
      </c>
      <c r="AC387" s="80">
        <f t="shared" si="170"/>
        <v>-8.9631276211051825E-2</v>
      </c>
      <c r="AD387" s="80">
        <f t="shared" si="180"/>
        <v>4.0844937811095397E-3</v>
      </c>
      <c r="AE387" s="80">
        <f t="shared" si="171"/>
        <v>1.6683089447922505E-6</v>
      </c>
      <c r="AF387">
        <f t="shared" si="181"/>
        <v>-8.9631276211051825E-2</v>
      </c>
      <c r="AG387" s="106"/>
      <c r="AH387">
        <f t="shared" si="172"/>
        <v>-2.8768516855382916E-3</v>
      </c>
      <c r="AI387">
        <f t="shared" si="173"/>
        <v>0.72939417377256877</v>
      </c>
      <c r="AJ387">
        <f t="shared" si="174"/>
        <v>-9.6029452611554988E-2</v>
      </c>
      <c r="AK387">
        <f t="shared" si="175"/>
        <v>-3.3390704109169188E-2</v>
      </c>
      <c r="AL387">
        <f t="shared" si="176"/>
        <v>-3.0188208322629553</v>
      </c>
      <c r="AM387">
        <f t="shared" si="177"/>
        <v>-16.269915960702178</v>
      </c>
      <c r="AN387" s="80">
        <f t="shared" si="187"/>
        <v>3.3038398117238024</v>
      </c>
      <c r="AO387" s="80">
        <f t="shared" si="187"/>
        <v>3.303860959219949</v>
      </c>
      <c r="AP387" s="80">
        <f t="shared" si="187"/>
        <v>3.3037823667940902</v>
      </c>
      <c r="AQ387" s="80">
        <f t="shared" si="187"/>
        <v>3.3040744523124337</v>
      </c>
      <c r="AR387" s="80">
        <f t="shared" si="187"/>
        <v>3.302988998881013</v>
      </c>
      <c r="AS387" s="80">
        <f t="shared" si="187"/>
        <v>3.3070237593053746</v>
      </c>
      <c r="AT387" s="80">
        <f t="shared" si="187"/>
        <v>3.2920392435467529</v>
      </c>
      <c r="AU387" s="80">
        <f t="shared" si="179"/>
        <v>3.3478896750918379</v>
      </c>
      <c r="AV387" s="80"/>
    </row>
    <row r="388" spans="1:64" x14ac:dyDescent="0.2">
      <c r="A388" s="16" t="s">
        <v>2523</v>
      </c>
      <c r="B388" s="41"/>
      <c r="C388" s="43">
        <v>50578.767999999996</v>
      </c>
      <c r="D388" s="43"/>
      <c r="E388">
        <f t="shared" si="163"/>
        <v>5215.0022350699337</v>
      </c>
      <c r="F388">
        <f t="shared" si="164"/>
        <v>5215</v>
      </c>
      <c r="G388">
        <f t="shared" si="184"/>
        <v>3.0339644872583449E-3</v>
      </c>
      <c r="I388">
        <f t="shared" si="183"/>
        <v>3.0339644872583449E-3</v>
      </c>
      <c r="P388">
        <f t="shared" si="165"/>
        <v>9.3140000043272123E-2</v>
      </c>
      <c r="Q388" s="11">
        <f t="shared" si="166"/>
        <v>35560.267999999996</v>
      </c>
      <c r="R388">
        <f t="shared" si="182"/>
        <v>8.1190976436216183E-3</v>
      </c>
      <c r="S388" s="21">
        <v>0.1</v>
      </c>
      <c r="Z388">
        <f t="shared" si="167"/>
        <v>5215</v>
      </c>
      <c r="AA388" s="80">
        <f t="shared" si="168"/>
        <v>-6.2567803619548558E-4</v>
      </c>
      <c r="AB388" s="80">
        <f t="shared" si="169"/>
        <v>5.9215506654474812E-3</v>
      </c>
      <c r="AC388" s="80">
        <f t="shared" si="170"/>
        <v>-9.0106035556013778E-2</v>
      </c>
      <c r="AD388" s="80">
        <f t="shared" si="180"/>
        <v>3.6596425234538305E-3</v>
      </c>
      <c r="AE388" s="80">
        <f t="shared" si="171"/>
        <v>1.3392983399471521E-6</v>
      </c>
      <c r="AF388">
        <f t="shared" si="181"/>
        <v>-9.0106035556013778E-2</v>
      </c>
      <c r="AG388" s="106"/>
      <c r="AH388">
        <f t="shared" si="172"/>
        <v>-2.8875861781891359E-3</v>
      </c>
      <c r="AI388">
        <f t="shared" si="173"/>
        <v>0.72940698581344332</v>
      </c>
      <c r="AJ388">
        <f t="shared" si="174"/>
        <v>-9.6410781136858373E-2</v>
      </c>
      <c r="AK388">
        <f t="shared" si="175"/>
        <v>-3.3494372401505365E-2</v>
      </c>
      <c r="AL388">
        <f t="shared" si="176"/>
        <v>-3.018437726153604</v>
      </c>
      <c r="AM388">
        <f t="shared" si="177"/>
        <v>-16.219176498424691</v>
      </c>
      <c r="AN388" s="80">
        <f t="shared" si="187"/>
        <v>3.3043451452924439</v>
      </c>
      <c r="AO388" s="80">
        <f t="shared" si="187"/>
        <v>3.304366346730645</v>
      </c>
      <c r="AP388" s="80">
        <f t="shared" si="187"/>
        <v>3.3042875473082121</v>
      </c>
      <c r="AQ388" s="80">
        <f t="shared" si="187"/>
        <v>3.3045804264091938</v>
      </c>
      <c r="AR388" s="80">
        <f t="shared" si="187"/>
        <v>3.303491934007512</v>
      </c>
      <c r="AS388" s="80">
        <f t="shared" si="187"/>
        <v>3.3075383306209853</v>
      </c>
      <c r="AT388" s="80">
        <f t="shared" si="187"/>
        <v>3.2925094185487023</v>
      </c>
      <c r="AU388" s="80">
        <f t="shared" si="179"/>
        <v>3.3485309908368244</v>
      </c>
    </row>
    <row r="389" spans="1:64" x14ac:dyDescent="0.2">
      <c r="A389" s="16" t="s">
        <v>2523</v>
      </c>
      <c r="B389" s="41"/>
      <c r="C389" s="43">
        <v>50627.633999999998</v>
      </c>
      <c r="D389" s="43"/>
      <c r="E389">
        <f t="shared" si="163"/>
        <v>5251.0009845061468</v>
      </c>
      <c r="F389">
        <f t="shared" si="164"/>
        <v>5251</v>
      </c>
      <c r="G389">
        <f t="shared" si="184"/>
        <v>1.3364041296881624E-3</v>
      </c>
      <c r="I389">
        <f t="shared" si="183"/>
        <v>1.3364041296881624E-3</v>
      </c>
      <c r="P389">
        <f t="shared" si="165"/>
        <v>9.4539104043272121E-2</v>
      </c>
      <c r="Q389" s="11">
        <f t="shared" si="166"/>
        <v>35609.133999999998</v>
      </c>
      <c r="R389">
        <f t="shared" si="182"/>
        <v>8.6867432711815826E-3</v>
      </c>
      <c r="S389" s="21">
        <v>0.1</v>
      </c>
      <c r="Z389">
        <f t="shared" si="167"/>
        <v>5251</v>
      </c>
      <c r="AA389" s="80">
        <f t="shared" si="168"/>
        <v>-1.0282468756495008E-3</v>
      </c>
      <c r="AB389" s="80">
        <f t="shared" si="169"/>
        <v>4.6100500489186626E-3</v>
      </c>
      <c r="AC389" s="80">
        <f t="shared" si="170"/>
        <v>-9.3202699913583958E-2</v>
      </c>
      <c r="AD389" s="80">
        <f t="shared" si="180"/>
        <v>2.3646510053376632E-3</v>
      </c>
      <c r="AE389" s="80">
        <f t="shared" si="171"/>
        <v>5.5915743770444221E-7</v>
      </c>
      <c r="AF389">
        <f t="shared" si="181"/>
        <v>-9.3202699913583958E-2</v>
      </c>
      <c r="AG389" s="106"/>
      <c r="AH389">
        <f t="shared" si="172"/>
        <v>-3.2736459192305003E-3</v>
      </c>
      <c r="AI389">
        <f t="shared" si="173"/>
        <v>0.72989500140189056</v>
      </c>
      <c r="AJ389">
        <f t="shared" si="174"/>
        <v>-0.11013801331903074</v>
      </c>
      <c r="AK389">
        <f t="shared" si="175"/>
        <v>-3.7225556294730004E-2</v>
      </c>
      <c r="AL389">
        <f t="shared" si="176"/>
        <v>-3.0046365854756751</v>
      </c>
      <c r="AM389">
        <f t="shared" si="177"/>
        <v>-14.580389821397327</v>
      </c>
      <c r="AN389" s="80">
        <f t="shared" si="187"/>
        <v>3.3225433081913529</v>
      </c>
      <c r="AO389" s="80">
        <f t="shared" si="187"/>
        <v>3.3225663803737362</v>
      </c>
      <c r="AP389" s="80">
        <f t="shared" si="187"/>
        <v>3.3224803567216736</v>
      </c>
      <c r="AQ389" s="80">
        <f t="shared" si="187"/>
        <v>3.3228010991440748</v>
      </c>
      <c r="AR389" s="80">
        <f t="shared" si="187"/>
        <v>3.3216052945505727</v>
      </c>
      <c r="AS389" s="80">
        <f t="shared" si="187"/>
        <v>3.3260648788130136</v>
      </c>
      <c r="AT389" s="80">
        <f t="shared" si="187"/>
        <v>3.309451610044662</v>
      </c>
      <c r="AU389" s="80">
        <f t="shared" si="179"/>
        <v>3.3716183576563412</v>
      </c>
    </row>
    <row r="390" spans="1:64" x14ac:dyDescent="0.2">
      <c r="A390" s="16" t="s">
        <v>2521</v>
      </c>
      <c r="B390" s="41"/>
      <c r="C390" s="43">
        <v>50631.705000000002</v>
      </c>
      <c r="D390" s="42"/>
      <c r="E390">
        <f t="shared" si="163"/>
        <v>5254.0000208290494</v>
      </c>
      <c r="F390">
        <f t="shared" si="164"/>
        <v>5254</v>
      </c>
      <c r="G390">
        <f t="shared" si="184"/>
        <v>2.8274102078285068E-5</v>
      </c>
      <c r="I390">
        <f t="shared" si="183"/>
        <v>2.8274102078285068E-5</v>
      </c>
      <c r="P390">
        <f t="shared" si="165"/>
        <v>9.4656164043272123E-2</v>
      </c>
      <c r="Q390" s="11">
        <f t="shared" si="166"/>
        <v>35613.205000000002</v>
      </c>
      <c r="R390">
        <f t="shared" si="182"/>
        <v>8.954437554722694E-3</v>
      </c>
      <c r="S390" s="21">
        <v>0.1</v>
      </c>
      <c r="Z390">
        <f t="shared" si="167"/>
        <v>5254</v>
      </c>
      <c r="AA390" s="80">
        <f t="shared" si="168"/>
        <v>-1.0617621506196244E-3</v>
      </c>
      <c r="AB390" s="80">
        <f t="shared" si="169"/>
        <v>3.3340564030735231E-3</v>
      </c>
      <c r="AC390" s="80">
        <f t="shared" si="170"/>
        <v>-9.4627889941193838E-2</v>
      </c>
      <c r="AD390" s="80">
        <f t="shared" si="180"/>
        <v>1.0900362526979094E-3</v>
      </c>
      <c r="AE390" s="80">
        <f t="shared" si="171"/>
        <v>1.1881790321957007E-7</v>
      </c>
      <c r="AF390">
        <f t="shared" si="181"/>
        <v>-9.4627889941193838E-2</v>
      </c>
      <c r="AG390" s="106"/>
      <c r="AH390">
        <f t="shared" si="172"/>
        <v>-3.305782300995238E-3</v>
      </c>
      <c r="AI390">
        <f t="shared" si="173"/>
        <v>0.72993802493561444</v>
      </c>
      <c r="AJ390">
        <f t="shared" si="174"/>
        <v>-0.11128188509609922</v>
      </c>
      <c r="AK390">
        <f t="shared" si="175"/>
        <v>-3.7536408105465276E-2</v>
      </c>
      <c r="AL390">
        <f t="shared" si="176"/>
        <v>-3.0034856384849227</v>
      </c>
      <c r="AM390">
        <f t="shared" si="177"/>
        <v>-14.458498454006056</v>
      </c>
      <c r="AN390" s="80">
        <f t="shared" si="187"/>
        <v>3.3240603841427374</v>
      </c>
      <c r="AO390" s="80">
        <f t="shared" si="187"/>
        <v>3.3240836057950314</v>
      </c>
      <c r="AP390" s="80">
        <f t="shared" si="187"/>
        <v>3.3239970007186708</v>
      </c>
      <c r="AQ390" s="80">
        <f t="shared" si="187"/>
        <v>3.3243200011153586</v>
      </c>
      <c r="AR390" s="80">
        <f t="shared" si="187"/>
        <v>3.3231154437464752</v>
      </c>
      <c r="AS390" s="80">
        <f t="shared" si="187"/>
        <v>3.3276089401300455</v>
      </c>
      <c r="AT390" s="80">
        <f t="shared" si="187"/>
        <v>3.3108649099618228</v>
      </c>
      <c r="AU390" s="80">
        <f t="shared" si="179"/>
        <v>3.3735423048913011</v>
      </c>
    </row>
    <row r="391" spans="1:64" x14ac:dyDescent="0.2">
      <c r="A391" s="16" t="s">
        <v>2521</v>
      </c>
      <c r="B391" s="41"/>
      <c r="C391" s="43">
        <v>50726.728000000003</v>
      </c>
      <c r="D391" s="42"/>
      <c r="E391">
        <f t="shared" si="163"/>
        <v>5324.0018455676654</v>
      </c>
      <c r="F391">
        <f t="shared" si="164"/>
        <v>5324</v>
      </c>
      <c r="G391">
        <f t="shared" si="184"/>
        <v>2.5052400669665076E-3</v>
      </c>
      <c r="I391">
        <f t="shared" si="183"/>
        <v>2.5052400669665076E-3</v>
      </c>
      <c r="P391">
        <f t="shared" si="165"/>
        <v>9.7408004043272114E-2</v>
      </c>
      <c r="Q391" s="11">
        <f t="shared" si="166"/>
        <v>35708.228000000003</v>
      </c>
      <c r="R391">
        <f t="shared" si="182"/>
        <v>9.0065346103423687E-3</v>
      </c>
      <c r="S391" s="21">
        <v>0.1</v>
      </c>
      <c r="Z391">
        <f t="shared" si="167"/>
        <v>5324</v>
      </c>
      <c r="AA391" s="80">
        <f t="shared" si="168"/>
        <v>-1.8421779261476685E-3</v>
      </c>
      <c r="AB391" s="80">
        <f t="shared" si="169"/>
        <v>6.5591270467133716E-3</v>
      </c>
      <c r="AC391" s="80">
        <f t="shared" si="170"/>
        <v>-9.4902763976305607E-2</v>
      </c>
      <c r="AD391" s="80">
        <f t="shared" si="180"/>
        <v>4.3474179931141761E-3</v>
      </c>
      <c r="AE391" s="80">
        <f t="shared" si="171"/>
        <v>1.8900043206852889E-6</v>
      </c>
      <c r="AF391">
        <f t="shared" si="181"/>
        <v>-9.4902763976305607E-2</v>
      </c>
      <c r="AG391" s="106"/>
      <c r="AH391">
        <f t="shared" si="172"/>
        <v>-4.053886979746864E-3</v>
      </c>
      <c r="AI391">
        <f t="shared" si="173"/>
        <v>0.73104518455757961</v>
      </c>
      <c r="AJ391">
        <f t="shared" si="174"/>
        <v>-0.13796796369503897</v>
      </c>
      <c r="AK391">
        <f t="shared" si="175"/>
        <v>-4.4785707089096946E-2</v>
      </c>
      <c r="AL391">
        <f t="shared" si="176"/>
        <v>-2.9765890294090593</v>
      </c>
      <c r="AM391">
        <f t="shared" si="177"/>
        <v>-12.093432796815231</v>
      </c>
      <c r="AN391" s="80">
        <f t="shared" si="187"/>
        <v>3.3594859844662022</v>
      </c>
      <c r="AO391" s="80">
        <f t="shared" si="187"/>
        <v>3.3595123944445255</v>
      </c>
      <c r="AP391" s="80">
        <f t="shared" si="187"/>
        <v>3.3594131880629985</v>
      </c>
      <c r="AQ391" s="80">
        <f t="shared" si="187"/>
        <v>3.3597858579715476</v>
      </c>
      <c r="AR391" s="80">
        <f t="shared" si="187"/>
        <v>3.3583860781487664</v>
      </c>
      <c r="AS391" s="80">
        <f t="shared" si="187"/>
        <v>3.3636460289699666</v>
      </c>
      <c r="AT391" s="80">
        <f t="shared" si="187"/>
        <v>3.3439117544772987</v>
      </c>
      <c r="AU391" s="80">
        <f t="shared" si="179"/>
        <v>3.4184344070403614</v>
      </c>
    </row>
    <row r="392" spans="1:64" x14ac:dyDescent="0.2">
      <c r="A392" s="16" t="s">
        <v>2511</v>
      </c>
      <c r="B392" s="41"/>
      <c r="C392" s="42">
        <v>50755.241000000002</v>
      </c>
      <c r="D392" s="42">
        <v>2E-3</v>
      </c>
      <c r="E392">
        <f t="shared" si="163"/>
        <v>5345.0068867552945</v>
      </c>
      <c r="F392">
        <f t="shared" si="164"/>
        <v>5345</v>
      </c>
      <c r="G392">
        <f t="shared" si="184"/>
        <v>9.3483298624050803E-3</v>
      </c>
      <c r="I392">
        <f t="shared" si="183"/>
        <v>9.3483298624050803E-3</v>
      </c>
      <c r="P392">
        <f t="shared" si="165"/>
        <v>9.8241200043272123E-2</v>
      </c>
      <c r="Q392" s="11">
        <f t="shared" si="166"/>
        <v>35736.741000000002</v>
      </c>
      <c r="R392">
        <f t="shared" si="182"/>
        <v>7.901942368992481E-3</v>
      </c>
      <c r="S392" s="21">
        <v>0.1</v>
      </c>
      <c r="Z392">
        <f t="shared" si="167"/>
        <v>5345</v>
      </c>
      <c r="AA392" s="80">
        <f t="shared" si="168"/>
        <v>-2.0756354985549267E-3</v>
      </c>
      <c r="AB392" s="80">
        <f t="shared" si="169"/>
        <v>1.3625929880455521E-2</v>
      </c>
      <c r="AC392" s="80">
        <f t="shared" si="170"/>
        <v>-8.8892870180867042E-2</v>
      </c>
      <c r="AD392" s="80">
        <f t="shared" si="180"/>
        <v>1.1423965360960006E-2</v>
      </c>
      <c r="AE392" s="80">
        <f t="shared" si="171"/>
        <v>1.3050698456841409E-5</v>
      </c>
      <c r="AF392">
        <f t="shared" si="181"/>
        <v>-8.8892870180867042E-2</v>
      </c>
      <c r="AG392" s="106"/>
      <c r="AH392">
        <f t="shared" si="172"/>
        <v>-4.2776000180504408E-3</v>
      </c>
      <c r="AI392">
        <f t="shared" si="173"/>
        <v>0.73141609489943593</v>
      </c>
      <c r="AJ392">
        <f t="shared" si="174"/>
        <v>-0.1459717109911482</v>
      </c>
      <c r="AK392">
        <f t="shared" si="175"/>
        <v>-4.6958899370279396E-2</v>
      </c>
      <c r="AL392">
        <f t="shared" si="176"/>
        <v>-2.968503359081724</v>
      </c>
      <c r="AM392">
        <f t="shared" si="177"/>
        <v>-11.52586699978203</v>
      </c>
      <c r="AN392" s="80">
        <f t="shared" si="187"/>
        <v>3.3701246633815551</v>
      </c>
      <c r="AO392" s="80">
        <f t="shared" si="187"/>
        <v>3.3701519127126156</v>
      </c>
      <c r="AP392" s="80">
        <f t="shared" si="187"/>
        <v>3.3700493059439136</v>
      </c>
      <c r="AQ392" s="80">
        <f t="shared" si="187"/>
        <v>3.3704356822754251</v>
      </c>
      <c r="AR392" s="80">
        <f t="shared" si="187"/>
        <v>3.3689809230189889</v>
      </c>
      <c r="AS392" s="80">
        <f t="shared" si="187"/>
        <v>3.3744608666901468</v>
      </c>
      <c r="AT392" s="80">
        <f t="shared" si="187"/>
        <v>3.3538540106072277</v>
      </c>
      <c r="AU392" s="80">
        <f t="shared" si="179"/>
        <v>3.43190203768508</v>
      </c>
    </row>
    <row r="393" spans="1:64" x14ac:dyDescent="0.2">
      <c r="A393" s="16" t="s">
        <v>2512</v>
      </c>
      <c r="B393" s="41"/>
      <c r="C393" s="42">
        <v>50851.614999999998</v>
      </c>
      <c r="D393" s="42">
        <v>3.0000000000000001E-3</v>
      </c>
      <c r="E393">
        <f t="shared" si="163"/>
        <v>5416.0039701704582</v>
      </c>
      <c r="F393">
        <f t="shared" si="164"/>
        <v>5416</v>
      </c>
      <c r="G393">
        <f t="shared" si="184"/>
        <v>5.389252481108997E-3</v>
      </c>
      <c r="I393">
        <f t="shared" si="183"/>
        <v>5.389252481108997E-3</v>
      </c>
      <c r="P393">
        <f t="shared" si="165"/>
        <v>0.10108432404327213</v>
      </c>
      <c r="Q393" s="11">
        <f t="shared" si="166"/>
        <v>35833.114999999998</v>
      </c>
      <c r="R393">
        <f t="shared" si="182"/>
        <v>9.1575467212875218E-3</v>
      </c>
      <c r="S393" s="21">
        <v>0.1</v>
      </c>
      <c r="Z393">
        <f t="shared" si="167"/>
        <v>5416</v>
      </c>
      <c r="AA393" s="80">
        <f t="shared" si="168"/>
        <v>-2.8622727457735652E-3</v>
      </c>
      <c r="AB393" s="80">
        <f t="shared" si="169"/>
        <v>1.0420368916254549E-2</v>
      </c>
      <c r="AC393" s="80">
        <f t="shared" si="170"/>
        <v>-9.5695071562163128E-2</v>
      </c>
      <c r="AD393" s="80">
        <f t="shared" si="180"/>
        <v>8.2515252268825622E-3</v>
      </c>
      <c r="AE393" s="80">
        <f t="shared" si="171"/>
        <v>6.8087668569879326E-6</v>
      </c>
      <c r="AF393">
        <f t="shared" si="181"/>
        <v>-9.5695071562163128E-2</v>
      </c>
      <c r="AG393" s="106"/>
      <c r="AH393">
        <f t="shared" si="172"/>
        <v>-5.0311164351455519E-3</v>
      </c>
      <c r="AI393">
        <f t="shared" si="173"/>
        <v>0.73280352836394025</v>
      </c>
      <c r="AJ393">
        <f t="shared" si="174"/>
        <v>-0.17302196084912128</v>
      </c>
      <c r="AK393">
        <f t="shared" si="175"/>
        <v>-5.430007232386632E-2</v>
      </c>
      <c r="AL393">
        <f t="shared" si="176"/>
        <v>-2.9411014089061025</v>
      </c>
      <c r="AM393">
        <f t="shared" si="177"/>
        <v>-9.9420603330615389</v>
      </c>
      <c r="AN393" s="80">
        <f t="shared" si="187"/>
        <v>3.4061361037952986</v>
      </c>
      <c r="AO393" s="80">
        <f t="shared" si="187"/>
        <v>3.4061657661512528</v>
      </c>
      <c r="AP393" s="80">
        <f t="shared" si="187"/>
        <v>3.4060530564342049</v>
      </c>
      <c r="AQ393" s="80">
        <f t="shared" si="187"/>
        <v>3.4064813441786614</v>
      </c>
      <c r="AR393" s="80">
        <f t="shared" si="187"/>
        <v>3.4048541495479117</v>
      </c>
      <c r="AS393" s="80">
        <f t="shared" si="187"/>
        <v>3.4110401918241018</v>
      </c>
      <c r="AT393" s="80">
        <f t="shared" si="187"/>
        <v>3.3875768800446453</v>
      </c>
      <c r="AU393" s="80">
        <f t="shared" si="179"/>
        <v>3.4774354555791271</v>
      </c>
    </row>
    <row r="394" spans="1:64" x14ac:dyDescent="0.2">
      <c r="A394" s="16" t="s">
        <v>2521</v>
      </c>
      <c r="B394" s="41"/>
      <c r="C394" s="43">
        <v>50897.764999999999</v>
      </c>
      <c r="D394" s="42"/>
      <c r="E394">
        <f t="shared" si="163"/>
        <v>5450.0018886921553</v>
      </c>
      <c r="F394">
        <f t="shared" si="164"/>
        <v>5450</v>
      </c>
      <c r="G394">
        <f t="shared" si="184"/>
        <v>2.5637788057792932E-3</v>
      </c>
      <c r="I394">
        <f t="shared" si="183"/>
        <v>2.5637788057792932E-3</v>
      </c>
      <c r="P394">
        <f t="shared" si="165"/>
        <v>0.10246010004327213</v>
      </c>
      <c r="Q394" s="11">
        <f t="shared" si="166"/>
        <v>35879.264999999999</v>
      </c>
      <c r="R394">
        <f t="shared" si="182"/>
        <v>9.9792749967843632E-3</v>
      </c>
      <c r="S394" s="21">
        <v>0.1</v>
      </c>
      <c r="Z394">
        <f t="shared" si="167"/>
        <v>5450</v>
      </c>
      <c r="AA394" s="80">
        <f t="shared" si="168"/>
        <v>-3.2373446346235725E-3</v>
      </c>
      <c r="AB394" s="80">
        <f t="shared" si="169"/>
        <v>7.9540107927362803E-3</v>
      </c>
      <c r="AC394" s="80">
        <f t="shared" si="170"/>
        <v>-9.9896321237492841E-2</v>
      </c>
      <c r="AD394" s="80">
        <f t="shared" si="180"/>
        <v>5.8011234404028653E-3</v>
      </c>
      <c r="AE394" s="80">
        <f t="shared" si="171"/>
        <v>3.365303317079158E-6</v>
      </c>
      <c r="AF394">
        <f t="shared" si="181"/>
        <v>-9.9896321237492841E-2</v>
      </c>
      <c r="AG394" s="106"/>
      <c r="AH394">
        <f t="shared" si="172"/>
        <v>-5.3902319869569863E-3</v>
      </c>
      <c r="AI394">
        <f t="shared" si="173"/>
        <v>0.73354127380796674</v>
      </c>
      <c r="AJ394">
        <f t="shared" si="174"/>
        <v>-0.18596880750504785</v>
      </c>
      <c r="AK394">
        <f t="shared" si="175"/>
        <v>-5.7811759575849948E-2</v>
      </c>
      <c r="AL394">
        <f t="shared" si="176"/>
        <v>-2.9279407142117018</v>
      </c>
      <c r="AM394">
        <f t="shared" si="177"/>
        <v>-9.325383860391371</v>
      </c>
      <c r="AN394" s="80">
        <f t="shared" si="187"/>
        <v>3.4234064163456388</v>
      </c>
      <c r="AO394" s="80">
        <f t="shared" si="187"/>
        <v>3.4234369950124468</v>
      </c>
      <c r="AP394" s="80">
        <f t="shared" si="187"/>
        <v>3.4233202400221376</v>
      </c>
      <c r="AQ394" s="80">
        <f t="shared" si="187"/>
        <v>3.4237660533546523</v>
      </c>
      <c r="AR394" s="80">
        <f t="shared" si="187"/>
        <v>3.4220640838217506</v>
      </c>
      <c r="AS394" s="80">
        <f t="shared" si="187"/>
        <v>3.4285661861524397</v>
      </c>
      <c r="AT394" s="80">
        <f t="shared" si="187"/>
        <v>3.4037903258542213</v>
      </c>
      <c r="AU394" s="80">
        <f t="shared" si="179"/>
        <v>3.4992401909086706</v>
      </c>
    </row>
    <row r="395" spans="1:64" x14ac:dyDescent="0.2">
      <c r="A395" s="16" t="s">
        <v>2521</v>
      </c>
      <c r="B395" s="41"/>
      <c r="C395" s="43">
        <v>50908.620999999999</v>
      </c>
      <c r="D395" s="42"/>
      <c r="E395">
        <f t="shared" si="163"/>
        <v>5457.9993188865537</v>
      </c>
      <c r="F395">
        <f t="shared" si="164"/>
        <v>5458</v>
      </c>
      <c r="G395">
        <f t="shared" si="184"/>
        <v>-9.2456793936435133E-4</v>
      </c>
      <c r="I395">
        <f t="shared" si="183"/>
        <v>-9.2456793936435133E-4</v>
      </c>
      <c r="P395">
        <f t="shared" si="165"/>
        <v>0.10278515604327212</v>
      </c>
      <c r="Q395" s="11">
        <f t="shared" si="166"/>
        <v>35890.120999999999</v>
      </c>
      <c r="R395">
        <f t="shared" si="182"/>
        <v>1.0755706848554644E-2</v>
      </c>
      <c r="S395" s="21">
        <v>0.1</v>
      </c>
      <c r="Z395">
        <f t="shared" si="167"/>
        <v>5458</v>
      </c>
      <c r="AA395" s="80">
        <f t="shared" si="168"/>
        <v>-3.3254294490107565E-3</v>
      </c>
      <c r="AB395" s="80">
        <f t="shared" si="169"/>
        <v>4.5499854266460851E-3</v>
      </c>
      <c r="AC395" s="80">
        <f t="shared" si="170"/>
        <v>-0.10370972398263648</v>
      </c>
      <c r="AD395" s="80">
        <f t="shared" si="180"/>
        <v>2.4008615096464052E-3</v>
      </c>
      <c r="AE395" s="80">
        <f t="shared" si="171"/>
        <v>5.7641359885016156E-7</v>
      </c>
      <c r="AF395">
        <f t="shared" si="181"/>
        <v>-0.10370972398263648</v>
      </c>
      <c r="AG395" s="106"/>
      <c r="AH395">
        <f t="shared" si="172"/>
        <v>-5.4745533660104364E-3</v>
      </c>
      <c r="AI395">
        <f t="shared" si="173"/>
        <v>0.7337218025150325</v>
      </c>
      <c r="AJ395">
        <f t="shared" si="174"/>
        <v>-0.18901437090025722</v>
      </c>
      <c r="AK395">
        <f t="shared" si="175"/>
        <v>-5.8637648770166979E-2</v>
      </c>
      <c r="AL395">
        <f t="shared" si="176"/>
        <v>-2.9248401649688125</v>
      </c>
      <c r="AM395">
        <f t="shared" si="177"/>
        <v>-9.1909606248841662</v>
      </c>
      <c r="AN395" s="80">
        <f t="shared" si="187"/>
        <v>3.4274725901864098</v>
      </c>
      <c r="AO395" s="80">
        <f t="shared" si="187"/>
        <v>3.4275033615391268</v>
      </c>
      <c r="AP395" s="80">
        <f t="shared" si="187"/>
        <v>3.4273857314109897</v>
      </c>
      <c r="AQ395" s="80">
        <f t="shared" si="187"/>
        <v>3.4278354198822614</v>
      </c>
      <c r="AR395" s="80">
        <f t="shared" si="187"/>
        <v>3.4261166250542452</v>
      </c>
      <c r="AS395" s="80">
        <f t="shared" si="187"/>
        <v>3.4326908987589664</v>
      </c>
      <c r="AT395" s="80">
        <f t="shared" si="187"/>
        <v>3.4076117511888664</v>
      </c>
      <c r="AU395" s="80">
        <f t="shared" si="179"/>
        <v>3.5043707168685634</v>
      </c>
    </row>
    <row r="396" spans="1:64" x14ac:dyDescent="0.2">
      <c r="A396" s="16" t="s">
        <v>2514</v>
      </c>
      <c r="B396" s="41"/>
      <c r="C396" s="42">
        <v>50942.559000000001</v>
      </c>
      <c r="D396" s="42">
        <v>5.0000000000000001E-3</v>
      </c>
      <c r="E396">
        <f t="shared" si="163"/>
        <v>5483.0008651225107</v>
      </c>
      <c r="F396">
        <f t="shared" si="164"/>
        <v>5483</v>
      </c>
      <c r="G396">
        <f t="shared" si="184"/>
        <v>1.1743484792532399E-3</v>
      </c>
      <c r="I396">
        <f t="shared" si="183"/>
        <v>1.1743484792532399E-3</v>
      </c>
      <c r="P396">
        <f t="shared" si="165"/>
        <v>0.10380425604327212</v>
      </c>
      <c r="Q396" s="11">
        <f t="shared" si="166"/>
        <v>35924.059000000001</v>
      </c>
      <c r="R396">
        <f t="shared" si="182"/>
        <v>1.0532897926599059E-2</v>
      </c>
      <c r="S396" s="21">
        <v>0.1</v>
      </c>
      <c r="Z396">
        <f t="shared" si="167"/>
        <v>5483</v>
      </c>
      <c r="AA396" s="80">
        <f t="shared" si="168"/>
        <v>-3.6002626863255345E-3</v>
      </c>
      <c r="AB396" s="80">
        <f t="shared" si="169"/>
        <v>6.9119522413607594E-3</v>
      </c>
      <c r="AC396" s="80">
        <f t="shared" si="170"/>
        <v>-0.10262990756401888</v>
      </c>
      <c r="AD396" s="80">
        <f t="shared" si="180"/>
        <v>4.7746111655787744E-3</v>
      </c>
      <c r="AE396" s="80">
        <f t="shared" si="171"/>
        <v>2.2796911782469503E-6</v>
      </c>
      <c r="AF396">
        <f t="shared" si="181"/>
        <v>-0.10262990756401888</v>
      </c>
      <c r="AG396" s="106"/>
      <c r="AH396">
        <f t="shared" si="172"/>
        <v>-5.7376037621075194E-3</v>
      </c>
      <c r="AI396">
        <f t="shared" si="173"/>
        <v>0.73430305916934224</v>
      </c>
      <c r="AJ396">
        <f t="shared" si="174"/>
        <v>-0.19852973460739118</v>
      </c>
      <c r="AK396">
        <f t="shared" si="175"/>
        <v>-6.1217546033525201E-2</v>
      </c>
      <c r="AL396">
        <f t="shared" si="176"/>
        <v>-2.9151409258422474</v>
      </c>
      <c r="AM396">
        <f t="shared" si="177"/>
        <v>-8.7941301017400733</v>
      </c>
      <c r="AN396" s="80">
        <f t="shared" si="187"/>
        <v>3.4401859600384541</v>
      </c>
      <c r="AO396" s="80">
        <f t="shared" si="187"/>
        <v>3.4402172769740029</v>
      </c>
      <c r="AP396" s="80">
        <f t="shared" si="187"/>
        <v>3.4400971025368055</v>
      </c>
      <c r="AQ396" s="80">
        <f t="shared" si="187"/>
        <v>3.4405582796379006</v>
      </c>
      <c r="AR396" s="80">
        <f t="shared" si="187"/>
        <v>3.4387888388126582</v>
      </c>
      <c r="AS396" s="80">
        <f t="shared" si="187"/>
        <v>3.4455830941213215</v>
      </c>
      <c r="AT396" s="80">
        <f t="shared" si="187"/>
        <v>3.4195702779316393</v>
      </c>
      <c r="AU396" s="80">
        <f t="shared" si="179"/>
        <v>3.5204036104932279</v>
      </c>
    </row>
    <row r="397" spans="1:64" x14ac:dyDescent="0.2">
      <c r="A397" s="16" t="s">
        <v>2521</v>
      </c>
      <c r="B397" s="41"/>
      <c r="C397" s="43">
        <v>50950.697</v>
      </c>
      <c r="D397" s="42"/>
      <c r="E397">
        <f t="shared" si="163"/>
        <v>5488.995991036476</v>
      </c>
      <c r="F397">
        <f t="shared" si="164"/>
        <v>5489</v>
      </c>
      <c r="G397">
        <f t="shared" si="184"/>
        <v>-5.4419115840573795E-3</v>
      </c>
      <c r="I397">
        <f t="shared" si="183"/>
        <v>-5.4419115840573795E-3</v>
      </c>
      <c r="P397">
        <f t="shared" si="165"/>
        <v>0.10404958404327212</v>
      </c>
      <c r="Q397" s="11">
        <f t="shared" si="166"/>
        <v>35932.197</v>
      </c>
      <c r="R397">
        <f t="shared" si="182"/>
        <v>1.1988387614709516E-2</v>
      </c>
      <c r="S397" s="21">
        <v>0.1</v>
      </c>
      <c r="Z397">
        <f t="shared" si="167"/>
        <v>5489</v>
      </c>
      <c r="AA397" s="80">
        <f t="shared" si="168"/>
        <v>-3.6661225731406365E-3</v>
      </c>
      <c r="AB397" s="80">
        <f t="shared" si="169"/>
        <v>3.5871919911995443E-4</v>
      </c>
      <c r="AC397" s="80">
        <f t="shared" si="170"/>
        <v>-0.1094914956273295</v>
      </c>
      <c r="AD397" s="80">
        <f t="shared" si="180"/>
        <v>-1.775789010916743E-3</v>
      </c>
      <c r="AE397" s="80">
        <f t="shared" si="171"/>
        <v>3.1534266112926647E-7</v>
      </c>
      <c r="AF397">
        <f t="shared" si="181"/>
        <v>-0.1094914956273295</v>
      </c>
      <c r="AG397" s="106"/>
      <c r="AH397">
        <f t="shared" si="172"/>
        <v>-5.8006307831773339E-3</v>
      </c>
      <c r="AI397">
        <f t="shared" si="173"/>
        <v>0.73444642524693338</v>
      </c>
      <c r="AJ397">
        <f t="shared" si="174"/>
        <v>-0.20081294305816655</v>
      </c>
      <c r="AK397">
        <f t="shared" si="175"/>
        <v>-6.1836487974368609E-2</v>
      </c>
      <c r="AL397">
        <f t="shared" si="176"/>
        <v>-2.9128107947924269</v>
      </c>
      <c r="AM397">
        <f t="shared" si="177"/>
        <v>-8.7037882629036343</v>
      </c>
      <c r="AN397" s="80">
        <f t="shared" si="187"/>
        <v>3.4432386862897335</v>
      </c>
      <c r="AO397" s="80">
        <f t="shared" si="187"/>
        <v>3.4432701213952419</v>
      </c>
      <c r="AP397" s="80">
        <f t="shared" si="187"/>
        <v>3.4431493795014654</v>
      </c>
      <c r="AQ397" s="80">
        <f t="shared" si="187"/>
        <v>3.4436131725447807</v>
      </c>
      <c r="AR397" s="80">
        <f t="shared" si="187"/>
        <v>3.4418320180804369</v>
      </c>
      <c r="AS397" s="80">
        <f t="shared" si="187"/>
        <v>3.4486777961545094</v>
      </c>
      <c r="AT397" s="80">
        <f t="shared" si="187"/>
        <v>3.4224441417599478</v>
      </c>
      <c r="AU397" s="80">
        <f t="shared" si="179"/>
        <v>3.5242515049631473</v>
      </c>
    </row>
    <row r="398" spans="1:64" x14ac:dyDescent="0.2">
      <c r="A398" s="16" t="s">
        <v>2521</v>
      </c>
      <c r="B398" s="41"/>
      <c r="C398" s="43">
        <v>50950.697999999997</v>
      </c>
      <c r="D398" s="42"/>
      <c r="E398">
        <f t="shared" si="163"/>
        <v>5488.9967277194319</v>
      </c>
      <c r="F398">
        <f t="shared" si="164"/>
        <v>5489</v>
      </c>
      <c r="G398">
        <f t="shared" si="184"/>
        <v>-4.4419115874916315E-3</v>
      </c>
      <c r="I398">
        <f t="shared" si="183"/>
        <v>-4.4419115874916315E-3</v>
      </c>
      <c r="P398">
        <f t="shared" si="165"/>
        <v>0.10404958404327212</v>
      </c>
      <c r="Q398" s="11">
        <f t="shared" si="166"/>
        <v>35932.197999999997</v>
      </c>
      <c r="R398">
        <f t="shared" si="182"/>
        <v>1.177040462420003E-2</v>
      </c>
      <c r="S398" s="21">
        <v>0.1</v>
      </c>
      <c r="Z398">
        <f t="shared" si="167"/>
        <v>5489</v>
      </c>
      <c r="AA398" s="80">
        <f t="shared" si="168"/>
        <v>-3.6661225731406365E-3</v>
      </c>
      <c r="AB398" s="80">
        <f t="shared" si="169"/>
        <v>1.3587191956857024E-3</v>
      </c>
      <c r="AC398" s="80">
        <f t="shared" si="170"/>
        <v>-0.10849149563076375</v>
      </c>
      <c r="AD398" s="80">
        <f t="shared" si="180"/>
        <v>-7.7578901435099504E-4</v>
      </c>
      <c r="AE398" s="80">
        <f t="shared" si="171"/>
        <v>6.018485947876884E-8</v>
      </c>
      <c r="AF398">
        <f t="shared" si="181"/>
        <v>-0.10849149563076375</v>
      </c>
      <c r="AG398" s="106"/>
      <c r="AH398">
        <f t="shared" si="172"/>
        <v>-5.8006307831773339E-3</v>
      </c>
      <c r="AI398">
        <f t="shared" si="173"/>
        <v>0.73444642524693338</v>
      </c>
      <c r="AJ398">
        <f t="shared" si="174"/>
        <v>-0.20081294305816655</v>
      </c>
      <c r="AK398">
        <f t="shared" si="175"/>
        <v>-6.1836487974368609E-2</v>
      </c>
      <c r="AL398">
        <f t="shared" si="176"/>
        <v>-2.9128107947924269</v>
      </c>
      <c r="AM398">
        <f t="shared" si="177"/>
        <v>-8.7037882629036343</v>
      </c>
      <c r="AN398" s="80">
        <f t="shared" si="187"/>
        <v>3.4432386862897335</v>
      </c>
      <c r="AO398" s="80">
        <f t="shared" si="187"/>
        <v>3.4432701213952419</v>
      </c>
      <c r="AP398" s="80">
        <f t="shared" si="187"/>
        <v>3.4431493795014654</v>
      </c>
      <c r="AQ398" s="80">
        <f t="shared" si="187"/>
        <v>3.4436131725447807</v>
      </c>
      <c r="AR398" s="80">
        <f t="shared" si="187"/>
        <v>3.4418320180804369</v>
      </c>
      <c r="AS398" s="80">
        <f t="shared" si="187"/>
        <v>3.4486777961545094</v>
      </c>
      <c r="AT398" s="80">
        <f t="shared" si="187"/>
        <v>3.4224441417599478</v>
      </c>
      <c r="AU398" s="80">
        <f t="shared" si="179"/>
        <v>3.5242515049631473</v>
      </c>
    </row>
    <row r="399" spans="1:64" x14ac:dyDescent="0.2">
      <c r="A399" s="16" t="s">
        <v>2521</v>
      </c>
      <c r="B399" s="41"/>
      <c r="C399" s="43">
        <v>50950.7</v>
      </c>
      <c r="D399" s="42"/>
      <c r="E399">
        <f t="shared" si="163"/>
        <v>5488.9982010853482</v>
      </c>
      <c r="F399">
        <f t="shared" si="164"/>
        <v>5489</v>
      </c>
      <c r="G399">
        <f t="shared" si="184"/>
        <v>-2.4419115870841779E-3</v>
      </c>
      <c r="I399">
        <f t="shared" si="183"/>
        <v>-2.4419115870841779E-3</v>
      </c>
      <c r="P399">
        <f t="shared" si="165"/>
        <v>0.10404958404327212</v>
      </c>
      <c r="Q399" s="11">
        <f t="shared" si="166"/>
        <v>35932.199999999997</v>
      </c>
      <c r="R399">
        <f t="shared" si="182"/>
        <v>1.1340438641590195E-2</v>
      </c>
      <c r="S399" s="21">
        <v>0.1</v>
      </c>
      <c r="Z399">
        <f t="shared" si="167"/>
        <v>5489</v>
      </c>
      <c r="AA399" s="80">
        <f t="shared" si="168"/>
        <v>-3.6661225731406365E-3</v>
      </c>
      <c r="AB399" s="80">
        <f t="shared" si="169"/>
        <v>3.3587191960931561E-3</v>
      </c>
      <c r="AC399" s="80">
        <f t="shared" si="170"/>
        <v>-0.1064914956303563</v>
      </c>
      <c r="AD399" s="80">
        <f t="shared" si="180"/>
        <v>1.2242109860564586E-3</v>
      </c>
      <c r="AE399" s="80">
        <f t="shared" si="171"/>
        <v>1.4986925383813266E-7</v>
      </c>
      <c r="AF399">
        <f t="shared" si="181"/>
        <v>-0.1064914956303563</v>
      </c>
      <c r="AG399" s="106"/>
      <c r="AH399">
        <f t="shared" si="172"/>
        <v>-5.8006307831773339E-3</v>
      </c>
      <c r="AI399">
        <f t="shared" si="173"/>
        <v>0.73444642524693338</v>
      </c>
      <c r="AJ399">
        <f t="shared" si="174"/>
        <v>-0.20081294305816655</v>
      </c>
      <c r="AK399">
        <f t="shared" si="175"/>
        <v>-6.1836487974368609E-2</v>
      </c>
      <c r="AL399">
        <f t="shared" si="176"/>
        <v>-2.9128107947924269</v>
      </c>
      <c r="AM399">
        <f t="shared" si="177"/>
        <v>-8.7037882629036343</v>
      </c>
      <c r="AN399" s="80">
        <f t="shared" si="187"/>
        <v>3.4432386862897335</v>
      </c>
      <c r="AO399" s="80">
        <f t="shared" si="187"/>
        <v>3.4432701213952419</v>
      </c>
      <c r="AP399" s="80">
        <f t="shared" si="187"/>
        <v>3.4431493795014654</v>
      </c>
      <c r="AQ399" s="80">
        <f t="shared" si="187"/>
        <v>3.4436131725447807</v>
      </c>
      <c r="AR399" s="80">
        <f t="shared" si="187"/>
        <v>3.4418320180804369</v>
      </c>
      <c r="AS399" s="80">
        <f t="shared" si="187"/>
        <v>3.4486777961545094</v>
      </c>
      <c r="AT399" s="80">
        <f t="shared" si="187"/>
        <v>3.4224441417599478</v>
      </c>
      <c r="AU399" s="80">
        <f t="shared" si="179"/>
        <v>3.5242515049631473</v>
      </c>
    </row>
    <row r="400" spans="1:64" x14ac:dyDescent="0.2">
      <c r="A400" s="16" t="s">
        <v>2521</v>
      </c>
      <c r="B400" s="41"/>
      <c r="C400" s="43">
        <v>50950.701000000001</v>
      </c>
      <c r="D400" s="42"/>
      <c r="E400">
        <f t="shared" si="163"/>
        <v>5488.9989377683096</v>
      </c>
      <c r="F400">
        <f t="shared" si="164"/>
        <v>5489</v>
      </c>
      <c r="G400">
        <f t="shared" si="184"/>
        <v>-1.4419115832424723E-3</v>
      </c>
      <c r="I400">
        <f t="shared" si="183"/>
        <v>-1.4419115832424723E-3</v>
      </c>
      <c r="P400">
        <f t="shared" si="165"/>
        <v>0.10404958404327212</v>
      </c>
      <c r="Q400" s="11">
        <f t="shared" si="166"/>
        <v>35932.201000000001</v>
      </c>
      <c r="R400">
        <f t="shared" si="182"/>
        <v>1.1128455649518948E-2</v>
      </c>
      <c r="S400" s="21">
        <v>0.1</v>
      </c>
      <c r="Z400">
        <f t="shared" si="167"/>
        <v>5489</v>
      </c>
      <c r="AA400" s="80">
        <f t="shared" si="168"/>
        <v>-3.6661225731406365E-3</v>
      </c>
      <c r="AB400" s="80">
        <f t="shared" si="169"/>
        <v>4.3587191999348617E-3</v>
      </c>
      <c r="AC400" s="80">
        <f t="shared" si="170"/>
        <v>-0.10549149562651459</v>
      </c>
      <c r="AD400" s="80">
        <f t="shared" si="180"/>
        <v>2.2242109898981642E-3</v>
      </c>
      <c r="AE400" s="80">
        <f t="shared" si="171"/>
        <v>4.9471145275837712E-7</v>
      </c>
      <c r="AF400">
        <f t="shared" si="181"/>
        <v>-0.10549149562651459</v>
      </c>
      <c r="AG400" s="106"/>
      <c r="AH400">
        <f t="shared" si="172"/>
        <v>-5.8006307831773339E-3</v>
      </c>
      <c r="AI400">
        <f t="shared" si="173"/>
        <v>0.73444642524693338</v>
      </c>
      <c r="AJ400">
        <f t="shared" si="174"/>
        <v>-0.20081294305816655</v>
      </c>
      <c r="AK400">
        <f t="shared" si="175"/>
        <v>-6.1836487974368609E-2</v>
      </c>
      <c r="AL400">
        <f t="shared" si="176"/>
        <v>-2.9128107947924269</v>
      </c>
      <c r="AM400">
        <f t="shared" si="177"/>
        <v>-8.7037882629036343</v>
      </c>
      <c r="AN400" s="80">
        <f t="shared" si="187"/>
        <v>3.4432386862897335</v>
      </c>
      <c r="AO400" s="80">
        <f t="shared" si="187"/>
        <v>3.4432701213952419</v>
      </c>
      <c r="AP400" s="80">
        <f t="shared" si="187"/>
        <v>3.4431493795014654</v>
      </c>
      <c r="AQ400" s="80">
        <f t="shared" si="187"/>
        <v>3.4436131725447807</v>
      </c>
      <c r="AR400" s="80">
        <f t="shared" si="187"/>
        <v>3.4418320180804369</v>
      </c>
      <c r="AS400" s="80">
        <f t="shared" si="187"/>
        <v>3.4486777961545094</v>
      </c>
      <c r="AT400" s="80">
        <f t="shared" si="187"/>
        <v>3.4224441417599478</v>
      </c>
      <c r="AU400" s="80">
        <f t="shared" si="179"/>
        <v>3.5242515049631473</v>
      </c>
    </row>
    <row r="401" spans="1:64" x14ac:dyDescent="0.2">
      <c r="A401" s="16" t="s">
        <v>2521</v>
      </c>
      <c r="B401" s="41"/>
      <c r="C401" s="43">
        <v>50950.701999999997</v>
      </c>
      <c r="D401" s="42"/>
      <c r="E401">
        <f t="shared" ref="E401:E464" si="188">(C401-C$7)/C$8</f>
        <v>5488.9996744512655</v>
      </c>
      <c r="F401">
        <f t="shared" ref="F401:F464" si="189">+ROUND(2*E401,0)/2</f>
        <v>5489</v>
      </c>
      <c r="G401">
        <f t="shared" si="184"/>
        <v>-4.4191158667672426E-4</v>
      </c>
      <c r="I401">
        <f t="shared" si="183"/>
        <v>-4.4191158667672426E-4</v>
      </c>
      <c r="P401">
        <f t="shared" ref="P401:P464" si="190">+D$11+D$12*F401+D$13*F401^2</f>
        <v>0.10404958404327212</v>
      </c>
      <c r="Q401" s="11">
        <f t="shared" ref="Q401:Q464" si="191">C401-15018.5</f>
        <v>35932.201999999997</v>
      </c>
      <c r="R401">
        <f t="shared" si="182"/>
        <v>1.091847265898362E-2</v>
      </c>
      <c r="S401" s="21">
        <v>0.1</v>
      </c>
      <c r="Z401">
        <f t="shared" ref="Z401:Z464" si="192">F401</f>
        <v>5489</v>
      </c>
      <c r="AA401" s="80">
        <f t="shared" ref="AA401:AA464" si="193">AB$3+AB$4*Z401+AB$5*Z401^2+AH401</f>
        <v>-3.6661225731406365E-3</v>
      </c>
      <c r="AB401" s="80">
        <f t="shared" ref="AB401:AB464" si="194">IF(S401&lt;&gt;0,G401-AH401, -9999)</f>
        <v>5.3587191965006097E-3</v>
      </c>
      <c r="AC401" s="80">
        <f t="shared" ref="AC401:AC464" si="195">+G401-P401</f>
        <v>-0.10449149562994885</v>
      </c>
      <c r="AD401" s="80">
        <f t="shared" si="180"/>
        <v>3.2242109864639122E-3</v>
      </c>
      <c r="AE401" s="80">
        <f t="shared" ref="AE401:AE464" si="196">+(G401-AA401)^2*S401</f>
        <v>1.0395536485234593E-6</v>
      </c>
      <c r="AF401">
        <f t="shared" si="181"/>
        <v>-0.10449149562994885</v>
      </c>
      <c r="AG401" s="106"/>
      <c r="AH401">
        <f t="shared" ref="AH401:AH464" si="197">$AB$6*($AB$11/AI401*AJ401+$AB$12)</f>
        <v>-5.8006307831773339E-3</v>
      </c>
      <c r="AI401">
        <f t="shared" ref="AI401:AI464" si="198">1+$AB$7*COS(AL401)</f>
        <v>0.73444642524693338</v>
      </c>
      <c r="AJ401">
        <f t="shared" ref="AJ401:AJ464" si="199">SIN(AL401+RADIANS($AB$9))</f>
        <v>-0.20081294305816655</v>
      </c>
      <c r="AK401">
        <f t="shared" ref="AK401:AK464" si="200">$AB$7*SIN(AL401)</f>
        <v>-6.1836487974368609E-2</v>
      </c>
      <c r="AL401">
        <f t="shared" ref="AL401:AL464" si="201">2*ATAN(AM401)</f>
        <v>-2.9128107947924269</v>
      </c>
      <c r="AM401">
        <f t="shared" ref="AM401:AM464" si="202">SQRT((1+$AB$7)/(1-$AB$7))*TAN(AN401/2)</f>
        <v>-8.7037882629036343</v>
      </c>
      <c r="AN401" s="80">
        <f t="shared" ref="AN401:AT416" si="203">$AU401+$AB$7*SIN(AO401)</f>
        <v>3.4432386862897335</v>
      </c>
      <c r="AO401" s="80">
        <f t="shared" si="203"/>
        <v>3.4432701213952419</v>
      </c>
      <c r="AP401" s="80">
        <f t="shared" si="203"/>
        <v>3.4431493795014654</v>
      </c>
      <c r="AQ401" s="80">
        <f t="shared" si="203"/>
        <v>3.4436131725447807</v>
      </c>
      <c r="AR401" s="80">
        <f t="shared" si="203"/>
        <v>3.4418320180804369</v>
      </c>
      <c r="AS401" s="80">
        <f t="shared" si="203"/>
        <v>3.4486777961545094</v>
      </c>
      <c r="AT401" s="80">
        <f t="shared" si="203"/>
        <v>3.4224441417599478</v>
      </c>
      <c r="AU401" s="80">
        <f t="shared" ref="AU401:AU464" si="204">RADIANS($AB$9)+$AB$18*(F401-AB$15)</f>
        <v>3.5242515049631473</v>
      </c>
    </row>
    <row r="402" spans="1:64" x14ac:dyDescent="0.2">
      <c r="A402" s="16" t="s">
        <v>2521</v>
      </c>
      <c r="B402" s="41"/>
      <c r="C402" s="43">
        <v>50984.637000000002</v>
      </c>
      <c r="D402" s="42"/>
      <c r="E402">
        <f t="shared" si="188"/>
        <v>5513.9990106383493</v>
      </c>
      <c r="F402">
        <f t="shared" si="189"/>
        <v>5514</v>
      </c>
      <c r="G402">
        <f t="shared" si="184"/>
        <v>-1.3429951650323346E-3</v>
      </c>
      <c r="I402">
        <f t="shared" si="183"/>
        <v>-1.3429951650323346E-3</v>
      </c>
      <c r="P402">
        <f t="shared" si="190"/>
        <v>0.10507488404327212</v>
      </c>
      <c r="Q402" s="11">
        <f t="shared" si="191"/>
        <v>35966.137000000002</v>
      </c>
      <c r="R402">
        <f t="shared" si="182"/>
        <v>1.1324765015193276E-2</v>
      </c>
      <c r="S402" s="21">
        <v>0.1</v>
      </c>
      <c r="Z402">
        <f t="shared" si="192"/>
        <v>5514</v>
      </c>
      <c r="AA402" s="80">
        <f t="shared" si="193"/>
        <v>-3.9401053049139718E-3</v>
      </c>
      <c r="AB402" s="80">
        <f t="shared" si="194"/>
        <v>4.7197939765919687E-3</v>
      </c>
      <c r="AC402" s="80">
        <f t="shared" si="195"/>
        <v>-0.10641787920830445</v>
      </c>
      <c r="AD402" s="80">
        <f t="shared" ref="AD402:AD465" si="205">IF(S402&lt;&gt;0,G402-AA402, -9999)</f>
        <v>2.5971101398816372E-3</v>
      </c>
      <c r="AE402" s="80">
        <f t="shared" si="196"/>
        <v>6.7449810786760174E-7</v>
      </c>
      <c r="AF402">
        <f t="shared" ref="AF402:AF465" si="206">IF(S402&lt;&gt;0,G402-P402, -9999)</f>
        <v>-0.10641787920830445</v>
      </c>
      <c r="AG402" s="106"/>
      <c r="AH402">
        <f t="shared" si="197"/>
        <v>-6.0627891416243033E-3</v>
      </c>
      <c r="AI402">
        <f t="shared" si="198"/>
        <v>0.73505993641782208</v>
      </c>
      <c r="AJ402">
        <f t="shared" si="199"/>
        <v>-0.21032417650105392</v>
      </c>
      <c r="AK402">
        <f t="shared" si="200"/>
        <v>-6.4414400705186545E-2</v>
      </c>
      <c r="AL402">
        <f t="shared" si="201"/>
        <v>-2.9030919508595159</v>
      </c>
      <c r="AM402">
        <f t="shared" si="202"/>
        <v>-8.3459316735724318</v>
      </c>
      <c r="AN402" s="80">
        <f t="shared" si="203"/>
        <v>3.4559649103720318</v>
      </c>
      <c r="AO402" s="80">
        <f t="shared" si="203"/>
        <v>3.4559967846419073</v>
      </c>
      <c r="AP402" s="80">
        <f t="shared" si="203"/>
        <v>3.4558738593164131</v>
      </c>
      <c r="AQ402" s="80">
        <f t="shared" si="203"/>
        <v>3.4563479564091697</v>
      </c>
      <c r="AR402" s="80">
        <f t="shared" si="203"/>
        <v>3.4545198657248828</v>
      </c>
      <c r="AS402" s="80">
        <f t="shared" si="203"/>
        <v>3.4615748987257042</v>
      </c>
      <c r="AT402" s="80">
        <f t="shared" si="203"/>
        <v>3.4344349631971522</v>
      </c>
      <c r="AU402" s="80">
        <f t="shared" si="204"/>
        <v>3.5402843985878119</v>
      </c>
    </row>
    <row r="403" spans="1:64" x14ac:dyDescent="0.2">
      <c r="A403" s="16" t="s">
        <v>2521</v>
      </c>
      <c r="B403" s="41"/>
      <c r="C403" s="43">
        <v>50988.709000000003</v>
      </c>
      <c r="D403" s="42"/>
      <c r="E403">
        <f t="shared" si="188"/>
        <v>5516.9987836442069</v>
      </c>
      <c r="F403">
        <f t="shared" si="189"/>
        <v>5517</v>
      </c>
      <c r="G403">
        <f t="shared" si="184"/>
        <v>-1.6511251960764639E-3</v>
      </c>
      <c r="I403">
        <f t="shared" si="183"/>
        <v>-1.6511251960764639E-3</v>
      </c>
      <c r="P403">
        <f t="shared" si="190"/>
        <v>0.10519825604327213</v>
      </c>
      <c r="Q403" s="11">
        <f t="shared" si="191"/>
        <v>35970.209000000003</v>
      </c>
      <c r="R403">
        <f t="shared" si="182"/>
        <v>1.1416790271231658E-2</v>
      </c>
      <c r="S403" s="21">
        <v>0.1</v>
      </c>
      <c r="Z403">
        <f t="shared" si="192"/>
        <v>5517</v>
      </c>
      <c r="AA403" s="80">
        <f t="shared" si="193"/>
        <v>-3.9729351674984018E-3</v>
      </c>
      <c r="AB403" s="80">
        <f t="shared" si="194"/>
        <v>4.4430726325607644E-3</v>
      </c>
      <c r="AC403" s="80">
        <f t="shared" si="195"/>
        <v>-0.10684938123934859</v>
      </c>
      <c r="AD403" s="80">
        <f t="shared" si="205"/>
        <v>2.3218099714219379E-3</v>
      </c>
      <c r="AE403" s="80">
        <f t="shared" si="196"/>
        <v>5.3908015433943401E-7</v>
      </c>
      <c r="AF403">
        <f t="shared" si="206"/>
        <v>-0.10684938123934859</v>
      </c>
      <c r="AG403" s="106"/>
      <c r="AH403">
        <f t="shared" si="197"/>
        <v>-6.0941978286372283E-3</v>
      </c>
      <c r="AI403">
        <f t="shared" si="198"/>
        <v>0.73513531189270842</v>
      </c>
      <c r="AJ403">
        <f t="shared" si="199"/>
        <v>-0.21146528373909704</v>
      </c>
      <c r="AK403">
        <f t="shared" si="200"/>
        <v>-6.4723637899641709E-2</v>
      </c>
      <c r="AL403">
        <f t="shared" si="201"/>
        <v>-2.901924588134468</v>
      </c>
      <c r="AM403">
        <f t="shared" si="202"/>
        <v>-8.3048918300633954</v>
      </c>
      <c r="AN403" s="80">
        <f t="shared" si="203"/>
        <v>3.4574927789318397</v>
      </c>
      <c r="AO403" s="80">
        <f t="shared" si="203"/>
        <v>3.4575247001403175</v>
      </c>
      <c r="AP403" s="80">
        <f t="shared" si="203"/>
        <v>3.4574015324692571</v>
      </c>
      <c r="AQ403" s="80">
        <f t="shared" si="203"/>
        <v>3.4578768010811332</v>
      </c>
      <c r="AR403" s="80">
        <f t="shared" si="203"/>
        <v>3.4560432827482219</v>
      </c>
      <c r="AS403" s="80">
        <f t="shared" si="203"/>
        <v>3.4631228308734467</v>
      </c>
      <c r="AT403" s="80">
        <f t="shared" si="203"/>
        <v>3.4358756697654655</v>
      </c>
      <c r="AU403" s="80">
        <f t="shared" si="204"/>
        <v>3.5422083458227718</v>
      </c>
    </row>
    <row r="404" spans="1:64" x14ac:dyDescent="0.2">
      <c r="A404" s="16" t="s">
        <v>2521</v>
      </c>
      <c r="B404" s="41"/>
      <c r="C404" s="43">
        <v>51041.646000000001</v>
      </c>
      <c r="D404" s="42"/>
      <c r="E404">
        <f t="shared" si="188"/>
        <v>5555.9965694033181</v>
      </c>
      <c r="F404">
        <f t="shared" si="189"/>
        <v>5556</v>
      </c>
      <c r="G404">
        <f t="shared" si="184"/>
        <v>-4.6568155885324813E-3</v>
      </c>
      <c r="I404">
        <f t="shared" si="183"/>
        <v>-4.6568155885324813E-3</v>
      </c>
      <c r="P404">
        <f t="shared" si="190"/>
        <v>0.10680864404327212</v>
      </c>
      <c r="Q404" s="11">
        <f t="shared" si="191"/>
        <v>36023.146000000001</v>
      </c>
      <c r="R404">
        <f t="shared" si="182"/>
        <v>1.242454869092946E-2</v>
      </c>
      <c r="S404" s="21">
        <v>0.1</v>
      </c>
      <c r="Z404">
        <f t="shared" si="192"/>
        <v>5556</v>
      </c>
      <c r="AA404" s="80">
        <f t="shared" si="193"/>
        <v>-4.3987443408013971E-3</v>
      </c>
      <c r="AB404" s="80">
        <f t="shared" si="194"/>
        <v>1.844672240917531E-3</v>
      </c>
      <c r="AC404" s="80">
        <f t="shared" si="195"/>
        <v>-0.1114654596318046</v>
      </c>
      <c r="AD404" s="80">
        <f t="shared" si="205"/>
        <v>-2.5807124773108425E-4</v>
      </c>
      <c r="AE404" s="80">
        <f t="shared" si="196"/>
        <v>6.660076890547867E-9</v>
      </c>
      <c r="AF404">
        <f t="shared" si="206"/>
        <v>-0.1114654596318046</v>
      </c>
      <c r="AG404" s="106"/>
      <c r="AH404">
        <f t="shared" si="197"/>
        <v>-6.5014878294500124E-3</v>
      </c>
      <c r="AI404">
        <f t="shared" si="198"/>
        <v>0.73614953384768167</v>
      </c>
      <c r="AJ404">
        <f t="shared" si="199"/>
        <v>-0.22629461578059165</v>
      </c>
      <c r="AK404">
        <f t="shared" si="200"/>
        <v>-6.8741427249811457E-2</v>
      </c>
      <c r="AL404">
        <f t="shared" si="201"/>
        <v>-2.8867265671138593</v>
      </c>
      <c r="AM404">
        <f t="shared" si="202"/>
        <v>-7.8047345118400164</v>
      </c>
      <c r="AN404" s="80">
        <f t="shared" si="203"/>
        <v>3.4773696728988681</v>
      </c>
      <c r="AO404" s="80">
        <f t="shared" si="203"/>
        <v>3.4774020925049549</v>
      </c>
      <c r="AP404" s="80">
        <f t="shared" si="203"/>
        <v>3.4772761589202581</v>
      </c>
      <c r="AQ404" s="80">
        <f t="shared" si="203"/>
        <v>3.4777653774948227</v>
      </c>
      <c r="AR404" s="80">
        <f t="shared" si="203"/>
        <v>3.4758653603224956</v>
      </c>
      <c r="AS404" s="80">
        <f t="shared" si="203"/>
        <v>3.4832517105931218</v>
      </c>
      <c r="AT404" s="80">
        <f t="shared" si="203"/>
        <v>3.4546413216713963</v>
      </c>
      <c r="AU404" s="80">
        <f t="shared" si="204"/>
        <v>3.5672196598772481</v>
      </c>
      <c r="AV404" s="80"/>
      <c r="AW404" s="80"/>
      <c r="AX404" s="80"/>
      <c r="AY404" s="80"/>
      <c r="AZ404" s="80"/>
      <c r="BA404" s="80"/>
      <c r="BB404" s="80"/>
      <c r="BC404" s="80"/>
      <c r="BD404" s="80"/>
      <c r="BE404" s="80"/>
      <c r="BF404" s="80"/>
      <c r="BG404" s="80"/>
      <c r="BH404" s="80"/>
      <c r="BI404" s="80"/>
      <c r="BJ404" s="80"/>
      <c r="BK404" s="80"/>
      <c r="BL404" s="80"/>
    </row>
    <row r="405" spans="1:64" x14ac:dyDescent="0.2">
      <c r="A405" s="16" t="s">
        <v>2521</v>
      </c>
      <c r="B405" s="41"/>
      <c r="C405" s="43">
        <v>51041.65</v>
      </c>
      <c r="D405" s="42"/>
      <c r="E405">
        <f t="shared" si="188"/>
        <v>5555.9995161351508</v>
      </c>
      <c r="F405">
        <f t="shared" si="189"/>
        <v>5556</v>
      </c>
      <c r="G405">
        <f t="shared" si="184"/>
        <v>-6.5681558771757409E-4</v>
      </c>
      <c r="I405">
        <f t="shared" si="183"/>
        <v>-6.5681558771757409E-4</v>
      </c>
      <c r="P405">
        <f t="shared" si="190"/>
        <v>0.10680864404327212</v>
      </c>
      <c r="Q405" s="11">
        <f t="shared" si="191"/>
        <v>36023.15</v>
      </c>
      <c r="R405">
        <f t="shared" si="182"/>
        <v>1.1548825013699875E-2</v>
      </c>
      <c r="S405" s="21">
        <v>0.1</v>
      </c>
      <c r="Z405">
        <f t="shared" si="192"/>
        <v>5556</v>
      </c>
      <c r="AA405" s="80">
        <f t="shared" si="193"/>
        <v>-4.3987443408013971E-3</v>
      </c>
      <c r="AB405" s="80">
        <f t="shared" si="194"/>
        <v>5.8446722417324383E-3</v>
      </c>
      <c r="AC405" s="80">
        <f t="shared" si="195"/>
        <v>-0.10746545963098969</v>
      </c>
      <c r="AD405" s="80">
        <f t="shared" si="205"/>
        <v>3.741928753083823E-3</v>
      </c>
      <c r="AE405" s="80">
        <f t="shared" si="196"/>
        <v>1.4002030793155456E-6</v>
      </c>
      <c r="AF405">
        <f t="shared" si="206"/>
        <v>-0.10746545963098969</v>
      </c>
      <c r="AG405" s="106"/>
      <c r="AH405">
        <f t="shared" si="197"/>
        <v>-6.5014878294500124E-3</v>
      </c>
      <c r="AI405">
        <f t="shared" si="198"/>
        <v>0.73614953384768167</v>
      </c>
      <c r="AJ405">
        <f t="shared" si="199"/>
        <v>-0.22629461578059165</v>
      </c>
      <c r="AK405">
        <f t="shared" si="200"/>
        <v>-6.8741427249811457E-2</v>
      </c>
      <c r="AL405">
        <f t="shared" si="201"/>
        <v>-2.8867265671138593</v>
      </c>
      <c r="AM405">
        <f t="shared" si="202"/>
        <v>-7.8047345118400164</v>
      </c>
      <c r="AN405" s="80">
        <f t="shared" si="203"/>
        <v>3.4773696728988681</v>
      </c>
      <c r="AO405" s="80">
        <f t="shared" si="203"/>
        <v>3.4774020925049549</v>
      </c>
      <c r="AP405" s="80">
        <f t="shared" si="203"/>
        <v>3.4772761589202581</v>
      </c>
      <c r="AQ405" s="80">
        <f t="shared" si="203"/>
        <v>3.4777653774948227</v>
      </c>
      <c r="AR405" s="80">
        <f t="shared" si="203"/>
        <v>3.4758653603224956</v>
      </c>
      <c r="AS405" s="80">
        <f t="shared" si="203"/>
        <v>3.4832517105931218</v>
      </c>
      <c r="AT405" s="80">
        <f t="shared" si="203"/>
        <v>3.4546413216713963</v>
      </c>
      <c r="AU405" s="80">
        <f t="shared" si="204"/>
        <v>3.5672196598772481</v>
      </c>
      <c r="AV405" s="80"/>
    </row>
    <row r="406" spans="1:64" x14ac:dyDescent="0.2">
      <c r="A406" s="16" t="s">
        <v>2516</v>
      </c>
      <c r="B406" s="41"/>
      <c r="C406" s="42">
        <v>51136.665999999997</v>
      </c>
      <c r="D406" s="42">
        <v>3.0000000000000001E-3</v>
      </c>
      <c r="E406">
        <f t="shared" si="188"/>
        <v>5625.9961840930564</v>
      </c>
      <c r="F406">
        <f t="shared" si="189"/>
        <v>5626</v>
      </c>
      <c r="G406">
        <f t="shared" si="184"/>
        <v>-5.1798496206174605E-3</v>
      </c>
      <c r="I406">
        <f t="shared" si="183"/>
        <v>-5.1798496206174605E-3</v>
      </c>
      <c r="P406">
        <f t="shared" si="190"/>
        <v>0.10972960404327212</v>
      </c>
      <c r="Q406" s="11">
        <f t="shared" si="191"/>
        <v>36118.165999999997</v>
      </c>
      <c r="R406">
        <f t="shared" si="182"/>
        <v>1.3204182541333586E-2</v>
      </c>
      <c r="S406" s="21">
        <v>0.1</v>
      </c>
      <c r="Z406">
        <f t="shared" si="192"/>
        <v>5626</v>
      </c>
      <c r="AA406" s="80">
        <f t="shared" si="193"/>
        <v>-5.1581293941036308E-3</v>
      </c>
      <c r="AB406" s="80">
        <f t="shared" si="194"/>
        <v>2.0475792766134395E-3</v>
      </c>
      <c r="AC406" s="80">
        <f t="shared" si="195"/>
        <v>-0.11490945366388958</v>
      </c>
      <c r="AD406" s="80">
        <f t="shared" si="205"/>
        <v>-2.1720226513829641E-5</v>
      </c>
      <c r="AE406" s="80">
        <f t="shared" si="196"/>
        <v>4.7176823981206813E-11</v>
      </c>
      <c r="AF406">
        <f t="shared" si="206"/>
        <v>-0.11490945366388958</v>
      </c>
      <c r="AG406" s="106"/>
      <c r="AH406">
        <f t="shared" si="197"/>
        <v>-7.2274288972309E-3</v>
      </c>
      <c r="AI406">
        <f t="shared" si="198"/>
        <v>0.73813100869068182</v>
      </c>
      <c r="AJ406">
        <f t="shared" si="199"/>
        <v>-0.25288481479144481</v>
      </c>
      <c r="AK406">
        <f t="shared" si="200"/>
        <v>-7.5941317474593886E-2</v>
      </c>
      <c r="AL406">
        <f t="shared" si="201"/>
        <v>-2.8593376621282642</v>
      </c>
      <c r="AM406">
        <f t="shared" si="202"/>
        <v>-7.0386863512812852</v>
      </c>
      <c r="AN406" s="80">
        <f t="shared" si="203"/>
        <v>3.5131183230849001</v>
      </c>
      <c r="AO406" s="80">
        <f t="shared" si="203"/>
        <v>3.5131511249061238</v>
      </c>
      <c r="AP406" s="80">
        <f t="shared" si="203"/>
        <v>3.5130220138906876</v>
      </c>
      <c r="AQ406" s="80">
        <f t="shared" si="203"/>
        <v>3.5135302443877858</v>
      </c>
      <c r="AR406" s="80">
        <f t="shared" si="203"/>
        <v>3.5115302347731303</v>
      </c>
      <c r="AS406" s="80">
        <f t="shared" si="203"/>
        <v>3.5194098177572779</v>
      </c>
      <c r="AT406" s="80">
        <f t="shared" si="203"/>
        <v>3.4885024621387184</v>
      </c>
      <c r="AU406" s="80">
        <f t="shared" si="204"/>
        <v>3.6121117620263088</v>
      </c>
      <c r="AV406" s="80"/>
      <c r="AX406" s="80"/>
    </row>
    <row r="407" spans="1:64" x14ac:dyDescent="0.2">
      <c r="A407" s="16" t="s">
        <v>2380</v>
      </c>
      <c r="B407" s="41"/>
      <c r="C407" s="42">
        <v>51253.404699999999</v>
      </c>
      <c r="D407" s="42">
        <v>1E-4</v>
      </c>
      <c r="E407">
        <f t="shared" si="188"/>
        <v>5711.995594947417</v>
      </c>
      <c r="F407">
        <f t="shared" si="189"/>
        <v>5712</v>
      </c>
      <c r="G407">
        <f t="shared" si="184"/>
        <v>-5.9795771521748975E-3</v>
      </c>
      <c r="K407">
        <f>G407</f>
        <v>-5.9795771521748975E-3</v>
      </c>
      <c r="P407">
        <f t="shared" si="190"/>
        <v>0.11337187604327213</v>
      </c>
      <c r="Q407" s="11">
        <f t="shared" si="191"/>
        <v>36234.904699999999</v>
      </c>
      <c r="R407">
        <f t="shared" si="182"/>
        <v>1.4244769379864982E-2</v>
      </c>
      <c r="S407" s="21">
        <v>1</v>
      </c>
      <c r="Z407">
        <f t="shared" si="192"/>
        <v>5712</v>
      </c>
      <c r="AA407" s="80">
        <f t="shared" si="193"/>
        <v>-6.0814817827811556E-3</v>
      </c>
      <c r="AB407" s="80">
        <f t="shared" si="194"/>
        <v>2.12975632816771E-3</v>
      </c>
      <c r="AC407" s="80">
        <f t="shared" si="195"/>
        <v>-0.11935145319544703</v>
      </c>
      <c r="AD407" s="80">
        <f t="shared" si="205"/>
        <v>1.0190463060625807E-4</v>
      </c>
      <c r="AE407" s="80">
        <f t="shared" si="196"/>
        <v>1.0384553738997908E-8</v>
      </c>
      <c r="AF407">
        <f t="shared" si="206"/>
        <v>-0.11935145319544703</v>
      </c>
      <c r="AG407" s="106"/>
      <c r="AH407">
        <f t="shared" si="197"/>
        <v>-8.1093334803426075E-3</v>
      </c>
      <c r="AI407">
        <f t="shared" si="198"/>
        <v>0.74085229419592857</v>
      </c>
      <c r="AJ407">
        <f t="shared" si="199"/>
        <v>-0.28549644332706869</v>
      </c>
      <c r="AK407">
        <f t="shared" si="200"/>
        <v>-8.4763900840058262E-2</v>
      </c>
      <c r="AL407">
        <f t="shared" si="201"/>
        <v>-2.825474101528715</v>
      </c>
      <c r="AM407">
        <f t="shared" si="202"/>
        <v>-6.2739659693690246</v>
      </c>
      <c r="AN407" s="80">
        <f t="shared" si="203"/>
        <v>3.557177829817983</v>
      </c>
      <c r="AO407" s="80">
        <f t="shared" si="203"/>
        <v>3.5572102441166855</v>
      </c>
      <c r="AP407" s="80">
        <f t="shared" si="203"/>
        <v>3.5570803026667925</v>
      </c>
      <c r="AQ407" s="80">
        <f t="shared" si="203"/>
        <v>3.5576012529352701</v>
      </c>
      <c r="AR407" s="80">
        <f t="shared" si="203"/>
        <v>3.555513424319146</v>
      </c>
      <c r="AS407" s="80">
        <f t="shared" si="203"/>
        <v>3.5638925563371822</v>
      </c>
      <c r="AT407" s="80">
        <f t="shared" si="203"/>
        <v>3.530446537657514</v>
      </c>
      <c r="AU407" s="80">
        <f t="shared" si="204"/>
        <v>3.6672649160951547</v>
      </c>
    </row>
    <row r="408" spans="1:64" x14ac:dyDescent="0.2">
      <c r="A408" s="16" t="s">
        <v>2381</v>
      </c>
      <c r="B408" s="41"/>
      <c r="C408" s="42">
        <v>51268.3364</v>
      </c>
      <c r="D408" s="42">
        <v>5.9999999999999995E-4</v>
      </c>
      <c r="E408">
        <f t="shared" si="188"/>
        <v>5722.9955238746206</v>
      </c>
      <c r="F408">
        <f t="shared" si="189"/>
        <v>5723</v>
      </c>
      <c r="G408">
        <f t="shared" si="184"/>
        <v>-6.0760539272450842E-3</v>
      </c>
      <c r="J408">
        <f>G408</f>
        <v>-6.0760539272450842E-3</v>
      </c>
      <c r="P408">
        <f t="shared" si="190"/>
        <v>0.11384201604327213</v>
      </c>
      <c r="Q408" s="11">
        <f t="shared" si="191"/>
        <v>36249.8364</v>
      </c>
      <c r="R408">
        <f t="shared" ref="R408:R471" si="207">+(P408-G408)^2</f>
        <v>1.4380343505453861E-2</v>
      </c>
      <c r="S408" s="21">
        <v>1</v>
      </c>
      <c r="Z408">
        <f t="shared" si="192"/>
        <v>5723</v>
      </c>
      <c r="AA408" s="80">
        <f t="shared" si="193"/>
        <v>-6.1987513021847622E-3</v>
      </c>
      <c r="AB408" s="80">
        <f t="shared" si="194"/>
        <v>2.1452190188308139E-3</v>
      </c>
      <c r="AC408" s="80">
        <f t="shared" si="195"/>
        <v>-0.11991806997051721</v>
      </c>
      <c r="AD408" s="80">
        <f t="shared" si="205"/>
        <v>1.22697374939678E-4</v>
      </c>
      <c r="AE408" s="80">
        <f t="shared" si="196"/>
        <v>1.5054645817087921E-8</v>
      </c>
      <c r="AF408">
        <f t="shared" si="206"/>
        <v>-0.11991806997051721</v>
      </c>
      <c r="AG408" s="106"/>
      <c r="AH408">
        <f t="shared" si="197"/>
        <v>-8.2212729460758981E-3</v>
      </c>
      <c r="AI408">
        <f t="shared" si="198"/>
        <v>0.74122345332276296</v>
      </c>
      <c r="AJ408">
        <f t="shared" si="199"/>
        <v>-0.28966251903649909</v>
      </c>
      <c r="AK408">
        <f t="shared" si="200"/>
        <v>-8.5890344037851979E-2</v>
      </c>
      <c r="AL408">
        <f t="shared" si="201"/>
        <v>-2.8211242707715161</v>
      </c>
      <c r="AM408">
        <f t="shared" si="202"/>
        <v>-6.1873622247974431</v>
      </c>
      <c r="AN408" s="80">
        <f t="shared" si="203"/>
        <v>3.5628253446031191</v>
      </c>
      <c r="AO408" s="80">
        <f t="shared" si="203"/>
        <v>3.5628576453347818</v>
      </c>
      <c r="AP408" s="80">
        <f t="shared" si="203"/>
        <v>3.5627278335978576</v>
      </c>
      <c r="AQ408" s="80">
        <f t="shared" si="203"/>
        <v>3.5632495730829459</v>
      </c>
      <c r="AR408" s="80">
        <f t="shared" si="203"/>
        <v>3.5611533358495873</v>
      </c>
      <c r="AS408" s="80">
        <f t="shared" si="203"/>
        <v>3.5695875883502852</v>
      </c>
      <c r="AT408" s="80">
        <f t="shared" si="203"/>
        <v>3.5358406620511671</v>
      </c>
      <c r="AU408" s="80">
        <f t="shared" si="204"/>
        <v>3.674319389290007</v>
      </c>
    </row>
    <row r="409" spans="1:64" x14ac:dyDescent="0.2">
      <c r="A409" s="16" t="s">
        <v>2382</v>
      </c>
      <c r="B409" s="41" t="s">
        <v>2525</v>
      </c>
      <c r="C409" s="42">
        <v>51272.408100000001</v>
      </c>
      <c r="D409" s="42">
        <v>2.8E-3</v>
      </c>
      <c r="E409">
        <f t="shared" si="188"/>
        <v>5725.9950758755913</v>
      </c>
      <c r="F409">
        <f t="shared" si="189"/>
        <v>5726</v>
      </c>
      <c r="G409">
        <f t="shared" si="184"/>
        <v>-6.6841839579865336E-3</v>
      </c>
      <c r="K409">
        <f>G409</f>
        <v>-6.6841839579865336E-3</v>
      </c>
      <c r="P409">
        <f t="shared" si="190"/>
        <v>0.11397040404327213</v>
      </c>
      <c r="Q409" s="11">
        <f t="shared" si="191"/>
        <v>36253.908100000001</v>
      </c>
      <c r="R409">
        <f t="shared" si="207"/>
        <v>1.4557529605753471E-2</v>
      </c>
      <c r="S409" s="21">
        <v>1</v>
      </c>
      <c r="Z409">
        <f t="shared" si="192"/>
        <v>5726</v>
      </c>
      <c r="AA409" s="80">
        <f t="shared" si="193"/>
        <v>-6.2306994242189457E-3</v>
      </c>
      <c r="AB409" s="80">
        <f t="shared" si="194"/>
        <v>1.5675823337363819E-3</v>
      </c>
      <c r="AC409" s="80">
        <f t="shared" si="195"/>
        <v>-0.12065458800125867</v>
      </c>
      <c r="AD409" s="80">
        <f t="shared" si="205"/>
        <v>-4.5348453376758795E-4</v>
      </c>
      <c r="AE409" s="80">
        <f t="shared" si="196"/>
        <v>2.056482223664066E-7</v>
      </c>
      <c r="AF409">
        <f t="shared" si="206"/>
        <v>-0.12065458800125867</v>
      </c>
      <c r="AG409" s="106"/>
      <c r="AH409">
        <f t="shared" si="197"/>
        <v>-8.2517662917229156E-3</v>
      </c>
      <c r="AI409">
        <f t="shared" si="198"/>
        <v>0.74132559407506116</v>
      </c>
      <c r="AJ409">
        <f t="shared" si="199"/>
        <v>-0.29079850028030091</v>
      </c>
      <c r="AK409">
        <f t="shared" si="200"/>
        <v>-8.6197471125995406E-2</v>
      </c>
      <c r="AL409">
        <f t="shared" si="201"/>
        <v>-2.8199371938107598</v>
      </c>
      <c r="AM409">
        <f t="shared" si="202"/>
        <v>-6.1641312962153023</v>
      </c>
      <c r="AN409" s="80">
        <f t="shared" si="203"/>
        <v>3.5643660691204628</v>
      </c>
      <c r="AO409" s="80">
        <f t="shared" si="203"/>
        <v>3.564398336479484</v>
      </c>
      <c r="AP409" s="80">
        <f t="shared" si="203"/>
        <v>3.5642685691350517</v>
      </c>
      <c r="AQ409" s="80">
        <f t="shared" si="203"/>
        <v>3.5647904912945636</v>
      </c>
      <c r="AR409" s="80">
        <f t="shared" si="203"/>
        <v>3.5626920722999951</v>
      </c>
      <c r="AS409" s="80">
        <f t="shared" si="203"/>
        <v>3.5711410060780642</v>
      </c>
      <c r="AT409" s="80">
        <f t="shared" si="203"/>
        <v>3.5373129794538118</v>
      </c>
      <c r="AU409" s="80">
        <f t="shared" si="204"/>
        <v>3.6762433365249669</v>
      </c>
    </row>
    <row r="410" spans="1:64" x14ac:dyDescent="0.2">
      <c r="A410" s="16" t="s">
        <v>2521</v>
      </c>
      <c r="B410" s="41"/>
      <c r="C410" s="43">
        <v>51406.794000000002</v>
      </c>
      <c r="D410" s="42"/>
      <c r="E410">
        <f t="shared" si="188"/>
        <v>5824.9948782301917</v>
      </c>
      <c r="F410">
        <f t="shared" si="189"/>
        <v>5825</v>
      </c>
      <c r="G410">
        <f t="shared" si="184"/>
        <v>-6.9524749414995313E-3</v>
      </c>
      <c r="I410">
        <f>G410</f>
        <v>-6.9524749414995313E-3</v>
      </c>
      <c r="P410">
        <f t="shared" si="190"/>
        <v>0.11824760004327212</v>
      </c>
      <c r="Q410" s="11">
        <f t="shared" si="191"/>
        <v>36388.294000000002</v>
      </c>
      <c r="R410">
        <f t="shared" si="207"/>
        <v>1.5675058776192442E-2</v>
      </c>
      <c r="S410" s="21">
        <v>0.1</v>
      </c>
      <c r="Z410">
        <f t="shared" si="192"/>
        <v>5825</v>
      </c>
      <c r="AA410" s="80">
        <f t="shared" si="193"/>
        <v>-7.276243237672099E-3</v>
      </c>
      <c r="AB410" s="80">
        <f t="shared" si="194"/>
        <v>2.2965569679108001E-3</v>
      </c>
      <c r="AC410" s="80">
        <f t="shared" si="195"/>
        <v>-0.12520007498477165</v>
      </c>
      <c r="AD410" s="80">
        <f t="shared" si="205"/>
        <v>3.2376829617256769E-4</v>
      </c>
      <c r="AE410" s="80">
        <f t="shared" si="196"/>
        <v>1.0482590960648752E-8</v>
      </c>
      <c r="AF410">
        <f t="shared" si="206"/>
        <v>-0.12520007498477165</v>
      </c>
      <c r="AG410" s="106"/>
      <c r="AH410">
        <f t="shared" si="197"/>
        <v>-9.2490319094103313E-3</v>
      </c>
      <c r="AI410">
        <f t="shared" si="198"/>
        <v>0.74491831371094197</v>
      </c>
      <c r="AJ410">
        <f t="shared" si="199"/>
        <v>-0.32822766917224233</v>
      </c>
      <c r="AK410">
        <f t="shared" si="200"/>
        <v>-9.6310880117811082E-2</v>
      </c>
      <c r="AL410">
        <f t="shared" si="201"/>
        <v>-2.7805718097115153</v>
      </c>
      <c r="AM410">
        <f t="shared" si="202"/>
        <v>-5.4795450850509475</v>
      </c>
      <c r="AN410" s="80">
        <f t="shared" si="203"/>
        <v>3.6153343295288538</v>
      </c>
      <c r="AO410" s="80">
        <f t="shared" si="203"/>
        <v>3.6153649568835897</v>
      </c>
      <c r="AP410" s="80">
        <f t="shared" si="203"/>
        <v>3.6152387280788041</v>
      </c>
      <c r="AQ410" s="80">
        <f t="shared" si="203"/>
        <v>3.615759025093173</v>
      </c>
      <c r="AR410" s="80">
        <f t="shared" si="203"/>
        <v>3.6136153268403888</v>
      </c>
      <c r="AS410" s="80">
        <f t="shared" si="203"/>
        <v>3.6224629278482596</v>
      </c>
      <c r="AT410" s="80">
        <f t="shared" si="203"/>
        <v>3.5861978560185976</v>
      </c>
      <c r="AU410" s="80">
        <f t="shared" si="204"/>
        <v>3.7397335952786381</v>
      </c>
      <c r="AV410" s="80"/>
    </row>
    <row r="411" spans="1:64" x14ac:dyDescent="0.2">
      <c r="A411" s="16" t="s">
        <v>2521</v>
      </c>
      <c r="B411" s="41"/>
      <c r="C411" s="43">
        <v>51451.59</v>
      </c>
      <c r="D411" s="42"/>
      <c r="E411">
        <f t="shared" si="188"/>
        <v>5857.9953280264581</v>
      </c>
      <c r="F411">
        <f t="shared" si="189"/>
        <v>5858</v>
      </c>
      <c r="G411">
        <f t="shared" si="184"/>
        <v>-6.3419052821700461E-3</v>
      </c>
      <c r="I411">
        <f>G411</f>
        <v>-6.3419052821700461E-3</v>
      </c>
      <c r="P411">
        <f t="shared" si="190"/>
        <v>0.11969075604327213</v>
      </c>
      <c r="Q411" s="11">
        <f t="shared" si="191"/>
        <v>36433.089999999997</v>
      </c>
      <c r="R411">
        <f t="shared" si="207"/>
        <v>1.5884231720773606E-2</v>
      </c>
      <c r="S411" s="21">
        <v>0.1</v>
      </c>
      <c r="Z411">
        <f t="shared" si="192"/>
        <v>5858</v>
      </c>
      <c r="AA411" s="80">
        <f t="shared" si="193"/>
        <v>-7.6207489084540395E-3</v>
      </c>
      <c r="AB411" s="80">
        <f t="shared" si="194"/>
        <v>3.2354228474774909E-3</v>
      </c>
      <c r="AC411" s="80">
        <f t="shared" si="195"/>
        <v>-0.12603266132544216</v>
      </c>
      <c r="AD411" s="80">
        <f t="shared" si="205"/>
        <v>1.2788436262839934E-3</v>
      </c>
      <c r="AE411" s="80">
        <f t="shared" si="196"/>
        <v>1.6354410204871943E-7</v>
      </c>
      <c r="AF411">
        <f t="shared" si="206"/>
        <v>-0.12603266132544216</v>
      </c>
      <c r="AG411" s="106"/>
      <c r="AH411">
        <f t="shared" si="197"/>
        <v>-9.577328129647537E-3</v>
      </c>
      <c r="AI411">
        <f t="shared" si="198"/>
        <v>0.74621273765514973</v>
      </c>
      <c r="AJ411">
        <f t="shared" si="199"/>
        <v>-0.34067623274549036</v>
      </c>
      <c r="AK411">
        <f t="shared" si="200"/>
        <v>-9.9671850492719247E-2</v>
      </c>
      <c r="AL411">
        <f t="shared" si="201"/>
        <v>-2.7673624303099165</v>
      </c>
      <c r="AM411">
        <f t="shared" si="202"/>
        <v>-5.2817860132006915</v>
      </c>
      <c r="AN411" s="80">
        <f t="shared" si="203"/>
        <v>3.6323803903363099</v>
      </c>
      <c r="AO411" s="80">
        <f t="shared" si="203"/>
        <v>3.6324102602377217</v>
      </c>
      <c r="AP411" s="80">
        <f t="shared" si="203"/>
        <v>3.6322860498079748</v>
      </c>
      <c r="AQ411" s="80">
        <f t="shared" si="203"/>
        <v>3.632802618263125</v>
      </c>
      <c r="AR411" s="80">
        <f t="shared" si="203"/>
        <v>3.6306552395480893</v>
      </c>
      <c r="AS411" s="80">
        <f t="shared" si="203"/>
        <v>3.6395982006701466</v>
      </c>
      <c r="AT411" s="80">
        <f t="shared" si="203"/>
        <v>3.6026274662125877</v>
      </c>
      <c r="AU411" s="80">
        <f t="shared" si="204"/>
        <v>3.7608970148631955</v>
      </c>
    </row>
    <row r="412" spans="1:64" x14ac:dyDescent="0.2">
      <c r="A412" s="29" t="s">
        <v>2373</v>
      </c>
      <c r="B412" s="41"/>
      <c r="C412" s="42">
        <v>51520.8151</v>
      </c>
      <c r="D412" s="28">
        <v>1.0000000000000001E-5</v>
      </c>
      <c r="E412">
        <f t="shared" si="188"/>
        <v>5908.9922794773001</v>
      </c>
      <c r="F412">
        <f t="shared" si="189"/>
        <v>5909</v>
      </c>
      <c r="G412">
        <f t="shared" si="184"/>
        <v>-1.0480115786776878E-2</v>
      </c>
      <c r="K412">
        <f>G412</f>
        <v>-1.0480115786776878E-2</v>
      </c>
      <c r="P412">
        <f t="shared" si="190"/>
        <v>0.12193822404327212</v>
      </c>
      <c r="Q412" s="11">
        <f t="shared" si="191"/>
        <v>36502.3151</v>
      </c>
      <c r="R412">
        <f t="shared" si="207"/>
        <v>1.7534616723346341E-2</v>
      </c>
      <c r="S412" s="21">
        <v>1</v>
      </c>
      <c r="Z412">
        <f t="shared" si="192"/>
        <v>5909</v>
      </c>
      <c r="AA412" s="80">
        <f t="shared" si="193"/>
        <v>-8.1489044993571392E-3</v>
      </c>
      <c r="AB412" s="80">
        <f t="shared" si="194"/>
        <v>-3.9979782463930857E-4</v>
      </c>
      <c r="AC412" s="80">
        <f t="shared" si="195"/>
        <v>-0.132418339830049</v>
      </c>
      <c r="AD412" s="80">
        <f t="shared" si="205"/>
        <v>-2.3312112874197388E-3</v>
      </c>
      <c r="AE412" s="80">
        <f t="shared" si="196"/>
        <v>5.4345460665931961E-6</v>
      </c>
      <c r="AF412">
        <f t="shared" si="206"/>
        <v>-0.132418339830049</v>
      </c>
      <c r="AG412" s="106"/>
      <c r="AH412">
        <f t="shared" si="197"/>
        <v>-1.0080317962137569E-2</v>
      </c>
      <c r="AI412">
        <f t="shared" si="198"/>
        <v>0.74830994606113843</v>
      </c>
      <c r="AJ412">
        <f t="shared" si="199"/>
        <v>-0.35988370840537198</v>
      </c>
      <c r="AK412">
        <f t="shared" si="200"/>
        <v>-0.10485499061747031</v>
      </c>
      <c r="AL412">
        <f t="shared" si="201"/>
        <v>-2.7468552450758463</v>
      </c>
      <c r="AM412">
        <f t="shared" si="202"/>
        <v>-5.0006983391873252</v>
      </c>
      <c r="AN412" s="80">
        <f t="shared" si="203"/>
        <v>3.6587840511567551</v>
      </c>
      <c r="AO412" s="80">
        <f t="shared" si="203"/>
        <v>3.6588125745985542</v>
      </c>
      <c r="AP412" s="80">
        <f t="shared" si="203"/>
        <v>3.6586922234309953</v>
      </c>
      <c r="AQ412" s="80">
        <f t="shared" si="203"/>
        <v>3.6592000864204102</v>
      </c>
      <c r="AR412" s="80">
        <f t="shared" si="203"/>
        <v>3.6570579794663818</v>
      </c>
      <c r="AS412" s="80">
        <f t="shared" si="203"/>
        <v>3.666110987732274</v>
      </c>
      <c r="AT412" s="80">
        <f t="shared" si="203"/>
        <v>3.62815885636138</v>
      </c>
      <c r="AU412" s="80">
        <f t="shared" si="204"/>
        <v>3.7936041178575111</v>
      </c>
    </row>
    <row r="413" spans="1:64" x14ac:dyDescent="0.2">
      <c r="A413" s="16" t="s">
        <v>2521</v>
      </c>
      <c r="B413" s="41"/>
      <c r="C413" s="43">
        <v>51520.817000000003</v>
      </c>
      <c r="D413" s="42"/>
      <c r="E413">
        <f t="shared" si="188"/>
        <v>5908.9936791749233</v>
      </c>
      <c r="F413">
        <f t="shared" si="189"/>
        <v>5909</v>
      </c>
      <c r="G413">
        <f t="shared" si="184"/>
        <v>-8.5801157838432118E-3</v>
      </c>
      <c r="I413">
        <f t="shared" ref="I413:I425" si="208">G413</f>
        <v>-8.5801157838432118E-3</v>
      </c>
      <c r="P413">
        <f t="shared" si="190"/>
        <v>0.12193822404327212</v>
      </c>
      <c r="Q413" s="11">
        <f t="shared" si="191"/>
        <v>36502.317000000003</v>
      </c>
      <c r="R413">
        <f t="shared" si="207"/>
        <v>1.7035037031226361E-2</v>
      </c>
      <c r="S413" s="21">
        <v>0.1</v>
      </c>
      <c r="Z413">
        <f t="shared" si="192"/>
        <v>5909</v>
      </c>
      <c r="AA413" s="80">
        <f t="shared" si="193"/>
        <v>-8.1489044993571392E-3</v>
      </c>
      <c r="AB413" s="80">
        <f t="shared" si="194"/>
        <v>1.5002021782943575E-3</v>
      </c>
      <c r="AC413" s="80">
        <f t="shared" si="195"/>
        <v>-0.13051833982711533</v>
      </c>
      <c r="AD413" s="80">
        <f t="shared" si="205"/>
        <v>-4.3121128448607264E-4</v>
      </c>
      <c r="AE413" s="80">
        <f t="shared" si="196"/>
        <v>1.8594317186812868E-8</v>
      </c>
      <c r="AF413">
        <f t="shared" si="206"/>
        <v>-0.13051833982711533</v>
      </c>
      <c r="AG413" s="106"/>
      <c r="AH413">
        <f t="shared" si="197"/>
        <v>-1.0080317962137569E-2</v>
      </c>
      <c r="AI413">
        <f t="shared" si="198"/>
        <v>0.74830994606113843</v>
      </c>
      <c r="AJ413">
        <f t="shared" si="199"/>
        <v>-0.35988370840537198</v>
      </c>
      <c r="AK413">
        <f t="shared" si="200"/>
        <v>-0.10485499061747031</v>
      </c>
      <c r="AL413">
        <f t="shared" si="201"/>
        <v>-2.7468552450758463</v>
      </c>
      <c r="AM413">
        <f t="shared" si="202"/>
        <v>-5.0006983391873252</v>
      </c>
      <c r="AN413" s="80">
        <f t="shared" si="203"/>
        <v>3.6587840511567551</v>
      </c>
      <c r="AO413" s="80">
        <f t="shared" si="203"/>
        <v>3.6588125745985542</v>
      </c>
      <c r="AP413" s="80">
        <f t="shared" si="203"/>
        <v>3.6586922234309953</v>
      </c>
      <c r="AQ413" s="80">
        <f t="shared" si="203"/>
        <v>3.6592000864204102</v>
      </c>
      <c r="AR413" s="80">
        <f t="shared" si="203"/>
        <v>3.6570579794663818</v>
      </c>
      <c r="AS413" s="80">
        <f t="shared" si="203"/>
        <v>3.666110987732274</v>
      </c>
      <c r="AT413" s="80">
        <f t="shared" si="203"/>
        <v>3.62815885636138</v>
      </c>
      <c r="AU413" s="80">
        <f t="shared" si="204"/>
        <v>3.7936041178575111</v>
      </c>
    </row>
    <row r="414" spans="1:64" x14ac:dyDescent="0.2">
      <c r="A414" s="16" t="s">
        <v>2521</v>
      </c>
      <c r="B414" s="41"/>
      <c r="C414" s="43">
        <v>51660.633000000002</v>
      </c>
      <c r="D414" s="42"/>
      <c r="E414">
        <f t="shared" si="188"/>
        <v>6011.9937436609334</v>
      </c>
      <c r="F414">
        <f t="shared" si="189"/>
        <v>6012</v>
      </c>
      <c r="G414">
        <f t="shared" si="184"/>
        <v>-8.4925801493227482E-3</v>
      </c>
      <c r="I414">
        <f t="shared" si="208"/>
        <v>-8.4925801493227482E-3</v>
      </c>
      <c r="P414">
        <f t="shared" si="190"/>
        <v>0.12654067604327213</v>
      </c>
      <c r="Q414" s="11">
        <f t="shared" si="191"/>
        <v>36642.133000000002</v>
      </c>
      <c r="R414">
        <f t="shared" si="207"/>
        <v>1.8233980277974963E-2</v>
      </c>
      <c r="S414" s="21">
        <v>0.1</v>
      </c>
      <c r="Z414">
        <f t="shared" si="192"/>
        <v>6012</v>
      </c>
      <c r="AA414" s="80">
        <f t="shared" si="193"/>
        <v>-9.1985576912167796E-3</v>
      </c>
      <c r="AB414" s="80">
        <f t="shared" si="194"/>
        <v>2.5861410207612245E-3</v>
      </c>
      <c r="AC414" s="80">
        <f t="shared" si="195"/>
        <v>-0.13503325619259487</v>
      </c>
      <c r="AD414" s="80">
        <f t="shared" si="205"/>
        <v>7.0597754189403138E-4</v>
      </c>
      <c r="AE414" s="80">
        <f t="shared" si="196"/>
        <v>4.9840428965873886E-8</v>
      </c>
      <c r="AF414">
        <f t="shared" si="206"/>
        <v>-0.13503325619259487</v>
      </c>
      <c r="AG414" s="106"/>
      <c r="AH414">
        <f t="shared" si="197"/>
        <v>-1.1078721170083973E-2</v>
      </c>
      <c r="AI414">
        <f t="shared" si="198"/>
        <v>0.75290975029116436</v>
      </c>
      <c r="AJ414">
        <f t="shared" si="199"/>
        <v>-0.3985436929122198</v>
      </c>
      <c r="AK414">
        <f t="shared" si="200"/>
        <v>-0.11527732130806159</v>
      </c>
      <c r="AL414">
        <f t="shared" si="201"/>
        <v>-2.7050700578120064</v>
      </c>
      <c r="AM414">
        <f t="shared" si="202"/>
        <v>-4.508678440031666</v>
      </c>
      <c r="AN414" s="80">
        <f t="shared" si="203"/>
        <v>3.7123459082560117</v>
      </c>
      <c r="AO414" s="80">
        <f t="shared" si="203"/>
        <v>3.7123711910304706</v>
      </c>
      <c r="AP414" s="80">
        <f t="shared" si="203"/>
        <v>3.7122609998537439</v>
      </c>
      <c r="AQ414" s="80">
        <f t="shared" si="203"/>
        <v>3.712741308630378</v>
      </c>
      <c r="AR414" s="80">
        <f t="shared" si="203"/>
        <v>3.7106487884523798</v>
      </c>
      <c r="AS414" s="80">
        <f t="shared" si="203"/>
        <v>3.7197858117459766</v>
      </c>
      <c r="AT414" s="80">
        <f t="shared" si="203"/>
        <v>3.6802696286020016</v>
      </c>
      <c r="AU414" s="80">
        <f t="shared" si="204"/>
        <v>3.8596596395911287</v>
      </c>
    </row>
    <row r="415" spans="1:64" x14ac:dyDescent="0.2">
      <c r="A415" s="16" t="s">
        <v>2521</v>
      </c>
      <c r="B415" s="41"/>
      <c r="C415" s="43">
        <v>51664.703999999998</v>
      </c>
      <c r="D415" s="42"/>
      <c r="E415">
        <f t="shared" si="188"/>
        <v>6014.9927799838306</v>
      </c>
      <c r="F415">
        <f t="shared" si="189"/>
        <v>6015</v>
      </c>
      <c r="G415">
        <f t="shared" si="184"/>
        <v>-9.8007101842085831E-3</v>
      </c>
      <c r="I415">
        <f t="shared" si="208"/>
        <v>-9.8007101842085831E-3</v>
      </c>
      <c r="P415">
        <f t="shared" si="190"/>
        <v>0.12667600004327212</v>
      </c>
      <c r="Q415" s="11">
        <f t="shared" si="191"/>
        <v>36646.203999999998</v>
      </c>
      <c r="R415">
        <f t="shared" si="207"/>
        <v>1.8625892434515734E-2</v>
      </c>
      <c r="S415" s="21">
        <v>0.1</v>
      </c>
      <c r="Z415">
        <f t="shared" si="192"/>
        <v>6015</v>
      </c>
      <c r="AA415" s="80">
        <f t="shared" si="193"/>
        <v>-9.2287679980574862E-3</v>
      </c>
      <c r="AB415" s="80">
        <f t="shared" si="194"/>
        <v>1.3067200539570358E-3</v>
      </c>
      <c r="AC415" s="80">
        <f t="shared" si="195"/>
        <v>-0.1364767102274807</v>
      </c>
      <c r="AD415" s="80">
        <f t="shared" si="205"/>
        <v>-5.719421861510969E-4</v>
      </c>
      <c r="AE415" s="80">
        <f t="shared" si="196"/>
        <v>3.2711786429929598E-8</v>
      </c>
      <c r="AF415">
        <f t="shared" si="206"/>
        <v>-0.1364767102274807</v>
      </c>
      <c r="AG415" s="106"/>
      <c r="AH415">
        <f t="shared" si="197"/>
        <v>-1.1107430238165619E-2</v>
      </c>
      <c r="AI415">
        <f t="shared" si="198"/>
        <v>0.75305113587143346</v>
      </c>
      <c r="AJ415">
        <f t="shared" si="199"/>
        <v>-0.39966678656678378</v>
      </c>
      <c r="AK415">
        <f t="shared" si="200"/>
        <v>-0.11557988931794146</v>
      </c>
      <c r="AL415">
        <f t="shared" si="201"/>
        <v>-2.7038451832481254</v>
      </c>
      <c r="AM415">
        <f t="shared" si="202"/>
        <v>-4.4956522340719403</v>
      </c>
      <c r="AN415" s="80">
        <f t="shared" si="203"/>
        <v>3.7139109758961233</v>
      </c>
      <c r="AO415" s="80">
        <f t="shared" si="203"/>
        <v>3.7139361560805413</v>
      </c>
      <c r="AP415" s="80">
        <f t="shared" si="203"/>
        <v>3.7138263015107849</v>
      </c>
      <c r="AQ415" s="80">
        <f t="shared" si="203"/>
        <v>3.7143056253693945</v>
      </c>
      <c r="AR415" s="80">
        <f t="shared" si="203"/>
        <v>3.7122152956725558</v>
      </c>
      <c r="AS415" s="80">
        <f t="shared" si="203"/>
        <v>3.7213520118648136</v>
      </c>
      <c r="AT415" s="80">
        <f t="shared" si="203"/>
        <v>3.6817988580698464</v>
      </c>
      <c r="AU415" s="80">
        <f t="shared" si="204"/>
        <v>3.8615835868260886</v>
      </c>
    </row>
    <row r="416" spans="1:64" x14ac:dyDescent="0.2">
      <c r="A416" s="16" t="s">
        <v>2521</v>
      </c>
      <c r="B416" s="41"/>
      <c r="C416" s="43">
        <v>51664.707000000002</v>
      </c>
      <c r="D416" s="42"/>
      <c r="E416">
        <f t="shared" si="188"/>
        <v>6014.9949900327083</v>
      </c>
      <c r="F416">
        <f t="shared" si="189"/>
        <v>6015</v>
      </c>
      <c r="G416">
        <f t="shared" ref="G416:G479" si="209">C416-(C$7+F416*C$8)</f>
        <v>-6.8007101799594238E-3</v>
      </c>
      <c r="I416">
        <f t="shared" si="208"/>
        <v>-6.8007101799594238E-3</v>
      </c>
      <c r="P416">
        <f t="shared" si="190"/>
        <v>0.12667600004327212</v>
      </c>
      <c r="Q416" s="11">
        <f t="shared" si="191"/>
        <v>36646.207000000002</v>
      </c>
      <c r="R416">
        <f t="shared" si="207"/>
        <v>1.7816032172016525E-2</v>
      </c>
      <c r="S416" s="21">
        <v>0.1</v>
      </c>
      <c r="Z416">
        <f t="shared" si="192"/>
        <v>6015</v>
      </c>
      <c r="AA416" s="80">
        <f t="shared" si="193"/>
        <v>-9.2287679980574862E-3</v>
      </c>
      <c r="AB416" s="80">
        <f t="shared" si="194"/>
        <v>4.3067200582061951E-3</v>
      </c>
      <c r="AC416" s="80">
        <f t="shared" si="195"/>
        <v>-0.13347671022323154</v>
      </c>
      <c r="AD416" s="80">
        <f t="shared" si="205"/>
        <v>2.4280578180980623E-3</v>
      </c>
      <c r="AE416" s="80">
        <f t="shared" si="196"/>
        <v>5.8954647680271243E-7</v>
      </c>
      <c r="AF416">
        <f t="shared" si="206"/>
        <v>-0.13347671022323154</v>
      </c>
      <c r="AG416" s="106"/>
      <c r="AH416">
        <f t="shared" si="197"/>
        <v>-1.1107430238165619E-2</v>
      </c>
      <c r="AI416">
        <f t="shared" si="198"/>
        <v>0.75305113587143346</v>
      </c>
      <c r="AJ416">
        <f t="shared" si="199"/>
        <v>-0.39966678656678378</v>
      </c>
      <c r="AK416">
        <f t="shared" si="200"/>
        <v>-0.11557988931794146</v>
      </c>
      <c r="AL416">
        <f t="shared" si="201"/>
        <v>-2.7038451832481254</v>
      </c>
      <c r="AM416">
        <f t="shared" si="202"/>
        <v>-4.4956522340719403</v>
      </c>
      <c r="AN416" s="80">
        <f t="shared" si="203"/>
        <v>3.7139109758961233</v>
      </c>
      <c r="AO416" s="80">
        <f t="shared" si="203"/>
        <v>3.7139361560805413</v>
      </c>
      <c r="AP416" s="80">
        <f t="shared" si="203"/>
        <v>3.7138263015107849</v>
      </c>
      <c r="AQ416" s="80">
        <f t="shared" si="203"/>
        <v>3.7143056253693945</v>
      </c>
      <c r="AR416" s="80">
        <f t="shared" si="203"/>
        <v>3.7122152956725558</v>
      </c>
      <c r="AS416" s="80">
        <f t="shared" si="203"/>
        <v>3.7213520118648136</v>
      </c>
      <c r="AT416" s="80">
        <f t="shared" si="203"/>
        <v>3.6817988580698464</v>
      </c>
      <c r="AU416" s="80">
        <f t="shared" si="204"/>
        <v>3.8615835868260886</v>
      </c>
    </row>
    <row r="417" spans="1:47" x14ac:dyDescent="0.2">
      <c r="A417" s="16" t="s">
        <v>2521</v>
      </c>
      <c r="B417" s="41"/>
      <c r="C417" s="43">
        <v>51664.709600000002</v>
      </c>
      <c r="D417" s="42"/>
      <c r="E417">
        <f t="shared" si="188"/>
        <v>6014.9969054083995</v>
      </c>
      <c r="F417">
        <f t="shared" si="189"/>
        <v>6015</v>
      </c>
      <c r="G417">
        <f t="shared" si="209"/>
        <v>-4.2007101801573299E-3</v>
      </c>
      <c r="I417">
        <f t="shared" si="208"/>
        <v>-4.2007101801573299E-3</v>
      </c>
      <c r="P417">
        <f t="shared" si="190"/>
        <v>0.12667600004327212</v>
      </c>
      <c r="Q417" s="11">
        <f t="shared" si="191"/>
        <v>36646.209600000002</v>
      </c>
      <c r="R417">
        <f t="shared" si="207"/>
        <v>1.7128713278907522E-2</v>
      </c>
      <c r="S417" s="21">
        <v>0.1</v>
      </c>
      <c r="Z417">
        <f t="shared" si="192"/>
        <v>6015</v>
      </c>
      <c r="AA417" s="80">
        <f t="shared" si="193"/>
        <v>-9.2287679980574862E-3</v>
      </c>
      <c r="AB417" s="80">
        <f t="shared" si="194"/>
        <v>6.906720058008289E-3</v>
      </c>
      <c r="AC417" s="80">
        <f t="shared" si="195"/>
        <v>-0.13087671022342945</v>
      </c>
      <c r="AD417" s="80">
        <f t="shared" si="205"/>
        <v>5.0280578179001563E-3</v>
      </c>
      <c r="AE417" s="80">
        <f t="shared" si="196"/>
        <v>2.5281365420146882E-6</v>
      </c>
      <c r="AF417">
        <f t="shared" si="206"/>
        <v>-0.13087671022342945</v>
      </c>
      <c r="AG417" s="106"/>
      <c r="AH417">
        <f t="shared" si="197"/>
        <v>-1.1107430238165619E-2</v>
      </c>
      <c r="AI417">
        <f t="shared" si="198"/>
        <v>0.75305113587143346</v>
      </c>
      <c r="AJ417">
        <f t="shared" si="199"/>
        <v>-0.39966678656678378</v>
      </c>
      <c r="AK417">
        <f t="shared" si="200"/>
        <v>-0.11557988931794146</v>
      </c>
      <c r="AL417">
        <f t="shared" si="201"/>
        <v>-2.7038451832481254</v>
      </c>
      <c r="AM417">
        <f t="shared" si="202"/>
        <v>-4.4956522340719403</v>
      </c>
      <c r="AN417" s="80">
        <f t="shared" ref="AN417:AT432" si="210">$AU417+$AB$7*SIN(AO417)</f>
        <v>3.7139109758961233</v>
      </c>
      <c r="AO417" s="80">
        <f t="shared" si="210"/>
        <v>3.7139361560805413</v>
      </c>
      <c r="AP417" s="80">
        <f t="shared" si="210"/>
        <v>3.7138263015107849</v>
      </c>
      <c r="AQ417" s="80">
        <f t="shared" si="210"/>
        <v>3.7143056253693945</v>
      </c>
      <c r="AR417" s="80">
        <f t="shared" si="210"/>
        <v>3.7122152956725558</v>
      </c>
      <c r="AS417" s="80">
        <f t="shared" si="210"/>
        <v>3.7213520118648136</v>
      </c>
      <c r="AT417" s="80">
        <f t="shared" si="210"/>
        <v>3.6817988580698464</v>
      </c>
      <c r="AU417" s="80">
        <f t="shared" si="204"/>
        <v>3.8615835868260886</v>
      </c>
    </row>
    <row r="418" spans="1:47" x14ac:dyDescent="0.2">
      <c r="A418" s="16" t="s">
        <v>2521</v>
      </c>
      <c r="B418" s="41"/>
      <c r="C418" s="43">
        <v>51668.773000000001</v>
      </c>
      <c r="D418" s="42"/>
      <c r="E418" s="16">
        <f t="shared" si="188"/>
        <v>6017.9903429408159</v>
      </c>
      <c r="F418">
        <f t="shared" si="189"/>
        <v>6018</v>
      </c>
      <c r="G418">
        <f t="shared" si="209"/>
        <v>-1.3108840212225914E-2</v>
      </c>
      <c r="I418">
        <f t="shared" si="208"/>
        <v>-1.3108840212225914E-2</v>
      </c>
      <c r="P418">
        <f t="shared" si="190"/>
        <v>0.12681139604327213</v>
      </c>
      <c r="Q418" s="11">
        <f t="shared" si="191"/>
        <v>36650.273000000001</v>
      </c>
      <c r="R418">
        <f t="shared" si="207"/>
        <v>1.957767251379439E-2</v>
      </c>
      <c r="S418" s="21">
        <v>0.1</v>
      </c>
      <c r="Z418">
        <f t="shared" si="192"/>
        <v>6018</v>
      </c>
      <c r="AA418" s="80">
        <f t="shared" si="193"/>
        <v>-9.2589569721071088E-3</v>
      </c>
      <c r="AB418" s="80">
        <f t="shared" si="194"/>
        <v>-1.9727227210780927E-3</v>
      </c>
      <c r="AC418" s="80">
        <f t="shared" si="195"/>
        <v>-0.13992023625549804</v>
      </c>
      <c r="AD418" s="80">
        <f t="shared" si="205"/>
        <v>-3.8498832401188052E-3</v>
      </c>
      <c r="AE418" s="80">
        <f t="shared" si="196"/>
        <v>1.482160096254767E-6</v>
      </c>
      <c r="AF418">
        <f t="shared" si="206"/>
        <v>-0.13992023625549804</v>
      </c>
      <c r="AG418" s="106"/>
      <c r="AH418">
        <f t="shared" si="197"/>
        <v>-1.1136117491147821E-2</v>
      </c>
      <c r="AI418">
        <f t="shared" si="198"/>
        <v>0.75319294534634562</v>
      </c>
      <c r="AJ418">
        <f t="shared" si="199"/>
        <v>-0.4007897027208599</v>
      </c>
      <c r="AK418">
        <f t="shared" si="200"/>
        <v>-0.11588239763797119</v>
      </c>
      <c r="AL418">
        <f t="shared" si="201"/>
        <v>-2.7026198479329526</v>
      </c>
      <c r="AM418">
        <f t="shared" si="202"/>
        <v>-4.4826927017332077</v>
      </c>
      <c r="AN418" s="80">
        <f t="shared" si="210"/>
        <v>3.7154763378898688</v>
      </c>
      <c r="AO418" s="80">
        <f t="shared" si="210"/>
        <v>3.7155014151094163</v>
      </c>
      <c r="AP418" s="80">
        <f t="shared" si="210"/>
        <v>3.7153918991727681</v>
      </c>
      <c r="AQ418" s="80">
        <f t="shared" si="210"/>
        <v>3.7158702285402936</v>
      </c>
      <c r="AR418" s="80">
        <f t="shared" si="210"/>
        <v>3.7137821299901623</v>
      </c>
      <c r="AS418" s="80">
        <f t="shared" si="210"/>
        <v>3.7229183844518849</v>
      </c>
      <c r="AT418" s="80">
        <f t="shared" si="210"/>
        <v>3.6833287530237775</v>
      </c>
      <c r="AU418" s="80">
        <f t="shared" si="204"/>
        <v>3.8635075340610485</v>
      </c>
    </row>
    <row r="419" spans="1:47" x14ac:dyDescent="0.2">
      <c r="A419" s="16" t="s">
        <v>2521</v>
      </c>
      <c r="B419" s="41"/>
      <c r="C419" s="43">
        <v>51793.659500000002</v>
      </c>
      <c r="D419" s="42"/>
      <c r="E419" s="16">
        <f t="shared" si="188"/>
        <v>6109.9920992021334</v>
      </c>
      <c r="F419">
        <f t="shared" si="189"/>
        <v>6110</v>
      </c>
      <c r="G419">
        <f t="shared" si="209"/>
        <v>-1.0724827800004277E-2</v>
      </c>
      <c r="I419">
        <f t="shared" si="208"/>
        <v>-1.0724827800004277E-2</v>
      </c>
      <c r="P419">
        <f t="shared" si="190"/>
        <v>0.13099850004327213</v>
      </c>
      <c r="Q419" s="11">
        <f t="shared" si="191"/>
        <v>36775.159500000002</v>
      </c>
      <c r="R419">
        <f t="shared" si="207"/>
        <v>2.0085501654972804E-2</v>
      </c>
      <c r="S419" s="21">
        <v>0.1</v>
      </c>
      <c r="Z419">
        <f t="shared" si="192"/>
        <v>6110</v>
      </c>
      <c r="AA419" s="80">
        <f t="shared" si="193"/>
        <v>-1.0174023606869873E-2</v>
      </c>
      <c r="AB419" s="80">
        <f t="shared" si="194"/>
        <v>1.2800693590023643E-3</v>
      </c>
      <c r="AC419" s="80">
        <f t="shared" si="195"/>
        <v>-0.1417233278432764</v>
      </c>
      <c r="AD419" s="80">
        <f t="shared" si="205"/>
        <v>-5.5080419313440453E-4</v>
      </c>
      <c r="AE419" s="80">
        <f t="shared" si="196"/>
        <v>3.0338525917444237E-8</v>
      </c>
      <c r="AF419">
        <f t="shared" si="206"/>
        <v>-0.1417233278432764</v>
      </c>
      <c r="AG419" s="106"/>
      <c r="AH419">
        <f t="shared" si="197"/>
        <v>-1.2004897159006642E-2</v>
      </c>
      <c r="AI419">
        <f t="shared" si="198"/>
        <v>0.75774962325004869</v>
      </c>
      <c r="AJ419">
        <f t="shared" si="199"/>
        <v>-0.43513403917135418</v>
      </c>
      <c r="AK419">
        <f t="shared" si="200"/>
        <v>-0.12512876277516463</v>
      </c>
      <c r="AL419">
        <f t="shared" si="201"/>
        <v>-2.6648113491454311</v>
      </c>
      <c r="AM419">
        <f t="shared" si="202"/>
        <v>-4.1150291014431275</v>
      </c>
      <c r="AN419" s="80">
        <f t="shared" si="210"/>
        <v>3.7636283800620074</v>
      </c>
      <c r="AO419" s="80">
        <f t="shared" si="210"/>
        <v>3.7636501564186742</v>
      </c>
      <c r="AP419" s="80">
        <f t="shared" si="210"/>
        <v>3.7635518840921018</v>
      </c>
      <c r="AQ419" s="80">
        <f t="shared" si="210"/>
        <v>3.7639954222822545</v>
      </c>
      <c r="AR419" s="80">
        <f t="shared" si="210"/>
        <v>3.7619946919611413</v>
      </c>
      <c r="AS419" s="80">
        <f t="shared" si="210"/>
        <v>3.7710425816990449</v>
      </c>
      <c r="AT419" s="80">
        <f t="shared" si="210"/>
        <v>3.7305762759878478</v>
      </c>
      <c r="AU419" s="80">
        <f t="shared" si="204"/>
        <v>3.9225085825998138</v>
      </c>
    </row>
    <row r="420" spans="1:47" x14ac:dyDescent="0.2">
      <c r="A420" s="22" t="s">
        <v>2558</v>
      </c>
      <c r="B420" s="41" t="s">
        <v>2525</v>
      </c>
      <c r="C420" s="42">
        <v>52195.454599999997</v>
      </c>
      <c r="D420" s="42" t="s">
        <v>2559</v>
      </c>
      <c r="E420" s="16">
        <f t="shared" si="188"/>
        <v>6405.9877020670629</v>
      </c>
      <c r="F420">
        <f t="shared" si="189"/>
        <v>6406</v>
      </c>
      <c r="G420">
        <f t="shared" si="209"/>
        <v>-1.6693657424184494E-2</v>
      </c>
      <c r="I420">
        <f t="shared" si="208"/>
        <v>-1.6693657424184494E-2</v>
      </c>
      <c r="P420">
        <f t="shared" si="190"/>
        <v>0.14492944404327213</v>
      </c>
      <c r="Q420" s="11">
        <f t="shared" si="191"/>
        <v>37176.954599999997</v>
      </c>
      <c r="R420">
        <f t="shared" si="207"/>
        <v>2.6122026927959778E-2</v>
      </c>
      <c r="S420" s="21">
        <v>0.1</v>
      </c>
      <c r="Z420">
        <f t="shared" si="192"/>
        <v>6406</v>
      </c>
      <c r="AA420" s="80">
        <f t="shared" si="193"/>
        <v>-1.2957134082422769E-2</v>
      </c>
      <c r="AB420" s="80">
        <f t="shared" si="194"/>
        <v>-2.0576504161345516E-3</v>
      </c>
      <c r="AC420" s="80">
        <f t="shared" si="195"/>
        <v>-0.16162310146745662</v>
      </c>
      <c r="AD420" s="80">
        <f t="shared" si="205"/>
        <v>-3.7365233417617251E-3</v>
      </c>
      <c r="AE420" s="80">
        <f t="shared" si="196"/>
        <v>1.396160668353021E-6</v>
      </c>
      <c r="AF420">
        <f t="shared" si="206"/>
        <v>-0.16162310146745662</v>
      </c>
      <c r="AG420" s="106"/>
      <c r="AH420">
        <f t="shared" si="197"/>
        <v>-1.4636007008049942E-2</v>
      </c>
      <c r="AI420">
        <f t="shared" si="198"/>
        <v>0.7752583848458785</v>
      </c>
      <c r="AJ420">
        <f t="shared" si="199"/>
        <v>-0.54409101839887897</v>
      </c>
      <c r="AK420">
        <f t="shared" si="200"/>
        <v>-0.15438153622455486</v>
      </c>
      <c r="AL420">
        <f t="shared" si="201"/>
        <v>-2.5396931356880765</v>
      </c>
      <c r="AM420">
        <f t="shared" si="202"/>
        <v>-3.2218861841616602</v>
      </c>
      <c r="AN420" s="80">
        <f t="shared" si="210"/>
        <v>3.9207453470353375</v>
      </c>
      <c r="AO420" s="80">
        <f t="shared" si="210"/>
        <v>3.9207564655765506</v>
      </c>
      <c r="AP420" s="80">
        <f t="shared" si="210"/>
        <v>3.9206991541337515</v>
      </c>
      <c r="AQ420" s="80">
        <f t="shared" si="210"/>
        <v>3.9209946054633633</v>
      </c>
      <c r="AR420" s="80">
        <f t="shared" si="210"/>
        <v>3.9194724197947961</v>
      </c>
      <c r="AS420" s="80">
        <f t="shared" si="210"/>
        <v>3.9273395074829525</v>
      </c>
      <c r="AT420" s="80">
        <f t="shared" si="210"/>
        <v>3.8873114254053949</v>
      </c>
      <c r="AU420" s="80">
        <f t="shared" si="204"/>
        <v>4.1123380431158409</v>
      </c>
    </row>
    <row r="421" spans="1:47" x14ac:dyDescent="0.2">
      <c r="A421" s="22" t="s">
        <v>2558</v>
      </c>
      <c r="B421" s="41" t="s">
        <v>2525</v>
      </c>
      <c r="C421" s="42">
        <v>52195.4588</v>
      </c>
      <c r="D421" s="42" t="s">
        <v>2559</v>
      </c>
      <c r="E421" s="16">
        <f t="shared" si="188"/>
        <v>6405.9907961354893</v>
      </c>
      <c r="F421">
        <f t="shared" si="189"/>
        <v>6406</v>
      </c>
      <c r="G421">
        <f t="shared" si="209"/>
        <v>-1.2493657421146054E-2</v>
      </c>
      <c r="I421">
        <f t="shared" si="208"/>
        <v>-1.2493657421146054E-2</v>
      </c>
      <c r="P421">
        <f t="shared" si="190"/>
        <v>0.14492944404327213</v>
      </c>
      <c r="Q421" s="11">
        <f t="shared" si="191"/>
        <v>37176.9588</v>
      </c>
      <c r="R421">
        <f t="shared" si="207"/>
        <v>2.47820328746765E-2</v>
      </c>
      <c r="S421" s="21">
        <v>0.1</v>
      </c>
      <c r="Z421">
        <f t="shared" si="192"/>
        <v>6406</v>
      </c>
      <c r="AA421" s="80">
        <f t="shared" si="193"/>
        <v>-1.2957134082422769E-2</v>
      </c>
      <c r="AB421" s="80">
        <f t="shared" si="194"/>
        <v>2.1423495869038883E-3</v>
      </c>
      <c r="AC421" s="80">
        <f t="shared" si="195"/>
        <v>-0.15742310146441818</v>
      </c>
      <c r="AD421" s="80">
        <f t="shared" si="205"/>
        <v>4.634766612767148E-4</v>
      </c>
      <c r="AE421" s="80">
        <f t="shared" si="196"/>
        <v>2.1481061554821065E-8</v>
      </c>
      <c r="AF421">
        <f t="shared" si="206"/>
        <v>-0.15742310146441818</v>
      </c>
      <c r="AG421" s="106"/>
      <c r="AH421">
        <f t="shared" si="197"/>
        <v>-1.4636007008049942E-2</v>
      </c>
      <c r="AI421">
        <f t="shared" si="198"/>
        <v>0.7752583848458785</v>
      </c>
      <c r="AJ421">
        <f t="shared" si="199"/>
        <v>-0.54409101839887897</v>
      </c>
      <c r="AK421">
        <f t="shared" si="200"/>
        <v>-0.15438153622455486</v>
      </c>
      <c r="AL421">
        <f t="shared" si="201"/>
        <v>-2.5396931356880765</v>
      </c>
      <c r="AM421">
        <f t="shared" si="202"/>
        <v>-3.2218861841616602</v>
      </c>
      <c r="AN421" s="80">
        <f t="shared" si="210"/>
        <v>3.9207453470353375</v>
      </c>
      <c r="AO421" s="80">
        <f t="shared" si="210"/>
        <v>3.9207564655765506</v>
      </c>
      <c r="AP421" s="80">
        <f t="shared" si="210"/>
        <v>3.9206991541337515</v>
      </c>
      <c r="AQ421" s="80">
        <f t="shared" si="210"/>
        <v>3.9209946054633633</v>
      </c>
      <c r="AR421" s="80">
        <f t="shared" si="210"/>
        <v>3.9194724197947961</v>
      </c>
      <c r="AS421" s="80">
        <f t="shared" si="210"/>
        <v>3.9273395074829525</v>
      </c>
      <c r="AT421" s="80">
        <f t="shared" si="210"/>
        <v>3.8873114254053949</v>
      </c>
      <c r="AU421" s="80">
        <f t="shared" si="204"/>
        <v>4.1123380431158409</v>
      </c>
    </row>
    <row r="422" spans="1:47" x14ac:dyDescent="0.2">
      <c r="A422" s="22" t="s">
        <v>2558</v>
      </c>
      <c r="B422" s="41" t="s">
        <v>2525</v>
      </c>
      <c r="C422" s="42">
        <v>52195.459499999997</v>
      </c>
      <c r="D422" s="42" t="s">
        <v>2559</v>
      </c>
      <c r="E422" s="16">
        <f t="shared" si="188"/>
        <v>6405.9913118135573</v>
      </c>
      <c r="F422">
        <f t="shared" si="189"/>
        <v>6406</v>
      </c>
      <c r="G422">
        <f t="shared" si="209"/>
        <v>-1.1793657424277626E-2</v>
      </c>
      <c r="I422">
        <f t="shared" si="208"/>
        <v>-1.1793657424277626E-2</v>
      </c>
      <c r="P422">
        <f t="shared" si="190"/>
        <v>0.14492944404327213</v>
      </c>
      <c r="Q422" s="11">
        <f t="shared" si="191"/>
        <v>37176.959499999997</v>
      </c>
      <c r="R422">
        <f t="shared" si="207"/>
        <v>2.4562130533607895E-2</v>
      </c>
      <c r="S422" s="21">
        <v>0.1</v>
      </c>
      <c r="Z422">
        <f t="shared" si="192"/>
        <v>6406</v>
      </c>
      <c r="AA422" s="80">
        <f t="shared" si="193"/>
        <v>-1.2957134082422769E-2</v>
      </c>
      <c r="AB422" s="80">
        <f t="shared" si="194"/>
        <v>2.8423495837723162E-3</v>
      </c>
      <c r="AC422" s="80">
        <f t="shared" si="195"/>
        <v>-0.15672310146754975</v>
      </c>
      <c r="AD422" s="80">
        <f t="shared" si="205"/>
        <v>1.1634766581451426E-3</v>
      </c>
      <c r="AE422" s="80">
        <f t="shared" si="196"/>
        <v>1.3536779340485892E-7</v>
      </c>
      <c r="AF422">
        <f t="shared" si="206"/>
        <v>-0.15672310146754975</v>
      </c>
      <c r="AG422" s="106"/>
      <c r="AH422">
        <f t="shared" si="197"/>
        <v>-1.4636007008049942E-2</v>
      </c>
      <c r="AI422">
        <f t="shared" si="198"/>
        <v>0.7752583848458785</v>
      </c>
      <c r="AJ422">
        <f t="shared" si="199"/>
        <v>-0.54409101839887897</v>
      </c>
      <c r="AK422">
        <f t="shared" si="200"/>
        <v>-0.15438153622455486</v>
      </c>
      <c r="AL422">
        <f t="shared" si="201"/>
        <v>-2.5396931356880765</v>
      </c>
      <c r="AM422">
        <f t="shared" si="202"/>
        <v>-3.2218861841616602</v>
      </c>
      <c r="AN422" s="80">
        <f t="shared" si="210"/>
        <v>3.9207453470353375</v>
      </c>
      <c r="AO422" s="80">
        <f t="shared" si="210"/>
        <v>3.9207564655765506</v>
      </c>
      <c r="AP422" s="80">
        <f t="shared" si="210"/>
        <v>3.9206991541337515</v>
      </c>
      <c r="AQ422" s="80">
        <f t="shared" si="210"/>
        <v>3.9209946054633633</v>
      </c>
      <c r="AR422" s="80">
        <f t="shared" si="210"/>
        <v>3.9194724197947961</v>
      </c>
      <c r="AS422" s="80">
        <f t="shared" si="210"/>
        <v>3.9273395074829525</v>
      </c>
      <c r="AT422" s="80">
        <f t="shared" si="210"/>
        <v>3.8873114254053949</v>
      </c>
      <c r="AU422" s="80">
        <f t="shared" si="204"/>
        <v>4.1123380431158409</v>
      </c>
    </row>
    <row r="423" spans="1:47" x14ac:dyDescent="0.2">
      <c r="A423" s="22" t="s">
        <v>2558</v>
      </c>
      <c r="B423" s="41" t="s">
        <v>2525</v>
      </c>
      <c r="C423" s="42">
        <v>52195.4643</v>
      </c>
      <c r="D423" s="42" t="s">
        <v>2559</v>
      </c>
      <c r="E423" s="16">
        <f t="shared" si="188"/>
        <v>6405.9948478917586</v>
      </c>
      <c r="F423">
        <f t="shared" si="189"/>
        <v>6406</v>
      </c>
      <c r="G423">
        <f t="shared" si="209"/>
        <v>-6.9936574218445458E-3</v>
      </c>
      <c r="I423">
        <f t="shared" si="208"/>
        <v>-6.9936574218445458E-3</v>
      </c>
      <c r="P423">
        <f t="shared" si="190"/>
        <v>0.14492944404327213</v>
      </c>
      <c r="Q423" s="11">
        <f t="shared" si="191"/>
        <v>37176.9643</v>
      </c>
      <c r="R423">
        <f t="shared" si="207"/>
        <v>2.3080628758780135E-2</v>
      </c>
      <c r="S423" s="21">
        <v>0.1</v>
      </c>
      <c r="Z423">
        <f t="shared" si="192"/>
        <v>6406</v>
      </c>
      <c r="AA423" s="80">
        <f t="shared" si="193"/>
        <v>-1.2957134082422769E-2</v>
      </c>
      <c r="AB423" s="80">
        <f t="shared" si="194"/>
        <v>7.6423495862053964E-3</v>
      </c>
      <c r="AC423" s="80">
        <f t="shared" si="195"/>
        <v>-0.15192310146511667</v>
      </c>
      <c r="AD423" s="80">
        <f t="shared" si="205"/>
        <v>5.9634766605782229E-3</v>
      </c>
      <c r="AE423" s="80">
        <f t="shared" si="196"/>
        <v>3.5563053881261196E-6</v>
      </c>
      <c r="AF423">
        <f t="shared" si="206"/>
        <v>-0.15192310146511667</v>
      </c>
      <c r="AG423" s="106"/>
      <c r="AH423">
        <f t="shared" si="197"/>
        <v>-1.4636007008049942E-2</v>
      </c>
      <c r="AI423">
        <f t="shared" si="198"/>
        <v>0.7752583848458785</v>
      </c>
      <c r="AJ423">
        <f t="shared" si="199"/>
        <v>-0.54409101839887897</v>
      </c>
      <c r="AK423">
        <f t="shared" si="200"/>
        <v>-0.15438153622455486</v>
      </c>
      <c r="AL423">
        <f t="shared" si="201"/>
        <v>-2.5396931356880765</v>
      </c>
      <c r="AM423">
        <f t="shared" si="202"/>
        <v>-3.2218861841616602</v>
      </c>
      <c r="AN423" s="80">
        <f t="shared" si="210"/>
        <v>3.9207453470353375</v>
      </c>
      <c r="AO423" s="80">
        <f t="shared" si="210"/>
        <v>3.9207564655765506</v>
      </c>
      <c r="AP423" s="80">
        <f t="shared" si="210"/>
        <v>3.9206991541337515</v>
      </c>
      <c r="AQ423" s="80">
        <f t="shared" si="210"/>
        <v>3.9209946054633633</v>
      </c>
      <c r="AR423" s="80">
        <f t="shared" si="210"/>
        <v>3.9194724197947961</v>
      </c>
      <c r="AS423" s="80">
        <f t="shared" si="210"/>
        <v>3.9273395074829525</v>
      </c>
      <c r="AT423" s="80">
        <f t="shared" si="210"/>
        <v>3.8873114254053949</v>
      </c>
      <c r="AU423" s="80">
        <f t="shared" si="204"/>
        <v>4.1123380431158409</v>
      </c>
    </row>
    <row r="424" spans="1:47" x14ac:dyDescent="0.2">
      <c r="A424" s="16" t="s">
        <v>2383</v>
      </c>
      <c r="B424" s="41" t="s">
        <v>2525</v>
      </c>
      <c r="C424" s="42">
        <v>52370.567999999999</v>
      </c>
      <c r="D424" s="42">
        <v>3.0000000000000001E-3</v>
      </c>
      <c r="E424" s="16">
        <f t="shared" si="188"/>
        <v>6534.9907596024295</v>
      </c>
      <c r="F424">
        <f t="shared" si="189"/>
        <v>6535</v>
      </c>
      <c r="G424">
        <f t="shared" si="209"/>
        <v>-1.2543248718429822E-2</v>
      </c>
      <c r="I424">
        <f t="shared" si="208"/>
        <v>-1.2543248718429822E-2</v>
      </c>
      <c r="P424">
        <f t="shared" si="190"/>
        <v>0.15122000004327213</v>
      </c>
      <c r="Q424" s="11">
        <f t="shared" si="191"/>
        <v>37352.067999999999</v>
      </c>
      <c r="R424">
        <f t="shared" si="207"/>
        <v>2.6818401644987076E-2</v>
      </c>
      <c r="S424" s="21">
        <v>0.1</v>
      </c>
      <c r="Z424">
        <f t="shared" si="192"/>
        <v>6535</v>
      </c>
      <c r="AA424" s="80">
        <f t="shared" si="193"/>
        <v>-1.4079960089571547E-2</v>
      </c>
      <c r="AB424" s="80">
        <f t="shared" si="194"/>
        <v>3.1478717496099193E-3</v>
      </c>
      <c r="AC424" s="80">
        <f t="shared" si="195"/>
        <v>-0.16376324876170195</v>
      </c>
      <c r="AD424" s="80">
        <f t="shared" si="205"/>
        <v>1.5367113711417246E-3</v>
      </c>
      <c r="AE424" s="80">
        <f t="shared" si="196"/>
        <v>2.3614818381962794E-7</v>
      </c>
      <c r="AF424">
        <f t="shared" si="206"/>
        <v>-0.16376324876170195</v>
      </c>
      <c r="AG424" s="106"/>
      <c r="AH424">
        <f t="shared" si="197"/>
        <v>-1.5691120468039742E-2</v>
      </c>
      <c r="AI424">
        <f t="shared" si="198"/>
        <v>0.78433107420016612</v>
      </c>
      <c r="AJ424">
        <f t="shared" si="199"/>
        <v>-0.5905839626285736</v>
      </c>
      <c r="AK424">
        <f t="shared" si="200"/>
        <v>-0.16682136180202625</v>
      </c>
      <c r="AL424">
        <f t="shared" si="201"/>
        <v>-2.4832162002212668</v>
      </c>
      <c r="AM424">
        <f t="shared" si="202"/>
        <v>-2.9272453121248114</v>
      </c>
      <c r="AN424" s="80">
        <f t="shared" si="210"/>
        <v>3.9904326266265349</v>
      </c>
      <c r="AO424" s="80">
        <f t="shared" si="210"/>
        <v>3.9904399882489665</v>
      </c>
      <c r="AP424" s="80">
        <f t="shared" si="210"/>
        <v>3.9903991334578377</v>
      </c>
      <c r="AQ424" s="80">
        <f t="shared" si="210"/>
        <v>3.9906258892025419</v>
      </c>
      <c r="AR424" s="80">
        <f t="shared" si="210"/>
        <v>3.9893680664348548</v>
      </c>
      <c r="AS424" s="80">
        <f t="shared" si="210"/>
        <v>3.9963681044871633</v>
      </c>
      <c r="AT424" s="80">
        <f t="shared" si="210"/>
        <v>3.9580877558456877</v>
      </c>
      <c r="AU424" s="80">
        <f t="shared" si="204"/>
        <v>4.19506777421911</v>
      </c>
    </row>
    <row r="425" spans="1:47" x14ac:dyDescent="0.2">
      <c r="A425" s="22" t="s">
        <v>2553</v>
      </c>
      <c r="B425" s="41" t="s">
        <v>2525</v>
      </c>
      <c r="C425" s="42">
        <v>52598.618999999999</v>
      </c>
      <c r="D425" s="42">
        <v>3.0000000000000001E-3</v>
      </c>
      <c r="E425" s="16">
        <f t="shared" si="188"/>
        <v>6702.9920449066822</v>
      </c>
      <c r="F425">
        <f t="shared" si="189"/>
        <v>6703</v>
      </c>
      <c r="G425">
        <f t="shared" si="209"/>
        <v>-1.0798530398460571E-2</v>
      </c>
      <c r="I425">
        <f t="shared" si="208"/>
        <v>-1.0798530398460571E-2</v>
      </c>
      <c r="P425">
        <f t="shared" si="190"/>
        <v>0.15961193604327215</v>
      </c>
      <c r="Q425" s="11">
        <f t="shared" si="191"/>
        <v>37580.118999999999</v>
      </c>
      <c r="R425">
        <f t="shared" si="207"/>
        <v>2.9039727072888911E-2</v>
      </c>
      <c r="S425" s="21">
        <v>0.1</v>
      </c>
      <c r="Z425">
        <f t="shared" si="192"/>
        <v>6703</v>
      </c>
      <c r="AA425" s="80">
        <f t="shared" si="193"/>
        <v>-1.5445581359074003E-2</v>
      </c>
      <c r="AB425" s="80">
        <f t="shared" si="194"/>
        <v>6.1686905979645434E-3</v>
      </c>
      <c r="AC425" s="80">
        <f t="shared" si="195"/>
        <v>-0.17041046644173272</v>
      </c>
      <c r="AD425" s="80">
        <f t="shared" si="205"/>
        <v>4.6470509606134323E-3</v>
      </c>
      <c r="AE425" s="80">
        <f t="shared" si="196"/>
        <v>2.1595082630538224E-6</v>
      </c>
      <c r="AF425">
        <f t="shared" si="206"/>
        <v>-0.17041046644173272</v>
      </c>
      <c r="AG425" s="106"/>
      <c r="AH425">
        <f t="shared" si="197"/>
        <v>-1.6967220996425114E-2</v>
      </c>
      <c r="AI425">
        <f t="shared" si="198"/>
        <v>0.79755754906916954</v>
      </c>
      <c r="AJ425">
        <f t="shared" si="199"/>
        <v>-0.649891191466615</v>
      </c>
      <c r="AK425">
        <f t="shared" si="200"/>
        <v>-0.18264584958398342</v>
      </c>
      <c r="AL425">
        <f t="shared" si="201"/>
        <v>-2.4075572285116253</v>
      </c>
      <c r="AM425">
        <f t="shared" si="202"/>
        <v>-2.6012119931025111</v>
      </c>
      <c r="AN425" s="80">
        <f t="shared" si="210"/>
        <v>4.0824785624926907</v>
      </c>
      <c r="AO425" s="80">
        <f t="shared" si="210"/>
        <v>4.0824823204631731</v>
      </c>
      <c r="AP425" s="80">
        <f t="shared" si="210"/>
        <v>4.0824589233896935</v>
      </c>
      <c r="AQ425" s="80">
        <f t="shared" si="210"/>
        <v>4.082604605472417</v>
      </c>
      <c r="AR425" s="80">
        <f t="shared" si="210"/>
        <v>4.0816979878483961</v>
      </c>
      <c r="AS425" s="80">
        <f t="shared" si="210"/>
        <v>4.0873585741107519</v>
      </c>
      <c r="AT425" s="80">
        <f t="shared" si="210"/>
        <v>4.0527027690360393</v>
      </c>
      <c r="AU425" s="80">
        <f t="shared" si="204"/>
        <v>4.3028088193768559</v>
      </c>
    </row>
    <row r="426" spans="1:47" x14ac:dyDescent="0.2">
      <c r="A426" s="28" t="s">
        <v>2545</v>
      </c>
      <c r="B426" s="44" t="s">
        <v>2525</v>
      </c>
      <c r="C426" s="45">
        <v>52602.688920000001</v>
      </c>
      <c r="D426" s="45">
        <v>3.0000000000000001E-5</v>
      </c>
      <c r="E426" s="16">
        <f t="shared" si="188"/>
        <v>6705.9902856119879</v>
      </c>
      <c r="F426">
        <f t="shared" si="189"/>
        <v>6706</v>
      </c>
      <c r="G426">
        <f t="shared" si="209"/>
        <v>-1.3186660427891184E-2</v>
      </c>
      <c r="K426">
        <f t="shared" ref="K426:K433" si="211">G426</f>
        <v>-1.3186660427891184E-2</v>
      </c>
      <c r="P426">
        <f t="shared" si="190"/>
        <v>0.15976384404327212</v>
      </c>
      <c r="Q426" s="11">
        <f t="shared" si="191"/>
        <v>37584.188920000001</v>
      </c>
      <c r="R426">
        <f t="shared" si="207"/>
        <v>2.9911876996829879E-2</v>
      </c>
      <c r="S426" s="21">
        <v>1</v>
      </c>
      <c r="Z426">
        <f t="shared" si="192"/>
        <v>6706</v>
      </c>
      <c r="AA426" s="80">
        <f t="shared" si="193"/>
        <v>-1.5468892848280902E-2</v>
      </c>
      <c r="AB426" s="80">
        <f t="shared" si="194"/>
        <v>3.8022597272898001E-3</v>
      </c>
      <c r="AC426" s="80">
        <f t="shared" si="195"/>
        <v>-0.17295050447116331</v>
      </c>
      <c r="AD426" s="80">
        <f t="shared" si="205"/>
        <v>2.2822324203897182E-3</v>
      </c>
      <c r="AE426" s="80">
        <f t="shared" si="196"/>
        <v>5.2085848206779109E-6</v>
      </c>
      <c r="AF426">
        <f t="shared" si="206"/>
        <v>-0.17295050447116331</v>
      </c>
      <c r="AG426" s="106"/>
      <c r="AH426">
        <f t="shared" si="197"/>
        <v>-1.6988920155180984E-2</v>
      </c>
      <c r="AI426">
        <f t="shared" si="198"/>
        <v>0.79780880770547613</v>
      </c>
      <c r="AJ426">
        <f t="shared" si="199"/>
        <v>-0.65093532087202299</v>
      </c>
      <c r="AK426">
        <f t="shared" si="200"/>
        <v>-0.18292395706318973</v>
      </c>
      <c r="AL426">
        <f t="shared" si="201"/>
        <v>-2.4061826150059478</v>
      </c>
      <c r="AM426">
        <f t="shared" si="202"/>
        <v>-2.5958836853059943</v>
      </c>
      <c r="AN426" s="80">
        <f t="shared" si="210"/>
        <v>4.0841365275265469</v>
      </c>
      <c r="AO426" s="80">
        <f t="shared" si="210"/>
        <v>4.0841402347027618</v>
      </c>
      <c r="AP426" s="80">
        <f t="shared" si="210"/>
        <v>4.0841171012261457</v>
      </c>
      <c r="AQ426" s="80">
        <f t="shared" si="210"/>
        <v>4.0842614705169566</v>
      </c>
      <c r="AR426" s="80">
        <f t="shared" si="210"/>
        <v>4.0833609724222706</v>
      </c>
      <c r="AS426" s="80">
        <f t="shared" si="210"/>
        <v>4.0889961704889268</v>
      </c>
      <c r="AT426" s="80">
        <f t="shared" si="210"/>
        <v>4.0544182788782823</v>
      </c>
      <c r="AU426" s="80">
        <f t="shared" si="204"/>
        <v>4.3047327666118154</v>
      </c>
    </row>
    <row r="427" spans="1:47" x14ac:dyDescent="0.2">
      <c r="A427" s="22" t="s">
        <v>2555</v>
      </c>
      <c r="B427" s="41" t="s">
        <v>2525</v>
      </c>
      <c r="C427" s="42">
        <v>52708.568099999997</v>
      </c>
      <c r="D427" s="42">
        <v>0</v>
      </c>
      <c r="E427" s="16">
        <f t="shared" si="188"/>
        <v>6783.9896731479321</v>
      </c>
      <c r="F427">
        <f t="shared" si="189"/>
        <v>6784</v>
      </c>
      <c r="G427">
        <f t="shared" si="209"/>
        <v>-1.4018041212693788E-2</v>
      </c>
      <c r="K427">
        <f t="shared" si="211"/>
        <v>-1.4018041212693788E-2</v>
      </c>
      <c r="P427">
        <f t="shared" si="190"/>
        <v>0.16373872404327211</v>
      </c>
      <c r="Q427" s="11">
        <f t="shared" si="191"/>
        <v>37690.068099999997</v>
      </c>
      <c r="R427">
        <f t="shared" si="207"/>
        <v>3.1597467594264565E-2</v>
      </c>
      <c r="S427" s="21">
        <v>1</v>
      </c>
      <c r="Z427">
        <f t="shared" si="192"/>
        <v>6784</v>
      </c>
      <c r="AA427" s="80">
        <f t="shared" si="193"/>
        <v>-1.6060899995672132E-2</v>
      </c>
      <c r="AB427" s="80">
        <f t="shared" si="194"/>
        <v>3.5207962079177209E-3</v>
      </c>
      <c r="AC427" s="80">
        <f t="shared" si="195"/>
        <v>-0.1777567652559659</v>
      </c>
      <c r="AD427" s="80">
        <f t="shared" si="205"/>
        <v>2.0428587829783434E-3</v>
      </c>
      <c r="AE427" s="80">
        <f t="shared" si="196"/>
        <v>4.1732720071917582E-6</v>
      </c>
      <c r="AF427">
        <f t="shared" si="206"/>
        <v>-0.1777567652559659</v>
      </c>
      <c r="AG427" s="106"/>
      <c r="AH427">
        <f t="shared" si="197"/>
        <v>-1.7538837420611509E-2</v>
      </c>
      <c r="AI427">
        <f t="shared" si="198"/>
        <v>0.804533268925814</v>
      </c>
      <c r="AJ427">
        <f t="shared" si="199"/>
        <v>-0.67787364167347897</v>
      </c>
      <c r="AK427">
        <f t="shared" si="200"/>
        <v>-0.1900926336087452</v>
      </c>
      <c r="AL427">
        <f t="shared" si="201"/>
        <v>-2.3701320312594496</v>
      </c>
      <c r="AM427">
        <f t="shared" si="202"/>
        <v>-2.4626143879679221</v>
      </c>
      <c r="AN427" s="80">
        <f t="shared" si="210"/>
        <v>4.1274304024072244</v>
      </c>
      <c r="AO427" s="80">
        <f t="shared" si="210"/>
        <v>4.1274329468149658</v>
      </c>
      <c r="AP427" s="80">
        <f t="shared" si="210"/>
        <v>4.1274160464672844</v>
      </c>
      <c r="AQ427" s="80">
        <f t="shared" si="210"/>
        <v>4.1275283092592492</v>
      </c>
      <c r="AR427" s="80">
        <f t="shared" si="210"/>
        <v>4.1267829450753819</v>
      </c>
      <c r="AS427" s="80">
        <f t="shared" si="210"/>
        <v>4.1317475808977999</v>
      </c>
      <c r="AT427" s="80">
        <f t="shared" si="210"/>
        <v>4.0993489425765208</v>
      </c>
      <c r="AU427" s="80">
        <f t="shared" si="204"/>
        <v>4.3547553947207689</v>
      </c>
    </row>
    <row r="428" spans="1:47" x14ac:dyDescent="0.2">
      <c r="A428" s="22" t="s">
        <v>2555</v>
      </c>
      <c r="B428" s="41" t="s">
        <v>2550</v>
      </c>
      <c r="C428" s="42">
        <v>52710.606399999997</v>
      </c>
      <c r="D428" s="42">
        <v>1.1000000000000001E-3</v>
      </c>
      <c r="E428" s="16">
        <f t="shared" si="188"/>
        <v>6785.4912540216656</v>
      </c>
      <c r="F428">
        <f t="shared" si="189"/>
        <v>6785.5</v>
      </c>
      <c r="G428">
        <f t="shared" si="209"/>
        <v>-1.18721062244731E-2</v>
      </c>
      <c r="K428">
        <f t="shared" si="211"/>
        <v>-1.18721062244731E-2</v>
      </c>
      <c r="P428">
        <f t="shared" si="190"/>
        <v>0.16381564104327212</v>
      </c>
      <c r="Q428" s="11">
        <f t="shared" si="191"/>
        <v>37692.106399999997</v>
      </c>
      <c r="R428">
        <f t="shared" si="207"/>
        <v>3.0866184540015117E-2</v>
      </c>
      <c r="S428" s="21">
        <v>1</v>
      </c>
      <c r="Z428">
        <f t="shared" si="192"/>
        <v>6785.5</v>
      </c>
      <c r="AA428" s="80">
        <f t="shared" si="193"/>
        <v>-1.6072013279917668E-2</v>
      </c>
      <c r="AB428" s="80">
        <f t="shared" si="194"/>
        <v>5.6770318642841294E-3</v>
      </c>
      <c r="AC428" s="80">
        <f t="shared" si="195"/>
        <v>-0.17568774726774522</v>
      </c>
      <c r="AD428" s="80">
        <f t="shared" si="205"/>
        <v>4.1999070554445683E-3</v>
      </c>
      <c r="AE428" s="80">
        <f t="shared" si="196"/>
        <v>1.7639219274373065E-5</v>
      </c>
      <c r="AF428">
        <f t="shared" si="206"/>
        <v>-0.17568774726774522</v>
      </c>
      <c r="AG428" s="106"/>
      <c r="AH428">
        <f t="shared" si="197"/>
        <v>-1.754913808875723E-2</v>
      </c>
      <c r="AI428">
        <f t="shared" si="198"/>
        <v>0.80466624402628606</v>
      </c>
      <c r="AJ428">
        <f t="shared" si="199"/>
        <v>-0.67838756893231567</v>
      </c>
      <c r="AK428">
        <f t="shared" si="200"/>
        <v>-0.19022927242235452</v>
      </c>
      <c r="AL428">
        <f t="shared" si="201"/>
        <v>-2.3694327547100595</v>
      </c>
      <c r="AM428">
        <f t="shared" si="202"/>
        <v>-2.4601465038045491</v>
      </c>
      <c r="AN428" s="80">
        <f t="shared" si="210"/>
        <v>4.128266571760471</v>
      </c>
      <c r="AO428" s="80">
        <f t="shared" si="210"/>
        <v>4.1282690966894808</v>
      </c>
      <c r="AP428" s="80">
        <f t="shared" si="210"/>
        <v>4.1282523045148594</v>
      </c>
      <c r="AQ428" s="80">
        <f t="shared" si="210"/>
        <v>4.1283639897808779</v>
      </c>
      <c r="AR428" s="80">
        <f t="shared" si="210"/>
        <v>4.1276215218678241</v>
      </c>
      <c r="AS428" s="80">
        <f t="shared" si="210"/>
        <v>4.1325731140358322</v>
      </c>
      <c r="AT428" s="80">
        <f t="shared" si="210"/>
        <v>4.1002192175597134</v>
      </c>
      <c r="AU428" s="80">
        <f t="shared" si="204"/>
        <v>4.3557173683382491</v>
      </c>
    </row>
    <row r="429" spans="1:47" x14ac:dyDescent="0.2">
      <c r="A429" s="22" t="s">
        <v>2555</v>
      </c>
      <c r="B429" s="41" t="s">
        <v>2525</v>
      </c>
      <c r="C429" s="42">
        <v>52769.652000000002</v>
      </c>
      <c r="D429" s="42">
        <v>1E-4</v>
      </c>
      <c r="E429" s="16">
        <f t="shared" si="188"/>
        <v>6828.9891412993429</v>
      </c>
      <c r="F429">
        <f t="shared" si="189"/>
        <v>6829</v>
      </c>
      <c r="G429">
        <f t="shared" si="209"/>
        <v>-1.4739991653186735E-2</v>
      </c>
      <c r="K429">
        <f t="shared" si="211"/>
        <v>-1.4739991653186735E-2</v>
      </c>
      <c r="P429">
        <f t="shared" si="190"/>
        <v>0.16605406404327211</v>
      </c>
      <c r="Q429" s="11">
        <f t="shared" si="191"/>
        <v>37751.152000000002</v>
      </c>
      <c r="R429">
        <f t="shared" si="207"/>
        <v>3.2686490575174261E-2</v>
      </c>
      <c r="S429" s="21">
        <v>1</v>
      </c>
      <c r="Z429">
        <f t="shared" si="192"/>
        <v>6829</v>
      </c>
      <c r="AA429" s="80">
        <f t="shared" si="193"/>
        <v>-1.6389706124374334E-2</v>
      </c>
      <c r="AB429" s="80">
        <f t="shared" si="194"/>
        <v>3.1032209620985539E-3</v>
      </c>
      <c r="AC429" s="80">
        <f t="shared" si="195"/>
        <v>-0.18079405569645884</v>
      </c>
      <c r="AD429" s="80">
        <f t="shared" si="205"/>
        <v>1.6497144711875994E-3</v>
      </c>
      <c r="AE429" s="80">
        <f t="shared" si="196"/>
        <v>2.7215578364457806E-6</v>
      </c>
      <c r="AF429">
        <f t="shared" si="206"/>
        <v>-0.18079405569645884</v>
      </c>
      <c r="AG429" s="106"/>
      <c r="AH429">
        <f t="shared" si="197"/>
        <v>-1.7843212615285289E-2</v>
      </c>
      <c r="AI429">
        <f t="shared" si="198"/>
        <v>0.80858356105295659</v>
      </c>
      <c r="AJ429">
        <f t="shared" si="199"/>
        <v>-0.69321947974820464</v>
      </c>
      <c r="AK429">
        <f t="shared" si="200"/>
        <v>-0.1941705415606847</v>
      </c>
      <c r="AL429">
        <f t="shared" si="201"/>
        <v>-2.3490519881918024</v>
      </c>
      <c r="AM429">
        <f t="shared" si="202"/>
        <v>-2.3900358865684543</v>
      </c>
      <c r="AN429" s="80">
        <f t="shared" si="210"/>
        <v>4.1525762112926499</v>
      </c>
      <c r="AO429" s="80">
        <f t="shared" si="210"/>
        <v>4.1525782158611326</v>
      </c>
      <c r="AP429" s="80">
        <f t="shared" si="210"/>
        <v>4.1525643712108407</v>
      </c>
      <c r="AQ429" s="80">
        <f t="shared" si="210"/>
        <v>4.1526599962047488</v>
      </c>
      <c r="AR429" s="80">
        <f t="shared" si="210"/>
        <v>4.1519998117638384</v>
      </c>
      <c r="AS429" s="80">
        <f t="shared" si="210"/>
        <v>4.1565719274354498</v>
      </c>
      <c r="AT429" s="80">
        <f t="shared" si="210"/>
        <v>4.1255603794612288</v>
      </c>
      <c r="AU429" s="80">
        <f t="shared" si="204"/>
        <v>4.3836146032451646</v>
      </c>
    </row>
    <row r="430" spans="1:47" x14ac:dyDescent="0.2">
      <c r="A430" s="22" t="s">
        <v>2555</v>
      </c>
      <c r="B430" s="41" t="s">
        <v>2550</v>
      </c>
      <c r="C430" s="42">
        <v>52771.691099999996</v>
      </c>
      <c r="D430" s="42">
        <v>1.1000000000000001E-3</v>
      </c>
      <c r="E430" s="16">
        <f t="shared" si="188"/>
        <v>6830.4913115194386</v>
      </c>
      <c r="F430">
        <f t="shared" si="189"/>
        <v>6830.5</v>
      </c>
      <c r="G430">
        <f t="shared" si="209"/>
        <v>-1.1794056677899789E-2</v>
      </c>
      <c r="K430">
        <f t="shared" si="211"/>
        <v>-1.1794056677899789E-2</v>
      </c>
      <c r="P430">
        <f t="shared" si="190"/>
        <v>0.16613152104327214</v>
      </c>
      <c r="Q430" s="11">
        <f t="shared" si="191"/>
        <v>37753.191099999996</v>
      </c>
      <c r="R430">
        <f t="shared" si="207"/>
        <v>3.1657511207412795E-2</v>
      </c>
      <c r="S430" s="21">
        <v>1</v>
      </c>
      <c r="Z430">
        <f t="shared" si="192"/>
        <v>6830.5</v>
      </c>
      <c r="AA430" s="80">
        <f t="shared" si="193"/>
        <v>-1.6400500893150281E-2</v>
      </c>
      <c r="AB430" s="80">
        <f t="shared" si="194"/>
        <v>6.0591344727489449E-3</v>
      </c>
      <c r="AC430" s="80">
        <f t="shared" si="195"/>
        <v>-0.17792557772117193</v>
      </c>
      <c r="AD430" s="80">
        <f t="shared" si="205"/>
        <v>4.6064442152504922E-3</v>
      </c>
      <c r="AE430" s="80">
        <f t="shared" si="196"/>
        <v>2.1219328308214722E-5</v>
      </c>
      <c r="AF430">
        <f t="shared" si="206"/>
        <v>-0.17792557772117193</v>
      </c>
      <c r="AG430" s="106"/>
      <c r="AH430">
        <f t="shared" si="197"/>
        <v>-1.7853191150648734E-2</v>
      </c>
      <c r="AI430">
        <f t="shared" si="198"/>
        <v>0.80872075876354199</v>
      </c>
      <c r="AJ430">
        <f t="shared" si="199"/>
        <v>-0.6937283831013159</v>
      </c>
      <c r="AK430">
        <f t="shared" si="200"/>
        <v>-0.19430569775779019</v>
      </c>
      <c r="AL430">
        <f t="shared" si="201"/>
        <v>-2.3483456505011264</v>
      </c>
      <c r="AM430">
        <f t="shared" si="202"/>
        <v>-2.3876673205548449</v>
      </c>
      <c r="AN430" s="80">
        <f t="shared" si="210"/>
        <v>4.1534165914875132</v>
      </c>
      <c r="AO430" s="80">
        <f t="shared" si="210"/>
        <v>4.1534185796069911</v>
      </c>
      <c r="AP430" s="80">
        <f t="shared" si="210"/>
        <v>4.1534048301193689</v>
      </c>
      <c r="AQ430" s="80">
        <f t="shared" si="210"/>
        <v>4.1534999253615377</v>
      </c>
      <c r="AR430" s="80">
        <f t="shared" si="210"/>
        <v>4.1528425159603017</v>
      </c>
      <c r="AS430" s="80">
        <f t="shared" si="210"/>
        <v>4.1574015205781736</v>
      </c>
      <c r="AT430" s="80">
        <f t="shared" si="210"/>
        <v>4.1264377834587282</v>
      </c>
      <c r="AU430" s="80">
        <f t="shared" si="204"/>
        <v>4.3845765768626448</v>
      </c>
    </row>
    <row r="431" spans="1:47" x14ac:dyDescent="0.2">
      <c r="A431" s="22" t="s">
        <v>2555</v>
      </c>
      <c r="B431" s="41" t="s">
        <v>2525</v>
      </c>
      <c r="C431" s="42">
        <v>52773.724300000002</v>
      </c>
      <c r="D431" s="42">
        <v>1E-4</v>
      </c>
      <c r="E431" s="16">
        <f t="shared" si="188"/>
        <v>6831.9891353100884</v>
      </c>
      <c r="F431">
        <f t="shared" si="189"/>
        <v>6832</v>
      </c>
      <c r="G431">
        <f t="shared" si="209"/>
        <v>-1.4748121684533544E-2</v>
      </c>
      <c r="K431">
        <f t="shared" si="211"/>
        <v>-1.4748121684533544E-2</v>
      </c>
      <c r="P431">
        <f t="shared" si="190"/>
        <v>0.16620899604327213</v>
      </c>
      <c r="Q431" s="11">
        <f t="shared" si="191"/>
        <v>37755.224300000002</v>
      </c>
      <c r="R431">
        <f t="shared" si="207"/>
        <v>3.2745478456354921E-2</v>
      </c>
      <c r="S431" s="21">
        <v>1</v>
      </c>
      <c r="Z431">
        <f t="shared" si="192"/>
        <v>6832</v>
      </c>
      <c r="AA431" s="80">
        <f t="shared" si="193"/>
        <v>-1.6411284864324045E-2</v>
      </c>
      <c r="AB431" s="80">
        <f t="shared" si="194"/>
        <v>3.1150370832993581E-3</v>
      </c>
      <c r="AC431" s="80">
        <f t="shared" si="195"/>
        <v>-0.18095711772780568</v>
      </c>
      <c r="AD431" s="80">
        <f t="shared" si="205"/>
        <v>1.6631631797905007E-3</v>
      </c>
      <c r="AE431" s="80">
        <f t="shared" si="196"/>
        <v>2.7661117626108494E-6</v>
      </c>
      <c r="AF431">
        <f t="shared" si="206"/>
        <v>-0.18095711772780568</v>
      </c>
      <c r="AG431" s="106"/>
      <c r="AH431">
        <f t="shared" si="197"/>
        <v>-1.7863158767832902E-2</v>
      </c>
      <c r="AI431">
        <f t="shared" si="198"/>
        <v>0.80885809853412782</v>
      </c>
      <c r="AJ431">
        <f t="shared" si="199"/>
        <v>-0.69423711294482604</v>
      </c>
      <c r="AK431">
        <f t="shared" si="200"/>
        <v>-0.19444080285050155</v>
      </c>
      <c r="AL431">
        <f t="shared" si="201"/>
        <v>-2.3476390730031582</v>
      </c>
      <c r="AM431">
        <f t="shared" si="202"/>
        <v>-2.3853019436455196</v>
      </c>
      <c r="AN431" s="80">
        <f t="shared" si="210"/>
        <v>4.1542571143193836</v>
      </c>
      <c r="AO431" s="80">
        <f t="shared" si="210"/>
        <v>4.1542590860866682</v>
      </c>
      <c r="AP431" s="80">
        <f t="shared" si="210"/>
        <v>4.154245431334485</v>
      </c>
      <c r="AQ431" s="80">
        <f t="shared" si="210"/>
        <v>4.1543399984474947</v>
      </c>
      <c r="AR431" s="80">
        <f t="shared" si="210"/>
        <v>4.1536853597099359</v>
      </c>
      <c r="AS431" s="80">
        <f t="shared" si="210"/>
        <v>4.1582312526386769</v>
      </c>
      <c r="AT431" s="80">
        <f t="shared" si="210"/>
        <v>4.1273154263361036</v>
      </c>
      <c r="AU431" s="80">
        <f t="shared" si="204"/>
        <v>4.385538550480125</v>
      </c>
    </row>
    <row r="432" spans="1:47" x14ac:dyDescent="0.2">
      <c r="A432" s="16" t="s">
        <v>2524</v>
      </c>
      <c r="B432" s="41" t="s">
        <v>2525</v>
      </c>
      <c r="C432" s="42">
        <v>52837.522599999997</v>
      </c>
      <c r="D432" s="42">
        <v>2.0000000000000001E-4</v>
      </c>
      <c r="E432" s="16">
        <f t="shared" si="188"/>
        <v>6878.9882556832745</v>
      </c>
      <c r="F432">
        <f t="shared" si="189"/>
        <v>6879</v>
      </c>
      <c r="G432">
        <f t="shared" si="209"/>
        <v>-1.5942158832331188E-2</v>
      </c>
      <c r="K432">
        <f t="shared" si="211"/>
        <v>-1.5942158832331188E-2</v>
      </c>
      <c r="P432">
        <f t="shared" si="190"/>
        <v>0.16864566404327214</v>
      </c>
      <c r="Q432" s="11">
        <f t="shared" si="191"/>
        <v>37819.022599999997</v>
      </c>
      <c r="R432">
        <f t="shared" si="207"/>
        <v>3.4072664353955104E-2</v>
      </c>
      <c r="S432" s="21">
        <v>1</v>
      </c>
      <c r="Z432">
        <f t="shared" si="192"/>
        <v>6879</v>
      </c>
      <c r="AA432" s="80">
        <f t="shared" si="193"/>
        <v>-1.6743646791816155E-2</v>
      </c>
      <c r="AB432" s="80">
        <f t="shared" si="194"/>
        <v>2.2277216923252269E-3</v>
      </c>
      <c r="AC432" s="80">
        <f t="shared" si="195"/>
        <v>-0.18458782287560332</v>
      </c>
      <c r="AD432" s="80">
        <f t="shared" si="205"/>
        <v>8.0148795948496721E-4</v>
      </c>
      <c r="AE432" s="80">
        <f t="shared" si="196"/>
        <v>6.4238294919937648E-7</v>
      </c>
      <c r="AF432">
        <f t="shared" si="206"/>
        <v>-0.18458782287560332</v>
      </c>
      <c r="AG432" s="106"/>
      <c r="AH432">
        <f t="shared" si="197"/>
        <v>-1.8169880524656415E-2</v>
      </c>
      <c r="AI432">
        <f t="shared" si="198"/>
        <v>0.81323385269161952</v>
      </c>
      <c r="AJ432">
        <f t="shared" si="199"/>
        <v>-0.71008714168241371</v>
      </c>
      <c r="AK432">
        <f t="shared" si="200"/>
        <v>-0.19864757367942129</v>
      </c>
      <c r="AL432">
        <f t="shared" si="201"/>
        <v>-2.3253765300687306</v>
      </c>
      <c r="AM432">
        <f t="shared" si="202"/>
        <v>-2.3127605452016584</v>
      </c>
      <c r="AN432" s="80">
        <f t="shared" si="210"/>
        <v>4.1806665853342917</v>
      </c>
      <c r="AO432" s="80">
        <f t="shared" si="210"/>
        <v>4.1806680921494124</v>
      </c>
      <c r="AP432" s="80">
        <f t="shared" si="210"/>
        <v>4.1806571924467146</v>
      </c>
      <c r="AQ432" s="80">
        <f t="shared" si="210"/>
        <v>4.1807360411252565</v>
      </c>
      <c r="AR432" s="80">
        <f t="shared" si="210"/>
        <v>4.1801658862215003</v>
      </c>
      <c r="AS432" s="80">
        <f t="shared" si="210"/>
        <v>4.1843012121051277</v>
      </c>
      <c r="AT432" s="80">
        <f t="shared" si="210"/>
        <v>4.1549363388676719</v>
      </c>
      <c r="AU432" s="80">
        <f t="shared" si="204"/>
        <v>4.4156803904944937</v>
      </c>
    </row>
    <row r="433" spans="1:47" x14ac:dyDescent="0.2">
      <c r="A433" s="22" t="s">
        <v>2527</v>
      </c>
      <c r="B433" s="41" t="s">
        <v>2525</v>
      </c>
      <c r="C433" s="42">
        <v>52867.392999999996</v>
      </c>
      <c r="D433" s="42">
        <v>6.0000000000000001E-3</v>
      </c>
      <c r="E433" s="16">
        <f t="shared" si="188"/>
        <v>6900.9932703183867</v>
      </c>
      <c r="F433">
        <f t="shared" si="189"/>
        <v>6901</v>
      </c>
      <c r="G433">
        <f t="shared" si="209"/>
        <v>-9.1351123846834525E-3</v>
      </c>
      <c r="K433">
        <f t="shared" si="211"/>
        <v>-9.1351123846834525E-3</v>
      </c>
      <c r="P433">
        <f t="shared" si="190"/>
        <v>0.16979230404327211</v>
      </c>
      <c r="Q433" s="11">
        <f t="shared" si="191"/>
        <v>37848.892999999996</v>
      </c>
      <c r="R433">
        <f t="shared" si="207"/>
        <v>3.201502034958302E-2</v>
      </c>
      <c r="S433" s="21">
        <v>1</v>
      </c>
      <c r="Z433">
        <f t="shared" si="192"/>
        <v>6901</v>
      </c>
      <c r="AA433" s="80">
        <f t="shared" si="193"/>
        <v>-1.6895471283094089E-2</v>
      </c>
      <c r="AB433" s="80">
        <f t="shared" si="194"/>
        <v>9.1745501745642138E-3</v>
      </c>
      <c r="AC433" s="80">
        <f t="shared" si="195"/>
        <v>-0.17892741642795557</v>
      </c>
      <c r="AD433" s="80">
        <f t="shared" si="205"/>
        <v>7.760358898410636E-3</v>
      </c>
      <c r="AE433" s="80">
        <f t="shared" si="196"/>
        <v>6.0223170232141137E-5</v>
      </c>
      <c r="AF433">
        <f t="shared" si="206"/>
        <v>-0.17892741642795557</v>
      </c>
      <c r="AG433" s="106"/>
      <c r="AH433">
        <f t="shared" si="197"/>
        <v>-1.8309662559247666E-2</v>
      </c>
      <c r="AI433">
        <f t="shared" si="198"/>
        <v>0.81533077342977034</v>
      </c>
      <c r="AJ433">
        <f t="shared" si="199"/>
        <v>-0.71744405854087479</v>
      </c>
      <c r="AK433">
        <f t="shared" si="200"/>
        <v>-0.20059842737940395</v>
      </c>
      <c r="AL433">
        <f t="shared" si="201"/>
        <v>-2.3148722221919651</v>
      </c>
      <c r="AM433">
        <f t="shared" si="202"/>
        <v>-2.2798152310670083</v>
      </c>
      <c r="AN433" s="80">
        <f t="shared" ref="AN433:AT448" si="212">$AU433+$AB$7*SIN(AO433)</f>
        <v>4.1930779279573089</v>
      </c>
      <c r="AO433" s="80">
        <f t="shared" si="212"/>
        <v>4.1930792471331939</v>
      </c>
      <c r="AP433" s="80">
        <f t="shared" si="212"/>
        <v>4.1930694982937773</v>
      </c>
      <c r="AQ433" s="80">
        <f t="shared" si="212"/>
        <v>4.193141547101078</v>
      </c>
      <c r="AR433" s="80">
        <f t="shared" si="212"/>
        <v>4.1926092845664664</v>
      </c>
      <c r="AS433" s="80">
        <f t="shared" si="212"/>
        <v>4.1965531599009891</v>
      </c>
      <c r="AT433" s="80">
        <f t="shared" si="212"/>
        <v>4.1679465344573288</v>
      </c>
      <c r="AU433" s="80">
        <f t="shared" si="204"/>
        <v>4.4297893368841983</v>
      </c>
    </row>
    <row r="434" spans="1:47" x14ac:dyDescent="0.2">
      <c r="A434" s="22" t="s">
        <v>2558</v>
      </c>
      <c r="B434" s="41" t="s">
        <v>2525</v>
      </c>
      <c r="C434" s="42">
        <v>53209.447829999997</v>
      </c>
      <c r="D434" s="42" t="s">
        <v>2559</v>
      </c>
      <c r="E434" s="16">
        <f t="shared" si="188"/>
        <v>7152.9792343550616</v>
      </c>
      <c r="F434">
        <f t="shared" si="189"/>
        <v>7153</v>
      </c>
      <c r="G434">
        <f t="shared" si="209"/>
        <v>-2.8188034899358172E-2</v>
      </c>
      <c r="I434">
        <f>G434</f>
        <v>-2.8188034899358172E-2</v>
      </c>
      <c r="P434">
        <f t="shared" si="190"/>
        <v>0.18320273604327211</v>
      </c>
      <c r="Q434" s="11">
        <f t="shared" si="191"/>
        <v>38190.947829999997</v>
      </c>
      <c r="R434">
        <f t="shared" si="207"/>
        <v>4.4686058039719583E-2</v>
      </c>
      <c r="S434" s="21">
        <v>0.1</v>
      </c>
      <c r="Z434">
        <f t="shared" si="192"/>
        <v>7153</v>
      </c>
      <c r="AA434" s="80">
        <f t="shared" si="193"/>
        <v>-1.8450599491230877E-2</v>
      </c>
      <c r="AB434" s="80">
        <f t="shared" si="194"/>
        <v>-8.4630351343399045E-3</v>
      </c>
      <c r="AC434" s="80">
        <f t="shared" si="195"/>
        <v>-0.21139077094263029</v>
      </c>
      <c r="AD434" s="80">
        <f t="shared" si="205"/>
        <v>-9.737435408127295E-3</v>
      </c>
      <c r="AE434" s="80">
        <f t="shared" si="196"/>
        <v>9.4817648327451187E-6</v>
      </c>
      <c r="AF434">
        <f t="shared" si="206"/>
        <v>-0.21139077094263029</v>
      </c>
      <c r="AG434" s="106"/>
      <c r="AH434">
        <f t="shared" si="197"/>
        <v>-1.9724999765018267E-2</v>
      </c>
      <c r="AI434">
        <f t="shared" si="198"/>
        <v>0.84166169710516436</v>
      </c>
      <c r="AJ434">
        <f t="shared" si="199"/>
        <v>-0.79837279697759234</v>
      </c>
      <c r="AK434">
        <f t="shared" si="200"/>
        <v>-0.22197169672172193</v>
      </c>
      <c r="AL434">
        <f t="shared" si="201"/>
        <v>-2.1904103971549049</v>
      </c>
      <c r="AM434">
        <f t="shared" si="202"/>
        <v>-1.941672892344402</v>
      </c>
      <c r="AN434" s="80">
        <f t="shared" si="212"/>
        <v>4.3376630615934859</v>
      </c>
      <c r="AO434" s="80">
        <f t="shared" si="212"/>
        <v>4.3376632494626879</v>
      </c>
      <c r="AP434" s="80">
        <f t="shared" si="212"/>
        <v>4.3376613669648334</v>
      </c>
      <c r="AQ434" s="80">
        <f t="shared" si="212"/>
        <v>4.3376802304860327</v>
      </c>
      <c r="AR434" s="80">
        <f t="shared" si="212"/>
        <v>4.3374912499278695</v>
      </c>
      <c r="AS434" s="80">
        <f t="shared" si="212"/>
        <v>4.3393886361326892</v>
      </c>
      <c r="AT434" s="80">
        <f t="shared" si="212"/>
        <v>4.3207359484043613</v>
      </c>
      <c r="AU434" s="80">
        <f t="shared" si="204"/>
        <v>4.5914009046208166</v>
      </c>
    </row>
    <row r="435" spans="1:47" x14ac:dyDescent="0.2">
      <c r="A435" s="22" t="s">
        <v>2558</v>
      </c>
      <c r="B435" s="41" t="s">
        <v>2525</v>
      </c>
      <c r="C435" s="42">
        <v>53209.451999999997</v>
      </c>
      <c r="D435" s="42" t="s">
        <v>2559</v>
      </c>
      <c r="E435" s="16">
        <f t="shared" si="188"/>
        <v>7152.9823063229978</v>
      </c>
      <c r="F435">
        <f t="shared" si="189"/>
        <v>7153</v>
      </c>
      <c r="G435">
        <f t="shared" si="209"/>
        <v>-2.4018034899199847E-2</v>
      </c>
      <c r="I435">
        <f>G435</f>
        <v>-2.4018034899199847E-2</v>
      </c>
      <c r="P435">
        <f t="shared" si="190"/>
        <v>0.18320273604327211</v>
      </c>
      <c r="Q435" s="11">
        <f t="shared" si="191"/>
        <v>38190.951999999997</v>
      </c>
      <c r="R435">
        <f t="shared" si="207"/>
        <v>4.2940447909992428E-2</v>
      </c>
      <c r="S435" s="21">
        <v>0.1</v>
      </c>
      <c r="Z435">
        <f t="shared" si="192"/>
        <v>7153</v>
      </c>
      <c r="AA435" s="80">
        <f t="shared" si="193"/>
        <v>-1.8450599491230877E-2</v>
      </c>
      <c r="AB435" s="80">
        <f t="shared" si="194"/>
        <v>-4.2930351341815796E-3</v>
      </c>
      <c r="AC435" s="80">
        <f t="shared" si="195"/>
        <v>-0.20722077094247196</v>
      </c>
      <c r="AD435" s="80">
        <f t="shared" si="205"/>
        <v>-5.5674354079689702E-3</v>
      </c>
      <c r="AE435" s="80">
        <f t="shared" si="196"/>
        <v>3.0996337021906612E-6</v>
      </c>
      <c r="AF435">
        <f t="shared" si="206"/>
        <v>-0.20722077094247196</v>
      </c>
      <c r="AG435" s="106"/>
      <c r="AH435">
        <f t="shared" si="197"/>
        <v>-1.9724999765018267E-2</v>
      </c>
      <c r="AI435">
        <f t="shared" si="198"/>
        <v>0.84166169710516436</v>
      </c>
      <c r="AJ435">
        <f t="shared" si="199"/>
        <v>-0.79837279697759234</v>
      </c>
      <c r="AK435">
        <f t="shared" si="200"/>
        <v>-0.22197169672172193</v>
      </c>
      <c r="AL435">
        <f t="shared" si="201"/>
        <v>-2.1904103971549049</v>
      </c>
      <c r="AM435">
        <f t="shared" si="202"/>
        <v>-1.941672892344402</v>
      </c>
      <c r="AN435" s="80">
        <f t="shared" si="212"/>
        <v>4.3376630615934859</v>
      </c>
      <c r="AO435" s="80">
        <f t="shared" si="212"/>
        <v>4.3376632494626879</v>
      </c>
      <c r="AP435" s="80">
        <f t="shared" si="212"/>
        <v>4.3376613669648334</v>
      </c>
      <c r="AQ435" s="80">
        <f t="shared" si="212"/>
        <v>4.3376802304860327</v>
      </c>
      <c r="AR435" s="80">
        <f t="shared" si="212"/>
        <v>4.3374912499278695</v>
      </c>
      <c r="AS435" s="80">
        <f t="shared" si="212"/>
        <v>4.3393886361326892</v>
      </c>
      <c r="AT435" s="80">
        <f t="shared" si="212"/>
        <v>4.3207359484043613</v>
      </c>
      <c r="AU435" s="80">
        <f t="shared" si="204"/>
        <v>4.5914009046208166</v>
      </c>
    </row>
    <row r="436" spans="1:47" x14ac:dyDescent="0.2">
      <c r="A436" s="28" t="s">
        <v>2562</v>
      </c>
      <c r="B436" s="49" t="s">
        <v>2525</v>
      </c>
      <c r="C436" s="28">
        <v>53247.470999999998</v>
      </c>
      <c r="D436" s="28">
        <v>5.0000000000000001E-3</v>
      </c>
      <c r="E436" s="16">
        <f t="shared" si="188"/>
        <v>7180.9902557114347</v>
      </c>
      <c r="F436">
        <f t="shared" si="189"/>
        <v>7181</v>
      </c>
      <c r="G436">
        <f t="shared" si="209"/>
        <v>-1.3227248513430823E-2</v>
      </c>
      <c r="I436">
        <f>G436</f>
        <v>-1.3227248513430823E-2</v>
      </c>
      <c r="P436">
        <f t="shared" si="190"/>
        <v>0.18472414404327211</v>
      </c>
      <c r="Q436" s="11">
        <f t="shared" si="191"/>
        <v>38228.970999999998</v>
      </c>
      <c r="R436">
        <f t="shared" si="207"/>
        <v>3.9184753815137904E-2</v>
      </c>
      <c r="S436" s="21">
        <v>0.1</v>
      </c>
      <c r="Z436">
        <f t="shared" si="192"/>
        <v>7181</v>
      </c>
      <c r="AA436" s="80">
        <f t="shared" si="193"/>
        <v>-1.8601019782926071E-2</v>
      </c>
      <c r="AB436" s="80">
        <f t="shared" si="194"/>
        <v>6.6324291376012451E-3</v>
      </c>
      <c r="AC436" s="80">
        <f t="shared" si="195"/>
        <v>-0.19795139255670294</v>
      </c>
      <c r="AD436" s="80">
        <f t="shared" si="205"/>
        <v>5.3737712694952484E-3</v>
      </c>
      <c r="AE436" s="80">
        <f t="shared" si="196"/>
        <v>2.8877417656852578E-6</v>
      </c>
      <c r="AF436">
        <f t="shared" si="206"/>
        <v>-0.19795139255670294</v>
      </c>
      <c r="AG436" s="106"/>
      <c r="AH436">
        <f t="shared" si="197"/>
        <v>-1.9859677651032068E-2</v>
      </c>
      <c r="AI436">
        <f t="shared" si="198"/>
        <v>0.84486038763701488</v>
      </c>
      <c r="AJ436">
        <f t="shared" si="199"/>
        <v>-0.80692398007462385</v>
      </c>
      <c r="AK436">
        <f t="shared" si="200"/>
        <v>-0.22421898444377875</v>
      </c>
      <c r="AL436">
        <f t="shared" si="201"/>
        <v>-2.1760728689551589</v>
      </c>
      <c r="AM436">
        <f t="shared" si="202"/>
        <v>-1.9079460952945169</v>
      </c>
      <c r="AN436" s="80">
        <f t="shared" si="212"/>
        <v>4.3540214051558355</v>
      </c>
      <c r="AO436" s="80">
        <f t="shared" si="212"/>
        <v>4.3540215469725618</v>
      </c>
      <c r="AP436" s="80">
        <f t="shared" si="212"/>
        <v>4.3540200640597693</v>
      </c>
      <c r="AQ436" s="80">
        <f t="shared" si="212"/>
        <v>4.3540355704924778</v>
      </c>
      <c r="AR436" s="80">
        <f t="shared" si="212"/>
        <v>4.3538734554945089</v>
      </c>
      <c r="AS436" s="80">
        <f t="shared" si="212"/>
        <v>4.355571801072819</v>
      </c>
      <c r="AT436" s="80">
        <f t="shared" si="212"/>
        <v>4.3381455345646867</v>
      </c>
      <c r="AU436" s="80">
        <f t="shared" si="204"/>
        <v>4.6093577454804411</v>
      </c>
    </row>
    <row r="437" spans="1:47" x14ac:dyDescent="0.2">
      <c r="A437" s="27" t="s">
        <v>2549</v>
      </c>
      <c r="B437" s="46" t="s">
        <v>2525</v>
      </c>
      <c r="C437" s="47">
        <v>53266.469799999999</v>
      </c>
      <c r="D437" s="47">
        <v>1E-4</v>
      </c>
      <c r="E437" s="16">
        <f t="shared" si="188"/>
        <v>7194.9863478980014</v>
      </c>
      <c r="F437">
        <f t="shared" si="189"/>
        <v>7195</v>
      </c>
      <c r="G437">
        <f t="shared" si="209"/>
        <v>-1.8531855319452006E-2</v>
      </c>
      <c r="K437">
        <f>G437</f>
        <v>-1.8531855319452006E-2</v>
      </c>
      <c r="P437">
        <f t="shared" si="190"/>
        <v>0.18548720004327213</v>
      </c>
      <c r="Q437" s="11">
        <f t="shared" si="191"/>
        <v>38247.969799999999</v>
      </c>
      <c r="R437">
        <f t="shared" si="207"/>
        <v>4.1623774951098293E-2</v>
      </c>
      <c r="S437" s="21">
        <v>1</v>
      </c>
      <c r="Z437">
        <f t="shared" si="192"/>
        <v>7195</v>
      </c>
      <c r="AA437" s="80">
        <f t="shared" si="193"/>
        <v>-1.8674440135883087E-2</v>
      </c>
      <c r="AB437" s="80">
        <f t="shared" si="194"/>
        <v>1.3933557262899923E-3</v>
      </c>
      <c r="AC437" s="80">
        <f t="shared" si="195"/>
        <v>-0.20401905536272413</v>
      </c>
      <c r="AD437" s="80">
        <f t="shared" si="205"/>
        <v>1.4258481643108015E-4</v>
      </c>
      <c r="AE437" s="80">
        <f t="shared" si="196"/>
        <v>2.0330429876684823E-8</v>
      </c>
      <c r="AF437">
        <f t="shared" si="206"/>
        <v>-0.20401905536272413</v>
      </c>
      <c r="AG437" s="106"/>
      <c r="AH437">
        <f t="shared" si="197"/>
        <v>-1.9925211045741999E-2</v>
      </c>
      <c r="AI437">
        <f t="shared" si="198"/>
        <v>0.84648099019701406</v>
      </c>
      <c r="AJ437">
        <f t="shared" si="199"/>
        <v>-0.81116150438054158</v>
      </c>
      <c r="AK437">
        <f t="shared" si="200"/>
        <v>-0.22533167983718466</v>
      </c>
      <c r="AL437">
        <f t="shared" si="201"/>
        <v>-2.1688630229084573</v>
      </c>
      <c r="AM437">
        <f t="shared" si="202"/>
        <v>-1.8913325175064091</v>
      </c>
      <c r="AN437" s="80">
        <f t="shared" si="212"/>
        <v>4.3622239830387057</v>
      </c>
      <c r="AO437" s="80">
        <f t="shared" si="212"/>
        <v>4.3622241054418867</v>
      </c>
      <c r="AP437" s="80">
        <f t="shared" si="212"/>
        <v>4.3622227968245575</v>
      </c>
      <c r="AQ437" s="80">
        <f t="shared" si="212"/>
        <v>4.362236787547924</v>
      </c>
      <c r="AR437" s="80">
        <f t="shared" si="212"/>
        <v>4.3620872373200337</v>
      </c>
      <c r="AS437" s="80">
        <f t="shared" si="212"/>
        <v>4.3636890004365041</v>
      </c>
      <c r="AT437" s="80">
        <f t="shared" si="212"/>
        <v>4.3468831112876778</v>
      </c>
      <c r="AU437" s="80">
        <f t="shared" si="204"/>
        <v>4.6183361659102538</v>
      </c>
    </row>
    <row r="438" spans="1:47" x14ac:dyDescent="0.2">
      <c r="A438" s="27" t="s">
        <v>2549</v>
      </c>
      <c r="B438" s="46" t="s">
        <v>2525</v>
      </c>
      <c r="C438" s="47">
        <v>53296.3321</v>
      </c>
      <c r="D438" s="47">
        <v>1E-4</v>
      </c>
      <c r="E438" s="16">
        <f t="shared" si="188"/>
        <v>7216.9853954011533</v>
      </c>
      <c r="F438">
        <f t="shared" si="189"/>
        <v>7217</v>
      </c>
      <c r="G438">
        <f t="shared" si="209"/>
        <v>-1.9824808870907873E-2</v>
      </c>
      <c r="K438">
        <f>G438</f>
        <v>-1.9824808870907873E-2</v>
      </c>
      <c r="P438">
        <f t="shared" si="190"/>
        <v>0.18668945604327211</v>
      </c>
      <c r="Q438" s="11">
        <f t="shared" si="191"/>
        <v>38277.8321</v>
      </c>
      <c r="R438">
        <f t="shared" si="207"/>
        <v>4.2648141613044109E-2</v>
      </c>
      <c r="S438" s="21">
        <v>1</v>
      </c>
      <c r="Z438">
        <f t="shared" si="192"/>
        <v>7217</v>
      </c>
      <c r="AA438" s="80">
        <f t="shared" si="193"/>
        <v>-1.8787370386982211E-2</v>
      </c>
      <c r="AB438" s="80">
        <f t="shared" si="194"/>
        <v>2.0091741283433107E-4</v>
      </c>
      <c r="AC438" s="80">
        <f t="shared" si="195"/>
        <v>-0.20651426491417998</v>
      </c>
      <c r="AD438" s="80">
        <f t="shared" si="205"/>
        <v>-1.0374384839256616E-3</v>
      </c>
      <c r="AE438" s="80">
        <f t="shared" si="196"/>
        <v>1.0762786079299752E-6</v>
      </c>
      <c r="AF438">
        <f t="shared" si="206"/>
        <v>-0.20651426491417998</v>
      </c>
      <c r="AG438" s="106"/>
      <c r="AH438">
        <f t="shared" si="197"/>
        <v>-2.0025726283742204E-2</v>
      </c>
      <c r="AI438">
        <f t="shared" si="198"/>
        <v>0.84905651288270223</v>
      </c>
      <c r="AJ438">
        <f t="shared" si="199"/>
        <v>-0.81776756820593532</v>
      </c>
      <c r="AK438">
        <f t="shared" si="200"/>
        <v>-0.22706500392179979</v>
      </c>
      <c r="AL438">
        <f t="shared" si="201"/>
        <v>-2.157477020518817</v>
      </c>
      <c r="AM438">
        <f t="shared" si="202"/>
        <v>-1.8655521691956054</v>
      </c>
      <c r="AN438" s="80">
        <f t="shared" si="212"/>
        <v>4.3751456997602052</v>
      </c>
      <c r="AO438" s="80">
        <f t="shared" si="212"/>
        <v>4.3751457959471924</v>
      </c>
      <c r="AP438" s="80">
        <f t="shared" si="212"/>
        <v>4.3751447297985804</v>
      </c>
      <c r="AQ438" s="80">
        <f t="shared" si="212"/>
        <v>4.375156547304381</v>
      </c>
      <c r="AR438" s="80">
        <f t="shared" si="212"/>
        <v>4.3750255808347731</v>
      </c>
      <c r="AS438" s="80">
        <f t="shared" si="212"/>
        <v>4.3764797489843286</v>
      </c>
      <c r="AT438" s="80">
        <f t="shared" si="212"/>
        <v>4.3606578069084057</v>
      </c>
      <c r="AU438" s="80">
        <f t="shared" si="204"/>
        <v>4.6324451122999584</v>
      </c>
    </row>
    <row r="439" spans="1:47" x14ac:dyDescent="0.2">
      <c r="A439" s="27" t="s">
        <v>2549</v>
      </c>
      <c r="B439" s="46" t="s">
        <v>2550</v>
      </c>
      <c r="C439" s="47">
        <v>53302.442799999997</v>
      </c>
      <c r="D439" s="47">
        <v>1E-3</v>
      </c>
      <c r="E439" s="16">
        <f t="shared" si="188"/>
        <v>7221.4870439539254</v>
      </c>
      <c r="F439">
        <f t="shared" si="189"/>
        <v>7221.5</v>
      </c>
      <c r="G439">
        <f t="shared" si="209"/>
        <v>-1.7587003916560207E-2</v>
      </c>
      <c r="K439">
        <f>G439</f>
        <v>-1.7587003916560207E-2</v>
      </c>
      <c r="P439">
        <f t="shared" si="190"/>
        <v>0.18693584904327212</v>
      </c>
      <c r="Q439" s="11">
        <f t="shared" si="191"/>
        <v>38283.942799999997</v>
      </c>
      <c r="R439">
        <f t="shared" si="207"/>
        <v>4.1829597382829195E-2</v>
      </c>
      <c r="S439" s="21">
        <v>1</v>
      </c>
      <c r="Z439">
        <f t="shared" si="192"/>
        <v>7221.5</v>
      </c>
      <c r="AA439" s="80">
        <f t="shared" si="193"/>
        <v>-1.8810098432657039E-2</v>
      </c>
      <c r="AB439" s="80">
        <f t="shared" si="194"/>
        <v>2.4589077830664448E-3</v>
      </c>
      <c r="AC439" s="80">
        <f t="shared" si="195"/>
        <v>-0.20452285295983233</v>
      </c>
      <c r="AD439" s="80">
        <f t="shared" si="205"/>
        <v>1.2230945160968329E-3</v>
      </c>
      <c r="AE439" s="80">
        <f t="shared" si="196"/>
        <v>1.4959601953061457E-6</v>
      </c>
      <c r="AF439">
        <f t="shared" si="206"/>
        <v>-0.20452285295983233</v>
      </c>
      <c r="AG439" s="106"/>
      <c r="AH439">
        <f t="shared" si="197"/>
        <v>-2.0045911699626651E-2</v>
      </c>
      <c r="AI439">
        <f t="shared" si="198"/>
        <v>0.84958769177500915</v>
      </c>
      <c r="AJ439">
        <f t="shared" si="199"/>
        <v>-0.81911068421280597</v>
      </c>
      <c r="AK439">
        <f t="shared" si="200"/>
        <v>-0.22741721536323309</v>
      </c>
      <c r="AL439">
        <f t="shared" si="201"/>
        <v>-2.1551395092679662</v>
      </c>
      <c r="AM439">
        <f t="shared" si="202"/>
        <v>-1.8603272010286604</v>
      </c>
      <c r="AN439" s="80">
        <f t="shared" si="212"/>
        <v>4.3777936297988749</v>
      </c>
      <c r="AO439" s="80">
        <f t="shared" si="212"/>
        <v>4.3777937212176461</v>
      </c>
      <c r="AP439" s="80">
        <f t="shared" si="212"/>
        <v>4.3777927002065153</v>
      </c>
      <c r="AQ439" s="80">
        <f t="shared" si="212"/>
        <v>4.3778041035460697</v>
      </c>
      <c r="AR439" s="80">
        <f t="shared" si="212"/>
        <v>4.3776767646060453</v>
      </c>
      <c r="AS439" s="80">
        <f t="shared" si="212"/>
        <v>4.3791013924056301</v>
      </c>
      <c r="AT439" s="80">
        <f t="shared" si="212"/>
        <v>4.3634820212138372</v>
      </c>
      <c r="AU439" s="80">
        <f t="shared" si="204"/>
        <v>4.635331033152398</v>
      </c>
    </row>
    <row r="440" spans="1:47" x14ac:dyDescent="0.2">
      <c r="A440" s="27" t="s">
        <v>2549</v>
      </c>
      <c r="B440" s="46" t="s">
        <v>2550</v>
      </c>
      <c r="C440" s="47">
        <v>53332.302199999998</v>
      </c>
      <c r="D440" s="47">
        <v>8.9999999999999998E-4</v>
      </c>
      <c r="E440" s="16">
        <f t="shared" si="188"/>
        <v>7243.4839550764991</v>
      </c>
      <c r="F440">
        <f t="shared" si="189"/>
        <v>7243.5</v>
      </c>
      <c r="G440">
        <f t="shared" si="209"/>
        <v>-2.1779957474791445E-2</v>
      </c>
      <c r="K440">
        <f>G440</f>
        <v>-2.1779957474791445E-2</v>
      </c>
      <c r="P440">
        <f t="shared" si="190"/>
        <v>0.18814276904327215</v>
      </c>
      <c r="Q440" s="11">
        <f t="shared" si="191"/>
        <v>38313.802199999998</v>
      </c>
      <c r="R440">
        <f t="shared" si="207"/>
        <v>4.4067551108777719E-2</v>
      </c>
      <c r="S440" s="21">
        <v>1</v>
      </c>
      <c r="Z440">
        <f t="shared" si="192"/>
        <v>7243.5</v>
      </c>
      <c r="AA440" s="80">
        <f t="shared" si="193"/>
        <v>-1.8919378840064931E-2</v>
      </c>
      <c r="AB440" s="80">
        <f t="shared" si="194"/>
        <v>-1.6372116237195061E-3</v>
      </c>
      <c r="AC440" s="80">
        <f t="shared" si="195"/>
        <v>-0.2099227265180636</v>
      </c>
      <c r="AD440" s="80">
        <f t="shared" si="205"/>
        <v>-2.8605786347265134E-3</v>
      </c>
      <c r="AE440" s="80">
        <f t="shared" si="196"/>
        <v>8.1829101254538041E-6</v>
      </c>
      <c r="AF440">
        <f t="shared" si="206"/>
        <v>-0.2099227265180636</v>
      </c>
      <c r="AG440" s="106"/>
      <c r="AH440">
        <f t="shared" si="197"/>
        <v>-2.0142745851071939E-2</v>
      </c>
      <c r="AI440">
        <f t="shared" si="198"/>
        <v>0.85220604565675462</v>
      </c>
      <c r="AJ440">
        <f t="shared" si="199"/>
        <v>-0.82563636052967271</v>
      </c>
      <c r="AK440">
        <f t="shared" si="200"/>
        <v>-0.22912747405914358</v>
      </c>
      <c r="AL440">
        <f t="shared" si="201"/>
        <v>-2.1436693279895236</v>
      </c>
      <c r="AM440">
        <f t="shared" si="202"/>
        <v>-1.8350138042901853</v>
      </c>
      <c r="AN440" s="80">
        <f t="shared" si="212"/>
        <v>4.3907630244750591</v>
      </c>
      <c r="AO440" s="80">
        <f t="shared" si="212"/>
        <v>4.3907630951998664</v>
      </c>
      <c r="AP440" s="80">
        <f t="shared" si="212"/>
        <v>4.3907622746305748</v>
      </c>
      <c r="AQ440" s="80">
        <f t="shared" si="212"/>
        <v>4.390771795232725</v>
      </c>
      <c r="AR440" s="80">
        <f t="shared" si="212"/>
        <v>4.3906613497888571</v>
      </c>
      <c r="AS440" s="80">
        <f t="shared" si="212"/>
        <v>4.3919448511905284</v>
      </c>
      <c r="AT440" s="80">
        <f t="shared" si="212"/>
        <v>4.3773218920460844</v>
      </c>
      <c r="AU440" s="80">
        <f t="shared" si="204"/>
        <v>4.6494399795421026</v>
      </c>
    </row>
    <row r="441" spans="1:47" x14ac:dyDescent="0.2">
      <c r="A441" s="27" t="s">
        <v>2547</v>
      </c>
      <c r="B441" s="46"/>
      <c r="C441" s="42">
        <v>53407.640500000001</v>
      </c>
      <c r="D441" s="42">
        <v>2.7000000000000001E-3</v>
      </c>
      <c r="E441" s="16">
        <f t="shared" si="188"/>
        <v>7298.9843967875104</v>
      </c>
      <c r="F441">
        <f t="shared" si="189"/>
        <v>7299</v>
      </c>
      <c r="G441">
        <f t="shared" si="209"/>
        <v>-2.1180363029998261E-2</v>
      </c>
      <c r="J441">
        <f>G441</f>
        <v>-2.1180363029998261E-2</v>
      </c>
      <c r="P441">
        <f t="shared" si="190"/>
        <v>0.19120470404327211</v>
      </c>
      <c r="Q441" s="11">
        <f t="shared" si="191"/>
        <v>38389.140500000001</v>
      </c>
      <c r="R441">
        <f t="shared" si="207"/>
        <v>4.5107416715717552E-2</v>
      </c>
      <c r="S441" s="21">
        <v>1</v>
      </c>
      <c r="Z441">
        <f t="shared" si="192"/>
        <v>7299</v>
      </c>
      <c r="AA441" s="80">
        <f t="shared" si="193"/>
        <v>-1.9181288195701165E-2</v>
      </c>
      <c r="AB441" s="80">
        <f t="shared" si="194"/>
        <v>-8.0722158425185556E-4</v>
      </c>
      <c r="AC441" s="80">
        <f t="shared" si="195"/>
        <v>-0.21238506707327037</v>
      </c>
      <c r="AD441" s="80">
        <f t="shared" si="205"/>
        <v>-1.9990748342970967E-3</v>
      </c>
      <c r="AE441" s="80">
        <f t="shared" si="196"/>
        <v>3.9963001931199648E-6</v>
      </c>
      <c r="AF441">
        <f t="shared" si="206"/>
        <v>-0.21238506707327037</v>
      </c>
      <c r="AG441" s="106"/>
      <c r="AH441">
        <f t="shared" si="197"/>
        <v>-2.0373141445746406E-2</v>
      </c>
      <c r="AI441">
        <f t="shared" si="198"/>
        <v>0.85897148908390919</v>
      </c>
      <c r="AJ441">
        <f t="shared" si="199"/>
        <v>-0.84178654689672161</v>
      </c>
      <c r="AK441">
        <f t="shared" si="200"/>
        <v>-0.23335254748540216</v>
      </c>
      <c r="AL441">
        <f t="shared" si="201"/>
        <v>-2.1144141793114124</v>
      </c>
      <c r="AM441">
        <f t="shared" si="202"/>
        <v>-1.7727967355462209</v>
      </c>
      <c r="AN441" s="80">
        <f t="shared" si="212"/>
        <v>4.4236610550750886</v>
      </c>
      <c r="AO441" s="80">
        <f t="shared" si="212"/>
        <v>4.4236610896568589</v>
      </c>
      <c r="AP441" s="80">
        <f t="shared" si="212"/>
        <v>4.4236606442153956</v>
      </c>
      <c r="AQ441" s="80">
        <f t="shared" si="212"/>
        <v>4.4236663819166635</v>
      </c>
      <c r="AR441" s="80">
        <f t="shared" si="212"/>
        <v>4.4235924834548124</v>
      </c>
      <c r="AS441" s="80">
        <f t="shared" si="212"/>
        <v>4.4245456661300775</v>
      </c>
      <c r="AT441" s="80">
        <f t="shared" si="212"/>
        <v>4.4124768953113769</v>
      </c>
      <c r="AU441" s="80">
        <f t="shared" si="204"/>
        <v>4.6850330033888579</v>
      </c>
    </row>
    <row r="442" spans="1:47" x14ac:dyDescent="0.2">
      <c r="A442" s="27" t="s">
        <v>2548</v>
      </c>
      <c r="B442" s="46" t="s">
        <v>2525</v>
      </c>
      <c r="C442" s="47">
        <v>53428.00202</v>
      </c>
      <c r="D442" s="42">
        <v>2.0000000000000002E-5</v>
      </c>
      <c r="E442" s="16">
        <f t="shared" si="188"/>
        <v>7313.9843815748955</v>
      </c>
      <c r="F442">
        <f t="shared" si="189"/>
        <v>7314</v>
      </c>
      <c r="G442">
        <f t="shared" si="209"/>
        <v>-2.1201013179961592E-2</v>
      </c>
      <c r="K442">
        <f t="shared" ref="K442:K447" si="213">G442</f>
        <v>-2.1201013179961592E-2</v>
      </c>
      <c r="P442">
        <f t="shared" si="190"/>
        <v>0.19203648404327214</v>
      </c>
      <c r="Q442" s="11">
        <f t="shared" si="191"/>
        <v>38409.50202</v>
      </c>
      <c r="R442">
        <f t="shared" si="207"/>
        <v>4.5470230222028618E-2</v>
      </c>
      <c r="S442" s="21">
        <v>1</v>
      </c>
      <c r="Z442">
        <f t="shared" si="192"/>
        <v>7314</v>
      </c>
      <c r="AA442" s="80">
        <f t="shared" si="193"/>
        <v>-1.9248620309321784E-2</v>
      </c>
      <c r="AB442" s="80">
        <f t="shared" si="194"/>
        <v>-7.6908518890301397E-4</v>
      </c>
      <c r="AC442" s="80">
        <f t="shared" si="195"/>
        <v>-0.21323749722323374</v>
      </c>
      <c r="AD442" s="80">
        <f t="shared" si="205"/>
        <v>-1.9523928706398075E-3</v>
      </c>
      <c r="AE442" s="80">
        <f t="shared" si="196"/>
        <v>3.8118379213251479E-6</v>
      </c>
      <c r="AF442">
        <f t="shared" si="206"/>
        <v>-0.21323749722323374</v>
      </c>
      <c r="AG442" s="106"/>
      <c r="AH442">
        <f t="shared" si="197"/>
        <v>-2.0431927991058578E-2</v>
      </c>
      <c r="AI442">
        <f t="shared" si="198"/>
        <v>0.86083977285858981</v>
      </c>
      <c r="AJ442">
        <f t="shared" si="199"/>
        <v>-0.84607116041362229</v>
      </c>
      <c r="AK442">
        <f t="shared" si="200"/>
        <v>-0.23447149824890851</v>
      </c>
      <c r="AL442">
        <f t="shared" si="201"/>
        <v>-2.1064271001534021</v>
      </c>
      <c r="AM442">
        <f t="shared" si="202"/>
        <v>-1.7563684870630187</v>
      </c>
      <c r="AN442" s="80">
        <f t="shared" si="212"/>
        <v>4.4325974615812758</v>
      </c>
      <c r="AO442" s="80">
        <f t="shared" si="212"/>
        <v>4.4325974895311555</v>
      </c>
      <c r="AP442" s="80">
        <f t="shared" si="212"/>
        <v>4.4325971183311923</v>
      </c>
      <c r="AQ442" s="80">
        <f t="shared" si="212"/>
        <v>4.4326020482451414</v>
      </c>
      <c r="AR442" s="80">
        <f t="shared" si="212"/>
        <v>4.4325365808586943</v>
      </c>
      <c r="AS442" s="80">
        <f t="shared" si="212"/>
        <v>4.4334071826488124</v>
      </c>
      <c r="AT442" s="80">
        <f t="shared" si="212"/>
        <v>4.4220375005527979</v>
      </c>
      <c r="AU442" s="80">
        <f t="shared" si="204"/>
        <v>4.6946527395636561</v>
      </c>
    </row>
    <row r="443" spans="1:47" x14ac:dyDescent="0.2">
      <c r="A443" s="22" t="s">
        <v>2548</v>
      </c>
      <c r="B443" s="46" t="s">
        <v>2525</v>
      </c>
      <c r="C443" s="47">
        <v>53482.299429999999</v>
      </c>
      <c r="D443" s="47">
        <v>4.0000000000000003E-5</v>
      </c>
      <c r="E443" s="16">
        <f t="shared" si="188"/>
        <v>7353.9843581971945</v>
      </c>
      <c r="F443">
        <f t="shared" si="189"/>
        <v>7354</v>
      </c>
      <c r="G443">
        <f t="shared" si="209"/>
        <v>-2.123274691257393E-2</v>
      </c>
      <c r="K443">
        <f t="shared" si="213"/>
        <v>-2.123274691257393E-2</v>
      </c>
      <c r="P443">
        <f t="shared" si="190"/>
        <v>0.19426336404327213</v>
      </c>
      <c r="Q443" s="11">
        <f t="shared" si="191"/>
        <v>38463.799429999999</v>
      </c>
      <c r="R443">
        <f t="shared" si="207"/>
        <v>4.6438573837094314E-2</v>
      </c>
      <c r="S443" s="21">
        <v>1</v>
      </c>
      <c r="Z443">
        <f t="shared" si="192"/>
        <v>7354</v>
      </c>
      <c r="AA443" s="80">
        <f t="shared" si="193"/>
        <v>-1.9420816962402422E-2</v>
      </c>
      <c r="AB443" s="80">
        <f t="shared" si="194"/>
        <v>-6.5146939938997422E-4</v>
      </c>
      <c r="AC443" s="80">
        <f t="shared" si="195"/>
        <v>-0.21549611095584606</v>
      </c>
      <c r="AD443" s="80">
        <f t="shared" si="205"/>
        <v>-1.8119299501715078E-3</v>
      </c>
      <c r="AE443" s="80">
        <f t="shared" si="196"/>
        <v>3.2830901443285228E-6</v>
      </c>
      <c r="AF443">
        <f t="shared" si="206"/>
        <v>-0.21549611095584606</v>
      </c>
      <c r="AG443" s="106"/>
      <c r="AH443">
        <f t="shared" si="197"/>
        <v>-2.0581277513183956E-2</v>
      </c>
      <c r="AI443">
        <f t="shared" si="198"/>
        <v>0.86590570239010556</v>
      </c>
      <c r="AJ443">
        <f t="shared" si="199"/>
        <v>-0.85732060316104775</v>
      </c>
      <c r="AK443">
        <f t="shared" si="200"/>
        <v>-0.237405079258313</v>
      </c>
      <c r="AL443">
        <f t="shared" si="201"/>
        <v>-2.0849565073707903</v>
      </c>
      <c r="AM443">
        <f t="shared" si="202"/>
        <v>-1.7133265319262374</v>
      </c>
      <c r="AN443" s="80">
        <f t="shared" si="212"/>
        <v>4.4565237186039415</v>
      </c>
      <c r="AO443" s="80">
        <f t="shared" si="212"/>
        <v>4.4565237336705588</v>
      </c>
      <c r="AP443" s="80">
        <f t="shared" si="212"/>
        <v>4.4565235153297635</v>
      </c>
      <c r="AQ443" s="80">
        <f t="shared" si="212"/>
        <v>4.4565266794753269</v>
      </c>
      <c r="AR443" s="80">
        <f t="shared" si="212"/>
        <v>4.4564808291322322</v>
      </c>
      <c r="AS443" s="80">
        <f t="shared" si="212"/>
        <v>4.4571460151511024</v>
      </c>
      <c r="AT443" s="80">
        <f t="shared" si="212"/>
        <v>4.4476557894562836</v>
      </c>
      <c r="AU443" s="80">
        <f t="shared" si="204"/>
        <v>4.7203053693631194</v>
      </c>
    </row>
    <row r="444" spans="1:47" x14ac:dyDescent="0.2">
      <c r="A444" s="22" t="s">
        <v>2555</v>
      </c>
      <c r="B444" s="41" t="s">
        <v>2525</v>
      </c>
      <c r="C444" s="42">
        <v>53502.660900000003</v>
      </c>
      <c r="D444" s="42">
        <v>1E-4</v>
      </c>
      <c r="E444" s="16">
        <f t="shared" si="188"/>
        <v>7368.9843061504353</v>
      </c>
      <c r="F444">
        <f t="shared" si="189"/>
        <v>7369</v>
      </c>
      <c r="G444">
        <f t="shared" si="209"/>
        <v>-2.1303397057636175E-2</v>
      </c>
      <c r="K444">
        <f t="shared" si="213"/>
        <v>-2.1303397057636175E-2</v>
      </c>
      <c r="P444">
        <f t="shared" si="190"/>
        <v>0.19510174404327213</v>
      </c>
      <c r="Q444" s="11">
        <f t="shared" si="191"/>
        <v>38484.160900000003</v>
      </c>
      <c r="R444">
        <f t="shared" si="207"/>
        <v>4.6831185094904033E-2</v>
      </c>
      <c r="S444" s="21">
        <v>1</v>
      </c>
      <c r="Z444">
        <f t="shared" si="192"/>
        <v>7369</v>
      </c>
      <c r="AA444" s="80">
        <f t="shared" si="193"/>
        <v>-1.948259158679733E-2</v>
      </c>
      <c r="AB444" s="80">
        <f t="shared" si="194"/>
        <v>-6.6893469996531438E-4</v>
      </c>
      <c r="AC444" s="80">
        <f t="shared" si="195"/>
        <v>-0.2164051411009083</v>
      </c>
      <c r="AD444" s="80">
        <f t="shared" si="205"/>
        <v>-1.8208054708388453E-3</v>
      </c>
      <c r="AE444" s="80">
        <f t="shared" si="196"/>
        <v>3.3153325626366694E-6</v>
      </c>
      <c r="AF444">
        <f t="shared" si="206"/>
        <v>-0.2164051411009083</v>
      </c>
      <c r="AG444" s="106"/>
      <c r="AH444">
        <f t="shared" si="197"/>
        <v>-2.0634462357670861E-2</v>
      </c>
      <c r="AI444">
        <f t="shared" si="198"/>
        <v>0.86783711655116369</v>
      </c>
      <c r="AJ444">
        <f t="shared" si="199"/>
        <v>-0.86147080910445972</v>
      </c>
      <c r="AK444">
        <f t="shared" si="200"/>
        <v>-0.23848569044625323</v>
      </c>
      <c r="AL444">
        <f t="shared" si="201"/>
        <v>-2.0768395037236864</v>
      </c>
      <c r="AM444">
        <f t="shared" si="202"/>
        <v>-1.6974645572602776</v>
      </c>
      <c r="AN444" s="80">
        <f t="shared" si="212"/>
        <v>4.4655325151859451</v>
      </c>
      <c r="AO444" s="80">
        <f t="shared" si="212"/>
        <v>4.4655325268772872</v>
      </c>
      <c r="AP444" s="80">
        <f t="shared" si="212"/>
        <v>4.4655323513999097</v>
      </c>
      <c r="AQ444" s="80">
        <f t="shared" si="212"/>
        <v>4.4655349851830763</v>
      </c>
      <c r="AR444" s="80">
        <f t="shared" si="212"/>
        <v>4.4654954569766643</v>
      </c>
      <c r="AS444" s="80">
        <f t="shared" si="212"/>
        <v>4.4660893553782888</v>
      </c>
      <c r="AT444" s="80">
        <f t="shared" si="212"/>
        <v>4.4573089042910272</v>
      </c>
      <c r="AU444" s="80">
        <f t="shared" si="204"/>
        <v>4.7299251055379186</v>
      </c>
    </row>
    <row r="445" spans="1:47" x14ac:dyDescent="0.2">
      <c r="A445" s="22" t="s">
        <v>2558</v>
      </c>
      <c r="B445" s="41" t="s">
        <v>2525</v>
      </c>
      <c r="C445" s="42">
        <v>53764.644560000001</v>
      </c>
      <c r="D445" s="42">
        <v>2.3E-3</v>
      </c>
      <c r="E445" s="16">
        <f t="shared" si="188"/>
        <v>7561.9832038036438</v>
      </c>
      <c r="F445">
        <f t="shared" si="189"/>
        <v>7562</v>
      </c>
      <c r="G445">
        <f t="shared" si="209"/>
        <v>-2.279976232239278E-2</v>
      </c>
      <c r="K445">
        <f t="shared" si="213"/>
        <v>-2.279976232239278E-2</v>
      </c>
      <c r="P445">
        <f t="shared" si="190"/>
        <v>0.20604947604327212</v>
      </c>
      <c r="Q445" s="11">
        <f t="shared" si="191"/>
        <v>38746.144560000001</v>
      </c>
      <c r="R445">
        <f t="shared" si="207"/>
        <v>5.2371973900544912E-2</v>
      </c>
      <c r="S445" s="21">
        <v>1</v>
      </c>
      <c r="Z445">
        <f t="shared" si="192"/>
        <v>7562</v>
      </c>
      <c r="AA445" s="80">
        <f t="shared" si="193"/>
        <v>-2.0134035138939767E-2</v>
      </c>
      <c r="AB445" s="80">
        <f t="shared" si="194"/>
        <v>-1.6254539022154436E-3</v>
      </c>
      <c r="AC445" s="80">
        <f t="shared" si="195"/>
        <v>-0.2288492383656649</v>
      </c>
      <c r="AD445" s="80">
        <f t="shared" si="205"/>
        <v>-2.6657271834530129E-3</v>
      </c>
      <c r="AE445" s="80">
        <f t="shared" si="196"/>
        <v>7.1061014166003326E-6</v>
      </c>
      <c r="AF445">
        <f t="shared" si="206"/>
        <v>-0.2288492383656649</v>
      </c>
      <c r="AG445" s="106"/>
      <c r="AH445">
        <f t="shared" si="197"/>
        <v>-2.1174308420177337E-2</v>
      </c>
      <c r="AI445">
        <f t="shared" si="198"/>
        <v>0.89427131474899524</v>
      </c>
      <c r="AJ445">
        <f t="shared" si="199"/>
        <v>-0.91111895250101294</v>
      </c>
      <c r="AK445">
        <f t="shared" si="200"/>
        <v>-0.25132428737436174</v>
      </c>
      <c r="AL445">
        <f t="shared" si="201"/>
        <v>-1.9690075676955836</v>
      </c>
      <c r="AM445">
        <f t="shared" si="202"/>
        <v>-1.5055719950567321</v>
      </c>
      <c r="AN445" s="80">
        <f t="shared" si="212"/>
        <v>4.5833092266868283</v>
      </c>
      <c r="AO445" s="80">
        <f t="shared" si="212"/>
        <v>4.5833092266620943</v>
      </c>
      <c r="AP445" s="80">
        <f t="shared" si="212"/>
        <v>4.5833092273668248</v>
      </c>
      <c r="AQ445" s="80">
        <f t="shared" si="212"/>
        <v>4.5833092072873045</v>
      </c>
      <c r="AR445" s="80">
        <f t="shared" si="212"/>
        <v>4.5833097794036144</v>
      </c>
      <c r="AS445" s="80">
        <f t="shared" si="212"/>
        <v>4.5832934793506235</v>
      </c>
      <c r="AT445" s="80">
        <f t="shared" si="212"/>
        <v>4.5837586853506291</v>
      </c>
      <c r="AU445" s="80">
        <f t="shared" si="204"/>
        <v>4.8536990443203285</v>
      </c>
    </row>
    <row r="446" spans="1:47" x14ac:dyDescent="0.2">
      <c r="A446" s="22" t="s">
        <v>2558</v>
      </c>
      <c r="B446" s="41" t="s">
        <v>2525</v>
      </c>
      <c r="C446" s="42">
        <v>53764.644560000001</v>
      </c>
      <c r="D446" s="42">
        <v>2.3999999999999998E-3</v>
      </c>
      <c r="E446" s="16">
        <f t="shared" si="188"/>
        <v>7561.9832038036438</v>
      </c>
      <c r="F446">
        <f t="shared" si="189"/>
        <v>7562</v>
      </c>
      <c r="G446">
        <f t="shared" si="209"/>
        <v>-2.279976232239278E-2</v>
      </c>
      <c r="K446">
        <f t="shared" si="213"/>
        <v>-2.279976232239278E-2</v>
      </c>
      <c r="P446">
        <f t="shared" si="190"/>
        <v>0.20604947604327212</v>
      </c>
      <c r="Q446" s="11">
        <f t="shared" si="191"/>
        <v>38746.144560000001</v>
      </c>
      <c r="R446">
        <f t="shared" si="207"/>
        <v>5.2371973900544912E-2</v>
      </c>
      <c r="S446" s="21">
        <v>1</v>
      </c>
      <c r="Z446">
        <f t="shared" si="192"/>
        <v>7562</v>
      </c>
      <c r="AA446" s="80">
        <f t="shared" si="193"/>
        <v>-2.0134035138939767E-2</v>
      </c>
      <c r="AB446" s="80">
        <f t="shared" si="194"/>
        <v>-1.6254539022154436E-3</v>
      </c>
      <c r="AC446" s="80">
        <f t="shared" si="195"/>
        <v>-0.2288492383656649</v>
      </c>
      <c r="AD446" s="80">
        <f t="shared" si="205"/>
        <v>-2.6657271834530129E-3</v>
      </c>
      <c r="AE446" s="80">
        <f t="shared" si="196"/>
        <v>7.1061014166003326E-6</v>
      </c>
      <c r="AF446">
        <f t="shared" si="206"/>
        <v>-0.2288492383656649</v>
      </c>
      <c r="AG446" s="106"/>
      <c r="AH446">
        <f t="shared" si="197"/>
        <v>-2.1174308420177337E-2</v>
      </c>
      <c r="AI446">
        <f t="shared" si="198"/>
        <v>0.89427131474899524</v>
      </c>
      <c r="AJ446">
        <f t="shared" si="199"/>
        <v>-0.91111895250101294</v>
      </c>
      <c r="AK446">
        <f t="shared" si="200"/>
        <v>-0.25132428737436174</v>
      </c>
      <c r="AL446">
        <f t="shared" si="201"/>
        <v>-1.9690075676955836</v>
      </c>
      <c r="AM446">
        <f t="shared" si="202"/>
        <v>-1.5055719950567321</v>
      </c>
      <c r="AN446" s="80">
        <f t="shared" si="212"/>
        <v>4.5833092266868283</v>
      </c>
      <c r="AO446" s="80">
        <f t="shared" si="212"/>
        <v>4.5833092266620943</v>
      </c>
      <c r="AP446" s="80">
        <f t="shared" si="212"/>
        <v>4.5833092273668248</v>
      </c>
      <c r="AQ446" s="80">
        <f t="shared" si="212"/>
        <v>4.5833092072873045</v>
      </c>
      <c r="AR446" s="80">
        <f t="shared" si="212"/>
        <v>4.5833097794036144</v>
      </c>
      <c r="AS446" s="80">
        <f t="shared" si="212"/>
        <v>4.5832934793506235</v>
      </c>
      <c r="AT446" s="80">
        <f t="shared" si="212"/>
        <v>4.5837586853506291</v>
      </c>
      <c r="AU446" s="80">
        <f t="shared" si="204"/>
        <v>4.8536990443203285</v>
      </c>
    </row>
    <row r="447" spans="1:47" x14ac:dyDescent="0.2">
      <c r="A447" s="22" t="s">
        <v>2558</v>
      </c>
      <c r="B447" s="41" t="s">
        <v>2525</v>
      </c>
      <c r="C447" s="42">
        <v>53764.644560000001</v>
      </c>
      <c r="D447" s="42">
        <v>2.5000000000000001E-3</v>
      </c>
      <c r="E447" s="16">
        <f t="shared" si="188"/>
        <v>7561.9832038036438</v>
      </c>
      <c r="F447">
        <f t="shared" si="189"/>
        <v>7562</v>
      </c>
      <c r="G447">
        <f t="shared" si="209"/>
        <v>-2.279976232239278E-2</v>
      </c>
      <c r="K447">
        <f t="shared" si="213"/>
        <v>-2.279976232239278E-2</v>
      </c>
      <c r="P447">
        <f t="shared" si="190"/>
        <v>0.20604947604327212</v>
      </c>
      <c r="Q447" s="11">
        <f t="shared" si="191"/>
        <v>38746.144560000001</v>
      </c>
      <c r="R447">
        <f t="shared" si="207"/>
        <v>5.2371973900544912E-2</v>
      </c>
      <c r="S447" s="21">
        <v>1</v>
      </c>
      <c r="Z447">
        <f t="shared" si="192"/>
        <v>7562</v>
      </c>
      <c r="AA447" s="80">
        <f t="shared" si="193"/>
        <v>-2.0134035138939767E-2</v>
      </c>
      <c r="AB447" s="80">
        <f t="shared" si="194"/>
        <v>-1.6254539022154436E-3</v>
      </c>
      <c r="AC447" s="80">
        <f t="shared" si="195"/>
        <v>-0.2288492383656649</v>
      </c>
      <c r="AD447" s="80">
        <f t="shared" si="205"/>
        <v>-2.6657271834530129E-3</v>
      </c>
      <c r="AE447" s="80">
        <f t="shared" si="196"/>
        <v>7.1061014166003326E-6</v>
      </c>
      <c r="AF447">
        <f t="shared" si="206"/>
        <v>-0.2288492383656649</v>
      </c>
      <c r="AG447" s="106"/>
      <c r="AH447">
        <f t="shared" si="197"/>
        <v>-2.1174308420177337E-2</v>
      </c>
      <c r="AI447">
        <f t="shared" si="198"/>
        <v>0.89427131474899524</v>
      </c>
      <c r="AJ447">
        <f t="shared" si="199"/>
        <v>-0.91111895250101294</v>
      </c>
      <c r="AK447">
        <f t="shared" si="200"/>
        <v>-0.25132428737436174</v>
      </c>
      <c r="AL447">
        <f t="shared" si="201"/>
        <v>-1.9690075676955836</v>
      </c>
      <c r="AM447">
        <f t="shared" si="202"/>
        <v>-1.5055719950567321</v>
      </c>
      <c r="AN447" s="80">
        <f t="shared" si="212"/>
        <v>4.5833092266868283</v>
      </c>
      <c r="AO447" s="80">
        <f t="shared" si="212"/>
        <v>4.5833092266620943</v>
      </c>
      <c r="AP447" s="80">
        <f t="shared" si="212"/>
        <v>4.5833092273668248</v>
      </c>
      <c r="AQ447" s="80">
        <f t="shared" si="212"/>
        <v>4.5833092072873045</v>
      </c>
      <c r="AR447" s="80">
        <f t="shared" si="212"/>
        <v>4.5833097794036144</v>
      </c>
      <c r="AS447" s="80">
        <f t="shared" si="212"/>
        <v>4.5832934793506235</v>
      </c>
      <c r="AT447" s="80">
        <f t="shared" si="212"/>
        <v>4.5837586853506291</v>
      </c>
      <c r="AU447" s="80">
        <f t="shared" si="204"/>
        <v>4.8536990443203285</v>
      </c>
    </row>
    <row r="448" spans="1:47" x14ac:dyDescent="0.2">
      <c r="A448" s="42" t="s">
        <v>2557</v>
      </c>
      <c r="B448" s="46"/>
      <c r="C448" s="42">
        <v>53813.5121</v>
      </c>
      <c r="D448" s="42">
        <v>4.0000000000000002E-4</v>
      </c>
      <c r="E448" s="16">
        <f t="shared" si="188"/>
        <v>7597.9830877316117</v>
      </c>
      <c r="F448">
        <f t="shared" si="189"/>
        <v>7598</v>
      </c>
      <c r="G448">
        <f t="shared" si="209"/>
        <v>-2.2957322689762805E-2</v>
      </c>
      <c r="J448">
        <f>G448</f>
        <v>-2.2957322689762805E-2</v>
      </c>
      <c r="P448">
        <f t="shared" si="190"/>
        <v>0.20812451604327212</v>
      </c>
      <c r="Q448" s="11">
        <f t="shared" si="191"/>
        <v>38795.0121</v>
      </c>
      <c r="R448">
        <f t="shared" si="207"/>
        <v>5.3398816192240357E-2</v>
      </c>
      <c r="S448" s="21">
        <v>1</v>
      </c>
      <c r="Z448">
        <f t="shared" si="192"/>
        <v>7598</v>
      </c>
      <c r="AA448" s="80">
        <f t="shared" si="193"/>
        <v>-2.0224615607400791E-2</v>
      </c>
      <c r="AB448" s="80">
        <f t="shared" si="194"/>
        <v>-1.7134708104092101E-3</v>
      </c>
      <c r="AC448" s="80">
        <f t="shared" si="195"/>
        <v>-0.23108183873303492</v>
      </c>
      <c r="AD448" s="80">
        <f t="shared" si="205"/>
        <v>-2.7327070823620139E-3</v>
      </c>
      <c r="AE448" s="80">
        <f t="shared" si="196"/>
        <v>7.4676879979915106E-6</v>
      </c>
      <c r="AF448">
        <f t="shared" si="206"/>
        <v>-0.23108183873303492</v>
      </c>
      <c r="AG448" s="106"/>
      <c r="AH448">
        <f t="shared" si="197"/>
        <v>-2.1243851879353595E-2</v>
      </c>
      <c r="AI448">
        <f t="shared" si="198"/>
        <v>0.89953495861042354</v>
      </c>
      <c r="AJ448">
        <f t="shared" si="199"/>
        <v>-0.91951493151695951</v>
      </c>
      <c r="AK448">
        <f t="shared" si="200"/>
        <v>-0.25347431382238217</v>
      </c>
      <c r="AL448">
        <f t="shared" si="201"/>
        <v>-1.9481538922100949</v>
      </c>
      <c r="AM448">
        <f t="shared" si="202"/>
        <v>-1.4720354076920812</v>
      </c>
      <c r="AN448" s="80">
        <f t="shared" si="212"/>
        <v>4.6056791913046924</v>
      </c>
      <c r="AO448" s="80">
        <f t="shared" si="212"/>
        <v>4.6056791912599593</v>
      </c>
      <c r="AP448" s="80">
        <f t="shared" si="212"/>
        <v>4.6056791928003689</v>
      </c>
      <c r="AQ448" s="80">
        <f t="shared" si="212"/>
        <v>4.6056791397561474</v>
      </c>
      <c r="AR448" s="80">
        <f t="shared" si="212"/>
        <v>4.6056809663559335</v>
      </c>
      <c r="AS448" s="80">
        <f t="shared" si="212"/>
        <v>4.6056180845553314</v>
      </c>
      <c r="AT448" s="80">
        <f t="shared" si="212"/>
        <v>4.6078044963143645</v>
      </c>
      <c r="AU448" s="80">
        <f t="shared" si="204"/>
        <v>4.8767864111398449</v>
      </c>
    </row>
    <row r="449" spans="1:47" x14ac:dyDescent="0.2">
      <c r="A449" s="22" t="s">
        <v>2554</v>
      </c>
      <c r="B449" s="41" t="s">
        <v>2525</v>
      </c>
      <c r="C449" s="42">
        <v>53847.446100000001</v>
      </c>
      <c r="D449" s="42">
        <v>4.0000000000000002E-4</v>
      </c>
      <c r="E449" s="16">
        <f t="shared" si="188"/>
        <v>7622.9816872357342</v>
      </c>
      <c r="F449">
        <f t="shared" si="189"/>
        <v>7623</v>
      </c>
      <c r="G449">
        <f t="shared" si="209"/>
        <v>-2.4858406264684163E-2</v>
      </c>
      <c r="J449">
        <f>G449</f>
        <v>-2.4858406264684163E-2</v>
      </c>
      <c r="P449">
        <f t="shared" si="190"/>
        <v>0.20957161604327212</v>
      </c>
      <c r="Q449" s="11">
        <f t="shared" si="191"/>
        <v>38828.946100000001</v>
      </c>
      <c r="R449">
        <f t="shared" si="207"/>
        <v>5.495743535930888E-2</v>
      </c>
      <c r="S449" s="21">
        <v>1</v>
      </c>
      <c r="Z449">
        <f t="shared" si="192"/>
        <v>7623</v>
      </c>
      <c r="AA449" s="80">
        <f t="shared" si="193"/>
        <v>-2.0281504911961602E-2</v>
      </c>
      <c r="AB449" s="80">
        <f t="shared" si="194"/>
        <v>-3.5723149772312369E-3</v>
      </c>
      <c r="AC449" s="80">
        <f t="shared" si="195"/>
        <v>-0.23443002230795629</v>
      </c>
      <c r="AD449" s="80">
        <f t="shared" si="205"/>
        <v>-4.5769013527225608E-3</v>
      </c>
      <c r="AE449" s="80">
        <f t="shared" si="196"/>
        <v>2.0948025992553606E-5</v>
      </c>
      <c r="AF449">
        <f t="shared" si="206"/>
        <v>-0.23443002230795629</v>
      </c>
      <c r="AG449" s="106"/>
      <c r="AH449">
        <f t="shared" si="197"/>
        <v>-2.1286091287452926E-2</v>
      </c>
      <c r="AI449">
        <f t="shared" si="198"/>
        <v>0.90325320223327765</v>
      </c>
      <c r="AJ449">
        <f t="shared" si="199"/>
        <v>-0.92516566949223533</v>
      </c>
      <c r="AK449">
        <f t="shared" si="200"/>
        <v>-0.25491667154390224</v>
      </c>
      <c r="AL449">
        <f t="shared" si="201"/>
        <v>-1.9335266567374243</v>
      </c>
      <c r="AM449">
        <f t="shared" si="202"/>
        <v>-1.4491202910615724</v>
      </c>
      <c r="AN449" s="80">
        <f t="shared" ref="AN449:AT464" si="214">$AU449+$AB$7*SIN(AO449)</f>
        <v>4.6212917537125744</v>
      </c>
      <c r="AO449" s="80">
        <f t="shared" si="214"/>
        <v>4.6212917536814242</v>
      </c>
      <c r="AP449" s="80">
        <f t="shared" si="214"/>
        <v>4.6212917549373005</v>
      </c>
      <c r="AQ449" s="80">
        <f t="shared" si="214"/>
        <v>4.6212917043054009</v>
      </c>
      <c r="AR449" s="80">
        <f t="shared" si="214"/>
        <v>4.6212937456019043</v>
      </c>
      <c r="AS449" s="80">
        <f t="shared" si="214"/>
        <v>4.6212114839724245</v>
      </c>
      <c r="AT449" s="80">
        <f t="shared" si="214"/>
        <v>4.62458736030817</v>
      </c>
      <c r="AU449" s="80">
        <f t="shared" si="204"/>
        <v>4.8928193047645099</v>
      </c>
    </row>
    <row r="450" spans="1:47" x14ac:dyDescent="0.2">
      <c r="A450" s="22" t="s">
        <v>2552</v>
      </c>
      <c r="B450" s="48"/>
      <c r="C450" s="42">
        <v>53862.379300000001</v>
      </c>
      <c r="D450" s="42">
        <v>1E-4</v>
      </c>
      <c r="E450" s="16">
        <f t="shared" si="188"/>
        <v>7633.9827211873735</v>
      </c>
      <c r="F450">
        <f t="shared" si="189"/>
        <v>7634</v>
      </c>
      <c r="G450">
        <f t="shared" si="209"/>
        <v>-2.3454883048543707E-2</v>
      </c>
      <c r="J450">
        <f>G450</f>
        <v>-2.3454883048543707E-2</v>
      </c>
      <c r="P450">
        <f t="shared" si="190"/>
        <v>0.21020992404327213</v>
      </c>
      <c r="Q450" s="11">
        <f t="shared" si="191"/>
        <v>38843.879300000001</v>
      </c>
      <c r="R450">
        <f t="shared" si="207"/>
        <v>5.4599242073255505E-2</v>
      </c>
      <c r="S450" s="21">
        <v>1</v>
      </c>
      <c r="Z450">
        <f t="shared" si="192"/>
        <v>7634</v>
      </c>
      <c r="AA450" s="80">
        <f t="shared" si="193"/>
        <v>-2.030495272200122E-2</v>
      </c>
      <c r="AB450" s="80">
        <f t="shared" si="194"/>
        <v>-2.1518005162781094E-3</v>
      </c>
      <c r="AC450" s="80">
        <f t="shared" si="195"/>
        <v>-0.23366480709181583</v>
      </c>
      <c r="AD450" s="80">
        <f t="shared" si="205"/>
        <v>-3.1499303265424862E-3</v>
      </c>
      <c r="AE450" s="80">
        <f t="shared" si="196"/>
        <v>9.9220610620720544E-6</v>
      </c>
      <c r="AF450">
        <f t="shared" si="206"/>
        <v>-0.23366480709181583</v>
      </c>
      <c r="AG450" s="106"/>
      <c r="AH450">
        <f t="shared" si="197"/>
        <v>-2.1303082532265597E-2</v>
      </c>
      <c r="AI450">
        <f t="shared" si="198"/>
        <v>0.90490565864487305</v>
      </c>
      <c r="AJ450">
        <f t="shared" si="199"/>
        <v>-0.92760371943839637</v>
      </c>
      <c r="AK450">
        <f t="shared" si="200"/>
        <v>-0.25553770475483922</v>
      </c>
      <c r="AL450">
        <f t="shared" si="201"/>
        <v>-1.9270522264416812</v>
      </c>
      <c r="AM450">
        <f t="shared" si="202"/>
        <v>-1.4391319089500709</v>
      </c>
      <c r="AN450" s="80">
        <f t="shared" si="214"/>
        <v>4.6281817728226491</v>
      </c>
      <c r="AO450" s="80">
        <f t="shared" si="214"/>
        <v>4.6281817727984631</v>
      </c>
      <c r="AP450" s="80">
        <f t="shared" si="214"/>
        <v>4.628181773853095</v>
      </c>
      <c r="AQ450" s="80">
        <f t="shared" si="214"/>
        <v>4.6281817278648898</v>
      </c>
      <c r="AR450" s="80">
        <f t="shared" si="214"/>
        <v>4.6281837332466553</v>
      </c>
      <c r="AS450" s="80">
        <f t="shared" si="214"/>
        <v>4.6280963299097753</v>
      </c>
      <c r="AT450" s="80">
        <f t="shared" si="214"/>
        <v>4.6319936754000945</v>
      </c>
      <c r="AU450" s="80">
        <f t="shared" si="204"/>
        <v>4.8998737779593622</v>
      </c>
    </row>
    <row r="451" spans="1:47" x14ac:dyDescent="0.2">
      <c r="A451" s="22" t="s">
        <v>2558</v>
      </c>
      <c r="B451" s="41" t="s">
        <v>2525</v>
      </c>
      <c r="C451" s="42">
        <v>54174.589229999998</v>
      </c>
      <c r="D451" s="42">
        <v>1E-4</v>
      </c>
      <c r="E451" s="16">
        <f t="shared" si="188"/>
        <v>7863.982456004368</v>
      </c>
      <c r="F451">
        <f t="shared" si="189"/>
        <v>7864</v>
      </c>
      <c r="G451">
        <f t="shared" si="209"/>
        <v>-2.3814852014766075E-2</v>
      </c>
      <c r="K451">
        <f t="shared" ref="K451:K473" si="215">G451</f>
        <v>-2.3814852014766075E-2</v>
      </c>
      <c r="P451">
        <f t="shared" si="190"/>
        <v>0.22377808404327212</v>
      </c>
      <c r="Q451" s="11">
        <f t="shared" si="191"/>
        <v>39156.089229999998</v>
      </c>
      <c r="R451">
        <f t="shared" si="207"/>
        <v>6.1302261985839795E-2</v>
      </c>
      <c r="S451" s="21">
        <v>1</v>
      </c>
      <c r="Z451">
        <f t="shared" si="192"/>
        <v>7864</v>
      </c>
      <c r="AA451" s="80">
        <f t="shared" si="193"/>
        <v>-2.0562088204081987E-2</v>
      </c>
      <c r="AB451" s="80">
        <f t="shared" si="194"/>
        <v>-2.3911201515062971E-3</v>
      </c>
      <c r="AC451" s="80">
        <f t="shared" si="195"/>
        <v>-0.2475929360580382</v>
      </c>
      <c r="AD451" s="80">
        <f t="shared" si="205"/>
        <v>-3.2527638106840881E-3</v>
      </c>
      <c r="AE451" s="80">
        <f t="shared" si="196"/>
        <v>1.0580472408096071E-5</v>
      </c>
      <c r="AF451">
        <f t="shared" si="206"/>
        <v>-0.2475929360580382</v>
      </c>
      <c r="AG451" s="106"/>
      <c r="AH451">
        <f t="shared" si="197"/>
        <v>-2.1423731863259778E-2</v>
      </c>
      <c r="AI451">
        <f t="shared" si="198"/>
        <v>0.94179057635078589</v>
      </c>
      <c r="AJ451">
        <f t="shared" si="199"/>
        <v>-0.97092320209734262</v>
      </c>
      <c r="AK451">
        <f t="shared" si="200"/>
        <v>-0.26637213688290129</v>
      </c>
      <c r="AL451">
        <f t="shared" si="201"/>
        <v>-1.785940912440648</v>
      </c>
      <c r="AM451">
        <f t="shared" si="202"/>
        <v>-1.2421252125633915</v>
      </c>
      <c r="AN451" s="80">
        <f t="shared" si="214"/>
        <v>4.7752569223649317</v>
      </c>
      <c r="AO451" s="80">
        <f t="shared" si="214"/>
        <v>4.7752569223886372</v>
      </c>
      <c r="AP451" s="80">
        <f t="shared" si="214"/>
        <v>4.7752569237724414</v>
      </c>
      <c r="AQ451" s="80">
        <f t="shared" si="214"/>
        <v>4.7752570045541436</v>
      </c>
      <c r="AR451" s="80">
        <f t="shared" si="214"/>
        <v>4.7752617201285128</v>
      </c>
      <c r="AS451" s="80">
        <f t="shared" si="214"/>
        <v>4.7755363789914229</v>
      </c>
      <c r="AT451" s="80">
        <f t="shared" si="214"/>
        <v>4.7898741287027873</v>
      </c>
      <c r="AU451" s="80">
        <f t="shared" si="204"/>
        <v>5.047376399306275</v>
      </c>
    </row>
    <row r="452" spans="1:47" x14ac:dyDescent="0.2">
      <c r="A452" s="28" t="s">
        <v>2556</v>
      </c>
      <c r="B452" s="41" t="s">
        <v>2525</v>
      </c>
      <c r="C452" s="42">
        <v>54200.379200000003</v>
      </c>
      <c r="D452" s="42">
        <v>2.0000000000000001E-4</v>
      </c>
      <c r="E452" s="16">
        <f t="shared" si="188"/>
        <v>7882.9814873962887</v>
      </c>
      <c r="F452">
        <f t="shared" si="189"/>
        <v>7883</v>
      </c>
      <c r="G452">
        <f t="shared" si="209"/>
        <v>-2.5129675537755247E-2</v>
      </c>
      <c r="K452">
        <f t="shared" si="215"/>
        <v>-2.5129675537755247E-2</v>
      </c>
      <c r="P452">
        <f t="shared" si="190"/>
        <v>0.22491785604327214</v>
      </c>
      <c r="Q452" s="11">
        <f t="shared" si="191"/>
        <v>39181.879200000003</v>
      </c>
      <c r="R452">
        <f t="shared" si="207"/>
        <v>6.252376804976488E-2</v>
      </c>
      <c r="S452" s="21">
        <v>1</v>
      </c>
      <c r="Z452">
        <f t="shared" si="192"/>
        <v>7883</v>
      </c>
      <c r="AA452" s="80">
        <f t="shared" si="193"/>
        <v>-2.0562461942331155E-2</v>
      </c>
      <c r="AB452" s="80">
        <f t="shared" si="194"/>
        <v>-3.7169716458757794E-3</v>
      </c>
      <c r="AC452" s="80">
        <f t="shared" si="195"/>
        <v>-0.25004753158102738</v>
      </c>
      <c r="AD452" s="80">
        <f t="shared" si="205"/>
        <v>-4.5672135954240925E-3</v>
      </c>
      <c r="AE452" s="80">
        <f t="shared" si="196"/>
        <v>2.0859440026226666E-5</v>
      </c>
      <c r="AF452">
        <f t="shared" si="206"/>
        <v>-0.25004753158102738</v>
      </c>
      <c r="AG452" s="106"/>
      <c r="AH452">
        <f t="shared" si="197"/>
        <v>-2.1412703891879468E-2</v>
      </c>
      <c r="AI452">
        <f t="shared" si="198"/>
        <v>0.94503852176603564</v>
      </c>
      <c r="AJ452">
        <f t="shared" si="199"/>
        <v>-0.97376629560347427</v>
      </c>
      <c r="AK452">
        <f t="shared" si="200"/>
        <v>-0.26706120687863721</v>
      </c>
      <c r="AL452">
        <f t="shared" si="201"/>
        <v>-1.7737635511371013</v>
      </c>
      <c r="AM452">
        <f t="shared" si="202"/>
        <v>-1.2267584856690614</v>
      </c>
      <c r="AN452" s="80">
        <f t="shared" si="214"/>
        <v>4.7876756341047493</v>
      </c>
      <c r="AO452" s="80">
        <f t="shared" si="214"/>
        <v>4.7876756341656037</v>
      </c>
      <c r="AP452" s="80">
        <f t="shared" si="214"/>
        <v>4.7876756371329332</v>
      </c>
      <c r="AQ452" s="80">
        <f t="shared" si="214"/>
        <v>4.787675781823169</v>
      </c>
      <c r="AR452" s="80">
        <f t="shared" si="214"/>
        <v>4.787682836741241</v>
      </c>
      <c r="AS452" s="80">
        <f t="shared" si="214"/>
        <v>4.788026029134465</v>
      </c>
      <c r="AT452" s="80">
        <f t="shared" si="214"/>
        <v>4.8031704599766476</v>
      </c>
      <c r="AU452" s="80">
        <f t="shared" si="204"/>
        <v>5.059561398461021</v>
      </c>
    </row>
    <row r="453" spans="1:47" x14ac:dyDescent="0.2">
      <c r="A453" s="22" t="s">
        <v>2563</v>
      </c>
      <c r="B453" s="41" t="s">
        <v>2525</v>
      </c>
      <c r="C453" s="42">
        <v>54372.774700000002</v>
      </c>
      <c r="D453" s="42">
        <v>1E-4</v>
      </c>
      <c r="E453" s="16">
        <f t="shared" si="188"/>
        <v>8009.9823143195172</v>
      </c>
      <c r="F453">
        <f t="shared" si="189"/>
        <v>8010</v>
      </c>
      <c r="G453">
        <f t="shared" si="209"/>
        <v>-2.4007180138141848E-2</v>
      </c>
      <c r="K453">
        <f t="shared" si="215"/>
        <v>-2.4007180138141848E-2</v>
      </c>
      <c r="P453">
        <f t="shared" si="190"/>
        <v>0.23261050004327211</v>
      </c>
      <c r="Q453" s="11">
        <f t="shared" si="191"/>
        <v>39354.274700000002</v>
      </c>
      <c r="R453">
        <f t="shared" si="207"/>
        <v>6.5852633781690456E-2</v>
      </c>
      <c r="S453" s="21">
        <v>1</v>
      </c>
      <c r="Z453">
        <f t="shared" si="192"/>
        <v>8010</v>
      </c>
      <c r="AA453" s="80">
        <f t="shared" si="193"/>
        <v>-2.0477635764684941E-2</v>
      </c>
      <c r="AB453" s="80">
        <f t="shared" si="194"/>
        <v>-2.756010682631295E-3</v>
      </c>
      <c r="AC453" s="80">
        <f t="shared" si="195"/>
        <v>-0.25661768018141395</v>
      </c>
      <c r="AD453" s="80">
        <f t="shared" si="205"/>
        <v>-3.5295443734569068E-3</v>
      </c>
      <c r="AE453" s="80">
        <f t="shared" si="196"/>
        <v>1.2457683484201308E-5</v>
      </c>
      <c r="AF453">
        <f t="shared" si="206"/>
        <v>-0.25661768018141395</v>
      </c>
      <c r="AG453" s="106"/>
      <c r="AH453">
        <f t="shared" si="197"/>
        <v>-2.1251169455510553E-2</v>
      </c>
      <c r="AI453">
        <f t="shared" si="198"/>
        <v>0.96753532583646074</v>
      </c>
      <c r="AJ453">
        <f t="shared" si="199"/>
        <v>-0.98936897167953519</v>
      </c>
      <c r="AK453">
        <f t="shared" si="200"/>
        <v>-0.27071848337450477</v>
      </c>
      <c r="AL453">
        <f t="shared" si="201"/>
        <v>-1.6901468015245409</v>
      </c>
      <c r="AM453">
        <f t="shared" si="202"/>
        <v>-1.127085206217209</v>
      </c>
      <c r="AN453" s="80">
        <f t="shared" si="214"/>
        <v>4.8718077571434666</v>
      </c>
      <c r="AO453" s="80">
        <f t="shared" si="214"/>
        <v>4.8718077604390677</v>
      </c>
      <c r="AP453" s="80">
        <f t="shared" si="214"/>
        <v>4.871807836579916</v>
      </c>
      <c r="AQ453" s="80">
        <f t="shared" si="214"/>
        <v>4.8718095957114835</v>
      </c>
      <c r="AR453" s="80">
        <f t="shared" si="214"/>
        <v>4.8718502327149533</v>
      </c>
      <c r="AS453" s="80">
        <f t="shared" si="214"/>
        <v>4.8727861304873539</v>
      </c>
      <c r="AT453" s="80">
        <f t="shared" si="214"/>
        <v>4.8930149285978564</v>
      </c>
      <c r="AU453" s="80">
        <f t="shared" si="204"/>
        <v>5.1410084980743163</v>
      </c>
    </row>
    <row r="454" spans="1:47" x14ac:dyDescent="0.2">
      <c r="A454" s="22" t="s">
        <v>2566</v>
      </c>
      <c r="B454" s="41" t="s">
        <v>2525</v>
      </c>
      <c r="C454" s="42">
        <v>54615.755599999997</v>
      </c>
      <c r="D454" s="42">
        <v>1E-4</v>
      </c>
      <c r="E454" s="16">
        <f t="shared" si="188"/>
        <v>8188.9822025216436</v>
      </c>
      <c r="F454">
        <f t="shared" si="189"/>
        <v>8189</v>
      </c>
      <c r="G454">
        <f t="shared" si="209"/>
        <v>-2.4158938605978619E-2</v>
      </c>
      <c r="K454">
        <f t="shared" si="215"/>
        <v>-2.4158938605978619E-2</v>
      </c>
      <c r="P454">
        <f t="shared" si="190"/>
        <v>0.24367198404327212</v>
      </c>
      <c r="Q454" s="11">
        <f t="shared" si="191"/>
        <v>39597.255599999997</v>
      </c>
      <c r="R454">
        <f t="shared" si="207"/>
        <v>7.1733403127148931E-2</v>
      </c>
      <c r="S454" s="21">
        <v>1</v>
      </c>
      <c r="Z454">
        <f t="shared" si="192"/>
        <v>8189</v>
      </c>
      <c r="AA454" s="80">
        <f t="shared" si="193"/>
        <v>-2.0086100261945686E-2</v>
      </c>
      <c r="AB454" s="80">
        <f t="shared" si="194"/>
        <v>-3.4088886821994555E-3</v>
      </c>
      <c r="AC454" s="80">
        <f t="shared" si="195"/>
        <v>-0.26783092264925074</v>
      </c>
      <c r="AD454" s="80">
        <f t="shared" si="205"/>
        <v>-4.0728383440329329E-3</v>
      </c>
      <c r="AE454" s="80">
        <f t="shared" si="196"/>
        <v>1.6588012176624923E-5</v>
      </c>
      <c r="AF454">
        <f t="shared" si="206"/>
        <v>-0.26783092264925074</v>
      </c>
      <c r="AG454" s="106"/>
      <c r="AH454">
        <f t="shared" si="197"/>
        <v>-2.0750049923779164E-2</v>
      </c>
      <c r="AI454">
        <f t="shared" si="198"/>
        <v>1.0015125163598866</v>
      </c>
      <c r="AJ454">
        <f t="shared" si="199"/>
        <v>-0.9997785235896588</v>
      </c>
      <c r="AK454">
        <f t="shared" si="200"/>
        <v>-0.27265392827428303</v>
      </c>
      <c r="AL454">
        <f t="shared" si="201"/>
        <v>-1.5652489985219669</v>
      </c>
      <c r="AM454">
        <f t="shared" si="202"/>
        <v>-0.9944680014467725</v>
      </c>
      <c r="AN454" s="80">
        <f t="shared" si="214"/>
        <v>4.9938768512763287</v>
      </c>
      <c r="AO454" s="80">
        <f t="shared" si="214"/>
        <v>4.9938769205685221</v>
      </c>
      <c r="AP454" s="80">
        <f t="shared" si="214"/>
        <v>4.9938778354310971</v>
      </c>
      <c r="AQ454" s="80">
        <f t="shared" si="214"/>
        <v>4.9938899140606452</v>
      </c>
      <c r="AR454" s="80">
        <f t="shared" si="214"/>
        <v>4.9940493369580441</v>
      </c>
      <c r="AS454" s="80">
        <f t="shared" si="214"/>
        <v>4.9961453513637943</v>
      </c>
      <c r="AT454" s="80">
        <f t="shared" si="214"/>
        <v>5.022422870835773</v>
      </c>
      <c r="AU454" s="80">
        <f t="shared" si="204"/>
        <v>5.2558040164269144</v>
      </c>
    </row>
    <row r="455" spans="1:47" x14ac:dyDescent="0.2">
      <c r="A455" s="22" t="s">
        <v>2567</v>
      </c>
      <c r="B455" s="41" t="s">
        <v>2525</v>
      </c>
      <c r="C455" s="42">
        <v>54797.652399999999</v>
      </c>
      <c r="D455" s="42">
        <v>2.0000000000000001E-4</v>
      </c>
      <c r="E455" s="16">
        <f t="shared" si="188"/>
        <v>8322.9824752357781</v>
      </c>
      <c r="F455">
        <f t="shared" si="189"/>
        <v>8323</v>
      </c>
      <c r="G455">
        <f t="shared" si="209"/>
        <v>-2.3788746606442146E-2</v>
      </c>
      <c r="K455">
        <f t="shared" si="215"/>
        <v>-2.3788746606442146E-2</v>
      </c>
      <c r="P455">
        <f t="shared" si="190"/>
        <v>0.25212041604327212</v>
      </c>
      <c r="Q455" s="11">
        <f t="shared" si="191"/>
        <v>39779.152399999999</v>
      </c>
      <c r="R455">
        <f t="shared" si="207"/>
        <v>7.6125866034066486E-2</v>
      </c>
      <c r="S455" s="21">
        <v>1</v>
      </c>
      <c r="Z455">
        <f t="shared" si="192"/>
        <v>8323</v>
      </c>
      <c r="AA455" s="80">
        <f t="shared" si="193"/>
        <v>-1.9570712572623109E-2</v>
      </c>
      <c r="AB455" s="80">
        <f t="shared" si="194"/>
        <v>-3.6372431754755873E-3</v>
      </c>
      <c r="AC455" s="80">
        <f t="shared" si="195"/>
        <v>-0.27590916264971427</v>
      </c>
      <c r="AD455" s="80">
        <f t="shared" si="205"/>
        <v>-4.2180340338190368E-3</v>
      </c>
      <c r="AE455" s="80">
        <f t="shared" si="196"/>
        <v>1.7791811110455696E-5</v>
      </c>
      <c r="AF455">
        <f t="shared" si="206"/>
        <v>-0.27590916264971427</v>
      </c>
      <c r="AG455" s="106"/>
      <c r="AH455">
        <f t="shared" si="197"/>
        <v>-2.0151503430966559E-2</v>
      </c>
      <c r="AI455">
        <f t="shared" si="198"/>
        <v>1.0285630383563906</v>
      </c>
      <c r="AJ455">
        <f t="shared" si="199"/>
        <v>-0.99693173129068824</v>
      </c>
      <c r="AK455">
        <f t="shared" si="200"/>
        <v>-0.27115789708025867</v>
      </c>
      <c r="AL455">
        <f t="shared" si="201"/>
        <v>-1.4658460677799681</v>
      </c>
      <c r="AM455">
        <f t="shared" si="202"/>
        <v>-0.90019537608666955</v>
      </c>
      <c r="AN455" s="80">
        <f t="shared" si="214"/>
        <v>5.0881010747299715</v>
      </c>
      <c r="AO455" s="80">
        <f t="shared" si="214"/>
        <v>5.0881013884947768</v>
      </c>
      <c r="AP455" s="80">
        <f t="shared" si="214"/>
        <v>5.088104524628136</v>
      </c>
      <c r="AQ455" s="80">
        <f t="shared" si="214"/>
        <v>5.0881358694520751</v>
      </c>
      <c r="AR455" s="80">
        <f t="shared" si="214"/>
        <v>5.0884490159525368</v>
      </c>
      <c r="AS455" s="80">
        <f t="shared" si="214"/>
        <v>5.091563944300102</v>
      </c>
      <c r="AT455" s="80">
        <f t="shared" si="214"/>
        <v>5.1213209118371203</v>
      </c>
      <c r="AU455" s="80">
        <f t="shared" si="204"/>
        <v>5.341740326255116</v>
      </c>
    </row>
    <row r="456" spans="1:47" x14ac:dyDescent="0.2">
      <c r="A456" s="22" t="s">
        <v>2568</v>
      </c>
      <c r="B456" s="41" t="s">
        <v>2525</v>
      </c>
      <c r="C456" s="42">
        <v>55253.754999999997</v>
      </c>
      <c r="D456" s="42">
        <v>1E-4</v>
      </c>
      <c r="E456" s="16">
        <f t="shared" si="188"/>
        <v>8658.9854878540555</v>
      </c>
      <c r="F456">
        <f t="shared" si="189"/>
        <v>8659</v>
      </c>
      <c r="G456">
        <f t="shared" si="209"/>
        <v>-1.969930997438496E-2</v>
      </c>
      <c r="K456">
        <f t="shared" si="215"/>
        <v>-1.969930997438496E-2</v>
      </c>
      <c r="P456">
        <f t="shared" si="190"/>
        <v>0.27393622404327217</v>
      </c>
      <c r="Q456" s="11">
        <f t="shared" si="191"/>
        <v>40235.254999999997</v>
      </c>
      <c r="R456">
        <f t="shared" si="207"/>
        <v>8.6221826837834678E-2</v>
      </c>
      <c r="S456" s="21">
        <v>1</v>
      </c>
      <c r="Z456">
        <f t="shared" si="192"/>
        <v>8659</v>
      </c>
      <c r="AA456" s="80">
        <f t="shared" si="193"/>
        <v>-1.737497156875269E-2</v>
      </c>
      <c r="AB456" s="80">
        <f t="shared" si="194"/>
        <v>-1.956296596100561E-3</v>
      </c>
      <c r="AC456" s="80">
        <f t="shared" si="195"/>
        <v>-0.29363553401765713</v>
      </c>
      <c r="AD456" s="80">
        <f t="shared" si="205"/>
        <v>-2.3243384056322695E-3</v>
      </c>
      <c r="AE456" s="80">
        <f t="shared" si="196"/>
        <v>5.4025490238971604E-6</v>
      </c>
      <c r="AF456">
        <f t="shared" si="206"/>
        <v>-0.29363553401765713</v>
      </c>
      <c r="AG456" s="106"/>
      <c r="AH456">
        <f t="shared" si="197"/>
        <v>-1.7743013378284399E-2</v>
      </c>
      <c r="AI456">
        <f t="shared" si="198"/>
        <v>1.1009171974609344</v>
      </c>
      <c r="AJ456">
        <f t="shared" si="199"/>
        <v>-0.9384960056519378</v>
      </c>
      <c r="AK456">
        <f t="shared" si="200"/>
        <v>-0.25329463390638096</v>
      </c>
      <c r="AL456">
        <f t="shared" si="201"/>
        <v>-1.1916542954869067</v>
      </c>
      <c r="AM456">
        <f t="shared" si="202"/>
        <v>-0.67802828424689976</v>
      </c>
      <c r="AN456" s="80">
        <f t="shared" si="214"/>
        <v>5.3358643325695247</v>
      </c>
      <c r="AO456" s="80">
        <f t="shared" si="214"/>
        <v>5.3358679174119032</v>
      </c>
      <c r="AP456" s="80">
        <f t="shared" si="214"/>
        <v>5.3358904356194445</v>
      </c>
      <c r="AQ456" s="80">
        <f t="shared" si="214"/>
        <v>5.3360318677464367</v>
      </c>
      <c r="AR456" s="80">
        <f t="shared" si="214"/>
        <v>5.3369195383636399</v>
      </c>
      <c r="AS456" s="80">
        <f t="shared" si="214"/>
        <v>5.3424660823914056</v>
      </c>
      <c r="AT456" s="80">
        <f t="shared" si="214"/>
        <v>5.3762167240008951</v>
      </c>
      <c r="AU456" s="80">
        <f t="shared" si="204"/>
        <v>5.5572224165706068</v>
      </c>
    </row>
    <row r="457" spans="1:47" x14ac:dyDescent="0.2">
      <c r="A457" s="22" t="s">
        <v>2564</v>
      </c>
      <c r="B457" s="41" t="s">
        <v>2525</v>
      </c>
      <c r="C457" s="42">
        <v>55268.686999999998</v>
      </c>
      <c r="D457" s="42">
        <v>1E-4</v>
      </c>
      <c r="E457" s="16">
        <f t="shared" si="188"/>
        <v>8669.985637786147</v>
      </c>
      <c r="F457">
        <f t="shared" si="189"/>
        <v>8670</v>
      </c>
      <c r="G457">
        <f t="shared" si="209"/>
        <v>-1.9495786742481869E-2</v>
      </c>
      <c r="K457">
        <f t="shared" si="215"/>
        <v>-1.9495786742481869E-2</v>
      </c>
      <c r="P457">
        <f t="shared" si="190"/>
        <v>0.27466570004327218</v>
      </c>
      <c r="Q457" s="11">
        <f t="shared" si="191"/>
        <v>40250.186999999998</v>
      </c>
      <c r="R457">
        <f t="shared" si="207"/>
        <v>8.6530980308005351E-2</v>
      </c>
      <c r="S457" s="21">
        <v>1</v>
      </c>
      <c r="Z457">
        <f t="shared" si="192"/>
        <v>8670</v>
      </c>
      <c r="AA457" s="80">
        <f t="shared" si="193"/>
        <v>-1.7280364945733897E-2</v>
      </c>
      <c r="AB457" s="80">
        <f t="shared" si="194"/>
        <v>-1.8544472620050413E-3</v>
      </c>
      <c r="AC457" s="80">
        <f t="shared" si="195"/>
        <v>-0.29416148678575404</v>
      </c>
      <c r="AD457" s="80">
        <f t="shared" si="205"/>
        <v>-2.2154217967479718E-3</v>
      </c>
      <c r="AE457" s="80">
        <f t="shared" si="196"/>
        <v>4.9080937375060117E-6</v>
      </c>
      <c r="AF457">
        <f t="shared" si="206"/>
        <v>-0.29416148678575404</v>
      </c>
      <c r="AG457" s="106"/>
      <c r="AH457">
        <f t="shared" si="197"/>
        <v>-1.7641339480476827E-2</v>
      </c>
      <c r="AI457">
        <f t="shared" si="198"/>
        <v>1.1033496594968943</v>
      </c>
      <c r="AJ457">
        <f t="shared" si="199"/>
        <v>-0.93513027344477728</v>
      </c>
      <c r="AK457">
        <f t="shared" si="200"/>
        <v>-0.2523119105215067</v>
      </c>
      <c r="AL457">
        <f t="shared" si="201"/>
        <v>-1.1820324134279463</v>
      </c>
      <c r="AM457">
        <f t="shared" si="202"/>
        <v>-0.67102842529543838</v>
      </c>
      <c r="AN457" s="80">
        <f t="shared" si="214"/>
        <v>5.3442637834222886</v>
      </c>
      <c r="AO457" s="80">
        <f t="shared" si="214"/>
        <v>5.3442675811109259</v>
      </c>
      <c r="AP457" s="80">
        <f t="shared" si="214"/>
        <v>5.3442911617256943</v>
      </c>
      <c r="AQ457" s="80">
        <f t="shared" si="214"/>
        <v>5.3444375615221285</v>
      </c>
      <c r="AR457" s="80">
        <f t="shared" si="214"/>
        <v>5.3453458278328876</v>
      </c>
      <c r="AS457" s="80">
        <f t="shared" si="214"/>
        <v>5.350955816159475</v>
      </c>
      <c r="AT457" s="80">
        <f t="shared" si="214"/>
        <v>5.3847141685926223</v>
      </c>
      <c r="AU457" s="80">
        <f t="shared" si="204"/>
        <v>5.5642768897654591</v>
      </c>
    </row>
    <row r="458" spans="1:47" x14ac:dyDescent="0.2">
      <c r="A458" s="28" t="s">
        <v>2560</v>
      </c>
      <c r="B458" s="49" t="s">
        <v>2525</v>
      </c>
      <c r="C458" s="28">
        <v>55329.770900000003</v>
      </c>
      <c r="D458" s="28">
        <v>2.9999999999999997E-4</v>
      </c>
      <c r="E458" s="16">
        <f t="shared" si="188"/>
        <v>8714.9851059375578</v>
      </c>
      <c r="F458">
        <f t="shared" si="189"/>
        <v>8715</v>
      </c>
      <c r="G458">
        <f t="shared" si="209"/>
        <v>-2.0217737190250773E-2</v>
      </c>
      <c r="K458">
        <f t="shared" si="215"/>
        <v>-2.0217737190250773E-2</v>
      </c>
      <c r="P458">
        <f t="shared" si="190"/>
        <v>0.27766000004327218</v>
      </c>
      <c r="Q458" s="11">
        <f t="shared" si="191"/>
        <v>40311.270900000003</v>
      </c>
      <c r="R458">
        <f t="shared" si="207"/>
        <v>8.8731146339363742E-2</v>
      </c>
      <c r="S458" s="21">
        <v>1</v>
      </c>
      <c r="Z458">
        <f t="shared" si="192"/>
        <v>8715</v>
      </c>
      <c r="AA458" s="80">
        <f t="shared" si="193"/>
        <v>-1.687805470922004E-2</v>
      </c>
      <c r="AB458" s="80">
        <f t="shared" si="194"/>
        <v>-3.0076870481394041E-3</v>
      </c>
      <c r="AC458" s="80">
        <f t="shared" si="195"/>
        <v>-0.29787773723352295</v>
      </c>
      <c r="AD458" s="80">
        <f t="shared" si="205"/>
        <v>-3.3396824810307327E-3</v>
      </c>
      <c r="AE458" s="80">
        <f t="shared" si="196"/>
        <v>1.1153479074103591E-5</v>
      </c>
      <c r="AF458">
        <f t="shared" si="206"/>
        <v>-0.29787773723352295</v>
      </c>
      <c r="AG458" s="106"/>
      <c r="AH458">
        <f t="shared" si="197"/>
        <v>-1.7210050142111369E-2</v>
      </c>
      <c r="AI458">
        <f t="shared" si="198"/>
        <v>1.1133087392374601</v>
      </c>
      <c r="AJ458">
        <f t="shared" si="199"/>
        <v>-0.92028968768759922</v>
      </c>
      <c r="AK458">
        <f t="shared" si="200"/>
        <v>-0.24799915709847498</v>
      </c>
      <c r="AL458">
        <f t="shared" si="201"/>
        <v>-1.1422261196928365</v>
      </c>
      <c r="AM458">
        <f t="shared" si="202"/>
        <v>-0.6425400236206863</v>
      </c>
      <c r="AN458" s="80">
        <f t="shared" si="214"/>
        <v>5.378818350646144</v>
      </c>
      <c r="AO458" s="80">
        <f t="shared" si="214"/>
        <v>5.378823103704744</v>
      </c>
      <c r="AP458" s="80">
        <f t="shared" si="214"/>
        <v>5.3788513022724782</v>
      </c>
      <c r="AQ458" s="80">
        <f t="shared" si="214"/>
        <v>5.3790185757047553</v>
      </c>
      <c r="AR458" s="80">
        <f t="shared" si="214"/>
        <v>5.3800101088026446</v>
      </c>
      <c r="AS458" s="80">
        <f t="shared" si="214"/>
        <v>5.3858621560917879</v>
      </c>
      <c r="AT458" s="80">
        <f t="shared" si="214"/>
        <v>5.4195687168942577</v>
      </c>
      <c r="AU458" s="80">
        <f t="shared" si="204"/>
        <v>5.5931360982898557</v>
      </c>
    </row>
    <row r="459" spans="1:47" x14ac:dyDescent="0.2">
      <c r="A459" s="42" t="s">
        <v>2569</v>
      </c>
      <c r="B459" s="41" t="s">
        <v>2550</v>
      </c>
      <c r="C459" s="42">
        <v>55570.724399999999</v>
      </c>
      <c r="D459" s="42">
        <v>5.9999999999999995E-4</v>
      </c>
      <c r="E459" s="16">
        <f t="shared" si="188"/>
        <v>8892.491443110197</v>
      </c>
      <c r="F459">
        <f t="shared" si="189"/>
        <v>8892.5</v>
      </c>
      <c r="G459">
        <f t="shared" si="209"/>
        <v>-1.1615430637903046E-2</v>
      </c>
      <c r="K459">
        <f t="shared" si="215"/>
        <v>-1.1615430637903046E-2</v>
      </c>
      <c r="P459">
        <f t="shared" si="190"/>
        <v>0.28962882504327209</v>
      </c>
      <c r="Q459" s="11">
        <f t="shared" si="191"/>
        <v>40552.224399999999</v>
      </c>
      <c r="R459">
        <f t="shared" si="207"/>
        <v>9.0748101580905211E-2</v>
      </c>
      <c r="S459" s="21">
        <v>1</v>
      </c>
      <c r="Z459">
        <f t="shared" si="192"/>
        <v>8892.5</v>
      </c>
      <c r="AA459" s="80">
        <f t="shared" si="193"/>
        <v>-1.5051770639404138E-2</v>
      </c>
      <c r="AB459" s="80">
        <f t="shared" si="194"/>
        <v>3.6529707456586478E-3</v>
      </c>
      <c r="AC459" s="80">
        <f t="shared" si="195"/>
        <v>-0.30124425568117513</v>
      </c>
      <c r="AD459" s="80">
        <f t="shared" si="205"/>
        <v>3.4363400015010922E-3</v>
      </c>
      <c r="AE459" s="80">
        <f t="shared" si="196"/>
        <v>1.1808432605916526E-5</v>
      </c>
      <c r="AF459">
        <f t="shared" si="206"/>
        <v>-0.30124425568117513</v>
      </c>
      <c r="AG459" s="106"/>
      <c r="AH459">
        <f t="shared" si="197"/>
        <v>-1.5268401383561694E-2</v>
      </c>
      <c r="AI459">
        <f t="shared" si="198"/>
        <v>1.1522920183429166</v>
      </c>
      <c r="AJ459">
        <f t="shared" si="199"/>
        <v>-0.84403275753012164</v>
      </c>
      <c r="AK459">
        <f t="shared" si="200"/>
        <v>-0.22616275877822489</v>
      </c>
      <c r="AL459">
        <f t="shared" si="201"/>
        <v>-0.97816486236750411</v>
      </c>
      <c r="AM459">
        <f t="shared" si="202"/>
        <v>-0.53221010304591665</v>
      </c>
      <c r="AN459" s="80">
        <f t="shared" si="214"/>
        <v>5.5181360302833644</v>
      </c>
      <c r="AO459" s="80">
        <f t="shared" si="214"/>
        <v>5.5181457811322936</v>
      </c>
      <c r="AP459" s="80">
        <f t="shared" si="214"/>
        <v>5.5181953563482509</v>
      </c>
      <c r="AQ459" s="80">
        <f t="shared" si="214"/>
        <v>5.5184473699259176</v>
      </c>
      <c r="AR459" s="80">
        <f t="shared" si="214"/>
        <v>5.5197275298327817</v>
      </c>
      <c r="AS459" s="80">
        <f t="shared" si="214"/>
        <v>5.526206365008175</v>
      </c>
      <c r="AT459" s="80">
        <f t="shared" si="214"/>
        <v>5.5584106198667467</v>
      </c>
      <c r="AU459" s="80">
        <f t="shared" si="204"/>
        <v>5.7069696430249737</v>
      </c>
    </row>
    <row r="460" spans="1:47" x14ac:dyDescent="0.2">
      <c r="A460" s="42" t="s">
        <v>2569</v>
      </c>
      <c r="B460" s="41" t="s">
        <v>2550</v>
      </c>
      <c r="C460" s="42">
        <v>55570.724699999999</v>
      </c>
      <c r="D460" s="42">
        <v>5.9999999999999995E-4</v>
      </c>
      <c r="E460" s="16">
        <f t="shared" si="188"/>
        <v>8892.491664115083</v>
      </c>
      <c r="F460">
        <f t="shared" si="189"/>
        <v>8892.5</v>
      </c>
      <c r="G460">
        <f t="shared" si="209"/>
        <v>-1.1315430638205726E-2</v>
      </c>
      <c r="K460">
        <f t="shared" si="215"/>
        <v>-1.1315430638205726E-2</v>
      </c>
      <c r="P460">
        <f t="shared" si="190"/>
        <v>0.28962882504327209</v>
      </c>
      <c r="Q460" s="11">
        <f t="shared" si="191"/>
        <v>40552.224699999999</v>
      </c>
      <c r="R460">
        <f t="shared" si="207"/>
        <v>9.0567445027678689E-2</v>
      </c>
      <c r="S460" s="21">
        <v>1</v>
      </c>
      <c r="Z460">
        <f t="shared" si="192"/>
        <v>8892.5</v>
      </c>
      <c r="AA460" s="80">
        <f t="shared" si="193"/>
        <v>-1.5051770639404138E-2</v>
      </c>
      <c r="AB460" s="80">
        <f t="shared" si="194"/>
        <v>3.952970745355968E-3</v>
      </c>
      <c r="AC460" s="80">
        <f t="shared" si="195"/>
        <v>-0.30094425568147781</v>
      </c>
      <c r="AD460" s="80">
        <f t="shared" si="205"/>
        <v>3.7363400011984123E-3</v>
      </c>
      <c r="AE460" s="80">
        <f t="shared" si="196"/>
        <v>1.3960236604555352E-5</v>
      </c>
      <c r="AF460">
        <f t="shared" si="206"/>
        <v>-0.30094425568147781</v>
      </c>
      <c r="AG460" s="106"/>
      <c r="AH460">
        <f t="shared" si="197"/>
        <v>-1.5268401383561694E-2</v>
      </c>
      <c r="AI460">
        <f t="shared" si="198"/>
        <v>1.1522920183429166</v>
      </c>
      <c r="AJ460">
        <f t="shared" si="199"/>
        <v>-0.84403275753012164</v>
      </c>
      <c r="AK460">
        <f t="shared" si="200"/>
        <v>-0.22616275877822489</v>
      </c>
      <c r="AL460">
        <f t="shared" si="201"/>
        <v>-0.97816486236750411</v>
      </c>
      <c r="AM460">
        <f t="shared" si="202"/>
        <v>-0.53221010304591665</v>
      </c>
      <c r="AN460" s="80">
        <f t="shared" si="214"/>
        <v>5.5181360302833644</v>
      </c>
      <c r="AO460" s="80">
        <f t="shared" si="214"/>
        <v>5.5181457811322936</v>
      </c>
      <c r="AP460" s="80">
        <f t="shared" si="214"/>
        <v>5.5181953563482509</v>
      </c>
      <c r="AQ460" s="80">
        <f t="shared" si="214"/>
        <v>5.5184473699259176</v>
      </c>
      <c r="AR460" s="80">
        <f t="shared" si="214"/>
        <v>5.5197275298327817</v>
      </c>
      <c r="AS460" s="80">
        <f t="shared" si="214"/>
        <v>5.526206365008175</v>
      </c>
      <c r="AT460" s="80">
        <f t="shared" si="214"/>
        <v>5.5584106198667467</v>
      </c>
      <c r="AU460" s="80">
        <f t="shared" si="204"/>
        <v>5.7069696430249737</v>
      </c>
    </row>
    <row r="461" spans="1:47" x14ac:dyDescent="0.2">
      <c r="A461" s="42" t="s">
        <v>2569</v>
      </c>
      <c r="B461" s="41" t="s">
        <v>2550</v>
      </c>
      <c r="C461" s="42">
        <v>55625.697099999998</v>
      </c>
      <c r="D461" s="42">
        <v>1E-4</v>
      </c>
      <c r="E461" s="16">
        <f t="shared" si="188"/>
        <v>8932.9888943673486</v>
      </c>
      <c r="F461">
        <f t="shared" si="189"/>
        <v>8933</v>
      </c>
      <c r="G461">
        <f t="shared" si="209"/>
        <v>-1.5075186041940469E-2</v>
      </c>
      <c r="K461">
        <f t="shared" si="215"/>
        <v>-1.5075186041940469E-2</v>
      </c>
      <c r="P461">
        <f t="shared" si="190"/>
        <v>0.29239505604327209</v>
      </c>
      <c r="Q461" s="11">
        <f t="shared" si="191"/>
        <v>40607.197099999998</v>
      </c>
      <c r="R461">
        <f t="shared" si="207"/>
        <v>9.4537949767939222E-2</v>
      </c>
      <c r="S461" s="21">
        <v>1</v>
      </c>
      <c r="Z461">
        <f t="shared" si="192"/>
        <v>8933</v>
      </c>
      <c r="AA461" s="80">
        <f t="shared" si="193"/>
        <v>-1.4582009114118373E-2</v>
      </c>
      <c r="AB461" s="80">
        <f t="shared" si="194"/>
        <v>-3.0310540320306611E-4</v>
      </c>
      <c r="AC461" s="80">
        <f t="shared" si="195"/>
        <v>-0.30747024208521256</v>
      </c>
      <c r="AD461" s="80">
        <f t="shared" si="205"/>
        <v>-4.9317692782209661E-4</v>
      </c>
      <c r="AE461" s="80">
        <f t="shared" si="196"/>
        <v>2.4322348213604149E-7</v>
      </c>
      <c r="AF461">
        <f t="shared" si="206"/>
        <v>-0.30747024208521256</v>
      </c>
      <c r="AG461" s="106"/>
      <c r="AH461">
        <f t="shared" si="197"/>
        <v>-1.4772080638737403E-2</v>
      </c>
      <c r="AI461">
        <f t="shared" si="198"/>
        <v>1.1609983077237116</v>
      </c>
      <c r="AJ461">
        <f t="shared" si="199"/>
        <v>-0.82247059011172852</v>
      </c>
      <c r="AK461">
        <f t="shared" si="200"/>
        <v>-0.22004998800099457</v>
      </c>
      <c r="AL461">
        <f t="shared" si="201"/>
        <v>-0.93914677124665136</v>
      </c>
      <c r="AM461">
        <f t="shared" si="202"/>
        <v>-0.50742931998345853</v>
      </c>
      <c r="AN461" s="80">
        <f t="shared" si="214"/>
        <v>5.5505913307097918</v>
      </c>
      <c r="AO461" s="80">
        <f t="shared" si="214"/>
        <v>5.5506024283314987</v>
      </c>
      <c r="AP461" s="80">
        <f t="shared" si="214"/>
        <v>5.5506571739443968</v>
      </c>
      <c r="AQ461" s="80">
        <f t="shared" si="214"/>
        <v>5.5509271997694309</v>
      </c>
      <c r="AR461" s="80">
        <f t="shared" si="214"/>
        <v>5.5522581105832058</v>
      </c>
      <c r="AS461" s="80">
        <f t="shared" si="214"/>
        <v>5.5587949161922916</v>
      </c>
      <c r="AT461" s="80">
        <f t="shared" si="214"/>
        <v>5.5903716760025404</v>
      </c>
      <c r="AU461" s="80">
        <f t="shared" si="204"/>
        <v>5.7329429306969297</v>
      </c>
    </row>
    <row r="462" spans="1:47" x14ac:dyDescent="0.2">
      <c r="A462" s="28" t="s">
        <v>2561</v>
      </c>
      <c r="B462" s="49" t="s">
        <v>2525</v>
      </c>
      <c r="C462" s="28">
        <v>55644.701300000001</v>
      </c>
      <c r="D462" s="28">
        <v>1E-4</v>
      </c>
      <c r="E462" s="16">
        <f t="shared" si="188"/>
        <v>8946.9889646418906</v>
      </c>
      <c r="F462">
        <f t="shared" si="189"/>
        <v>8947</v>
      </c>
      <c r="G462">
        <f t="shared" si="209"/>
        <v>-1.4979792846133932E-2</v>
      </c>
      <c r="K462">
        <f t="shared" si="215"/>
        <v>-1.4979792846133932E-2</v>
      </c>
      <c r="P462">
        <f t="shared" si="190"/>
        <v>0.2933543360432721</v>
      </c>
      <c r="Q462" s="11">
        <f t="shared" si="191"/>
        <v>40626.201300000001</v>
      </c>
      <c r="R462">
        <f t="shared" si="207"/>
        <v>9.5069935037988856E-2</v>
      </c>
      <c r="S462" s="21">
        <v>1</v>
      </c>
      <c r="Z462">
        <f t="shared" si="192"/>
        <v>8947</v>
      </c>
      <c r="AA462" s="80">
        <f t="shared" si="193"/>
        <v>-1.4415108118866787E-2</v>
      </c>
      <c r="AB462" s="80">
        <f t="shared" si="194"/>
        <v>-3.8381461194229513E-4</v>
      </c>
      <c r="AC462" s="80">
        <f t="shared" si="195"/>
        <v>-0.30833412888940603</v>
      </c>
      <c r="AD462" s="80">
        <f t="shared" si="205"/>
        <v>-5.6468472726714514E-4</v>
      </c>
      <c r="AE462" s="80">
        <f t="shared" si="196"/>
        <v>3.1886884120877009E-7</v>
      </c>
      <c r="AF462">
        <f t="shared" si="206"/>
        <v>-0.30833412888940603</v>
      </c>
      <c r="AG462" s="106"/>
      <c r="AH462">
        <f t="shared" si="197"/>
        <v>-1.4595978234191637E-2</v>
      </c>
      <c r="AI462">
        <f t="shared" si="198"/>
        <v>1.1639812689408513</v>
      </c>
      <c r="AJ462">
        <f t="shared" si="199"/>
        <v>-0.81464497338219444</v>
      </c>
      <c r="AK462">
        <f t="shared" si="200"/>
        <v>-0.21783616721216192</v>
      </c>
      <c r="AL462">
        <f t="shared" si="201"/>
        <v>-0.92552261327489205</v>
      </c>
      <c r="AM462">
        <f t="shared" si="202"/>
        <v>-0.49889261249591815</v>
      </c>
      <c r="AN462" s="80">
        <f t="shared" si="214"/>
        <v>5.5618670692414165</v>
      </c>
      <c r="AO462" s="80">
        <f t="shared" si="214"/>
        <v>5.5618786413600247</v>
      </c>
      <c r="AP462" s="80">
        <f t="shared" si="214"/>
        <v>5.5619351580066123</v>
      </c>
      <c r="AQ462" s="80">
        <f t="shared" si="214"/>
        <v>5.5622111372486591</v>
      </c>
      <c r="AR462" s="80">
        <f t="shared" si="214"/>
        <v>5.5635578252760336</v>
      </c>
      <c r="AS462" s="80">
        <f t="shared" si="214"/>
        <v>5.5701065943344634</v>
      </c>
      <c r="AT462" s="80">
        <f t="shared" si="214"/>
        <v>5.6014425181469338</v>
      </c>
      <c r="AU462" s="80">
        <f t="shared" si="204"/>
        <v>5.7419213511267415</v>
      </c>
    </row>
    <row r="463" spans="1:47" x14ac:dyDescent="0.2">
      <c r="A463" s="42" t="s">
        <v>2569</v>
      </c>
      <c r="B463" s="41" t="s">
        <v>2550</v>
      </c>
      <c r="C463" s="42">
        <v>55648.773699999998</v>
      </c>
      <c r="D463" s="42">
        <v>1E-4</v>
      </c>
      <c r="E463" s="16">
        <f t="shared" si="188"/>
        <v>8949.9890323209293</v>
      </c>
      <c r="F463">
        <f t="shared" si="189"/>
        <v>8950</v>
      </c>
      <c r="G463">
        <f t="shared" si="209"/>
        <v>-1.4887922880006954E-2</v>
      </c>
      <c r="K463">
        <f t="shared" si="215"/>
        <v>-1.4887922880006954E-2</v>
      </c>
      <c r="P463">
        <f t="shared" si="190"/>
        <v>0.29356010004327215</v>
      </c>
      <c r="Q463" s="11">
        <f t="shared" si="191"/>
        <v>40630.273699999998</v>
      </c>
      <c r="R463">
        <f t="shared" si="207"/>
        <v>9.5140182845279711E-2</v>
      </c>
      <c r="S463" s="21">
        <v>1</v>
      </c>
      <c r="Z463">
        <f t="shared" si="192"/>
        <v>8950</v>
      </c>
      <c r="AA463" s="80">
        <f t="shared" si="193"/>
        <v>-1.4379043613113993E-2</v>
      </c>
      <c r="AB463" s="80">
        <f t="shared" si="194"/>
        <v>-3.2998224867149956E-4</v>
      </c>
      <c r="AC463" s="80">
        <f t="shared" si="195"/>
        <v>-0.30844802292327911</v>
      </c>
      <c r="AD463" s="80">
        <f t="shared" si="205"/>
        <v>-5.0887926689296113E-4</v>
      </c>
      <c r="AE463" s="80">
        <f t="shared" si="196"/>
        <v>2.5895810827351758E-7</v>
      </c>
      <c r="AF463">
        <f t="shared" si="206"/>
        <v>-0.30844802292327911</v>
      </c>
      <c r="AG463" s="106"/>
      <c r="AH463">
        <f t="shared" si="197"/>
        <v>-1.4557940631335455E-2</v>
      </c>
      <c r="AI463">
        <f t="shared" si="198"/>
        <v>1.1646185098693345</v>
      </c>
      <c r="AJ463">
        <f t="shared" si="199"/>
        <v>-0.81294303822072289</v>
      </c>
      <c r="AK463">
        <f t="shared" si="200"/>
        <v>-0.21735500573379166</v>
      </c>
      <c r="AL463">
        <f t="shared" si="201"/>
        <v>-0.92259405905476977</v>
      </c>
      <c r="AM463">
        <f t="shared" si="202"/>
        <v>-0.49706521947055077</v>
      </c>
      <c r="AN463" s="80">
        <f t="shared" si="214"/>
        <v>5.5642870591405043</v>
      </c>
      <c r="AO463" s="80">
        <f t="shared" si="214"/>
        <v>5.5642987333350309</v>
      </c>
      <c r="AP463" s="80">
        <f t="shared" si="214"/>
        <v>5.5643556275891024</v>
      </c>
      <c r="AQ463" s="80">
        <f t="shared" si="214"/>
        <v>5.5646328615391099</v>
      </c>
      <c r="AR463" s="80">
        <f t="shared" si="214"/>
        <v>5.5659828051247402</v>
      </c>
      <c r="AS463" s="80">
        <f t="shared" si="214"/>
        <v>5.5725335885873184</v>
      </c>
      <c r="AT463" s="80">
        <f t="shared" si="214"/>
        <v>5.6038163205309424</v>
      </c>
      <c r="AU463" s="80">
        <f t="shared" si="204"/>
        <v>5.7438452983617019</v>
      </c>
    </row>
    <row r="464" spans="1:47" x14ac:dyDescent="0.2">
      <c r="A464" s="42" t="s">
        <v>2569</v>
      </c>
      <c r="B464" s="41" t="s">
        <v>2550</v>
      </c>
      <c r="C464" s="42">
        <v>55648.773699999998</v>
      </c>
      <c r="D464" s="42">
        <v>1E-4</v>
      </c>
      <c r="E464" s="16">
        <f t="shared" si="188"/>
        <v>8949.9890323209293</v>
      </c>
      <c r="F464">
        <f t="shared" si="189"/>
        <v>8950</v>
      </c>
      <c r="G464">
        <f t="shared" si="209"/>
        <v>-1.4887922880006954E-2</v>
      </c>
      <c r="K464">
        <f t="shared" si="215"/>
        <v>-1.4887922880006954E-2</v>
      </c>
      <c r="P464">
        <f t="shared" si="190"/>
        <v>0.29356010004327215</v>
      </c>
      <c r="Q464" s="11">
        <f t="shared" si="191"/>
        <v>40630.273699999998</v>
      </c>
      <c r="R464">
        <f t="shared" si="207"/>
        <v>9.5140182845279711E-2</v>
      </c>
      <c r="S464" s="21">
        <v>1</v>
      </c>
      <c r="Z464">
        <f t="shared" si="192"/>
        <v>8950</v>
      </c>
      <c r="AA464" s="80">
        <f t="shared" si="193"/>
        <v>-1.4379043613113993E-2</v>
      </c>
      <c r="AB464" s="80">
        <f t="shared" si="194"/>
        <v>-3.2998224867149956E-4</v>
      </c>
      <c r="AC464" s="80">
        <f t="shared" si="195"/>
        <v>-0.30844802292327911</v>
      </c>
      <c r="AD464" s="80">
        <f t="shared" si="205"/>
        <v>-5.0887926689296113E-4</v>
      </c>
      <c r="AE464" s="80">
        <f t="shared" si="196"/>
        <v>2.5895810827351758E-7</v>
      </c>
      <c r="AF464">
        <f t="shared" si="206"/>
        <v>-0.30844802292327911</v>
      </c>
      <c r="AG464" s="106"/>
      <c r="AH464">
        <f t="shared" si="197"/>
        <v>-1.4557940631335455E-2</v>
      </c>
      <c r="AI464">
        <f t="shared" si="198"/>
        <v>1.1646185098693345</v>
      </c>
      <c r="AJ464">
        <f t="shared" si="199"/>
        <v>-0.81294303822072289</v>
      </c>
      <c r="AK464">
        <f t="shared" si="200"/>
        <v>-0.21735500573379166</v>
      </c>
      <c r="AL464">
        <f t="shared" si="201"/>
        <v>-0.92259405905476977</v>
      </c>
      <c r="AM464">
        <f t="shared" si="202"/>
        <v>-0.49706521947055077</v>
      </c>
      <c r="AN464" s="80">
        <f t="shared" si="214"/>
        <v>5.5642870591405043</v>
      </c>
      <c r="AO464" s="80">
        <f t="shared" si="214"/>
        <v>5.5642987333350309</v>
      </c>
      <c r="AP464" s="80">
        <f t="shared" si="214"/>
        <v>5.5643556275891024</v>
      </c>
      <c r="AQ464" s="80">
        <f t="shared" si="214"/>
        <v>5.5646328615391099</v>
      </c>
      <c r="AR464" s="80">
        <f t="shared" si="214"/>
        <v>5.5659828051247402</v>
      </c>
      <c r="AS464" s="80">
        <f t="shared" si="214"/>
        <v>5.5725335885873184</v>
      </c>
      <c r="AT464" s="80">
        <f t="shared" si="214"/>
        <v>5.6038163205309424</v>
      </c>
      <c r="AU464" s="80">
        <f t="shared" si="204"/>
        <v>5.7438452983617019</v>
      </c>
    </row>
    <row r="465" spans="1:50" x14ac:dyDescent="0.2">
      <c r="A465" s="42" t="s">
        <v>2569</v>
      </c>
      <c r="B465" s="41" t="s">
        <v>2550</v>
      </c>
      <c r="C465" s="42">
        <v>55648.773699999998</v>
      </c>
      <c r="D465" s="42">
        <v>1E-4</v>
      </c>
      <c r="E465" s="16">
        <f t="shared" ref="E465:E489" si="216">(C465-C$7)/C$8</f>
        <v>8949.9890323209293</v>
      </c>
      <c r="F465">
        <f t="shared" ref="F465:F489" si="217">+ROUND(2*E465,0)/2</f>
        <v>8950</v>
      </c>
      <c r="G465">
        <f t="shared" si="209"/>
        <v>-1.4887922880006954E-2</v>
      </c>
      <c r="K465">
        <f t="shared" si="215"/>
        <v>-1.4887922880006954E-2</v>
      </c>
      <c r="P465">
        <f t="shared" ref="P465:P489" si="218">+D$11+D$12*F465+D$13*F465^2</f>
        <v>0.29356010004327215</v>
      </c>
      <c r="Q465" s="11">
        <f t="shared" ref="Q465:Q489" si="219">C465-15018.5</f>
        <v>40630.273699999998</v>
      </c>
      <c r="R465">
        <f t="shared" si="207"/>
        <v>9.5140182845279711E-2</v>
      </c>
      <c r="S465" s="21">
        <v>1</v>
      </c>
      <c r="Z465">
        <f t="shared" ref="Z465:Z528" si="220">F465</f>
        <v>8950</v>
      </c>
      <c r="AA465" s="80">
        <f t="shared" ref="AA465:AA528" si="221">AB$3+AB$4*Z465+AB$5*Z465^2+AH465</f>
        <v>-1.4379043613113993E-2</v>
      </c>
      <c r="AB465" s="80">
        <f t="shared" ref="AB465:AB528" si="222">IF(S465&lt;&gt;0,G465-AH465, -9999)</f>
        <v>-3.2998224867149956E-4</v>
      </c>
      <c r="AC465" s="80">
        <f t="shared" ref="AC465:AC528" si="223">+G465-P465</f>
        <v>-0.30844802292327911</v>
      </c>
      <c r="AD465" s="80">
        <f t="shared" si="205"/>
        <v>-5.0887926689296113E-4</v>
      </c>
      <c r="AE465" s="80">
        <f t="shared" ref="AE465:AE528" si="224">+(G465-AA465)^2*S465</f>
        <v>2.5895810827351758E-7</v>
      </c>
      <c r="AF465">
        <f t="shared" si="206"/>
        <v>-0.30844802292327911</v>
      </c>
      <c r="AG465" s="106"/>
      <c r="AH465">
        <f t="shared" ref="AH465:AH528" si="225">$AB$6*($AB$11/AI465*AJ465+$AB$12)</f>
        <v>-1.4557940631335455E-2</v>
      </c>
      <c r="AI465">
        <f t="shared" ref="AI465:AI528" si="226">1+$AB$7*COS(AL465)</f>
        <v>1.1646185098693345</v>
      </c>
      <c r="AJ465">
        <f t="shared" ref="AJ465:AJ528" si="227">SIN(AL465+RADIANS($AB$9))</f>
        <v>-0.81294303822072289</v>
      </c>
      <c r="AK465">
        <f t="shared" ref="AK465:AK528" si="228">$AB$7*SIN(AL465)</f>
        <v>-0.21735500573379166</v>
      </c>
      <c r="AL465">
        <f t="shared" ref="AL465:AL528" si="229">2*ATAN(AM465)</f>
        <v>-0.92259405905476977</v>
      </c>
      <c r="AM465">
        <f t="shared" ref="AM465:AM528" si="230">SQRT((1+$AB$7)/(1-$AB$7))*TAN(AN465/2)</f>
        <v>-0.49706521947055077</v>
      </c>
      <c r="AN465" s="80">
        <f t="shared" ref="AN465:AT480" si="231">$AU465+$AB$7*SIN(AO465)</f>
        <v>5.5642870591405043</v>
      </c>
      <c r="AO465" s="80">
        <f t="shared" si="231"/>
        <v>5.5642987333350309</v>
      </c>
      <c r="AP465" s="80">
        <f t="shared" si="231"/>
        <v>5.5643556275891024</v>
      </c>
      <c r="AQ465" s="80">
        <f t="shared" si="231"/>
        <v>5.5646328615391099</v>
      </c>
      <c r="AR465" s="80">
        <f t="shared" si="231"/>
        <v>5.5659828051247402</v>
      </c>
      <c r="AS465" s="80">
        <f t="shared" si="231"/>
        <v>5.5725335885873184</v>
      </c>
      <c r="AT465" s="80">
        <f t="shared" si="231"/>
        <v>5.6038163205309424</v>
      </c>
      <c r="AU465" s="80">
        <f t="shared" ref="AU465:AU528" si="232">RADIANS($AB$9)+$AB$18*(F465-AB$15)</f>
        <v>5.7438452983617019</v>
      </c>
    </row>
    <row r="466" spans="1:50" x14ac:dyDescent="0.2">
      <c r="A466" s="22" t="s">
        <v>2581</v>
      </c>
      <c r="B466" s="41" t="s">
        <v>2525</v>
      </c>
      <c r="C466" s="42">
        <v>55700.3583</v>
      </c>
      <c r="D466" s="42">
        <v>1E-4</v>
      </c>
      <c r="E466" s="16">
        <f t="shared" si="216"/>
        <v>8987.9905280473504</v>
      </c>
      <c r="F466">
        <f t="shared" si="217"/>
        <v>8988</v>
      </c>
      <c r="G466">
        <f t="shared" si="209"/>
        <v>-1.2857569927291479E-2</v>
      </c>
      <c r="K466">
        <f t="shared" si="215"/>
        <v>-1.2857569927291479E-2</v>
      </c>
      <c r="P466">
        <f t="shared" si="218"/>
        <v>0.29617267604327213</v>
      </c>
      <c r="Q466" s="11">
        <f t="shared" si="219"/>
        <v>40681.8583</v>
      </c>
      <c r="R466">
        <f t="shared" si="207"/>
        <v>9.5499692924627053E-2</v>
      </c>
      <c r="S466" s="21">
        <v>1</v>
      </c>
      <c r="Z466">
        <f t="shared" si="220"/>
        <v>8988</v>
      </c>
      <c r="AA466" s="80">
        <f t="shared" si="221"/>
        <v>-1.3913119458371667E-2</v>
      </c>
      <c r="AB466" s="80">
        <f t="shared" si="222"/>
        <v>1.209412239524121E-3</v>
      </c>
      <c r="AC466" s="80">
        <f t="shared" si="223"/>
        <v>-0.30903024597056361</v>
      </c>
      <c r="AD466" s="80">
        <f t="shared" ref="AD466:AD529" si="233">IF(S466&lt;&gt;0,G466-AA466, -9999)</f>
        <v>1.0555495310801879E-3</v>
      </c>
      <c r="AE466" s="80">
        <f t="shared" si="224"/>
        <v>1.1141848125636045E-6</v>
      </c>
      <c r="AF466">
        <f t="shared" ref="AF466:AF529" si="234">IF(S466&lt;&gt;0,G466-P466, -9999)</f>
        <v>-0.30903024597056361</v>
      </c>
      <c r="AG466" s="106"/>
      <c r="AH466">
        <f t="shared" si="225"/>
        <v>-1.40669821668156E-2</v>
      </c>
      <c r="AI466">
        <f t="shared" si="226"/>
        <v>1.172624609354018</v>
      </c>
      <c r="AJ466">
        <f t="shared" si="227"/>
        <v>-0.79061729645031431</v>
      </c>
      <c r="AK466">
        <f t="shared" si="228"/>
        <v>-0.21105259191611334</v>
      </c>
      <c r="AL466">
        <f t="shared" si="229"/>
        <v>-0.88522232382283328</v>
      </c>
      <c r="AM466">
        <f t="shared" si="230"/>
        <v>-0.47397434561318547</v>
      </c>
      <c r="AN466" s="80">
        <f t="shared" si="231"/>
        <v>5.5950543280126386</v>
      </c>
      <c r="AO466" s="80">
        <f t="shared" si="231"/>
        <v>5.5950673008968943</v>
      </c>
      <c r="AP466" s="80">
        <f t="shared" si="231"/>
        <v>5.5951288952480214</v>
      </c>
      <c r="AQ466" s="80">
        <f t="shared" si="231"/>
        <v>5.595421298394756</v>
      </c>
      <c r="AR466" s="80">
        <f t="shared" si="231"/>
        <v>5.5968084494598127</v>
      </c>
      <c r="AS466" s="80">
        <f t="shared" si="231"/>
        <v>5.6033677309156147</v>
      </c>
      <c r="AT466" s="80">
        <f t="shared" si="231"/>
        <v>5.6339287853141631</v>
      </c>
      <c r="AU466" s="80">
        <f t="shared" si="232"/>
        <v>5.7682152966711921</v>
      </c>
    </row>
    <row r="467" spans="1:50" x14ac:dyDescent="0.2">
      <c r="A467" s="22" t="s">
        <v>2582</v>
      </c>
      <c r="B467" s="41" t="s">
        <v>2525</v>
      </c>
      <c r="C467" s="42">
        <v>55921.620999999999</v>
      </c>
      <c r="D467" s="42">
        <v>1E-4</v>
      </c>
      <c r="E467" s="16">
        <f t="shared" si="216"/>
        <v>9150.9909884263416</v>
      </c>
      <c r="F467">
        <f t="shared" si="217"/>
        <v>9151</v>
      </c>
      <c r="G467">
        <f t="shared" si="209"/>
        <v>-1.2232634893734939E-2</v>
      </c>
      <c r="K467">
        <f t="shared" si="215"/>
        <v>-1.2232634893734939E-2</v>
      </c>
      <c r="P467">
        <f t="shared" si="218"/>
        <v>0.30751030404327212</v>
      </c>
      <c r="Q467" s="11">
        <f t="shared" si="219"/>
        <v>40903.120999999999</v>
      </c>
      <c r="R467">
        <f t="shared" si="207"/>
        <v>0.10223554700007463</v>
      </c>
      <c r="S467" s="21">
        <v>1</v>
      </c>
      <c r="Z467">
        <f t="shared" si="220"/>
        <v>9151</v>
      </c>
      <c r="AA467" s="80">
        <f t="shared" si="221"/>
        <v>-1.1728897060490722E-2</v>
      </c>
      <c r="AB467" s="80">
        <f t="shared" si="222"/>
        <v>-4.5813701939105035E-4</v>
      </c>
      <c r="AC467" s="80">
        <f t="shared" si="223"/>
        <v>-0.31974293893700706</v>
      </c>
      <c r="AD467" s="80">
        <f t="shared" si="233"/>
        <v>-5.0373783324421731E-4</v>
      </c>
      <c r="AE467" s="80">
        <f t="shared" si="224"/>
        <v>2.537518046415789E-7</v>
      </c>
      <c r="AF467">
        <f t="shared" si="234"/>
        <v>-0.31974293893700706</v>
      </c>
      <c r="AG467" s="106"/>
      <c r="AH467">
        <f t="shared" si="225"/>
        <v>-1.1774497874343889E-2</v>
      </c>
      <c r="AI467">
        <f t="shared" si="226"/>
        <v>1.2051250519863166</v>
      </c>
      <c r="AJ467">
        <f t="shared" si="227"/>
        <v>-0.67857439419241827</v>
      </c>
      <c r="AK467">
        <f t="shared" si="228"/>
        <v>-0.17962785239697016</v>
      </c>
      <c r="AL467">
        <f t="shared" si="229"/>
        <v>-0.719225892886725</v>
      </c>
      <c r="AM467">
        <f t="shared" si="230"/>
        <v>-0.37596102503003026</v>
      </c>
      <c r="AN467" s="80">
        <f t="shared" si="231"/>
        <v>5.7293481484528401</v>
      </c>
      <c r="AO467" s="80">
        <f t="shared" si="231"/>
        <v>5.7293662245623498</v>
      </c>
      <c r="AP467" s="80">
        <f t="shared" si="231"/>
        <v>5.7294441699536129</v>
      </c>
      <c r="AQ467" s="80">
        <f t="shared" si="231"/>
        <v>5.7297802326801976</v>
      </c>
      <c r="AR467" s="80">
        <f t="shared" si="231"/>
        <v>5.7312283744457639</v>
      </c>
      <c r="AS467" s="80">
        <f t="shared" si="231"/>
        <v>5.7374539440261829</v>
      </c>
      <c r="AT467" s="80">
        <f t="shared" si="231"/>
        <v>5.7639567896949577</v>
      </c>
      <c r="AU467" s="80">
        <f t="shared" si="232"/>
        <v>5.8727497631040046</v>
      </c>
    </row>
    <row r="468" spans="1:50" x14ac:dyDescent="0.2">
      <c r="A468" s="22" t="s">
        <v>2565</v>
      </c>
      <c r="B468" s="41" t="s">
        <v>2525</v>
      </c>
      <c r="C468" s="42">
        <v>55921.620999999999</v>
      </c>
      <c r="D468" s="42">
        <v>1E-4</v>
      </c>
      <c r="E468" s="16">
        <f t="shared" si="216"/>
        <v>9150.9909884263416</v>
      </c>
      <c r="F468">
        <f t="shared" si="217"/>
        <v>9151</v>
      </c>
      <c r="G468">
        <f t="shared" si="209"/>
        <v>-1.2232634893734939E-2</v>
      </c>
      <c r="K468">
        <f t="shared" si="215"/>
        <v>-1.2232634893734939E-2</v>
      </c>
      <c r="P468">
        <f t="shared" si="218"/>
        <v>0.30751030404327212</v>
      </c>
      <c r="Q468" s="11">
        <f t="shared" si="219"/>
        <v>40903.120999999999</v>
      </c>
      <c r="R468">
        <f t="shared" si="207"/>
        <v>0.10223554700007463</v>
      </c>
      <c r="S468" s="21">
        <v>1</v>
      </c>
      <c r="Z468">
        <f t="shared" si="220"/>
        <v>9151</v>
      </c>
      <c r="AA468" s="80">
        <f t="shared" si="221"/>
        <v>-1.1728897060490722E-2</v>
      </c>
      <c r="AB468" s="80">
        <f t="shared" si="222"/>
        <v>-4.5813701939105035E-4</v>
      </c>
      <c r="AC468" s="80">
        <f t="shared" si="223"/>
        <v>-0.31974293893700706</v>
      </c>
      <c r="AD468" s="80">
        <f t="shared" si="233"/>
        <v>-5.0373783324421731E-4</v>
      </c>
      <c r="AE468" s="80">
        <f t="shared" si="224"/>
        <v>2.537518046415789E-7</v>
      </c>
      <c r="AF468">
        <f t="shared" si="234"/>
        <v>-0.31974293893700706</v>
      </c>
      <c r="AG468" s="106"/>
      <c r="AH468">
        <f t="shared" si="225"/>
        <v>-1.1774497874343889E-2</v>
      </c>
      <c r="AI468">
        <f t="shared" si="226"/>
        <v>1.2051250519863166</v>
      </c>
      <c r="AJ468">
        <f t="shared" si="227"/>
        <v>-0.67857439419241827</v>
      </c>
      <c r="AK468">
        <f t="shared" si="228"/>
        <v>-0.17962785239697016</v>
      </c>
      <c r="AL468">
        <f t="shared" si="229"/>
        <v>-0.719225892886725</v>
      </c>
      <c r="AM468">
        <f t="shared" si="230"/>
        <v>-0.37596102503003026</v>
      </c>
      <c r="AN468" s="80">
        <f t="shared" si="231"/>
        <v>5.7293481484528401</v>
      </c>
      <c r="AO468" s="80">
        <f t="shared" si="231"/>
        <v>5.7293662245623498</v>
      </c>
      <c r="AP468" s="80">
        <f t="shared" si="231"/>
        <v>5.7294441699536129</v>
      </c>
      <c r="AQ468" s="80">
        <f t="shared" si="231"/>
        <v>5.7297802326801976</v>
      </c>
      <c r="AR468" s="80">
        <f t="shared" si="231"/>
        <v>5.7312283744457639</v>
      </c>
      <c r="AS468" s="80">
        <f t="shared" si="231"/>
        <v>5.7374539440261829</v>
      </c>
      <c r="AT468" s="80">
        <f t="shared" si="231"/>
        <v>5.7639567896949577</v>
      </c>
      <c r="AU468" s="80">
        <f t="shared" si="232"/>
        <v>5.8727497631040046</v>
      </c>
      <c r="AV468" s="80"/>
      <c r="AX468" s="80"/>
    </row>
    <row r="469" spans="1:50" x14ac:dyDescent="0.2">
      <c r="A469" s="42" t="s">
        <v>2570</v>
      </c>
      <c r="B469" s="41" t="s">
        <v>2525</v>
      </c>
      <c r="C469" s="42">
        <v>55971.847999999998</v>
      </c>
      <c r="D469" s="42">
        <v>3.0000000000000001E-3</v>
      </c>
      <c r="E469" s="16">
        <f t="shared" si="216"/>
        <v>9187.9923633686849</v>
      </c>
      <c r="F469">
        <f t="shared" si="217"/>
        <v>9188</v>
      </c>
      <c r="G469">
        <f t="shared" si="209"/>
        <v>-1.036623859545216E-2</v>
      </c>
      <c r="K469">
        <f t="shared" si="215"/>
        <v>-1.036623859545216E-2</v>
      </c>
      <c r="P469">
        <f t="shared" si="218"/>
        <v>0.31011347604327216</v>
      </c>
      <c r="Q469" s="11">
        <f t="shared" si="219"/>
        <v>40953.347999999998</v>
      </c>
      <c r="R469">
        <f t="shared" si="207"/>
        <v>0.10270724749491818</v>
      </c>
      <c r="S469" s="21">
        <v>1</v>
      </c>
      <c r="Z469">
        <f t="shared" si="220"/>
        <v>9188</v>
      </c>
      <c r="AA469" s="80">
        <f t="shared" si="221"/>
        <v>-1.1193115863629671E-2</v>
      </c>
      <c r="AB469" s="80">
        <f t="shared" si="222"/>
        <v>8.4770501381670714E-4</v>
      </c>
      <c r="AC469" s="80">
        <f t="shared" si="223"/>
        <v>-0.32047971463872432</v>
      </c>
      <c r="AD469" s="80">
        <f t="shared" si="233"/>
        <v>8.2687726817751162E-4</v>
      </c>
      <c r="AE469" s="80">
        <f t="shared" si="224"/>
        <v>6.8372601662870443E-7</v>
      </c>
      <c r="AF469">
        <f t="shared" si="234"/>
        <v>-0.32047971463872432</v>
      </c>
      <c r="AG469" s="106"/>
      <c r="AH469">
        <f t="shared" si="225"/>
        <v>-1.1213943609268867E-2</v>
      </c>
      <c r="AI469">
        <f t="shared" si="226"/>
        <v>1.2119585931126382</v>
      </c>
      <c r="AJ469">
        <f t="shared" si="227"/>
        <v>-0.64948185178860984</v>
      </c>
      <c r="AK469">
        <f t="shared" si="228"/>
        <v>-0.17151095333781996</v>
      </c>
      <c r="AL469">
        <f t="shared" si="229"/>
        <v>-0.68030864128569835</v>
      </c>
      <c r="AM469">
        <f t="shared" si="230"/>
        <v>-0.35391051827009684</v>
      </c>
      <c r="AN469" s="80">
        <f t="shared" si="231"/>
        <v>5.7603292852060939</v>
      </c>
      <c r="AO469" s="80">
        <f t="shared" si="231"/>
        <v>5.7603482417480594</v>
      </c>
      <c r="AP469" s="80">
        <f t="shared" si="231"/>
        <v>5.7604284851215262</v>
      </c>
      <c r="AQ469" s="80">
        <f t="shared" si="231"/>
        <v>5.7607681156435069</v>
      </c>
      <c r="AR469" s="80">
        <f t="shared" si="231"/>
        <v>5.7622048693457799</v>
      </c>
      <c r="AS469" s="80">
        <f t="shared" si="231"/>
        <v>5.768269805860462</v>
      </c>
      <c r="AT469" s="80">
        <f t="shared" si="231"/>
        <v>5.7936480231493945</v>
      </c>
      <c r="AU469" s="80">
        <f t="shared" si="232"/>
        <v>5.8964784456685075</v>
      </c>
    </row>
    <row r="470" spans="1:50" x14ac:dyDescent="0.2">
      <c r="A470" s="22" t="s">
        <v>2583</v>
      </c>
      <c r="B470" s="41" t="s">
        <v>2525</v>
      </c>
      <c r="C470" s="42">
        <v>55982.706400000003</v>
      </c>
      <c r="D470" s="42">
        <v>1E-4</v>
      </c>
      <c r="E470" s="16">
        <f t="shared" si="216"/>
        <v>9195.9915616021881</v>
      </c>
      <c r="F470">
        <f t="shared" si="217"/>
        <v>9196</v>
      </c>
      <c r="G470">
        <f t="shared" si="209"/>
        <v>-1.1454585335741285E-2</v>
      </c>
      <c r="K470">
        <f t="shared" si="215"/>
        <v>-1.1454585335741285E-2</v>
      </c>
      <c r="P470">
        <f t="shared" si="218"/>
        <v>0.31067776404327213</v>
      </c>
      <c r="Q470" s="11">
        <f t="shared" si="219"/>
        <v>40964.206400000003</v>
      </c>
      <c r="R470">
        <f t="shared" si="207"/>
        <v>0.10376925051644277</v>
      </c>
      <c r="S470" s="21">
        <v>1</v>
      </c>
      <c r="Z470">
        <f t="shared" si="220"/>
        <v>9196</v>
      </c>
      <c r="AA470" s="80">
        <f t="shared" si="221"/>
        <v>-1.1075428277630885E-2</v>
      </c>
      <c r="AB470" s="80">
        <f t="shared" si="222"/>
        <v>-3.6369529771167197E-4</v>
      </c>
      <c r="AC470" s="80">
        <f t="shared" si="223"/>
        <v>-0.32213234937901342</v>
      </c>
      <c r="AD470" s="80">
        <f t="shared" si="233"/>
        <v>-3.7915705811039993E-4</v>
      </c>
      <c r="AE470" s="80">
        <f t="shared" si="224"/>
        <v>1.437600747149332E-7</v>
      </c>
      <c r="AF470">
        <f t="shared" si="234"/>
        <v>-0.32213234937901342</v>
      </c>
      <c r="AG470" s="106"/>
      <c r="AH470">
        <f t="shared" si="225"/>
        <v>-1.1090890038029613E-2</v>
      </c>
      <c r="AI470">
        <f t="shared" si="226"/>
        <v>1.2134040079339425</v>
      </c>
      <c r="AJ470">
        <f t="shared" si="227"/>
        <v>-0.64301671505949365</v>
      </c>
      <c r="AK470">
        <f t="shared" si="228"/>
        <v>-0.16970910908630257</v>
      </c>
      <c r="AL470">
        <f t="shared" si="229"/>
        <v>-0.67183665305799489</v>
      </c>
      <c r="AM470">
        <f t="shared" si="230"/>
        <v>-0.34915106138085517</v>
      </c>
      <c r="AN470" s="80">
        <f t="shared" si="231"/>
        <v>5.7670507423199995</v>
      </c>
      <c r="AO470" s="80">
        <f t="shared" si="231"/>
        <v>5.7670698680249224</v>
      </c>
      <c r="AP470" s="80">
        <f t="shared" si="231"/>
        <v>5.7671505168856605</v>
      </c>
      <c r="AQ470" s="80">
        <f t="shared" si="231"/>
        <v>5.7674905546939179</v>
      </c>
      <c r="AR470" s="80">
        <f t="shared" si="231"/>
        <v>5.7689235280330813</v>
      </c>
      <c r="AS470" s="80">
        <f t="shared" si="231"/>
        <v>5.7749496371939282</v>
      </c>
      <c r="AT470" s="80">
        <f t="shared" si="231"/>
        <v>5.8000754775836345</v>
      </c>
      <c r="AU470" s="80">
        <f t="shared" si="232"/>
        <v>5.9016089716284004</v>
      </c>
    </row>
    <row r="471" spans="1:50" x14ac:dyDescent="0.2">
      <c r="A471" s="22" t="s">
        <v>2581</v>
      </c>
      <c r="B471" s="41" t="s">
        <v>2525</v>
      </c>
      <c r="C471" s="42">
        <v>55993.56581</v>
      </c>
      <c r="D471" s="42">
        <v>1E-4</v>
      </c>
      <c r="E471" s="16">
        <f t="shared" si="216"/>
        <v>9203.9915038854724</v>
      </c>
      <c r="F471">
        <f t="shared" si="217"/>
        <v>9204</v>
      </c>
      <c r="G471">
        <f t="shared" si="209"/>
        <v>-1.1532932083355263E-2</v>
      </c>
      <c r="K471">
        <f t="shared" si="215"/>
        <v>-1.1532932083355263E-2</v>
      </c>
      <c r="P471">
        <f t="shared" si="218"/>
        <v>0.31124256404327211</v>
      </c>
      <c r="Q471" s="11">
        <f t="shared" si="219"/>
        <v>40975.06581</v>
      </c>
      <c r="R471">
        <f t="shared" si="207"/>
        <v>0.10418402089979044</v>
      </c>
      <c r="S471" s="21">
        <v>1</v>
      </c>
      <c r="Z471">
        <f t="shared" si="220"/>
        <v>9204</v>
      </c>
      <c r="AA471" s="80">
        <f t="shared" si="221"/>
        <v>-1.0957096147509827E-2</v>
      </c>
      <c r="AB471" s="80">
        <f t="shared" si="222"/>
        <v>-5.6574359043550307E-4</v>
      </c>
      <c r="AC471" s="80">
        <f t="shared" si="223"/>
        <v>-0.32277549612662737</v>
      </c>
      <c r="AD471" s="80">
        <f t="shared" si="233"/>
        <v>-5.758359358454361E-4</v>
      </c>
      <c r="AE471" s="80">
        <f t="shared" si="224"/>
        <v>3.3158702501098922E-7</v>
      </c>
      <c r="AF471">
        <f t="shared" si="234"/>
        <v>-0.32277549612662737</v>
      </c>
      <c r="AG471" s="106"/>
      <c r="AH471">
        <f t="shared" si="225"/>
        <v>-1.096718849291976E-2</v>
      </c>
      <c r="AI471">
        <f t="shared" si="226"/>
        <v>1.214837484126803</v>
      </c>
      <c r="AJ471">
        <f t="shared" si="227"/>
        <v>-0.63648990703608244</v>
      </c>
      <c r="AK471">
        <f t="shared" si="228"/>
        <v>-0.16789076128007299</v>
      </c>
      <c r="AL471">
        <f t="shared" si="229"/>
        <v>-0.66334454329154946</v>
      </c>
      <c r="AM471">
        <f t="shared" si="230"/>
        <v>-0.3443944081840567</v>
      </c>
      <c r="AN471" s="80">
        <f t="shared" si="231"/>
        <v>5.7737801754587785</v>
      </c>
      <c r="AO471" s="80">
        <f t="shared" si="231"/>
        <v>5.7737994621040398</v>
      </c>
      <c r="AP471" s="80">
        <f t="shared" si="231"/>
        <v>5.7738804820993304</v>
      </c>
      <c r="AQ471" s="80">
        <f t="shared" si="231"/>
        <v>5.7742207936199472</v>
      </c>
      <c r="AR471" s="80">
        <f t="shared" si="231"/>
        <v>5.7756495129190517</v>
      </c>
      <c r="AS471" s="80">
        <f t="shared" si="231"/>
        <v>5.7816353485505925</v>
      </c>
      <c r="AT471" s="80">
        <f t="shared" si="231"/>
        <v>5.8065056046067607</v>
      </c>
      <c r="AU471" s="80">
        <f t="shared" si="232"/>
        <v>5.9067394975882932</v>
      </c>
    </row>
    <row r="472" spans="1:50" x14ac:dyDescent="0.2">
      <c r="A472" s="22" t="s">
        <v>2581</v>
      </c>
      <c r="B472" s="41" t="s">
        <v>2525</v>
      </c>
      <c r="C472" s="42">
        <v>55993.565909999998</v>
      </c>
      <c r="D472" s="42">
        <v>1E-4</v>
      </c>
      <c r="E472" s="16">
        <f t="shared" si="216"/>
        <v>9203.9915775537665</v>
      </c>
      <c r="F472">
        <f t="shared" si="217"/>
        <v>9204</v>
      </c>
      <c r="G472">
        <f t="shared" si="209"/>
        <v>-1.1432932085881475E-2</v>
      </c>
      <c r="K472">
        <f t="shared" si="215"/>
        <v>-1.1432932085881475E-2</v>
      </c>
      <c r="P472">
        <f t="shared" si="218"/>
        <v>0.31124256404327211</v>
      </c>
      <c r="Q472" s="11">
        <f t="shared" si="219"/>
        <v>40975.065909999998</v>
      </c>
      <c r="R472">
        <f t="shared" ref="R472:R489" si="235">+(P472-G472)^2</f>
        <v>0.10411947580219541</v>
      </c>
      <c r="S472" s="21">
        <v>1</v>
      </c>
      <c r="Z472">
        <f t="shared" si="220"/>
        <v>9204</v>
      </c>
      <c r="AA472" s="80">
        <f t="shared" si="221"/>
        <v>-1.0957096147509827E-2</v>
      </c>
      <c r="AB472" s="80">
        <f t="shared" si="222"/>
        <v>-4.6574359296171555E-4</v>
      </c>
      <c r="AC472" s="80">
        <f t="shared" si="223"/>
        <v>-0.32267549612915358</v>
      </c>
      <c r="AD472" s="80">
        <f t="shared" si="233"/>
        <v>-4.7583593837164859E-4</v>
      </c>
      <c r="AE472" s="80">
        <f t="shared" si="224"/>
        <v>2.2641984024602735E-7</v>
      </c>
      <c r="AF472">
        <f t="shared" si="234"/>
        <v>-0.32267549612915358</v>
      </c>
      <c r="AG472" s="106"/>
      <c r="AH472">
        <f t="shared" si="225"/>
        <v>-1.096718849291976E-2</v>
      </c>
      <c r="AI472">
        <f t="shared" si="226"/>
        <v>1.214837484126803</v>
      </c>
      <c r="AJ472">
        <f t="shared" si="227"/>
        <v>-0.63648990703608244</v>
      </c>
      <c r="AK472">
        <f t="shared" si="228"/>
        <v>-0.16789076128007299</v>
      </c>
      <c r="AL472">
        <f t="shared" si="229"/>
        <v>-0.66334454329154946</v>
      </c>
      <c r="AM472">
        <f t="shared" si="230"/>
        <v>-0.3443944081840567</v>
      </c>
      <c r="AN472" s="80">
        <f t="shared" si="231"/>
        <v>5.7737801754587785</v>
      </c>
      <c r="AO472" s="80">
        <f t="shared" si="231"/>
        <v>5.7737994621040398</v>
      </c>
      <c r="AP472" s="80">
        <f t="shared" si="231"/>
        <v>5.7738804820993304</v>
      </c>
      <c r="AQ472" s="80">
        <f t="shared" si="231"/>
        <v>5.7742207936199472</v>
      </c>
      <c r="AR472" s="80">
        <f t="shared" si="231"/>
        <v>5.7756495129190517</v>
      </c>
      <c r="AS472" s="80">
        <f t="shared" si="231"/>
        <v>5.7816353485505925</v>
      </c>
      <c r="AT472" s="80">
        <f t="shared" si="231"/>
        <v>5.8065056046067607</v>
      </c>
      <c r="AU472" s="80">
        <f t="shared" si="232"/>
        <v>5.9067394975882932</v>
      </c>
    </row>
    <row r="473" spans="1:50" x14ac:dyDescent="0.2">
      <c r="A473" s="22" t="s">
        <v>2581</v>
      </c>
      <c r="B473" s="41" t="s">
        <v>2525</v>
      </c>
      <c r="C473" s="42">
        <v>55993.56611</v>
      </c>
      <c r="D473" s="42">
        <v>1E-4</v>
      </c>
      <c r="E473" s="16">
        <f t="shared" si="216"/>
        <v>9203.9917248903603</v>
      </c>
      <c r="F473">
        <f t="shared" si="217"/>
        <v>9204</v>
      </c>
      <c r="G473">
        <f t="shared" si="209"/>
        <v>-1.1232932083657943E-2</v>
      </c>
      <c r="K473">
        <f t="shared" si="215"/>
        <v>-1.1232932083657943E-2</v>
      </c>
      <c r="P473">
        <f t="shared" si="218"/>
        <v>0.31124256404327211</v>
      </c>
      <c r="Q473" s="11">
        <f t="shared" si="219"/>
        <v>40975.06611</v>
      </c>
      <c r="R473">
        <f t="shared" si="235"/>
        <v>0.10399044560230968</v>
      </c>
      <c r="S473" s="21">
        <v>1</v>
      </c>
      <c r="Z473">
        <f t="shared" si="220"/>
        <v>9204</v>
      </c>
      <c r="AA473" s="80">
        <f t="shared" si="221"/>
        <v>-1.0957096147509827E-2</v>
      </c>
      <c r="AB473" s="80">
        <f t="shared" si="222"/>
        <v>-2.6574359073818291E-4</v>
      </c>
      <c r="AC473" s="80">
        <f t="shared" si="223"/>
        <v>-0.32247549612693005</v>
      </c>
      <c r="AD473" s="80">
        <f t="shared" si="233"/>
        <v>-2.7583593614811594E-4</v>
      </c>
      <c r="AE473" s="80">
        <f t="shared" si="224"/>
        <v>7.6085463670707496E-8</v>
      </c>
      <c r="AF473">
        <f t="shared" si="234"/>
        <v>-0.32247549612693005</v>
      </c>
      <c r="AG473" s="106"/>
      <c r="AH473">
        <f t="shared" si="225"/>
        <v>-1.096718849291976E-2</v>
      </c>
      <c r="AI473">
        <f t="shared" si="226"/>
        <v>1.214837484126803</v>
      </c>
      <c r="AJ473">
        <f t="shared" si="227"/>
        <v>-0.63648990703608244</v>
      </c>
      <c r="AK473">
        <f t="shared" si="228"/>
        <v>-0.16789076128007299</v>
      </c>
      <c r="AL473">
        <f t="shared" si="229"/>
        <v>-0.66334454329154946</v>
      </c>
      <c r="AM473">
        <f t="shared" si="230"/>
        <v>-0.3443944081840567</v>
      </c>
      <c r="AN473" s="80">
        <f t="shared" si="231"/>
        <v>5.7737801754587785</v>
      </c>
      <c r="AO473" s="80">
        <f t="shared" si="231"/>
        <v>5.7737994621040398</v>
      </c>
      <c r="AP473" s="80">
        <f t="shared" si="231"/>
        <v>5.7738804820993304</v>
      </c>
      <c r="AQ473" s="80">
        <f t="shared" si="231"/>
        <v>5.7742207936199472</v>
      </c>
      <c r="AR473" s="80">
        <f t="shared" si="231"/>
        <v>5.7756495129190517</v>
      </c>
      <c r="AS473" s="80">
        <f t="shared" si="231"/>
        <v>5.7816353485505925</v>
      </c>
      <c r="AT473" s="80">
        <f t="shared" si="231"/>
        <v>5.8065056046067607</v>
      </c>
      <c r="AU473" s="80">
        <f t="shared" si="232"/>
        <v>5.9067394975882932</v>
      </c>
    </row>
    <row r="474" spans="1:50" x14ac:dyDescent="0.2">
      <c r="A474" s="22" t="s">
        <v>2584</v>
      </c>
      <c r="B474" s="41" t="s">
        <v>2525</v>
      </c>
      <c r="C474" s="42">
        <v>56014.608</v>
      </c>
      <c r="D474" s="42">
        <v>4.0000000000000002E-4</v>
      </c>
      <c r="E474" s="16">
        <f t="shared" si="216"/>
        <v>9219.4929266620293</v>
      </c>
      <c r="F474">
        <f t="shared" si="217"/>
        <v>9219.5</v>
      </c>
      <c r="G474">
        <f t="shared" si="209"/>
        <v>-9.6016039096866734E-3</v>
      </c>
      <c r="J474">
        <f>G474</f>
        <v>-9.6016039096866734E-3</v>
      </c>
      <c r="P474">
        <f t="shared" si="218"/>
        <v>0.31233832104327214</v>
      </c>
      <c r="Q474" s="11">
        <f t="shared" si="219"/>
        <v>40996.108</v>
      </c>
      <c r="R474">
        <f t="shared" si="235"/>
        <v>0.10364531527871675</v>
      </c>
      <c r="S474" s="21">
        <v>1</v>
      </c>
      <c r="Z474">
        <f t="shared" si="220"/>
        <v>9219.5</v>
      </c>
      <c r="AA474" s="80">
        <f t="shared" si="221"/>
        <v>-1.0726012470771673E-2</v>
      </c>
      <c r="AB474" s="80">
        <f t="shared" si="222"/>
        <v>1.124087904908604E-3</v>
      </c>
      <c r="AC474" s="80">
        <f t="shared" si="223"/>
        <v>-0.32193992495295881</v>
      </c>
      <c r="AD474" s="80">
        <f t="shared" si="233"/>
        <v>1.124408561085E-3</v>
      </c>
      <c r="AE474" s="80">
        <f t="shared" si="224"/>
        <v>1.2642946122412401E-6</v>
      </c>
      <c r="AF474">
        <f t="shared" si="234"/>
        <v>-0.32193992495295881</v>
      </c>
      <c r="AG474" s="106"/>
      <c r="AH474">
        <f t="shared" si="225"/>
        <v>-1.0725691814595277E-2</v>
      </c>
      <c r="AI474">
        <f t="shared" si="226"/>
        <v>1.2175799841991277</v>
      </c>
      <c r="AJ474">
        <f t="shared" si="227"/>
        <v>-0.62366968609594053</v>
      </c>
      <c r="AK474">
        <f t="shared" si="228"/>
        <v>-0.16432103573506396</v>
      </c>
      <c r="AL474">
        <f t="shared" si="229"/>
        <v>-0.64683436635361624</v>
      </c>
      <c r="AM474">
        <f t="shared" si="230"/>
        <v>-0.33518617413719182</v>
      </c>
      <c r="AN474" s="80">
        <f t="shared" si="231"/>
        <v>5.7868408982906008</v>
      </c>
      <c r="AO474" s="80">
        <f t="shared" si="231"/>
        <v>5.7868604722279864</v>
      </c>
      <c r="AP474" s="80">
        <f t="shared" si="231"/>
        <v>5.7869421105399903</v>
      </c>
      <c r="AQ474" s="80">
        <f t="shared" si="231"/>
        <v>5.7872825659359499</v>
      </c>
      <c r="AR474" s="80">
        <f t="shared" si="231"/>
        <v>5.7887016884416544</v>
      </c>
      <c r="AS474" s="80">
        <f t="shared" si="231"/>
        <v>5.7946053996885016</v>
      </c>
      <c r="AT474" s="80">
        <f t="shared" si="231"/>
        <v>5.8189714532798957</v>
      </c>
      <c r="AU474" s="80">
        <f t="shared" si="232"/>
        <v>5.9166798916355852</v>
      </c>
    </row>
    <row r="475" spans="1:50" x14ac:dyDescent="0.2">
      <c r="A475" s="42" t="s">
        <v>2570</v>
      </c>
      <c r="B475" s="41" t="s">
        <v>2525</v>
      </c>
      <c r="C475" s="42">
        <v>56039.722000000002</v>
      </c>
      <c r="D475" s="42">
        <v>6.9999999999999999E-4</v>
      </c>
      <c r="E475" s="16">
        <f t="shared" si="216"/>
        <v>9237.9939824746816</v>
      </c>
      <c r="F475">
        <f t="shared" si="217"/>
        <v>9238</v>
      </c>
      <c r="G475">
        <f t="shared" si="209"/>
        <v>-8.1684057586244307E-3</v>
      </c>
      <c r="K475">
        <f>G475</f>
        <v>-8.1684057586244307E-3</v>
      </c>
      <c r="P475">
        <f t="shared" si="218"/>
        <v>0.31364867604327212</v>
      </c>
      <c r="Q475" s="11">
        <f t="shared" si="219"/>
        <v>41021.222000000002</v>
      </c>
      <c r="R475">
        <f t="shared" si="235"/>
        <v>0.10356623413948858</v>
      </c>
      <c r="S475" s="21">
        <v>1</v>
      </c>
      <c r="Z475">
        <f t="shared" si="220"/>
        <v>9238</v>
      </c>
      <c r="AA475" s="80">
        <f t="shared" si="221"/>
        <v>-1.0447113576451934E-2</v>
      </c>
      <c r="AB475" s="80">
        <f t="shared" si="222"/>
        <v>2.2659418864052587E-3</v>
      </c>
      <c r="AC475" s="80">
        <f t="shared" si="223"/>
        <v>-0.32181708180189655</v>
      </c>
      <c r="AD475" s="80">
        <f t="shared" si="233"/>
        <v>2.2787078178275032E-3</v>
      </c>
      <c r="AE475" s="80">
        <f t="shared" si="224"/>
        <v>5.1925093190281819E-6</v>
      </c>
      <c r="AF475">
        <f t="shared" si="234"/>
        <v>-0.32181708180189655</v>
      </c>
      <c r="AG475" s="106"/>
      <c r="AH475">
        <f t="shared" si="225"/>
        <v>-1.0434347645029689E-2</v>
      </c>
      <c r="AI475">
        <f t="shared" si="226"/>
        <v>1.2207910509828457</v>
      </c>
      <c r="AJ475">
        <f t="shared" si="227"/>
        <v>-0.60806918382549924</v>
      </c>
      <c r="AK475">
        <f t="shared" si="228"/>
        <v>-0.15998051167260102</v>
      </c>
      <c r="AL475">
        <f t="shared" si="229"/>
        <v>-0.62703204423372672</v>
      </c>
      <c r="AM475">
        <f t="shared" si="230"/>
        <v>-0.32420869249827389</v>
      </c>
      <c r="AN475" s="80">
        <f t="shared" si="231"/>
        <v>5.8024676675151996</v>
      </c>
      <c r="AO475" s="80">
        <f t="shared" si="231"/>
        <v>5.8024875394472888</v>
      </c>
      <c r="AP475" s="80">
        <f t="shared" si="231"/>
        <v>5.8025697351495173</v>
      </c>
      <c r="AQ475" s="80">
        <f t="shared" si="231"/>
        <v>5.802909681466927</v>
      </c>
      <c r="AR475" s="80">
        <f t="shared" si="231"/>
        <v>5.8043149984676594</v>
      </c>
      <c r="AS475" s="80">
        <f t="shared" si="231"/>
        <v>5.8101136745597524</v>
      </c>
      <c r="AT475" s="80">
        <f t="shared" si="231"/>
        <v>5.8338626641427167</v>
      </c>
      <c r="AU475" s="80">
        <f t="shared" si="232"/>
        <v>5.9285442329178366</v>
      </c>
    </row>
    <row r="476" spans="1:50" x14ac:dyDescent="0.2">
      <c r="A476" s="22" t="s">
        <v>2584</v>
      </c>
      <c r="B476" s="41" t="s">
        <v>2525</v>
      </c>
      <c r="C476" s="42">
        <v>56061.439299999998</v>
      </c>
      <c r="D476" s="42">
        <v>4.0000000000000002E-4</v>
      </c>
      <c r="E476" s="16">
        <f t="shared" si="216"/>
        <v>9253.9927472831569</v>
      </c>
      <c r="F476">
        <f t="shared" si="217"/>
        <v>9254</v>
      </c>
      <c r="G476">
        <f t="shared" si="209"/>
        <v>-9.8450992518337443E-3</v>
      </c>
      <c r="J476">
        <f>G476</f>
        <v>-9.8450992518337443E-3</v>
      </c>
      <c r="P476">
        <f t="shared" si="218"/>
        <v>0.31478416404327214</v>
      </c>
      <c r="Q476" s="11">
        <f t="shared" si="219"/>
        <v>41042.939299999998</v>
      </c>
      <c r="R476">
        <f t="shared" si="235"/>
        <v>0.10538415858752317</v>
      </c>
      <c r="S476" s="21">
        <v>1</v>
      </c>
      <c r="Z476">
        <f t="shared" si="220"/>
        <v>9254</v>
      </c>
      <c r="AA476" s="80">
        <f t="shared" si="221"/>
        <v>-1.020324145031901E-2</v>
      </c>
      <c r="AB476" s="80">
        <f t="shared" si="222"/>
        <v>3.3459799497964626E-4</v>
      </c>
      <c r="AC476" s="80">
        <f t="shared" si="223"/>
        <v>-0.32462926329510589</v>
      </c>
      <c r="AD476" s="80">
        <f t="shared" si="233"/>
        <v>3.5814219848526521E-4</v>
      </c>
      <c r="AE476" s="80">
        <f t="shared" si="224"/>
        <v>1.282658343358591E-7</v>
      </c>
      <c r="AF476">
        <f t="shared" si="234"/>
        <v>-0.32462926329510589</v>
      </c>
      <c r="AG476" s="106"/>
      <c r="AH476">
        <f t="shared" si="225"/>
        <v>-1.0179697246813391E-2</v>
      </c>
      <c r="AI476">
        <f t="shared" si="226"/>
        <v>1.2235114360729478</v>
      </c>
      <c r="AJ476">
        <f t="shared" si="227"/>
        <v>-0.59431730808423777</v>
      </c>
      <c r="AK476">
        <f t="shared" si="228"/>
        <v>-0.15615726129048693</v>
      </c>
      <c r="AL476">
        <f t="shared" si="229"/>
        <v>-0.60982234529737145</v>
      </c>
      <c r="AM476">
        <f t="shared" si="230"/>
        <v>-0.31472559788976534</v>
      </c>
      <c r="AN476" s="80">
        <f t="shared" si="231"/>
        <v>5.816015559428684</v>
      </c>
      <c r="AO476" s="80">
        <f t="shared" si="231"/>
        <v>5.8160356471087384</v>
      </c>
      <c r="AP476" s="80">
        <f t="shared" si="231"/>
        <v>5.8161181598668863</v>
      </c>
      <c r="AQ476" s="80">
        <f t="shared" si="231"/>
        <v>5.8164570557476427</v>
      </c>
      <c r="AR476" s="80">
        <f t="shared" si="231"/>
        <v>5.8178483606946019</v>
      </c>
      <c r="AS476" s="80">
        <f t="shared" si="231"/>
        <v>5.8235501035209998</v>
      </c>
      <c r="AT476" s="80">
        <f t="shared" si="231"/>
        <v>5.8467523123826259</v>
      </c>
      <c r="AU476" s="80">
        <f t="shared" si="232"/>
        <v>5.9388052848376223</v>
      </c>
    </row>
    <row r="477" spans="1:50" x14ac:dyDescent="0.2">
      <c r="A477" s="22" t="s">
        <v>2581</v>
      </c>
      <c r="B477" s="41" t="s">
        <v>2525</v>
      </c>
      <c r="C477" s="42">
        <v>56220.260889999998</v>
      </c>
      <c r="D477" s="42">
        <v>1E-4</v>
      </c>
      <c r="E477" s="16">
        <f t="shared" si="216"/>
        <v>9370.993906033018</v>
      </c>
      <c r="F477">
        <f t="shared" si="217"/>
        <v>9371</v>
      </c>
      <c r="G477">
        <f t="shared" si="209"/>
        <v>-8.2721704311552458E-3</v>
      </c>
      <c r="K477">
        <f t="shared" ref="K477:K485" si="236">G477</f>
        <v>-8.2721704311552458E-3</v>
      </c>
      <c r="P477">
        <f t="shared" si="218"/>
        <v>0.32314966404327211</v>
      </c>
      <c r="Q477" s="11">
        <f t="shared" si="219"/>
        <v>41201.760889999998</v>
      </c>
      <c r="R477">
        <f t="shared" si="235"/>
        <v>0.10984043236639472</v>
      </c>
      <c r="S477" s="21">
        <v>1</v>
      </c>
      <c r="Z477">
        <f t="shared" si="220"/>
        <v>9371</v>
      </c>
      <c r="AA477" s="80">
        <f t="shared" si="221"/>
        <v>-8.3494690871343917E-3</v>
      </c>
      <c r="AB477" s="80">
        <f t="shared" si="222"/>
        <v>-2.5478617712310775E-5</v>
      </c>
      <c r="AC477" s="80">
        <f t="shared" si="223"/>
        <v>-0.33142183447442736</v>
      </c>
      <c r="AD477" s="80">
        <f t="shared" si="233"/>
        <v>7.7298655979145953E-5</v>
      </c>
      <c r="AE477" s="80">
        <f t="shared" si="224"/>
        <v>5.9750822161823563E-9</v>
      </c>
      <c r="AF477">
        <f t="shared" si="234"/>
        <v>-0.33142183447442736</v>
      </c>
      <c r="AG477" s="106"/>
      <c r="AH477">
        <f t="shared" si="225"/>
        <v>-8.246691813442935E-3</v>
      </c>
      <c r="AI477">
        <f t="shared" si="226"/>
        <v>1.241623829995339</v>
      </c>
      <c r="AJ477">
        <f t="shared" si="227"/>
        <v>-0.48674412347176504</v>
      </c>
      <c r="AK477">
        <f t="shared" si="228"/>
        <v>-0.1263343860060287</v>
      </c>
      <c r="AL477">
        <f t="shared" si="229"/>
        <v>-0.48176450346258953</v>
      </c>
      <c r="AM477">
        <f t="shared" si="230"/>
        <v>-0.24565199137948426</v>
      </c>
      <c r="AN477" s="80">
        <f t="shared" si="231"/>
        <v>5.9159502480011765</v>
      </c>
      <c r="AO477" s="80">
        <f t="shared" si="231"/>
        <v>5.9159705398174802</v>
      </c>
      <c r="AP477" s="80">
        <f t="shared" si="231"/>
        <v>5.9160502768687886</v>
      </c>
      <c r="AQ477" s="80">
        <f t="shared" si="231"/>
        <v>5.9163635813492403</v>
      </c>
      <c r="AR477" s="80">
        <f t="shared" si="231"/>
        <v>5.9175942590704196</v>
      </c>
      <c r="AS477" s="80">
        <f t="shared" si="231"/>
        <v>5.9224228470916502</v>
      </c>
      <c r="AT477" s="80">
        <f t="shared" si="231"/>
        <v>5.9412845865599833</v>
      </c>
      <c r="AU477" s="80">
        <f t="shared" si="232"/>
        <v>6.0138392270010517</v>
      </c>
    </row>
    <row r="478" spans="1:50" x14ac:dyDescent="0.2">
      <c r="A478" s="22" t="s">
        <v>2581</v>
      </c>
      <c r="B478" s="41" t="s">
        <v>2525</v>
      </c>
      <c r="C478" s="42">
        <v>56220.260900000001</v>
      </c>
      <c r="D478" s="42">
        <v>1E-4</v>
      </c>
      <c r="E478" s="16">
        <f t="shared" si="216"/>
        <v>9370.9939133998505</v>
      </c>
      <c r="F478">
        <f t="shared" si="217"/>
        <v>9371</v>
      </c>
      <c r="G478">
        <f t="shared" si="209"/>
        <v>-8.2621704277698882E-3</v>
      </c>
      <c r="K478">
        <f t="shared" si="236"/>
        <v>-8.2621704277698882E-3</v>
      </c>
      <c r="P478">
        <f t="shared" si="218"/>
        <v>0.32314966404327211</v>
      </c>
      <c r="Q478" s="11">
        <f t="shared" si="219"/>
        <v>41201.760900000001</v>
      </c>
      <c r="R478">
        <f t="shared" si="235"/>
        <v>0.10983380402746135</v>
      </c>
      <c r="S478" s="21">
        <v>1</v>
      </c>
      <c r="Z478">
        <f t="shared" si="220"/>
        <v>9371</v>
      </c>
      <c r="AA478" s="80">
        <f t="shared" si="221"/>
        <v>-8.3494690871343917E-3</v>
      </c>
      <c r="AB478" s="80">
        <f t="shared" si="222"/>
        <v>-1.5478614326953216E-5</v>
      </c>
      <c r="AC478" s="80">
        <f t="shared" si="223"/>
        <v>-0.331411834471042</v>
      </c>
      <c r="AD478" s="80">
        <f t="shared" si="233"/>
        <v>8.7298659364503511E-5</v>
      </c>
      <c r="AE478" s="80">
        <f t="shared" si="224"/>
        <v>7.6210559268396159E-9</v>
      </c>
      <c r="AF478">
        <f t="shared" si="234"/>
        <v>-0.331411834471042</v>
      </c>
      <c r="AG478" s="106"/>
      <c r="AH478">
        <f t="shared" si="225"/>
        <v>-8.246691813442935E-3</v>
      </c>
      <c r="AI478">
        <f t="shared" si="226"/>
        <v>1.241623829995339</v>
      </c>
      <c r="AJ478">
        <f t="shared" si="227"/>
        <v>-0.48674412347176504</v>
      </c>
      <c r="AK478">
        <f t="shared" si="228"/>
        <v>-0.1263343860060287</v>
      </c>
      <c r="AL478">
        <f t="shared" si="229"/>
        <v>-0.48176450346258953</v>
      </c>
      <c r="AM478">
        <f t="shared" si="230"/>
        <v>-0.24565199137948426</v>
      </c>
      <c r="AN478" s="80">
        <f t="shared" si="231"/>
        <v>5.9159502480011765</v>
      </c>
      <c r="AO478" s="80">
        <f t="shared" si="231"/>
        <v>5.9159705398174802</v>
      </c>
      <c r="AP478" s="80">
        <f t="shared" si="231"/>
        <v>5.9160502768687886</v>
      </c>
      <c r="AQ478" s="80">
        <f t="shared" si="231"/>
        <v>5.9163635813492403</v>
      </c>
      <c r="AR478" s="80">
        <f t="shared" si="231"/>
        <v>5.9175942590704196</v>
      </c>
      <c r="AS478" s="80">
        <f t="shared" si="231"/>
        <v>5.9224228470916502</v>
      </c>
      <c r="AT478" s="80">
        <f t="shared" si="231"/>
        <v>5.9412845865599833</v>
      </c>
      <c r="AU478" s="80">
        <f t="shared" si="232"/>
        <v>6.0138392270010517</v>
      </c>
    </row>
    <row r="479" spans="1:50" x14ac:dyDescent="0.2">
      <c r="A479" s="22" t="s">
        <v>2581</v>
      </c>
      <c r="B479" s="41" t="s">
        <v>2525</v>
      </c>
      <c r="C479" s="42">
        <v>56220.261030000001</v>
      </c>
      <c r="D479" s="42">
        <v>2.0000000000000001E-4</v>
      </c>
      <c r="E479" s="16">
        <f t="shared" si="216"/>
        <v>9370.9940091686349</v>
      </c>
      <c r="F479">
        <f t="shared" si="217"/>
        <v>9371</v>
      </c>
      <c r="G479">
        <f t="shared" si="209"/>
        <v>-8.1321704274159856E-3</v>
      </c>
      <c r="K479">
        <f t="shared" si="236"/>
        <v>-8.1321704274159856E-3</v>
      </c>
      <c r="P479">
        <f t="shared" si="218"/>
        <v>0.32314966404327211</v>
      </c>
      <c r="Q479" s="11">
        <f t="shared" si="219"/>
        <v>41201.761030000001</v>
      </c>
      <c r="R479">
        <f t="shared" si="235"/>
        <v>0.10974765385026439</v>
      </c>
      <c r="S479" s="21">
        <v>1</v>
      </c>
      <c r="Z479">
        <f t="shared" si="220"/>
        <v>9371</v>
      </c>
      <c r="AA479" s="80">
        <f t="shared" si="221"/>
        <v>-8.3494690871343917E-3</v>
      </c>
      <c r="AB479" s="80">
        <f t="shared" si="222"/>
        <v>1.1452138602694936E-4</v>
      </c>
      <c r="AC479" s="80">
        <f t="shared" si="223"/>
        <v>-0.3312818344706881</v>
      </c>
      <c r="AD479" s="80">
        <f t="shared" si="233"/>
        <v>2.1729865971840609E-4</v>
      </c>
      <c r="AE479" s="80">
        <f t="shared" si="224"/>
        <v>4.7218707515415641E-8</v>
      </c>
      <c r="AF479">
        <f t="shared" si="234"/>
        <v>-0.3312818344706881</v>
      </c>
      <c r="AG479" s="106"/>
      <c r="AH479">
        <f t="shared" si="225"/>
        <v>-8.246691813442935E-3</v>
      </c>
      <c r="AI479">
        <f t="shared" si="226"/>
        <v>1.241623829995339</v>
      </c>
      <c r="AJ479">
        <f t="shared" si="227"/>
        <v>-0.48674412347176504</v>
      </c>
      <c r="AK479">
        <f t="shared" si="228"/>
        <v>-0.1263343860060287</v>
      </c>
      <c r="AL479">
        <f t="shared" si="229"/>
        <v>-0.48176450346258953</v>
      </c>
      <c r="AM479">
        <f t="shared" si="230"/>
        <v>-0.24565199137948426</v>
      </c>
      <c r="AN479" s="80">
        <f t="shared" si="231"/>
        <v>5.9159502480011765</v>
      </c>
      <c r="AO479" s="80">
        <f t="shared" si="231"/>
        <v>5.9159705398174802</v>
      </c>
      <c r="AP479" s="80">
        <f t="shared" si="231"/>
        <v>5.9160502768687886</v>
      </c>
      <c r="AQ479" s="80">
        <f t="shared" si="231"/>
        <v>5.9163635813492403</v>
      </c>
      <c r="AR479" s="80">
        <f t="shared" si="231"/>
        <v>5.9175942590704196</v>
      </c>
      <c r="AS479" s="80">
        <f t="shared" si="231"/>
        <v>5.9224228470916502</v>
      </c>
      <c r="AT479" s="80">
        <f t="shared" si="231"/>
        <v>5.9412845865599833</v>
      </c>
      <c r="AU479" s="80">
        <f t="shared" si="232"/>
        <v>6.0138392270010517</v>
      </c>
    </row>
    <row r="480" spans="1:50" x14ac:dyDescent="0.2">
      <c r="A480" s="22" t="s">
        <v>2581</v>
      </c>
      <c r="B480" s="41" t="s">
        <v>2525</v>
      </c>
      <c r="C480" s="42">
        <v>56357.364240000003</v>
      </c>
      <c r="D480" s="42">
        <v>1E-4</v>
      </c>
      <c r="E480" s="16">
        <f t="shared" si="216"/>
        <v>9471.9956074924285</v>
      </c>
      <c r="F480">
        <f t="shared" si="217"/>
        <v>9472</v>
      </c>
      <c r="G480">
        <f t="shared" ref="G480:G489" si="237">C480-(C$7+F480*C$8)</f>
        <v>-5.9625481007969938E-3</v>
      </c>
      <c r="K480">
        <f t="shared" si="236"/>
        <v>-5.9625481007969938E-3</v>
      </c>
      <c r="P480">
        <f t="shared" si="218"/>
        <v>0.33045923604327215</v>
      </c>
      <c r="Q480" s="11">
        <f t="shared" si="219"/>
        <v>41338.864240000003</v>
      </c>
      <c r="R480">
        <f t="shared" si="235"/>
        <v>0.11317961684667865</v>
      </c>
      <c r="S480" s="21">
        <v>1</v>
      </c>
      <c r="Z480">
        <f t="shared" si="220"/>
        <v>9472</v>
      </c>
      <c r="AA480" s="80">
        <f t="shared" si="221"/>
        <v>-6.6608959438797851E-3</v>
      </c>
      <c r="AB480" s="80">
        <f t="shared" si="222"/>
        <v>5.2658282055243616E-4</v>
      </c>
      <c r="AC480" s="80">
        <f t="shared" si="223"/>
        <v>-0.33642178414406915</v>
      </c>
      <c r="AD480" s="80">
        <f t="shared" si="233"/>
        <v>6.9834784308279128E-4</v>
      </c>
      <c r="AE480" s="80">
        <f t="shared" si="224"/>
        <v>4.8768970993838688E-7</v>
      </c>
      <c r="AF480">
        <f t="shared" si="234"/>
        <v>-0.33642178414406915</v>
      </c>
      <c r="AG480" s="106"/>
      <c r="AH480">
        <f t="shared" si="225"/>
        <v>-6.48913092134943E-3</v>
      </c>
      <c r="AI480">
        <f t="shared" si="226"/>
        <v>1.2543598311765645</v>
      </c>
      <c r="AJ480">
        <f t="shared" si="227"/>
        <v>-0.38484250031687228</v>
      </c>
      <c r="AK480">
        <f t="shared" si="228"/>
        <v>-9.8201469403296063E-2</v>
      </c>
      <c r="AL480">
        <f t="shared" si="229"/>
        <v>-0.36844301322059192</v>
      </c>
      <c r="AM480">
        <f t="shared" si="230"/>
        <v>-0.18633420082251864</v>
      </c>
      <c r="AN480" s="80">
        <f t="shared" si="231"/>
        <v>6.0032950409624792</v>
      </c>
      <c r="AO480" s="80">
        <f t="shared" si="231"/>
        <v>6.0033132865374412</v>
      </c>
      <c r="AP480" s="80">
        <f t="shared" si="231"/>
        <v>6.0033829123614177</v>
      </c>
      <c r="AQ480" s="80">
        <f t="shared" si="231"/>
        <v>6.0036485944186921</v>
      </c>
      <c r="AR480" s="80">
        <f t="shared" si="231"/>
        <v>6.0046622126993352</v>
      </c>
      <c r="AS480" s="80">
        <f t="shared" si="231"/>
        <v>6.0085266370632526</v>
      </c>
      <c r="AT480" s="80">
        <f t="shared" si="231"/>
        <v>6.0232218189619635</v>
      </c>
      <c r="AU480" s="80">
        <f t="shared" si="232"/>
        <v>6.0786121172446963</v>
      </c>
    </row>
    <row r="481" spans="1:64" x14ac:dyDescent="0.2">
      <c r="A481" s="22" t="s">
        <v>2581</v>
      </c>
      <c r="B481" s="41" t="s">
        <v>2525</v>
      </c>
      <c r="C481" s="42">
        <v>56357.364260000002</v>
      </c>
      <c r="D481" s="42">
        <v>1E-4</v>
      </c>
      <c r="E481" s="16">
        <f t="shared" si="216"/>
        <v>9471.9956222260862</v>
      </c>
      <c r="F481">
        <f t="shared" si="217"/>
        <v>9472</v>
      </c>
      <c r="G481">
        <f t="shared" si="237"/>
        <v>-5.9425481013022363E-3</v>
      </c>
      <c r="K481">
        <f t="shared" si="236"/>
        <v>-5.9425481013022363E-3</v>
      </c>
      <c r="P481">
        <f t="shared" si="218"/>
        <v>0.33045923604327215</v>
      </c>
      <c r="Q481" s="11">
        <f t="shared" si="219"/>
        <v>41338.864260000002</v>
      </c>
      <c r="R481">
        <f t="shared" si="235"/>
        <v>0.11316616037565282</v>
      </c>
      <c r="S481" s="21">
        <v>1</v>
      </c>
      <c r="Z481">
        <f t="shared" si="220"/>
        <v>9472</v>
      </c>
      <c r="AA481" s="80">
        <f t="shared" si="221"/>
        <v>-6.6608959438797851E-3</v>
      </c>
      <c r="AB481" s="80">
        <f t="shared" si="222"/>
        <v>5.4658282004719366E-4</v>
      </c>
      <c r="AC481" s="80">
        <f t="shared" si="223"/>
        <v>-0.33640178414457439</v>
      </c>
      <c r="AD481" s="80">
        <f t="shared" si="233"/>
        <v>7.1834784257754879E-4</v>
      </c>
      <c r="AE481" s="80">
        <f t="shared" si="224"/>
        <v>5.1602362293581878E-7</v>
      </c>
      <c r="AF481">
        <f t="shared" si="234"/>
        <v>-0.33640178414457439</v>
      </c>
      <c r="AG481" s="106"/>
      <c r="AH481">
        <f t="shared" si="225"/>
        <v>-6.48913092134943E-3</v>
      </c>
      <c r="AI481">
        <f t="shared" si="226"/>
        <v>1.2543598311765645</v>
      </c>
      <c r="AJ481">
        <f t="shared" si="227"/>
        <v>-0.38484250031687228</v>
      </c>
      <c r="AK481">
        <f t="shared" si="228"/>
        <v>-9.8201469403296063E-2</v>
      </c>
      <c r="AL481">
        <f t="shared" si="229"/>
        <v>-0.36844301322059192</v>
      </c>
      <c r="AM481">
        <f t="shared" si="230"/>
        <v>-0.18633420082251864</v>
      </c>
      <c r="AN481" s="80">
        <f t="shared" ref="AN481:AT496" si="238">$AU481+$AB$7*SIN(AO481)</f>
        <v>6.0032950409624792</v>
      </c>
      <c r="AO481" s="80">
        <f t="shared" si="238"/>
        <v>6.0033132865374412</v>
      </c>
      <c r="AP481" s="80">
        <f t="shared" si="238"/>
        <v>6.0033829123614177</v>
      </c>
      <c r="AQ481" s="80">
        <f t="shared" si="238"/>
        <v>6.0036485944186921</v>
      </c>
      <c r="AR481" s="80">
        <f t="shared" si="238"/>
        <v>6.0046622126993352</v>
      </c>
      <c r="AS481" s="80">
        <f t="shared" si="238"/>
        <v>6.0085266370632526</v>
      </c>
      <c r="AT481" s="80">
        <f t="shared" si="238"/>
        <v>6.0232218189619635</v>
      </c>
      <c r="AU481" s="80">
        <f t="shared" si="232"/>
        <v>6.0786121172446963</v>
      </c>
      <c r="AV481" s="80"/>
      <c r="AW481" s="80"/>
      <c r="AX481" s="80"/>
      <c r="AY481" s="80"/>
      <c r="AZ481" s="80"/>
      <c r="BA481" s="80"/>
      <c r="BB481" s="80"/>
      <c r="BC481" s="80"/>
      <c r="BD481" s="80"/>
      <c r="BE481" s="80"/>
      <c r="BF481" s="80"/>
      <c r="BG481" s="80"/>
      <c r="BH481" s="80"/>
      <c r="BI481" s="80"/>
      <c r="BJ481" s="80"/>
      <c r="BK481" s="80"/>
      <c r="BL481" s="80"/>
    </row>
    <row r="482" spans="1:64" x14ac:dyDescent="0.2">
      <c r="A482" s="22" t="s">
        <v>2581</v>
      </c>
      <c r="B482" s="41" t="s">
        <v>2525</v>
      </c>
      <c r="C482" s="42">
        <v>56357.36436</v>
      </c>
      <c r="D482" s="42">
        <v>1E-4</v>
      </c>
      <c r="E482" s="16">
        <f t="shared" si="216"/>
        <v>9471.9956958943803</v>
      </c>
      <c r="F482">
        <f t="shared" si="217"/>
        <v>9472</v>
      </c>
      <c r="G482">
        <f t="shared" si="237"/>
        <v>-5.8425481038284488E-3</v>
      </c>
      <c r="K482">
        <f t="shared" si="236"/>
        <v>-5.8425481038284488E-3</v>
      </c>
      <c r="P482">
        <f t="shared" si="218"/>
        <v>0.33045923604327215</v>
      </c>
      <c r="Q482" s="11">
        <f t="shared" si="219"/>
        <v>41338.86436</v>
      </c>
      <c r="R482">
        <f t="shared" si="235"/>
        <v>0.11309889002052305</v>
      </c>
      <c r="S482" s="21">
        <v>1</v>
      </c>
      <c r="Z482">
        <f t="shared" si="220"/>
        <v>9472</v>
      </c>
      <c r="AA482" s="80">
        <f t="shared" si="221"/>
        <v>-6.6608959438797851E-3</v>
      </c>
      <c r="AB482" s="80">
        <f t="shared" si="222"/>
        <v>6.4658281752098118E-4</v>
      </c>
      <c r="AC482" s="80">
        <f t="shared" si="223"/>
        <v>-0.3363017841471006</v>
      </c>
      <c r="AD482" s="80">
        <f t="shared" si="233"/>
        <v>8.183478400513363E-4</v>
      </c>
      <c r="AE482" s="80">
        <f t="shared" si="224"/>
        <v>6.6969318731668749E-7</v>
      </c>
      <c r="AF482">
        <f t="shared" si="234"/>
        <v>-0.3363017841471006</v>
      </c>
      <c r="AG482" s="106"/>
      <c r="AH482">
        <f t="shared" si="225"/>
        <v>-6.48913092134943E-3</v>
      </c>
      <c r="AI482">
        <f t="shared" si="226"/>
        <v>1.2543598311765645</v>
      </c>
      <c r="AJ482">
        <f t="shared" si="227"/>
        <v>-0.38484250031687228</v>
      </c>
      <c r="AK482">
        <f t="shared" si="228"/>
        <v>-9.8201469403296063E-2</v>
      </c>
      <c r="AL482">
        <f t="shared" si="229"/>
        <v>-0.36844301322059192</v>
      </c>
      <c r="AM482">
        <f t="shared" si="230"/>
        <v>-0.18633420082251864</v>
      </c>
      <c r="AN482" s="80">
        <f t="shared" si="238"/>
        <v>6.0032950409624792</v>
      </c>
      <c r="AO482" s="80">
        <f t="shared" si="238"/>
        <v>6.0033132865374412</v>
      </c>
      <c r="AP482" s="80">
        <f t="shared" si="238"/>
        <v>6.0033829123614177</v>
      </c>
      <c r="AQ482" s="80">
        <f t="shared" si="238"/>
        <v>6.0036485944186921</v>
      </c>
      <c r="AR482" s="80">
        <f t="shared" si="238"/>
        <v>6.0046622126993352</v>
      </c>
      <c r="AS482" s="80">
        <f t="shared" si="238"/>
        <v>6.0085266370632526</v>
      </c>
      <c r="AT482" s="80">
        <f t="shared" si="238"/>
        <v>6.0232218189619635</v>
      </c>
      <c r="AU482" s="80">
        <f t="shared" si="232"/>
        <v>6.0786121172446963</v>
      </c>
    </row>
    <row r="483" spans="1:64" x14ac:dyDescent="0.2">
      <c r="A483" s="22" t="s">
        <v>2581</v>
      </c>
      <c r="B483" s="41" t="s">
        <v>2525</v>
      </c>
      <c r="C483" s="42">
        <v>56414.377390000001</v>
      </c>
      <c r="D483" s="42">
        <v>2.0000000000000001E-4</v>
      </c>
      <c r="E483" s="16">
        <f t="shared" si="216"/>
        <v>9513.9962234916729</v>
      </c>
      <c r="F483">
        <f t="shared" si="217"/>
        <v>9514</v>
      </c>
      <c r="G483">
        <f t="shared" si="237"/>
        <v>-5.1263685236335732E-3</v>
      </c>
      <c r="K483">
        <f t="shared" si="236"/>
        <v>-5.1263685236335732E-3</v>
      </c>
      <c r="P483">
        <f t="shared" si="218"/>
        <v>0.33352288404327213</v>
      </c>
      <c r="Q483" s="11">
        <f t="shared" si="219"/>
        <v>41395.877390000001</v>
      </c>
      <c r="R483">
        <f t="shared" si="235"/>
        <v>0.11468331626412388</v>
      </c>
      <c r="S483" s="21">
        <v>1</v>
      </c>
      <c r="Z483">
        <f t="shared" si="220"/>
        <v>9514</v>
      </c>
      <c r="AA483" s="80">
        <f t="shared" si="221"/>
        <v>-5.9385064113044424E-3</v>
      </c>
      <c r="AB483" s="80">
        <f t="shared" si="222"/>
        <v>6.115239601534473E-4</v>
      </c>
      <c r="AC483" s="80">
        <f t="shared" si="223"/>
        <v>-0.3386492525669057</v>
      </c>
      <c r="AD483" s="80">
        <f t="shared" si="233"/>
        <v>8.121378876708692E-4</v>
      </c>
      <c r="AE483" s="80">
        <f t="shared" si="224"/>
        <v>6.5956794859050139E-7</v>
      </c>
      <c r="AF483">
        <f t="shared" si="234"/>
        <v>-0.3386492525669057</v>
      </c>
      <c r="AG483" s="106"/>
      <c r="AH483">
        <f t="shared" si="225"/>
        <v>-5.7378924837870205E-3</v>
      </c>
      <c r="AI483">
        <f t="shared" si="226"/>
        <v>1.2587578586431252</v>
      </c>
      <c r="AJ483">
        <f t="shared" si="227"/>
        <v>-0.34034149803489488</v>
      </c>
      <c r="AK483">
        <f t="shared" si="228"/>
        <v>-8.5946628203561484E-2</v>
      </c>
      <c r="AL483">
        <f t="shared" si="229"/>
        <v>-0.32068589170235912</v>
      </c>
      <c r="AM483">
        <f t="shared" si="230"/>
        <v>-0.16173135752780238</v>
      </c>
      <c r="AN483" s="80">
        <f t="shared" si="238"/>
        <v>6.0398599141109299</v>
      </c>
      <c r="AO483" s="80">
        <f t="shared" si="238"/>
        <v>6.0398766750082524</v>
      </c>
      <c r="AP483" s="80">
        <f t="shared" si="238"/>
        <v>6.0399400122580653</v>
      </c>
      <c r="AQ483" s="80">
        <f t="shared" si="238"/>
        <v>6.040179346496533</v>
      </c>
      <c r="AR483" s="80">
        <f t="shared" si="238"/>
        <v>6.0410835974145947</v>
      </c>
      <c r="AS483" s="80">
        <f t="shared" si="238"/>
        <v>6.0444982168835351</v>
      </c>
      <c r="AT483" s="80">
        <f t="shared" si="238"/>
        <v>6.0573672792478455</v>
      </c>
      <c r="AU483" s="80">
        <f t="shared" si="232"/>
        <v>6.1055473785341334</v>
      </c>
    </row>
    <row r="484" spans="1:64" x14ac:dyDescent="0.2">
      <c r="A484" s="22" t="s">
        <v>2581</v>
      </c>
      <c r="B484" s="41" t="s">
        <v>2525</v>
      </c>
      <c r="C484" s="42">
        <v>56414.377390000001</v>
      </c>
      <c r="D484" s="42">
        <v>1E-4</v>
      </c>
      <c r="E484" s="16">
        <f t="shared" si="216"/>
        <v>9513.9962234916729</v>
      </c>
      <c r="F484">
        <f t="shared" si="217"/>
        <v>9514</v>
      </c>
      <c r="G484">
        <f t="shared" si="237"/>
        <v>-5.1263685236335732E-3</v>
      </c>
      <c r="K484">
        <f t="shared" si="236"/>
        <v>-5.1263685236335732E-3</v>
      </c>
      <c r="P484">
        <f t="shared" si="218"/>
        <v>0.33352288404327213</v>
      </c>
      <c r="Q484" s="11">
        <f t="shared" si="219"/>
        <v>41395.877390000001</v>
      </c>
      <c r="R484">
        <f t="shared" si="235"/>
        <v>0.11468331626412388</v>
      </c>
      <c r="S484" s="21">
        <v>1</v>
      </c>
      <c r="Z484">
        <f t="shared" si="220"/>
        <v>9514</v>
      </c>
      <c r="AA484" s="80">
        <f t="shared" si="221"/>
        <v>-5.9385064113044424E-3</v>
      </c>
      <c r="AB484" s="80">
        <f t="shared" si="222"/>
        <v>6.115239601534473E-4</v>
      </c>
      <c r="AC484" s="80">
        <f t="shared" si="223"/>
        <v>-0.3386492525669057</v>
      </c>
      <c r="AD484" s="80">
        <f t="shared" si="233"/>
        <v>8.121378876708692E-4</v>
      </c>
      <c r="AE484" s="80">
        <f t="shared" si="224"/>
        <v>6.5956794859050139E-7</v>
      </c>
      <c r="AF484">
        <f t="shared" si="234"/>
        <v>-0.3386492525669057</v>
      </c>
      <c r="AG484" s="106"/>
      <c r="AH484">
        <f t="shared" si="225"/>
        <v>-5.7378924837870205E-3</v>
      </c>
      <c r="AI484">
        <f t="shared" si="226"/>
        <v>1.2587578586431252</v>
      </c>
      <c r="AJ484">
        <f t="shared" si="227"/>
        <v>-0.34034149803489488</v>
      </c>
      <c r="AK484">
        <f t="shared" si="228"/>
        <v>-8.5946628203561484E-2</v>
      </c>
      <c r="AL484">
        <f t="shared" si="229"/>
        <v>-0.32068589170235912</v>
      </c>
      <c r="AM484">
        <f t="shared" si="230"/>
        <v>-0.16173135752780238</v>
      </c>
      <c r="AN484" s="80">
        <f t="shared" si="238"/>
        <v>6.0398599141109299</v>
      </c>
      <c r="AO484" s="80">
        <f t="shared" si="238"/>
        <v>6.0398766750082524</v>
      </c>
      <c r="AP484" s="80">
        <f t="shared" si="238"/>
        <v>6.0399400122580653</v>
      </c>
      <c r="AQ484" s="80">
        <f t="shared" si="238"/>
        <v>6.040179346496533</v>
      </c>
      <c r="AR484" s="80">
        <f t="shared" si="238"/>
        <v>6.0410835974145947</v>
      </c>
      <c r="AS484" s="80">
        <f t="shared" si="238"/>
        <v>6.0444982168835351</v>
      </c>
      <c r="AT484" s="80">
        <f t="shared" si="238"/>
        <v>6.0573672792478455</v>
      </c>
      <c r="AU484" s="80">
        <f t="shared" si="232"/>
        <v>6.1055473785341334</v>
      </c>
    </row>
    <row r="485" spans="1:64" x14ac:dyDescent="0.2">
      <c r="A485" s="22" t="s">
        <v>2581</v>
      </c>
      <c r="B485" s="41" t="s">
        <v>2525</v>
      </c>
      <c r="C485" s="42">
        <v>56414.377630000003</v>
      </c>
      <c r="D485" s="42">
        <v>1E-4</v>
      </c>
      <c r="E485" s="16">
        <f t="shared" si="216"/>
        <v>9513.996400295584</v>
      </c>
      <c r="F485">
        <f t="shared" si="217"/>
        <v>9514</v>
      </c>
      <c r="G485">
        <f t="shared" si="237"/>
        <v>-4.8863685224205256E-3</v>
      </c>
      <c r="K485">
        <f t="shared" si="236"/>
        <v>-4.8863685224205256E-3</v>
      </c>
      <c r="P485">
        <f t="shared" si="218"/>
        <v>0.33352288404327213</v>
      </c>
      <c r="Q485" s="11">
        <f t="shared" si="219"/>
        <v>41395.877630000003</v>
      </c>
      <c r="R485">
        <f t="shared" si="235"/>
        <v>0.11452082222207076</v>
      </c>
      <c r="S485" s="21">
        <v>1</v>
      </c>
      <c r="Z485">
        <f t="shared" si="220"/>
        <v>9514</v>
      </c>
      <c r="AA485" s="80">
        <f t="shared" si="221"/>
        <v>-5.9385064113044424E-3</v>
      </c>
      <c r="AB485" s="80">
        <f t="shared" si="222"/>
        <v>8.5152396136649496E-4</v>
      </c>
      <c r="AC485" s="80">
        <f t="shared" si="223"/>
        <v>-0.33840925256569265</v>
      </c>
      <c r="AD485" s="80">
        <f t="shared" si="233"/>
        <v>1.0521378888839169E-3</v>
      </c>
      <c r="AE485" s="80">
        <f t="shared" si="224"/>
        <v>1.1069941372251053E-6</v>
      </c>
      <c r="AF485">
        <f t="shared" si="234"/>
        <v>-0.33840925256569265</v>
      </c>
      <c r="AG485" s="106"/>
      <c r="AH485">
        <f t="shared" si="225"/>
        <v>-5.7378924837870205E-3</v>
      </c>
      <c r="AI485">
        <f t="shared" si="226"/>
        <v>1.2587578586431252</v>
      </c>
      <c r="AJ485">
        <f t="shared" si="227"/>
        <v>-0.34034149803489488</v>
      </c>
      <c r="AK485">
        <f t="shared" si="228"/>
        <v>-8.5946628203561484E-2</v>
      </c>
      <c r="AL485">
        <f t="shared" si="229"/>
        <v>-0.32068589170235912</v>
      </c>
      <c r="AM485">
        <f t="shared" si="230"/>
        <v>-0.16173135752780238</v>
      </c>
      <c r="AN485" s="80">
        <f t="shared" si="238"/>
        <v>6.0398599141109299</v>
      </c>
      <c r="AO485" s="80">
        <f t="shared" si="238"/>
        <v>6.0398766750082524</v>
      </c>
      <c r="AP485" s="80">
        <f t="shared" si="238"/>
        <v>6.0399400122580653</v>
      </c>
      <c r="AQ485" s="80">
        <f t="shared" si="238"/>
        <v>6.040179346496533</v>
      </c>
      <c r="AR485" s="80">
        <f t="shared" si="238"/>
        <v>6.0410835974145947</v>
      </c>
      <c r="AS485" s="80">
        <f t="shared" si="238"/>
        <v>6.0444982168835351</v>
      </c>
      <c r="AT485" s="80">
        <f t="shared" si="238"/>
        <v>6.0573672792478455</v>
      </c>
      <c r="AU485" s="80">
        <f t="shared" si="232"/>
        <v>6.1055473785341334</v>
      </c>
    </row>
    <row r="486" spans="1:64" x14ac:dyDescent="0.2">
      <c r="A486" s="56" t="s">
        <v>2586</v>
      </c>
      <c r="B486" s="57" t="s">
        <v>2525</v>
      </c>
      <c r="C486" s="58">
        <v>56418.449800000002</v>
      </c>
      <c r="D486" s="59">
        <v>1E-4</v>
      </c>
      <c r="E486" s="16">
        <f t="shared" si="216"/>
        <v>9516.9962985375441</v>
      </c>
      <c r="F486">
        <f t="shared" si="217"/>
        <v>9517</v>
      </c>
      <c r="G486">
        <f t="shared" si="237"/>
        <v>-5.0244985468452796E-3</v>
      </c>
      <c r="J486">
        <f>G486</f>
        <v>-5.0244985468452796E-3</v>
      </c>
      <c r="P486">
        <f t="shared" si="218"/>
        <v>0.33374225604327212</v>
      </c>
      <c r="Q486" s="11">
        <f t="shared" si="219"/>
        <v>41399.949800000002</v>
      </c>
      <c r="R486">
        <f t="shared" si="235"/>
        <v>0.11476291401552083</v>
      </c>
      <c r="S486" s="21">
        <v>1</v>
      </c>
      <c r="Z486">
        <f t="shared" si="220"/>
        <v>9517</v>
      </c>
      <c r="AA486" s="80">
        <f t="shared" si="221"/>
        <v>-5.886506627842689E-3</v>
      </c>
      <c r="AB486" s="80">
        <f t="shared" si="222"/>
        <v>6.5932990009679154E-4</v>
      </c>
      <c r="AC486" s="80">
        <f t="shared" si="223"/>
        <v>-0.3387667545901174</v>
      </c>
      <c r="AD486" s="80">
        <f t="shared" si="233"/>
        <v>8.6200808099740935E-4</v>
      </c>
      <c r="AE486" s="80">
        <f t="shared" si="224"/>
        <v>7.4305793170483623E-7</v>
      </c>
      <c r="AF486">
        <f t="shared" si="234"/>
        <v>-0.3387667545901174</v>
      </c>
      <c r="AG486" s="106"/>
      <c r="AH486">
        <f t="shared" si="225"/>
        <v>-5.6838284469420712E-3</v>
      </c>
      <c r="AI486">
        <f t="shared" si="226"/>
        <v>1.2590505976471829</v>
      </c>
      <c r="AJ486">
        <f t="shared" si="227"/>
        <v>-0.33712019081689687</v>
      </c>
      <c r="AK486">
        <f t="shared" si="228"/>
        <v>-8.5060214952550894E-2</v>
      </c>
      <c r="AL486">
        <f t="shared" si="229"/>
        <v>-0.317262184057646</v>
      </c>
      <c r="AM486">
        <f t="shared" si="230"/>
        <v>-0.1599752111822467</v>
      </c>
      <c r="AN486" s="80">
        <f t="shared" si="238"/>
        <v>6.042476464293455</v>
      </c>
      <c r="AO486" s="80">
        <f t="shared" si="238"/>
        <v>6.0424931053313857</v>
      </c>
      <c r="AP486" s="80">
        <f t="shared" si="238"/>
        <v>6.0425559490577223</v>
      </c>
      <c r="AQ486" s="80">
        <f t="shared" si="238"/>
        <v>6.0427932652967744</v>
      </c>
      <c r="AR486" s="80">
        <f t="shared" si="238"/>
        <v>6.0436893162641008</v>
      </c>
      <c r="AS486" s="80">
        <f t="shared" si="238"/>
        <v>6.0470708362657319</v>
      </c>
      <c r="AT486" s="80">
        <f t="shared" si="238"/>
        <v>6.0598076402996881</v>
      </c>
      <c r="AU486" s="80">
        <f t="shared" si="232"/>
        <v>6.1074713257690929</v>
      </c>
    </row>
    <row r="487" spans="1:64" x14ac:dyDescent="0.2">
      <c r="A487" s="29" t="s">
        <v>2585</v>
      </c>
      <c r="B487" s="16"/>
      <c r="C487" s="42">
        <v>56601.030700000003</v>
      </c>
      <c r="D487" s="42">
        <v>5.9999999999999995E-4</v>
      </c>
      <c r="E487">
        <f t="shared" si="216"/>
        <v>9651.5005360633932</v>
      </c>
      <c r="F487">
        <f t="shared" si="217"/>
        <v>9651.5</v>
      </c>
      <c r="G487">
        <f t="shared" si="237"/>
        <v>7.2767177334753796E-4</v>
      </c>
      <c r="K487">
        <f>G487</f>
        <v>7.2767177334753796E-4</v>
      </c>
      <c r="P487">
        <f t="shared" si="218"/>
        <v>0.34365140904327213</v>
      </c>
      <c r="Q487" s="11">
        <f t="shared" si="219"/>
        <v>41582.530700000003</v>
      </c>
      <c r="R487">
        <f t="shared" si="235"/>
        <v>0.11759668958317226</v>
      </c>
      <c r="S487" s="21">
        <v>1</v>
      </c>
      <c r="Z487">
        <f t="shared" si="220"/>
        <v>9651.5</v>
      </c>
      <c r="AA487" s="80">
        <f t="shared" si="221"/>
        <v>-3.5101098597011987E-3</v>
      </c>
      <c r="AB487" s="80">
        <f t="shared" si="222"/>
        <v>3.9420605537898558E-3</v>
      </c>
      <c r="AC487" s="80">
        <f t="shared" si="223"/>
        <v>-0.34292373726992459</v>
      </c>
      <c r="AD487" s="80">
        <f t="shared" si="233"/>
        <v>4.2377816330487362E-3</v>
      </c>
      <c r="AE487" s="80">
        <f t="shared" si="224"/>
        <v>1.7958793169405213E-5</v>
      </c>
      <c r="AF487">
        <f t="shared" si="234"/>
        <v>-0.34292373726992459</v>
      </c>
      <c r="AG487" s="106"/>
      <c r="AH487">
        <f t="shared" si="225"/>
        <v>-3.2143887804423179E-3</v>
      </c>
      <c r="AI487">
        <f t="shared" si="226"/>
        <v>1.269071403082848</v>
      </c>
      <c r="AJ487">
        <f t="shared" si="227"/>
        <v>-0.18785113748823976</v>
      </c>
      <c r="AK487">
        <f t="shared" si="228"/>
        <v>-4.4079840654933575E-2</v>
      </c>
      <c r="AL487">
        <f t="shared" si="229"/>
        <v>-0.16237971476935584</v>
      </c>
      <c r="AM487">
        <f t="shared" si="230"/>
        <v>-8.1368724598034084E-2</v>
      </c>
      <c r="AN487" s="80">
        <f t="shared" si="238"/>
        <v>6.1603129919788886</v>
      </c>
      <c r="AO487" s="80">
        <f t="shared" si="238"/>
        <v>6.1603225878848393</v>
      </c>
      <c r="AP487" s="80">
        <f t="shared" si="238"/>
        <v>6.1603580490304699</v>
      </c>
      <c r="AQ487" s="80">
        <f t="shared" si="238"/>
        <v>6.1604890924083024</v>
      </c>
      <c r="AR487" s="80">
        <f t="shared" si="238"/>
        <v>6.1609733327152885</v>
      </c>
      <c r="AS487" s="80">
        <f t="shared" si="238"/>
        <v>6.1627624811677233</v>
      </c>
      <c r="AT487" s="80">
        <f t="shared" si="238"/>
        <v>6.1693696309347814</v>
      </c>
      <c r="AU487" s="80">
        <f t="shared" si="232"/>
        <v>6.1937282934697881</v>
      </c>
    </row>
    <row r="488" spans="1:64" x14ac:dyDescent="0.2">
      <c r="A488" s="29" t="s">
        <v>2585</v>
      </c>
      <c r="B488" s="16"/>
      <c r="C488" s="42">
        <v>56632.927799999998</v>
      </c>
      <c r="D488" s="42">
        <v>1E-4</v>
      </c>
      <c r="E488">
        <f t="shared" si="216"/>
        <v>9674.99858604992</v>
      </c>
      <c r="F488">
        <f t="shared" si="217"/>
        <v>9675</v>
      </c>
      <c r="G488">
        <f t="shared" si="237"/>
        <v>-1.9193468033336103E-3</v>
      </c>
      <c r="K488">
        <f>G488</f>
        <v>-1.9193468033336103E-3</v>
      </c>
      <c r="P488">
        <f t="shared" si="218"/>
        <v>0.34539760004327213</v>
      </c>
      <c r="Q488" s="11">
        <f t="shared" si="219"/>
        <v>41614.427799999998</v>
      </c>
      <c r="R488">
        <f t="shared" si="235"/>
        <v>0.12062906156684797</v>
      </c>
      <c r="S488" s="21">
        <v>1</v>
      </c>
      <c r="Z488">
        <f t="shared" si="220"/>
        <v>9675</v>
      </c>
      <c r="AA488" s="80">
        <f t="shared" si="221"/>
        <v>-3.0876988410594506E-3</v>
      </c>
      <c r="AB488" s="80">
        <f t="shared" si="222"/>
        <v>8.5627490308635154E-4</v>
      </c>
      <c r="AC488" s="80">
        <f t="shared" si="223"/>
        <v>-0.34731694684660575</v>
      </c>
      <c r="AD488" s="80">
        <f t="shared" si="233"/>
        <v>1.1683520377258404E-3</v>
      </c>
      <c r="AE488" s="80">
        <f t="shared" si="224"/>
        <v>1.3650464840581235E-6</v>
      </c>
      <c r="AF488">
        <f t="shared" si="234"/>
        <v>-0.34731694684660575</v>
      </c>
      <c r="AG488" s="106"/>
      <c r="AH488">
        <f t="shared" si="225"/>
        <v>-2.7756217064199618E-3</v>
      </c>
      <c r="AI488">
        <f t="shared" si="226"/>
        <v>1.270173565036615</v>
      </c>
      <c r="AJ488">
        <f t="shared" si="227"/>
        <v>-0.16099215030668229</v>
      </c>
      <c r="AK488">
        <f t="shared" si="228"/>
        <v>-3.6724611155773759E-2</v>
      </c>
      <c r="AL488">
        <f t="shared" si="229"/>
        <v>-0.1351016728849877</v>
      </c>
      <c r="AM488">
        <f t="shared" si="230"/>
        <v>-6.7653771751887803E-2</v>
      </c>
      <c r="AN488" s="80">
        <f t="shared" si="238"/>
        <v>6.1809838292662684</v>
      </c>
      <c r="AO488" s="80">
        <f t="shared" si="238"/>
        <v>6.18099191623525</v>
      </c>
      <c r="AP488" s="80">
        <f t="shared" si="238"/>
        <v>6.1810217314818106</v>
      </c>
      <c r="AQ488" s="80">
        <f t="shared" si="238"/>
        <v>6.1811316543173733</v>
      </c>
      <c r="AR488" s="80">
        <f t="shared" si="238"/>
        <v>6.1815369070904262</v>
      </c>
      <c r="AS488" s="80">
        <f t="shared" si="238"/>
        <v>6.1830308092467874</v>
      </c>
      <c r="AT488" s="80">
        <f t="shared" si="238"/>
        <v>6.1885359399222066</v>
      </c>
      <c r="AU488" s="80">
        <f t="shared" si="232"/>
        <v>6.2087992134769721</v>
      </c>
    </row>
    <row r="489" spans="1:64" x14ac:dyDescent="0.2">
      <c r="A489" s="29" t="s">
        <v>2587</v>
      </c>
      <c r="B489" s="16"/>
      <c r="C489" s="42">
        <v>57068.6705</v>
      </c>
      <c r="D489" s="42">
        <v>2.0000000000000001E-4</v>
      </c>
      <c r="E489">
        <f t="shared" si="216"/>
        <v>9996.0028073072081</v>
      </c>
      <c r="F489">
        <f t="shared" si="217"/>
        <v>9996</v>
      </c>
      <c r="G489">
        <f t="shared" si="237"/>
        <v>3.8107399886939675E-3</v>
      </c>
      <c r="K489">
        <f>G489</f>
        <v>3.8107399886939675E-3</v>
      </c>
      <c r="P489">
        <f t="shared" si="218"/>
        <v>0.3696921640432721</v>
      </c>
      <c r="Q489" s="11">
        <f t="shared" si="219"/>
        <v>42050.1705</v>
      </c>
      <c r="R489">
        <f t="shared" si="235"/>
        <v>0.13386921646820601</v>
      </c>
      <c r="S489" s="21">
        <v>1</v>
      </c>
      <c r="Z489">
        <f t="shared" si="220"/>
        <v>9996</v>
      </c>
      <c r="AA489" s="80">
        <f t="shared" si="221"/>
        <v>2.723343795221011E-3</v>
      </c>
      <c r="AB489" s="80">
        <f t="shared" si="222"/>
        <v>5.4893920076347661E-4</v>
      </c>
      <c r="AC489" s="80">
        <f t="shared" si="223"/>
        <v>-0.36588142405457813</v>
      </c>
      <c r="AD489" s="80">
        <f t="shared" si="233"/>
        <v>1.0873961934729564E-3</v>
      </c>
      <c r="AE489" s="80">
        <f t="shared" si="224"/>
        <v>1.1824304815794754E-6</v>
      </c>
      <c r="AF489">
        <f t="shared" si="234"/>
        <v>-0.36588142405457813</v>
      </c>
      <c r="AG489" s="106"/>
      <c r="AH489">
        <f t="shared" si="225"/>
        <v>3.2618007879304908E-3</v>
      </c>
      <c r="AI489">
        <f t="shared" si="226"/>
        <v>1.2649635896352414</v>
      </c>
      <c r="AJ489">
        <f t="shared" si="227"/>
        <v>0.20996683371379773</v>
      </c>
      <c r="AK489">
        <f t="shared" si="228"/>
        <v>6.4317559629888624E-2</v>
      </c>
      <c r="AL489">
        <f t="shared" si="229"/>
        <v>0.23813519827062013</v>
      </c>
      <c r="AM489">
        <f t="shared" si="230"/>
        <v>0.11963348588567396</v>
      </c>
      <c r="AN489" s="80">
        <f t="shared" si="238"/>
        <v>6.4635768734670949</v>
      </c>
      <c r="AO489" s="80">
        <f t="shared" si="238"/>
        <v>6.4635634644069055</v>
      </c>
      <c r="AP489" s="80">
        <f t="shared" si="238"/>
        <v>6.4635134745687379</v>
      </c>
      <c r="AQ489" s="80">
        <f t="shared" si="238"/>
        <v>6.4633271132533379</v>
      </c>
      <c r="AR489" s="80">
        <f t="shared" si="238"/>
        <v>6.4626324169394476</v>
      </c>
      <c r="AS489" s="80">
        <f t="shared" si="238"/>
        <v>6.4600435761423283</v>
      </c>
      <c r="AT489" s="80">
        <f t="shared" si="238"/>
        <v>6.4504064489667838</v>
      </c>
      <c r="AU489" s="80">
        <f t="shared" si="232"/>
        <v>6.4146615676176646</v>
      </c>
    </row>
    <row r="490" spans="1:64" x14ac:dyDescent="0.2">
      <c r="A490" s="16"/>
      <c r="B490" s="16"/>
      <c r="C490" s="16"/>
      <c r="D490" s="42"/>
      <c r="Z490">
        <f t="shared" si="220"/>
        <v>0</v>
      </c>
      <c r="AA490" s="80">
        <f t="shared" si="221"/>
        <v>3.4471155238050962E-3</v>
      </c>
      <c r="AB490" s="80">
        <f t="shared" si="222"/>
        <v>-9999</v>
      </c>
      <c r="AC490" s="80">
        <f t="shared" si="223"/>
        <v>0</v>
      </c>
      <c r="AD490" s="80">
        <f t="shared" si="233"/>
        <v>-9999</v>
      </c>
      <c r="AE490" s="80">
        <f t="shared" si="224"/>
        <v>0</v>
      </c>
      <c r="AF490">
        <f t="shared" si="234"/>
        <v>-9999</v>
      </c>
      <c r="AG490" s="106"/>
      <c r="AH490">
        <f t="shared" si="225"/>
        <v>-4.7256811237064993E-4</v>
      </c>
      <c r="AI490">
        <f t="shared" si="226"/>
        <v>1.2726506571333673</v>
      </c>
      <c r="AJ490">
        <f t="shared" si="227"/>
        <v>-1.9192477769216735E-2</v>
      </c>
      <c r="AK490">
        <f t="shared" si="228"/>
        <v>2.0177893546708442E-3</v>
      </c>
      <c r="AL490">
        <f t="shared" si="229"/>
        <v>7.400504878085557E-3</v>
      </c>
      <c r="AM490">
        <f t="shared" si="230"/>
        <v>3.7002693269247286E-3</v>
      </c>
      <c r="AN490" s="80">
        <f t="shared" si="238"/>
        <v>5.5946847242161011E-3</v>
      </c>
      <c r="AO490" s="80">
        <f t="shared" si="238"/>
        <v>5.5942288779216968E-3</v>
      </c>
      <c r="AP490" s="80">
        <f t="shared" si="238"/>
        <v>5.5925569914601313E-3</v>
      </c>
      <c r="AQ490" s="80">
        <f t="shared" si="238"/>
        <v>5.586425090611761E-3</v>
      </c>
      <c r="AR490" s="80">
        <f t="shared" si="238"/>
        <v>5.5639354025405052E-3</v>
      </c>
      <c r="AS490" s="80">
        <f t="shared" si="238"/>
        <v>5.4814510416755884E-3</v>
      </c>
      <c r="AT490" s="80">
        <f t="shared" si="238"/>
        <v>5.1789273836108747E-3</v>
      </c>
      <c r="AU490" s="80">
        <f t="shared" si="232"/>
        <v>4.0693807318081809E-3</v>
      </c>
    </row>
    <row r="491" spans="1:64" x14ac:dyDescent="0.2">
      <c r="A491" s="16"/>
      <c r="B491" s="16"/>
      <c r="C491" s="16"/>
      <c r="D491" s="42"/>
      <c r="Z491">
        <f t="shared" si="220"/>
        <v>0</v>
      </c>
      <c r="AA491" s="80">
        <f t="shared" si="221"/>
        <v>3.4471155238050962E-3</v>
      </c>
      <c r="AB491" s="80">
        <f t="shared" si="222"/>
        <v>-9999</v>
      </c>
      <c r="AC491" s="80">
        <f t="shared" si="223"/>
        <v>0</v>
      </c>
      <c r="AD491" s="80">
        <f t="shared" si="233"/>
        <v>-9999</v>
      </c>
      <c r="AE491" s="80">
        <f t="shared" si="224"/>
        <v>0</v>
      </c>
      <c r="AF491">
        <f t="shared" si="234"/>
        <v>-9999</v>
      </c>
      <c r="AG491" s="106"/>
      <c r="AH491">
        <f t="shared" si="225"/>
        <v>-4.7256811237064993E-4</v>
      </c>
      <c r="AI491">
        <f t="shared" si="226"/>
        <v>1.2726506571333673</v>
      </c>
      <c r="AJ491">
        <f t="shared" si="227"/>
        <v>-1.9192477769216735E-2</v>
      </c>
      <c r="AK491">
        <f t="shared" si="228"/>
        <v>2.0177893546708442E-3</v>
      </c>
      <c r="AL491">
        <f t="shared" si="229"/>
        <v>7.400504878085557E-3</v>
      </c>
      <c r="AM491">
        <f t="shared" si="230"/>
        <v>3.7002693269247286E-3</v>
      </c>
      <c r="AN491" s="80">
        <f t="shared" si="238"/>
        <v>5.5946847242161011E-3</v>
      </c>
      <c r="AO491" s="80">
        <f t="shared" si="238"/>
        <v>5.5942288779216968E-3</v>
      </c>
      <c r="AP491" s="80">
        <f t="shared" si="238"/>
        <v>5.5925569914601313E-3</v>
      </c>
      <c r="AQ491" s="80">
        <f t="shared" si="238"/>
        <v>5.586425090611761E-3</v>
      </c>
      <c r="AR491" s="80">
        <f t="shared" si="238"/>
        <v>5.5639354025405052E-3</v>
      </c>
      <c r="AS491" s="80">
        <f t="shared" si="238"/>
        <v>5.4814510416755884E-3</v>
      </c>
      <c r="AT491" s="80">
        <f t="shared" si="238"/>
        <v>5.1789273836108747E-3</v>
      </c>
      <c r="AU491" s="80">
        <f t="shared" si="232"/>
        <v>4.0693807318081809E-3</v>
      </c>
    </row>
    <row r="492" spans="1:64" x14ac:dyDescent="0.2">
      <c r="A492" s="16"/>
      <c r="B492" s="16"/>
      <c r="C492" s="16"/>
      <c r="D492" s="42"/>
      <c r="Z492">
        <f t="shared" si="220"/>
        <v>0</v>
      </c>
      <c r="AA492" s="80">
        <f t="shared" si="221"/>
        <v>3.4471155238050962E-3</v>
      </c>
      <c r="AB492" s="80">
        <f t="shared" si="222"/>
        <v>-9999</v>
      </c>
      <c r="AC492" s="80">
        <f t="shared" si="223"/>
        <v>0</v>
      </c>
      <c r="AD492" s="80">
        <f t="shared" si="233"/>
        <v>-9999</v>
      </c>
      <c r="AE492" s="80">
        <f t="shared" si="224"/>
        <v>0</v>
      </c>
      <c r="AF492">
        <f t="shared" si="234"/>
        <v>-9999</v>
      </c>
      <c r="AG492" s="106"/>
      <c r="AH492">
        <f t="shared" si="225"/>
        <v>-4.7256811237064993E-4</v>
      </c>
      <c r="AI492">
        <f t="shared" si="226"/>
        <v>1.2726506571333673</v>
      </c>
      <c r="AJ492">
        <f t="shared" si="227"/>
        <v>-1.9192477769216735E-2</v>
      </c>
      <c r="AK492">
        <f t="shared" si="228"/>
        <v>2.0177893546708442E-3</v>
      </c>
      <c r="AL492">
        <f t="shared" si="229"/>
        <v>7.400504878085557E-3</v>
      </c>
      <c r="AM492">
        <f t="shared" si="230"/>
        <v>3.7002693269247286E-3</v>
      </c>
      <c r="AN492" s="80">
        <f t="shared" si="238"/>
        <v>5.5946847242161011E-3</v>
      </c>
      <c r="AO492" s="80">
        <f t="shared" si="238"/>
        <v>5.5942288779216968E-3</v>
      </c>
      <c r="AP492" s="80">
        <f t="shared" si="238"/>
        <v>5.5925569914601313E-3</v>
      </c>
      <c r="AQ492" s="80">
        <f t="shared" si="238"/>
        <v>5.586425090611761E-3</v>
      </c>
      <c r="AR492" s="80">
        <f t="shared" si="238"/>
        <v>5.5639354025405052E-3</v>
      </c>
      <c r="AS492" s="80">
        <f t="shared" si="238"/>
        <v>5.4814510416755884E-3</v>
      </c>
      <c r="AT492" s="80">
        <f t="shared" si="238"/>
        <v>5.1789273836108747E-3</v>
      </c>
      <c r="AU492" s="80">
        <f t="shared" si="232"/>
        <v>4.0693807318081809E-3</v>
      </c>
    </row>
    <row r="493" spans="1:64" x14ac:dyDescent="0.2">
      <c r="A493" s="16"/>
      <c r="B493" s="16"/>
      <c r="C493" s="16"/>
      <c r="D493" s="42"/>
      <c r="Z493">
        <f t="shared" si="220"/>
        <v>0</v>
      </c>
      <c r="AA493" s="80">
        <f t="shared" si="221"/>
        <v>3.4471155238050962E-3</v>
      </c>
      <c r="AB493" s="80">
        <f t="shared" si="222"/>
        <v>-9999</v>
      </c>
      <c r="AC493" s="80">
        <f t="shared" si="223"/>
        <v>0</v>
      </c>
      <c r="AD493" s="80">
        <f t="shared" si="233"/>
        <v>-9999</v>
      </c>
      <c r="AE493" s="80">
        <f t="shared" si="224"/>
        <v>0</v>
      </c>
      <c r="AF493">
        <f t="shared" si="234"/>
        <v>-9999</v>
      </c>
      <c r="AG493" s="106"/>
      <c r="AH493">
        <f t="shared" si="225"/>
        <v>-4.7256811237064993E-4</v>
      </c>
      <c r="AI493">
        <f t="shared" si="226"/>
        <v>1.2726506571333673</v>
      </c>
      <c r="AJ493">
        <f t="shared" si="227"/>
        <v>-1.9192477769216735E-2</v>
      </c>
      <c r="AK493">
        <f t="shared" si="228"/>
        <v>2.0177893546708442E-3</v>
      </c>
      <c r="AL493">
        <f t="shared" si="229"/>
        <v>7.400504878085557E-3</v>
      </c>
      <c r="AM493">
        <f t="shared" si="230"/>
        <v>3.7002693269247286E-3</v>
      </c>
      <c r="AN493" s="80">
        <f t="shared" si="238"/>
        <v>5.5946847242161011E-3</v>
      </c>
      <c r="AO493" s="80">
        <f t="shared" si="238"/>
        <v>5.5942288779216968E-3</v>
      </c>
      <c r="AP493" s="80">
        <f t="shared" si="238"/>
        <v>5.5925569914601313E-3</v>
      </c>
      <c r="AQ493" s="80">
        <f t="shared" si="238"/>
        <v>5.586425090611761E-3</v>
      </c>
      <c r="AR493" s="80">
        <f t="shared" si="238"/>
        <v>5.5639354025405052E-3</v>
      </c>
      <c r="AS493" s="80">
        <f t="shared" si="238"/>
        <v>5.4814510416755884E-3</v>
      </c>
      <c r="AT493" s="80">
        <f t="shared" si="238"/>
        <v>5.1789273836108747E-3</v>
      </c>
      <c r="AU493" s="80">
        <f t="shared" si="232"/>
        <v>4.0693807318081809E-3</v>
      </c>
    </row>
    <row r="494" spans="1:64" x14ac:dyDescent="0.2">
      <c r="A494" s="16"/>
      <c r="B494" s="16"/>
      <c r="C494" s="16"/>
      <c r="D494" s="42"/>
      <c r="Z494">
        <f t="shared" si="220"/>
        <v>0</v>
      </c>
      <c r="AA494" s="80">
        <f t="shared" si="221"/>
        <v>3.4471155238050962E-3</v>
      </c>
      <c r="AB494" s="80">
        <f t="shared" si="222"/>
        <v>-9999</v>
      </c>
      <c r="AC494" s="80">
        <f t="shared" si="223"/>
        <v>0</v>
      </c>
      <c r="AD494" s="80">
        <f t="shared" si="233"/>
        <v>-9999</v>
      </c>
      <c r="AE494" s="80">
        <f t="shared" si="224"/>
        <v>0</v>
      </c>
      <c r="AF494">
        <f t="shared" si="234"/>
        <v>-9999</v>
      </c>
      <c r="AG494" s="106"/>
      <c r="AH494">
        <f t="shared" si="225"/>
        <v>-4.7256811237064993E-4</v>
      </c>
      <c r="AI494">
        <f t="shared" si="226"/>
        <v>1.2726506571333673</v>
      </c>
      <c r="AJ494">
        <f t="shared" si="227"/>
        <v>-1.9192477769216735E-2</v>
      </c>
      <c r="AK494">
        <f t="shared" si="228"/>
        <v>2.0177893546708442E-3</v>
      </c>
      <c r="AL494">
        <f t="shared" si="229"/>
        <v>7.400504878085557E-3</v>
      </c>
      <c r="AM494">
        <f t="shared" si="230"/>
        <v>3.7002693269247286E-3</v>
      </c>
      <c r="AN494" s="80">
        <f t="shared" si="238"/>
        <v>5.5946847242161011E-3</v>
      </c>
      <c r="AO494" s="80">
        <f t="shared" si="238"/>
        <v>5.5942288779216968E-3</v>
      </c>
      <c r="AP494" s="80">
        <f t="shared" si="238"/>
        <v>5.5925569914601313E-3</v>
      </c>
      <c r="AQ494" s="80">
        <f t="shared" si="238"/>
        <v>5.586425090611761E-3</v>
      </c>
      <c r="AR494" s="80">
        <f t="shared" si="238"/>
        <v>5.5639354025405052E-3</v>
      </c>
      <c r="AS494" s="80">
        <f t="shared" si="238"/>
        <v>5.4814510416755884E-3</v>
      </c>
      <c r="AT494" s="80">
        <f t="shared" si="238"/>
        <v>5.1789273836108747E-3</v>
      </c>
      <c r="AU494" s="80">
        <f t="shared" si="232"/>
        <v>4.0693807318081809E-3</v>
      </c>
    </row>
    <row r="495" spans="1:64" x14ac:dyDescent="0.2">
      <c r="A495" s="16"/>
      <c r="B495" s="16"/>
      <c r="C495" s="16"/>
      <c r="D495" s="42"/>
      <c r="Z495">
        <f t="shared" si="220"/>
        <v>0</v>
      </c>
      <c r="AA495" s="80">
        <f t="shared" si="221"/>
        <v>3.4471155238050962E-3</v>
      </c>
      <c r="AB495" s="80">
        <f t="shared" si="222"/>
        <v>-9999</v>
      </c>
      <c r="AC495" s="80">
        <f t="shared" si="223"/>
        <v>0</v>
      </c>
      <c r="AD495" s="80">
        <f t="shared" si="233"/>
        <v>-9999</v>
      </c>
      <c r="AE495" s="80">
        <f t="shared" si="224"/>
        <v>0</v>
      </c>
      <c r="AF495">
        <f t="shared" si="234"/>
        <v>-9999</v>
      </c>
      <c r="AG495" s="106"/>
      <c r="AH495">
        <f t="shared" si="225"/>
        <v>-4.7256811237064993E-4</v>
      </c>
      <c r="AI495">
        <f t="shared" si="226"/>
        <v>1.2726506571333673</v>
      </c>
      <c r="AJ495">
        <f t="shared" si="227"/>
        <v>-1.9192477769216735E-2</v>
      </c>
      <c r="AK495">
        <f t="shared" si="228"/>
        <v>2.0177893546708442E-3</v>
      </c>
      <c r="AL495">
        <f t="shared" si="229"/>
        <v>7.400504878085557E-3</v>
      </c>
      <c r="AM495">
        <f t="shared" si="230"/>
        <v>3.7002693269247286E-3</v>
      </c>
      <c r="AN495" s="80">
        <f t="shared" si="238"/>
        <v>5.5946847242161011E-3</v>
      </c>
      <c r="AO495" s="80">
        <f t="shared" si="238"/>
        <v>5.5942288779216968E-3</v>
      </c>
      <c r="AP495" s="80">
        <f t="shared" si="238"/>
        <v>5.5925569914601313E-3</v>
      </c>
      <c r="AQ495" s="80">
        <f t="shared" si="238"/>
        <v>5.586425090611761E-3</v>
      </c>
      <c r="AR495" s="80">
        <f t="shared" si="238"/>
        <v>5.5639354025405052E-3</v>
      </c>
      <c r="AS495" s="80">
        <f t="shared" si="238"/>
        <v>5.4814510416755884E-3</v>
      </c>
      <c r="AT495" s="80">
        <f t="shared" si="238"/>
        <v>5.1789273836108747E-3</v>
      </c>
      <c r="AU495" s="80">
        <f t="shared" si="232"/>
        <v>4.0693807318081809E-3</v>
      </c>
    </row>
    <row r="496" spans="1:64" x14ac:dyDescent="0.2">
      <c r="A496" s="16"/>
      <c r="B496" s="16"/>
      <c r="C496" s="16"/>
      <c r="D496" s="42"/>
      <c r="Z496">
        <f t="shared" si="220"/>
        <v>0</v>
      </c>
      <c r="AA496" s="80">
        <f t="shared" si="221"/>
        <v>3.4471155238050962E-3</v>
      </c>
      <c r="AB496" s="80">
        <f t="shared" si="222"/>
        <v>-9999</v>
      </c>
      <c r="AC496" s="80">
        <f t="shared" si="223"/>
        <v>0</v>
      </c>
      <c r="AD496" s="80">
        <f t="shared" si="233"/>
        <v>-9999</v>
      </c>
      <c r="AE496" s="80">
        <f t="shared" si="224"/>
        <v>0</v>
      </c>
      <c r="AF496">
        <f t="shared" si="234"/>
        <v>-9999</v>
      </c>
      <c r="AG496" s="106"/>
      <c r="AH496">
        <f t="shared" si="225"/>
        <v>-4.7256811237064993E-4</v>
      </c>
      <c r="AI496">
        <f t="shared" si="226"/>
        <v>1.2726506571333673</v>
      </c>
      <c r="AJ496">
        <f t="shared" si="227"/>
        <v>-1.9192477769216735E-2</v>
      </c>
      <c r="AK496">
        <f t="shared" si="228"/>
        <v>2.0177893546708442E-3</v>
      </c>
      <c r="AL496">
        <f t="shared" si="229"/>
        <v>7.400504878085557E-3</v>
      </c>
      <c r="AM496">
        <f t="shared" si="230"/>
        <v>3.7002693269247286E-3</v>
      </c>
      <c r="AN496" s="80">
        <f t="shared" si="238"/>
        <v>5.5946847242161011E-3</v>
      </c>
      <c r="AO496" s="80">
        <f t="shared" si="238"/>
        <v>5.5942288779216968E-3</v>
      </c>
      <c r="AP496" s="80">
        <f t="shared" si="238"/>
        <v>5.5925569914601313E-3</v>
      </c>
      <c r="AQ496" s="80">
        <f t="shared" si="238"/>
        <v>5.586425090611761E-3</v>
      </c>
      <c r="AR496" s="80">
        <f t="shared" si="238"/>
        <v>5.5639354025405052E-3</v>
      </c>
      <c r="AS496" s="80">
        <f t="shared" si="238"/>
        <v>5.4814510416755884E-3</v>
      </c>
      <c r="AT496" s="80">
        <f t="shared" si="238"/>
        <v>5.1789273836108747E-3</v>
      </c>
      <c r="AU496" s="80">
        <f t="shared" si="232"/>
        <v>4.0693807318081809E-3</v>
      </c>
    </row>
    <row r="497" spans="1:48" x14ac:dyDescent="0.2">
      <c r="A497" s="16"/>
      <c r="B497" s="16"/>
      <c r="C497" s="16"/>
      <c r="D497" s="42"/>
      <c r="Z497">
        <f t="shared" si="220"/>
        <v>0</v>
      </c>
      <c r="AA497" s="80">
        <f t="shared" si="221"/>
        <v>3.4471155238050962E-3</v>
      </c>
      <c r="AB497" s="80">
        <f t="shared" si="222"/>
        <v>-9999</v>
      </c>
      <c r="AC497" s="80">
        <f t="shared" si="223"/>
        <v>0</v>
      </c>
      <c r="AD497" s="80">
        <f t="shared" si="233"/>
        <v>-9999</v>
      </c>
      <c r="AE497" s="80">
        <f t="shared" si="224"/>
        <v>0</v>
      </c>
      <c r="AF497">
        <f t="shared" si="234"/>
        <v>-9999</v>
      </c>
      <c r="AG497" s="106"/>
      <c r="AH497">
        <f t="shared" si="225"/>
        <v>-4.7256811237064993E-4</v>
      </c>
      <c r="AI497">
        <f t="shared" si="226"/>
        <v>1.2726506571333673</v>
      </c>
      <c r="AJ497">
        <f t="shared" si="227"/>
        <v>-1.9192477769216735E-2</v>
      </c>
      <c r="AK497">
        <f t="shared" si="228"/>
        <v>2.0177893546708442E-3</v>
      </c>
      <c r="AL497">
        <f t="shared" si="229"/>
        <v>7.400504878085557E-3</v>
      </c>
      <c r="AM497">
        <f t="shared" si="230"/>
        <v>3.7002693269247286E-3</v>
      </c>
      <c r="AN497" s="80">
        <f t="shared" ref="AN497:AT512" si="239">$AU497+$AB$7*SIN(AO497)</f>
        <v>5.5946847242161011E-3</v>
      </c>
      <c r="AO497" s="80">
        <f t="shared" si="239"/>
        <v>5.5942288779216968E-3</v>
      </c>
      <c r="AP497" s="80">
        <f t="shared" si="239"/>
        <v>5.5925569914601313E-3</v>
      </c>
      <c r="AQ497" s="80">
        <f t="shared" si="239"/>
        <v>5.586425090611761E-3</v>
      </c>
      <c r="AR497" s="80">
        <f t="shared" si="239"/>
        <v>5.5639354025405052E-3</v>
      </c>
      <c r="AS497" s="80">
        <f t="shared" si="239"/>
        <v>5.4814510416755884E-3</v>
      </c>
      <c r="AT497" s="80">
        <f t="shared" si="239"/>
        <v>5.1789273836108747E-3</v>
      </c>
      <c r="AU497" s="80">
        <f t="shared" si="232"/>
        <v>4.0693807318081809E-3</v>
      </c>
    </row>
    <row r="498" spans="1:48" x14ac:dyDescent="0.2">
      <c r="A498" s="16"/>
      <c r="B498" s="16"/>
      <c r="C498" s="16"/>
      <c r="D498" s="42"/>
      <c r="Z498">
        <f t="shared" si="220"/>
        <v>0</v>
      </c>
      <c r="AA498" s="80">
        <f t="shared" si="221"/>
        <v>3.4471155238050962E-3</v>
      </c>
      <c r="AB498" s="80">
        <f t="shared" si="222"/>
        <v>-9999</v>
      </c>
      <c r="AC498" s="80">
        <f t="shared" si="223"/>
        <v>0</v>
      </c>
      <c r="AD498" s="80">
        <f t="shared" si="233"/>
        <v>-9999</v>
      </c>
      <c r="AE498" s="80">
        <f t="shared" si="224"/>
        <v>0</v>
      </c>
      <c r="AF498">
        <f t="shared" si="234"/>
        <v>-9999</v>
      </c>
      <c r="AG498" s="106"/>
      <c r="AH498">
        <f t="shared" si="225"/>
        <v>-4.7256811237064993E-4</v>
      </c>
      <c r="AI498">
        <f t="shared" si="226"/>
        <v>1.2726506571333673</v>
      </c>
      <c r="AJ498">
        <f t="shared" si="227"/>
        <v>-1.9192477769216735E-2</v>
      </c>
      <c r="AK498">
        <f t="shared" si="228"/>
        <v>2.0177893546708442E-3</v>
      </c>
      <c r="AL498">
        <f t="shared" si="229"/>
        <v>7.400504878085557E-3</v>
      </c>
      <c r="AM498">
        <f t="shared" si="230"/>
        <v>3.7002693269247286E-3</v>
      </c>
      <c r="AN498" s="80">
        <f t="shared" si="239"/>
        <v>5.5946847242161011E-3</v>
      </c>
      <c r="AO498" s="80">
        <f t="shared" si="239"/>
        <v>5.5942288779216968E-3</v>
      </c>
      <c r="AP498" s="80">
        <f t="shared" si="239"/>
        <v>5.5925569914601313E-3</v>
      </c>
      <c r="AQ498" s="80">
        <f t="shared" si="239"/>
        <v>5.586425090611761E-3</v>
      </c>
      <c r="AR498" s="80">
        <f t="shared" si="239"/>
        <v>5.5639354025405052E-3</v>
      </c>
      <c r="AS498" s="80">
        <f t="shared" si="239"/>
        <v>5.4814510416755884E-3</v>
      </c>
      <c r="AT498" s="80">
        <f t="shared" si="239"/>
        <v>5.1789273836108747E-3</v>
      </c>
      <c r="AU498" s="80">
        <f t="shared" si="232"/>
        <v>4.0693807318081809E-3</v>
      </c>
    </row>
    <row r="499" spans="1:48" x14ac:dyDescent="0.2">
      <c r="A499" s="16"/>
      <c r="B499" s="16"/>
      <c r="C499" s="16"/>
      <c r="D499" s="42"/>
      <c r="Z499">
        <f t="shared" si="220"/>
        <v>0</v>
      </c>
      <c r="AA499" s="80">
        <f t="shared" si="221"/>
        <v>3.4471155238050962E-3</v>
      </c>
      <c r="AB499" s="80">
        <f t="shared" si="222"/>
        <v>-9999</v>
      </c>
      <c r="AC499" s="80">
        <f t="shared" si="223"/>
        <v>0</v>
      </c>
      <c r="AD499" s="80">
        <f t="shared" si="233"/>
        <v>-9999</v>
      </c>
      <c r="AE499" s="80">
        <f t="shared" si="224"/>
        <v>0</v>
      </c>
      <c r="AF499">
        <f t="shared" si="234"/>
        <v>-9999</v>
      </c>
      <c r="AG499" s="106"/>
      <c r="AH499">
        <f t="shared" si="225"/>
        <v>-4.7256811237064993E-4</v>
      </c>
      <c r="AI499">
        <f t="shared" si="226"/>
        <v>1.2726506571333673</v>
      </c>
      <c r="AJ499">
        <f t="shared" si="227"/>
        <v>-1.9192477769216735E-2</v>
      </c>
      <c r="AK499">
        <f t="shared" si="228"/>
        <v>2.0177893546708442E-3</v>
      </c>
      <c r="AL499">
        <f t="shared" si="229"/>
        <v>7.400504878085557E-3</v>
      </c>
      <c r="AM499">
        <f t="shared" si="230"/>
        <v>3.7002693269247286E-3</v>
      </c>
      <c r="AN499" s="80">
        <f t="shared" si="239"/>
        <v>5.5946847242161011E-3</v>
      </c>
      <c r="AO499" s="80">
        <f t="shared" si="239"/>
        <v>5.5942288779216968E-3</v>
      </c>
      <c r="AP499" s="80">
        <f t="shared" si="239"/>
        <v>5.5925569914601313E-3</v>
      </c>
      <c r="AQ499" s="80">
        <f t="shared" si="239"/>
        <v>5.586425090611761E-3</v>
      </c>
      <c r="AR499" s="80">
        <f t="shared" si="239"/>
        <v>5.5639354025405052E-3</v>
      </c>
      <c r="AS499" s="80">
        <f t="shared" si="239"/>
        <v>5.4814510416755884E-3</v>
      </c>
      <c r="AT499" s="80">
        <f t="shared" si="239"/>
        <v>5.1789273836108747E-3</v>
      </c>
      <c r="AU499" s="80">
        <f t="shared" si="232"/>
        <v>4.0693807318081809E-3</v>
      </c>
    </row>
    <row r="500" spans="1:48" x14ac:dyDescent="0.2">
      <c r="A500" s="16"/>
      <c r="B500" s="16"/>
      <c r="C500" s="16"/>
      <c r="D500" s="42"/>
      <c r="Z500">
        <f t="shared" si="220"/>
        <v>0</v>
      </c>
      <c r="AA500" s="80">
        <f t="shared" si="221"/>
        <v>3.4471155238050962E-3</v>
      </c>
      <c r="AB500" s="80">
        <f t="shared" si="222"/>
        <v>-9999</v>
      </c>
      <c r="AC500" s="80">
        <f t="shared" si="223"/>
        <v>0</v>
      </c>
      <c r="AD500" s="80">
        <f t="shared" si="233"/>
        <v>-9999</v>
      </c>
      <c r="AE500" s="80">
        <f t="shared" si="224"/>
        <v>0</v>
      </c>
      <c r="AF500">
        <f t="shared" si="234"/>
        <v>-9999</v>
      </c>
      <c r="AG500" s="106"/>
      <c r="AH500">
        <f t="shared" si="225"/>
        <v>-4.7256811237064993E-4</v>
      </c>
      <c r="AI500">
        <f t="shared" si="226"/>
        <v>1.2726506571333673</v>
      </c>
      <c r="AJ500">
        <f t="shared" si="227"/>
        <v>-1.9192477769216735E-2</v>
      </c>
      <c r="AK500">
        <f t="shared" si="228"/>
        <v>2.0177893546708442E-3</v>
      </c>
      <c r="AL500">
        <f t="shared" si="229"/>
        <v>7.400504878085557E-3</v>
      </c>
      <c r="AM500">
        <f t="shared" si="230"/>
        <v>3.7002693269247286E-3</v>
      </c>
      <c r="AN500" s="80">
        <f t="shared" si="239"/>
        <v>5.5946847242161011E-3</v>
      </c>
      <c r="AO500" s="80">
        <f t="shared" si="239"/>
        <v>5.5942288779216968E-3</v>
      </c>
      <c r="AP500" s="80">
        <f t="shared" si="239"/>
        <v>5.5925569914601313E-3</v>
      </c>
      <c r="AQ500" s="80">
        <f t="shared" si="239"/>
        <v>5.586425090611761E-3</v>
      </c>
      <c r="AR500" s="80">
        <f t="shared" si="239"/>
        <v>5.5639354025405052E-3</v>
      </c>
      <c r="AS500" s="80">
        <f t="shared" si="239"/>
        <v>5.4814510416755884E-3</v>
      </c>
      <c r="AT500" s="80">
        <f t="shared" si="239"/>
        <v>5.1789273836108747E-3</v>
      </c>
      <c r="AU500" s="80">
        <f t="shared" si="232"/>
        <v>4.0693807318081809E-3</v>
      </c>
    </row>
    <row r="501" spans="1:48" x14ac:dyDescent="0.2">
      <c r="A501" s="16"/>
      <c r="B501" s="16"/>
      <c r="C501" s="16"/>
      <c r="D501" s="42"/>
      <c r="Z501">
        <f t="shared" si="220"/>
        <v>0</v>
      </c>
      <c r="AA501" s="80">
        <f t="shared" si="221"/>
        <v>3.4471155238050962E-3</v>
      </c>
      <c r="AB501" s="80">
        <f t="shared" si="222"/>
        <v>-9999</v>
      </c>
      <c r="AC501" s="80">
        <f t="shared" si="223"/>
        <v>0</v>
      </c>
      <c r="AD501" s="80">
        <f t="shared" si="233"/>
        <v>-9999</v>
      </c>
      <c r="AE501" s="80">
        <f t="shared" si="224"/>
        <v>0</v>
      </c>
      <c r="AF501">
        <f t="shared" si="234"/>
        <v>-9999</v>
      </c>
      <c r="AG501" s="106"/>
      <c r="AH501">
        <f t="shared" si="225"/>
        <v>-4.7256811237064993E-4</v>
      </c>
      <c r="AI501">
        <f t="shared" si="226"/>
        <v>1.2726506571333673</v>
      </c>
      <c r="AJ501">
        <f t="shared" si="227"/>
        <v>-1.9192477769216735E-2</v>
      </c>
      <c r="AK501">
        <f t="shared" si="228"/>
        <v>2.0177893546708442E-3</v>
      </c>
      <c r="AL501">
        <f t="shared" si="229"/>
        <v>7.400504878085557E-3</v>
      </c>
      <c r="AM501">
        <f t="shared" si="230"/>
        <v>3.7002693269247286E-3</v>
      </c>
      <c r="AN501" s="80">
        <f t="shared" si="239"/>
        <v>5.5946847242161011E-3</v>
      </c>
      <c r="AO501" s="80">
        <f t="shared" si="239"/>
        <v>5.5942288779216968E-3</v>
      </c>
      <c r="AP501" s="80">
        <f t="shared" si="239"/>
        <v>5.5925569914601313E-3</v>
      </c>
      <c r="AQ501" s="80">
        <f t="shared" si="239"/>
        <v>5.586425090611761E-3</v>
      </c>
      <c r="AR501" s="80">
        <f t="shared" si="239"/>
        <v>5.5639354025405052E-3</v>
      </c>
      <c r="AS501" s="80">
        <f t="shared" si="239"/>
        <v>5.4814510416755884E-3</v>
      </c>
      <c r="AT501" s="80">
        <f t="shared" si="239"/>
        <v>5.1789273836108747E-3</v>
      </c>
      <c r="AU501" s="80">
        <f t="shared" si="232"/>
        <v>4.0693807318081809E-3</v>
      </c>
    </row>
    <row r="502" spans="1:48" x14ac:dyDescent="0.2">
      <c r="A502" s="16"/>
      <c r="B502" s="16"/>
      <c r="C502" s="16"/>
      <c r="D502" s="42"/>
      <c r="Z502">
        <f t="shared" si="220"/>
        <v>0</v>
      </c>
      <c r="AA502" s="80">
        <f t="shared" si="221"/>
        <v>3.4471155238050962E-3</v>
      </c>
      <c r="AB502" s="80">
        <f t="shared" si="222"/>
        <v>-9999</v>
      </c>
      <c r="AC502" s="80">
        <f t="shared" si="223"/>
        <v>0</v>
      </c>
      <c r="AD502" s="80">
        <f t="shared" si="233"/>
        <v>-9999</v>
      </c>
      <c r="AE502" s="80">
        <f t="shared" si="224"/>
        <v>0</v>
      </c>
      <c r="AF502">
        <f t="shared" si="234"/>
        <v>-9999</v>
      </c>
      <c r="AG502" s="106"/>
      <c r="AH502">
        <f t="shared" si="225"/>
        <v>-4.7256811237064993E-4</v>
      </c>
      <c r="AI502">
        <f t="shared" si="226"/>
        <v>1.2726506571333673</v>
      </c>
      <c r="AJ502">
        <f t="shared" si="227"/>
        <v>-1.9192477769216735E-2</v>
      </c>
      <c r="AK502">
        <f t="shared" si="228"/>
        <v>2.0177893546708442E-3</v>
      </c>
      <c r="AL502">
        <f t="shared" si="229"/>
        <v>7.400504878085557E-3</v>
      </c>
      <c r="AM502">
        <f t="shared" si="230"/>
        <v>3.7002693269247286E-3</v>
      </c>
      <c r="AN502" s="80">
        <f t="shared" si="239"/>
        <v>5.5946847242161011E-3</v>
      </c>
      <c r="AO502" s="80">
        <f t="shared" si="239"/>
        <v>5.5942288779216968E-3</v>
      </c>
      <c r="AP502" s="80">
        <f t="shared" si="239"/>
        <v>5.5925569914601313E-3</v>
      </c>
      <c r="AQ502" s="80">
        <f t="shared" si="239"/>
        <v>5.586425090611761E-3</v>
      </c>
      <c r="AR502" s="80">
        <f t="shared" si="239"/>
        <v>5.5639354025405052E-3</v>
      </c>
      <c r="AS502" s="80">
        <f t="shared" si="239"/>
        <v>5.4814510416755884E-3</v>
      </c>
      <c r="AT502" s="80">
        <f t="shared" si="239"/>
        <v>5.1789273836108747E-3</v>
      </c>
      <c r="AU502" s="80">
        <f t="shared" si="232"/>
        <v>4.0693807318081809E-3</v>
      </c>
    </row>
    <row r="503" spans="1:48" x14ac:dyDescent="0.2">
      <c r="A503" s="16"/>
      <c r="B503" s="16"/>
      <c r="C503" s="16"/>
      <c r="D503" s="42"/>
      <c r="Z503">
        <f t="shared" si="220"/>
        <v>0</v>
      </c>
      <c r="AA503" s="80">
        <f t="shared" si="221"/>
        <v>3.4471155238050962E-3</v>
      </c>
      <c r="AB503" s="80">
        <f t="shared" si="222"/>
        <v>-9999</v>
      </c>
      <c r="AC503" s="80">
        <f t="shared" si="223"/>
        <v>0</v>
      </c>
      <c r="AD503" s="80">
        <f t="shared" si="233"/>
        <v>-9999</v>
      </c>
      <c r="AE503" s="80">
        <f t="shared" si="224"/>
        <v>0</v>
      </c>
      <c r="AF503">
        <f t="shared" si="234"/>
        <v>-9999</v>
      </c>
      <c r="AG503" s="106"/>
      <c r="AH503">
        <f t="shared" si="225"/>
        <v>-4.7256811237064993E-4</v>
      </c>
      <c r="AI503">
        <f t="shared" si="226"/>
        <v>1.2726506571333673</v>
      </c>
      <c r="AJ503">
        <f t="shared" si="227"/>
        <v>-1.9192477769216735E-2</v>
      </c>
      <c r="AK503">
        <f t="shared" si="228"/>
        <v>2.0177893546708442E-3</v>
      </c>
      <c r="AL503">
        <f t="shared" si="229"/>
        <v>7.400504878085557E-3</v>
      </c>
      <c r="AM503">
        <f t="shared" si="230"/>
        <v>3.7002693269247286E-3</v>
      </c>
      <c r="AN503" s="80">
        <f t="shared" si="239"/>
        <v>5.5946847242161011E-3</v>
      </c>
      <c r="AO503" s="80">
        <f t="shared" si="239"/>
        <v>5.5942288779216968E-3</v>
      </c>
      <c r="AP503" s="80">
        <f t="shared" si="239"/>
        <v>5.5925569914601313E-3</v>
      </c>
      <c r="AQ503" s="80">
        <f t="shared" si="239"/>
        <v>5.586425090611761E-3</v>
      </c>
      <c r="AR503" s="80">
        <f t="shared" si="239"/>
        <v>5.5639354025405052E-3</v>
      </c>
      <c r="AS503" s="80">
        <f t="shared" si="239"/>
        <v>5.4814510416755884E-3</v>
      </c>
      <c r="AT503" s="80">
        <f t="shared" si="239"/>
        <v>5.1789273836108747E-3</v>
      </c>
      <c r="AU503" s="80">
        <f t="shared" si="232"/>
        <v>4.0693807318081809E-3</v>
      </c>
    </row>
    <row r="504" spans="1:48" x14ac:dyDescent="0.2">
      <c r="A504" s="16"/>
      <c r="B504" s="16"/>
      <c r="C504" s="16"/>
      <c r="D504" s="42"/>
      <c r="Z504">
        <f t="shared" si="220"/>
        <v>0</v>
      </c>
      <c r="AA504" s="80">
        <f t="shared" si="221"/>
        <v>3.4471155238050962E-3</v>
      </c>
      <c r="AB504" s="80">
        <f t="shared" si="222"/>
        <v>-9999</v>
      </c>
      <c r="AC504" s="80">
        <f t="shared" si="223"/>
        <v>0</v>
      </c>
      <c r="AD504" s="80">
        <f t="shared" si="233"/>
        <v>-9999</v>
      </c>
      <c r="AE504" s="80">
        <f t="shared" si="224"/>
        <v>0</v>
      </c>
      <c r="AF504">
        <f t="shared" si="234"/>
        <v>-9999</v>
      </c>
      <c r="AG504" s="106"/>
      <c r="AH504">
        <f t="shared" si="225"/>
        <v>-4.7256811237064993E-4</v>
      </c>
      <c r="AI504">
        <f t="shared" si="226"/>
        <v>1.2726506571333673</v>
      </c>
      <c r="AJ504">
        <f t="shared" si="227"/>
        <v>-1.9192477769216735E-2</v>
      </c>
      <c r="AK504">
        <f t="shared" si="228"/>
        <v>2.0177893546708442E-3</v>
      </c>
      <c r="AL504">
        <f t="shared" si="229"/>
        <v>7.400504878085557E-3</v>
      </c>
      <c r="AM504">
        <f t="shared" si="230"/>
        <v>3.7002693269247286E-3</v>
      </c>
      <c r="AN504" s="80">
        <f t="shared" si="239"/>
        <v>5.5946847242161011E-3</v>
      </c>
      <c r="AO504" s="80">
        <f t="shared" si="239"/>
        <v>5.5942288779216968E-3</v>
      </c>
      <c r="AP504" s="80">
        <f t="shared" si="239"/>
        <v>5.5925569914601313E-3</v>
      </c>
      <c r="AQ504" s="80">
        <f t="shared" si="239"/>
        <v>5.586425090611761E-3</v>
      </c>
      <c r="AR504" s="80">
        <f t="shared" si="239"/>
        <v>5.5639354025405052E-3</v>
      </c>
      <c r="AS504" s="80">
        <f t="shared" si="239"/>
        <v>5.4814510416755884E-3</v>
      </c>
      <c r="AT504" s="80">
        <f t="shared" si="239"/>
        <v>5.1789273836108747E-3</v>
      </c>
      <c r="AU504" s="80">
        <f t="shared" si="232"/>
        <v>4.0693807318081809E-3</v>
      </c>
    </row>
    <row r="505" spans="1:48" x14ac:dyDescent="0.2">
      <c r="A505" s="16"/>
      <c r="B505" s="16"/>
      <c r="C505" s="16"/>
      <c r="D505" s="42"/>
      <c r="Z505">
        <f t="shared" si="220"/>
        <v>0</v>
      </c>
      <c r="AA505" s="80">
        <f t="shared" si="221"/>
        <v>3.4471155238050962E-3</v>
      </c>
      <c r="AB505" s="80">
        <f t="shared" si="222"/>
        <v>-9999</v>
      </c>
      <c r="AC505" s="80">
        <f t="shared" si="223"/>
        <v>0</v>
      </c>
      <c r="AD505" s="80">
        <f t="shared" si="233"/>
        <v>-9999</v>
      </c>
      <c r="AE505" s="80">
        <f t="shared" si="224"/>
        <v>0</v>
      </c>
      <c r="AF505">
        <f t="shared" si="234"/>
        <v>-9999</v>
      </c>
      <c r="AG505" s="106"/>
      <c r="AH505">
        <f t="shared" si="225"/>
        <v>-4.7256811237064993E-4</v>
      </c>
      <c r="AI505">
        <f t="shared" si="226"/>
        <v>1.2726506571333673</v>
      </c>
      <c r="AJ505">
        <f t="shared" si="227"/>
        <v>-1.9192477769216735E-2</v>
      </c>
      <c r="AK505">
        <f t="shared" si="228"/>
        <v>2.0177893546708442E-3</v>
      </c>
      <c r="AL505">
        <f t="shared" si="229"/>
        <v>7.400504878085557E-3</v>
      </c>
      <c r="AM505">
        <f t="shared" si="230"/>
        <v>3.7002693269247286E-3</v>
      </c>
      <c r="AN505" s="80">
        <f t="shared" si="239"/>
        <v>5.5946847242161011E-3</v>
      </c>
      <c r="AO505" s="80">
        <f t="shared" si="239"/>
        <v>5.5942288779216968E-3</v>
      </c>
      <c r="AP505" s="80">
        <f t="shared" si="239"/>
        <v>5.5925569914601313E-3</v>
      </c>
      <c r="AQ505" s="80">
        <f t="shared" si="239"/>
        <v>5.586425090611761E-3</v>
      </c>
      <c r="AR505" s="80">
        <f t="shared" si="239"/>
        <v>5.5639354025405052E-3</v>
      </c>
      <c r="AS505" s="80">
        <f t="shared" si="239"/>
        <v>5.4814510416755884E-3</v>
      </c>
      <c r="AT505" s="80">
        <f t="shared" si="239"/>
        <v>5.1789273836108747E-3</v>
      </c>
      <c r="AU505" s="80">
        <f t="shared" si="232"/>
        <v>4.0693807318081809E-3</v>
      </c>
    </row>
    <row r="506" spans="1:48" x14ac:dyDescent="0.2">
      <c r="A506" s="16"/>
      <c r="B506" s="16"/>
      <c r="C506" s="16"/>
      <c r="D506" s="42"/>
      <c r="Z506">
        <f t="shared" si="220"/>
        <v>0</v>
      </c>
      <c r="AA506" s="80">
        <f t="shared" si="221"/>
        <v>3.4471155238050962E-3</v>
      </c>
      <c r="AB506" s="80">
        <f t="shared" si="222"/>
        <v>-9999</v>
      </c>
      <c r="AC506" s="80">
        <f t="shared" si="223"/>
        <v>0</v>
      </c>
      <c r="AD506" s="80">
        <f t="shared" si="233"/>
        <v>-9999</v>
      </c>
      <c r="AE506" s="80">
        <f t="shared" si="224"/>
        <v>0</v>
      </c>
      <c r="AF506">
        <f t="shared" si="234"/>
        <v>-9999</v>
      </c>
      <c r="AG506" s="106"/>
      <c r="AH506">
        <f t="shared" si="225"/>
        <v>-4.7256811237064993E-4</v>
      </c>
      <c r="AI506">
        <f t="shared" si="226"/>
        <v>1.2726506571333673</v>
      </c>
      <c r="AJ506">
        <f t="shared" si="227"/>
        <v>-1.9192477769216735E-2</v>
      </c>
      <c r="AK506">
        <f t="shared" si="228"/>
        <v>2.0177893546708442E-3</v>
      </c>
      <c r="AL506">
        <f t="shared" si="229"/>
        <v>7.400504878085557E-3</v>
      </c>
      <c r="AM506">
        <f t="shared" si="230"/>
        <v>3.7002693269247286E-3</v>
      </c>
      <c r="AN506" s="80">
        <f t="shared" si="239"/>
        <v>5.5946847242161011E-3</v>
      </c>
      <c r="AO506" s="80">
        <f t="shared" si="239"/>
        <v>5.5942288779216968E-3</v>
      </c>
      <c r="AP506" s="80">
        <f t="shared" si="239"/>
        <v>5.5925569914601313E-3</v>
      </c>
      <c r="AQ506" s="80">
        <f t="shared" si="239"/>
        <v>5.586425090611761E-3</v>
      </c>
      <c r="AR506" s="80">
        <f t="shared" si="239"/>
        <v>5.5639354025405052E-3</v>
      </c>
      <c r="AS506" s="80">
        <f t="shared" si="239"/>
        <v>5.4814510416755884E-3</v>
      </c>
      <c r="AT506" s="80">
        <f t="shared" si="239"/>
        <v>5.1789273836108747E-3</v>
      </c>
      <c r="AU506" s="80">
        <f t="shared" si="232"/>
        <v>4.0693807318081809E-3</v>
      </c>
    </row>
    <row r="507" spans="1:48" x14ac:dyDescent="0.2">
      <c r="A507" s="16"/>
      <c r="B507" s="16"/>
      <c r="C507" s="16"/>
      <c r="D507" s="42"/>
      <c r="Z507">
        <f t="shared" si="220"/>
        <v>0</v>
      </c>
      <c r="AA507" s="80">
        <f t="shared" si="221"/>
        <v>3.4471155238050962E-3</v>
      </c>
      <c r="AB507" s="80">
        <f t="shared" si="222"/>
        <v>-9999</v>
      </c>
      <c r="AC507" s="80">
        <f t="shared" si="223"/>
        <v>0</v>
      </c>
      <c r="AD507" s="80">
        <f t="shared" si="233"/>
        <v>-9999</v>
      </c>
      <c r="AE507" s="80">
        <f t="shared" si="224"/>
        <v>0</v>
      </c>
      <c r="AF507">
        <f t="shared" si="234"/>
        <v>-9999</v>
      </c>
      <c r="AG507" s="106"/>
      <c r="AH507">
        <f t="shared" si="225"/>
        <v>-4.7256811237064993E-4</v>
      </c>
      <c r="AI507">
        <f t="shared" si="226"/>
        <v>1.2726506571333673</v>
      </c>
      <c r="AJ507">
        <f t="shared" si="227"/>
        <v>-1.9192477769216735E-2</v>
      </c>
      <c r="AK507">
        <f t="shared" si="228"/>
        <v>2.0177893546708442E-3</v>
      </c>
      <c r="AL507">
        <f t="shared" si="229"/>
        <v>7.400504878085557E-3</v>
      </c>
      <c r="AM507">
        <f t="shared" si="230"/>
        <v>3.7002693269247286E-3</v>
      </c>
      <c r="AN507" s="80">
        <f t="shared" si="239"/>
        <v>5.5946847242161011E-3</v>
      </c>
      <c r="AO507" s="80">
        <f t="shared" si="239"/>
        <v>5.5942288779216968E-3</v>
      </c>
      <c r="AP507" s="80">
        <f t="shared" si="239"/>
        <v>5.5925569914601313E-3</v>
      </c>
      <c r="AQ507" s="80">
        <f t="shared" si="239"/>
        <v>5.586425090611761E-3</v>
      </c>
      <c r="AR507" s="80">
        <f t="shared" si="239"/>
        <v>5.5639354025405052E-3</v>
      </c>
      <c r="AS507" s="80">
        <f t="shared" si="239"/>
        <v>5.4814510416755884E-3</v>
      </c>
      <c r="AT507" s="80">
        <f t="shared" si="239"/>
        <v>5.1789273836108747E-3</v>
      </c>
      <c r="AU507" s="80">
        <f t="shared" si="232"/>
        <v>4.0693807318081809E-3</v>
      </c>
    </row>
    <row r="508" spans="1:48" x14ac:dyDescent="0.2">
      <c r="A508" s="16"/>
      <c r="B508" s="16"/>
      <c r="C508" s="16"/>
      <c r="D508" s="42"/>
      <c r="Z508">
        <f t="shared" si="220"/>
        <v>0</v>
      </c>
      <c r="AA508" s="80">
        <f t="shared" si="221"/>
        <v>3.4471155238050962E-3</v>
      </c>
      <c r="AB508" s="80">
        <f t="shared" si="222"/>
        <v>-9999</v>
      </c>
      <c r="AC508" s="80">
        <f t="shared" si="223"/>
        <v>0</v>
      </c>
      <c r="AD508" s="80">
        <f t="shared" si="233"/>
        <v>-9999</v>
      </c>
      <c r="AE508" s="80">
        <f t="shared" si="224"/>
        <v>0</v>
      </c>
      <c r="AF508">
        <f t="shared" si="234"/>
        <v>-9999</v>
      </c>
      <c r="AG508" s="106"/>
      <c r="AH508">
        <f t="shared" si="225"/>
        <v>-4.7256811237064993E-4</v>
      </c>
      <c r="AI508">
        <f t="shared" si="226"/>
        <v>1.2726506571333673</v>
      </c>
      <c r="AJ508">
        <f t="shared" si="227"/>
        <v>-1.9192477769216735E-2</v>
      </c>
      <c r="AK508">
        <f t="shared" si="228"/>
        <v>2.0177893546708442E-3</v>
      </c>
      <c r="AL508">
        <f t="shared" si="229"/>
        <v>7.400504878085557E-3</v>
      </c>
      <c r="AM508">
        <f t="shared" si="230"/>
        <v>3.7002693269247286E-3</v>
      </c>
      <c r="AN508" s="80">
        <f t="shared" si="239"/>
        <v>5.5946847242161011E-3</v>
      </c>
      <c r="AO508" s="80">
        <f t="shared" si="239"/>
        <v>5.5942288779216968E-3</v>
      </c>
      <c r="AP508" s="80">
        <f t="shared" si="239"/>
        <v>5.5925569914601313E-3</v>
      </c>
      <c r="AQ508" s="80">
        <f t="shared" si="239"/>
        <v>5.586425090611761E-3</v>
      </c>
      <c r="AR508" s="80">
        <f t="shared" si="239"/>
        <v>5.5639354025405052E-3</v>
      </c>
      <c r="AS508" s="80">
        <f t="shared" si="239"/>
        <v>5.4814510416755884E-3</v>
      </c>
      <c r="AT508" s="80">
        <f t="shared" si="239"/>
        <v>5.1789273836108747E-3</v>
      </c>
      <c r="AU508" s="80">
        <f t="shared" si="232"/>
        <v>4.0693807318081809E-3</v>
      </c>
    </row>
    <row r="509" spans="1:48" x14ac:dyDescent="0.2">
      <c r="A509" s="16"/>
      <c r="B509" s="16"/>
      <c r="C509" s="16"/>
      <c r="D509" s="42"/>
      <c r="Z509">
        <f t="shared" si="220"/>
        <v>0</v>
      </c>
      <c r="AA509" s="80">
        <f t="shared" si="221"/>
        <v>3.4471155238050962E-3</v>
      </c>
      <c r="AB509" s="80">
        <f t="shared" si="222"/>
        <v>-9999</v>
      </c>
      <c r="AC509" s="80">
        <f t="shared" si="223"/>
        <v>0</v>
      </c>
      <c r="AD509" s="80">
        <f t="shared" si="233"/>
        <v>-9999</v>
      </c>
      <c r="AE509" s="80">
        <f t="shared" si="224"/>
        <v>0</v>
      </c>
      <c r="AF509">
        <f t="shared" si="234"/>
        <v>-9999</v>
      </c>
      <c r="AG509" s="106"/>
      <c r="AH509">
        <f t="shared" si="225"/>
        <v>-4.7256811237064993E-4</v>
      </c>
      <c r="AI509">
        <f t="shared" si="226"/>
        <v>1.2726506571333673</v>
      </c>
      <c r="AJ509">
        <f t="shared" si="227"/>
        <v>-1.9192477769216735E-2</v>
      </c>
      <c r="AK509">
        <f t="shared" si="228"/>
        <v>2.0177893546708442E-3</v>
      </c>
      <c r="AL509">
        <f t="shared" si="229"/>
        <v>7.400504878085557E-3</v>
      </c>
      <c r="AM509">
        <f t="shared" si="230"/>
        <v>3.7002693269247286E-3</v>
      </c>
      <c r="AN509" s="80">
        <f t="shared" si="239"/>
        <v>5.5946847242161011E-3</v>
      </c>
      <c r="AO509" s="80">
        <f t="shared" si="239"/>
        <v>5.5942288779216968E-3</v>
      </c>
      <c r="AP509" s="80">
        <f t="shared" si="239"/>
        <v>5.5925569914601313E-3</v>
      </c>
      <c r="AQ509" s="80">
        <f t="shared" si="239"/>
        <v>5.586425090611761E-3</v>
      </c>
      <c r="AR509" s="80">
        <f t="shared" si="239"/>
        <v>5.5639354025405052E-3</v>
      </c>
      <c r="AS509" s="80">
        <f t="shared" si="239"/>
        <v>5.4814510416755884E-3</v>
      </c>
      <c r="AT509" s="80">
        <f t="shared" si="239"/>
        <v>5.1789273836108747E-3</v>
      </c>
      <c r="AU509" s="80">
        <f t="shared" si="232"/>
        <v>4.0693807318081809E-3</v>
      </c>
    </row>
    <row r="510" spans="1:48" x14ac:dyDescent="0.2">
      <c r="A510" s="16"/>
      <c r="B510" s="16"/>
      <c r="C510" s="16"/>
      <c r="D510" s="42"/>
      <c r="Z510">
        <f t="shared" si="220"/>
        <v>0</v>
      </c>
      <c r="AA510" s="80">
        <f t="shared" si="221"/>
        <v>3.4471155238050962E-3</v>
      </c>
      <c r="AB510" s="80">
        <f t="shared" si="222"/>
        <v>-9999</v>
      </c>
      <c r="AC510" s="80">
        <f t="shared" si="223"/>
        <v>0</v>
      </c>
      <c r="AD510" s="80">
        <f t="shared" si="233"/>
        <v>-9999</v>
      </c>
      <c r="AE510" s="80">
        <f t="shared" si="224"/>
        <v>0</v>
      </c>
      <c r="AF510">
        <f t="shared" si="234"/>
        <v>-9999</v>
      </c>
      <c r="AG510" s="106"/>
      <c r="AH510">
        <f t="shared" si="225"/>
        <v>-4.7256811237064993E-4</v>
      </c>
      <c r="AI510">
        <f t="shared" si="226"/>
        <v>1.2726506571333673</v>
      </c>
      <c r="AJ510">
        <f t="shared" si="227"/>
        <v>-1.9192477769216735E-2</v>
      </c>
      <c r="AK510">
        <f t="shared" si="228"/>
        <v>2.0177893546708442E-3</v>
      </c>
      <c r="AL510">
        <f t="shared" si="229"/>
        <v>7.400504878085557E-3</v>
      </c>
      <c r="AM510">
        <f t="shared" si="230"/>
        <v>3.7002693269247286E-3</v>
      </c>
      <c r="AN510" s="80">
        <f t="shared" si="239"/>
        <v>5.5946847242161011E-3</v>
      </c>
      <c r="AO510" s="80">
        <f t="shared" si="239"/>
        <v>5.5942288779216968E-3</v>
      </c>
      <c r="AP510" s="80">
        <f t="shared" si="239"/>
        <v>5.5925569914601313E-3</v>
      </c>
      <c r="AQ510" s="80">
        <f t="shared" si="239"/>
        <v>5.586425090611761E-3</v>
      </c>
      <c r="AR510" s="80">
        <f t="shared" si="239"/>
        <v>5.5639354025405052E-3</v>
      </c>
      <c r="AS510" s="80">
        <f t="shared" si="239"/>
        <v>5.4814510416755884E-3</v>
      </c>
      <c r="AT510" s="80">
        <f t="shared" si="239"/>
        <v>5.1789273836108747E-3</v>
      </c>
      <c r="AU510" s="80">
        <f t="shared" si="232"/>
        <v>4.0693807318081809E-3</v>
      </c>
    </row>
    <row r="511" spans="1:48" x14ac:dyDescent="0.2">
      <c r="A511" s="16"/>
      <c r="B511" s="16"/>
      <c r="C511" s="16"/>
      <c r="D511" s="42"/>
      <c r="Z511">
        <f t="shared" si="220"/>
        <v>0</v>
      </c>
      <c r="AA511" s="80">
        <f t="shared" si="221"/>
        <v>3.4471155238050962E-3</v>
      </c>
      <c r="AB511" s="80">
        <f t="shared" si="222"/>
        <v>-9999</v>
      </c>
      <c r="AC511" s="80">
        <f t="shared" si="223"/>
        <v>0</v>
      </c>
      <c r="AD511" s="80">
        <f t="shared" si="233"/>
        <v>-9999</v>
      </c>
      <c r="AE511" s="80">
        <f t="shared" si="224"/>
        <v>0</v>
      </c>
      <c r="AF511">
        <f t="shared" si="234"/>
        <v>-9999</v>
      </c>
      <c r="AG511" s="106"/>
      <c r="AH511">
        <f t="shared" si="225"/>
        <v>-4.7256811237064993E-4</v>
      </c>
      <c r="AI511">
        <f t="shared" si="226"/>
        <v>1.2726506571333673</v>
      </c>
      <c r="AJ511">
        <f t="shared" si="227"/>
        <v>-1.9192477769216735E-2</v>
      </c>
      <c r="AK511">
        <f t="shared" si="228"/>
        <v>2.0177893546708442E-3</v>
      </c>
      <c r="AL511">
        <f t="shared" si="229"/>
        <v>7.400504878085557E-3</v>
      </c>
      <c r="AM511">
        <f t="shared" si="230"/>
        <v>3.7002693269247286E-3</v>
      </c>
      <c r="AN511" s="80">
        <f t="shared" si="239"/>
        <v>5.5946847242161011E-3</v>
      </c>
      <c r="AO511" s="80">
        <f t="shared" si="239"/>
        <v>5.5942288779216968E-3</v>
      </c>
      <c r="AP511" s="80">
        <f t="shared" si="239"/>
        <v>5.5925569914601313E-3</v>
      </c>
      <c r="AQ511" s="80">
        <f t="shared" si="239"/>
        <v>5.586425090611761E-3</v>
      </c>
      <c r="AR511" s="80">
        <f t="shared" si="239"/>
        <v>5.5639354025405052E-3</v>
      </c>
      <c r="AS511" s="80">
        <f t="shared" si="239"/>
        <v>5.4814510416755884E-3</v>
      </c>
      <c r="AT511" s="80">
        <f t="shared" si="239"/>
        <v>5.1789273836108747E-3</v>
      </c>
      <c r="AU511" s="80">
        <f t="shared" si="232"/>
        <v>4.0693807318081809E-3</v>
      </c>
      <c r="AV511" s="80"/>
    </row>
    <row r="512" spans="1:48" x14ac:dyDescent="0.2">
      <c r="A512" s="16"/>
      <c r="B512" s="16"/>
      <c r="C512" s="16"/>
      <c r="D512" s="42"/>
      <c r="Z512">
        <f t="shared" si="220"/>
        <v>0</v>
      </c>
      <c r="AA512" s="80">
        <f t="shared" si="221"/>
        <v>3.4471155238050962E-3</v>
      </c>
      <c r="AB512" s="80">
        <f t="shared" si="222"/>
        <v>-9999</v>
      </c>
      <c r="AC512" s="80">
        <f t="shared" si="223"/>
        <v>0</v>
      </c>
      <c r="AD512" s="80">
        <f t="shared" si="233"/>
        <v>-9999</v>
      </c>
      <c r="AE512" s="80">
        <f t="shared" si="224"/>
        <v>0</v>
      </c>
      <c r="AF512">
        <f t="shared" si="234"/>
        <v>-9999</v>
      </c>
      <c r="AG512" s="106"/>
      <c r="AH512">
        <f t="shared" si="225"/>
        <v>-4.7256811237064993E-4</v>
      </c>
      <c r="AI512">
        <f t="shared" si="226"/>
        <v>1.2726506571333673</v>
      </c>
      <c r="AJ512">
        <f t="shared" si="227"/>
        <v>-1.9192477769216735E-2</v>
      </c>
      <c r="AK512">
        <f t="shared" si="228"/>
        <v>2.0177893546708442E-3</v>
      </c>
      <c r="AL512">
        <f t="shared" si="229"/>
        <v>7.400504878085557E-3</v>
      </c>
      <c r="AM512">
        <f t="shared" si="230"/>
        <v>3.7002693269247286E-3</v>
      </c>
      <c r="AN512" s="80">
        <f t="shared" si="239"/>
        <v>5.5946847242161011E-3</v>
      </c>
      <c r="AO512" s="80">
        <f t="shared" si="239"/>
        <v>5.5942288779216968E-3</v>
      </c>
      <c r="AP512" s="80">
        <f t="shared" si="239"/>
        <v>5.5925569914601313E-3</v>
      </c>
      <c r="AQ512" s="80">
        <f t="shared" si="239"/>
        <v>5.586425090611761E-3</v>
      </c>
      <c r="AR512" s="80">
        <f t="shared" si="239"/>
        <v>5.5639354025405052E-3</v>
      </c>
      <c r="AS512" s="80">
        <f t="shared" si="239"/>
        <v>5.4814510416755884E-3</v>
      </c>
      <c r="AT512" s="80">
        <f t="shared" si="239"/>
        <v>5.1789273836108747E-3</v>
      </c>
      <c r="AU512" s="80">
        <f t="shared" si="232"/>
        <v>4.0693807318081809E-3</v>
      </c>
    </row>
    <row r="513" spans="1:64" x14ac:dyDescent="0.2">
      <c r="A513" s="16"/>
      <c r="B513" s="16"/>
      <c r="C513" s="16"/>
      <c r="D513" s="42"/>
      <c r="Z513">
        <f t="shared" si="220"/>
        <v>0</v>
      </c>
      <c r="AA513" s="80">
        <f t="shared" si="221"/>
        <v>3.4471155238050962E-3</v>
      </c>
      <c r="AB513" s="80">
        <f t="shared" si="222"/>
        <v>-9999</v>
      </c>
      <c r="AC513" s="80">
        <f t="shared" si="223"/>
        <v>0</v>
      </c>
      <c r="AD513" s="80">
        <f t="shared" si="233"/>
        <v>-9999</v>
      </c>
      <c r="AE513" s="80">
        <f t="shared" si="224"/>
        <v>0</v>
      </c>
      <c r="AF513">
        <f t="shared" si="234"/>
        <v>-9999</v>
      </c>
      <c r="AG513" s="106"/>
      <c r="AH513">
        <f t="shared" si="225"/>
        <v>-4.7256811237064993E-4</v>
      </c>
      <c r="AI513">
        <f t="shared" si="226"/>
        <v>1.2726506571333673</v>
      </c>
      <c r="AJ513">
        <f t="shared" si="227"/>
        <v>-1.9192477769216735E-2</v>
      </c>
      <c r="AK513">
        <f t="shared" si="228"/>
        <v>2.0177893546708442E-3</v>
      </c>
      <c r="AL513">
        <f t="shared" si="229"/>
        <v>7.400504878085557E-3</v>
      </c>
      <c r="AM513">
        <f t="shared" si="230"/>
        <v>3.7002693269247286E-3</v>
      </c>
      <c r="AN513" s="80">
        <f t="shared" ref="AN513:AT528" si="240">$AU513+$AB$7*SIN(AO513)</f>
        <v>5.5946847242161011E-3</v>
      </c>
      <c r="AO513" s="80">
        <f t="shared" si="240"/>
        <v>5.5942288779216968E-3</v>
      </c>
      <c r="AP513" s="80">
        <f t="shared" si="240"/>
        <v>5.5925569914601313E-3</v>
      </c>
      <c r="AQ513" s="80">
        <f t="shared" si="240"/>
        <v>5.586425090611761E-3</v>
      </c>
      <c r="AR513" s="80">
        <f t="shared" si="240"/>
        <v>5.5639354025405052E-3</v>
      </c>
      <c r="AS513" s="80">
        <f t="shared" si="240"/>
        <v>5.4814510416755884E-3</v>
      </c>
      <c r="AT513" s="80">
        <f t="shared" si="240"/>
        <v>5.1789273836108747E-3</v>
      </c>
      <c r="AU513" s="80">
        <f t="shared" si="232"/>
        <v>4.0693807318081809E-3</v>
      </c>
    </row>
    <row r="514" spans="1:64" x14ac:dyDescent="0.2">
      <c r="A514" s="16"/>
      <c r="B514" s="16"/>
      <c r="C514" s="16"/>
      <c r="D514" s="42"/>
      <c r="Z514">
        <f t="shared" si="220"/>
        <v>0</v>
      </c>
      <c r="AA514" s="80">
        <f t="shared" si="221"/>
        <v>3.4471155238050962E-3</v>
      </c>
      <c r="AB514" s="80">
        <f t="shared" si="222"/>
        <v>-9999</v>
      </c>
      <c r="AC514" s="80">
        <f t="shared" si="223"/>
        <v>0</v>
      </c>
      <c r="AD514" s="80">
        <f t="shared" si="233"/>
        <v>-9999</v>
      </c>
      <c r="AE514" s="80">
        <f t="shared" si="224"/>
        <v>0</v>
      </c>
      <c r="AF514">
        <f t="shared" si="234"/>
        <v>-9999</v>
      </c>
      <c r="AG514" s="106"/>
      <c r="AH514">
        <f t="shared" si="225"/>
        <v>-4.7256811237064993E-4</v>
      </c>
      <c r="AI514">
        <f t="shared" si="226"/>
        <v>1.2726506571333673</v>
      </c>
      <c r="AJ514">
        <f t="shared" si="227"/>
        <v>-1.9192477769216735E-2</v>
      </c>
      <c r="AK514">
        <f t="shared" si="228"/>
        <v>2.0177893546708442E-3</v>
      </c>
      <c r="AL514">
        <f t="shared" si="229"/>
        <v>7.400504878085557E-3</v>
      </c>
      <c r="AM514">
        <f t="shared" si="230"/>
        <v>3.7002693269247286E-3</v>
      </c>
      <c r="AN514" s="80">
        <f t="shared" si="240"/>
        <v>5.5946847242161011E-3</v>
      </c>
      <c r="AO514" s="80">
        <f t="shared" si="240"/>
        <v>5.5942288779216968E-3</v>
      </c>
      <c r="AP514" s="80">
        <f t="shared" si="240"/>
        <v>5.5925569914601313E-3</v>
      </c>
      <c r="AQ514" s="80">
        <f t="shared" si="240"/>
        <v>5.586425090611761E-3</v>
      </c>
      <c r="AR514" s="80">
        <f t="shared" si="240"/>
        <v>5.5639354025405052E-3</v>
      </c>
      <c r="AS514" s="80">
        <f t="shared" si="240"/>
        <v>5.4814510416755884E-3</v>
      </c>
      <c r="AT514" s="80">
        <f t="shared" si="240"/>
        <v>5.1789273836108747E-3</v>
      </c>
      <c r="AU514" s="80">
        <f t="shared" si="232"/>
        <v>4.0693807318081809E-3</v>
      </c>
      <c r="AV514" s="80"/>
    </row>
    <row r="515" spans="1:64" x14ac:dyDescent="0.2">
      <c r="A515" s="16"/>
      <c r="B515" s="16"/>
      <c r="C515" s="16"/>
      <c r="D515" s="42"/>
      <c r="Z515">
        <f t="shared" si="220"/>
        <v>0</v>
      </c>
      <c r="AA515" s="80">
        <f t="shared" si="221"/>
        <v>3.4471155238050962E-3</v>
      </c>
      <c r="AB515" s="80">
        <f t="shared" si="222"/>
        <v>-9999</v>
      </c>
      <c r="AC515" s="80">
        <f t="shared" si="223"/>
        <v>0</v>
      </c>
      <c r="AD515" s="80">
        <f t="shared" si="233"/>
        <v>-9999</v>
      </c>
      <c r="AE515" s="80">
        <f t="shared" si="224"/>
        <v>0</v>
      </c>
      <c r="AF515">
        <f t="shared" si="234"/>
        <v>-9999</v>
      </c>
      <c r="AG515" s="106"/>
      <c r="AH515">
        <f t="shared" si="225"/>
        <v>-4.7256811237064993E-4</v>
      </c>
      <c r="AI515">
        <f t="shared" si="226"/>
        <v>1.2726506571333673</v>
      </c>
      <c r="AJ515">
        <f t="shared" si="227"/>
        <v>-1.9192477769216735E-2</v>
      </c>
      <c r="AK515">
        <f t="shared" si="228"/>
        <v>2.0177893546708442E-3</v>
      </c>
      <c r="AL515">
        <f t="shared" si="229"/>
        <v>7.400504878085557E-3</v>
      </c>
      <c r="AM515">
        <f t="shared" si="230"/>
        <v>3.7002693269247286E-3</v>
      </c>
      <c r="AN515" s="80">
        <f t="shared" si="240"/>
        <v>5.5946847242161011E-3</v>
      </c>
      <c r="AO515" s="80">
        <f t="shared" si="240"/>
        <v>5.5942288779216968E-3</v>
      </c>
      <c r="AP515" s="80">
        <f t="shared" si="240"/>
        <v>5.5925569914601313E-3</v>
      </c>
      <c r="AQ515" s="80">
        <f t="shared" si="240"/>
        <v>5.586425090611761E-3</v>
      </c>
      <c r="AR515" s="80">
        <f t="shared" si="240"/>
        <v>5.5639354025405052E-3</v>
      </c>
      <c r="AS515" s="80">
        <f t="shared" si="240"/>
        <v>5.4814510416755884E-3</v>
      </c>
      <c r="AT515" s="80">
        <f t="shared" si="240"/>
        <v>5.1789273836108747E-3</v>
      </c>
      <c r="AU515" s="80">
        <f t="shared" si="232"/>
        <v>4.0693807318081809E-3</v>
      </c>
      <c r="AV515" s="80"/>
      <c r="AW515" s="80"/>
      <c r="AX515" s="80"/>
      <c r="AY515" s="80"/>
      <c r="AZ515" s="80"/>
      <c r="BA515" s="80"/>
      <c r="BB515" s="80"/>
      <c r="BC515" s="80"/>
      <c r="BD515" s="80"/>
      <c r="BE515" s="80"/>
      <c r="BF515" s="80"/>
      <c r="BG515" s="80"/>
      <c r="BH515" s="80"/>
      <c r="BI515" s="80"/>
      <c r="BJ515" s="80"/>
      <c r="BK515" s="80"/>
      <c r="BL515" s="80"/>
    </row>
    <row r="516" spans="1:64" x14ac:dyDescent="0.2">
      <c r="A516" s="16"/>
      <c r="B516" s="16"/>
      <c r="C516" s="16"/>
      <c r="D516" s="42"/>
      <c r="Z516">
        <f t="shared" si="220"/>
        <v>0</v>
      </c>
      <c r="AA516" s="80">
        <f t="shared" si="221"/>
        <v>3.4471155238050962E-3</v>
      </c>
      <c r="AB516" s="80">
        <f t="shared" si="222"/>
        <v>-9999</v>
      </c>
      <c r="AC516" s="80">
        <f t="shared" si="223"/>
        <v>0</v>
      </c>
      <c r="AD516" s="80">
        <f t="shared" si="233"/>
        <v>-9999</v>
      </c>
      <c r="AE516" s="80">
        <f t="shared" si="224"/>
        <v>0</v>
      </c>
      <c r="AF516">
        <f t="shared" si="234"/>
        <v>-9999</v>
      </c>
      <c r="AG516" s="106"/>
      <c r="AH516">
        <f t="shared" si="225"/>
        <v>-4.7256811237064993E-4</v>
      </c>
      <c r="AI516">
        <f t="shared" si="226"/>
        <v>1.2726506571333673</v>
      </c>
      <c r="AJ516">
        <f t="shared" si="227"/>
        <v>-1.9192477769216735E-2</v>
      </c>
      <c r="AK516">
        <f t="shared" si="228"/>
        <v>2.0177893546708442E-3</v>
      </c>
      <c r="AL516">
        <f t="shared" si="229"/>
        <v>7.400504878085557E-3</v>
      </c>
      <c r="AM516">
        <f t="shared" si="230"/>
        <v>3.7002693269247286E-3</v>
      </c>
      <c r="AN516" s="80">
        <f t="shared" si="240"/>
        <v>5.5946847242161011E-3</v>
      </c>
      <c r="AO516" s="80">
        <f t="shared" si="240"/>
        <v>5.5942288779216968E-3</v>
      </c>
      <c r="AP516" s="80">
        <f t="shared" si="240"/>
        <v>5.5925569914601313E-3</v>
      </c>
      <c r="AQ516" s="80">
        <f t="shared" si="240"/>
        <v>5.586425090611761E-3</v>
      </c>
      <c r="AR516" s="80">
        <f t="shared" si="240"/>
        <v>5.5639354025405052E-3</v>
      </c>
      <c r="AS516" s="80">
        <f t="shared" si="240"/>
        <v>5.4814510416755884E-3</v>
      </c>
      <c r="AT516" s="80">
        <f t="shared" si="240"/>
        <v>5.1789273836108747E-3</v>
      </c>
      <c r="AU516" s="80">
        <f t="shared" si="232"/>
        <v>4.0693807318081809E-3</v>
      </c>
    </row>
    <row r="517" spans="1:64" x14ac:dyDescent="0.2">
      <c r="A517" s="16"/>
      <c r="B517" s="16"/>
      <c r="C517" s="16"/>
      <c r="D517" s="42"/>
      <c r="Z517">
        <f t="shared" si="220"/>
        <v>0</v>
      </c>
      <c r="AA517" s="80">
        <f t="shared" si="221"/>
        <v>3.4471155238050962E-3</v>
      </c>
      <c r="AB517" s="80">
        <f t="shared" si="222"/>
        <v>-9999</v>
      </c>
      <c r="AC517" s="80">
        <f t="shared" si="223"/>
        <v>0</v>
      </c>
      <c r="AD517" s="80">
        <f t="shared" si="233"/>
        <v>-9999</v>
      </c>
      <c r="AE517" s="80">
        <f t="shared" si="224"/>
        <v>0</v>
      </c>
      <c r="AF517">
        <f t="shared" si="234"/>
        <v>-9999</v>
      </c>
      <c r="AG517" s="106"/>
      <c r="AH517">
        <f t="shared" si="225"/>
        <v>-4.7256811237064993E-4</v>
      </c>
      <c r="AI517">
        <f t="shared" si="226"/>
        <v>1.2726506571333673</v>
      </c>
      <c r="AJ517">
        <f t="shared" si="227"/>
        <v>-1.9192477769216735E-2</v>
      </c>
      <c r="AK517">
        <f t="shared" si="228"/>
        <v>2.0177893546708442E-3</v>
      </c>
      <c r="AL517">
        <f t="shared" si="229"/>
        <v>7.400504878085557E-3</v>
      </c>
      <c r="AM517">
        <f t="shared" si="230"/>
        <v>3.7002693269247286E-3</v>
      </c>
      <c r="AN517" s="80">
        <f t="shared" si="240"/>
        <v>5.5946847242161011E-3</v>
      </c>
      <c r="AO517" s="80">
        <f t="shared" si="240"/>
        <v>5.5942288779216968E-3</v>
      </c>
      <c r="AP517" s="80">
        <f t="shared" si="240"/>
        <v>5.5925569914601313E-3</v>
      </c>
      <c r="AQ517" s="80">
        <f t="shared" si="240"/>
        <v>5.586425090611761E-3</v>
      </c>
      <c r="AR517" s="80">
        <f t="shared" si="240"/>
        <v>5.5639354025405052E-3</v>
      </c>
      <c r="AS517" s="80">
        <f t="shared" si="240"/>
        <v>5.4814510416755884E-3</v>
      </c>
      <c r="AT517" s="80">
        <f t="shared" si="240"/>
        <v>5.1789273836108747E-3</v>
      </c>
      <c r="AU517" s="80">
        <f t="shared" si="232"/>
        <v>4.0693807318081809E-3</v>
      </c>
    </row>
    <row r="518" spans="1:64" x14ac:dyDescent="0.2">
      <c r="A518" s="16"/>
      <c r="B518" s="16"/>
      <c r="C518" s="16"/>
      <c r="D518" s="42"/>
      <c r="Z518">
        <f t="shared" si="220"/>
        <v>0</v>
      </c>
      <c r="AA518" s="80">
        <f t="shared" si="221"/>
        <v>3.4471155238050962E-3</v>
      </c>
      <c r="AB518" s="80">
        <f t="shared" si="222"/>
        <v>-9999</v>
      </c>
      <c r="AC518" s="80">
        <f t="shared" si="223"/>
        <v>0</v>
      </c>
      <c r="AD518" s="80">
        <f t="shared" si="233"/>
        <v>-9999</v>
      </c>
      <c r="AE518" s="80">
        <f t="shared" si="224"/>
        <v>0</v>
      </c>
      <c r="AF518">
        <f t="shared" si="234"/>
        <v>-9999</v>
      </c>
      <c r="AG518" s="106"/>
      <c r="AH518">
        <f t="shared" si="225"/>
        <v>-4.7256811237064993E-4</v>
      </c>
      <c r="AI518">
        <f t="shared" si="226"/>
        <v>1.2726506571333673</v>
      </c>
      <c r="AJ518">
        <f t="shared" si="227"/>
        <v>-1.9192477769216735E-2</v>
      </c>
      <c r="AK518">
        <f t="shared" si="228"/>
        <v>2.0177893546708442E-3</v>
      </c>
      <c r="AL518">
        <f t="shared" si="229"/>
        <v>7.400504878085557E-3</v>
      </c>
      <c r="AM518">
        <f t="shared" si="230"/>
        <v>3.7002693269247286E-3</v>
      </c>
      <c r="AN518" s="80">
        <f t="shared" si="240"/>
        <v>5.5946847242161011E-3</v>
      </c>
      <c r="AO518" s="80">
        <f t="shared" si="240"/>
        <v>5.5942288779216968E-3</v>
      </c>
      <c r="AP518" s="80">
        <f t="shared" si="240"/>
        <v>5.5925569914601313E-3</v>
      </c>
      <c r="AQ518" s="80">
        <f t="shared" si="240"/>
        <v>5.586425090611761E-3</v>
      </c>
      <c r="AR518" s="80">
        <f t="shared" si="240"/>
        <v>5.5639354025405052E-3</v>
      </c>
      <c r="AS518" s="80">
        <f t="shared" si="240"/>
        <v>5.4814510416755884E-3</v>
      </c>
      <c r="AT518" s="80">
        <f t="shared" si="240"/>
        <v>5.1789273836108747E-3</v>
      </c>
      <c r="AU518" s="80">
        <f t="shared" si="232"/>
        <v>4.0693807318081809E-3</v>
      </c>
    </row>
    <row r="519" spans="1:64" x14ac:dyDescent="0.2">
      <c r="A519" s="16"/>
      <c r="B519" s="16"/>
      <c r="C519" s="16"/>
      <c r="D519" s="42"/>
      <c r="Z519">
        <f t="shared" si="220"/>
        <v>0</v>
      </c>
      <c r="AA519" s="80">
        <f t="shared" si="221"/>
        <v>3.4471155238050962E-3</v>
      </c>
      <c r="AB519" s="80">
        <f t="shared" si="222"/>
        <v>-9999</v>
      </c>
      <c r="AC519" s="80">
        <f t="shared" si="223"/>
        <v>0</v>
      </c>
      <c r="AD519" s="80">
        <f t="shared" si="233"/>
        <v>-9999</v>
      </c>
      <c r="AE519" s="80">
        <f t="shared" si="224"/>
        <v>0</v>
      </c>
      <c r="AF519">
        <f t="shared" si="234"/>
        <v>-9999</v>
      </c>
      <c r="AG519" s="106"/>
      <c r="AH519">
        <f t="shared" si="225"/>
        <v>-4.7256811237064993E-4</v>
      </c>
      <c r="AI519">
        <f t="shared" si="226"/>
        <v>1.2726506571333673</v>
      </c>
      <c r="AJ519">
        <f t="shared" si="227"/>
        <v>-1.9192477769216735E-2</v>
      </c>
      <c r="AK519">
        <f t="shared" si="228"/>
        <v>2.0177893546708442E-3</v>
      </c>
      <c r="AL519">
        <f t="shared" si="229"/>
        <v>7.400504878085557E-3</v>
      </c>
      <c r="AM519">
        <f t="shared" si="230"/>
        <v>3.7002693269247286E-3</v>
      </c>
      <c r="AN519" s="80">
        <f t="shared" si="240"/>
        <v>5.5946847242161011E-3</v>
      </c>
      <c r="AO519" s="80">
        <f t="shared" si="240"/>
        <v>5.5942288779216968E-3</v>
      </c>
      <c r="AP519" s="80">
        <f t="shared" si="240"/>
        <v>5.5925569914601313E-3</v>
      </c>
      <c r="AQ519" s="80">
        <f t="shared" si="240"/>
        <v>5.586425090611761E-3</v>
      </c>
      <c r="AR519" s="80">
        <f t="shared" si="240"/>
        <v>5.5639354025405052E-3</v>
      </c>
      <c r="AS519" s="80">
        <f t="shared" si="240"/>
        <v>5.4814510416755884E-3</v>
      </c>
      <c r="AT519" s="80">
        <f t="shared" si="240"/>
        <v>5.1789273836108747E-3</v>
      </c>
      <c r="AU519" s="80">
        <f t="shared" si="232"/>
        <v>4.0693807318081809E-3</v>
      </c>
    </row>
    <row r="520" spans="1:64" x14ac:dyDescent="0.2">
      <c r="A520" s="16"/>
      <c r="B520" s="16"/>
      <c r="C520" s="16"/>
      <c r="D520" s="42"/>
      <c r="Z520">
        <f t="shared" si="220"/>
        <v>0</v>
      </c>
      <c r="AA520" s="80">
        <f t="shared" si="221"/>
        <v>3.4471155238050962E-3</v>
      </c>
      <c r="AB520" s="80">
        <f t="shared" si="222"/>
        <v>-9999</v>
      </c>
      <c r="AC520" s="80">
        <f t="shared" si="223"/>
        <v>0</v>
      </c>
      <c r="AD520" s="80">
        <f t="shared" si="233"/>
        <v>-9999</v>
      </c>
      <c r="AE520" s="80">
        <f t="shared" si="224"/>
        <v>0</v>
      </c>
      <c r="AF520">
        <f t="shared" si="234"/>
        <v>-9999</v>
      </c>
      <c r="AG520" s="106"/>
      <c r="AH520">
        <f t="shared" si="225"/>
        <v>-4.7256811237064993E-4</v>
      </c>
      <c r="AI520">
        <f t="shared" si="226"/>
        <v>1.2726506571333673</v>
      </c>
      <c r="AJ520">
        <f t="shared" si="227"/>
        <v>-1.9192477769216735E-2</v>
      </c>
      <c r="AK520">
        <f t="shared" si="228"/>
        <v>2.0177893546708442E-3</v>
      </c>
      <c r="AL520">
        <f t="shared" si="229"/>
        <v>7.400504878085557E-3</v>
      </c>
      <c r="AM520">
        <f t="shared" si="230"/>
        <v>3.7002693269247286E-3</v>
      </c>
      <c r="AN520" s="80">
        <f t="shared" si="240"/>
        <v>5.5946847242161011E-3</v>
      </c>
      <c r="AO520" s="80">
        <f t="shared" si="240"/>
        <v>5.5942288779216968E-3</v>
      </c>
      <c r="AP520" s="80">
        <f t="shared" si="240"/>
        <v>5.5925569914601313E-3</v>
      </c>
      <c r="AQ520" s="80">
        <f t="shared" si="240"/>
        <v>5.586425090611761E-3</v>
      </c>
      <c r="AR520" s="80">
        <f t="shared" si="240"/>
        <v>5.5639354025405052E-3</v>
      </c>
      <c r="AS520" s="80">
        <f t="shared" si="240"/>
        <v>5.4814510416755884E-3</v>
      </c>
      <c r="AT520" s="80">
        <f t="shared" si="240"/>
        <v>5.1789273836108747E-3</v>
      </c>
      <c r="AU520" s="80">
        <f t="shared" si="232"/>
        <v>4.0693807318081809E-3</v>
      </c>
    </row>
    <row r="521" spans="1:64" x14ac:dyDescent="0.2">
      <c r="A521" s="16"/>
      <c r="B521" s="16"/>
      <c r="C521" s="16"/>
      <c r="D521" s="42"/>
      <c r="Z521">
        <f t="shared" si="220"/>
        <v>0</v>
      </c>
      <c r="AA521" s="80">
        <f t="shared" si="221"/>
        <v>3.4471155238050962E-3</v>
      </c>
      <c r="AB521" s="80">
        <f t="shared" si="222"/>
        <v>-9999</v>
      </c>
      <c r="AC521" s="80">
        <f t="shared" si="223"/>
        <v>0</v>
      </c>
      <c r="AD521" s="80">
        <f t="shared" si="233"/>
        <v>-9999</v>
      </c>
      <c r="AE521" s="80">
        <f t="shared" si="224"/>
        <v>0</v>
      </c>
      <c r="AF521">
        <f t="shared" si="234"/>
        <v>-9999</v>
      </c>
      <c r="AG521" s="106"/>
      <c r="AH521">
        <f t="shared" si="225"/>
        <v>-4.7256811237064993E-4</v>
      </c>
      <c r="AI521">
        <f t="shared" si="226"/>
        <v>1.2726506571333673</v>
      </c>
      <c r="AJ521">
        <f t="shared" si="227"/>
        <v>-1.9192477769216735E-2</v>
      </c>
      <c r="AK521">
        <f t="shared" si="228"/>
        <v>2.0177893546708442E-3</v>
      </c>
      <c r="AL521">
        <f t="shared" si="229"/>
        <v>7.400504878085557E-3</v>
      </c>
      <c r="AM521">
        <f t="shared" si="230"/>
        <v>3.7002693269247286E-3</v>
      </c>
      <c r="AN521" s="80">
        <f t="shared" si="240"/>
        <v>5.5946847242161011E-3</v>
      </c>
      <c r="AO521" s="80">
        <f t="shared" si="240"/>
        <v>5.5942288779216968E-3</v>
      </c>
      <c r="AP521" s="80">
        <f t="shared" si="240"/>
        <v>5.5925569914601313E-3</v>
      </c>
      <c r="AQ521" s="80">
        <f t="shared" si="240"/>
        <v>5.586425090611761E-3</v>
      </c>
      <c r="AR521" s="80">
        <f t="shared" si="240"/>
        <v>5.5639354025405052E-3</v>
      </c>
      <c r="AS521" s="80">
        <f t="shared" si="240"/>
        <v>5.4814510416755884E-3</v>
      </c>
      <c r="AT521" s="80">
        <f t="shared" si="240"/>
        <v>5.1789273836108747E-3</v>
      </c>
      <c r="AU521" s="80">
        <f t="shared" si="232"/>
        <v>4.0693807318081809E-3</v>
      </c>
    </row>
    <row r="522" spans="1:64" x14ac:dyDescent="0.2">
      <c r="A522" s="16"/>
      <c r="B522" s="16"/>
      <c r="C522" s="16"/>
      <c r="D522" s="42"/>
      <c r="Z522">
        <f t="shared" si="220"/>
        <v>0</v>
      </c>
      <c r="AA522" s="80">
        <f t="shared" si="221"/>
        <v>3.4471155238050962E-3</v>
      </c>
      <c r="AB522" s="80">
        <f t="shared" si="222"/>
        <v>-9999</v>
      </c>
      <c r="AC522" s="80">
        <f t="shared" si="223"/>
        <v>0</v>
      </c>
      <c r="AD522" s="80">
        <f t="shared" si="233"/>
        <v>-9999</v>
      </c>
      <c r="AE522" s="80">
        <f t="shared" si="224"/>
        <v>0</v>
      </c>
      <c r="AF522">
        <f t="shared" si="234"/>
        <v>-9999</v>
      </c>
      <c r="AG522" s="106"/>
      <c r="AH522">
        <f t="shared" si="225"/>
        <v>-4.7256811237064993E-4</v>
      </c>
      <c r="AI522">
        <f t="shared" si="226"/>
        <v>1.2726506571333673</v>
      </c>
      <c r="AJ522">
        <f t="shared" si="227"/>
        <v>-1.9192477769216735E-2</v>
      </c>
      <c r="AK522">
        <f t="shared" si="228"/>
        <v>2.0177893546708442E-3</v>
      </c>
      <c r="AL522">
        <f t="shared" si="229"/>
        <v>7.400504878085557E-3</v>
      </c>
      <c r="AM522">
        <f t="shared" si="230"/>
        <v>3.7002693269247286E-3</v>
      </c>
      <c r="AN522" s="80">
        <f t="shared" si="240"/>
        <v>5.5946847242161011E-3</v>
      </c>
      <c r="AO522" s="80">
        <f t="shared" si="240"/>
        <v>5.5942288779216968E-3</v>
      </c>
      <c r="AP522" s="80">
        <f t="shared" si="240"/>
        <v>5.5925569914601313E-3</v>
      </c>
      <c r="AQ522" s="80">
        <f t="shared" si="240"/>
        <v>5.586425090611761E-3</v>
      </c>
      <c r="AR522" s="80">
        <f t="shared" si="240"/>
        <v>5.5639354025405052E-3</v>
      </c>
      <c r="AS522" s="80">
        <f t="shared" si="240"/>
        <v>5.4814510416755884E-3</v>
      </c>
      <c r="AT522" s="80">
        <f t="shared" si="240"/>
        <v>5.1789273836108747E-3</v>
      </c>
      <c r="AU522" s="80">
        <f t="shared" si="232"/>
        <v>4.0693807318081809E-3</v>
      </c>
    </row>
    <row r="523" spans="1:64" x14ac:dyDescent="0.2">
      <c r="A523" s="16"/>
      <c r="B523" s="16"/>
      <c r="C523" s="16"/>
      <c r="D523" s="42"/>
      <c r="Z523">
        <f t="shared" si="220"/>
        <v>0</v>
      </c>
      <c r="AA523" s="80">
        <f t="shared" si="221"/>
        <v>3.4471155238050962E-3</v>
      </c>
      <c r="AB523" s="80">
        <f t="shared" si="222"/>
        <v>-9999</v>
      </c>
      <c r="AC523" s="80">
        <f t="shared" si="223"/>
        <v>0</v>
      </c>
      <c r="AD523" s="80">
        <f t="shared" si="233"/>
        <v>-9999</v>
      </c>
      <c r="AE523" s="80">
        <f t="shared" si="224"/>
        <v>0</v>
      </c>
      <c r="AF523">
        <f t="shared" si="234"/>
        <v>-9999</v>
      </c>
      <c r="AG523" s="106"/>
      <c r="AH523">
        <f t="shared" si="225"/>
        <v>-4.7256811237064993E-4</v>
      </c>
      <c r="AI523">
        <f t="shared" si="226"/>
        <v>1.2726506571333673</v>
      </c>
      <c r="AJ523">
        <f t="shared" si="227"/>
        <v>-1.9192477769216735E-2</v>
      </c>
      <c r="AK523">
        <f t="shared" si="228"/>
        <v>2.0177893546708442E-3</v>
      </c>
      <c r="AL523">
        <f t="shared" si="229"/>
        <v>7.400504878085557E-3</v>
      </c>
      <c r="AM523">
        <f t="shared" si="230"/>
        <v>3.7002693269247286E-3</v>
      </c>
      <c r="AN523" s="80">
        <f t="shared" si="240"/>
        <v>5.5946847242161011E-3</v>
      </c>
      <c r="AO523" s="80">
        <f t="shared" si="240"/>
        <v>5.5942288779216968E-3</v>
      </c>
      <c r="AP523" s="80">
        <f t="shared" si="240"/>
        <v>5.5925569914601313E-3</v>
      </c>
      <c r="AQ523" s="80">
        <f t="shared" si="240"/>
        <v>5.586425090611761E-3</v>
      </c>
      <c r="AR523" s="80">
        <f t="shared" si="240"/>
        <v>5.5639354025405052E-3</v>
      </c>
      <c r="AS523" s="80">
        <f t="shared" si="240"/>
        <v>5.4814510416755884E-3</v>
      </c>
      <c r="AT523" s="80">
        <f t="shared" si="240"/>
        <v>5.1789273836108747E-3</v>
      </c>
      <c r="AU523" s="80">
        <f t="shared" si="232"/>
        <v>4.0693807318081809E-3</v>
      </c>
    </row>
    <row r="524" spans="1:64" x14ac:dyDescent="0.2">
      <c r="A524" s="16"/>
      <c r="B524" s="16"/>
      <c r="C524" s="16"/>
      <c r="D524" s="42"/>
      <c r="Z524">
        <f t="shared" si="220"/>
        <v>0</v>
      </c>
      <c r="AA524" s="80">
        <f t="shared" si="221"/>
        <v>3.4471155238050962E-3</v>
      </c>
      <c r="AB524" s="80">
        <f t="shared" si="222"/>
        <v>-9999</v>
      </c>
      <c r="AC524" s="80">
        <f t="shared" si="223"/>
        <v>0</v>
      </c>
      <c r="AD524" s="80">
        <f t="shared" si="233"/>
        <v>-9999</v>
      </c>
      <c r="AE524" s="80">
        <f t="shared" si="224"/>
        <v>0</v>
      </c>
      <c r="AF524">
        <f t="shared" si="234"/>
        <v>-9999</v>
      </c>
      <c r="AG524" s="106"/>
      <c r="AH524">
        <f t="shared" si="225"/>
        <v>-4.7256811237064993E-4</v>
      </c>
      <c r="AI524">
        <f t="shared" si="226"/>
        <v>1.2726506571333673</v>
      </c>
      <c r="AJ524">
        <f t="shared" si="227"/>
        <v>-1.9192477769216735E-2</v>
      </c>
      <c r="AK524">
        <f t="shared" si="228"/>
        <v>2.0177893546708442E-3</v>
      </c>
      <c r="AL524">
        <f t="shared" si="229"/>
        <v>7.400504878085557E-3</v>
      </c>
      <c r="AM524">
        <f t="shared" si="230"/>
        <v>3.7002693269247286E-3</v>
      </c>
      <c r="AN524" s="80">
        <f t="shared" si="240"/>
        <v>5.5946847242161011E-3</v>
      </c>
      <c r="AO524" s="80">
        <f t="shared" si="240"/>
        <v>5.5942288779216968E-3</v>
      </c>
      <c r="AP524" s="80">
        <f t="shared" si="240"/>
        <v>5.5925569914601313E-3</v>
      </c>
      <c r="AQ524" s="80">
        <f t="shared" si="240"/>
        <v>5.586425090611761E-3</v>
      </c>
      <c r="AR524" s="80">
        <f t="shared" si="240"/>
        <v>5.5639354025405052E-3</v>
      </c>
      <c r="AS524" s="80">
        <f t="shared" si="240"/>
        <v>5.4814510416755884E-3</v>
      </c>
      <c r="AT524" s="80">
        <f t="shared" si="240"/>
        <v>5.1789273836108747E-3</v>
      </c>
      <c r="AU524" s="80">
        <f t="shared" si="232"/>
        <v>4.0693807318081809E-3</v>
      </c>
      <c r="AV524" s="80"/>
      <c r="AX524" s="80"/>
    </row>
    <row r="525" spans="1:64" x14ac:dyDescent="0.2">
      <c r="A525" s="16"/>
      <c r="B525" s="16"/>
      <c r="C525" s="16"/>
      <c r="D525" s="42"/>
      <c r="Z525">
        <f t="shared" si="220"/>
        <v>0</v>
      </c>
      <c r="AA525" s="80">
        <f t="shared" si="221"/>
        <v>3.4471155238050962E-3</v>
      </c>
      <c r="AB525" s="80">
        <f t="shared" si="222"/>
        <v>-9999</v>
      </c>
      <c r="AC525" s="80">
        <f t="shared" si="223"/>
        <v>0</v>
      </c>
      <c r="AD525" s="80">
        <f t="shared" si="233"/>
        <v>-9999</v>
      </c>
      <c r="AE525" s="80">
        <f t="shared" si="224"/>
        <v>0</v>
      </c>
      <c r="AF525">
        <f t="shared" si="234"/>
        <v>-9999</v>
      </c>
      <c r="AG525" s="106"/>
      <c r="AH525">
        <f t="shared" si="225"/>
        <v>-4.7256811237064993E-4</v>
      </c>
      <c r="AI525">
        <f t="shared" si="226"/>
        <v>1.2726506571333673</v>
      </c>
      <c r="AJ525">
        <f t="shared" si="227"/>
        <v>-1.9192477769216735E-2</v>
      </c>
      <c r="AK525">
        <f t="shared" si="228"/>
        <v>2.0177893546708442E-3</v>
      </c>
      <c r="AL525">
        <f t="shared" si="229"/>
        <v>7.400504878085557E-3</v>
      </c>
      <c r="AM525">
        <f t="shared" si="230"/>
        <v>3.7002693269247286E-3</v>
      </c>
      <c r="AN525" s="80">
        <f t="shared" si="240"/>
        <v>5.5946847242161011E-3</v>
      </c>
      <c r="AO525" s="80">
        <f t="shared" si="240"/>
        <v>5.5942288779216968E-3</v>
      </c>
      <c r="AP525" s="80">
        <f t="shared" si="240"/>
        <v>5.5925569914601313E-3</v>
      </c>
      <c r="AQ525" s="80">
        <f t="shared" si="240"/>
        <v>5.586425090611761E-3</v>
      </c>
      <c r="AR525" s="80">
        <f t="shared" si="240"/>
        <v>5.5639354025405052E-3</v>
      </c>
      <c r="AS525" s="80">
        <f t="shared" si="240"/>
        <v>5.4814510416755884E-3</v>
      </c>
      <c r="AT525" s="80">
        <f t="shared" si="240"/>
        <v>5.1789273836108747E-3</v>
      </c>
      <c r="AU525" s="80">
        <f t="shared" si="232"/>
        <v>4.0693807318081809E-3</v>
      </c>
    </row>
    <row r="526" spans="1:64" x14ac:dyDescent="0.2">
      <c r="A526" s="16"/>
      <c r="B526" s="16"/>
      <c r="C526" s="16"/>
      <c r="D526" s="42"/>
      <c r="Z526">
        <f t="shared" si="220"/>
        <v>0</v>
      </c>
      <c r="AA526" s="80">
        <f t="shared" si="221"/>
        <v>3.4471155238050962E-3</v>
      </c>
      <c r="AB526" s="80">
        <f t="shared" si="222"/>
        <v>-9999</v>
      </c>
      <c r="AC526" s="80">
        <f t="shared" si="223"/>
        <v>0</v>
      </c>
      <c r="AD526" s="80">
        <f t="shared" si="233"/>
        <v>-9999</v>
      </c>
      <c r="AE526" s="80">
        <f t="shared" si="224"/>
        <v>0</v>
      </c>
      <c r="AF526">
        <f t="shared" si="234"/>
        <v>-9999</v>
      </c>
      <c r="AG526" s="106"/>
      <c r="AH526">
        <f t="shared" si="225"/>
        <v>-4.7256811237064993E-4</v>
      </c>
      <c r="AI526">
        <f t="shared" si="226"/>
        <v>1.2726506571333673</v>
      </c>
      <c r="AJ526">
        <f t="shared" si="227"/>
        <v>-1.9192477769216735E-2</v>
      </c>
      <c r="AK526">
        <f t="shared" si="228"/>
        <v>2.0177893546708442E-3</v>
      </c>
      <c r="AL526">
        <f t="shared" si="229"/>
        <v>7.400504878085557E-3</v>
      </c>
      <c r="AM526">
        <f t="shared" si="230"/>
        <v>3.7002693269247286E-3</v>
      </c>
      <c r="AN526" s="80">
        <f t="shared" si="240"/>
        <v>5.5946847242161011E-3</v>
      </c>
      <c r="AO526" s="80">
        <f t="shared" si="240"/>
        <v>5.5942288779216968E-3</v>
      </c>
      <c r="AP526" s="80">
        <f t="shared" si="240"/>
        <v>5.5925569914601313E-3</v>
      </c>
      <c r="AQ526" s="80">
        <f t="shared" si="240"/>
        <v>5.586425090611761E-3</v>
      </c>
      <c r="AR526" s="80">
        <f t="shared" si="240"/>
        <v>5.5639354025405052E-3</v>
      </c>
      <c r="AS526" s="80">
        <f t="shared" si="240"/>
        <v>5.4814510416755884E-3</v>
      </c>
      <c r="AT526" s="80">
        <f t="shared" si="240"/>
        <v>5.1789273836108747E-3</v>
      </c>
      <c r="AU526" s="80">
        <f t="shared" si="232"/>
        <v>4.0693807318081809E-3</v>
      </c>
    </row>
    <row r="527" spans="1:64" x14ac:dyDescent="0.2">
      <c r="A527" s="16"/>
      <c r="B527" s="16"/>
      <c r="C527" s="16"/>
      <c r="D527" s="42"/>
      <c r="Z527">
        <f t="shared" si="220"/>
        <v>0</v>
      </c>
      <c r="AA527" s="80">
        <f t="shared" si="221"/>
        <v>3.4471155238050962E-3</v>
      </c>
      <c r="AB527" s="80">
        <f t="shared" si="222"/>
        <v>-9999</v>
      </c>
      <c r="AC527" s="80">
        <f t="shared" si="223"/>
        <v>0</v>
      </c>
      <c r="AD527" s="80">
        <f t="shared" si="233"/>
        <v>-9999</v>
      </c>
      <c r="AE527" s="80">
        <f t="shared" si="224"/>
        <v>0</v>
      </c>
      <c r="AF527">
        <f t="shared" si="234"/>
        <v>-9999</v>
      </c>
      <c r="AG527" s="106"/>
      <c r="AH527">
        <f t="shared" si="225"/>
        <v>-4.7256811237064993E-4</v>
      </c>
      <c r="AI527">
        <f t="shared" si="226"/>
        <v>1.2726506571333673</v>
      </c>
      <c r="AJ527">
        <f t="shared" si="227"/>
        <v>-1.9192477769216735E-2</v>
      </c>
      <c r="AK527">
        <f t="shared" si="228"/>
        <v>2.0177893546708442E-3</v>
      </c>
      <c r="AL527">
        <f t="shared" si="229"/>
        <v>7.400504878085557E-3</v>
      </c>
      <c r="AM527">
        <f t="shared" si="230"/>
        <v>3.7002693269247286E-3</v>
      </c>
      <c r="AN527" s="80">
        <f t="shared" si="240"/>
        <v>5.5946847242161011E-3</v>
      </c>
      <c r="AO527" s="80">
        <f t="shared" si="240"/>
        <v>5.5942288779216968E-3</v>
      </c>
      <c r="AP527" s="80">
        <f t="shared" si="240"/>
        <v>5.5925569914601313E-3</v>
      </c>
      <c r="AQ527" s="80">
        <f t="shared" si="240"/>
        <v>5.586425090611761E-3</v>
      </c>
      <c r="AR527" s="80">
        <f t="shared" si="240"/>
        <v>5.5639354025405052E-3</v>
      </c>
      <c r="AS527" s="80">
        <f t="shared" si="240"/>
        <v>5.4814510416755884E-3</v>
      </c>
      <c r="AT527" s="80">
        <f t="shared" si="240"/>
        <v>5.1789273836108747E-3</v>
      </c>
      <c r="AU527" s="80">
        <f t="shared" si="232"/>
        <v>4.0693807318081809E-3</v>
      </c>
    </row>
    <row r="528" spans="1:64" x14ac:dyDescent="0.2">
      <c r="A528" s="16"/>
      <c r="B528" s="16"/>
      <c r="C528" s="16"/>
      <c r="D528" s="42"/>
      <c r="Z528">
        <f t="shared" si="220"/>
        <v>0</v>
      </c>
      <c r="AA528" s="80">
        <f t="shared" si="221"/>
        <v>3.4471155238050962E-3</v>
      </c>
      <c r="AB528" s="80">
        <f t="shared" si="222"/>
        <v>-9999</v>
      </c>
      <c r="AC528" s="80">
        <f t="shared" si="223"/>
        <v>0</v>
      </c>
      <c r="AD528" s="80">
        <f t="shared" si="233"/>
        <v>-9999</v>
      </c>
      <c r="AE528" s="80">
        <f t="shared" si="224"/>
        <v>0</v>
      </c>
      <c r="AF528">
        <f t="shared" si="234"/>
        <v>-9999</v>
      </c>
      <c r="AG528" s="106"/>
      <c r="AH528">
        <f t="shared" si="225"/>
        <v>-4.7256811237064993E-4</v>
      </c>
      <c r="AI528">
        <f t="shared" si="226"/>
        <v>1.2726506571333673</v>
      </c>
      <c r="AJ528">
        <f t="shared" si="227"/>
        <v>-1.9192477769216735E-2</v>
      </c>
      <c r="AK528">
        <f t="shared" si="228"/>
        <v>2.0177893546708442E-3</v>
      </c>
      <c r="AL528">
        <f t="shared" si="229"/>
        <v>7.400504878085557E-3</v>
      </c>
      <c r="AM528">
        <f t="shared" si="230"/>
        <v>3.7002693269247286E-3</v>
      </c>
      <c r="AN528" s="80">
        <f t="shared" si="240"/>
        <v>5.5946847242161011E-3</v>
      </c>
      <c r="AO528" s="80">
        <f t="shared" si="240"/>
        <v>5.5942288779216968E-3</v>
      </c>
      <c r="AP528" s="80">
        <f t="shared" si="240"/>
        <v>5.5925569914601313E-3</v>
      </c>
      <c r="AQ528" s="80">
        <f t="shared" si="240"/>
        <v>5.586425090611761E-3</v>
      </c>
      <c r="AR528" s="80">
        <f t="shared" si="240"/>
        <v>5.5639354025405052E-3</v>
      </c>
      <c r="AS528" s="80">
        <f t="shared" si="240"/>
        <v>5.4814510416755884E-3</v>
      </c>
      <c r="AT528" s="80">
        <f t="shared" si="240"/>
        <v>5.1789273836108747E-3</v>
      </c>
      <c r="AU528" s="80">
        <f t="shared" si="232"/>
        <v>4.0693807318081809E-3</v>
      </c>
    </row>
    <row r="529" spans="1:64" x14ac:dyDescent="0.2">
      <c r="A529" s="16"/>
      <c r="B529" s="16"/>
      <c r="C529" s="16"/>
      <c r="D529" s="42"/>
      <c r="Z529">
        <f t="shared" ref="Z529:Z592" si="241">F529</f>
        <v>0</v>
      </c>
      <c r="AA529" s="80">
        <f t="shared" ref="AA529:AA592" si="242">AB$3+AB$4*Z529+AB$5*Z529^2+AH529</f>
        <v>3.4471155238050962E-3</v>
      </c>
      <c r="AB529" s="80">
        <f t="shared" ref="AB529:AB592" si="243">IF(S529&lt;&gt;0,G529-AH529, -9999)</f>
        <v>-9999</v>
      </c>
      <c r="AC529" s="80">
        <f t="shared" ref="AC529:AC592" si="244">+G529-P529</f>
        <v>0</v>
      </c>
      <c r="AD529" s="80">
        <f t="shared" si="233"/>
        <v>-9999</v>
      </c>
      <c r="AE529" s="80">
        <f t="shared" ref="AE529:AE592" si="245">+(G529-AA529)^2*S529</f>
        <v>0</v>
      </c>
      <c r="AF529">
        <f t="shared" si="234"/>
        <v>-9999</v>
      </c>
      <c r="AG529" s="106"/>
      <c r="AH529">
        <f t="shared" ref="AH529:AH592" si="246">$AB$6*($AB$11/AI529*AJ529+$AB$12)</f>
        <v>-4.7256811237064993E-4</v>
      </c>
      <c r="AI529">
        <f t="shared" ref="AI529:AI592" si="247">1+$AB$7*COS(AL529)</f>
        <v>1.2726506571333673</v>
      </c>
      <c r="AJ529">
        <f t="shared" ref="AJ529:AJ592" si="248">SIN(AL529+RADIANS($AB$9))</f>
        <v>-1.9192477769216735E-2</v>
      </c>
      <c r="AK529">
        <f t="shared" ref="AK529:AK592" si="249">$AB$7*SIN(AL529)</f>
        <v>2.0177893546708442E-3</v>
      </c>
      <c r="AL529">
        <f t="shared" ref="AL529:AL592" si="250">2*ATAN(AM529)</f>
        <v>7.400504878085557E-3</v>
      </c>
      <c r="AM529">
        <f t="shared" ref="AM529:AM592" si="251">SQRT((1+$AB$7)/(1-$AB$7))*TAN(AN529/2)</f>
        <v>3.7002693269247286E-3</v>
      </c>
      <c r="AN529" s="80">
        <f t="shared" ref="AN529:AT544" si="252">$AU529+$AB$7*SIN(AO529)</f>
        <v>5.5946847242161011E-3</v>
      </c>
      <c r="AO529" s="80">
        <f t="shared" si="252"/>
        <v>5.5942288779216968E-3</v>
      </c>
      <c r="AP529" s="80">
        <f t="shared" si="252"/>
        <v>5.5925569914601313E-3</v>
      </c>
      <c r="AQ529" s="80">
        <f t="shared" si="252"/>
        <v>5.586425090611761E-3</v>
      </c>
      <c r="AR529" s="80">
        <f t="shared" si="252"/>
        <v>5.5639354025405052E-3</v>
      </c>
      <c r="AS529" s="80">
        <f t="shared" si="252"/>
        <v>5.4814510416755884E-3</v>
      </c>
      <c r="AT529" s="80">
        <f t="shared" si="252"/>
        <v>5.1789273836108747E-3</v>
      </c>
      <c r="AU529" s="80">
        <f t="shared" ref="AU529:AU592" si="253">RADIANS($AB$9)+$AB$18*(F529-AB$15)</f>
        <v>4.0693807318081809E-3</v>
      </c>
    </row>
    <row r="530" spans="1:64" x14ac:dyDescent="0.2">
      <c r="A530" s="16"/>
      <c r="B530" s="16"/>
      <c r="C530" s="16"/>
      <c r="D530" s="42"/>
      <c r="Z530">
        <f t="shared" si="241"/>
        <v>0</v>
      </c>
      <c r="AA530" s="80">
        <f t="shared" si="242"/>
        <v>3.4471155238050962E-3</v>
      </c>
      <c r="AB530" s="80">
        <f t="shared" si="243"/>
        <v>-9999</v>
      </c>
      <c r="AC530" s="80">
        <f t="shared" si="244"/>
        <v>0</v>
      </c>
      <c r="AD530" s="80">
        <f t="shared" ref="AD530:AD593" si="254">IF(S530&lt;&gt;0,G530-AA530, -9999)</f>
        <v>-9999</v>
      </c>
      <c r="AE530" s="80">
        <f t="shared" si="245"/>
        <v>0</v>
      </c>
      <c r="AF530">
        <f t="shared" ref="AF530:AF593" si="255">IF(S530&lt;&gt;0,G530-P530, -9999)</f>
        <v>-9999</v>
      </c>
      <c r="AG530" s="106"/>
      <c r="AH530">
        <f t="shared" si="246"/>
        <v>-4.7256811237064993E-4</v>
      </c>
      <c r="AI530">
        <f t="shared" si="247"/>
        <v>1.2726506571333673</v>
      </c>
      <c r="AJ530">
        <f t="shared" si="248"/>
        <v>-1.9192477769216735E-2</v>
      </c>
      <c r="AK530">
        <f t="shared" si="249"/>
        <v>2.0177893546708442E-3</v>
      </c>
      <c r="AL530">
        <f t="shared" si="250"/>
        <v>7.400504878085557E-3</v>
      </c>
      <c r="AM530">
        <f t="shared" si="251"/>
        <v>3.7002693269247286E-3</v>
      </c>
      <c r="AN530" s="80">
        <f t="shared" si="252"/>
        <v>5.5946847242161011E-3</v>
      </c>
      <c r="AO530" s="80">
        <f t="shared" si="252"/>
        <v>5.5942288779216968E-3</v>
      </c>
      <c r="AP530" s="80">
        <f t="shared" si="252"/>
        <v>5.5925569914601313E-3</v>
      </c>
      <c r="AQ530" s="80">
        <f t="shared" si="252"/>
        <v>5.586425090611761E-3</v>
      </c>
      <c r="AR530" s="80">
        <f t="shared" si="252"/>
        <v>5.5639354025405052E-3</v>
      </c>
      <c r="AS530" s="80">
        <f t="shared" si="252"/>
        <v>5.4814510416755884E-3</v>
      </c>
      <c r="AT530" s="80">
        <f t="shared" si="252"/>
        <v>5.1789273836108747E-3</v>
      </c>
      <c r="AU530" s="80">
        <f t="shared" si="253"/>
        <v>4.0693807318081809E-3</v>
      </c>
      <c r="AV530" s="80"/>
      <c r="AW530" s="80"/>
      <c r="AX530" s="80"/>
      <c r="AY530" s="80"/>
      <c r="AZ530" s="80"/>
      <c r="BA530" s="80"/>
      <c r="BB530" s="80"/>
      <c r="BC530" s="80"/>
      <c r="BD530" s="80"/>
      <c r="BE530" s="80"/>
      <c r="BF530" s="80"/>
      <c r="BG530" s="80"/>
      <c r="BH530" s="80"/>
      <c r="BI530" s="80"/>
      <c r="BJ530" s="80"/>
      <c r="BK530" s="80"/>
      <c r="BL530" s="80"/>
    </row>
    <row r="531" spans="1:64" x14ac:dyDescent="0.2">
      <c r="A531" s="16"/>
      <c r="B531" s="16"/>
      <c r="C531" s="16"/>
      <c r="D531" s="42"/>
      <c r="Z531">
        <f t="shared" si="241"/>
        <v>0</v>
      </c>
      <c r="AA531" s="80">
        <f t="shared" si="242"/>
        <v>3.4471155238050962E-3</v>
      </c>
      <c r="AB531" s="80">
        <f t="shared" si="243"/>
        <v>-9999</v>
      </c>
      <c r="AC531" s="80">
        <f t="shared" si="244"/>
        <v>0</v>
      </c>
      <c r="AD531" s="80">
        <f t="shared" si="254"/>
        <v>-9999</v>
      </c>
      <c r="AE531" s="80">
        <f t="shared" si="245"/>
        <v>0</v>
      </c>
      <c r="AF531">
        <f t="shared" si="255"/>
        <v>-9999</v>
      </c>
      <c r="AG531" s="106"/>
      <c r="AH531">
        <f t="shared" si="246"/>
        <v>-4.7256811237064993E-4</v>
      </c>
      <c r="AI531">
        <f t="shared" si="247"/>
        <v>1.2726506571333673</v>
      </c>
      <c r="AJ531">
        <f t="shared" si="248"/>
        <v>-1.9192477769216735E-2</v>
      </c>
      <c r="AK531">
        <f t="shared" si="249"/>
        <v>2.0177893546708442E-3</v>
      </c>
      <c r="AL531">
        <f t="shared" si="250"/>
        <v>7.400504878085557E-3</v>
      </c>
      <c r="AM531">
        <f t="shared" si="251"/>
        <v>3.7002693269247286E-3</v>
      </c>
      <c r="AN531" s="80">
        <f t="shared" si="252"/>
        <v>5.5946847242161011E-3</v>
      </c>
      <c r="AO531" s="80">
        <f t="shared" si="252"/>
        <v>5.5942288779216968E-3</v>
      </c>
      <c r="AP531" s="80">
        <f t="shared" si="252"/>
        <v>5.5925569914601313E-3</v>
      </c>
      <c r="AQ531" s="80">
        <f t="shared" si="252"/>
        <v>5.586425090611761E-3</v>
      </c>
      <c r="AR531" s="80">
        <f t="shared" si="252"/>
        <v>5.5639354025405052E-3</v>
      </c>
      <c r="AS531" s="80">
        <f t="shared" si="252"/>
        <v>5.4814510416755884E-3</v>
      </c>
      <c r="AT531" s="80">
        <f t="shared" si="252"/>
        <v>5.1789273836108747E-3</v>
      </c>
      <c r="AU531" s="80">
        <f t="shared" si="253"/>
        <v>4.0693807318081809E-3</v>
      </c>
    </row>
    <row r="532" spans="1:64" x14ac:dyDescent="0.2">
      <c r="A532" s="16"/>
      <c r="B532" s="16"/>
      <c r="C532" s="16"/>
      <c r="D532" s="42"/>
      <c r="Z532">
        <f t="shared" si="241"/>
        <v>0</v>
      </c>
      <c r="AA532" s="80">
        <f t="shared" si="242"/>
        <v>3.4471155238050962E-3</v>
      </c>
      <c r="AB532" s="80">
        <f t="shared" si="243"/>
        <v>-9999</v>
      </c>
      <c r="AC532" s="80">
        <f t="shared" si="244"/>
        <v>0</v>
      </c>
      <c r="AD532" s="80">
        <f t="shared" si="254"/>
        <v>-9999</v>
      </c>
      <c r="AE532" s="80">
        <f t="shared" si="245"/>
        <v>0</v>
      </c>
      <c r="AF532">
        <f t="shared" si="255"/>
        <v>-9999</v>
      </c>
      <c r="AG532" s="106"/>
      <c r="AH532">
        <f t="shared" si="246"/>
        <v>-4.7256811237064993E-4</v>
      </c>
      <c r="AI532">
        <f t="shared" si="247"/>
        <v>1.2726506571333673</v>
      </c>
      <c r="AJ532">
        <f t="shared" si="248"/>
        <v>-1.9192477769216735E-2</v>
      </c>
      <c r="AK532">
        <f t="shared" si="249"/>
        <v>2.0177893546708442E-3</v>
      </c>
      <c r="AL532">
        <f t="shared" si="250"/>
        <v>7.400504878085557E-3</v>
      </c>
      <c r="AM532">
        <f t="shared" si="251"/>
        <v>3.7002693269247286E-3</v>
      </c>
      <c r="AN532" s="80">
        <f t="shared" si="252"/>
        <v>5.5946847242161011E-3</v>
      </c>
      <c r="AO532" s="80">
        <f t="shared" si="252"/>
        <v>5.5942288779216968E-3</v>
      </c>
      <c r="AP532" s="80">
        <f t="shared" si="252"/>
        <v>5.5925569914601313E-3</v>
      </c>
      <c r="AQ532" s="80">
        <f t="shared" si="252"/>
        <v>5.586425090611761E-3</v>
      </c>
      <c r="AR532" s="80">
        <f t="shared" si="252"/>
        <v>5.5639354025405052E-3</v>
      </c>
      <c r="AS532" s="80">
        <f t="shared" si="252"/>
        <v>5.4814510416755884E-3</v>
      </c>
      <c r="AT532" s="80">
        <f t="shared" si="252"/>
        <v>5.1789273836108747E-3</v>
      </c>
      <c r="AU532" s="80">
        <f t="shared" si="253"/>
        <v>4.0693807318081809E-3</v>
      </c>
    </row>
    <row r="533" spans="1:64" x14ac:dyDescent="0.2">
      <c r="A533" s="16"/>
      <c r="B533" s="16"/>
      <c r="C533" s="16"/>
      <c r="D533" s="42"/>
      <c r="Z533">
        <f t="shared" si="241"/>
        <v>0</v>
      </c>
      <c r="AA533" s="80">
        <f t="shared" si="242"/>
        <v>3.4471155238050962E-3</v>
      </c>
      <c r="AB533" s="80">
        <f t="shared" si="243"/>
        <v>-9999</v>
      </c>
      <c r="AC533" s="80">
        <f t="shared" si="244"/>
        <v>0</v>
      </c>
      <c r="AD533" s="80">
        <f t="shared" si="254"/>
        <v>-9999</v>
      </c>
      <c r="AE533" s="80">
        <f t="shared" si="245"/>
        <v>0</v>
      </c>
      <c r="AF533">
        <f t="shared" si="255"/>
        <v>-9999</v>
      </c>
      <c r="AG533" s="106"/>
      <c r="AH533">
        <f t="shared" si="246"/>
        <v>-4.7256811237064993E-4</v>
      </c>
      <c r="AI533">
        <f t="shared" si="247"/>
        <v>1.2726506571333673</v>
      </c>
      <c r="AJ533">
        <f t="shared" si="248"/>
        <v>-1.9192477769216735E-2</v>
      </c>
      <c r="AK533">
        <f t="shared" si="249"/>
        <v>2.0177893546708442E-3</v>
      </c>
      <c r="AL533">
        <f t="shared" si="250"/>
        <v>7.400504878085557E-3</v>
      </c>
      <c r="AM533">
        <f t="shared" si="251"/>
        <v>3.7002693269247286E-3</v>
      </c>
      <c r="AN533" s="80">
        <f t="shared" si="252"/>
        <v>5.5946847242161011E-3</v>
      </c>
      <c r="AO533" s="80">
        <f t="shared" si="252"/>
        <v>5.5942288779216968E-3</v>
      </c>
      <c r="AP533" s="80">
        <f t="shared" si="252"/>
        <v>5.5925569914601313E-3</v>
      </c>
      <c r="AQ533" s="80">
        <f t="shared" si="252"/>
        <v>5.586425090611761E-3</v>
      </c>
      <c r="AR533" s="80">
        <f t="shared" si="252"/>
        <v>5.5639354025405052E-3</v>
      </c>
      <c r="AS533" s="80">
        <f t="shared" si="252"/>
        <v>5.4814510416755884E-3</v>
      </c>
      <c r="AT533" s="80">
        <f t="shared" si="252"/>
        <v>5.1789273836108747E-3</v>
      </c>
      <c r="AU533" s="80">
        <f t="shared" si="253"/>
        <v>4.0693807318081809E-3</v>
      </c>
    </row>
    <row r="534" spans="1:64" x14ac:dyDescent="0.2">
      <c r="A534" s="16"/>
      <c r="B534" s="16"/>
      <c r="C534" s="16"/>
      <c r="D534" s="42"/>
      <c r="Z534">
        <f t="shared" si="241"/>
        <v>0</v>
      </c>
      <c r="AA534" s="80">
        <f t="shared" si="242"/>
        <v>3.4471155238050962E-3</v>
      </c>
      <c r="AB534" s="80">
        <f t="shared" si="243"/>
        <v>-9999</v>
      </c>
      <c r="AC534" s="80">
        <f t="shared" si="244"/>
        <v>0</v>
      </c>
      <c r="AD534" s="80">
        <f t="shared" si="254"/>
        <v>-9999</v>
      </c>
      <c r="AE534" s="80">
        <f t="shared" si="245"/>
        <v>0</v>
      </c>
      <c r="AF534">
        <f t="shared" si="255"/>
        <v>-9999</v>
      </c>
      <c r="AG534" s="106"/>
      <c r="AH534">
        <f t="shared" si="246"/>
        <v>-4.7256811237064993E-4</v>
      </c>
      <c r="AI534">
        <f t="shared" si="247"/>
        <v>1.2726506571333673</v>
      </c>
      <c r="AJ534">
        <f t="shared" si="248"/>
        <v>-1.9192477769216735E-2</v>
      </c>
      <c r="AK534">
        <f t="shared" si="249"/>
        <v>2.0177893546708442E-3</v>
      </c>
      <c r="AL534">
        <f t="shared" si="250"/>
        <v>7.400504878085557E-3</v>
      </c>
      <c r="AM534">
        <f t="shared" si="251"/>
        <v>3.7002693269247286E-3</v>
      </c>
      <c r="AN534" s="80">
        <f t="shared" si="252"/>
        <v>5.5946847242161011E-3</v>
      </c>
      <c r="AO534" s="80">
        <f t="shared" si="252"/>
        <v>5.5942288779216968E-3</v>
      </c>
      <c r="AP534" s="80">
        <f t="shared" si="252"/>
        <v>5.5925569914601313E-3</v>
      </c>
      <c r="AQ534" s="80">
        <f t="shared" si="252"/>
        <v>5.586425090611761E-3</v>
      </c>
      <c r="AR534" s="80">
        <f t="shared" si="252"/>
        <v>5.5639354025405052E-3</v>
      </c>
      <c r="AS534" s="80">
        <f t="shared" si="252"/>
        <v>5.4814510416755884E-3</v>
      </c>
      <c r="AT534" s="80">
        <f t="shared" si="252"/>
        <v>5.1789273836108747E-3</v>
      </c>
      <c r="AU534" s="80">
        <f t="shared" si="253"/>
        <v>4.0693807318081809E-3</v>
      </c>
    </row>
    <row r="535" spans="1:64" x14ac:dyDescent="0.2">
      <c r="A535" s="16"/>
      <c r="B535" s="16"/>
      <c r="C535" s="16"/>
      <c r="D535" s="42"/>
      <c r="Z535">
        <f t="shared" si="241"/>
        <v>0</v>
      </c>
      <c r="AA535" s="80">
        <f t="shared" si="242"/>
        <v>3.4471155238050962E-3</v>
      </c>
      <c r="AB535" s="80">
        <f t="shared" si="243"/>
        <v>-9999</v>
      </c>
      <c r="AC535" s="80">
        <f t="shared" si="244"/>
        <v>0</v>
      </c>
      <c r="AD535" s="80">
        <f t="shared" si="254"/>
        <v>-9999</v>
      </c>
      <c r="AE535" s="80">
        <f t="shared" si="245"/>
        <v>0</v>
      </c>
      <c r="AF535">
        <f t="shared" si="255"/>
        <v>-9999</v>
      </c>
      <c r="AG535" s="106"/>
      <c r="AH535">
        <f t="shared" si="246"/>
        <v>-4.7256811237064993E-4</v>
      </c>
      <c r="AI535">
        <f t="shared" si="247"/>
        <v>1.2726506571333673</v>
      </c>
      <c r="AJ535">
        <f t="shared" si="248"/>
        <v>-1.9192477769216735E-2</v>
      </c>
      <c r="AK535">
        <f t="shared" si="249"/>
        <v>2.0177893546708442E-3</v>
      </c>
      <c r="AL535">
        <f t="shared" si="250"/>
        <v>7.400504878085557E-3</v>
      </c>
      <c r="AM535">
        <f t="shared" si="251"/>
        <v>3.7002693269247286E-3</v>
      </c>
      <c r="AN535" s="80">
        <f t="shared" si="252"/>
        <v>5.5946847242161011E-3</v>
      </c>
      <c r="AO535" s="80">
        <f t="shared" si="252"/>
        <v>5.5942288779216968E-3</v>
      </c>
      <c r="AP535" s="80">
        <f t="shared" si="252"/>
        <v>5.5925569914601313E-3</v>
      </c>
      <c r="AQ535" s="80">
        <f t="shared" si="252"/>
        <v>5.586425090611761E-3</v>
      </c>
      <c r="AR535" s="80">
        <f t="shared" si="252"/>
        <v>5.5639354025405052E-3</v>
      </c>
      <c r="AS535" s="80">
        <f t="shared" si="252"/>
        <v>5.4814510416755884E-3</v>
      </c>
      <c r="AT535" s="80">
        <f t="shared" si="252"/>
        <v>5.1789273836108747E-3</v>
      </c>
      <c r="AU535" s="80">
        <f t="shared" si="253"/>
        <v>4.0693807318081809E-3</v>
      </c>
    </row>
    <row r="536" spans="1:64" x14ac:dyDescent="0.2">
      <c r="A536" s="16"/>
      <c r="B536" s="16"/>
      <c r="C536" s="16"/>
      <c r="D536" s="42"/>
      <c r="Z536">
        <f t="shared" si="241"/>
        <v>0</v>
      </c>
      <c r="AA536" s="80">
        <f t="shared" si="242"/>
        <v>3.4471155238050962E-3</v>
      </c>
      <c r="AB536" s="80">
        <f t="shared" si="243"/>
        <v>-9999</v>
      </c>
      <c r="AC536" s="80">
        <f t="shared" si="244"/>
        <v>0</v>
      </c>
      <c r="AD536" s="80">
        <f t="shared" si="254"/>
        <v>-9999</v>
      </c>
      <c r="AE536" s="80">
        <f t="shared" si="245"/>
        <v>0</v>
      </c>
      <c r="AF536">
        <f t="shared" si="255"/>
        <v>-9999</v>
      </c>
      <c r="AG536" s="106"/>
      <c r="AH536">
        <f t="shared" si="246"/>
        <v>-4.7256811237064993E-4</v>
      </c>
      <c r="AI536">
        <f t="shared" si="247"/>
        <v>1.2726506571333673</v>
      </c>
      <c r="AJ536">
        <f t="shared" si="248"/>
        <v>-1.9192477769216735E-2</v>
      </c>
      <c r="AK536">
        <f t="shared" si="249"/>
        <v>2.0177893546708442E-3</v>
      </c>
      <c r="AL536">
        <f t="shared" si="250"/>
        <v>7.400504878085557E-3</v>
      </c>
      <c r="AM536">
        <f t="shared" si="251"/>
        <v>3.7002693269247286E-3</v>
      </c>
      <c r="AN536" s="80">
        <f t="shared" si="252"/>
        <v>5.5946847242161011E-3</v>
      </c>
      <c r="AO536" s="80">
        <f t="shared" si="252"/>
        <v>5.5942288779216968E-3</v>
      </c>
      <c r="AP536" s="80">
        <f t="shared" si="252"/>
        <v>5.5925569914601313E-3</v>
      </c>
      <c r="AQ536" s="80">
        <f t="shared" si="252"/>
        <v>5.586425090611761E-3</v>
      </c>
      <c r="AR536" s="80">
        <f t="shared" si="252"/>
        <v>5.5639354025405052E-3</v>
      </c>
      <c r="AS536" s="80">
        <f t="shared" si="252"/>
        <v>5.4814510416755884E-3</v>
      </c>
      <c r="AT536" s="80">
        <f t="shared" si="252"/>
        <v>5.1789273836108747E-3</v>
      </c>
      <c r="AU536" s="80">
        <f t="shared" si="253"/>
        <v>4.0693807318081809E-3</v>
      </c>
    </row>
    <row r="537" spans="1:64" x14ac:dyDescent="0.2">
      <c r="A537" s="16"/>
      <c r="B537" s="16"/>
      <c r="C537" s="16"/>
      <c r="D537" s="42"/>
      <c r="Z537">
        <f t="shared" si="241"/>
        <v>0</v>
      </c>
      <c r="AA537" s="80">
        <f t="shared" si="242"/>
        <v>3.4471155238050962E-3</v>
      </c>
      <c r="AB537" s="80">
        <f t="shared" si="243"/>
        <v>-9999</v>
      </c>
      <c r="AC537" s="80">
        <f t="shared" si="244"/>
        <v>0</v>
      </c>
      <c r="AD537" s="80">
        <f t="shared" si="254"/>
        <v>-9999</v>
      </c>
      <c r="AE537" s="80">
        <f t="shared" si="245"/>
        <v>0</v>
      </c>
      <c r="AF537">
        <f t="shared" si="255"/>
        <v>-9999</v>
      </c>
      <c r="AG537" s="106"/>
      <c r="AH537">
        <f t="shared" si="246"/>
        <v>-4.7256811237064993E-4</v>
      </c>
      <c r="AI537">
        <f t="shared" si="247"/>
        <v>1.2726506571333673</v>
      </c>
      <c r="AJ537">
        <f t="shared" si="248"/>
        <v>-1.9192477769216735E-2</v>
      </c>
      <c r="AK537">
        <f t="shared" si="249"/>
        <v>2.0177893546708442E-3</v>
      </c>
      <c r="AL537">
        <f t="shared" si="250"/>
        <v>7.400504878085557E-3</v>
      </c>
      <c r="AM537">
        <f t="shared" si="251"/>
        <v>3.7002693269247286E-3</v>
      </c>
      <c r="AN537" s="80">
        <f t="shared" si="252"/>
        <v>5.5946847242161011E-3</v>
      </c>
      <c r="AO537" s="80">
        <f t="shared" si="252"/>
        <v>5.5942288779216968E-3</v>
      </c>
      <c r="AP537" s="80">
        <f t="shared" si="252"/>
        <v>5.5925569914601313E-3</v>
      </c>
      <c r="AQ537" s="80">
        <f t="shared" si="252"/>
        <v>5.586425090611761E-3</v>
      </c>
      <c r="AR537" s="80">
        <f t="shared" si="252"/>
        <v>5.5639354025405052E-3</v>
      </c>
      <c r="AS537" s="80">
        <f t="shared" si="252"/>
        <v>5.4814510416755884E-3</v>
      </c>
      <c r="AT537" s="80">
        <f t="shared" si="252"/>
        <v>5.1789273836108747E-3</v>
      </c>
      <c r="AU537" s="80">
        <f t="shared" si="253"/>
        <v>4.0693807318081809E-3</v>
      </c>
    </row>
    <row r="538" spans="1:64" x14ac:dyDescent="0.2">
      <c r="A538" s="16"/>
      <c r="B538" s="16"/>
      <c r="C538" s="16"/>
      <c r="D538" s="42"/>
      <c r="Z538">
        <f t="shared" si="241"/>
        <v>0</v>
      </c>
      <c r="AA538" s="80">
        <f t="shared" si="242"/>
        <v>3.4471155238050962E-3</v>
      </c>
      <c r="AB538" s="80">
        <f t="shared" si="243"/>
        <v>-9999</v>
      </c>
      <c r="AC538" s="80">
        <f t="shared" si="244"/>
        <v>0</v>
      </c>
      <c r="AD538" s="80">
        <f t="shared" si="254"/>
        <v>-9999</v>
      </c>
      <c r="AE538" s="80">
        <f t="shared" si="245"/>
        <v>0</v>
      </c>
      <c r="AF538">
        <f t="shared" si="255"/>
        <v>-9999</v>
      </c>
      <c r="AG538" s="106"/>
      <c r="AH538">
        <f t="shared" si="246"/>
        <v>-4.7256811237064993E-4</v>
      </c>
      <c r="AI538">
        <f t="shared" si="247"/>
        <v>1.2726506571333673</v>
      </c>
      <c r="AJ538">
        <f t="shared" si="248"/>
        <v>-1.9192477769216735E-2</v>
      </c>
      <c r="AK538">
        <f t="shared" si="249"/>
        <v>2.0177893546708442E-3</v>
      </c>
      <c r="AL538">
        <f t="shared" si="250"/>
        <v>7.400504878085557E-3</v>
      </c>
      <c r="AM538">
        <f t="shared" si="251"/>
        <v>3.7002693269247286E-3</v>
      </c>
      <c r="AN538" s="80">
        <f t="shared" si="252"/>
        <v>5.5946847242161011E-3</v>
      </c>
      <c r="AO538" s="80">
        <f t="shared" si="252"/>
        <v>5.5942288779216968E-3</v>
      </c>
      <c r="AP538" s="80">
        <f t="shared" si="252"/>
        <v>5.5925569914601313E-3</v>
      </c>
      <c r="AQ538" s="80">
        <f t="shared" si="252"/>
        <v>5.586425090611761E-3</v>
      </c>
      <c r="AR538" s="80">
        <f t="shared" si="252"/>
        <v>5.5639354025405052E-3</v>
      </c>
      <c r="AS538" s="80">
        <f t="shared" si="252"/>
        <v>5.4814510416755884E-3</v>
      </c>
      <c r="AT538" s="80">
        <f t="shared" si="252"/>
        <v>5.1789273836108747E-3</v>
      </c>
      <c r="AU538" s="80">
        <f t="shared" si="253"/>
        <v>4.0693807318081809E-3</v>
      </c>
    </row>
    <row r="539" spans="1:64" x14ac:dyDescent="0.2">
      <c r="A539" s="16"/>
      <c r="B539" s="16"/>
      <c r="C539" s="16"/>
      <c r="D539" s="42"/>
      <c r="Z539">
        <f t="shared" si="241"/>
        <v>0</v>
      </c>
      <c r="AA539" s="80">
        <f t="shared" si="242"/>
        <v>3.4471155238050962E-3</v>
      </c>
      <c r="AB539" s="80">
        <f t="shared" si="243"/>
        <v>-9999</v>
      </c>
      <c r="AC539" s="80">
        <f t="shared" si="244"/>
        <v>0</v>
      </c>
      <c r="AD539" s="80">
        <f t="shared" si="254"/>
        <v>-9999</v>
      </c>
      <c r="AE539" s="80">
        <f t="shared" si="245"/>
        <v>0</v>
      </c>
      <c r="AF539">
        <f t="shared" si="255"/>
        <v>-9999</v>
      </c>
      <c r="AG539" s="106"/>
      <c r="AH539">
        <f t="shared" si="246"/>
        <v>-4.7256811237064993E-4</v>
      </c>
      <c r="AI539">
        <f t="shared" si="247"/>
        <v>1.2726506571333673</v>
      </c>
      <c r="AJ539">
        <f t="shared" si="248"/>
        <v>-1.9192477769216735E-2</v>
      </c>
      <c r="AK539">
        <f t="shared" si="249"/>
        <v>2.0177893546708442E-3</v>
      </c>
      <c r="AL539">
        <f t="shared" si="250"/>
        <v>7.400504878085557E-3</v>
      </c>
      <c r="AM539">
        <f t="shared" si="251"/>
        <v>3.7002693269247286E-3</v>
      </c>
      <c r="AN539" s="80">
        <f t="shared" si="252"/>
        <v>5.5946847242161011E-3</v>
      </c>
      <c r="AO539" s="80">
        <f t="shared" si="252"/>
        <v>5.5942288779216968E-3</v>
      </c>
      <c r="AP539" s="80">
        <f t="shared" si="252"/>
        <v>5.5925569914601313E-3</v>
      </c>
      <c r="AQ539" s="80">
        <f t="shared" si="252"/>
        <v>5.586425090611761E-3</v>
      </c>
      <c r="AR539" s="80">
        <f t="shared" si="252"/>
        <v>5.5639354025405052E-3</v>
      </c>
      <c r="AS539" s="80">
        <f t="shared" si="252"/>
        <v>5.4814510416755884E-3</v>
      </c>
      <c r="AT539" s="80">
        <f t="shared" si="252"/>
        <v>5.1789273836108747E-3</v>
      </c>
      <c r="AU539" s="80">
        <f t="shared" si="253"/>
        <v>4.0693807318081809E-3</v>
      </c>
    </row>
    <row r="540" spans="1:64" x14ac:dyDescent="0.2">
      <c r="A540" s="16"/>
      <c r="B540" s="16"/>
      <c r="C540" s="16"/>
      <c r="D540" s="42"/>
      <c r="Z540">
        <f t="shared" si="241"/>
        <v>0</v>
      </c>
      <c r="AA540" s="80">
        <f t="shared" si="242"/>
        <v>3.4471155238050962E-3</v>
      </c>
      <c r="AB540" s="80">
        <f t="shared" si="243"/>
        <v>-9999</v>
      </c>
      <c r="AC540" s="80">
        <f t="shared" si="244"/>
        <v>0</v>
      </c>
      <c r="AD540" s="80">
        <f t="shared" si="254"/>
        <v>-9999</v>
      </c>
      <c r="AE540" s="80">
        <f t="shared" si="245"/>
        <v>0</v>
      </c>
      <c r="AF540">
        <f t="shared" si="255"/>
        <v>-9999</v>
      </c>
      <c r="AG540" s="106"/>
      <c r="AH540">
        <f t="shared" si="246"/>
        <v>-4.7256811237064993E-4</v>
      </c>
      <c r="AI540">
        <f t="shared" si="247"/>
        <v>1.2726506571333673</v>
      </c>
      <c r="AJ540">
        <f t="shared" si="248"/>
        <v>-1.9192477769216735E-2</v>
      </c>
      <c r="AK540">
        <f t="shared" si="249"/>
        <v>2.0177893546708442E-3</v>
      </c>
      <c r="AL540">
        <f t="shared" si="250"/>
        <v>7.400504878085557E-3</v>
      </c>
      <c r="AM540">
        <f t="shared" si="251"/>
        <v>3.7002693269247286E-3</v>
      </c>
      <c r="AN540" s="80">
        <f t="shared" si="252"/>
        <v>5.5946847242161011E-3</v>
      </c>
      <c r="AO540" s="80">
        <f t="shared" si="252"/>
        <v>5.5942288779216968E-3</v>
      </c>
      <c r="AP540" s="80">
        <f t="shared" si="252"/>
        <v>5.5925569914601313E-3</v>
      </c>
      <c r="AQ540" s="80">
        <f t="shared" si="252"/>
        <v>5.586425090611761E-3</v>
      </c>
      <c r="AR540" s="80">
        <f t="shared" si="252"/>
        <v>5.5639354025405052E-3</v>
      </c>
      <c r="AS540" s="80">
        <f t="shared" si="252"/>
        <v>5.4814510416755884E-3</v>
      </c>
      <c r="AT540" s="80">
        <f t="shared" si="252"/>
        <v>5.1789273836108747E-3</v>
      </c>
      <c r="AU540" s="80">
        <f t="shared" si="253"/>
        <v>4.0693807318081809E-3</v>
      </c>
    </row>
    <row r="541" spans="1:64" x14ac:dyDescent="0.2">
      <c r="A541" s="16"/>
      <c r="B541" s="16"/>
      <c r="C541" s="16"/>
      <c r="D541" s="42"/>
      <c r="Z541">
        <f t="shared" si="241"/>
        <v>0</v>
      </c>
      <c r="AA541" s="80">
        <f t="shared" si="242"/>
        <v>3.4471155238050962E-3</v>
      </c>
      <c r="AB541" s="80">
        <f t="shared" si="243"/>
        <v>-9999</v>
      </c>
      <c r="AC541" s="80">
        <f t="shared" si="244"/>
        <v>0</v>
      </c>
      <c r="AD541" s="80">
        <f t="shared" si="254"/>
        <v>-9999</v>
      </c>
      <c r="AE541" s="80">
        <f t="shared" si="245"/>
        <v>0</v>
      </c>
      <c r="AF541">
        <f t="shared" si="255"/>
        <v>-9999</v>
      </c>
      <c r="AG541" s="106"/>
      <c r="AH541">
        <f t="shared" si="246"/>
        <v>-4.7256811237064993E-4</v>
      </c>
      <c r="AI541">
        <f t="shared" si="247"/>
        <v>1.2726506571333673</v>
      </c>
      <c r="AJ541">
        <f t="shared" si="248"/>
        <v>-1.9192477769216735E-2</v>
      </c>
      <c r="AK541">
        <f t="shared" si="249"/>
        <v>2.0177893546708442E-3</v>
      </c>
      <c r="AL541">
        <f t="shared" si="250"/>
        <v>7.400504878085557E-3</v>
      </c>
      <c r="AM541">
        <f t="shared" si="251"/>
        <v>3.7002693269247286E-3</v>
      </c>
      <c r="AN541" s="80">
        <f t="shared" si="252"/>
        <v>5.5946847242161011E-3</v>
      </c>
      <c r="AO541" s="80">
        <f t="shared" si="252"/>
        <v>5.5942288779216968E-3</v>
      </c>
      <c r="AP541" s="80">
        <f t="shared" si="252"/>
        <v>5.5925569914601313E-3</v>
      </c>
      <c r="AQ541" s="80">
        <f t="shared" si="252"/>
        <v>5.586425090611761E-3</v>
      </c>
      <c r="AR541" s="80">
        <f t="shared" si="252"/>
        <v>5.5639354025405052E-3</v>
      </c>
      <c r="AS541" s="80">
        <f t="shared" si="252"/>
        <v>5.4814510416755884E-3</v>
      </c>
      <c r="AT541" s="80">
        <f t="shared" si="252"/>
        <v>5.1789273836108747E-3</v>
      </c>
      <c r="AU541" s="80">
        <f t="shared" si="253"/>
        <v>4.0693807318081809E-3</v>
      </c>
    </row>
    <row r="542" spans="1:64" x14ac:dyDescent="0.2">
      <c r="A542" s="16"/>
      <c r="B542" s="16"/>
      <c r="C542" s="16"/>
      <c r="D542" s="42"/>
      <c r="Z542">
        <f t="shared" si="241"/>
        <v>0</v>
      </c>
      <c r="AA542" s="80">
        <f t="shared" si="242"/>
        <v>3.4471155238050962E-3</v>
      </c>
      <c r="AB542" s="80">
        <f t="shared" si="243"/>
        <v>-9999</v>
      </c>
      <c r="AC542" s="80">
        <f t="shared" si="244"/>
        <v>0</v>
      </c>
      <c r="AD542" s="80">
        <f t="shared" si="254"/>
        <v>-9999</v>
      </c>
      <c r="AE542" s="80">
        <f t="shared" si="245"/>
        <v>0</v>
      </c>
      <c r="AF542">
        <f t="shared" si="255"/>
        <v>-9999</v>
      </c>
      <c r="AG542" s="106"/>
      <c r="AH542">
        <f t="shared" si="246"/>
        <v>-4.7256811237064993E-4</v>
      </c>
      <c r="AI542">
        <f t="shared" si="247"/>
        <v>1.2726506571333673</v>
      </c>
      <c r="AJ542">
        <f t="shared" si="248"/>
        <v>-1.9192477769216735E-2</v>
      </c>
      <c r="AK542">
        <f t="shared" si="249"/>
        <v>2.0177893546708442E-3</v>
      </c>
      <c r="AL542">
        <f t="shared" si="250"/>
        <v>7.400504878085557E-3</v>
      </c>
      <c r="AM542">
        <f t="shared" si="251"/>
        <v>3.7002693269247286E-3</v>
      </c>
      <c r="AN542" s="80">
        <f t="shared" si="252"/>
        <v>5.5946847242161011E-3</v>
      </c>
      <c r="AO542" s="80">
        <f t="shared" si="252"/>
        <v>5.5942288779216968E-3</v>
      </c>
      <c r="AP542" s="80">
        <f t="shared" si="252"/>
        <v>5.5925569914601313E-3</v>
      </c>
      <c r="AQ542" s="80">
        <f t="shared" si="252"/>
        <v>5.586425090611761E-3</v>
      </c>
      <c r="AR542" s="80">
        <f t="shared" si="252"/>
        <v>5.5639354025405052E-3</v>
      </c>
      <c r="AS542" s="80">
        <f t="shared" si="252"/>
        <v>5.4814510416755884E-3</v>
      </c>
      <c r="AT542" s="80">
        <f t="shared" si="252"/>
        <v>5.1789273836108747E-3</v>
      </c>
      <c r="AU542" s="80">
        <f t="shared" si="253"/>
        <v>4.0693807318081809E-3</v>
      </c>
    </row>
    <row r="543" spans="1:64" x14ac:dyDescent="0.2">
      <c r="A543" s="16"/>
      <c r="B543" s="16"/>
      <c r="C543" s="16"/>
      <c r="D543" s="42"/>
      <c r="Z543">
        <f t="shared" si="241"/>
        <v>0</v>
      </c>
      <c r="AA543" s="80">
        <f t="shared" si="242"/>
        <v>3.4471155238050962E-3</v>
      </c>
      <c r="AB543" s="80">
        <f t="shared" si="243"/>
        <v>-9999</v>
      </c>
      <c r="AC543" s="80">
        <f t="shared" si="244"/>
        <v>0</v>
      </c>
      <c r="AD543" s="80">
        <f t="shared" si="254"/>
        <v>-9999</v>
      </c>
      <c r="AE543" s="80">
        <f t="shared" si="245"/>
        <v>0</v>
      </c>
      <c r="AF543">
        <f t="shared" si="255"/>
        <v>-9999</v>
      </c>
      <c r="AG543" s="106"/>
      <c r="AH543">
        <f t="shared" si="246"/>
        <v>-4.7256811237064993E-4</v>
      </c>
      <c r="AI543">
        <f t="shared" si="247"/>
        <v>1.2726506571333673</v>
      </c>
      <c r="AJ543">
        <f t="shared" si="248"/>
        <v>-1.9192477769216735E-2</v>
      </c>
      <c r="AK543">
        <f t="shared" si="249"/>
        <v>2.0177893546708442E-3</v>
      </c>
      <c r="AL543">
        <f t="shared" si="250"/>
        <v>7.400504878085557E-3</v>
      </c>
      <c r="AM543">
        <f t="shared" si="251"/>
        <v>3.7002693269247286E-3</v>
      </c>
      <c r="AN543" s="80">
        <f t="shared" si="252"/>
        <v>5.5946847242161011E-3</v>
      </c>
      <c r="AO543" s="80">
        <f t="shared" si="252"/>
        <v>5.5942288779216968E-3</v>
      </c>
      <c r="AP543" s="80">
        <f t="shared" si="252"/>
        <v>5.5925569914601313E-3</v>
      </c>
      <c r="AQ543" s="80">
        <f t="shared" si="252"/>
        <v>5.586425090611761E-3</v>
      </c>
      <c r="AR543" s="80">
        <f t="shared" si="252"/>
        <v>5.5639354025405052E-3</v>
      </c>
      <c r="AS543" s="80">
        <f t="shared" si="252"/>
        <v>5.4814510416755884E-3</v>
      </c>
      <c r="AT543" s="80">
        <f t="shared" si="252"/>
        <v>5.1789273836108747E-3</v>
      </c>
      <c r="AU543" s="80">
        <f t="shared" si="253"/>
        <v>4.0693807318081809E-3</v>
      </c>
    </row>
    <row r="544" spans="1:64" x14ac:dyDescent="0.2">
      <c r="A544" s="16"/>
      <c r="B544" s="16"/>
      <c r="C544" s="16"/>
      <c r="D544" s="42"/>
      <c r="Z544">
        <f t="shared" si="241"/>
        <v>0</v>
      </c>
      <c r="AA544" s="80">
        <f t="shared" si="242"/>
        <v>3.4471155238050962E-3</v>
      </c>
      <c r="AB544" s="80">
        <f t="shared" si="243"/>
        <v>-9999</v>
      </c>
      <c r="AC544" s="80">
        <f t="shared" si="244"/>
        <v>0</v>
      </c>
      <c r="AD544" s="80">
        <f t="shared" si="254"/>
        <v>-9999</v>
      </c>
      <c r="AE544" s="80">
        <f t="shared" si="245"/>
        <v>0</v>
      </c>
      <c r="AF544">
        <f t="shared" si="255"/>
        <v>-9999</v>
      </c>
      <c r="AG544" s="106"/>
      <c r="AH544">
        <f t="shared" si="246"/>
        <v>-4.7256811237064993E-4</v>
      </c>
      <c r="AI544">
        <f t="shared" si="247"/>
        <v>1.2726506571333673</v>
      </c>
      <c r="AJ544">
        <f t="shared" si="248"/>
        <v>-1.9192477769216735E-2</v>
      </c>
      <c r="AK544">
        <f t="shared" si="249"/>
        <v>2.0177893546708442E-3</v>
      </c>
      <c r="AL544">
        <f t="shared" si="250"/>
        <v>7.400504878085557E-3</v>
      </c>
      <c r="AM544">
        <f t="shared" si="251"/>
        <v>3.7002693269247286E-3</v>
      </c>
      <c r="AN544" s="80">
        <f t="shared" si="252"/>
        <v>5.5946847242161011E-3</v>
      </c>
      <c r="AO544" s="80">
        <f t="shared" si="252"/>
        <v>5.5942288779216968E-3</v>
      </c>
      <c r="AP544" s="80">
        <f t="shared" si="252"/>
        <v>5.5925569914601313E-3</v>
      </c>
      <c r="AQ544" s="80">
        <f t="shared" si="252"/>
        <v>5.586425090611761E-3</v>
      </c>
      <c r="AR544" s="80">
        <f t="shared" si="252"/>
        <v>5.5639354025405052E-3</v>
      </c>
      <c r="AS544" s="80">
        <f t="shared" si="252"/>
        <v>5.4814510416755884E-3</v>
      </c>
      <c r="AT544" s="80">
        <f t="shared" si="252"/>
        <v>5.1789273836108747E-3</v>
      </c>
      <c r="AU544" s="80">
        <f t="shared" si="253"/>
        <v>4.0693807318081809E-3</v>
      </c>
    </row>
    <row r="545" spans="1:48" x14ac:dyDescent="0.2">
      <c r="A545" s="16"/>
      <c r="B545" s="16"/>
      <c r="C545" s="16"/>
      <c r="D545" s="42"/>
      <c r="Z545">
        <f t="shared" si="241"/>
        <v>0</v>
      </c>
      <c r="AA545" s="80">
        <f t="shared" si="242"/>
        <v>3.4471155238050962E-3</v>
      </c>
      <c r="AB545" s="80">
        <f t="shared" si="243"/>
        <v>-9999</v>
      </c>
      <c r="AC545" s="80">
        <f t="shared" si="244"/>
        <v>0</v>
      </c>
      <c r="AD545" s="80">
        <f t="shared" si="254"/>
        <v>-9999</v>
      </c>
      <c r="AE545" s="80">
        <f t="shared" si="245"/>
        <v>0</v>
      </c>
      <c r="AF545">
        <f t="shared" si="255"/>
        <v>-9999</v>
      </c>
      <c r="AG545" s="106"/>
      <c r="AH545">
        <f t="shared" si="246"/>
        <v>-4.7256811237064993E-4</v>
      </c>
      <c r="AI545">
        <f t="shared" si="247"/>
        <v>1.2726506571333673</v>
      </c>
      <c r="AJ545">
        <f t="shared" si="248"/>
        <v>-1.9192477769216735E-2</v>
      </c>
      <c r="AK545">
        <f t="shared" si="249"/>
        <v>2.0177893546708442E-3</v>
      </c>
      <c r="AL545">
        <f t="shared" si="250"/>
        <v>7.400504878085557E-3</v>
      </c>
      <c r="AM545">
        <f t="shared" si="251"/>
        <v>3.7002693269247286E-3</v>
      </c>
      <c r="AN545" s="80">
        <f t="shared" ref="AN545:AT560" si="256">$AU545+$AB$7*SIN(AO545)</f>
        <v>5.5946847242161011E-3</v>
      </c>
      <c r="AO545" s="80">
        <f t="shared" si="256"/>
        <v>5.5942288779216968E-3</v>
      </c>
      <c r="AP545" s="80">
        <f t="shared" si="256"/>
        <v>5.5925569914601313E-3</v>
      </c>
      <c r="AQ545" s="80">
        <f t="shared" si="256"/>
        <v>5.586425090611761E-3</v>
      </c>
      <c r="AR545" s="80">
        <f t="shared" si="256"/>
        <v>5.5639354025405052E-3</v>
      </c>
      <c r="AS545" s="80">
        <f t="shared" si="256"/>
        <v>5.4814510416755884E-3</v>
      </c>
      <c r="AT545" s="80">
        <f t="shared" si="256"/>
        <v>5.1789273836108747E-3</v>
      </c>
      <c r="AU545" s="80">
        <f t="shared" si="253"/>
        <v>4.0693807318081809E-3</v>
      </c>
    </row>
    <row r="546" spans="1:48" x14ac:dyDescent="0.2">
      <c r="A546" s="16"/>
      <c r="B546" s="16"/>
      <c r="C546" s="16"/>
      <c r="D546" s="42"/>
      <c r="Z546">
        <f t="shared" si="241"/>
        <v>0</v>
      </c>
      <c r="AA546" s="80">
        <f t="shared" si="242"/>
        <v>3.4471155238050962E-3</v>
      </c>
      <c r="AB546" s="80">
        <f t="shared" si="243"/>
        <v>-9999</v>
      </c>
      <c r="AC546" s="80">
        <f t="shared" si="244"/>
        <v>0</v>
      </c>
      <c r="AD546" s="80">
        <f t="shared" si="254"/>
        <v>-9999</v>
      </c>
      <c r="AE546" s="80">
        <f t="shared" si="245"/>
        <v>0</v>
      </c>
      <c r="AF546">
        <f t="shared" si="255"/>
        <v>-9999</v>
      </c>
      <c r="AG546" s="106"/>
      <c r="AH546">
        <f t="shared" si="246"/>
        <v>-4.7256811237064993E-4</v>
      </c>
      <c r="AI546">
        <f t="shared" si="247"/>
        <v>1.2726506571333673</v>
      </c>
      <c r="AJ546">
        <f t="shared" si="248"/>
        <v>-1.9192477769216735E-2</v>
      </c>
      <c r="AK546">
        <f t="shared" si="249"/>
        <v>2.0177893546708442E-3</v>
      </c>
      <c r="AL546">
        <f t="shared" si="250"/>
        <v>7.400504878085557E-3</v>
      </c>
      <c r="AM546">
        <f t="shared" si="251"/>
        <v>3.7002693269247286E-3</v>
      </c>
      <c r="AN546" s="80">
        <f t="shared" si="256"/>
        <v>5.5946847242161011E-3</v>
      </c>
      <c r="AO546" s="80">
        <f t="shared" si="256"/>
        <v>5.5942288779216968E-3</v>
      </c>
      <c r="AP546" s="80">
        <f t="shared" si="256"/>
        <v>5.5925569914601313E-3</v>
      </c>
      <c r="AQ546" s="80">
        <f t="shared" si="256"/>
        <v>5.586425090611761E-3</v>
      </c>
      <c r="AR546" s="80">
        <f t="shared" si="256"/>
        <v>5.5639354025405052E-3</v>
      </c>
      <c r="AS546" s="80">
        <f t="shared" si="256"/>
        <v>5.4814510416755884E-3</v>
      </c>
      <c r="AT546" s="80">
        <f t="shared" si="256"/>
        <v>5.1789273836108747E-3</v>
      </c>
      <c r="AU546" s="80">
        <f t="shared" si="253"/>
        <v>4.0693807318081809E-3</v>
      </c>
    </row>
    <row r="547" spans="1:48" x14ac:dyDescent="0.2">
      <c r="A547" s="16"/>
      <c r="B547" s="16"/>
      <c r="C547" s="16"/>
      <c r="D547" s="42"/>
      <c r="Z547">
        <f t="shared" si="241"/>
        <v>0</v>
      </c>
      <c r="AA547" s="80">
        <f t="shared" si="242"/>
        <v>3.4471155238050962E-3</v>
      </c>
      <c r="AB547" s="80">
        <f t="shared" si="243"/>
        <v>-9999</v>
      </c>
      <c r="AC547" s="80">
        <f t="shared" si="244"/>
        <v>0</v>
      </c>
      <c r="AD547" s="80">
        <f t="shared" si="254"/>
        <v>-9999</v>
      </c>
      <c r="AE547" s="80">
        <f t="shared" si="245"/>
        <v>0</v>
      </c>
      <c r="AF547">
        <f t="shared" si="255"/>
        <v>-9999</v>
      </c>
      <c r="AG547" s="106"/>
      <c r="AH547">
        <f t="shared" si="246"/>
        <v>-4.7256811237064993E-4</v>
      </c>
      <c r="AI547">
        <f t="shared" si="247"/>
        <v>1.2726506571333673</v>
      </c>
      <c r="AJ547">
        <f t="shared" si="248"/>
        <v>-1.9192477769216735E-2</v>
      </c>
      <c r="AK547">
        <f t="shared" si="249"/>
        <v>2.0177893546708442E-3</v>
      </c>
      <c r="AL547">
        <f t="shared" si="250"/>
        <v>7.400504878085557E-3</v>
      </c>
      <c r="AM547">
        <f t="shared" si="251"/>
        <v>3.7002693269247286E-3</v>
      </c>
      <c r="AN547" s="80">
        <f t="shared" si="256"/>
        <v>5.5946847242161011E-3</v>
      </c>
      <c r="AO547" s="80">
        <f t="shared" si="256"/>
        <v>5.5942288779216968E-3</v>
      </c>
      <c r="AP547" s="80">
        <f t="shared" si="256"/>
        <v>5.5925569914601313E-3</v>
      </c>
      <c r="AQ547" s="80">
        <f t="shared" si="256"/>
        <v>5.586425090611761E-3</v>
      </c>
      <c r="AR547" s="80">
        <f t="shared" si="256"/>
        <v>5.5639354025405052E-3</v>
      </c>
      <c r="AS547" s="80">
        <f t="shared" si="256"/>
        <v>5.4814510416755884E-3</v>
      </c>
      <c r="AT547" s="80">
        <f t="shared" si="256"/>
        <v>5.1789273836108747E-3</v>
      </c>
      <c r="AU547" s="80">
        <f t="shared" si="253"/>
        <v>4.0693807318081809E-3</v>
      </c>
    </row>
    <row r="548" spans="1:48" x14ac:dyDescent="0.2">
      <c r="A548" s="16"/>
      <c r="B548" s="16"/>
      <c r="C548" s="16"/>
      <c r="D548" s="42"/>
      <c r="Z548">
        <f t="shared" si="241"/>
        <v>0</v>
      </c>
      <c r="AA548" s="80">
        <f t="shared" si="242"/>
        <v>3.4471155238050962E-3</v>
      </c>
      <c r="AB548" s="80">
        <f t="shared" si="243"/>
        <v>-9999</v>
      </c>
      <c r="AC548" s="80">
        <f t="shared" si="244"/>
        <v>0</v>
      </c>
      <c r="AD548" s="80">
        <f t="shared" si="254"/>
        <v>-9999</v>
      </c>
      <c r="AE548" s="80">
        <f t="shared" si="245"/>
        <v>0</v>
      </c>
      <c r="AF548">
        <f t="shared" si="255"/>
        <v>-9999</v>
      </c>
      <c r="AG548" s="106"/>
      <c r="AH548">
        <f t="shared" si="246"/>
        <v>-4.7256811237064993E-4</v>
      </c>
      <c r="AI548">
        <f t="shared" si="247"/>
        <v>1.2726506571333673</v>
      </c>
      <c r="AJ548">
        <f t="shared" si="248"/>
        <v>-1.9192477769216735E-2</v>
      </c>
      <c r="AK548">
        <f t="shared" si="249"/>
        <v>2.0177893546708442E-3</v>
      </c>
      <c r="AL548">
        <f t="shared" si="250"/>
        <v>7.400504878085557E-3</v>
      </c>
      <c r="AM548">
        <f t="shared" si="251"/>
        <v>3.7002693269247286E-3</v>
      </c>
      <c r="AN548" s="80">
        <f t="shared" si="256"/>
        <v>5.5946847242161011E-3</v>
      </c>
      <c r="AO548" s="80">
        <f t="shared" si="256"/>
        <v>5.5942288779216968E-3</v>
      </c>
      <c r="AP548" s="80">
        <f t="shared" si="256"/>
        <v>5.5925569914601313E-3</v>
      </c>
      <c r="AQ548" s="80">
        <f t="shared" si="256"/>
        <v>5.586425090611761E-3</v>
      </c>
      <c r="AR548" s="80">
        <f t="shared" si="256"/>
        <v>5.5639354025405052E-3</v>
      </c>
      <c r="AS548" s="80">
        <f t="shared" si="256"/>
        <v>5.4814510416755884E-3</v>
      </c>
      <c r="AT548" s="80">
        <f t="shared" si="256"/>
        <v>5.1789273836108747E-3</v>
      </c>
      <c r="AU548" s="80">
        <f t="shared" si="253"/>
        <v>4.0693807318081809E-3</v>
      </c>
    </row>
    <row r="549" spans="1:48" x14ac:dyDescent="0.2">
      <c r="A549" s="16"/>
      <c r="B549" s="16"/>
      <c r="C549" s="16"/>
      <c r="D549" s="42"/>
      <c r="Z549">
        <f t="shared" si="241"/>
        <v>0</v>
      </c>
      <c r="AA549" s="80">
        <f t="shared" si="242"/>
        <v>3.4471155238050962E-3</v>
      </c>
      <c r="AB549" s="80">
        <f t="shared" si="243"/>
        <v>-9999</v>
      </c>
      <c r="AC549" s="80">
        <f t="shared" si="244"/>
        <v>0</v>
      </c>
      <c r="AD549" s="80">
        <f t="shared" si="254"/>
        <v>-9999</v>
      </c>
      <c r="AE549" s="80">
        <f t="shared" si="245"/>
        <v>0</v>
      </c>
      <c r="AF549">
        <f t="shared" si="255"/>
        <v>-9999</v>
      </c>
      <c r="AG549" s="106"/>
      <c r="AH549">
        <f t="shared" si="246"/>
        <v>-4.7256811237064993E-4</v>
      </c>
      <c r="AI549">
        <f t="shared" si="247"/>
        <v>1.2726506571333673</v>
      </c>
      <c r="AJ549">
        <f t="shared" si="248"/>
        <v>-1.9192477769216735E-2</v>
      </c>
      <c r="AK549">
        <f t="shared" si="249"/>
        <v>2.0177893546708442E-3</v>
      </c>
      <c r="AL549">
        <f t="shared" si="250"/>
        <v>7.400504878085557E-3</v>
      </c>
      <c r="AM549">
        <f t="shared" si="251"/>
        <v>3.7002693269247286E-3</v>
      </c>
      <c r="AN549" s="80">
        <f t="shared" si="256"/>
        <v>5.5946847242161011E-3</v>
      </c>
      <c r="AO549" s="80">
        <f t="shared" si="256"/>
        <v>5.5942288779216968E-3</v>
      </c>
      <c r="AP549" s="80">
        <f t="shared" si="256"/>
        <v>5.5925569914601313E-3</v>
      </c>
      <c r="AQ549" s="80">
        <f t="shared" si="256"/>
        <v>5.586425090611761E-3</v>
      </c>
      <c r="AR549" s="80">
        <f t="shared" si="256"/>
        <v>5.5639354025405052E-3</v>
      </c>
      <c r="AS549" s="80">
        <f t="shared" si="256"/>
        <v>5.4814510416755884E-3</v>
      </c>
      <c r="AT549" s="80">
        <f t="shared" si="256"/>
        <v>5.1789273836108747E-3</v>
      </c>
      <c r="AU549" s="80">
        <f t="shared" si="253"/>
        <v>4.0693807318081809E-3</v>
      </c>
    </row>
    <row r="550" spans="1:48" x14ac:dyDescent="0.2">
      <c r="A550" s="16"/>
      <c r="B550" s="16"/>
      <c r="C550" s="16"/>
      <c r="D550" s="42"/>
      <c r="Z550">
        <f t="shared" si="241"/>
        <v>0</v>
      </c>
      <c r="AA550" s="80">
        <f t="shared" si="242"/>
        <v>3.4471155238050962E-3</v>
      </c>
      <c r="AB550" s="80">
        <f t="shared" si="243"/>
        <v>-9999</v>
      </c>
      <c r="AC550" s="80">
        <f t="shared" si="244"/>
        <v>0</v>
      </c>
      <c r="AD550" s="80">
        <f t="shared" si="254"/>
        <v>-9999</v>
      </c>
      <c r="AE550" s="80">
        <f t="shared" si="245"/>
        <v>0</v>
      </c>
      <c r="AF550">
        <f t="shared" si="255"/>
        <v>-9999</v>
      </c>
      <c r="AG550" s="106"/>
      <c r="AH550">
        <f t="shared" si="246"/>
        <v>-4.7256811237064993E-4</v>
      </c>
      <c r="AI550">
        <f t="shared" si="247"/>
        <v>1.2726506571333673</v>
      </c>
      <c r="AJ550">
        <f t="shared" si="248"/>
        <v>-1.9192477769216735E-2</v>
      </c>
      <c r="AK550">
        <f t="shared" si="249"/>
        <v>2.0177893546708442E-3</v>
      </c>
      <c r="AL550">
        <f t="shared" si="250"/>
        <v>7.400504878085557E-3</v>
      </c>
      <c r="AM550">
        <f t="shared" si="251"/>
        <v>3.7002693269247286E-3</v>
      </c>
      <c r="AN550" s="80">
        <f t="shared" si="256"/>
        <v>5.5946847242161011E-3</v>
      </c>
      <c r="AO550" s="80">
        <f t="shared" si="256"/>
        <v>5.5942288779216968E-3</v>
      </c>
      <c r="AP550" s="80">
        <f t="shared" si="256"/>
        <v>5.5925569914601313E-3</v>
      </c>
      <c r="AQ550" s="80">
        <f t="shared" si="256"/>
        <v>5.586425090611761E-3</v>
      </c>
      <c r="AR550" s="80">
        <f t="shared" si="256"/>
        <v>5.5639354025405052E-3</v>
      </c>
      <c r="AS550" s="80">
        <f t="shared" si="256"/>
        <v>5.4814510416755884E-3</v>
      </c>
      <c r="AT550" s="80">
        <f t="shared" si="256"/>
        <v>5.1789273836108747E-3</v>
      </c>
      <c r="AU550" s="80">
        <f t="shared" si="253"/>
        <v>4.0693807318081809E-3</v>
      </c>
    </row>
    <row r="551" spans="1:48" x14ac:dyDescent="0.2">
      <c r="A551" s="16"/>
      <c r="B551" s="16"/>
      <c r="C551" s="16"/>
      <c r="D551" s="42"/>
      <c r="Z551">
        <f t="shared" si="241"/>
        <v>0</v>
      </c>
      <c r="AA551" s="80">
        <f t="shared" si="242"/>
        <v>3.4471155238050962E-3</v>
      </c>
      <c r="AB551" s="80">
        <f t="shared" si="243"/>
        <v>-9999</v>
      </c>
      <c r="AC551" s="80">
        <f t="shared" si="244"/>
        <v>0</v>
      </c>
      <c r="AD551" s="80">
        <f t="shared" si="254"/>
        <v>-9999</v>
      </c>
      <c r="AE551" s="80">
        <f t="shared" si="245"/>
        <v>0</v>
      </c>
      <c r="AF551">
        <f t="shared" si="255"/>
        <v>-9999</v>
      </c>
      <c r="AG551" s="106"/>
      <c r="AH551">
        <f t="shared" si="246"/>
        <v>-4.7256811237064993E-4</v>
      </c>
      <c r="AI551">
        <f t="shared" si="247"/>
        <v>1.2726506571333673</v>
      </c>
      <c r="AJ551">
        <f t="shared" si="248"/>
        <v>-1.9192477769216735E-2</v>
      </c>
      <c r="AK551">
        <f t="shared" si="249"/>
        <v>2.0177893546708442E-3</v>
      </c>
      <c r="AL551">
        <f t="shared" si="250"/>
        <v>7.400504878085557E-3</v>
      </c>
      <c r="AM551">
        <f t="shared" si="251"/>
        <v>3.7002693269247286E-3</v>
      </c>
      <c r="AN551" s="80">
        <f t="shared" si="256"/>
        <v>5.5946847242161011E-3</v>
      </c>
      <c r="AO551" s="80">
        <f t="shared" si="256"/>
        <v>5.5942288779216968E-3</v>
      </c>
      <c r="AP551" s="80">
        <f t="shared" si="256"/>
        <v>5.5925569914601313E-3</v>
      </c>
      <c r="AQ551" s="80">
        <f t="shared" si="256"/>
        <v>5.586425090611761E-3</v>
      </c>
      <c r="AR551" s="80">
        <f t="shared" si="256"/>
        <v>5.5639354025405052E-3</v>
      </c>
      <c r="AS551" s="80">
        <f t="shared" si="256"/>
        <v>5.4814510416755884E-3</v>
      </c>
      <c r="AT551" s="80">
        <f t="shared" si="256"/>
        <v>5.1789273836108747E-3</v>
      </c>
      <c r="AU551" s="80">
        <f t="shared" si="253"/>
        <v>4.0693807318081809E-3</v>
      </c>
    </row>
    <row r="552" spans="1:48" x14ac:dyDescent="0.2">
      <c r="A552" s="16"/>
      <c r="B552" s="16"/>
      <c r="C552" s="16"/>
      <c r="D552" s="42"/>
      <c r="Z552">
        <f t="shared" si="241"/>
        <v>0</v>
      </c>
      <c r="AA552" s="80">
        <f t="shared" si="242"/>
        <v>3.4471155238050962E-3</v>
      </c>
      <c r="AB552" s="80">
        <f t="shared" si="243"/>
        <v>-9999</v>
      </c>
      <c r="AC552" s="80">
        <f t="shared" si="244"/>
        <v>0</v>
      </c>
      <c r="AD552" s="80">
        <f t="shared" si="254"/>
        <v>-9999</v>
      </c>
      <c r="AE552" s="80">
        <f t="shared" si="245"/>
        <v>0</v>
      </c>
      <c r="AF552">
        <f t="shared" si="255"/>
        <v>-9999</v>
      </c>
      <c r="AG552" s="106"/>
      <c r="AH552">
        <f t="shared" si="246"/>
        <v>-4.7256811237064993E-4</v>
      </c>
      <c r="AI552">
        <f t="shared" si="247"/>
        <v>1.2726506571333673</v>
      </c>
      <c r="AJ552">
        <f t="shared" si="248"/>
        <v>-1.9192477769216735E-2</v>
      </c>
      <c r="AK552">
        <f t="shared" si="249"/>
        <v>2.0177893546708442E-3</v>
      </c>
      <c r="AL552">
        <f t="shared" si="250"/>
        <v>7.400504878085557E-3</v>
      </c>
      <c r="AM552">
        <f t="shared" si="251"/>
        <v>3.7002693269247286E-3</v>
      </c>
      <c r="AN552" s="80">
        <f t="shared" si="256"/>
        <v>5.5946847242161011E-3</v>
      </c>
      <c r="AO552" s="80">
        <f t="shared" si="256"/>
        <v>5.5942288779216968E-3</v>
      </c>
      <c r="AP552" s="80">
        <f t="shared" si="256"/>
        <v>5.5925569914601313E-3</v>
      </c>
      <c r="AQ552" s="80">
        <f t="shared" si="256"/>
        <v>5.586425090611761E-3</v>
      </c>
      <c r="AR552" s="80">
        <f t="shared" si="256"/>
        <v>5.5639354025405052E-3</v>
      </c>
      <c r="AS552" s="80">
        <f t="shared" si="256"/>
        <v>5.4814510416755884E-3</v>
      </c>
      <c r="AT552" s="80">
        <f t="shared" si="256"/>
        <v>5.1789273836108747E-3</v>
      </c>
      <c r="AU552" s="80">
        <f t="shared" si="253"/>
        <v>4.0693807318081809E-3</v>
      </c>
    </row>
    <row r="553" spans="1:48" x14ac:dyDescent="0.2">
      <c r="A553" s="16"/>
      <c r="B553" s="16"/>
      <c r="C553" s="16"/>
      <c r="D553" s="42"/>
      <c r="Z553">
        <f t="shared" si="241"/>
        <v>0</v>
      </c>
      <c r="AA553" s="80">
        <f t="shared" si="242"/>
        <v>3.4471155238050962E-3</v>
      </c>
      <c r="AB553" s="80">
        <f t="shared" si="243"/>
        <v>-9999</v>
      </c>
      <c r="AC553" s="80">
        <f t="shared" si="244"/>
        <v>0</v>
      </c>
      <c r="AD553" s="80">
        <f t="shared" si="254"/>
        <v>-9999</v>
      </c>
      <c r="AE553" s="80">
        <f t="shared" si="245"/>
        <v>0</v>
      </c>
      <c r="AF553">
        <f t="shared" si="255"/>
        <v>-9999</v>
      </c>
      <c r="AG553" s="106"/>
      <c r="AH553">
        <f t="shared" si="246"/>
        <v>-4.7256811237064993E-4</v>
      </c>
      <c r="AI553">
        <f t="shared" si="247"/>
        <v>1.2726506571333673</v>
      </c>
      <c r="AJ553">
        <f t="shared" si="248"/>
        <v>-1.9192477769216735E-2</v>
      </c>
      <c r="AK553">
        <f t="shared" si="249"/>
        <v>2.0177893546708442E-3</v>
      </c>
      <c r="AL553">
        <f t="shared" si="250"/>
        <v>7.400504878085557E-3</v>
      </c>
      <c r="AM553">
        <f t="shared" si="251"/>
        <v>3.7002693269247286E-3</v>
      </c>
      <c r="AN553" s="80">
        <f t="shared" si="256"/>
        <v>5.5946847242161011E-3</v>
      </c>
      <c r="AO553" s="80">
        <f t="shared" si="256"/>
        <v>5.5942288779216968E-3</v>
      </c>
      <c r="AP553" s="80">
        <f t="shared" si="256"/>
        <v>5.5925569914601313E-3</v>
      </c>
      <c r="AQ553" s="80">
        <f t="shared" si="256"/>
        <v>5.586425090611761E-3</v>
      </c>
      <c r="AR553" s="80">
        <f t="shared" si="256"/>
        <v>5.5639354025405052E-3</v>
      </c>
      <c r="AS553" s="80">
        <f t="shared" si="256"/>
        <v>5.4814510416755884E-3</v>
      </c>
      <c r="AT553" s="80">
        <f t="shared" si="256"/>
        <v>5.1789273836108747E-3</v>
      </c>
      <c r="AU553" s="80">
        <f t="shared" si="253"/>
        <v>4.0693807318081809E-3</v>
      </c>
    </row>
    <row r="554" spans="1:48" x14ac:dyDescent="0.2">
      <c r="A554" s="16"/>
      <c r="B554" s="16"/>
      <c r="C554" s="16"/>
      <c r="D554" s="42"/>
      <c r="Z554">
        <f t="shared" si="241"/>
        <v>0</v>
      </c>
      <c r="AA554" s="80">
        <f t="shared" si="242"/>
        <v>3.4471155238050962E-3</v>
      </c>
      <c r="AB554" s="80">
        <f t="shared" si="243"/>
        <v>-9999</v>
      </c>
      <c r="AC554" s="80">
        <f t="shared" si="244"/>
        <v>0</v>
      </c>
      <c r="AD554" s="80">
        <f t="shared" si="254"/>
        <v>-9999</v>
      </c>
      <c r="AE554" s="80">
        <f t="shared" si="245"/>
        <v>0</v>
      </c>
      <c r="AF554">
        <f t="shared" si="255"/>
        <v>-9999</v>
      </c>
      <c r="AG554" s="106"/>
      <c r="AH554">
        <f t="shared" si="246"/>
        <v>-4.7256811237064993E-4</v>
      </c>
      <c r="AI554">
        <f t="shared" si="247"/>
        <v>1.2726506571333673</v>
      </c>
      <c r="AJ554">
        <f t="shared" si="248"/>
        <v>-1.9192477769216735E-2</v>
      </c>
      <c r="AK554">
        <f t="shared" si="249"/>
        <v>2.0177893546708442E-3</v>
      </c>
      <c r="AL554">
        <f t="shared" si="250"/>
        <v>7.400504878085557E-3</v>
      </c>
      <c r="AM554">
        <f t="shared" si="251"/>
        <v>3.7002693269247286E-3</v>
      </c>
      <c r="AN554" s="80">
        <f t="shared" si="256"/>
        <v>5.5946847242161011E-3</v>
      </c>
      <c r="AO554" s="80">
        <f t="shared" si="256"/>
        <v>5.5942288779216968E-3</v>
      </c>
      <c r="AP554" s="80">
        <f t="shared" si="256"/>
        <v>5.5925569914601313E-3</v>
      </c>
      <c r="AQ554" s="80">
        <f t="shared" si="256"/>
        <v>5.586425090611761E-3</v>
      </c>
      <c r="AR554" s="80">
        <f t="shared" si="256"/>
        <v>5.5639354025405052E-3</v>
      </c>
      <c r="AS554" s="80">
        <f t="shared" si="256"/>
        <v>5.4814510416755884E-3</v>
      </c>
      <c r="AT554" s="80">
        <f t="shared" si="256"/>
        <v>5.1789273836108747E-3</v>
      </c>
      <c r="AU554" s="80">
        <f t="shared" si="253"/>
        <v>4.0693807318081809E-3</v>
      </c>
    </row>
    <row r="555" spans="1:48" x14ac:dyDescent="0.2">
      <c r="A555" s="16"/>
      <c r="B555" s="16"/>
      <c r="C555" s="16"/>
      <c r="D555" s="42"/>
      <c r="Z555">
        <f t="shared" si="241"/>
        <v>0</v>
      </c>
      <c r="AA555" s="80">
        <f t="shared" si="242"/>
        <v>3.4471155238050962E-3</v>
      </c>
      <c r="AB555" s="80">
        <f t="shared" si="243"/>
        <v>-9999</v>
      </c>
      <c r="AC555" s="80">
        <f t="shared" si="244"/>
        <v>0</v>
      </c>
      <c r="AD555" s="80">
        <f t="shared" si="254"/>
        <v>-9999</v>
      </c>
      <c r="AE555" s="80">
        <f t="shared" si="245"/>
        <v>0</v>
      </c>
      <c r="AF555">
        <f t="shared" si="255"/>
        <v>-9999</v>
      </c>
      <c r="AG555" s="106"/>
      <c r="AH555">
        <f t="shared" si="246"/>
        <v>-4.7256811237064993E-4</v>
      </c>
      <c r="AI555">
        <f t="shared" si="247"/>
        <v>1.2726506571333673</v>
      </c>
      <c r="AJ555">
        <f t="shared" si="248"/>
        <v>-1.9192477769216735E-2</v>
      </c>
      <c r="AK555">
        <f t="shared" si="249"/>
        <v>2.0177893546708442E-3</v>
      </c>
      <c r="AL555">
        <f t="shared" si="250"/>
        <v>7.400504878085557E-3</v>
      </c>
      <c r="AM555">
        <f t="shared" si="251"/>
        <v>3.7002693269247286E-3</v>
      </c>
      <c r="AN555" s="80">
        <f t="shared" si="256"/>
        <v>5.5946847242161011E-3</v>
      </c>
      <c r="AO555" s="80">
        <f t="shared" si="256"/>
        <v>5.5942288779216968E-3</v>
      </c>
      <c r="AP555" s="80">
        <f t="shared" si="256"/>
        <v>5.5925569914601313E-3</v>
      </c>
      <c r="AQ555" s="80">
        <f t="shared" si="256"/>
        <v>5.586425090611761E-3</v>
      </c>
      <c r="AR555" s="80">
        <f t="shared" si="256"/>
        <v>5.5639354025405052E-3</v>
      </c>
      <c r="AS555" s="80">
        <f t="shared" si="256"/>
        <v>5.4814510416755884E-3</v>
      </c>
      <c r="AT555" s="80">
        <f t="shared" si="256"/>
        <v>5.1789273836108747E-3</v>
      </c>
      <c r="AU555" s="80">
        <f t="shared" si="253"/>
        <v>4.0693807318081809E-3</v>
      </c>
      <c r="AV555" s="80"/>
    </row>
    <row r="556" spans="1:48" x14ac:dyDescent="0.2">
      <c r="A556" s="16"/>
      <c r="B556" s="16"/>
      <c r="C556" s="16"/>
      <c r="D556" s="42"/>
      <c r="Z556">
        <f t="shared" si="241"/>
        <v>0</v>
      </c>
      <c r="AA556" s="80">
        <f t="shared" si="242"/>
        <v>3.4471155238050962E-3</v>
      </c>
      <c r="AB556" s="80">
        <f t="shared" si="243"/>
        <v>-9999</v>
      </c>
      <c r="AC556" s="80">
        <f t="shared" si="244"/>
        <v>0</v>
      </c>
      <c r="AD556" s="80">
        <f t="shared" si="254"/>
        <v>-9999</v>
      </c>
      <c r="AE556" s="80">
        <f t="shared" si="245"/>
        <v>0</v>
      </c>
      <c r="AF556">
        <f t="shared" si="255"/>
        <v>-9999</v>
      </c>
      <c r="AG556" s="106"/>
      <c r="AH556">
        <f t="shared" si="246"/>
        <v>-4.7256811237064993E-4</v>
      </c>
      <c r="AI556">
        <f t="shared" si="247"/>
        <v>1.2726506571333673</v>
      </c>
      <c r="AJ556">
        <f t="shared" si="248"/>
        <v>-1.9192477769216735E-2</v>
      </c>
      <c r="AK556">
        <f t="shared" si="249"/>
        <v>2.0177893546708442E-3</v>
      </c>
      <c r="AL556">
        <f t="shared" si="250"/>
        <v>7.400504878085557E-3</v>
      </c>
      <c r="AM556">
        <f t="shared" si="251"/>
        <v>3.7002693269247286E-3</v>
      </c>
      <c r="AN556" s="80">
        <f t="shared" si="256"/>
        <v>5.5946847242161011E-3</v>
      </c>
      <c r="AO556" s="80">
        <f t="shared" si="256"/>
        <v>5.5942288779216968E-3</v>
      </c>
      <c r="AP556" s="80">
        <f t="shared" si="256"/>
        <v>5.5925569914601313E-3</v>
      </c>
      <c r="AQ556" s="80">
        <f t="shared" si="256"/>
        <v>5.586425090611761E-3</v>
      </c>
      <c r="AR556" s="80">
        <f t="shared" si="256"/>
        <v>5.5639354025405052E-3</v>
      </c>
      <c r="AS556" s="80">
        <f t="shared" si="256"/>
        <v>5.4814510416755884E-3</v>
      </c>
      <c r="AT556" s="80">
        <f t="shared" si="256"/>
        <v>5.1789273836108747E-3</v>
      </c>
      <c r="AU556" s="80">
        <f t="shared" si="253"/>
        <v>4.0693807318081809E-3</v>
      </c>
    </row>
    <row r="557" spans="1:48" x14ac:dyDescent="0.2">
      <c r="A557" s="16"/>
      <c r="B557" s="16"/>
      <c r="C557" s="16"/>
      <c r="D557" s="42"/>
      <c r="Z557">
        <f t="shared" si="241"/>
        <v>0</v>
      </c>
      <c r="AA557" s="80">
        <f t="shared" si="242"/>
        <v>3.4471155238050962E-3</v>
      </c>
      <c r="AB557" s="80">
        <f t="shared" si="243"/>
        <v>-9999</v>
      </c>
      <c r="AC557" s="80">
        <f t="shared" si="244"/>
        <v>0</v>
      </c>
      <c r="AD557" s="80">
        <f t="shared" si="254"/>
        <v>-9999</v>
      </c>
      <c r="AE557" s="80">
        <f t="shared" si="245"/>
        <v>0</v>
      </c>
      <c r="AF557">
        <f t="shared" si="255"/>
        <v>-9999</v>
      </c>
      <c r="AG557" s="106"/>
      <c r="AH557">
        <f t="shared" si="246"/>
        <v>-4.7256811237064993E-4</v>
      </c>
      <c r="AI557">
        <f t="shared" si="247"/>
        <v>1.2726506571333673</v>
      </c>
      <c r="AJ557">
        <f t="shared" si="248"/>
        <v>-1.9192477769216735E-2</v>
      </c>
      <c r="AK557">
        <f t="shared" si="249"/>
        <v>2.0177893546708442E-3</v>
      </c>
      <c r="AL557">
        <f t="shared" si="250"/>
        <v>7.400504878085557E-3</v>
      </c>
      <c r="AM557">
        <f t="shared" si="251"/>
        <v>3.7002693269247286E-3</v>
      </c>
      <c r="AN557" s="80">
        <f t="shared" si="256"/>
        <v>5.5946847242161011E-3</v>
      </c>
      <c r="AO557" s="80">
        <f t="shared" si="256"/>
        <v>5.5942288779216968E-3</v>
      </c>
      <c r="AP557" s="80">
        <f t="shared" si="256"/>
        <v>5.5925569914601313E-3</v>
      </c>
      <c r="AQ557" s="80">
        <f t="shared" si="256"/>
        <v>5.586425090611761E-3</v>
      </c>
      <c r="AR557" s="80">
        <f t="shared" si="256"/>
        <v>5.5639354025405052E-3</v>
      </c>
      <c r="AS557" s="80">
        <f t="shared" si="256"/>
        <v>5.4814510416755884E-3</v>
      </c>
      <c r="AT557" s="80">
        <f t="shared" si="256"/>
        <v>5.1789273836108747E-3</v>
      </c>
      <c r="AU557" s="80">
        <f t="shared" si="253"/>
        <v>4.0693807318081809E-3</v>
      </c>
    </row>
    <row r="558" spans="1:48" x14ac:dyDescent="0.2">
      <c r="A558" s="16"/>
      <c r="B558" s="16"/>
      <c r="C558" s="16"/>
      <c r="D558" s="42"/>
      <c r="Z558">
        <f t="shared" si="241"/>
        <v>0</v>
      </c>
      <c r="AA558" s="80">
        <f t="shared" si="242"/>
        <v>3.4471155238050962E-3</v>
      </c>
      <c r="AB558" s="80">
        <f t="shared" si="243"/>
        <v>-9999</v>
      </c>
      <c r="AC558" s="80">
        <f t="shared" si="244"/>
        <v>0</v>
      </c>
      <c r="AD558" s="80">
        <f t="shared" si="254"/>
        <v>-9999</v>
      </c>
      <c r="AE558" s="80">
        <f t="shared" si="245"/>
        <v>0</v>
      </c>
      <c r="AF558">
        <f t="shared" si="255"/>
        <v>-9999</v>
      </c>
      <c r="AG558" s="106"/>
      <c r="AH558">
        <f t="shared" si="246"/>
        <v>-4.7256811237064993E-4</v>
      </c>
      <c r="AI558">
        <f t="shared" si="247"/>
        <v>1.2726506571333673</v>
      </c>
      <c r="AJ558">
        <f t="shared" si="248"/>
        <v>-1.9192477769216735E-2</v>
      </c>
      <c r="AK558">
        <f t="shared" si="249"/>
        <v>2.0177893546708442E-3</v>
      </c>
      <c r="AL558">
        <f t="shared" si="250"/>
        <v>7.400504878085557E-3</v>
      </c>
      <c r="AM558">
        <f t="shared" si="251"/>
        <v>3.7002693269247286E-3</v>
      </c>
      <c r="AN558" s="80">
        <f t="shared" si="256"/>
        <v>5.5946847242161011E-3</v>
      </c>
      <c r="AO558" s="80">
        <f t="shared" si="256"/>
        <v>5.5942288779216968E-3</v>
      </c>
      <c r="AP558" s="80">
        <f t="shared" si="256"/>
        <v>5.5925569914601313E-3</v>
      </c>
      <c r="AQ558" s="80">
        <f t="shared" si="256"/>
        <v>5.586425090611761E-3</v>
      </c>
      <c r="AR558" s="80">
        <f t="shared" si="256"/>
        <v>5.5639354025405052E-3</v>
      </c>
      <c r="AS558" s="80">
        <f t="shared" si="256"/>
        <v>5.4814510416755884E-3</v>
      </c>
      <c r="AT558" s="80">
        <f t="shared" si="256"/>
        <v>5.1789273836108747E-3</v>
      </c>
      <c r="AU558" s="80">
        <f t="shared" si="253"/>
        <v>4.0693807318081809E-3</v>
      </c>
    </row>
    <row r="559" spans="1:48" x14ac:dyDescent="0.2">
      <c r="A559" s="16"/>
      <c r="B559" s="16"/>
      <c r="C559" s="16"/>
      <c r="D559" s="42"/>
      <c r="Z559">
        <f t="shared" si="241"/>
        <v>0</v>
      </c>
      <c r="AA559" s="80">
        <f t="shared" si="242"/>
        <v>3.4471155238050962E-3</v>
      </c>
      <c r="AB559" s="80">
        <f t="shared" si="243"/>
        <v>-9999</v>
      </c>
      <c r="AC559" s="80">
        <f t="shared" si="244"/>
        <v>0</v>
      </c>
      <c r="AD559" s="80">
        <f t="shared" si="254"/>
        <v>-9999</v>
      </c>
      <c r="AE559" s="80">
        <f t="shared" si="245"/>
        <v>0</v>
      </c>
      <c r="AF559">
        <f t="shared" si="255"/>
        <v>-9999</v>
      </c>
      <c r="AG559" s="106"/>
      <c r="AH559">
        <f t="shared" si="246"/>
        <v>-4.7256811237064993E-4</v>
      </c>
      <c r="AI559">
        <f t="shared" si="247"/>
        <v>1.2726506571333673</v>
      </c>
      <c r="AJ559">
        <f t="shared" si="248"/>
        <v>-1.9192477769216735E-2</v>
      </c>
      <c r="AK559">
        <f t="shared" si="249"/>
        <v>2.0177893546708442E-3</v>
      </c>
      <c r="AL559">
        <f t="shared" si="250"/>
        <v>7.400504878085557E-3</v>
      </c>
      <c r="AM559">
        <f t="shared" si="251"/>
        <v>3.7002693269247286E-3</v>
      </c>
      <c r="AN559" s="80">
        <f t="shared" si="256"/>
        <v>5.5946847242161011E-3</v>
      </c>
      <c r="AO559" s="80">
        <f t="shared" si="256"/>
        <v>5.5942288779216968E-3</v>
      </c>
      <c r="AP559" s="80">
        <f t="shared" si="256"/>
        <v>5.5925569914601313E-3</v>
      </c>
      <c r="AQ559" s="80">
        <f t="shared" si="256"/>
        <v>5.586425090611761E-3</v>
      </c>
      <c r="AR559" s="80">
        <f t="shared" si="256"/>
        <v>5.5639354025405052E-3</v>
      </c>
      <c r="AS559" s="80">
        <f t="shared" si="256"/>
        <v>5.4814510416755884E-3</v>
      </c>
      <c r="AT559" s="80">
        <f t="shared" si="256"/>
        <v>5.1789273836108747E-3</v>
      </c>
      <c r="AU559" s="80">
        <f t="shared" si="253"/>
        <v>4.0693807318081809E-3</v>
      </c>
    </row>
    <row r="560" spans="1:48" x14ac:dyDescent="0.2">
      <c r="A560" s="16"/>
      <c r="B560" s="16"/>
      <c r="C560" s="16"/>
      <c r="D560" s="42"/>
      <c r="Z560">
        <f t="shared" si="241"/>
        <v>0</v>
      </c>
      <c r="AA560" s="80">
        <f t="shared" si="242"/>
        <v>3.4471155238050962E-3</v>
      </c>
      <c r="AB560" s="80">
        <f t="shared" si="243"/>
        <v>-9999</v>
      </c>
      <c r="AC560" s="80">
        <f t="shared" si="244"/>
        <v>0</v>
      </c>
      <c r="AD560" s="80">
        <f t="shared" si="254"/>
        <v>-9999</v>
      </c>
      <c r="AE560" s="80">
        <f t="shared" si="245"/>
        <v>0</v>
      </c>
      <c r="AF560">
        <f t="shared" si="255"/>
        <v>-9999</v>
      </c>
      <c r="AG560" s="106"/>
      <c r="AH560">
        <f t="shared" si="246"/>
        <v>-4.7256811237064993E-4</v>
      </c>
      <c r="AI560">
        <f t="shared" si="247"/>
        <v>1.2726506571333673</v>
      </c>
      <c r="AJ560">
        <f t="shared" si="248"/>
        <v>-1.9192477769216735E-2</v>
      </c>
      <c r="AK560">
        <f t="shared" si="249"/>
        <v>2.0177893546708442E-3</v>
      </c>
      <c r="AL560">
        <f t="shared" si="250"/>
        <v>7.400504878085557E-3</v>
      </c>
      <c r="AM560">
        <f t="shared" si="251"/>
        <v>3.7002693269247286E-3</v>
      </c>
      <c r="AN560" s="80">
        <f t="shared" si="256"/>
        <v>5.5946847242161011E-3</v>
      </c>
      <c r="AO560" s="80">
        <f t="shared" si="256"/>
        <v>5.5942288779216968E-3</v>
      </c>
      <c r="AP560" s="80">
        <f t="shared" si="256"/>
        <v>5.5925569914601313E-3</v>
      </c>
      <c r="AQ560" s="80">
        <f t="shared" si="256"/>
        <v>5.586425090611761E-3</v>
      </c>
      <c r="AR560" s="80">
        <f t="shared" si="256"/>
        <v>5.5639354025405052E-3</v>
      </c>
      <c r="AS560" s="80">
        <f t="shared" si="256"/>
        <v>5.4814510416755884E-3</v>
      </c>
      <c r="AT560" s="80">
        <f t="shared" si="256"/>
        <v>5.1789273836108747E-3</v>
      </c>
      <c r="AU560" s="80">
        <f t="shared" si="253"/>
        <v>4.0693807318081809E-3</v>
      </c>
    </row>
    <row r="561" spans="1:48" x14ac:dyDescent="0.2">
      <c r="A561" s="16"/>
      <c r="B561" s="16"/>
      <c r="C561" s="16"/>
      <c r="D561" s="42"/>
      <c r="Z561">
        <f t="shared" si="241"/>
        <v>0</v>
      </c>
      <c r="AA561" s="80">
        <f t="shared" si="242"/>
        <v>3.4471155238050962E-3</v>
      </c>
      <c r="AB561" s="80">
        <f t="shared" si="243"/>
        <v>-9999</v>
      </c>
      <c r="AC561" s="80">
        <f t="shared" si="244"/>
        <v>0</v>
      </c>
      <c r="AD561" s="80">
        <f t="shared" si="254"/>
        <v>-9999</v>
      </c>
      <c r="AE561" s="80">
        <f t="shared" si="245"/>
        <v>0</v>
      </c>
      <c r="AF561">
        <f t="shared" si="255"/>
        <v>-9999</v>
      </c>
      <c r="AG561" s="106"/>
      <c r="AH561">
        <f t="shared" si="246"/>
        <v>-4.7256811237064993E-4</v>
      </c>
      <c r="AI561">
        <f t="shared" si="247"/>
        <v>1.2726506571333673</v>
      </c>
      <c r="AJ561">
        <f t="shared" si="248"/>
        <v>-1.9192477769216735E-2</v>
      </c>
      <c r="AK561">
        <f t="shared" si="249"/>
        <v>2.0177893546708442E-3</v>
      </c>
      <c r="AL561">
        <f t="shared" si="250"/>
        <v>7.400504878085557E-3</v>
      </c>
      <c r="AM561">
        <f t="shared" si="251"/>
        <v>3.7002693269247286E-3</v>
      </c>
      <c r="AN561" s="80">
        <f t="shared" ref="AN561:AT576" si="257">$AU561+$AB$7*SIN(AO561)</f>
        <v>5.5946847242161011E-3</v>
      </c>
      <c r="AO561" s="80">
        <f t="shared" si="257"/>
        <v>5.5942288779216968E-3</v>
      </c>
      <c r="AP561" s="80">
        <f t="shared" si="257"/>
        <v>5.5925569914601313E-3</v>
      </c>
      <c r="AQ561" s="80">
        <f t="shared" si="257"/>
        <v>5.586425090611761E-3</v>
      </c>
      <c r="AR561" s="80">
        <f t="shared" si="257"/>
        <v>5.5639354025405052E-3</v>
      </c>
      <c r="AS561" s="80">
        <f t="shared" si="257"/>
        <v>5.4814510416755884E-3</v>
      </c>
      <c r="AT561" s="80">
        <f t="shared" si="257"/>
        <v>5.1789273836108747E-3</v>
      </c>
      <c r="AU561" s="80">
        <f t="shared" si="253"/>
        <v>4.0693807318081809E-3</v>
      </c>
    </row>
    <row r="562" spans="1:48" x14ac:dyDescent="0.2">
      <c r="A562" s="16"/>
      <c r="B562" s="16"/>
      <c r="C562" s="16"/>
      <c r="D562" s="42"/>
      <c r="Z562">
        <f t="shared" si="241"/>
        <v>0</v>
      </c>
      <c r="AA562" s="80">
        <f t="shared" si="242"/>
        <v>3.4471155238050962E-3</v>
      </c>
      <c r="AB562" s="80">
        <f t="shared" si="243"/>
        <v>-9999</v>
      </c>
      <c r="AC562" s="80">
        <f t="shared" si="244"/>
        <v>0</v>
      </c>
      <c r="AD562" s="80">
        <f t="shared" si="254"/>
        <v>-9999</v>
      </c>
      <c r="AE562" s="80">
        <f t="shared" si="245"/>
        <v>0</v>
      </c>
      <c r="AF562">
        <f t="shared" si="255"/>
        <v>-9999</v>
      </c>
      <c r="AG562" s="106"/>
      <c r="AH562">
        <f t="shared" si="246"/>
        <v>-4.7256811237064993E-4</v>
      </c>
      <c r="AI562">
        <f t="shared" si="247"/>
        <v>1.2726506571333673</v>
      </c>
      <c r="AJ562">
        <f t="shared" si="248"/>
        <v>-1.9192477769216735E-2</v>
      </c>
      <c r="AK562">
        <f t="shared" si="249"/>
        <v>2.0177893546708442E-3</v>
      </c>
      <c r="AL562">
        <f t="shared" si="250"/>
        <v>7.400504878085557E-3</v>
      </c>
      <c r="AM562">
        <f t="shared" si="251"/>
        <v>3.7002693269247286E-3</v>
      </c>
      <c r="AN562" s="80">
        <f t="shared" si="257"/>
        <v>5.5946847242161011E-3</v>
      </c>
      <c r="AO562" s="80">
        <f t="shared" si="257"/>
        <v>5.5942288779216968E-3</v>
      </c>
      <c r="AP562" s="80">
        <f t="shared" si="257"/>
        <v>5.5925569914601313E-3</v>
      </c>
      <c r="AQ562" s="80">
        <f t="shared" si="257"/>
        <v>5.586425090611761E-3</v>
      </c>
      <c r="AR562" s="80">
        <f t="shared" si="257"/>
        <v>5.5639354025405052E-3</v>
      </c>
      <c r="AS562" s="80">
        <f t="shared" si="257"/>
        <v>5.4814510416755884E-3</v>
      </c>
      <c r="AT562" s="80">
        <f t="shared" si="257"/>
        <v>5.1789273836108747E-3</v>
      </c>
      <c r="AU562" s="80">
        <f t="shared" si="253"/>
        <v>4.0693807318081809E-3</v>
      </c>
    </row>
    <row r="563" spans="1:48" x14ac:dyDescent="0.2">
      <c r="A563" s="16"/>
      <c r="B563" s="16"/>
      <c r="C563" s="16"/>
      <c r="D563" s="42"/>
      <c r="Z563">
        <f t="shared" si="241"/>
        <v>0</v>
      </c>
      <c r="AA563" s="80">
        <f t="shared" si="242"/>
        <v>3.4471155238050962E-3</v>
      </c>
      <c r="AB563" s="80">
        <f t="shared" si="243"/>
        <v>-9999</v>
      </c>
      <c r="AC563" s="80">
        <f t="shared" si="244"/>
        <v>0</v>
      </c>
      <c r="AD563" s="80">
        <f t="shared" si="254"/>
        <v>-9999</v>
      </c>
      <c r="AE563" s="80">
        <f t="shared" si="245"/>
        <v>0</v>
      </c>
      <c r="AF563">
        <f t="shared" si="255"/>
        <v>-9999</v>
      </c>
      <c r="AG563" s="106"/>
      <c r="AH563">
        <f t="shared" si="246"/>
        <v>-4.7256811237064993E-4</v>
      </c>
      <c r="AI563">
        <f t="shared" si="247"/>
        <v>1.2726506571333673</v>
      </c>
      <c r="AJ563">
        <f t="shared" si="248"/>
        <v>-1.9192477769216735E-2</v>
      </c>
      <c r="AK563">
        <f t="shared" si="249"/>
        <v>2.0177893546708442E-3</v>
      </c>
      <c r="AL563">
        <f t="shared" si="250"/>
        <v>7.400504878085557E-3</v>
      </c>
      <c r="AM563">
        <f t="shared" si="251"/>
        <v>3.7002693269247286E-3</v>
      </c>
      <c r="AN563" s="80">
        <f t="shared" si="257"/>
        <v>5.5946847242161011E-3</v>
      </c>
      <c r="AO563" s="80">
        <f t="shared" si="257"/>
        <v>5.5942288779216968E-3</v>
      </c>
      <c r="AP563" s="80">
        <f t="shared" si="257"/>
        <v>5.5925569914601313E-3</v>
      </c>
      <c r="AQ563" s="80">
        <f t="shared" si="257"/>
        <v>5.586425090611761E-3</v>
      </c>
      <c r="AR563" s="80">
        <f t="shared" si="257"/>
        <v>5.5639354025405052E-3</v>
      </c>
      <c r="AS563" s="80">
        <f t="shared" si="257"/>
        <v>5.4814510416755884E-3</v>
      </c>
      <c r="AT563" s="80">
        <f t="shared" si="257"/>
        <v>5.1789273836108747E-3</v>
      </c>
      <c r="AU563" s="80">
        <f t="shared" si="253"/>
        <v>4.0693807318081809E-3</v>
      </c>
    </row>
    <row r="564" spans="1:48" x14ac:dyDescent="0.2">
      <c r="A564" s="16"/>
      <c r="B564" s="16"/>
      <c r="C564" s="16"/>
      <c r="D564" s="42"/>
      <c r="Z564">
        <f t="shared" si="241"/>
        <v>0</v>
      </c>
      <c r="AA564" s="80">
        <f t="shared" si="242"/>
        <v>3.4471155238050962E-3</v>
      </c>
      <c r="AB564" s="80">
        <f t="shared" si="243"/>
        <v>-9999</v>
      </c>
      <c r="AC564" s="80">
        <f t="shared" si="244"/>
        <v>0</v>
      </c>
      <c r="AD564" s="80">
        <f t="shared" si="254"/>
        <v>-9999</v>
      </c>
      <c r="AE564" s="80">
        <f t="shared" si="245"/>
        <v>0</v>
      </c>
      <c r="AF564">
        <f t="shared" si="255"/>
        <v>-9999</v>
      </c>
      <c r="AG564" s="106"/>
      <c r="AH564">
        <f t="shared" si="246"/>
        <v>-4.7256811237064993E-4</v>
      </c>
      <c r="AI564">
        <f t="shared" si="247"/>
        <v>1.2726506571333673</v>
      </c>
      <c r="AJ564">
        <f t="shared" si="248"/>
        <v>-1.9192477769216735E-2</v>
      </c>
      <c r="AK564">
        <f t="shared" si="249"/>
        <v>2.0177893546708442E-3</v>
      </c>
      <c r="AL564">
        <f t="shared" si="250"/>
        <v>7.400504878085557E-3</v>
      </c>
      <c r="AM564">
        <f t="shared" si="251"/>
        <v>3.7002693269247286E-3</v>
      </c>
      <c r="AN564" s="80">
        <f t="shared" si="257"/>
        <v>5.5946847242161011E-3</v>
      </c>
      <c r="AO564" s="80">
        <f t="shared" si="257"/>
        <v>5.5942288779216968E-3</v>
      </c>
      <c r="AP564" s="80">
        <f t="shared" si="257"/>
        <v>5.5925569914601313E-3</v>
      </c>
      <c r="AQ564" s="80">
        <f t="shared" si="257"/>
        <v>5.586425090611761E-3</v>
      </c>
      <c r="AR564" s="80">
        <f t="shared" si="257"/>
        <v>5.5639354025405052E-3</v>
      </c>
      <c r="AS564" s="80">
        <f t="shared" si="257"/>
        <v>5.4814510416755884E-3</v>
      </c>
      <c r="AT564" s="80">
        <f t="shared" si="257"/>
        <v>5.1789273836108747E-3</v>
      </c>
      <c r="AU564" s="80">
        <f t="shared" si="253"/>
        <v>4.0693807318081809E-3</v>
      </c>
    </row>
    <row r="565" spans="1:48" x14ac:dyDescent="0.2">
      <c r="A565" s="16"/>
      <c r="B565" s="16"/>
      <c r="C565" s="16"/>
      <c r="D565" s="42"/>
      <c r="Z565">
        <f t="shared" si="241"/>
        <v>0</v>
      </c>
      <c r="AA565" s="80">
        <f t="shared" si="242"/>
        <v>3.4471155238050962E-3</v>
      </c>
      <c r="AB565" s="80">
        <f t="shared" si="243"/>
        <v>-9999</v>
      </c>
      <c r="AC565" s="80">
        <f t="shared" si="244"/>
        <v>0</v>
      </c>
      <c r="AD565" s="80">
        <f t="shared" si="254"/>
        <v>-9999</v>
      </c>
      <c r="AE565" s="80">
        <f t="shared" si="245"/>
        <v>0</v>
      </c>
      <c r="AF565">
        <f t="shared" si="255"/>
        <v>-9999</v>
      </c>
      <c r="AG565" s="106"/>
      <c r="AH565">
        <f t="shared" si="246"/>
        <v>-4.7256811237064993E-4</v>
      </c>
      <c r="AI565">
        <f t="shared" si="247"/>
        <v>1.2726506571333673</v>
      </c>
      <c r="AJ565">
        <f t="shared" si="248"/>
        <v>-1.9192477769216735E-2</v>
      </c>
      <c r="AK565">
        <f t="shared" si="249"/>
        <v>2.0177893546708442E-3</v>
      </c>
      <c r="AL565">
        <f t="shared" si="250"/>
        <v>7.400504878085557E-3</v>
      </c>
      <c r="AM565">
        <f t="shared" si="251"/>
        <v>3.7002693269247286E-3</v>
      </c>
      <c r="AN565" s="80">
        <f t="shared" si="257"/>
        <v>5.5946847242161011E-3</v>
      </c>
      <c r="AO565" s="80">
        <f t="shared" si="257"/>
        <v>5.5942288779216968E-3</v>
      </c>
      <c r="AP565" s="80">
        <f t="shared" si="257"/>
        <v>5.5925569914601313E-3</v>
      </c>
      <c r="AQ565" s="80">
        <f t="shared" si="257"/>
        <v>5.586425090611761E-3</v>
      </c>
      <c r="AR565" s="80">
        <f t="shared" si="257"/>
        <v>5.5639354025405052E-3</v>
      </c>
      <c r="AS565" s="80">
        <f t="shared" si="257"/>
        <v>5.4814510416755884E-3</v>
      </c>
      <c r="AT565" s="80">
        <f t="shared" si="257"/>
        <v>5.1789273836108747E-3</v>
      </c>
      <c r="AU565" s="80">
        <f t="shared" si="253"/>
        <v>4.0693807318081809E-3</v>
      </c>
    </row>
    <row r="566" spans="1:48" x14ac:dyDescent="0.2">
      <c r="A566" s="16"/>
      <c r="B566" s="16"/>
      <c r="C566" s="16"/>
      <c r="D566" s="42"/>
      <c r="Z566">
        <f t="shared" si="241"/>
        <v>0</v>
      </c>
      <c r="AA566" s="80">
        <f t="shared" si="242"/>
        <v>3.4471155238050962E-3</v>
      </c>
      <c r="AB566" s="80">
        <f t="shared" si="243"/>
        <v>-9999</v>
      </c>
      <c r="AC566" s="80">
        <f t="shared" si="244"/>
        <v>0</v>
      </c>
      <c r="AD566" s="80">
        <f t="shared" si="254"/>
        <v>-9999</v>
      </c>
      <c r="AE566" s="80">
        <f t="shared" si="245"/>
        <v>0</v>
      </c>
      <c r="AF566">
        <f t="shared" si="255"/>
        <v>-9999</v>
      </c>
      <c r="AG566" s="106"/>
      <c r="AH566">
        <f t="shared" si="246"/>
        <v>-4.7256811237064993E-4</v>
      </c>
      <c r="AI566">
        <f t="shared" si="247"/>
        <v>1.2726506571333673</v>
      </c>
      <c r="AJ566">
        <f t="shared" si="248"/>
        <v>-1.9192477769216735E-2</v>
      </c>
      <c r="AK566">
        <f t="shared" si="249"/>
        <v>2.0177893546708442E-3</v>
      </c>
      <c r="AL566">
        <f t="shared" si="250"/>
        <v>7.400504878085557E-3</v>
      </c>
      <c r="AM566">
        <f t="shared" si="251"/>
        <v>3.7002693269247286E-3</v>
      </c>
      <c r="AN566" s="80">
        <f t="shared" si="257"/>
        <v>5.5946847242161011E-3</v>
      </c>
      <c r="AO566" s="80">
        <f t="shared" si="257"/>
        <v>5.5942288779216968E-3</v>
      </c>
      <c r="AP566" s="80">
        <f t="shared" si="257"/>
        <v>5.5925569914601313E-3</v>
      </c>
      <c r="AQ566" s="80">
        <f t="shared" si="257"/>
        <v>5.586425090611761E-3</v>
      </c>
      <c r="AR566" s="80">
        <f t="shared" si="257"/>
        <v>5.5639354025405052E-3</v>
      </c>
      <c r="AS566" s="80">
        <f t="shared" si="257"/>
        <v>5.4814510416755884E-3</v>
      </c>
      <c r="AT566" s="80">
        <f t="shared" si="257"/>
        <v>5.1789273836108747E-3</v>
      </c>
      <c r="AU566" s="80">
        <f t="shared" si="253"/>
        <v>4.0693807318081809E-3</v>
      </c>
    </row>
    <row r="567" spans="1:48" x14ac:dyDescent="0.2">
      <c r="A567" s="16"/>
      <c r="B567" s="16"/>
      <c r="C567" s="16"/>
      <c r="D567" s="42"/>
      <c r="Z567">
        <f t="shared" si="241"/>
        <v>0</v>
      </c>
      <c r="AA567" s="80">
        <f t="shared" si="242"/>
        <v>3.4471155238050962E-3</v>
      </c>
      <c r="AB567" s="80">
        <f t="shared" si="243"/>
        <v>-9999</v>
      </c>
      <c r="AC567" s="80">
        <f t="shared" si="244"/>
        <v>0</v>
      </c>
      <c r="AD567" s="80">
        <f t="shared" si="254"/>
        <v>-9999</v>
      </c>
      <c r="AE567" s="80">
        <f t="shared" si="245"/>
        <v>0</v>
      </c>
      <c r="AF567">
        <f t="shared" si="255"/>
        <v>-9999</v>
      </c>
      <c r="AG567" s="106"/>
      <c r="AH567">
        <f t="shared" si="246"/>
        <v>-4.7256811237064993E-4</v>
      </c>
      <c r="AI567">
        <f t="shared" si="247"/>
        <v>1.2726506571333673</v>
      </c>
      <c r="AJ567">
        <f t="shared" si="248"/>
        <v>-1.9192477769216735E-2</v>
      </c>
      <c r="AK567">
        <f t="shared" si="249"/>
        <v>2.0177893546708442E-3</v>
      </c>
      <c r="AL567">
        <f t="shared" si="250"/>
        <v>7.400504878085557E-3</v>
      </c>
      <c r="AM567">
        <f t="shared" si="251"/>
        <v>3.7002693269247286E-3</v>
      </c>
      <c r="AN567" s="80">
        <f t="shared" si="257"/>
        <v>5.5946847242161011E-3</v>
      </c>
      <c r="AO567" s="80">
        <f t="shared" si="257"/>
        <v>5.5942288779216968E-3</v>
      </c>
      <c r="AP567" s="80">
        <f t="shared" si="257"/>
        <v>5.5925569914601313E-3</v>
      </c>
      <c r="AQ567" s="80">
        <f t="shared" si="257"/>
        <v>5.586425090611761E-3</v>
      </c>
      <c r="AR567" s="80">
        <f t="shared" si="257"/>
        <v>5.5639354025405052E-3</v>
      </c>
      <c r="AS567" s="80">
        <f t="shared" si="257"/>
        <v>5.4814510416755884E-3</v>
      </c>
      <c r="AT567" s="80">
        <f t="shared" si="257"/>
        <v>5.1789273836108747E-3</v>
      </c>
      <c r="AU567" s="80">
        <f t="shared" si="253"/>
        <v>4.0693807318081809E-3</v>
      </c>
    </row>
    <row r="568" spans="1:48" x14ac:dyDescent="0.2">
      <c r="A568" s="16"/>
      <c r="B568" s="16"/>
      <c r="C568" s="16"/>
      <c r="D568" s="42"/>
      <c r="Z568">
        <f t="shared" si="241"/>
        <v>0</v>
      </c>
      <c r="AA568" s="80">
        <f t="shared" si="242"/>
        <v>3.4471155238050962E-3</v>
      </c>
      <c r="AB568" s="80">
        <f t="shared" si="243"/>
        <v>-9999</v>
      </c>
      <c r="AC568" s="80">
        <f t="shared" si="244"/>
        <v>0</v>
      </c>
      <c r="AD568" s="80">
        <f t="shared" si="254"/>
        <v>-9999</v>
      </c>
      <c r="AE568" s="80">
        <f t="shared" si="245"/>
        <v>0</v>
      </c>
      <c r="AF568">
        <f t="shared" si="255"/>
        <v>-9999</v>
      </c>
      <c r="AG568" s="106"/>
      <c r="AH568">
        <f t="shared" si="246"/>
        <v>-4.7256811237064993E-4</v>
      </c>
      <c r="AI568">
        <f t="shared" si="247"/>
        <v>1.2726506571333673</v>
      </c>
      <c r="AJ568">
        <f t="shared" si="248"/>
        <v>-1.9192477769216735E-2</v>
      </c>
      <c r="AK568">
        <f t="shared" si="249"/>
        <v>2.0177893546708442E-3</v>
      </c>
      <c r="AL568">
        <f t="shared" si="250"/>
        <v>7.400504878085557E-3</v>
      </c>
      <c r="AM568">
        <f t="shared" si="251"/>
        <v>3.7002693269247286E-3</v>
      </c>
      <c r="AN568" s="80">
        <f t="shared" si="257"/>
        <v>5.5946847242161011E-3</v>
      </c>
      <c r="AO568" s="80">
        <f t="shared" si="257"/>
        <v>5.5942288779216968E-3</v>
      </c>
      <c r="AP568" s="80">
        <f t="shared" si="257"/>
        <v>5.5925569914601313E-3</v>
      </c>
      <c r="AQ568" s="80">
        <f t="shared" si="257"/>
        <v>5.586425090611761E-3</v>
      </c>
      <c r="AR568" s="80">
        <f t="shared" si="257"/>
        <v>5.5639354025405052E-3</v>
      </c>
      <c r="AS568" s="80">
        <f t="shared" si="257"/>
        <v>5.4814510416755884E-3</v>
      </c>
      <c r="AT568" s="80">
        <f t="shared" si="257"/>
        <v>5.1789273836108747E-3</v>
      </c>
      <c r="AU568" s="80">
        <f t="shared" si="253"/>
        <v>4.0693807318081809E-3</v>
      </c>
    </row>
    <row r="569" spans="1:48" x14ac:dyDescent="0.2">
      <c r="A569" s="16"/>
      <c r="B569" s="16"/>
      <c r="C569" s="16"/>
      <c r="D569" s="42"/>
      <c r="Z569">
        <f t="shared" si="241"/>
        <v>0</v>
      </c>
      <c r="AA569" s="80">
        <f t="shared" si="242"/>
        <v>3.4471155238050962E-3</v>
      </c>
      <c r="AB569" s="80">
        <f t="shared" si="243"/>
        <v>-9999</v>
      </c>
      <c r="AC569" s="80">
        <f t="shared" si="244"/>
        <v>0</v>
      </c>
      <c r="AD569" s="80">
        <f t="shared" si="254"/>
        <v>-9999</v>
      </c>
      <c r="AE569" s="80">
        <f t="shared" si="245"/>
        <v>0</v>
      </c>
      <c r="AF569">
        <f t="shared" si="255"/>
        <v>-9999</v>
      </c>
      <c r="AG569" s="106"/>
      <c r="AH569">
        <f t="shared" si="246"/>
        <v>-4.7256811237064993E-4</v>
      </c>
      <c r="AI569">
        <f t="shared" si="247"/>
        <v>1.2726506571333673</v>
      </c>
      <c r="AJ569">
        <f t="shared" si="248"/>
        <v>-1.9192477769216735E-2</v>
      </c>
      <c r="AK569">
        <f t="shared" si="249"/>
        <v>2.0177893546708442E-3</v>
      </c>
      <c r="AL569">
        <f t="shared" si="250"/>
        <v>7.400504878085557E-3</v>
      </c>
      <c r="AM569">
        <f t="shared" si="251"/>
        <v>3.7002693269247286E-3</v>
      </c>
      <c r="AN569" s="80">
        <f t="shared" si="257"/>
        <v>5.5946847242161011E-3</v>
      </c>
      <c r="AO569" s="80">
        <f t="shared" si="257"/>
        <v>5.5942288779216968E-3</v>
      </c>
      <c r="AP569" s="80">
        <f t="shared" si="257"/>
        <v>5.5925569914601313E-3</v>
      </c>
      <c r="AQ569" s="80">
        <f t="shared" si="257"/>
        <v>5.586425090611761E-3</v>
      </c>
      <c r="AR569" s="80">
        <f t="shared" si="257"/>
        <v>5.5639354025405052E-3</v>
      </c>
      <c r="AS569" s="80">
        <f t="shared" si="257"/>
        <v>5.4814510416755884E-3</v>
      </c>
      <c r="AT569" s="80">
        <f t="shared" si="257"/>
        <v>5.1789273836108747E-3</v>
      </c>
      <c r="AU569" s="80">
        <f t="shared" si="253"/>
        <v>4.0693807318081809E-3</v>
      </c>
    </row>
    <row r="570" spans="1:48" x14ac:dyDescent="0.2">
      <c r="A570" s="16"/>
      <c r="B570" s="16"/>
      <c r="C570" s="16"/>
      <c r="D570" s="42"/>
      <c r="Z570">
        <f t="shared" si="241"/>
        <v>0</v>
      </c>
      <c r="AA570" s="80">
        <f t="shared" si="242"/>
        <v>3.4471155238050962E-3</v>
      </c>
      <c r="AB570" s="80">
        <f t="shared" si="243"/>
        <v>-9999</v>
      </c>
      <c r="AC570" s="80">
        <f t="shared" si="244"/>
        <v>0</v>
      </c>
      <c r="AD570" s="80">
        <f t="shared" si="254"/>
        <v>-9999</v>
      </c>
      <c r="AE570" s="80">
        <f t="shared" si="245"/>
        <v>0</v>
      </c>
      <c r="AF570">
        <f t="shared" si="255"/>
        <v>-9999</v>
      </c>
      <c r="AG570" s="106"/>
      <c r="AH570">
        <f t="shared" si="246"/>
        <v>-4.7256811237064993E-4</v>
      </c>
      <c r="AI570">
        <f t="shared" si="247"/>
        <v>1.2726506571333673</v>
      </c>
      <c r="AJ570">
        <f t="shared" si="248"/>
        <v>-1.9192477769216735E-2</v>
      </c>
      <c r="AK570">
        <f t="shared" si="249"/>
        <v>2.0177893546708442E-3</v>
      </c>
      <c r="AL570">
        <f t="shared" si="250"/>
        <v>7.400504878085557E-3</v>
      </c>
      <c r="AM570">
        <f t="shared" si="251"/>
        <v>3.7002693269247286E-3</v>
      </c>
      <c r="AN570" s="80">
        <f t="shared" si="257"/>
        <v>5.5946847242161011E-3</v>
      </c>
      <c r="AO570" s="80">
        <f t="shared" si="257"/>
        <v>5.5942288779216968E-3</v>
      </c>
      <c r="AP570" s="80">
        <f t="shared" si="257"/>
        <v>5.5925569914601313E-3</v>
      </c>
      <c r="AQ570" s="80">
        <f t="shared" si="257"/>
        <v>5.586425090611761E-3</v>
      </c>
      <c r="AR570" s="80">
        <f t="shared" si="257"/>
        <v>5.5639354025405052E-3</v>
      </c>
      <c r="AS570" s="80">
        <f t="shared" si="257"/>
        <v>5.4814510416755884E-3</v>
      </c>
      <c r="AT570" s="80">
        <f t="shared" si="257"/>
        <v>5.1789273836108747E-3</v>
      </c>
      <c r="AU570" s="80">
        <f t="shared" si="253"/>
        <v>4.0693807318081809E-3</v>
      </c>
    </row>
    <row r="571" spans="1:48" x14ac:dyDescent="0.2">
      <c r="A571" s="16"/>
      <c r="B571" s="16"/>
      <c r="C571" s="16"/>
      <c r="D571" s="42"/>
      <c r="Z571">
        <f t="shared" si="241"/>
        <v>0</v>
      </c>
      <c r="AA571" s="80">
        <f t="shared" si="242"/>
        <v>3.4471155238050962E-3</v>
      </c>
      <c r="AB571" s="80">
        <f t="shared" si="243"/>
        <v>-9999</v>
      </c>
      <c r="AC571" s="80">
        <f t="shared" si="244"/>
        <v>0</v>
      </c>
      <c r="AD571" s="80">
        <f t="shared" si="254"/>
        <v>-9999</v>
      </c>
      <c r="AE571" s="80">
        <f t="shared" si="245"/>
        <v>0</v>
      </c>
      <c r="AF571">
        <f t="shared" si="255"/>
        <v>-9999</v>
      </c>
      <c r="AG571" s="106"/>
      <c r="AH571">
        <f t="shared" si="246"/>
        <v>-4.7256811237064993E-4</v>
      </c>
      <c r="AI571">
        <f t="shared" si="247"/>
        <v>1.2726506571333673</v>
      </c>
      <c r="AJ571">
        <f t="shared" si="248"/>
        <v>-1.9192477769216735E-2</v>
      </c>
      <c r="AK571">
        <f t="shared" si="249"/>
        <v>2.0177893546708442E-3</v>
      </c>
      <c r="AL571">
        <f t="shared" si="250"/>
        <v>7.400504878085557E-3</v>
      </c>
      <c r="AM571">
        <f t="shared" si="251"/>
        <v>3.7002693269247286E-3</v>
      </c>
      <c r="AN571" s="80">
        <f t="shared" si="257"/>
        <v>5.5946847242161011E-3</v>
      </c>
      <c r="AO571" s="80">
        <f t="shared" si="257"/>
        <v>5.5942288779216968E-3</v>
      </c>
      <c r="AP571" s="80">
        <f t="shared" si="257"/>
        <v>5.5925569914601313E-3</v>
      </c>
      <c r="AQ571" s="80">
        <f t="shared" si="257"/>
        <v>5.586425090611761E-3</v>
      </c>
      <c r="AR571" s="80">
        <f t="shared" si="257"/>
        <v>5.5639354025405052E-3</v>
      </c>
      <c r="AS571" s="80">
        <f t="shared" si="257"/>
        <v>5.4814510416755884E-3</v>
      </c>
      <c r="AT571" s="80">
        <f t="shared" si="257"/>
        <v>5.1789273836108747E-3</v>
      </c>
      <c r="AU571" s="80">
        <f t="shared" si="253"/>
        <v>4.0693807318081809E-3</v>
      </c>
    </row>
    <row r="572" spans="1:48" x14ac:dyDescent="0.2">
      <c r="A572" s="16"/>
      <c r="B572" s="16"/>
      <c r="C572" s="16"/>
      <c r="D572" s="42"/>
      <c r="Z572">
        <f t="shared" si="241"/>
        <v>0</v>
      </c>
      <c r="AA572" s="80">
        <f t="shared" si="242"/>
        <v>3.4471155238050962E-3</v>
      </c>
      <c r="AB572" s="80">
        <f t="shared" si="243"/>
        <v>-9999</v>
      </c>
      <c r="AC572" s="80">
        <f t="shared" si="244"/>
        <v>0</v>
      </c>
      <c r="AD572" s="80">
        <f t="shared" si="254"/>
        <v>-9999</v>
      </c>
      <c r="AE572" s="80">
        <f t="shared" si="245"/>
        <v>0</v>
      </c>
      <c r="AF572">
        <f t="shared" si="255"/>
        <v>-9999</v>
      </c>
      <c r="AG572" s="106"/>
      <c r="AH572">
        <f t="shared" si="246"/>
        <v>-4.7256811237064993E-4</v>
      </c>
      <c r="AI572">
        <f t="shared" si="247"/>
        <v>1.2726506571333673</v>
      </c>
      <c r="AJ572">
        <f t="shared" si="248"/>
        <v>-1.9192477769216735E-2</v>
      </c>
      <c r="AK572">
        <f t="shared" si="249"/>
        <v>2.0177893546708442E-3</v>
      </c>
      <c r="AL572">
        <f t="shared" si="250"/>
        <v>7.400504878085557E-3</v>
      </c>
      <c r="AM572">
        <f t="shared" si="251"/>
        <v>3.7002693269247286E-3</v>
      </c>
      <c r="AN572" s="80">
        <f t="shared" si="257"/>
        <v>5.5946847242161011E-3</v>
      </c>
      <c r="AO572" s="80">
        <f t="shared" si="257"/>
        <v>5.5942288779216968E-3</v>
      </c>
      <c r="AP572" s="80">
        <f t="shared" si="257"/>
        <v>5.5925569914601313E-3</v>
      </c>
      <c r="AQ572" s="80">
        <f t="shared" si="257"/>
        <v>5.586425090611761E-3</v>
      </c>
      <c r="AR572" s="80">
        <f t="shared" si="257"/>
        <v>5.5639354025405052E-3</v>
      </c>
      <c r="AS572" s="80">
        <f t="shared" si="257"/>
        <v>5.4814510416755884E-3</v>
      </c>
      <c r="AT572" s="80">
        <f t="shared" si="257"/>
        <v>5.1789273836108747E-3</v>
      </c>
      <c r="AU572" s="80">
        <f t="shared" si="253"/>
        <v>4.0693807318081809E-3</v>
      </c>
    </row>
    <row r="573" spans="1:48" x14ac:dyDescent="0.2">
      <c r="A573" s="16"/>
      <c r="B573" s="16"/>
      <c r="C573" s="16"/>
      <c r="D573" s="42"/>
      <c r="Z573">
        <f t="shared" si="241"/>
        <v>0</v>
      </c>
      <c r="AA573" s="80">
        <f t="shared" si="242"/>
        <v>3.4471155238050962E-3</v>
      </c>
      <c r="AB573" s="80">
        <f t="shared" si="243"/>
        <v>-9999</v>
      </c>
      <c r="AC573" s="80">
        <f t="shared" si="244"/>
        <v>0</v>
      </c>
      <c r="AD573" s="80">
        <f t="shared" si="254"/>
        <v>-9999</v>
      </c>
      <c r="AE573" s="80">
        <f t="shared" si="245"/>
        <v>0</v>
      </c>
      <c r="AF573">
        <f t="shared" si="255"/>
        <v>-9999</v>
      </c>
      <c r="AG573" s="106"/>
      <c r="AH573">
        <f t="shared" si="246"/>
        <v>-4.7256811237064993E-4</v>
      </c>
      <c r="AI573">
        <f t="shared" si="247"/>
        <v>1.2726506571333673</v>
      </c>
      <c r="AJ573">
        <f t="shared" si="248"/>
        <v>-1.9192477769216735E-2</v>
      </c>
      <c r="AK573">
        <f t="shared" si="249"/>
        <v>2.0177893546708442E-3</v>
      </c>
      <c r="AL573">
        <f t="shared" si="250"/>
        <v>7.400504878085557E-3</v>
      </c>
      <c r="AM573">
        <f t="shared" si="251"/>
        <v>3.7002693269247286E-3</v>
      </c>
      <c r="AN573" s="80">
        <f t="shared" si="257"/>
        <v>5.5946847242161011E-3</v>
      </c>
      <c r="AO573" s="80">
        <f t="shared" si="257"/>
        <v>5.5942288779216968E-3</v>
      </c>
      <c r="AP573" s="80">
        <f t="shared" si="257"/>
        <v>5.5925569914601313E-3</v>
      </c>
      <c r="AQ573" s="80">
        <f t="shared" si="257"/>
        <v>5.586425090611761E-3</v>
      </c>
      <c r="AR573" s="80">
        <f t="shared" si="257"/>
        <v>5.5639354025405052E-3</v>
      </c>
      <c r="AS573" s="80">
        <f t="shared" si="257"/>
        <v>5.4814510416755884E-3</v>
      </c>
      <c r="AT573" s="80">
        <f t="shared" si="257"/>
        <v>5.1789273836108747E-3</v>
      </c>
      <c r="AU573" s="80">
        <f t="shared" si="253"/>
        <v>4.0693807318081809E-3</v>
      </c>
    </row>
    <row r="574" spans="1:48" x14ac:dyDescent="0.2">
      <c r="A574" s="16"/>
      <c r="B574" s="16"/>
      <c r="C574" s="16"/>
      <c r="D574" s="42"/>
      <c r="Z574">
        <f t="shared" si="241"/>
        <v>0</v>
      </c>
      <c r="AA574" s="80">
        <f t="shared" si="242"/>
        <v>3.4471155238050962E-3</v>
      </c>
      <c r="AB574" s="80">
        <f t="shared" si="243"/>
        <v>-9999</v>
      </c>
      <c r="AC574" s="80">
        <f t="shared" si="244"/>
        <v>0</v>
      </c>
      <c r="AD574" s="80">
        <f t="shared" si="254"/>
        <v>-9999</v>
      </c>
      <c r="AE574" s="80">
        <f t="shared" si="245"/>
        <v>0</v>
      </c>
      <c r="AF574">
        <f t="shared" si="255"/>
        <v>-9999</v>
      </c>
      <c r="AG574" s="106"/>
      <c r="AH574">
        <f t="shared" si="246"/>
        <v>-4.7256811237064993E-4</v>
      </c>
      <c r="AI574">
        <f t="shared" si="247"/>
        <v>1.2726506571333673</v>
      </c>
      <c r="AJ574">
        <f t="shared" si="248"/>
        <v>-1.9192477769216735E-2</v>
      </c>
      <c r="AK574">
        <f t="shared" si="249"/>
        <v>2.0177893546708442E-3</v>
      </c>
      <c r="AL574">
        <f t="shared" si="250"/>
        <v>7.400504878085557E-3</v>
      </c>
      <c r="AM574">
        <f t="shared" si="251"/>
        <v>3.7002693269247286E-3</v>
      </c>
      <c r="AN574" s="80">
        <f t="shared" si="257"/>
        <v>5.5946847242161011E-3</v>
      </c>
      <c r="AO574" s="80">
        <f t="shared" si="257"/>
        <v>5.5942288779216968E-3</v>
      </c>
      <c r="AP574" s="80">
        <f t="shared" si="257"/>
        <v>5.5925569914601313E-3</v>
      </c>
      <c r="AQ574" s="80">
        <f t="shared" si="257"/>
        <v>5.586425090611761E-3</v>
      </c>
      <c r="AR574" s="80">
        <f t="shared" si="257"/>
        <v>5.5639354025405052E-3</v>
      </c>
      <c r="AS574" s="80">
        <f t="shared" si="257"/>
        <v>5.4814510416755884E-3</v>
      </c>
      <c r="AT574" s="80">
        <f t="shared" si="257"/>
        <v>5.1789273836108747E-3</v>
      </c>
      <c r="AU574" s="80">
        <f t="shared" si="253"/>
        <v>4.0693807318081809E-3</v>
      </c>
    </row>
    <row r="575" spans="1:48" x14ac:dyDescent="0.2">
      <c r="A575" s="16"/>
      <c r="B575" s="16"/>
      <c r="C575" s="16"/>
      <c r="D575" s="42"/>
      <c r="Z575">
        <f t="shared" si="241"/>
        <v>0</v>
      </c>
      <c r="AA575" s="80">
        <f t="shared" si="242"/>
        <v>3.4471155238050962E-3</v>
      </c>
      <c r="AB575" s="80">
        <f t="shared" si="243"/>
        <v>-9999</v>
      </c>
      <c r="AC575" s="80">
        <f t="shared" si="244"/>
        <v>0</v>
      </c>
      <c r="AD575" s="80">
        <f t="shared" si="254"/>
        <v>-9999</v>
      </c>
      <c r="AE575" s="80">
        <f t="shared" si="245"/>
        <v>0</v>
      </c>
      <c r="AF575">
        <f t="shared" si="255"/>
        <v>-9999</v>
      </c>
      <c r="AG575" s="106"/>
      <c r="AH575">
        <f t="shared" si="246"/>
        <v>-4.7256811237064993E-4</v>
      </c>
      <c r="AI575">
        <f t="shared" si="247"/>
        <v>1.2726506571333673</v>
      </c>
      <c r="AJ575">
        <f t="shared" si="248"/>
        <v>-1.9192477769216735E-2</v>
      </c>
      <c r="AK575">
        <f t="shared" si="249"/>
        <v>2.0177893546708442E-3</v>
      </c>
      <c r="AL575">
        <f t="shared" si="250"/>
        <v>7.400504878085557E-3</v>
      </c>
      <c r="AM575">
        <f t="shared" si="251"/>
        <v>3.7002693269247286E-3</v>
      </c>
      <c r="AN575" s="80">
        <f t="shared" si="257"/>
        <v>5.5946847242161011E-3</v>
      </c>
      <c r="AO575" s="80">
        <f t="shared" si="257"/>
        <v>5.5942288779216968E-3</v>
      </c>
      <c r="AP575" s="80">
        <f t="shared" si="257"/>
        <v>5.5925569914601313E-3</v>
      </c>
      <c r="AQ575" s="80">
        <f t="shared" si="257"/>
        <v>5.586425090611761E-3</v>
      </c>
      <c r="AR575" s="80">
        <f t="shared" si="257"/>
        <v>5.5639354025405052E-3</v>
      </c>
      <c r="AS575" s="80">
        <f t="shared" si="257"/>
        <v>5.4814510416755884E-3</v>
      </c>
      <c r="AT575" s="80">
        <f t="shared" si="257"/>
        <v>5.1789273836108747E-3</v>
      </c>
      <c r="AU575" s="80">
        <f t="shared" si="253"/>
        <v>4.0693807318081809E-3</v>
      </c>
      <c r="AV575" s="80"/>
    </row>
    <row r="576" spans="1:48" x14ac:dyDescent="0.2">
      <c r="A576" s="16"/>
      <c r="B576" s="16"/>
      <c r="C576" s="16"/>
      <c r="D576" s="42"/>
      <c r="Z576">
        <f t="shared" si="241"/>
        <v>0</v>
      </c>
      <c r="AA576" s="80">
        <f t="shared" si="242"/>
        <v>3.4471155238050962E-3</v>
      </c>
      <c r="AB576" s="80">
        <f t="shared" si="243"/>
        <v>-9999</v>
      </c>
      <c r="AC576" s="80">
        <f t="shared" si="244"/>
        <v>0</v>
      </c>
      <c r="AD576" s="80">
        <f t="shared" si="254"/>
        <v>-9999</v>
      </c>
      <c r="AE576" s="80">
        <f t="shared" si="245"/>
        <v>0</v>
      </c>
      <c r="AF576">
        <f t="shared" si="255"/>
        <v>-9999</v>
      </c>
      <c r="AG576" s="106"/>
      <c r="AH576">
        <f t="shared" si="246"/>
        <v>-4.7256811237064993E-4</v>
      </c>
      <c r="AI576">
        <f t="shared" si="247"/>
        <v>1.2726506571333673</v>
      </c>
      <c r="AJ576">
        <f t="shared" si="248"/>
        <v>-1.9192477769216735E-2</v>
      </c>
      <c r="AK576">
        <f t="shared" si="249"/>
        <v>2.0177893546708442E-3</v>
      </c>
      <c r="AL576">
        <f t="shared" si="250"/>
        <v>7.400504878085557E-3</v>
      </c>
      <c r="AM576">
        <f t="shared" si="251"/>
        <v>3.7002693269247286E-3</v>
      </c>
      <c r="AN576" s="80">
        <f t="shared" si="257"/>
        <v>5.5946847242161011E-3</v>
      </c>
      <c r="AO576" s="80">
        <f t="shared" si="257"/>
        <v>5.5942288779216968E-3</v>
      </c>
      <c r="AP576" s="80">
        <f t="shared" si="257"/>
        <v>5.5925569914601313E-3</v>
      </c>
      <c r="AQ576" s="80">
        <f t="shared" si="257"/>
        <v>5.586425090611761E-3</v>
      </c>
      <c r="AR576" s="80">
        <f t="shared" si="257"/>
        <v>5.5639354025405052E-3</v>
      </c>
      <c r="AS576" s="80">
        <f t="shared" si="257"/>
        <v>5.4814510416755884E-3</v>
      </c>
      <c r="AT576" s="80">
        <f t="shared" si="257"/>
        <v>5.1789273836108747E-3</v>
      </c>
      <c r="AU576" s="80">
        <f t="shared" si="253"/>
        <v>4.0693807318081809E-3</v>
      </c>
    </row>
    <row r="577" spans="1:50" x14ac:dyDescent="0.2">
      <c r="A577" s="16"/>
      <c r="B577" s="16"/>
      <c r="C577" s="16"/>
      <c r="D577" s="42"/>
      <c r="Z577">
        <f t="shared" si="241"/>
        <v>0</v>
      </c>
      <c r="AA577" s="80">
        <f t="shared" si="242"/>
        <v>3.4471155238050962E-3</v>
      </c>
      <c r="AB577" s="80">
        <f t="shared" si="243"/>
        <v>-9999</v>
      </c>
      <c r="AC577" s="80">
        <f t="shared" si="244"/>
        <v>0</v>
      </c>
      <c r="AD577" s="80">
        <f t="shared" si="254"/>
        <v>-9999</v>
      </c>
      <c r="AE577" s="80">
        <f t="shared" si="245"/>
        <v>0</v>
      </c>
      <c r="AF577">
        <f t="shared" si="255"/>
        <v>-9999</v>
      </c>
      <c r="AG577" s="106"/>
      <c r="AH577">
        <f t="shared" si="246"/>
        <v>-4.7256811237064993E-4</v>
      </c>
      <c r="AI577">
        <f t="shared" si="247"/>
        <v>1.2726506571333673</v>
      </c>
      <c r="AJ577">
        <f t="shared" si="248"/>
        <v>-1.9192477769216735E-2</v>
      </c>
      <c r="AK577">
        <f t="shared" si="249"/>
        <v>2.0177893546708442E-3</v>
      </c>
      <c r="AL577">
        <f t="shared" si="250"/>
        <v>7.400504878085557E-3</v>
      </c>
      <c r="AM577">
        <f t="shared" si="251"/>
        <v>3.7002693269247286E-3</v>
      </c>
      <c r="AN577" s="80">
        <f t="shared" ref="AN577:AT592" si="258">$AU577+$AB$7*SIN(AO577)</f>
        <v>5.5946847242161011E-3</v>
      </c>
      <c r="AO577" s="80">
        <f t="shared" si="258"/>
        <v>5.5942288779216968E-3</v>
      </c>
      <c r="AP577" s="80">
        <f t="shared" si="258"/>
        <v>5.5925569914601313E-3</v>
      </c>
      <c r="AQ577" s="80">
        <f t="shared" si="258"/>
        <v>5.586425090611761E-3</v>
      </c>
      <c r="AR577" s="80">
        <f t="shared" si="258"/>
        <v>5.5639354025405052E-3</v>
      </c>
      <c r="AS577" s="80">
        <f t="shared" si="258"/>
        <v>5.4814510416755884E-3</v>
      </c>
      <c r="AT577" s="80">
        <f t="shared" si="258"/>
        <v>5.1789273836108747E-3</v>
      </c>
      <c r="AU577" s="80">
        <f t="shared" si="253"/>
        <v>4.0693807318081809E-3</v>
      </c>
    </row>
    <row r="578" spans="1:50" x14ac:dyDescent="0.2">
      <c r="A578" s="16"/>
      <c r="B578" s="16"/>
      <c r="C578" s="16"/>
      <c r="D578" s="42"/>
      <c r="Z578">
        <f t="shared" si="241"/>
        <v>0</v>
      </c>
      <c r="AA578" s="80">
        <f t="shared" si="242"/>
        <v>3.4471155238050962E-3</v>
      </c>
      <c r="AB578" s="80">
        <f t="shared" si="243"/>
        <v>-9999</v>
      </c>
      <c r="AC578" s="80">
        <f t="shared" si="244"/>
        <v>0</v>
      </c>
      <c r="AD578" s="80">
        <f t="shared" si="254"/>
        <v>-9999</v>
      </c>
      <c r="AE578" s="80">
        <f t="shared" si="245"/>
        <v>0</v>
      </c>
      <c r="AF578">
        <f t="shared" si="255"/>
        <v>-9999</v>
      </c>
      <c r="AG578" s="106"/>
      <c r="AH578">
        <f t="shared" si="246"/>
        <v>-4.7256811237064993E-4</v>
      </c>
      <c r="AI578">
        <f t="shared" si="247"/>
        <v>1.2726506571333673</v>
      </c>
      <c r="AJ578">
        <f t="shared" si="248"/>
        <v>-1.9192477769216735E-2</v>
      </c>
      <c r="AK578">
        <f t="shared" si="249"/>
        <v>2.0177893546708442E-3</v>
      </c>
      <c r="AL578">
        <f t="shared" si="250"/>
        <v>7.400504878085557E-3</v>
      </c>
      <c r="AM578">
        <f t="shared" si="251"/>
        <v>3.7002693269247286E-3</v>
      </c>
      <c r="AN578" s="80">
        <f t="shared" si="258"/>
        <v>5.5946847242161011E-3</v>
      </c>
      <c r="AO578" s="80">
        <f t="shared" si="258"/>
        <v>5.5942288779216968E-3</v>
      </c>
      <c r="AP578" s="80">
        <f t="shared" si="258"/>
        <v>5.5925569914601313E-3</v>
      </c>
      <c r="AQ578" s="80">
        <f t="shared" si="258"/>
        <v>5.586425090611761E-3</v>
      </c>
      <c r="AR578" s="80">
        <f t="shared" si="258"/>
        <v>5.5639354025405052E-3</v>
      </c>
      <c r="AS578" s="80">
        <f t="shared" si="258"/>
        <v>5.4814510416755884E-3</v>
      </c>
      <c r="AT578" s="80">
        <f t="shared" si="258"/>
        <v>5.1789273836108747E-3</v>
      </c>
      <c r="AU578" s="80">
        <f t="shared" si="253"/>
        <v>4.0693807318081809E-3</v>
      </c>
    </row>
    <row r="579" spans="1:50" x14ac:dyDescent="0.2">
      <c r="A579" s="16"/>
      <c r="B579" s="16"/>
      <c r="C579" s="16"/>
      <c r="D579" s="42"/>
      <c r="Z579">
        <f t="shared" si="241"/>
        <v>0</v>
      </c>
      <c r="AA579" s="80">
        <f t="shared" si="242"/>
        <v>3.4471155238050962E-3</v>
      </c>
      <c r="AB579" s="80">
        <f t="shared" si="243"/>
        <v>-9999</v>
      </c>
      <c r="AC579" s="80">
        <f t="shared" si="244"/>
        <v>0</v>
      </c>
      <c r="AD579" s="80">
        <f t="shared" si="254"/>
        <v>-9999</v>
      </c>
      <c r="AE579" s="80">
        <f t="shared" si="245"/>
        <v>0</v>
      </c>
      <c r="AF579">
        <f t="shared" si="255"/>
        <v>-9999</v>
      </c>
      <c r="AG579" s="106"/>
      <c r="AH579">
        <f t="shared" si="246"/>
        <v>-4.7256811237064993E-4</v>
      </c>
      <c r="AI579">
        <f t="shared" si="247"/>
        <v>1.2726506571333673</v>
      </c>
      <c r="AJ579">
        <f t="shared" si="248"/>
        <v>-1.9192477769216735E-2</v>
      </c>
      <c r="AK579">
        <f t="shared" si="249"/>
        <v>2.0177893546708442E-3</v>
      </c>
      <c r="AL579">
        <f t="shared" si="250"/>
        <v>7.400504878085557E-3</v>
      </c>
      <c r="AM579">
        <f t="shared" si="251"/>
        <v>3.7002693269247286E-3</v>
      </c>
      <c r="AN579" s="80">
        <f t="shared" si="258"/>
        <v>5.5946847242161011E-3</v>
      </c>
      <c r="AO579" s="80">
        <f t="shared" si="258"/>
        <v>5.5942288779216968E-3</v>
      </c>
      <c r="AP579" s="80">
        <f t="shared" si="258"/>
        <v>5.5925569914601313E-3</v>
      </c>
      <c r="AQ579" s="80">
        <f t="shared" si="258"/>
        <v>5.586425090611761E-3</v>
      </c>
      <c r="AR579" s="80">
        <f t="shared" si="258"/>
        <v>5.5639354025405052E-3</v>
      </c>
      <c r="AS579" s="80">
        <f t="shared" si="258"/>
        <v>5.4814510416755884E-3</v>
      </c>
      <c r="AT579" s="80">
        <f t="shared" si="258"/>
        <v>5.1789273836108747E-3</v>
      </c>
      <c r="AU579" s="80">
        <f t="shared" si="253"/>
        <v>4.0693807318081809E-3</v>
      </c>
    </row>
    <row r="580" spans="1:50" x14ac:dyDescent="0.2">
      <c r="A580" s="16"/>
      <c r="B580" s="16"/>
      <c r="C580" s="16"/>
      <c r="D580" s="42"/>
      <c r="Z580">
        <f t="shared" si="241"/>
        <v>0</v>
      </c>
      <c r="AA580" s="80">
        <f t="shared" si="242"/>
        <v>3.4471155238050962E-3</v>
      </c>
      <c r="AB580" s="80">
        <f t="shared" si="243"/>
        <v>-9999</v>
      </c>
      <c r="AC580" s="80">
        <f t="shared" si="244"/>
        <v>0</v>
      </c>
      <c r="AD580" s="80">
        <f t="shared" si="254"/>
        <v>-9999</v>
      </c>
      <c r="AE580" s="80">
        <f t="shared" si="245"/>
        <v>0</v>
      </c>
      <c r="AF580">
        <f t="shared" si="255"/>
        <v>-9999</v>
      </c>
      <c r="AG580" s="106"/>
      <c r="AH580">
        <f t="shared" si="246"/>
        <v>-4.7256811237064993E-4</v>
      </c>
      <c r="AI580">
        <f t="shared" si="247"/>
        <v>1.2726506571333673</v>
      </c>
      <c r="AJ580">
        <f t="shared" si="248"/>
        <v>-1.9192477769216735E-2</v>
      </c>
      <c r="AK580">
        <f t="shared" si="249"/>
        <v>2.0177893546708442E-3</v>
      </c>
      <c r="AL580">
        <f t="shared" si="250"/>
        <v>7.400504878085557E-3</v>
      </c>
      <c r="AM580">
        <f t="shared" si="251"/>
        <v>3.7002693269247286E-3</v>
      </c>
      <c r="AN580" s="80">
        <f t="shared" si="258"/>
        <v>5.5946847242161011E-3</v>
      </c>
      <c r="AO580" s="80">
        <f t="shared" si="258"/>
        <v>5.5942288779216968E-3</v>
      </c>
      <c r="AP580" s="80">
        <f t="shared" si="258"/>
        <v>5.5925569914601313E-3</v>
      </c>
      <c r="AQ580" s="80">
        <f t="shared" si="258"/>
        <v>5.586425090611761E-3</v>
      </c>
      <c r="AR580" s="80">
        <f t="shared" si="258"/>
        <v>5.5639354025405052E-3</v>
      </c>
      <c r="AS580" s="80">
        <f t="shared" si="258"/>
        <v>5.4814510416755884E-3</v>
      </c>
      <c r="AT580" s="80">
        <f t="shared" si="258"/>
        <v>5.1789273836108747E-3</v>
      </c>
      <c r="AU580" s="80">
        <f t="shared" si="253"/>
        <v>4.0693807318081809E-3</v>
      </c>
    </row>
    <row r="581" spans="1:50" x14ac:dyDescent="0.2">
      <c r="A581" s="16"/>
      <c r="B581" s="16"/>
      <c r="C581" s="16"/>
      <c r="D581" s="42"/>
      <c r="Z581">
        <f t="shared" si="241"/>
        <v>0</v>
      </c>
      <c r="AA581" s="80">
        <f t="shared" si="242"/>
        <v>3.4471155238050962E-3</v>
      </c>
      <c r="AB581" s="80">
        <f t="shared" si="243"/>
        <v>-9999</v>
      </c>
      <c r="AC581" s="80">
        <f t="shared" si="244"/>
        <v>0</v>
      </c>
      <c r="AD581" s="80">
        <f t="shared" si="254"/>
        <v>-9999</v>
      </c>
      <c r="AE581" s="80">
        <f t="shared" si="245"/>
        <v>0</v>
      </c>
      <c r="AF581">
        <f t="shared" si="255"/>
        <v>-9999</v>
      </c>
      <c r="AG581" s="106"/>
      <c r="AH581">
        <f t="shared" si="246"/>
        <v>-4.7256811237064993E-4</v>
      </c>
      <c r="AI581">
        <f t="shared" si="247"/>
        <v>1.2726506571333673</v>
      </c>
      <c r="AJ581">
        <f t="shared" si="248"/>
        <v>-1.9192477769216735E-2</v>
      </c>
      <c r="AK581">
        <f t="shared" si="249"/>
        <v>2.0177893546708442E-3</v>
      </c>
      <c r="AL581">
        <f t="shared" si="250"/>
        <v>7.400504878085557E-3</v>
      </c>
      <c r="AM581">
        <f t="shared" si="251"/>
        <v>3.7002693269247286E-3</v>
      </c>
      <c r="AN581" s="80">
        <f t="shared" si="258"/>
        <v>5.5946847242161011E-3</v>
      </c>
      <c r="AO581" s="80">
        <f t="shared" si="258"/>
        <v>5.5942288779216968E-3</v>
      </c>
      <c r="AP581" s="80">
        <f t="shared" si="258"/>
        <v>5.5925569914601313E-3</v>
      </c>
      <c r="AQ581" s="80">
        <f t="shared" si="258"/>
        <v>5.586425090611761E-3</v>
      </c>
      <c r="AR581" s="80">
        <f t="shared" si="258"/>
        <v>5.5639354025405052E-3</v>
      </c>
      <c r="AS581" s="80">
        <f t="shared" si="258"/>
        <v>5.4814510416755884E-3</v>
      </c>
      <c r="AT581" s="80">
        <f t="shared" si="258"/>
        <v>5.1789273836108747E-3</v>
      </c>
      <c r="AU581" s="80">
        <f t="shared" si="253"/>
        <v>4.0693807318081809E-3</v>
      </c>
    </row>
    <row r="582" spans="1:50" x14ac:dyDescent="0.2">
      <c r="A582" s="16"/>
      <c r="B582" s="16"/>
      <c r="C582" s="16"/>
      <c r="D582" s="42"/>
      <c r="Z582">
        <f t="shared" si="241"/>
        <v>0</v>
      </c>
      <c r="AA582" s="80">
        <f t="shared" si="242"/>
        <v>3.4471155238050962E-3</v>
      </c>
      <c r="AB582" s="80">
        <f t="shared" si="243"/>
        <v>-9999</v>
      </c>
      <c r="AC582" s="80">
        <f t="shared" si="244"/>
        <v>0</v>
      </c>
      <c r="AD582" s="80">
        <f t="shared" si="254"/>
        <v>-9999</v>
      </c>
      <c r="AE582" s="80">
        <f t="shared" si="245"/>
        <v>0</v>
      </c>
      <c r="AF582">
        <f t="shared" si="255"/>
        <v>-9999</v>
      </c>
      <c r="AG582" s="106"/>
      <c r="AH582">
        <f t="shared" si="246"/>
        <v>-4.7256811237064993E-4</v>
      </c>
      <c r="AI582">
        <f t="shared" si="247"/>
        <v>1.2726506571333673</v>
      </c>
      <c r="AJ582">
        <f t="shared" si="248"/>
        <v>-1.9192477769216735E-2</v>
      </c>
      <c r="AK582">
        <f t="shared" si="249"/>
        <v>2.0177893546708442E-3</v>
      </c>
      <c r="AL582">
        <f t="shared" si="250"/>
        <v>7.400504878085557E-3</v>
      </c>
      <c r="AM582">
        <f t="shared" si="251"/>
        <v>3.7002693269247286E-3</v>
      </c>
      <c r="AN582" s="80">
        <f t="shared" si="258"/>
        <v>5.5946847242161011E-3</v>
      </c>
      <c r="AO582" s="80">
        <f t="shared" si="258"/>
        <v>5.5942288779216968E-3</v>
      </c>
      <c r="AP582" s="80">
        <f t="shared" si="258"/>
        <v>5.5925569914601313E-3</v>
      </c>
      <c r="AQ582" s="80">
        <f t="shared" si="258"/>
        <v>5.586425090611761E-3</v>
      </c>
      <c r="AR582" s="80">
        <f t="shared" si="258"/>
        <v>5.5639354025405052E-3</v>
      </c>
      <c r="AS582" s="80">
        <f t="shared" si="258"/>
        <v>5.4814510416755884E-3</v>
      </c>
      <c r="AT582" s="80">
        <f t="shared" si="258"/>
        <v>5.1789273836108747E-3</v>
      </c>
      <c r="AU582" s="80">
        <f t="shared" si="253"/>
        <v>4.0693807318081809E-3</v>
      </c>
    </row>
    <row r="583" spans="1:50" x14ac:dyDescent="0.2">
      <c r="A583" s="16"/>
      <c r="B583" s="16"/>
      <c r="C583" s="16"/>
      <c r="D583" s="42"/>
      <c r="Z583">
        <f t="shared" si="241"/>
        <v>0</v>
      </c>
      <c r="AA583" s="80">
        <f t="shared" si="242"/>
        <v>3.4471155238050962E-3</v>
      </c>
      <c r="AB583" s="80">
        <f t="shared" si="243"/>
        <v>-9999</v>
      </c>
      <c r="AC583" s="80">
        <f t="shared" si="244"/>
        <v>0</v>
      </c>
      <c r="AD583" s="80">
        <f t="shared" si="254"/>
        <v>-9999</v>
      </c>
      <c r="AE583" s="80">
        <f t="shared" si="245"/>
        <v>0</v>
      </c>
      <c r="AF583">
        <f t="shared" si="255"/>
        <v>-9999</v>
      </c>
      <c r="AG583" s="106"/>
      <c r="AH583">
        <f t="shared" si="246"/>
        <v>-4.7256811237064993E-4</v>
      </c>
      <c r="AI583">
        <f t="shared" si="247"/>
        <v>1.2726506571333673</v>
      </c>
      <c r="AJ583">
        <f t="shared" si="248"/>
        <v>-1.9192477769216735E-2</v>
      </c>
      <c r="AK583">
        <f t="shared" si="249"/>
        <v>2.0177893546708442E-3</v>
      </c>
      <c r="AL583">
        <f t="shared" si="250"/>
        <v>7.400504878085557E-3</v>
      </c>
      <c r="AM583">
        <f t="shared" si="251"/>
        <v>3.7002693269247286E-3</v>
      </c>
      <c r="AN583" s="80">
        <f t="shared" si="258"/>
        <v>5.5946847242161011E-3</v>
      </c>
      <c r="AO583" s="80">
        <f t="shared" si="258"/>
        <v>5.5942288779216968E-3</v>
      </c>
      <c r="AP583" s="80">
        <f t="shared" si="258"/>
        <v>5.5925569914601313E-3</v>
      </c>
      <c r="AQ583" s="80">
        <f t="shared" si="258"/>
        <v>5.586425090611761E-3</v>
      </c>
      <c r="AR583" s="80">
        <f t="shared" si="258"/>
        <v>5.5639354025405052E-3</v>
      </c>
      <c r="AS583" s="80">
        <f t="shared" si="258"/>
        <v>5.4814510416755884E-3</v>
      </c>
      <c r="AT583" s="80">
        <f t="shared" si="258"/>
        <v>5.1789273836108747E-3</v>
      </c>
      <c r="AU583" s="80">
        <f t="shared" si="253"/>
        <v>4.0693807318081809E-3</v>
      </c>
    </row>
    <row r="584" spans="1:50" x14ac:dyDescent="0.2">
      <c r="A584" s="16"/>
      <c r="B584" s="16"/>
      <c r="C584" s="16"/>
      <c r="D584" s="42"/>
      <c r="Z584">
        <f t="shared" si="241"/>
        <v>0</v>
      </c>
      <c r="AA584" s="80">
        <f t="shared" si="242"/>
        <v>3.4471155238050962E-3</v>
      </c>
      <c r="AB584" s="80">
        <f t="shared" si="243"/>
        <v>-9999</v>
      </c>
      <c r="AC584" s="80">
        <f t="shared" si="244"/>
        <v>0</v>
      </c>
      <c r="AD584" s="80">
        <f t="shared" si="254"/>
        <v>-9999</v>
      </c>
      <c r="AE584" s="80">
        <f t="shared" si="245"/>
        <v>0</v>
      </c>
      <c r="AF584">
        <f t="shared" si="255"/>
        <v>-9999</v>
      </c>
      <c r="AG584" s="106"/>
      <c r="AH584">
        <f t="shared" si="246"/>
        <v>-4.7256811237064993E-4</v>
      </c>
      <c r="AI584">
        <f t="shared" si="247"/>
        <v>1.2726506571333673</v>
      </c>
      <c r="AJ584">
        <f t="shared" si="248"/>
        <v>-1.9192477769216735E-2</v>
      </c>
      <c r="AK584">
        <f t="shared" si="249"/>
        <v>2.0177893546708442E-3</v>
      </c>
      <c r="AL584">
        <f t="shared" si="250"/>
        <v>7.400504878085557E-3</v>
      </c>
      <c r="AM584">
        <f t="shared" si="251"/>
        <v>3.7002693269247286E-3</v>
      </c>
      <c r="AN584" s="80">
        <f t="shared" si="258"/>
        <v>5.5946847242161011E-3</v>
      </c>
      <c r="AO584" s="80">
        <f t="shared" si="258"/>
        <v>5.5942288779216968E-3</v>
      </c>
      <c r="AP584" s="80">
        <f t="shared" si="258"/>
        <v>5.5925569914601313E-3</v>
      </c>
      <c r="AQ584" s="80">
        <f t="shared" si="258"/>
        <v>5.586425090611761E-3</v>
      </c>
      <c r="AR584" s="80">
        <f t="shared" si="258"/>
        <v>5.5639354025405052E-3</v>
      </c>
      <c r="AS584" s="80">
        <f t="shared" si="258"/>
        <v>5.4814510416755884E-3</v>
      </c>
      <c r="AT584" s="80">
        <f t="shared" si="258"/>
        <v>5.1789273836108747E-3</v>
      </c>
      <c r="AU584" s="80">
        <f t="shared" si="253"/>
        <v>4.0693807318081809E-3</v>
      </c>
    </row>
    <row r="585" spans="1:50" x14ac:dyDescent="0.2">
      <c r="A585" s="16"/>
      <c r="B585" s="16"/>
      <c r="C585" s="16"/>
      <c r="D585" s="42"/>
      <c r="Z585">
        <f t="shared" si="241"/>
        <v>0</v>
      </c>
      <c r="AA585" s="80">
        <f t="shared" si="242"/>
        <v>3.4471155238050962E-3</v>
      </c>
      <c r="AB585" s="80">
        <f t="shared" si="243"/>
        <v>-9999</v>
      </c>
      <c r="AC585" s="80">
        <f t="shared" si="244"/>
        <v>0</v>
      </c>
      <c r="AD585" s="80">
        <f t="shared" si="254"/>
        <v>-9999</v>
      </c>
      <c r="AE585" s="80">
        <f t="shared" si="245"/>
        <v>0</v>
      </c>
      <c r="AF585">
        <f t="shared" si="255"/>
        <v>-9999</v>
      </c>
      <c r="AG585" s="106"/>
      <c r="AH585">
        <f t="shared" si="246"/>
        <v>-4.7256811237064993E-4</v>
      </c>
      <c r="AI585">
        <f t="shared" si="247"/>
        <v>1.2726506571333673</v>
      </c>
      <c r="AJ585">
        <f t="shared" si="248"/>
        <v>-1.9192477769216735E-2</v>
      </c>
      <c r="AK585">
        <f t="shared" si="249"/>
        <v>2.0177893546708442E-3</v>
      </c>
      <c r="AL585">
        <f t="shared" si="250"/>
        <v>7.400504878085557E-3</v>
      </c>
      <c r="AM585">
        <f t="shared" si="251"/>
        <v>3.7002693269247286E-3</v>
      </c>
      <c r="AN585" s="80">
        <f t="shared" si="258"/>
        <v>5.5946847242161011E-3</v>
      </c>
      <c r="AO585" s="80">
        <f t="shared" si="258"/>
        <v>5.5942288779216968E-3</v>
      </c>
      <c r="AP585" s="80">
        <f t="shared" si="258"/>
        <v>5.5925569914601313E-3</v>
      </c>
      <c r="AQ585" s="80">
        <f t="shared" si="258"/>
        <v>5.586425090611761E-3</v>
      </c>
      <c r="AR585" s="80">
        <f t="shared" si="258"/>
        <v>5.5639354025405052E-3</v>
      </c>
      <c r="AS585" s="80">
        <f t="shared" si="258"/>
        <v>5.4814510416755884E-3</v>
      </c>
      <c r="AT585" s="80">
        <f t="shared" si="258"/>
        <v>5.1789273836108747E-3</v>
      </c>
      <c r="AU585" s="80">
        <f t="shared" si="253"/>
        <v>4.0693807318081809E-3</v>
      </c>
    </row>
    <row r="586" spans="1:50" x14ac:dyDescent="0.2">
      <c r="A586" s="16"/>
      <c r="B586" s="16"/>
      <c r="C586" s="16"/>
      <c r="D586" s="42"/>
      <c r="Z586">
        <f t="shared" si="241"/>
        <v>0</v>
      </c>
      <c r="AA586" s="80">
        <f t="shared" si="242"/>
        <v>3.4471155238050962E-3</v>
      </c>
      <c r="AB586" s="80">
        <f t="shared" si="243"/>
        <v>-9999</v>
      </c>
      <c r="AC586" s="80">
        <f t="shared" si="244"/>
        <v>0</v>
      </c>
      <c r="AD586" s="80">
        <f t="shared" si="254"/>
        <v>-9999</v>
      </c>
      <c r="AE586" s="80">
        <f t="shared" si="245"/>
        <v>0</v>
      </c>
      <c r="AF586">
        <f t="shared" si="255"/>
        <v>-9999</v>
      </c>
      <c r="AG586" s="106"/>
      <c r="AH586">
        <f t="shared" si="246"/>
        <v>-4.7256811237064993E-4</v>
      </c>
      <c r="AI586">
        <f t="shared" si="247"/>
        <v>1.2726506571333673</v>
      </c>
      <c r="AJ586">
        <f t="shared" si="248"/>
        <v>-1.9192477769216735E-2</v>
      </c>
      <c r="AK586">
        <f t="shared" si="249"/>
        <v>2.0177893546708442E-3</v>
      </c>
      <c r="AL586">
        <f t="shared" si="250"/>
        <v>7.400504878085557E-3</v>
      </c>
      <c r="AM586">
        <f t="shared" si="251"/>
        <v>3.7002693269247286E-3</v>
      </c>
      <c r="AN586" s="80">
        <f t="shared" si="258"/>
        <v>5.5946847242161011E-3</v>
      </c>
      <c r="AO586" s="80">
        <f t="shared" si="258"/>
        <v>5.5942288779216968E-3</v>
      </c>
      <c r="AP586" s="80">
        <f t="shared" si="258"/>
        <v>5.5925569914601313E-3</v>
      </c>
      <c r="AQ586" s="80">
        <f t="shared" si="258"/>
        <v>5.586425090611761E-3</v>
      </c>
      <c r="AR586" s="80">
        <f t="shared" si="258"/>
        <v>5.5639354025405052E-3</v>
      </c>
      <c r="AS586" s="80">
        <f t="shared" si="258"/>
        <v>5.4814510416755884E-3</v>
      </c>
      <c r="AT586" s="80">
        <f t="shared" si="258"/>
        <v>5.1789273836108747E-3</v>
      </c>
      <c r="AU586" s="80">
        <f t="shared" si="253"/>
        <v>4.0693807318081809E-3</v>
      </c>
    </row>
    <row r="587" spans="1:50" x14ac:dyDescent="0.2">
      <c r="A587" s="16"/>
      <c r="B587" s="16"/>
      <c r="C587" s="16"/>
      <c r="D587" s="42"/>
      <c r="Z587">
        <f t="shared" si="241"/>
        <v>0</v>
      </c>
      <c r="AA587" s="80">
        <f t="shared" si="242"/>
        <v>3.4471155238050962E-3</v>
      </c>
      <c r="AB587" s="80">
        <f t="shared" si="243"/>
        <v>-9999</v>
      </c>
      <c r="AC587" s="80">
        <f t="shared" si="244"/>
        <v>0</v>
      </c>
      <c r="AD587" s="80">
        <f t="shared" si="254"/>
        <v>-9999</v>
      </c>
      <c r="AE587" s="80">
        <f t="shared" si="245"/>
        <v>0</v>
      </c>
      <c r="AF587">
        <f t="shared" si="255"/>
        <v>-9999</v>
      </c>
      <c r="AG587" s="106"/>
      <c r="AH587">
        <f t="shared" si="246"/>
        <v>-4.7256811237064993E-4</v>
      </c>
      <c r="AI587">
        <f t="shared" si="247"/>
        <v>1.2726506571333673</v>
      </c>
      <c r="AJ587">
        <f t="shared" si="248"/>
        <v>-1.9192477769216735E-2</v>
      </c>
      <c r="AK587">
        <f t="shared" si="249"/>
        <v>2.0177893546708442E-3</v>
      </c>
      <c r="AL587">
        <f t="shared" si="250"/>
        <v>7.400504878085557E-3</v>
      </c>
      <c r="AM587">
        <f t="shared" si="251"/>
        <v>3.7002693269247286E-3</v>
      </c>
      <c r="AN587" s="80">
        <f t="shared" si="258"/>
        <v>5.5946847242161011E-3</v>
      </c>
      <c r="AO587" s="80">
        <f t="shared" si="258"/>
        <v>5.5942288779216968E-3</v>
      </c>
      <c r="AP587" s="80">
        <f t="shared" si="258"/>
        <v>5.5925569914601313E-3</v>
      </c>
      <c r="AQ587" s="80">
        <f t="shared" si="258"/>
        <v>5.586425090611761E-3</v>
      </c>
      <c r="AR587" s="80">
        <f t="shared" si="258"/>
        <v>5.5639354025405052E-3</v>
      </c>
      <c r="AS587" s="80">
        <f t="shared" si="258"/>
        <v>5.4814510416755884E-3</v>
      </c>
      <c r="AT587" s="80">
        <f t="shared" si="258"/>
        <v>5.1789273836108747E-3</v>
      </c>
      <c r="AU587" s="80">
        <f t="shared" si="253"/>
        <v>4.0693807318081809E-3</v>
      </c>
      <c r="AV587" s="80"/>
    </row>
    <row r="588" spans="1:50" x14ac:dyDescent="0.2">
      <c r="A588" s="16"/>
      <c r="B588" s="16"/>
      <c r="C588" s="16"/>
      <c r="D588" s="42"/>
      <c r="Z588">
        <f t="shared" si="241"/>
        <v>0</v>
      </c>
      <c r="AA588" s="80">
        <f t="shared" si="242"/>
        <v>3.4471155238050962E-3</v>
      </c>
      <c r="AB588" s="80">
        <f t="shared" si="243"/>
        <v>-9999</v>
      </c>
      <c r="AC588" s="80">
        <f t="shared" si="244"/>
        <v>0</v>
      </c>
      <c r="AD588" s="80">
        <f t="shared" si="254"/>
        <v>-9999</v>
      </c>
      <c r="AE588" s="80">
        <f t="shared" si="245"/>
        <v>0</v>
      </c>
      <c r="AF588">
        <f t="shared" si="255"/>
        <v>-9999</v>
      </c>
      <c r="AG588" s="106"/>
      <c r="AH588">
        <f t="shared" si="246"/>
        <v>-4.7256811237064993E-4</v>
      </c>
      <c r="AI588">
        <f t="shared" si="247"/>
        <v>1.2726506571333673</v>
      </c>
      <c r="AJ588">
        <f t="shared" si="248"/>
        <v>-1.9192477769216735E-2</v>
      </c>
      <c r="AK588">
        <f t="shared" si="249"/>
        <v>2.0177893546708442E-3</v>
      </c>
      <c r="AL588">
        <f t="shared" si="250"/>
        <v>7.400504878085557E-3</v>
      </c>
      <c r="AM588">
        <f t="shared" si="251"/>
        <v>3.7002693269247286E-3</v>
      </c>
      <c r="AN588" s="80">
        <f t="shared" si="258"/>
        <v>5.5946847242161011E-3</v>
      </c>
      <c r="AO588" s="80">
        <f t="shared" si="258"/>
        <v>5.5942288779216968E-3</v>
      </c>
      <c r="AP588" s="80">
        <f t="shared" si="258"/>
        <v>5.5925569914601313E-3</v>
      </c>
      <c r="AQ588" s="80">
        <f t="shared" si="258"/>
        <v>5.586425090611761E-3</v>
      </c>
      <c r="AR588" s="80">
        <f t="shared" si="258"/>
        <v>5.5639354025405052E-3</v>
      </c>
      <c r="AS588" s="80">
        <f t="shared" si="258"/>
        <v>5.4814510416755884E-3</v>
      </c>
      <c r="AT588" s="80">
        <f t="shared" si="258"/>
        <v>5.1789273836108747E-3</v>
      </c>
      <c r="AU588" s="80">
        <f t="shared" si="253"/>
        <v>4.0693807318081809E-3</v>
      </c>
      <c r="AV588" s="80"/>
    </row>
    <row r="589" spans="1:50" x14ac:dyDescent="0.2">
      <c r="A589" s="16"/>
      <c r="B589" s="16"/>
      <c r="C589" s="16"/>
      <c r="D589" s="42"/>
      <c r="Z589">
        <f t="shared" si="241"/>
        <v>0</v>
      </c>
      <c r="AA589" s="80">
        <f t="shared" si="242"/>
        <v>3.4471155238050962E-3</v>
      </c>
      <c r="AB589" s="80">
        <f t="shared" si="243"/>
        <v>-9999</v>
      </c>
      <c r="AC589" s="80">
        <f t="shared" si="244"/>
        <v>0</v>
      </c>
      <c r="AD589" s="80">
        <f t="shared" si="254"/>
        <v>-9999</v>
      </c>
      <c r="AE589" s="80">
        <f t="shared" si="245"/>
        <v>0</v>
      </c>
      <c r="AF589">
        <f t="shared" si="255"/>
        <v>-9999</v>
      </c>
      <c r="AG589" s="106"/>
      <c r="AH589">
        <f t="shared" si="246"/>
        <v>-4.7256811237064993E-4</v>
      </c>
      <c r="AI589">
        <f t="shared" si="247"/>
        <v>1.2726506571333673</v>
      </c>
      <c r="AJ589">
        <f t="shared" si="248"/>
        <v>-1.9192477769216735E-2</v>
      </c>
      <c r="AK589">
        <f t="shared" si="249"/>
        <v>2.0177893546708442E-3</v>
      </c>
      <c r="AL589">
        <f t="shared" si="250"/>
        <v>7.400504878085557E-3</v>
      </c>
      <c r="AM589">
        <f t="shared" si="251"/>
        <v>3.7002693269247286E-3</v>
      </c>
      <c r="AN589" s="80">
        <f t="shared" si="258"/>
        <v>5.5946847242161011E-3</v>
      </c>
      <c r="AO589" s="80">
        <f t="shared" si="258"/>
        <v>5.5942288779216968E-3</v>
      </c>
      <c r="AP589" s="80">
        <f t="shared" si="258"/>
        <v>5.5925569914601313E-3</v>
      </c>
      <c r="AQ589" s="80">
        <f t="shared" si="258"/>
        <v>5.586425090611761E-3</v>
      </c>
      <c r="AR589" s="80">
        <f t="shared" si="258"/>
        <v>5.5639354025405052E-3</v>
      </c>
      <c r="AS589" s="80">
        <f t="shared" si="258"/>
        <v>5.4814510416755884E-3</v>
      </c>
      <c r="AT589" s="80">
        <f t="shared" si="258"/>
        <v>5.1789273836108747E-3</v>
      </c>
      <c r="AU589" s="80">
        <f t="shared" si="253"/>
        <v>4.0693807318081809E-3</v>
      </c>
      <c r="AV589" s="80"/>
      <c r="AX589" s="80"/>
    </row>
    <row r="590" spans="1:50" x14ac:dyDescent="0.2">
      <c r="A590" s="16"/>
      <c r="B590" s="16"/>
      <c r="C590" s="16"/>
      <c r="D590" s="42"/>
      <c r="Z590">
        <f t="shared" si="241"/>
        <v>0</v>
      </c>
      <c r="AA590" s="80">
        <f t="shared" si="242"/>
        <v>3.4471155238050962E-3</v>
      </c>
      <c r="AB590" s="80">
        <f t="shared" si="243"/>
        <v>-9999</v>
      </c>
      <c r="AC590" s="80">
        <f t="shared" si="244"/>
        <v>0</v>
      </c>
      <c r="AD590" s="80">
        <f t="shared" si="254"/>
        <v>-9999</v>
      </c>
      <c r="AE590" s="80">
        <f t="shared" si="245"/>
        <v>0</v>
      </c>
      <c r="AF590">
        <f t="shared" si="255"/>
        <v>-9999</v>
      </c>
      <c r="AG590" s="106"/>
      <c r="AH590">
        <f t="shared" si="246"/>
        <v>-4.7256811237064993E-4</v>
      </c>
      <c r="AI590">
        <f t="shared" si="247"/>
        <v>1.2726506571333673</v>
      </c>
      <c r="AJ590">
        <f t="shared" si="248"/>
        <v>-1.9192477769216735E-2</v>
      </c>
      <c r="AK590">
        <f t="shared" si="249"/>
        <v>2.0177893546708442E-3</v>
      </c>
      <c r="AL590">
        <f t="shared" si="250"/>
        <v>7.400504878085557E-3</v>
      </c>
      <c r="AM590">
        <f t="shared" si="251"/>
        <v>3.7002693269247286E-3</v>
      </c>
      <c r="AN590" s="80">
        <f t="shared" si="258"/>
        <v>5.5946847242161011E-3</v>
      </c>
      <c r="AO590" s="80">
        <f t="shared" si="258"/>
        <v>5.5942288779216968E-3</v>
      </c>
      <c r="AP590" s="80">
        <f t="shared" si="258"/>
        <v>5.5925569914601313E-3</v>
      </c>
      <c r="AQ590" s="80">
        <f t="shared" si="258"/>
        <v>5.586425090611761E-3</v>
      </c>
      <c r="AR590" s="80">
        <f t="shared" si="258"/>
        <v>5.5639354025405052E-3</v>
      </c>
      <c r="AS590" s="80">
        <f t="shared" si="258"/>
        <v>5.4814510416755884E-3</v>
      </c>
      <c r="AT590" s="80">
        <f t="shared" si="258"/>
        <v>5.1789273836108747E-3</v>
      </c>
      <c r="AU590" s="80">
        <f t="shared" si="253"/>
        <v>4.0693807318081809E-3</v>
      </c>
      <c r="AV590" s="80"/>
    </row>
    <row r="591" spans="1:50" x14ac:dyDescent="0.2">
      <c r="A591" s="16"/>
      <c r="B591" s="16"/>
      <c r="C591" s="16"/>
      <c r="D591" s="42"/>
      <c r="Z591">
        <f t="shared" si="241"/>
        <v>0</v>
      </c>
      <c r="AA591" s="80">
        <f t="shared" si="242"/>
        <v>3.4471155238050962E-3</v>
      </c>
      <c r="AB591" s="80">
        <f t="shared" si="243"/>
        <v>-9999</v>
      </c>
      <c r="AC591" s="80">
        <f t="shared" si="244"/>
        <v>0</v>
      </c>
      <c r="AD591" s="80">
        <f t="shared" si="254"/>
        <v>-9999</v>
      </c>
      <c r="AE591" s="80">
        <f t="shared" si="245"/>
        <v>0</v>
      </c>
      <c r="AF591">
        <f t="shared" si="255"/>
        <v>-9999</v>
      </c>
      <c r="AG591" s="106"/>
      <c r="AH591">
        <f t="shared" si="246"/>
        <v>-4.7256811237064993E-4</v>
      </c>
      <c r="AI591">
        <f t="shared" si="247"/>
        <v>1.2726506571333673</v>
      </c>
      <c r="AJ591">
        <f t="shared" si="248"/>
        <v>-1.9192477769216735E-2</v>
      </c>
      <c r="AK591">
        <f t="shared" si="249"/>
        <v>2.0177893546708442E-3</v>
      </c>
      <c r="AL591">
        <f t="shared" si="250"/>
        <v>7.400504878085557E-3</v>
      </c>
      <c r="AM591">
        <f t="shared" si="251"/>
        <v>3.7002693269247286E-3</v>
      </c>
      <c r="AN591" s="80">
        <f t="shared" si="258"/>
        <v>5.5946847242161011E-3</v>
      </c>
      <c r="AO591" s="80">
        <f t="shared" si="258"/>
        <v>5.5942288779216968E-3</v>
      </c>
      <c r="AP591" s="80">
        <f t="shared" si="258"/>
        <v>5.5925569914601313E-3</v>
      </c>
      <c r="AQ591" s="80">
        <f t="shared" si="258"/>
        <v>5.586425090611761E-3</v>
      </c>
      <c r="AR591" s="80">
        <f t="shared" si="258"/>
        <v>5.5639354025405052E-3</v>
      </c>
      <c r="AS591" s="80">
        <f t="shared" si="258"/>
        <v>5.4814510416755884E-3</v>
      </c>
      <c r="AT591" s="80">
        <f t="shared" si="258"/>
        <v>5.1789273836108747E-3</v>
      </c>
      <c r="AU591" s="80">
        <f t="shared" si="253"/>
        <v>4.0693807318081809E-3</v>
      </c>
    </row>
    <row r="592" spans="1:50" x14ac:dyDescent="0.2">
      <c r="A592" s="16"/>
      <c r="B592" s="16"/>
      <c r="C592" s="16"/>
      <c r="D592" s="42"/>
      <c r="Z592">
        <f t="shared" si="241"/>
        <v>0</v>
      </c>
      <c r="AA592" s="80">
        <f t="shared" si="242"/>
        <v>3.4471155238050962E-3</v>
      </c>
      <c r="AB592" s="80">
        <f t="shared" si="243"/>
        <v>-9999</v>
      </c>
      <c r="AC592" s="80">
        <f t="shared" si="244"/>
        <v>0</v>
      </c>
      <c r="AD592" s="80">
        <f t="shared" si="254"/>
        <v>-9999</v>
      </c>
      <c r="AE592" s="80">
        <f t="shared" si="245"/>
        <v>0</v>
      </c>
      <c r="AF592">
        <f t="shared" si="255"/>
        <v>-9999</v>
      </c>
      <c r="AG592" s="106"/>
      <c r="AH592">
        <f t="shared" si="246"/>
        <v>-4.7256811237064993E-4</v>
      </c>
      <c r="AI592">
        <f t="shared" si="247"/>
        <v>1.2726506571333673</v>
      </c>
      <c r="AJ592">
        <f t="shared" si="248"/>
        <v>-1.9192477769216735E-2</v>
      </c>
      <c r="AK592">
        <f t="shared" si="249"/>
        <v>2.0177893546708442E-3</v>
      </c>
      <c r="AL592">
        <f t="shared" si="250"/>
        <v>7.400504878085557E-3</v>
      </c>
      <c r="AM592">
        <f t="shared" si="251"/>
        <v>3.7002693269247286E-3</v>
      </c>
      <c r="AN592" s="80">
        <f t="shared" si="258"/>
        <v>5.5946847242161011E-3</v>
      </c>
      <c r="AO592" s="80">
        <f t="shared" si="258"/>
        <v>5.5942288779216968E-3</v>
      </c>
      <c r="AP592" s="80">
        <f t="shared" si="258"/>
        <v>5.5925569914601313E-3</v>
      </c>
      <c r="AQ592" s="80">
        <f t="shared" si="258"/>
        <v>5.586425090611761E-3</v>
      </c>
      <c r="AR592" s="80">
        <f t="shared" si="258"/>
        <v>5.5639354025405052E-3</v>
      </c>
      <c r="AS592" s="80">
        <f t="shared" si="258"/>
        <v>5.4814510416755884E-3</v>
      </c>
      <c r="AT592" s="80">
        <f t="shared" si="258"/>
        <v>5.1789273836108747E-3</v>
      </c>
      <c r="AU592" s="80">
        <f t="shared" si="253"/>
        <v>4.0693807318081809E-3</v>
      </c>
    </row>
    <row r="593" spans="1:64" x14ac:dyDescent="0.2">
      <c r="A593" s="16"/>
      <c r="B593" s="16"/>
      <c r="C593" s="16"/>
      <c r="D593" s="42"/>
      <c r="Z593">
        <f t="shared" ref="Z593:Z656" si="259">F593</f>
        <v>0</v>
      </c>
      <c r="AA593" s="80">
        <f t="shared" ref="AA593:AA656" si="260">AB$3+AB$4*Z593+AB$5*Z593^2+AH593</f>
        <v>3.4471155238050962E-3</v>
      </c>
      <c r="AB593" s="80">
        <f t="shared" ref="AB593:AB609" si="261">IF(S593&lt;&gt;0,G593-AH593, -9999)</f>
        <v>-9999</v>
      </c>
      <c r="AC593" s="80">
        <f t="shared" ref="AC593:AC609" si="262">+G593-P593</f>
        <v>0</v>
      </c>
      <c r="AD593" s="80">
        <f t="shared" si="254"/>
        <v>-9999</v>
      </c>
      <c r="AE593" s="80">
        <f t="shared" ref="AE593:AE609" si="263">+(G593-AA593)^2*S593</f>
        <v>0</v>
      </c>
      <c r="AF593">
        <f t="shared" si="255"/>
        <v>-9999</v>
      </c>
      <c r="AG593" s="106"/>
      <c r="AH593">
        <f t="shared" ref="AH593:AH656" si="264">$AB$6*($AB$11/AI593*AJ593+$AB$12)</f>
        <v>-4.7256811237064993E-4</v>
      </c>
      <c r="AI593">
        <f t="shared" ref="AI593:AI656" si="265">1+$AB$7*COS(AL593)</f>
        <v>1.2726506571333673</v>
      </c>
      <c r="AJ593">
        <f t="shared" ref="AJ593:AJ656" si="266">SIN(AL593+RADIANS($AB$9))</f>
        <v>-1.9192477769216735E-2</v>
      </c>
      <c r="AK593">
        <f t="shared" ref="AK593:AK656" si="267">$AB$7*SIN(AL593)</f>
        <v>2.0177893546708442E-3</v>
      </c>
      <c r="AL593">
        <f t="shared" ref="AL593:AL656" si="268">2*ATAN(AM593)</f>
        <v>7.400504878085557E-3</v>
      </c>
      <c r="AM593">
        <f t="shared" ref="AM593:AM656" si="269">SQRT((1+$AB$7)/(1-$AB$7))*TAN(AN593/2)</f>
        <v>3.7002693269247286E-3</v>
      </c>
      <c r="AN593" s="80">
        <f t="shared" ref="AN593:AT608" si="270">$AU593+$AB$7*SIN(AO593)</f>
        <v>5.5946847242161011E-3</v>
      </c>
      <c r="AO593" s="80">
        <f t="shared" si="270"/>
        <v>5.5942288779216968E-3</v>
      </c>
      <c r="AP593" s="80">
        <f t="shared" si="270"/>
        <v>5.5925569914601313E-3</v>
      </c>
      <c r="AQ593" s="80">
        <f t="shared" si="270"/>
        <v>5.586425090611761E-3</v>
      </c>
      <c r="AR593" s="80">
        <f t="shared" si="270"/>
        <v>5.5639354025405052E-3</v>
      </c>
      <c r="AS593" s="80">
        <f t="shared" si="270"/>
        <v>5.4814510416755884E-3</v>
      </c>
      <c r="AT593" s="80">
        <f t="shared" si="270"/>
        <v>5.1789273836108747E-3</v>
      </c>
      <c r="AU593" s="80">
        <f t="shared" ref="AU593:AU656" si="271">RADIANS($AB$9)+$AB$18*(F593-AB$15)</f>
        <v>4.0693807318081809E-3</v>
      </c>
    </row>
    <row r="594" spans="1:64" x14ac:dyDescent="0.2">
      <c r="A594" s="16"/>
      <c r="B594" s="16"/>
      <c r="C594" s="16"/>
      <c r="D594" s="42"/>
      <c r="Z594">
        <f t="shared" si="259"/>
        <v>0</v>
      </c>
      <c r="AA594" s="80">
        <f t="shared" si="260"/>
        <v>3.4471155238050962E-3</v>
      </c>
      <c r="AB594" s="80">
        <f t="shared" si="261"/>
        <v>-9999</v>
      </c>
      <c r="AC594" s="80">
        <f t="shared" si="262"/>
        <v>0</v>
      </c>
      <c r="AD594" s="80">
        <f t="shared" ref="AD594:AD657" si="272">IF(S594&lt;&gt;0,G594-AA594, -9999)</f>
        <v>-9999</v>
      </c>
      <c r="AE594" s="80">
        <f t="shared" si="263"/>
        <v>0</v>
      </c>
      <c r="AF594">
        <f t="shared" ref="AF594:AF657" si="273">IF(S594&lt;&gt;0,G594-P594, -9999)</f>
        <v>-9999</v>
      </c>
      <c r="AG594" s="106"/>
      <c r="AH594">
        <f t="shared" si="264"/>
        <v>-4.7256811237064993E-4</v>
      </c>
      <c r="AI594">
        <f t="shared" si="265"/>
        <v>1.2726506571333673</v>
      </c>
      <c r="AJ594">
        <f t="shared" si="266"/>
        <v>-1.9192477769216735E-2</v>
      </c>
      <c r="AK594">
        <f t="shared" si="267"/>
        <v>2.0177893546708442E-3</v>
      </c>
      <c r="AL594">
        <f t="shared" si="268"/>
        <v>7.400504878085557E-3</v>
      </c>
      <c r="AM594">
        <f t="shared" si="269"/>
        <v>3.7002693269247286E-3</v>
      </c>
      <c r="AN594" s="80">
        <f t="shared" si="270"/>
        <v>5.5946847242161011E-3</v>
      </c>
      <c r="AO594" s="80">
        <f t="shared" si="270"/>
        <v>5.5942288779216968E-3</v>
      </c>
      <c r="AP594" s="80">
        <f t="shared" si="270"/>
        <v>5.5925569914601313E-3</v>
      </c>
      <c r="AQ594" s="80">
        <f t="shared" si="270"/>
        <v>5.586425090611761E-3</v>
      </c>
      <c r="AR594" s="80">
        <f t="shared" si="270"/>
        <v>5.5639354025405052E-3</v>
      </c>
      <c r="AS594" s="80">
        <f t="shared" si="270"/>
        <v>5.4814510416755884E-3</v>
      </c>
      <c r="AT594" s="80">
        <f t="shared" si="270"/>
        <v>5.1789273836108747E-3</v>
      </c>
      <c r="AU594" s="80">
        <f t="shared" si="271"/>
        <v>4.0693807318081809E-3</v>
      </c>
    </row>
    <row r="595" spans="1:64" x14ac:dyDescent="0.2">
      <c r="A595" s="16"/>
      <c r="B595" s="16"/>
      <c r="C595" s="16"/>
      <c r="D595" s="42"/>
      <c r="Z595">
        <f t="shared" si="259"/>
        <v>0</v>
      </c>
      <c r="AA595" s="80">
        <f t="shared" si="260"/>
        <v>3.4471155238050962E-3</v>
      </c>
      <c r="AB595" s="80">
        <f t="shared" si="261"/>
        <v>-9999</v>
      </c>
      <c r="AC595" s="80">
        <f t="shared" si="262"/>
        <v>0</v>
      </c>
      <c r="AD595" s="80">
        <f t="shared" si="272"/>
        <v>-9999</v>
      </c>
      <c r="AE595" s="80">
        <f t="shared" si="263"/>
        <v>0</v>
      </c>
      <c r="AF595">
        <f t="shared" si="273"/>
        <v>-9999</v>
      </c>
      <c r="AG595" s="106"/>
      <c r="AH595">
        <f t="shared" si="264"/>
        <v>-4.7256811237064993E-4</v>
      </c>
      <c r="AI595">
        <f t="shared" si="265"/>
        <v>1.2726506571333673</v>
      </c>
      <c r="AJ595">
        <f t="shared" si="266"/>
        <v>-1.9192477769216735E-2</v>
      </c>
      <c r="AK595">
        <f t="shared" si="267"/>
        <v>2.0177893546708442E-3</v>
      </c>
      <c r="AL595">
        <f t="shared" si="268"/>
        <v>7.400504878085557E-3</v>
      </c>
      <c r="AM595">
        <f t="shared" si="269"/>
        <v>3.7002693269247286E-3</v>
      </c>
      <c r="AN595" s="80">
        <f t="shared" si="270"/>
        <v>5.5946847242161011E-3</v>
      </c>
      <c r="AO595" s="80">
        <f t="shared" si="270"/>
        <v>5.5942288779216968E-3</v>
      </c>
      <c r="AP595" s="80">
        <f t="shared" si="270"/>
        <v>5.5925569914601313E-3</v>
      </c>
      <c r="AQ595" s="80">
        <f t="shared" si="270"/>
        <v>5.586425090611761E-3</v>
      </c>
      <c r="AR595" s="80">
        <f t="shared" si="270"/>
        <v>5.5639354025405052E-3</v>
      </c>
      <c r="AS595" s="80">
        <f t="shared" si="270"/>
        <v>5.4814510416755884E-3</v>
      </c>
      <c r="AT595" s="80">
        <f t="shared" si="270"/>
        <v>5.1789273836108747E-3</v>
      </c>
      <c r="AU595" s="80">
        <f t="shared" si="271"/>
        <v>4.0693807318081809E-3</v>
      </c>
    </row>
    <row r="596" spans="1:64" x14ac:dyDescent="0.2">
      <c r="A596" s="16"/>
      <c r="B596" s="16"/>
      <c r="C596" s="16"/>
      <c r="D596" s="42"/>
      <c r="Z596">
        <f t="shared" si="259"/>
        <v>0</v>
      </c>
      <c r="AA596" s="80">
        <f t="shared" si="260"/>
        <v>3.4471155238050962E-3</v>
      </c>
      <c r="AB596" s="80">
        <f t="shared" si="261"/>
        <v>-9999</v>
      </c>
      <c r="AC596" s="80">
        <f t="shared" si="262"/>
        <v>0</v>
      </c>
      <c r="AD596" s="80">
        <f t="shared" si="272"/>
        <v>-9999</v>
      </c>
      <c r="AE596" s="80">
        <f t="shared" si="263"/>
        <v>0</v>
      </c>
      <c r="AF596">
        <f t="shared" si="273"/>
        <v>-9999</v>
      </c>
      <c r="AG596" s="106"/>
      <c r="AH596">
        <f t="shared" si="264"/>
        <v>-4.7256811237064993E-4</v>
      </c>
      <c r="AI596">
        <f t="shared" si="265"/>
        <v>1.2726506571333673</v>
      </c>
      <c r="AJ596">
        <f t="shared" si="266"/>
        <v>-1.9192477769216735E-2</v>
      </c>
      <c r="AK596">
        <f t="shared" si="267"/>
        <v>2.0177893546708442E-3</v>
      </c>
      <c r="AL596">
        <f t="shared" si="268"/>
        <v>7.400504878085557E-3</v>
      </c>
      <c r="AM596">
        <f t="shared" si="269"/>
        <v>3.7002693269247286E-3</v>
      </c>
      <c r="AN596" s="80">
        <f t="shared" si="270"/>
        <v>5.5946847242161011E-3</v>
      </c>
      <c r="AO596" s="80">
        <f t="shared" si="270"/>
        <v>5.5942288779216968E-3</v>
      </c>
      <c r="AP596" s="80">
        <f t="shared" si="270"/>
        <v>5.5925569914601313E-3</v>
      </c>
      <c r="AQ596" s="80">
        <f t="shared" si="270"/>
        <v>5.586425090611761E-3</v>
      </c>
      <c r="AR596" s="80">
        <f t="shared" si="270"/>
        <v>5.5639354025405052E-3</v>
      </c>
      <c r="AS596" s="80">
        <f t="shared" si="270"/>
        <v>5.4814510416755884E-3</v>
      </c>
      <c r="AT596" s="80">
        <f t="shared" si="270"/>
        <v>5.1789273836108747E-3</v>
      </c>
      <c r="AU596" s="80">
        <f t="shared" si="271"/>
        <v>4.0693807318081809E-3</v>
      </c>
    </row>
    <row r="597" spans="1:64" x14ac:dyDescent="0.2">
      <c r="A597" s="16"/>
      <c r="B597" s="16"/>
      <c r="C597" s="16"/>
      <c r="D597" s="42"/>
      <c r="Z597">
        <f t="shared" si="259"/>
        <v>0</v>
      </c>
      <c r="AA597" s="80">
        <f t="shared" si="260"/>
        <v>3.4471155238050962E-3</v>
      </c>
      <c r="AB597" s="80">
        <f t="shared" si="261"/>
        <v>-9999</v>
      </c>
      <c r="AC597" s="80">
        <f t="shared" si="262"/>
        <v>0</v>
      </c>
      <c r="AD597" s="80">
        <f t="shared" si="272"/>
        <v>-9999</v>
      </c>
      <c r="AE597" s="80">
        <f t="shared" si="263"/>
        <v>0</v>
      </c>
      <c r="AF597">
        <f t="shared" si="273"/>
        <v>-9999</v>
      </c>
      <c r="AG597" s="106"/>
      <c r="AH597">
        <f t="shared" si="264"/>
        <v>-4.7256811237064993E-4</v>
      </c>
      <c r="AI597">
        <f t="shared" si="265"/>
        <v>1.2726506571333673</v>
      </c>
      <c r="AJ597">
        <f t="shared" si="266"/>
        <v>-1.9192477769216735E-2</v>
      </c>
      <c r="AK597">
        <f t="shared" si="267"/>
        <v>2.0177893546708442E-3</v>
      </c>
      <c r="AL597">
        <f t="shared" si="268"/>
        <v>7.400504878085557E-3</v>
      </c>
      <c r="AM597">
        <f t="shared" si="269"/>
        <v>3.7002693269247286E-3</v>
      </c>
      <c r="AN597" s="80">
        <f t="shared" si="270"/>
        <v>5.5946847242161011E-3</v>
      </c>
      <c r="AO597" s="80">
        <f t="shared" si="270"/>
        <v>5.5942288779216968E-3</v>
      </c>
      <c r="AP597" s="80">
        <f t="shared" si="270"/>
        <v>5.5925569914601313E-3</v>
      </c>
      <c r="AQ597" s="80">
        <f t="shared" si="270"/>
        <v>5.586425090611761E-3</v>
      </c>
      <c r="AR597" s="80">
        <f t="shared" si="270"/>
        <v>5.5639354025405052E-3</v>
      </c>
      <c r="AS597" s="80">
        <f t="shared" si="270"/>
        <v>5.4814510416755884E-3</v>
      </c>
      <c r="AT597" s="80">
        <f t="shared" si="270"/>
        <v>5.1789273836108747E-3</v>
      </c>
      <c r="AU597" s="80">
        <f t="shared" si="271"/>
        <v>4.0693807318081809E-3</v>
      </c>
    </row>
    <row r="598" spans="1:64" x14ac:dyDescent="0.2">
      <c r="A598" s="16"/>
      <c r="B598" s="16"/>
      <c r="C598" s="16"/>
      <c r="D598" s="42"/>
      <c r="Z598">
        <f t="shared" si="259"/>
        <v>0</v>
      </c>
      <c r="AA598" s="80">
        <f t="shared" si="260"/>
        <v>3.4471155238050962E-3</v>
      </c>
      <c r="AB598" s="80">
        <f t="shared" si="261"/>
        <v>-9999</v>
      </c>
      <c r="AC598" s="80">
        <f t="shared" si="262"/>
        <v>0</v>
      </c>
      <c r="AD598" s="80">
        <f t="shared" si="272"/>
        <v>-9999</v>
      </c>
      <c r="AE598" s="80">
        <f t="shared" si="263"/>
        <v>0</v>
      </c>
      <c r="AF598">
        <f t="shared" si="273"/>
        <v>-9999</v>
      </c>
      <c r="AG598" s="106"/>
      <c r="AH598">
        <f t="shared" si="264"/>
        <v>-4.7256811237064993E-4</v>
      </c>
      <c r="AI598">
        <f t="shared" si="265"/>
        <v>1.2726506571333673</v>
      </c>
      <c r="AJ598">
        <f t="shared" si="266"/>
        <v>-1.9192477769216735E-2</v>
      </c>
      <c r="AK598">
        <f t="shared" si="267"/>
        <v>2.0177893546708442E-3</v>
      </c>
      <c r="AL598">
        <f t="shared" si="268"/>
        <v>7.400504878085557E-3</v>
      </c>
      <c r="AM598">
        <f t="shared" si="269"/>
        <v>3.7002693269247286E-3</v>
      </c>
      <c r="AN598" s="80">
        <f t="shared" si="270"/>
        <v>5.5946847242161011E-3</v>
      </c>
      <c r="AO598" s="80">
        <f t="shared" si="270"/>
        <v>5.5942288779216968E-3</v>
      </c>
      <c r="AP598" s="80">
        <f t="shared" si="270"/>
        <v>5.5925569914601313E-3</v>
      </c>
      <c r="AQ598" s="80">
        <f t="shared" si="270"/>
        <v>5.586425090611761E-3</v>
      </c>
      <c r="AR598" s="80">
        <f t="shared" si="270"/>
        <v>5.5639354025405052E-3</v>
      </c>
      <c r="AS598" s="80">
        <f t="shared" si="270"/>
        <v>5.4814510416755884E-3</v>
      </c>
      <c r="AT598" s="80">
        <f t="shared" si="270"/>
        <v>5.1789273836108747E-3</v>
      </c>
      <c r="AU598" s="80">
        <f t="shared" si="271"/>
        <v>4.0693807318081809E-3</v>
      </c>
    </row>
    <row r="599" spans="1:64" x14ac:dyDescent="0.2">
      <c r="A599" s="16"/>
      <c r="B599" s="16"/>
      <c r="C599" s="16"/>
      <c r="D599" s="42"/>
      <c r="Z599">
        <f t="shared" si="259"/>
        <v>0</v>
      </c>
      <c r="AA599" s="80">
        <f t="shared" si="260"/>
        <v>3.4471155238050962E-3</v>
      </c>
      <c r="AB599" s="80">
        <f t="shared" si="261"/>
        <v>-9999</v>
      </c>
      <c r="AC599" s="80">
        <f t="shared" si="262"/>
        <v>0</v>
      </c>
      <c r="AD599" s="80">
        <f t="shared" si="272"/>
        <v>-9999</v>
      </c>
      <c r="AE599" s="80">
        <f t="shared" si="263"/>
        <v>0</v>
      </c>
      <c r="AF599">
        <f t="shared" si="273"/>
        <v>-9999</v>
      </c>
      <c r="AG599" s="106"/>
      <c r="AH599">
        <f t="shared" si="264"/>
        <v>-4.7256811237064993E-4</v>
      </c>
      <c r="AI599">
        <f t="shared" si="265"/>
        <v>1.2726506571333673</v>
      </c>
      <c r="AJ599">
        <f t="shared" si="266"/>
        <v>-1.9192477769216735E-2</v>
      </c>
      <c r="AK599">
        <f t="shared" si="267"/>
        <v>2.0177893546708442E-3</v>
      </c>
      <c r="AL599">
        <f t="shared" si="268"/>
        <v>7.400504878085557E-3</v>
      </c>
      <c r="AM599">
        <f t="shared" si="269"/>
        <v>3.7002693269247286E-3</v>
      </c>
      <c r="AN599" s="80">
        <f t="shared" si="270"/>
        <v>5.5946847242161011E-3</v>
      </c>
      <c r="AO599" s="80">
        <f t="shared" si="270"/>
        <v>5.5942288779216968E-3</v>
      </c>
      <c r="AP599" s="80">
        <f t="shared" si="270"/>
        <v>5.5925569914601313E-3</v>
      </c>
      <c r="AQ599" s="80">
        <f t="shared" si="270"/>
        <v>5.586425090611761E-3</v>
      </c>
      <c r="AR599" s="80">
        <f t="shared" si="270"/>
        <v>5.5639354025405052E-3</v>
      </c>
      <c r="AS599" s="80">
        <f t="shared" si="270"/>
        <v>5.4814510416755884E-3</v>
      </c>
      <c r="AT599" s="80">
        <f t="shared" si="270"/>
        <v>5.1789273836108747E-3</v>
      </c>
      <c r="AU599" s="80">
        <f t="shared" si="271"/>
        <v>4.0693807318081809E-3</v>
      </c>
    </row>
    <row r="600" spans="1:64" x14ac:dyDescent="0.2">
      <c r="A600" s="16"/>
      <c r="B600" s="16"/>
      <c r="C600" s="16"/>
      <c r="D600" s="42"/>
      <c r="Z600">
        <f t="shared" si="259"/>
        <v>0</v>
      </c>
      <c r="AA600" s="80">
        <f t="shared" si="260"/>
        <v>3.4471155238050962E-3</v>
      </c>
      <c r="AB600" s="80">
        <f t="shared" si="261"/>
        <v>-9999</v>
      </c>
      <c r="AC600" s="80">
        <f t="shared" si="262"/>
        <v>0</v>
      </c>
      <c r="AD600" s="80">
        <f t="shared" si="272"/>
        <v>-9999</v>
      </c>
      <c r="AE600" s="80">
        <f t="shared" si="263"/>
        <v>0</v>
      </c>
      <c r="AF600">
        <f t="shared" si="273"/>
        <v>-9999</v>
      </c>
      <c r="AG600" s="106"/>
      <c r="AH600">
        <f t="shared" si="264"/>
        <v>-4.7256811237064993E-4</v>
      </c>
      <c r="AI600">
        <f t="shared" si="265"/>
        <v>1.2726506571333673</v>
      </c>
      <c r="AJ600">
        <f t="shared" si="266"/>
        <v>-1.9192477769216735E-2</v>
      </c>
      <c r="AK600">
        <f t="shared" si="267"/>
        <v>2.0177893546708442E-3</v>
      </c>
      <c r="AL600">
        <f t="shared" si="268"/>
        <v>7.400504878085557E-3</v>
      </c>
      <c r="AM600">
        <f t="shared" si="269"/>
        <v>3.7002693269247286E-3</v>
      </c>
      <c r="AN600" s="80">
        <f t="shared" si="270"/>
        <v>5.5946847242161011E-3</v>
      </c>
      <c r="AO600" s="80">
        <f t="shared" si="270"/>
        <v>5.5942288779216968E-3</v>
      </c>
      <c r="AP600" s="80">
        <f t="shared" si="270"/>
        <v>5.5925569914601313E-3</v>
      </c>
      <c r="AQ600" s="80">
        <f t="shared" si="270"/>
        <v>5.586425090611761E-3</v>
      </c>
      <c r="AR600" s="80">
        <f t="shared" si="270"/>
        <v>5.5639354025405052E-3</v>
      </c>
      <c r="AS600" s="80">
        <f t="shared" si="270"/>
        <v>5.4814510416755884E-3</v>
      </c>
      <c r="AT600" s="80">
        <f t="shared" si="270"/>
        <v>5.1789273836108747E-3</v>
      </c>
      <c r="AU600" s="80">
        <f t="shared" si="271"/>
        <v>4.0693807318081809E-3</v>
      </c>
    </row>
    <row r="601" spans="1:64" x14ac:dyDescent="0.2">
      <c r="A601" s="16"/>
      <c r="B601" s="16"/>
      <c r="C601" s="16"/>
      <c r="D601" s="42"/>
      <c r="Z601">
        <f t="shared" si="259"/>
        <v>0</v>
      </c>
      <c r="AA601" s="80">
        <f t="shared" si="260"/>
        <v>3.4471155238050962E-3</v>
      </c>
      <c r="AB601" s="80">
        <f t="shared" si="261"/>
        <v>-9999</v>
      </c>
      <c r="AC601" s="80">
        <f t="shared" si="262"/>
        <v>0</v>
      </c>
      <c r="AD601" s="80">
        <f t="shared" si="272"/>
        <v>-9999</v>
      </c>
      <c r="AE601" s="80">
        <f t="shared" si="263"/>
        <v>0</v>
      </c>
      <c r="AF601">
        <f t="shared" si="273"/>
        <v>-9999</v>
      </c>
      <c r="AG601" s="106"/>
      <c r="AH601">
        <f t="shared" si="264"/>
        <v>-4.7256811237064993E-4</v>
      </c>
      <c r="AI601">
        <f t="shared" si="265"/>
        <v>1.2726506571333673</v>
      </c>
      <c r="AJ601">
        <f t="shared" si="266"/>
        <v>-1.9192477769216735E-2</v>
      </c>
      <c r="AK601">
        <f t="shared" si="267"/>
        <v>2.0177893546708442E-3</v>
      </c>
      <c r="AL601">
        <f t="shared" si="268"/>
        <v>7.400504878085557E-3</v>
      </c>
      <c r="AM601">
        <f t="shared" si="269"/>
        <v>3.7002693269247286E-3</v>
      </c>
      <c r="AN601" s="80">
        <f t="shared" si="270"/>
        <v>5.5946847242161011E-3</v>
      </c>
      <c r="AO601" s="80">
        <f t="shared" si="270"/>
        <v>5.5942288779216968E-3</v>
      </c>
      <c r="AP601" s="80">
        <f t="shared" si="270"/>
        <v>5.5925569914601313E-3</v>
      </c>
      <c r="AQ601" s="80">
        <f t="shared" si="270"/>
        <v>5.586425090611761E-3</v>
      </c>
      <c r="AR601" s="80">
        <f t="shared" si="270"/>
        <v>5.5639354025405052E-3</v>
      </c>
      <c r="AS601" s="80">
        <f t="shared" si="270"/>
        <v>5.4814510416755884E-3</v>
      </c>
      <c r="AT601" s="80">
        <f t="shared" si="270"/>
        <v>5.1789273836108747E-3</v>
      </c>
      <c r="AU601" s="80">
        <f t="shared" si="271"/>
        <v>4.0693807318081809E-3</v>
      </c>
      <c r="AV601" s="80"/>
      <c r="AW601" s="80"/>
      <c r="AX601" s="80"/>
      <c r="AY601" s="80"/>
      <c r="AZ601" s="80"/>
      <c r="BA601" s="80"/>
      <c r="BB601" s="80"/>
      <c r="BC601" s="80"/>
      <c r="BD601" s="80"/>
      <c r="BE601" s="80"/>
      <c r="BF601" s="80"/>
      <c r="BG601" s="80"/>
      <c r="BH601" s="80"/>
      <c r="BI601" s="80"/>
      <c r="BJ601" s="80"/>
      <c r="BK601" s="80"/>
      <c r="BL601" s="80"/>
    </row>
    <row r="602" spans="1:64" x14ac:dyDescent="0.2">
      <c r="A602" s="16"/>
      <c r="B602" s="16"/>
      <c r="C602" s="16"/>
      <c r="D602" s="42"/>
      <c r="Z602">
        <f t="shared" si="259"/>
        <v>0</v>
      </c>
      <c r="AA602" s="80">
        <f t="shared" si="260"/>
        <v>3.4471155238050962E-3</v>
      </c>
      <c r="AB602" s="80">
        <f t="shared" si="261"/>
        <v>-9999</v>
      </c>
      <c r="AC602" s="80">
        <f t="shared" si="262"/>
        <v>0</v>
      </c>
      <c r="AD602" s="80">
        <f t="shared" si="272"/>
        <v>-9999</v>
      </c>
      <c r="AE602" s="80">
        <f t="shared" si="263"/>
        <v>0</v>
      </c>
      <c r="AF602">
        <f t="shared" si="273"/>
        <v>-9999</v>
      </c>
      <c r="AG602" s="106"/>
      <c r="AH602">
        <f t="shared" si="264"/>
        <v>-4.7256811237064993E-4</v>
      </c>
      <c r="AI602">
        <f t="shared" si="265"/>
        <v>1.2726506571333673</v>
      </c>
      <c r="AJ602">
        <f t="shared" si="266"/>
        <v>-1.9192477769216735E-2</v>
      </c>
      <c r="AK602">
        <f t="shared" si="267"/>
        <v>2.0177893546708442E-3</v>
      </c>
      <c r="AL602">
        <f t="shared" si="268"/>
        <v>7.400504878085557E-3</v>
      </c>
      <c r="AM602">
        <f t="shared" si="269"/>
        <v>3.7002693269247286E-3</v>
      </c>
      <c r="AN602" s="80">
        <f t="shared" si="270"/>
        <v>5.5946847242161011E-3</v>
      </c>
      <c r="AO602" s="80">
        <f t="shared" si="270"/>
        <v>5.5942288779216968E-3</v>
      </c>
      <c r="AP602" s="80">
        <f t="shared" si="270"/>
        <v>5.5925569914601313E-3</v>
      </c>
      <c r="AQ602" s="80">
        <f t="shared" si="270"/>
        <v>5.586425090611761E-3</v>
      </c>
      <c r="AR602" s="80">
        <f t="shared" si="270"/>
        <v>5.5639354025405052E-3</v>
      </c>
      <c r="AS602" s="80">
        <f t="shared" si="270"/>
        <v>5.4814510416755884E-3</v>
      </c>
      <c r="AT602" s="80">
        <f t="shared" si="270"/>
        <v>5.1789273836108747E-3</v>
      </c>
      <c r="AU602" s="80">
        <f t="shared" si="271"/>
        <v>4.0693807318081809E-3</v>
      </c>
    </row>
    <row r="603" spans="1:64" x14ac:dyDescent="0.2">
      <c r="A603" s="16"/>
      <c r="B603" s="16"/>
      <c r="C603" s="16"/>
      <c r="D603" s="42"/>
      <c r="Z603">
        <f t="shared" si="259"/>
        <v>0</v>
      </c>
      <c r="AA603" s="80">
        <f t="shared" si="260"/>
        <v>3.4471155238050962E-3</v>
      </c>
      <c r="AB603" s="80">
        <f t="shared" si="261"/>
        <v>-9999</v>
      </c>
      <c r="AC603" s="80">
        <f t="shared" si="262"/>
        <v>0</v>
      </c>
      <c r="AD603" s="80">
        <f t="shared" si="272"/>
        <v>-9999</v>
      </c>
      <c r="AE603" s="80">
        <f t="shared" si="263"/>
        <v>0</v>
      </c>
      <c r="AF603">
        <f t="shared" si="273"/>
        <v>-9999</v>
      </c>
      <c r="AG603" s="106"/>
      <c r="AH603">
        <f t="shared" si="264"/>
        <v>-4.7256811237064993E-4</v>
      </c>
      <c r="AI603">
        <f t="shared" si="265"/>
        <v>1.2726506571333673</v>
      </c>
      <c r="AJ603">
        <f t="shared" si="266"/>
        <v>-1.9192477769216735E-2</v>
      </c>
      <c r="AK603">
        <f t="shared" si="267"/>
        <v>2.0177893546708442E-3</v>
      </c>
      <c r="AL603">
        <f t="shared" si="268"/>
        <v>7.400504878085557E-3</v>
      </c>
      <c r="AM603">
        <f t="shared" si="269"/>
        <v>3.7002693269247286E-3</v>
      </c>
      <c r="AN603" s="80">
        <f t="shared" si="270"/>
        <v>5.5946847242161011E-3</v>
      </c>
      <c r="AO603" s="80">
        <f t="shared" si="270"/>
        <v>5.5942288779216968E-3</v>
      </c>
      <c r="AP603" s="80">
        <f t="shared" si="270"/>
        <v>5.5925569914601313E-3</v>
      </c>
      <c r="AQ603" s="80">
        <f t="shared" si="270"/>
        <v>5.586425090611761E-3</v>
      </c>
      <c r="AR603" s="80">
        <f t="shared" si="270"/>
        <v>5.5639354025405052E-3</v>
      </c>
      <c r="AS603" s="80">
        <f t="shared" si="270"/>
        <v>5.4814510416755884E-3</v>
      </c>
      <c r="AT603" s="80">
        <f t="shared" si="270"/>
        <v>5.1789273836108747E-3</v>
      </c>
      <c r="AU603" s="80">
        <f t="shared" si="271"/>
        <v>4.0693807318081809E-3</v>
      </c>
    </row>
    <row r="604" spans="1:64" x14ac:dyDescent="0.2">
      <c r="A604" s="16"/>
      <c r="B604" s="16"/>
      <c r="C604" s="16"/>
      <c r="D604" s="42"/>
      <c r="Z604">
        <f t="shared" si="259"/>
        <v>0</v>
      </c>
      <c r="AA604" s="80">
        <f t="shared" si="260"/>
        <v>3.4471155238050962E-3</v>
      </c>
      <c r="AB604" s="80">
        <f t="shared" si="261"/>
        <v>-9999</v>
      </c>
      <c r="AC604" s="80">
        <f t="shared" si="262"/>
        <v>0</v>
      </c>
      <c r="AD604" s="80">
        <f t="shared" si="272"/>
        <v>-9999</v>
      </c>
      <c r="AE604" s="80">
        <f t="shared" si="263"/>
        <v>0</v>
      </c>
      <c r="AF604">
        <f t="shared" si="273"/>
        <v>-9999</v>
      </c>
      <c r="AG604" s="106"/>
      <c r="AH604">
        <f t="shared" si="264"/>
        <v>-4.7256811237064993E-4</v>
      </c>
      <c r="AI604">
        <f t="shared" si="265"/>
        <v>1.2726506571333673</v>
      </c>
      <c r="AJ604">
        <f t="shared" si="266"/>
        <v>-1.9192477769216735E-2</v>
      </c>
      <c r="AK604">
        <f t="shared" si="267"/>
        <v>2.0177893546708442E-3</v>
      </c>
      <c r="AL604">
        <f t="shared" si="268"/>
        <v>7.400504878085557E-3</v>
      </c>
      <c r="AM604">
        <f t="shared" si="269"/>
        <v>3.7002693269247286E-3</v>
      </c>
      <c r="AN604" s="80">
        <f t="shared" si="270"/>
        <v>5.5946847242161011E-3</v>
      </c>
      <c r="AO604" s="80">
        <f t="shared" si="270"/>
        <v>5.5942288779216968E-3</v>
      </c>
      <c r="AP604" s="80">
        <f t="shared" si="270"/>
        <v>5.5925569914601313E-3</v>
      </c>
      <c r="AQ604" s="80">
        <f t="shared" si="270"/>
        <v>5.586425090611761E-3</v>
      </c>
      <c r="AR604" s="80">
        <f t="shared" si="270"/>
        <v>5.5639354025405052E-3</v>
      </c>
      <c r="AS604" s="80">
        <f t="shared" si="270"/>
        <v>5.4814510416755884E-3</v>
      </c>
      <c r="AT604" s="80">
        <f t="shared" si="270"/>
        <v>5.1789273836108747E-3</v>
      </c>
      <c r="AU604" s="80">
        <f t="shared" si="271"/>
        <v>4.0693807318081809E-3</v>
      </c>
    </row>
    <row r="605" spans="1:64" x14ac:dyDescent="0.2">
      <c r="A605" s="16"/>
      <c r="B605" s="16"/>
      <c r="C605" s="16"/>
      <c r="D605" s="42"/>
      <c r="Z605">
        <f t="shared" si="259"/>
        <v>0</v>
      </c>
      <c r="AA605" s="80">
        <f t="shared" si="260"/>
        <v>3.4471155238050962E-3</v>
      </c>
      <c r="AB605" s="80">
        <f t="shared" si="261"/>
        <v>-9999</v>
      </c>
      <c r="AC605" s="80">
        <f t="shared" si="262"/>
        <v>0</v>
      </c>
      <c r="AD605" s="80">
        <f t="shared" si="272"/>
        <v>-9999</v>
      </c>
      <c r="AE605" s="80">
        <f t="shared" si="263"/>
        <v>0</v>
      </c>
      <c r="AF605">
        <f t="shared" si="273"/>
        <v>-9999</v>
      </c>
      <c r="AG605" s="106"/>
      <c r="AH605">
        <f t="shared" si="264"/>
        <v>-4.7256811237064993E-4</v>
      </c>
      <c r="AI605">
        <f t="shared" si="265"/>
        <v>1.2726506571333673</v>
      </c>
      <c r="AJ605">
        <f t="shared" si="266"/>
        <v>-1.9192477769216735E-2</v>
      </c>
      <c r="AK605">
        <f t="shared" si="267"/>
        <v>2.0177893546708442E-3</v>
      </c>
      <c r="AL605">
        <f t="shared" si="268"/>
        <v>7.400504878085557E-3</v>
      </c>
      <c r="AM605">
        <f t="shared" si="269"/>
        <v>3.7002693269247286E-3</v>
      </c>
      <c r="AN605" s="80">
        <f t="shared" si="270"/>
        <v>5.5946847242161011E-3</v>
      </c>
      <c r="AO605" s="80">
        <f t="shared" si="270"/>
        <v>5.5942288779216968E-3</v>
      </c>
      <c r="AP605" s="80">
        <f t="shared" si="270"/>
        <v>5.5925569914601313E-3</v>
      </c>
      <c r="AQ605" s="80">
        <f t="shared" si="270"/>
        <v>5.586425090611761E-3</v>
      </c>
      <c r="AR605" s="80">
        <f t="shared" si="270"/>
        <v>5.5639354025405052E-3</v>
      </c>
      <c r="AS605" s="80">
        <f t="shared" si="270"/>
        <v>5.4814510416755884E-3</v>
      </c>
      <c r="AT605" s="80">
        <f t="shared" si="270"/>
        <v>5.1789273836108747E-3</v>
      </c>
      <c r="AU605" s="80">
        <f t="shared" si="271"/>
        <v>4.0693807318081809E-3</v>
      </c>
    </row>
    <row r="606" spans="1:64" x14ac:dyDescent="0.2">
      <c r="A606" s="16"/>
      <c r="B606" s="16"/>
      <c r="C606" s="16"/>
      <c r="D606" s="42"/>
      <c r="Z606">
        <f t="shared" si="259"/>
        <v>0</v>
      </c>
      <c r="AA606" s="80">
        <f t="shared" si="260"/>
        <v>3.4471155238050962E-3</v>
      </c>
      <c r="AB606" s="80">
        <f t="shared" si="261"/>
        <v>-9999</v>
      </c>
      <c r="AC606" s="80">
        <f t="shared" si="262"/>
        <v>0</v>
      </c>
      <c r="AD606" s="80">
        <f t="shared" si="272"/>
        <v>-9999</v>
      </c>
      <c r="AE606" s="80">
        <f t="shared" si="263"/>
        <v>0</v>
      </c>
      <c r="AF606">
        <f t="shared" si="273"/>
        <v>-9999</v>
      </c>
      <c r="AG606" s="106"/>
      <c r="AH606">
        <f t="shared" si="264"/>
        <v>-4.7256811237064993E-4</v>
      </c>
      <c r="AI606">
        <f t="shared" si="265"/>
        <v>1.2726506571333673</v>
      </c>
      <c r="AJ606">
        <f t="shared" si="266"/>
        <v>-1.9192477769216735E-2</v>
      </c>
      <c r="AK606">
        <f t="shared" si="267"/>
        <v>2.0177893546708442E-3</v>
      </c>
      <c r="AL606">
        <f t="shared" si="268"/>
        <v>7.400504878085557E-3</v>
      </c>
      <c r="AM606">
        <f t="shared" si="269"/>
        <v>3.7002693269247286E-3</v>
      </c>
      <c r="AN606" s="80">
        <f t="shared" si="270"/>
        <v>5.5946847242161011E-3</v>
      </c>
      <c r="AO606" s="80">
        <f t="shared" si="270"/>
        <v>5.5942288779216968E-3</v>
      </c>
      <c r="AP606" s="80">
        <f t="shared" si="270"/>
        <v>5.5925569914601313E-3</v>
      </c>
      <c r="AQ606" s="80">
        <f t="shared" si="270"/>
        <v>5.586425090611761E-3</v>
      </c>
      <c r="AR606" s="80">
        <f t="shared" si="270"/>
        <v>5.5639354025405052E-3</v>
      </c>
      <c r="AS606" s="80">
        <f t="shared" si="270"/>
        <v>5.4814510416755884E-3</v>
      </c>
      <c r="AT606" s="80">
        <f t="shared" si="270"/>
        <v>5.1789273836108747E-3</v>
      </c>
      <c r="AU606" s="80">
        <f t="shared" si="271"/>
        <v>4.0693807318081809E-3</v>
      </c>
    </row>
    <row r="607" spans="1:64" x14ac:dyDescent="0.2">
      <c r="A607" s="16"/>
      <c r="B607" s="16"/>
      <c r="C607" s="16"/>
      <c r="D607" s="42"/>
      <c r="Z607">
        <f t="shared" si="259"/>
        <v>0</v>
      </c>
      <c r="AA607" s="80">
        <f t="shared" si="260"/>
        <v>3.4471155238050962E-3</v>
      </c>
      <c r="AB607" s="80">
        <f t="shared" si="261"/>
        <v>-9999</v>
      </c>
      <c r="AC607" s="80">
        <f t="shared" si="262"/>
        <v>0</v>
      </c>
      <c r="AD607" s="80">
        <f t="shared" si="272"/>
        <v>-9999</v>
      </c>
      <c r="AE607" s="80">
        <f t="shared" si="263"/>
        <v>0</v>
      </c>
      <c r="AF607">
        <f t="shared" si="273"/>
        <v>-9999</v>
      </c>
      <c r="AG607" s="106"/>
      <c r="AH607">
        <f t="shared" si="264"/>
        <v>-4.7256811237064993E-4</v>
      </c>
      <c r="AI607">
        <f t="shared" si="265"/>
        <v>1.2726506571333673</v>
      </c>
      <c r="AJ607">
        <f t="shared" si="266"/>
        <v>-1.9192477769216735E-2</v>
      </c>
      <c r="AK607">
        <f t="shared" si="267"/>
        <v>2.0177893546708442E-3</v>
      </c>
      <c r="AL607">
        <f t="shared" si="268"/>
        <v>7.400504878085557E-3</v>
      </c>
      <c r="AM607">
        <f t="shared" si="269"/>
        <v>3.7002693269247286E-3</v>
      </c>
      <c r="AN607" s="80">
        <f t="shared" si="270"/>
        <v>5.5946847242161011E-3</v>
      </c>
      <c r="AO607" s="80">
        <f t="shared" si="270"/>
        <v>5.5942288779216968E-3</v>
      </c>
      <c r="AP607" s="80">
        <f t="shared" si="270"/>
        <v>5.5925569914601313E-3</v>
      </c>
      <c r="AQ607" s="80">
        <f t="shared" si="270"/>
        <v>5.586425090611761E-3</v>
      </c>
      <c r="AR607" s="80">
        <f t="shared" si="270"/>
        <v>5.5639354025405052E-3</v>
      </c>
      <c r="AS607" s="80">
        <f t="shared" si="270"/>
        <v>5.4814510416755884E-3</v>
      </c>
      <c r="AT607" s="80">
        <f t="shared" si="270"/>
        <v>5.1789273836108747E-3</v>
      </c>
      <c r="AU607" s="80">
        <f t="shared" si="271"/>
        <v>4.0693807318081809E-3</v>
      </c>
    </row>
    <row r="608" spans="1:64" x14ac:dyDescent="0.2">
      <c r="A608" s="16"/>
      <c r="B608" s="16"/>
      <c r="C608" s="16"/>
      <c r="D608" s="42"/>
      <c r="Z608">
        <f t="shared" si="259"/>
        <v>0</v>
      </c>
      <c r="AA608" s="80">
        <f t="shared" si="260"/>
        <v>3.4471155238050962E-3</v>
      </c>
      <c r="AB608" s="80">
        <f t="shared" si="261"/>
        <v>-9999</v>
      </c>
      <c r="AC608" s="80">
        <f t="shared" si="262"/>
        <v>0</v>
      </c>
      <c r="AD608" s="80">
        <f t="shared" si="272"/>
        <v>-9999</v>
      </c>
      <c r="AE608" s="80">
        <f t="shared" si="263"/>
        <v>0</v>
      </c>
      <c r="AF608">
        <f t="shared" si="273"/>
        <v>-9999</v>
      </c>
      <c r="AG608" s="106"/>
      <c r="AH608">
        <f t="shared" si="264"/>
        <v>-4.7256811237064993E-4</v>
      </c>
      <c r="AI608">
        <f t="shared" si="265"/>
        <v>1.2726506571333673</v>
      </c>
      <c r="AJ608">
        <f t="shared" si="266"/>
        <v>-1.9192477769216735E-2</v>
      </c>
      <c r="AK608">
        <f t="shared" si="267"/>
        <v>2.0177893546708442E-3</v>
      </c>
      <c r="AL608">
        <f t="shared" si="268"/>
        <v>7.400504878085557E-3</v>
      </c>
      <c r="AM608">
        <f t="shared" si="269"/>
        <v>3.7002693269247286E-3</v>
      </c>
      <c r="AN608" s="80">
        <f t="shared" si="270"/>
        <v>5.5946847242161011E-3</v>
      </c>
      <c r="AO608" s="80">
        <f t="shared" si="270"/>
        <v>5.5942288779216968E-3</v>
      </c>
      <c r="AP608" s="80">
        <f t="shared" si="270"/>
        <v>5.5925569914601313E-3</v>
      </c>
      <c r="AQ608" s="80">
        <f t="shared" si="270"/>
        <v>5.586425090611761E-3</v>
      </c>
      <c r="AR608" s="80">
        <f t="shared" si="270"/>
        <v>5.5639354025405052E-3</v>
      </c>
      <c r="AS608" s="80">
        <f t="shared" si="270"/>
        <v>5.4814510416755884E-3</v>
      </c>
      <c r="AT608" s="80">
        <f t="shared" si="270"/>
        <v>5.1789273836108747E-3</v>
      </c>
      <c r="AU608" s="80">
        <f t="shared" si="271"/>
        <v>4.0693807318081809E-3</v>
      </c>
    </row>
    <row r="609" spans="1:64" x14ac:dyDescent="0.2">
      <c r="A609" s="16"/>
      <c r="B609" s="16"/>
      <c r="C609" s="16"/>
      <c r="D609" s="42"/>
      <c r="Z609">
        <f t="shared" si="259"/>
        <v>0</v>
      </c>
      <c r="AA609" s="80">
        <f t="shared" si="260"/>
        <v>3.4471155238050962E-3</v>
      </c>
      <c r="AB609" s="80">
        <f t="shared" si="261"/>
        <v>-9999</v>
      </c>
      <c r="AC609" s="80">
        <f t="shared" si="262"/>
        <v>0</v>
      </c>
      <c r="AD609" s="80">
        <f t="shared" si="272"/>
        <v>-9999</v>
      </c>
      <c r="AE609" s="80">
        <f t="shared" si="263"/>
        <v>0</v>
      </c>
      <c r="AF609">
        <f t="shared" si="273"/>
        <v>-9999</v>
      </c>
      <c r="AG609" s="106"/>
      <c r="AH609">
        <f t="shared" si="264"/>
        <v>-4.7256811237064993E-4</v>
      </c>
      <c r="AI609">
        <f t="shared" si="265"/>
        <v>1.2726506571333673</v>
      </c>
      <c r="AJ609">
        <f t="shared" si="266"/>
        <v>-1.9192477769216735E-2</v>
      </c>
      <c r="AK609">
        <f t="shared" si="267"/>
        <v>2.0177893546708442E-3</v>
      </c>
      <c r="AL609">
        <f t="shared" si="268"/>
        <v>7.400504878085557E-3</v>
      </c>
      <c r="AM609">
        <f t="shared" si="269"/>
        <v>3.7002693269247286E-3</v>
      </c>
      <c r="AN609" s="80">
        <f t="shared" ref="AN609:AT624" si="274">$AU609+$AB$7*SIN(AO609)</f>
        <v>5.5946847242161011E-3</v>
      </c>
      <c r="AO609" s="80">
        <f t="shared" si="274"/>
        <v>5.5942288779216968E-3</v>
      </c>
      <c r="AP609" s="80">
        <f t="shared" si="274"/>
        <v>5.5925569914601313E-3</v>
      </c>
      <c r="AQ609" s="80">
        <f t="shared" si="274"/>
        <v>5.586425090611761E-3</v>
      </c>
      <c r="AR609" s="80">
        <f t="shared" si="274"/>
        <v>5.5639354025405052E-3</v>
      </c>
      <c r="AS609" s="80">
        <f t="shared" si="274"/>
        <v>5.4814510416755884E-3</v>
      </c>
      <c r="AT609" s="80">
        <f t="shared" si="274"/>
        <v>5.1789273836108747E-3</v>
      </c>
      <c r="AU609" s="80">
        <f t="shared" si="271"/>
        <v>4.0693807318081809E-3</v>
      </c>
    </row>
    <row r="610" spans="1:64" x14ac:dyDescent="0.2">
      <c r="A610" s="16"/>
      <c r="B610" s="16"/>
      <c r="C610" s="16"/>
      <c r="D610" s="42"/>
      <c r="Z610">
        <f t="shared" si="259"/>
        <v>0</v>
      </c>
      <c r="AA610" s="80">
        <f t="shared" si="260"/>
        <v>3.4471155238050962E-3</v>
      </c>
      <c r="AB610" s="80">
        <f>IF(S610&lt;&gt;0,U610-AH610, -9999)</f>
        <v>-9999</v>
      </c>
      <c r="AC610" s="80">
        <f>+U610-P610</f>
        <v>0</v>
      </c>
      <c r="AD610" s="80">
        <f t="shared" si="272"/>
        <v>-9999</v>
      </c>
      <c r="AE610" s="80">
        <f>+(U610-AA610)^2*S610</f>
        <v>0</v>
      </c>
      <c r="AF610">
        <f t="shared" si="273"/>
        <v>-9999</v>
      </c>
      <c r="AG610" s="106"/>
      <c r="AH610">
        <f t="shared" si="264"/>
        <v>-4.7256811237064993E-4</v>
      </c>
      <c r="AI610">
        <f t="shared" si="265"/>
        <v>1.2726506571333673</v>
      </c>
      <c r="AJ610">
        <f t="shared" si="266"/>
        <v>-1.9192477769216735E-2</v>
      </c>
      <c r="AK610">
        <f t="shared" si="267"/>
        <v>2.0177893546708442E-3</v>
      </c>
      <c r="AL610">
        <f t="shared" si="268"/>
        <v>7.400504878085557E-3</v>
      </c>
      <c r="AM610">
        <f t="shared" si="269"/>
        <v>3.7002693269247286E-3</v>
      </c>
      <c r="AN610" s="80">
        <f t="shared" si="274"/>
        <v>5.5946847242161011E-3</v>
      </c>
      <c r="AO610" s="80">
        <f t="shared" si="274"/>
        <v>5.5942288779216968E-3</v>
      </c>
      <c r="AP610" s="80">
        <f t="shared" si="274"/>
        <v>5.5925569914601313E-3</v>
      </c>
      <c r="AQ610" s="80">
        <f t="shared" si="274"/>
        <v>5.586425090611761E-3</v>
      </c>
      <c r="AR610" s="80">
        <f t="shared" si="274"/>
        <v>5.5639354025405052E-3</v>
      </c>
      <c r="AS610" s="80">
        <f t="shared" si="274"/>
        <v>5.4814510416755884E-3</v>
      </c>
      <c r="AT610" s="80">
        <f t="shared" si="274"/>
        <v>5.1789273836108747E-3</v>
      </c>
      <c r="AU610" s="80">
        <f t="shared" si="271"/>
        <v>4.0693807318081809E-3</v>
      </c>
      <c r="AV610" s="80"/>
    </row>
    <row r="611" spans="1:64" x14ac:dyDescent="0.2">
      <c r="A611" s="16"/>
      <c r="B611" s="16"/>
      <c r="C611" s="16"/>
      <c r="D611" s="42"/>
      <c r="Z611">
        <f t="shared" si="259"/>
        <v>0</v>
      </c>
      <c r="AA611" s="80">
        <f t="shared" si="260"/>
        <v>3.4471155238050962E-3</v>
      </c>
      <c r="AB611" s="80">
        <f t="shared" ref="AB611:AB674" si="275">IF(S611&lt;&gt;0,G611-AH611, -9999)</f>
        <v>-9999</v>
      </c>
      <c r="AC611" s="80">
        <f t="shared" ref="AC611:AC674" si="276">+G611-P611</f>
        <v>0</v>
      </c>
      <c r="AD611" s="80">
        <f t="shared" si="272"/>
        <v>-9999</v>
      </c>
      <c r="AE611" s="80">
        <f t="shared" ref="AE611:AE674" si="277">+(G611-AA611)^2*S611</f>
        <v>0</v>
      </c>
      <c r="AF611">
        <f t="shared" si="273"/>
        <v>-9999</v>
      </c>
      <c r="AG611" s="106"/>
      <c r="AH611">
        <f t="shared" si="264"/>
        <v>-4.7256811237064993E-4</v>
      </c>
      <c r="AI611">
        <f t="shared" si="265"/>
        <v>1.2726506571333673</v>
      </c>
      <c r="AJ611">
        <f t="shared" si="266"/>
        <v>-1.9192477769216735E-2</v>
      </c>
      <c r="AK611">
        <f t="shared" si="267"/>
        <v>2.0177893546708442E-3</v>
      </c>
      <c r="AL611">
        <f t="shared" si="268"/>
        <v>7.400504878085557E-3</v>
      </c>
      <c r="AM611">
        <f t="shared" si="269"/>
        <v>3.7002693269247286E-3</v>
      </c>
      <c r="AN611" s="80">
        <f t="shared" si="274"/>
        <v>5.5946847242161011E-3</v>
      </c>
      <c r="AO611" s="80">
        <f t="shared" si="274"/>
        <v>5.5942288779216968E-3</v>
      </c>
      <c r="AP611" s="80">
        <f t="shared" si="274"/>
        <v>5.5925569914601313E-3</v>
      </c>
      <c r="AQ611" s="80">
        <f t="shared" si="274"/>
        <v>5.586425090611761E-3</v>
      </c>
      <c r="AR611" s="80">
        <f t="shared" si="274"/>
        <v>5.5639354025405052E-3</v>
      </c>
      <c r="AS611" s="80">
        <f t="shared" si="274"/>
        <v>5.4814510416755884E-3</v>
      </c>
      <c r="AT611" s="80">
        <f t="shared" si="274"/>
        <v>5.1789273836108747E-3</v>
      </c>
      <c r="AU611" s="80">
        <f t="shared" si="271"/>
        <v>4.0693807318081809E-3</v>
      </c>
    </row>
    <row r="612" spans="1:64" x14ac:dyDescent="0.2">
      <c r="A612" s="16"/>
      <c r="B612" s="16"/>
      <c r="C612" s="16"/>
      <c r="D612" s="42"/>
      <c r="Z612">
        <f t="shared" si="259"/>
        <v>0</v>
      </c>
      <c r="AA612" s="80">
        <f t="shared" si="260"/>
        <v>3.4471155238050962E-3</v>
      </c>
      <c r="AB612" s="80">
        <f t="shared" si="275"/>
        <v>-9999</v>
      </c>
      <c r="AC612" s="80">
        <f t="shared" si="276"/>
        <v>0</v>
      </c>
      <c r="AD612" s="80">
        <f t="shared" si="272"/>
        <v>-9999</v>
      </c>
      <c r="AE612" s="80">
        <f t="shared" si="277"/>
        <v>0</v>
      </c>
      <c r="AF612">
        <f t="shared" si="273"/>
        <v>-9999</v>
      </c>
      <c r="AG612" s="106"/>
      <c r="AH612">
        <f t="shared" si="264"/>
        <v>-4.7256811237064993E-4</v>
      </c>
      <c r="AI612">
        <f t="shared" si="265"/>
        <v>1.2726506571333673</v>
      </c>
      <c r="AJ612">
        <f t="shared" si="266"/>
        <v>-1.9192477769216735E-2</v>
      </c>
      <c r="AK612">
        <f t="shared" si="267"/>
        <v>2.0177893546708442E-3</v>
      </c>
      <c r="AL612">
        <f t="shared" si="268"/>
        <v>7.400504878085557E-3</v>
      </c>
      <c r="AM612">
        <f t="shared" si="269"/>
        <v>3.7002693269247286E-3</v>
      </c>
      <c r="AN612" s="80">
        <f t="shared" si="274"/>
        <v>5.5946847242161011E-3</v>
      </c>
      <c r="AO612" s="80">
        <f t="shared" si="274"/>
        <v>5.5942288779216968E-3</v>
      </c>
      <c r="AP612" s="80">
        <f t="shared" si="274"/>
        <v>5.5925569914601313E-3</v>
      </c>
      <c r="AQ612" s="80">
        <f t="shared" si="274"/>
        <v>5.586425090611761E-3</v>
      </c>
      <c r="AR612" s="80">
        <f t="shared" si="274"/>
        <v>5.5639354025405052E-3</v>
      </c>
      <c r="AS612" s="80">
        <f t="shared" si="274"/>
        <v>5.4814510416755884E-3</v>
      </c>
      <c r="AT612" s="80">
        <f t="shared" si="274"/>
        <v>5.1789273836108747E-3</v>
      </c>
      <c r="AU612" s="80">
        <f t="shared" si="271"/>
        <v>4.0693807318081809E-3</v>
      </c>
    </row>
    <row r="613" spans="1:64" x14ac:dyDescent="0.2">
      <c r="A613" s="16"/>
      <c r="B613" s="16"/>
      <c r="C613" s="16"/>
      <c r="D613" s="42"/>
      <c r="Z613">
        <f t="shared" si="259"/>
        <v>0</v>
      </c>
      <c r="AA613" s="80">
        <f t="shared" si="260"/>
        <v>3.4471155238050962E-3</v>
      </c>
      <c r="AB613" s="80">
        <f t="shared" si="275"/>
        <v>-9999</v>
      </c>
      <c r="AC613" s="80">
        <f t="shared" si="276"/>
        <v>0</v>
      </c>
      <c r="AD613" s="80">
        <f t="shared" si="272"/>
        <v>-9999</v>
      </c>
      <c r="AE613" s="80">
        <f t="shared" si="277"/>
        <v>0</v>
      </c>
      <c r="AF613">
        <f t="shared" si="273"/>
        <v>-9999</v>
      </c>
      <c r="AG613" s="106"/>
      <c r="AH613">
        <f t="shared" si="264"/>
        <v>-4.7256811237064993E-4</v>
      </c>
      <c r="AI613">
        <f t="shared" si="265"/>
        <v>1.2726506571333673</v>
      </c>
      <c r="AJ613">
        <f t="shared" si="266"/>
        <v>-1.9192477769216735E-2</v>
      </c>
      <c r="AK613">
        <f t="shared" si="267"/>
        <v>2.0177893546708442E-3</v>
      </c>
      <c r="AL613">
        <f t="shared" si="268"/>
        <v>7.400504878085557E-3</v>
      </c>
      <c r="AM613">
        <f t="shared" si="269"/>
        <v>3.7002693269247286E-3</v>
      </c>
      <c r="AN613" s="80">
        <f t="shared" si="274"/>
        <v>5.5946847242161011E-3</v>
      </c>
      <c r="AO613" s="80">
        <f t="shared" si="274"/>
        <v>5.5942288779216968E-3</v>
      </c>
      <c r="AP613" s="80">
        <f t="shared" si="274"/>
        <v>5.5925569914601313E-3</v>
      </c>
      <c r="AQ613" s="80">
        <f t="shared" si="274"/>
        <v>5.586425090611761E-3</v>
      </c>
      <c r="AR613" s="80">
        <f t="shared" si="274"/>
        <v>5.5639354025405052E-3</v>
      </c>
      <c r="AS613" s="80">
        <f t="shared" si="274"/>
        <v>5.4814510416755884E-3</v>
      </c>
      <c r="AT613" s="80">
        <f t="shared" si="274"/>
        <v>5.1789273836108747E-3</v>
      </c>
      <c r="AU613" s="80">
        <f t="shared" si="271"/>
        <v>4.0693807318081809E-3</v>
      </c>
    </row>
    <row r="614" spans="1:64" x14ac:dyDescent="0.2">
      <c r="A614" s="16"/>
      <c r="B614" s="16"/>
      <c r="C614" s="16"/>
      <c r="D614" s="42"/>
      <c r="Z614">
        <f t="shared" si="259"/>
        <v>0</v>
      </c>
      <c r="AA614" s="80">
        <f t="shared" si="260"/>
        <v>3.4471155238050962E-3</v>
      </c>
      <c r="AB614" s="80">
        <f t="shared" si="275"/>
        <v>-9999</v>
      </c>
      <c r="AC614" s="80">
        <f t="shared" si="276"/>
        <v>0</v>
      </c>
      <c r="AD614" s="80">
        <f t="shared" si="272"/>
        <v>-9999</v>
      </c>
      <c r="AE614" s="80">
        <f t="shared" si="277"/>
        <v>0</v>
      </c>
      <c r="AF614">
        <f t="shared" si="273"/>
        <v>-9999</v>
      </c>
      <c r="AG614" s="106"/>
      <c r="AH614">
        <f t="shared" si="264"/>
        <v>-4.7256811237064993E-4</v>
      </c>
      <c r="AI614">
        <f t="shared" si="265"/>
        <v>1.2726506571333673</v>
      </c>
      <c r="AJ614">
        <f t="shared" si="266"/>
        <v>-1.9192477769216735E-2</v>
      </c>
      <c r="AK614">
        <f t="shared" si="267"/>
        <v>2.0177893546708442E-3</v>
      </c>
      <c r="AL614">
        <f t="shared" si="268"/>
        <v>7.400504878085557E-3</v>
      </c>
      <c r="AM614">
        <f t="shared" si="269"/>
        <v>3.7002693269247286E-3</v>
      </c>
      <c r="AN614" s="80">
        <f t="shared" si="274"/>
        <v>5.5946847242161011E-3</v>
      </c>
      <c r="AO614" s="80">
        <f t="shared" si="274"/>
        <v>5.5942288779216968E-3</v>
      </c>
      <c r="AP614" s="80">
        <f t="shared" si="274"/>
        <v>5.5925569914601313E-3</v>
      </c>
      <c r="AQ614" s="80">
        <f t="shared" si="274"/>
        <v>5.586425090611761E-3</v>
      </c>
      <c r="AR614" s="80">
        <f t="shared" si="274"/>
        <v>5.5639354025405052E-3</v>
      </c>
      <c r="AS614" s="80">
        <f t="shared" si="274"/>
        <v>5.4814510416755884E-3</v>
      </c>
      <c r="AT614" s="80">
        <f t="shared" si="274"/>
        <v>5.1789273836108747E-3</v>
      </c>
      <c r="AU614" s="80">
        <f t="shared" si="271"/>
        <v>4.0693807318081809E-3</v>
      </c>
      <c r="AV614" s="80"/>
      <c r="AW614" s="80"/>
      <c r="AX614" s="80"/>
      <c r="AY614" s="80"/>
      <c r="AZ614" s="80"/>
      <c r="BA614" s="80"/>
      <c r="BB614" s="80"/>
      <c r="BC614" s="80"/>
      <c r="BD614" s="80"/>
      <c r="BE614" s="80"/>
      <c r="BF614" s="80"/>
      <c r="BG614" s="80"/>
      <c r="BH614" s="80"/>
      <c r="BI614" s="80"/>
      <c r="BJ614" s="80"/>
      <c r="BK614" s="80"/>
      <c r="BL614" s="80"/>
    </row>
    <row r="615" spans="1:64" x14ac:dyDescent="0.2">
      <c r="A615" s="16"/>
      <c r="B615" s="16"/>
      <c r="C615" s="16"/>
      <c r="D615" s="42"/>
      <c r="Z615">
        <f t="shared" si="259"/>
        <v>0</v>
      </c>
      <c r="AA615" s="80">
        <f t="shared" si="260"/>
        <v>3.4471155238050962E-3</v>
      </c>
      <c r="AB615" s="80">
        <f t="shared" si="275"/>
        <v>-9999</v>
      </c>
      <c r="AC615" s="80">
        <f t="shared" si="276"/>
        <v>0</v>
      </c>
      <c r="AD615" s="80">
        <f t="shared" si="272"/>
        <v>-9999</v>
      </c>
      <c r="AE615" s="80">
        <f t="shared" si="277"/>
        <v>0</v>
      </c>
      <c r="AF615">
        <f t="shared" si="273"/>
        <v>-9999</v>
      </c>
      <c r="AG615" s="106"/>
      <c r="AH615">
        <f t="shared" si="264"/>
        <v>-4.7256811237064993E-4</v>
      </c>
      <c r="AI615">
        <f t="shared" si="265"/>
        <v>1.2726506571333673</v>
      </c>
      <c r="AJ615">
        <f t="shared" si="266"/>
        <v>-1.9192477769216735E-2</v>
      </c>
      <c r="AK615">
        <f t="shared" si="267"/>
        <v>2.0177893546708442E-3</v>
      </c>
      <c r="AL615">
        <f t="shared" si="268"/>
        <v>7.400504878085557E-3</v>
      </c>
      <c r="AM615">
        <f t="shared" si="269"/>
        <v>3.7002693269247286E-3</v>
      </c>
      <c r="AN615" s="80">
        <f t="shared" si="274"/>
        <v>5.5946847242161011E-3</v>
      </c>
      <c r="AO615" s="80">
        <f t="shared" si="274"/>
        <v>5.5942288779216968E-3</v>
      </c>
      <c r="AP615" s="80">
        <f t="shared" si="274"/>
        <v>5.5925569914601313E-3</v>
      </c>
      <c r="AQ615" s="80">
        <f t="shared" si="274"/>
        <v>5.586425090611761E-3</v>
      </c>
      <c r="AR615" s="80">
        <f t="shared" si="274"/>
        <v>5.5639354025405052E-3</v>
      </c>
      <c r="AS615" s="80">
        <f t="shared" si="274"/>
        <v>5.4814510416755884E-3</v>
      </c>
      <c r="AT615" s="80">
        <f t="shared" si="274"/>
        <v>5.1789273836108747E-3</v>
      </c>
      <c r="AU615" s="80">
        <f t="shared" si="271"/>
        <v>4.0693807318081809E-3</v>
      </c>
    </row>
    <row r="616" spans="1:64" x14ac:dyDescent="0.2">
      <c r="A616" s="16"/>
      <c r="B616" s="16"/>
      <c r="C616" s="16"/>
      <c r="D616" s="42"/>
      <c r="Z616">
        <f t="shared" si="259"/>
        <v>0</v>
      </c>
      <c r="AA616" s="80">
        <f t="shared" si="260"/>
        <v>3.4471155238050962E-3</v>
      </c>
      <c r="AB616" s="80">
        <f t="shared" si="275"/>
        <v>-9999</v>
      </c>
      <c r="AC616" s="80">
        <f t="shared" si="276"/>
        <v>0</v>
      </c>
      <c r="AD616" s="80">
        <f t="shared" si="272"/>
        <v>-9999</v>
      </c>
      <c r="AE616" s="80">
        <f t="shared" si="277"/>
        <v>0</v>
      </c>
      <c r="AF616">
        <f t="shared" si="273"/>
        <v>-9999</v>
      </c>
      <c r="AG616" s="106"/>
      <c r="AH616">
        <f t="shared" si="264"/>
        <v>-4.7256811237064993E-4</v>
      </c>
      <c r="AI616">
        <f t="shared" si="265"/>
        <v>1.2726506571333673</v>
      </c>
      <c r="AJ616">
        <f t="shared" si="266"/>
        <v>-1.9192477769216735E-2</v>
      </c>
      <c r="AK616">
        <f t="shared" si="267"/>
        <v>2.0177893546708442E-3</v>
      </c>
      <c r="AL616">
        <f t="shared" si="268"/>
        <v>7.400504878085557E-3</v>
      </c>
      <c r="AM616">
        <f t="shared" si="269"/>
        <v>3.7002693269247286E-3</v>
      </c>
      <c r="AN616" s="80">
        <f t="shared" si="274"/>
        <v>5.5946847242161011E-3</v>
      </c>
      <c r="AO616" s="80">
        <f t="shared" si="274"/>
        <v>5.5942288779216968E-3</v>
      </c>
      <c r="AP616" s="80">
        <f t="shared" si="274"/>
        <v>5.5925569914601313E-3</v>
      </c>
      <c r="AQ616" s="80">
        <f t="shared" si="274"/>
        <v>5.586425090611761E-3</v>
      </c>
      <c r="AR616" s="80">
        <f t="shared" si="274"/>
        <v>5.5639354025405052E-3</v>
      </c>
      <c r="AS616" s="80">
        <f t="shared" si="274"/>
        <v>5.4814510416755884E-3</v>
      </c>
      <c r="AT616" s="80">
        <f t="shared" si="274"/>
        <v>5.1789273836108747E-3</v>
      </c>
      <c r="AU616" s="80">
        <f t="shared" si="271"/>
        <v>4.0693807318081809E-3</v>
      </c>
    </row>
    <row r="617" spans="1:64" x14ac:dyDescent="0.2">
      <c r="A617" s="16"/>
      <c r="B617" s="16"/>
      <c r="C617" s="16"/>
      <c r="D617" s="42"/>
      <c r="Z617">
        <f t="shared" si="259"/>
        <v>0</v>
      </c>
      <c r="AA617" s="80">
        <f t="shared" si="260"/>
        <v>3.4471155238050962E-3</v>
      </c>
      <c r="AB617" s="80">
        <f t="shared" si="275"/>
        <v>-9999</v>
      </c>
      <c r="AC617" s="80">
        <f t="shared" si="276"/>
        <v>0</v>
      </c>
      <c r="AD617" s="80">
        <f t="shared" si="272"/>
        <v>-9999</v>
      </c>
      <c r="AE617" s="80">
        <f t="shared" si="277"/>
        <v>0</v>
      </c>
      <c r="AF617">
        <f t="shared" si="273"/>
        <v>-9999</v>
      </c>
      <c r="AG617" s="106"/>
      <c r="AH617">
        <f t="shared" si="264"/>
        <v>-4.7256811237064993E-4</v>
      </c>
      <c r="AI617">
        <f t="shared" si="265"/>
        <v>1.2726506571333673</v>
      </c>
      <c r="AJ617">
        <f t="shared" si="266"/>
        <v>-1.9192477769216735E-2</v>
      </c>
      <c r="AK617">
        <f t="shared" si="267"/>
        <v>2.0177893546708442E-3</v>
      </c>
      <c r="AL617">
        <f t="shared" si="268"/>
        <v>7.400504878085557E-3</v>
      </c>
      <c r="AM617">
        <f t="shared" si="269"/>
        <v>3.7002693269247286E-3</v>
      </c>
      <c r="AN617" s="80">
        <f t="shared" si="274"/>
        <v>5.5946847242161011E-3</v>
      </c>
      <c r="AO617" s="80">
        <f t="shared" si="274"/>
        <v>5.5942288779216968E-3</v>
      </c>
      <c r="AP617" s="80">
        <f t="shared" si="274"/>
        <v>5.5925569914601313E-3</v>
      </c>
      <c r="AQ617" s="80">
        <f t="shared" si="274"/>
        <v>5.586425090611761E-3</v>
      </c>
      <c r="AR617" s="80">
        <f t="shared" si="274"/>
        <v>5.5639354025405052E-3</v>
      </c>
      <c r="AS617" s="80">
        <f t="shared" si="274"/>
        <v>5.4814510416755884E-3</v>
      </c>
      <c r="AT617" s="80">
        <f t="shared" si="274"/>
        <v>5.1789273836108747E-3</v>
      </c>
      <c r="AU617" s="80">
        <f t="shared" si="271"/>
        <v>4.0693807318081809E-3</v>
      </c>
    </row>
    <row r="618" spans="1:64" x14ac:dyDescent="0.2">
      <c r="A618" s="16"/>
      <c r="B618" s="16"/>
      <c r="C618" s="16"/>
      <c r="D618" s="42"/>
      <c r="Z618">
        <f t="shared" si="259"/>
        <v>0</v>
      </c>
      <c r="AA618" s="80">
        <f t="shared" si="260"/>
        <v>3.4471155238050962E-3</v>
      </c>
      <c r="AB618" s="80">
        <f t="shared" si="275"/>
        <v>-9999</v>
      </c>
      <c r="AC618" s="80">
        <f t="shared" si="276"/>
        <v>0</v>
      </c>
      <c r="AD618" s="80">
        <f t="shared" si="272"/>
        <v>-9999</v>
      </c>
      <c r="AE618" s="80">
        <f t="shared" si="277"/>
        <v>0</v>
      </c>
      <c r="AF618">
        <f t="shared" si="273"/>
        <v>-9999</v>
      </c>
      <c r="AG618" s="106"/>
      <c r="AH618">
        <f t="shared" si="264"/>
        <v>-4.7256811237064993E-4</v>
      </c>
      <c r="AI618">
        <f t="shared" si="265"/>
        <v>1.2726506571333673</v>
      </c>
      <c r="AJ618">
        <f t="shared" si="266"/>
        <v>-1.9192477769216735E-2</v>
      </c>
      <c r="AK618">
        <f t="shared" si="267"/>
        <v>2.0177893546708442E-3</v>
      </c>
      <c r="AL618">
        <f t="shared" si="268"/>
        <v>7.400504878085557E-3</v>
      </c>
      <c r="AM618">
        <f t="shared" si="269"/>
        <v>3.7002693269247286E-3</v>
      </c>
      <c r="AN618" s="80">
        <f t="shared" si="274"/>
        <v>5.5946847242161011E-3</v>
      </c>
      <c r="AO618" s="80">
        <f t="shared" si="274"/>
        <v>5.5942288779216968E-3</v>
      </c>
      <c r="AP618" s="80">
        <f t="shared" si="274"/>
        <v>5.5925569914601313E-3</v>
      </c>
      <c r="AQ618" s="80">
        <f t="shared" si="274"/>
        <v>5.586425090611761E-3</v>
      </c>
      <c r="AR618" s="80">
        <f t="shared" si="274"/>
        <v>5.5639354025405052E-3</v>
      </c>
      <c r="AS618" s="80">
        <f t="shared" si="274"/>
        <v>5.4814510416755884E-3</v>
      </c>
      <c r="AT618" s="80">
        <f t="shared" si="274"/>
        <v>5.1789273836108747E-3</v>
      </c>
      <c r="AU618" s="80">
        <f t="shared" si="271"/>
        <v>4.0693807318081809E-3</v>
      </c>
    </row>
    <row r="619" spans="1:64" x14ac:dyDescent="0.2">
      <c r="A619" s="16"/>
      <c r="B619" s="16"/>
      <c r="C619" s="16"/>
      <c r="D619" s="42"/>
      <c r="Z619">
        <f t="shared" si="259"/>
        <v>0</v>
      </c>
      <c r="AA619" s="80">
        <f t="shared" si="260"/>
        <v>3.4471155238050962E-3</v>
      </c>
      <c r="AB619" s="80">
        <f t="shared" si="275"/>
        <v>-9999</v>
      </c>
      <c r="AC619" s="80">
        <f t="shared" si="276"/>
        <v>0</v>
      </c>
      <c r="AD619" s="80">
        <f t="shared" si="272"/>
        <v>-9999</v>
      </c>
      <c r="AE619" s="80">
        <f t="shared" si="277"/>
        <v>0</v>
      </c>
      <c r="AF619">
        <f t="shared" si="273"/>
        <v>-9999</v>
      </c>
      <c r="AG619" s="106"/>
      <c r="AH619">
        <f t="shared" si="264"/>
        <v>-4.7256811237064993E-4</v>
      </c>
      <c r="AI619">
        <f t="shared" si="265"/>
        <v>1.2726506571333673</v>
      </c>
      <c r="AJ619">
        <f t="shared" si="266"/>
        <v>-1.9192477769216735E-2</v>
      </c>
      <c r="AK619">
        <f t="shared" si="267"/>
        <v>2.0177893546708442E-3</v>
      </c>
      <c r="AL619">
        <f t="shared" si="268"/>
        <v>7.400504878085557E-3</v>
      </c>
      <c r="AM619">
        <f t="shared" si="269"/>
        <v>3.7002693269247286E-3</v>
      </c>
      <c r="AN619" s="80">
        <f t="shared" si="274"/>
        <v>5.5946847242161011E-3</v>
      </c>
      <c r="AO619" s="80">
        <f t="shared" si="274"/>
        <v>5.5942288779216968E-3</v>
      </c>
      <c r="AP619" s="80">
        <f t="shared" si="274"/>
        <v>5.5925569914601313E-3</v>
      </c>
      <c r="AQ619" s="80">
        <f t="shared" si="274"/>
        <v>5.586425090611761E-3</v>
      </c>
      <c r="AR619" s="80">
        <f t="shared" si="274"/>
        <v>5.5639354025405052E-3</v>
      </c>
      <c r="AS619" s="80">
        <f t="shared" si="274"/>
        <v>5.4814510416755884E-3</v>
      </c>
      <c r="AT619" s="80">
        <f t="shared" si="274"/>
        <v>5.1789273836108747E-3</v>
      </c>
      <c r="AU619" s="80">
        <f t="shared" si="271"/>
        <v>4.0693807318081809E-3</v>
      </c>
    </row>
    <row r="620" spans="1:64" x14ac:dyDescent="0.2">
      <c r="A620" s="16"/>
      <c r="B620" s="16"/>
      <c r="C620" s="16"/>
      <c r="D620" s="42"/>
      <c r="Z620">
        <f t="shared" si="259"/>
        <v>0</v>
      </c>
      <c r="AA620" s="80">
        <f t="shared" si="260"/>
        <v>3.4471155238050962E-3</v>
      </c>
      <c r="AB620" s="80">
        <f t="shared" si="275"/>
        <v>-9999</v>
      </c>
      <c r="AC620" s="80">
        <f t="shared" si="276"/>
        <v>0</v>
      </c>
      <c r="AD620" s="80">
        <f t="shared" si="272"/>
        <v>-9999</v>
      </c>
      <c r="AE620" s="80">
        <f t="shared" si="277"/>
        <v>0</v>
      </c>
      <c r="AF620">
        <f t="shared" si="273"/>
        <v>-9999</v>
      </c>
      <c r="AG620" s="106"/>
      <c r="AH620">
        <f t="shared" si="264"/>
        <v>-4.7256811237064993E-4</v>
      </c>
      <c r="AI620">
        <f t="shared" si="265"/>
        <v>1.2726506571333673</v>
      </c>
      <c r="AJ620">
        <f t="shared" si="266"/>
        <v>-1.9192477769216735E-2</v>
      </c>
      <c r="AK620">
        <f t="shared" si="267"/>
        <v>2.0177893546708442E-3</v>
      </c>
      <c r="AL620">
        <f t="shared" si="268"/>
        <v>7.400504878085557E-3</v>
      </c>
      <c r="AM620">
        <f t="shared" si="269"/>
        <v>3.7002693269247286E-3</v>
      </c>
      <c r="AN620" s="80">
        <f t="shared" si="274"/>
        <v>5.5946847242161011E-3</v>
      </c>
      <c r="AO620" s="80">
        <f t="shared" si="274"/>
        <v>5.5942288779216968E-3</v>
      </c>
      <c r="AP620" s="80">
        <f t="shared" si="274"/>
        <v>5.5925569914601313E-3</v>
      </c>
      <c r="AQ620" s="80">
        <f t="shared" si="274"/>
        <v>5.586425090611761E-3</v>
      </c>
      <c r="AR620" s="80">
        <f t="shared" si="274"/>
        <v>5.5639354025405052E-3</v>
      </c>
      <c r="AS620" s="80">
        <f t="shared" si="274"/>
        <v>5.4814510416755884E-3</v>
      </c>
      <c r="AT620" s="80">
        <f t="shared" si="274"/>
        <v>5.1789273836108747E-3</v>
      </c>
      <c r="AU620" s="80">
        <f t="shared" si="271"/>
        <v>4.0693807318081809E-3</v>
      </c>
    </row>
    <row r="621" spans="1:64" x14ac:dyDescent="0.2">
      <c r="A621" s="16"/>
      <c r="B621" s="16"/>
      <c r="C621" s="16"/>
      <c r="D621" s="42"/>
      <c r="Z621">
        <f t="shared" si="259"/>
        <v>0</v>
      </c>
      <c r="AA621" s="80">
        <f t="shared" si="260"/>
        <v>3.4471155238050962E-3</v>
      </c>
      <c r="AB621" s="80">
        <f t="shared" si="275"/>
        <v>-9999</v>
      </c>
      <c r="AC621" s="80">
        <f t="shared" si="276"/>
        <v>0</v>
      </c>
      <c r="AD621" s="80">
        <f t="shared" si="272"/>
        <v>-9999</v>
      </c>
      <c r="AE621" s="80">
        <f t="shared" si="277"/>
        <v>0</v>
      </c>
      <c r="AF621">
        <f t="shared" si="273"/>
        <v>-9999</v>
      </c>
      <c r="AG621" s="106"/>
      <c r="AH621">
        <f t="shared" si="264"/>
        <v>-4.7256811237064993E-4</v>
      </c>
      <c r="AI621">
        <f t="shared" si="265"/>
        <v>1.2726506571333673</v>
      </c>
      <c r="AJ621">
        <f t="shared" si="266"/>
        <v>-1.9192477769216735E-2</v>
      </c>
      <c r="AK621">
        <f t="shared" si="267"/>
        <v>2.0177893546708442E-3</v>
      </c>
      <c r="AL621">
        <f t="shared" si="268"/>
        <v>7.400504878085557E-3</v>
      </c>
      <c r="AM621">
        <f t="shared" si="269"/>
        <v>3.7002693269247286E-3</v>
      </c>
      <c r="AN621" s="80">
        <f t="shared" si="274"/>
        <v>5.5946847242161011E-3</v>
      </c>
      <c r="AO621" s="80">
        <f t="shared" si="274"/>
        <v>5.5942288779216968E-3</v>
      </c>
      <c r="AP621" s="80">
        <f t="shared" si="274"/>
        <v>5.5925569914601313E-3</v>
      </c>
      <c r="AQ621" s="80">
        <f t="shared" si="274"/>
        <v>5.586425090611761E-3</v>
      </c>
      <c r="AR621" s="80">
        <f t="shared" si="274"/>
        <v>5.5639354025405052E-3</v>
      </c>
      <c r="AS621" s="80">
        <f t="shared" si="274"/>
        <v>5.4814510416755884E-3</v>
      </c>
      <c r="AT621" s="80">
        <f t="shared" si="274"/>
        <v>5.1789273836108747E-3</v>
      </c>
      <c r="AU621" s="80">
        <f t="shared" si="271"/>
        <v>4.0693807318081809E-3</v>
      </c>
    </row>
    <row r="622" spans="1:64" x14ac:dyDescent="0.2">
      <c r="A622" s="16"/>
      <c r="B622" s="16"/>
      <c r="C622" s="16"/>
      <c r="D622" s="42"/>
      <c r="Z622">
        <f t="shared" si="259"/>
        <v>0</v>
      </c>
      <c r="AA622" s="80">
        <f t="shared" si="260"/>
        <v>3.4471155238050962E-3</v>
      </c>
      <c r="AB622" s="80">
        <f t="shared" si="275"/>
        <v>-9999</v>
      </c>
      <c r="AC622" s="80">
        <f t="shared" si="276"/>
        <v>0</v>
      </c>
      <c r="AD622" s="80">
        <f t="shared" si="272"/>
        <v>-9999</v>
      </c>
      <c r="AE622" s="80">
        <f t="shared" si="277"/>
        <v>0</v>
      </c>
      <c r="AF622">
        <f t="shared" si="273"/>
        <v>-9999</v>
      </c>
      <c r="AG622" s="106"/>
      <c r="AH622">
        <f t="shared" si="264"/>
        <v>-4.7256811237064993E-4</v>
      </c>
      <c r="AI622">
        <f t="shared" si="265"/>
        <v>1.2726506571333673</v>
      </c>
      <c r="AJ622">
        <f t="shared" si="266"/>
        <v>-1.9192477769216735E-2</v>
      </c>
      <c r="AK622">
        <f t="shared" si="267"/>
        <v>2.0177893546708442E-3</v>
      </c>
      <c r="AL622">
        <f t="shared" si="268"/>
        <v>7.400504878085557E-3</v>
      </c>
      <c r="AM622">
        <f t="shared" si="269"/>
        <v>3.7002693269247286E-3</v>
      </c>
      <c r="AN622" s="80">
        <f t="shared" si="274"/>
        <v>5.5946847242161011E-3</v>
      </c>
      <c r="AO622" s="80">
        <f t="shared" si="274"/>
        <v>5.5942288779216968E-3</v>
      </c>
      <c r="AP622" s="80">
        <f t="shared" si="274"/>
        <v>5.5925569914601313E-3</v>
      </c>
      <c r="AQ622" s="80">
        <f t="shared" si="274"/>
        <v>5.586425090611761E-3</v>
      </c>
      <c r="AR622" s="80">
        <f t="shared" si="274"/>
        <v>5.5639354025405052E-3</v>
      </c>
      <c r="AS622" s="80">
        <f t="shared" si="274"/>
        <v>5.4814510416755884E-3</v>
      </c>
      <c r="AT622" s="80">
        <f t="shared" si="274"/>
        <v>5.1789273836108747E-3</v>
      </c>
      <c r="AU622" s="80">
        <f t="shared" si="271"/>
        <v>4.0693807318081809E-3</v>
      </c>
      <c r="AV622" s="80"/>
      <c r="AW622" s="80"/>
      <c r="AX622" s="80"/>
      <c r="AY622" s="80"/>
      <c r="AZ622" s="80"/>
      <c r="BA622" s="80"/>
      <c r="BB622" s="80"/>
      <c r="BC622" s="80"/>
      <c r="BD622" s="80"/>
      <c r="BE622" s="80"/>
      <c r="BF622" s="80"/>
      <c r="BG622" s="80"/>
      <c r="BH622" s="80"/>
      <c r="BI622" s="80"/>
      <c r="BJ622" s="80"/>
      <c r="BK622" s="80"/>
      <c r="BL622" s="80"/>
    </row>
    <row r="623" spans="1:64" x14ac:dyDescent="0.2">
      <c r="A623" s="16"/>
      <c r="B623" s="16"/>
      <c r="C623" s="16"/>
      <c r="D623" s="42"/>
      <c r="Z623">
        <f t="shared" si="259"/>
        <v>0</v>
      </c>
      <c r="AA623" s="80">
        <f t="shared" si="260"/>
        <v>3.4471155238050962E-3</v>
      </c>
      <c r="AB623" s="80">
        <f t="shared" si="275"/>
        <v>-9999</v>
      </c>
      <c r="AC623" s="80">
        <f t="shared" si="276"/>
        <v>0</v>
      </c>
      <c r="AD623" s="80">
        <f t="shared" si="272"/>
        <v>-9999</v>
      </c>
      <c r="AE623" s="80">
        <f t="shared" si="277"/>
        <v>0</v>
      </c>
      <c r="AF623">
        <f t="shared" si="273"/>
        <v>-9999</v>
      </c>
      <c r="AG623" s="106"/>
      <c r="AH623">
        <f t="shared" si="264"/>
        <v>-4.7256811237064993E-4</v>
      </c>
      <c r="AI623">
        <f t="shared" si="265"/>
        <v>1.2726506571333673</v>
      </c>
      <c r="AJ623">
        <f t="shared" si="266"/>
        <v>-1.9192477769216735E-2</v>
      </c>
      <c r="AK623">
        <f t="shared" si="267"/>
        <v>2.0177893546708442E-3</v>
      </c>
      <c r="AL623">
        <f t="shared" si="268"/>
        <v>7.400504878085557E-3</v>
      </c>
      <c r="AM623">
        <f t="shared" si="269"/>
        <v>3.7002693269247286E-3</v>
      </c>
      <c r="AN623" s="80">
        <f t="shared" si="274"/>
        <v>5.5946847242161011E-3</v>
      </c>
      <c r="AO623" s="80">
        <f t="shared" si="274"/>
        <v>5.5942288779216968E-3</v>
      </c>
      <c r="AP623" s="80">
        <f t="shared" si="274"/>
        <v>5.5925569914601313E-3</v>
      </c>
      <c r="AQ623" s="80">
        <f t="shared" si="274"/>
        <v>5.586425090611761E-3</v>
      </c>
      <c r="AR623" s="80">
        <f t="shared" si="274"/>
        <v>5.5639354025405052E-3</v>
      </c>
      <c r="AS623" s="80">
        <f t="shared" si="274"/>
        <v>5.4814510416755884E-3</v>
      </c>
      <c r="AT623" s="80">
        <f t="shared" si="274"/>
        <v>5.1789273836108747E-3</v>
      </c>
      <c r="AU623" s="80">
        <f t="shared" si="271"/>
        <v>4.0693807318081809E-3</v>
      </c>
    </row>
    <row r="624" spans="1:64" x14ac:dyDescent="0.2">
      <c r="A624" s="16"/>
      <c r="B624" s="16"/>
      <c r="C624" s="16"/>
      <c r="D624" s="42"/>
      <c r="Z624">
        <f t="shared" si="259"/>
        <v>0</v>
      </c>
      <c r="AA624" s="80">
        <f t="shared" si="260"/>
        <v>3.4471155238050962E-3</v>
      </c>
      <c r="AB624" s="80">
        <f t="shared" si="275"/>
        <v>-9999</v>
      </c>
      <c r="AC624" s="80">
        <f t="shared" si="276"/>
        <v>0</v>
      </c>
      <c r="AD624" s="80">
        <f t="shared" si="272"/>
        <v>-9999</v>
      </c>
      <c r="AE624" s="80">
        <f t="shared" si="277"/>
        <v>0</v>
      </c>
      <c r="AF624">
        <f t="shared" si="273"/>
        <v>-9999</v>
      </c>
      <c r="AG624" s="106"/>
      <c r="AH624">
        <f t="shared" si="264"/>
        <v>-4.7256811237064993E-4</v>
      </c>
      <c r="AI624">
        <f t="shared" si="265"/>
        <v>1.2726506571333673</v>
      </c>
      <c r="AJ624">
        <f t="shared" si="266"/>
        <v>-1.9192477769216735E-2</v>
      </c>
      <c r="AK624">
        <f t="shared" si="267"/>
        <v>2.0177893546708442E-3</v>
      </c>
      <c r="AL624">
        <f t="shared" si="268"/>
        <v>7.400504878085557E-3</v>
      </c>
      <c r="AM624">
        <f t="shared" si="269"/>
        <v>3.7002693269247286E-3</v>
      </c>
      <c r="AN624" s="80">
        <f t="shared" si="274"/>
        <v>5.5946847242161011E-3</v>
      </c>
      <c r="AO624" s="80">
        <f t="shared" si="274"/>
        <v>5.5942288779216968E-3</v>
      </c>
      <c r="AP624" s="80">
        <f t="shared" si="274"/>
        <v>5.5925569914601313E-3</v>
      </c>
      <c r="AQ624" s="80">
        <f t="shared" si="274"/>
        <v>5.586425090611761E-3</v>
      </c>
      <c r="AR624" s="80">
        <f t="shared" si="274"/>
        <v>5.5639354025405052E-3</v>
      </c>
      <c r="AS624" s="80">
        <f t="shared" si="274"/>
        <v>5.4814510416755884E-3</v>
      </c>
      <c r="AT624" s="80">
        <f t="shared" si="274"/>
        <v>5.1789273836108747E-3</v>
      </c>
      <c r="AU624" s="80">
        <f t="shared" si="271"/>
        <v>4.0693807318081809E-3</v>
      </c>
    </row>
    <row r="625" spans="1:48" x14ac:dyDescent="0.2">
      <c r="A625" s="16"/>
      <c r="B625" s="16"/>
      <c r="C625" s="16"/>
      <c r="D625" s="42"/>
      <c r="Z625">
        <f t="shared" si="259"/>
        <v>0</v>
      </c>
      <c r="AA625" s="80">
        <f t="shared" si="260"/>
        <v>3.4471155238050962E-3</v>
      </c>
      <c r="AB625" s="80">
        <f t="shared" si="275"/>
        <v>-9999</v>
      </c>
      <c r="AC625" s="80">
        <f t="shared" si="276"/>
        <v>0</v>
      </c>
      <c r="AD625" s="80">
        <f t="shared" si="272"/>
        <v>-9999</v>
      </c>
      <c r="AE625" s="80">
        <f t="shared" si="277"/>
        <v>0</v>
      </c>
      <c r="AF625">
        <f t="shared" si="273"/>
        <v>-9999</v>
      </c>
      <c r="AG625" s="106"/>
      <c r="AH625">
        <f t="shared" si="264"/>
        <v>-4.7256811237064993E-4</v>
      </c>
      <c r="AI625">
        <f t="shared" si="265"/>
        <v>1.2726506571333673</v>
      </c>
      <c r="AJ625">
        <f t="shared" si="266"/>
        <v>-1.9192477769216735E-2</v>
      </c>
      <c r="AK625">
        <f t="shared" si="267"/>
        <v>2.0177893546708442E-3</v>
      </c>
      <c r="AL625">
        <f t="shared" si="268"/>
        <v>7.400504878085557E-3</v>
      </c>
      <c r="AM625">
        <f t="shared" si="269"/>
        <v>3.7002693269247286E-3</v>
      </c>
      <c r="AN625" s="80">
        <f t="shared" ref="AN625:AT640" si="278">$AU625+$AB$7*SIN(AO625)</f>
        <v>5.5946847242161011E-3</v>
      </c>
      <c r="AO625" s="80">
        <f t="shared" si="278"/>
        <v>5.5942288779216968E-3</v>
      </c>
      <c r="AP625" s="80">
        <f t="shared" si="278"/>
        <v>5.5925569914601313E-3</v>
      </c>
      <c r="AQ625" s="80">
        <f t="shared" si="278"/>
        <v>5.586425090611761E-3</v>
      </c>
      <c r="AR625" s="80">
        <f t="shared" si="278"/>
        <v>5.5639354025405052E-3</v>
      </c>
      <c r="AS625" s="80">
        <f t="shared" si="278"/>
        <v>5.4814510416755884E-3</v>
      </c>
      <c r="AT625" s="80">
        <f t="shared" si="278"/>
        <v>5.1789273836108747E-3</v>
      </c>
      <c r="AU625" s="80">
        <f t="shared" si="271"/>
        <v>4.0693807318081809E-3</v>
      </c>
    </row>
    <row r="626" spans="1:48" x14ac:dyDescent="0.2">
      <c r="A626" s="16"/>
      <c r="B626" s="16"/>
      <c r="C626" s="16"/>
      <c r="D626" s="42"/>
      <c r="Z626">
        <f t="shared" si="259"/>
        <v>0</v>
      </c>
      <c r="AA626" s="80">
        <f t="shared" si="260"/>
        <v>3.4471155238050962E-3</v>
      </c>
      <c r="AB626" s="80">
        <f t="shared" si="275"/>
        <v>-9999</v>
      </c>
      <c r="AC626" s="80">
        <f t="shared" si="276"/>
        <v>0</v>
      </c>
      <c r="AD626" s="80">
        <f t="shared" si="272"/>
        <v>-9999</v>
      </c>
      <c r="AE626" s="80">
        <f t="shared" si="277"/>
        <v>0</v>
      </c>
      <c r="AF626">
        <f t="shared" si="273"/>
        <v>-9999</v>
      </c>
      <c r="AG626" s="106"/>
      <c r="AH626">
        <f t="shared" si="264"/>
        <v>-4.7256811237064993E-4</v>
      </c>
      <c r="AI626">
        <f t="shared" si="265"/>
        <v>1.2726506571333673</v>
      </c>
      <c r="AJ626">
        <f t="shared" si="266"/>
        <v>-1.9192477769216735E-2</v>
      </c>
      <c r="AK626">
        <f t="shared" si="267"/>
        <v>2.0177893546708442E-3</v>
      </c>
      <c r="AL626">
        <f t="shared" si="268"/>
        <v>7.400504878085557E-3</v>
      </c>
      <c r="AM626">
        <f t="shared" si="269"/>
        <v>3.7002693269247286E-3</v>
      </c>
      <c r="AN626" s="80">
        <f t="shared" si="278"/>
        <v>5.5946847242161011E-3</v>
      </c>
      <c r="AO626" s="80">
        <f t="shared" si="278"/>
        <v>5.5942288779216968E-3</v>
      </c>
      <c r="AP626" s="80">
        <f t="shared" si="278"/>
        <v>5.5925569914601313E-3</v>
      </c>
      <c r="AQ626" s="80">
        <f t="shared" si="278"/>
        <v>5.586425090611761E-3</v>
      </c>
      <c r="AR626" s="80">
        <f t="shared" si="278"/>
        <v>5.5639354025405052E-3</v>
      </c>
      <c r="AS626" s="80">
        <f t="shared" si="278"/>
        <v>5.4814510416755884E-3</v>
      </c>
      <c r="AT626" s="80">
        <f t="shared" si="278"/>
        <v>5.1789273836108747E-3</v>
      </c>
      <c r="AU626" s="80">
        <f t="shared" si="271"/>
        <v>4.0693807318081809E-3</v>
      </c>
    </row>
    <row r="627" spans="1:48" x14ac:dyDescent="0.2">
      <c r="A627" s="16"/>
      <c r="B627" s="16"/>
      <c r="C627" s="16"/>
      <c r="D627" s="42"/>
      <c r="Z627">
        <f t="shared" si="259"/>
        <v>0</v>
      </c>
      <c r="AA627" s="80">
        <f t="shared" si="260"/>
        <v>3.4471155238050962E-3</v>
      </c>
      <c r="AB627" s="80">
        <f t="shared" si="275"/>
        <v>-9999</v>
      </c>
      <c r="AC627" s="80">
        <f t="shared" si="276"/>
        <v>0</v>
      </c>
      <c r="AD627" s="80">
        <f t="shared" si="272"/>
        <v>-9999</v>
      </c>
      <c r="AE627" s="80">
        <f t="shared" si="277"/>
        <v>0</v>
      </c>
      <c r="AF627">
        <f t="shared" si="273"/>
        <v>-9999</v>
      </c>
      <c r="AG627" s="106"/>
      <c r="AH627">
        <f t="shared" si="264"/>
        <v>-4.7256811237064993E-4</v>
      </c>
      <c r="AI627">
        <f t="shared" si="265"/>
        <v>1.2726506571333673</v>
      </c>
      <c r="AJ627">
        <f t="shared" si="266"/>
        <v>-1.9192477769216735E-2</v>
      </c>
      <c r="AK627">
        <f t="shared" si="267"/>
        <v>2.0177893546708442E-3</v>
      </c>
      <c r="AL627">
        <f t="shared" si="268"/>
        <v>7.400504878085557E-3</v>
      </c>
      <c r="AM627">
        <f t="shared" si="269"/>
        <v>3.7002693269247286E-3</v>
      </c>
      <c r="AN627" s="80">
        <f t="shared" si="278"/>
        <v>5.5946847242161011E-3</v>
      </c>
      <c r="AO627" s="80">
        <f t="shared" si="278"/>
        <v>5.5942288779216968E-3</v>
      </c>
      <c r="AP627" s="80">
        <f t="shared" si="278"/>
        <v>5.5925569914601313E-3</v>
      </c>
      <c r="AQ627" s="80">
        <f t="shared" si="278"/>
        <v>5.586425090611761E-3</v>
      </c>
      <c r="AR627" s="80">
        <f t="shared" si="278"/>
        <v>5.5639354025405052E-3</v>
      </c>
      <c r="AS627" s="80">
        <f t="shared" si="278"/>
        <v>5.4814510416755884E-3</v>
      </c>
      <c r="AT627" s="80">
        <f t="shared" si="278"/>
        <v>5.1789273836108747E-3</v>
      </c>
      <c r="AU627" s="80">
        <f t="shared" si="271"/>
        <v>4.0693807318081809E-3</v>
      </c>
    </row>
    <row r="628" spans="1:48" x14ac:dyDescent="0.2">
      <c r="A628" s="16"/>
      <c r="B628" s="16"/>
      <c r="C628" s="16"/>
      <c r="D628" s="42"/>
      <c r="Z628">
        <f t="shared" si="259"/>
        <v>0</v>
      </c>
      <c r="AA628" s="80">
        <f t="shared" si="260"/>
        <v>3.4471155238050962E-3</v>
      </c>
      <c r="AB628" s="80">
        <f t="shared" si="275"/>
        <v>-9999</v>
      </c>
      <c r="AC628" s="80">
        <f t="shared" si="276"/>
        <v>0</v>
      </c>
      <c r="AD628" s="80">
        <f t="shared" si="272"/>
        <v>-9999</v>
      </c>
      <c r="AE628" s="80">
        <f t="shared" si="277"/>
        <v>0</v>
      </c>
      <c r="AF628">
        <f t="shared" si="273"/>
        <v>-9999</v>
      </c>
      <c r="AG628" s="106"/>
      <c r="AH628">
        <f t="shared" si="264"/>
        <v>-4.7256811237064993E-4</v>
      </c>
      <c r="AI628">
        <f t="shared" si="265"/>
        <v>1.2726506571333673</v>
      </c>
      <c r="AJ628">
        <f t="shared" si="266"/>
        <v>-1.9192477769216735E-2</v>
      </c>
      <c r="AK628">
        <f t="shared" si="267"/>
        <v>2.0177893546708442E-3</v>
      </c>
      <c r="AL628">
        <f t="shared" si="268"/>
        <v>7.400504878085557E-3</v>
      </c>
      <c r="AM628">
        <f t="shared" si="269"/>
        <v>3.7002693269247286E-3</v>
      </c>
      <c r="AN628" s="80">
        <f t="shared" si="278"/>
        <v>5.5946847242161011E-3</v>
      </c>
      <c r="AO628" s="80">
        <f t="shared" si="278"/>
        <v>5.5942288779216968E-3</v>
      </c>
      <c r="AP628" s="80">
        <f t="shared" si="278"/>
        <v>5.5925569914601313E-3</v>
      </c>
      <c r="AQ628" s="80">
        <f t="shared" si="278"/>
        <v>5.586425090611761E-3</v>
      </c>
      <c r="AR628" s="80">
        <f t="shared" si="278"/>
        <v>5.5639354025405052E-3</v>
      </c>
      <c r="AS628" s="80">
        <f t="shared" si="278"/>
        <v>5.4814510416755884E-3</v>
      </c>
      <c r="AT628" s="80">
        <f t="shared" si="278"/>
        <v>5.1789273836108747E-3</v>
      </c>
      <c r="AU628" s="80">
        <f t="shared" si="271"/>
        <v>4.0693807318081809E-3</v>
      </c>
    </row>
    <row r="629" spans="1:48" x14ac:dyDescent="0.2">
      <c r="A629" s="16"/>
      <c r="B629" s="16"/>
      <c r="C629" s="16"/>
      <c r="D629" s="42"/>
      <c r="Z629">
        <f t="shared" si="259"/>
        <v>0</v>
      </c>
      <c r="AA629" s="80">
        <f t="shared" si="260"/>
        <v>3.4471155238050962E-3</v>
      </c>
      <c r="AB629" s="80">
        <f t="shared" si="275"/>
        <v>-9999</v>
      </c>
      <c r="AC629" s="80">
        <f t="shared" si="276"/>
        <v>0</v>
      </c>
      <c r="AD629" s="80">
        <f t="shared" si="272"/>
        <v>-9999</v>
      </c>
      <c r="AE629" s="80">
        <f t="shared" si="277"/>
        <v>0</v>
      </c>
      <c r="AF629">
        <f t="shared" si="273"/>
        <v>-9999</v>
      </c>
      <c r="AG629" s="106"/>
      <c r="AH629">
        <f t="shared" si="264"/>
        <v>-4.7256811237064993E-4</v>
      </c>
      <c r="AI629">
        <f t="shared" si="265"/>
        <v>1.2726506571333673</v>
      </c>
      <c r="AJ629">
        <f t="shared" si="266"/>
        <v>-1.9192477769216735E-2</v>
      </c>
      <c r="AK629">
        <f t="shared" si="267"/>
        <v>2.0177893546708442E-3</v>
      </c>
      <c r="AL629">
        <f t="shared" si="268"/>
        <v>7.400504878085557E-3</v>
      </c>
      <c r="AM629">
        <f t="shared" si="269"/>
        <v>3.7002693269247286E-3</v>
      </c>
      <c r="AN629" s="80">
        <f t="shared" si="278"/>
        <v>5.5946847242161011E-3</v>
      </c>
      <c r="AO629" s="80">
        <f t="shared" si="278"/>
        <v>5.5942288779216968E-3</v>
      </c>
      <c r="AP629" s="80">
        <f t="shared" si="278"/>
        <v>5.5925569914601313E-3</v>
      </c>
      <c r="AQ629" s="80">
        <f t="shared" si="278"/>
        <v>5.586425090611761E-3</v>
      </c>
      <c r="AR629" s="80">
        <f t="shared" si="278"/>
        <v>5.5639354025405052E-3</v>
      </c>
      <c r="AS629" s="80">
        <f t="shared" si="278"/>
        <v>5.4814510416755884E-3</v>
      </c>
      <c r="AT629" s="80">
        <f t="shared" si="278"/>
        <v>5.1789273836108747E-3</v>
      </c>
      <c r="AU629" s="80">
        <f t="shared" si="271"/>
        <v>4.0693807318081809E-3</v>
      </c>
    </row>
    <row r="630" spans="1:48" x14ac:dyDescent="0.2">
      <c r="A630" s="16"/>
      <c r="B630" s="16"/>
      <c r="C630" s="16"/>
      <c r="D630" s="42"/>
      <c r="Z630">
        <f t="shared" si="259"/>
        <v>0</v>
      </c>
      <c r="AA630" s="80">
        <f t="shared" si="260"/>
        <v>3.4471155238050962E-3</v>
      </c>
      <c r="AB630" s="80">
        <f t="shared" si="275"/>
        <v>-9999</v>
      </c>
      <c r="AC630" s="80">
        <f t="shared" si="276"/>
        <v>0</v>
      </c>
      <c r="AD630" s="80">
        <f t="shared" si="272"/>
        <v>-9999</v>
      </c>
      <c r="AE630" s="80">
        <f t="shared" si="277"/>
        <v>0</v>
      </c>
      <c r="AF630">
        <f t="shared" si="273"/>
        <v>-9999</v>
      </c>
      <c r="AG630" s="106"/>
      <c r="AH630">
        <f t="shared" si="264"/>
        <v>-4.7256811237064993E-4</v>
      </c>
      <c r="AI630">
        <f t="shared" si="265"/>
        <v>1.2726506571333673</v>
      </c>
      <c r="AJ630">
        <f t="shared" si="266"/>
        <v>-1.9192477769216735E-2</v>
      </c>
      <c r="AK630">
        <f t="shared" si="267"/>
        <v>2.0177893546708442E-3</v>
      </c>
      <c r="AL630">
        <f t="shared" si="268"/>
        <v>7.400504878085557E-3</v>
      </c>
      <c r="AM630">
        <f t="shared" si="269"/>
        <v>3.7002693269247286E-3</v>
      </c>
      <c r="AN630" s="80">
        <f t="shared" si="278"/>
        <v>5.5946847242161011E-3</v>
      </c>
      <c r="AO630" s="80">
        <f t="shared" si="278"/>
        <v>5.5942288779216968E-3</v>
      </c>
      <c r="AP630" s="80">
        <f t="shared" si="278"/>
        <v>5.5925569914601313E-3</v>
      </c>
      <c r="AQ630" s="80">
        <f t="shared" si="278"/>
        <v>5.586425090611761E-3</v>
      </c>
      <c r="AR630" s="80">
        <f t="shared" si="278"/>
        <v>5.5639354025405052E-3</v>
      </c>
      <c r="AS630" s="80">
        <f t="shared" si="278"/>
        <v>5.4814510416755884E-3</v>
      </c>
      <c r="AT630" s="80">
        <f t="shared" si="278"/>
        <v>5.1789273836108747E-3</v>
      </c>
      <c r="AU630" s="80">
        <f t="shared" si="271"/>
        <v>4.0693807318081809E-3</v>
      </c>
    </row>
    <row r="631" spans="1:48" x14ac:dyDescent="0.2">
      <c r="A631" s="16"/>
      <c r="B631" s="16"/>
      <c r="C631" s="16"/>
      <c r="D631" s="42"/>
      <c r="Z631">
        <f t="shared" si="259"/>
        <v>0</v>
      </c>
      <c r="AA631" s="80">
        <f t="shared" si="260"/>
        <v>3.4471155238050962E-3</v>
      </c>
      <c r="AB631" s="80">
        <f t="shared" si="275"/>
        <v>-9999</v>
      </c>
      <c r="AC631" s="80">
        <f t="shared" si="276"/>
        <v>0</v>
      </c>
      <c r="AD631" s="80">
        <f t="shared" si="272"/>
        <v>-9999</v>
      </c>
      <c r="AE631" s="80">
        <f t="shared" si="277"/>
        <v>0</v>
      </c>
      <c r="AF631">
        <f t="shared" si="273"/>
        <v>-9999</v>
      </c>
      <c r="AG631" s="106"/>
      <c r="AH631">
        <f t="shared" si="264"/>
        <v>-4.7256811237064993E-4</v>
      </c>
      <c r="AI631">
        <f t="shared" si="265"/>
        <v>1.2726506571333673</v>
      </c>
      <c r="AJ631">
        <f t="shared" si="266"/>
        <v>-1.9192477769216735E-2</v>
      </c>
      <c r="AK631">
        <f t="shared" si="267"/>
        <v>2.0177893546708442E-3</v>
      </c>
      <c r="AL631">
        <f t="shared" si="268"/>
        <v>7.400504878085557E-3</v>
      </c>
      <c r="AM631">
        <f t="shared" si="269"/>
        <v>3.7002693269247286E-3</v>
      </c>
      <c r="AN631" s="80">
        <f t="shared" si="278"/>
        <v>5.5946847242161011E-3</v>
      </c>
      <c r="AO631" s="80">
        <f t="shared" si="278"/>
        <v>5.5942288779216968E-3</v>
      </c>
      <c r="AP631" s="80">
        <f t="shared" si="278"/>
        <v>5.5925569914601313E-3</v>
      </c>
      <c r="AQ631" s="80">
        <f t="shared" si="278"/>
        <v>5.586425090611761E-3</v>
      </c>
      <c r="AR631" s="80">
        <f t="shared" si="278"/>
        <v>5.5639354025405052E-3</v>
      </c>
      <c r="AS631" s="80">
        <f t="shared" si="278"/>
        <v>5.4814510416755884E-3</v>
      </c>
      <c r="AT631" s="80">
        <f t="shared" si="278"/>
        <v>5.1789273836108747E-3</v>
      </c>
      <c r="AU631" s="80">
        <f t="shared" si="271"/>
        <v>4.0693807318081809E-3</v>
      </c>
    </row>
    <row r="632" spans="1:48" x14ac:dyDescent="0.2">
      <c r="A632" s="16"/>
      <c r="B632" s="16"/>
      <c r="C632" s="16"/>
      <c r="D632" s="42"/>
      <c r="Z632">
        <f t="shared" si="259"/>
        <v>0</v>
      </c>
      <c r="AA632" s="80">
        <f t="shared" si="260"/>
        <v>3.4471155238050962E-3</v>
      </c>
      <c r="AB632" s="80">
        <f t="shared" si="275"/>
        <v>-9999</v>
      </c>
      <c r="AC632" s="80">
        <f t="shared" si="276"/>
        <v>0</v>
      </c>
      <c r="AD632" s="80">
        <f t="shared" si="272"/>
        <v>-9999</v>
      </c>
      <c r="AE632" s="80">
        <f t="shared" si="277"/>
        <v>0</v>
      </c>
      <c r="AF632">
        <f t="shared" si="273"/>
        <v>-9999</v>
      </c>
      <c r="AG632" s="106"/>
      <c r="AH632">
        <f t="shared" si="264"/>
        <v>-4.7256811237064993E-4</v>
      </c>
      <c r="AI632">
        <f t="shared" si="265"/>
        <v>1.2726506571333673</v>
      </c>
      <c r="AJ632">
        <f t="shared" si="266"/>
        <v>-1.9192477769216735E-2</v>
      </c>
      <c r="AK632">
        <f t="shared" si="267"/>
        <v>2.0177893546708442E-3</v>
      </c>
      <c r="AL632">
        <f t="shared" si="268"/>
        <v>7.400504878085557E-3</v>
      </c>
      <c r="AM632">
        <f t="shared" si="269"/>
        <v>3.7002693269247286E-3</v>
      </c>
      <c r="AN632" s="80">
        <f t="shared" si="278"/>
        <v>5.5946847242161011E-3</v>
      </c>
      <c r="AO632" s="80">
        <f t="shared" si="278"/>
        <v>5.5942288779216968E-3</v>
      </c>
      <c r="AP632" s="80">
        <f t="shared" si="278"/>
        <v>5.5925569914601313E-3</v>
      </c>
      <c r="AQ632" s="80">
        <f t="shared" si="278"/>
        <v>5.586425090611761E-3</v>
      </c>
      <c r="AR632" s="80">
        <f t="shared" si="278"/>
        <v>5.5639354025405052E-3</v>
      </c>
      <c r="AS632" s="80">
        <f t="shared" si="278"/>
        <v>5.4814510416755884E-3</v>
      </c>
      <c r="AT632" s="80">
        <f t="shared" si="278"/>
        <v>5.1789273836108747E-3</v>
      </c>
      <c r="AU632" s="80">
        <f t="shared" si="271"/>
        <v>4.0693807318081809E-3</v>
      </c>
    </row>
    <row r="633" spans="1:48" x14ac:dyDescent="0.2">
      <c r="A633" s="16"/>
      <c r="B633" s="16"/>
      <c r="C633" s="16"/>
      <c r="D633" s="42"/>
      <c r="Z633">
        <f t="shared" si="259"/>
        <v>0</v>
      </c>
      <c r="AA633" s="80">
        <f t="shared" si="260"/>
        <v>3.4471155238050962E-3</v>
      </c>
      <c r="AB633" s="80">
        <f t="shared" si="275"/>
        <v>-9999</v>
      </c>
      <c r="AC633" s="80">
        <f t="shared" si="276"/>
        <v>0</v>
      </c>
      <c r="AD633" s="80">
        <f t="shared" si="272"/>
        <v>-9999</v>
      </c>
      <c r="AE633" s="80">
        <f t="shared" si="277"/>
        <v>0</v>
      </c>
      <c r="AF633">
        <f t="shared" si="273"/>
        <v>-9999</v>
      </c>
      <c r="AG633" s="106"/>
      <c r="AH633">
        <f t="shared" si="264"/>
        <v>-4.7256811237064993E-4</v>
      </c>
      <c r="AI633">
        <f t="shared" si="265"/>
        <v>1.2726506571333673</v>
      </c>
      <c r="AJ633">
        <f t="shared" si="266"/>
        <v>-1.9192477769216735E-2</v>
      </c>
      <c r="AK633">
        <f t="shared" si="267"/>
        <v>2.0177893546708442E-3</v>
      </c>
      <c r="AL633">
        <f t="shared" si="268"/>
        <v>7.400504878085557E-3</v>
      </c>
      <c r="AM633">
        <f t="shared" si="269"/>
        <v>3.7002693269247286E-3</v>
      </c>
      <c r="AN633" s="80">
        <f t="shared" si="278"/>
        <v>5.5946847242161011E-3</v>
      </c>
      <c r="AO633" s="80">
        <f t="shared" si="278"/>
        <v>5.5942288779216968E-3</v>
      </c>
      <c r="AP633" s="80">
        <f t="shared" si="278"/>
        <v>5.5925569914601313E-3</v>
      </c>
      <c r="AQ633" s="80">
        <f t="shared" si="278"/>
        <v>5.586425090611761E-3</v>
      </c>
      <c r="AR633" s="80">
        <f t="shared" si="278"/>
        <v>5.5639354025405052E-3</v>
      </c>
      <c r="AS633" s="80">
        <f t="shared" si="278"/>
        <v>5.4814510416755884E-3</v>
      </c>
      <c r="AT633" s="80">
        <f t="shared" si="278"/>
        <v>5.1789273836108747E-3</v>
      </c>
      <c r="AU633" s="80">
        <f t="shared" si="271"/>
        <v>4.0693807318081809E-3</v>
      </c>
    </row>
    <row r="634" spans="1:48" x14ac:dyDescent="0.2">
      <c r="A634" s="16"/>
      <c r="B634" s="16"/>
      <c r="C634" s="16"/>
      <c r="D634" s="42"/>
      <c r="Z634">
        <f t="shared" si="259"/>
        <v>0</v>
      </c>
      <c r="AA634" s="80">
        <f t="shared" si="260"/>
        <v>3.4471155238050962E-3</v>
      </c>
      <c r="AB634" s="80">
        <f t="shared" si="275"/>
        <v>-9999</v>
      </c>
      <c r="AC634" s="80">
        <f t="shared" si="276"/>
        <v>0</v>
      </c>
      <c r="AD634" s="80">
        <f t="shared" si="272"/>
        <v>-9999</v>
      </c>
      <c r="AE634" s="80">
        <f t="shared" si="277"/>
        <v>0</v>
      </c>
      <c r="AF634">
        <f t="shared" si="273"/>
        <v>-9999</v>
      </c>
      <c r="AG634" s="106"/>
      <c r="AH634">
        <f t="shared" si="264"/>
        <v>-4.7256811237064993E-4</v>
      </c>
      <c r="AI634">
        <f t="shared" si="265"/>
        <v>1.2726506571333673</v>
      </c>
      <c r="AJ634">
        <f t="shared" si="266"/>
        <v>-1.9192477769216735E-2</v>
      </c>
      <c r="AK634">
        <f t="shared" si="267"/>
        <v>2.0177893546708442E-3</v>
      </c>
      <c r="AL634">
        <f t="shared" si="268"/>
        <v>7.400504878085557E-3</v>
      </c>
      <c r="AM634">
        <f t="shared" si="269"/>
        <v>3.7002693269247286E-3</v>
      </c>
      <c r="AN634" s="80">
        <f t="shared" si="278"/>
        <v>5.5946847242161011E-3</v>
      </c>
      <c r="AO634" s="80">
        <f t="shared" si="278"/>
        <v>5.5942288779216968E-3</v>
      </c>
      <c r="AP634" s="80">
        <f t="shared" si="278"/>
        <v>5.5925569914601313E-3</v>
      </c>
      <c r="AQ634" s="80">
        <f t="shared" si="278"/>
        <v>5.586425090611761E-3</v>
      </c>
      <c r="AR634" s="80">
        <f t="shared" si="278"/>
        <v>5.5639354025405052E-3</v>
      </c>
      <c r="AS634" s="80">
        <f t="shared" si="278"/>
        <v>5.4814510416755884E-3</v>
      </c>
      <c r="AT634" s="80">
        <f t="shared" si="278"/>
        <v>5.1789273836108747E-3</v>
      </c>
      <c r="AU634" s="80">
        <f t="shared" si="271"/>
        <v>4.0693807318081809E-3</v>
      </c>
    </row>
    <row r="635" spans="1:48" x14ac:dyDescent="0.2">
      <c r="A635" s="16"/>
      <c r="B635" s="16"/>
      <c r="C635" s="16"/>
      <c r="D635" s="42"/>
      <c r="Z635">
        <f t="shared" si="259"/>
        <v>0</v>
      </c>
      <c r="AA635" s="80">
        <f t="shared" si="260"/>
        <v>3.4471155238050962E-3</v>
      </c>
      <c r="AB635" s="80">
        <f t="shared" si="275"/>
        <v>-9999</v>
      </c>
      <c r="AC635" s="80">
        <f t="shared" si="276"/>
        <v>0</v>
      </c>
      <c r="AD635" s="80">
        <f t="shared" si="272"/>
        <v>-9999</v>
      </c>
      <c r="AE635" s="80">
        <f t="shared" si="277"/>
        <v>0</v>
      </c>
      <c r="AF635">
        <f t="shared" si="273"/>
        <v>-9999</v>
      </c>
      <c r="AG635" s="106"/>
      <c r="AH635">
        <f t="shared" si="264"/>
        <v>-4.7256811237064993E-4</v>
      </c>
      <c r="AI635">
        <f t="shared" si="265"/>
        <v>1.2726506571333673</v>
      </c>
      <c r="AJ635">
        <f t="shared" si="266"/>
        <v>-1.9192477769216735E-2</v>
      </c>
      <c r="AK635">
        <f t="shared" si="267"/>
        <v>2.0177893546708442E-3</v>
      </c>
      <c r="AL635">
        <f t="shared" si="268"/>
        <v>7.400504878085557E-3</v>
      </c>
      <c r="AM635">
        <f t="shared" si="269"/>
        <v>3.7002693269247286E-3</v>
      </c>
      <c r="AN635" s="80">
        <f t="shared" si="278"/>
        <v>5.5946847242161011E-3</v>
      </c>
      <c r="AO635" s="80">
        <f t="shared" si="278"/>
        <v>5.5942288779216968E-3</v>
      </c>
      <c r="AP635" s="80">
        <f t="shared" si="278"/>
        <v>5.5925569914601313E-3</v>
      </c>
      <c r="AQ635" s="80">
        <f t="shared" si="278"/>
        <v>5.586425090611761E-3</v>
      </c>
      <c r="AR635" s="80">
        <f t="shared" si="278"/>
        <v>5.5639354025405052E-3</v>
      </c>
      <c r="AS635" s="80">
        <f t="shared" si="278"/>
        <v>5.4814510416755884E-3</v>
      </c>
      <c r="AT635" s="80">
        <f t="shared" si="278"/>
        <v>5.1789273836108747E-3</v>
      </c>
      <c r="AU635" s="80">
        <f t="shared" si="271"/>
        <v>4.0693807318081809E-3</v>
      </c>
    </row>
    <row r="636" spans="1:48" x14ac:dyDescent="0.2">
      <c r="A636" s="16"/>
      <c r="B636" s="16"/>
      <c r="C636" s="16"/>
      <c r="D636" s="42"/>
      <c r="Z636">
        <f t="shared" si="259"/>
        <v>0</v>
      </c>
      <c r="AA636" s="80">
        <f t="shared" si="260"/>
        <v>3.4471155238050962E-3</v>
      </c>
      <c r="AB636" s="80">
        <f t="shared" si="275"/>
        <v>-9999</v>
      </c>
      <c r="AC636" s="80">
        <f t="shared" si="276"/>
        <v>0</v>
      </c>
      <c r="AD636" s="80">
        <f t="shared" si="272"/>
        <v>-9999</v>
      </c>
      <c r="AE636" s="80">
        <f t="shared" si="277"/>
        <v>0</v>
      </c>
      <c r="AF636">
        <f t="shared" si="273"/>
        <v>-9999</v>
      </c>
      <c r="AG636" s="106"/>
      <c r="AH636">
        <f t="shared" si="264"/>
        <v>-4.7256811237064993E-4</v>
      </c>
      <c r="AI636">
        <f t="shared" si="265"/>
        <v>1.2726506571333673</v>
      </c>
      <c r="AJ636">
        <f t="shared" si="266"/>
        <v>-1.9192477769216735E-2</v>
      </c>
      <c r="AK636">
        <f t="shared" si="267"/>
        <v>2.0177893546708442E-3</v>
      </c>
      <c r="AL636">
        <f t="shared" si="268"/>
        <v>7.400504878085557E-3</v>
      </c>
      <c r="AM636">
        <f t="shared" si="269"/>
        <v>3.7002693269247286E-3</v>
      </c>
      <c r="AN636" s="80">
        <f t="shared" si="278"/>
        <v>5.5946847242161011E-3</v>
      </c>
      <c r="AO636" s="80">
        <f t="shared" si="278"/>
        <v>5.5942288779216968E-3</v>
      </c>
      <c r="AP636" s="80">
        <f t="shared" si="278"/>
        <v>5.5925569914601313E-3</v>
      </c>
      <c r="AQ636" s="80">
        <f t="shared" si="278"/>
        <v>5.586425090611761E-3</v>
      </c>
      <c r="AR636" s="80">
        <f t="shared" si="278"/>
        <v>5.5639354025405052E-3</v>
      </c>
      <c r="AS636" s="80">
        <f t="shared" si="278"/>
        <v>5.4814510416755884E-3</v>
      </c>
      <c r="AT636" s="80">
        <f t="shared" si="278"/>
        <v>5.1789273836108747E-3</v>
      </c>
      <c r="AU636" s="80">
        <f t="shared" si="271"/>
        <v>4.0693807318081809E-3</v>
      </c>
      <c r="AV636" s="80"/>
    </row>
    <row r="637" spans="1:48" x14ac:dyDescent="0.2">
      <c r="A637" s="16"/>
      <c r="B637" s="16"/>
      <c r="C637" s="16"/>
      <c r="D637" s="42"/>
      <c r="Z637">
        <f t="shared" si="259"/>
        <v>0</v>
      </c>
      <c r="AA637" s="80">
        <f t="shared" si="260"/>
        <v>3.4471155238050962E-3</v>
      </c>
      <c r="AB637" s="80">
        <f t="shared" si="275"/>
        <v>-9999</v>
      </c>
      <c r="AC637" s="80">
        <f t="shared" si="276"/>
        <v>0</v>
      </c>
      <c r="AD637" s="80">
        <f t="shared" si="272"/>
        <v>-9999</v>
      </c>
      <c r="AE637" s="80">
        <f t="shared" si="277"/>
        <v>0</v>
      </c>
      <c r="AF637">
        <f t="shared" si="273"/>
        <v>-9999</v>
      </c>
      <c r="AG637" s="106"/>
      <c r="AH637">
        <f t="shared" si="264"/>
        <v>-4.7256811237064993E-4</v>
      </c>
      <c r="AI637">
        <f t="shared" si="265"/>
        <v>1.2726506571333673</v>
      </c>
      <c r="AJ637">
        <f t="shared" si="266"/>
        <v>-1.9192477769216735E-2</v>
      </c>
      <c r="AK637">
        <f t="shared" si="267"/>
        <v>2.0177893546708442E-3</v>
      </c>
      <c r="AL637">
        <f t="shared" si="268"/>
        <v>7.400504878085557E-3</v>
      </c>
      <c r="AM637">
        <f t="shared" si="269"/>
        <v>3.7002693269247286E-3</v>
      </c>
      <c r="AN637" s="80">
        <f t="shared" si="278"/>
        <v>5.5946847242161011E-3</v>
      </c>
      <c r="AO637" s="80">
        <f t="shared" si="278"/>
        <v>5.5942288779216968E-3</v>
      </c>
      <c r="AP637" s="80">
        <f t="shared" si="278"/>
        <v>5.5925569914601313E-3</v>
      </c>
      <c r="AQ637" s="80">
        <f t="shared" si="278"/>
        <v>5.586425090611761E-3</v>
      </c>
      <c r="AR637" s="80">
        <f t="shared" si="278"/>
        <v>5.5639354025405052E-3</v>
      </c>
      <c r="AS637" s="80">
        <f t="shared" si="278"/>
        <v>5.4814510416755884E-3</v>
      </c>
      <c r="AT637" s="80">
        <f t="shared" si="278"/>
        <v>5.1789273836108747E-3</v>
      </c>
      <c r="AU637" s="80">
        <f t="shared" si="271"/>
        <v>4.0693807318081809E-3</v>
      </c>
    </row>
    <row r="638" spans="1:48" x14ac:dyDescent="0.2">
      <c r="A638" s="16"/>
      <c r="B638" s="16"/>
      <c r="C638" s="16"/>
      <c r="D638" s="42"/>
      <c r="Z638">
        <f t="shared" si="259"/>
        <v>0</v>
      </c>
      <c r="AA638" s="80">
        <f t="shared" si="260"/>
        <v>3.4471155238050962E-3</v>
      </c>
      <c r="AB638" s="80">
        <f t="shared" si="275"/>
        <v>-9999</v>
      </c>
      <c r="AC638" s="80">
        <f t="shared" si="276"/>
        <v>0</v>
      </c>
      <c r="AD638" s="80">
        <f t="shared" si="272"/>
        <v>-9999</v>
      </c>
      <c r="AE638" s="80">
        <f t="shared" si="277"/>
        <v>0</v>
      </c>
      <c r="AF638">
        <f t="shared" si="273"/>
        <v>-9999</v>
      </c>
      <c r="AG638" s="106"/>
      <c r="AH638">
        <f t="shared" si="264"/>
        <v>-4.7256811237064993E-4</v>
      </c>
      <c r="AI638">
        <f t="shared" si="265"/>
        <v>1.2726506571333673</v>
      </c>
      <c r="AJ638">
        <f t="shared" si="266"/>
        <v>-1.9192477769216735E-2</v>
      </c>
      <c r="AK638">
        <f t="shared" si="267"/>
        <v>2.0177893546708442E-3</v>
      </c>
      <c r="AL638">
        <f t="shared" si="268"/>
        <v>7.400504878085557E-3</v>
      </c>
      <c r="AM638">
        <f t="shared" si="269"/>
        <v>3.7002693269247286E-3</v>
      </c>
      <c r="AN638" s="80">
        <f t="shared" si="278"/>
        <v>5.5946847242161011E-3</v>
      </c>
      <c r="AO638" s="80">
        <f t="shared" si="278"/>
        <v>5.5942288779216968E-3</v>
      </c>
      <c r="AP638" s="80">
        <f t="shared" si="278"/>
        <v>5.5925569914601313E-3</v>
      </c>
      <c r="AQ638" s="80">
        <f t="shared" si="278"/>
        <v>5.586425090611761E-3</v>
      </c>
      <c r="AR638" s="80">
        <f t="shared" si="278"/>
        <v>5.5639354025405052E-3</v>
      </c>
      <c r="AS638" s="80">
        <f t="shared" si="278"/>
        <v>5.4814510416755884E-3</v>
      </c>
      <c r="AT638" s="80">
        <f t="shared" si="278"/>
        <v>5.1789273836108747E-3</v>
      </c>
      <c r="AU638" s="80">
        <f t="shared" si="271"/>
        <v>4.0693807318081809E-3</v>
      </c>
    </row>
    <row r="639" spans="1:48" x14ac:dyDescent="0.2">
      <c r="A639" s="16"/>
      <c r="B639" s="16"/>
      <c r="C639" s="16"/>
      <c r="D639" s="42"/>
      <c r="Z639">
        <f t="shared" si="259"/>
        <v>0</v>
      </c>
      <c r="AA639" s="80">
        <f t="shared" si="260"/>
        <v>3.4471155238050962E-3</v>
      </c>
      <c r="AB639" s="80">
        <f t="shared" si="275"/>
        <v>-9999</v>
      </c>
      <c r="AC639" s="80">
        <f t="shared" si="276"/>
        <v>0</v>
      </c>
      <c r="AD639" s="80">
        <f t="shared" si="272"/>
        <v>-9999</v>
      </c>
      <c r="AE639" s="80">
        <f t="shared" si="277"/>
        <v>0</v>
      </c>
      <c r="AF639">
        <f t="shared" si="273"/>
        <v>-9999</v>
      </c>
      <c r="AG639" s="106"/>
      <c r="AH639">
        <f t="shared" si="264"/>
        <v>-4.7256811237064993E-4</v>
      </c>
      <c r="AI639">
        <f t="shared" si="265"/>
        <v>1.2726506571333673</v>
      </c>
      <c r="AJ639">
        <f t="shared" si="266"/>
        <v>-1.9192477769216735E-2</v>
      </c>
      <c r="AK639">
        <f t="shared" si="267"/>
        <v>2.0177893546708442E-3</v>
      </c>
      <c r="AL639">
        <f t="shared" si="268"/>
        <v>7.400504878085557E-3</v>
      </c>
      <c r="AM639">
        <f t="shared" si="269"/>
        <v>3.7002693269247286E-3</v>
      </c>
      <c r="AN639" s="80">
        <f t="shared" si="278"/>
        <v>5.5946847242161011E-3</v>
      </c>
      <c r="AO639" s="80">
        <f t="shared" si="278"/>
        <v>5.5942288779216968E-3</v>
      </c>
      <c r="AP639" s="80">
        <f t="shared" si="278"/>
        <v>5.5925569914601313E-3</v>
      </c>
      <c r="AQ639" s="80">
        <f t="shared" si="278"/>
        <v>5.586425090611761E-3</v>
      </c>
      <c r="AR639" s="80">
        <f t="shared" si="278"/>
        <v>5.5639354025405052E-3</v>
      </c>
      <c r="AS639" s="80">
        <f t="shared" si="278"/>
        <v>5.4814510416755884E-3</v>
      </c>
      <c r="AT639" s="80">
        <f t="shared" si="278"/>
        <v>5.1789273836108747E-3</v>
      </c>
      <c r="AU639" s="80">
        <f t="shared" si="271"/>
        <v>4.0693807318081809E-3</v>
      </c>
    </row>
    <row r="640" spans="1:48" x14ac:dyDescent="0.2">
      <c r="A640" s="16"/>
      <c r="B640" s="16"/>
      <c r="C640" s="16"/>
      <c r="D640" s="42"/>
      <c r="Z640">
        <f t="shared" si="259"/>
        <v>0</v>
      </c>
      <c r="AA640" s="80">
        <f t="shared" si="260"/>
        <v>3.4471155238050962E-3</v>
      </c>
      <c r="AB640" s="80">
        <f t="shared" si="275"/>
        <v>-9999</v>
      </c>
      <c r="AC640" s="80">
        <f t="shared" si="276"/>
        <v>0</v>
      </c>
      <c r="AD640" s="80">
        <f t="shared" si="272"/>
        <v>-9999</v>
      </c>
      <c r="AE640" s="80">
        <f t="shared" si="277"/>
        <v>0</v>
      </c>
      <c r="AF640">
        <f t="shared" si="273"/>
        <v>-9999</v>
      </c>
      <c r="AG640" s="106"/>
      <c r="AH640">
        <f t="shared" si="264"/>
        <v>-4.7256811237064993E-4</v>
      </c>
      <c r="AI640">
        <f t="shared" si="265"/>
        <v>1.2726506571333673</v>
      </c>
      <c r="AJ640">
        <f t="shared" si="266"/>
        <v>-1.9192477769216735E-2</v>
      </c>
      <c r="AK640">
        <f t="shared" si="267"/>
        <v>2.0177893546708442E-3</v>
      </c>
      <c r="AL640">
        <f t="shared" si="268"/>
        <v>7.400504878085557E-3</v>
      </c>
      <c r="AM640">
        <f t="shared" si="269"/>
        <v>3.7002693269247286E-3</v>
      </c>
      <c r="AN640" s="80">
        <f t="shared" si="278"/>
        <v>5.5946847242161011E-3</v>
      </c>
      <c r="AO640" s="80">
        <f t="shared" si="278"/>
        <v>5.5942288779216968E-3</v>
      </c>
      <c r="AP640" s="80">
        <f t="shared" si="278"/>
        <v>5.5925569914601313E-3</v>
      </c>
      <c r="AQ640" s="80">
        <f t="shared" si="278"/>
        <v>5.586425090611761E-3</v>
      </c>
      <c r="AR640" s="80">
        <f t="shared" si="278"/>
        <v>5.5639354025405052E-3</v>
      </c>
      <c r="AS640" s="80">
        <f t="shared" si="278"/>
        <v>5.4814510416755884E-3</v>
      </c>
      <c r="AT640" s="80">
        <f t="shared" si="278"/>
        <v>5.1789273836108747E-3</v>
      </c>
      <c r="AU640" s="80">
        <f t="shared" si="271"/>
        <v>4.0693807318081809E-3</v>
      </c>
    </row>
    <row r="641" spans="1:64" x14ac:dyDescent="0.2">
      <c r="A641" s="16"/>
      <c r="B641" s="16"/>
      <c r="C641" s="16"/>
      <c r="D641" s="42"/>
      <c r="Z641">
        <f t="shared" si="259"/>
        <v>0</v>
      </c>
      <c r="AA641" s="80">
        <f t="shared" si="260"/>
        <v>3.4471155238050962E-3</v>
      </c>
      <c r="AB641" s="80">
        <f t="shared" si="275"/>
        <v>-9999</v>
      </c>
      <c r="AC641" s="80">
        <f t="shared" si="276"/>
        <v>0</v>
      </c>
      <c r="AD641" s="80">
        <f t="shared" si="272"/>
        <v>-9999</v>
      </c>
      <c r="AE641" s="80">
        <f t="shared" si="277"/>
        <v>0</v>
      </c>
      <c r="AF641">
        <f t="shared" si="273"/>
        <v>-9999</v>
      </c>
      <c r="AG641" s="106"/>
      <c r="AH641">
        <f t="shared" si="264"/>
        <v>-4.7256811237064993E-4</v>
      </c>
      <c r="AI641">
        <f t="shared" si="265"/>
        <v>1.2726506571333673</v>
      </c>
      <c r="AJ641">
        <f t="shared" si="266"/>
        <v>-1.9192477769216735E-2</v>
      </c>
      <c r="AK641">
        <f t="shared" si="267"/>
        <v>2.0177893546708442E-3</v>
      </c>
      <c r="AL641">
        <f t="shared" si="268"/>
        <v>7.400504878085557E-3</v>
      </c>
      <c r="AM641">
        <f t="shared" si="269"/>
        <v>3.7002693269247286E-3</v>
      </c>
      <c r="AN641" s="80">
        <f t="shared" ref="AN641:AT656" si="279">$AU641+$AB$7*SIN(AO641)</f>
        <v>5.5946847242161011E-3</v>
      </c>
      <c r="AO641" s="80">
        <f t="shared" si="279"/>
        <v>5.5942288779216968E-3</v>
      </c>
      <c r="AP641" s="80">
        <f t="shared" si="279"/>
        <v>5.5925569914601313E-3</v>
      </c>
      <c r="AQ641" s="80">
        <f t="shared" si="279"/>
        <v>5.586425090611761E-3</v>
      </c>
      <c r="AR641" s="80">
        <f t="shared" si="279"/>
        <v>5.5639354025405052E-3</v>
      </c>
      <c r="AS641" s="80">
        <f t="shared" si="279"/>
        <v>5.4814510416755884E-3</v>
      </c>
      <c r="AT641" s="80">
        <f t="shared" si="279"/>
        <v>5.1789273836108747E-3</v>
      </c>
      <c r="AU641" s="80">
        <f t="shared" si="271"/>
        <v>4.0693807318081809E-3</v>
      </c>
    </row>
    <row r="642" spans="1:64" x14ac:dyDescent="0.2">
      <c r="A642" s="16"/>
      <c r="B642" s="16"/>
      <c r="C642" s="16"/>
      <c r="D642" s="42"/>
      <c r="Z642">
        <f t="shared" si="259"/>
        <v>0</v>
      </c>
      <c r="AA642" s="80">
        <f t="shared" si="260"/>
        <v>3.4471155238050962E-3</v>
      </c>
      <c r="AB642" s="80">
        <f t="shared" si="275"/>
        <v>-9999</v>
      </c>
      <c r="AC642" s="80">
        <f t="shared" si="276"/>
        <v>0</v>
      </c>
      <c r="AD642" s="80">
        <f t="shared" si="272"/>
        <v>-9999</v>
      </c>
      <c r="AE642" s="80">
        <f t="shared" si="277"/>
        <v>0</v>
      </c>
      <c r="AF642">
        <f t="shared" si="273"/>
        <v>-9999</v>
      </c>
      <c r="AG642" s="106"/>
      <c r="AH642">
        <f t="shared" si="264"/>
        <v>-4.7256811237064993E-4</v>
      </c>
      <c r="AI642">
        <f t="shared" si="265"/>
        <v>1.2726506571333673</v>
      </c>
      <c r="AJ642">
        <f t="shared" si="266"/>
        <v>-1.9192477769216735E-2</v>
      </c>
      <c r="AK642">
        <f t="shared" si="267"/>
        <v>2.0177893546708442E-3</v>
      </c>
      <c r="AL642">
        <f t="shared" si="268"/>
        <v>7.400504878085557E-3</v>
      </c>
      <c r="AM642">
        <f t="shared" si="269"/>
        <v>3.7002693269247286E-3</v>
      </c>
      <c r="AN642" s="80">
        <f t="shared" si="279"/>
        <v>5.5946847242161011E-3</v>
      </c>
      <c r="AO642" s="80">
        <f t="shared" si="279"/>
        <v>5.5942288779216968E-3</v>
      </c>
      <c r="AP642" s="80">
        <f t="shared" si="279"/>
        <v>5.5925569914601313E-3</v>
      </c>
      <c r="AQ642" s="80">
        <f t="shared" si="279"/>
        <v>5.586425090611761E-3</v>
      </c>
      <c r="AR642" s="80">
        <f t="shared" si="279"/>
        <v>5.5639354025405052E-3</v>
      </c>
      <c r="AS642" s="80">
        <f t="shared" si="279"/>
        <v>5.4814510416755884E-3</v>
      </c>
      <c r="AT642" s="80">
        <f t="shared" si="279"/>
        <v>5.1789273836108747E-3</v>
      </c>
      <c r="AU642" s="80">
        <f t="shared" si="271"/>
        <v>4.0693807318081809E-3</v>
      </c>
    </row>
    <row r="643" spans="1:64" x14ac:dyDescent="0.2">
      <c r="A643" s="16"/>
      <c r="B643" s="16"/>
      <c r="C643" s="16"/>
      <c r="D643" s="42"/>
      <c r="Z643">
        <f t="shared" si="259"/>
        <v>0</v>
      </c>
      <c r="AA643" s="80">
        <f t="shared" si="260"/>
        <v>3.4471155238050962E-3</v>
      </c>
      <c r="AB643" s="80">
        <f t="shared" si="275"/>
        <v>-9999</v>
      </c>
      <c r="AC643" s="80">
        <f t="shared" si="276"/>
        <v>0</v>
      </c>
      <c r="AD643" s="80">
        <f t="shared" si="272"/>
        <v>-9999</v>
      </c>
      <c r="AE643" s="80">
        <f t="shared" si="277"/>
        <v>0</v>
      </c>
      <c r="AF643">
        <f t="shared" si="273"/>
        <v>-9999</v>
      </c>
      <c r="AG643" s="106"/>
      <c r="AH643">
        <f t="shared" si="264"/>
        <v>-4.7256811237064993E-4</v>
      </c>
      <c r="AI643">
        <f t="shared" si="265"/>
        <v>1.2726506571333673</v>
      </c>
      <c r="AJ643">
        <f t="shared" si="266"/>
        <v>-1.9192477769216735E-2</v>
      </c>
      <c r="AK643">
        <f t="shared" si="267"/>
        <v>2.0177893546708442E-3</v>
      </c>
      <c r="AL643">
        <f t="shared" si="268"/>
        <v>7.400504878085557E-3</v>
      </c>
      <c r="AM643">
        <f t="shared" si="269"/>
        <v>3.7002693269247286E-3</v>
      </c>
      <c r="AN643" s="80">
        <f t="shared" si="279"/>
        <v>5.5946847242161011E-3</v>
      </c>
      <c r="AO643" s="80">
        <f t="shared" si="279"/>
        <v>5.5942288779216968E-3</v>
      </c>
      <c r="AP643" s="80">
        <f t="shared" si="279"/>
        <v>5.5925569914601313E-3</v>
      </c>
      <c r="AQ643" s="80">
        <f t="shared" si="279"/>
        <v>5.586425090611761E-3</v>
      </c>
      <c r="AR643" s="80">
        <f t="shared" si="279"/>
        <v>5.5639354025405052E-3</v>
      </c>
      <c r="AS643" s="80">
        <f t="shared" si="279"/>
        <v>5.4814510416755884E-3</v>
      </c>
      <c r="AT643" s="80">
        <f t="shared" si="279"/>
        <v>5.1789273836108747E-3</v>
      </c>
      <c r="AU643" s="80">
        <f t="shared" si="271"/>
        <v>4.0693807318081809E-3</v>
      </c>
    </row>
    <row r="644" spans="1:64" x14ac:dyDescent="0.2">
      <c r="A644" s="16"/>
      <c r="B644" s="16"/>
      <c r="C644" s="16"/>
      <c r="D644" s="42"/>
      <c r="Z644">
        <f t="shared" si="259"/>
        <v>0</v>
      </c>
      <c r="AA644" s="80">
        <f t="shared" si="260"/>
        <v>3.4471155238050962E-3</v>
      </c>
      <c r="AB644" s="80">
        <f t="shared" si="275"/>
        <v>-9999</v>
      </c>
      <c r="AC644" s="80">
        <f t="shared" si="276"/>
        <v>0</v>
      </c>
      <c r="AD644" s="80">
        <f t="shared" si="272"/>
        <v>-9999</v>
      </c>
      <c r="AE644" s="80">
        <f t="shared" si="277"/>
        <v>0</v>
      </c>
      <c r="AF644">
        <f t="shared" si="273"/>
        <v>-9999</v>
      </c>
      <c r="AG644" s="106"/>
      <c r="AH644">
        <f t="shared" si="264"/>
        <v>-4.7256811237064993E-4</v>
      </c>
      <c r="AI644">
        <f t="shared" si="265"/>
        <v>1.2726506571333673</v>
      </c>
      <c r="AJ644">
        <f t="shared" si="266"/>
        <v>-1.9192477769216735E-2</v>
      </c>
      <c r="AK644">
        <f t="shared" si="267"/>
        <v>2.0177893546708442E-3</v>
      </c>
      <c r="AL644">
        <f t="shared" si="268"/>
        <v>7.400504878085557E-3</v>
      </c>
      <c r="AM644">
        <f t="shared" si="269"/>
        <v>3.7002693269247286E-3</v>
      </c>
      <c r="AN644" s="80">
        <f t="shared" si="279"/>
        <v>5.5946847242161011E-3</v>
      </c>
      <c r="AO644" s="80">
        <f t="shared" si="279"/>
        <v>5.5942288779216968E-3</v>
      </c>
      <c r="AP644" s="80">
        <f t="shared" si="279"/>
        <v>5.5925569914601313E-3</v>
      </c>
      <c r="AQ644" s="80">
        <f t="shared" si="279"/>
        <v>5.586425090611761E-3</v>
      </c>
      <c r="AR644" s="80">
        <f t="shared" si="279"/>
        <v>5.5639354025405052E-3</v>
      </c>
      <c r="AS644" s="80">
        <f t="shared" si="279"/>
        <v>5.4814510416755884E-3</v>
      </c>
      <c r="AT644" s="80">
        <f t="shared" si="279"/>
        <v>5.1789273836108747E-3</v>
      </c>
      <c r="AU644" s="80">
        <f t="shared" si="271"/>
        <v>4.0693807318081809E-3</v>
      </c>
    </row>
    <row r="645" spans="1:64" x14ac:dyDescent="0.2">
      <c r="A645" s="16"/>
      <c r="B645" s="16"/>
      <c r="C645" s="16"/>
      <c r="D645" s="42"/>
      <c r="Z645">
        <f t="shared" si="259"/>
        <v>0</v>
      </c>
      <c r="AA645" s="80">
        <f t="shared" si="260"/>
        <v>3.4471155238050962E-3</v>
      </c>
      <c r="AB645" s="80">
        <f t="shared" si="275"/>
        <v>-9999</v>
      </c>
      <c r="AC645" s="80">
        <f t="shared" si="276"/>
        <v>0</v>
      </c>
      <c r="AD645" s="80">
        <f t="shared" si="272"/>
        <v>-9999</v>
      </c>
      <c r="AE645" s="80">
        <f t="shared" si="277"/>
        <v>0</v>
      </c>
      <c r="AF645">
        <f t="shared" si="273"/>
        <v>-9999</v>
      </c>
      <c r="AG645" s="106"/>
      <c r="AH645">
        <f t="shared" si="264"/>
        <v>-4.7256811237064993E-4</v>
      </c>
      <c r="AI645">
        <f t="shared" si="265"/>
        <v>1.2726506571333673</v>
      </c>
      <c r="AJ645">
        <f t="shared" si="266"/>
        <v>-1.9192477769216735E-2</v>
      </c>
      <c r="AK645">
        <f t="shared" si="267"/>
        <v>2.0177893546708442E-3</v>
      </c>
      <c r="AL645">
        <f t="shared" si="268"/>
        <v>7.400504878085557E-3</v>
      </c>
      <c r="AM645">
        <f t="shared" si="269"/>
        <v>3.7002693269247286E-3</v>
      </c>
      <c r="AN645" s="80">
        <f t="shared" si="279"/>
        <v>5.5946847242161011E-3</v>
      </c>
      <c r="AO645" s="80">
        <f t="shared" si="279"/>
        <v>5.5942288779216968E-3</v>
      </c>
      <c r="AP645" s="80">
        <f t="shared" si="279"/>
        <v>5.5925569914601313E-3</v>
      </c>
      <c r="AQ645" s="80">
        <f t="shared" si="279"/>
        <v>5.586425090611761E-3</v>
      </c>
      <c r="AR645" s="80">
        <f t="shared" si="279"/>
        <v>5.5639354025405052E-3</v>
      </c>
      <c r="AS645" s="80">
        <f t="shared" si="279"/>
        <v>5.4814510416755884E-3</v>
      </c>
      <c r="AT645" s="80">
        <f t="shared" si="279"/>
        <v>5.1789273836108747E-3</v>
      </c>
      <c r="AU645" s="80">
        <f t="shared" si="271"/>
        <v>4.0693807318081809E-3</v>
      </c>
    </row>
    <row r="646" spans="1:64" x14ac:dyDescent="0.2">
      <c r="A646" s="16"/>
      <c r="B646" s="16"/>
      <c r="C646" s="16"/>
      <c r="D646" s="42"/>
      <c r="Z646">
        <f t="shared" si="259"/>
        <v>0</v>
      </c>
      <c r="AA646" s="80">
        <f t="shared" si="260"/>
        <v>3.4471155238050962E-3</v>
      </c>
      <c r="AB646" s="80">
        <f t="shared" si="275"/>
        <v>-9999</v>
      </c>
      <c r="AC646" s="80">
        <f t="shared" si="276"/>
        <v>0</v>
      </c>
      <c r="AD646" s="80">
        <f t="shared" si="272"/>
        <v>-9999</v>
      </c>
      <c r="AE646" s="80">
        <f t="shared" si="277"/>
        <v>0</v>
      </c>
      <c r="AF646">
        <f t="shared" si="273"/>
        <v>-9999</v>
      </c>
      <c r="AG646" s="106"/>
      <c r="AH646">
        <f t="shared" si="264"/>
        <v>-4.7256811237064993E-4</v>
      </c>
      <c r="AI646">
        <f t="shared" si="265"/>
        <v>1.2726506571333673</v>
      </c>
      <c r="AJ646">
        <f t="shared" si="266"/>
        <v>-1.9192477769216735E-2</v>
      </c>
      <c r="AK646">
        <f t="shared" si="267"/>
        <v>2.0177893546708442E-3</v>
      </c>
      <c r="AL646">
        <f t="shared" si="268"/>
        <v>7.400504878085557E-3</v>
      </c>
      <c r="AM646">
        <f t="shared" si="269"/>
        <v>3.7002693269247286E-3</v>
      </c>
      <c r="AN646" s="80">
        <f t="shared" si="279"/>
        <v>5.5946847242161011E-3</v>
      </c>
      <c r="AO646" s="80">
        <f t="shared" si="279"/>
        <v>5.5942288779216968E-3</v>
      </c>
      <c r="AP646" s="80">
        <f t="shared" si="279"/>
        <v>5.5925569914601313E-3</v>
      </c>
      <c r="AQ646" s="80">
        <f t="shared" si="279"/>
        <v>5.586425090611761E-3</v>
      </c>
      <c r="AR646" s="80">
        <f t="shared" si="279"/>
        <v>5.5639354025405052E-3</v>
      </c>
      <c r="AS646" s="80">
        <f t="shared" si="279"/>
        <v>5.4814510416755884E-3</v>
      </c>
      <c r="AT646" s="80">
        <f t="shared" si="279"/>
        <v>5.1789273836108747E-3</v>
      </c>
      <c r="AU646" s="80">
        <f t="shared" si="271"/>
        <v>4.0693807318081809E-3</v>
      </c>
    </row>
    <row r="647" spans="1:64" x14ac:dyDescent="0.2">
      <c r="A647" s="16"/>
      <c r="B647" s="16"/>
      <c r="C647" s="16"/>
      <c r="D647" s="42"/>
      <c r="Z647">
        <f t="shared" si="259"/>
        <v>0</v>
      </c>
      <c r="AA647" s="80">
        <f t="shared" si="260"/>
        <v>3.4471155238050962E-3</v>
      </c>
      <c r="AB647" s="80">
        <f t="shared" si="275"/>
        <v>-9999</v>
      </c>
      <c r="AC647" s="80">
        <f t="shared" si="276"/>
        <v>0</v>
      </c>
      <c r="AD647" s="80">
        <f t="shared" si="272"/>
        <v>-9999</v>
      </c>
      <c r="AE647" s="80">
        <f t="shared" si="277"/>
        <v>0</v>
      </c>
      <c r="AF647">
        <f t="shared" si="273"/>
        <v>-9999</v>
      </c>
      <c r="AG647" s="106"/>
      <c r="AH647">
        <f t="shared" si="264"/>
        <v>-4.7256811237064993E-4</v>
      </c>
      <c r="AI647">
        <f t="shared" si="265"/>
        <v>1.2726506571333673</v>
      </c>
      <c r="AJ647">
        <f t="shared" si="266"/>
        <v>-1.9192477769216735E-2</v>
      </c>
      <c r="AK647">
        <f t="shared" si="267"/>
        <v>2.0177893546708442E-3</v>
      </c>
      <c r="AL647">
        <f t="shared" si="268"/>
        <v>7.400504878085557E-3</v>
      </c>
      <c r="AM647">
        <f t="shared" si="269"/>
        <v>3.7002693269247286E-3</v>
      </c>
      <c r="AN647" s="80">
        <f t="shared" si="279"/>
        <v>5.5946847242161011E-3</v>
      </c>
      <c r="AO647" s="80">
        <f t="shared" si="279"/>
        <v>5.5942288779216968E-3</v>
      </c>
      <c r="AP647" s="80">
        <f t="shared" si="279"/>
        <v>5.5925569914601313E-3</v>
      </c>
      <c r="AQ647" s="80">
        <f t="shared" si="279"/>
        <v>5.586425090611761E-3</v>
      </c>
      <c r="AR647" s="80">
        <f t="shared" si="279"/>
        <v>5.5639354025405052E-3</v>
      </c>
      <c r="AS647" s="80">
        <f t="shared" si="279"/>
        <v>5.4814510416755884E-3</v>
      </c>
      <c r="AT647" s="80">
        <f t="shared" si="279"/>
        <v>5.1789273836108747E-3</v>
      </c>
      <c r="AU647" s="80">
        <f t="shared" si="271"/>
        <v>4.0693807318081809E-3</v>
      </c>
    </row>
    <row r="648" spans="1:64" x14ac:dyDescent="0.2">
      <c r="A648" s="16"/>
      <c r="B648" s="16"/>
      <c r="C648" s="16"/>
      <c r="D648" s="42"/>
      <c r="Z648">
        <f t="shared" si="259"/>
        <v>0</v>
      </c>
      <c r="AA648" s="80">
        <f t="shared" si="260"/>
        <v>3.4471155238050962E-3</v>
      </c>
      <c r="AB648" s="80">
        <f t="shared" si="275"/>
        <v>-9999</v>
      </c>
      <c r="AC648" s="80">
        <f t="shared" si="276"/>
        <v>0</v>
      </c>
      <c r="AD648" s="80">
        <f t="shared" si="272"/>
        <v>-9999</v>
      </c>
      <c r="AE648" s="80">
        <f t="shared" si="277"/>
        <v>0</v>
      </c>
      <c r="AF648">
        <f t="shared" si="273"/>
        <v>-9999</v>
      </c>
      <c r="AG648" s="106"/>
      <c r="AH648">
        <f t="shared" si="264"/>
        <v>-4.7256811237064993E-4</v>
      </c>
      <c r="AI648">
        <f t="shared" si="265"/>
        <v>1.2726506571333673</v>
      </c>
      <c r="AJ648">
        <f t="shared" si="266"/>
        <v>-1.9192477769216735E-2</v>
      </c>
      <c r="AK648">
        <f t="shared" si="267"/>
        <v>2.0177893546708442E-3</v>
      </c>
      <c r="AL648">
        <f t="shared" si="268"/>
        <v>7.400504878085557E-3</v>
      </c>
      <c r="AM648">
        <f t="shared" si="269"/>
        <v>3.7002693269247286E-3</v>
      </c>
      <c r="AN648" s="80">
        <f t="shared" si="279"/>
        <v>5.5946847242161011E-3</v>
      </c>
      <c r="AO648" s="80">
        <f t="shared" si="279"/>
        <v>5.5942288779216968E-3</v>
      </c>
      <c r="AP648" s="80">
        <f t="shared" si="279"/>
        <v>5.5925569914601313E-3</v>
      </c>
      <c r="AQ648" s="80">
        <f t="shared" si="279"/>
        <v>5.586425090611761E-3</v>
      </c>
      <c r="AR648" s="80">
        <f t="shared" si="279"/>
        <v>5.5639354025405052E-3</v>
      </c>
      <c r="AS648" s="80">
        <f t="shared" si="279"/>
        <v>5.4814510416755884E-3</v>
      </c>
      <c r="AT648" s="80">
        <f t="shared" si="279"/>
        <v>5.1789273836108747E-3</v>
      </c>
      <c r="AU648" s="80">
        <f t="shared" si="271"/>
        <v>4.0693807318081809E-3</v>
      </c>
    </row>
    <row r="649" spans="1:64" x14ac:dyDescent="0.2">
      <c r="A649" s="16"/>
      <c r="B649" s="16"/>
      <c r="C649" s="16"/>
      <c r="D649" s="42"/>
      <c r="Z649">
        <f t="shared" si="259"/>
        <v>0</v>
      </c>
      <c r="AA649" s="80">
        <f t="shared" si="260"/>
        <v>3.4471155238050962E-3</v>
      </c>
      <c r="AB649" s="80">
        <f t="shared" si="275"/>
        <v>-9999</v>
      </c>
      <c r="AC649" s="80">
        <f t="shared" si="276"/>
        <v>0</v>
      </c>
      <c r="AD649" s="80">
        <f t="shared" si="272"/>
        <v>-9999</v>
      </c>
      <c r="AE649" s="80">
        <f t="shared" si="277"/>
        <v>0</v>
      </c>
      <c r="AF649">
        <f t="shared" si="273"/>
        <v>-9999</v>
      </c>
      <c r="AG649" s="106"/>
      <c r="AH649">
        <f t="shared" si="264"/>
        <v>-4.7256811237064993E-4</v>
      </c>
      <c r="AI649">
        <f t="shared" si="265"/>
        <v>1.2726506571333673</v>
      </c>
      <c r="AJ649">
        <f t="shared" si="266"/>
        <v>-1.9192477769216735E-2</v>
      </c>
      <c r="AK649">
        <f t="shared" si="267"/>
        <v>2.0177893546708442E-3</v>
      </c>
      <c r="AL649">
        <f t="shared" si="268"/>
        <v>7.400504878085557E-3</v>
      </c>
      <c r="AM649">
        <f t="shared" si="269"/>
        <v>3.7002693269247286E-3</v>
      </c>
      <c r="AN649" s="80">
        <f t="shared" si="279"/>
        <v>5.5946847242161011E-3</v>
      </c>
      <c r="AO649" s="80">
        <f t="shared" si="279"/>
        <v>5.5942288779216968E-3</v>
      </c>
      <c r="AP649" s="80">
        <f t="shared" si="279"/>
        <v>5.5925569914601313E-3</v>
      </c>
      <c r="AQ649" s="80">
        <f t="shared" si="279"/>
        <v>5.586425090611761E-3</v>
      </c>
      <c r="AR649" s="80">
        <f t="shared" si="279"/>
        <v>5.5639354025405052E-3</v>
      </c>
      <c r="AS649" s="80">
        <f t="shared" si="279"/>
        <v>5.4814510416755884E-3</v>
      </c>
      <c r="AT649" s="80">
        <f t="shared" si="279"/>
        <v>5.1789273836108747E-3</v>
      </c>
      <c r="AU649" s="80">
        <f t="shared" si="271"/>
        <v>4.0693807318081809E-3</v>
      </c>
    </row>
    <row r="650" spans="1:64" x14ac:dyDescent="0.2">
      <c r="A650" s="16"/>
      <c r="B650" s="16"/>
      <c r="C650" s="16"/>
      <c r="D650" s="42"/>
      <c r="Z650">
        <f t="shared" si="259"/>
        <v>0</v>
      </c>
      <c r="AA650" s="80">
        <f t="shared" si="260"/>
        <v>3.4471155238050962E-3</v>
      </c>
      <c r="AB650" s="80">
        <f t="shared" si="275"/>
        <v>-9999</v>
      </c>
      <c r="AC650" s="80">
        <f t="shared" si="276"/>
        <v>0</v>
      </c>
      <c r="AD650" s="80">
        <f t="shared" si="272"/>
        <v>-9999</v>
      </c>
      <c r="AE650" s="80">
        <f t="shared" si="277"/>
        <v>0</v>
      </c>
      <c r="AF650">
        <f t="shared" si="273"/>
        <v>-9999</v>
      </c>
      <c r="AG650" s="106"/>
      <c r="AH650">
        <f t="shared" si="264"/>
        <v>-4.7256811237064993E-4</v>
      </c>
      <c r="AI650">
        <f t="shared" si="265"/>
        <v>1.2726506571333673</v>
      </c>
      <c r="AJ650">
        <f t="shared" si="266"/>
        <v>-1.9192477769216735E-2</v>
      </c>
      <c r="AK650">
        <f t="shared" si="267"/>
        <v>2.0177893546708442E-3</v>
      </c>
      <c r="AL650">
        <f t="shared" si="268"/>
        <v>7.400504878085557E-3</v>
      </c>
      <c r="AM650">
        <f t="shared" si="269"/>
        <v>3.7002693269247286E-3</v>
      </c>
      <c r="AN650" s="80">
        <f t="shared" si="279"/>
        <v>5.5946847242161011E-3</v>
      </c>
      <c r="AO650" s="80">
        <f t="shared" si="279"/>
        <v>5.5942288779216968E-3</v>
      </c>
      <c r="AP650" s="80">
        <f t="shared" si="279"/>
        <v>5.5925569914601313E-3</v>
      </c>
      <c r="AQ650" s="80">
        <f t="shared" si="279"/>
        <v>5.586425090611761E-3</v>
      </c>
      <c r="AR650" s="80">
        <f t="shared" si="279"/>
        <v>5.5639354025405052E-3</v>
      </c>
      <c r="AS650" s="80">
        <f t="shared" si="279"/>
        <v>5.4814510416755884E-3</v>
      </c>
      <c r="AT650" s="80">
        <f t="shared" si="279"/>
        <v>5.1789273836108747E-3</v>
      </c>
      <c r="AU650" s="80">
        <f t="shared" si="271"/>
        <v>4.0693807318081809E-3</v>
      </c>
    </row>
    <row r="651" spans="1:64" x14ac:dyDescent="0.2">
      <c r="A651" s="16"/>
      <c r="B651" s="16"/>
      <c r="C651" s="16"/>
      <c r="D651" s="42"/>
      <c r="Z651">
        <f t="shared" si="259"/>
        <v>0</v>
      </c>
      <c r="AA651" s="80">
        <f t="shared" si="260"/>
        <v>3.4471155238050962E-3</v>
      </c>
      <c r="AB651" s="80">
        <f t="shared" si="275"/>
        <v>-9999</v>
      </c>
      <c r="AC651" s="80">
        <f t="shared" si="276"/>
        <v>0</v>
      </c>
      <c r="AD651" s="80">
        <f t="shared" si="272"/>
        <v>-9999</v>
      </c>
      <c r="AE651" s="80">
        <f t="shared" si="277"/>
        <v>0</v>
      </c>
      <c r="AF651">
        <f t="shared" si="273"/>
        <v>-9999</v>
      </c>
      <c r="AG651" s="106"/>
      <c r="AH651">
        <f t="shared" si="264"/>
        <v>-4.7256811237064993E-4</v>
      </c>
      <c r="AI651">
        <f t="shared" si="265"/>
        <v>1.2726506571333673</v>
      </c>
      <c r="AJ651">
        <f t="shared" si="266"/>
        <v>-1.9192477769216735E-2</v>
      </c>
      <c r="AK651">
        <f t="shared" si="267"/>
        <v>2.0177893546708442E-3</v>
      </c>
      <c r="AL651">
        <f t="shared" si="268"/>
        <v>7.400504878085557E-3</v>
      </c>
      <c r="AM651">
        <f t="shared" si="269"/>
        <v>3.7002693269247286E-3</v>
      </c>
      <c r="AN651" s="80">
        <f t="shared" si="279"/>
        <v>5.5946847242161011E-3</v>
      </c>
      <c r="AO651" s="80">
        <f t="shared" si="279"/>
        <v>5.5942288779216968E-3</v>
      </c>
      <c r="AP651" s="80">
        <f t="shared" si="279"/>
        <v>5.5925569914601313E-3</v>
      </c>
      <c r="AQ651" s="80">
        <f t="shared" si="279"/>
        <v>5.586425090611761E-3</v>
      </c>
      <c r="AR651" s="80">
        <f t="shared" si="279"/>
        <v>5.5639354025405052E-3</v>
      </c>
      <c r="AS651" s="80">
        <f t="shared" si="279"/>
        <v>5.4814510416755884E-3</v>
      </c>
      <c r="AT651" s="80">
        <f t="shared" si="279"/>
        <v>5.1789273836108747E-3</v>
      </c>
      <c r="AU651" s="80">
        <f t="shared" si="271"/>
        <v>4.0693807318081809E-3</v>
      </c>
    </row>
    <row r="652" spans="1:64" x14ac:dyDescent="0.2">
      <c r="A652" s="16"/>
      <c r="B652" s="16"/>
      <c r="C652" s="16"/>
      <c r="D652" s="42"/>
      <c r="Z652">
        <f t="shared" si="259"/>
        <v>0</v>
      </c>
      <c r="AA652" s="80">
        <f t="shared" si="260"/>
        <v>3.4471155238050962E-3</v>
      </c>
      <c r="AB652" s="80">
        <f t="shared" si="275"/>
        <v>-9999</v>
      </c>
      <c r="AC652" s="80">
        <f t="shared" si="276"/>
        <v>0</v>
      </c>
      <c r="AD652" s="80">
        <f t="shared" si="272"/>
        <v>-9999</v>
      </c>
      <c r="AE652" s="80">
        <f t="shared" si="277"/>
        <v>0</v>
      </c>
      <c r="AF652">
        <f t="shared" si="273"/>
        <v>-9999</v>
      </c>
      <c r="AG652" s="106"/>
      <c r="AH652">
        <f t="shared" si="264"/>
        <v>-4.7256811237064993E-4</v>
      </c>
      <c r="AI652">
        <f t="shared" si="265"/>
        <v>1.2726506571333673</v>
      </c>
      <c r="AJ652">
        <f t="shared" si="266"/>
        <v>-1.9192477769216735E-2</v>
      </c>
      <c r="AK652">
        <f t="shared" si="267"/>
        <v>2.0177893546708442E-3</v>
      </c>
      <c r="AL652">
        <f t="shared" si="268"/>
        <v>7.400504878085557E-3</v>
      </c>
      <c r="AM652">
        <f t="shared" si="269"/>
        <v>3.7002693269247286E-3</v>
      </c>
      <c r="AN652" s="80">
        <f t="shared" si="279"/>
        <v>5.5946847242161011E-3</v>
      </c>
      <c r="AO652" s="80">
        <f t="shared" si="279"/>
        <v>5.5942288779216968E-3</v>
      </c>
      <c r="AP652" s="80">
        <f t="shared" si="279"/>
        <v>5.5925569914601313E-3</v>
      </c>
      <c r="AQ652" s="80">
        <f t="shared" si="279"/>
        <v>5.586425090611761E-3</v>
      </c>
      <c r="AR652" s="80">
        <f t="shared" si="279"/>
        <v>5.5639354025405052E-3</v>
      </c>
      <c r="AS652" s="80">
        <f t="shared" si="279"/>
        <v>5.4814510416755884E-3</v>
      </c>
      <c r="AT652" s="80">
        <f t="shared" si="279"/>
        <v>5.1789273836108747E-3</v>
      </c>
      <c r="AU652" s="80">
        <f t="shared" si="271"/>
        <v>4.0693807318081809E-3</v>
      </c>
    </row>
    <row r="653" spans="1:64" x14ac:dyDescent="0.2">
      <c r="A653" s="16"/>
      <c r="B653" s="16"/>
      <c r="C653" s="16"/>
      <c r="D653" s="42"/>
      <c r="Z653">
        <f t="shared" si="259"/>
        <v>0</v>
      </c>
      <c r="AA653" s="80">
        <f t="shared" si="260"/>
        <v>3.4471155238050962E-3</v>
      </c>
      <c r="AB653" s="80">
        <f t="shared" si="275"/>
        <v>-9999</v>
      </c>
      <c r="AC653" s="80">
        <f t="shared" si="276"/>
        <v>0</v>
      </c>
      <c r="AD653" s="80">
        <f t="shared" si="272"/>
        <v>-9999</v>
      </c>
      <c r="AE653" s="80">
        <f t="shared" si="277"/>
        <v>0</v>
      </c>
      <c r="AF653">
        <f t="shared" si="273"/>
        <v>-9999</v>
      </c>
      <c r="AG653" s="106"/>
      <c r="AH653">
        <f t="shared" si="264"/>
        <v>-4.7256811237064993E-4</v>
      </c>
      <c r="AI653">
        <f t="shared" si="265"/>
        <v>1.2726506571333673</v>
      </c>
      <c r="AJ653">
        <f t="shared" si="266"/>
        <v>-1.9192477769216735E-2</v>
      </c>
      <c r="AK653">
        <f t="shared" si="267"/>
        <v>2.0177893546708442E-3</v>
      </c>
      <c r="AL653">
        <f t="shared" si="268"/>
        <v>7.400504878085557E-3</v>
      </c>
      <c r="AM653">
        <f t="shared" si="269"/>
        <v>3.7002693269247286E-3</v>
      </c>
      <c r="AN653" s="80">
        <f t="shared" si="279"/>
        <v>5.5946847242161011E-3</v>
      </c>
      <c r="AO653" s="80">
        <f t="shared" si="279"/>
        <v>5.5942288779216968E-3</v>
      </c>
      <c r="AP653" s="80">
        <f t="shared" si="279"/>
        <v>5.5925569914601313E-3</v>
      </c>
      <c r="AQ653" s="80">
        <f t="shared" si="279"/>
        <v>5.586425090611761E-3</v>
      </c>
      <c r="AR653" s="80">
        <f t="shared" si="279"/>
        <v>5.5639354025405052E-3</v>
      </c>
      <c r="AS653" s="80">
        <f t="shared" si="279"/>
        <v>5.4814510416755884E-3</v>
      </c>
      <c r="AT653" s="80">
        <f t="shared" si="279"/>
        <v>5.1789273836108747E-3</v>
      </c>
      <c r="AU653" s="80">
        <f t="shared" si="271"/>
        <v>4.0693807318081809E-3</v>
      </c>
    </row>
    <row r="654" spans="1:64" x14ac:dyDescent="0.2">
      <c r="A654" s="16"/>
      <c r="B654" s="16"/>
      <c r="C654" s="16"/>
      <c r="D654" s="42"/>
      <c r="Z654">
        <f t="shared" si="259"/>
        <v>0</v>
      </c>
      <c r="AA654" s="80">
        <f t="shared" si="260"/>
        <v>3.4471155238050962E-3</v>
      </c>
      <c r="AB654" s="80">
        <f t="shared" si="275"/>
        <v>-9999</v>
      </c>
      <c r="AC654" s="80">
        <f t="shared" si="276"/>
        <v>0</v>
      </c>
      <c r="AD654" s="80">
        <f t="shared" si="272"/>
        <v>-9999</v>
      </c>
      <c r="AE654" s="80">
        <f t="shared" si="277"/>
        <v>0</v>
      </c>
      <c r="AF654">
        <f t="shared" si="273"/>
        <v>-9999</v>
      </c>
      <c r="AG654" s="106"/>
      <c r="AH654">
        <f t="shared" si="264"/>
        <v>-4.7256811237064993E-4</v>
      </c>
      <c r="AI654">
        <f t="shared" si="265"/>
        <v>1.2726506571333673</v>
      </c>
      <c r="AJ654">
        <f t="shared" si="266"/>
        <v>-1.9192477769216735E-2</v>
      </c>
      <c r="AK654">
        <f t="shared" si="267"/>
        <v>2.0177893546708442E-3</v>
      </c>
      <c r="AL654">
        <f t="shared" si="268"/>
        <v>7.400504878085557E-3</v>
      </c>
      <c r="AM654">
        <f t="shared" si="269"/>
        <v>3.7002693269247286E-3</v>
      </c>
      <c r="AN654" s="80">
        <f t="shared" si="279"/>
        <v>5.5946847242161011E-3</v>
      </c>
      <c r="AO654" s="80">
        <f t="shared" si="279"/>
        <v>5.5942288779216968E-3</v>
      </c>
      <c r="AP654" s="80">
        <f t="shared" si="279"/>
        <v>5.5925569914601313E-3</v>
      </c>
      <c r="AQ654" s="80">
        <f t="shared" si="279"/>
        <v>5.586425090611761E-3</v>
      </c>
      <c r="AR654" s="80">
        <f t="shared" si="279"/>
        <v>5.5639354025405052E-3</v>
      </c>
      <c r="AS654" s="80">
        <f t="shared" si="279"/>
        <v>5.4814510416755884E-3</v>
      </c>
      <c r="AT654" s="80">
        <f t="shared" si="279"/>
        <v>5.1789273836108747E-3</v>
      </c>
      <c r="AU654" s="80">
        <f t="shared" si="271"/>
        <v>4.0693807318081809E-3</v>
      </c>
    </row>
    <row r="655" spans="1:64" x14ac:dyDescent="0.2">
      <c r="A655" s="16"/>
      <c r="B655" s="16"/>
      <c r="C655" s="16"/>
      <c r="D655" s="42"/>
      <c r="Z655">
        <f t="shared" si="259"/>
        <v>0</v>
      </c>
      <c r="AA655" s="80">
        <f t="shared" si="260"/>
        <v>3.4471155238050962E-3</v>
      </c>
      <c r="AB655" s="80">
        <f t="shared" si="275"/>
        <v>-9999</v>
      </c>
      <c r="AC655" s="80">
        <f t="shared" si="276"/>
        <v>0</v>
      </c>
      <c r="AD655" s="80">
        <f t="shared" si="272"/>
        <v>-9999</v>
      </c>
      <c r="AE655" s="80">
        <f t="shared" si="277"/>
        <v>0</v>
      </c>
      <c r="AF655">
        <f t="shared" si="273"/>
        <v>-9999</v>
      </c>
      <c r="AG655" s="106"/>
      <c r="AH655">
        <f t="shared" si="264"/>
        <v>-4.7256811237064993E-4</v>
      </c>
      <c r="AI655">
        <f t="shared" si="265"/>
        <v>1.2726506571333673</v>
      </c>
      <c r="AJ655">
        <f t="shared" si="266"/>
        <v>-1.9192477769216735E-2</v>
      </c>
      <c r="AK655">
        <f t="shared" si="267"/>
        <v>2.0177893546708442E-3</v>
      </c>
      <c r="AL655">
        <f t="shared" si="268"/>
        <v>7.400504878085557E-3</v>
      </c>
      <c r="AM655">
        <f t="shared" si="269"/>
        <v>3.7002693269247286E-3</v>
      </c>
      <c r="AN655" s="80">
        <f t="shared" si="279"/>
        <v>5.5946847242161011E-3</v>
      </c>
      <c r="AO655" s="80">
        <f t="shared" si="279"/>
        <v>5.5942288779216968E-3</v>
      </c>
      <c r="AP655" s="80">
        <f t="shared" si="279"/>
        <v>5.5925569914601313E-3</v>
      </c>
      <c r="AQ655" s="80">
        <f t="shared" si="279"/>
        <v>5.586425090611761E-3</v>
      </c>
      <c r="AR655" s="80">
        <f t="shared" si="279"/>
        <v>5.5639354025405052E-3</v>
      </c>
      <c r="AS655" s="80">
        <f t="shared" si="279"/>
        <v>5.4814510416755884E-3</v>
      </c>
      <c r="AT655" s="80">
        <f t="shared" si="279"/>
        <v>5.1789273836108747E-3</v>
      </c>
      <c r="AU655" s="80">
        <f t="shared" si="271"/>
        <v>4.0693807318081809E-3</v>
      </c>
      <c r="AV655" s="80"/>
      <c r="AW655" s="80"/>
      <c r="AX655" s="80"/>
      <c r="AY655" s="80"/>
      <c r="AZ655" s="80"/>
      <c r="BA655" s="80"/>
      <c r="BB655" s="80"/>
      <c r="BC655" s="80"/>
      <c r="BD655" s="80"/>
      <c r="BE655" s="80"/>
      <c r="BF655" s="80"/>
      <c r="BG655" s="80"/>
      <c r="BH655" s="80"/>
      <c r="BI655" s="80"/>
      <c r="BJ655" s="80"/>
      <c r="BK655" s="80"/>
      <c r="BL655" s="80"/>
    </row>
    <row r="656" spans="1:64" x14ac:dyDescent="0.2">
      <c r="A656" s="16"/>
      <c r="B656" s="16"/>
      <c r="C656" s="16"/>
      <c r="D656" s="42"/>
      <c r="Z656">
        <f t="shared" si="259"/>
        <v>0</v>
      </c>
      <c r="AA656" s="80">
        <f t="shared" si="260"/>
        <v>3.4471155238050962E-3</v>
      </c>
      <c r="AB656" s="80">
        <f t="shared" si="275"/>
        <v>-9999</v>
      </c>
      <c r="AC656" s="80">
        <f t="shared" si="276"/>
        <v>0</v>
      </c>
      <c r="AD656" s="80">
        <f t="shared" si="272"/>
        <v>-9999</v>
      </c>
      <c r="AE656" s="80">
        <f t="shared" si="277"/>
        <v>0</v>
      </c>
      <c r="AF656">
        <f t="shared" si="273"/>
        <v>-9999</v>
      </c>
      <c r="AG656" s="106"/>
      <c r="AH656">
        <f t="shared" si="264"/>
        <v>-4.7256811237064993E-4</v>
      </c>
      <c r="AI656">
        <f t="shared" si="265"/>
        <v>1.2726506571333673</v>
      </c>
      <c r="AJ656">
        <f t="shared" si="266"/>
        <v>-1.9192477769216735E-2</v>
      </c>
      <c r="AK656">
        <f t="shared" si="267"/>
        <v>2.0177893546708442E-3</v>
      </c>
      <c r="AL656">
        <f t="shared" si="268"/>
        <v>7.400504878085557E-3</v>
      </c>
      <c r="AM656">
        <f t="shared" si="269"/>
        <v>3.7002693269247286E-3</v>
      </c>
      <c r="AN656" s="80">
        <f t="shared" si="279"/>
        <v>5.5946847242161011E-3</v>
      </c>
      <c r="AO656" s="80">
        <f t="shared" si="279"/>
        <v>5.5942288779216968E-3</v>
      </c>
      <c r="AP656" s="80">
        <f t="shared" si="279"/>
        <v>5.5925569914601313E-3</v>
      </c>
      <c r="AQ656" s="80">
        <f t="shared" si="279"/>
        <v>5.586425090611761E-3</v>
      </c>
      <c r="AR656" s="80">
        <f t="shared" si="279"/>
        <v>5.5639354025405052E-3</v>
      </c>
      <c r="AS656" s="80">
        <f t="shared" si="279"/>
        <v>5.4814510416755884E-3</v>
      </c>
      <c r="AT656" s="80">
        <f t="shared" si="279"/>
        <v>5.1789273836108747E-3</v>
      </c>
      <c r="AU656" s="80">
        <f t="shared" si="271"/>
        <v>4.0693807318081809E-3</v>
      </c>
    </row>
    <row r="657" spans="1:64" x14ac:dyDescent="0.2">
      <c r="A657" s="16"/>
      <c r="B657" s="16"/>
      <c r="C657" s="16"/>
      <c r="D657" s="42"/>
      <c r="Z657">
        <f t="shared" ref="Z657:Z720" si="280">F657</f>
        <v>0</v>
      </c>
      <c r="AA657" s="80">
        <f t="shared" ref="AA657:AA720" si="281">AB$3+AB$4*Z657+AB$5*Z657^2+AH657</f>
        <v>3.4471155238050962E-3</v>
      </c>
      <c r="AB657" s="80">
        <f t="shared" si="275"/>
        <v>-9999</v>
      </c>
      <c r="AC657" s="80">
        <f t="shared" si="276"/>
        <v>0</v>
      </c>
      <c r="AD657" s="80">
        <f t="shared" si="272"/>
        <v>-9999</v>
      </c>
      <c r="AE657" s="80">
        <f t="shared" si="277"/>
        <v>0</v>
      </c>
      <c r="AF657">
        <f t="shared" si="273"/>
        <v>-9999</v>
      </c>
      <c r="AG657" s="106"/>
      <c r="AH657">
        <f t="shared" ref="AH657:AH720" si="282">$AB$6*($AB$11/AI657*AJ657+$AB$12)</f>
        <v>-4.7256811237064993E-4</v>
      </c>
      <c r="AI657">
        <f t="shared" ref="AI657:AI720" si="283">1+$AB$7*COS(AL657)</f>
        <v>1.2726506571333673</v>
      </c>
      <c r="AJ657">
        <f t="shared" ref="AJ657:AJ720" si="284">SIN(AL657+RADIANS($AB$9))</f>
        <v>-1.9192477769216735E-2</v>
      </c>
      <c r="AK657">
        <f t="shared" ref="AK657:AK720" si="285">$AB$7*SIN(AL657)</f>
        <v>2.0177893546708442E-3</v>
      </c>
      <c r="AL657">
        <f t="shared" ref="AL657:AL720" si="286">2*ATAN(AM657)</f>
        <v>7.400504878085557E-3</v>
      </c>
      <c r="AM657">
        <f t="shared" ref="AM657:AM720" si="287">SQRT((1+$AB$7)/(1-$AB$7))*TAN(AN657/2)</f>
        <v>3.7002693269247286E-3</v>
      </c>
      <c r="AN657" s="80">
        <f t="shared" ref="AN657:AT672" si="288">$AU657+$AB$7*SIN(AO657)</f>
        <v>5.5946847242161011E-3</v>
      </c>
      <c r="AO657" s="80">
        <f t="shared" si="288"/>
        <v>5.5942288779216968E-3</v>
      </c>
      <c r="AP657" s="80">
        <f t="shared" si="288"/>
        <v>5.5925569914601313E-3</v>
      </c>
      <c r="AQ657" s="80">
        <f t="shared" si="288"/>
        <v>5.586425090611761E-3</v>
      </c>
      <c r="AR657" s="80">
        <f t="shared" si="288"/>
        <v>5.5639354025405052E-3</v>
      </c>
      <c r="AS657" s="80">
        <f t="shared" si="288"/>
        <v>5.4814510416755884E-3</v>
      </c>
      <c r="AT657" s="80">
        <f t="shared" si="288"/>
        <v>5.1789273836108747E-3</v>
      </c>
      <c r="AU657" s="80">
        <f t="shared" ref="AU657:AU720" si="289">RADIANS($AB$9)+$AB$18*(F657-AB$15)</f>
        <v>4.0693807318081809E-3</v>
      </c>
    </row>
    <row r="658" spans="1:64" x14ac:dyDescent="0.2">
      <c r="A658" s="16"/>
      <c r="B658" s="16"/>
      <c r="C658" s="16"/>
      <c r="D658" s="42"/>
      <c r="Z658">
        <f t="shared" si="280"/>
        <v>0</v>
      </c>
      <c r="AA658" s="80">
        <f t="shared" si="281"/>
        <v>3.4471155238050962E-3</v>
      </c>
      <c r="AB658" s="80">
        <f t="shared" si="275"/>
        <v>-9999</v>
      </c>
      <c r="AC658" s="80">
        <f t="shared" si="276"/>
        <v>0</v>
      </c>
      <c r="AD658" s="80">
        <f t="shared" ref="AD658:AD721" si="290">IF(S658&lt;&gt;0,G658-AA658, -9999)</f>
        <v>-9999</v>
      </c>
      <c r="AE658" s="80">
        <f t="shared" si="277"/>
        <v>0</v>
      </c>
      <c r="AF658">
        <f t="shared" ref="AF658:AF721" si="291">IF(S658&lt;&gt;0,G658-P658, -9999)</f>
        <v>-9999</v>
      </c>
      <c r="AG658" s="106"/>
      <c r="AH658">
        <f t="shared" si="282"/>
        <v>-4.7256811237064993E-4</v>
      </c>
      <c r="AI658">
        <f t="shared" si="283"/>
        <v>1.2726506571333673</v>
      </c>
      <c r="AJ658">
        <f t="shared" si="284"/>
        <v>-1.9192477769216735E-2</v>
      </c>
      <c r="AK658">
        <f t="shared" si="285"/>
        <v>2.0177893546708442E-3</v>
      </c>
      <c r="AL658">
        <f t="shared" si="286"/>
        <v>7.400504878085557E-3</v>
      </c>
      <c r="AM658">
        <f t="shared" si="287"/>
        <v>3.7002693269247286E-3</v>
      </c>
      <c r="AN658" s="80">
        <f t="shared" si="288"/>
        <v>5.5946847242161011E-3</v>
      </c>
      <c r="AO658" s="80">
        <f t="shared" si="288"/>
        <v>5.5942288779216968E-3</v>
      </c>
      <c r="AP658" s="80">
        <f t="shared" si="288"/>
        <v>5.5925569914601313E-3</v>
      </c>
      <c r="AQ658" s="80">
        <f t="shared" si="288"/>
        <v>5.586425090611761E-3</v>
      </c>
      <c r="AR658" s="80">
        <f t="shared" si="288"/>
        <v>5.5639354025405052E-3</v>
      </c>
      <c r="AS658" s="80">
        <f t="shared" si="288"/>
        <v>5.4814510416755884E-3</v>
      </c>
      <c r="AT658" s="80">
        <f t="shared" si="288"/>
        <v>5.1789273836108747E-3</v>
      </c>
      <c r="AU658" s="80">
        <f t="shared" si="289"/>
        <v>4.0693807318081809E-3</v>
      </c>
    </row>
    <row r="659" spans="1:64" x14ac:dyDescent="0.2">
      <c r="A659" s="16"/>
      <c r="B659" s="16"/>
      <c r="C659" s="16"/>
      <c r="D659" s="42"/>
      <c r="Z659">
        <f t="shared" si="280"/>
        <v>0</v>
      </c>
      <c r="AA659" s="80">
        <f t="shared" si="281"/>
        <v>3.4471155238050962E-3</v>
      </c>
      <c r="AB659" s="80">
        <f t="shared" si="275"/>
        <v>-9999</v>
      </c>
      <c r="AC659" s="80">
        <f t="shared" si="276"/>
        <v>0</v>
      </c>
      <c r="AD659" s="80">
        <f t="shared" si="290"/>
        <v>-9999</v>
      </c>
      <c r="AE659" s="80">
        <f t="shared" si="277"/>
        <v>0</v>
      </c>
      <c r="AF659">
        <f t="shared" si="291"/>
        <v>-9999</v>
      </c>
      <c r="AG659" s="106"/>
      <c r="AH659">
        <f t="shared" si="282"/>
        <v>-4.7256811237064993E-4</v>
      </c>
      <c r="AI659">
        <f t="shared" si="283"/>
        <v>1.2726506571333673</v>
      </c>
      <c r="AJ659">
        <f t="shared" si="284"/>
        <v>-1.9192477769216735E-2</v>
      </c>
      <c r="AK659">
        <f t="shared" si="285"/>
        <v>2.0177893546708442E-3</v>
      </c>
      <c r="AL659">
        <f t="shared" si="286"/>
        <v>7.400504878085557E-3</v>
      </c>
      <c r="AM659">
        <f t="shared" si="287"/>
        <v>3.7002693269247286E-3</v>
      </c>
      <c r="AN659" s="80">
        <f t="shared" si="288"/>
        <v>5.5946847242161011E-3</v>
      </c>
      <c r="AO659" s="80">
        <f t="shared" si="288"/>
        <v>5.5942288779216968E-3</v>
      </c>
      <c r="AP659" s="80">
        <f t="shared" si="288"/>
        <v>5.5925569914601313E-3</v>
      </c>
      <c r="AQ659" s="80">
        <f t="shared" si="288"/>
        <v>5.586425090611761E-3</v>
      </c>
      <c r="AR659" s="80">
        <f t="shared" si="288"/>
        <v>5.5639354025405052E-3</v>
      </c>
      <c r="AS659" s="80">
        <f t="shared" si="288"/>
        <v>5.4814510416755884E-3</v>
      </c>
      <c r="AT659" s="80">
        <f t="shared" si="288"/>
        <v>5.1789273836108747E-3</v>
      </c>
      <c r="AU659" s="80">
        <f t="shared" si="289"/>
        <v>4.0693807318081809E-3</v>
      </c>
    </row>
    <row r="660" spans="1:64" x14ac:dyDescent="0.2">
      <c r="A660" s="16"/>
      <c r="B660" s="16"/>
      <c r="C660" s="16"/>
      <c r="D660" s="42"/>
      <c r="Z660">
        <f t="shared" si="280"/>
        <v>0</v>
      </c>
      <c r="AA660" s="80">
        <f t="shared" si="281"/>
        <v>3.4471155238050962E-3</v>
      </c>
      <c r="AB660" s="80">
        <f t="shared" si="275"/>
        <v>-9999</v>
      </c>
      <c r="AC660" s="80">
        <f t="shared" si="276"/>
        <v>0</v>
      </c>
      <c r="AD660" s="80">
        <f t="shared" si="290"/>
        <v>-9999</v>
      </c>
      <c r="AE660" s="80">
        <f t="shared" si="277"/>
        <v>0</v>
      </c>
      <c r="AF660">
        <f t="shared" si="291"/>
        <v>-9999</v>
      </c>
      <c r="AG660" s="106"/>
      <c r="AH660">
        <f t="shared" si="282"/>
        <v>-4.7256811237064993E-4</v>
      </c>
      <c r="AI660">
        <f t="shared" si="283"/>
        <v>1.2726506571333673</v>
      </c>
      <c r="AJ660">
        <f t="shared" si="284"/>
        <v>-1.9192477769216735E-2</v>
      </c>
      <c r="AK660">
        <f t="shared" si="285"/>
        <v>2.0177893546708442E-3</v>
      </c>
      <c r="AL660">
        <f t="shared" si="286"/>
        <v>7.400504878085557E-3</v>
      </c>
      <c r="AM660">
        <f t="shared" si="287"/>
        <v>3.7002693269247286E-3</v>
      </c>
      <c r="AN660" s="80">
        <f t="shared" si="288"/>
        <v>5.5946847242161011E-3</v>
      </c>
      <c r="AO660" s="80">
        <f t="shared" si="288"/>
        <v>5.5942288779216968E-3</v>
      </c>
      <c r="AP660" s="80">
        <f t="shared" si="288"/>
        <v>5.5925569914601313E-3</v>
      </c>
      <c r="AQ660" s="80">
        <f t="shared" si="288"/>
        <v>5.586425090611761E-3</v>
      </c>
      <c r="AR660" s="80">
        <f t="shared" si="288"/>
        <v>5.5639354025405052E-3</v>
      </c>
      <c r="AS660" s="80">
        <f t="shared" si="288"/>
        <v>5.4814510416755884E-3</v>
      </c>
      <c r="AT660" s="80">
        <f t="shared" si="288"/>
        <v>5.1789273836108747E-3</v>
      </c>
      <c r="AU660" s="80">
        <f t="shared" si="289"/>
        <v>4.0693807318081809E-3</v>
      </c>
      <c r="AV660" s="80"/>
      <c r="AW660" s="80"/>
      <c r="AX660" s="80"/>
      <c r="AY660" s="80"/>
      <c r="AZ660" s="80"/>
      <c r="BA660" s="80"/>
      <c r="BB660" s="80"/>
      <c r="BC660" s="80"/>
      <c r="BD660" s="80"/>
      <c r="BE660" s="80"/>
      <c r="BF660" s="80"/>
      <c r="BG660" s="80"/>
      <c r="BH660" s="80"/>
      <c r="BI660" s="80"/>
      <c r="BJ660" s="80"/>
      <c r="BK660" s="80"/>
      <c r="BL660" s="80"/>
    </row>
    <row r="661" spans="1:64" x14ac:dyDescent="0.2">
      <c r="A661" s="16"/>
      <c r="B661" s="16"/>
      <c r="C661" s="16"/>
      <c r="D661" s="42"/>
      <c r="Z661">
        <f t="shared" si="280"/>
        <v>0</v>
      </c>
      <c r="AA661" s="80">
        <f t="shared" si="281"/>
        <v>3.4471155238050962E-3</v>
      </c>
      <c r="AB661" s="80">
        <f t="shared" si="275"/>
        <v>-9999</v>
      </c>
      <c r="AC661" s="80">
        <f t="shared" si="276"/>
        <v>0</v>
      </c>
      <c r="AD661" s="80">
        <f t="shared" si="290"/>
        <v>-9999</v>
      </c>
      <c r="AE661" s="80">
        <f t="shared" si="277"/>
        <v>0</v>
      </c>
      <c r="AF661">
        <f t="shared" si="291"/>
        <v>-9999</v>
      </c>
      <c r="AG661" s="106"/>
      <c r="AH661">
        <f t="shared" si="282"/>
        <v>-4.7256811237064993E-4</v>
      </c>
      <c r="AI661">
        <f t="shared" si="283"/>
        <v>1.2726506571333673</v>
      </c>
      <c r="AJ661">
        <f t="shared" si="284"/>
        <v>-1.9192477769216735E-2</v>
      </c>
      <c r="AK661">
        <f t="shared" si="285"/>
        <v>2.0177893546708442E-3</v>
      </c>
      <c r="AL661">
        <f t="shared" si="286"/>
        <v>7.400504878085557E-3</v>
      </c>
      <c r="AM661">
        <f t="shared" si="287"/>
        <v>3.7002693269247286E-3</v>
      </c>
      <c r="AN661" s="80">
        <f t="shared" si="288"/>
        <v>5.5946847242161011E-3</v>
      </c>
      <c r="AO661" s="80">
        <f t="shared" si="288"/>
        <v>5.5942288779216968E-3</v>
      </c>
      <c r="AP661" s="80">
        <f t="shared" si="288"/>
        <v>5.5925569914601313E-3</v>
      </c>
      <c r="AQ661" s="80">
        <f t="shared" si="288"/>
        <v>5.586425090611761E-3</v>
      </c>
      <c r="AR661" s="80">
        <f t="shared" si="288"/>
        <v>5.5639354025405052E-3</v>
      </c>
      <c r="AS661" s="80">
        <f t="shared" si="288"/>
        <v>5.4814510416755884E-3</v>
      </c>
      <c r="AT661" s="80">
        <f t="shared" si="288"/>
        <v>5.1789273836108747E-3</v>
      </c>
      <c r="AU661" s="80">
        <f t="shared" si="289"/>
        <v>4.0693807318081809E-3</v>
      </c>
    </row>
    <row r="662" spans="1:64" x14ac:dyDescent="0.2">
      <c r="A662" s="16"/>
      <c r="B662" s="16"/>
      <c r="C662" s="16"/>
      <c r="D662" s="42"/>
      <c r="Z662">
        <f t="shared" si="280"/>
        <v>0</v>
      </c>
      <c r="AA662" s="80">
        <f t="shared" si="281"/>
        <v>3.4471155238050962E-3</v>
      </c>
      <c r="AB662" s="80">
        <f t="shared" si="275"/>
        <v>-9999</v>
      </c>
      <c r="AC662" s="80">
        <f t="shared" si="276"/>
        <v>0</v>
      </c>
      <c r="AD662" s="80">
        <f t="shared" si="290"/>
        <v>-9999</v>
      </c>
      <c r="AE662" s="80">
        <f t="shared" si="277"/>
        <v>0</v>
      </c>
      <c r="AF662">
        <f t="shared" si="291"/>
        <v>-9999</v>
      </c>
      <c r="AG662" s="106"/>
      <c r="AH662">
        <f t="shared" si="282"/>
        <v>-4.7256811237064993E-4</v>
      </c>
      <c r="AI662">
        <f t="shared" si="283"/>
        <v>1.2726506571333673</v>
      </c>
      <c r="AJ662">
        <f t="shared" si="284"/>
        <v>-1.9192477769216735E-2</v>
      </c>
      <c r="AK662">
        <f t="shared" si="285"/>
        <v>2.0177893546708442E-3</v>
      </c>
      <c r="AL662">
        <f t="shared" si="286"/>
        <v>7.400504878085557E-3</v>
      </c>
      <c r="AM662">
        <f t="shared" si="287"/>
        <v>3.7002693269247286E-3</v>
      </c>
      <c r="AN662" s="80">
        <f t="shared" si="288"/>
        <v>5.5946847242161011E-3</v>
      </c>
      <c r="AO662" s="80">
        <f t="shared" si="288"/>
        <v>5.5942288779216968E-3</v>
      </c>
      <c r="AP662" s="80">
        <f t="shared" si="288"/>
        <v>5.5925569914601313E-3</v>
      </c>
      <c r="AQ662" s="80">
        <f t="shared" si="288"/>
        <v>5.586425090611761E-3</v>
      </c>
      <c r="AR662" s="80">
        <f t="shared" si="288"/>
        <v>5.5639354025405052E-3</v>
      </c>
      <c r="AS662" s="80">
        <f t="shared" si="288"/>
        <v>5.4814510416755884E-3</v>
      </c>
      <c r="AT662" s="80">
        <f t="shared" si="288"/>
        <v>5.1789273836108747E-3</v>
      </c>
      <c r="AU662" s="80">
        <f t="shared" si="289"/>
        <v>4.0693807318081809E-3</v>
      </c>
    </row>
    <row r="663" spans="1:64" x14ac:dyDescent="0.2">
      <c r="A663" s="16"/>
      <c r="B663" s="16"/>
      <c r="C663" s="16"/>
      <c r="D663" s="42"/>
      <c r="Z663">
        <f t="shared" si="280"/>
        <v>0</v>
      </c>
      <c r="AA663" s="80">
        <f t="shared" si="281"/>
        <v>3.4471155238050962E-3</v>
      </c>
      <c r="AB663" s="80">
        <f t="shared" si="275"/>
        <v>-9999</v>
      </c>
      <c r="AC663" s="80">
        <f t="shared" si="276"/>
        <v>0</v>
      </c>
      <c r="AD663" s="80">
        <f t="shared" si="290"/>
        <v>-9999</v>
      </c>
      <c r="AE663" s="80">
        <f t="shared" si="277"/>
        <v>0</v>
      </c>
      <c r="AF663">
        <f t="shared" si="291"/>
        <v>-9999</v>
      </c>
      <c r="AG663" s="106"/>
      <c r="AH663">
        <f t="shared" si="282"/>
        <v>-4.7256811237064993E-4</v>
      </c>
      <c r="AI663">
        <f t="shared" si="283"/>
        <v>1.2726506571333673</v>
      </c>
      <c r="AJ663">
        <f t="shared" si="284"/>
        <v>-1.9192477769216735E-2</v>
      </c>
      <c r="AK663">
        <f t="shared" si="285"/>
        <v>2.0177893546708442E-3</v>
      </c>
      <c r="AL663">
        <f t="shared" si="286"/>
        <v>7.400504878085557E-3</v>
      </c>
      <c r="AM663">
        <f t="shared" si="287"/>
        <v>3.7002693269247286E-3</v>
      </c>
      <c r="AN663" s="80">
        <f t="shared" si="288"/>
        <v>5.5946847242161011E-3</v>
      </c>
      <c r="AO663" s="80">
        <f t="shared" si="288"/>
        <v>5.5942288779216968E-3</v>
      </c>
      <c r="AP663" s="80">
        <f t="shared" si="288"/>
        <v>5.5925569914601313E-3</v>
      </c>
      <c r="AQ663" s="80">
        <f t="shared" si="288"/>
        <v>5.586425090611761E-3</v>
      </c>
      <c r="AR663" s="80">
        <f t="shared" si="288"/>
        <v>5.5639354025405052E-3</v>
      </c>
      <c r="AS663" s="80">
        <f t="shared" si="288"/>
        <v>5.4814510416755884E-3</v>
      </c>
      <c r="AT663" s="80">
        <f t="shared" si="288"/>
        <v>5.1789273836108747E-3</v>
      </c>
      <c r="AU663" s="80">
        <f t="shared" si="289"/>
        <v>4.0693807318081809E-3</v>
      </c>
    </row>
    <row r="664" spans="1:64" x14ac:dyDescent="0.2">
      <c r="A664" s="16"/>
      <c r="B664" s="16"/>
      <c r="C664" s="16"/>
      <c r="D664" s="42"/>
      <c r="Z664">
        <f t="shared" si="280"/>
        <v>0</v>
      </c>
      <c r="AA664" s="80">
        <f t="shared" si="281"/>
        <v>3.4471155238050962E-3</v>
      </c>
      <c r="AB664" s="80">
        <f t="shared" si="275"/>
        <v>-9999</v>
      </c>
      <c r="AC664" s="80">
        <f t="shared" si="276"/>
        <v>0</v>
      </c>
      <c r="AD664" s="80">
        <f t="shared" si="290"/>
        <v>-9999</v>
      </c>
      <c r="AE664" s="80">
        <f t="shared" si="277"/>
        <v>0</v>
      </c>
      <c r="AF664">
        <f t="shared" si="291"/>
        <v>-9999</v>
      </c>
      <c r="AG664" s="106"/>
      <c r="AH664">
        <f t="shared" si="282"/>
        <v>-4.7256811237064993E-4</v>
      </c>
      <c r="AI664">
        <f t="shared" si="283"/>
        <v>1.2726506571333673</v>
      </c>
      <c r="AJ664">
        <f t="shared" si="284"/>
        <v>-1.9192477769216735E-2</v>
      </c>
      <c r="AK664">
        <f t="shared" si="285"/>
        <v>2.0177893546708442E-3</v>
      </c>
      <c r="AL664">
        <f t="shared" si="286"/>
        <v>7.400504878085557E-3</v>
      </c>
      <c r="AM664">
        <f t="shared" si="287"/>
        <v>3.7002693269247286E-3</v>
      </c>
      <c r="AN664" s="80">
        <f t="shared" si="288"/>
        <v>5.5946847242161011E-3</v>
      </c>
      <c r="AO664" s="80">
        <f t="shared" si="288"/>
        <v>5.5942288779216968E-3</v>
      </c>
      <c r="AP664" s="80">
        <f t="shared" si="288"/>
        <v>5.5925569914601313E-3</v>
      </c>
      <c r="AQ664" s="80">
        <f t="shared" si="288"/>
        <v>5.586425090611761E-3</v>
      </c>
      <c r="AR664" s="80">
        <f t="shared" si="288"/>
        <v>5.5639354025405052E-3</v>
      </c>
      <c r="AS664" s="80">
        <f t="shared" si="288"/>
        <v>5.4814510416755884E-3</v>
      </c>
      <c r="AT664" s="80">
        <f t="shared" si="288"/>
        <v>5.1789273836108747E-3</v>
      </c>
      <c r="AU664" s="80">
        <f t="shared" si="289"/>
        <v>4.0693807318081809E-3</v>
      </c>
    </row>
    <row r="665" spans="1:64" x14ac:dyDescent="0.2">
      <c r="A665" s="16"/>
      <c r="B665" s="16"/>
      <c r="C665" s="16"/>
      <c r="D665" s="42"/>
      <c r="Z665">
        <f t="shared" si="280"/>
        <v>0</v>
      </c>
      <c r="AA665" s="80">
        <f t="shared" si="281"/>
        <v>3.4471155238050962E-3</v>
      </c>
      <c r="AB665" s="80">
        <f t="shared" si="275"/>
        <v>-9999</v>
      </c>
      <c r="AC665" s="80">
        <f t="shared" si="276"/>
        <v>0</v>
      </c>
      <c r="AD665" s="80">
        <f t="shared" si="290"/>
        <v>-9999</v>
      </c>
      <c r="AE665" s="80">
        <f t="shared" si="277"/>
        <v>0</v>
      </c>
      <c r="AF665">
        <f t="shared" si="291"/>
        <v>-9999</v>
      </c>
      <c r="AG665" s="106"/>
      <c r="AH665">
        <f t="shared" si="282"/>
        <v>-4.7256811237064993E-4</v>
      </c>
      <c r="AI665">
        <f t="shared" si="283"/>
        <v>1.2726506571333673</v>
      </c>
      <c r="AJ665">
        <f t="shared" si="284"/>
        <v>-1.9192477769216735E-2</v>
      </c>
      <c r="AK665">
        <f t="shared" si="285"/>
        <v>2.0177893546708442E-3</v>
      </c>
      <c r="AL665">
        <f t="shared" si="286"/>
        <v>7.400504878085557E-3</v>
      </c>
      <c r="AM665">
        <f t="shared" si="287"/>
        <v>3.7002693269247286E-3</v>
      </c>
      <c r="AN665" s="80">
        <f t="shared" si="288"/>
        <v>5.5946847242161011E-3</v>
      </c>
      <c r="AO665" s="80">
        <f t="shared" si="288"/>
        <v>5.5942288779216968E-3</v>
      </c>
      <c r="AP665" s="80">
        <f t="shared" si="288"/>
        <v>5.5925569914601313E-3</v>
      </c>
      <c r="AQ665" s="80">
        <f t="shared" si="288"/>
        <v>5.586425090611761E-3</v>
      </c>
      <c r="AR665" s="80">
        <f t="shared" si="288"/>
        <v>5.5639354025405052E-3</v>
      </c>
      <c r="AS665" s="80">
        <f t="shared" si="288"/>
        <v>5.4814510416755884E-3</v>
      </c>
      <c r="AT665" s="80">
        <f t="shared" si="288"/>
        <v>5.1789273836108747E-3</v>
      </c>
      <c r="AU665" s="80">
        <f t="shared" si="289"/>
        <v>4.0693807318081809E-3</v>
      </c>
      <c r="AV665" s="80"/>
      <c r="AX665" s="80"/>
    </row>
    <row r="666" spans="1:64" x14ac:dyDescent="0.2">
      <c r="A666" s="16"/>
      <c r="B666" s="16"/>
      <c r="C666" s="16"/>
      <c r="D666" s="42"/>
      <c r="Z666">
        <f t="shared" si="280"/>
        <v>0</v>
      </c>
      <c r="AA666" s="80">
        <f t="shared" si="281"/>
        <v>3.4471155238050962E-3</v>
      </c>
      <c r="AB666" s="80">
        <f t="shared" si="275"/>
        <v>-9999</v>
      </c>
      <c r="AC666" s="80">
        <f t="shared" si="276"/>
        <v>0</v>
      </c>
      <c r="AD666" s="80">
        <f t="shared" si="290"/>
        <v>-9999</v>
      </c>
      <c r="AE666" s="80">
        <f t="shared" si="277"/>
        <v>0</v>
      </c>
      <c r="AF666">
        <f t="shared" si="291"/>
        <v>-9999</v>
      </c>
      <c r="AG666" s="106"/>
      <c r="AH666">
        <f t="shared" si="282"/>
        <v>-4.7256811237064993E-4</v>
      </c>
      <c r="AI666">
        <f t="shared" si="283"/>
        <v>1.2726506571333673</v>
      </c>
      <c r="AJ666">
        <f t="shared" si="284"/>
        <v>-1.9192477769216735E-2</v>
      </c>
      <c r="AK666">
        <f t="shared" si="285"/>
        <v>2.0177893546708442E-3</v>
      </c>
      <c r="AL666">
        <f t="shared" si="286"/>
        <v>7.400504878085557E-3</v>
      </c>
      <c r="AM666">
        <f t="shared" si="287"/>
        <v>3.7002693269247286E-3</v>
      </c>
      <c r="AN666" s="80">
        <f t="shared" si="288"/>
        <v>5.5946847242161011E-3</v>
      </c>
      <c r="AO666" s="80">
        <f t="shared" si="288"/>
        <v>5.5942288779216968E-3</v>
      </c>
      <c r="AP666" s="80">
        <f t="shared" si="288"/>
        <v>5.5925569914601313E-3</v>
      </c>
      <c r="AQ666" s="80">
        <f t="shared" si="288"/>
        <v>5.586425090611761E-3</v>
      </c>
      <c r="AR666" s="80">
        <f t="shared" si="288"/>
        <v>5.5639354025405052E-3</v>
      </c>
      <c r="AS666" s="80">
        <f t="shared" si="288"/>
        <v>5.4814510416755884E-3</v>
      </c>
      <c r="AT666" s="80">
        <f t="shared" si="288"/>
        <v>5.1789273836108747E-3</v>
      </c>
      <c r="AU666" s="80">
        <f t="shared" si="289"/>
        <v>4.0693807318081809E-3</v>
      </c>
    </row>
    <row r="667" spans="1:64" x14ac:dyDescent="0.2">
      <c r="A667" s="16"/>
      <c r="B667" s="16"/>
      <c r="C667" s="16"/>
      <c r="D667" s="42"/>
      <c r="Z667">
        <f t="shared" si="280"/>
        <v>0</v>
      </c>
      <c r="AA667" s="80">
        <f t="shared" si="281"/>
        <v>3.4471155238050962E-3</v>
      </c>
      <c r="AB667" s="80">
        <f t="shared" si="275"/>
        <v>-9999</v>
      </c>
      <c r="AC667" s="80">
        <f t="shared" si="276"/>
        <v>0</v>
      </c>
      <c r="AD667" s="80">
        <f t="shared" si="290"/>
        <v>-9999</v>
      </c>
      <c r="AE667" s="80">
        <f t="shared" si="277"/>
        <v>0</v>
      </c>
      <c r="AF667">
        <f t="shared" si="291"/>
        <v>-9999</v>
      </c>
      <c r="AG667" s="106"/>
      <c r="AH667">
        <f t="shared" si="282"/>
        <v>-4.7256811237064993E-4</v>
      </c>
      <c r="AI667">
        <f t="shared" si="283"/>
        <v>1.2726506571333673</v>
      </c>
      <c r="AJ667">
        <f t="shared" si="284"/>
        <v>-1.9192477769216735E-2</v>
      </c>
      <c r="AK667">
        <f t="shared" si="285"/>
        <v>2.0177893546708442E-3</v>
      </c>
      <c r="AL667">
        <f t="shared" si="286"/>
        <v>7.400504878085557E-3</v>
      </c>
      <c r="AM667">
        <f t="shared" si="287"/>
        <v>3.7002693269247286E-3</v>
      </c>
      <c r="AN667" s="80">
        <f t="shared" si="288"/>
        <v>5.5946847242161011E-3</v>
      </c>
      <c r="AO667" s="80">
        <f t="shared" si="288"/>
        <v>5.5942288779216968E-3</v>
      </c>
      <c r="AP667" s="80">
        <f t="shared" si="288"/>
        <v>5.5925569914601313E-3</v>
      </c>
      <c r="AQ667" s="80">
        <f t="shared" si="288"/>
        <v>5.586425090611761E-3</v>
      </c>
      <c r="AR667" s="80">
        <f t="shared" si="288"/>
        <v>5.5639354025405052E-3</v>
      </c>
      <c r="AS667" s="80">
        <f t="shared" si="288"/>
        <v>5.4814510416755884E-3</v>
      </c>
      <c r="AT667" s="80">
        <f t="shared" si="288"/>
        <v>5.1789273836108747E-3</v>
      </c>
      <c r="AU667" s="80">
        <f t="shared" si="289"/>
        <v>4.0693807318081809E-3</v>
      </c>
    </row>
    <row r="668" spans="1:64" x14ac:dyDescent="0.2">
      <c r="A668" s="16"/>
      <c r="B668" s="16"/>
      <c r="C668" s="16"/>
      <c r="D668" s="42"/>
      <c r="Z668">
        <f t="shared" si="280"/>
        <v>0</v>
      </c>
      <c r="AA668" s="80">
        <f t="shared" si="281"/>
        <v>3.4471155238050962E-3</v>
      </c>
      <c r="AB668" s="80">
        <f t="shared" si="275"/>
        <v>-9999</v>
      </c>
      <c r="AC668" s="80">
        <f t="shared" si="276"/>
        <v>0</v>
      </c>
      <c r="AD668" s="80">
        <f t="shared" si="290"/>
        <v>-9999</v>
      </c>
      <c r="AE668" s="80">
        <f t="shared" si="277"/>
        <v>0</v>
      </c>
      <c r="AF668">
        <f t="shared" si="291"/>
        <v>-9999</v>
      </c>
      <c r="AG668" s="106"/>
      <c r="AH668">
        <f t="shared" si="282"/>
        <v>-4.7256811237064993E-4</v>
      </c>
      <c r="AI668">
        <f t="shared" si="283"/>
        <v>1.2726506571333673</v>
      </c>
      <c r="AJ668">
        <f t="shared" si="284"/>
        <v>-1.9192477769216735E-2</v>
      </c>
      <c r="AK668">
        <f t="shared" si="285"/>
        <v>2.0177893546708442E-3</v>
      </c>
      <c r="AL668">
        <f t="shared" si="286"/>
        <v>7.400504878085557E-3</v>
      </c>
      <c r="AM668">
        <f t="shared" si="287"/>
        <v>3.7002693269247286E-3</v>
      </c>
      <c r="AN668" s="80">
        <f t="shared" si="288"/>
        <v>5.5946847242161011E-3</v>
      </c>
      <c r="AO668" s="80">
        <f t="shared" si="288"/>
        <v>5.5942288779216968E-3</v>
      </c>
      <c r="AP668" s="80">
        <f t="shared" si="288"/>
        <v>5.5925569914601313E-3</v>
      </c>
      <c r="AQ668" s="80">
        <f t="shared" si="288"/>
        <v>5.586425090611761E-3</v>
      </c>
      <c r="AR668" s="80">
        <f t="shared" si="288"/>
        <v>5.5639354025405052E-3</v>
      </c>
      <c r="AS668" s="80">
        <f t="shared" si="288"/>
        <v>5.4814510416755884E-3</v>
      </c>
      <c r="AT668" s="80">
        <f t="shared" si="288"/>
        <v>5.1789273836108747E-3</v>
      </c>
      <c r="AU668" s="80">
        <f t="shared" si="289"/>
        <v>4.0693807318081809E-3</v>
      </c>
    </row>
    <row r="669" spans="1:64" x14ac:dyDescent="0.2">
      <c r="A669" s="16"/>
      <c r="B669" s="16"/>
      <c r="C669" s="16"/>
      <c r="D669" s="42"/>
      <c r="Z669">
        <f t="shared" si="280"/>
        <v>0</v>
      </c>
      <c r="AA669" s="80">
        <f t="shared" si="281"/>
        <v>3.4471155238050962E-3</v>
      </c>
      <c r="AB669" s="80">
        <f t="shared" si="275"/>
        <v>-9999</v>
      </c>
      <c r="AC669" s="80">
        <f t="shared" si="276"/>
        <v>0</v>
      </c>
      <c r="AD669" s="80">
        <f t="shared" si="290"/>
        <v>-9999</v>
      </c>
      <c r="AE669" s="80">
        <f t="shared" si="277"/>
        <v>0</v>
      </c>
      <c r="AF669">
        <f t="shared" si="291"/>
        <v>-9999</v>
      </c>
      <c r="AG669" s="106"/>
      <c r="AH669">
        <f t="shared" si="282"/>
        <v>-4.7256811237064993E-4</v>
      </c>
      <c r="AI669">
        <f t="shared" si="283"/>
        <v>1.2726506571333673</v>
      </c>
      <c r="AJ669">
        <f t="shared" si="284"/>
        <v>-1.9192477769216735E-2</v>
      </c>
      <c r="AK669">
        <f t="shared" si="285"/>
        <v>2.0177893546708442E-3</v>
      </c>
      <c r="AL669">
        <f t="shared" si="286"/>
        <v>7.400504878085557E-3</v>
      </c>
      <c r="AM669">
        <f t="shared" si="287"/>
        <v>3.7002693269247286E-3</v>
      </c>
      <c r="AN669" s="80">
        <f t="shared" si="288"/>
        <v>5.5946847242161011E-3</v>
      </c>
      <c r="AO669" s="80">
        <f t="shared" si="288"/>
        <v>5.5942288779216968E-3</v>
      </c>
      <c r="AP669" s="80">
        <f t="shared" si="288"/>
        <v>5.5925569914601313E-3</v>
      </c>
      <c r="AQ669" s="80">
        <f t="shared" si="288"/>
        <v>5.586425090611761E-3</v>
      </c>
      <c r="AR669" s="80">
        <f t="shared" si="288"/>
        <v>5.5639354025405052E-3</v>
      </c>
      <c r="AS669" s="80">
        <f t="shared" si="288"/>
        <v>5.4814510416755884E-3</v>
      </c>
      <c r="AT669" s="80">
        <f t="shared" si="288"/>
        <v>5.1789273836108747E-3</v>
      </c>
      <c r="AU669" s="80">
        <f t="shared" si="289"/>
        <v>4.0693807318081809E-3</v>
      </c>
    </row>
    <row r="670" spans="1:64" x14ac:dyDescent="0.2">
      <c r="A670" s="16"/>
      <c r="B670" s="16"/>
      <c r="C670" s="16"/>
      <c r="D670" s="42"/>
      <c r="Z670">
        <f t="shared" si="280"/>
        <v>0</v>
      </c>
      <c r="AA670" s="80">
        <f t="shared" si="281"/>
        <v>3.4471155238050962E-3</v>
      </c>
      <c r="AB670" s="80">
        <f t="shared" si="275"/>
        <v>-9999</v>
      </c>
      <c r="AC670" s="80">
        <f t="shared" si="276"/>
        <v>0</v>
      </c>
      <c r="AD670" s="80">
        <f t="shared" si="290"/>
        <v>-9999</v>
      </c>
      <c r="AE670" s="80">
        <f t="shared" si="277"/>
        <v>0</v>
      </c>
      <c r="AF670">
        <f t="shared" si="291"/>
        <v>-9999</v>
      </c>
      <c r="AG670" s="106"/>
      <c r="AH670">
        <f t="shared" si="282"/>
        <v>-4.7256811237064993E-4</v>
      </c>
      <c r="AI670">
        <f t="shared" si="283"/>
        <v>1.2726506571333673</v>
      </c>
      <c r="AJ670">
        <f t="shared" si="284"/>
        <v>-1.9192477769216735E-2</v>
      </c>
      <c r="AK670">
        <f t="shared" si="285"/>
        <v>2.0177893546708442E-3</v>
      </c>
      <c r="AL670">
        <f t="shared" si="286"/>
        <v>7.400504878085557E-3</v>
      </c>
      <c r="AM670">
        <f t="shared" si="287"/>
        <v>3.7002693269247286E-3</v>
      </c>
      <c r="AN670" s="80">
        <f t="shared" si="288"/>
        <v>5.5946847242161011E-3</v>
      </c>
      <c r="AO670" s="80">
        <f t="shared" si="288"/>
        <v>5.5942288779216968E-3</v>
      </c>
      <c r="AP670" s="80">
        <f t="shared" si="288"/>
        <v>5.5925569914601313E-3</v>
      </c>
      <c r="AQ670" s="80">
        <f t="shared" si="288"/>
        <v>5.586425090611761E-3</v>
      </c>
      <c r="AR670" s="80">
        <f t="shared" si="288"/>
        <v>5.5639354025405052E-3</v>
      </c>
      <c r="AS670" s="80">
        <f t="shared" si="288"/>
        <v>5.4814510416755884E-3</v>
      </c>
      <c r="AT670" s="80">
        <f t="shared" si="288"/>
        <v>5.1789273836108747E-3</v>
      </c>
      <c r="AU670" s="80">
        <f t="shared" si="289"/>
        <v>4.0693807318081809E-3</v>
      </c>
    </row>
    <row r="671" spans="1:64" x14ac:dyDescent="0.2">
      <c r="A671" s="16"/>
      <c r="B671" s="16"/>
      <c r="C671" s="16"/>
      <c r="D671" s="42"/>
      <c r="Z671">
        <f t="shared" si="280"/>
        <v>0</v>
      </c>
      <c r="AA671" s="80">
        <f t="shared" si="281"/>
        <v>3.4471155238050962E-3</v>
      </c>
      <c r="AB671" s="80">
        <f t="shared" si="275"/>
        <v>-9999</v>
      </c>
      <c r="AC671" s="80">
        <f t="shared" si="276"/>
        <v>0</v>
      </c>
      <c r="AD671" s="80">
        <f t="shared" si="290"/>
        <v>-9999</v>
      </c>
      <c r="AE671" s="80">
        <f t="shared" si="277"/>
        <v>0</v>
      </c>
      <c r="AF671">
        <f t="shared" si="291"/>
        <v>-9999</v>
      </c>
      <c r="AG671" s="106"/>
      <c r="AH671">
        <f t="shared" si="282"/>
        <v>-4.7256811237064993E-4</v>
      </c>
      <c r="AI671">
        <f t="shared" si="283"/>
        <v>1.2726506571333673</v>
      </c>
      <c r="AJ671">
        <f t="shared" si="284"/>
        <v>-1.9192477769216735E-2</v>
      </c>
      <c r="AK671">
        <f t="shared" si="285"/>
        <v>2.0177893546708442E-3</v>
      </c>
      <c r="AL671">
        <f t="shared" si="286"/>
        <v>7.400504878085557E-3</v>
      </c>
      <c r="AM671">
        <f t="shared" si="287"/>
        <v>3.7002693269247286E-3</v>
      </c>
      <c r="AN671" s="80">
        <f t="shared" si="288"/>
        <v>5.5946847242161011E-3</v>
      </c>
      <c r="AO671" s="80">
        <f t="shared" si="288"/>
        <v>5.5942288779216968E-3</v>
      </c>
      <c r="AP671" s="80">
        <f t="shared" si="288"/>
        <v>5.5925569914601313E-3</v>
      </c>
      <c r="AQ671" s="80">
        <f t="shared" si="288"/>
        <v>5.586425090611761E-3</v>
      </c>
      <c r="AR671" s="80">
        <f t="shared" si="288"/>
        <v>5.5639354025405052E-3</v>
      </c>
      <c r="AS671" s="80">
        <f t="shared" si="288"/>
        <v>5.4814510416755884E-3</v>
      </c>
      <c r="AT671" s="80">
        <f t="shared" si="288"/>
        <v>5.1789273836108747E-3</v>
      </c>
      <c r="AU671" s="80">
        <f t="shared" si="289"/>
        <v>4.0693807318081809E-3</v>
      </c>
    </row>
    <row r="672" spans="1:64" x14ac:dyDescent="0.2">
      <c r="A672" s="16"/>
      <c r="B672" s="16"/>
      <c r="C672" s="16"/>
      <c r="D672" s="42"/>
      <c r="Z672">
        <f t="shared" si="280"/>
        <v>0</v>
      </c>
      <c r="AA672" s="80">
        <f t="shared" si="281"/>
        <v>3.4471155238050962E-3</v>
      </c>
      <c r="AB672" s="80">
        <f t="shared" si="275"/>
        <v>-9999</v>
      </c>
      <c r="AC672" s="80">
        <f t="shared" si="276"/>
        <v>0</v>
      </c>
      <c r="AD672" s="80">
        <f t="shared" si="290"/>
        <v>-9999</v>
      </c>
      <c r="AE672" s="80">
        <f t="shared" si="277"/>
        <v>0</v>
      </c>
      <c r="AF672">
        <f t="shared" si="291"/>
        <v>-9999</v>
      </c>
      <c r="AG672" s="106"/>
      <c r="AH672">
        <f t="shared" si="282"/>
        <v>-4.7256811237064993E-4</v>
      </c>
      <c r="AI672">
        <f t="shared" si="283"/>
        <v>1.2726506571333673</v>
      </c>
      <c r="AJ672">
        <f t="shared" si="284"/>
        <v>-1.9192477769216735E-2</v>
      </c>
      <c r="AK672">
        <f t="shared" si="285"/>
        <v>2.0177893546708442E-3</v>
      </c>
      <c r="AL672">
        <f t="shared" si="286"/>
        <v>7.400504878085557E-3</v>
      </c>
      <c r="AM672">
        <f t="shared" si="287"/>
        <v>3.7002693269247286E-3</v>
      </c>
      <c r="AN672" s="80">
        <f t="shared" si="288"/>
        <v>5.5946847242161011E-3</v>
      </c>
      <c r="AO672" s="80">
        <f t="shared" si="288"/>
        <v>5.5942288779216968E-3</v>
      </c>
      <c r="AP672" s="80">
        <f t="shared" si="288"/>
        <v>5.5925569914601313E-3</v>
      </c>
      <c r="AQ672" s="80">
        <f t="shared" si="288"/>
        <v>5.586425090611761E-3</v>
      </c>
      <c r="AR672" s="80">
        <f t="shared" si="288"/>
        <v>5.5639354025405052E-3</v>
      </c>
      <c r="AS672" s="80">
        <f t="shared" si="288"/>
        <v>5.4814510416755884E-3</v>
      </c>
      <c r="AT672" s="80">
        <f t="shared" si="288"/>
        <v>5.1789273836108747E-3</v>
      </c>
      <c r="AU672" s="80">
        <f t="shared" si="289"/>
        <v>4.0693807318081809E-3</v>
      </c>
    </row>
    <row r="673" spans="1:64" x14ac:dyDescent="0.2">
      <c r="A673" s="16"/>
      <c r="B673" s="16"/>
      <c r="C673" s="16"/>
      <c r="D673" s="42"/>
      <c r="Z673">
        <f t="shared" si="280"/>
        <v>0</v>
      </c>
      <c r="AA673" s="80">
        <f t="shared" si="281"/>
        <v>3.4471155238050962E-3</v>
      </c>
      <c r="AB673" s="80">
        <f t="shared" si="275"/>
        <v>-9999</v>
      </c>
      <c r="AC673" s="80">
        <f t="shared" si="276"/>
        <v>0</v>
      </c>
      <c r="AD673" s="80">
        <f t="shared" si="290"/>
        <v>-9999</v>
      </c>
      <c r="AE673" s="80">
        <f t="shared" si="277"/>
        <v>0</v>
      </c>
      <c r="AF673">
        <f t="shared" si="291"/>
        <v>-9999</v>
      </c>
      <c r="AG673" s="106"/>
      <c r="AH673">
        <f t="shared" si="282"/>
        <v>-4.7256811237064993E-4</v>
      </c>
      <c r="AI673">
        <f t="shared" si="283"/>
        <v>1.2726506571333673</v>
      </c>
      <c r="AJ673">
        <f t="shared" si="284"/>
        <v>-1.9192477769216735E-2</v>
      </c>
      <c r="AK673">
        <f t="shared" si="285"/>
        <v>2.0177893546708442E-3</v>
      </c>
      <c r="AL673">
        <f t="shared" si="286"/>
        <v>7.400504878085557E-3</v>
      </c>
      <c r="AM673">
        <f t="shared" si="287"/>
        <v>3.7002693269247286E-3</v>
      </c>
      <c r="AN673" s="80">
        <f t="shared" ref="AN673:AT688" si="292">$AU673+$AB$7*SIN(AO673)</f>
        <v>5.5946847242161011E-3</v>
      </c>
      <c r="AO673" s="80">
        <f t="shared" si="292"/>
        <v>5.5942288779216968E-3</v>
      </c>
      <c r="AP673" s="80">
        <f t="shared" si="292"/>
        <v>5.5925569914601313E-3</v>
      </c>
      <c r="AQ673" s="80">
        <f t="shared" si="292"/>
        <v>5.586425090611761E-3</v>
      </c>
      <c r="AR673" s="80">
        <f t="shared" si="292"/>
        <v>5.5639354025405052E-3</v>
      </c>
      <c r="AS673" s="80">
        <f t="shared" si="292"/>
        <v>5.4814510416755884E-3</v>
      </c>
      <c r="AT673" s="80">
        <f t="shared" si="292"/>
        <v>5.1789273836108747E-3</v>
      </c>
      <c r="AU673" s="80">
        <f t="shared" si="289"/>
        <v>4.0693807318081809E-3</v>
      </c>
    </row>
    <row r="674" spans="1:64" x14ac:dyDescent="0.2">
      <c r="A674" s="16"/>
      <c r="B674" s="16"/>
      <c r="C674" s="16"/>
      <c r="D674" s="42"/>
      <c r="Z674">
        <f t="shared" si="280"/>
        <v>0</v>
      </c>
      <c r="AA674" s="80">
        <f t="shared" si="281"/>
        <v>3.4471155238050962E-3</v>
      </c>
      <c r="AB674" s="80">
        <f t="shared" si="275"/>
        <v>-9999</v>
      </c>
      <c r="AC674" s="80">
        <f t="shared" si="276"/>
        <v>0</v>
      </c>
      <c r="AD674" s="80">
        <f t="shared" si="290"/>
        <v>-9999</v>
      </c>
      <c r="AE674" s="80">
        <f t="shared" si="277"/>
        <v>0</v>
      </c>
      <c r="AF674">
        <f t="shared" si="291"/>
        <v>-9999</v>
      </c>
      <c r="AG674" s="106"/>
      <c r="AH674">
        <f t="shared" si="282"/>
        <v>-4.7256811237064993E-4</v>
      </c>
      <c r="AI674">
        <f t="shared" si="283"/>
        <v>1.2726506571333673</v>
      </c>
      <c r="AJ674">
        <f t="shared" si="284"/>
        <v>-1.9192477769216735E-2</v>
      </c>
      <c r="AK674">
        <f t="shared" si="285"/>
        <v>2.0177893546708442E-3</v>
      </c>
      <c r="AL674">
        <f t="shared" si="286"/>
        <v>7.400504878085557E-3</v>
      </c>
      <c r="AM674">
        <f t="shared" si="287"/>
        <v>3.7002693269247286E-3</v>
      </c>
      <c r="AN674" s="80">
        <f t="shared" si="292"/>
        <v>5.5946847242161011E-3</v>
      </c>
      <c r="AO674" s="80">
        <f t="shared" si="292"/>
        <v>5.5942288779216968E-3</v>
      </c>
      <c r="AP674" s="80">
        <f t="shared" si="292"/>
        <v>5.5925569914601313E-3</v>
      </c>
      <c r="AQ674" s="80">
        <f t="shared" si="292"/>
        <v>5.586425090611761E-3</v>
      </c>
      <c r="AR674" s="80">
        <f t="shared" si="292"/>
        <v>5.5639354025405052E-3</v>
      </c>
      <c r="AS674" s="80">
        <f t="shared" si="292"/>
        <v>5.4814510416755884E-3</v>
      </c>
      <c r="AT674" s="80">
        <f t="shared" si="292"/>
        <v>5.1789273836108747E-3</v>
      </c>
      <c r="AU674" s="80">
        <f t="shared" si="289"/>
        <v>4.0693807318081809E-3</v>
      </c>
    </row>
    <row r="675" spans="1:64" x14ac:dyDescent="0.2">
      <c r="A675" s="16"/>
      <c r="B675" s="16"/>
      <c r="C675" s="16"/>
      <c r="D675" s="42"/>
      <c r="Z675">
        <f t="shared" si="280"/>
        <v>0</v>
      </c>
      <c r="AA675" s="80">
        <f t="shared" si="281"/>
        <v>3.4471155238050962E-3</v>
      </c>
      <c r="AB675" s="80">
        <f t="shared" ref="AB675:AB738" si="293">IF(S675&lt;&gt;0,G675-AH675, -9999)</f>
        <v>-9999</v>
      </c>
      <c r="AC675" s="80">
        <f t="shared" ref="AC675:AC738" si="294">+G675-P675</f>
        <v>0</v>
      </c>
      <c r="AD675" s="80">
        <f t="shared" si="290"/>
        <v>-9999</v>
      </c>
      <c r="AE675" s="80">
        <f t="shared" ref="AE675:AE738" si="295">+(G675-AA675)^2*S675</f>
        <v>0</v>
      </c>
      <c r="AF675">
        <f t="shared" si="291"/>
        <v>-9999</v>
      </c>
      <c r="AG675" s="106"/>
      <c r="AH675">
        <f t="shared" si="282"/>
        <v>-4.7256811237064993E-4</v>
      </c>
      <c r="AI675">
        <f t="shared" si="283"/>
        <v>1.2726506571333673</v>
      </c>
      <c r="AJ675">
        <f t="shared" si="284"/>
        <v>-1.9192477769216735E-2</v>
      </c>
      <c r="AK675">
        <f t="shared" si="285"/>
        <v>2.0177893546708442E-3</v>
      </c>
      <c r="AL675">
        <f t="shared" si="286"/>
        <v>7.400504878085557E-3</v>
      </c>
      <c r="AM675">
        <f t="shared" si="287"/>
        <v>3.7002693269247286E-3</v>
      </c>
      <c r="AN675" s="80">
        <f t="shared" si="292"/>
        <v>5.5946847242161011E-3</v>
      </c>
      <c r="AO675" s="80">
        <f t="shared" si="292"/>
        <v>5.5942288779216968E-3</v>
      </c>
      <c r="AP675" s="80">
        <f t="shared" si="292"/>
        <v>5.5925569914601313E-3</v>
      </c>
      <c r="AQ675" s="80">
        <f t="shared" si="292"/>
        <v>5.586425090611761E-3</v>
      </c>
      <c r="AR675" s="80">
        <f t="shared" si="292"/>
        <v>5.5639354025405052E-3</v>
      </c>
      <c r="AS675" s="80">
        <f t="shared" si="292"/>
        <v>5.4814510416755884E-3</v>
      </c>
      <c r="AT675" s="80">
        <f t="shared" si="292"/>
        <v>5.1789273836108747E-3</v>
      </c>
      <c r="AU675" s="80">
        <f t="shared" si="289"/>
        <v>4.0693807318081809E-3</v>
      </c>
    </row>
    <row r="676" spans="1:64" x14ac:dyDescent="0.2">
      <c r="A676" s="16"/>
      <c r="B676" s="16"/>
      <c r="C676" s="16"/>
      <c r="D676" s="42"/>
      <c r="Z676">
        <f t="shared" si="280"/>
        <v>0</v>
      </c>
      <c r="AA676" s="80">
        <f t="shared" si="281"/>
        <v>3.4471155238050962E-3</v>
      </c>
      <c r="AB676" s="80">
        <f t="shared" si="293"/>
        <v>-9999</v>
      </c>
      <c r="AC676" s="80">
        <f t="shared" si="294"/>
        <v>0</v>
      </c>
      <c r="AD676" s="80">
        <f t="shared" si="290"/>
        <v>-9999</v>
      </c>
      <c r="AE676" s="80">
        <f t="shared" si="295"/>
        <v>0</v>
      </c>
      <c r="AF676">
        <f t="shared" si="291"/>
        <v>-9999</v>
      </c>
      <c r="AG676" s="106"/>
      <c r="AH676">
        <f t="shared" si="282"/>
        <v>-4.7256811237064993E-4</v>
      </c>
      <c r="AI676">
        <f t="shared" si="283"/>
        <v>1.2726506571333673</v>
      </c>
      <c r="AJ676">
        <f t="shared" si="284"/>
        <v>-1.9192477769216735E-2</v>
      </c>
      <c r="AK676">
        <f t="shared" si="285"/>
        <v>2.0177893546708442E-3</v>
      </c>
      <c r="AL676">
        <f t="shared" si="286"/>
        <v>7.400504878085557E-3</v>
      </c>
      <c r="AM676">
        <f t="shared" si="287"/>
        <v>3.7002693269247286E-3</v>
      </c>
      <c r="AN676" s="80">
        <f t="shared" si="292"/>
        <v>5.5946847242161011E-3</v>
      </c>
      <c r="AO676" s="80">
        <f t="shared" si="292"/>
        <v>5.5942288779216968E-3</v>
      </c>
      <c r="AP676" s="80">
        <f t="shared" si="292"/>
        <v>5.5925569914601313E-3</v>
      </c>
      <c r="AQ676" s="80">
        <f t="shared" si="292"/>
        <v>5.586425090611761E-3</v>
      </c>
      <c r="AR676" s="80">
        <f t="shared" si="292"/>
        <v>5.5639354025405052E-3</v>
      </c>
      <c r="AS676" s="80">
        <f t="shared" si="292"/>
        <v>5.4814510416755884E-3</v>
      </c>
      <c r="AT676" s="80">
        <f t="shared" si="292"/>
        <v>5.1789273836108747E-3</v>
      </c>
      <c r="AU676" s="80">
        <f t="shared" si="289"/>
        <v>4.0693807318081809E-3</v>
      </c>
    </row>
    <row r="677" spans="1:64" x14ac:dyDescent="0.2">
      <c r="A677" s="16"/>
      <c r="B677" s="16"/>
      <c r="C677" s="16"/>
      <c r="D677" s="42"/>
      <c r="Z677">
        <f t="shared" si="280"/>
        <v>0</v>
      </c>
      <c r="AA677" s="80">
        <f t="shared" si="281"/>
        <v>3.4471155238050962E-3</v>
      </c>
      <c r="AB677" s="80">
        <f t="shared" si="293"/>
        <v>-9999</v>
      </c>
      <c r="AC677" s="80">
        <f t="shared" si="294"/>
        <v>0</v>
      </c>
      <c r="AD677" s="80">
        <f t="shared" si="290"/>
        <v>-9999</v>
      </c>
      <c r="AE677" s="80">
        <f t="shared" si="295"/>
        <v>0</v>
      </c>
      <c r="AF677">
        <f t="shared" si="291"/>
        <v>-9999</v>
      </c>
      <c r="AG677" s="106"/>
      <c r="AH677">
        <f t="shared" si="282"/>
        <v>-4.7256811237064993E-4</v>
      </c>
      <c r="AI677">
        <f t="shared" si="283"/>
        <v>1.2726506571333673</v>
      </c>
      <c r="AJ677">
        <f t="shared" si="284"/>
        <v>-1.9192477769216735E-2</v>
      </c>
      <c r="AK677">
        <f t="shared" si="285"/>
        <v>2.0177893546708442E-3</v>
      </c>
      <c r="AL677">
        <f t="shared" si="286"/>
        <v>7.400504878085557E-3</v>
      </c>
      <c r="AM677">
        <f t="shared" si="287"/>
        <v>3.7002693269247286E-3</v>
      </c>
      <c r="AN677" s="80">
        <f t="shared" si="292"/>
        <v>5.5946847242161011E-3</v>
      </c>
      <c r="AO677" s="80">
        <f t="shared" si="292"/>
        <v>5.5942288779216968E-3</v>
      </c>
      <c r="AP677" s="80">
        <f t="shared" si="292"/>
        <v>5.5925569914601313E-3</v>
      </c>
      <c r="AQ677" s="80">
        <f t="shared" si="292"/>
        <v>5.586425090611761E-3</v>
      </c>
      <c r="AR677" s="80">
        <f t="shared" si="292"/>
        <v>5.5639354025405052E-3</v>
      </c>
      <c r="AS677" s="80">
        <f t="shared" si="292"/>
        <v>5.4814510416755884E-3</v>
      </c>
      <c r="AT677" s="80">
        <f t="shared" si="292"/>
        <v>5.1789273836108747E-3</v>
      </c>
      <c r="AU677" s="80">
        <f t="shared" si="289"/>
        <v>4.0693807318081809E-3</v>
      </c>
    </row>
    <row r="678" spans="1:64" x14ac:dyDescent="0.2">
      <c r="A678" s="16"/>
      <c r="B678" s="16"/>
      <c r="C678" s="16"/>
      <c r="D678" s="42"/>
      <c r="Z678">
        <f t="shared" si="280"/>
        <v>0</v>
      </c>
      <c r="AA678" s="80">
        <f t="shared" si="281"/>
        <v>3.4471155238050962E-3</v>
      </c>
      <c r="AB678" s="80">
        <f t="shared" si="293"/>
        <v>-9999</v>
      </c>
      <c r="AC678" s="80">
        <f t="shared" si="294"/>
        <v>0</v>
      </c>
      <c r="AD678" s="80">
        <f t="shared" si="290"/>
        <v>-9999</v>
      </c>
      <c r="AE678" s="80">
        <f t="shared" si="295"/>
        <v>0</v>
      </c>
      <c r="AF678">
        <f t="shared" si="291"/>
        <v>-9999</v>
      </c>
      <c r="AG678" s="106"/>
      <c r="AH678">
        <f t="shared" si="282"/>
        <v>-4.7256811237064993E-4</v>
      </c>
      <c r="AI678">
        <f t="shared" si="283"/>
        <v>1.2726506571333673</v>
      </c>
      <c r="AJ678">
        <f t="shared" si="284"/>
        <v>-1.9192477769216735E-2</v>
      </c>
      <c r="AK678">
        <f t="shared" si="285"/>
        <v>2.0177893546708442E-3</v>
      </c>
      <c r="AL678">
        <f t="shared" si="286"/>
        <v>7.400504878085557E-3</v>
      </c>
      <c r="AM678">
        <f t="shared" si="287"/>
        <v>3.7002693269247286E-3</v>
      </c>
      <c r="AN678" s="80">
        <f t="shared" si="292"/>
        <v>5.5946847242161011E-3</v>
      </c>
      <c r="AO678" s="80">
        <f t="shared" si="292"/>
        <v>5.5942288779216968E-3</v>
      </c>
      <c r="AP678" s="80">
        <f t="shared" si="292"/>
        <v>5.5925569914601313E-3</v>
      </c>
      <c r="AQ678" s="80">
        <f t="shared" si="292"/>
        <v>5.586425090611761E-3</v>
      </c>
      <c r="AR678" s="80">
        <f t="shared" si="292"/>
        <v>5.5639354025405052E-3</v>
      </c>
      <c r="AS678" s="80">
        <f t="shared" si="292"/>
        <v>5.4814510416755884E-3</v>
      </c>
      <c r="AT678" s="80">
        <f t="shared" si="292"/>
        <v>5.1789273836108747E-3</v>
      </c>
      <c r="AU678" s="80">
        <f t="shared" si="289"/>
        <v>4.0693807318081809E-3</v>
      </c>
    </row>
    <row r="679" spans="1:64" x14ac:dyDescent="0.2">
      <c r="A679" s="16"/>
      <c r="B679" s="16"/>
      <c r="C679" s="16"/>
      <c r="D679" s="42"/>
      <c r="Z679">
        <f t="shared" si="280"/>
        <v>0</v>
      </c>
      <c r="AA679" s="80">
        <f t="shared" si="281"/>
        <v>3.4471155238050962E-3</v>
      </c>
      <c r="AB679" s="80">
        <f t="shared" si="293"/>
        <v>-9999</v>
      </c>
      <c r="AC679" s="80">
        <f t="shared" si="294"/>
        <v>0</v>
      </c>
      <c r="AD679" s="80">
        <f t="shared" si="290"/>
        <v>-9999</v>
      </c>
      <c r="AE679" s="80">
        <f t="shared" si="295"/>
        <v>0</v>
      </c>
      <c r="AF679">
        <f t="shared" si="291"/>
        <v>-9999</v>
      </c>
      <c r="AG679" s="106"/>
      <c r="AH679">
        <f t="shared" si="282"/>
        <v>-4.7256811237064993E-4</v>
      </c>
      <c r="AI679">
        <f t="shared" si="283"/>
        <v>1.2726506571333673</v>
      </c>
      <c r="AJ679">
        <f t="shared" si="284"/>
        <v>-1.9192477769216735E-2</v>
      </c>
      <c r="AK679">
        <f t="shared" si="285"/>
        <v>2.0177893546708442E-3</v>
      </c>
      <c r="AL679">
        <f t="shared" si="286"/>
        <v>7.400504878085557E-3</v>
      </c>
      <c r="AM679">
        <f t="shared" si="287"/>
        <v>3.7002693269247286E-3</v>
      </c>
      <c r="AN679" s="80">
        <f t="shared" si="292"/>
        <v>5.5946847242161011E-3</v>
      </c>
      <c r="AO679" s="80">
        <f t="shared" si="292"/>
        <v>5.5942288779216968E-3</v>
      </c>
      <c r="AP679" s="80">
        <f t="shared" si="292"/>
        <v>5.5925569914601313E-3</v>
      </c>
      <c r="AQ679" s="80">
        <f t="shared" si="292"/>
        <v>5.586425090611761E-3</v>
      </c>
      <c r="AR679" s="80">
        <f t="shared" si="292"/>
        <v>5.5639354025405052E-3</v>
      </c>
      <c r="AS679" s="80">
        <f t="shared" si="292"/>
        <v>5.4814510416755884E-3</v>
      </c>
      <c r="AT679" s="80">
        <f t="shared" si="292"/>
        <v>5.1789273836108747E-3</v>
      </c>
      <c r="AU679" s="80">
        <f t="shared" si="289"/>
        <v>4.0693807318081809E-3</v>
      </c>
    </row>
    <row r="680" spans="1:64" x14ac:dyDescent="0.2">
      <c r="A680" s="16"/>
      <c r="B680" s="16"/>
      <c r="C680" s="16"/>
      <c r="D680" s="42"/>
      <c r="Z680">
        <f t="shared" si="280"/>
        <v>0</v>
      </c>
      <c r="AA680" s="80">
        <f t="shared" si="281"/>
        <v>3.4471155238050962E-3</v>
      </c>
      <c r="AB680" s="80">
        <f t="shared" si="293"/>
        <v>-9999</v>
      </c>
      <c r="AC680" s="80">
        <f t="shared" si="294"/>
        <v>0</v>
      </c>
      <c r="AD680" s="80">
        <f t="shared" si="290"/>
        <v>-9999</v>
      </c>
      <c r="AE680" s="80">
        <f t="shared" si="295"/>
        <v>0</v>
      </c>
      <c r="AF680">
        <f t="shared" si="291"/>
        <v>-9999</v>
      </c>
      <c r="AG680" s="106"/>
      <c r="AH680">
        <f t="shared" si="282"/>
        <v>-4.7256811237064993E-4</v>
      </c>
      <c r="AI680">
        <f t="shared" si="283"/>
        <v>1.2726506571333673</v>
      </c>
      <c r="AJ680">
        <f t="shared" si="284"/>
        <v>-1.9192477769216735E-2</v>
      </c>
      <c r="AK680">
        <f t="shared" si="285"/>
        <v>2.0177893546708442E-3</v>
      </c>
      <c r="AL680">
        <f t="shared" si="286"/>
        <v>7.400504878085557E-3</v>
      </c>
      <c r="AM680">
        <f t="shared" si="287"/>
        <v>3.7002693269247286E-3</v>
      </c>
      <c r="AN680" s="80">
        <f t="shared" si="292"/>
        <v>5.5946847242161011E-3</v>
      </c>
      <c r="AO680" s="80">
        <f t="shared" si="292"/>
        <v>5.5942288779216968E-3</v>
      </c>
      <c r="AP680" s="80">
        <f t="shared" si="292"/>
        <v>5.5925569914601313E-3</v>
      </c>
      <c r="AQ680" s="80">
        <f t="shared" si="292"/>
        <v>5.586425090611761E-3</v>
      </c>
      <c r="AR680" s="80">
        <f t="shared" si="292"/>
        <v>5.5639354025405052E-3</v>
      </c>
      <c r="AS680" s="80">
        <f t="shared" si="292"/>
        <v>5.4814510416755884E-3</v>
      </c>
      <c r="AT680" s="80">
        <f t="shared" si="292"/>
        <v>5.1789273836108747E-3</v>
      </c>
      <c r="AU680" s="80">
        <f t="shared" si="289"/>
        <v>4.0693807318081809E-3</v>
      </c>
    </row>
    <row r="681" spans="1:64" x14ac:dyDescent="0.2">
      <c r="A681" s="16"/>
      <c r="B681" s="16"/>
      <c r="C681" s="16"/>
      <c r="D681" s="42"/>
      <c r="Z681">
        <f t="shared" si="280"/>
        <v>0</v>
      </c>
      <c r="AA681" s="80">
        <f t="shared" si="281"/>
        <v>3.4471155238050962E-3</v>
      </c>
      <c r="AB681" s="80">
        <f t="shared" si="293"/>
        <v>-9999</v>
      </c>
      <c r="AC681" s="80">
        <f t="shared" si="294"/>
        <v>0</v>
      </c>
      <c r="AD681" s="80">
        <f t="shared" si="290"/>
        <v>-9999</v>
      </c>
      <c r="AE681" s="80">
        <f t="shared" si="295"/>
        <v>0</v>
      </c>
      <c r="AF681">
        <f t="shared" si="291"/>
        <v>-9999</v>
      </c>
      <c r="AG681" s="106"/>
      <c r="AH681">
        <f t="shared" si="282"/>
        <v>-4.7256811237064993E-4</v>
      </c>
      <c r="AI681">
        <f t="shared" si="283"/>
        <v>1.2726506571333673</v>
      </c>
      <c r="AJ681">
        <f t="shared" si="284"/>
        <v>-1.9192477769216735E-2</v>
      </c>
      <c r="AK681">
        <f t="shared" si="285"/>
        <v>2.0177893546708442E-3</v>
      </c>
      <c r="AL681">
        <f t="shared" si="286"/>
        <v>7.400504878085557E-3</v>
      </c>
      <c r="AM681">
        <f t="shared" si="287"/>
        <v>3.7002693269247286E-3</v>
      </c>
      <c r="AN681" s="80">
        <f t="shared" si="292"/>
        <v>5.5946847242161011E-3</v>
      </c>
      <c r="AO681" s="80">
        <f t="shared" si="292"/>
        <v>5.5942288779216968E-3</v>
      </c>
      <c r="AP681" s="80">
        <f t="shared" si="292"/>
        <v>5.5925569914601313E-3</v>
      </c>
      <c r="AQ681" s="80">
        <f t="shared" si="292"/>
        <v>5.586425090611761E-3</v>
      </c>
      <c r="AR681" s="80">
        <f t="shared" si="292"/>
        <v>5.5639354025405052E-3</v>
      </c>
      <c r="AS681" s="80">
        <f t="shared" si="292"/>
        <v>5.4814510416755884E-3</v>
      </c>
      <c r="AT681" s="80">
        <f t="shared" si="292"/>
        <v>5.1789273836108747E-3</v>
      </c>
      <c r="AU681" s="80">
        <f t="shared" si="289"/>
        <v>4.0693807318081809E-3</v>
      </c>
    </row>
    <row r="682" spans="1:64" x14ac:dyDescent="0.2">
      <c r="A682" s="16"/>
      <c r="B682" s="16"/>
      <c r="C682" s="16"/>
      <c r="D682" s="42"/>
      <c r="Z682">
        <f t="shared" si="280"/>
        <v>0</v>
      </c>
      <c r="AA682" s="80">
        <f t="shared" si="281"/>
        <v>3.4471155238050962E-3</v>
      </c>
      <c r="AB682" s="80">
        <f t="shared" si="293"/>
        <v>-9999</v>
      </c>
      <c r="AC682" s="80">
        <f t="shared" si="294"/>
        <v>0</v>
      </c>
      <c r="AD682" s="80">
        <f t="shared" si="290"/>
        <v>-9999</v>
      </c>
      <c r="AE682" s="80">
        <f t="shared" si="295"/>
        <v>0</v>
      </c>
      <c r="AF682">
        <f t="shared" si="291"/>
        <v>-9999</v>
      </c>
      <c r="AG682" s="106"/>
      <c r="AH682">
        <f t="shared" si="282"/>
        <v>-4.7256811237064993E-4</v>
      </c>
      <c r="AI682">
        <f t="shared" si="283"/>
        <v>1.2726506571333673</v>
      </c>
      <c r="AJ682">
        <f t="shared" si="284"/>
        <v>-1.9192477769216735E-2</v>
      </c>
      <c r="AK682">
        <f t="shared" si="285"/>
        <v>2.0177893546708442E-3</v>
      </c>
      <c r="AL682">
        <f t="shared" si="286"/>
        <v>7.400504878085557E-3</v>
      </c>
      <c r="AM682">
        <f t="shared" si="287"/>
        <v>3.7002693269247286E-3</v>
      </c>
      <c r="AN682" s="80">
        <f t="shared" si="292"/>
        <v>5.5946847242161011E-3</v>
      </c>
      <c r="AO682" s="80">
        <f t="shared" si="292"/>
        <v>5.5942288779216968E-3</v>
      </c>
      <c r="AP682" s="80">
        <f t="shared" si="292"/>
        <v>5.5925569914601313E-3</v>
      </c>
      <c r="AQ682" s="80">
        <f t="shared" si="292"/>
        <v>5.586425090611761E-3</v>
      </c>
      <c r="AR682" s="80">
        <f t="shared" si="292"/>
        <v>5.5639354025405052E-3</v>
      </c>
      <c r="AS682" s="80">
        <f t="shared" si="292"/>
        <v>5.4814510416755884E-3</v>
      </c>
      <c r="AT682" s="80">
        <f t="shared" si="292"/>
        <v>5.1789273836108747E-3</v>
      </c>
      <c r="AU682" s="80">
        <f t="shared" si="289"/>
        <v>4.0693807318081809E-3</v>
      </c>
    </row>
    <row r="683" spans="1:64" x14ac:dyDescent="0.2">
      <c r="A683" s="16"/>
      <c r="B683" s="16"/>
      <c r="C683" s="16"/>
      <c r="D683" s="42"/>
      <c r="Z683">
        <f t="shared" si="280"/>
        <v>0</v>
      </c>
      <c r="AA683" s="80">
        <f t="shared" si="281"/>
        <v>3.4471155238050962E-3</v>
      </c>
      <c r="AB683" s="80">
        <f t="shared" si="293"/>
        <v>-9999</v>
      </c>
      <c r="AC683" s="80">
        <f t="shared" si="294"/>
        <v>0</v>
      </c>
      <c r="AD683" s="80">
        <f t="shared" si="290"/>
        <v>-9999</v>
      </c>
      <c r="AE683" s="80">
        <f t="shared" si="295"/>
        <v>0</v>
      </c>
      <c r="AF683">
        <f t="shared" si="291"/>
        <v>-9999</v>
      </c>
      <c r="AG683" s="106"/>
      <c r="AH683">
        <f t="shared" si="282"/>
        <v>-4.7256811237064993E-4</v>
      </c>
      <c r="AI683">
        <f t="shared" si="283"/>
        <v>1.2726506571333673</v>
      </c>
      <c r="AJ683">
        <f t="shared" si="284"/>
        <v>-1.9192477769216735E-2</v>
      </c>
      <c r="AK683">
        <f t="shared" si="285"/>
        <v>2.0177893546708442E-3</v>
      </c>
      <c r="AL683">
        <f t="shared" si="286"/>
        <v>7.400504878085557E-3</v>
      </c>
      <c r="AM683">
        <f t="shared" si="287"/>
        <v>3.7002693269247286E-3</v>
      </c>
      <c r="AN683" s="80">
        <f t="shared" si="292"/>
        <v>5.5946847242161011E-3</v>
      </c>
      <c r="AO683" s="80">
        <f t="shared" si="292"/>
        <v>5.5942288779216968E-3</v>
      </c>
      <c r="AP683" s="80">
        <f t="shared" si="292"/>
        <v>5.5925569914601313E-3</v>
      </c>
      <c r="AQ683" s="80">
        <f t="shared" si="292"/>
        <v>5.586425090611761E-3</v>
      </c>
      <c r="AR683" s="80">
        <f t="shared" si="292"/>
        <v>5.5639354025405052E-3</v>
      </c>
      <c r="AS683" s="80">
        <f t="shared" si="292"/>
        <v>5.4814510416755884E-3</v>
      </c>
      <c r="AT683" s="80">
        <f t="shared" si="292"/>
        <v>5.1789273836108747E-3</v>
      </c>
      <c r="AU683" s="80">
        <f t="shared" si="289"/>
        <v>4.0693807318081809E-3</v>
      </c>
    </row>
    <row r="684" spans="1:64" x14ac:dyDescent="0.2">
      <c r="A684" s="16"/>
      <c r="B684" s="16"/>
      <c r="C684" s="16"/>
      <c r="D684" s="42"/>
      <c r="Z684">
        <f t="shared" si="280"/>
        <v>0</v>
      </c>
      <c r="AA684" s="80">
        <f t="shared" si="281"/>
        <v>3.4471155238050962E-3</v>
      </c>
      <c r="AB684" s="80">
        <f t="shared" si="293"/>
        <v>-9999</v>
      </c>
      <c r="AC684" s="80">
        <f t="shared" si="294"/>
        <v>0</v>
      </c>
      <c r="AD684" s="80">
        <f t="shared" si="290"/>
        <v>-9999</v>
      </c>
      <c r="AE684" s="80">
        <f t="shared" si="295"/>
        <v>0</v>
      </c>
      <c r="AF684">
        <f t="shared" si="291"/>
        <v>-9999</v>
      </c>
      <c r="AG684" s="106"/>
      <c r="AH684">
        <f t="shared" si="282"/>
        <v>-4.7256811237064993E-4</v>
      </c>
      <c r="AI684">
        <f t="shared" si="283"/>
        <v>1.2726506571333673</v>
      </c>
      <c r="AJ684">
        <f t="shared" si="284"/>
        <v>-1.9192477769216735E-2</v>
      </c>
      <c r="AK684">
        <f t="shared" si="285"/>
        <v>2.0177893546708442E-3</v>
      </c>
      <c r="AL684">
        <f t="shared" si="286"/>
        <v>7.400504878085557E-3</v>
      </c>
      <c r="AM684">
        <f t="shared" si="287"/>
        <v>3.7002693269247286E-3</v>
      </c>
      <c r="AN684" s="80">
        <f t="shared" si="292"/>
        <v>5.5946847242161011E-3</v>
      </c>
      <c r="AO684" s="80">
        <f t="shared" si="292"/>
        <v>5.5942288779216968E-3</v>
      </c>
      <c r="AP684" s="80">
        <f t="shared" si="292"/>
        <v>5.5925569914601313E-3</v>
      </c>
      <c r="AQ684" s="80">
        <f t="shared" si="292"/>
        <v>5.586425090611761E-3</v>
      </c>
      <c r="AR684" s="80">
        <f t="shared" si="292"/>
        <v>5.5639354025405052E-3</v>
      </c>
      <c r="AS684" s="80">
        <f t="shared" si="292"/>
        <v>5.4814510416755884E-3</v>
      </c>
      <c r="AT684" s="80">
        <f t="shared" si="292"/>
        <v>5.1789273836108747E-3</v>
      </c>
      <c r="AU684" s="80">
        <f t="shared" si="289"/>
        <v>4.0693807318081809E-3</v>
      </c>
    </row>
    <row r="685" spans="1:64" x14ac:dyDescent="0.2">
      <c r="A685" s="16"/>
      <c r="B685" s="16"/>
      <c r="C685" s="16"/>
      <c r="D685" s="42"/>
      <c r="Z685">
        <f t="shared" si="280"/>
        <v>0</v>
      </c>
      <c r="AA685" s="80">
        <f t="shared" si="281"/>
        <v>3.4471155238050962E-3</v>
      </c>
      <c r="AB685" s="80">
        <f t="shared" si="293"/>
        <v>-9999</v>
      </c>
      <c r="AC685" s="80">
        <f t="shared" si="294"/>
        <v>0</v>
      </c>
      <c r="AD685" s="80">
        <f t="shared" si="290"/>
        <v>-9999</v>
      </c>
      <c r="AE685" s="80">
        <f t="shared" si="295"/>
        <v>0</v>
      </c>
      <c r="AF685">
        <f t="shared" si="291"/>
        <v>-9999</v>
      </c>
      <c r="AG685" s="106"/>
      <c r="AH685">
        <f t="shared" si="282"/>
        <v>-4.7256811237064993E-4</v>
      </c>
      <c r="AI685">
        <f t="shared" si="283"/>
        <v>1.2726506571333673</v>
      </c>
      <c r="AJ685">
        <f t="shared" si="284"/>
        <v>-1.9192477769216735E-2</v>
      </c>
      <c r="AK685">
        <f t="shared" si="285"/>
        <v>2.0177893546708442E-3</v>
      </c>
      <c r="AL685">
        <f t="shared" si="286"/>
        <v>7.400504878085557E-3</v>
      </c>
      <c r="AM685">
        <f t="shared" si="287"/>
        <v>3.7002693269247286E-3</v>
      </c>
      <c r="AN685" s="80">
        <f t="shared" si="292"/>
        <v>5.5946847242161011E-3</v>
      </c>
      <c r="AO685" s="80">
        <f t="shared" si="292"/>
        <v>5.5942288779216968E-3</v>
      </c>
      <c r="AP685" s="80">
        <f t="shared" si="292"/>
        <v>5.5925569914601313E-3</v>
      </c>
      <c r="AQ685" s="80">
        <f t="shared" si="292"/>
        <v>5.586425090611761E-3</v>
      </c>
      <c r="AR685" s="80">
        <f t="shared" si="292"/>
        <v>5.5639354025405052E-3</v>
      </c>
      <c r="AS685" s="80">
        <f t="shared" si="292"/>
        <v>5.4814510416755884E-3</v>
      </c>
      <c r="AT685" s="80">
        <f t="shared" si="292"/>
        <v>5.1789273836108747E-3</v>
      </c>
      <c r="AU685" s="80">
        <f t="shared" si="289"/>
        <v>4.0693807318081809E-3</v>
      </c>
    </row>
    <row r="686" spans="1:64" x14ac:dyDescent="0.2">
      <c r="A686" s="16"/>
      <c r="B686" s="16"/>
      <c r="C686" s="16"/>
      <c r="D686" s="42"/>
      <c r="Z686">
        <f t="shared" si="280"/>
        <v>0</v>
      </c>
      <c r="AA686" s="80">
        <f t="shared" si="281"/>
        <v>3.4471155238050962E-3</v>
      </c>
      <c r="AB686" s="80">
        <f t="shared" si="293"/>
        <v>-9999</v>
      </c>
      <c r="AC686" s="80">
        <f t="shared" si="294"/>
        <v>0</v>
      </c>
      <c r="AD686" s="80">
        <f t="shared" si="290"/>
        <v>-9999</v>
      </c>
      <c r="AE686" s="80">
        <f t="shared" si="295"/>
        <v>0</v>
      </c>
      <c r="AF686">
        <f t="shared" si="291"/>
        <v>-9999</v>
      </c>
      <c r="AG686" s="106"/>
      <c r="AH686">
        <f t="shared" si="282"/>
        <v>-4.7256811237064993E-4</v>
      </c>
      <c r="AI686">
        <f t="shared" si="283"/>
        <v>1.2726506571333673</v>
      </c>
      <c r="AJ686">
        <f t="shared" si="284"/>
        <v>-1.9192477769216735E-2</v>
      </c>
      <c r="AK686">
        <f t="shared" si="285"/>
        <v>2.0177893546708442E-3</v>
      </c>
      <c r="AL686">
        <f t="shared" si="286"/>
        <v>7.400504878085557E-3</v>
      </c>
      <c r="AM686">
        <f t="shared" si="287"/>
        <v>3.7002693269247286E-3</v>
      </c>
      <c r="AN686" s="80">
        <f t="shared" si="292"/>
        <v>5.5946847242161011E-3</v>
      </c>
      <c r="AO686" s="80">
        <f t="shared" si="292"/>
        <v>5.5942288779216968E-3</v>
      </c>
      <c r="AP686" s="80">
        <f t="shared" si="292"/>
        <v>5.5925569914601313E-3</v>
      </c>
      <c r="AQ686" s="80">
        <f t="shared" si="292"/>
        <v>5.586425090611761E-3</v>
      </c>
      <c r="AR686" s="80">
        <f t="shared" si="292"/>
        <v>5.5639354025405052E-3</v>
      </c>
      <c r="AS686" s="80">
        <f t="shared" si="292"/>
        <v>5.4814510416755884E-3</v>
      </c>
      <c r="AT686" s="80">
        <f t="shared" si="292"/>
        <v>5.1789273836108747E-3</v>
      </c>
      <c r="AU686" s="80">
        <f t="shared" si="289"/>
        <v>4.0693807318081809E-3</v>
      </c>
    </row>
    <row r="687" spans="1:64" x14ac:dyDescent="0.2">
      <c r="A687" s="16"/>
      <c r="B687" s="16"/>
      <c r="C687" s="16"/>
      <c r="D687" s="42"/>
      <c r="Z687">
        <f t="shared" si="280"/>
        <v>0</v>
      </c>
      <c r="AA687" s="80">
        <f t="shared" si="281"/>
        <v>3.4471155238050962E-3</v>
      </c>
      <c r="AB687" s="80">
        <f t="shared" si="293"/>
        <v>-9999</v>
      </c>
      <c r="AC687" s="80">
        <f t="shared" si="294"/>
        <v>0</v>
      </c>
      <c r="AD687" s="80">
        <f t="shared" si="290"/>
        <v>-9999</v>
      </c>
      <c r="AE687" s="80">
        <f t="shared" si="295"/>
        <v>0</v>
      </c>
      <c r="AF687">
        <f t="shared" si="291"/>
        <v>-9999</v>
      </c>
      <c r="AG687" s="106"/>
      <c r="AH687">
        <f t="shared" si="282"/>
        <v>-4.7256811237064993E-4</v>
      </c>
      <c r="AI687">
        <f t="shared" si="283"/>
        <v>1.2726506571333673</v>
      </c>
      <c r="AJ687">
        <f t="shared" si="284"/>
        <v>-1.9192477769216735E-2</v>
      </c>
      <c r="AK687">
        <f t="shared" si="285"/>
        <v>2.0177893546708442E-3</v>
      </c>
      <c r="AL687">
        <f t="shared" si="286"/>
        <v>7.400504878085557E-3</v>
      </c>
      <c r="AM687">
        <f t="shared" si="287"/>
        <v>3.7002693269247286E-3</v>
      </c>
      <c r="AN687" s="80">
        <f t="shared" si="292"/>
        <v>5.5946847242161011E-3</v>
      </c>
      <c r="AO687" s="80">
        <f t="shared" si="292"/>
        <v>5.5942288779216968E-3</v>
      </c>
      <c r="AP687" s="80">
        <f t="shared" si="292"/>
        <v>5.5925569914601313E-3</v>
      </c>
      <c r="AQ687" s="80">
        <f t="shared" si="292"/>
        <v>5.586425090611761E-3</v>
      </c>
      <c r="AR687" s="80">
        <f t="shared" si="292"/>
        <v>5.5639354025405052E-3</v>
      </c>
      <c r="AS687" s="80">
        <f t="shared" si="292"/>
        <v>5.4814510416755884E-3</v>
      </c>
      <c r="AT687" s="80">
        <f t="shared" si="292"/>
        <v>5.1789273836108747E-3</v>
      </c>
      <c r="AU687" s="80">
        <f t="shared" si="289"/>
        <v>4.0693807318081809E-3</v>
      </c>
      <c r="AV687" s="80"/>
      <c r="AW687" s="80"/>
      <c r="AX687" s="80"/>
      <c r="AY687" s="80"/>
      <c r="AZ687" s="80"/>
      <c r="BA687" s="80"/>
      <c r="BB687" s="80"/>
      <c r="BC687" s="80"/>
      <c r="BD687" s="80"/>
      <c r="BE687" s="80"/>
      <c r="BF687" s="80"/>
      <c r="BG687" s="80"/>
      <c r="BH687" s="80"/>
      <c r="BI687" s="80"/>
      <c r="BJ687" s="80"/>
      <c r="BK687" s="80"/>
      <c r="BL687" s="80"/>
    </row>
    <row r="688" spans="1:64" x14ac:dyDescent="0.2">
      <c r="A688" s="16"/>
      <c r="B688" s="16"/>
      <c r="C688" s="16"/>
      <c r="D688" s="42"/>
      <c r="Z688">
        <f t="shared" si="280"/>
        <v>0</v>
      </c>
      <c r="AA688" s="80">
        <f t="shared" si="281"/>
        <v>3.4471155238050962E-3</v>
      </c>
      <c r="AB688" s="80">
        <f t="shared" si="293"/>
        <v>-9999</v>
      </c>
      <c r="AC688" s="80">
        <f t="shared" si="294"/>
        <v>0</v>
      </c>
      <c r="AD688" s="80">
        <f t="shared" si="290"/>
        <v>-9999</v>
      </c>
      <c r="AE688" s="80">
        <f t="shared" si="295"/>
        <v>0</v>
      </c>
      <c r="AF688">
        <f t="shared" si="291"/>
        <v>-9999</v>
      </c>
      <c r="AG688" s="106"/>
      <c r="AH688">
        <f t="shared" si="282"/>
        <v>-4.7256811237064993E-4</v>
      </c>
      <c r="AI688">
        <f t="shared" si="283"/>
        <v>1.2726506571333673</v>
      </c>
      <c r="AJ688">
        <f t="shared" si="284"/>
        <v>-1.9192477769216735E-2</v>
      </c>
      <c r="AK688">
        <f t="shared" si="285"/>
        <v>2.0177893546708442E-3</v>
      </c>
      <c r="AL688">
        <f t="shared" si="286"/>
        <v>7.400504878085557E-3</v>
      </c>
      <c r="AM688">
        <f t="shared" si="287"/>
        <v>3.7002693269247286E-3</v>
      </c>
      <c r="AN688" s="80">
        <f t="shared" si="292"/>
        <v>5.5946847242161011E-3</v>
      </c>
      <c r="AO688" s="80">
        <f t="shared" si="292"/>
        <v>5.5942288779216968E-3</v>
      </c>
      <c r="AP688" s="80">
        <f t="shared" si="292"/>
        <v>5.5925569914601313E-3</v>
      </c>
      <c r="AQ688" s="80">
        <f t="shared" si="292"/>
        <v>5.586425090611761E-3</v>
      </c>
      <c r="AR688" s="80">
        <f t="shared" si="292"/>
        <v>5.5639354025405052E-3</v>
      </c>
      <c r="AS688" s="80">
        <f t="shared" si="292"/>
        <v>5.4814510416755884E-3</v>
      </c>
      <c r="AT688" s="80">
        <f t="shared" si="292"/>
        <v>5.1789273836108747E-3</v>
      </c>
      <c r="AU688" s="80">
        <f t="shared" si="289"/>
        <v>4.0693807318081809E-3</v>
      </c>
    </row>
    <row r="689" spans="1:47" x14ac:dyDescent="0.2">
      <c r="A689" s="16"/>
      <c r="B689" s="16"/>
      <c r="C689" s="16"/>
      <c r="D689" s="42"/>
      <c r="Z689">
        <f t="shared" si="280"/>
        <v>0</v>
      </c>
      <c r="AA689" s="80">
        <f t="shared" si="281"/>
        <v>3.4471155238050962E-3</v>
      </c>
      <c r="AB689" s="80">
        <f t="shared" si="293"/>
        <v>-9999</v>
      </c>
      <c r="AC689" s="80">
        <f t="shared" si="294"/>
        <v>0</v>
      </c>
      <c r="AD689" s="80">
        <f t="shared" si="290"/>
        <v>-9999</v>
      </c>
      <c r="AE689" s="80">
        <f t="shared" si="295"/>
        <v>0</v>
      </c>
      <c r="AF689">
        <f t="shared" si="291"/>
        <v>-9999</v>
      </c>
      <c r="AG689" s="106"/>
      <c r="AH689">
        <f t="shared" si="282"/>
        <v>-4.7256811237064993E-4</v>
      </c>
      <c r="AI689">
        <f t="shared" si="283"/>
        <v>1.2726506571333673</v>
      </c>
      <c r="AJ689">
        <f t="shared" si="284"/>
        <v>-1.9192477769216735E-2</v>
      </c>
      <c r="AK689">
        <f t="shared" si="285"/>
        <v>2.0177893546708442E-3</v>
      </c>
      <c r="AL689">
        <f t="shared" si="286"/>
        <v>7.400504878085557E-3</v>
      </c>
      <c r="AM689">
        <f t="shared" si="287"/>
        <v>3.7002693269247286E-3</v>
      </c>
      <c r="AN689" s="80">
        <f t="shared" ref="AN689:AT704" si="296">$AU689+$AB$7*SIN(AO689)</f>
        <v>5.5946847242161011E-3</v>
      </c>
      <c r="AO689" s="80">
        <f t="shared" si="296"/>
        <v>5.5942288779216968E-3</v>
      </c>
      <c r="AP689" s="80">
        <f t="shared" si="296"/>
        <v>5.5925569914601313E-3</v>
      </c>
      <c r="AQ689" s="80">
        <f t="shared" si="296"/>
        <v>5.586425090611761E-3</v>
      </c>
      <c r="AR689" s="80">
        <f t="shared" si="296"/>
        <v>5.5639354025405052E-3</v>
      </c>
      <c r="AS689" s="80">
        <f t="shared" si="296"/>
        <v>5.4814510416755884E-3</v>
      </c>
      <c r="AT689" s="80">
        <f t="shared" si="296"/>
        <v>5.1789273836108747E-3</v>
      </c>
      <c r="AU689" s="80">
        <f t="shared" si="289"/>
        <v>4.0693807318081809E-3</v>
      </c>
    </row>
    <row r="690" spans="1:47" x14ac:dyDescent="0.2">
      <c r="A690" s="16"/>
      <c r="B690" s="16"/>
      <c r="C690" s="16"/>
      <c r="D690" s="42"/>
      <c r="Z690">
        <f t="shared" si="280"/>
        <v>0</v>
      </c>
      <c r="AA690" s="80">
        <f t="shared" si="281"/>
        <v>3.4471155238050962E-3</v>
      </c>
      <c r="AB690" s="80">
        <f t="shared" si="293"/>
        <v>-9999</v>
      </c>
      <c r="AC690" s="80">
        <f t="shared" si="294"/>
        <v>0</v>
      </c>
      <c r="AD690" s="80">
        <f t="shared" si="290"/>
        <v>-9999</v>
      </c>
      <c r="AE690" s="80">
        <f t="shared" si="295"/>
        <v>0</v>
      </c>
      <c r="AF690">
        <f t="shared" si="291"/>
        <v>-9999</v>
      </c>
      <c r="AG690" s="106"/>
      <c r="AH690">
        <f t="shared" si="282"/>
        <v>-4.7256811237064993E-4</v>
      </c>
      <c r="AI690">
        <f t="shared" si="283"/>
        <v>1.2726506571333673</v>
      </c>
      <c r="AJ690">
        <f t="shared" si="284"/>
        <v>-1.9192477769216735E-2</v>
      </c>
      <c r="AK690">
        <f t="shared" si="285"/>
        <v>2.0177893546708442E-3</v>
      </c>
      <c r="AL690">
        <f t="shared" si="286"/>
        <v>7.400504878085557E-3</v>
      </c>
      <c r="AM690">
        <f t="shared" si="287"/>
        <v>3.7002693269247286E-3</v>
      </c>
      <c r="AN690" s="80">
        <f t="shared" si="296"/>
        <v>5.5946847242161011E-3</v>
      </c>
      <c r="AO690" s="80">
        <f t="shared" si="296"/>
        <v>5.5942288779216968E-3</v>
      </c>
      <c r="AP690" s="80">
        <f t="shared" si="296"/>
        <v>5.5925569914601313E-3</v>
      </c>
      <c r="AQ690" s="80">
        <f t="shared" si="296"/>
        <v>5.586425090611761E-3</v>
      </c>
      <c r="AR690" s="80">
        <f t="shared" si="296"/>
        <v>5.5639354025405052E-3</v>
      </c>
      <c r="AS690" s="80">
        <f t="shared" si="296"/>
        <v>5.4814510416755884E-3</v>
      </c>
      <c r="AT690" s="80">
        <f t="shared" si="296"/>
        <v>5.1789273836108747E-3</v>
      </c>
      <c r="AU690" s="80">
        <f t="shared" si="289"/>
        <v>4.0693807318081809E-3</v>
      </c>
    </row>
    <row r="691" spans="1:47" x14ac:dyDescent="0.2">
      <c r="A691" s="16"/>
      <c r="B691" s="16"/>
      <c r="C691" s="16"/>
      <c r="D691" s="42"/>
      <c r="Z691">
        <f t="shared" si="280"/>
        <v>0</v>
      </c>
      <c r="AA691" s="80">
        <f t="shared" si="281"/>
        <v>3.4471155238050962E-3</v>
      </c>
      <c r="AB691" s="80">
        <f t="shared" si="293"/>
        <v>-9999</v>
      </c>
      <c r="AC691" s="80">
        <f t="shared" si="294"/>
        <v>0</v>
      </c>
      <c r="AD691" s="80">
        <f t="shared" si="290"/>
        <v>-9999</v>
      </c>
      <c r="AE691" s="80">
        <f t="shared" si="295"/>
        <v>0</v>
      </c>
      <c r="AF691">
        <f t="shared" si="291"/>
        <v>-9999</v>
      </c>
      <c r="AG691" s="106"/>
      <c r="AH691">
        <f t="shared" si="282"/>
        <v>-4.7256811237064993E-4</v>
      </c>
      <c r="AI691">
        <f t="shared" si="283"/>
        <v>1.2726506571333673</v>
      </c>
      <c r="AJ691">
        <f t="shared" si="284"/>
        <v>-1.9192477769216735E-2</v>
      </c>
      <c r="AK691">
        <f t="shared" si="285"/>
        <v>2.0177893546708442E-3</v>
      </c>
      <c r="AL691">
        <f t="shared" si="286"/>
        <v>7.400504878085557E-3</v>
      </c>
      <c r="AM691">
        <f t="shared" si="287"/>
        <v>3.7002693269247286E-3</v>
      </c>
      <c r="AN691" s="80">
        <f t="shared" si="296"/>
        <v>5.5946847242161011E-3</v>
      </c>
      <c r="AO691" s="80">
        <f t="shared" si="296"/>
        <v>5.5942288779216968E-3</v>
      </c>
      <c r="AP691" s="80">
        <f t="shared" si="296"/>
        <v>5.5925569914601313E-3</v>
      </c>
      <c r="AQ691" s="80">
        <f t="shared" si="296"/>
        <v>5.586425090611761E-3</v>
      </c>
      <c r="AR691" s="80">
        <f t="shared" si="296"/>
        <v>5.5639354025405052E-3</v>
      </c>
      <c r="AS691" s="80">
        <f t="shared" si="296"/>
        <v>5.4814510416755884E-3</v>
      </c>
      <c r="AT691" s="80">
        <f t="shared" si="296"/>
        <v>5.1789273836108747E-3</v>
      </c>
      <c r="AU691" s="80">
        <f t="shared" si="289"/>
        <v>4.0693807318081809E-3</v>
      </c>
    </row>
    <row r="692" spans="1:47" x14ac:dyDescent="0.2">
      <c r="A692" s="16"/>
      <c r="B692" s="16"/>
      <c r="C692" s="16"/>
      <c r="D692" s="42"/>
      <c r="Z692">
        <f t="shared" si="280"/>
        <v>0</v>
      </c>
      <c r="AA692" s="80">
        <f t="shared" si="281"/>
        <v>3.4471155238050962E-3</v>
      </c>
      <c r="AB692" s="80">
        <f t="shared" si="293"/>
        <v>-9999</v>
      </c>
      <c r="AC692" s="80">
        <f t="shared" si="294"/>
        <v>0</v>
      </c>
      <c r="AD692" s="80">
        <f t="shared" si="290"/>
        <v>-9999</v>
      </c>
      <c r="AE692" s="80">
        <f t="shared" si="295"/>
        <v>0</v>
      </c>
      <c r="AF692">
        <f t="shared" si="291"/>
        <v>-9999</v>
      </c>
      <c r="AG692" s="106"/>
      <c r="AH692">
        <f t="shared" si="282"/>
        <v>-4.7256811237064993E-4</v>
      </c>
      <c r="AI692">
        <f t="shared" si="283"/>
        <v>1.2726506571333673</v>
      </c>
      <c r="AJ692">
        <f t="shared" si="284"/>
        <v>-1.9192477769216735E-2</v>
      </c>
      <c r="AK692">
        <f t="shared" si="285"/>
        <v>2.0177893546708442E-3</v>
      </c>
      <c r="AL692">
        <f t="shared" si="286"/>
        <v>7.400504878085557E-3</v>
      </c>
      <c r="AM692">
        <f t="shared" si="287"/>
        <v>3.7002693269247286E-3</v>
      </c>
      <c r="AN692" s="80">
        <f t="shared" si="296"/>
        <v>5.5946847242161011E-3</v>
      </c>
      <c r="AO692" s="80">
        <f t="shared" si="296"/>
        <v>5.5942288779216968E-3</v>
      </c>
      <c r="AP692" s="80">
        <f t="shared" si="296"/>
        <v>5.5925569914601313E-3</v>
      </c>
      <c r="AQ692" s="80">
        <f t="shared" si="296"/>
        <v>5.586425090611761E-3</v>
      </c>
      <c r="AR692" s="80">
        <f t="shared" si="296"/>
        <v>5.5639354025405052E-3</v>
      </c>
      <c r="AS692" s="80">
        <f t="shared" si="296"/>
        <v>5.4814510416755884E-3</v>
      </c>
      <c r="AT692" s="80">
        <f t="shared" si="296"/>
        <v>5.1789273836108747E-3</v>
      </c>
      <c r="AU692" s="80">
        <f t="shared" si="289"/>
        <v>4.0693807318081809E-3</v>
      </c>
    </row>
    <row r="693" spans="1:47" x14ac:dyDescent="0.2">
      <c r="A693" s="16"/>
      <c r="B693" s="16"/>
      <c r="C693" s="16"/>
      <c r="D693" s="42"/>
      <c r="Z693">
        <f t="shared" si="280"/>
        <v>0</v>
      </c>
      <c r="AA693" s="80">
        <f t="shared" si="281"/>
        <v>3.4471155238050962E-3</v>
      </c>
      <c r="AB693" s="80">
        <f t="shared" si="293"/>
        <v>-9999</v>
      </c>
      <c r="AC693" s="80">
        <f t="shared" si="294"/>
        <v>0</v>
      </c>
      <c r="AD693" s="80">
        <f t="shared" si="290"/>
        <v>-9999</v>
      </c>
      <c r="AE693" s="80">
        <f t="shared" si="295"/>
        <v>0</v>
      </c>
      <c r="AF693">
        <f t="shared" si="291"/>
        <v>-9999</v>
      </c>
      <c r="AG693" s="106"/>
      <c r="AH693">
        <f t="shared" si="282"/>
        <v>-4.7256811237064993E-4</v>
      </c>
      <c r="AI693">
        <f t="shared" si="283"/>
        <v>1.2726506571333673</v>
      </c>
      <c r="AJ693">
        <f t="shared" si="284"/>
        <v>-1.9192477769216735E-2</v>
      </c>
      <c r="AK693">
        <f t="shared" si="285"/>
        <v>2.0177893546708442E-3</v>
      </c>
      <c r="AL693">
        <f t="shared" si="286"/>
        <v>7.400504878085557E-3</v>
      </c>
      <c r="AM693">
        <f t="shared" si="287"/>
        <v>3.7002693269247286E-3</v>
      </c>
      <c r="AN693" s="80">
        <f t="shared" si="296"/>
        <v>5.5946847242161011E-3</v>
      </c>
      <c r="AO693" s="80">
        <f t="shared" si="296"/>
        <v>5.5942288779216968E-3</v>
      </c>
      <c r="AP693" s="80">
        <f t="shared" si="296"/>
        <v>5.5925569914601313E-3</v>
      </c>
      <c r="AQ693" s="80">
        <f t="shared" si="296"/>
        <v>5.586425090611761E-3</v>
      </c>
      <c r="AR693" s="80">
        <f t="shared" si="296"/>
        <v>5.5639354025405052E-3</v>
      </c>
      <c r="AS693" s="80">
        <f t="shared" si="296"/>
        <v>5.4814510416755884E-3</v>
      </c>
      <c r="AT693" s="80">
        <f t="shared" si="296"/>
        <v>5.1789273836108747E-3</v>
      </c>
      <c r="AU693" s="80">
        <f t="shared" si="289"/>
        <v>4.0693807318081809E-3</v>
      </c>
    </row>
    <row r="694" spans="1:47" x14ac:dyDescent="0.2">
      <c r="Z694">
        <f t="shared" si="280"/>
        <v>0</v>
      </c>
      <c r="AA694" s="80">
        <f t="shared" si="281"/>
        <v>3.4471155238050962E-3</v>
      </c>
      <c r="AB694" s="80">
        <f t="shared" si="293"/>
        <v>-9999</v>
      </c>
      <c r="AC694" s="80">
        <f t="shared" si="294"/>
        <v>0</v>
      </c>
      <c r="AD694" s="80">
        <f t="shared" si="290"/>
        <v>-9999</v>
      </c>
      <c r="AE694" s="80">
        <f t="shared" si="295"/>
        <v>0</v>
      </c>
      <c r="AF694">
        <f t="shared" si="291"/>
        <v>-9999</v>
      </c>
      <c r="AG694" s="106"/>
      <c r="AH694">
        <f t="shared" si="282"/>
        <v>-4.7256811237064993E-4</v>
      </c>
      <c r="AI694">
        <f t="shared" si="283"/>
        <v>1.2726506571333673</v>
      </c>
      <c r="AJ694">
        <f t="shared" si="284"/>
        <v>-1.9192477769216735E-2</v>
      </c>
      <c r="AK694">
        <f t="shared" si="285"/>
        <v>2.0177893546708442E-3</v>
      </c>
      <c r="AL694">
        <f t="shared" si="286"/>
        <v>7.400504878085557E-3</v>
      </c>
      <c r="AM694">
        <f t="shared" si="287"/>
        <v>3.7002693269247286E-3</v>
      </c>
      <c r="AN694" s="80">
        <f t="shared" si="296"/>
        <v>5.5946847242161011E-3</v>
      </c>
      <c r="AO694" s="80">
        <f t="shared" si="296"/>
        <v>5.5942288779216968E-3</v>
      </c>
      <c r="AP694" s="80">
        <f t="shared" si="296"/>
        <v>5.5925569914601313E-3</v>
      </c>
      <c r="AQ694" s="80">
        <f t="shared" si="296"/>
        <v>5.586425090611761E-3</v>
      </c>
      <c r="AR694" s="80">
        <f t="shared" si="296"/>
        <v>5.5639354025405052E-3</v>
      </c>
      <c r="AS694" s="80">
        <f t="shared" si="296"/>
        <v>5.4814510416755884E-3</v>
      </c>
      <c r="AT694" s="80">
        <f t="shared" si="296"/>
        <v>5.1789273836108747E-3</v>
      </c>
      <c r="AU694" s="80">
        <f t="shared" si="289"/>
        <v>4.0693807318081809E-3</v>
      </c>
    </row>
    <row r="695" spans="1:47" x14ac:dyDescent="0.2">
      <c r="Z695">
        <f t="shared" si="280"/>
        <v>0</v>
      </c>
      <c r="AA695" s="80">
        <f t="shared" si="281"/>
        <v>3.4471155238050962E-3</v>
      </c>
      <c r="AB695" s="80">
        <f t="shared" si="293"/>
        <v>-9999</v>
      </c>
      <c r="AC695" s="80">
        <f t="shared" si="294"/>
        <v>0</v>
      </c>
      <c r="AD695" s="80">
        <f t="shared" si="290"/>
        <v>-9999</v>
      </c>
      <c r="AE695" s="80">
        <f t="shared" si="295"/>
        <v>0</v>
      </c>
      <c r="AF695">
        <f t="shared" si="291"/>
        <v>-9999</v>
      </c>
      <c r="AG695" s="106"/>
      <c r="AH695">
        <f t="shared" si="282"/>
        <v>-4.7256811237064993E-4</v>
      </c>
      <c r="AI695">
        <f t="shared" si="283"/>
        <v>1.2726506571333673</v>
      </c>
      <c r="AJ695">
        <f t="shared" si="284"/>
        <v>-1.9192477769216735E-2</v>
      </c>
      <c r="AK695">
        <f t="shared" si="285"/>
        <v>2.0177893546708442E-3</v>
      </c>
      <c r="AL695">
        <f t="shared" si="286"/>
        <v>7.400504878085557E-3</v>
      </c>
      <c r="AM695">
        <f t="shared" si="287"/>
        <v>3.7002693269247286E-3</v>
      </c>
      <c r="AN695" s="80">
        <f t="shared" si="296"/>
        <v>5.5946847242161011E-3</v>
      </c>
      <c r="AO695" s="80">
        <f t="shared" si="296"/>
        <v>5.5942288779216968E-3</v>
      </c>
      <c r="AP695" s="80">
        <f t="shared" si="296"/>
        <v>5.5925569914601313E-3</v>
      </c>
      <c r="AQ695" s="80">
        <f t="shared" si="296"/>
        <v>5.586425090611761E-3</v>
      </c>
      <c r="AR695" s="80">
        <f t="shared" si="296"/>
        <v>5.5639354025405052E-3</v>
      </c>
      <c r="AS695" s="80">
        <f t="shared" si="296"/>
        <v>5.4814510416755884E-3</v>
      </c>
      <c r="AT695" s="80">
        <f t="shared" si="296"/>
        <v>5.1789273836108747E-3</v>
      </c>
      <c r="AU695" s="80">
        <f t="shared" si="289"/>
        <v>4.0693807318081809E-3</v>
      </c>
    </row>
    <row r="696" spans="1:47" x14ac:dyDescent="0.2">
      <c r="Z696">
        <f t="shared" si="280"/>
        <v>0</v>
      </c>
      <c r="AA696" s="80">
        <f t="shared" si="281"/>
        <v>3.4471155238050962E-3</v>
      </c>
      <c r="AB696" s="80">
        <f t="shared" si="293"/>
        <v>-9999</v>
      </c>
      <c r="AC696" s="80">
        <f t="shared" si="294"/>
        <v>0</v>
      </c>
      <c r="AD696" s="80">
        <f t="shared" si="290"/>
        <v>-9999</v>
      </c>
      <c r="AE696" s="80">
        <f t="shared" si="295"/>
        <v>0</v>
      </c>
      <c r="AF696">
        <f t="shared" si="291"/>
        <v>-9999</v>
      </c>
      <c r="AG696" s="106"/>
      <c r="AH696">
        <f t="shared" si="282"/>
        <v>-4.7256811237064993E-4</v>
      </c>
      <c r="AI696">
        <f t="shared" si="283"/>
        <v>1.2726506571333673</v>
      </c>
      <c r="AJ696">
        <f t="shared" si="284"/>
        <v>-1.9192477769216735E-2</v>
      </c>
      <c r="AK696">
        <f t="shared" si="285"/>
        <v>2.0177893546708442E-3</v>
      </c>
      <c r="AL696">
        <f t="shared" si="286"/>
        <v>7.400504878085557E-3</v>
      </c>
      <c r="AM696">
        <f t="shared" si="287"/>
        <v>3.7002693269247286E-3</v>
      </c>
      <c r="AN696" s="80">
        <f t="shared" si="296"/>
        <v>5.5946847242161011E-3</v>
      </c>
      <c r="AO696" s="80">
        <f t="shared" si="296"/>
        <v>5.5942288779216968E-3</v>
      </c>
      <c r="AP696" s="80">
        <f t="shared" si="296"/>
        <v>5.5925569914601313E-3</v>
      </c>
      <c r="AQ696" s="80">
        <f t="shared" si="296"/>
        <v>5.586425090611761E-3</v>
      </c>
      <c r="AR696" s="80">
        <f t="shared" si="296"/>
        <v>5.5639354025405052E-3</v>
      </c>
      <c r="AS696" s="80">
        <f t="shared" si="296"/>
        <v>5.4814510416755884E-3</v>
      </c>
      <c r="AT696" s="80">
        <f t="shared" si="296"/>
        <v>5.1789273836108747E-3</v>
      </c>
      <c r="AU696" s="80">
        <f t="shared" si="289"/>
        <v>4.0693807318081809E-3</v>
      </c>
    </row>
    <row r="697" spans="1:47" x14ac:dyDescent="0.2">
      <c r="Z697">
        <f t="shared" si="280"/>
        <v>0</v>
      </c>
      <c r="AA697" s="80">
        <f t="shared" si="281"/>
        <v>3.4471155238050962E-3</v>
      </c>
      <c r="AB697" s="80">
        <f t="shared" si="293"/>
        <v>-9999</v>
      </c>
      <c r="AC697" s="80">
        <f t="shared" si="294"/>
        <v>0</v>
      </c>
      <c r="AD697" s="80">
        <f t="shared" si="290"/>
        <v>-9999</v>
      </c>
      <c r="AE697" s="80">
        <f t="shared" si="295"/>
        <v>0</v>
      </c>
      <c r="AF697">
        <f t="shared" si="291"/>
        <v>-9999</v>
      </c>
      <c r="AG697" s="106"/>
      <c r="AH697">
        <f t="shared" si="282"/>
        <v>-4.7256811237064993E-4</v>
      </c>
      <c r="AI697">
        <f t="shared" si="283"/>
        <v>1.2726506571333673</v>
      </c>
      <c r="AJ697">
        <f t="shared" si="284"/>
        <v>-1.9192477769216735E-2</v>
      </c>
      <c r="AK697">
        <f t="shared" si="285"/>
        <v>2.0177893546708442E-3</v>
      </c>
      <c r="AL697">
        <f t="shared" si="286"/>
        <v>7.400504878085557E-3</v>
      </c>
      <c r="AM697">
        <f t="shared" si="287"/>
        <v>3.7002693269247286E-3</v>
      </c>
      <c r="AN697" s="80">
        <f t="shared" si="296"/>
        <v>5.5946847242161011E-3</v>
      </c>
      <c r="AO697" s="80">
        <f t="shared" si="296"/>
        <v>5.5942288779216968E-3</v>
      </c>
      <c r="AP697" s="80">
        <f t="shared" si="296"/>
        <v>5.5925569914601313E-3</v>
      </c>
      <c r="AQ697" s="80">
        <f t="shared" si="296"/>
        <v>5.586425090611761E-3</v>
      </c>
      <c r="AR697" s="80">
        <f t="shared" si="296"/>
        <v>5.5639354025405052E-3</v>
      </c>
      <c r="AS697" s="80">
        <f t="shared" si="296"/>
        <v>5.4814510416755884E-3</v>
      </c>
      <c r="AT697" s="80">
        <f t="shared" si="296"/>
        <v>5.1789273836108747E-3</v>
      </c>
      <c r="AU697" s="80">
        <f t="shared" si="289"/>
        <v>4.0693807318081809E-3</v>
      </c>
    </row>
    <row r="698" spans="1:47" x14ac:dyDescent="0.2">
      <c r="Z698">
        <f t="shared" si="280"/>
        <v>0</v>
      </c>
      <c r="AA698" s="80">
        <f t="shared" si="281"/>
        <v>3.4471155238050962E-3</v>
      </c>
      <c r="AB698" s="80">
        <f t="shared" si="293"/>
        <v>-9999</v>
      </c>
      <c r="AC698" s="80">
        <f t="shared" si="294"/>
        <v>0</v>
      </c>
      <c r="AD698" s="80">
        <f t="shared" si="290"/>
        <v>-9999</v>
      </c>
      <c r="AE698" s="80">
        <f t="shared" si="295"/>
        <v>0</v>
      </c>
      <c r="AF698">
        <f t="shared" si="291"/>
        <v>-9999</v>
      </c>
      <c r="AG698" s="106"/>
      <c r="AH698">
        <f t="shared" si="282"/>
        <v>-4.7256811237064993E-4</v>
      </c>
      <c r="AI698">
        <f t="shared" si="283"/>
        <v>1.2726506571333673</v>
      </c>
      <c r="AJ698">
        <f t="shared" si="284"/>
        <v>-1.9192477769216735E-2</v>
      </c>
      <c r="AK698">
        <f t="shared" si="285"/>
        <v>2.0177893546708442E-3</v>
      </c>
      <c r="AL698">
        <f t="shared" si="286"/>
        <v>7.400504878085557E-3</v>
      </c>
      <c r="AM698">
        <f t="shared" si="287"/>
        <v>3.7002693269247286E-3</v>
      </c>
      <c r="AN698" s="80">
        <f t="shared" si="296"/>
        <v>5.5946847242161011E-3</v>
      </c>
      <c r="AO698" s="80">
        <f t="shared" si="296"/>
        <v>5.5942288779216968E-3</v>
      </c>
      <c r="AP698" s="80">
        <f t="shared" si="296"/>
        <v>5.5925569914601313E-3</v>
      </c>
      <c r="AQ698" s="80">
        <f t="shared" si="296"/>
        <v>5.586425090611761E-3</v>
      </c>
      <c r="AR698" s="80">
        <f t="shared" si="296"/>
        <v>5.5639354025405052E-3</v>
      </c>
      <c r="AS698" s="80">
        <f t="shared" si="296"/>
        <v>5.4814510416755884E-3</v>
      </c>
      <c r="AT698" s="80">
        <f t="shared" si="296"/>
        <v>5.1789273836108747E-3</v>
      </c>
      <c r="AU698" s="80">
        <f t="shared" si="289"/>
        <v>4.0693807318081809E-3</v>
      </c>
    </row>
    <row r="699" spans="1:47" x14ac:dyDescent="0.2">
      <c r="Z699">
        <f t="shared" si="280"/>
        <v>0</v>
      </c>
      <c r="AA699" s="80">
        <f t="shared" si="281"/>
        <v>3.4471155238050962E-3</v>
      </c>
      <c r="AB699" s="80">
        <f t="shared" si="293"/>
        <v>-9999</v>
      </c>
      <c r="AC699" s="80">
        <f t="shared" si="294"/>
        <v>0</v>
      </c>
      <c r="AD699" s="80">
        <f t="shared" si="290"/>
        <v>-9999</v>
      </c>
      <c r="AE699" s="80">
        <f t="shared" si="295"/>
        <v>0</v>
      </c>
      <c r="AF699">
        <f t="shared" si="291"/>
        <v>-9999</v>
      </c>
      <c r="AG699" s="106"/>
      <c r="AH699">
        <f t="shared" si="282"/>
        <v>-4.7256811237064993E-4</v>
      </c>
      <c r="AI699">
        <f t="shared" si="283"/>
        <v>1.2726506571333673</v>
      </c>
      <c r="AJ699">
        <f t="shared" si="284"/>
        <v>-1.9192477769216735E-2</v>
      </c>
      <c r="AK699">
        <f t="shared" si="285"/>
        <v>2.0177893546708442E-3</v>
      </c>
      <c r="AL699">
        <f t="shared" si="286"/>
        <v>7.400504878085557E-3</v>
      </c>
      <c r="AM699">
        <f t="shared" si="287"/>
        <v>3.7002693269247286E-3</v>
      </c>
      <c r="AN699" s="80">
        <f t="shared" si="296"/>
        <v>5.5946847242161011E-3</v>
      </c>
      <c r="AO699" s="80">
        <f t="shared" si="296"/>
        <v>5.5942288779216968E-3</v>
      </c>
      <c r="AP699" s="80">
        <f t="shared" si="296"/>
        <v>5.5925569914601313E-3</v>
      </c>
      <c r="AQ699" s="80">
        <f t="shared" si="296"/>
        <v>5.586425090611761E-3</v>
      </c>
      <c r="AR699" s="80">
        <f t="shared" si="296"/>
        <v>5.5639354025405052E-3</v>
      </c>
      <c r="AS699" s="80">
        <f t="shared" si="296"/>
        <v>5.4814510416755884E-3</v>
      </c>
      <c r="AT699" s="80">
        <f t="shared" si="296"/>
        <v>5.1789273836108747E-3</v>
      </c>
      <c r="AU699" s="80">
        <f t="shared" si="289"/>
        <v>4.0693807318081809E-3</v>
      </c>
    </row>
    <row r="700" spans="1:47" x14ac:dyDescent="0.2">
      <c r="Z700">
        <f t="shared" si="280"/>
        <v>0</v>
      </c>
      <c r="AA700" s="80">
        <f t="shared" si="281"/>
        <v>3.4471155238050962E-3</v>
      </c>
      <c r="AB700" s="80">
        <f t="shared" si="293"/>
        <v>-9999</v>
      </c>
      <c r="AC700" s="80">
        <f t="shared" si="294"/>
        <v>0</v>
      </c>
      <c r="AD700" s="80">
        <f t="shared" si="290"/>
        <v>-9999</v>
      </c>
      <c r="AE700" s="80">
        <f t="shared" si="295"/>
        <v>0</v>
      </c>
      <c r="AF700">
        <f t="shared" si="291"/>
        <v>-9999</v>
      </c>
      <c r="AG700" s="106"/>
      <c r="AH700">
        <f t="shared" si="282"/>
        <v>-4.7256811237064993E-4</v>
      </c>
      <c r="AI700">
        <f t="shared" si="283"/>
        <v>1.2726506571333673</v>
      </c>
      <c r="AJ700">
        <f t="shared" si="284"/>
        <v>-1.9192477769216735E-2</v>
      </c>
      <c r="AK700">
        <f t="shared" si="285"/>
        <v>2.0177893546708442E-3</v>
      </c>
      <c r="AL700">
        <f t="shared" si="286"/>
        <v>7.400504878085557E-3</v>
      </c>
      <c r="AM700">
        <f t="shared" si="287"/>
        <v>3.7002693269247286E-3</v>
      </c>
      <c r="AN700" s="80">
        <f t="shared" si="296"/>
        <v>5.5946847242161011E-3</v>
      </c>
      <c r="AO700" s="80">
        <f t="shared" si="296"/>
        <v>5.5942288779216968E-3</v>
      </c>
      <c r="AP700" s="80">
        <f t="shared" si="296"/>
        <v>5.5925569914601313E-3</v>
      </c>
      <c r="AQ700" s="80">
        <f t="shared" si="296"/>
        <v>5.586425090611761E-3</v>
      </c>
      <c r="AR700" s="80">
        <f t="shared" si="296"/>
        <v>5.5639354025405052E-3</v>
      </c>
      <c r="AS700" s="80">
        <f t="shared" si="296"/>
        <v>5.4814510416755884E-3</v>
      </c>
      <c r="AT700" s="80">
        <f t="shared" si="296"/>
        <v>5.1789273836108747E-3</v>
      </c>
      <c r="AU700" s="80">
        <f t="shared" si="289"/>
        <v>4.0693807318081809E-3</v>
      </c>
    </row>
    <row r="701" spans="1:47" x14ac:dyDescent="0.2">
      <c r="Z701">
        <f t="shared" si="280"/>
        <v>0</v>
      </c>
      <c r="AA701" s="80">
        <f t="shared" si="281"/>
        <v>3.4471155238050962E-3</v>
      </c>
      <c r="AB701" s="80">
        <f t="shared" si="293"/>
        <v>-9999</v>
      </c>
      <c r="AC701" s="80">
        <f t="shared" si="294"/>
        <v>0</v>
      </c>
      <c r="AD701" s="80">
        <f t="shared" si="290"/>
        <v>-9999</v>
      </c>
      <c r="AE701" s="80">
        <f t="shared" si="295"/>
        <v>0</v>
      </c>
      <c r="AF701">
        <f t="shared" si="291"/>
        <v>-9999</v>
      </c>
      <c r="AG701" s="106"/>
      <c r="AH701">
        <f t="shared" si="282"/>
        <v>-4.7256811237064993E-4</v>
      </c>
      <c r="AI701">
        <f t="shared" si="283"/>
        <v>1.2726506571333673</v>
      </c>
      <c r="AJ701">
        <f t="shared" si="284"/>
        <v>-1.9192477769216735E-2</v>
      </c>
      <c r="AK701">
        <f t="shared" si="285"/>
        <v>2.0177893546708442E-3</v>
      </c>
      <c r="AL701">
        <f t="shared" si="286"/>
        <v>7.400504878085557E-3</v>
      </c>
      <c r="AM701">
        <f t="shared" si="287"/>
        <v>3.7002693269247286E-3</v>
      </c>
      <c r="AN701" s="80">
        <f t="shared" si="296"/>
        <v>5.5946847242161011E-3</v>
      </c>
      <c r="AO701" s="80">
        <f t="shared" si="296"/>
        <v>5.5942288779216968E-3</v>
      </c>
      <c r="AP701" s="80">
        <f t="shared" si="296"/>
        <v>5.5925569914601313E-3</v>
      </c>
      <c r="AQ701" s="80">
        <f t="shared" si="296"/>
        <v>5.586425090611761E-3</v>
      </c>
      <c r="AR701" s="80">
        <f t="shared" si="296"/>
        <v>5.5639354025405052E-3</v>
      </c>
      <c r="AS701" s="80">
        <f t="shared" si="296"/>
        <v>5.4814510416755884E-3</v>
      </c>
      <c r="AT701" s="80">
        <f t="shared" si="296"/>
        <v>5.1789273836108747E-3</v>
      </c>
      <c r="AU701" s="80">
        <f t="shared" si="289"/>
        <v>4.0693807318081809E-3</v>
      </c>
    </row>
    <row r="702" spans="1:47" x14ac:dyDescent="0.2">
      <c r="Z702">
        <f t="shared" si="280"/>
        <v>0</v>
      </c>
      <c r="AA702" s="80">
        <f t="shared" si="281"/>
        <v>3.4471155238050962E-3</v>
      </c>
      <c r="AB702" s="80">
        <f t="shared" si="293"/>
        <v>-9999</v>
      </c>
      <c r="AC702" s="80">
        <f t="shared" si="294"/>
        <v>0</v>
      </c>
      <c r="AD702" s="80">
        <f t="shared" si="290"/>
        <v>-9999</v>
      </c>
      <c r="AE702" s="80">
        <f t="shared" si="295"/>
        <v>0</v>
      </c>
      <c r="AF702">
        <f t="shared" si="291"/>
        <v>-9999</v>
      </c>
      <c r="AG702" s="106"/>
      <c r="AH702">
        <f t="shared" si="282"/>
        <v>-4.7256811237064993E-4</v>
      </c>
      <c r="AI702">
        <f t="shared" si="283"/>
        <v>1.2726506571333673</v>
      </c>
      <c r="AJ702">
        <f t="shared" si="284"/>
        <v>-1.9192477769216735E-2</v>
      </c>
      <c r="AK702">
        <f t="shared" si="285"/>
        <v>2.0177893546708442E-3</v>
      </c>
      <c r="AL702">
        <f t="shared" si="286"/>
        <v>7.400504878085557E-3</v>
      </c>
      <c r="AM702">
        <f t="shared" si="287"/>
        <v>3.7002693269247286E-3</v>
      </c>
      <c r="AN702" s="80">
        <f t="shared" si="296"/>
        <v>5.5946847242161011E-3</v>
      </c>
      <c r="AO702" s="80">
        <f t="shared" si="296"/>
        <v>5.5942288779216968E-3</v>
      </c>
      <c r="AP702" s="80">
        <f t="shared" si="296"/>
        <v>5.5925569914601313E-3</v>
      </c>
      <c r="AQ702" s="80">
        <f t="shared" si="296"/>
        <v>5.586425090611761E-3</v>
      </c>
      <c r="AR702" s="80">
        <f t="shared" si="296"/>
        <v>5.5639354025405052E-3</v>
      </c>
      <c r="AS702" s="80">
        <f t="shared" si="296"/>
        <v>5.4814510416755884E-3</v>
      </c>
      <c r="AT702" s="80">
        <f t="shared" si="296"/>
        <v>5.1789273836108747E-3</v>
      </c>
      <c r="AU702" s="80">
        <f t="shared" si="289"/>
        <v>4.0693807318081809E-3</v>
      </c>
    </row>
    <row r="703" spans="1:47" x14ac:dyDescent="0.2">
      <c r="Z703">
        <f t="shared" si="280"/>
        <v>0</v>
      </c>
      <c r="AA703" s="80">
        <f t="shared" si="281"/>
        <v>3.4471155238050962E-3</v>
      </c>
      <c r="AB703" s="80">
        <f t="shared" si="293"/>
        <v>-9999</v>
      </c>
      <c r="AC703" s="80">
        <f t="shared" si="294"/>
        <v>0</v>
      </c>
      <c r="AD703" s="80">
        <f t="shared" si="290"/>
        <v>-9999</v>
      </c>
      <c r="AE703" s="80">
        <f t="shared" si="295"/>
        <v>0</v>
      </c>
      <c r="AF703">
        <f t="shared" si="291"/>
        <v>-9999</v>
      </c>
      <c r="AG703" s="106"/>
      <c r="AH703">
        <f t="shared" si="282"/>
        <v>-4.7256811237064993E-4</v>
      </c>
      <c r="AI703">
        <f t="shared" si="283"/>
        <v>1.2726506571333673</v>
      </c>
      <c r="AJ703">
        <f t="shared" si="284"/>
        <v>-1.9192477769216735E-2</v>
      </c>
      <c r="AK703">
        <f t="shared" si="285"/>
        <v>2.0177893546708442E-3</v>
      </c>
      <c r="AL703">
        <f t="shared" si="286"/>
        <v>7.400504878085557E-3</v>
      </c>
      <c r="AM703">
        <f t="shared" si="287"/>
        <v>3.7002693269247286E-3</v>
      </c>
      <c r="AN703" s="80">
        <f t="shared" si="296"/>
        <v>5.5946847242161011E-3</v>
      </c>
      <c r="AO703" s="80">
        <f t="shared" si="296"/>
        <v>5.5942288779216968E-3</v>
      </c>
      <c r="AP703" s="80">
        <f t="shared" si="296"/>
        <v>5.5925569914601313E-3</v>
      </c>
      <c r="AQ703" s="80">
        <f t="shared" si="296"/>
        <v>5.586425090611761E-3</v>
      </c>
      <c r="AR703" s="80">
        <f t="shared" si="296"/>
        <v>5.5639354025405052E-3</v>
      </c>
      <c r="AS703" s="80">
        <f t="shared" si="296"/>
        <v>5.4814510416755884E-3</v>
      </c>
      <c r="AT703" s="80">
        <f t="shared" si="296"/>
        <v>5.1789273836108747E-3</v>
      </c>
      <c r="AU703" s="80">
        <f t="shared" si="289"/>
        <v>4.0693807318081809E-3</v>
      </c>
    </row>
    <row r="704" spans="1:47" x14ac:dyDescent="0.2">
      <c r="Z704">
        <f t="shared" si="280"/>
        <v>0</v>
      </c>
      <c r="AA704" s="80">
        <f t="shared" si="281"/>
        <v>3.4471155238050962E-3</v>
      </c>
      <c r="AB704" s="80">
        <f t="shared" si="293"/>
        <v>-9999</v>
      </c>
      <c r="AC704" s="80">
        <f t="shared" si="294"/>
        <v>0</v>
      </c>
      <c r="AD704" s="80">
        <f t="shared" si="290"/>
        <v>-9999</v>
      </c>
      <c r="AE704" s="80">
        <f t="shared" si="295"/>
        <v>0</v>
      </c>
      <c r="AF704">
        <f t="shared" si="291"/>
        <v>-9999</v>
      </c>
      <c r="AG704" s="106"/>
      <c r="AH704">
        <f t="shared" si="282"/>
        <v>-4.7256811237064993E-4</v>
      </c>
      <c r="AI704">
        <f t="shared" si="283"/>
        <v>1.2726506571333673</v>
      </c>
      <c r="AJ704">
        <f t="shared" si="284"/>
        <v>-1.9192477769216735E-2</v>
      </c>
      <c r="AK704">
        <f t="shared" si="285"/>
        <v>2.0177893546708442E-3</v>
      </c>
      <c r="AL704">
        <f t="shared" si="286"/>
        <v>7.400504878085557E-3</v>
      </c>
      <c r="AM704">
        <f t="shared" si="287"/>
        <v>3.7002693269247286E-3</v>
      </c>
      <c r="AN704" s="80">
        <f t="shared" si="296"/>
        <v>5.5946847242161011E-3</v>
      </c>
      <c r="AO704" s="80">
        <f t="shared" si="296"/>
        <v>5.5942288779216968E-3</v>
      </c>
      <c r="AP704" s="80">
        <f t="shared" si="296"/>
        <v>5.5925569914601313E-3</v>
      </c>
      <c r="AQ704" s="80">
        <f t="shared" si="296"/>
        <v>5.586425090611761E-3</v>
      </c>
      <c r="AR704" s="80">
        <f t="shared" si="296"/>
        <v>5.5639354025405052E-3</v>
      </c>
      <c r="AS704" s="80">
        <f t="shared" si="296"/>
        <v>5.4814510416755884E-3</v>
      </c>
      <c r="AT704" s="80">
        <f t="shared" si="296"/>
        <v>5.1789273836108747E-3</v>
      </c>
      <c r="AU704" s="80">
        <f t="shared" si="289"/>
        <v>4.0693807318081809E-3</v>
      </c>
    </row>
    <row r="705" spans="26:47" x14ac:dyDescent="0.2">
      <c r="Z705">
        <f t="shared" si="280"/>
        <v>0</v>
      </c>
      <c r="AA705" s="80">
        <f t="shared" si="281"/>
        <v>3.4471155238050962E-3</v>
      </c>
      <c r="AB705" s="80">
        <f t="shared" si="293"/>
        <v>-9999</v>
      </c>
      <c r="AC705" s="80">
        <f t="shared" si="294"/>
        <v>0</v>
      </c>
      <c r="AD705" s="80">
        <f t="shared" si="290"/>
        <v>-9999</v>
      </c>
      <c r="AE705" s="80">
        <f t="shared" si="295"/>
        <v>0</v>
      </c>
      <c r="AF705">
        <f t="shared" si="291"/>
        <v>-9999</v>
      </c>
      <c r="AG705" s="106"/>
      <c r="AH705">
        <f t="shared" si="282"/>
        <v>-4.7256811237064993E-4</v>
      </c>
      <c r="AI705">
        <f t="shared" si="283"/>
        <v>1.2726506571333673</v>
      </c>
      <c r="AJ705">
        <f t="shared" si="284"/>
        <v>-1.9192477769216735E-2</v>
      </c>
      <c r="AK705">
        <f t="shared" si="285"/>
        <v>2.0177893546708442E-3</v>
      </c>
      <c r="AL705">
        <f t="shared" si="286"/>
        <v>7.400504878085557E-3</v>
      </c>
      <c r="AM705">
        <f t="shared" si="287"/>
        <v>3.7002693269247286E-3</v>
      </c>
      <c r="AN705" s="80">
        <f t="shared" ref="AN705:AT720" si="297">$AU705+$AB$7*SIN(AO705)</f>
        <v>5.5946847242161011E-3</v>
      </c>
      <c r="AO705" s="80">
        <f t="shared" si="297"/>
        <v>5.5942288779216968E-3</v>
      </c>
      <c r="AP705" s="80">
        <f t="shared" si="297"/>
        <v>5.5925569914601313E-3</v>
      </c>
      <c r="AQ705" s="80">
        <f t="shared" si="297"/>
        <v>5.586425090611761E-3</v>
      </c>
      <c r="AR705" s="80">
        <f t="shared" si="297"/>
        <v>5.5639354025405052E-3</v>
      </c>
      <c r="AS705" s="80">
        <f t="shared" si="297"/>
        <v>5.4814510416755884E-3</v>
      </c>
      <c r="AT705" s="80">
        <f t="shared" si="297"/>
        <v>5.1789273836108747E-3</v>
      </c>
      <c r="AU705" s="80">
        <f t="shared" si="289"/>
        <v>4.0693807318081809E-3</v>
      </c>
    </row>
    <row r="706" spans="26:47" x14ac:dyDescent="0.2">
      <c r="Z706">
        <f t="shared" si="280"/>
        <v>0</v>
      </c>
      <c r="AA706" s="80">
        <f t="shared" si="281"/>
        <v>3.4471155238050962E-3</v>
      </c>
      <c r="AB706" s="80">
        <f t="shared" si="293"/>
        <v>-9999</v>
      </c>
      <c r="AC706" s="80">
        <f t="shared" si="294"/>
        <v>0</v>
      </c>
      <c r="AD706" s="80">
        <f t="shared" si="290"/>
        <v>-9999</v>
      </c>
      <c r="AE706" s="80">
        <f t="shared" si="295"/>
        <v>0</v>
      </c>
      <c r="AF706">
        <f t="shared" si="291"/>
        <v>-9999</v>
      </c>
      <c r="AG706" s="106"/>
      <c r="AH706">
        <f t="shared" si="282"/>
        <v>-4.7256811237064993E-4</v>
      </c>
      <c r="AI706">
        <f t="shared" si="283"/>
        <v>1.2726506571333673</v>
      </c>
      <c r="AJ706">
        <f t="shared" si="284"/>
        <v>-1.9192477769216735E-2</v>
      </c>
      <c r="AK706">
        <f t="shared" si="285"/>
        <v>2.0177893546708442E-3</v>
      </c>
      <c r="AL706">
        <f t="shared" si="286"/>
        <v>7.400504878085557E-3</v>
      </c>
      <c r="AM706">
        <f t="shared" si="287"/>
        <v>3.7002693269247286E-3</v>
      </c>
      <c r="AN706" s="80">
        <f t="shared" si="297"/>
        <v>5.5946847242161011E-3</v>
      </c>
      <c r="AO706" s="80">
        <f t="shared" si="297"/>
        <v>5.5942288779216968E-3</v>
      </c>
      <c r="AP706" s="80">
        <f t="shared" si="297"/>
        <v>5.5925569914601313E-3</v>
      </c>
      <c r="AQ706" s="80">
        <f t="shared" si="297"/>
        <v>5.586425090611761E-3</v>
      </c>
      <c r="AR706" s="80">
        <f t="shared" si="297"/>
        <v>5.5639354025405052E-3</v>
      </c>
      <c r="AS706" s="80">
        <f t="shared" si="297"/>
        <v>5.4814510416755884E-3</v>
      </c>
      <c r="AT706" s="80">
        <f t="shared" si="297"/>
        <v>5.1789273836108747E-3</v>
      </c>
      <c r="AU706" s="80">
        <f t="shared" si="289"/>
        <v>4.0693807318081809E-3</v>
      </c>
    </row>
    <row r="707" spans="26:47" x14ac:dyDescent="0.2">
      <c r="Z707">
        <f t="shared" si="280"/>
        <v>0</v>
      </c>
      <c r="AA707" s="80">
        <f t="shared" si="281"/>
        <v>3.4471155238050962E-3</v>
      </c>
      <c r="AB707" s="80">
        <f t="shared" si="293"/>
        <v>-9999</v>
      </c>
      <c r="AC707" s="80">
        <f t="shared" si="294"/>
        <v>0</v>
      </c>
      <c r="AD707" s="80">
        <f t="shared" si="290"/>
        <v>-9999</v>
      </c>
      <c r="AE707" s="80">
        <f t="shared" si="295"/>
        <v>0</v>
      </c>
      <c r="AF707">
        <f t="shared" si="291"/>
        <v>-9999</v>
      </c>
      <c r="AG707" s="106"/>
      <c r="AH707">
        <f t="shared" si="282"/>
        <v>-4.7256811237064993E-4</v>
      </c>
      <c r="AI707">
        <f t="shared" si="283"/>
        <v>1.2726506571333673</v>
      </c>
      <c r="AJ707">
        <f t="shared" si="284"/>
        <v>-1.9192477769216735E-2</v>
      </c>
      <c r="AK707">
        <f t="shared" si="285"/>
        <v>2.0177893546708442E-3</v>
      </c>
      <c r="AL707">
        <f t="shared" si="286"/>
        <v>7.400504878085557E-3</v>
      </c>
      <c r="AM707">
        <f t="shared" si="287"/>
        <v>3.7002693269247286E-3</v>
      </c>
      <c r="AN707" s="80">
        <f t="shared" si="297"/>
        <v>5.5946847242161011E-3</v>
      </c>
      <c r="AO707" s="80">
        <f t="shared" si="297"/>
        <v>5.5942288779216968E-3</v>
      </c>
      <c r="AP707" s="80">
        <f t="shared" si="297"/>
        <v>5.5925569914601313E-3</v>
      </c>
      <c r="AQ707" s="80">
        <f t="shared" si="297"/>
        <v>5.586425090611761E-3</v>
      </c>
      <c r="AR707" s="80">
        <f t="shared" si="297"/>
        <v>5.5639354025405052E-3</v>
      </c>
      <c r="AS707" s="80">
        <f t="shared" si="297"/>
        <v>5.4814510416755884E-3</v>
      </c>
      <c r="AT707" s="80">
        <f t="shared" si="297"/>
        <v>5.1789273836108747E-3</v>
      </c>
      <c r="AU707" s="80">
        <f t="shared" si="289"/>
        <v>4.0693807318081809E-3</v>
      </c>
    </row>
    <row r="708" spans="26:47" x14ac:dyDescent="0.2">
      <c r="Z708">
        <f t="shared" si="280"/>
        <v>0</v>
      </c>
      <c r="AA708" s="80">
        <f t="shared" si="281"/>
        <v>3.4471155238050962E-3</v>
      </c>
      <c r="AB708" s="80">
        <f t="shared" si="293"/>
        <v>-9999</v>
      </c>
      <c r="AC708" s="80">
        <f t="shared" si="294"/>
        <v>0</v>
      </c>
      <c r="AD708" s="80">
        <f t="shared" si="290"/>
        <v>-9999</v>
      </c>
      <c r="AE708" s="80">
        <f t="shared" si="295"/>
        <v>0</v>
      </c>
      <c r="AF708">
        <f t="shared" si="291"/>
        <v>-9999</v>
      </c>
      <c r="AG708" s="106"/>
      <c r="AH708">
        <f t="shared" si="282"/>
        <v>-4.7256811237064993E-4</v>
      </c>
      <c r="AI708">
        <f t="shared" si="283"/>
        <v>1.2726506571333673</v>
      </c>
      <c r="AJ708">
        <f t="shared" si="284"/>
        <v>-1.9192477769216735E-2</v>
      </c>
      <c r="AK708">
        <f t="shared" si="285"/>
        <v>2.0177893546708442E-3</v>
      </c>
      <c r="AL708">
        <f t="shared" si="286"/>
        <v>7.400504878085557E-3</v>
      </c>
      <c r="AM708">
        <f t="shared" si="287"/>
        <v>3.7002693269247286E-3</v>
      </c>
      <c r="AN708" s="80">
        <f t="shared" si="297"/>
        <v>5.5946847242161011E-3</v>
      </c>
      <c r="AO708" s="80">
        <f t="shared" si="297"/>
        <v>5.5942288779216968E-3</v>
      </c>
      <c r="AP708" s="80">
        <f t="shared" si="297"/>
        <v>5.5925569914601313E-3</v>
      </c>
      <c r="AQ708" s="80">
        <f t="shared" si="297"/>
        <v>5.586425090611761E-3</v>
      </c>
      <c r="AR708" s="80">
        <f t="shared" si="297"/>
        <v>5.5639354025405052E-3</v>
      </c>
      <c r="AS708" s="80">
        <f t="shared" si="297"/>
        <v>5.4814510416755884E-3</v>
      </c>
      <c r="AT708" s="80">
        <f t="shared" si="297"/>
        <v>5.1789273836108747E-3</v>
      </c>
      <c r="AU708" s="80">
        <f t="shared" si="289"/>
        <v>4.0693807318081809E-3</v>
      </c>
    </row>
    <row r="709" spans="26:47" x14ac:dyDescent="0.2">
      <c r="Z709">
        <f t="shared" si="280"/>
        <v>0</v>
      </c>
      <c r="AA709" s="80">
        <f t="shared" si="281"/>
        <v>3.4471155238050962E-3</v>
      </c>
      <c r="AB709" s="80">
        <f t="shared" si="293"/>
        <v>-9999</v>
      </c>
      <c r="AC709" s="80">
        <f t="shared" si="294"/>
        <v>0</v>
      </c>
      <c r="AD709" s="80">
        <f t="shared" si="290"/>
        <v>-9999</v>
      </c>
      <c r="AE709" s="80">
        <f t="shared" si="295"/>
        <v>0</v>
      </c>
      <c r="AF709">
        <f t="shared" si="291"/>
        <v>-9999</v>
      </c>
      <c r="AG709" s="106"/>
      <c r="AH709">
        <f t="shared" si="282"/>
        <v>-4.7256811237064993E-4</v>
      </c>
      <c r="AI709">
        <f t="shared" si="283"/>
        <v>1.2726506571333673</v>
      </c>
      <c r="AJ709">
        <f t="shared" si="284"/>
        <v>-1.9192477769216735E-2</v>
      </c>
      <c r="AK709">
        <f t="shared" si="285"/>
        <v>2.0177893546708442E-3</v>
      </c>
      <c r="AL709">
        <f t="shared" si="286"/>
        <v>7.400504878085557E-3</v>
      </c>
      <c r="AM709">
        <f t="shared" si="287"/>
        <v>3.7002693269247286E-3</v>
      </c>
      <c r="AN709" s="80">
        <f t="shared" si="297"/>
        <v>5.5946847242161011E-3</v>
      </c>
      <c r="AO709" s="80">
        <f t="shared" si="297"/>
        <v>5.5942288779216968E-3</v>
      </c>
      <c r="AP709" s="80">
        <f t="shared" si="297"/>
        <v>5.5925569914601313E-3</v>
      </c>
      <c r="AQ709" s="80">
        <f t="shared" si="297"/>
        <v>5.586425090611761E-3</v>
      </c>
      <c r="AR709" s="80">
        <f t="shared" si="297"/>
        <v>5.5639354025405052E-3</v>
      </c>
      <c r="AS709" s="80">
        <f t="shared" si="297"/>
        <v>5.4814510416755884E-3</v>
      </c>
      <c r="AT709" s="80">
        <f t="shared" si="297"/>
        <v>5.1789273836108747E-3</v>
      </c>
      <c r="AU709" s="80">
        <f t="shared" si="289"/>
        <v>4.0693807318081809E-3</v>
      </c>
    </row>
    <row r="710" spans="26:47" x14ac:dyDescent="0.2">
      <c r="Z710">
        <f t="shared" si="280"/>
        <v>0</v>
      </c>
      <c r="AA710" s="80">
        <f t="shared" si="281"/>
        <v>3.4471155238050962E-3</v>
      </c>
      <c r="AB710" s="80">
        <f t="shared" si="293"/>
        <v>-9999</v>
      </c>
      <c r="AC710" s="80">
        <f t="shared" si="294"/>
        <v>0</v>
      </c>
      <c r="AD710" s="80">
        <f t="shared" si="290"/>
        <v>-9999</v>
      </c>
      <c r="AE710" s="80">
        <f t="shared" si="295"/>
        <v>0</v>
      </c>
      <c r="AF710">
        <f t="shared" si="291"/>
        <v>-9999</v>
      </c>
      <c r="AG710" s="106"/>
      <c r="AH710">
        <f t="shared" si="282"/>
        <v>-4.7256811237064993E-4</v>
      </c>
      <c r="AI710">
        <f t="shared" si="283"/>
        <v>1.2726506571333673</v>
      </c>
      <c r="AJ710">
        <f t="shared" si="284"/>
        <v>-1.9192477769216735E-2</v>
      </c>
      <c r="AK710">
        <f t="shared" si="285"/>
        <v>2.0177893546708442E-3</v>
      </c>
      <c r="AL710">
        <f t="shared" si="286"/>
        <v>7.400504878085557E-3</v>
      </c>
      <c r="AM710">
        <f t="shared" si="287"/>
        <v>3.7002693269247286E-3</v>
      </c>
      <c r="AN710" s="80">
        <f t="shared" si="297"/>
        <v>5.5946847242161011E-3</v>
      </c>
      <c r="AO710" s="80">
        <f t="shared" si="297"/>
        <v>5.5942288779216968E-3</v>
      </c>
      <c r="AP710" s="80">
        <f t="shared" si="297"/>
        <v>5.5925569914601313E-3</v>
      </c>
      <c r="AQ710" s="80">
        <f t="shared" si="297"/>
        <v>5.586425090611761E-3</v>
      </c>
      <c r="AR710" s="80">
        <f t="shared" si="297"/>
        <v>5.5639354025405052E-3</v>
      </c>
      <c r="AS710" s="80">
        <f t="shared" si="297"/>
        <v>5.4814510416755884E-3</v>
      </c>
      <c r="AT710" s="80">
        <f t="shared" si="297"/>
        <v>5.1789273836108747E-3</v>
      </c>
      <c r="AU710" s="80">
        <f t="shared" si="289"/>
        <v>4.0693807318081809E-3</v>
      </c>
    </row>
    <row r="711" spans="26:47" x14ac:dyDescent="0.2">
      <c r="Z711">
        <f t="shared" si="280"/>
        <v>0</v>
      </c>
      <c r="AA711" s="80">
        <f t="shared" si="281"/>
        <v>3.4471155238050962E-3</v>
      </c>
      <c r="AB711" s="80">
        <f t="shared" si="293"/>
        <v>-9999</v>
      </c>
      <c r="AC711" s="80">
        <f t="shared" si="294"/>
        <v>0</v>
      </c>
      <c r="AD711" s="80">
        <f t="shared" si="290"/>
        <v>-9999</v>
      </c>
      <c r="AE711" s="80">
        <f t="shared" si="295"/>
        <v>0</v>
      </c>
      <c r="AF711">
        <f t="shared" si="291"/>
        <v>-9999</v>
      </c>
      <c r="AG711" s="106"/>
      <c r="AH711">
        <f t="shared" si="282"/>
        <v>-4.7256811237064993E-4</v>
      </c>
      <c r="AI711">
        <f t="shared" si="283"/>
        <v>1.2726506571333673</v>
      </c>
      <c r="AJ711">
        <f t="shared" si="284"/>
        <v>-1.9192477769216735E-2</v>
      </c>
      <c r="AK711">
        <f t="shared" si="285"/>
        <v>2.0177893546708442E-3</v>
      </c>
      <c r="AL711">
        <f t="shared" si="286"/>
        <v>7.400504878085557E-3</v>
      </c>
      <c r="AM711">
        <f t="shared" si="287"/>
        <v>3.7002693269247286E-3</v>
      </c>
      <c r="AN711" s="80">
        <f t="shared" si="297"/>
        <v>5.5946847242161011E-3</v>
      </c>
      <c r="AO711" s="80">
        <f t="shared" si="297"/>
        <v>5.5942288779216968E-3</v>
      </c>
      <c r="AP711" s="80">
        <f t="shared" si="297"/>
        <v>5.5925569914601313E-3</v>
      </c>
      <c r="AQ711" s="80">
        <f t="shared" si="297"/>
        <v>5.586425090611761E-3</v>
      </c>
      <c r="AR711" s="80">
        <f t="shared" si="297"/>
        <v>5.5639354025405052E-3</v>
      </c>
      <c r="AS711" s="80">
        <f t="shared" si="297"/>
        <v>5.4814510416755884E-3</v>
      </c>
      <c r="AT711" s="80">
        <f t="shared" si="297"/>
        <v>5.1789273836108747E-3</v>
      </c>
      <c r="AU711" s="80">
        <f t="shared" si="289"/>
        <v>4.0693807318081809E-3</v>
      </c>
    </row>
    <row r="712" spans="26:47" x14ac:dyDescent="0.2">
      <c r="Z712">
        <f t="shared" si="280"/>
        <v>0</v>
      </c>
      <c r="AA712" s="80">
        <f t="shared" si="281"/>
        <v>3.4471155238050962E-3</v>
      </c>
      <c r="AB712" s="80">
        <f t="shared" si="293"/>
        <v>-9999</v>
      </c>
      <c r="AC712" s="80">
        <f t="shared" si="294"/>
        <v>0</v>
      </c>
      <c r="AD712" s="80">
        <f t="shared" si="290"/>
        <v>-9999</v>
      </c>
      <c r="AE712" s="80">
        <f t="shared" si="295"/>
        <v>0</v>
      </c>
      <c r="AF712">
        <f t="shared" si="291"/>
        <v>-9999</v>
      </c>
      <c r="AG712" s="106"/>
      <c r="AH712">
        <f t="shared" si="282"/>
        <v>-4.7256811237064993E-4</v>
      </c>
      <c r="AI712">
        <f t="shared" si="283"/>
        <v>1.2726506571333673</v>
      </c>
      <c r="AJ712">
        <f t="shared" si="284"/>
        <v>-1.9192477769216735E-2</v>
      </c>
      <c r="AK712">
        <f t="shared" si="285"/>
        <v>2.0177893546708442E-3</v>
      </c>
      <c r="AL712">
        <f t="shared" si="286"/>
        <v>7.400504878085557E-3</v>
      </c>
      <c r="AM712">
        <f t="shared" si="287"/>
        <v>3.7002693269247286E-3</v>
      </c>
      <c r="AN712" s="80">
        <f t="shared" si="297"/>
        <v>5.5946847242161011E-3</v>
      </c>
      <c r="AO712" s="80">
        <f t="shared" si="297"/>
        <v>5.5942288779216968E-3</v>
      </c>
      <c r="AP712" s="80">
        <f t="shared" si="297"/>
        <v>5.5925569914601313E-3</v>
      </c>
      <c r="AQ712" s="80">
        <f t="shared" si="297"/>
        <v>5.586425090611761E-3</v>
      </c>
      <c r="AR712" s="80">
        <f t="shared" si="297"/>
        <v>5.5639354025405052E-3</v>
      </c>
      <c r="AS712" s="80">
        <f t="shared" si="297"/>
        <v>5.4814510416755884E-3</v>
      </c>
      <c r="AT712" s="80">
        <f t="shared" si="297"/>
        <v>5.1789273836108747E-3</v>
      </c>
      <c r="AU712" s="80">
        <f t="shared" si="289"/>
        <v>4.0693807318081809E-3</v>
      </c>
    </row>
    <row r="713" spans="26:47" x14ac:dyDescent="0.2">
      <c r="Z713">
        <f t="shared" si="280"/>
        <v>0</v>
      </c>
      <c r="AA713" s="80">
        <f t="shared" si="281"/>
        <v>3.4471155238050962E-3</v>
      </c>
      <c r="AB713" s="80">
        <f t="shared" si="293"/>
        <v>-9999</v>
      </c>
      <c r="AC713" s="80">
        <f t="shared" si="294"/>
        <v>0</v>
      </c>
      <c r="AD713" s="80">
        <f t="shared" si="290"/>
        <v>-9999</v>
      </c>
      <c r="AE713" s="80">
        <f t="shared" si="295"/>
        <v>0</v>
      </c>
      <c r="AF713">
        <f t="shared" si="291"/>
        <v>-9999</v>
      </c>
      <c r="AG713" s="106"/>
      <c r="AH713">
        <f t="shared" si="282"/>
        <v>-4.7256811237064993E-4</v>
      </c>
      <c r="AI713">
        <f t="shared" si="283"/>
        <v>1.2726506571333673</v>
      </c>
      <c r="AJ713">
        <f t="shared" si="284"/>
        <v>-1.9192477769216735E-2</v>
      </c>
      <c r="AK713">
        <f t="shared" si="285"/>
        <v>2.0177893546708442E-3</v>
      </c>
      <c r="AL713">
        <f t="shared" si="286"/>
        <v>7.400504878085557E-3</v>
      </c>
      <c r="AM713">
        <f t="shared" si="287"/>
        <v>3.7002693269247286E-3</v>
      </c>
      <c r="AN713" s="80">
        <f t="shared" si="297"/>
        <v>5.5946847242161011E-3</v>
      </c>
      <c r="AO713" s="80">
        <f t="shared" si="297"/>
        <v>5.5942288779216968E-3</v>
      </c>
      <c r="AP713" s="80">
        <f t="shared" si="297"/>
        <v>5.5925569914601313E-3</v>
      </c>
      <c r="AQ713" s="80">
        <f t="shared" si="297"/>
        <v>5.586425090611761E-3</v>
      </c>
      <c r="AR713" s="80">
        <f t="shared" si="297"/>
        <v>5.5639354025405052E-3</v>
      </c>
      <c r="AS713" s="80">
        <f t="shared" si="297"/>
        <v>5.4814510416755884E-3</v>
      </c>
      <c r="AT713" s="80">
        <f t="shared" si="297"/>
        <v>5.1789273836108747E-3</v>
      </c>
      <c r="AU713" s="80">
        <f t="shared" si="289"/>
        <v>4.0693807318081809E-3</v>
      </c>
    </row>
    <row r="714" spans="26:47" x14ac:dyDescent="0.2">
      <c r="Z714">
        <f t="shared" si="280"/>
        <v>0</v>
      </c>
      <c r="AA714" s="80">
        <f t="shared" si="281"/>
        <v>3.4471155238050962E-3</v>
      </c>
      <c r="AB714" s="80">
        <f t="shared" si="293"/>
        <v>-9999</v>
      </c>
      <c r="AC714" s="80">
        <f t="shared" si="294"/>
        <v>0</v>
      </c>
      <c r="AD714" s="80">
        <f t="shared" si="290"/>
        <v>-9999</v>
      </c>
      <c r="AE714" s="80">
        <f t="shared" si="295"/>
        <v>0</v>
      </c>
      <c r="AF714">
        <f t="shared" si="291"/>
        <v>-9999</v>
      </c>
      <c r="AG714" s="106"/>
      <c r="AH714">
        <f t="shared" si="282"/>
        <v>-4.7256811237064993E-4</v>
      </c>
      <c r="AI714">
        <f t="shared" si="283"/>
        <v>1.2726506571333673</v>
      </c>
      <c r="AJ714">
        <f t="shared" si="284"/>
        <v>-1.9192477769216735E-2</v>
      </c>
      <c r="AK714">
        <f t="shared" si="285"/>
        <v>2.0177893546708442E-3</v>
      </c>
      <c r="AL714">
        <f t="shared" si="286"/>
        <v>7.400504878085557E-3</v>
      </c>
      <c r="AM714">
        <f t="shared" si="287"/>
        <v>3.7002693269247286E-3</v>
      </c>
      <c r="AN714" s="80">
        <f t="shared" si="297"/>
        <v>5.5946847242161011E-3</v>
      </c>
      <c r="AO714" s="80">
        <f t="shared" si="297"/>
        <v>5.5942288779216968E-3</v>
      </c>
      <c r="AP714" s="80">
        <f t="shared" si="297"/>
        <v>5.5925569914601313E-3</v>
      </c>
      <c r="AQ714" s="80">
        <f t="shared" si="297"/>
        <v>5.586425090611761E-3</v>
      </c>
      <c r="AR714" s="80">
        <f t="shared" si="297"/>
        <v>5.5639354025405052E-3</v>
      </c>
      <c r="AS714" s="80">
        <f t="shared" si="297"/>
        <v>5.4814510416755884E-3</v>
      </c>
      <c r="AT714" s="80">
        <f t="shared" si="297"/>
        <v>5.1789273836108747E-3</v>
      </c>
      <c r="AU714" s="80">
        <f t="shared" si="289"/>
        <v>4.0693807318081809E-3</v>
      </c>
    </row>
    <row r="715" spans="26:47" x14ac:dyDescent="0.2">
      <c r="Z715">
        <f t="shared" si="280"/>
        <v>0</v>
      </c>
      <c r="AA715" s="80">
        <f t="shared" si="281"/>
        <v>3.4471155238050962E-3</v>
      </c>
      <c r="AB715" s="80">
        <f t="shared" si="293"/>
        <v>-9999</v>
      </c>
      <c r="AC715" s="80">
        <f t="shared" si="294"/>
        <v>0</v>
      </c>
      <c r="AD715" s="80">
        <f t="shared" si="290"/>
        <v>-9999</v>
      </c>
      <c r="AE715" s="80">
        <f t="shared" si="295"/>
        <v>0</v>
      </c>
      <c r="AF715">
        <f t="shared" si="291"/>
        <v>-9999</v>
      </c>
      <c r="AG715" s="106"/>
      <c r="AH715">
        <f t="shared" si="282"/>
        <v>-4.7256811237064993E-4</v>
      </c>
      <c r="AI715">
        <f t="shared" si="283"/>
        <v>1.2726506571333673</v>
      </c>
      <c r="AJ715">
        <f t="shared" si="284"/>
        <v>-1.9192477769216735E-2</v>
      </c>
      <c r="AK715">
        <f t="shared" si="285"/>
        <v>2.0177893546708442E-3</v>
      </c>
      <c r="AL715">
        <f t="shared" si="286"/>
        <v>7.400504878085557E-3</v>
      </c>
      <c r="AM715">
        <f t="shared" si="287"/>
        <v>3.7002693269247286E-3</v>
      </c>
      <c r="AN715" s="80">
        <f t="shared" si="297"/>
        <v>5.5946847242161011E-3</v>
      </c>
      <c r="AO715" s="80">
        <f t="shared" si="297"/>
        <v>5.5942288779216968E-3</v>
      </c>
      <c r="AP715" s="80">
        <f t="shared" si="297"/>
        <v>5.5925569914601313E-3</v>
      </c>
      <c r="AQ715" s="80">
        <f t="shared" si="297"/>
        <v>5.586425090611761E-3</v>
      </c>
      <c r="AR715" s="80">
        <f t="shared" si="297"/>
        <v>5.5639354025405052E-3</v>
      </c>
      <c r="AS715" s="80">
        <f t="shared" si="297"/>
        <v>5.4814510416755884E-3</v>
      </c>
      <c r="AT715" s="80">
        <f t="shared" si="297"/>
        <v>5.1789273836108747E-3</v>
      </c>
      <c r="AU715" s="80">
        <f t="shared" si="289"/>
        <v>4.0693807318081809E-3</v>
      </c>
    </row>
    <row r="716" spans="26:47" x14ac:dyDescent="0.2">
      <c r="Z716">
        <f t="shared" si="280"/>
        <v>0</v>
      </c>
      <c r="AA716" s="80">
        <f t="shared" si="281"/>
        <v>3.4471155238050962E-3</v>
      </c>
      <c r="AB716" s="80">
        <f t="shared" si="293"/>
        <v>-9999</v>
      </c>
      <c r="AC716" s="80">
        <f t="shared" si="294"/>
        <v>0</v>
      </c>
      <c r="AD716" s="80">
        <f t="shared" si="290"/>
        <v>-9999</v>
      </c>
      <c r="AE716" s="80">
        <f t="shared" si="295"/>
        <v>0</v>
      </c>
      <c r="AF716">
        <f t="shared" si="291"/>
        <v>-9999</v>
      </c>
      <c r="AG716" s="106"/>
      <c r="AH716">
        <f t="shared" si="282"/>
        <v>-4.7256811237064993E-4</v>
      </c>
      <c r="AI716">
        <f t="shared" si="283"/>
        <v>1.2726506571333673</v>
      </c>
      <c r="AJ716">
        <f t="shared" si="284"/>
        <v>-1.9192477769216735E-2</v>
      </c>
      <c r="AK716">
        <f t="shared" si="285"/>
        <v>2.0177893546708442E-3</v>
      </c>
      <c r="AL716">
        <f t="shared" si="286"/>
        <v>7.400504878085557E-3</v>
      </c>
      <c r="AM716">
        <f t="shared" si="287"/>
        <v>3.7002693269247286E-3</v>
      </c>
      <c r="AN716" s="80">
        <f t="shared" si="297"/>
        <v>5.5946847242161011E-3</v>
      </c>
      <c r="AO716" s="80">
        <f t="shared" si="297"/>
        <v>5.5942288779216968E-3</v>
      </c>
      <c r="AP716" s="80">
        <f t="shared" si="297"/>
        <v>5.5925569914601313E-3</v>
      </c>
      <c r="AQ716" s="80">
        <f t="shared" si="297"/>
        <v>5.586425090611761E-3</v>
      </c>
      <c r="AR716" s="80">
        <f t="shared" si="297"/>
        <v>5.5639354025405052E-3</v>
      </c>
      <c r="AS716" s="80">
        <f t="shared" si="297"/>
        <v>5.4814510416755884E-3</v>
      </c>
      <c r="AT716" s="80">
        <f t="shared" si="297"/>
        <v>5.1789273836108747E-3</v>
      </c>
      <c r="AU716" s="80">
        <f t="shared" si="289"/>
        <v>4.0693807318081809E-3</v>
      </c>
    </row>
    <row r="717" spans="26:47" x14ac:dyDescent="0.2">
      <c r="Z717">
        <f t="shared" si="280"/>
        <v>0</v>
      </c>
      <c r="AA717" s="80">
        <f t="shared" si="281"/>
        <v>3.4471155238050962E-3</v>
      </c>
      <c r="AB717" s="80">
        <f t="shared" si="293"/>
        <v>-9999</v>
      </c>
      <c r="AC717" s="80">
        <f t="shared" si="294"/>
        <v>0</v>
      </c>
      <c r="AD717" s="80">
        <f t="shared" si="290"/>
        <v>-9999</v>
      </c>
      <c r="AE717" s="80">
        <f t="shared" si="295"/>
        <v>0</v>
      </c>
      <c r="AF717">
        <f t="shared" si="291"/>
        <v>-9999</v>
      </c>
      <c r="AG717" s="106"/>
      <c r="AH717">
        <f t="shared" si="282"/>
        <v>-4.7256811237064993E-4</v>
      </c>
      <c r="AI717">
        <f t="shared" si="283"/>
        <v>1.2726506571333673</v>
      </c>
      <c r="AJ717">
        <f t="shared" si="284"/>
        <v>-1.9192477769216735E-2</v>
      </c>
      <c r="AK717">
        <f t="shared" si="285"/>
        <v>2.0177893546708442E-3</v>
      </c>
      <c r="AL717">
        <f t="shared" si="286"/>
        <v>7.400504878085557E-3</v>
      </c>
      <c r="AM717">
        <f t="shared" si="287"/>
        <v>3.7002693269247286E-3</v>
      </c>
      <c r="AN717" s="80">
        <f t="shared" si="297"/>
        <v>5.5946847242161011E-3</v>
      </c>
      <c r="AO717" s="80">
        <f t="shared" si="297"/>
        <v>5.5942288779216968E-3</v>
      </c>
      <c r="AP717" s="80">
        <f t="shared" si="297"/>
        <v>5.5925569914601313E-3</v>
      </c>
      <c r="AQ717" s="80">
        <f t="shared" si="297"/>
        <v>5.586425090611761E-3</v>
      </c>
      <c r="AR717" s="80">
        <f t="shared" si="297"/>
        <v>5.5639354025405052E-3</v>
      </c>
      <c r="AS717" s="80">
        <f t="shared" si="297"/>
        <v>5.4814510416755884E-3</v>
      </c>
      <c r="AT717" s="80">
        <f t="shared" si="297"/>
        <v>5.1789273836108747E-3</v>
      </c>
      <c r="AU717" s="80">
        <f t="shared" si="289"/>
        <v>4.0693807318081809E-3</v>
      </c>
    </row>
    <row r="718" spans="26:47" x14ac:dyDescent="0.2">
      <c r="Z718">
        <f t="shared" si="280"/>
        <v>0</v>
      </c>
      <c r="AA718" s="80">
        <f t="shared" si="281"/>
        <v>3.4471155238050962E-3</v>
      </c>
      <c r="AB718" s="80">
        <f t="shared" si="293"/>
        <v>-9999</v>
      </c>
      <c r="AC718" s="80">
        <f t="shared" si="294"/>
        <v>0</v>
      </c>
      <c r="AD718" s="80">
        <f t="shared" si="290"/>
        <v>-9999</v>
      </c>
      <c r="AE718" s="80">
        <f t="shared" si="295"/>
        <v>0</v>
      </c>
      <c r="AF718">
        <f t="shared" si="291"/>
        <v>-9999</v>
      </c>
      <c r="AG718" s="106"/>
      <c r="AH718">
        <f t="shared" si="282"/>
        <v>-4.7256811237064993E-4</v>
      </c>
      <c r="AI718">
        <f t="shared" si="283"/>
        <v>1.2726506571333673</v>
      </c>
      <c r="AJ718">
        <f t="shared" si="284"/>
        <v>-1.9192477769216735E-2</v>
      </c>
      <c r="AK718">
        <f t="shared" si="285"/>
        <v>2.0177893546708442E-3</v>
      </c>
      <c r="AL718">
        <f t="shared" si="286"/>
        <v>7.400504878085557E-3</v>
      </c>
      <c r="AM718">
        <f t="shared" si="287"/>
        <v>3.7002693269247286E-3</v>
      </c>
      <c r="AN718" s="80">
        <f t="shared" si="297"/>
        <v>5.5946847242161011E-3</v>
      </c>
      <c r="AO718" s="80">
        <f t="shared" si="297"/>
        <v>5.5942288779216968E-3</v>
      </c>
      <c r="AP718" s="80">
        <f t="shared" si="297"/>
        <v>5.5925569914601313E-3</v>
      </c>
      <c r="AQ718" s="80">
        <f t="shared" si="297"/>
        <v>5.586425090611761E-3</v>
      </c>
      <c r="AR718" s="80">
        <f t="shared" si="297"/>
        <v>5.5639354025405052E-3</v>
      </c>
      <c r="AS718" s="80">
        <f t="shared" si="297"/>
        <v>5.4814510416755884E-3</v>
      </c>
      <c r="AT718" s="80">
        <f t="shared" si="297"/>
        <v>5.1789273836108747E-3</v>
      </c>
      <c r="AU718" s="80">
        <f t="shared" si="289"/>
        <v>4.0693807318081809E-3</v>
      </c>
    </row>
    <row r="719" spans="26:47" x14ac:dyDescent="0.2">
      <c r="Z719">
        <f t="shared" si="280"/>
        <v>0</v>
      </c>
      <c r="AA719" s="80">
        <f t="shared" si="281"/>
        <v>3.4471155238050962E-3</v>
      </c>
      <c r="AB719" s="80">
        <f t="shared" si="293"/>
        <v>-9999</v>
      </c>
      <c r="AC719" s="80">
        <f t="shared" si="294"/>
        <v>0</v>
      </c>
      <c r="AD719" s="80">
        <f t="shared" si="290"/>
        <v>-9999</v>
      </c>
      <c r="AE719" s="80">
        <f t="shared" si="295"/>
        <v>0</v>
      </c>
      <c r="AF719">
        <f t="shared" si="291"/>
        <v>-9999</v>
      </c>
      <c r="AG719" s="106"/>
      <c r="AH719">
        <f t="shared" si="282"/>
        <v>-4.7256811237064993E-4</v>
      </c>
      <c r="AI719">
        <f t="shared" si="283"/>
        <v>1.2726506571333673</v>
      </c>
      <c r="AJ719">
        <f t="shared" si="284"/>
        <v>-1.9192477769216735E-2</v>
      </c>
      <c r="AK719">
        <f t="shared" si="285"/>
        <v>2.0177893546708442E-3</v>
      </c>
      <c r="AL719">
        <f t="shared" si="286"/>
        <v>7.400504878085557E-3</v>
      </c>
      <c r="AM719">
        <f t="shared" si="287"/>
        <v>3.7002693269247286E-3</v>
      </c>
      <c r="AN719" s="80">
        <f t="shared" si="297"/>
        <v>5.5946847242161011E-3</v>
      </c>
      <c r="AO719" s="80">
        <f t="shared" si="297"/>
        <v>5.5942288779216968E-3</v>
      </c>
      <c r="AP719" s="80">
        <f t="shared" si="297"/>
        <v>5.5925569914601313E-3</v>
      </c>
      <c r="AQ719" s="80">
        <f t="shared" si="297"/>
        <v>5.586425090611761E-3</v>
      </c>
      <c r="AR719" s="80">
        <f t="shared" si="297"/>
        <v>5.5639354025405052E-3</v>
      </c>
      <c r="AS719" s="80">
        <f t="shared" si="297"/>
        <v>5.4814510416755884E-3</v>
      </c>
      <c r="AT719" s="80">
        <f t="shared" si="297"/>
        <v>5.1789273836108747E-3</v>
      </c>
      <c r="AU719" s="80">
        <f t="shared" si="289"/>
        <v>4.0693807318081809E-3</v>
      </c>
    </row>
    <row r="720" spans="26:47" x14ac:dyDescent="0.2">
      <c r="Z720">
        <f t="shared" si="280"/>
        <v>0</v>
      </c>
      <c r="AA720" s="80">
        <f t="shared" si="281"/>
        <v>3.4471155238050962E-3</v>
      </c>
      <c r="AB720" s="80">
        <f t="shared" si="293"/>
        <v>-9999</v>
      </c>
      <c r="AC720" s="80">
        <f t="shared" si="294"/>
        <v>0</v>
      </c>
      <c r="AD720" s="80">
        <f t="shared" si="290"/>
        <v>-9999</v>
      </c>
      <c r="AE720" s="80">
        <f t="shared" si="295"/>
        <v>0</v>
      </c>
      <c r="AF720">
        <f t="shared" si="291"/>
        <v>-9999</v>
      </c>
      <c r="AG720" s="106"/>
      <c r="AH720">
        <f t="shared" si="282"/>
        <v>-4.7256811237064993E-4</v>
      </c>
      <c r="AI720">
        <f t="shared" si="283"/>
        <v>1.2726506571333673</v>
      </c>
      <c r="AJ720">
        <f t="shared" si="284"/>
        <v>-1.9192477769216735E-2</v>
      </c>
      <c r="AK720">
        <f t="shared" si="285"/>
        <v>2.0177893546708442E-3</v>
      </c>
      <c r="AL720">
        <f t="shared" si="286"/>
        <v>7.400504878085557E-3</v>
      </c>
      <c r="AM720">
        <f t="shared" si="287"/>
        <v>3.7002693269247286E-3</v>
      </c>
      <c r="AN720" s="80">
        <f t="shared" si="297"/>
        <v>5.5946847242161011E-3</v>
      </c>
      <c r="AO720" s="80">
        <f t="shared" si="297"/>
        <v>5.5942288779216968E-3</v>
      </c>
      <c r="AP720" s="80">
        <f t="shared" si="297"/>
        <v>5.5925569914601313E-3</v>
      </c>
      <c r="AQ720" s="80">
        <f t="shared" si="297"/>
        <v>5.586425090611761E-3</v>
      </c>
      <c r="AR720" s="80">
        <f t="shared" si="297"/>
        <v>5.5639354025405052E-3</v>
      </c>
      <c r="AS720" s="80">
        <f t="shared" si="297"/>
        <v>5.4814510416755884E-3</v>
      </c>
      <c r="AT720" s="80">
        <f t="shared" si="297"/>
        <v>5.1789273836108747E-3</v>
      </c>
      <c r="AU720" s="80">
        <f t="shared" si="289"/>
        <v>4.0693807318081809E-3</v>
      </c>
    </row>
    <row r="721" spans="26:64" x14ac:dyDescent="0.2">
      <c r="Z721">
        <f t="shared" ref="Z721:Z784" si="298">F721</f>
        <v>0</v>
      </c>
      <c r="AA721" s="80">
        <f t="shared" ref="AA721:AA784" si="299">AB$3+AB$4*Z721+AB$5*Z721^2+AH721</f>
        <v>3.4471155238050962E-3</v>
      </c>
      <c r="AB721" s="80">
        <f t="shared" si="293"/>
        <v>-9999</v>
      </c>
      <c r="AC721" s="80">
        <f t="shared" si="294"/>
        <v>0</v>
      </c>
      <c r="AD721" s="80">
        <f t="shared" si="290"/>
        <v>-9999</v>
      </c>
      <c r="AE721" s="80">
        <f t="shared" si="295"/>
        <v>0</v>
      </c>
      <c r="AF721">
        <f t="shared" si="291"/>
        <v>-9999</v>
      </c>
      <c r="AG721" s="106"/>
      <c r="AH721">
        <f t="shared" ref="AH721:AH784" si="300">$AB$6*($AB$11/AI721*AJ721+$AB$12)</f>
        <v>-4.7256811237064993E-4</v>
      </c>
      <c r="AI721">
        <f t="shared" ref="AI721:AI784" si="301">1+$AB$7*COS(AL721)</f>
        <v>1.2726506571333673</v>
      </c>
      <c r="AJ721">
        <f t="shared" ref="AJ721:AJ784" si="302">SIN(AL721+RADIANS($AB$9))</f>
        <v>-1.9192477769216735E-2</v>
      </c>
      <c r="AK721">
        <f t="shared" ref="AK721:AK784" si="303">$AB$7*SIN(AL721)</f>
        <v>2.0177893546708442E-3</v>
      </c>
      <c r="AL721">
        <f t="shared" ref="AL721:AL784" si="304">2*ATAN(AM721)</f>
        <v>7.400504878085557E-3</v>
      </c>
      <c r="AM721">
        <f t="shared" ref="AM721:AM784" si="305">SQRT((1+$AB$7)/(1-$AB$7))*TAN(AN721/2)</f>
        <v>3.7002693269247286E-3</v>
      </c>
      <c r="AN721" s="80">
        <f t="shared" ref="AN721:AT736" si="306">$AU721+$AB$7*SIN(AO721)</f>
        <v>5.5946847242161011E-3</v>
      </c>
      <c r="AO721" s="80">
        <f t="shared" si="306"/>
        <v>5.5942288779216968E-3</v>
      </c>
      <c r="AP721" s="80">
        <f t="shared" si="306"/>
        <v>5.5925569914601313E-3</v>
      </c>
      <c r="AQ721" s="80">
        <f t="shared" si="306"/>
        <v>5.586425090611761E-3</v>
      </c>
      <c r="AR721" s="80">
        <f t="shared" si="306"/>
        <v>5.5639354025405052E-3</v>
      </c>
      <c r="AS721" s="80">
        <f t="shared" si="306"/>
        <v>5.4814510416755884E-3</v>
      </c>
      <c r="AT721" s="80">
        <f t="shared" si="306"/>
        <v>5.1789273836108747E-3</v>
      </c>
      <c r="AU721" s="80">
        <f t="shared" ref="AU721:AU784" si="307">RADIANS($AB$9)+$AB$18*(F721-AB$15)</f>
        <v>4.0693807318081809E-3</v>
      </c>
    </row>
    <row r="722" spans="26:64" x14ac:dyDescent="0.2">
      <c r="Z722">
        <f t="shared" si="298"/>
        <v>0</v>
      </c>
      <c r="AA722" s="80">
        <f t="shared" si="299"/>
        <v>3.4471155238050962E-3</v>
      </c>
      <c r="AB722" s="80">
        <f t="shared" si="293"/>
        <v>-9999</v>
      </c>
      <c r="AC722" s="80">
        <f t="shared" si="294"/>
        <v>0</v>
      </c>
      <c r="AD722" s="80">
        <f t="shared" ref="AD722:AD785" si="308">IF(S722&lt;&gt;0,G722-AA722, -9999)</f>
        <v>-9999</v>
      </c>
      <c r="AE722" s="80">
        <f t="shared" si="295"/>
        <v>0</v>
      </c>
      <c r="AF722">
        <f t="shared" ref="AF722:AF785" si="309">IF(S722&lt;&gt;0,G722-P722, -9999)</f>
        <v>-9999</v>
      </c>
      <c r="AG722" s="106"/>
      <c r="AH722">
        <f t="shared" si="300"/>
        <v>-4.7256811237064993E-4</v>
      </c>
      <c r="AI722">
        <f t="shared" si="301"/>
        <v>1.2726506571333673</v>
      </c>
      <c r="AJ722">
        <f t="shared" si="302"/>
        <v>-1.9192477769216735E-2</v>
      </c>
      <c r="AK722">
        <f t="shared" si="303"/>
        <v>2.0177893546708442E-3</v>
      </c>
      <c r="AL722">
        <f t="shared" si="304"/>
        <v>7.400504878085557E-3</v>
      </c>
      <c r="AM722">
        <f t="shared" si="305"/>
        <v>3.7002693269247286E-3</v>
      </c>
      <c r="AN722" s="80">
        <f t="shared" si="306"/>
        <v>5.5946847242161011E-3</v>
      </c>
      <c r="AO722" s="80">
        <f t="shared" si="306"/>
        <v>5.5942288779216968E-3</v>
      </c>
      <c r="AP722" s="80">
        <f t="shared" si="306"/>
        <v>5.5925569914601313E-3</v>
      </c>
      <c r="AQ722" s="80">
        <f t="shared" si="306"/>
        <v>5.586425090611761E-3</v>
      </c>
      <c r="AR722" s="80">
        <f t="shared" si="306"/>
        <v>5.5639354025405052E-3</v>
      </c>
      <c r="AS722" s="80">
        <f t="shared" si="306"/>
        <v>5.4814510416755884E-3</v>
      </c>
      <c r="AT722" s="80">
        <f t="shared" si="306"/>
        <v>5.1789273836108747E-3</v>
      </c>
      <c r="AU722" s="80">
        <f t="shared" si="307"/>
        <v>4.0693807318081809E-3</v>
      </c>
    </row>
    <row r="723" spans="26:64" x14ac:dyDescent="0.2">
      <c r="Z723">
        <f t="shared" si="298"/>
        <v>0</v>
      </c>
      <c r="AA723" s="80">
        <f t="shared" si="299"/>
        <v>3.4471155238050962E-3</v>
      </c>
      <c r="AB723" s="80">
        <f t="shared" si="293"/>
        <v>-9999</v>
      </c>
      <c r="AC723" s="80">
        <f t="shared" si="294"/>
        <v>0</v>
      </c>
      <c r="AD723" s="80">
        <f t="shared" si="308"/>
        <v>-9999</v>
      </c>
      <c r="AE723" s="80">
        <f t="shared" si="295"/>
        <v>0</v>
      </c>
      <c r="AF723">
        <f t="shared" si="309"/>
        <v>-9999</v>
      </c>
      <c r="AG723" s="106"/>
      <c r="AH723">
        <f t="shared" si="300"/>
        <v>-4.7256811237064993E-4</v>
      </c>
      <c r="AI723">
        <f t="shared" si="301"/>
        <v>1.2726506571333673</v>
      </c>
      <c r="AJ723">
        <f t="shared" si="302"/>
        <v>-1.9192477769216735E-2</v>
      </c>
      <c r="AK723">
        <f t="shared" si="303"/>
        <v>2.0177893546708442E-3</v>
      </c>
      <c r="AL723">
        <f t="shared" si="304"/>
        <v>7.400504878085557E-3</v>
      </c>
      <c r="AM723">
        <f t="shared" si="305"/>
        <v>3.7002693269247286E-3</v>
      </c>
      <c r="AN723" s="80">
        <f t="shared" si="306"/>
        <v>5.5946847242161011E-3</v>
      </c>
      <c r="AO723" s="80">
        <f t="shared" si="306"/>
        <v>5.5942288779216968E-3</v>
      </c>
      <c r="AP723" s="80">
        <f t="shared" si="306"/>
        <v>5.5925569914601313E-3</v>
      </c>
      <c r="AQ723" s="80">
        <f t="shared" si="306"/>
        <v>5.586425090611761E-3</v>
      </c>
      <c r="AR723" s="80">
        <f t="shared" si="306"/>
        <v>5.5639354025405052E-3</v>
      </c>
      <c r="AS723" s="80">
        <f t="shared" si="306"/>
        <v>5.4814510416755884E-3</v>
      </c>
      <c r="AT723" s="80">
        <f t="shared" si="306"/>
        <v>5.1789273836108747E-3</v>
      </c>
      <c r="AU723" s="80">
        <f t="shared" si="307"/>
        <v>4.0693807318081809E-3</v>
      </c>
      <c r="AV723" s="80"/>
    </row>
    <row r="724" spans="26:64" x14ac:dyDescent="0.2">
      <c r="Z724">
        <f t="shared" si="298"/>
        <v>0</v>
      </c>
      <c r="AA724" s="80">
        <f t="shared" si="299"/>
        <v>3.4471155238050962E-3</v>
      </c>
      <c r="AB724" s="80">
        <f t="shared" si="293"/>
        <v>-9999</v>
      </c>
      <c r="AC724" s="80">
        <f t="shared" si="294"/>
        <v>0</v>
      </c>
      <c r="AD724" s="80">
        <f t="shared" si="308"/>
        <v>-9999</v>
      </c>
      <c r="AE724" s="80">
        <f t="shared" si="295"/>
        <v>0</v>
      </c>
      <c r="AF724">
        <f t="shared" si="309"/>
        <v>-9999</v>
      </c>
      <c r="AG724" s="106"/>
      <c r="AH724">
        <f t="shared" si="300"/>
        <v>-4.7256811237064993E-4</v>
      </c>
      <c r="AI724">
        <f t="shared" si="301"/>
        <v>1.2726506571333673</v>
      </c>
      <c r="AJ724">
        <f t="shared" si="302"/>
        <v>-1.9192477769216735E-2</v>
      </c>
      <c r="AK724">
        <f t="shared" si="303"/>
        <v>2.0177893546708442E-3</v>
      </c>
      <c r="AL724">
        <f t="shared" si="304"/>
        <v>7.400504878085557E-3</v>
      </c>
      <c r="AM724">
        <f t="shared" si="305"/>
        <v>3.7002693269247286E-3</v>
      </c>
      <c r="AN724" s="80">
        <f t="shared" si="306"/>
        <v>5.5946847242161011E-3</v>
      </c>
      <c r="AO724" s="80">
        <f t="shared" si="306"/>
        <v>5.5942288779216968E-3</v>
      </c>
      <c r="AP724" s="80">
        <f t="shared" si="306"/>
        <v>5.5925569914601313E-3</v>
      </c>
      <c r="AQ724" s="80">
        <f t="shared" si="306"/>
        <v>5.586425090611761E-3</v>
      </c>
      <c r="AR724" s="80">
        <f t="shared" si="306"/>
        <v>5.5639354025405052E-3</v>
      </c>
      <c r="AS724" s="80">
        <f t="shared" si="306"/>
        <v>5.4814510416755884E-3</v>
      </c>
      <c r="AT724" s="80">
        <f t="shared" si="306"/>
        <v>5.1789273836108747E-3</v>
      </c>
      <c r="AU724" s="80">
        <f t="shared" si="307"/>
        <v>4.0693807318081809E-3</v>
      </c>
      <c r="AV724" s="80"/>
      <c r="AW724" s="80"/>
      <c r="AX724" s="80"/>
      <c r="AY724" s="80"/>
      <c r="AZ724" s="80"/>
      <c r="BA724" s="80"/>
      <c r="BB724" s="80"/>
      <c r="BC724" s="80"/>
      <c r="BD724" s="80"/>
      <c r="BE724" s="80"/>
      <c r="BF724" s="80"/>
      <c r="BG724" s="80"/>
      <c r="BH724" s="80"/>
      <c r="BI724" s="80"/>
      <c r="BJ724" s="80"/>
      <c r="BK724" s="80"/>
      <c r="BL724" s="80"/>
    </row>
    <row r="725" spans="26:64" x14ac:dyDescent="0.2">
      <c r="Z725">
        <f t="shared" si="298"/>
        <v>0</v>
      </c>
      <c r="AA725" s="80">
        <f t="shared" si="299"/>
        <v>3.4471155238050962E-3</v>
      </c>
      <c r="AB725" s="80">
        <f t="shared" si="293"/>
        <v>-9999</v>
      </c>
      <c r="AC725" s="80">
        <f t="shared" si="294"/>
        <v>0</v>
      </c>
      <c r="AD725" s="80">
        <f t="shared" si="308"/>
        <v>-9999</v>
      </c>
      <c r="AE725" s="80">
        <f t="shared" si="295"/>
        <v>0</v>
      </c>
      <c r="AF725">
        <f t="shared" si="309"/>
        <v>-9999</v>
      </c>
      <c r="AG725" s="106"/>
      <c r="AH725">
        <f t="shared" si="300"/>
        <v>-4.7256811237064993E-4</v>
      </c>
      <c r="AI725">
        <f t="shared" si="301"/>
        <v>1.2726506571333673</v>
      </c>
      <c r="AJ725">
        <f t="shared" si="302"/>
        <v>-1.9192477769216735E-2</v>
      </c>
      <c r="AK725">
        <f t="shared" si="303"/>
        <v>2.0177893546708442E-3</v>
      </c>
      <c r="AL725">
        <f t="shared" si="304"/>
        <v>7.400504878085557E-3</v>
      </c>
      <c r="AM725">
        <f t="shared" si="305"/>
        <v>3.7002693269247286E-3</v>
      </c>
      <c r="AN725" s="80">
        <f t="shared" si="306"/>
        <v>5.5946847242161011E-3</v>
      </c>
      <c r="AO725" s="80">
        <f t="shared" si="306"/>
        <v>5.5942288779216968E-3</v>
      </c>
      <c r="AP725" s="80">
        <f t="shared" si="306"/>
        <v>5.5925569914601313E-3</v>
      </c>
      <c r="AQ725" s="80">
        <f t="shared" si="306"/>
        <v>5.586425090611761E-3</v>
      </c>
      <c r="AR725" s="80">
        <f t="shared" si="306"/>
        <v>5.5639354025405052E-3</v>
      </c>
      <c r="AS725" s="80">
        <f t="shared" si="306"/>
        <v>5.4814510416755884E-3</v>
      </c>
      <c r="AT725" s="80">
        <f t="shared" si="306"/>
        <v>5.1789273836108747E-3</v>
      </c>
      <c r="AU725" s="80">
        <f t="shared" si="307"/>
        <v>4.0693807318081809E-3</v>
      </c>
    </row>
    <row r="726" spans="26:64" x14ac:dyDescent="0.2">
      <c r="Z726">
        <f t="shared" si="298"/>
        <v>0</v>
      </c>
      <c r="AA726" s="80">
        <f t="shared" si="299"/>
        <v>3.4471155238050962E-3</v>
      </c>
      <c r="AB726" s="80">
        <f t="shared" si="293"/>
        <v>-9999</v>
      </c>
      <c r="AC726" s="80">
        <f t="shared" si="294"/>
        <v>0</v>
      </c>
      <c r="AD726" s="80">
        <f t="shared" si="308"/>
        <v>-9999</v>
      </c>
      <c r="AE726" s="80">
        <f t="shared" si="295"/>
        <v>0</v>
      </c>
      <c r="AF726">
        <f t="shared" si="309"/>
        <v>-9999</v>
      </c>
      <c r="AG726" s="106"/>
      <c r="AH726">
        <f t="shared" si="300"/>
        <v>-4.7256811237064993E-4</v>
      </c>
      <c r="AI726">
        <f t="shared" si="301"/>
        <v>1.2726506571333673</v>
      </c>
      <c r="AJ726">
        <f t="shared" si="302"/>
        <v>-1.9192477769216735E-2</v>
      </c>
      <c r="AK726">
        <f t="shared" si="303"/>
        <v>2.0177893546708442E-3</v>
      </c>
      <c r="AL726">
        <f t="shared" si="304"/>
        <v>7.400504878085557E-3</v>
      </c>
      <c r="AM726">
        <f t="shared" si="305"/>
        <v>3.7002693269247286E-3</v>
      </c>
      <c r="AN726" s="80">
        <f t="shared" si="306"/>
        <v>5.5946847242161011E-3</v>
      </c>
      <c r="AO726" s="80">
        <f t="shared" si="306"/>
        <v>5.5942288779216968E-3</v>
      </c>
      <c r="AP726" s="80">
        <f t="shared" si="306"/>
        <v>5.5925569914601313E-3</v>
      </c>
      <c r="AQ726" s="80">
        <f t="shared" si="306"/>
        <v>5.586425090611761E-3</v>
      </c>
      <c r="AR726" s="80">
        <f t="shared" si="306"/>
        <v>5.5639354025405052E-3</v>
      </c>
      <c r="AS726" s="80">
        <f t="shared" si="306"/>
        <v>5.4814510416755884E-3</v>
      </c>
      <c r="AT726" s="80">
        <f t="shared" si="306"/>
        <v>5.1789273836108747E-3</v>
      </c>
      <c r="AU726" s="80">
        <f t="shared" si="307"/>
        <v>4.0693807318081809E-3</v>
      </c>
    </row>
    <row r="727" spans="26:64" x14ac:dyDescent="0.2">
      <c r="Z727">
        <f t="shared" si="298"/>
        <v>0</v>
      </c>
      <c r="AA727" s="80">
        <f t="shared" si="299"/>
        <v>3.4471155238050962E-3</v>
      </c>
      <c r="AB727" s="80">
        <f t="shared" si="293"/>
        <v>-9999</v>
      </c>
      <c r="AC727" s="80">
        <f t="shared" si="294"/>
        <v>0</v>
      </c>
      <c r="AD727" s="80">
        <f t="shared" si="308"/>
        <v>-9999</v>
      </c>
      <c r="AE727" s="80">
        <f t="shared" si="295"/>
        <v>0</v>
      </c>
      <c r="AF727">
        <f t="shared" si="309"/>
        <v>-9999</v>
      </c>
      <c r="AG727" s="106"/>
      <c r="AH727">
        <f t="shared" si="300"/>
        <v>-4.7256811237064993E-4</v>
      </c>
      <c r="AI727">
        <f t="shared" si="301"/>
        <v>1.2726506571333673</v>
      </c>
      <c r="AJ727">
        <f t="shared" si="302"/>
        <v>-1.9192477769216735E-2</v>
      </c>
      <c r="AK727">
        <f t="shared" si="303"/>
        <v>2.0177893546708442E-3</v>
      </c>
      <c r="AL727">
        <f t="shared" si="304"/>
        <v>7.400504878085557E-3</v>
      </c>
      <c r="AM727">
        <f t="shared" si="305"/>
        <v>3.7002693269247286E-3</v>
      </c>
      <c r="AN727" s="80">
        <f t="shared" si="306"/>
        <v>5.5946847242161011E-3</v>
      </c>
      <c r="AO727" s="80">
        <f t="shared" si="306"/>
        <v>5.5942288779216968E-3</v>
      </c>
      <c r="AP727" s="80">
        <f t="shared" si="306"/>
        <v>5.5925569914601313E-3</v>
      </c>
      <c r="AQ727" s="80">
        <f t="shared" si="306"/>
        <v>5.586425090611761E-3</v>
      </c>
      <c r="AR727" s="80">
        <f t="shared" si="306"/>
        <v>5.5639354025405052E-3</v>
      </c>
      <c r="AS727" s="80">
        <f t="shared" si="306"/>
        <v>5.4814510416755884E-3</v>
      </c>
      <c r="AT727" s="80">
        <f t="shared" si="306"/>
        <v>5.1789273836108747E-3</v>
      </c>
      <c r="AU727" s="80">
        <f t="shared" si="307"/>
        <v>4.0693807318081809E-3</v>
      </c>
    </row>
    <row r="728" spans="26:64" x14ac:dyDescent="0.2">
      <c r="Z728">
        <f t="shared" si="298"/>
        <v>0</v>
      </c>
      <c r="AA728" s="80">
        <f t="shared" si="299"/>
        <v>3.4471155238050962E-3</v>
      </c>
      <c r="AB728" s="80">
        <f t="shared" si="293"/>
        <v>-9999</v>
      </c>
      <c r="AC728" s="80">
        <f t="shared" si="294"/>
        <v>0</v>
      </c>
      <c r="AD728" s="80">
        <f t="shared" si="308"/>
        <v>-9999</v>
      </c>
      <c r="AE728" s="80">
        <f t="shared" si="295"/>
        <v>0</v>
      </c>
      <c r="AF728">
        <f t="shared" si="309"/>
        <v>-9999</v>
      </c>
      <c r="AG728" s="106"/>
      <c r="AH728">
        <f t="shared" si="300"/>
        <v>-4.7256811237064993E-4</v>
      </c>
      <c r="AI728">
        <f t="shared" si="301"/>
        <v>1.2726506571333673</v>
      </c>
      <c r="AJ728">
        <f t="shared" si="302"/>
        <v>-1.9192477769216735E-2</v>
      </c>
      <c r="AK728">
        <f t="shared" si="303"/>
        <v>2.0177893546708442E-3</v>
      </c>
      <c r="AL728">
        <f t="shared" si="304"/>
        <v>7.400504878085557E-3</v>
      </c>
      <c r="AM728">
        <f t="shared" si="305"/>
        <v>3.7002693269247286E-3</v>
      </c>
      <c r="AN728" s="80">
        <f t="shared" si="306"/>
        <v>5.5946847242161011E-3</v>
      </c>
      <c r="AO728" s="80">
        <f t="shared" si="306"/>
        <v>5.5942288779216968E-3</v>
      </c>
      <c r="AP728" s="80">
        <f t="shared" si="306"/>
        <v>5.5925569914601313E-3</v>
      </c>
      <c r="AQ728" s="80">
        <f t="shared" si="306"/>
        <v>5.586425090611761E-3</v>
      </c>
      <c r="AR728" s="80">
        <f t="shared" si="306"/>
        <v>5.5639354025405052E-3</v>
      </c>
      <c r="AS728" s="80">
        <f t="shared" si="306"/>
        <v>5.4814510416755884E-3</v>
      </c>
      <c r="AT728" s="80">
        <f t="shared" si="306"/>
        <v>5.1789273836108747E-3</v>
      </c>
      <c r="AU728" s="80">
        <f t="shared" si="307"/>
        <v>4.0693807318081809E-3</v>
      </c>
    </row>
    <row r="729" spans="26:64" x14ac:dyDescent="0.2">
      <c r="Z729">
        <f t="shared" si="298"/>
        <v>0</v>
      </c>
      <c r="AA729" s="80">
        <f t="shared" si="299"/>
        <v>3.4471155238050962E-3</v>
      </c>
      <c r="AB729" s="80">
        <f t="shared" si="293"/>
        <v>-9999</v>
      </c>
      <c r="AC729" s="80">
        <f t="shared" si="294"/>
        <v>0</v>
      </c>
      <c r="AD729" s="80">
        <f t="shared" si="308"/>
        <v>-9999</v>
      </c>
      <c r="AE729" s="80">
        <f t="shared" si="295"/>
        <v>0</v>
      </c>
      <c r="AF729">
        <f t="shared" si="309"/>
        <v>-9999</v>
      </c>
      <c r="AG729" s="106"/>
      <c r="AH729">
        <f t="shared" si="300"/>
        <v>-4.7256811237064993E-4</v>
      </c>
      <c r="AI729">
        <f t="shared" si="301"/>
        <v>1.2726506571333673</v>
      </c>
      <c r="AJ729">
        <f t="shared" si="302"/>
        <v>-1.9192477769216735E-2</v>
      </c>
      <c r="AK729">
        <f t="shared" si="303"/>
        <v>2.0177893546708442E-3</v>
      </c>
      <c r="AL729">
        <f t="shared" si="304"/>
        <v>7.400504878085557E-3</v>
      </c>
      <c r="AM729">
        <f t="shared" si="305"/>
        <v>3.7002693269247286E-3</v>
      </c>
      <c r="AN729" s="80">
        <f t="shared" si="306"/>
        <v>5.5946847242161011E-3</v>
      </c>
      <c r="AO729" s="80">
        <f t="shared" si="306"/>
        <v>5.5942288779216968E-3</v>
      </c>
      <c r="AP729" s="80">
        <f t="shared" si="306"/>
        <v>5.5925569914601313E-3</v>
      </c>
      <c r="AQ729" s="80">
        <f t="shared" si="306"/>
        <v>5.586425090611761E-3</v>
      </c>
      <c r="AR729" s="80">
        <f t="shared" si="306"/>
        <v>5.5639354025405052E-3</v>
      </c>
      <c r="AS729" s="80">
        <f t="shared" si="306"/>
        <v>5.4814510416755884E-3</v>
      </c>
      <c r="AT729" s="80">
        <f t="shared" si="306"/>
        <v>5.1789273836108747E-3</v>
      </c>
      <c r="AU729" s="80">
        <f t="shared" si="307"/>
        <v>4.0693807318081809E-3</v>
      </c>
    </row>
    <row r="730" spans="26:64" x14ac:dyDescent="0.2">
      <c r="Z730">
        <f t="shared" si="298"/>
        <v>0</v>
      </c>
      <c r="AA730" s="80">
        <f t="shared" si="299"/>
        <v>3.4471155238050962E-3</v>
      </c>
      <c r="AB730" s="80">
        <f t="shared" si="293"/>
        <v>-9999</v>
      </c>
      <c r="AC730" s="80">
        <f t="shared" si="294"/>
        <v>0</v>
      </c>
      <c r="AD730" s="80">
        <f t="shared" si="308"/>
        <v>-9999</v>
      </c>
      <c r="AE730" s="80">
        <f t="shared" si="295"/>
        <v>0</v>
      </c>
      <c r="AF730">
        <f t="shared" si="309"/>
        <v>-9999</v>
      </c>
      <c r="AG730" s="106"/>
      <c r="AH730">
        <f t="shared" si="300"/>
        <v>-4.7256811237064993E-4</v>
      </c>
      <c r="AI730">
        <f t="shared" si="301"/>
        <v>1.2726506571333673</v>
      </c>
      <c r="AJ730">
        <f t="shared" si="302"/>
        <v>-1.9192477769216735E-2</v>
      </c>
      <c r="AK730">
        <f t="shared" si="303"/>
        <v>2.0177893546708442E-3</v>
      </c>
      <c r="AL730">
        <f t="shared" si="304"/>
        <v>7.400504878085557E-3</v>
      </c>
      <c r="AM730">
        <f t="shared" si="305"/>
        <v>3.7002693269247286E-3</v>
      </c>
      <c r="AN730" s="80">
        <f t="shared" si="306"/>
        <v>5.5946847242161011E-3</v>
      </c>
      <c r="AO730" s="80">
        <f t="shared" si="306"/>
        <v>5.5942288779216968E-3</v>
      </c>
      <c r="AP730" s="80">
        <f t="shared" si="306"/>
        <v>5.5925569914601313E-3</v>
      </c>
      <c r="AQ730" s="80">
        <f t="shared" si="306"/>
        <v>5.586425090611761E-3</v>
      </c>
      <c r="AR730" s="80">
        <f t="shared" si="306"/>
        <v>5.5639354025405052E-3</v>
      </c>
      <c r="AS730" s="80">
        <f t="shared" si="306"/>
        <v>5.4814510416755884E-3</v>
      </c>
      <c r="AT730" s="80">
        <f t="shared" si="306"/>
        <v>5.1789273836108747E-3</v>
      </c>
      <c r="AU730" s="80">
        <f t="shared" si="307"/>
        <v>4.0693807318081809E-3</v>
      </c>
    </row>
    <row r="731" spans="26:64" x14ac:dyDescent="0.2">
      <c r="Z731">
        <f t="shared" si="298"/>
        <v>0</v>
      </c>
      <c r="AA731" s="80">
        <f t="shared" si="299"/>
        <v>3.4471155238050962E-3</v>
      </c>
      <c r="AB731" s="80">
        <f t="shared" si="293"/>
        <v>-9999</v>
      </c>
      <c r="AC731" s="80">
        <f t="shared" si="294"/>
        <v>0</v>
      </c>
      <c r="AD731" s="80">
        <f t="shared" si="308"/>
        <v>-9999</v>
      </c>
      <c r="AE731" s="80">
        <f t="shared" si="295"/>
        <v>0</v>
      </c>
      <c r="AF731">
        <f t="shared" si="309"/>
        <v>-9999</v>
      </c>
      <c r="AG731" s="106"/>
      <c r="AH731">
        <f t="shared" si="300"/>
        <v>-4.7256811237064993E-4</v>
      </c>
      <c r="AI731">
        <f t="shared" si="301"/>
        <v>1.2726506571333673</v>
      </c>
      <c r="AJ731">
        <f t="shared" si="302"/>
        <v>-1.9192477769216735E-2</v>
      </c>
      <c r="AK731">
        <f t="shared" si="303"/>
        <v>2.0177893546708442E-3</v>
      </c>
      <c r="AL731">
        <f t="shared" si="304"/>
        <v>7.400504878085557E-3</v>
      </c>
      <c r="AM731">
        <f t="shared" si="305"/>
        <v>3.7002693269247286E-3</v>
      </c>
      <c r="AN731" s="80">
        <f t="shared" si="306"/>
        <v>5.5946847242161011E-3</v>
      </c>
      <c r="AO731" s="80">
        <f t="shared" si="306"/>
        <v>5.5942288779216968E-3</v>
      </c>
      <c r="AP731" s="80">
        <f t="shared" si="306"/>
        <v>5.5925569914601313E-3</v>
      </c>
      <c r="AQ731" s="80">
        <f t="shared" si="306"/>
        <v>5.586425090611761E-3</v>
      </c>
      <c r="AR731" s="80">
        <f t="shared" si="306"/>
        <v>5.5639354025405052E-3</v>
      </c>
      <c r="AS731" s="80">
        <f t="shared" si="306"/>
        <v>5.4814510416755884E-3</v>
      </c>
      <c r="AT731" s="80">
        <f t="shared" si="306"/>
        <v>5.1789273836108747E-3</v>
      </c>
      <c r="AU731" s="80">
        <f t="shared" si="307"/>
        <v>4.0693807318081809E-3</v>
      </c>
    </row>
    <row r="732" spans="26:64" x14ac:dyDescent="0.2">
      <c r="Z732">
        <f t="shared" si="298"/>
        <v>0</v>
      </c>
      <c r="AA732" s="80">
        <f t="shared" si="299"/>
        <v>3.4471155238050962E-3</v>
      </c>
      <c r="AB732" s="80">
        <f t="shared" si="293"/>
        <v>-9999</v>
      </c>
      <c r="AC732" s="80">
        <f t="shared" si="294"/>
        <v>0</v>
      </c>
      <c r="AD732" s="80">
        <f t="shared" si="308"/>
        <v>-9999</v>
      </c>
      <c r="AE732" s="80">
        <f t="shared" si="295"/>
        <v>0</v>
      </c>
      <c r="AF732">
        <f t="shared" si="309"/>
        <v>-9999</v>
      </c>
      <c r="AG732" s="106"/>
      <c r="AH732">
        <f t="shared" si="300"/>
        <v>-4.7256811237064993E-4</v>
      </c>
      <c r="AI732">
        <f t="shared" si="301"/>
        <v>1.2726506571333673</v>
      </c>
      <c r="AJ732">
        <f t="shared" si="302"/>
        <v>-1.9192477769216735E-2</v>
      </c>
      <c r="AK732">
        <f t="shared" si="303"/>
        <v>2.0177893546708442E-3</v>
      </c>
      <c r="AL732">
        <f t="shared" si="304"/>
        <v>7.400504878085557E-3</v>
      </c>
      <c r="AM732">
        <f t="shared" si="305"/>
        <v>3.7002693269247286E-3</v>
      </c>
      <c r="AN732" s="80">
        <f t="shared" si="306"/>
        <v>5.5946847242161011E-3</v>
      </c>
      <c r="AO732" s="80">
        <f t="shared" si="306"/>
        <v>5.5942288779216968E-3</v>
      </c>
      <c r="AP732" s="80">
        <f t="shared" si="306"/>
        <v>5.5925569914601313E-3</v>
      </c>
      <c r="AQ732" s="80">
        <f t="shared" si="306"/>
        <v>5.586425090611761E-3</v>
      </c>
      <c r="AR732" s="80">
        <f t="shared" si="306"/>
        <v>5.5639354025405052E-3</v>
      </c>
      <c r="AS732" s="80">
        <f t="shared" si="306"/>
        <v>5.4814510416755884E-3</v>
      </c>
      <c r="AT732" s="80">
        <f t="shared" si="306"/>
        <v>5.1789273836108747E-3</v>
      </c>
      <c r="AU732" s="80">
        <f t="shared" si="307"/>
        <v>4.0693807318081809E-3</v>
      </c>
    </row>
    <row r="733" spans="26:64" x14ac:dyDescent="0.2">
      <c r="Z733">
        <f t="shared" si="298"/>
        <v>0</v>
      </c>
      <c r="AA733" s="80">
        <f t="shared" si="299"/>
        <v>3.4471155238050962E-3</v>
      </c>
      <c r="AB733" s="80">
        <f t="shared" si="293"/>
        <v>-9999</v>
      </c>
      <c r="AC733" s="80">
        <f t="shared" si="294"/>
        <v>0</v>
      </c>
      <c r="AD733" s="80">
        <f t="shared" si="308"/>
        <v>-9999</v>
      </c>
      <c r="AE733" s="80">
        <f t="shared" si="295"/>
        <v>0</v>
      </c>
      <c r="AF733">
        <f t="shared" si="309"/>
        <v>-9999</v>
      </c>
      <c r="AG733" s="106"/>
      <c r="AH733">
        <f t="shared" si="300"/>
        <v>-4.7256811237064993E-4</v>
      </c>
      <c r="AI733">
        <f t="shared" si="301"/>
        <v>1.2726506571333673</v>
      </c>
      <c r="AJ733">
        <f t="shared" si="302"/>
        <v>-1.9192477769216735E-2</v>
      </c>
      <c r="AK733">
        <f t="shared" si="303"/>
        <v>2.0177893546708442E-3</v>
      </c>
      <c r="AL733">
        <f t="shared" si="304"/>
        <v>7.400504878085557E-3</v>
      </c>
      <c r="AM733">
        <f t="shared" si="305"/>
        <v>3.7002693269247286E-3</v>
      </c>
      <c r="AN733" s="80">
        <f t="shared" si="306"/>
        <v>5.5946847242161011E-3</v>
      </c>
      <c r="AO733" s="80">
        <f t="shared" si="306"/>
        <v>5.5942288779216968E-3</v>
      </c>
      <c r="AP733" s="80">
        <f t="shared" si="306"/>
        <v>5.5925569914601313E-3</v>
      </c>
      <c r="AQ733" s="80">
        <f t="shared" si="306"/>
        <v>5.586425090611761E-3</v>
      </c>
      <c r="AR733" s="80">
        <f t="shared" si="306"/>
        <v>5.5639354025405052E-3</v>
      </c>
      <c r="AS733" s="80">
        <f t="shared" si="306"/>
        <v>5.4814510416755884E-3</v>
      </c>
      <c r="AT733" s="80">
        <f t="shared" si="306"/>
        <v>5.1789273836108747E-3</v>
      </c>
      <c r="AU733" s="80">
        <f t="shared" si="307"/>
        <v>4.0693807318081809E-3</v>
      </c>
    </row>
    <row r="734" spans="26:64" x14ac:dyDescent="0.2">
      <c r="Z734">
        <f t="shared" si="298"/>
        <v>0</v>
      </c>
      <c r="AA734" s="80">
        <f t="shared" si="299"/>
        <v>3.4471155238050962E-3</v>
      </c>
      <c r="AB734" s="80">
        <f t="shared" si="293"/>
        <v>-9999</v>
      </c>
      <c r="AC734" s="80">
        <f t="shared" si="294"/>
        <v>0</v>
      </c>
      <c r="AD734" s="80">
        <f t="shared" si="308"/>
        <v>-9999</v>
      </c>
      <c r="AE734" s="80">
        <f t="shared" si="295"/>
        <v>0</v>
      </c>
      <c r="AF734">
        <f t="shared" si="309"/>
        <v>-9999</v>
      </c>
      <c r="AG734" s="106"/>
      <c r="AH734">
        <f t="shared" si="300"/>
        <v>-4.7256811237064993E-4</v>
      </c>
      <c r="AI734">
        <f t="shared" si="301"/>
        <v>1.2726506571333673</v>
      </c>
      <c r="AJ734">
        <f t="shared" si="302"/>
        <v>-1.9192477769216735E-2</v>
      </c>
      <c r="AK734">
        <f t="shared" si="303"/>
        <v>2.0177893546708442E-3</v>
      </c>
      <c r="AL734">
        <f t="shared" si="304"/>
        <v>7.400504878085557E-3</v>
      </c>
      <c r="AM734">
        <f t="shared" si="305"/>
        <v>3.7002693269247286E-3</v>
      </c>
      <c r="AN734" s="80">
        <f t="shared" si="306"/>
        <v>5.5946847242161011E-3</v>
      </c>
      <c r="AO734" s="80">
        <f t="shared" si="306"/>
        <v>5.5942288779216968E-3</v>
      </c>
      <c r="AP734" s="80">
        <f t="shared" si="306"/>
        <v>5.5925569914601313E-3</v>
      </c>
      <c r="AQ734" s="80">
        <f t="shared" si="306"/>
        <v>5.586425090611761E-3</v>
      </c>
      <c r="AR734" s="80">
        <f t="shared" si="306"/>
        <v>5.5639354025405052E-3</v>
      </c>
      <c r="AS734" s="80">
        <f t="shared" si="306"/>
        <v>5.4814510416755884E-3</v>
      </c>
      <c r="AT734" s="80">
        <f t="shared" si="306"/>
        <v>5.1789273836108747E-3</v>
      </c>
      <c r="AU734" s="80">
        <f t="shared" si="307"/>
        <v>4.0693807318081809E-3</v>
      </c>
    </row>
    <row r="735" spans="26:64" x14ac:dyDescent="0.2">
      <c r="Z735">
        <f t="shared" si="298"/>
        <v>0</v>
      </c>
      <c r="AA735" s="80">
        <f t="shared" si="299"/>
        <v>3.4471155238050962E-3</v>
      </c>
      <c r="AB735" s="80">
        <f t="shared" si="293"/>
        <v>-9999</v>
      </c>
      <c r="AC735" s="80">
        <f t="shared" si="294"/>
        <v>0</v>
      </c>
      <c r="AD735" s="80">
        <f t="shared" si="308"/>
        <v>-9999</v>
      </c>
      <c r="AE735" s="80">
        <f t="shared" si="295"/>
        <v>0</v>
      </c>
      <c r="AF735">
        <f t="shared" si="309"/>
        <v>-9999</v>
      </c>
      <c r="AG735" s="106"/>
      <c r="AH735">
        <f t="shared" si="300"/>
        <v>-4.7256811237064993E-4</v>
      </c>
      <c r="AI735">
        <f t="shared" si="301"/>
        <v>1.2726506571333673</v>
      </c>
      <c r="AJ735">
        <f t="shared" si="302"/>
        <v>-1.9192477769216735E-2</v>
      </c>
      <c r="AK735">
        <f t="shared" si="303"/>
        <v>2.0177893546708442E-3</v>
      </c>
      <c r="AL735">
        <f t="shared" si="304"/>
        <v>7.400504878085557E-3</v>
      </c>
      <c r="AM735">
        <f t="shared" si="305"/>
        <v>3.7002693269247286E-3</v>
      </c>
      <c r="AN735" s="80">
        <f t="shared" si="306"/>
        <v>5.5946847242161011E-3</v>
      </c>
      <c r="AO735" s="80">
        <f t="shared" si="306"/>
        <v>5.5942288779216968E-3</v>
      </c>
      <c r="AP735" s="80">
        <f t="shared" si="306"/>
        <v>5.5925569914601313E-3</v>
      </c>
      <c r="AQ735" s="80">
        <f t="shared" si="306"/>
        <v>5.586425090611761E-3</v>
      </c>
      <c r="AR735" s="80">
        <f t="shared" si="306"/>
        <v>5.5639354025405052E-3</v>
      </c>
      <c r="AS735" s="80">
        <f t="shared" si="306"/>
        <v>5.4814510416755884E-3</v>
      </c>
      <c r="AT735" s="80">
        <f t="shared" si="306"/>
        <v>5.1789273836108747E-3</v>
      </c>
      <c r="AU735" s="80">
        <f t="shared" si="307"/>
        <v>4.0693807318081809E-3</v>
      </c>
    </row>
    <row r="736" spans="26:64" x14ac:dyDescent="0.2">
      <c r="Z736">
        <f t="shared" si="298"/>
        <v>0</v>
      </c>
      <c r="AA736" s="80">
        <f t="shared" si="299"/>
        <v>3.4471155238050962E-3</v>
      </c>
      <c r="AB736" s="80">
        <f t="shared" si="293"/>
        <v>-9999</v>
      </c>
      <c r="AC736" s="80">
        <f t="shared" si="294"/>
        <v>0</v>
      </c>
      <c r="AD736" s="80">
        <f t="shared" si="308"/>
        <v>-9999</v>
      </c>
      <c r="AE736" s="80">
        <f t="shared" si="295"/>
        <v>0</v>
      </c>
      <c r="AF736">
        <f t="shared" si="309"/>
        <v>-9999</v>
      </c>
      <c r="AG736" s="106"/>
      <c r="AH736">
        <f t="shared" si="300"/>
        <v>-4.7256811237064993E-4</v>
      </c>
      <c r="AI736">
        <f t="shared" si="301"/>
        <v>1.2726506571333673</v>
      </c>
      <c r="AJ736">
        <f t="shared" si="302"/>
        <v>-1.9192477769216735E-2</v>
      </c>
      <c r="AK736">
        <f t="shared" si="303"/>
        <v>2.0177893546708442E-3</v>
      </c>
      <c r="AL736">
        <f t="shared" si="304"/>
        <v>7.400504878085557E-3</v>
      </c>
      <c r="AM736">
        <f t="shared" si="305"/>
        <v>3.7002693269247286E-3</v>
      </c>
      <c r="AN736" s="80">
        <f t="shared" si="306"/>
        <v>5.5946847242161011E-3</v>
      </c>
      <c r="AO736" s="80">
        <f t="shared" si="306"/>
        <v>5.5942288779216968E-3</v>
      </c>
      <c r="AP736" s="80">
        <f t="shared" si="306"/>
        <v>5.5925569914601313E-3</v>
      </c>
      <c r="AQ736" s="80">
        <f t="shared" si="306"/>
        <v>5.586425090611761E-3</v>
      </c>
      <c r="AR736" s="80">
        <f t="shared" si="306"/>
        <v>5.5639354025405052E-3</v>
      </c>
      <c r="AS736" s="80">
        <f t="shared" si="306"/>
        <v>5.4814510416755884E-3</v>
      </c>
      <c r="AT736" s="80">
        <f t="shared" si="306"/>
        <v>5.1789273836108747E-3</v>
      </c>
      <c r="AU736" s="80">
        <f t="shared" si="307"/>
        <v>4.0693807318081809E-3</v>
      </c>
    </row>
    <row r="737" spans="26:64" x14ac:dyDescent="0.2">
      <c r="Z737">
        <f t="shared" si="298"/>
        <v>0</v>
      </c>
      <c r="AA737" s="80">
        <f t="shared" si="299"/>
        <v>3.4471155238050962E-3</v>
      </c>
      <c r="AB737" s="80">
        <f t="shared" si="293"/>
        <v>-9999</v>
      </c>
      <c r="AC737" s="80">
        <f t="shared" si="294"/>
        <v>0</v>
      </c>
      <c r="AD737" s="80">
        <f t="shared" si="308"/>
        <v>-9999</v>
      </c>
      <c r="AE737" s="80">
        <f t="shared" si="295"/>
        <v>0</v>
      </c>
      <c r="AF737">
        <f t="shared" si="309"/>
        <v>-9999</v>
      </c>
      <c r="AG737" s="106"/>
      <c r="AH737">
        <f t="shared" si="300"/>
        <v>-4.7256811237064993E-4</v>
      </c>
      <c r="AI737">
        <f t="shared" si="301"/>
        <v>1.2726506571333673</v>
      </c>
      <c r="AJ737">
        <f t="shared" si="302"/>
        <v>-1.9192477769216735E-2</v>
      </c>
      <c r="AK737">
        <f t="shared" si="303"/>
        <v>2.0177893546708442E-3</v>
      </c>
      <c r="AL737">
        <f t="shared" si="304"/>
        <v>7.400504878085557E-3</v>
      </c>
      <c r="AM737">
        <f t="shared" si="305"/>
        <v>3.7002693269247286E-3</v>
      </c>
      <c r="AN737" s="80">
        <f t="shared" ref="AN737:AT752" si="310">$AU737+$AB$7*SIN(AO737)</f>
        <v>5.5946847242161011E-3</v>
      </c>
      <c r="AO737" s="80">
        <f t="shared" si="310"/>
        <v>5.5942288779216968E-3</v>
      </c>
      <c r="AP737" s="80">
        <f t="shared" si="310"/>
        <v>5.5925569914601313E-3</v>
      </c>
      <c r="AQ737" s="80">
        <f t="shared" si="310"/>
        <v>5.586425090611761E-3</v>
      </c>
      <c r="AR737" s="80">
        <f t="shared" si="310"/>
        <v>5.5639354025405052E-3</v>
      </c>
      <c r="AS737" s="80">
        <f t="shared" si="310"/>
        <v>5.4814510416755884E-3</v>
      </c>
      <c r="AT737" s="80">
        <f t="shared" si="310"/>
        <v>5.1789273836108747E-3</v>
      </c>
      <c r="AU737" s="80">
        <f t="shared" si="307"/>
        <v>4.0693807318081809E-3</v>
      </c>
    </row>
    <row r="738" spans="26:64" x14ac:dyDescent="0.2">
      <c r="Z738">
        <f t="shared" si="298"/>
        <v>0</v>
      </c>
      <c r="AA738" s="80">
        <f t="shared" si="299"/>
        <v>3.4471155238050962E-3</v>
      </c>
      <c r="AB738" s="80">
        <f t="shared" si="293"/>
        <v>-9999</v>
      </c>
      <c r="AC738" s="80">
        <f t="shared" si="294"/>
        <v>0</v>
      </c>
      <c r="AD738" s="80">
        <f t="shared" si="308"/>
        <v>-9999</v>
      </c>
      <c r="AE738" s="80">
        <f t="shared" si="295"/>
        <v>0</v>
      </c>
      <c r="AF738">
        <f t="shared" si="309"/>
        <v>-9999</v>
      </c>
      <c r="AG738" s="106"/>
      <c r="AH738">
        <f t="shared" si="300"/>
        <v>-4.7256811237064993E-4</v>
      </c>
      <c r="AI738">
        <f t="shared" si="301"/>
        <v>1.2726506571333673</v>
      </c>
      <c r="AJ738">
        <f t="shared" si="302"/>
        <v>-1.9192477769216735E-2</v>
      </c>
      <c r="AK738">
        <f t="shared" si="303"/>
        <v>2.0177893546708442E-3</v>
      </c>
      <c r="AL738">
        <f t="shared" si="304"/>
        <v>7.400504878085557E-3</v>
      </c>
      <c r="AM738">
        <f t="shared" si="305"/>
        <v>3.7002693269247286E-3</v>
      </c>
      <c r="AN738" s="80">
        <f t="shared" si="310"/>
        <v>5.5946847242161011E-3</v>
      </c>
      <c r="AO738" s="80">
        <f t="shared" si="310"/>
        <v>5.5942288779216968E-3</v>
      </c>
      <c r="AP738" s="80">
        <f t="shared" si="310"/>
        <v>5.5925569914601313E-3</v>
      </c>
      <c r="AQ738" s="80">
        <f t="shared" si="310"/>
        <v>5.586425090611761E-3</v>
      </c>
      <c r="AR738" s="80">
        <f t="shared" si="310"/>
        <v>5.5639354025405052E-3</v>
      </c>
      <c r="AS738" s="80">
        <f t="shared" si="310"/>
        <v>5.4814510416755884E-3</v>
      </c>
      <c r="AT738" s="80">
        <f t="shared" si="310"/>
        <v>5.1789273836108747E-3</v>
      </c>
      <c r="AU738" s="80">
        <f t="shared" si="307"/>
        <v>4.0693807318081809E-3</v>
      </c>
    </row>
    <row r="739" spans="26:64" x14ac:dyDescent="0.2">
      <c r="Z739">
        <f t="shared" si="298"/>
        <v>0</v>
      </c>
      <c r="AA739" s="80">
        <f t="shared" si="299"/>
        <v>3.4471155238050962E-3</v>
      </c>
      <c r="AB739" s="80">
        <f t="shared" ref="AB739:AB802" si="311">IF(S739&lt;&gt;0,G739-AH739, -9999)</f>
        <v>-9999</v>
      </c>
      <c r="AC739" s="80">
        <f t="shared" ref="AC739:AC802" si="312">+G739-P739</f>
        <v>0</v>
      </c>
      <c r="AD739" s="80">
        <f t="shared" si="308"/>
        <v>-9999</v>
      </c>
      <c r="AE739" s="80">
        <f t="shared" ref="AE739:AE802" si="313">+(G739-AA739)^2*S739</f>
        <v>0</v>
      </c>
      <c r="AF739">
        <f t="shared" si="309"/>
        <v>-9999</v>
      </c>
      <c r="AG739" s="106"/>
      <c r="AH739">
        <f t="shared" si="300"/>
        <v>-4.7256811237064993E-4</v>
      </c>
      <c r="AI739">
        <f t="shared" si="301"/>
        <v>1.2726506571333673</v>
      </c>
      <c r="AJ739">
        <f t="shared" si="302"/>
        <v>-1.9192477769216735E-2</v>
      </c>
      <c r="AK739">
        <f t="shared" si="303"/>
        <v>2.0177893546708442E-3</v>
      </c>
      <c r="AL739">
        <f t="shared" si="304"/>
        <v>7.400504878085557E-3</v>
      </c>
      <c r="AM739">
        <f t="shared" si="305"/>
        <v>3.7002693269247286E-3</v>
      </c>
      <c r="AN739" s="80">
        <f t="shared" si="310"/>
        <v>5.5946847242161011E-3</v>
      </c>
      <c r="AO739" s="80">
        <f t="shared" si="310"/>
        <v>5.5942288779216968E-3</v>
      </c>
      <c r="AP739" s="80">
        <f t="shared" si="310"/>
        <v>5.5925569914601313E-3</v>
      </c>
      <c r="AQ739" s="80">
        <f t="shared" si="310"/>
        <v>5.586425090611761E-3</v>
      </c>
      <c r="AR739" s="80">
        <f t="shared" si="310"/>
        <v>5.5639354025405052E-3</v>
      </c>
      <c r="AS739" s="80">
        <f t="shared" si="310"/>
        <v>5.4814510416755884E-3</v>
      </c>
      <c r="AT739" s="80">
        <f t="shared" si="310"/>
        <v>5.1789273836108747E-3</v>
      </c>
      <c r="AU739" s="80">
        <f t="shared" si="307"/>
        <v>4.0693807318081809E-3</v>
      </c>
    </row>
    <row r="740" spans="26:64" x14ac:dyDescent="0.2">
      <c r="Z740">
        <f t="shared" si="298"/>
        <v>0</v>
      </c>
      <c r="AA740" s="80">
        <f t="shared" si="299"/>
        <v>3.4471155238050962E-3</v>
      </c>
      <c r="AB740" s="80">
        <f t="shared" si="311"/>
        <v>-9999</v>
      </c>
      <c r="AC740" s="80">
        <f t="shared" si="312"/>
        <v>0</v>
      </c>
      <c r="AD740" s="80">
        <f t="shared" si="308"/>
        <v>-9999</v>
      </c>
      <c r="AE740" s="80">
        <f t="shared" si="313"/>
        <v>0</v>
      </c>
      <c r="AF740">
        <f t="shared" si="309"/>
        <v>-9999</v>
      </c>
      <c r="AG740" s="106"/>
      <c r="AH740">
        <f t="shared" si="300"/>
        <v>-4.7256811237064993E-4</v>
      </c>
      <c r="AI740">
        <f t="shared" si="301"/>
        <v>1.2726506571333673</v>
      </c>
      <c r="AJ740">
        <f t="shared" si="302"/>
        <v>-1.9192477769216735E-2</v>
      </c>
      <c r="AK740">
        <f t="shared" si="303"/>
        <v>2.0177893546708442E-3</v>
      </c>
      <c r="AL740">
        <f t="shared" si="304"/>
        <v>7.400504878085557E-3</v>
      </c>
      <c r="AM740">
        <f t="shared" si="305"/>
        <v>3.7002693269247286E-3</v>
      </c>
      <c r="AN740" s="80">
        <f t="shared" si="310"/>
        <v>5.5946847242161011E-3</v>
      </c>
      <c r="AO740" s="80">
        <f t="shared" si="310"/>
        <v>5.5942288779216968E-3</v>
      </c>
      <c r="AP740" s="80">
        <f t="shared" si="310"/>
        <v>5.5925569914601313E-3</v>
      </c>
      <c r="AQ740" s="80">
        <f t="shared" si="310"/>
        <v>5.586425090611761E-3</v>
      </c>
      <c r="AR740" s="80">
        <f t="shared" si="310"/>
        <v>5.5639354025405052E-3</v>
      </c>
      <c r="AS740" s="80">
        <f t="shared" si="310"/>
        <v>5.4814510416755884E-3</v>
      </c>
      <c r="AT740" s="80">
        <f t="shared" si="310"/>
        <v>5.1789273836108747E-3</v>
      </c>
      <c r="AU740" s="80">
        <f t="shared" si="307"/>
        <v>4.0693807318081809E-3</v>
      </c>
    </row>
    <row r="741" spans="26:64" x14ac:dyDescent="0.2">
      <c r="Z741">
        <f t="shared" si="298"/>
        <v>0</v>
      </c>
      <c r="AA741" s="80">
        <f t="shared" si="299"/>
        <v>3.4471155238050962E-3</v>
      </c>
      <c r="AB741" s="80">
        <f t="shared" si="311"/>
        <v>-9999</v>
      </c>
      <c r="AC741" s="80">
        <f t="shared" si="312"/>
        <v>0</v>
      </c>
      <c r="AD741" s="80">
        <f t="shared" si="308"/>
        <v>-9999</v>
      </c>
      <c r="AE741" s="80">
        <f t="shared" si="313"/>
        <v>0</v>
      </c>
      <c r="AF741">
        <f t="shared" si="309"/>
        <v>-9999</v>
      </c>
      <c r="AG741" s="106"/>
      <c r="AH741">
        <f t="shared" si="300"/>
        <v>-4.7256811237064993E-4</v>
      </c>
      <c r="AI741">
        <f t="shared" si="301"/>
        <v>1.2726506571333673</v>
      </c>
      <c r="AJ741">
        <f t="shared" si="302"/>
        <v>-1.9192477769216735E-2</v>
      </c>
      <c r="AK741">
        <f t="shared" si="303"/>
        <v>2.0177893546708442E-3</v>
      </c>
      <c r="AL741">
        <f t="shared" si="304"/>
        <v>7.400504878085557E-3</v>
      </c>
      <c r="AM741">
        <f t="shared" si="305"/>
        <v>3.7002693269247286E-3</v>
      </c>
      <c r="AN741" s="80">
        <f t="shared" si="310"/>
        <v>5.5946847242161011E-3</v>
      </c>
      <c r="AO741" s="80">
        <f t="shared" si="310"/>
        <v>5.5942288779216968E-3</v>
      </c>
      <c r="AP741" s="80">
        <f t="shared" si="310"/>
        <v>5.5925569914601313E-3</v>
      </c>
      <c r="AQ741" s="80">
        <f t="shared" si="310"/>
        <v>5.586425090611761E-3</v>
      </c>
      <c r="AR741" s="80">
        <f t="shared" si="310"/>
        <v>5.5639354025405052E-3</v>
      </c>
      <c r="AS741" s="80">
        <f t="shared" si="310"/>
        <v>5.4814510416755884E-3</v>
      </c>
      <c r="AT741" s="80">
        <f t="shared" si="310"/>
        <v>5.1789273836108747E-3</v>
      </c>
      <c r="AU741" s="80">
        <f t="shared" si="307"/>
        <v>4.0693807318081809E-3</v>
      </c>
    </row>
    <row r="742" spans="26:64" x14ac:dyDescent="0.2">
      <c r="Z742">
        <f t="shared" si="298"/>
        <v>0</v>
      </c>
      <c r="AA742" s="80">
        <f t="shared" si="299"/>
        <v>3.4471155238050962E-3</v>
      </c>
      <c r="AB742" s="80">
        <f t="shared" si="311"/>
        <v>-9999</v>
      </c>
      <c r="AC742" s="80">
        <f t="shared" si="312"/>
        <v>0</v>
      </c>
      <c r="AD742" s="80">
        <f t="shared" si="308"/>
        <v>-9999</v>
      </c>
      <c r="AE742" s="80">
        <f t="shared" si="313"/>
        <v>0</v>
      </c>
      <c r="AF742">
        <f t="shared" si="309"/>
        <v>-9999</v>
      </c>
      <c r="AG742" s="106"/>
      <c r="AH742">
        <f t="shared" si="300"/>
        <v>-4.7256811237064993E-4</v>
      </c>
      <c r="AI742">
        <f t="shared" si="301"/>
        <v>1.2726506571333673</v>
      </c>
      <c r="AJ742">
        <f t="shared" si="302"/>
        <v>-1.9192477769216735E-2</v>
      </c>
      <c r="AK742">
        <f t="shared" si="303"/>
        <v>2.0177893546708442E-3</v>
      </c>
      <c r="AL742">
        <f t="shared" si="304"/>
        <v>7.400504878085557E-3</v>
      </c>
      <c r="AM742">
        <f t="shared" si="305"/>
        <v>3.7002693269247286E-3</v>
      </c>
      <c r="AN742" s="80">
        <f t="shared" si="310"/>
        <v>5.5946847242161011E-3</v>
      </c>
      <c r="AO742" s="80">
        <f t="shared" si="310"/>
        <v>5.5942288779216968E-3</v>
      </c>
      <c r="AP742" s="80">
        <f t="shared" si="310"/>
        <v>5.5925569914601313E-3</v>
      </c>
      <c r="AQ742" s="80">
        <f t="shared" si="310"/>
        <v>5.586425090611761E-3</v>
      </c>
      <c r="AR742" s="80">
        <f t="shared" si="310"/>
        <v>5.5639354025405052E-3</v>
      </c>
      <c r="AS742" s="80">
        <f t="shared" si="310"/>
        <v>5.4814510416755884E-3</v>
      </c>
      <c r="AT742" s="80">
        <f t="shared" si="310"/>
        <v>5.1789273836108747E-3</v>
      </c>
      <c r="AU742" s="80">
        <f t="shared" si="307"/>
        <v>4.0693807318081809E-3</v>
      </c>
    </row>
    <row r="743" spans="26:64" x14ac:dyDescent="0.2">
      <c r="Z743">
        <f t="shared" si="298"/>
        <v>0</v>
      </c>
      <c r="AA743" s="80">
        <f t="shared" si="299"/>
        <v>3.4471155238050962E-3</v>
      </c>
      <c r="AB743" s="80">
        <f t="shared" si="311"/>
        <v>-9999</v>
      </c>
      <c r="AC743" s="80">
        <f t="shared" si="312"/>
        <v>0</v>
      </c>
      <c r="AD743" s="80">
        <f t="shared" si="308"/>
        <v>-9999</v>
      </c>
      <c r="AE743" s="80">
        <f t="shared" si="313"/>
        <v>0</v>
      </c>
      <c r="AF743">
        <f t="shared" si="309"/>
        <v>-9999</v>
      </c>
      <c r="AG743" s="106"/>
      <c r="AH743">
        <f t="shared" si="300"/>
        <v>-4.7256811237064993E-4</v>
      </c>
      <c r="AI743">
        <f t="shared" si="301"/>
        <v>1.2726506571333673</v>
      </c>
      <c r="AJ743">
        <f t="shared" si="302"/>
        <v>-1.9192477769216735E-2</v>
      </c>
      <c r="AK743">
        <f t="shared" si="303"/>
        <v>2.0177893546708442E-3</v>
      </c>
      <c r="AL743">
        <f t="shared" si="304"/>
        <v>7.400504878085557E-3</v>
      </c>
      <c r="AM743">
        <f t="shared" si="305"/>
        <v>3.7002693269247286E-3</v>
      </c>
      <c r="AN743" s="80">
        <f t="shared" si="310"/>
        <v>5.5946847242161011E-3</v>
      </c>
      <c r="AO743" s="80">
        <f t="shared" si="310"/>
        <v>5.5942288779216968E-3</v>
      </c>
      <c r="AP743" s="80">
        <f t="shared" si="310"/>
        <v>5.5925569914601313E-3</v>
      </c>
      <c r="AQ743" s="80">
        <f t="shared" si="310"/>
        <v>5.586425090611761E-3</v>
      </c>
      <c r="AR743" s="80">
        <f t="shared" si="310"/>
        <v>5.5639354025405052E-3</v>
      </c>
      <c r="AS743" s="80">
        <f t="shared" si="310"/>
        <v>5.4814510416755884E-3</v>
      </c>
      <c r="AT743" s="80">
        <f t="shared" si="310"/>
        <v>5.1789273836108747E-3</v>
      </c>
      <c r="AU743" s="80">
        <f t="shared" si="307"/>
        <v>4.0693807318081809E-3</v>
      </c>
    </row>
    <row r="744" spans="26:64" x14ac:dyDescent="0.2">
      <c r="Z744">
        <f t="shared" si="298"/>
        <v>0</v>
      </c>
      <c r="AA744" s="80">
        <f t="shared" si="299"/>
        <v>3.4471155238050962E-3</v>
      </c>
      <c r="AB744" s="80">
        <f t="shared" si="311"/>
        <v>-9999</v>
      </c>
      <c r="AC744" s="80">
        <f t="shared" si="312"/>
        <v>0</v>
      </c>
      <c r="AD744" s="80">
        <f t="shared" si="308"/>
        <v>-9999</v>
      </c>
      <c r="AE744" s="80">
        <f t="shared" si="313"/>
        <v>0</v>
      </c>
      <c r="AF744">
        <f t="shared" si="309"/>
        <v>-9999</v>
      </c>
      <c r="AG744" s="106"/>
      <c r="AH744">
        <f t="shared" si="300"/>
        <v>-4.7256811237064993E-4</v>
      </c>
      <c r="AI744">
        <f t="shared" si="301"/>
        <v>1.2726506571333673</v>
      </c>
      <c r="AJ744">
        <f t="shared" si="302"/>
        <v>-1.9192477769216735E-2</v>
      </c>
      <c r="AK744">
        <f t="shared" si="303"/>
        <v>2.0177893546708442E-3</v>
      </c>
      <c r="AL744">
        <f t="shared" si="304"/>
        <v>7.400504878085557E-3</v>
      </c>
      <c r="AM744">
        <f t="shared" si="305"/>
        <v>3.7002693269247286E-3</v>
      </c>
      <c r="AN744" s="80">
        <f t="shared" si="310"/>
        <v>5.5946847242161011E-3</v>
      </c>
      <c r="AO744" s="80">
        <f t="shared" si="310"/>
        <v>5.5942288779216968E-3</v>
      </c>
      <c r="AP744" s="80">
        <f t="shared" si="310"/>
        <v>5.5925569914601313E-3</v>
      </c>
      <c r="AQ744" s="80">
        <f t="shared" si="310"/>
        <v>5.586425090611761E-3</v>
      </c>
      <c r="AR744" s="80">
        <f t="shared" si="310"/>
        <v>5.5639354025405052E-3</v>
      </c>
      <c r="AS744" s="80">
        <f t="shared" si="310"/>
        <v>5.4814510416755884E-3</v>
      </c>
      <c r="AT744" s="80">
        <f t="shared" si="310"/>
        <v>5.1789273836108747E-3</v>
      </c>
      <c r="AU744" s="80">
        <f t="shared" si="307"/>
        <v>4.0693807318081809E-3</v>
      </c>
      <c r="AV744" s="80"/>
      <c r="AW744" s="80"/>
      <c r="AX744" s="80"/>
      <c r="AY744" s="80"/>
      <c r="AZ744" s="80"/>
      <c r="BA744" s="80"/>
      <c r="BB744" s="80"/>
      <c r="BC744" s="80"/>
      <c r="BD744" s="80"/>
      <c r="BE744" s="80"/>
      <c r="BF744" s="80"/>
      <c r="BG744" s="80"/>
      <c r="BH744" s="80"/>
      <c r="BI744" s="80"/>
      <c r="BJ744" s="80"/>
      <c r="BK744" s="80"/>
      <c r="BL744" s="80"/>
    </row>
    <row r="745" spans="26:64" x14ac:dyDescent="0.2">
      <c r="Z745">
        <f t="shared" si="298"/>
        <v>0</v>
      </c>
      <c r="AA745" s="80">
        <f t="shared" si="299"/>
        <v>3.4471155238050962E-3</v>
      </c>
      <c r="AB745" s="80">
        <f t="shared" si="311"/>
        <v>-9999</v>
      </c>
      <c r="AC745" s="80">
        <f t="shared" si="312"/>
        <v>0</v>
      </c>
      <c r="AD745" s="80">
        <f t="shared" si="308"/>
        <v>-9999</v>
      </c>
      <c r="AE745" s="80">
        <f t="shared" si="313"/>
        <v>0</v>
      </c>
      <c r="AF745">
        <f t="shared" si="309"/>
        <v>-9999</v>
      </c>
      <c r="AG745" s="106"/>
      <c r="AH745">
        <f t="shared" si="300"/>
        <v>-4.7256811237064993E-4</v>
      </c>
      <c r="AI745">
        <f t="shared" si="301"/>
        <v>1.2726506571333673</v>
      </c>
      <c r="AJ745">
        <f t="shared" si="302"/>
        <v>-1.9192477769216735E-2</v>
      </c>
      <c r="AK745">
        <f t="shared" si="303"/>
        <v>2.0177893546708442E-3</v>
      </c>
      <c r="AL745">
        <f t="shared" si="304"/>
        <v>7.400504878085557E-3</v>
      </c>
      <c r="AM745">
        <f t="shared" si="305"/>
        <v>3.7002693269247286E-3</v>
      </c>
      <c r="AN745" s="80">
        <f t="shared" si="310"/>
        <v>5.5946847242161011E-3</v>
      </c>
      <c r="AO745" s="80">
        <f t="shared" si="310"/>
        <v>5.5942288779216968E-3</v>
      </c>
      <c r="AP745" s="80">
        <f t="shared" si="310"/>
        <v>5.5925569914601313E-3</v>
      </c>
      <c r="AQ745" s="80">
        <f t="shared" si="310"/>
        <v>5.586425090611761E-3</v>
      </c>
      <c r="AR745" s="80">
        <f t="shared" si="310"/>
        <v>5.5639354025405052E-3</v>
      </c>
      <c r="AS745" s="80">
        <f t="shared" si="310"/>
        <v>5.4814510416755884E-3</v>
      </c>
      <c r="AT745" s="80">
        <f t="shared" si="310"/>
        <v>5.1789273836108747E-3</v>
      </c>
      <c r="AU745" s="80">
        <f t="shared" si="307"/>
        <v>4.0693807318081809E-3</v>
      </c>
    </row>
    <row r="746" spans="26:64" x14ac:dyDescent="0.2">
      <c r="Z746">
        <f t="shared" si="298"/>
        <v>0</v>
      </c>
      <c r="AA746" s="80">
        <f t="shared" si="299"/>
        <v>3.4471155238050962E-3</v>
      </c>
      <c r="AB746" s="80">
        <f t="shared" si="311"/>
        <v>-9999</v>
      </c>
      <c r="AC746" s="80">
        <f t="shared" si="312"/>
        <v>0</v>
      </c>
      <c r="AD746" s="80">
        <f t="shared" si="308"/>
        <v>-9999</v>
      </c>
      <c r="AE746" s="80">
        <f t="shared" si="313"/>
        <v>0</v>
      </c>
      <c r="AF746">
        <f t="shared" si="309"/>
        <v>-9999</v>
      </c>
      <c r="AG746" s="106"/>
      <c r="AH746">
        <f t="shared" si="300"/>
        <v>-4.7256811237064993E-4</v>
      </c>
      <c r="AI746">
        <f t="shared" si="301"/>
        <v>1.2726506571333673</v>
      </c>
      <c r="AJ746">
        <f t="shared" si="302"/>
        <v>-1.9192477769216735E-2</v>
      </c>
      <c r="AK746">
        <f t="shared" si="303"/>
        <v>2.0177893546708442E-3</v>
      </c>
      <c r="AL746">
        <f t="shared" si="304"/>
        <v>7.400504878085557E-3</v>
      </c>
      <c r="AM746">
        <f t="shared" si="305"/>
        <v>3.7002693269247286E-3</v>
      </c>
      <c r="AN746" s="80">
        <f t="shared" si="310"/>
        <v>5.5946847242161011E-3</v>
      </c>
      <c r="AO746" s="80">
        <f t="shared" si="310"/>
        <v>5.5942288779216968E-3</v>
      </c>
      <c r="AP746" s="80">
        <f t="shared" si="310"/>
        <v>5.5925569914601313E-3</v>
      </c>
      <c r="AQ746" s="80">
        <f t="shared" si="310"/>
        <v>5.586425090611761E-3</v>
      </c>
      <c r="AR746" s="80">
        <f t="shared" si="310"/>
        <v>5.5639354025405052E-3</v>
      </c>
      <c r="AS746" s="80">
        <f t="shared" si="310"/>
        <v>5.4814510416755884E-3</v>
      </c>
      <c r="AT746" s="80">
        <f t="shared" si="310"/>
        <v>5.1789273836108747E-3</v>
      </c>
      <c r="AU746" s="80">
        <f t="shared" si="307"/>
        <v>4.0693807318081809E-3</v>
      </c>
    </row>
    <row r="747" spans="26:64" x14ac:dyDescent="0.2">
      <c r="Z747">
        <f t="shared" si="298"/>
        <v>0</v>
      </c>
      <c r="AA747" s="80">
        <f t="shared" si="299"/>
        <v>3.4471155238050962E-3</v>
      </c>
      <c r="AB747" s="80">
        <f t="shared" si="311"/>
        <v>-9999</v>
      </c>
      <c r="AC747" s="80">
        <f t="shared" si="312"/>
        <v>0</v>
      </c>
      <c r="AD747" s="80">
        <f t="shared" si="308"/>
        <v>-9999</v>
      </c>
      <c r="AE747" s="80">
        <f t="shared" si="313"/>
        <v>0</v>
      </c>
      <c r="AF747">
        <f t="shared" si="309"/>
        <v>-9999</v>
      </c>
      <c r="AG747" s="106"/>
      <c r="AH747">
        <f t="shared" si="300"/>
        <v>-4.7256811237064993E-4</v>
      </c>
      <c r="AI747">
        <f t="shared" si="301"/>
        <v>1.2726506571333673</v>
      </c>
      <c r="AJ747">
        <f t="shared" si="302"/>
        <v>-1.9192477769216735E-2</v>
      </c>
      <c r="AK747">
        <f t="shared" si="303"/>
        <v>2.0177893546708442E-3</v>
      </c>
      <c r="AL747">
        <f t="shared" si="304"/>
        <v>7.400504878085557E-3</v>
      </c>
      <c r="AM747">
        <f t="shared" si="305"/>
        <v>3.7002693269247286E-3</v>
      </c>
      <c r="AN747" s="80">
        <f t="shared" si="310"/>
        <v>5.5946847242161011E-3</v>
      </c>
      <c r="AO747" s="80">
        <f t="shared" si="310"/>
        <v>5.5942288779216968E-3</v>
      </c>
      <c r="AP747" s="80">
        <f t="shared" si="310"/>
        <v>5.5925569914601313E-3</v>
      </c>
      <c r="AQ747" s="80">
        <f t="shared" si="310"/>
        <v>5.586425090611761E-3</v>
      </c>
      <c r="AR747" s="80">
        <f t="shared" si="310"/>
        <v>5.5639354025405052E-3</v>
      </c>
      <c r="AS747" s="80">
        <f t="shared" si="310"/>
        <v>5.4814510416755884E-3</v>
      </c>
      <c r="AT747" s="80">
        <f t="shared" si="310"/>
        <v>5.1789273836108747E-3</v>
      </c>
      <c r="AU747" s="80">
        <f t="shared" si="307"/>
        <v>4.0693807318081809E-3</v>
      </c>
    </row>
    <row r="748" spans="26:64" x14ac:dyDescent="0.2">
      <c r="Z748">
        <f t="shared" si="298"/>
        <v>0</v>
      </c>
      <c r="AA748" s="80">
        <f t="shared" si="299"/>
        <v>3.4471155238050962E-3</v>
      </c>
      <c r="AB748" s="80">
        <f t="shared" si="311"/>
        <v>-9999</v>
      </c>
      <c r="AC748" s="80">
        <f t="shared" si="312"/>
        <v>0</v>
      </c>
      <c r="AD748" s="80">
        <f t="shared" si="308"/>
        <v>-9999</v>
      </c>
      <c r="AE748" s="80">
        <f t="shared" si="313"/>
        <v>0</v>
      </c>
      <c r="AF748">
        <f t="shared" si="309"/>
        <v>-9999</v>
      </c>
      <c r="AG748" s="106"/>
      <c r="AH748">
        <f t="shared" si="300"/>
        <v>-4.7256811237064993E-4</v>
      </c>
      <c r="AI748">
        <f t="shared" si="301"/>
        <v>1.2726506571333673</v>
      </c>
      <c r="AJ748">
        <f t="shared" si="302"/>
        <v>-1.9192477769216735E-2</v>
      </c>
      <c r="AK748">
        <f t="shared" si="303"/>
        <v>2.0177893546708442E-3</v>
      </c>
      <c r="AL748">
        <f t="shared" si="304"/>
        <v>7.400504878085557E-3</v>
      </c>
      <c r="AM748">
        <f t="shared" si="305"/>
        <v>3.7002693269247286E-3</v>
      </c>
      <c r="AN748" s="80">
        <f t="shared" si="310"/>
        <v>5.5946847242161011E-3</v>
      </c>
      <c r="AO748" s="80">
        <f t="shared" si="310"/>
        <v>5.5942288779216968E-3</v>
      </c>
      <c r="AP748" s="80">
        <f t="shared" si="310"/>
        <v>5.5925569914601313E-3</v>
      </c>
      <c r="AQ748" s="80">
        <f t="shared" si="310"/>
        <v>5.586425090611761E-3</v>
      </c>
      <c r="AR748" s="80">
        <f t="shared" si="310"/>
        <v>5.5639354025405052E-3</v>
      </c>
      <c r="AS748" s="80">
        <f t="shared" si="310"/>
        <v>5.4814510416755884E-3</v>
      </c>
      <c r="AT748" s="80">
        <f t="shared" si="310"/>
        <v>5.1789273836108747E-3</v>
      </c>
      <c r="AU748" s="80">
        <f t="shared" si="307"/>
        <v>4.0693807318081809E-3</v>
      </c>
    </row>
    <row r="749" spans="26:64" x14ac:dyDescent="0.2">
      <c r="Z749">
        <f t="shared" si="298"/>
        <v>0</v>
      </c>
      <c r="AA749" s="80">
        <f t="shared" si="299"/>
        <v>3.4471155238050962E-3</v>
      </c>
      <c r="AB749" s="80">
        <f t="shared" si="311"/>
        <v>-9999</v>
      </c>
      <c r="AC749" s="80">
        <f t="shared" si="312"/>
        <v>0</v>
      </c>
      <c r="AD749" s="80">
        <f t="shared" si="308"/>
        <v>-9999</v>
      </c>
      <c r="AE749" s="80">
        <f t="shared" si="313"/>
        <v>0</v>
      </c>
      <c r="AF749">
        <f t="shared" si="309"/>
        <v>-9999</v>
      </c>
      <c r="AG749" s="106"/>
      <c r="AH749">
        <f t="shared" si="300"/>
        <v>-4.7256811237064993E-4</v>
      </c>
      <c r="AI749">
        <f t="shared" si="301"/>
        <v>1.2726506571333673</v>
      </c>
      <c r="AJ749">
        <f t="shared" si="302"/>
        <v>-1.9192477769216735E-2</v>
      </c>
      <c r="AK749">
        <f t="shared" si="303"/>
        <v>2.0177893546708442E-3</v>
      </c>
      <c r="AL749">
        <f t="shared" si="304"/>
        <v>7.400504878085557E-3</v>
      </c>
      <c r="AM749">
        <f t="shared" si="305"/>
        <v>3.7002693269247286E-3</v>
      </c>
      <c r="AN749" s="80">
        <f t="shared" si="310"/>
        <v>5.5946847242161011E-3</v>
      </c>
      <c r="AO749" s="80">
        <f t="shared" si="310"/>
        <v>5.5942288779216968E-3</v>
      </c>
      <c r="AP749" s="80">
        <f t="shared" si="310"/>
        <v>5.5925569914601313E-3</v>
      </c>
      <c r="AQ749" s="80">
        <f t="shared" si="310"/>
        <v>5.586425090611761E-3</v>
      </c>
      <c r="AR749" s="80">
        <f t="shared" si="310"/>
        <v>5.5639354025405052E-3</v>
      </c>
      <c r="AS749" s="80">
        <f t="shared" si="310"/>
        <v>5.4814510416755884E-3</v>
      </c>
      <c r="AT749" s="80">
        <f t="shared" si="310"/>
        <v>5.1789273836108747E-3</v>
      </c>
      <c r="AU749" s="80">
        <f t="shared" si="307"/>
        <v>4.0693807318081809E-3</v>
      </c>
    </row>
    <row r="750" spans="26:64" x14ac:dyDescent="0.2">
      <c r="Z750">
        <f t="shared" si="298"/>
        <v>0</v>
      </c>
      <c r="AA750" s="80">
        <f t="shared" si="299"/>
        <v>3.4471155238050962E-3</v>
      </c>
      <c r="AB750" s="80">
        <f t="shared" si="311"/>
        <v>-9999</v>
      </c>
      <c r="AC750" s="80">
        <f t="shared" si="312"/>
        <v>0</v>
      </c>
      <c r="AD750" s="80">
        <f t="shared" si="308"/>
        <v>-9999</v>
      </c>
      <c r="AE750" s="80">
        <f t="shared" si="313"/>
        <v>0</v>
      </c>
      <c r="AF750">
        <f t="shared" si="309"/>
        <v>-9999</v>
      </c>
      <c r="AG750" s="106"/>
      <c r="AH750">
        <f t="shared" si="300"/>
        <v>-4.7256811237064993E-4</v>
      </c>
      <c r="AI750">
        <f t="shared" si="301"/>
        <v>1.2726506571333673</v>
      </c>
      <c r="AJ750">
        <f t="shared" si="302"/>
        <v>-1.9192477769216735E-2</v>
      </c>
      <c r="AK750">
        <f t="shared" si="303"/>
        <v>2.0177893546708442E-3</v>
      </c>
      <c r="AL750">
        <f t="shared" si="304"/>
        <v>7.400504878085557E-3</v>
      </c>
      <c r="AM750">
        <f t="shared" si="305"/>
        <v>3.7002693269247286E-3</v>
      </c>
      <c r="AN750" s="80">
        <f t="shared" si="310"/>
        <v>5.5946847242161011E-3</v>
      </c>
      <c r="AO750" s="80">
        <f t="shared" si="310"/>
        <v>5.5942288779216968E-3</v>
      </c>
      <c r="AP750" s="80">
        <f t="shared" si="310"/>
        <v>5.5925569914601313E-3</v>
      </c>
      <c r="AQ750" s="80">
        <f t="shared" si="310"/>
        <v>5.586425090611761E-3</v>
      </c>
      <c r="AR750" s="80">
        <f t="shared" si="310"/>
        <v>5.5639354025405052E-3</v>
      </c>
      <c r="AS750" s="80">
        <f t="shared" si="310"/>
        <v>5.4814510416755884E-3</v>
      </c>
      <c r="AT750" s="80">
        <f t="shared" si="310"/>
        <v>5.1789273836108747E-3</v>
      </c>
      <c r="AU750" s="80">
        <f t="shared" si="307"/>
        <v>4.0693807318081809E-3</v>
      </c>
    </row>
    <row r="751" spans="26:64" x14ac:dyDescent="0.2">
      <c r="Z751">
        <f t="shared" si="298"/>
        <v>0</v>
      </c>
      <c r="AA751" s="80">
        <f t="shared" si="299"/>
        <v>3.4471155238050962E-3</v>
      </c>
      <c r="AB751" s="80">
        <f t="shared" si="311"/>
        <v>-9999</v>
      </c>
      <c r="AC751" s="80">
        <f t="shared" si="312"/>
        <v>0</v>
      </c>
      <c r="AD751" s="80">
        <f t="shared" si="308"/>
        <v>-9999</v>
      </c>
      <c r="AE751" s="80">
        <f t="shared" si="313"/>
        <v>0</v>
      </c>
      <c r="AF751">
        <f t="shared" si="309"/>
        <v>-9999</v>
      </c>
      <c r="AG751" s="106"/>
      <c r="AH751">
        <f t="shared" si="300"/>
        <v>-4.7256811237064993E-4</v>
      </c>
      <c r="AI751">
        <f t="shared" si="301"/>
        <v>1.2726506571333673</v>
      </c>
      <c r="AJ751">
        <f t="shared" si="302"/>
        <v>-1.9192477769216735E-2</v>
      </c>
      <c r="AK751">
        <f t="shared" si="303"/>
        <v>2.0177893546708442E-3</v>
      </c>
      <c r="AL751">
        <f t="shared" si="304"/>
        <v>7.400504878085557E-3</v>
      </c>
      <c r="AM751">
        <f t="shared" si="305"/>
        <v>3.7002693269247286E-3</v>
      </c>
      <c r="AN751" s="80">
        <f t="shared" si="310"/>
        <v>5.5946847242161011E-3</v>
      </c>
      <c r="AO751" s="80">
        <f t="shared" si="310"/>
        <v>5.5942288779216968E-3</v>
      </c>
      <c r="AP751" s="80">
        <f t="shared" si="310"/>
        <v>5.5925569914601313E-3</v>
      </c>
      <c r="AQ751" s="80">
        <f t="shared" si="310"/>
        <v>5.586425090611761E-3</v>
      </c>
      <c r="AR751" s="80">
        <f t="shared" si="310"/>
        <v>5.5639354025405052E-3</v>
      </c>
      <c r="AS751" s="80">
        <f t="shared" si="310"/>
        <v>5.4814510416755884E-3</v>
      </c>
      <c r="AT751" s="80">
        <f t="shared" si="310"/>
        <v>5.1789273836108747E-3</v>
      </c>
      <c r="AU751" s="80">
        <f t="shared" si="307"/>
        <v>4.0693807318081809E-3</v>
      </c>
    </row>
    <row r="752" spans="26:64" x14ac:dyDescent="0.2">
      <c r="Z752">
        <f t="shared" si="298"/>
        <v>0</v>
      </c>
      <c r="AA752" s="80">
        <f t="shared" si="299"/>
        <v>3.4471155238050962E-3</v>
      </c>
      <c r="AB752" s="80">
        <f t="shared" si="311"/>
        <v>-9999</v>
      </c>
      <c r="AC752" s="80">
        <f t="shared" si="312"/>
        <v>0</v>
      </c>
      <c r="AD752" s="80">
        <f t="shared" si="308"/>
        <v>-9999</v>
      </c>
      <c r="AE752" s="80">
        <f t="shared" si="313"/>
        <v>0</v>
      </c>
      <c r="AF752">
        <f t="shared" si="309"/>
        <v>-9999</v>
      </c>
      <c r="AG752" s="106"/>
      <c r="AH752">
        <f t="shared" si="300"/>
        <v>-4.7256811237064993E-4</v>
      </c>
      <c r="AI752">
        <f t="shared" si="301"/>
        <v>1.2726506571333673</v>
      </c>
      <c r="AJ752">
        <f t="shared" si="302"/>
        <v>-1.9192477769216735E-2</v>
      </c>
      <c r="AK752">
        <f t="shared" si="303"/>
        <v>2.0177893546708442E-3</v>
      </c>
      <c r="AL752">
        <f t="shared" si="304"/>
        <v>7.400504878085557E-3</v>
      </c>
      <c r="AM752">
        <f t="shared" si="305"/>
        <v>3.7002693269247286E-3</v>
      </c>
      <c r="AN752" s="80">
        <f t="shared" si="310"/>
        <v>5.5946847242161011E-3</v>
      </c>
      <c r="AO752" s="80">
        <f t="shared" si="310"/>
        <v>5.5942288779216968E-3</v>
      </c>
      <c r="AP752" s="80">
        <f t="shared" si="310"/>
        <v>5.5925569914601313E-3</v>
      </c>
      <c r="AQ752" s="80">
        <f t="shared" si="310"/>
        <v>5.586425090611761E-3</v>
      </c>
      <c r="AR752" s="80">
        <f t="shared" si="310"/>
        <v>5.5639354025405052E-3</v>
      </c>
      <c r="AS752" s="80">
        <f t="shared" si="310"/>
        <v>5.4814510416755884E-3</v>
      </c>
      <c r="AT752" s="80">
        <f t="shared" si="310"/>
        <v>5.1789273836108747E-3</v>
      </c>
      <c r="AU752" s="80">
        <f t="shared" si="307"/>
        <v>4.0693807318081809E-3</v>
      </c>
    </row>
    <row r="753" spans="26:64" x14ac:dyDescent="0.2">
      <c r="Z753">
        <f t="shared" si="298"/>
        <v>0</v>
      </c>
      <c r="AA753" s="80">
        <f t="shared" si="299"/>
        <v>3.4471155238050962E-3</v>
      </c>
      <c r="AB753" s="80">
        <f t="shared" si="311"/>
        <v>-9999</v>
      </c>
      <c r="AC753" s="80">
        <f t="shared" si="312"/>
        <v>0</v>
      </c>
      <c r="AD753" s="80">
        <f t="shared" si="308"/>
        <v>-9999</v>
      </c>
      <c r="AE753" s="80">
        <f t="shared" si="313"/>
        <v>0</v>
      </c>
      <c r="AF753">
        <f t="shared" si="309"/>
        <v>-9999</v>
      </c>
      <c r="AG753" s="106"/>
      <c r="AH753">
        <f t="shared" si="300"/>
        <v>-4.7256811237064993E-4</v>
      </c>
      <c r="AI753">
        <f t="shared" si="301"/>
        <v>1.2726506571333673</v>
      </c>
      <c r="AJ753">
        <f t="shared" si="302"/>
        <v>-1.9192477769216735E-2</v>
      </c>
      <c r="AK753">
        <f t="shared" si="303"/>
        <v>2.0177893546708442E-3</v>
      </c>
      <c r="AL753">
        <f t="shared" si="304"/>
        <v>7.400504878085557E-3</v>
      </c>
      <c r="AM753">
        <f t="shared" si="305"/>
        <v>3.7002693269247286E-3</v>
      </c>
      <c r="AN753" s="80">
        <f t="shared" ref="AN753:AT768" si="314">$AU753+$AB$7*SIN(AO753)</f>
        <v>5.5946847242161011E-3</v>
      </c>
      <c r="AO753" s="80">
        <f t="shared" si="314"/>
        <v>5.5942288779216968E-3</v>
      </c>
      <c r="AP753" s="80">
        <f t="shared" si="314"/>
        <v>5.5925569914601313E-3</v>
      </c>
      <c r="AQ753" s="80">
        <f t="shared" si="314"/>
        <v>5.586425090611761E-3</v>
      </c>
      <c r="AR753" s="80">
        <f t="shared" si="314"/>
        <v>5.5639354025405052E-3</v>
      </c>
      <c r="AS753" s="80">
        <f t="shared" si="314"/>
        <v>5.4814510416755884E-3</v>
      </c>
      <c r="AT753" s="80">
        <f t="shared" si="314"/>
        <v>5.1789273836108747E-3</v>
      </c>
      <c r="AU753" s="80">
        <f t="shared" si="307"/>
        <v>4.0693807318081809E-3</v>
      </c>
    </row>
    <row r="754" spans="26:64" x14ac:dyDescent="0.2">
      <c r="Z754">
        <f t="shared" si="298"/>
        <v>0</v>
      </c>
      <c r="AA754" s="80">
        <f t="shared" si="299"/>
        <v>3.4471155238050962E-3</v>
      </c>
      <c r="AB754" s="80">
        <f t="shared" si="311"/>
        <v>-9999</v>
      </c>
      <c r="AC754" s="80">
        <f t="shared" si="312"/>
        <v>0</v>
      </c>
      <c r="AD754" s="80">
        <f t="shared" si="308"/>
        <v>-9999</v>
      </c>
      <c r="AE754" s="80">
        <f t="shared" si="313"/>
        <v>0</v>
      </c>
      <c r="AF754">
        <f t="shared" si="309"/>
        <v>-9999</v>
      </c>
      <c r="AG754" s="106"/>
      <c r="AH754">
        <f t="shared" si="300"/>
        <v>-4.7256811237064993E-4</v>
      </c>
      <c r="AI754">
        <f t="shared" si="301"/>
        <v>1.2726506571333673</v>
      </c>
      <c r="AJ754">
        <f t="shared" si="302"/>
        <v>-1.9192477769216735E-2</v>
      </c>
      <c r="AK754">
        <f t="shared" si="303"/>
        <v>2.0177893546708442E-3</v>
      </c>
      <c r="AL754">
        <f t="shared" si="304"/>
        <v>7.400504878085557E-3</v>
      </c>
      <c r="AM754">
        <f t="shared" si="305"/>
        <v>3.7002693269247286E-3</v>
      </c>
      <c r="AN754" s="80">
        <f t="shared" si="314"/>
        <v>5.5946847242161011E-3</v>
      </c>
      <c r="AO754" s="80">
        <f t="shared" si="314"/>
        <v>5.5942288779216968E-3</v>
      </c>
      <c r="AP754" s="80">
        <f t="shared" si="314"/>
        <v>5.5925569914601313E-3</v>
      </c>
      <c r="AQ754" s="80">
        <f t="shared" si="314"/>
        <v>5.586425090611761E-3</v>
      </c>
      <c r="AR754" s="80">
        <f t="shared" si="314"/>
        <v>5.5639354025405052E-3</v>
      </c>
      <c r="AS754" s="80">
        <f t="shared" si="314"/>
        <v>5.4814510416755884E-3</v>
      </c>
      <c r="AT754" s="80">
        <f t="shared" si="314"/>
        <v>5.1789273836108747E-3</v>
      </c>
      <c r="AU754" s="80">
        <f t="shared" si="307"/>
        <v>4.0693807318081809E-3</v>
      </c>
    </row>
    <row r="755" spans="26:64" x14ac:dyDescent="0.2">
      <c r="Z755">
        <f t="shared" si="298"/>
        <v>0</v>
      </c>
      <c r="AA755" s="80">
        <f t="shared" si="299"/>
        <v>3.4471155238050962E-3</v>
      </c>
      <c r="AB755" s="80">
        <f t="shared" si="311"/>
        <v>-9999</v>
      </c>
      <c r="AC755" s="80">
        <f t="shared" si="312"/>
        <v>0</v>
      </c>
      <c r="AD755" s="80">
        <f t="shared" si="308"/>
        <v>-9999</v>
      </c>
      <c r="AE755" s="80">
        <f t="shared" si="313"/>
        <v>0</v>
      </c>
      <c r="AF755">
        <f t="shared" si="309"/>
        <v>-9999</v>
      </c>
      <c r="AG755" s="106"/>
      <c r="AH755">
        <f t="shared" si="300"/>
        <v>-4.7256811237064993E-4</v>
      </c>
      <c r="AI755">
        <f t="shared" si="301"/>
        <v>1.2726506571333673</v>
      </c>
      <c r="AJ755">
        <f t="shared" si="302"/>
        <v>-1.9192477769216735E-2</v>
      </c>
      <c r="AK755">
        <f t="shared" si="303"/>
        <v>2.0177893546708442E-3</v>
      </c>
      <c r="AL755">
        <f t="shared" si="304"/>
        <v>7.400504878085557E-3</v>
      </c>
      <c r="AM755">
        <f t="shared" si="305"/>
        <v>3.7002693269247286E-3</v>
      </c>
      <c r="AN755" s="80">
        <f t="shared" si="314"/>
        <v>5.5946847242161011E-3</v>
      </c>
      <c r="AO755" s="80">
        <f t="shared" si="314"/>
        <v>5.5942288779216968E-3</v>
      </c>
      <c r="AP755" s="80">
        <f t="shared" si="314"/>
        <v>5.5925569914601313E-3</v>
      </c>
      <c r="AQ755" s="80">
        <f t="shared" si="314"/>
        <v>5.586425090611761E-3</v>
      </c>
      <c r="AR755" s="80">
        <f t="shared" si="314"/>
        <v>5.5639354025405052E-3</v>
      </c>
      <c r="AS755" s="80">
        <f t="shared" si="314"/>
        <v>5.4814510416755884E-3</v>
      </c>
      <c r="AT755" s="80">
        <f t="shared" si="314"/>
        <v>5.1789273836108747E-3</v>
      </c>
      <c r="AU755" s="80">
        <f t="shared" si="307"/>
        <v>4.0693807318081809E-3</v>
      </c>
      <c r="AV755" s="80"/>
    </row>
    <row r="756" spans="26:64" x14ac:dyDescent="0.2">
      <c r="Z756">
        <f t="shared" si="298"/>
        <v>0</v>
      </c>
      <c r="AA756" s="80">
        <f t="shared" si="299"/>
        <v>3.4471155238050962E-3</v>
      </c>
      <c r="AB756" s="80">
        <f t="shared" si="311"/>
        <v>-9999</v>
      </c>
      <c r="AC756" s="80">
        <f t="shared" si="312"/>
        <v>0</v>
      </c>
      <c r="AD756" s="80">
        <f t="shared" si="308"/>
        <v>-9999</v>
      </c>
      <c r="AE756" s="80">
        <f t="shared" si="313"/>
        <v>0</v>
      </c>
      <c r="AF756">
        <f t="shared" si="309"/>
        <v>-9999</v>
      </c>
      <c r="AG756" s="106"/>
      <c r="AH756">
        <f t="shared" si="300"/>
        <v>-4.7256811237064993E-4</v>
      </c>
      <c r="AI756">
        <f t="shared" si="301"/>
        <v>1.2726506571333673</v>
      </c>
      <c r="AJ756">
        <f t="shared" si="302"/>
        <v>-1.9192477769216735E-2</v>
      </c>
      <c r="AK756">
        <f t="shared" si="303"/>
        <v>2.0177893546708442E-3</v>
      </c>
      <c r="AL756">
        <f t="shared" si="304"/>
        <v>7.400504878085557E-3</v>
      </c>
      <c r="AM756">
        <f t="shared" si="305"/>
        <v>3.7002693269247286E-3</v>
      </c>
      <c r="AN756" s="80">
        <f t="shared" si="314"/>
        <v>5.5946847242161011E-3</v>
      </c>
      <c r="AO756" s="80">
        <f t="shared" si="314"/>
        <v>5.5942288779216968E-3</v>
      </c>
      <c r="AP756" s="80">
        <f t="shared" si="314"/>
        <v>5.5925569914601313E-3</v>
      </c>
      <c r="AQ756" s="80">
        <f t="shared" si="314"/>
        <v>5.586425090611761E-3</v>
      </c>
      <c r="AR756" s="80">
        <f t="shared" si="314"/>
        <v>5.5639354025405052E-3</v>
      </c>
      <c r="AS756" s="80">
        <f t="shared" si="314"/>
        <v>5.4814510416755884E-3</v>
      </c>
      <c r="AT756" s="80">
        <f t="shared" si="314"/>
        <v>5.1789273836108747E-3</v>
      </c>
      <c r="AU756" s="80">
        <f t="shared" si="307"/>
        <v>4.0693807318081809E-3</v>
      </c>
    </row>
    <row r="757" spans="26:64" x14ac:dyDescent="0.2">
      <c r="Z757">
        <f t="shared" si="298"/>
        <v>0</v>
      </c>
      <c r="AA757" s="80">
        <f t="shared" si="299"/>
        <v>3.4471155238050962E-3</v>
      </c>
      <c r="AB757" s="80">
        <f t="shared" si="311"/>
        <v>-9999</v>
      </c>
      <c r="AC757" s="80">
        <f t="shared" si="312"/>
        <v>0</v>
      </c>
      <c r="AD757" s="80">
        <f t="shared" si="308"/>
        <v>-9999</v>
      </c>
      <c r="AE757" s="80">
        <f t="shared" si="313"/>
        <v>0</v>
      </c>
      <c r="AF757">
        <f t="shared" si="309"/>
        <v>-9999</v>
      </c>
      <c r="AG757" s="106"/>
      <c r="AH757">
        <f t="shared" si="300"/>
        <v>-4.7256811237064993E-4</v>
      </c>
      <c r="AI757">
        <f t="shared" si="301"/>
        <v>1.2726506571333673</v>
      </c>
      <c r="AJ757">
        <f t="shared" si="302"/>
        <v>-1.9192477769216735E-2</v>
      </c>
      <c r="AK757">
        <f t="shared" si="303"/>
        <v>2.0177893546708442E-3</v>
      </c>
      <c r="AL757">
        <f t="shared" si="304"/>
        <v>7.400504878085557E-3</v>
      </c>
      <c r="AM757">
        <f t="shared" si="305"/>
        <v>3.7002693269247286E-3</v>
      </c>
      <c r="AN757" s="80">
        <f t="shared" si="314"/>
        <v>5.5946847242161011E-3</v>
      </c>
      <c r="AO757" s="80">
        <f t="shared" si="314"/>
        <v>5.5942288779216968E-3</v>
      </c>
      <c r="AP757" s="80">
        <f t="shared" si="314"/>
        <v>5.5925569914601313E-3</v>
      </c>
      <c r="AQ757" s="80">
        <f t="shared" si="314"/>
        <v>5.586425090611761E-3</v>
      </c>
      <c r="AR757" s="80">
        <f t="shared" si="314"/>
        <v>5.5639354025405052E-3</v>
      </c>
      <c r="AS757" s="80">
        <f t="shared" si="314"/>
        <v>5.4814510416755884E-3</v>
      </c>
      <c r="AT757" s="80">
        <f t="shared" si="314"/>
        <v>5.1789273836108747E-3</v>
      </c>
      <c r="AU757" s="80">
        <f t="shared" si="307"/>
        <v>4.0693807318081809E-3</v>
      </c>
    </row>
    <row r="758" spans="26:64" x14ac:dyDescent="0.2">
      <c r="Z758">
        <f t="shared" si="298"/>
        <v>0</v>
      </c>
      <c r="AA758" s="80">
        <f t="shared" si="299"/>
        <v>3.4471155238050962E-3</v>
      </c>
      <c r="AB758" s="80">
        <f t="shared" si="311"/>
        <v>-9999</v>
      </c>
      <c r="AC758" s="80">
        <f t="shared" si="312"/>
        <v>0</v>
      </c>
      <c r="AD758" s="80">
        <f t="shared" si="308"/>
        <v>-9999</v>
      </c>
      <c r="AE758" s="80">
        <f t="shared" si="313"/>
        <v>0</v>
      </c>
      <c r="AF758">
        <f t="shared" si="309"/>
        <v>-9999</v>
      </c>
      <c r="AG758" s="106"/>
      <c r="AH758">
        <f t="shared" si="300"/>
        <v>-4.7256811237064993E-4</v>
      </c>
      <c r="AI758">
        <f t="shared" si="301"/>
        <v>1.2726506571333673</v>
      </c>
      <c r="AJ758">
        <f t="shared" si="302"/>
        <v>-1.9192477769216735E-2</v>
      </c>
      <c r="AK758">
        <f t="shared" si="303"/>
        <v>2.0177893546708442E-3</v>
      </c>
      <c r="AL758">
        <f t="shared" si="304"/>
        <v>7.400504878085557E-3</v>
      </c>
      <c r="AM758">
        <f t="shared" si="305"/>
        <v>3.7002693269247286E-3</v>
      </c>
      <c r="AN758" s="80">
        <f t="shared" si="314"/>
        <v>5.5946847242161011E-3</v>
      </c>
      <c r="AO758" s="80">
        <f t="shared" si="314"/>
        <v>5.5942288779216968E-3</v>
      </c>
      <c r="AP758" s="80">
        <f t="shared" si="314"/>
        <v>5.5925569914601313E-3</v>
      </c>
      <c r="AQ758" s="80">
        <f t="shared" si="314"/>
        <v>5.586425090611761E-3</v>
      </c>
      <c r="AR758" s="80">
        <f t="shared" si="314"/>
        <v>5.5639354025405052E-3</v>
      </c>
      <c r="AS758" s="80">
        <f t="shared" si="314"/>
        <v>5.4814510416755884E-3</v>
      </c>
      <c r="AT758" s="80">
        <f t="shared" si="314"/>
        <v>5.1789273836108747E-3</v>
      </c>
      <c r="AU758" s="80">
        <f t="shared" si="307"/>
        <v>4.0693807318081809E-3</v>
      </c>
    </row>
    <row r="759" spans="26:64" x14ac:dyDescent="0.2">
      <c r="Z759">
        <f t="shared" si="298"/>
        <v>0</v>
      </c>
      <c r="AA759" s="80">
        <f t="shared" si="299"/>
        <v>3.4471155238050962E-3</v>
      </c>
      <c r="AB759" s="80">
        <f t="shared" si="311"/>
        <v>-9999</v>
      </c>
      <c r="AC759" s="80">
        <f t="shared" si="312"/>
        <v>0</v>
      </c>
      <c r="AD759" s="80">
        <f t="shared" si="308"/>
        <v>-9999</v>
      </c>
      <c r="AE759" s="80">
        <f t="shared" si="313"/>
        <v>0</v>
      </c>
      <c r="AF759">
        <f t="shared" si="309"/>
        <v>-9999</v>
      </c>
      <c r="AG759" s="106"/>
      <c r="AH759">
        <f t="shared" si="300"/>
        <v>-4.7256811237064993E-4</v>
      </c>
      <c r="AI759">
        <f t="shared" si="301"/>
        <v>1.2726506571333673</v>
      </c>
      <c r="AJ759">
        <f t="shared" si="302"/>
        <v>-1.9192477769216735E-2</v>
      </c>
      <c r="AK759">
        <f t="shared" si="303"/>
        <v>2.0177893546708442E-3</v>
      </c>
      <c r="AL759">
        <f t="shared" si="304"/>
        <v>7.400504878085557E-3</v>
      </c>
      <c r="AM759">
        <f t="shared" si="305"/>
        <v>3.7002693269247286E-3</v>
      </c>
      <c r="AN759" s="80">
        <f t="shared" si="314"/>
        <v>5.5946847242161011E-3</v>
      </c>
      <c r="AO759" s="80">
        <f t="shared" si="314"/>
        <v>5.5942288779216968E-3</v>
      </c>
      <c r="AP759" s="80">
        <f t="shared" si="314"/>
        <v>5.5925569914601313E-3</v>
      </c>
      <c r="AQ759" s="80">
        <f t="shared" si="314"/>
        <v>5.586425090611761E-3</v>
      </c>
      <c r="AR759" s="80">
        <f t="shared" si="314"/>
        <v>5.5639354025405052E-3</v>
      </c>
      <c r="AS759" s="80">
        <f t="shared" si="314"/>
        <v>5.4814510416755884E-3</v>
      </c>
      <c r="AT759" s="80">
        <f t="shared" si="314"/>
        <v>5.1789273836108747E-3</v>
      </c>
      <c r="AU759" s="80">
        <f t="shared" si="307"/>
        <v>4.0693807318081809E-3</v>
      </c>
    </row>
    <row r="760" spans="26:64" x14ac:dyDescent="0.2">
      <c r="Z760">
        <f t="shared" si="298"/>
        <v>0</v>
      </c>
      <c r="AA760" s="80">
        <f t="shared" si="299"/>
        <v>3.4471155238050962E-3</v>
      </c>
      <c r="AB760" s="80">
        <f t="shared" si="311"/>
        <v>-9999</v>
      </c>
      <c r="AC760" s="80">
        <f t="shared" si="312"/>
        <v>0</v>
      </c>
      <c r="AD760" s="80">
        <f t="shared" si="308"/>
        <v>-9999</v>
      </c>
      <c r="AE760" s="80">
        <f t="shared" si="313"/>
        <v>0</v>
      </c>
      <c r="AF760">
        <f t="shared" si="309"/>
        <v>-9999</v>
      </c>
      <c r="AG760" s="106"/>
      <c r="AH760">
        <f t="shared" si="300"/>
        <v>-4.7256811237064993E-4</v>
      </c>
      <c r="AI760">
        <f t="shared" si="301"/>
        <v>1.2726506571333673</v>
      </c>
      <c r="AJ760">
        <f t="shared" si="302"/>
        <v>-1.9192477769216735E-2</v>
      </c>
      <c r="AK760">
        <f t="shared" si="303"/>
        <v>2.0177893546708442E-3</v>
      </c>
      <c r="AL760">
        <f t="shared" si="304"/>
        <v>7.400504878085557E-3</v>
      </c>
      <c r="AM760">
        <f t="shared" si="305"/>
        <v>3.7002693269247286E-3</v>
      </c>
      <c r="AN760" s="80">
        <f t="shared" si="314"/>
        <v>5.5946847242161011E-3</v>
      </c>
      <c r="AO760" s="80">
        <f t="shared" si="314"/>
        <v>5.5942288779216968E-3</v>
      </c>
      <c r="AP760" s="80">
        <f t="shared" si="314"/>
        <v>5.5925569914601313E-3</v>
      </c>
      <c r="AQ760" s="80">
        <f t="shared" si="314"/>
        <v>5.586425090611761E-3</v>
      </c>
      <c r="AR760" s="80">
        <f t="shared" si="314"/>
        <v>5.5639354025405052E-3</v>
      </c>
      <c r="AS760" s="80">
        <f t="shared" si="314"/>
        <v>5.4814510416755884E-3</v>
      </c>
      <c r="AT760" s="80">
        <f t="shared" si="314"/>
        <v>5.1789273836108747E-3</v>
      </c>
      <c r="AU760" s="80">
        <f t="shared" si="307"/>
        <v>4.0693807318081809E-3</v>
      </c>
    </row>
    <row r="761" spans="26:64" x14ac:dyDescent="0.2">
      <c r="Z761">
        <f t="shared" si="298"/>
        <v>0</v>
      </c>
      <c r="AA761" s="80">
        <f t="shared" si="299"/>
        <v>3.4471155238050962E-3</v>
      </c>
      <c r="AB761" s="80">
        <f t="shared" si="311"/>
        <v>-9999</v>
      </c>
      <c r="AC761" s="80">
        <f t="shared" si="312"/>
        <v>0</v>
      </c>
      <c r="AD761" s="80">
        <f t="shared" si="308"/>
        <v>-9999</v>
      </c>
      <c r="AE761" s="80">
        <f t="shared" si="313"/>
        <v>0</v>
      </c>
      <c r="AF761">
        <f t="shared" si="309"/>
        <v>-9999</v>
      </c>
      <c r="AG761" s="106"/>
      <c r="AH761">
        <f t="shared" si="300"/>
        <v>-4.7256811237064993E-4</v>
      </c>
      <c r="AI761">
        <f t="shared" si="301"/>
        <v>1.2726506571333673</v>
      </c>
      <c r="AJ761">
        <f t="shared" si="302"/>
        <v>-1.9192477769216735E-2</v>
      </c>
      <c r="AK761">
        <f t="shared" si="303"/>
        <v>2.0177893546708442E-3</v>
      </c>
      <c r="AL761">
        <f t="shared" si="304"/>
        <v>7.400504878085557E-3</v>
      </c>
      <c r="AM761">
        <f t="shared" si="305"/>
        <v>3.7002693269247286E-3</v>
      </c>
      <c r="AN761" s="80">
        <f t="shared" si="314"/>
        <v>5.5946847242161011E-3</v>
      </c>
      <c r="AO761" s="80">
        <f t="shared" si="314"/>
        <v>5.5942288779216968E-3</v>
      </c>
      <c r="AP761" s="80">
        <f t="shared" si="314"/>
        <v>5.5925569914601313E-3</v>
      </c>
      <c r="AQ761" s="80">
        <f t="shared" si="314"/>
        <v>5.586425090611761E-3</v>
      </c>
      <c r="AR761" s="80">
        <f t="shared" si="314"/>
        <v>5.5639354025405052E-3</v>
      </c>
      <c r="AS761" s="80">
        <f t="shared" si="314"/>
        <v>5.4814510416755884E-3</v>
      </c>
      <c r="AT761" s="80">
        <f t="shared" si="314"/>
        <v>5.1789273836108747E-3</v>
      </c>
      <c r="AU761" s="80">
        <f t="shared" si="307"/>
        <v>4.0693807318081809E-3</v>
      </c>
    </row>
    <row r="762" spans="26:64" x14ac:dyDescent="0.2">
      <c r="Z762">
        <f t="shared" si="298"/>
        <v>0</v>
      </c>
      <c r="AA762" s="80">
        <f t="shared" si="299"/>
        <v>3.4471155238050962E-3</v>
      </c>
      <c r="AB762" s="80">
        <f t="shared" si="311"/>
        <v>-9999</v>
      </c>
      <c r="AC762" s="80">
        <f t="shared" si="312"/>
        <v>0</v>
      </c>
      <c r="AD762" s="80">
        <f t="shared" si="308"/>
        <v>-9999</v>
      </c>
      <c r="AE762" s="80">
        <f t="shared" si="313"/>
        <v>0</v>
      </c>
      <c r="AF762">
        <f t="shared" si="309"/>
        <v>-9999</v>
      </c>
      <c r="AG762" s="106"/>
      <c r="AH762">
        <f t="shared" si="300"/>
        <v>-4.7256811237064993E-4</v>
      </c>
      <c r="AI762">
        <f t="shared" si="301"/>
        <v>1.2726506571333673</v>
      </c>
      <c r="AJ762">
        <f t="shared" si="302"/>
        <v>-1.9192477769216735E-2</v>
      </c>
      <c r="AK762">
        <f t="shared" si="303"/>
        <v>2.0177893546708442E-3</v>
      </c>
      <c r="AL762">
        <f t="shared" si="304"/>
        <v>7.400504878085557E-3</v>
      </c>
      <c r="AM762">
        <f t="shared" si="305"/>
        <v>3.7002693269247286E-3</v>
      </c>
      <c r="AN762" s="80">
        <f t="shared" si="314"/>
        <v>5.5946847242161011E-3</v>
      </c>
      <c r="AO762" s="80">
        <f t="shared" si="314"/>
        <v>5.5942288779216968E-3</v>
      </c>
      <c r="AP762" s="80">
        <f t="shared" si="314"/>
        <v>5.5925569914601313E-3</v>
      </c>
      <c r="AQ762" s="80">
        <f t="shared" si="314"/>
        <v>5.586425090611761E-3</v>
      </c>
      <c r="AR762" s="80">
        <f t="shared" si="314"/>
        <v>5.5639354025405052E-3</v>
      </c>
      <c r="AS762" s="80">
        <f t="shared" si="314"/>
        <v>5.4814510416755884E-3</v>
      </c>
      <c r="AT762" s="80">
        <f t="shared" si="314"/>
        <v>5.1789273836108747E-3</v>
      </c>
      <c r="AU762" s="80">
        <f t="shared" si="307"/>
        <v>4.0693807318081809E-3</v>
      </c>
    </row>
    <row r="763" spans="26:64" x14ac:dyDescent="0.2">
      <c r="Z763">
        <f t="shared" si="298"/>
        <v>0</v>
      </c>
      <c r="AA763" s="80">
        <f t="shared" si="299"/>
        <v>3.4471155238050962E-3</v>
      </c>
      <c r="AB763" s="80">
        <f t="shared" si="311"/>
        <v>-9999</v>
      </c>
      <c r="AC763" s="80">
        <f t="shared" si="312"/>
        <v>0</v>
      </c>
      <c r="AD763" s="80">
        <f t="shared" si="308"/>
        <v>-9999</v>
      </c>
      <c r="AE763" s="80">
        <f t="shared" si="313"/>
        <v>0</v>
      </c>
      <c r="AF763">
        <f t="shared" si="309"/>
        <v>-9999</v>
      </c>
      <c r="AG763" s="106"/>
      <c r="AH763">
        <f t="shared" si="300"/>
        <v>-4.7256811237064993E-4</v>
      </c>
      <c r="AI763">
        <f t="shared" si="301"/>
        <v>1.2726506571333673</v>
      </c>
      <c r="AJ763">
        <f t="shared" si="302"/>
        <v>-1.9192477769216735E-2</v>
      </c>
      <c r="AK763">
        <f t="shared" si="303"/>
        <v>2.0177893546708442E-3</v>
      </c>
      <c r="AL763">
        <f t="shared" si="304"/>
        <v>7.400504878085557E-3</v>
      </c>
      <c r="AM763">
        <f t="shared" si="305"/>
        <v>3.7002693269247286E-3</v>
      </c>
      <c r="AN763" s="80">
        <f t="shared" si="314"/>
        <v>5.5946847242161011E-3</v>
      </c>
      <c r="AO763" s="80">
        <f t="shared" si="314"/>
        <v>5.5942288779216968E-3</v>
      </c>
      <c r="AP763" s="80">
        <f t="shared" si="314"/>
        <v>5.5925569914601313E-3</v>
      </c>
      <c r="AQ763" s="80">
        <f t="shared" si="314"/>
        <v>5.586425090611761E-3</v>
      </c>
      <c r="AR763" s="80">
        <f t="shared" si="314"/>
        <v>5.5639354025405052E-3</v>
      </c>
      <c r="AS763" s="80">
        <f t="shared" si="314"/>
        <v>5.4814510416755884E-3</v>
      </c>
      <c r="AT763" s="80">
        <f t="shared" si="314"/>
        <v>5.1789273836108747E-3</v>
      </c>
      <c r="AU763" s="80">
        <f t="shared" si="307"/>
        <v>4.0693807318081809E-3</v>
      </c>
    </row>
    <row r="764" spans="26:64" x14ac:dyDescent="0.2">
      <c r="Z764">
        <f t="shared" si="298"/>
        <v>0</v>
      </c>
      <c r="AA764" s="80">
        <f t="shared" si="299"/>
        <v>3.4471155238050962E-3</v>
      </c>
      <c r="AB764" s="80">
        <f t="shared" si="311"/>
        <v>-9999</v>
      </c>
      <c r="AC764" s="80">
        <f t="shared" si="312"/>
        <v>0</v>
      </c>
      <c r="AD764" s="80">
        <f t="shared" si="308"/>
        <v>-9999</v>
      </c>
      <c r="AE764" s="80">
        <f t="shared" si="313"/>
        <v>0</v>
      </c>
      <c r="AF764">
        <f t="shared" si="309"/>
        <v>-9999</v>
      </c>
      <c r="AG764" s="106"/>
      <c r="AH764">
        <f t="shared" si="300"/>
        <v>-4.7256811237064993E-4</v>
      </c>
      <c r="AI764">
        <f t="shared" si="301"/>
        <v>1.2726506571333673</v>
      </c>
      <c r="AJ764">
        <f t="shared" si="302"/>
        <v>-1.9192477769216735E-2</v>
      </c>
      <c r="AK764">
        <f t="shared" si="303"/>
        <v>2.0177893546708442E-3</v>
      </c>
      <c r="AL764">
        <f t="shared" si="304"/>
        <v>7.400504878085557E-3</v>
      </c>
      <c r="AM764">
        <f t="shared" si="305"/>
        <v>3.7002693269247286E-3</v>
      </c>
      <c r="AN764" s="80">
        <f t="shared" si="314"/>
        <v>5.5946847242161011E-3</v>
      </c>
      <c r="AO764" s="80">
        <f t="shared" si="314"/>
        <v>5.5942288779216968E-3</v>
      </c>
      <c r="AP764" s="80">
        <f t="shared" si="314"/>
        <v>5.5925569914601313E-3</v>
      </c>
      <c r="AQ764" s="80">
        <f t="shared" si="314"/>
        <v>5.586425090611761E-3</v>
      </c>
      <c r="AR764" s="80">
        <f t="shared" si="314"/>
        <v>5.5639354025405052E-3</v>
      </c>
      <c r="AS764" s="80">
        <f t="shared" si="314"/>
        <v>5.4814510416755884E-3</v>
      </c>
      <c r="AT764" s="80">
        <f t="shared" si="314"/>
        <v>5.1789273836108747E-3</v>
      </c>
      <c r="AU764" s="80">
        <f t="shared" si="307"/>
        <v>4.0693807318081809E-3</v>
      </c>
    </row>
    <row r="765" spans="26:64" x14ac:dyDescent="0.2">
      <c r="Z765">
        <f t="shared" si="298"/>
        <v>0</v>
      </c>
      <c r="AA765" s="80">
        <f t="shared" si="299"/>
        <v>3.4471155238050962E-3</v>
      </c>
      <c r="AB765" s="80">
        <f t="shared" si="311"/>
        <v>-9999</v>
      </c>
      <c r="AC765" s="80">
        <f t="shared" si="312"/>
        <v>0</v>
      </c>
      <c r="AD765" s="80">
        <f t="shared" si="308"/>
        <v>-9999</v>
      </c>
      <c r="AE765" s="80">
        <f t="shared" si="313"/>
        <v>0</v>
      </c>
      <c r="AF765">
        <f t="shared" si="309"/>
        <v>-9999</v>
      </c>
      <c r="AG765" s="106"/>
      <c r="AH765">
        <f t="shared" si="300"/>
        <v>-4.7256811237064993E-4</v>
      </c>
      <c r="AI765">
        <f t="shared" si="301"/>
        <v>1.2726506571333673</v>
      </c>
      <c r="AJ765">
        <f t="shared" si="302"/>
        <v>-1.9192477769216735E-2</v>
      </c>
      <c r="AK765">
        <f t="shared" si="303"/>
        <v>2.0177893546708442E-3</v>
      </c>
      <c r="AL765">
        <f t="shared" si="304"/>
        <v>7.400504878085557E-3</v>
      </c>
      <c r="AM765">
        <f t="shared" si="305"/>
        <v>3.7002693269247286E-3</v>
      </c>
      <c r="AN765" s="80">
        <f t="shared" si="314"/>
        <v>5.5946847242161011E-3</v>
      </c>
      <c r="AO765" s="80">
        <f t="shared" si="314"/>
        <v>5.5942288779216968E-3</v>
      </c>
      <c r="AP765" s="80">
        <f t="shared" si="314"/>
        <v>5.5925569914601313E-3</v>
      </c>
      <c r="AQ765" s="80">
        <f t="shared" si="314"/>
        <v>5.586425090611761E-3</v>
      </c>
      <c r="AR765" s="80">
        <f t="shared" si="314"/>
        <v>5.5639354025405052E-3</v>
      </c>
      <c r="AS765" s="80">
        <f t="shared" si="314"/>
        <v>5.4814510416755884E-3</v>
      </c>
      <c r="AT765" s="80">
        <f t="shared" si="314"/>
        <v>5.1789273836108747E-3</v>
      </c>
      <c r="AU765" s="80">
        <f t="shared" si="307"/>
        <v>4.0693807318081809E-3</v>
      </c>
      <c r="AV765" s="80"/>
      <c r="AX765" s="80"/>
      <c r="AY765" s="80"/>
      <c r="AZ765" s="80"/>
      <c r="BA765" s="80"/>
      <c r="BB765" s="80"/>
      <c r="BC765" s="80"/>
      <c r="BD765" s="80"/>
      <c r="BE765" s="80"/>
      <c r="BF765" s="80"/>
      <c r="BG765" s="80"/>
      <c r="BH765" s="80"/>
      <c r="BI765" s="80"/>
      <c r="BJ765" s="80"/>
      <c r="BK765" s="80"/>
      <c r="BL765" s="80"/>
    </row>
    <row r="766" spans="26:64" x14ac:dyDescent="0.2">
      <c r="Z766">
        <f t="shared" si="298"/>
        <v>0</v>
      </c>
      <c r="AA766" s="80">
        <f t="shared" si="299"/>
        <v>3.4471155238050962E-3</v>
      </c>
      <c r="AB766" s="80">
        <f t="shared" si="311"/>
        <v>-9999</v>
      </c>
      <c r="AC766" s="80">
        <f t="shared" si="312"/>
        <v>0</v>
      </c>
      <c r="AD766" s="80">
        <f t="shared" si="308"/>
        <v>-9999</v>
      </c>
      <c r="AE766" s="80">
        <f t="shared" si="313"/>
        <v>0</v>
      </c>
      <c r="AF766">
        <f t="shared" si="309"/>
        <v>-9999</v>
      </c>
      <c r="AG766" s="106"/>
      <c r="AH766">
        <f t="shared" si="300"/>
        <v>-4.7256811237064993E-4</v>
      </c>
      <c r="AI766">
        <f t="shared" si="301"/>
        <v>1.2726506571333673</v>
      </c>
      <c r="AJ766">
        <f t="shared" si="302"/>
        <v>-1.9192477769216735E-2</v>
      </c>
      <c r="AK766">
        <f t="shared" si="303"/>
        <v>2.0177893546708442E-3</v>
      </c>
      <c r="AL766">
        <f t="shared" si="304"/>
        <v>7.400504878085557E-3</v>
      </c>
      <c r="AM766">
        <f t="shared" si="305"/>
        <v>3.7002693269247286E-3</v>
      </c>
      <c r="AN766" s="80">
        <f t="shared" si="314"/>
        <v>5.5946847242161011E-3</v>
      </c>
      <c r="AO766" s="80">
        <f t="shared" si="314"/>
        <v>5.5942288779216968E-3</v>
      </c>
      <c r="AP766" s="80">
        <f t="shared" si="314"/>
        <v>5.5925569914601313E-3</v>
      </c>
      <c r="AQ766" s="80">
        <f t="shared" si="314"/>
        <v>5.586425090611761E-3</v>
      </c>
      <c r="AR766" s="80">
        <f t="shared" si="314"/>
        <v>5.5639354025405052E-3</v>
      </c>
      <c r="AS766" s="80">
        <f t="shared" si="314"/>
        <v>5.4814510416755884E-3</v>
      </c>
      <c r="AT766" s="80">
        <f t="shared" si="314"/>
        <v>5.1789273836108747E-3</v>
      </c>
      <c r="AU766" s="80">
        <f t="shared" si="307"/>
        <v>4.0693807318081809E-3</v>
      </c>
    </row>
    <row r="767" spans="26:64" x14ac:dyDescent="0.2">
      <c r="Z767">
        <f t="shared" si="298"/>
        <v>0</v>
      </c>
      <c r="AA767" s="80">
        <f t="shared" si="299"/>
        <v>3.4471155238050962E-3</v>
      </c>
      <c r="AB767" s="80">
        <f t="shared" si="311"/>
        <v>-9999</v>
      </c>
      <c r="AC767" s="80">
        <f t="shared" si="312"/>
        <v>0</v>
      </c>
      <c r="AD767" s="80">
        <f t="shared" si="308"/>
        <v>-9999</v>
      </c>
      <c r="AE767" s="80">
        <f t="shared" si="313"/>
        <v>0</v>
      </c>
      <c r="AF767">
        <f t="shared" si="309"/>
        <v>-9999</v>
      </c>
      <c r="AG767" s="106"/>
      <c r="AH767">
        <f t="shared" si="300"/>
        <v>-4.7256811237064993E-4</v>
      </c>
      <c r="AI767">
        <f t="shared" si="301"/>
        <v>1.2726506571333673</v>
      </c>
      <c r="AJ767">
        <f t="shared" si="302"/>
        <v>-1.9192477769216735E-2</v>
      </c>
      <c r="AK767">
        <f t="shared" si="303"/>
        <v>2.0177893546708442E-3</v>
      </c>
      <c r="AL767">
        <f t="shared" si="304"/>
        <v>7.400504878085557E-3</v>
      </c>
      <c r="AM767">
        <f t="shared" si="305"/>
        <v>3.7002693269247286E-3</v>
      </c>
      <c r="AN767" s="80">
        <f t="shared" si="314"/>
        <v>5.5946847242161011E-3</v>
      </c>
      <c r="AO767" s="80">
        <f t="shared" si="314"/>
        <v>5.5942288779216968E-3</v>
      </c>
      <c r="AP767" s="80">
        <f t="shared" si="314"/>
        <v>5.5925569914601313E-3</v>
      </c>
      <c r="AQ767" s="80">
        <f t="shared" si="314"/>
        <v>5.586425090611761E-3</v>
      </c>
      <c r="AR767" s="80">
        <f t="shared" si="314"/>
        <v>5.5639354025405052E-3</v>
      </c>
      <c r="AS767" s="80">
        <f t="shared" si="314"/>
        <v>5.4814510416755884E-3</v>
      </c>
      <c r="AT767" s="80">
        <f t="shared" si="314"/>
        <v>5.1789273836108747E-3</v>
      </c>
      <c r="AU767" s="80">
        <f t="shared" si="307"/>
        <v>4.0693807318081809E-3</v>
      </c>
    </row>
    <row r="768" spans="26:64" x14ac:dyDescent="0.2">
      <c r="Z768">
        <f t="shared" si="298"/>
        <v>0</v>
      </c>
      <c r="AA768" s="80">
        <f t="shared" si="299"/>
        <v>3.4471155238050962E-3</v>
      </c>
      <c r="AB768" s="80">
        <f t="shared" si="311"/>
        <v>-9999</v>
      </c>
      <c r="AC768" s="80">
        <f t="shared" si="312"/>
        <v>0</v>
      </c>
      <c r="AD768" s="80">
        <f t="shared" si="308"/>
        <v>-9999</v>
      </c>
      <c r="AE768" s="80">
        <f t="shared" si="313"/>
        <v>0</v>
      </c>
      <c r="AF768">
        <f t="shared" si="309"/>
        <v>-9999</v>
      </c>
      <c r="AG768" s="106"/>
      <c r="AH768">
        <f t="shared" si="300"/>
        <v>-4.7256811237064993E-4</v>
      </c>
      <c r="AI768">
        <f t="shared" si="301"/>
        <v>1.2726506571333673</v>
      </c>
      <c r="AJ768">
        <f t="shared" si="302"/>
        <v>-1.9192477769216735E-2</v>
      </c>
      <c r="AK768">
        <f t="shared" si="303"/>
        <v>2.0177893546708442E-3</v>
      </c>
      <c r="AL768">
        <f t="shared" si="304"/>
        <v>7.400504878085557E-3</v>
      </c>
      <c r="AM768">
        <f t="shared" si="305"/>
        <v>3.7002693269247286E-3</v>
      </c>
      <c r="AN768" s="80">
        <f t="shared" si="314"/>
        <v>5.5946847242161011E-3</v>
      </c>
      <c r="AO768" s="80">
        <f t="shared" si="314"/>
        <v>5.5942288779216968E-3</v>
      </c>
      <c r="AP768" s="80">
        <f t="shared" si="314"/>
        <v>5.5925569914601313E-3</v>
      </c>
      <c r="AQ768" s="80">
        <f t="shared" si="314"/>
        <v>5.586425090611761E-3</v>
      </c>
      <c r="AR768" s="80">
        <f t="shared" si="314"/>
        <v>5.5639354025405052E-3</v>
      </c>
      <c r="AS768" s="80">
        <f t="shared" si="314"/>
        <v>5.4814510416755884E-3</v>
      </c>
      <c r="AT768" s="80">
        <f t="shared" si="314"/>
        <v>5.1789273836108747E-3</v>
      </c>
      <c r="AU768" s="80">
        <f t="shared" si="307"/>
        <v>4.0693807318081809E-3</v>
      </c>
    </row>
    <row r="769" spans="26:64" x14ac:dyDescent="0.2">
      <c r="Z769">
        <f t="shared" si="298"/>
        <v>0</v>
      </c>
      <c r="AA769" s="80">
        <f t="shared" si="299"/>
        <v>3.4471155238050962E-3</v>
      </c>
      <c r="AB769" s="80">
        <f t="shared" si="311"/>
        <v>-9999</v>
      </c>
      <c r="AC769" s="80">
        <f t="shared" si="312"/>
        <v>0</v>
      </c>
      <c r="AD769" s="80">
        <f t="shared" si="308"/>
        <v>-9999</v>
      </c>
      <c r="AE769" s="80">
        <f t="shared" si="313"/>
        <v>0</v>
      </c>
      <c r="AF769">
        <f t="shared" si="309"/>
        <v>-9999</v>
      </c>
      <c r="AG769" s="106"/>
      <c r="AH769">
        <f t="shared" si="300"/>
        <v>-4.7256811237064993E-4</v>
      </c>
      <c r="AI769">
        <f t="shared" si="301"/>
        <v>1.2726506571333673</v>
      </c>
      <c r="AJ769">
        <f t="shared" si="302"/>
        <v>-1.9192477769216735E-2</v>
      </c>
      <c r="AK769">
        <f t="shared" si="303"/>
        <v>2.0177893546708442E-3</v>
      </c>
      <c r="AL769">
        <f t="shared" si="304"/>
        <v>7.400504878085557E-3</v>
      </c>
      <c r="AM769">
        <f t="shared" si="305"/>
        <v>3.7002693269247286E-3</v>
      </c>
      <c r="AN769" s="80">
        <f t="shared" ref="AN769:AT784" si="315">$AU769+$AB$7*SIN(AO769)</f>
        <v>5.5946847242161011E-3</v>
      </c>
      <c r="AO769" s="80">
        <f t="shared" si="315"/>
        <v>5.5942288779216968E-3</v>
      </c>
      <c r="AP769" s="80">
        <f t="shared" si="315"/>
        <v>5.5925569914601313E-3</v>
      </c>
      <c r="AQ769" s="80">
        <f t="shared" si="315"/>
        <v>5.586425090611761E-3</v>
      </c>
      <c r="AR769" s="80">
        <f t="shared" si="315"/>
        <v>5.5639354025405052E-3</v>
      </c>
      <c r="AS769" s="80">
        <f t="shared" si="315"/>
        <v>5.4814510416755884E-3</v>
      </c>
      <c r="AT769" s="80">
        <f t="shared" si="315"/>
        <v>5.1789273836108747E-3</v>
      </c>
      <c r="AU769" s="80">
        <f t="shared" si="307"/>
        <v>4.0693807318081809E-3</v>
      </c>
    </row>
    <row r="770" spans="26:64" x14ac:dyDescent="0.2">
      <c r="Z770">
        <f t="shared" si="298"/>
        <v>0</v>
      </c>
      <c r="AA770" s="80">
        <f t="shared" si="299"/>
        <v>3.4471155238050962E-3</v>
      </c>
      <c r="AB770" s="80">
        <f t="shared" si="311"/>
        <v>-9999</v>
      </c>
      <c r="AC770" s="80">
        <f t="shared" si="312"/>
        <v>0</v>
      </c>
      <c r="AD770" s="80">
        <f t="shared" si="308"/>
        <v>-9999</v>
      </c>
      <c r="AE770" s="80">
        <f t="shared" si="313"/>
        <v>0</v>
      </c>
      <c r="AF770">
        <f t="shared" si="309"/>
        <v>-9999</v>
      </c>
      <c r="AG770" s="106"/>
      <c r="AH770">
        <f t="shared" si="300"/>
        <v>-4.7256811237064993E-4</v>
      </c>
      <c r="AI770">
        <f t="shared" si="301"/>
        <v>1.2726506571333673</v>
      </c>
      <c r="AJ770">
        <f t="shared" si="302"/>
        <v>-1.9192477769216735E-2</v>
      </c>
      <c r="AK770">
        <f t="shared" si="303"/>
        <v>2.0177893546708442E-3</v>
      </c>
      <c r="AL770">
        <f t="shared" si="304"/>
        <v>7.400504878085557E-3</v>
      </c>
      <c r="AM770">
        <f t="shared" si="305"/>
        <v>3.7002693269247286E-3</v>
      </c>
      <c r="AN770" s="80">
        <f t="shared" si="315"/>
        <v>5.5946847242161011E-3</v>
      </c>
      <c r="AO770" s="80">
        <f t="shared" si="315"/>
        <v>5.5942288779216968E-3</v>
      </c>
      <c r="AP770" s="80">
        <f t="shared" si="315"/>
        <v>5.5925569914601313E-3</v>
      </c>
      <c r="AQ770" s="80">
        <f t="shared" si="315"/>
        <v>5.586425090611761E-3</v>
      </c>
      <c r="AR770" s="80">
        <f t="shared" si="315"/>
        <v>5.5639354025405052E-3</v>
      </c>
      <c r="AS770" s="80">
        <f t="shared" si="315"/>
        <v>5.4814510416755884E-3</v>
      </c>
      <c r="AT770" s="80">
        <f t="shared" si="315"/>
        <v>5.1789273836108747E-3</v>
      </c>
      <c r="AU770" s="80">
        <f t="shared" si="307"/>
        <v>4.0693807318081809E-3</v>
      </c>
      <c r="AV770" s="80"/>
      <c r="AW770" s="80"/>
      <c r="AX770" s="80"/>
      <c r="AY770" s="80"/>
      <c r="AZ770" s="80"/>
      <c r="BA770" s="80"/>
      <c r="BB770" s="80"/>
      <c r="BC770" s="80"/>
      <c r="BD770" s="80"/>
      <c r="BE770" s="80"/>
      <c r="BF770" s="80"/>
      <c r="BG770" s="80"/>
      <c r="BH770" s="80"/>
      <c r="BI770" s="80"/>
      <c r="BJ770" s="80"/>
      <c r="BK770" s="80"/>
      <c r="BL770" s="80"/>
    </row>
    <row r="771" spans="26:64" x14ac:dyDescent="0.2">
      <c r="Z771">
        <f t="shared" si="298"/>
        <v>0</v>
      </c>
      <c r="AA771" s="80">
        <f t="shared" si="299"/>
        <v>3.4471155238050962E-3</v>
      </c>
      <c r="AB771" s="80">
        <f t="shared" si="311"/>
        <v>-9999</v>
      </c>
      <c r="AC771" s="80">
        <f t="shared" si="312"/>
        <v>0</v>
      </c>
      <c r="AD771" s="80">
        <f t="shared" si="308"/>
        <v>-9999</v>
      </c>
      <c r="AE771" s="80">
        <f t="shared" si="313"/>
        <v>0</v>
      </c>
      <c r="AF771">
        <f t="shared" si="309"/>
        <v>-9999</v>
      </c>
      <c r="AG771" s="106"/>
      <c r="AH771">
        <f t="shared" si="300"/>
        <v>-4.7256811237064993E-4</v>
      </c>
      <c r="AI771">
        <f t="shared" si="301"/>
        <v>1.2726506571333673</v>
      </c>
      <c r="AJ771">
        <f t="shared" si="302"/>
        <v>-1.9192477769216735E-2</v>
      </c>
      <c r="AK771">
        <f t="shared" si="303"/>
        <v>2.0177893546708442E-3</v>
      </c>
      <c r="AL771">
        <f t="shared" si="304"/>
        <v>7.400504878085557E-3</v>
      </c>
      <c r="AM771">
        <f t="shared" si="305"/>
        <v>3.7002693269247286E-3</v>
      </c>
      <c r="AN771" s="80">
        <f t="shared" si="315"/>
        <v>5.5946847242161011E-3</v>
      </c>
      <c r="AO771" s="80">
        <f t="shared" si="315"/>
        <v>5.5942288779216968E-3</v>
      </c>
      <c r="AP771" s="80">
        <f t="shared" si="315"/>
        <v>5.5925569914601313E-3</v>
      </c>
      <c r="AQ771" s="80">
        <f t="shared" si="315"/>
        <v>5.586425090611761E-3</v>
      </c>
      <c r="AR771" s="80">
        <f t="shared" si="315"/>
        <v>5.5639354025405052E-3</v>
      </c>
      <c r="AS771" s="80">
        <f t="shared" si="315"/>
        <v>5.4814510416755884E-3</v>
      </c>
      <c r="AT771" s="80">
        <f t="shared" si="315"/>
        <v>5.1789273836108747E-3</v>
      </c>
      <c r="AU771" s="80">
        <f t="shared" si="307"/>
        <v>4.0693807318081809E-3</v>
      </c>
    </row>
    <row r="772" spans="26:64" x14ac:dyDescent="0.2">
      <c r="Z772">
        <f t="shared" si="298"/>
        <v>0</v>
      </c>
      <c r="AA772" s="80">
        <f t="shared" si="299"/>
        <v>3.4471155238050962E-3</v>
      </c>
      <c r="AB772" s="80">
        <f t="shared" si="311"/>
        <v>-9999</v>
      </c>
      <c r="AC772" s="80">
        <f t="shared" si="312"/>
        <v>0</v>
      </c>
      <c r="AD772" s="80">
        <f t="shared" si="308"/>
        <v>-9999</v>
      </c>
      <c r="AE772" s="80">
        <f t="shared" si="313"/>
        <v>0</v>
      </c>
      <c r="AF772">
        <f t="shared" si="309"/>
        <v>-9999</v>
      </c>
      <c r="AG772" s="106"/>
      <c r="AH772">
        <f t="shared" si="300"/>
        <v>-4.7256811237064993E-4</v>
      </c>
      <c r="AI772">
        <f t="shared" si="301"/>
        <v>1.2726506571333673</v>
      </c>
      <c r="AJ772">
        <f t="shared" si="302"/>
        <v>-1.9192477769216735E-2</v>
      </c>
      <c r="AK772">
        <f t="shared" si="303"/>
        <v>2.0177893546708442E-3</v>
      </c>
      <c r="AL772">
        <f t="shared" si="304"/>
        <v>7.400504878085557E-3</v>
      </c>
      <c r="AM772">
        <f t="shared" si="305"/>
        <v>3.7002693269247286E-3</v>
      </c>
      <c r="AN772" s="80">
        <f t="shared" si="315"/>
        <v>5.5946847242161011E-3</v>
      </c>
      <c r="AO772" s="80">
        <f t="shared" si="315"/>
        <v>5.5942288779216968E-3</v>
      </c>
      <c r="AP772" s="80">
        <f t="shared" si="315"/>
        <v>5.5925569914601313E-3</v>
      </c>
      <c r="AQ772" s="80">
        <f t="shared" si="315"/>
        <v>5.586425090611761E-3</v>
      </c>
      <c r="AR772" s="80">
        <f t="shared" si="315"/>
        <v>5.5639354025405052E-3</v>
      </c>
      <c r="AS772" s="80">
        <f t="shared" si="315"/>
        <v>5.4814510416755884E-3</v>
      </c>
      <c r="AT772" s="80">
        <f t="shared" si="315"/>
        <v>5.1789273836108747E-3</v>
      </c>
      <c r="AU772" s="80">
        <f t="shared" si="307"/>
        <v>4.0693807318081809E-3</v>
      </c>
    </row>
    <row r="773" spans="26:64" x14ac:dyDescent="0.2">
      <c r="Z773">
        <f t="shared" si="298"/>
        <v>0</v>
      </c>
      <c r="AA773" s="80">
        <f t="shared" si="299"/>
        <v>3.4471155238050962E-3</v>
      </c>
      <c r="AB773" s="80">
        <f t="shared" si="311"/>
        <v>-9999</v>
      </c>
      <c r="AC773" s="80">
        <f t="shared" si="312"/>
        <v>0</v>
      </c>
      <c r="AD773" s="80">
        <f t="shared" si="308"/>
        <v>-9999</v>
      </c>
      <c r="AE773" s="80">
        <f t="shared" si="313"/>
        <v>0</v>
      </c>
      <c r="AF773">
        <f t="shared" si="309"/>
        <v>-9999</v>
      </c>
      <c r="AG773" s="106"/>
      <c r="AH773">
        <f t="shared" si="300"/>
        <v>-4.7256811237064993E-4</v>
      </c>
      <c r="AI773">
        <f t="shared" si="301"/>
        <v>1.2726506571333673</v>
      </c>
      <c r="AJ773">
        <f t="shared" si="302"/>
        <v>-1.9192477769216735E-2</v>
      </c>
      <c r="AK773">
        <f t="shared" si="303"/>
        <v>2.0177893546708442E-3</v>
      </c>
      <c r="AL773">
        <f t="shared" si="304"/>
        <v>7.400504878085557E-3</v>
      </c>
      <c r="AM773">
        <f t="shared" si="305"/>
        <v>3.7002693269247286E-3</v>
      </c>
      <c r="AN773" s="80">
        <f t="shared" si="315"/>
        <v>5.5946847242161011E-3</v>
      </c>
      <c r="AO773" s="80">
        <f t="shared" si="315"/>
        <v>5.5942288779216968E-3</v>
      </c>
      <c r="AP773" s="80">
        <f t="shared" si="315"/>
        <v>5.5925569914601313E-3</v>
      </c>
      <c r="AQ773" s="80">
        <f t="shared" si="315"/>
        <v>5.586425090611761E-3</v>
      </c>
      <c r="AR773" s="80">
        <f t="shared" si="315"/>
        <v>5.5639354025405052E-3</v>
      </c>
      <c r="AS773" s="80">
        <f t="shared" si="315"/>
        <v>5.4814510416755884E-3</v>
      </c>
      <c r="AT773" s="80">
        <f t="shared" si="315"/>
        <v>5.1789273836108747E-3</v>
      </c>
      <c r="AU773" s="80">
        <f t="shared" si="307"/>
        <v>4.0693807318081809E-3</v>
      </c>
    </row>
    <row r="774" spans="26:64" x14ac:dyDescent="0.2">
      <c r="Z774">
        <f t="shared" si="298"/>
        <v>0</v>
      </c>
      <c r="AA774" s="80">
        <f t="shared" si="299"/>
        <v>3.4471155238050962E-3</v>
      </c>
      <c r="AB774" s="80">
        <f t="shared" si="311"/>
        <v>-9999</v>
      </c>
      <c r="AC774" s="80">
        <f t="shared" si="312"/>
        <v>0</v>
      </c>
      <c r="AD774" s="80">
        <f t="shared" si="308"/>
        <v>-9999</v>
      </c>
      <c r="AE774" s="80">
        <f t="shared" si="313"/>
        <v>0</v>
      </c>
      <c r="AF774">
        <f t="shared" si="309"/>
        <v>-9999</v>
      </c>
      <c r="AG774" s="106"/>
      <c r="AH774">
        <f t="shared" si="300"/>
        <v>-4.7256811237064993E-4</v>
      </c>
      <c r="AI774">
        <f t="shared" si="301"/>
        <v>1.2726506571333673</v>
      </c>
      <c r="AJ774">
        <f t="shared" si="302"/>
        <v>-1.9192477769216735E-2</v>
      </c>
      <c r="AK774">
        <f t="shared" si="303"/>
        <v>2.0177893546708442E-3</v>
      </c>
      <c r="AL774">
        <f t="shared" si="304"/>
        <v>7.400504878085557E-3</v>
      </c>
      <c r="AM774">
        <f t="shared" si="305"/>
        <v>3.7002693269247286E-3</v>
      </c>
      <c r="AN774" s="80">
        <f t="shared" si="315"/>
        <v>5.5946847242161011E-3</v>
      </c>
      <c r="AO774" s="80">
        <f t="shared" si="315"/>
        <v>5.5942288779216968E-3</v>
      </c>
      <c r="AP774" s="80">
        <f t="shared" si="315"/>
        <v>5.5925569914601313E-3</v>
      </c>
      <c r="AQ774" s="80">
        <f t="shared" si="315"/>
        <v>5.586425090611761E-3</v>
      </c>
      <c r="AR774" s="80">
        <f t="shared" si="315"/>
        <v>5.5639354025405052E-3</v>
      </c>
      <c r="AS774" s="80">
        <f t="shared" si="315"/>
        <v>5.4814510416755884E-3</v>
      </c>
      <c r="AT774" s="80">
        <f t="shared" si="315"/>
        <v>5.1789273836108747E-3</v>
      </c>
      <c r="AU774" s="80">
        <f t="shared" si="307"/>
        <v>4.0693807318081809E-3</v>
      </c>
    </row>
    <row r="775" spans="26:64" x14ac:dyDescent="0.2">
      <c r="Z775">
        <f t="shared" si="298"/>
        <v>0</v>
      </c>
      <c r="AA775" s="80">
        <f t="shared" si="299"/>
        <v>3.4471155238050962E-3</v>
      </c>
      <c r="AB775" s="80">
        <f t="shared" si="311"/>
        <v>-9999</v>
      </c>
      <c r="AC775" s="80">
        <f t="shared" si="312"/>
        <v>0</v>
      </c>
      <c r="AD775" s="80">
        <f t="shared" si="308"/>
        <v>-9999</v>
      </c>
      <c r="AE775" s="80">
        <f t="shared" si="313"/>
        <v>0</v>
      </c>
      <c r="AF775">
        <f t="shared" si="309"/>
        <v>-9999</v>
      </c>
      <c r="AG775" s="106"/>
      <c r="AH775">
        <f t="shared" si="300"/>
        <v>-4.7256811237064993E-4</v>
      </c>
      <c r="AI775">
        <f t="shared" si="301"/>
        <v>1.2726506571333673</v>
      </c>
      <c r="AJ775">
        <f t="shared" si="302"/>
        <v>-1.9192477769216735E-2</v>
      </c>
      <c r="AK775">
        <f t="shared" si="303"/>
        <v>2.0177893546708442E-3</v>
      </c>
      <c r="AL775">
        <f t="shared" si="304"/>
        <v>7.400504878085557E-3</v>
      </c>
      <c r="AM775">
        <f t="shared" si="305"/>
        <v>3.7002693269247286E-3</v>
      </c>
      <c r="AN775" s="80">
        <f t="shared" si="315"/>
        <v>5.5946847242161011E-3</v>
      </c>
      <c r="AO775" s="80">
        <f t="shared" si="315"/>
        <v>5.5942288779216968E-3</v>
      </c>
      <c r="AP775" s="80">
        <f t="shared" si="315"/>
        <v>5.5925569914601313E-3</v>
      </c>
      <c r="AQ775" s="80">
        <f t="shared" si="315"/>
        <v>5.586425090611761E-3</v>
      </c>
      <c r="AR775" s="80">
        <f t="shared" si="315"/>
        <v>5.5639354025405052E-3</v>
      </c>
      <c r="AS775" s="80">
        <f t="shared" si="315"/>
        <v>5.4814510416755884E-3</v>
      </c>
      <c r="AT775" s="80">
        <f t="shared" si="315"/>
        <v>5.1789273836108747E-3</v>
      </c>
      <c r="AU775" s="80">
        <f t="shared" si="307"/>
        <v>4.0693807318081809E-3</v>
      </c>
    </row>
    <row r="776" spans="26:64" x14ac:dyDescent="0.2">
      <c r="Z776">
        <f t="shared" si="298"/>
        <v>0</v>
      </c>
      <c r="AA776" s="80">
        <f t="shared" si="299"/>
        <v>3.4471155238050962E-3</v>
      </c>
      <c r="AB776" s="80">
        <f t="shared" si="311"/>
        <v>-9999</v>
      </c>
      <c r="AC776" s="80">
        <f t="shared" si="312"/>
        <v>0</v>
      </c>
      <c r="AD776" s="80">
        <f t="shared" si="308"/>
        <v>-9999</v>
      </c>
      <c r="AE776" s="80">
        <f t="shared" si="313"/>
        <v>0</v>
      </c>
      <c r="AF776">
        <f t="shared" si="309"/>
        <v>-9999</v>
      </c>
      <c r="AG776" s="106"/>
      <c r="AH776">
        <f t="shared" si="300"/>
        <v>-4.7256811237064993E-4</v>
      </c>
      <c r="AI776">
        <f t="shared" si="301"/>
        <v>1.2726506571333673</v>
      </c>
      <c r="AJ776">
        <f t="shared" si="302"/>
        <v>-1.9192477769216735E-2</v>
      </c>
      <c r="AK776">
        <f t="shared" si="303"/>
        <v>2.0177893546708442E-3</v>
      </c>
      <c r="AL776">
        <f t="shared" si="304"/>
        <v>7.400504878085557E-3</v>
      </c>
      <c r="AM776">
        <f t="shared" si="305"/>
        <v>3.7002693269247286E-3</v>
      </c>
      <c r="AN776" s="80">
        <f t="shared" si="315"/>
        <v>5.5946847242161011E-3</v>
      </c>
      <c r="AO776" s="80">
        <f t="shared" si="315"/>
        <v>5.5942288779216968E-3</v>
      </c>
      <c r="AP776" s="80">
        <f t="shared" si="315"/>
        <v>5.5925569914601313E-3</v>
      </c>
      <c r="AQ776" s="80">
        <f t="shared" si="315"/>
        <v>5.586425090611761E-3</v>
      </c>
      <c r="AR776" s="80">
        <f t="shared" si="315"/>
        <v>5.5639354025405052E-3</v>
      </c>
      <c r="AS776" s="80">
        <f t="shared" si="315"/>
        <v>5.4814510416755884E-3</v>
      </c>
      <c r="AT776" s="80">
        <f t="shared" si="315"/>
        <v>5.1789273836108747E-3</v>
      </c>
      <c r="AU776" s="80">
        <f t="shared" si="307"/>
        <v>4.0693807318081809E-3</v>
      </c>
    </row>
    <row r="777" spans="26:64" x14ac:dyDescent="0.2">
      <c r="Z777">
        <f t="shared" si="298"/>
        <v>0</v>
      </c>
      <c r="AA777" s="80">
        <f t="shared" si="299"/>
        <v>3.4471155238050962E-3</v>
      </c>
      <c r="AB777" s="80">
        <f t="shared" si="311"/>
        <v>-9999</v>
      </c>
      <c r="AC777" s="80">
        <f t="shared" si="312"/>
        <v>0</v>
      </c>
      <c r="AD777" s="80">
        <f t="shared" si="308"/>
        <v>-9999</v>
      </c>
      <c r="AE777" s="80">
        <f t="shared" si="313"/>
        <v>0</v>
      </c>
      <c r="AF777">
        <f t="shared" si="309"/>
        <v>-9999</v>
      </c>
      <c r="AG777" s="106"/>
      <c r="AH777">
        <f t="shared" si="300"/>
        <v>-4.7256811237064993E-4</v>
      </c>
      <c r="AI777">
        <f t="shared" si="301"/>
        <v>1.2726506571333673</v>
      </c>
      <c r="AJ777">
        <f t="shared" si="302"/>
        <v>-1.9192477769216735E-2</v>
      </c>
      <c r="AK777">
        <f t="shared" si="303"/>
        <v>2.0177893546708442E-3</v>
      </c>
      <c r="AL777">
        <f t="shared" si="304"/>
        <v>7.400504878085557E-3</v>
      </c>
      <c r="AM777">
        <f t="shared" si="305"/>
        <v>3.7002693269247286E-3</v>
      </c>
      <c r="AN777" s="80">
        <f t="shared" si="315"/>
        <v>5.5946847242161011E-3</v>
      </c>
      <c r="AO777" s="80">
        <f t="shared" si="315"/>
        <v>5.5942288779216968E-3</v>
      </c>
      <c r="AP777" s="80">
        <f t="shared" si="315"/>
        <v>5.5925569914601313E-3</v>
      </c>
      <c r="AQ777" s="80">
        <f t="shared" si="315"/>
        <v>5.586425090611761E-3</v>
      </c>
      <c r="AR777" s="80">
        <f t="shared" si="315"/>
        <v>5.5639354025405052E-3</v>
      </c>
      <c r="AS777" s="80">
        <f t="shared" si="315"/>
        <v>5.4814510416755884E-3</v>
      </c>
      <c r="AT777" s="80">
        <f t="shared" si="315"/>
        <v>5.1789273836108747E-3</v>
      </c>
      <c r="AU777" s="80">
        <f t="shared" si="307"/>
        <v>4.0693807318081809E-3</v>
      </c>
    </row>
    <row r="778" spans="26:64" x14ac:dyDescent="0.2">
      <c r="Z778">
        <f t="shared" si="298"/>
        <v>0</v>
      </c>
      <c r="AA778" s="80">
        <f t="shared" si="299"/>
        <v>3.4471155238050962E-3</v>
      </c>
      <c r="AB778" s="80">
        <f t="shared" si="311"/>
        <v>-9999</v>
      </c>
      <c r="AC778" s="80">
        <f t="shared" si="312"/>
        <v>0</v>
      </c>
      <c r="AD778" s="80">
        <f t="shared" si="308"/>
        <v>-9999</v>
      </c>
      <c r="AE778" s="80">
        <f t="shared" si="313"/>
        <v>0</v>
      </c>
      <c r="AF778">
        <f t="shared" si="309"/>
        <v>-9999</v>
      </c>
      <c r="AG778" s="106"/>
      <c r="AH778">
        <f t="shared" si="300"/>
        <v>-4.7256811237064993E-4</v>
      </c>
      <c r="AI778">
        <f t="shared" si="301"/>
        <v>1.2726506571333673</v>
      </c>
      <c r="AJ778">
        <f t="shared" si="302"/>
        <v>-1.9192477769216735E-2</v>
      </c>
      <c r="AK778">
        <f t="shared" si="303"/>
        <v>2.0177893546708442E-3</v>
      </c>
      <c r="AL778">
        <f t="shared" si="304"/>
        <v>7.400504878085557E-3</v>
      </c>
      <c r="AM778">
        <f t="shared" si="305"/>
        <v>3.7002693269247286E-3</v>
      </c>
      <c r="AN778" s="80">
        <f t="shared" si="315"/>
        <v>5.5946847242161011E-3</v>
      </c>
      <c r="AO778" s="80">
        <f t="shared" si="315"/>
        <v>5.5942288779216968E-3</v>
      </c>
      <c r="AP778" s="80">
        <f t="shared" si="315"/>
        <v>5.5925569914601313E-3</v>
      </c>
      <c r="AQ778" s="80">
        <f t="shared" si="315"/>
        <v>5.586425090611761E-3</v>
      </c>
      <c r="AR778" s="80">
        <f t="shared" si="315"/>
        <v>5.5639354025405052E-3</v>
      </c>
      <c r="AS778" s="80">
        <f t="shared" si="315"/>
        <v>5.4814510416755884E-3</v>
      </c>
      <c r="AT778" s="80">
        <f t="shared" si="315"/>
        <v>5.1789273836108747E-3</v>
      </c>
      <c r="AU778" s="80">
        <f t="shared" si="307"/>
        <v>4.0693807318081809E-3</v>
      </c>
    </row>
    <row r="779" spans="26:64" x14ac:dyDescent="0.2">
      <c r="Z779">
        <f t="shared" si="298"/>
        <v>0</v>
      </c>
      <c r="AA779" s="80">
        <f t="shared" si="299"/>
        <v>3.4471155238050962E-3</v>
      </c>
      <c r="AB779" s="80">
        <f t="shared" si="311"/>
        <v>-9999</v>
      </c>
      <c r="AC779" s="80">
        <f t="shared" si="312"/>
        <v>0</v>
      </c>
      <c r="AD779" s="80">
        <f t="shared" si="308"/>
        <v>-9999</v>
      </c>
      <c r="AE779" s="80">
        <f t="shared" si="313"/>
        <v>0</v>
      </c>
      <c r="AF779">
        <f t="shared" si="309"/>
        <v>-9999</v>
      </c>
      <c r="AG779" s="106"/>
      <c r="AH779">
        <f t="shared" si="300"/>
        <v>-4.7256811237064993E-4</v>
      </c>
      <c r="AI779">
        <f t="shared" si="301"/>
        <v>1.2726506571333673</v>
      </c>
      <c r="AJ779">
        <f t="shared" si="302"/>
        <v>-1.9192477769216735E-2</v>
      </c>
      <c r="AK779">
        <f t="shared" si="303"/>
        <v>2.0177893546708442E-3</v>
      </c>
      <c r="AL779">
        <f t="shared" si="304"/>
        <v>7.400504878085557E-3</v>
      </c>
      <c r="AM779">
        <f t="shared" si="305"/>
        <v>3.7002693269247286E-3</v>
      </c>
      <c r="AN779" s="80">
        <f t="shared" si="315"/>
        <v>5.5946847242161011E-3</v>
      </c>
      <c r="AO779" s="80">
        <f t="shared" si="315"/>
        <v>5.5942288779216968E-3</v>
      </c>
      <c r="AP779" s="80">
        <f t="shared" si="315"/>
        <v>5.5925569914601313E-3</v>
      </c>
      <c r="AQ779" s="80">
        <f t="shared" si="315"/>
        <v>5.586425090611761E-3</v>
      </c>
      <c r="AR779" s="80">
        <f t="shared" si="315"/>
        <v>5.5639354025405052E-3</v>
      </c>
      <c r="AS779" s="80">
        <f t="shared" si="315"/>
        <v>5.4814510416755884E-3</v>
      </c>
      <c r="AT779" s="80">
        <f t="shared" si="315"/>
        <v>5.1789273836108747E-3</v>
      </c>
      <c r="AU779" s="80">
        <f t="shared" si="307"/>
        <v>4.0693807318081809E-3</v>
      </c>
      <c r="AV779" s="80"/>
    </row>
    <row r="780" spans="26:64" x14ac:dyDescent="0.2">
      <c r="Z780">
        <f t="shared" si="298"/>
        <v>0</v>
      </c>
      <c r="AA780" s="80">
        <f t="shared" si="299"/>
        <v>3.4471155238050962E-3</v>
      </c>
      <c r="AB780" s="80">
        <f t="shared" si="311"/>
        <v>-9999</v>
      </c>
      <c r="AC780" s="80">
        <f t="shared" si="312"/>
        <v>0</v>
      </c>
      <c r="AD780" s="80">
        <f t="shared" si="308"/>
        <v>-9999</v>
      </c>
      <c r="AE780" s="80">
        <f t="shared" si="313"/>
        <v>0</v>
      </c>
      <c r="AF780">
        <f t="shared" si="309"/>
        <v>-9999</v>
      </c>
      <c r="AG780" s="106"/>
      <c r="AH780">
        <f t="shared" si="300"/>
        <v>-4.7256811237064993E-4</v>
      </c>
      <c r="AI780">
        <f t="shared" si="301"/>
        <v>1.2726506571333673</v>
      </c>
      <c r="AJ780">
        <f t="shared" si="302"/>
        <v>-1.9192477769216735E-2</v>
      </c>
      <c r="AK780">
        <f t="shared" si="303"/>
        <v>2.0177893546708442E-3</v>
      </c>
      <c r="AL780">
        <f t="shared" si="304"/>
        <v>7.400504878085557E-3</v>
      </c>
      <c r="AM780">
        <f t="shared" si="305"/>
        <v>3.7002693269247286E-3</v>
      </c>
      <c r="AN780" s="80">
        <f t="shared" si="315"/>
        <v>5.5946847242161011E-3</v>
      </c>
      <c r="AO780" s="80">
        <f t="shared" si="315"/>
        <v>5.5942288779216968E-3</v>
      </c>
      <c r="AP780" s="80">
        <f t="shared" si="315"/>
        <v>5.5925569914601313E-3</v>
      </c>
      <c r="AQ780" s="80">
        <f t="shared" si="315"/>
        <v>5.586425090611761E-3</v>
      </c>
      <c r="AR780" s="80">
        <f t="shared" si="315"/>
        <v>5.5639354025405052E-3</v>
      </c>
      <c r="AS780" s="80">
        <f t="shared" si="315"/>
        <v>5.4814510416755884E-3</v>
      </c>
      <c r="AT780" s="80">
        <f t="shared" si="315"/>
        <v>5.1789273836108747E-3</v>
      </c>
      <c r="AU780" s="80">
        <f t="shared" si="307"/>
        <v>4.0693807318081809E-3</v>
      </c>
    </row>
    <row r="781" spans="26:64" x14ac:dyDescent="0.2">
      <c r="Z781">
        <f t="shared" si="298"/>
        <v>0</v>
      </c>
      <c r="AA781" s="80">
        <f t="shared" si="299"/>
        <v>3.4471155238050962E-3</v>
      </c>
      <c r="AB781" s="80">
        <f t="shared" si="311"/>
        <v>-9999</v>
      </c>
      <c r="AC781" s="80">
        <f t="shared" si="312"/>
        <v>0</v>
      </c>
      <c r="AD781" s="80">
        <f t="shared" si="308"/>
        <v>-9999</v>
      </c>
      <c r="AE781" s="80">
        <f t="shared" si="313"/>
        <v>0</v>
      </c>
      <c r="AF781">
        <f t="shared" si="309"/>
        <v>-9999</v>
      </c>
      <c r="AG781" s="106"/>
      <c r="AH781">
        <f t="shared" si="300"/>
        <v>-4.7256811237064993E-4</v>
      </c>
      <c r="AI781">
        <f t="shared" si="301"/>
        <v>1.2726506571333673</v>
      </c>
      <c r="AJ781">
        <f t="shared" si="302"/>
        <v>-1.9192477769216735E-2</v>
      </c>
      <c r="AK781">
        <f t="shared" si="303"/>
        <v>2.0177893546708442E-3</v>
      </c>
      <c r="AL781">
        <f t="shared" si="304"/>
        <v>7.400504878085557E-3</v>
      </c>
      <c r="AM781">
        <f t="shared" si="305"/>
        <v>3.7002693269247286E-3</v>
      </c>
      <c r="AN781" s="80">
        <f t="shared" si="315"/>
        <v>5.5946847242161011E-3</v>
      </c>
      <c r="AO781" s="80">
        <f t="shared" si="315"/>
        <v>5.5942288779216968E-3</v>
      </c>
      <c r="AP781" s="80">
        <f t="shared" si="315"/>
        <v>5.5925569914601313E-3</v>
      </c>
      <c r="AQ781" s="80">
        <f t="shared" si="315"/>
        <v>5.586425090611761E-3</v>
      </c>
      <c r="AR781" s="80">
        <f t="shared" si="315"/>
        <v>5.5639354025405052E-3</v>
      </c>
      <c r="AS781" s="80">
        <f t="shared" si="315"/>
        <v>5.4814510416755884E-3</v>
      </c>
      <c r="AT781" s="80">
        <f t="shared" si="315"/>
        <v>5.1789273836108747E-3</v>
      </c>
      <c r="AU781" s="80">
        <f t="shared" si="307"/>
        <v>4.0693807318081809E-3</v>
      </c>
    </row>
    <row r="782" spans="26:64" x14ac:dyDescent="0.2">
      <c r="Z782">
        <f t="shared" si="298"/>
        <v>0</v>
      </c>
      <c r="AA782" s="80">
        <f t="shared" si="299"/>
        <v>3.4471155238050962E-3</v>
      </c>
      <c r="AB782" s="80">
        <f t="shared" si="311"/>
        <v>-9999</v>
      </c>
      <c r="AC782" s="80">
        <f t="shared" si="312"/>
        <v>0</v>
      </c>
      <c r="AD782" s="80">
        <f t="shared" si="308"/>
        <v>-9999</v>
      </c>
      <c r="AE782" s="80">
        <f t="shared" si="313"/>
        <v>0</v>
      </c>
      <c r="AF782">
        <f t="shared" si="309"/>
        <v>-9999</v>
      </c>
      <c r="AG782" s="106"/>
      <c r="AH782">
        <f t="shared" si="300"/>
        <v>-4.7256811237064993E-4</v>
      </c>
      <c r="AI782">
        <f t="shared" si="301"/>
        <v>1.2726506571333673</v>
      </c>
      <c r="AJ782">
        <f t="shared" si="302"/>
        <v>-1.9192477769216735E-2</v>
      </c>
      <c r="AK782">
        <f t="shared" si="303"/>
        <v>2.0177893546708442E-3</v>
      </c>
      <c r="AL782">
        <f t="shared" si="304"/>
        <v>7.400504878085557E-3</v>
      </c>
      <c r="AM782">
        <f t="shared" si="305"/>
        <v>3.7002693269247286E-3</v>
      </c>
      <c r="AN782" s="80">
        <f t="shared" si="315"/>
        <v>5.5946847242161011E-3</v>
      </c>
      <c r="AO782" s="80">
        <f t="shared" si="315"/>
        <v>5.5942288779216968E-3</v>
      </c>
      <c r="AP782" s="80">
        <f t="shared" si="315"/>
        <v>5.5925569914601313E-3</v>
      </c>
      <c r="AQ782" s="80">
        <f t="shared" si="315"/>
        <v>5.586425090611761E-3</v>
      </c>
      <c r="AR782" s="80">
        <f t="shared" si="315"/>
        <v>5.5639354025405052E-3</v>
      </c>
      <c r="AS782" s="80">
        <f t="shared" si="315"/>
        <v>5.4814510416755884E-3</v>
      </c>
      <c r="AT782" s="80">
        <f t="shared" si="315"/>
        <v>5.1789273836108747E-3</v>
      </c>
      <c r="AU782" s="80">
        <f t="shared" si="307"/>
        <v>4.0693807318081809E-3</v>
      </c>
    </row>
    <row r="783" spans="26:64" x14ac:dyDescent="0.2">
      <c r="Z783">
        <f t="shared" si="298"/>
        <v>0</v>
      </c>
      <c r="AA783" s="80">
        <f t="shared" si="299"/>
        <v>3.4471155238050962E-3</v>
      </c>
      <c r="AB783" s="80">
        <f t="shared" si="311"/>
        <v>-9999</v>
      </c>
      <c r="AC783" s="80">
        <f t="shared" si="312"/>
        <v>0</v>
      </c>
      <c r="AD783" s="80">
        <f t="shared" si="308"/>
        <v>-9999</v>
      </c>
      <c r="AE783" s="80">
        <f t="shared" si="313"/>
        <v>0</v>
      </c>
      <c r="AF783">
        <f t="shared" si="309"/>
        <v>-9999</v>
      </c>
      <c r="AG783" s="106"/>
      <c r="AH783">
        <f t="shared" si="300"/>
        <v>-4.7256811237064993E-4</v>
      </c>
      <c r="AI783">
        <f t="shared" si="301"/>
        <v>1.2726506571333673</v>
      </c>
      <c r="AJ783">
        <f t="shared" si="302"/>
        <v>-1.9192477769216735E-2</v>
      </c>
      <c r="AK783">
        <f t="shared" si="303"/>
        <v>2.0177893546708442E-3</v>
      </c>
      <c r="AL783">
        <f t="shared" si="304"/>
        <v>7.400504878085557E-3</v>
      </c>
      <c r="AM783">
        <f t="shared" si="305"/>
        <v>3.7002693269247286E-3</v>
      </c>
      <c r="AN783" s="80">
        <f t="shared" si="315"/>
        <v>5.5946847242161011E-3</v>
      </c>
      <c r="AO783" s="80">
        <f t="shared" si="315"/>
        <v>5.5942288779216968E-3</v>
      </c>
      <c r="AP783" s="80">
        <f t="shared" si="315"/>
        <v>5.5925569914601313E-3</v>
      </c>
      <c r="AQ783" s="80">
        <f t="shared" si="315"/>
        <v>5.586425090611761E-3</v>
      </c>
      <c r="AR783" s="80">
        <f t="shared" si="315"/>
        <v>5.5639354025405052E-3</v>
      </c>
      <c r="AS783" s="80">
        <f t="shared" si="315"/>
        <v>5.4814510416755884E-3</v>
      </c>
      <c r="AT783" s="80">
        <f t="shared" si="315"/>
        <v>5.1789273836108747E-3</v>
      </c>
      <c r="AU783" s="80">
        <f t="shared" si="307"/>
        <v>4.0693807318081809E-3</v>
      </c>
    </row>
    <row r="784" spans="26:64" x14ac:dyDescent="0.2">
      <c r="Z784">
        <f t="shared" si="298"/>
        <v>0</v>
      </c>
      <c r="AA784" s="80">
        <f t="shared" si="299"/>
        <v>3.4471155238050962E-3</v>
      </c>
      <c r="AB784" s="80">
        <f t="shared" si="311"/>
        <v>-9999</v>
      </c>
      <c r="AC784" s="80">
        <f t="shared" si="312"/>
        <v>0</v>
      </c>
      <c r="AD784" s="80">
        <f t="shared" si="308"/>
        <v>-9999</v>
      </c>
      <c r="AE784" s="80">
        <f t="shared" si="313"/>
        <v>0</v>
      </c>
      <c r="AF784">
        <f t="shared" si="309"/>
        <v>-9999</v>
      </c>
      <c r="AG784" s="106"/>
      <c r="AH784">
        <f t="shared" si="300"/>
        <v>-4.7256811237064993E-4</v>
      </c>
      <c r="AI784">
        <f t="shared" si="301"/>
        <v>1.2726506571333673</v>
      </c>
      <c r="AJ784">
        <f t="shared" si="302"/>
        <v>-1.9192477769216735E-2</v>
      </c>
      <c r="AK784">
        <f t="shared" si="303"/>
        <v>2.0177893546708442E-3</v>
      </c>
      <c r="AL784">
        <f t="shared" si="304"/>
        <v>7.400504878085557E-3</v>
      </c>
      <c r="AM784">
        <f t="shared" si="305"/>
        <v>3.7002693269247286E-3</v>
      </c>
      <c r="AN784" s="80">
        <f t="shared" si="315"/>
        <v>5.5946847242161011E-3</v>
      </c>
      <c r="AO784" s="80">
        <f t="shared" si="315"/>
        <v>5.5942288779216968E-3</v>
      </c>
      <c r="AP784" s="80">
        <f t="shared" si="315"/>
        <v>5.5925569914601313E-3</v>
      </c>
      <c r="AQ784" s="80">
        <f t="shared" si="315"/>
        <v>5.586425090611761E-3</v>
      </c>
      <c r="AR784" s="80">
        <f t="shared" si="315"/>
        <v>5.5639354025405052E-3</v>
      </c>
      <c r="AS784" s="80">
        <f t="shared" si="315"/>
        <v>5.4814510416755884E-3</v>
      </c>
      <c r="AT784" s="80">
        <f t="shared" si="315"/>
        <v>5.1789273836108747E-3</v>
      </c>
      <c r="AU784" s="80">
        <f t="shared" si="307"/>
        <v>4.0693807318081809E-3</v>
      </c>
    </row>
    <row r="785" spans="26:47" x14ac:dyDescent="0.2">
      <c r="Z785">
        <f t="shared" ref="Z785:Z848" si="316">F785</f>
        <v>0</v>
      </c>
      <c r="AA785" s="80">
        <f t="shared" ref="AA785:AA848" si="317">AB$3+AB$4*Z785+AB$5*Z785^2+AH785</f>
        <v>3.4471155238050962E-3</v>
      </c>
      <c r="AB785" s="80">
        <f t="shared" si="311"/>
        <v>-9999</v>
      </c>
      <c r="AC785" s="80">
        <f t="shared" si="312"/>
        <v>0</v>
      </c>
      <c r="AD785" s="80">
        <f t="shared" si="308"/>
        <v>-9999</v>
      </c>
      <c r="AE785" s="80">
        <f t="shared" si="313"/>
        <v>0</v>
      </c>
      <c r="AF785">
        <f t="shared" si="309"/>
        <v>-9999</v>
      </c>
      <c r="AG785" s="106"/>
      <c r="AH785">
        <f t="shared" ref="AH785:AH848" si="318">$AB$6*($AB$11/AI785*AJ785+$AB$12)</f>
        <v>-4.7256811237064993E-4</v>
      </c>
      <c r="AI785">
        <f t="shared" ref="AI785:AI848" si="319">1+$AB$7*COS(AL785)</f>
        <v>1.2726506571333673</v>
      </c>
      <c r="AJ785">
        <f t="shared" ref="AJ785:AJ848" si="320">SIN(AL785+RADIANS($AB$9))</f>
        <v>-1.9192477769216735E-2</v>
      </c>
      <c r="AK785">
        <f t="shared" ref="AK785:AK848" si="321">$AB$7*SIN(AL785)</f>
        <v>2.0177893546708442E-3</v>
      </c>
      <c r="AL785">
        <f t="shared" ref="AL785:AL848" si="322">2*ATAN(AM785)</f>
        <v>7.400504878085557E-3</v>
      </c>
      <c r="AM785">
        <f t="shared" ref="AM785:AM848" si="323">SQRT((1+$AB$7)/(1-$AB$7))*TAN(AN785/2)</f>
        <v>3.7002693269247286E-3</v>
      </c>
      <c r="AN785" s="80">
        <f t="shared" ref="AN785:AT800" si="324">$AU785+$AB$7*SIN(AO785)</f>
        <v>5.5946847242161011E-3</v>
      </c>
      <c r="AO785" s="80">
        <f t="shared" si="324"/>
        <v>5.5942288779216968E-3</v>
      </c>
      <c r="AP785" s="80">
        <f t="shared" si="324"/>
        <v>5.5925569914601313E-3</v>
      </c>
      <c r="AQ785" s="80">
        <f t="shared" si="324"/>
        <v>5.586425090611761E-3</v>
      </c>
      <c r="AR785" s="80">
        <f t="shared" si="324"/>
        <v>5.5639354025405052E-3</v>
      </c>
      <c r="AS785" s="80">
        <f t="shared" si="324"/>
        <v>5.4814510416755884E-3</v>
      </c>
      <c r="AT785" s="80">
        <f t="shared" si="324"/>
        <v>5.1789273836108747E-3</v>
      </c>
      <c r="AU785" s="80">
        <f t="shared" ref="AU785:AU848" si="325">RADIANS($AB$9)+$AB$18*(F785-AB$15)</f>
        <v>4.0693807318081809E-3</v>
      </c>
    </row>
    <row r="786" spans="26:47" x14ac:dyDescent="0.2">
      <c r="Z786">
        <f t="shared" si="316"/>
        <v>0</v>
      </c>
      <c r="AA786" s="80">
        <f t="shared" si="317"/>
        <v>3.4471155238050962E-3</v>
      </c>
      <c r="AB786" s="80">
        <f t="shared" si="311"/>
        <v>-9999</v>
      </c>
      <c r="AC786" s="80">
        <f t="shared" si="312"/>
        <v>0</v>
      </c>
      <c r="AD786" s="80">
        <f t="shared" ref="AD786:AD849" si="326">IF(S786&lt;&gt;0,G786-AA786, -9999)</f>
        <v>-9999</v>
      </c>
      <c r="AE786" s="80">
        <f t="shared" si="313"/>
        <v>0</v>
      </c>
      <c r="AF786">
        <f t="shared" ref="AF786:AF849" si="327">IF(S786&lt;&gt;0,G786-P786, -9999)</f>
        <v>-9999</v>
      </c>
      <c r="AG786" s="106"/>
      <c r="AH786">
        <f t="shared" si="318"/>
        <v>-4.7256811237064993E-4</v>
      </c>
      <c r="AI786">
        <f t="shared" si="319"/>
        <v>1.2726506571333673</v>
      </c>
      <c r="AJ786">
        <f t="shared" si="320"/>
        <v>-1.9192477769216735E-2</v>
      </c>
      <c r="AK786">
        <f t="shared" si="321"/>
        <v>2.0177893546708442E-3</v>
      </c>
      <c r="AL786">
        <f t="shared" si="322"/>
        <v>7.400504878085557E-3</v>
      </c>
      <c r="AM786">
        <f t="shared" si="323"/>
        <v>3.7002693269247286E-3</v>
      </c>
      <c r="AN786" s="80">
        <f t="shared" si="324"/>
        <v>5.5946847242161011E-3</v>
      </c>
      <c r="AO786" s="80">
        <f t="shared" si="324"/>
        <v>5.5942288779216968E-3</v>
      </c>
      <c r="AP786" s="80">
        <f t="shared" si="324"/>
        <v>5.5925569914601313E-3</v>
      </c>
      <c r="AQ786" s="80">
        <f t="shared" si="324"/>
        <v>5.586425090611761E-3</v>
      </c>
      <c r="AR786" s="80">
        <f t="shared" si="324"/>
        <v>5.5639354025405052E-3</v>
      </c>
      <c r="AS786" s="80">
        <f t="shared" si="324"/>
        <v>5.4814510416755884E-3</v>
      </c>
      <c r="AT786" s="80">
        <f t="shared" si="324"/>
        <v>5.1789273836108747E-3</v>
      </c>
      <c r="AU786" s="80">
        <f t="shared" si="325"/>
        <v>4.0693807318081809E-3</v>
      </c>
    </row>
    <row r="787" spans="26:47" x14ac:dyDescent="0.2">
      <c r="Z787">
        <f t="shared" si="316"/>
        <v>0</v>
      </c>
      <c r="AA787" s="80">
        <f t="shared" si="317"/>
        <v>3.4471155238050962E-3</v>
      </c>
      <c r="AB787" s="80">
        <f t="shared" si="311"/>
        <v>-9999</v>
      </c>
      <c r="AC787" s="80">
        <f t="shared" si="312"/>
        <v>0</v>
      </c>
      <c r="AD787" s="80">
        <f t="shared" si="326"/>
        <v>-9999</v>
      </c>
      <c r="AE787" s="80">
        <f t="shared" si="313"/>
        <v>0</v>
      </c>
      <c r="AF787">
        <f t="shared" si="327"/>
        <v>-9999</v>
      </c>
      <c r="AG787" s="106"/>
      <c r="AH787">
        <f t="shared" si="318"/>
        <v>-4.7256811237064993E-4</v>
      </c>
      <c r="AI787">
        <f t="shared" si="319"/>
        <v>1.2726506571333673</v>
      </c>
      <c r="AJ787">
        <f t="shared" si="320"/>
        <v>-1.9192477769216735E-2</v>
      </c>
      <c r="AK787">
        <f t="shared" si="321"/>
        <v>2.0177893546708442E-3</v>
      </c>
      <c r="AL787">
        <f t="shared" si="322"/>
        <v>7.400504878085557E-3</v>
      </c>
      <c r="AM787">
        <f t="shared" si="323"/>
        <v>3.7002693269247286E-3</v>
      </c>
      <c r="AN787" s="80">
        <f t="shared" si="324"/>
        <v>5.5946847242161011E-3</v>
      </c>
      <c r="AO787" s="80">
        <f t="shared" si="324"/>
        <v>5.5942288779216968E-3</v>
      </c>
      <c r="AP787" s="80">
        <f t="shared" si="324"/>
        <v>5.5925569914601313E-3</v>
      </c>
      <c r="AQ787" s="80">
        <f t="shared" si="324"/>
        <v>5.586425090611761E-3</v>
      </c>
      <c r="AR787" s="80">
        <f t="shared" si="324"/>
        <v>5.5639354025405052E-3</v>
      </c>
      <c r="AS787" s="80">
        <f t="shared" si="324"/>
        <v>5.4814510416755884E-3</v>
      </c>
      <c r="AT787" s="80">
        <f t="shared" si="324"/>
        <v>5.1789273836108747E-3</v>
      </c>
      <c r="AU787" s="80">
        <f t="shared" si="325"/>
        <v>4.0693807318081809E-3</v>
      </c>
    </row>
    <row r="788" spans="26:47" x14ac:dyDescent="0.2">
      <c r="Z788">
        <f t="shared" si="316"/>
        <v>0</v>
      </c>
      <c r="AA788" s="80">
        <f t="shared" si="317"/>
        <v>3.4471155238050962E-3</v>
      </c>
      <c r="AB788" s="80">
        <f t="shared" si="311"/>
        <v>-9999</v>
      </c>
      <c r="AC788" s="80">
        <f t="shared" si="312"/>
        <v>0</v>
      </c>
      <c r="AD788" s="80">
        <f t="shared" si="326"/>
        <v>-9999</v>
      </c>
      <c r="AE788" s="80">
        <f t="shared" si="313"/>
        <v>0</v>
      </c>
      <c r="AF788">
        <f t="shared" si="327"/>
        <v>-9999</v>
      </c>
      <c r="AG788" s="106"/>
      <c r="AH788">
        <f t="shared" si="318"/>
        <v>-4.7256811237064993E-4</v>
      </c>
      <c r="AI788">
        <f t="shared" si="319"/>
        <v>1.2726506571333673</v>
      </c>
      <c r="AJ788">
        <f t="shared" si="320"/>
        <v>-1.9192477769216735E-2</v>
      </c>
      <c r="AK788">
        <f t="shared" si="321"/>
        <v>2.0177893546708442E-3</v>
      </c>
      <c r="AL788">
        <f t="shared" si="322"/>
        <v>7.400504878085557E-3</v>
      </c>
      <c r="AM788">
        <f t="shared" si="323"/>
        <v>3.7002693269247286E-3</v>
      </c>
      <c r="AN788" s="80">
        <f t="shared" si="324"/>
        <v>5.5946847242161011E-3</v>
      </c>
      <c r="AO788" s="80">
        <f t="shared" si="324"/>
        <v>5.5942288779216968E-3</v>
      </c>
      <c r="AP788" s="80">
        <f t="shared" si="324"/>
        <v>5.5925569914601313E-3</v>
      </c>
      <c r="AQ788" s="80">
        <f t="shared" si="324"/>
        <v>5.586425090611761E-3</v>
      </c>
      <c r="AR788" s="80">
        <f t="shared" si="324"/>
        <v>5.5639354025405052E-3</v>
      </c>
      <c r="AS788" s="80">
        <f t="shared" si="324"/>
        <v>5.4814510416755884E-3</v>
      </c>
      <c r="AT788" s="80">
        <f t="shared" si="324"/>
        <v>5.1789273836108747E-3</v>
      </c>
      <c r="AU788" s="80">
        <f t="shared" si="325"/>
        <v>4.0693807318081809E-3</v>
      </c>
    </row>
    <row r="789" spans="26:47" x14ac:dyDescent="0.2">
      <c r="Z789">
        <f t="shared" si="316"/>
        <v>0</v>
      </c>
      <c r="AA789" s="80">
        <f t="shared" si="317"/>
        <v>3.4471155238050962E-3</v>
      </c>
      <c r="AB789" s="80">
        <f t="shared" si="311"/>
        <v>-9999</v>
      </c>
      <c r="AC789" s="80">
        <f t="shared" si="312"/>
        <v>0</v>
      </c>
      <c r="AD789" s="80">
        <f t="shared" si="326"/>
        <v>-9999</v>
      </c>
      <c r="AE789" s="80">
        <f t="shared" si="313"/>
        <v>0</v>
      </c>
      <c r="AF789">
        <f t="shared" si="327"/>
        <v>-9999</v>
      </c>
      <c r="AG789" s="106"/>
      <c r="AH789">
        <f t="shared" si="318"/>
        <v>-4.7256811237064993E-4</v>
      </c>
      <c r="AI789">
        <f t="shared" si="319"/>
        <v>1.2726506571333673</v>
      </c>
      <c r="AJ789">
        <f t="shared" si="320"/>
        <v>-1.9192477769216735E-2</v>
      </c>
      <c r="AK789">
        <f t="shared" si="321"/>
        <v>2.0177893546708442E-3</v>
      </c>
      <c r="AL789">
        <f t="shared" si="322"/>
        <v>7.400504878085557E-3</v>
      </c>
      <c r="AM789">
        <f t="shared" si="323"/>
        <v>3.7002693269247286E-3</v>
      </c>
      <c r="AN789" s="80">
        <f t="shared" si="324"/>
        <v>5.5946847242161011E-3</v>
      </c>
      <c r="AO789" s="80">
        <f t="shared" si="324"/>
        <v>5.5942288779216968E-3</v>
      </c>
      <c r="AP789" s="80">
        <f t="shared" si="324"/>
        <v>5.5925569914601313E-3</v>
      </c>
      <c r="AQ789" s="80">
        <f t="shared" si="324"/>
        <v>5.586425090611761E-3</v>
      </c>
      <c r="AR789" s="80">
        <f t="shared" si="324"/>
        <v>5.5639354025405052E-3</v>
      </c>
      <c r="AS789" s="80">
        <f t="shared" si="324"/>
        <v>5.4814510416755884E-3</v>
      </c>
      <c r="AT789" s="80">
        <f t="shared" si="324"/>
        <v>5.1789273836108747E-3</v>
      </c>
      <c r="AU789" s="80">
        <f t="shared" si="325"/>
        <v>4.0693807318081809E-3</v>
      </c>
    </row>
    <row r="790" spans="26:47" x14ac:dyDescent="0.2">
      <c r="Z790">
        <f t="shared" si="316"/>
        <v>0</v>
      </c>
      <c r="AA790" s="80">
        <f t="shared" si="317"/>
        <v>3.4471155238050962E-3</v>
      </c>
      <c r="AB790" s="80">
        <f t="shared" si="311"/>
        <v>-9999</v>
      </c>
      <c r="AC790" s="80">
        <f t="shared" si="312"/>
        <v>0</v>
      </c>
      <c r="AD790" s="80">
        <f t="shared" si="326"/>
        <v>-9999</v>
      </c>
      <c r="AE790" s="80">
        <f t="shared" si="313"/>
        <v>0</v>
      </c>
      <c r="AF790">
        <f t="shared" si="327"/>
        <v>-9999</v>
      </c>
      <c r="AG790" s="106"/>
      <c r="AH790">
        <f t="shared" si="318"/>
        <v>-4.7256811237064993E-4</v>
      </c>
      <c r="AI790">
        <f t="shared" si="319"/>
        <v>1.2726506571333673</v>
      </c>
      <c r="AJ790">
        <f t="shared" si="320"/>
        <v>-1.9192477769216735E-2</v>
      </c>
      <c r="AK790">
        <f t="shared" si="321"/>
        <v>2.0177893546708442E-3</v>
      </c>
      <c r="AL790">
        <f t="shared" si="322"/>
        <v>7.400504878085557E-3</v>
      </c>
      <c r="AM790">
        <f t="shared" si="323"/>
        <v>3.7002693269247286E-3</v>
      </c>
      <c r="AN790" s="80">
        <f t="shared" si="324"/>
        <v>5.5946847242161011E-3</v>
      </c>
      <c r="AO790" s="80">
        <f t="shared" si="324"/>
        <v>5.5942288779216968E-3</v>
      </c>
      <c r="AP790" s="80">
        <f t="shared" si="324"/>
        <v>5.5925569914601313E-3</v>
      </c>
      <c r="AQ790" s="80">
        <f t="shared" si="324"/>
        <v>5.586425090611761E-3</v>
      </c>
      <c r="AR790" s="80">
        <f t="shared" si="324"/>
        <v>5.5639354025405052E-3</v>
      </c>
      <c r="AS790" s="80">
        <f t="shared" si="324"/>
        <v>5.4814510416755884E-3</v>
      </c>
      <c r="AT790" s="80">
        <f t="shared" si="324"/>
        <v>5.1789273836108747E-3</v>
      </c>
      <c r="AU790" s="80">
        <f t="shared" si="325"/>
        <v>4.0693807318081809E-3</v>
      </c>
    </row>
    <row r="791" spans="26:47" x14ac:dyDescent="0.2">
      <c r="Z791">
        <f t="shared" si="316"/>
        <v>0</v>
      </c>
      <c r="AA791" s="80">
        <f t="shared" si="317"/>
        <v>3.4471155238050962E-3</v>
      </c>
      <c r="AB791" s="80">
        <f t="shared" si="311"/>
        <v>-9999</v>
      </c>
      <c r="AC791" s="80">
        <f t="shared" si="312"/>
        <v>0</v>
      </c>
      <c r="AD791" s="80">
        <f t="shared" si="326"/>
        <v>-9999</v>
      </c>
      <c r="AE791" s="80">
        <f t="shared" si="313"/>
        <v>0</v>
      </c>
      <c r="AF791">
        <f t="shared" si="327"/>
        <v>-9999</v>
      </c>
      <c r="AG791" s="106"/>
      <c r="AH791">
        <f t="shared" si="318"/>
        <v>-4.7256811237064993E-4</v>
      </c>
      <c r="AI791">
        <f t="shared" si="319"/>
        <v>1.2726506571333673</v>
      </c>
      <c r="AJ791">
        <f t="shared" si="320"/>
        <v>-1.9192477769216735E-2</v>
      </c>
      <c r="AK791">
        <f t="shared" si="321"/>
        <v>2.0177893546708442E-3</v>
      </c>
      <c r="AL791">
        <f t="shared" si="322"/>
        <v>7.400504878085557E-3</v>
      </c>
      <c r="AM791">
        <f t="shared" si="323"/>
        <v>3.7002693269247286E-3</v>
      </c>
      <c r="AN791" s="80">
        <f t="shared" si="324"/>
        <v>5.5946847242161011E-3</v>
      </c>
      <c r="AO791" s="80">
        <f t="shared" si="324"/>
        <v>5.5942288779216968E-3</v>
      </c>
      <c r="AP791" s="80">
        <f t="shared" si="324"/>
        <v>5.5925569914601313E-3</v>
      </c>
      <c r="AQ791" s="80">
        <f t="shared" si="324"/>
        <v>5.586425090611761E-3</v>
      </c>
      <c r="AR791" s="80">
        <f t="shared" si="324"/>
        <v>5.5639354025405052E-3</v>
      </c>
      <c r="AS791" s="80">
        <f t="shared" si="324"/>
        <v>5.4814510416755884E-3</v>
      </c>
      <c r="AT791" s="80">
        <f t="shared" si="324"/>
        <v>5.1789273836108747E-3</v>
      </c>
      <c r="AU791" s="80">
        <f t="shared" si="325"/>
        <v>4.0693807318081809E-3</v>
      </c>
    </row>
    <row r="792" spans="26:47" x14ac:dyDescent="0.2">
      <c r="Z792">
        <f t="shared" si="316"/>
        <v>0</v>
      </c>
      <c r="AA792" s="80">
        <f t="shared" si="317"/>
        <v>3.4471155238050962E-3</v>
      </c>
      <c r="AB792" s="80">
        <f t="shared" si="311"/>
        <v>-9999</v>
      </c>
      <c r="AC792" s="80">
        <f t="shared" si="312"/>
        <v>0</v>
      </c>
      <c r="AD792" s="80">
        <f t="shared" si="326"/>
        <v>-9999</v>
      </c>
      <c r="AE792" s="80">
        <f t="shared" si="313"/>
        <v>0</v>
      </c>
      <c r="AF792">
        <f t="shared" si="327"/>
        <v>-9999</v>
      </c>
      <c r="AG792" s="106"/>
      <c r="AH792">
        <f t="shared" si="318"/>
        <v>-4.7256811237064993E-4</v>
      </c>
      <c r="AI792">
        <f t="shared" si="319"/>
        <v>1.2726506571333673</v>
      </c>
      <c r="AJ792">
        <f t="shared" si="320"/>
        <v>-1.9192477769216735E-2</v>
      </c>
      <c r="AK792">
        <f t="shared" si="321"/>
        <v>2.0177893546708442E-3</v>
      </c>
      <c r="AL792">
        <f t="shared" si="322"/>
        <v>7.400504878085557E-3</v>
      </c>
      <c r="AM792">
        <f t="shared" si="323"/>
        <v>3.7002693269247286E-3</v>
      </c>
      <c r="AN792" s="80">
        <f t="shared" si="324"/>
        <v>5.5946847242161011E-3</v>
      </c>
      <c r="AO792" s="80">
        <f t="shared" si="324"/>
        <v>5.5942288779216968E-3</v>
      </c>
      <c r="AP792" s="80">
        <f t="shared" si="324"/>
        <v>5.5925569914601313E-3</v>
      </c>
      <c r="AQ792" s="80">
        <f t="shared" si="324"/>
        <v>5.586425090611761E-3</v>
      </c>
      <c r="AR792" s="80">
        <f t="shared" si="324"/>
        <v>5.5639354025405052E-3</v>
      </c>
      <c r="AS792" s="80">
        <f t="shared" si="324"/>
        <v>5.4814510416755884E-3</v>
      </c>
      <c r="AT792" s="80">
        <f t="shared" si="324"/>
        <v>5.1789273836108747E-3</v>
      </c>
      <c r="AU792" s="80">
        <f t="shared" si="325"/>
        <v>4.0693807318081809E-3</v>
      </c>
    </row>
    <row r="793" spans="26:47" x14ac:dyDescent="0.2">
      <c r="Z793">
        <f t="shared" si="316"/>
        <v>0</v>
      </c>
      <c r="AA793" s="80">
        <f t="shared" si="317"/>
        <v>3.4471155238050962E-3</v>
      </c>
      <c r="AB793" s="80">
        <f t="shared" si="311"/>
        <v>-9999</v>
      </c>
      <c r="AC793" s="80">
        <f t="shared" si="312"/>
        <v>0</v>
      </c>
      <c r="AD793" s="80">
        <f t="shared" si="326"/>
        <v>-9999</v>
      </c>
      <c r="AE793" s="80">
        <f t="shared" si="313"/>
        <v>0</v>
      </c>
      <c r="AF793">
        <f t="shared" si="327"/>
        <v>-9999</v>
      </c>
      <c r="AG793" s="106"/>
      <c r="AH793">
        <f t="shared" si="318"/>
        <v>-4.7256811237064993E-4</v>
      </c>
      <c r="AI793">
        <f t="shared" si="319"/>
        <v>1.2726506571333673</v>
      </c>
      <c r="AJ793">
        <f t="shared" si="320"/>
        <v>-1.9192477769216735E-2</v>
      </c>
      <c r="AK793">
        <f t="shared" si="321"/>
        <v>2.0177893546708442E-3</v>
      </c>
      <c r="AL793">
        <f t="shared" si="322"/>
        <v>7.400504878085557E-3</v>
      </c>
      <c r="AM793">
        <f t="shared" si="323"/>
        <v>3.7002693269247286E-3</v>
      </c>
      <c r="AN793" s="80">
        <f t="shared" si="324"/>
        <v>5.5946847242161011E-3</v>
      </c>
      <c r="AO793" s="80">
        <f t="shared" si="324"/>
        <v>5.5942288779216968E-3</v>
      </c>
      <c r="AP793" s="80">
        <f t="shared" si="324"/>
        <v>5.5925569914601313E-3</v>
      </c>
      <c r="AQ793" s="80">
        <f t="shared" si="324"/>
        <v>5.586425090611761E-3</v>
      </c>
      <c r="AR793" s="80">
        <f t="shared" si="324"/>
        <v>5.5639354025405052E-3</v>
      </c>
      <c r="AS793" s="80">
        <f t="shared" si="324"/>
        <v>5.4814510416755884E-3</v>
      </c>
      <c r="AT793" s="80">
        <f t="shared" si="324"/>
        <v>5.1789273836108747E-3</v>
      </c>
      <c r="AU793" s="80">
        <f t="shared" si="325"/>
        <v>4.0693807318081809E-3</v>
      </c>
    </row>
    <row r="794" spans="26:47" x14ac:dyDescent="0.2">
      <c r="Z794">
        <f t="shared" si="316"/>
        <v>0</v>
      </c>
      <c r="AA794" s="80">
        <f t="shared" si="317"/>
        <v>3.4471155238050962E-3</v>
      </c>
      <c r="AB794" s="80">
        <f t="shared" si="311"/>
        <v>-9999</v>
      </c>
      <c r="AC794" s="80">
        <f t="shared" si="312"/>
        <v>0</v>
      </c>
      <c r="AD794" s="80">
        <f t="shared" si="326"/>
        <v>-9999</v>
      </c>
      <c r="AE794" s="80">
        <f t="shared" si="313"/>
        <v>0</v>
      </c>
      <c r="AF794">
        <f t="shared" si="327"/>
        <v>-9999</v>
      </c>
      <c r="AG794" s="106"/>
      <c r="AH794">
        <f t="shared" si="318"/>
        <v>-4.7256811237064993E-4</v>
      </c>
      <c r="AI794">
        <f t="shared" si="319"/>
        <v>1.2726506571333673</v>
      </c>
      <c r="AJ794">
        <f t="shared" si="320"/>
        <v>-1.9192477769216735E-2</v>
      </c>
      <c r="AK794">
        <f t="shared" si="321"/>
        <v>2.0177893546708442E-3</v>
      </c>
      <c r="AL794">
        <f t="shared" si="322"/>
        <v>7.400504878085557E-3</v>
      </c>
      <c r="AM794">
        <f t="shared" si="323"/>
        <v>3.7002693269247286E-3</v>
      </c>
      <c r="AN794" s="80">
        <f t="shared" si="324"/>
        <v>5.5946847242161011E-3</v>
      </c>
      <c r="AO794" s="80">
        <f t="shared" si="324"/>
        <v>5.5942288779216968E-3</v>
      </c>
      <c r="AP794" s="80">
        <f t="shared" si="324"/>
        <v>5.5925569914601313E-3</v>
      </c>
      <c r="AQ794" s="80">
        <f t="shared" si="324"/>
        <v>5.586425090611761E-3</v>
      </c>
      <c r="AR794" s="80">
        <f t="shared" si="324"/>
        <v>5.5639354025405052E-3</v>
      </c>
      <c r="AS794" s="80">
        <f t="shared" si="324"/>
        <v>5.4814510416755884E-3</v>
      </c>
      <c r="AT794" s="80">
        <f t="shared" si="324"/>
        <v>5.1789273836108747E-3</v>
      </c>
      <c r="AU794" s="80">
        <f t="shared" si="325"/>
        <v>4.0693807318081809E-3</v>
      </c>
    </row>
    <row r="795" spans="26:47" x14ac:dyDescent="0.2">
      <c r="Z795">
        <f t="shared" si="316"/>
        <v>0</v>
      </c>
      <c r="AA795" s="80">
        <f t="shared" si="317"/>
        <v>3.4471155238050962E-3</v>
      </c>
      <c r="AB795" s="80">
        <f t="shared" si="311"/>
        <v>-9999</v>
      </c>
      <c r="AC795" s="80">
        <f t="shared" si="312"/>
        <v>0</v>
      </c>
      <c r="AD795" s="80">
        <f t="shared" si="326"/>
        <v>-9999</v>
      </c>
      <c r="AE795" s="80">
        <f t="shared" si="313"/>
        <v>0</v>
      </c>
      <c r="AF795">
        <f t="shared" si="327"/>
        <v>-9999</v>
      </c>
      <c r="AG795" s="106"/>
      <c r="AH795">
        <f t="shared" si="318"/>
        <v>-4.7256811237064993E-4</v>
      </c>
      <c r="AI795">
        <f t="shared" si="319"/>
        <v>1.2726506571333673</v>
      </c>
      <c r="AJ795">
        <f t="shared" si="320"/>
        <v>-1.9192477769216735E-2</v>
      </c>
      <c r="AK795">
        <f t="shared" si="321"/>
        <v>2.0177893546708442E-3</v>
      </c>
      <c r="AL795">
        <f t="shared" si="322"/>
        <v>7.400504878085557E-3</v>
      </c>
      <c r="AM795">
        <f t="shared" si="323"/>
        <v>3.7002693269247286E-3</v>
      </c>
      <c r="AN795" s="80">
        <f t="shared" si="324"/>
        <v>5.5946847242161011E-3</v>
      </c>
      <c r="AO795" s="80">
        <f t="shared" si="324"/>
        <v>5.5942288779216968E-3</v>
      </c>
      <c r="AP795" s="80">
        <f t="shared" si="324"/>
        <v>5.5925569914601313E-3</v>
      </c>
      <c r="AQ795" s="80">
        <f t="shared" si="324"/>
        <v>5.586425090611761E-3</v>
      </c>
      <c r="AR795" s="80">
        <f t="shared" si="324"/>
        <v>5.5639354025405052E-3</v>
      </c>
      <c r="AS795" s="80">
        <f t="shared" si="324"/>
        <v>5.4814510416755884E-3</v>
      </c>
      <c r="AT795" s="80">
        <f t="shared" si="324"/>
        <v>5.1789273836108747E-3</v>
      </c>
      <c r="AU795" s="80">
        <f t="shared" si="325"/>
        <v>4.0693807318081809E-3</v>
      </c>
    </row>
    <row r="796" spans="26:47" x14ac:dyDescent="0.2">
      <c r="Z796">
        <f t="shared" si="316"/>
        <v>0</v>
      </c>
      <c r="AA796" s="80">
        <f t="shared" si="317"/>
        <v>3.4471155238050962E-3</v>
      </c>
      <c r="AB796" s="80">
        <f t="shared" si="311"/>
        <v>-9999</v>
      </c>
      <c r="AC796" s="80">
        <f t="shared" si="312"/>
        <v>0</v>
      </c>
      <c r="AD796" s="80">
        <f t="shared" si="326"/>
        <v>-9999</v>
      </c>
      <c r="AE796" s="80">
        <f t="shared" si="313"/>
        <v>0</v>
      </c>
      <c r="AF796">
        <f t="shared" si="327"/>
        <v>-9999</v>
      </c>
      <c r="AG796" s="106"/>
      <c r="AH796">
        <f t="shared" si="318"/>
        <v>-4.7256811237064993E-4</v>
      </c>
      <c r="AI796">
        <f t="shared" si="319"/>
        <v>1.2726506571333673</v>
      </c>
      <c r="AJ796">
        <f t="shared" si="320"/>
        <v>-1.9192477769216735E-2</v>
      </c>
      <c r="AK796">
        <f t="shared" si="321"/>
        <v>2.0177893546708442E-3</v>
      </c>
      <c r="AL796">
        <f t="shared" si="322"/>
        <v>7.400504878085557E-3</v>
      </c>
      <c r="AM796">
        <f t="shared" si="323"/>
        <v>3.7002693269247286E-3</v>
      </c>
      <c r="AN796" s="80">
        <f t="shared" si="324"/>
        <v>5.5946847242161011E-3</v>
      </c>
      <c r="AO796" s="80">
        <f t="shared" si="324"/>
        <v>5.5942288779216968E-3</v>
      </c>
      <c r="AP796" s="80">
        <f t="shared" si="324"/>
        <v>5.5925569914601313E-3</v>
      </c>
      <c r="AQ796" s="80">
        <f t="shared" si="324"/>
        <v>5.586425090611761E-3</v>
      </c>
      <c r="AR796" s="80">
        <f t="shared" si="324"/>
        <v>5.5639354025405052E-3</v>
      </c>
      <c r="AS796" s="80">
        <f t="shared" si="324"/>
        <v>5.4814510416755884E-3</v>
      </c>
      <c r="AT796" s="80">
        <f t="shared" si="324"/>
        <v>5.1789273836108747E-3</v>
      </c>
      <c r="AU796" s="80">
        <f t="shared" si="325"/>
        <v>4.0693807318081809E-3</v>
      </c>
    </row>
    <row r="797" spans="26:47" x14ac:dyDescent="0.2">
      <c r="Z797">
        <f t="shared" si="316"/>
        <v>0</v>
      </c>
      <c r="AA797" s="80">
        <f t="shared" si="317"/>
        <v>3.4471155238050962E-3</v>
      </c>
      <c r="AB797" s="80">
        <f t="shared" si="311"/>
        <v>-9999</v>
      </c>
      <c r="AC797" s="80">
        <f t="shared" si="312"/>
        <v>0</v>
      </c>
      <c r="AD797" s="80">
        <f t="shared" si="326"/>
        <v>-9999</v>
      </c>
      <c r="AE797" s="80">
        <f t="shared" si="313"/>
        <v>0</v>
      </c>
      <c r="AF797">
        <f t="shared" si="327"/>
        <v>-9999</v>
      </c>
      <c r="AG797" s="106"/>
      <c r="AH797">
        <f t="shared" si="318"/>
        <v>-4.7256811237064993E-4</v>
      </c>
      <c r="AI797">
        <f t="shared" si="319"/>
        <v>1.2726506571333673</v>
      </c>
      <c r="AJ797">
        <f t="shared" si="320"/>
        <v>-1.9192477769216735E-2</v>
      </c>
      <c r="AK797">
        <f t="shared" si="321"/>
        <v>2.0177893546708442E-3</v>
      </c>
      <c r="AL797">
        <f t="shared" si="322"/>
        <v>7.400504878085557E-3</v>
      </c>
      <c r="AM797">
        <f t="shared" si="323"/>
        <v>3.7002693269247286E-3</v>
      </c>
      <c r="AN797" s="80">
        <f t="shared" si="324"/>
        <v>5.5946847242161011E-3</v>
      </c>
      <c r="AO797" s="80">
        <f t="shared" si="324"/>
        <v>5.5942288779216968E-3</v>
      </c>
      <c r="AP797" s="80">
        <f t="shared" si="324"/>
        <v>5.5925569914601313E-3</v>
      </c>
      <c r="AQ797" s="80">
        <f t="shared" si="324"/>
        <v>5.586425090611761E-3</v>
      </c>
      <c r="AR797" s="80">
        <f t="shared" si="324"/>
        <v>5.5639354025405052E-3</v>
      </c>
      <c r="AS797" s="80">
        <f t="shared" si="324"/>
        <v>5.4814510416755884E-3</v>
      </c>
      <c r="AT797" s="80">
        <f t="shared" si="324"/>
        <v>5.1789273836108747E-3</v>
      </c>
      <c r="AU797" s="80">
        <f t="shared" si="325"/>
        <v>4.0693807318081809E-3</v>
      </c>
    </row>
    <row r="798" spans="26:47" x14ac:dyDescent="0.2">
      <c r="Z798">
        <f t="shared" si="316"/>
        <v>0</v>
      </c>
      <c r="AA798" s="80">
        <f t="shared" si="317"/>
        <v>3.4471155238050962E-3</v>
      </c>
      <c r="AB798" s="80">
        <f t="shared" si="311"/>
        <v>-9999</v>
      </c>
      <c r="AC798" s="80">
        <f t="shared" si="312"/>
        <v>0</v>
      </c>
      <c r="AD798" s="80">
        <f t="shared" si="326"/>
        <v>-9999</v>
      </c>
      <c r="AE798" s="80">
        <f t="shared" si="313"/>
        <v>0</v>
      </c>
      <c r="AF798">
        <f t="shared" si="327"/>
        <v>-9999</v>
      </c>
      <c r="AG798" s="106"/>
      <c r="AH798">
        <f t="shared" si="318"/>
        <v>-4.7256811237064993E-4</v>
      </c>
      <c r="AI798">
        <f t="shared" si="319"/>
        <v>1.2726506571333673</v>
      </c>
      <c r="AJ798">
        <f t="shared" si="320"/>
        <v>-1.9192477769216735E-2</v>
      </c>
      <c r="AK798">
        <f t="shared" si="321"/>
        <v>2.0177893546708442E-3</v>
      </c>
      <c r="AL798">
        <f t="shared" si="322"/>
        <v>7.400504878085557E-3</v>
      </c>
      <c r="AM798">
        <f t="shared" si="323"/>
        <v>3.7002693269247286E-3</v>
      </c>
      <c r="AN798" s="80">
        <f t="shared" si="324"/>
        <v>5.5946847242161011E-3</v>
      </c>
      <c r="AO798" s="80">
        <f t="shared" si="324"/>
        <v>5.5942288779216968E-3</v>
      </c>
      <c r="AP798" s="80">
        <f t="shared" si="324"/>
        <v>5.5925569914601313E-3</v>
      </c>
      <c r="AQ798" s="80">
        <f t="shared" si="324"/>
        <v>5.586425090611761E-3</v>
      </c>
      <c r="AR798" s="80">
        <f t="shared" si="324"/>
        <v>5.5639354025405052E-3</v>
      </c>
      <c r="AS798" s="80">
        <f t="shared" si="324"/>
        <v>5.4814510416755884E-3</v>
      </c>
      <c r="AT798" s="80">
        <f t="shared" si="324"/>
        <v>5.1789273836108747E-3</v>
      </c>
      <c r="AU798" s="80">
        <f t="shared" si="325"/>
        <v>4.0693807318081809E-3</v>
      </c>
    </row>
    <row r="799" spans="26:47" x14ac:dyDescent="0.2">
      <c r="Z799">
        <f t="shared" si="316"/>
        <v>0</v>
      </c>
      <c r="AA799" s="80">
        <f t="shared" si="317"/>
        <v>3.4471155238050962E-3</v>
      </c>
      <c r="AB799" s="80">
        <f t="shared" si="311"/>
        <v>-9999</v>
      </c>
      <c r="AC799" s="80">
        <f t="shared" si="312"/>
        <v>0</v>
      </c>
      <c r="AD799" s="80">
        <f t="shared" si="326"/>
        <v>-9999</v>
      </c>
      <c r="AE799" s="80">
        <f t="shared" si="313"/>
        <v>0</v>
      </c>
      <c r="AF799">
        <f t="shared" si="327"/>
        <v>-9999</v>
      </c>
      <c r="AG799" s="106"/>
      <c r="AH799">
        <f t="shared" si="318"/>
        <v>-4.7256811237064993E-4</v>
      </c>
      <c r="AI799">
        <f t="shared" si="319"/>
        <v>1.2726506571333673</v>
      </c>
      <c r="AJ799">
        <f t="shared" si="320"/>
        <v>-1.9192477769216735E-2</v>
      </c>
      <c r="AK799">
        <f t="shared" si="321"/>
        <v>2.0177893546708442E-3</v>
      </c>
      <c r="AL799">
        <f t="shared" si="322"/>
        <v>7.400504878085557E-3</v>
      </c>
      <c r="AM799">
        <f t="shared" si="323"/>
        <v>3.7002693269247286E-3</v>
      </c>
      <c r="AN799" s="80">
        <f t="shared" si="324"/>
        <v>5.5946847242161011E-3</v>
      </c>
      <c r="AO799" s="80">
        <f t="shared" si="324"/>
        <v>5.5942288779216968E-3</v>
      </c>
      <c r="AP799" s="80">
        <f t="shared" si="324"/>
        <v>5.5925569914601313E-3</v>
      </c>
      <c r="AQ799" s="80">
        <f t="shared" si="324"/>
        <v>5.586425090611761E-3</v>
      </c>
      <c r="AR799" s="80">
        <f t="shared" si="324"/>
        <v>5.5639354025405052E-3</v>
      </c>
      <c r="AS799" s="80">
        <f t="shared" si="324"/>
        <v>5.4814510416755884E-3</v>
      </c>
      <c r="AT799" s="80">
        <f t="shared" si="324"/>
        <v>5.1789273836108747E-3</v>
      </c>
      <c r="AU799" s="80">
        <f t="shared" si="325"/>
        <v>4.0693807318081809E-3</v>
      </c>
    </row>
    <row r="800" spans="26:47" x14ac:dyDescent="0.2">
      <c r="Z800">
        <f t="shared" si="316"/>
        <v>0</v>
      </c>
      <c r="AA800" s="80">
        <f t="shared" si="317"/>
        <v>3.4471155238050962E-3</v>
      </c>
      <c r="AB800" s="80">
        <f t="shared" si="311"/>
        <v>-9999</v>
      </c>
      <c r="AC800" s="80">
        <f t="shared" si="312"/>
        <v>0</v>
      </c>
      <c r="AD800" s="80">
        <f t="shared" si="326"/>
        <v>-9999</v>
      </c>
      <c r="AE800" s="80">
        <f t="shared" si="313"/>
        <v>0</v>
      </c>
      <c r="AF800">
        <f t="shared" si="327"/>
        <v>-9999</v>
      </c>
      <c r="AG800" s="106"/>
      <c r="AH800">
        <f t="shared" si="318"/>
        <v>-4.7256811237064993E-4</v>
      </c>
      <c r="AI800">
        <f t="shared" si="319"/>
        <v>1.2726506571333673</v>
      </c>
      <c r="AJ800">
        <f t="shared" si="320"/>
        <v>-1.9192477769216735E-2</v>
      </c>
      <c r="AK800">
        <f t="shared" si="321"/>
        <v>2.0177893546708442E-3</v>
      </c>
      <c r="AL800">
        <f t="shared" si="322"/>
        <v>7.400504878085557E-3</v>
      </c>
      <c r="AM800">
        <f t="shared" si="323"/>
        <v>3.7002693269247286E-3</v>
      </c>
      <c r="AN800" s="80">
        <f t="shared" si="324"/>
        <v>5.5946847242161011E-3</v>
      </c>
      <c r="AO800" s="80">
        <f t="shared" si="324"/>
        <v>5.5942288779216968E-3</v>
      </c>
      <c r="AP800" s="80">
        <f t="shared" si="324"/>
        <v>5.5925569914601313E-3</v>
      </c>
      <c r="AQ800" s="80">
        <f t="shared" si="324"/>
        <v>5.586425090611761E-3</v>
      </c>
      <c r="AR800" s="80">
        <f t="shared" si="324"/>
        <v>5.5639354025405052E-3</v>
      </c>
      <c r="AS800" s="80">
        <f t="shared" si="324"/>
        <v>5.4814510416755884E-3</v>
      </c>
      <c r="AT800" s="80">
        <f t="shared" si="324"/>
        <v>5.1789273836108747E-3</v>
      </c>
      <c r="AU800" s="80">
        <f t="shared" si="325"/>
        <v>4.0693807318081809E-3</v>
      </c>
    </row>
    <row r="801" spans="26:47" x14ac:dyDescent="0.2">
      <c r="Z801">
        <f t="shared" si="316"/>
        <v>0</v>
      </c>
      <c r="AA801" s="80">
        <f t="shared" si="317"/>
        <v>3.4471155238050962E-3</v>
      </c>
      <c r="AB801" s="80">
        <f t="shared" si="311"/>
        <v>-9999</v>
      </c>
      <c r="AC801" s="80">
        <f t="shared" si="312"/>
        <v>0</v>
      </c>
      <c r="AD801" s="80">
        <f t="shared" si="326"/>
        <v>-9999</v>
      </c>
      <c r="AE801" s="80">
        <f t="shared" si="313"/>
        <v>0</v>
      </c>
      <c r="AF801">
        <f t="shared" si="327"/>
        <v>-9999</v>
      </c>
      <c r="AG801" s="106"/>
      <c r="AH801">
        <f t="shared" si="318"/>
        <v>-4.7256811237064993E-4</v>
      </c>
      <c r="AI801">
        <f t="shared" si="319"/>
        <v>1.2726506571333673</v>
      </c>
      <c r="AJ801">
        <f t="shared" si="320"/>
        <v>-1.9192477769216735E-2</v>
      </c>
      <c r="AK801">
        <f t="shared" si="321"/>
        <v>2.0177893546708442E-3</v>
      </c>
      <c r="AL801">
        <f t="shared" si="322"/>
        <v>7.400504878085557E-3</v>
      </c>
      <c r="AM801">
        <f t="shared" si="323"/>
        <v>3.7002693269247286E-3</v>
      </c>
      <c r="AN801" s="80">
        <f t="shared" ref="AN801:AT816" si="328">$AU801+$AB$7*SIN(AO801)</f>
        <v>5.5946847242161011E-3</v>
      </c>
      <c r="AO801" s="80">
        <f t="shared" si="328"/>
        <v>5.5942288779216968E-3</v>
      </c>
      <c r="AP801" s="80">
        <f t="shared" si="328"/>
        <v>5.5925569914601313E-3</v>
      </c>
      <c r="AQ801" s="80">
        <f t="shared" si="328"/>
        <v>5.586425090611761E-3</v>
      </c>
      <c r="AR801" s="80">
        <f t="shared" si="328"/>
        <v>5.5639354025405052E-3</v>
      </c>
      <c r="AS801" s="80">
        <f t="shared" si="328"/>
        <v>5.4814510416755884E-3</v>
      </c>
      <c r="AT801" s="80">
        <f t="shared" si="328"/>
        <v>5.1789273836108747E-3</v>
      </c>
      <c r="AU801" s="80">
        <f t="shared" si="325"/>
        <v>4.0693807318081809E-3</v>
      </c>
    </row>
    <row r="802" spans="26:47" x14ac:dyDescent="0.2">
      <c r="Z802">
        <f t="shared" si="316"/>
        <v>0</v>
      </c>
      <c r="AA802" s="80">
        <f t="shared" si="317"/>
        <v>3.4471155238050962E-3</v>
      </c>
      <c r="AB802" s="80">
        <f t="shared" si="311"/>
        <v>-9999</v>
      </c>
      <c r="AC802" s="80">
        <f t="shared" si="312"/>
        <v>0</v>
      </c>
      <c r="AD802" s="80">
        <f t="shared" si="326"/>
        <v>-9999</v>
      </c>
      <c r="AE802" s="80">
        <f t="shared" si="313"/>
        <v>0</v>
      </c>
      <c r="AF802">
        <f t="shared" si="327"/>
        <v>-9999</v>
      </c>
      <c r="AG802" s="106"/>
      <c r="AH802">
        <f t="shared" si="318"/>
        <v>-4.7256811237064993E-4</v>
      </c>
      <c r="AI802">
        <f t="shared" si="319"/>
        <v>1.2726506571333673</v>
      </c>
      <c r="AJ802">
        <f t="shared" si="320"/>
        <v>-1.9192477769216735E-2</v>
      </c>
      <c r="AK802">
        <f t="shared" si="321"/>
        <v>2.0177893546708442E-3</v>
      </c>
      <c r="AL802">
        <f t="shared" si="322"/>
        <v>7.400504878085557E-3</v>
      </c>
      <c r="AM802">
        <f t="shared" si="323"/>
        <v>3.7002693269247286E-3</v>
      </c>
      <c r="AN802" s="80">
        <f t="shared" si="328"/>
        <v>5.5946847242161011E-3</v>
      </c>
      <c r="AO802" s="80">
        <f t="shared" si="328"/>
        <v>5.5942288779216968E-3</v>
      </c>
      <c r="AP802" s="80">
        <f t="shared" si="328"/>
        <v>5.5925569914601313E-3</v>
      </c>
      <c r="AQ802" s="80">
        <f t="shared" si="328"/>
        <v>5.586425090611761E-3</v>
      </c>
      <c r="AR802" s="80">
        <f t="shared" si="328"/>
        <v>5.5639354025405052E-3</v>
      </c>
      <c r="AS802" s="80">
        <f t="shared" si="328"/>
        <v>5.4814510416755884E-3</v>
      </c>
      <c r="AT802" s="80">
        <f t="shared" si="328"/>
        <v>5.1789273836108747E-3</v>
      </c>
      <c r="AU802" s="80">
        <f t="shared" si="325"/>
        <v>4.0693807318081809E-3</v>
      </c>
    </row>
    <row r="803" spans="26:47" x14ac:dyDescent="0.2">
      <c r="Z803">
        <f t="shared" si="316"/>
        <v>0</v>
      </c>
      <c r="AA803" s="80">
        <f t="shared" si="317"/>
        <v>3.4471155238050962E-3</v>
      </c>
      <c r="AB803" s="80">
        <f t="shared" ref="AB803:AB866" si="329">IF(S803&lt;&gt;0,G803-AH803, -9999)</f>
        <v>-9999</v>
      </c>
      <c r="AC803" s="80">
        <f t="shared" ref="AC803:AC866" si="330">+G803-P803</f>
        <v>0</v>
      </c>
      <c r="AD803" s="80">
        <f t="shared" si="326"/>
        <v>-9999</v>
      </c>
      <c r="AE803" s="80">
        <f t="shared" ref="AE803:AE866" si="331">+(G803-AA803)^2*S803</f>
        <v>0</v>
      </c>
      <c r="AF803">
        <f t="shared" si="327"/>
        <v>-9999</v>
      </c>
      <c r="AG803" s="106"/>
      <c r="AH803">
        <f t="shared" si="318"/>
        <v>-4.7256811237064993E-4</v>
      </c>
      <c r="AI803">
        <f t="shared" si="319"/>
        <v>1.2726506571333673</v>
      </c>
      <c r="AJ803">
        <f t="shared" si="320"/>
        <v>-1.9192477769216735E-2</v>
      </c>
      <c r="AK803">
        <f t="shared" si="321"/>
        <v>2.0177893546708442E-3</v>
      </c>
      <c r="AL803">
        <f t="shared" si="322"/>
        <v>7.400504878085557E-3</v>
      </c>
      <c r="AM803">
        <f t="shared" si="323"/>
        <v>3.7002693269247286E-3</v>
      </c>
      <c r="AN803" s="80">
        <f t="shared" si="328"/>
        <v>5.5946847242161011E-3</v>
      </c>
      <c r="AO803" s="80">
        <f t="shared" si="328"/>
        <v>5.5942288779216968E-3</v>
      </c>
      <c r="AP803" s="80">
        <f t="shared" si="328"/>
        <v>5.5925569914601313E-3</v>
      </c>
      <c r="AQ803" s="80">
        <f t="shared" si="328"/>
        <v>5.586425090611761E-3</v>
      </c>
      <c r="AR803" s="80">
        <f t="shared" si="328"/>
        <v>5.5639354025405052E-3</v>
      </c>
      <c r="AS803" s="80">
        <f t="shared" si="328"/>
        <v>5.4814510416755884E-3</v>
      </c>
      <c r="AT803" s="80">
        <f t="shared" si="328"/>
        <v>5.1789273836108747E-3</v>
      </c>
      <c r="AU803" s="80">
        <f t="shared" si="325"/>
        <v>4.0693807318081809E-3</v>
      </c>
    </row>
    <row r="804" spans="26:47" x14ac:dyDescent="0.2">
      <c r="Z804">
        <f t="shared" si="316"/>
        <v>0</v>
      </c>
      <c r="AA804" s="80">
        <f t="shared" si="317"/>
        <v>3.4471155238050962E-3</v>
      </c>
      <c r="AB804" s="80">
        <f t="shared" si="329"/>
        <v>-9999</v>
      </c>
      <c r="AC804" s="80">
        <f t="shared" si="330"/>
        <v>0</v>
      </c>
      <c r="AD804" s="80">
        <f t="shared" si="326"/>
        <v>-9999</v>
      </c>
      <c r="AE804" s="80">
        <f t="shared" si="331"/>
        <v>0</v>
      </c>
      <c r="AF804">
        <f t="shared" si="327"/>
        <v>-9999</v>
      </c>
      <c r="AG804" s="106"/>
      <c r="AH804">
        <f t="shared" si="318"/>
        <v>-4.7256811237064993E-4</v>
      </c>
      <c r="AI804">
        <f t="shared" si="319"/>
        <v>1.2726506571333673</v>
      </c>
      <c r="AJ804">
        <f t="shared" si="320"/>
        <v>-1.9192477769216735E-2</v>
      </c>
      <c r="AK804">
        <f t="shared" si="321"/>
        <v>2.0177893546708442E-3</v>
      </c>
      <c r="AL804">
        <f t="shared" si="322"/>
        <v>7.400504878085557E-3</v>
      </c>
      <c r="AM804">
        <f t="shared" si="323"/>
        <v>3.7002693269247286E-3</v>
      </c>
      <c r="AN804" s="80">
        <f t="shared" si="328"/>
        <v>5.5946847242161011E-3</v>
      </c>
      <c r="AO804" s="80">
        <f t="shared" si="328"/>
        <v>5.5942288779216968E-3</v>
      </c>
      <c r="AP804" s="80">
        <f t="shared" si="328"/>
        <v>5.5925569914601313E-3</v>
      </c>
      <c r="AQ804" s="80">
        <f t="shared" si="328"/>
        <v>5.586425090611761E-3</v>
      </c>
      <c r="AR804" s="80">
        <f t="shared" si="328"/>
        <v>5.5639354025405052E-3</v>
      </c>
      <c r="AS804" s="80">
        <f t="shared" si="328"/>
        <v>5.4814510416755884E-3</v>
      </c>
      <c r="AT804" s="80">
        <f t="shared" si="328"/>
        <v>5.1789273836108747E-3</v>
      </c>
      <c r="AU804" s="80">
        <f t="shared" si="325"/>
        <v>4.0693807318081809E-3</v>
      </c>
    </row>
    <row r="805" spans="26:47" x14ac:dyDescent="0.2">
      <c r="Z805">
        <f t="shared" si="316"/>
        <v>0</v>
      </c>
      <c r="AA805" s="80">
        <f t="shared" si="317"/>
        <v>3.4471155238050962E-3</v>
      </c>
      <c r="AB805" s="80">
        <f t="shared" si="329"/>
        <v>-9999</v>
      </c>
      <c r="AC805" s="80">
        <f t="shared" si="330"/>
        <v>0</v>
      </c>
      <c r="AD805" s="80">
        <f t="shared" si="326"/>
        <v>-9999</v>
      </c>
      <c r="AE805" s="80">
        <f t="shared" si="331"/>
        <v>0</v>
      </c>
      <c r="AF805">
        <f t="shared" si="327"/>
        <v>-9999</v>
      </c>
      <c r="AG805" s="106"/>
      <c r="AH805">
        <f t="shared" si="318"/>
        <v>-4.7256811237064993E-4</v>
      </c>
      <c r="AI805">
        <f t="shared" si="319"/>
        <v>1.2726506571333673</v>
      </c>
      <c r="AJ805">
        <f t="shared" si="320"/>
        <v>-1.9192477769216735E-2</v>
      </c>
      <c r="AK805">
        <f t="shared" si="321"/>
        <v>2.0177893546708442E-3</v>
      </c>
      <c r="AL805">
        <f t="shared" si="322"/>
        <v>7.400504878085557E-3</v>
      </c>
      <c r="AM805">
        <f t="shared" si="323"/>
        <v>3.7002693269247286E-3</v>
      </c>
      <c r="AN805" s="80">
        <f t="shared" si="328"/>
        <v>5.5946847242161011E-3</v>
      </c>
      <c r="AO805" s="80">
        <f t="shared" si="328"/>
        <v>5.5942288779216968E-3</v>
      </c>
      <c r="AP805" s="80">
        <f t="shared" si="328"/>
        <v>5.5925569914601313E-3</v>
      </c>
      <c r="AQ805" s="80">
        <f t="shared" si="328"/>
        <v>5.586425090611761E-3</v>
      </c>
      <c r="AR805" s="80">
        <f t="shared" si="328"/>
        <v>5.5639354025405052E-3</v>
      </c>
      <c r="AS805" s="80">
        <f t="shared" si="328"/>
        <v>5.4814510416755884E-3</v>
      </c>
      <c r="AT805" s="80">
        <f t="shared" si="328"/>
        <v>5.1789273836108747E-3</v>
      </c>
      <c r="AU805" s="80">
        <f t="shared" si="325"/>
        <v>4.0693807318081809E-3</v>
      </c>
    </row>
    <row r="806" spans="26:47" x14ac:dyDescent="0.2">
      <c r="Z806">
        <f t="shared" si="316"/>
        <v>0</v>
      </c>
      <c r="AA806" s="80">
        <f t="shared" si="317"/>
        <v>3.4471155238050962E-3</v>
      </c>
      <c r="AB806" s="80">
        <f t="shared" si="329"/>
        <v>-9999</v>
      </c>
      <c r="AC806" s="80">
        <f t="shared" si="330"/>
        <v>0</v>
      </c>
      <c r="AD806" s="80">
        <f t="shared" si="326"/>
        <v>-9999</v>
      </c>
      <c r="AE806" s="80">
        <f t="shared" si="331"/>
        <v>0</v>
      </c>
      <c r="AF806">
        <f t="shared" si="327"/>
        <v>-9999</v>
      </c>
      <c r="AG806" s="106"/>
      <c r="AH806">
        <f t="shared" si="318"/>
        <v>-4.7256811237064993E-4</v>
      </c>
      <c r="AI806">
        <f t="shared" si="319"/>
        <v>1.2726506571333673</v>
      </c>
      <c r="AJ806">
        <f t="shared" si="320"/>
        <v>-1.9192477769216735E-2</v>
      </c>
      <c r="AK806">
        <f t="shared" si="321"/>
        <v>2.0177893546708442E-3</v>
      </c>
      <c r="AL806">
        <f t="shared" si="322"/>
        <v>7.400504878085557E-3</v>
      </c>
      <c r="AM806">
        <f t="shared" si="323"/>
        <v>3.7002693269247286E-3</v>
      </c>
      <c r="AN806" s="80">
        <f t="shared" si="328"/>
        <v>5.5946847242161011E-3</v>
      </c>
      <c r="AO806" s="80">
        <f t="shared" si="328"/>
        <v>5.5942288779216968E-3</v>
      </c>
      <c r="AP806" s="80">
        <f t="shared" si="328"/>
        <v>5.5925569914601313E-3</v>
      </c>
      <c r="AQ806" s="80">
        <f t="shared" si="328"/>
        <v>5.586425090611761E-3</v>
      </c>
      <c r="AR806" s="80">
        <f t="shared" si="328"/>
        <v>5.5639354025405052E-3</v>
      </c>
      <c r="AS806" s="80">
        <f t="shared" si="328"/>
        <v>5.4814510416755884E-3</v>
      </c>
      <c r="AT806" s="80">
        <f t="shared" si="328"/>
        <v>5.1789273836108747E-3</v>
      </c>
      <c r="AU806" s="80">
        <f t="shared" si="325"/>
        <v>4.0693807318081809E-3</v>
      </c>
    </row>
    <row r="807" spans="26:47" x14ac:dyDescent="0.2">
      <c r="Z807">
        <f t="shared" si="316"/>
        <v>0</v>
      </c>
      <c r="AA807" s="80">
        <f t="shared" si="317"/>
        <v>3.4471155238050962E-3</v>
      </c>
      <c r="AB807" s="80">
        <f t="shared" si="329"/>
        <v>-9999</v>
      </c>
      <c r="AC807" s="80">
        <f t="shared" si="330"/>
        <v>0</v>
      </c>
      <c r="AD807" s="80">
        <f t="shared" si="326"/>
        <v>-9999</v>
      </c>
      <c r="AE807" s="80">
        <f t="shared" si="331"/>
        <v>0</v>
      </c>
      <c r="AF807">
        <f t="shared" si="327"/>
        <v>-9999</v>
      </c>
      <c r="AG807" s="106"/>
      <c r="AH807">
        <f t="shared" si="318"/>
        <v>-4.7256811237064993E-4</v>
      </c>
      <c r="AI807">
        <f t="shared" si="319"/>
        <v>1.2726506571333673</v>
      </c>
      <c r="AJ807">
        <f t="shared" si="320"/>
        <v>-1.9192477769216735E-2</v>
      </c>
      <c r="AK807">
        <f t="shared" si="321"/>
        <v>2.0177893546708442E-3</v>
      </c>
      <c r="AL807">
        <f t="shared" si="322"/>
        <v>7.400504878085557E-3</v>
      </c>
      <c r="AM807">
        <f t="shared" si="323"/>
        <v>3.7002693269247286E-3</v>
      </c>
      <c r="AN807" s="80">
        <f t="shared" si="328"/>
        <v>5.5946847242161011E-3</v>
      </c>
      <c r="AO807" s="80">
        <f t="shared" si="328"/>
        <v>5.5942288779216968E-3</v>
      </c>
      <c r="AP807" s="80">
        <f t="shared" si="328"/>
        <v>5.5925569914601313E-3</v>
      </c>
      <c r="AQ807" s="80">
        <f t="shared" si="328"/>
        <v>5.586425090611761E-3</v>
      </c>
      <c r="AR807" s="80">
        <f t="shared" si="328"/>
        <v>5.5639354025405052E-3</v>
      </c>
      <c r="AS807" s="80">
        <f t="shared" si="328"/>
        <v>5.4814510416755884E-3</v>
      </c>
      <c r="AT807" s="80">
        <f t="shared" si="328"/>
        <v>5.1789273836108747E-3</v>
      </c>
      <c r="AU807" s="80">
        <f t="shared" si="325"/>
        <v>4.0693807318081809E-3</v>
      </c>
    </row>
    <row r="808" spans="26:47" x14ac:dyDescent="0.2">
      <c r="Z808">
        <f t="shared" si="316"/>
        <v>0</v>
      </c>
      <c r="AA808" s="80">
        <f t="shared" si="317"/>
        <v>3.4471155238050962E-3</v>
      </c>
      <c r="AB808" s="80">
        <f t="shared" si="329"/>
        <v>-9999</v>
      </c>
      <c r="AC808" s="80">
        <f t="shared" si="330"/>
        <v>0</v>
      </c>
      <c r="AD808" s="80">
        <f t="shared" si="326"/>
        <v>-9999</v>
      </c>
      <c r="AE808" s="80">
        <f t="shared" si="331"/>
        <v>0</v>
      </c>
      <c r="AF808">
        <f t="shared" si="327"/>
        <v>-9999</v>
      </c>
      <c r="AG808" s="106"/>
      <c r="AH808">
        <f t="shared" si="318"/>
        <v>-4.7256811237064993E-4</v>
      </c>
      <c r="AI808">
        <f t="shared" si="319"/>
        <v>1.2726506571333673</v>
      </c>
      <c r="AJ808">
        <f t="shared" si="320"/>
        <v>-1.9192477769216735E-2</v>
      </c>
      <c r="AK808">
        <f t="shared" si="321"/>
        <v>2.0177893546708442E-3</v>
      </c>
      <c r="AL808">
        <f t="shared" si="322"/>
        <v>7.400504878085557E-3</v>
      </c>
      <c r="AM808">
        <f t="shared" si="323"/>
        <v>3.7002693269247286E-3</v>
      </c>
      <c r="AN808" s="80">
        <f t="shared" si="328"/>
        <v>5.5946847242161011E-3</v>
      </c>
      <c r="AO808" s="80">
        <f t="shared" si="328"/>
        <v>5.5942288779216968E-3</v>
      </c>
      <c r="AP808" s="80">
        <f t="shared" si="328"/>
        <v>5.5925569914601313E-3</v>
      </c>
      <c r="AQ808" s="80">
        <f t="shared" si="328"/>
        <v>5.586425090611761E-3</v>
      </c>
      <c r="AR808" s="80">
        <f t="shared" si="328"/>
        <v>5.5639354025405052E-3</v>
      </c>
      <c r="AS808" s="80">
        <f t="shared" si="328"/>
        <v>5.4814510416755884E-3</v>
      </c>
      <c r="AT808" s="80">
        <f t="shared" si="328"/>
        <v>5.1789273836108747E-3</v>
      </c>
      <c r="AU808" s="80">
        <f t="shared" si="325"/>
        <v>4.0693807318081809E-3</v>
      </c>
    </row>
    <row r="809" spans="26:47" x14ac:dyDescent="0.2">
      <c r="Z809">
        <f t="shared" si="316"/>
        <v>0</v>
      </c>
      <c r="AA809" s="80">
        <f t="shared" si="317"/>
        <v>3.4471155238050962E-3</v>
      </c>
      <c r="AB809" s="80">
        <f t="shared" si="329"/>
        <v>-9999</v>
      </c>
      <c r="AC809" s="80">
        <f t="shared" si="330"/>
        <v>0</v>
      </c>
      <c r="AD809" s="80">
        <f t="shared" si="326"/>
        <v>-9999</v>
      </c>
      <c r="AE809" s="80">
        <f t="shared" si="331"/>
        <v>0</v>
      </c>
      <c r="AF809">
        <f t="shared" si="327"/>
        <v>-9999</v>
      </c>
      <c r="AG809" s="106"/>
      <c r="AH809">
        <f t="shared" si="318"/>
        <v>-4.7256811237064993E-4</v>
      </c>
      <c r="AI809">
        <f t="shared" si="319"/>
        <v>1.2726506571333673</v>
      </c>
      <c r="AJ809">
        <f t="shared" si="320"/>
        <v>-1.9192477769216735E-2</v>
      </c>
      <c r="AK809">
        <f t="shared" si="321"/>
        <v>2.0177893546708442E-3</v>
      </c>
      <c r="AL809">
        <f t="shared" si="322"/>
        <v>7.400504878085557E-3</v>
      </c>
      <c r="AM809">
        <f t="shared" si="323"/>
        <v>3.7002693269247286E-3</v>
      </c>
      <c r="AN809" s="80">
        <f t="shared" si="328"/>
        <v>5.5946847242161011E-3</v>
      </c>
      <c r="AO809" s="80">
        <f t="shared" si="328"/>
        <v>5.5942288779216968E-3</v>
      </c>
      <c r="AP809" s="80">
        <f t="shared" si="328"/>
        <v>5.5925569914601313E-3</v>
      </c>
      <c r="AQ809" s="80">
        <f t="shared" si="328"/>
        <v>5.586425090611761E-3</v>
      </c>
      <c r="AR809" s="80">
        <f t="shared" si="328"/>
        <v>5.5639354025405052E-3</v>
      </c>
      <c r="AS809" s="80">
        <f t="shared" si="328"/>
        <v>5.4814510416755884E-3</v>
      </c>
      <c r="AT809" s="80">
        <f t="shared" si="328"/>
        <v>5.1789273836108747E-3</v>
      </c>
      <c r="AU809" s="80">
        <f t="shared" si="325"/>
        <v>4.0693807318081809E-3</v>
      </c>
    </row>
    <row r="810" spans="26:47" x14ac:dyDescent="0.2">
      <c r="Z810">
        <f t="shared" si="316"/>
        <v>0</v>
      </c>
      <c r="AA810" s="80">
        <f t="shared" si="317"/>
        <v>3.4471155238050962E-3</v>
      </c>
      <c r="AB810" s="80">
        <f t="shared" si="329"/>
        <v>-9999</v>
      </c>
      <c r="AC810" s="80">
        <f t="shared" si="330"/>
        <v>0</v>
      </c>
      <c r="AD810" s="80">
        <f t="shared" si="326"/>
        <v>-9999</v>
      </c>
      <c r="AE810" s="80">
        <f t="shared" si="331"/>
        <v>0</v>
      </c>
      <c r="AF810">
        <f t="shared" si="327"/>
        <v>-9999</v>
      </c>
      <c r="AG810" s="106"/>
      <c r="AH810">
        <f t="shared" si="318"/>
        <v>-4.7256811237064993E-4</v>
      </c>
      <c r="AI810">
        <f t="shared" si="319"/>
        <v>1.2726506571333673</v>
      </c>
      <c r="AJ810">
        <f t="shared" si="320"/>
        <v>-1.9192477769216735E-2</v>
      </c>
      <c r="AK810">
        <f t="shared" si="321"/>
        <v>2.0177893546708442E-3</v>
      </c>
      <c r="AL810">
        <f t="shared" si="322"/>
        <v>7.400504878085557E-3</v>
      </c>
      <c r="AM810">
        <f t="shared" si="323"/>
        <v>3.7002693269247286E-3</v>
      </c>
      <c r="AN810" s="80">
        <f t="shared" si="328"/>
        <v>5.5946847242161011E-3</v>
      </c>
      <c r="AO810" s="80">
        <f t="shared" si="328"/>
        <v>5.5942288779216968E-3</v>
      </c>
      <c r="AP810" s="80">
        <f t="shared" si="328"/>
        <v>5.5925569914601313E-3</v>
      </c>
      <c r="AQ810" s="80">
        <f t="shared" si="328"/>
        <v>5.586425090611761E-3</v>
      </c>
      <c r="AR810" s="80">
        <f t="shared" si="328"/>
        <v>5.5639354025405052E-3</v>
      </c>
      <c r="AS810" s="80">
        <f t="shared" si="328"/>
        <v>5.4814510416755884E-3</v>
      </c>
      <c r="AT810" s="80">
        <f t="shared" si="328"/>
        <v>5.1789273836108747E-3</v>
      </c>
      <c r="AU810" s="80">
        <f t="shared" si="325"/>
        <v>4.0693807318081809E-3</v>
      </c>
    </row>
    <row r="811" spans="26:47" x14ac:dyDescent="0.2">
      <c r="Z811">
        <f t="shared" si="316"/>
        <v>0</v>
      </c>
      <c r="AA811" s="80">
        <f t="shared" si="317"/>
        <v>3.4471155238050962E-3</v>
      </c>
      <c r="AB811" s="80">
        <f t="shared" si="329"/>
        <v>-9999</v>
      </c>
      <c r="AC811" s="80">
        <f t="shared" si="330"/>
        <v>0</v>
      </c>
      <c r="AD811" s="80">
        <f t="shared" si="326"/>
        <v>-9999</v>
      </c>
      <c r="AE811" s="80">
        <f t="shared" si="331"/>
        <v>0</v>
      </c>
      <c r="AF811">
        <f t="shared" si="327"/>
        <v>-9999</v>
      </c>
      <c r="AG811" s="106"/>
      <c r="AH811">
        <f t="shared" si="318"/>
        <v>-4.7256811237064993E-4</v>
      </c>
      <c r="AI811">
        <f t="shared" si="319"/>
        <v>1.2726506571333673</v>
      </c>
      <c r="AJ811">
        <f t="shared" si="320"/>
        <v>-1.9192477769216735E-2</v>
      </c>
      <c r="AK811">
        <f t="shared" si="321"/>
        <v>2.0177893546708442E-3</v>
      </c>
      <c r="AL811">
        <f t="shared" si="322"/>
        <v>7.400504878085557E-3</v>
      </c>
      <c r="AM811">
        <f t="shared" si="323"/>
        <v>3.7002693269247286E-3</v>
      </c>
      <c r="AN811" s="80">
        <f t="shared" si="328"/>
        <v>5.5946847242161011E-3</v>
      </c>
      <c r="AO811" s="80">
        <f t="shared" si="328"/>
        <v>5.5942288779216968E-3</v>
      </c>
      <c r="AP811" s="80">
        <f t="shared" si="328"/>
        <v>5.5925569914601313E-3</v>
      </c>
      <c r="AQ811" s="80">
        <f t="shared" si="328"/>
        <v>5.586425090611761E-3</v>
      </c>
      <c r="AR811" s="80">
        <f t="shared" si="328"/>
        <v>5.5639354025405052E-3</v>
      </c>
      <c r="AS811" s="80">
        <f t="shared" si="328"/>
        <v>5.4814510416755884E-3</v>
      </c>
      <c r="AT811" s="80">
        <f t="shared" si="328"/>
        <v>5.1789273836108747E-3</v>
      </c>
      <c r="AU811" s="80">
        <f t="shared" si="325"/>
        <v>4.0693807318081809E-3</v>
      </c>
    </row>
    <row r="812" spans="26:47" x14ac:dyDescent="0.2">
      <c r="Z812">
        <f t="shared" si="316"/>
        <v>0</v>
      </c>
      <c r="AA812" s="80">
        <f t="shared" si="317"/>
        <v>3.4471155238050962E-3</v>
      </c>
      <c r="AB812" s="80">
        <f t="shared" si="329"/>
        <v>-9999</v>
      </c>
      <c r="AC812" s="80">
        <f t="shared" si="330"/>
        <v>0</v>
      </c>
      <c r="AD812" s="80">
        <f t="shared" si="326"/>
        <v>-9999</v>
      </c>
      <c r="AE812" s="80">
        <f t="shared" si="331"/>
        <v>0</v>
      </c>
      <c r="AF812">
        <f t="shared" si="327"/>
        <v>-9999</v>
      </c>
      <c r="AG812" s="106"/>
      <c r="AH812">
        <f t="shared" si="318"/>
        <v>-4.7256811237064993E-4</v>
      </c>
      <c r="AI812">
        <f t="shared" si="319"/>
        <v>1.2726506571333673</v>
      </c>
      <c r="AJ812">
        <f t="shared" si="320"/>
        <v>-1.9192477769216735E-2</v>
      </c>
      <c r="AK812">
        <f t="shared" si="321"/>
        <v>2.0177893546708442E-3</v>
      </c>
      <c r="AL812">
        <f t="shared" si="322"/>
        <v>7.400504878085557E-3</v>
      </c>
      <c r="AM812">
        <f t="shared" si="323"/>
        <v>3.7002693269247286E-3</v>
      </c>
      <c r="AN812" s="80">
        <f t="shared" si="328"/>
        <v>5.5946847242161011E-3</v>
      </c>
      <c r="AO812" s="80">
        <f t="shared" si="328"/>
        <v>5.5942288779216968E-3</v>
      </c>
      <c r="AP812" s="80">
        <f t="shared" si="328"/>
        <v>5.5925569914601313E-3</v>
      </c>
      <c r="AQ812" s="80">
        <f t="shared" si="328"/>
        <v>5.586425090611761E-3</v>
      </c>
      <c r="AR812" s="80">
        <f t="shared" si="328"/>
        <v>5.5639354025405052E-3</v>
      </c>
      <c r="AS812" s="80">
        <f t="shared" si="328"/>
        <v>5.4814510416755884E-3</v>
      </c>
      <c r="AT812" s="80">
        <f t="shared" si="328"/>
        <v>5.1789273836108747E-3</v>
      </c>
      <c r="AU812" s="80">
        <f t="shared" si="325"/>
        <v>4.0693807318081809E-3</v>
      </c>
    </row>
    <row r="813" spans="26:47" x14ac:dyDescent="0.2">
      <c r="Z813">
        <f t="shared" si="316"/>
        <v>0</v>
      </c>
      <c r="AA813" s="80">
        <f t="shared" si="317"/>
        <v>3.4471155238050962E-3</v>
      </c>
      <c r="AB813" s="80">
        <f t="shared" si="329"/>
        <v>-9999</v>
      </c>
      <c r="AC813" s="80">
        <f t="shared" si="330"/>
        <v>0</v>
      </c>
      <c r="AD813" s="80">
        <f t="shared" si="326"/>
        <v>-9999</v>
      </c>
      <c r="AE813" s="80">
        <f t="shared" si="331"/>
        <v>0</v>
      </c>
      <c r="AF813">
        <f t="shared" si="327"/>
        <v>-9999</v>
      </c>
      <c r="AG813" s="106"/>
      <c r="AH813">
        <f t="shared" si="318"/>
        <v>-4.7256811237064993E-4</v>
      </c>
      <c r="AI813">
        <f t="shared" si="319"/>
        <v>1.2726506571333673</v>
      </c>
      <c r="AJ813">
        <f t="shared" si="320"/>
        <v>-1.9192477769216735E-2</v>
      </c>
      <c r="AK813">
        <f t="shared" si="321"/>
        <v>2.0177893546708442E-3</v>
      </c>
      <c r="AL813">
        <f t="shared" si="322"/>
        <v>7.400504878085557E-3</v>
      </c>
      <c r="AM813">
        <f t="shared" si="323"/>
        <v>3.7002693269247286E-3</v>
      </c>
      <c r="AN813" s="80">
        <f t="shared" si="328"/>
        <v>5.5946847242161011E-3</v>
      </c>
      <c r="AO813" s="80">
        <f t="shared" si="328"/>
        <v>5.5942288779216968E-3</v>
      </c>
      <c r="AP813" s="80">
        <f t="shared" si="328"/>
        <v>5.5925569914601313E-3</v>
      </c>
      <c r="AQ813" s="80">
        <f t="shared" si="328"/>
        <v>5.586425090611761E-3</v>
      </c>
      <c r="AR813" s="80">
        <f t="shared" si="328"/>
        <v>5.5639354025405052E-3</v>
      </c>
      <c r="AS813" s="80">
        <f t="shared" si="328"/>
        <v>5.4814510416755884E-3</v>
      </c>
      <c r="AT813" s="80">
        <f t="shared" si="328"/>
        <v>5.1789273836108747E-3</v>
      </c>
      <c r="AU813" s="80">
        <f t="shared" si="325"/>
        <v>4.0693807318081809E-3</v>
      </c>
    </row>
    <row r="814" spans="26:47" x14ac:dyDescent="0.2">
      <c r="Z814">
        <f t="shared" si="316"/>
        <v>0</v>
      </c>
      <c r="AA814" s="80">
        <f t="shared" si="317"/>
        <v>3.4471155238050962E-3</v>
      </c>
      <c r="AB814" s="80">
        <f t="shared" si="329"/>
        <v>-9999</v>
      </c>
      <c r="AC814" s="80">
        <f t="shared" si="330"/>
        <v>0</v>
      </c>
      <c r="AD814" s="80">
        <f t="shared" si="326"/>
        <v>-9999</v>
      </c>
      <c r="AE814" s="80">
        <f t="shared" si="331"/>
        <v>0</v>
      </c>
      <c r="AF814">
        <f t="shared" si="327"/>
        <v>-9999</v>
      </c>
      <c r="AG814" s="106"/>
      <c r="AH814">
        <f t="shared" si="318"/>
        <v>-4.7256811237064993E-4</v>
      </c>
      <c r="AI814">
        <f t="shared" si="319"/>
        <v>1.2726506571333673</v>
      </c>
      <c r="AJ814">
        <f t="shared" si="320"/>
        <v>-1.9192477769216735E-2</v>
      </c>
      <c r="AK814">
        <f t="shared" si="321"/>
        <v>2.0177893546708442E-3</v>
      </c>
      <c r="AL814">
        <f t="shared" si="322"/>
        <v>7.400504878085557E-3</v>
      </c>
      <c r="AM814">
        <f t="shared" si="323"/>
        <v>3.7002693269247286E-3</v>
      </c>
      <c r="AN814" s="80">
        <f t="shared" si="328"/>
        <v>5.5946847242161011E-3</v>
      </c>
      <c r="AO814" s="80">
        <f t="shared" si="328"/>
        <v>5.5942288779216968E-3</v>
      </c>
      <c r="AP814" s="80">
        <f t="shared" si="328"/>
        <v>5.5925569914601313E-3</v>
      </c>
      <c r="AQ814" s="80">
        <f t="shared" si="328"/>
        <v>5.586425090611761E-3</v>
      </c>
      <c r="AR814" s="80">
        <f t="shared" si="328"/>
        <v>5.5639354025405052E-3</v>
      </c>
      <c r="AS814" s="80">
        <f t="shared" si="328"/>
        <v>5.4814510416755884E-3</v>
      </c>
      <c r="AT814" s="80">
        <f t="shared" si="328"/>
        <v>5.1789273836108747E-3</v>
      </c>
      <c r="AU814" s="80">
        <f t="shared" si="325"/>
        <v>4.0693807318081809E-3</v>
      </c>
    </row>
    <row r="815" spans="26:47" x14ac:dyDescent="0.2">
      <c r="Z815">
        <f t="shared" si="316"/>
        <v>0</v>
      </c>
      <c r="AA815" s="80">
        <f t="shared" si="317"/>
        <v>3.4471155238050962E-3</v>
      </c>
      <c r="AB815" s="80">
        <f t="shared" si="329"/>
        <v>-9999</v>
      </c>
      <c r="AC815" s="80">
        <f t="shared" si="330"/>
        <v>0</v>
      </c>
      <c r="AD815" s="80">
        <f t="shared" si="326"/>
        <v>-9999</v>
      </c>
      <c r="AE815" s="80">
        <f t="shared" si="331"/>
        <v>0</v>
      </c>
      <c r="AF815">
        <f t="shared" si="327"/>
        <v>-9999</v>
      </c>
      <c r="AG815" s="106"/>
      <c r="AH815">
        <f t="shared" si="318"/>
        <v>-4.7256811237064993E-4</v>
      </c>
      <c r="AI815">
        <f t="shared" si="319"/>
        <v>1.2726506571333673</v>
      </c>
      <c r="AJ815">
        <f t="shared" si="320"/>
        <v>-1.9192477769216735E-2</v>
      </c>
      <c r="AK815">
        <f t="shared" si="321"/>
        <v>2.0177893546708442E-3</v>
      </c>
      <c r="AL815">
        <f t="shared" si="322"/>
        <v>7.400504878085557E-3</v>
      </c>
      <c r="AM815">
        <f t="shared" si="323"/>
        <v>3.7002693269247286E-3</v>
      </c>
      <c r="AN815" s="80">
        <f t="shared" si="328"/>
        <v>5.5946847242161011E-3</v>
      </c>
      <c r="AO815" s="80">
        <f t="shared" si="328"/>
        <v>5.5942288779216968E-3</v>
      </c>
      <c r="AP815" s="80">
        <f t="shared" si="328"/>
        <v>5.5925569914601313E-3</v>
      </c>
      <c r="AQ815" s="80">
        <f t="shared" si="328"/>
        <v>5.586425090611761E-3</v>
      </c>
      <c r="AR815" s="80">
        <f t="shared" si="328"/>
        <v>5.5639354025405052E-3</v>
      </c>
      <c r="AS815" s="80">
        <f t="shared" si="328"/>
        <v>5.4814510416755884E-3</v>
      </c>
      <c r="AT815" s="80">
        <f t="shared" si="328"/>
        <v>5.1789273836108747E-3</v>
      </c>
      <c r="AU815" s="80">
        <f t="shared" si="325"/>
        <v>4.0693807318081809E-3</v>
      </c>
    </row>
    <row r="816" spans="26:47" x14ac:dyDescent="0.2">
      <c r="Z816">
        <f t="shared" si="316"/>
        <v>0</v>
      </c>
      <c r="AA816" s="80">
        <f t="shared" si="317"/>
        <v>3.4471155238050962E-3</v>
      </c>
      <c r="AB816" s="80">
        <f t="shared" si="329"/>
        <v>-9999</v>
      </c>
      <c r="AC816" s="80">
        <f t="shared" si="330"/>
        <v>0</v>
      </c>
      <c r="AD816" s="80">
        <f t="shared" si="326"/>
        <v>-9999</v>
      </c>
      <c r="AE816" s="80">
        <f t="shared" si="331"/>
        <v>0</v>
      </c>
      <c r="AF816">
        <f t="shared" si="327"/>
        <v>-9999</v>
      </c>
      <c r="AG816" s="106"/>
      <c r="AH816">
        <f t="shared" si="318"/>
        <v>-4.7256811237064993E-4</v>
      </c>
      <c r="AI816">
        <f t="shared" si="319"/>
        <v>1.2726506571333673</v>
      </c>
      <c r="AJ816">
        <f t="shared" si="320"/>
        <v>-1.9192477769216735E-2</v>
      </c>
      <c r="AK816">
        <f t="shared" si="321"/>
        <v>2.0177893546708442E-3</v>
      </c>
      <c r="AL816">
        <f t="shared" si="322"/>
        <v>7.400504878085557E-3</v>
      </c>
      <c r="AM816">
        <f t="shared" si="323"/>
        <v>3.7002693269247286E-3</v>
      </c>
      <c r="AN816" s="80">
        <f t="shared" si="328"/>
        <v>5.5946847242161011E-3</v>
      </c>
      <c r="AO816" s="80">
        <f t="shared" si="328"/>
        <v>5.5942288779216968E-3</v>
      </c>
      <c r="AP816" s="80">
        <f t="shared" si="328"/>
        <v>5.5925569914601313E-3</v>
      </c>
      <c r="AQ816" s="80">
        <f t="shared" si="328"/>
        <v>5.586425090611761E-3</v>
      </c>
      <c r="AR816" s="80">
        <f t="shared" si="328"/>
        <v>5.5639354025405052E-3</v>
      </c>
      <c r="AS816" s="80">
        <f t="shared" si="328"/>
        <v>5.4814510416755884E-3</v>
      </c>
      <c r="AT816" s="80">
        <f t="shared" si="328"/>
        <v>5.1789273836108747E-3</v>
      </c>
      <c r="AU816" s="80">
        <f t="shared" si="325"/>
        <v>4.0693807318081809E-3</v>
      </c>
    </row>
    <row r="817" spans="26:64" x14ac:dyDescent="0.2">
      <c r="Z817">
        <f t="shared" si="316"/>
        <v>0</v>
      </c>
      <c r="AA817" s="80">
        <f t="shared" si="317"/>
        <v>3.4471155238050962E-3</v>
      </c>
      <c r="AB817" s="80">
        <f t="shared" si="329"/>
        <v>-9999</v>
      </c>
      <c r="AC817" s="80">
        <f t="shared" si="330"/>
        <v>0</v>
      </c>
      <c r="AD817" s="80">
        <f t="shared" si="326"/>
        <v>-9999</v>
      </c>
      <c r="AE817" s="80">
        <f t="shared" si="331"/>
        <v>0</v>
      </c>
      <c r="AF817">
        <f t="shared" si="327"/>
        <v>-9999</v>
      </c>
      <c r="AG817" s="106"/>
      <c r="AH817">
        <f t="shared" si="318"/>
        <v>-4.7256811237064993E-4</v>
      </c>
      <c r="AI817">
        <f t="shared" si="319"/>
        <v>1.2726506571333673</v>
      </c>
      <c r="AJ817">
        <f t="shared" si="320"/>
        <v>-1.9192477769216735E-2</v>
      </c>
      <c r="AK817">
        <f t="shared" si="321"/>
        <v>2.0177893546708442E-3</v>
      </c>
      <c r="AL817">
        <f t="shared" si="322"/>
        <v>7.400504878085557E-3</v>
      </c>
      <c r="AM817">
        <f t="shared" si="323"/>
        <v>3.7002693269247286E-3</v>
      </c>
      <c r="AN817" s="80">
        <f t="shared" ref="AN817:AT832" si="332">$AU817+$AB$7*SIN(AO817)</f>
        <v>5.5946847242161011E-3</v>
      </c>
      <c r="AO817" s="80">
        <f t="shared" si="332"/>
        <v>5.5942288779216968E-3</v>
      </c>
      <c r="AP817" s="80">
        <f t="shared" si="332"/>
        <v>5.5925569914601313E-3</v>
      </c>
      <c r="AQ817" s="80">
        <f t="shared" si="332"/>
        <v>5.586425090611761E-3</v>
      </c>
      <c r="AR817" s="80">
        <f t="shared" si="332"/>
        <v>5.5639354025405052E-3</v>
      </c>
      <c r="AS817" s="80">
        <f t="shared" si="332"/>
        <v>5.4814510416755884E-3</v>
      </c>
      <c r="AT817" s="80">
        <f t="shared" si="332"/>
        <v>5.1789273836108747E-3</v>
      </c>
      <c r="AU817" s="80">
        <f t="shared" si="325"/>
        <v>4.0693807318081809E-3</v>
      </c>
      <c r="AV817" s="80"/>
      <c r="AW817" s="80"/>
      <c r="AX817" s="80"/>
      <c r="AY817" s="80"/>
      <c r="AZ817" s="80"/>
      <c r="BA817" s="80"/>
      <c r="BB817" s="80"/>
      <c r="BC817" s="80"/>
      <c r="BD817" s="80"/>
      <c r="BE817" s="80"/>
      <c r="BF817" s="80"/>
      <c r="BG817" s="80"/>
      <c r="BH817" s="80"/>
      <c r="BI817" s="80"/>
      <c r="BJ817" s="80"/>
      <c r="BK817" s="80"/>
      <c r="BL817" s="80"/>
    </row>
    <row r="818" spans="26:64" x14ac:dyDescent="0.2">
      <c r="Z818">
        <f t="shared" si="316"/>
        <v>0</v>
      </c>
      <c r="AA818" s="80">
        <f t="shared" si="317"/>
        <v>3.4471155238050962E-3</v>
      </c>
      <c r="AB818" s="80">
        <f t="shared" si="329"/>
        <v>-9999</v>
      </c>
      <c r="AC818" s="80">
        <f t="shared" si="330"/>
        <v>0</v>
      </c>
      <c r="AD818" s="80">
        <f t="shared" si="326"/>
        <v>-9999</v>
      </c>
      <c r="AE818" s="80">
        <f t="shared" si="331"/>
        <v>0</v>
      </c>
      <c r="AF818">
        <f t="shared" si="327"/>
        <v>-9999</v>
      </c>
      <c r="AG818" s="106"/>
      <c r="AH818">
        <f t="shared" si="318"/>
        <v>-4.7256811237064993E-4</v>
      </c>
      <c r="AI818">
        <f t="shared" si="319"/>
        <v>1.2726506571333673</v>
      </c>
      <c r="AJ818">
        <f t="shared" si="320"/>
        <v>-1.9192477769216735E-2</v>
      </c>
      <c r="AK818">
        <f t="shared" si="321"/>
        <v>2.0177893546708442E-3</v>
      </c>
      <c r="AL818">
        <f t="shared" si="322"/>
        <v>7.400504878085557E-3</v>
      </c>
      <c r="AM818">
        <f t="shared" si="323"/>
        <v>3.7002693269247286E-3</v>
      </c>
      <c r="AN818" s="80">
        <f t="shared" si="332"/>
        <v>5.5946847242161011E-3</v>
      </c>
      <c r="AO818" s="80">
        <f t="shared" si="332"/>
        <v>5.5942288779216968E-3</v>
      </c>
      <c r="AP818" s="80">
        <f t="shared" si="332"/>
        <v>5.5925569914601313E-3</v>
      </c>
      <c r="AQ818" s="80">
        <f t="shared" si="332"/>
        <v>5.586425090611761E-3</v>
      </c>
      <c r="AR818" s="80">
        <f t="shared" si="332"/>
        <v>5.5639354025405052E-3</v>
      </c>
      <c r="AS818" s="80">
        <f t="shared" si="332"/>
        <v>5.4814510416755884E-3</v>
      </c>
      <c r="AT818" s="80">
        <f t="shared" si="332"/>
        <v>5.1789273836108747E-3</v>
      </c>
      <c r="AU818" s="80">
        <f t="shared" si="325"/>
        <v>4.0693807318081809E-3</v>
      </c>
      <c r="AV818" s="80"/>
      <c r="AX818" s="80"/>
      <c r="AY818" s="80"/>
      <c r="AZ818" s="80"/>
      <c r="BA818" s="80"/>
      <c r="BB818" s="80"/>
      <c r="BC818" s="80"/>
      <c r="BD818" s="80"/>
      <c r="BE818" s="80"/>
      <c r="BF818" s="80"/>
      <c r="BG818" s="80"/>
      <c r="BH818" s="80"/>
      <c r="BI818" s="80"/>
      <c r="BJ818" s="80"/>
      <c r="BK818" s="80"/>
      <c r="BL818" s="80"/>
    </row>
    <row r="819" spans="26:64" x14ac:dyDescent="0.2">
      <c r="Z819">
        <f t="shared" si="316"/>
        <v>0</v>
      </c>
      <c r="AA819" s="80">
        <f t="shared" si="317"/>
        <v>3.4471155238050962E-3</v>
      </c>
      <c r="AB819" s="80">
        <f t="shared" si="329"/>
        <v>-9999</v>
      </c>
      <c r="AC819" s="80">
        <f t="shared" si="330"/>
        <v>0</v>
      </c>
      <c r="AD819" s="80">
        <f t="shared" si="326"/>
        <v>-9999</v>
      </c>
      <c r="AE819" s="80">
        <f t="shared" si="331"/>
        <v>0</v>
      </c>
      <c r="AF819">
        <f t="shared" si="327"/>
        <v>-9999</v>
      </c>
      <c r="AG819" s="106"/>
      <c r="AH819">
        <f t="shared" si="318"/>
        <v>-4.7256811237064993E-4</v>
      </c>
      <c r="AI819">
        <f t="shared" si="319"/>
        <v>1.2726506571333673</v>
      </c>
      <c r="AJ819">
        <f t="shared" si="320"/>
        <v>-1.9192477769216735E-2</v>
      </c>
      <c r="AK819">
        <f t="shared" si="321"/>
        <v>2.0177893546708442E-3</v>
      </c>
      <c r="AL819">
        <f t="shared" si="322"/>
        <v>7.400504878085557E-3</v>
      </c>
      <c r="AM819">
        <f t="shared" si="323"/>
        <v>3.7002693269247286E-3</v>
      </c>
      <c r="AN819" s="80">
        <f t="shared" si="332"/>
        <v>5.5946847242161011E-3</v>
      </c>
      <c r="AO819" s="80">
        <f t="shared" si="332"/>
        <v>5.5942288779216968E-3</v>
      </c>
      <c r="AP819" s="80">
        <f t="shared" si="332"/>
        <v>5.5925569914601313E-3</v>
      </c>
      <c r="AQ819" s="80">
        <f t="shared" si="332"/>
        <v>5.586425090611761E-3</v>
      </c>
      <c r="AR819" s="80">
        <f t="shared" si="332"/>
        <v>5.5639354025405052E-3</v>
      </c>
      <c r="AS819" s="80">
        <f t="shared" si="332"/>
        <v>5.4814510416755884E-3</v>
      </c>
      <c r="AT819" s="80">
        <f t="shared" si="332"/>
        <v>5.1789273836108747E-3</v>
      </c>
      <c r="AU819" s="80">
        <f t="shared" si="325"/>
        <v>4.0693807318081809E-3</v>
      </c>
    </row>
    <row r="820" spans="26:64" x14ac:dyDescent="0.2">
      <c r="Z820">
        <f t="shared" si="316"/>
        <v>0</v>
      </c>
      <c r="AA820" s="80">
        <f t="shared" si="317"/>
        <v>3.4471155238050962E-3</v>
      </c>
      <c r="AB820" s="80">
        <f t="shared" si="329"/>
        <v>-9999</v>
      </c>
      <c r="AC820" s="80">
        <f t="shared" si="330"/>
        <v>0</v>
      </c>
      <c r="AD820" s="80">
        <f t="shared" si="326"/>
        <v>-9999</v>
      </c>
      <c r="AE820" s="80">
        <f t="shared" si="331"/>
        <v>0</v>
      </c>
      <c r="AF820">
        <f t="shared" si="327"/>
        <v>-9999</v>
      </c>
      <c r="AG820" s="106"/>
      <c r="AH820">
        <f t="shared" si="318"/>
        <v>-4.7256811237064993E-4</v>
      </c>
      <c r="AI820">
        <f t="shared" si="319"/>
        <v>1.2726506571333673</v>
      </c>
      <c r="AJ820">
        <f t="shared" si="320"/>
        <v>-1.9192477769216735E-2</v>
      </c>
      <c r="AK820">
        <f t="shared" si="321"/>
        <v>2.0177893546708442E-3</v>
      </c>
      <c r="AL820">
        <f t="shared" si="322"/>
        <v>7.400504878085557E-3</v>
      </c>
      <c r="AM820">
        <f t="shared" si="323"/>
        <v>3.7002693269247286E-3</v>
      </c>
      <c r="AN820" s="80">
        <f t="shared" si="332"/>
        <v>5.5946847242161011E-3</v>
      </c>
      <c r="AO820" s="80">
        <f t="shared" si="332"/>
        <v>5.5942288779216968E-3</v>
      </c>
      <c r="AP820" s="80">
        <f t="shared" si="332"/>
        <v>5.5925569914601313E-3</v>
      </c>
      <c r="AQ820" s="80">
        <f t="shared" si="332"/>
        <v>5.586425090611761E-3</v>
      </c>
      <c r="AR820" s="80">
        <f t="shared" si="332"/>
        <v>5.5639354025405052E-3</v>
      </c>
      <c r="AS820" s="80">
        <f t="shared" si="332"/>
        <v>5.4814510416755884E-3</v>
      </c>
      <c r="AT820" s="80">
        <f t="shared" si="332"/>
        <v>5.1789273836108747E-3</v>
      </c>
      <c r="AU820" s="80">
        <f t="shared" si="325"/>
        <v>4.0693807318081809E-3</v>
      </c>
    </row>
    <row r="821" spans="26:64" x14ac:dyDescent="0.2">
      <c r="Z821">
        <f t="shared" si="316"/>
        <v>0</v>
      </c>
      <c r="AA821" s="80">
        <f t="shared" si="317"/>
        <v>3.4471155238050962E-3</v>
      </c>
      <c r="AB821" s="80">
        <f t="shared" si="329"/>
        <v>-9999</v>
      </c>
      <c r="AC821" s="80">
        <f t="shared" si="330"/>
        <v>0</v>
      </c>
      <c r="AD821" s="80">
        <f t="shared" si="326"/>
        <v>-9999</v>
      </c>
      <c r="AE821" s="80">
        <f t="shared" si="331"/>
        <v>0</v>
      </c>
      <c r="AF821">
        <f t="shared" si="327"/>
        <v>-9999</v>
      </c>
      <c r="AG821" s="106"/>
      <c r="AH821">
        <f t="shared" si="318"/>
        <v>-4.7256811237064993E-4</v>
      </c>
      <c r="AI821">
        <f t="shared" si="319"/>
        <v>1.2726506571333673</v>
      </c>
      <c r="AJ821">
        <f t="shared" si="320"/>
        <v>-1.9192477769216735E-2</v>
      </c>
      <c r="AK821">
        <f t="shared" si="321"/>
        <v>2.0177893546708442E-3</v>
      </c>
      <c r="AL821">
        <f t="shared" si="322"/>
        <v>7.400504878085557E-3</v>
      </c>
      <c r="AM821">
        <f t="shared" si="323"/>
        <v>3.7002693269247286E-3</v>
      </c>
      <c r="AN821" s="80">
        <f t="shared" si="332"/>
        <v>5.5946847242161011E-3</v>
      </c>
      <c r="AO821" s="80">
        <f t="shared" si="332"/>
        <v>5.5942288779216968E-3</v>
      </c>
      <c r="AP821" s="80">
        <f t="shared" si="332"/>
        <v>5.5925569914601313E-3</v>
      </c>
      <c r="AQ821" s="80">
        <f t="shared" si="332"/>
        <v>5.586425090611761E-3</v>
      </c>
      <c r="AR821" s="80">
        <f t="shared" si="332"/>
        <v>5.5639354025405052E-3</v>
      </c>
      <c r="AS821" s="80">
        <f t="shared" si="332"/>
        <v>5.4814510416755884E-3</v>
      </c>
      <c r="AT821" s="80">
        <f t="shared" si="332"/>
        <v>5.1789273836108747E-3</v>
      </c>
      <c r="AU821" s="80">
        <f t="shared" si="325"/>
        <v>4.0693807318081809E-3</v>
      </c>
    </row>
    <row r="822" spans="26:64" x14ac:dyDescent="0.2">
      <c r="Z822">
        <f t="shared" si="316"/>
        <v>0</v>
      </c>
      <c r="AA822" s="80">
        <f t="shared" si="317"/>
        <v>3.4471155238050962E-3</v>
      </c>
      <c r="AB822" s="80">
        <f t="shared" si="329"/>
        <v>-9999</v>
      </c>
      <c r="AC822" s="80">
        <f t="shared" si="330"/>
        <v>0</v>
      </c>
      <c r="AD822" s="80">
        <f t="shared" si="326"/>
        <v>-9999</v>
      </c>
      <c r="AE822" s="80">
        <f t="shared" si="331"/>
        <v>0</v>
      </c>
      <c r="AF822">
        <f t="shared" si="327"/>
        <v>-9999</v>
      </c>
      <c r="AG822" s="106"/>
      <c r="AH822">
        <f t="shared" si="318"/>
        <v>-4.7256811237064993E-4</v>
      </c>
      <c r="AI822">
        <f t="shared" si="319"/>
        <v>1.2726506571333673</v>
      </c>
      <c r="AJ822">
        <f t="shared" si="320"/>
        <v>-1.9192477769216735E-2</v>
      </c>
      <c r="AK822">
        <f t="shared" si="321"/>
        <v>2.0177893546708442E-3</v>
      </c>
      <c r="AL822">
        <f t="shared" si="322"/>
        <v>7.400504878085557E-3</v>
      </c>
      <c r="AM822">
        <f t="shared" si="323"/>
        <v>3.7002693269247286E-3</v>
      </c>
      <c r="AN822" s="80">
        <f t="shared" si="332"/>
        <v>5.5946847242161011E-3</v>
      </c>
      <c r="AO822" s="80">
        <f t="shared" si="332"/>
        <v>5.5942288779216968E-3</v>
      </c>
      <c r="AP822" s="80">
        <f t="shared" si="332"/>
        <v>5.5925569914601313E-3</v>
      </c>
      <c r="AQ822" s="80">
        <f t="shared" si="332"/>
        <v>5.586425090611761E-3</v>
      </c>
      <c r="AR822" s="80">
        <f t="shared" si="332"/>
        <v>5.5639354025405052E-3</v>
      </c>
      <c r="AS822" s="80">
        <f t="shared" si="332"/>
        <v>5.4814510416755884E-3</v>
      </c>
      <c r="AT822" s="80">
        <f t="shared" si="332"/>
        <v>5.1789273836108747E-3</v>
      </c>
      <c r="AU822" s="80">
        <f t="shared" si="325"/>
        <v>4.0693807318081809E-3</v>
      </c>
    </row>
    <row r="823" spans="26:64" x14ac:dyDescent="0.2">
      <c r="Z823">
        <f t="shared" si="316"/>
        <v>0</v>
      </c>
      <c r="AA823" s="80">
        <f t="shared" si="317"/>
        <v>3.4471155238050962E-3</v>
      </c>
      <c r="AB823" s="80">
        <f t="shared" si="329"/>
        <v>-9999</v>
      </c>
      <c r="AC823" s="80">
        <f t="shared" si="330"/>
        <v>0</v>
      </c>
      <c r="AD823" s="80">
        <f t="shared" si="326"/>
        <v>-9999</v>
      </c>
      <c r="AE823" s="80">
        <f t="shared" si="331"/>
        <v>0</v>
      </c>
      <c r="AF823">
        <f t="shared" si="327"/>
        <v>-9999</v>
      </c>
      <c r="AG823" s="106"/>
      <c r="AH823">
        <f t="shared" si="318"/>
        <v>-4.7256811237064993E-4</v>
      </c>
      <c r="AI823">
        <f t="shared" si="319"/>
        <v>1.2726506571333673</v>
      </c>
      <c r="AJ823">
        <f t="shared" si="320"/>
        <v>-1.9192477769216735E-2</v>
      </c>
      <c r="AK823">
        <f t="shared" si="321"/>
        <v>2.0177893546708442E-3</v>
      </c>
      <c r="AL823">
        <f t="shared" si="322"/>
        <v>7.400504878085557E-3</v>
      </c>
      <c r="AM823">
        <f t="shared" si="323"/>
        <v>3.7002693269247286E-3</v>
      </c>
      <c r="AN823" s="80">
        <f t="shared" si="332"/>
        <v>5.5946847242161011E-3</v>
      </c>
      <c r="AO823" s="80">
        <f t="shared" si="332"/>
        <v>5.5942288779216968E-3</v>
      </c>
      <c r="AP823" s="80">
        <f t="shared" si="332"/>
        <v>5.5925569914601313E-3</v>
      </c>
      <c r="AQ823" s="80">
        <f t="shared" si="332"/>
        <v>5.586425090611761E-3</v>
      </c>
      <c r="AR823" s="80">
        <f t="shared" si="332"/>
        <v>5.5639354025405052E-3</v>
      </c>
      <c r="AS823" s="80">
        <f t="shared" si="332"/>
        <v>5.4814510416755884E-3</v>
      </c>
      <c r="AT823" s="80">
        <f t="shared" si="332"/>
        <v>5.1789273836108747E-3</v>
      </c>
      <c r="AU823" s="80">
        <f t="shared" si="325"/>
        <v>4.0693807318081809E-3</v>
      </c>
    </row>
    <row r="824" spans="26:64" x14ac:dyDescent="0.2">
      <c r="Z824">
        <f t="shared" si="316"/>
        <v>0</v>
      </c>
      <c r="AA824" s="80">
        <f t="shared" si="317"/>
        <v>3.4471155238050962E-3</v>
      </c>
      <c r="AB824" s="80">
        <f t="shared" si="329"/>
        <v>-9999</v>
      </c>
      <c r="AC824" s="80">
        <f t="shared" si="330"/>
        <v>0</v>
      </c>
      <c r="AD824" s="80">
        <f t="shared" si="326"/>
        <v>-9999</v>
      </c>
      <c r="AE824" s="80">
        <f t="shared" si="331"/>
        <v>0</v>
      </c>
      <c r="AF824">
        <f t="shared" si="327"/>
        <v>-9999</v>
      </c>
      <c r="AG824" s="106"/>
      <c r="AH824">
        <f t="shared" si="318"/>
        <v>-4.7256811237064993E-4</v>
      </c>
      <c r="AI824">
        <f t="shared" si="319"/>
        <v>1.2726506571333673</v>
      </c>
      <c r="AJ824">
        <f t="shared" si="320"/>
        <v>-1.9192477769216735E-2</v>
      </c>
      <c r="AK824">
        <f t="shared" si="321"/>
        <v>2.0177893546708442E-3</v>
      </c>
      <c r="AL824">
        <f t="shared" si="322"/>
        <v>7.400504878085557E-3</v>
      </c>
      <c r="AM824">
        <f t="shared" si="323"/>
        <v>3.7002693269247286E-3</v>
      </c>
      <c r="AN824" s="80">
        <f t="shared" si="332"/>
        <v>5.5946847242161011E-3</v>
      </c>
      <c r="AO824" s="80">
        <f t="shared" si="332"/>
        <v>5.5942288779216968E-3</v>
      </c>
      <c r="AP824" s="80">
        <f t="shared" si="332"/>
        <v>5.5925569914601313E-3</v>
      </c>
      <c r="AQ824" s="80">
        <f t="shared" si="332"/>
        <v>5.586425090611761E-3</v>
      </c>
      <c r="AR824" s="80">
        <f t="shared" si="332"/>
        <v>5.5639354025405052E-3</v>
      </c>
      <c r="AS824" s="80">
        <f t="shared" si="332"/>
        <v>5.4814510416755884E-3</v>
      </c>
      <c r="AT824" s="80">
        <f t="shared" si="332"/>
        <v>5.1789273836108747E-3</v>
      </c>
      <c r="AU824" s="80">
        <f t="shared" si="325"/>
        <v>4.0693807318081809E-3</v>
      </c>
    </row>
    <row r="825" spans="26:64" x14ac:dyDescent="0.2">
      <c r="Z825">
        <f t="shared" si="316"/>
        <v>0</v>
      </c>
      <c r="AA825" s="80">
        <f t="shared" si="317"/>
        <v>3.4471155238050962E-3</v>
      </c>
      <c r="AB825" s="80">
        <f t="shared" si="329"/>
        <v>-9999</v>
      </c>
      <c r="AC825" s="80">
        <f t="shared" si="330"/>
        <v>0</v>
      </c>
      <c r="AD825" s="80">
        <f t="shared" si="326"/>
        <v>-9999</v>
      </c>
      <c r="AE825" s="80">
        <f t="shared" si="331"/>
        <v>0</v>
      </c>
      <c r="AF825">
        <f t="shared" si="327"/>
        <v>-9999</v>
      </c>
      <c r="AG825" s="106"/>
      <c r="AH825">
        <f t="shared" si="318"/>
        <v>-4.7256811237064993E-4</v>
      </c>
      <c r="AI825">
        <f t="shared" si="319"/>
        <v>1.2726506571333673</v>
      </c>
      <c r="AJ825">
        <f t="shared" si="320"/>
        <v>-1.9192477769216735E-2</v>
      </c>
      <c r="AK825">
        <f t="shared" si="321"/>
        <v>2.0177893546708442E-3</v>
      </c>
      <c r="AL825">
        <f t="shared" si="322"/>
        <v>7.400504878085557E-3</v>
      </c>
      <c r="AM825">
        <f t="shared" si="323"/>
        <v>3.7002693269247286E-3</v>
      </c>
      <c r="AN825" s="80">
        <f t="shared" si="332"/>
        <v>5.5946847242161011E-3</v>
      </c>
      <c r="AO825" s="80">
        <f t="shared" si="332"/>
        <v>5.5942288779216968E-3</v>
      </c>
      <c r="AP825" s="80">
        <f t="shared" si="332"/>
        <v>5.5925569914601313E-3</v>
      </c>
      <c r="AQ825" s="80">
        <f t="shared" si="332"/>
        <v>5.586425090611761E-3</v>
      </c>
      <c r="AR825" s="80">
        <f t="shared" si="332"/>
        <v>5.5639354025405052E-3</v>
      </c>
      <c r="AS825" s="80">
        <f t="shared" si="332"/>
        <v>5.4814510416755884E-3</v>
      </c>
      <c r="AT825" s="80">
        <f t="shared" si="332"/>
        <v>5.1789273836108747E-3</v>
      </c>
      <c r="AU825" s="80">
        <f t="shared" si="325"/>
        <v>4.0693807318081809E-3</v>
      </c>
    </row>
    <row r="826" spans="26:64" x14ac:dyDescent="0.2">
      <c r="Z826">
        <f t="shared" si="316"/>
        <v>0</v>
      </c>
      <c r="AA826" s="80">
        <f t="shared" si="317"/>
        <v>3.4471155238050962E-3</v>
      </c>
      <c r="AB826" s="80">
        <f t="shared" si="329"/>
        <v>-9999</v>
      </c>
      <c r="AC826" s="80">
        <f t="shared" si="330"/>
        <v>0</v>
      </c>
      <c r="AD826" s="80">
        <f t="shared" si="326"/>
        <v>-9999</v>
      </c>
      <c r="AE826" s="80">
        <f t="shared" si="331"/>
        <v>0</v>
      </c>
      <c r="AF826">
        <f t="shared" si="327"/>
        <v>-9999</v>
      </c>
      <c r="AG826" s="106"/>
      <c r="AH826">
        <f t="shared" si="318"/>
        <v>-4.7256811237064993E-4</v>
      </c>
      <c r="AI826">
        <f t="shared" si="319"/>
        <v>1.2726506571333673</v>
      </c>
      <c r="AJ826">
        <f t="shared" si="320"/>
        <v>-1.9192477769216735E-2</v>
      </c>
      <c r="AK826">
        <f t="shared" si="321"/>
        <v>2.0177893546708442E-3</v>
      </c>
      <c r="AL826">
        <f t="shared" si="322"/>
        <v>7.400504878085557E-3</v>
      </c>
      <c r="AM826">
        <f t="shared" si="323"/>
        <v>3.7002693269247286E-3</v>
      </c>
      <c r="AN826" s="80">
        <f t="shared" si="332"/>
        <v>5.5946847242161011E-3</v>
      </c>
      <c r="AO826" s="80">
        <f t="shared" si="332"/>
        <v>5.5942288779216968E-3</v>
      </c>
      <c r="AP826" s="80">
        <f t="shared" si="332"/>
        <v>5.5925569914601313E-3</v>
      </c>
      <c r="AQ826" s="80">
        <f t="shared" si="332"/>
        <v>5.586425090611761E-3</v>
      </c>
      <c r="AR826" s="80">
        <f t="shared" si="332"/>
        <v>5.5639354025405052E-3</v>
      </c>
      <c r="AS826" s="80">
        <f t="shared" si="332"/>
        <v>5.4814510416755884E-3</v>
      </c>
      <c r="AT826" s="80">
        <f t="shared" si="332"/>
        <v>5.1789273836108747E-3</v>
      </c>
      <c r="AU826" s="80">
        <f t="shared" si="325"/>
        <v>4.0693807318081809E-3</v>
      </c>
    </row>
    <row r="827" spans="26:64" x14ac:dyDescent="0.2">
      <c r="Z827">
        <f t="shared" si="316"/>
        <v>0</v>
      </c>
      <c r="AA827" s="80">
        <f t="shared" si="317"/>
        <v>3.4471155238050962E-3</v>
      </c>
      <c r="AB827" s="80">
        <f t="shared" si="329"/>
        <v>-9999</v>
      </c>
      <c r="AC827" s="80">
        <f t="shared" si="330"/>
        <v>0</v>
      </c>
      <c r="AD827" s="80">
        <f t="shared" si="326"/>
        <v>-9999</v>
      </c>
      <c r="AE827" s="80">
        <f t="shared" si="331"/>
        <v>0</v>
      </c>
      <c r="AF827">
        <f t="shared" si="327"/>
        <v>-9999</v>
      </c>
      <c r="AG827" s="106"/>
      <c r="AH827">
        <f t="shared" si="318"/>
        <v>-4.7256811237064993E-4</v>
      </c>
      <c r="AI827">
        <f t="shared" si="319"/>
        <v>1.2726506571333673</v>
      </c>
      <c r="AJ827">
        <f t="shared" si="320"/>
        <v>-1.9192477769216735E-2</v>
      </c>
      <c r="AK827">
        <f t="shared" si="321"/>
        <v>2.0177893546708442E-3</v>
      </c>
      <c r="AL827">
        <f t="shared" si="322"/>
        <v>7.400504878085557E-3</v>
      </c>
      <c r="AM827">
        <f t="shared" si="323"/>
        <v>3.7002693269247286E-3</v>
      </c>
      <c r="AN827" s="80">
        <f t="shared" si="332"/>
        <v>5.5946847242161011E-3</v>
      </c>
      <c r="AO827" s="80">
        <f t="shared" si="332"/>
        <v>5.5942288779216968E-3</v>
      </c>
      <c r="AP827" s="80">
        <f t="shared" si="332"/>
        <v>5.5925569914601313E-3</v>
      </c>
      <c r="AQ827" s="80">
        <f t="shared" si="332"/>
        <v>5.586425090611761E-3</v>
      </c>
      <c r="AR827" s="80">
        <f t="shared" si="332"/>
        <v>5.5639354025405052E-3</v>
      </c>
      <c r="AS827" s="80">
        <f t="shared" si="332"/>
        <v>5.4814510416755884E-3</v>
      </c>
      <c r="AT827" s="80">
        <f t="shared" si="332"/>
        <v>5.1789273836108747E-3</v>
      </c>
      <c r="AU827" s="80">
        <f t="shared" si="325"/>
        <v>4.0693807318081809E-3</v>
      </c>
    </row>
    <row r="828" spans="26:64" x14ac:dyDescent="0.2">
      <c r="Z828">
        <f t="shared" si="316"/>
        <v>0</v>
      </c>
      <c r="AA828" s="80">
        <f t="shared" si="317"/>
        <v>3.4471155238050962E-3</v>
      </c>
      <c r="AB828" s="80">
        <f t="shared" si="329"/>
        <v>-9999</v>
      </c>
      <c r="AC828" s="80">
        <f t="shared" si="330"/>
        <v>0</v>
      </c>
      <c r="AD828" s="80">
        <f t="shared" si="326"/>
        <v>-9999</v>
      </c>
      <c r="AE828" s="80">
        <f t="shared" si="331"/>
        <v>0</v>
      </c>
      <c r="AF828">
        <f t="shared" si="327"/>
        <v>-9999</v>
      </c>
      <c r="AG828" s="106"/>
      <c r="AH828">
        <f t="shared" si="318"/>
        <v>-4.7256811237064993E-4</v>
      </c>
      <c r="AI828">
        <f t="shared" si="319"/>
        <v>1.2726506571333673</v>
      </c>
      <c r="AJ828">
        <f t="shared" si="320"/>
        <v>-1.9192477769216735E-2</v>
      </c>
      <c r="AK828">
        <f t="shared" si="321"/>
        <v>2.0177893546708442E-3</v>
      </c>
      <c r="AL828">
        <f t="shared" si="322"/>
        <v>7.400504878085557E-3</v>
      </c>
      <c r="AM828">
        <f t="shared" si="323"/>
        <v>3.7002693269247286E-3</v>
      </c>
      <c r="AN828" s="80">
        <f t="shared" si="332"/>
        <v>5.5946847242161011E-3</v>
      </c>
      <c r="AO828" s="80">
        <f t="shared" si="332"/>
        <v>5.5942288779216968E-3</v>
      </c>
      <c r="AP828" s="80">
        <f t="shared" si="332"/>
        <v>5.5925569914601313E-3</v>
      </c>
      <c r="AQ828" s="80">
        <f t="shared" si="332"/>
        <v>5.586425090611761E-3</v>
      </c>
      <c r="AR828" s="80">
        <f t="shared" si="332"/>
        <v>5.5639354025405052E-3</v>
      </c>
      <c r="AS828" s="80">
        <f t="shared" si="332"/>
        <v>5.4814510416755884E-3</v>
      </c>
      <c r="AT828" s="80">
        <f t="shared" si="332"/>
        <v>5.1789273836108747E-3</v>
      </c>
      <c r="AU828" s="80">
        <f t="shared" si="325"/>
        <v>4.0693807318081809E-3</v>
      </c>
    </row>
    <row r="829" spans="26:64" x14ac:dyDescent="0.2">
      <c r="Z829">
        <f t="shared" si="316"/>
        <v>0</v>
      </c>
      <c r="AA829" s="80">
        <f t="shared" si="317"/>
        <v>3.4471155238050962E-3</v>
      </c>
      <c r="AB829" s="80">
        <f t="shared" si="329"/>
        <v>-9999</v>
      </c>
      <c r="AC829" s="80">
        <f t="shared" si="330"/>
        <v>0</v>
      </c>
      <c r="AD829" s="80">
        <f t="shared" si="326"/>
        <v>-9999</v>
      </c>
      <c r="AE829" s="80">
        <f t="shared" si="331"/>
        <v>0</v>
      </c>
      <c r="AF829">
        <f t="shared" si="327"/>
        <v>-9999</v>
      </c>
      <c r="AG829" s="106"/>
      <c r="AH829">
        <f t="shared" si="318"/>
        <v>-4.7256811237064993E-4</v>
      </c>
      <c r="AI829">
        <f t="shared" si="319"/>
        <v>1.2726506571333673</v>
      </c>
      <c r="AJ829">
        <f t="shared" si="320"/>
        <v>-1.9192477769216735E-2</v>
      </c>
      <c r="AK829">
        <f t="shared" si="321"/>
        <v>2.0177893546708442E-3</v>
      </c>
      <c r="AL829">
        <f t="shared" si="322"/>
        <v>7.400504878085557E-3</v>
      </c>
      <c r="AM829">
        <f t="shared" si="323"/>
        <v>3.7002693269247286E-3</v>
      </c>
      <c r="AN829" s="80">
        <f t="shared" si="332"/>
        <v>5.5946847242161011E-3</v>
      </c>
      <c r="AO829" s="80">
        <f t="shared" si="332"/>
        <v>5.5942288779216968E-3</v>
      </c>
      <c r="AP829" s="80">
        <f t="shared" si="332"/>
        <v>5.5925569914601313E-3</v>
      </c>
      <c r="AQ829" s="80">
        <f t="shared" si="332"/>
        <v>5.586425090611761E-3</v>
      </c>
      <c r="AR829" s="80">
        <f t="shared" si="332"/>
        <v>5.5639354025405052E-3</v>
      </c>
      <c r="AS829" s="80">
        <f t="shared" si="332"/>
        <v>5.4814510416755884E-3</v>
      </c>
      <c r="AT829" s="80">
        <f t="shared" si="332"/>
        <v>5.1789273836108747E-3</v>
      </c>
      <c r="AU829" s="80">
        <f t="shared" si="325"/>
        <v>4.0693807318081809E-3</v>
      </c>
      <c r="AV829" s="80"/>
      <c r="AX829" s="80"/>
    </row>
    <row r="830" spans="26:64" x14ac:dyDescent="0.2">
      <c r="Z830">
        <f t="shared" si="316"/>
        <v>0</v>
      </c>
      <c r="AA830" s="80">
        <f t="shared" si="317"/>
        <v>3.4471155238050962E-3</v>
      </c>
      <c r="AB830" s="80">
        <f t="shared" si="329"/>
        <v>-9999</v>
      </c>
      <c r="AC830" s="80">
        <f t="shared" si="330"/>
        <v>0</v>
      </c>
      <c r="AD830" s="80">
        <f t="shared" si="326"/>
        <v>-9999</v>
      </c>
      <c r="AE830" s="80">
        <f t="shared" si="331"/>
        <v>0</v>
      </c>
      <c r="AF830">
        <f t="shared" si="327"/>
        <v>-9999</v>
      </c>
      <c r="AG830" s="106"/>
      <c r="AH830">
        <f t="shared" si="318"/>
        <v>-4.7256811237064993E-4</v>
      </c>
      <c r="AI830">
        <f t="shared" si="319"/>
        <v>1.2726506571333673</v>
      </c>
      <c r="AJ830">
        <f t="shared" si="320"/>
        <v>-1.9192477769216735E-2</v>
      </c>
      <c r="AK830">
        <f t="shared" si="321"/>
        <v>2.0177893546708442E-3</v>
      </c>
      <c r="AL830">
        <f t="shared" si="322"/>
        <v>7.400504878085557E-3</v>
      </c>
      <c r="AM830">
        <f t="shared" si="323"/>
        <v>3.7002693269247286E-3</v>
      </c>
      <c r="AN830" s="80">
        <f t="shared" si="332"/>
        <v>5.5946847242161011E-3</v>
      </c>
      <c r="AO830" s="80">
        <f t="shared" si="332"/>
        <v>5.5942288779216968E-3</v>
      </c>
      <c r="AP830" s="80">
        <f t="shared" si="332"/>
        <v>5.5925569914601313E-3</v>
      </c>
      <c r="AQ830" s="80">
        <f t="shared" si="332"/>
        <v>5.586425090611761E-3</v>
      </c>
      <c r="AR830" s="80">
        <f t="shared" si="332"/>
        <v>5.5639354025405052E-3</v>
      </c>
      <c r="AS830" s="80">
        <f t="shared" si="332"/>
        <v>5.4814510416755884E-3</v>
      </c>
      <c r="AT830" s="80">
        <f t="shared" si="332"/>
        <v>5.1789273836108747E-3</v>
      </c>
      <c r="AU830" s="80">
        <f t="shared" si="325"/>
        <v>4.0693807318081809E-3</v>
      </c>
    </row>
    <row r="831" spans="26:64" x14ac:dyDescent="0.2">
      <c r="Z831">
        <f t="shared" si="316"/>
        <v>0</v>
      </c>
      <c r="AA831" s="80">
        <f t="shared" si="317"/>
        <v>3.4471155238050962E-3</v>
      </c>
      <c r="AB831" s="80">
        <f t="shared" si="329"/>
        <v>-9999</v>
      </c>
      <c r="AC831" s="80">
        <f t="shared" si="330"/>
        <v>0</v>
      </c>
      <c r="AD831" s="80">
        <f t="shared" si="326"/>
        <v>-9999</v>
      </c>
      <c r="AE831" s="80">
        <f t="shared" si="331"/>
        <v>0</v>
      </c>
      <c r="AF831">
        <f t="shared" si="327"/>
        <v>-9999</v>
      </c>
      <c r="AG831" s="106"/>
      <c r="AH831">
        <f t="shared" si="318"/>
        <v>-4.7256811237064993E-4</v>
      </c>
      <c r="AI831">
        <f t="shared" si="319"/>
        <v>1.2726506571333673</v>
      </c>
      <c r="AJ831">
        <f t="shared" si="320"/>
        <v>-1.9192477769216735E-2</v>
      </c>
      <c r="AK831">
        <f t="shared" si="321"/>
        <v>2.0177893546708442E-3</v>
      </c>
      <c r="AL831">
        <f t="shared" si="322"/>
        <v>7.400504878085557E-3</v>
      </c>
      <c r="AM831">
        <f t="shared" si="323"/>
        <v>3.7002693269247286E-3</v>
      </c>
      <c r="AN831" s="80">
        <f t="shared" si="332"/>
        <v>5.5946847242161011E-3</v>
      </c>
      <c r="AO831" s="80">
        <f t="shared" si="332"/>
        <v>5.5942288779216968E-3</v>
      </c>
      <c r="AP831" s="80">
        <f t="shared" si="332"/>
        <v>5.5925569914601313E-3</v>
      </c>
      <c r="AQ831" s="80">
        <f t="shared" si="332"/>
        <v>5.586425090611761E-3</v>
      </c>
      <c r="AR831" s="80">
        <f t="shared" si="332"/>
        <v>5.5639354025405052E-3</v>
      </c>
      <c r="AS831" s="80">
        <f t="shared" si="332"/>
        <v>5.4814510416755884E-3</v>
      </c>
      <c r="AT831" s="80">
        <f t="shared" si="332"/>
        <v>5.1789273836108747E-3</v>
      </c>
      <c r="AU831" s="80">
        <f t="shared" si="325"/>
        <v>4.0693807318081809E-3</v>
      </c>
    </row>
    <row r="832" spans="26:64" x14ac:dyDescent="0.2">
      <c r="Z832">
        <f t="shared" si="316"/>
        <v>0</v>
      </c>
      <c r="AA832" s="80">
        <f t="shared" si="317"/>
        <v>3.4471155238050962E-3</v>
      </c>
      <c r="AB832" s="80">
        <f t="shared" si="329"/>
        <v>-9999</v>
      </c>
      <c r="AC832" s="80">
        <f t="shared" si="330"/>
        <v>0</v>
      </c>
      <c r="AD832" s="80">
        <f t="shared" si="326"/>
        <v>-9999</v>
      </c>
      <c r="AE832" s="80">
        <f t="shared" si="331"/>
        <v>0</v>
      </c>
      <c r="AF832">
        <f t="shared" si="327"/>
        <v>-9999</v>
      </c>
      <c r="AG832" s="106"/>
      <c r="AH832">
        <f t="shared" si="318"/>
        <v>-4.7256811237064993E-4</v>
      </c>
      <c r="AI832">
        <f t="shared" si="319"/>
        <v>1.2726506571333673</v>
      </c>
      <c r="AJ832">
        <f t="shared" si="320"/>
        <v>-1.9192477769216735E-2</v>
      </c>
      <c r="AK832">
        <f t="shared" si="321"/>
        <v>2.0177893546708442E-3</v>
      </c>
      <c r="AL832">
        <f t="shared" si="322"/>
        <v>7.400504878085557E-3</v>
      </c>
      <c r="AM832">
        <f t="shared" si="323"/>
        <v>3.7002693269247286E-3</v>
      </c>
      <c r="AN832" s="80">
        <f t="shared" si="332"/>
        <v>5.5946847242161011E-3</v>
      </c>
      <c r="AO832" s="80">
        <f t="shared" si="332"/>
        <v>5.5942288779216968E-3</v>
      </c>
      <c r="AP832" s="80">
        <f t="shared" si="332"/>
        <v>5.5925569914601313E-3</v>
      </c>
      <c r="AQ832" s="80">
        <f t="shared" si="332"/>
        <v>5.586425090611761E-3</v>
      </c>
      <c r="AR832" s="80">
        <f t="shared" si="332"/>
        <v>5.5639354025405052E-3</v>
      </c>
      <c r="AS832" s="80">
        <f t="shared" si="332"/>
        <v>5.4814510416755884E-3</v>
      </c>
      <c r="AT832" s="80">
        <f t="shared" si="332"/>
        <v>5.1789273836108747E-3</v>
      </c>
      <c r="AU832" s="80">
        <f t="shared" si="325"/>
        <v>4.0693807318081809E-3</v>
      </c>
    </row>
    <row r="833" spans="26:47" x14ac:dyDescent="0.2">
      <c r="Z833">
        <f t="shared" si="316"/>
        <v>0</v>
      </c>
      <c r="AA833" s="80">
        <f t="shared" si="317"/>
        <v>3.4471155238050962E-3</v>
      </c>
      <c r="AB833" s="80">
        <f t="shared" si="329"/>
        <v>-9999</v>
      </c>
      <c r="AC833" s="80">
        <f t="shared" si="330"/>
        <v>0</v>
      </c>
      <c r="AD833" s="80">
        <f t="shared" si="326"/>
        <v>-9999</v>
      </c>
      <c r="AE833" s="80">
        <f t="shared" si="331"/>
        <v>0</v>
      </c>
      <c r="AF833">
        <f t="shared" si="327"/>
        <v>-9999</v>
      </c>
      <c r="AG833" s="106"/>
      <c r="AH833">
        <f t="shared" si="318"/>
        <v>-4.7256811237064993E-4</v>
      </c>
      <c r="AI833">
        <f t="shared" si="319"/>
        <v>1.2726506571333673</v>
      </c>
      <c r="AJ833">
        <f t="shared" si="320"/>
        <v>-1.9192477769216735E-2</v>
      </c>
      <c r="AK833">
        <f t="shared" si="321"/>
        <v>2.0177893546708442E-3</v>
      </c>
      <c r="AL833">
        <f t="shared" si="322"/>
        <v>7.400504878085557E-3</v>
      </c>
      <c r="AM833">
        <f t="shared" si="323"/>
        <v>3.7002693269247286E-3</v>
      </c>
      <c r="AN833" s="80">
        <f t="shared" ref="AN833:AT848" si="333">$AU833+$AB$7*SIN(AO833)</f>
        <v>5.5946847242161011E-3</v>
      </c>
      <c r="AO833" s="80">
        <f t="shared" si="333"/>
        <v>5.5942288779216968E-3</v>
      </c>
      <c r="AP833" s="80">
        <f t="shared" si="333"/>
        <v>5.5925569914601313E-3</v>
      </c>
      <c r="AQ833" s="80">
        <f t="shared" si="333"/>
        <v>5.586425090611761E-3</v>
      </c>
      <c r="AR833" s="80">
        <f t="shared" si="333"/>
        <v>5.5639354025405052E-3</v>
      </c>
      <c r="AS833" s="80">
        <f t="shared" si="333"/>
        <v>5.4814510416755884E-3</v>
      </c>
      <c r="AT833" s="80">
        <f t="shared" si="333"/>
        <v>5.1789273836108747E-3</v>
      </c>
      <c r="AU833" s="80">
        <f t="shared" si="325"/>
        <v>4.0693807318081809E-3</v>
      </c>
    </row>
    <row r="834" spans="26:47" x14ac:dyDescent="0.2">
      <c r="Z834">
        <f t="shared" si="316"/>
        <v>0</v>
      </c>
      <c r="AA834" s="80">
        <f t="shared" si="317"/>
        <v>3.4471155238050962E-3</v>
      </c>
      <c r="AB834" s="80">
        <f t="shared" si="329"/>
        <v>-9999</v>
      </c>
      <c r="AC834" s="80">
        <f t="shared" si="330"/>
        <v>0</v>
      </c>
      <c r="AD834" s="80">
        <f t="shared" si="326"/>
        <v>-9999</v>
      </c>
      <c r="AE834" s="80">
        <f t="shared" si="331"/>
        <v>0</v>
      </c>
      <c r="AF834">
        <f t="shared" si="327"/>
        <v>-9999</v>
      </c>
      <c r="AG834" s="106"/>
      <c r="AH834">
        <f t="shared" si="318"/>
        <v>-4.7256811237064993E-4</v>
      </c>
      <c r="AI834">
        <f t="shared" si="319"/>
        <v>1.2726506571333673</v>
      </c>
      <c r="AJ834">
        <f t="shared" si="320"/>
        <v>-1.9192477769216735E-2</v>
      </c>
      <c r="AK834">
        <f t="shared" si="321"/>
        <v>2.0177893546708442E-3</v>
      </c>
      <c r="AL834">
        <f t="shared" si="322"/>
        <v>7.400504878085557E-3</v>
      </c>
      <c r="AM834">
        <f t="shared" si="323"/>
        <v>3.7002693269247286E-3</v>
      </c>
      <c r="AN834" s="80">
        <f t="shared" si="333"/>
        <v>5.5946847242161011E-3</v>
      </c>
      <c r="AO834" s="80">
        <f t="shared" si="333"/>
        <v>5.5942288779216968E-3</v>
      </c>
      <c r="AP834" s="80">
        <f t="shared" si="333"/>
        <v>5.5925569914601313E-3</v>
      </c>
      <c r="AQ834" s="80">
        <f t="shared" si="333"/>
        <v>5.586425090611761E-3</v>
      </c>
      <c r="AR834" s="80">
        <f t="shared" si="333"/>
        <v>5.5639354025405052E-3</v>
      </c>
      <c r="AS834" s="80">
        <f t="shared" si="333"/>
        <v>5.4814510416755884E-3</v>
      </c>
      <c r="AT834" s="80">
        <f t="shared" si="333"/>
        <v>5.1789273836108747E-3</v>
      </c>
      <c r="AU834" s="80">
        <f t="shared" si="325"/>
        <v>4.0693807318081809E-3</v>
      </c>
    </row>
    <row r="835" spans="26:47" x14ac:dyDescent="0.2">
      <c r="Z835">
        <f t="shared" si="316"/>
        <v>0</v>
      </c>
      <c r="AA835" s="80">
        <f t="shared" si="317"/>
        <v>3.4471155238050962E-3</v>
      </c>
      <c r="AB835" s="80">
        <f t="shared" si="329"/>
        <v>-9999</v>
      </c>
      <c r="AC835" s="80">
        <f t="shared" si="330"/>
        <v>0</v>
      </c>
      <c r="AD835" s="80">
        <f t="shared" si="326"/>
        <v>-9999</v>
      </c>
      <c r="AE835" s="80">
        <f t="shared" si="331"/>
        <v>0</v>
      </c>
      <c r="AF835">
        <f t="shared" si="327"/>
        <v>-9999</v>
      </c>
      <c r="AG835" s="106"/>
      <c r="AH835">
        <f t="shared" si="318"/>
        <v>-4.7256811237064993E-4</v>
      </c>
      <c r="AI835">
        <f t="shared" si="319"/>
        <v>1.2726506571333673</v>
      </c>
      <c r="AJ835">
        <f t="shared" si="320"/>
        <v>-1.9192477769216735E-2</v>
      </c>
      <c r="AK835">
        <f t="shared" si="321"/>
        <v>2.0177893546708442E-3</v>
      </c>
      <c r="AL835">
        <f t="shared" si="322"/>
        <v>7.400504878085557E-3</v>
      </c>
      <c r="AM835">
        <f t="shared" si="323"/>
        <v>3.7002693269247286E-3</v>
      </c>
      <c r="AN835" s="80">
        <f t="shared" si="333"/>
        <v>5.5946847242161011E-3</v>
      </c>
      <c r="AO835" s="80">
        <f t="shared" si="333"/>
        <v>5.5942288779216968E-3</v>
      </c>
      <c r="AP835" s="80">
        <f t="shared" si="333"/>
        <v>5.5925569914601313E-3</v>
      </c>
      <c r="AQ835" s="80">
        <f t="shared" si="333"/>
        <v>5.586425090611761E-3</v>
      </c>
      <c r="AR835" s="80">
        <f t="shared" si="333"/>
        <v>5.5639354025405052E-3</v>
      </c>
      <c r="AS835" s="80">
        <f t="shared" si="333"/>
        <v>5.4814510416755884E-3</v>
      </c>
      <c r="AT835" s="80">
        <f t="shared" si="333"/>
        <v>5.1789273836108747E-3</v>
      </c>
      <c r="AU835" s="80">
        <f t="shared" si="325"/>
        <v>4.0693807318081809E-3</v>
      </c>
    </row>
    <row r="836" spans="26:47" x14ac:dyDescent="0.2">
      <c r="Z836">
        <f t="shared" si="316"/>
        <v>0</v>
      </c>
      <c r="AA836" s="80">
        <f t="shared" si="317"/>
        <v>3.4471155238050962E-3</v>
      </c>
      <c r="AB836" s="80">
        <f t="shared" si="329"/>
        <v>-9999</v>
      </c>
      <c r="AC836" s="80">
        <f t="shared" si="330"/>
        <v>0</v>
      </c>
      <c r="AD836" s="80">
        <f t="shared" si="326"/>
        <v>-9999</v>
      </c>
      <c r="AE836" s="80">
        <f t="shared" si="331"/>
        <v>0</v>
      </c>
      <c r="AF836">
        <f t="shared" si="327"/>
        <v>-9999</v>
      </c>
      <c r="AG836" s="106"/>
      <c r="AH836">
        <f t="shared" si="318"/>
        <v>-4.7256811237064993E-4</v>
      </c>
      <c r="AI836">
        <f t="shared" si="319"/>
        <v>1.2726506571333673</v>
      </c>
      <c r="AJ836">
        <f t="shared" si="320"/>
        <v>-1.9192477769216735E-2</v>
      </c>
      <c r="AK836">
        <f t="shared" si="321"/>
        <v>2.0177893546708442E-3</v>
      </c>
      <c r="AL836">
        <f t="shared" si="322"/>
        <v>7.400504878085557E-3</v>
      </c>
      <c r="AM836">
        <f t="shared" si="323"/>
        <v>3.7002693269247286E-3</v>
      </c>
      <c r="AN836" s="80">
        <f t="shared" si="333"/>
        <v>5.5946847242161011E-3</v>
      </c>
      <c r="AO836" s="80">
        <f t="shared" si="333"/>
        <v>5.5942288779216968E-3</v>
      </c>
      <c r="AP836" s="80">
        <f t="shared" si="333"/>
        <v>5.5925569914601313E-3</v>
      </c>
      <c r="AQ836" s="80">
        <f t="shared" si="333"/>
        <v>5.586425090611761E-3</v>
      </c>
      <c r="AR836" s="80">
        <f t="shared" si="333"/>
        <v>5.5639354025405052E-3</v>
      </c>
      <c r="AS836" s="80">
        <f t="shared" si="333"/>
        <v>5.4814510416755884E-3</v>
      </c>
      <c r="AT836" s="80">
        <f t="shared" si="333"/>
        <v>5.1789273836108747E-3</v>
      </c>
      <c r="AU836" s="80">
        <f t="shared" si="325"/>
        <v>4.0693807318081809E-3</v>
      </c>
    </row>
    <row r="837" spans="26:47" x14ac:dyDescent="0.2">
      <c r="Z837">
        <f t="shared" si="316"/>
        <v>0</v>
      </c>
      <c r="AA837" s="80">
        <f t="shared" si="317"/>
        <v>3.4471155238050962E-3</v>
      </c>
      <c r="AB837" s="80">
        <f t="shared" si="329"/>
        <v>-9999</v>
      </c>
      <c r="AC837" s="80">
        <f t="shared" si="330"/>
        <v>0</v>
      </c>
      <c r="AD837" s="80">
        <f t="shared" si="326"/>
        <v>-9999</v>
      </c>
      <c r="AE837" s="80">
        <f t="shared" si="331"/>
        <v>0</v>
      </c>
      <c r="AF837">
        <f t="shared" si="327"/>
        <v>-9999</v>
      </c>
      <c r="AG837" s="106"/>
      <c r="AH837">
        <f t="shared" si="318"/>
        <v>-4.7256811237064993E-4</v>
      </c>
      <c r="AI837">
        <f t="shared" si="319"/>
        <v>1.2726506571333673</v>
      </c>
      <c r="AJ837">
        <f t="shared" si="320"/>
        <v>-1.9192477769216735E-2</v>
      </c>
      <c r="AK837">
        <f t="shared" si="321"/>
        <v>2.0177893546708442E-3</v>
      </c>
      <c r="AL837">
        <f t="shared" si="322"/>
        <v>7.400504878085557E-3</v>
      </c>
      <c r="AM837">
        <f t="shared" si="323"/>
        <v>3.7002693269247286E-3</v>
      </c>
      <c r="AN837" s="80">
        <f t="shared" si="333"/>
        <v>5.5946847242161011E-3</v>
      </c>
      <c r="AO837" s="80">
        <f t="shared" si="333"/>
        <v>5.5942288779216968E-3</v>
      </c>
      <c r="AP837" s="80">
        <f t="shared" si="333"/>
        <v>5.5925569914601313E-3</v>
      </c>
      <c r="AQ837" s="80">
        <f t="shared" si="333"/>
        <v>5.586425090611761E-3</v>
      </c>
      <c r="AR837" s="80">
        <f t="shared" si="333"/>
        <v>5.5639354025405052E-3</v>
      </c>
      <c r="AS837" s="80">
        <f t="shared" si="333"/>
        <v>5.4814510416755884E-3</v>
      </c>
      <c r="AT837" s="80">
        <f t="shared" si="333"/>
        <v>5.1789273836108747E-3</v>
      </c>
      <c r="AU837" s="80">
        <f t="shared" si="325"/>
        <v>4.0693807318081809E-3</v>
      </c>
    </row>
    <row r="838" spans="26:47" x14ac:dyDescent="0.2">
      <c r="Z838">
        <f t="shared" si="316"/>
        <v>0</v>
      </c>
      <c r="AA838" s="80">
        <f t="shared" si="317"/>
        <v>3.4471155238050962E-3</v>
      </c>
      <c r="AB838" s="80">
        <f t="shared" si="329"/>
        <v>-9999</v>
      </c>
      <c r="AC838" s="80">
        <f t="shared" si="330"/>
        <v>0</v>
      </c>
      <c r="AD838" s="80">
        <f t="shared" si="326"/>
        <v>-9999</v>
      </c>
      <c r="AE838" s="80">
        <f t="shared" si="331"/>
        <v>0</v>
      </c>
      <c r="AF838">
        <f t="shared" si="327"/>
        <v>-9999</v>
      </c>
      <c r="AG838" s="106"/>
      <c r="AH838">
        <f t="shared" si="318"/>
        <v>-4.7256811237064993E-4</v>
      </c>
      <c r="AI838">
        <f t="shared" si="319"/>
        <v>1.2726506571333673</v>
      </c>
      <c r="AJ838">
        <f t="shared" si="320"/>
        <v>-1.9192477769216735E-2</v>
      </c>
      <c r="AK838">
        <f t="shared" si="321"/>
        <v>2.0177893546708442E-3</v>
      </c>
      <c r="AL838">
        <f t="shared" si="322"/>
        <v>7.400504878085557E-3</v>
      </c>
      <c r="AM838">
        <f t="shared" si="323"/>
        <v>3.7002693269247286E-3</v>
      </c>
      <c r="AN838" s="80">
        <f t="shared" si="333"/>
        <v>5.5946847242161011E-3</v>
      </c>
      <c r="AO838" s="80">
        <f t="shared" si="333"/>
        <v>5.5942288779216968E-3</v>
      </c>
      <c r="AP838" s="80">
        <f t="shared" si="333"/>
        <v>5.5925569914601313E-3</v>
      </c>
      <c r="AQ838" s="80">
        <f t="shared" si="333"/>
        <v>5.586425090611761E-3</v>
      </c>
      <c r="AR838" s="80">
        <f t="shared" si="333"/>
        <v>5.5639354025405052E-3</v>
      </c>
      <c r="AS838" s="80">
        <f t="shared" si="333"/>
        <v>5.4814510416755884E-3</v>
      </c>
      <c r="AT838" s="80">
        <f t="shared" si="333"/>
        <v>5.1789273836108747E-3</v>
      </c>
      <c r="AU838" s="80">
        <f t="shared" si="325"/>
        <v>4.0693807318081809E-3</v>
      </c>
    </row>
    <row r="839" spans="26:47" x14ac:dyDescent="0.2">
      <c r="Z839">
        <f t="shared" si="316"/>
        <v>0</v>
      </c>
      <c r="AA839" s="80">
        <f t="shared" si="317"/>
        <v>3.4471155238050962E-3</v>
      </c>
      <c r="AB839" s="80">
        <f t="shared" si="329"/>
        <v>-9999</v>
      </c>
      <c r="AC839" s="80">
        <f t="shared" si="330"/>
        <v>0</v>
      </c>
      <c r="AD839" s="80">
        <f t="shared" si="326"/>
        <v>-9999</v>
      </c>
      <c r="AE839" s="80">
        <f t="shared" si="331"/>
        <v>0</v>
      </c>
      <c r="AF839">
        <f t="shared" si="327"/>
        <v>-9999</v>
      </c>
      <c r="AG839" s="106"/>
      <c r="AH839">
        <f t="shared" si="318"/>
        <v>-4.7256811237064993E-4</v>
      </c>
      <c r="AI839">
        <f t="shared" si="319"/>
        <v>1.2726506571333673</v>
      </c>
      <c r="AJ839">
        <f t="shared" si="320"/>
        <v>-1.9192477769216735E-2</v>
      </c>
      <c r="AK839">
        <f t="shared" si="321"/>
        <v>2.0177893546708442E-3</v>
      </c>
      <c r="AL839">
        <f t="shared" si="322"/>
        <v>7.400504878085557E-3</v>
      </c>
      <c r="AM839">
        <f t="shared" si="323"/>
        <v>3.7002693269247286E-3</v>
      </c>
      <c r="AN839" s="80">
        <f t="shared" si="333"/>
        <v>5.5946847242161011E-3</v>
      </c>
      <c r="AO839" s="80">
        <f t="shared" si="333"/>
        <v>5.5942288779216968E-3</v>
      </c>
      <c r="AP839" s="80">
        <f t="shared" si="333"/>
        <v>5.5925569914601313E-3</v>
      </c>
      <c r="AQ839" s="80">
        <f t="shared" si="333"/>
        <v>5.586425090611761E-3</v>
      </c>
      <c r="AR839" s="80">
        <f t="shared" si="333"/>
        <v>5.5639354025405052E-3</v>
      </c>
      <c r="AS839" s="80">
        <f t="shared" si="333"/>
        <v>5.4814510416755884E-3</v>
      </c>
      <c r="AT839" s="80">
        <f t="shared" si="333"/>
        <v>5.1789273836108747E-3</v>
      </c>
      <c r="AU839" s="80">
        <f t="shared" si="325"/>
        <v>4.0693807318081809E-3</v>
      </c>
    </row>
    <row r="840" spans="26:47" x14ac:dyDescent="0.2">
      <c r="Z840">
        <f t="shared" si="316"/>
        <v>0</v>
      </c>
      <c r="AA840" s="80">
        <f t="shared" si="317"/>
        <v>3.4471155238050962E-3</v>
      </c>
      <c r="AB840" s="80">
        <f t="shared" si="329"/>
        <v>-9999</v>
      </c>
      <c r="AC840" s="80">
        <f t="shared" si="330"/>
        <v>0</v>
      </c>
      <c r="AD840" s="80">
        <f t="shared" si="326"/>
        <v>-9999</v>
      </c>
      <c r="AE840" s="80">
        <f t="shared" si="331"/>
        <v>0</v>
      </c>
      <c r="AF840">
        <f t="shared" si="327"/>
        <v>-9999</v>
      </c>
      <c r="AG840" s="106"/>
      <c r="AH840">
        <f t="shared" si="318"/>
        <v>-4.7256811237064993E-4</v>
      </c>
      <c r="AI840">
        <f t="shared" si="319"/>
        <v>1.2726506571333673</v>
      </c>
      <c r="AJ840">
        <f t="shared" si="320"/>
        <v>-1.9192477769216735E-2</v>
      </c>
      <c r="AK840">
        <f t="shared" si="321"/>
        <v>2.0177893546708442E-3</v>
      </c>
      <c r="AL840">
        <f t="shared" si="322"/>
        <v>7.400504878085557E-3</v>
      </c>
      <c r="AM840">
        <f t="shared" si="323"/>
        <v>3.7002693269247286E-3</v>
      </c>
      <c r="AN840" s="80">
        <f t="shared" si="333"/>
        <v>5.5946847242161011E-3</v>
      </c>
      <c r="AO840" s="80">
        <f t="shared" si="333"/>
        <v>5.5942288779216968E-3</v>
      </c>
      <c r="AP840" s="80">
        <f t="shared" si="333"/>
        <v>5.5925569914601313E-3</v>
      </c>
      <c r="AQ840" s="80">
        <f t="shared" si="333"/>
        <v>5.586425090611761E-3</v>
      </c>
      <c r="AR840" s="80">
        <f t="shared" si="333"/>
        <v>5.5639354025405052E-3</v>
      </c>
      <c r="AS840" s="80">
        <f t="shared" si="333"/>
        <v>5.4814510416755884E-3</v>
      </c>
      <c r="AT840" s="80">
        <f t="shared" si="333"/>
        <v>5.1789273836108747E-3</v>
      </c>
      <c r="AU840" s="80">
        <f t="shared" si="325"/>
        <v>4.0693807318081809E-3</v>
      </c>
    </row>
    <row r="841" spans="26:47" x14ac:dyDescent="0.2">
      <c r="Z841">
        <f t="shared" si="316"/>
        <v>0</v>
      </c>
      <c r="AA841" s="80">
        <f t="shared" si="317"/>
        <v>3.4471155238050962E-3</v>
      </c>
      <c r="AB841" s="80">
        <f t="shared" si="329"/>
        <v>-9999</v>
      </c>
      <c r="AC841" s="80">
        <f t="shared" si="330"/>
        <v>0</v>
      </c>
      <c r="AD841" s="80">
        <f t="shared" si="326"/>
        <v>-9999</v>
      </c>
      <c r="AE841" s="80">
        <f t="shared" si="331"/>
        <v>0</v>
      </c>
      <c r="AF841">
        <f t="shared" si="327"/>
        <v>-9999</v>
      </c>
      <c r="AG841" s="106"/>
      <c r="AH841">
        <f t="shared" si="318"/>
        <v>-4.7256811237064993E-4</v>
      </c>
      <c r="AI841">
        <f t="shared" si="319"/>
        <v>1.2726506571333673</v>
      </c>
      <c r="AJ841">
        <f t="shared" si="320"/>
        <v>-1.9192477769216735E-2</v>
      </c>
      <c r="AK841">
        <f t="shared" si="321"/>
        <v>2.0177893546708442E-3</v>
      </c>
      <c r="AL841">
        <f t="shared" si="322"/>
        <v>7.400504878085557E-3</v>
      </c>
      <c r="AM841">
        <f t="shared" si="323"/>
        <v>3.7002693269247286E-3</v>
      </c>
      <c r="AN841" s="80">
        <f t="shared" si="333"/>
        <v>5.5946847242161011E-3</v>
      </c>
      <c r="AO841" s="80">
        <f t="shared" si="333"/>
        <v>5.5942288779216968E-3</v>
      </c>
      <c r="AP841" s="80">
        <f t="shared" si="333"/>
        <v>5.5925569914601313E-3</v>
      </c>
      <c r="AQ841" s="80">
        <f t="shared" si="333"/>
        <v>5.586425090611761E-3</v>
      </c>
      <c r="AR841" s="80">
        <f t="shared" si="333"/>
        <v>5.5639354025405052E-3</v>
      </c>
      <c r="AS841" s="80">
        <f t="shared" si="333"/>
        <v>5.4814510416755884E-3</v>
      </c>
      <c r="AT841" s="80">
        <f t="shared" si="333"/>
        <v>5.1789273836108747E-3</v>
      </c>
      <c r="AU841" s="80">
        <f t="shared" si="325"/>
        <v>4.0693807318081809E-3</v>
      </c>
    </row>
    <row r="842" spans="26:47" x14ac:dyDescent="0.2">
      <c r="Z842">
        <f t="shared" si="316"/>
        <v>0</v>
      </c>
      <c r="AA842" s="80">
        <f t="shared" si="317"/>
        <v>3.4471155238050962E-3</v>
      </c>
      <c r="AB842" s="80">
        <f t="shared" si="329"/>
        <v>-9999</v>
      </c>
      <c r="AC842" s="80">
        <f t="shared" si="330"/>
        <v>0</v>
      </c>
      <c r="AD842" s="80">
        <f t="shared" si="326"/>
        <v>-9999</v>
      </c>
      <c r="AE842" s="80">
        <f t="shared" si="331"/>
        <v>0</v>
      </c>
      <c r="AF842">
        <f t="shared" si="327"/>
        <v>-9999</v>
      </c>
      <c r="AG842" s="106"/>
      <c r="AH842">
        <f t="shared" si="318"/>
        <v>-4.7256811237064993E-4</v>
      </c>
      <c r="AI842">
        <f t="shared" si="319"/>
        <v>1.2726506571333673</v>
      </c>
      <c r="AJ842">
        <f t="shared" si="320"/>
        <v>-1.9192477769216735E-2</v>
      </c>
      <c r="AK842">
        <f t="shared" si="321"/>
        <v>2.0177893546708442E-3</v>
      </c>
      <c r="AL842">
        <f t="shared" si="322"/>
        <v>7.400504878085557E-3</v>
      </c>
      <c r="AM842">
        <f t="shared" si="323"/>
        <v>3.7002693269247286E-3</v>
      </c>
      <c r="AN842" s="80">
        <f t="shared" si="333"/>
        <v>5.5946847242161011E-3</v>
      </c>
      <c r="AO842" s="80">
        <f t="shared" si="333"/>
        <v>5.5942288779216968E-3</v>
      </c>
      <c r="AP842" s="80">
        <f t="shared" si="333"/>
        <v>5.5925569914601313E-3</v>
      </c>
      <c r="AQ842" s="80">
        <f t="shared" si="333"/>
        <v>5.586425090611761E-3</v>
      </c>
      <c r="AR842" s="80">
        <f t="shared" si="333"/>
        <v>5.5639354025405052E-3</v>
      </c>
      <c r="AS842" s="80">
        <f t="shared" si="333"/>
        <v>5.4814510416755884E-3</v>
      </c>
      <c r="AT842" s="80">
        <f t="shared" si="333"/>
        <v>5.1789273836108747E-3</v>
      </c>
      <c r="AU842" s="80">
        <f t="shared" si="325"/>
        <v>4.0693807318081809E-3</v>
      </c>
    </row>
    <row r="843" spans="26:47" x14ac:dyDescent="0.2">
      <c r="Z843">
        <f t="shared" si="316"/>
        <v>0</v>
      </c>
      <c r="AA843" s="80">
        <f t="shared" si="317"/>
        <v>3.4471155238050962E-3</v>
      </c>
      <c r="AB843" s="80">
        <f t="shared" si="329"/>
        <v>-9999</v>
      </c>
      <c r="AC843" s="80">
        <f t="shared" si="330"/>
        <v>0</v>
      </c>
      <c r="AD843" s="80">
        <f t="shared" si="326"/>
        <v>-9999</v>
      </c>
      <c r="AE843" s="80">
        <f t="shared" si="331"/>
        <v>0</v>
      </c>
      <c r="AF843">
        <f t="shared" si="327"/>
        <v>-9999</v>
      </c>
      <c r="AG843" s="106"/>
      <c r="AH843">
        <f t="shared" si="318"/>
        <v>-4.7256811237064993E-4</v>
      </c>
      <c r="AI843">
        <f t="shared" si="319"/>
        <v>1.2726506571333673</v>
      </c>
      <c r="AJ843">
        <f t="shared" si="320"/>
        <v>-1.9192477769216735E-2</v>
      </c>
      <c r="AK843">
        <f t="shared" si="321"/>
        <v>2.0177893546708442E-3</v>
      </c>
      <c r="AL843">
        <f t="shared" si="322"/>
        <v>7.400504878085557E-3</v>
      </c>
      <c r="AM843">
        <f t="shared" si="323"/>
        <v>3.7002693269247286E-3</v>
      </c>
      <c r="AN843" s="80">
        <f t="shared" si="333"/>
        <v>5.5946847242161011E-3</v>
      </c>
      <c r="AO843" s="80">
        <f t="shared" si="333"/>
        <v>5.5942288779216968E-3</v>
      </c>
      <c r="AP843" s="80">
        <f t="shared" si="333"/>
        <v>5.5925569914601313E-3</v>
      </c>
      <c r="AQ843" s="80">
        <f t="shared" si="333"/>
        <v>5.586425090611761E-3</v>
      </c>
      <c r="AR843" s="80">
        <f t="shared" si="333"/>
        <v>5.5639354025405052E-3</v>
      </c>
      <c r="AS843" s="80">
        <f t="shared" si="333"/>
        <v>5.4814510416755884E-3</v>
      </c>
      <c r="AT843" s="80">
        <f t="shared" si="333"/>
        <v>5.1789273836108747E-3</v>
      </c>
      <c r="AU843" s="80">
        <f t="shared" si="325"/>
        <v>4.0693807318081809E-3</v>
      </c>
    </row>
    <row r="844" spans="26:47" x14ac:dyDescent="0.2">
      <c r="Z844">
        <f t="shared" si="316"/>
        <v>0</v>
      </c>
      <c r="AA844" s="80">
        <f t="shared" si="317"/>
        <v>3.4471155238050962E-3</v>
      </c>
      <c r="AB844" s="80">
        <f t="shared" si="329"/>
        <v>-9999</v>
      </c>
      <c r="AC844" s="80">
        <f t="shared" si="330"/>
        <v>0</v>
      </c>
      <c r="AD844" s="80">
        <f t="shared" si="326"/>
        <v>-9999</v>
      </c>
      <c r="AE844" s="80">
        <f t="shared" si="331"/>
        <v>0</v>
      </c>
      <c r="AF844">
        <f t="shared" si="327"/>
        <v>-9999</v>
      </c>
      <c r="AG844" s="106"/>
      <c r="AH844">
        <f t="shared" si="318"/>
        <v>-4.7256811237064993E-4</v>
      </c>
      <c r="AI844">
        <f t="shared" si="319"/>
        <v>1.2726506571333673</v>
      </c>
      <c r="AJ844">
        <f t="shared" si="320"/>
        <v>-1.9192477769216735E-2</v>
      </c>
      <c r="AK844">
        <f t="shared" si="321"/>
        <v>2.0177893546708442E-3</v>
      </c>
      <c r="AL844">
        <f t="shared" si="322"/>
        <v>7.400504878085557E-3</v>
      </c>
      <c r="AM844">
        <f t="shared" si="323"/>
        <v>3.7002693269247286E-3</v>
      </c>
      <c r="AN844" s="80">
        <f t="shared" si="333"/>
        <v>5.5946847242161011E-3</v>
      </c>
      <c r="AO844" s="80">
        <f t="shared" si="333"/>
        <v>5.5942288779216968E-3</v>
      </c>
      <c r="AP844" s="80">
        <f t="shared" si="333"/>
        <v>5.5925569914601313E-3</v>
      </c>
      <c r="AQ844" s="80">
        <f t="shared" si="333"/>
        <v>5.586425090611761E-3</v>
      </c>
      <c r="AR844" s="80">
        <f t="shared" si="333"/>
        <v>5.5639354025405052E-3</v>
      </c>
      <c r="AS844" s="80">
        <f t="shared" si="333"/>
        <v>5.4814510416755884E-3</v>
      </c>
      <c r="AT844" s="80">
        <f t="shared" si="333"/>
        <v>5.1789273836108747E-3</v>
      </c>
      <c r="AU844" s="80">
        <f t="shared" si="325"/>
        <v>4.0693807318081809E-3</v>
      </c>
    </row>
    <row r="845" spans="26:47" x14ac:dyDescent="0.2">
      <c r="Z845">
        <f t="shared" si="316"/>
        <v>0</v>
      </c>
      <c r="AA845" s="80">
        <f t="shared" si="317"/>
        <v>3.4471155238050962E-3</v>
      </c>
      <c r="AB845" s="80">
        <f t="shared" si="329"/>
        <v>-9999</v>
      </c>
      <c r="AC845" s="80">
        <f t="shared" si="330"/>
        <v>0</v>
      </c>
      <c r="AD845" s="80">
        <f t="shared" si="326"/>
        <v>-9999</v>
      </c>
      <c r="AE845" s="80">
        <f t="shared" si="331"/>
        <v>0</v>
      </c>
      <c r="AF845">
        <f t="shared" si="327"/>
        <v>-9999</v>
      </c>
      <c r="AG845" s="106"/>
      <c r="AH845">
        <f t="shared" si="318"/>
        <v>-4.7256811237064993E-4</v>
      </c>
      <c r="AI845">
        <f t="shared" si="319"/>
        <v>1.2726506571333673</v>
      </c>
      <c r="AJ845">
        <f t="shared" si="320"/>
        <v>-1.9192477769216735E-2</v>
      </c>
      <c r="AK845">
        <f t="shared" si="321"/>
        <v>2.0177893546708442E-3</v>
      </c>
      <c r="AL845">
        <f t="shared" si="322"/>
        <v>7.400504878085557E-3</v>
      </c>
      <c r="AM845">
        <f t="shared" si="323"/>
        <v>3.7002693269247286E-3</v>
      </c>
      <c r="AN845" s="80">
        <f t="shared" si="333"/>
        <v>5.5946847242161011E-3</v>
      </c>
      <c r="AO845" s="80">
        <f t="shared" si="333"/>
        <v>5.5942288779216968E-3</v>
      </c>
      <c r="AP845" s="80">
        <f t="shared" si="333"/>
        <v>5.5925569914601313E-3</v>
      </c>
      <c r="AQ845" s="80">
        <f t="shared" si="333"/>
        <v>5.586425090611761E-3</v>
      </c>
      <c r="AR845" s="80">
        <f t="shared" si="333"/>
        <v>5.5639354025405052E-3</v>
      </c>
      <c r="AS845" s="80">
        <f t="shared" si="333"/>
        <v>5.4814510416755884E-3</v>
      </c>
      <c r="AT845" s="80">
        <f t="shared" si="333"/>
        <v>5.1789273836108747E-3</v>
      </c>
      <c r="AU845" s="80">
        <f t="shared" si="325"/>
        <v>4.0693807318081809E-3</v>
      </c>
    </row>
    <row r="846" spans="26:47" x14ac:dyDescent="0.2">
      <c r="Z846">
        <f t="shared" si="316"/>
        <v>0</v>
      </c>
      <c r="AA846" s="80">
        <f t="shared" si="317"/>
        <v>3.4471155238050962E-3</v>
      </c>
      <c r="AB846" s="80">
        <f t="shared" si="329"/>
        <v>-9999</v>
      </c>
      <c r="AC846" s="80">
        <f t="shared" si="330"/>
        <v>0</v>
      </c>
      <c r="AD846" s="80">
        <f t="shared" si="326"/>
        <v>-9999</v>
      </c>
      <c r="AE846" s="80">
        <f t="shared" si="331"/>
        <v>0</v>
      </c>
      <c r="AF846">
        <f t="shared" si="327"/>
        <v>-9999</v>
      </c>
      <c r="AG846" s="106"/>
      <c r="AH846">
        <f t="shared" si="318"/>
        <v>-4.7256811237064993E-4</v>
      </c>
      <c r="AI846">
        <f t="shared" si="319"/>
        <v>1.2726506571333673</v>
      </c>
      <c r="AJ846">
        <f t="shared" si="320"/>
        <v>-1.9192477769216735E-2</v>
      </c>
      <c r="AK846">
        <f t="shared" si="321"/>
        <v>2.0177893546708442E-3</v>
      </c>
      <c r="AL846">
        <f t="shared" si="322"/>
        <v>7.400504878085557E-3</v>
      </c>
      <c r="AM846">
        <f t="shared" si="323"/>
        <v>3.7002693269247286E-3</v>
      </c>
      <c r="AN846" s="80">
        <f t="shared" si="333"/>
        <v>5.5946847242161011E-3</v>
      </c>
      <c r="AO846" s="80">
        <f t="shared" si="333"/>
        <v>5.5942288779216968E-3</v>
      </c>
      <c r="AP846" s="80">
        <f t="shared" si="333"/>
        <v>5.5925569914601313E-3</v>
      </c>
      <c r="AQ846" s="80">
        <f t="shared" si="333"/>
        <v>5.586425090611761E-3</v>
      </c>
      <c r="AR846" s="80">
        <f t="shared" si="333"/>
        <v>5.5639354025405052E-3</v>
      </c>
      <c r="AS846" s="80">
        <f t="shared" si="333"/>
        <v>5.4814510416755884E-3</v>
      </c>
      <c r="AT846" s="80">
        <f t="shared" si="333"/>
        <v>5.1789273836108747E-3</v>
      </c>
      <c r="AU846" s="80">
        <f t="shared" si="325"/>
        <v>4.0693807318081809E-3</v>
      </c>
    </row>
    <row r="847" spans="26:47" x14ac:dyDescent="0.2">
      <c r="Z847">
        <f t="shared" si="316"/>
        <v>0</v>
      </c>
      <c r="AA847" s="80">
        <f t="shared" si="317"/>
        <v>3.4471155238050962E-3</v>
      </c>
      <c r="AB847" s="80">
        <f t="shared" si="329"/>
        <v>-9999</v>
      </c>
      <c r="AC847" s="80">
        <f t="shared" si="330"/>
        <v>0</v>
      </c>
      <c r="AD847" s="80">
        <f t="shared" si="326"/>
        <v>-9999</v>
      </c>
      <c r="AE847" s="80">
        <f t="shared" si="331"/>
        <v>0</v>
      </c>
      <c r="AF847">
        <f t="shared" si="327"/>
        <v>-9999</v>
      </c>
      <c r="AG847" s="106"/>
      <c r="AH847">
        <f t="shared" si="318"/>
        <v>-4.7256811237064993E-4</v>
      </c>
      <c r="AI847">
        <f t="shared" si="319"/>
        <v>1.2726506571333673</v>
      </c>
      <c r="AJ847">
        <f t="shared" si="320"/>
        <v>-1.9192477769216735E-2</v>
      </c>
      <c r="AK847">
        <f t="shared" si="321"/>
        <v>2.0177893546708442E-3</v>
      </c>
      <c r="AL847">
        <f t="shared" si="322"/>
        <v>7.400504878085557E-3</v>
      </c>
      <c r="AM847">
        <f t="shared" si="323"/>
        <v>3.7002693269247286E-3</v>
      </c>
      <c r="AN847" s="80">
        <f t="shared" si="333"/>
        <v>5.5946847242161011E-3</v>
      </c>
      <c r="AO847" s="80">
        <f t="shared" si="333"/>
        <v>5.5942288779216968E-3</v>
      </c>
      <c r="AP847" s="80">
        <f t="shared" si="333"/>
        <v>5.5925569914601313E-3</v>
      </c>
      <c r="AQ847" s="80">
        <f t="shared" si="333"/>
        <v>5.586425090611761E-3</v>
      </c>
      <c r="AR847" s="80">
        <f t="shared" si="333"/>
        <v>5.5639354025405052E-3</v>
      </c>
      <c r="AS847" s="80">
        <f t="shared" si="333"/>
        <v>5.4814510416755884E-3</v>
      </c>
      <c r="AT847" s="80">
        <f t="shared" si="333"/>
        <v>5.1789273836108747E-3</v>
      </c>
      <c r="AU847" s="80">
        <f t="shared" si="325"/>
        <v>4.0693807318081809E-3</v>
      </c>
    </row>
    <row r="848" spans="26:47" x14ac:dyDescent="0.2">
      <c r="Z848">
        <f t="shared" si="316"/>
        <v>0</v>
      </c>
      <c r="AA848" s="80">
        <f t="shared" si="317"/>
        <v>3.4471155238050962E-3</v>
      </c>
      <c r="AB848" s="80">
        <f t="shared" si="329"/>
        <v>-9999</v>
      </c>
      <c r="AC848" s="80">
        <f t="shared" si="330"/>
        <v>0</v>
      </c>
      <c r="AD848" s="80">
        <f t="shared" si="326"/>
        <v>-9999</v>
      </c>
      <c r="AE848" s="80">
        <f t="shared" si="331"/>
        <v>0</v>
      </c>
      <c r="AF848">
        <f t="shared" si="327"/>
        <v>-9999</v>
      </c>
      <c r="AG848" s="106"/>
      <c r="AH848">
        <f t="shared" si="318"/>
        <v>-4.7256811237064993E-4</v>
      </c>
      <c r="AI848">
        <f t="shared" si="319"/>
        <v>1.2726506571333673</v>
      </c>
      <c r="AJ848">
        <f t="shared" si="320"/>
        <v>-1.9192477769216735E-2</v>
      </c>
      <c r="AK848">
        <f t="shared" si="321"/>
        <v>2.0177893546708442E-3</v>
      </c>
      <c r="AL848">
        <f t="shared" si="322"/>
        <v>7.400504878085557E-3</v>
      </c>
      <c r="AM848">
        <f t="shared" si="323"/>
        <v>3.7002693269247286E-3</v>
      </c>
      <c r="AN848" s="80">
        <f t="shared" si="333"/>
        <v>5.5946847242161011E-3</v>
      </c>
      <c r="AO848" s="80">
        <f t="shared" si="333"/>
        <v>5.5942288779216968E-3</v>
      </c>
      <c r="AP848" s="80">
        <f t="shared" si="333"/>
        <v>5.5925569914601313E-3</v>
      </c>
      <c r="AQ848" s="80">
        <f t="shared" si="333"/>
        <v>5.586425090611761E-3</v>
      </c>
      <c r="AR848" s="80">
        <f t="shared" si="333"/>
        <v>5.5639354025405052E-3</v>
      </c>
      <c r="AS848" s="80">
        <f t="shared" si="333"/>
        <v>5.4814510416755884E-3</v>
      </c>
      <c r="AT848" s="80">
        <f t="shared" si="333"/>
        <v>5.1789273836108747E-3</v>
      </c>
      <c r="AU848" s="80">
        <f t="shared" si="325"/>
        <v>4.0693807318081809E-3</v>
      </c>
    </row>
    <row r="849" spans="26:47" x14ac:dyDescent="0.2">
      <c r="Z849">
        <f t="shared" ref="Z849:Z912" si="334">F849</f>
        <v>0</v>
      </c>
      <c r="AA849" s="80">
        <f t="shared" ref="AA849:AA912" si="335">AB$3+AB$4*Z849+AB$5*Z849^2+AH849</f>
        <v>3.4471155238050962E-3</v>
      </c>
      <c r="AB849" s="80">
        <f t="shared" si="329"/>
        <v>-9999</v>
      </c>
      <c r="AC849" s="80">
        <f t="shared" si="330"/>
        <v>0</v>
      </c>
      <c r="AD849" s="80">
        <f t="shared" si="326"/>
        <v>-9999</v>
      </c>
      <c r="AE849" s="80">
        <f t="shared" si="331"/>
        <v>0</v>
      </c>
      <c r="AF849">
        <f t="shared" si="327"/>
        <v>-9999</v>
      </c>
      <c r="AG849" s="106"/>
      <c r="AH849">
        <f t="shared" ref="AH849:AH912" si="336">$AB$6*($AB$11/AI849*AJ849+$AB$12)</f>
        <v>-4.7256811237064993E-4</v>
      </c>
      <c r="AI849">
        <f t="shared" ref="AI849:AI912" si="337">1+$AB$7*COS(AL849)</f>
        <v>1.2726506571333673</v>
      </c>
      <c r="AJ849">
        <f t="shared" ref="AJ849:AJ912" si="338">SIN(AL849+RADIANS($AB$9))</f>
        <v>-1.9192477769216735E-2</v>
      </c>
      <c r="AK849">
        <f t="shared" ref="AK849:AK912" si="339">$AB$7*SIN(AL849)</f>
        <v>2.0177893546708442E-3</v>
      </c>
      <c r="AL849">
        <f t="shared" ref="AL849:AL912" si="340">2*ATAN(AM849)</f>
        <v>7.400504878085557E-3</v>
      </c>
      <c r="AM849">
        <f t="shared" ref="AM849:AM912" si="341">SQRT((1+$AB$7)/(1-$AB$7))*TAN(AN849/2)</f>
        <v>3.7002693269247286E-3</v>
      </c>
      <c r="AN849" s="80">
        <f t="shared" ref="AN849:AT864" si="342">$AU849+$AB$7*SIN(AO849)</f>
        <v>5.5946847242161011E-3</v>
      </c>
      <c r="AO849" s="80">
        <f t="shared" si="342"/>
        <v>5.5942288779216968E-3</v>
      </c>
      <c r="AP849" s="80">
        <f t="shared" si="342"/>
        <v>5.5925569914601313E-3</v>
      </c>
      <c r="AQ849" s="80">
        <f t="shared" si="342"/>
        <v>5.586425090611761E-3</v>
      </c>
      <c r="AR849" s="80">
        <f t="shared" si="342"/>
        <v>5.5639354025405052E-3</v>
      </c>
      <c r="AS849" s="80">
        <f t="shared" si="342"/>
        <v>5.4814510416755884E-3</v>
      </c>
      <c r="AT849" s="80">
        <f t="shared" si="342"/>
        <v>5.1789273836108747E-3</v>
      </c>
      <c r="AU849" s="80">
        <f t="shared" ref="AU849:AU912" si="343">RADIANS($AB$9)+$AB$18*(F849-AB$15)</f>
        <v>4.0693807318081809E-3</v>
      </c>
    </row>
    <row r="850" spans="26:47" x14ac:dyDescent="0.2">
      <c r="Z850">
        <f t="shared" si="334"/>
        <v>0</v>
      </c>
      <c r="AA850" s="80">
        <f t="shared" si="335"/>
        <v>3.4471155238050962E-3</v>
      </c>
      <c r="AB850" s="80">
        <f t="shared" si="329"/>
        <v>-9999</v>
      </c>
      <c r="AC850" s="80">
        <f t="shared" si="330"/>
        <v>0</v>
      </c>
      <c r="AD850" s="80">
        <f t="shared" ref="AD850:AD913" si="344">IF(S850&lt;&gt;0,G850-AA850, -9999)</f>
        <v>-9999</v>
      </c>
      <c r="AE850" s="80">
        <f t="shared" si="331"/>
        <v>0</v>
      </c>
      <c r="AF850">
        <f t="shared" ref="AF850:AF913" si="345">IF(S850&lt;&gt;0,G850-P850, -9999)</f>
        <v>-9999</v>
      </c>
      <c r="AG850" s="106"/>
      <c r="AH850">
        <f t="shared" si="336"/>
        <v>-4.7256811237064993E-4</v>
      </c>
      <c r="AI850">
        <f t="shared" si="337"/>
        <v>1.2726506571333673</v>
      </c>
      <c r="AJ850">
        <f t="shared" si="338"/>
        <v>-1.9192477769216735E-2</v>
      </c>
      <c r="AK850">
        <f t="shared" si="339"/>
        <v>2.0177893546708442E-3</v>
      </c>
      <c r="AL850">
        <f t="shared" si="340"/>
        <v>7.400504878085557E-3</v>
      </c>
      <c r="AM850">
        <f t="shared" si="341"/>
        <v>3.7002693269247286E-3</v>
      </c>
      <c r="AN850" s="80">
        <f t="shared" si="342"/>
        <v>5.5946847242161011E-3</v>
      </c>
      <c r="AO850" s="80">
        <f t="shared" si="342"/>
        <v>5.5942288779216968E-3</v>
      </c>
      <c r="AP850" s="80">
        <f t="shared" si="342"/>
        <v>5.5925569914601313E-3</v>
      </c>
      <c r="AQ850" s="80">
        <f t="shared" si="342"/>
        <v>5.586425090611761E-3</v>
      </c>
      <c r="AR850" s="80">
        <f t="shared" si="342"/>
        <v>5.5639354025405052E-3</v>
      </c>
      <c r="AS850" s="80">
        <f t="shared" si="342"/>
        <v>5.4814510416755884E-3</v>
      </c>
      <c r="AT850" s="80">
        <f t="shared" si="342"/>
        <v>5.1789273836108747E-3</v>
      </c>
      <c r="AU850" s="80">
        <f t="shared" si="343"/>
        <v>4.0693807318081809E-3</v>
      </c>
    </row>
    <row r="851" spans="26:47" x14ac:dyDescent="0.2">
      <c r="Z851">
        <f t="shared" si="334"/>
        <v>0</v>
      </c>
      <c r="AA851" s="80">
        <f t="shared" si="335"/>
        <v>3.4471155238050962E-3</v>
      </c>
      <c r="AB851" s="80">
        <f t="shared" si="329"/>
        <v>-9999</v>
      </c>
      <c r="AC851" s="80">
        <f t="shared" si="330"/>
        <v>0</v>
      </c>
      <c r="AD851" s="80">
        <f t="shared" si="344"/>
        <v>-9999</v>
      </c>
      <c r="AE851" s="80">
        <f t="shared" si="331"/>
        <v>0</v>
      </c>
      <c r="AF851">
        <f t="shared" si="345"/>
        <v>-9999</v>
      </c>
      <c r="AG851" s="106"/>
      <c r="AH851">
        <f t="shared" si="336"/>
        <v>-4.7256811237064993E-4</v>
      </c>
      <c r="AI851">
        <f t="shared" si="337"/>
        <v>1.2726506571333673</v>
      </c>
      <c r="AJ851">
        <f t="shared" si="338"/>
        <v>-1.9192477769216735E-2</v>
      </c>
      <c r="AK851">
        <f t="shared" si="339"/>
        <v>2.0177893546708442E-3</v>
      </c>
      <c r="AL851">
        <f t="shared" si="340"/>
        <v>7.400504878085557E-3</v>
      </c>
      <c r="AM851">
        <f t="shared" si="341"/>
        <v>3.7002693269247286E-3</v>
      </c>
      <c r="AN851" s="80">
        <f t="shared" si="342"/>
        <v>5.5946847242161011E-3</v>
      </c>
      <c r="AO851" s="80">
        <f t="shared" si="342"/>
        <v>5.5942288779216968E-3</v>
      </c>
      <c r="AP851" s="80">
        <f t="shared" si="342"/>
        <v>5.5925569914601313E-3</v>
      </c>
      <c r="AQ851" s="80">
        <f t="shared" si="342"/>
        <v>5.586425090611761E-3</v>
      </c>
      <c r="AR851" s="80">
        <f t="shared" si="342"/>
        <v>5.5639354025405052E-3</v>
      </c>
      <c r="AS851" s="80">
        <f t="shared" si="342"/>
        <v>5.4814510416755884E-3</v>
      </c>
      <c r="AT851" s="80">
        <f t="shared" si="342"/>
        <v>5.1789273836108747E-3</v>
      </c>
      <c r="AU851" s="80">
        <f t="shared" si="343"/>
        <v>4.0693807318081809E-3</v>
      </c>
    </row>
    <row r="852" spans="26:47" x14ac:dyDescent="0.2">
      <c r="Z852">
        <f t="shared" si="334"/>
        <v>0</v>
      </c>
      <c r="AA852" s="80">
        <f t="shared" si="335"/>
        <v>3.4471155238050962E-3</v>
      </c>
      <c r="AB852" s="80">
        <f t="shared" si="329"/>
        <v>-9999</v>
      </c>
      <c r="AC852" s="80">
        <f t="shared" si="330"/>
        <v>0</v>
      </c>
      <c r="AD852" s="80">
        <f t="shared" si="344"/>
        <v>-9999</v>
      </c>
      <c r="AE852" s="80">
        <f t="shared" si="331"/>
        <v>0</v>
      </c>
      <c r="AF852">
        <f t="shared" si="345"/>
        <v>-9999</v>
      </c>
      <c r="AG852" s="106"/>
      <c r="AH852">
        <f t="shared" si="336"/>
        <v>-4.7256811237064993E-4</v>
      </c>
      <c r="AI852">
        <f t="shared" si="337"/>
        <v>1.2726506571333673</v>
      </c>
      <c r="AJ852">
        <f t="shared" si="338"/>
        <v>-1.9192477769216735E-2</v>
      </c>
      <c r="AK852">
        <f t="shared" si="339"/>
        <v>2.0177893546708442E-3</v>
      </c>
      <c r="AL852">
        <f t="shared" si="340"/>
        <v>7.400504878085557E-3</v>
      </c>
      <c r="AM852">
        <f t="shared" si="341"/>
        <v>3.7002693269247286E-3</v>
      </c>
      <c r="AN852" s="80">
        <f t="shared" si="342"/>
        <v>5.5946847242161011E-3</v>
      </c>
      <c r="AO852" s="80">
        <f t="shared" si="342"/>
        <v>5.5942288779216968E-3</v>
      </c>
      <c r="AP852" s="80">
        <f t="shared" si="342"/>
        <v>5.5925569914601313E-3</v>
      </c>
      <c r="AQ852" s="80">
        <f t="shared" si="342"/>
        <v>5.586425090611761E-3</v>
      </c>
      <c r="AR852" s="80">
        <f t="shared" si="342"/>
        <v>5.5639354025405052E-3</v>
      </c>
      <c r="AS852" s="80">
        <f t="shared" si="342"/>
        <v>5.4814510416755884E-3</v>
      </c>
      <c r="AT852" s="80">
        <f t="shared" si="342"/>
        <v>5.1789273836108747E-3</v>
      </c>
      <c r="AU852" s="80">
        <f t="shared" si="343"/>
        <v>4.0693807318081809E-3</v>
      </c>
    </row>
    <row r="853" spans="26:47" x14ac:dyDescent="0.2">
      <c r="Z853">
        <f t="shared" si="334"/>
        <v>0</v>
      </c>
      <c r="AA853" s="80">
        <f t="shared" si="335"/>
        <v>3.4471155238050962E-3</v>
      </c>
      <c r="AB853" s="80">
        <f t="shared" si="329"/>
        <v>-9999</v>
      </c>
      <c r="AC853" s="80">
        <f t="shared" si="330"/>
        <v>0</v>
      </c>
      <c r="AD853" s="80">
        <f t="shared" si="344"/>
        <v>-9999</v>
      </c>
      <c r="AE853" s="80">
        <f t="shared" si="331"/>
        <v>0</v>
      </c>
      <c r="AF853">
        <f t="shared" si="345"/>
        <v>-9999</v>
      </c>
      <c r="AG853" s="106"/>
      <c r="AH853">
        <f t="shared" si="336"/>
        <v>-4.7256811237064993E-4</v>
      </c>
      <c r="AI853">
        <f t="shared" si="337"/>
        <v>1.2726506571333673</v>
      </c>
      <c r="AJ853">
        <f t="shared" si="338"/>
        <v>-1.9192477769216735E-2</v>
      </c>
      <c r="AK853">
        <f t="shared" si="339"/>
        <v>2.0177893546708442E-3</v>
      </c>
      <c r="AL853">
        <f t="shared" si="340"/>
        <v>7.400504878085557E-3</v>
      </c>
      <c r="AM853">
        <f t="shared" si="341"/>
        <v>3.7002693269247286E-3</v>
      </c>
      <c r="AN853" s="80">
        <f t="shared" si="342"/>
        <v>5.5946847242161011E-3</v>
      </c>
      <c r="AO853" s="80">
        <f t="shared" si="342"/>
        <v>5.5942288779216968E-3</v>
      </c>
      <c r="AP853" s="80">
        <f t="shared" si="342"/>
        <v>5.5925569914601313E-3</v>
      </c>
      <c r="AQ853" s="80">
        <f t="shared" si="342"/>
        <v>5.586425090611761E-3</v>
      </c>
      <c r="AR853" s="80">
        <f t="shared" si="342"/>
        <v>5.5639354025405052E-3</v>
      </c>
      <c r="AS853" s="80">
        <f t="shared" si="342"/>
        <v>5.4814510416755884E-3</v>
      </c>
      <c r="AT853" s="80">
        <f t="shared" si="342"/>
        <v>5.1789273836108747E-3</v>
      </c>
      <c r="AU853" s="80">
        <f t="shared" si="343"/>
        <v>4.0693807318081809E-3</v>
      </c>
    </row>
    <row r="854" spans="26:47" x14ac:dyDescent="0.2">
      <c r="Z854">
        <f t="shared" si="334"/>
        <v>0</v>
      </c>
      <c r="AA854" s="80">
        <f t="shared" si="335"/>
        <v>3.4471155238050962E-3</v>
      </c>
      <c r="AB854" s="80">
        <f t="shared" si="329"/>
        <v>-9999</v>
      </c>
      <c r="AC854" s="80">
        <f t="shared" si="330"/>
        <v>0</v>
      </c>
      <c r="AD854" s="80">
        <f t="shared" si="344"/>
        <v>-9999</v>
      </c>
      <c r="AE854" s="80">
        <f t="shared" si="331"/>
        <v>0</v>
      </c>
      <c r="AF854">
        <f t="shared" si="345"/>
        <v>-9999</v>
      </c>
      <c r="AG854" s="106"/>
      <c r="AH854">
        <f t="shared" si="336"/>
        <v>-4.7256811237064993E-4</v>
      </c>
      <c r="AI854">
        <f t="shared" si="337"/>
        <v>1.2726506571333673</v>
      </c>
      <c r="AJ854">
        <f t="shared" si="338"/>
        <v>-1.9192477769216735E-2</v>
      </c>
      <c r="AK854">
        <f t="shared" si="339"/>
        <v>2.0177893546708442E-3</v>
      </c>
      <c r="AL854">
        <f t="shared" si="340"/>
        <v>7.400504878085557E-3</v>
      </c>
      <c r="AM854">
        <f t="shared" si="341"/>
        <v>3.7002693269247286E-3</v>
      </c>
      <c r="AN854" s="80">
        <f t="shared" si="342"/>
        <v>5.5946847242161011E-3</v>
      </c>
      <c r="AO854" s="80">
        <f t="shared" si="342"/>
        <v>5.5942288779216968E-3</v>
      </c>
      <c r="AP854" s="80">
        <f t="shared" si="342"/>
        <v>5.5925569914601313E-3</v>
      </c>
      <c r="AQ854" s="80">
        <f t="shared" si="342"/>
        <v>5.586425090611761E-3</v>
      </c>
      <c r="AR854" s="80">
        <f t="shared" si="342"/>
        <v>5.5639354025405052E-3</v>
      </c>
      <c r="AS854" s="80">
        <f t="shared" si="342"/>
        <v>5.4814510416755884E-3</v>
      </c>
      <c r="AT854" s="80">
        <f t="shared" si="342"/>
        <v>5.1789273836108747E-3</v>
      </c>
      <c r="AU854" s="80">
        <f t="shared" si="343"/>
        <v>4.0693807318081809E-3</v>
      </c>
    </row>
    <row r="855" spans="26:47" x14ac:dyDescent="0.2">
      <c r="Z855">
        <f t="shared" si="334"/>
        <v>0</v>
      </c>
      <c r="AA855" s="80">
        <f t="shared" si="335"/>
        <v>3.4471155238050962E-3</v>
      </c>
      <c r="AB855" s="80">
        <f t="shared" si="329"/>
        <v>-9999</v>
      </c>
      <c r="AC855" s="80">
        <f t="shared" si="330"/>
        <v>0</v>
      </c>
      <c r="AD855" s="80">
        <f t="shared" si="344"/>
        <v>-9999</v>
      </c>
      <c r="AE855" s="80">
        <f t="shared" si="331"/>
        <v>0</v>
      </c>
      <c r="AF855">
        <f t="shared" si="345"/>
        <v>-9999</v>
      </c>
      <c r="AG855" s="106"/>
      <c r="AH855">
        <f t="shared" si="336"/>
        <v>-4.7256811237064993E-4</v>
      </c>
      <c r="AI855">
        <f t="shared" si="337"/>
        <v>1.2726506571333673</v>
      </c>
      <c r="AJ855">
        <f t="shared" si="338"/>
        <v>-1.9192477769216735E-2</v>
      </c>
      <c r="AK855">
        <f t="shared" si="339"/>
        <v>2.0177893546708442E-3</v>
      </c>
      <c r="AL855">
        <f t="shared" si="340"/>
        <v>7.400504878085557E-3</v>
      </c>
      <c r="AM855">
        <f t="shared" si="341"/>
        <v>3.7002693269247286E-3</v>
      </c>
      <c r="AN855" s="80">
        <f t="shared" si="342"/>
        <v>5.5946847242161011E-3</v>
      </c>
      <c r="AO855" s="80">
        <f t="shared" si="342"/>
        <v>5.5942288779216968E-3</v>
      </c>
      <c r="AP855" s="80">
        <f t="shared" si="342"/>
        <v>5.5925569914601313E-3</v>
      </c>
      <c r="AQ855" s="80">
        <f t="shared" si="342"/>
        <v>5.586425090611761E-3</v>
      </c>
      <c r="AR855" s="80">
        <f t="shared" si="342"/>
        <v>5.5639354025405052E-3</v>
      </c>
      <c r="AS855" s="80">
        <f t="shared" si="342"/>
        <v>5.4814510416755884E-3</v>
      </c>
      <c r="AT855" s="80">
        <f t="shared" si="342"/>
        <v>5.1789273836108747E-3</v>
      </c>
      <c r="AU855" s="80">
        <f t="shared" si="343"/>
        <v>4.0693807318081809E-3</v>
      </c>
    </row>
    <row r="856" spans="26:47" x14ac:dyDescent="0.2">
      <c r="Z856">
        <f t="shared" si="334"/>
        <v>0</v>
      </c>
      <c r="AA856" s="80">
        <f t="shared" si="335"/>
        <v>3.4471155238050962E-3</v>
      </c>
      <c r="AB856" s="80">
        <f t="shared" si="329"/>
        <v>-9999</v>
      </c>
      <c r="AC856" s="80">
        <f t="shared" si="330"/>
        <v>0</v>
      </c>
      <c r="AD856" s="80">
        <f t="shared" si="344"/>
        <v>-9999</v>
      </c>
      <c r="AE856" s="80">
        <f t="shared" si="331"/>
        <v>0</v>
      </c>
      <c r="AF856">
        <f t="shared" si="345"/>
        <v>-9999</v>
      </c>
      <c r="AG856" s="106"/>
      <c r="AH856">
        <f t="shared" si="336"/>
        <v>-4.7256811237064993E-4</v>
      </c>
      <c r="AI856">
        <f t="shared" si="337"/>
        <v>1.2726506571333673</v>
      </c>
      <c r="AJ856">
        <f t="shared" si="338"/>
        <v>-1.9192477769216735E-2</v>
      </c>
      <c r="AK856">
        <f t="shared" si="339"/>
        <v>2.0177893546708442E-3</v>
      </c>
      <c r="AL856">
        <f t="shared" si="340"/>
        <v>7.400504878085557E-3</v>
      </c>
      <c r="AM856">
        <f t="shared" si="341"/>
        <v>3.7002693269247286E-3</v>
      </c>
      <c r="AN856" s="80">
        <f t="shared" si="342"/>
        <v>5.5946847242161011E-3</v>
      </c>
      <c r="AO856" s="80">
        <f t="shared" si="342"/>
        <v>5.5942288779216968E-3</v>
      </c>
      <c r="AP856" s="80">
        <f t="shared" si="342"/>
        <v>5.5925569914601313E-3</v>
      </c>
      <c r="AQ856" s="80">
        <f t="shared" si="342"/>
        <v>5.586425090611761E-3</v>
      </c>
      <c r="AR856" s="80">
        <f t="shared" si="342"/>
        <v>5.5639354025405052E-3</v>
      </c>
      <c r="AS856" s="80">
        <f t="shared" si="342"/>
        <v>5.4814510416755884E-3</v>
      </c>
      <c r="AT856" s="80">
        <f t="shared" si="342"/>
        <v>5.1789273836108747E-3</v>
      </c>
      <c r="AU856" s="80">
        <f t="shared" si="343"/>
        <v>4.0693807318081809E-3</v>
      </c>
    </row>
    <row r="857" spans="26:47" x14ac:dyDescent="0.2">
      <c r="Z857">
        <f t="shared" si="334"/>
        <v>0</v>
      </c>
      <c r="AA857" s="80">
        <f t="shared" si="335"/>
        <v>3.4471155238050962E-3</v>
      </c>
      <c r="AB857" s="80">
        <f t="shared" si="329"/>
        <v>-9999</v>
      </c>
      <c r="AC857" s="80">
        <f t="shared" si="330"/>
        <v>0</v>
      </c>
      <c r="AD857" s="80">
        <f t="shared" si="344"/>
        <v>-9999</v>
      </c>
      <c r="AE857" s="80">
        <f t="shared" si="331"/>
        <v>0</v>
      </c>
      <c r="AF857">
        <f t="shared" si="345"/>
        <v>-9999</v>
      </c>
      <c r="AG857" s="106"/>
      <c r="AH857">
        <f t="shared" si="336"/>
        <v>-4.7256811237064993E-4</v>
      </c>
      <c r="AI857">
        <f t="shared" si="337"/>
        <v>1.2726506571333673</v>
      </c>
      <c r="AJ857">
        <f t="shared" si="338"/>
        <v>-1.9192477769216735E-2</v>
      </c>
      <c r="AK857">
        <f t="shared" si="339"/>
        <v>2.0177893546708442E-3</v>
      </c>
      <c r="AL857">
        <f t="shared" si="340"/>
        <v>7.400504878085557E-3</v>
      </c>
      <c r="AM857">
        <f t="shared" si="341"/>
        <v>3.7002693269247286E-3</v>
      </c>
      <c r="AN857" s="80">
        <f t="shared" si="342"/>
        <v>5.5946847242161011E-3</v>
      </c>
      <c r="AO857" s="80">
        <f t="shared" si="342"/>
        <v>5.5942288779216968E-3</v>
      </c>
      <c r="AP857" s="80">
        <f t="shared" si="342"/>
        <v>5.5925569914601313E-3</v>
      </c>
      <c r="AQ857" s="80">
        <f t="shared" si="342"/>
        <v>5.586425090611761E-3</v>
      </c>
      <c r="AR857" s="80">
        <f t="shared" si="342"/>
        <v>5.5639354025405052E-3</v>
      </c>
      <c r="AS857" s="80">
        <f t="shared" si="342"/>
        <v>5.4814510416755884E-3</v>
      </c>
      <c r="AT857" s="80">
        <f t="shared" si="342"/>
        <v>5.1789273836108747E-3</v>
      </c>
      <c r="AU857" s="80">
        <f t="shared" si="343"/>
        <v>4.0693807318081809E-3</v>
      </c>
    </row>
    <row r="858" spans="26:47" x14ac:dyDescent="0.2">
      <c r="Z858">
        <f t="shared" si="334"/>
        <v>0</v>
      </c>
      <c r="AA858" s="80">
        <f t="shared" si="335"/>
        <v>3.4471155238050962E-3</v>
      </c>
      <c r="AB858" s="80">
        <f t="shared" si="329"/>
        <v>-9999</v>
      </c>
      <c r="AC858" s="80">
        <f t="shared" si="330"/>
        <v>0</v>
      </c>
      <c r="AD858" s="80">
        <f t="shared" si="344"/>
        <v>-9999</v>
      </c>
      <c r="AE858" s="80">
        <f t="shared" si="331"/>
        <v>0</v>
      </c>
      <c r="AF858">
        <f t="shared" si="345"/>
        <v>-9999</v>
      </c>
      <c r="AG858" s="106"/>
      <c r="AH858">
        <f t="shared" si="336"/>
        <v>-4.7256811237064993E-4</v>
      </c>
      <c r="AI858">
        <f t="shared" si="337"/>
        <v>1.2726506571333673</v>
      </c>
      <c r="AJ858">
        <f t="shared" si="338"/>
        <v>-1.9192477769216735E-2</v>
      </c>
      <c r="AK858">
        <f t="shared" si="339"/>
        <v>2.0177893546708442E-3</v>
      </c>
      <c r="AL858">
        <f t="shared" si="340"/>
        <v>7.400504878085557E-3</v>
      </c>
      <c r="AM858">
        <f t="shared" si="341"/>
        <v>3.7002693269247286E-3</v>
      </c>
      <c r="AN858" s="80">
        <f t="shared" si="342"/>
        <v>5.5946847242161011E-3</v>
      </c>
      <c r="AO858" s="80">
        <f t="shared" si="342"/>
        <v>5.5942288779216968E-3</v>
      </c>
      <c r="AP858" s="80">
        <f t="shared" si="342"/>
        <v>5.5925569914601313E-3</v>
      </c>
      <c r="AQ858" s="80">
        <f t="shared" si="342"/>
        <v>5.586425090611761E-3</v>
      </c>
      <c r="AR858" s="80">
        <f t="shared" si="342"/>
        <v>5.5639354025405052E-3</v>
      </c>
      <c r="AS858" s="80">
        <f t="shared" si="342"/>
        <v>5.4814510416755884E-3</v>
      </c>
      <c r="AT858" s="80">
        <f t="shared" si="342"/>
        <v>5.1789273836108747E-3</v>
      </c>
      <c r="AU858" s="80">
        <f t="shared" si="343"/>
        <v>4.0693807318081809E-3</v>
      </c>
    </row>
    <row r="859" spans="26:47" x14ac:dyDescent="0.2">
      <c r="Z859">
        <f t="shared" si="334"/>
        <v>0</v>
      </c>
      <c r="AA859" s="80">
        <f t="shared" si="335"/>
        <v>3.4471155238050962E-3</v>
      </c>
      <c r="AB859" s="80">
        <f t="shared" si="329"/>
        <v>-9999</v>
      </c>
      <c r="AC859" s="80">
        <f t="shared" si="330"/>
        <v>0</v>
      </c>
      <c r="AD859" s="80">
        <f t="shared" si="344"/>
        <v>-9999</v>
      </c>
      <c r="AE859" s="80">
        <f t="shared" si="331"/>
        <v>0</v>
      </c>
      <c r="AF859">
        <f t="shared" si="345"/>
        <v>-9999</v>
      </c>
      <c r="AG859" s="106"/>
      <c r="AH859">
        <f t="shared" si="336"/>
        <v>-4.7256811237064993E-4</v>
      </c>
      <c r="AI859">
        <f t="shared" si="337"/>
        <v>1.2726506571333673</v>
      </c>
      <c r="AJ859">
        <f t="shared" si="338"/>
        <v>-1.9192477769216735E-2</v>
      </c>
      <c r="AK859">
        <f t="shared" si="339"/>
        <v>2.0177893546708442E-3</v>
      </c>
      <c r="AL859">
        <f t="shared" si="340"/>
        <v>7.400504878085557E-3</v>
      </c>
      <c r="AM859">
        <f t="shared" si="341"/>
        <v>3.7002693269247286E-3</v>
      </c>
      <c r="AN859" s="80">
        <f t="shared" si="342"/>
        <v>5.5946847242161011E-3</v>
      </c>
      <c r="AO859" s="80">
        <f t="shared" si="342"/>
        <v>5.5942288779216968E-3</v>
      </c>
      <c r="AP859" s="80">
        <f t="shared" si="342"/>
        <v>5.5925569914601313E-3</v>
      </c>
      <c r="AQ859" s="80">
        <f t="shared" si="342"/>
        <v>5.586425090611761E-3</v>
      </c>
      <c r="AR859" s="80">
        <f t="shared" si="342"/>
        <v>5.5639354025405052E-3</v>
      </c>
      <c r="AS859" s="80">
        <f t="shared" si="342"/>
        <v>5.4814510416755884E-3</v>
      </c>
      <c r="AT859" s="80">
        <f t="shared" si="342"/>
        <v>5.1789273836108747E-3</v>
      </c>
      <c r="AU859" s="80">
        <f t="shared" si="343"/>
        <v>4.0693807318081809E-3</v>
      </c>
    </row>
    <row r="860" spans="26:47" x14ac:dyDescent="0.2">
      <c r="Z860">
        <f t="shared" si="334"/>
        <v>0</v>
      </c>
      <c r="AA860" s="80">
        <f t="shared" si="335"/>
        <v>3.4471155238050962E-3</v>
      </c>
      <c r="AB860" s="80">
        <f t="shared" si="329"/>
        <v>-9999</v>
      </c>
      <c r="AC860" s="80">
        <f t="shared" si="330"/>
        <v>0</v>
      </c>
      <c r="AD860" s="80">
        <f t="shared" si="344"/>
        <v>-9999</v>
      </c>
      <c r="AE860" s="80">
        <f t="shared" si="331"/>
        <v>0</v>
      </c>
      <c r="AF860">
        <f t="shared" si="345"/>
        <v>-9999</v>
      </c>
      <c r="AG860" s="106"/>
      <c r="AH860">
        <f t="shared" si="336"/>
        <v>-4.7256811237064993E-4</v>
      </c>
      <c r="AI860">
        <f t="shared" si="337"/>
        <v>1.2726506571333673</v>
      </c>
      <c r="AJ860">
        <f t="shared" si="338"/>
        <v>-1.9192477769216735E-2</v>
      </c>
      <c r="AK860">
        <f t="shared" si="339"/>
        <v>2.0177893546708442E-3</v>
      </c>
      <c r="AL860">
        <f t="shared" si="340"/>
        <v>7.400504878085557E-3</v>
      </c>
      <c r="AM860">
        <f t="shared" si="341"/>
        <v>3.7002693269247286E-3</v>
      </c>
      <c r="AN860" s="80">
        <f t="shared" si="342"/>
        <v>5.5946847242161011E-3</v>
      </c>
      <c r="AO860" s="80">
        <f t="shared" si="342"/>
        <v>5.5942288779216968E-3</v>
      </c>
      <c r="AP860" s="80">
        <f t="shared" si="342"/>
        <v>5.5925569914601313E-3</v>
      </c>
      <c r="AQ860" s="80">
        <f t="shared" si="342"/>
        <v>5.586425090611761E-3</v>
      </c>
      <c r="AR860" s="80">
        <f t="shared" si="342"/>
        <v>5.5639354025405052E-3</v>
      </c>
      <c r="AS860" s="80">
        <f t="shared" si="342"/>
        <v>5.4814510416755884E-3</v>
      </c>
      <c r="AT860" s="80">
        <f t="shared" si="342"/>
        <v>5.1789273836108747E-3</v>
      </c>
      <c r="AU860" s="80">
        <f t="shared" si="343"/>
        <v>4.0693807318081809E-3</v>
      </c>
    </row>
    <row r="861" spans="26:47" x14ac:dyDescent="0.2">
      <c r="Z861">
        <f t="shared" si="334"/>
        <v>0</v>
      </c>
      <c r="AA861" s="80">
        <f t="shared" si="335"/>
        <v>3.4471155238050962E-3</v>
      </c>
      <c r="AB861" s="80">
        <f t="shared" si="329"/>
        <v>-9999</v>
      </c>
      <c r="AC861" s="80">
        <f t="shared" si="330"/>
        <v>0</v>
      </c>
      <c r="AD861" s="80">
        <f t="shared" si="344"/>
        <v>-9999</v>
      </c>
      <c r="AE861" s="80">
        <f t="shared" si="331"/>
        <v>0</v>
      </c>
      <c r="AF861">
        <f t="shared" si="345"/>
        <v>-9999</v>
      </c>
      <c r="AG861" s="106"/>
      <c r="AH861">
        <f t="shared" si="336"/>
        <v>-4.7256811237064993E-4</v>
      </c>
      <c r="AI861">
        <f t="shared" si="337"/>
        <v>1.2726506571333673</v>
      </c>
      <c r="AJ861">
        <f t="shared" si="338"/>
        <v>-1.9192477769216735E-2</v>
      </c>
      <c r="AK861">
        <f t="shared" si="339"/>
        <v>2.0177893546708442E-3</v>
      </c>
      <c r="AL861">
        <f t="shared" si="340"/>
        <v>7.400504878085557E-3</v>
      </c>
      <c r="AM861">
        <f t="shared" si="341"/>
        <v>3.7002693269247286E-3</v>
      </c>
      <c r="AN861" s="80">
        <f t="shared" si="342"/>
        <v>5.5946847242161011E-3</v>
      </c>
      <c r="AO861" s="80">
        <f t="shared" si="342"/>
        <v>5.5942288779216968E-3</v>
      </c>
      <c r="AP861" s="80">
        <f t="shared" si="342"/>
        <v>5.5925569914601313E-3</v>
      </c>
      <c r="AQ861" s="80">
        <f t="shared" si="342"/>
        <v>5.586425090611761E-3</v>
      </c>
      <c r="AR861" s="80">
        <f t="shared" si="342"/>
        <v>5.5639354025405052E-3</v>
      </c>
      <c r="AS861" s="80">
        <f t="shared" si="342"/>
        <v>5.4814510416755884E-3</v>
      </c>
      <c r="AT861" s="80">
        <f t="shared" si="342"/>
        <v>5.1789273836108747E-3</v>
      </c>
      <c r="AU861" s="80">
        <f t="shared" si="343"/>
        <v>4.0693807318081809E-3</v>
      </c>
    </row>
    <row r="862" spans="26:47" x14ac:dyDescent="0.2">
      <c r="Z862">
        <f t="shared" si="334"/>
        <v>0</v>
      </c>
      <c r="AA862" s="80">
        <f t="shared" si="335"/>
        <v>3.4471155238050962E-3</v>
      </c>
      <c r="AB862" s="80">
        <f t="shared" si="329"/>
        <v>-9999</v>
      </c>
      <c r="AC862" s="80">
        <f t="shared" si="330"/>
        <v>0</v>
      </c>
      <c r="AD862" s="80">
        <f t="shared" si="344"/>
        <v>-9999</v>
      </c>
      <c r="AE862" s="80">
        <f t="shared" si="331"/>
        <v>0</v>
      </c>
      <c r="AF862">
        <f t="shared" si="345"/>
        <v>-9999</v>
      </c>
      <c r="AG862" s="106"/>
      <c r="AH862">
        <f t="shared" si="336"/>
        <v>-4.7256811237064993E-4</v>
      </c>
      <c r="AI862">
        <f t="shared" si="337"/>
        <v>1.2726506571333673</v>
      </c>
      <c r="AJ862">
        <f t="shared" si="338"/>
        <v>-1.9192477769216735E-2</v>
      </c>
      <c r="AK862">
        <f t="shared" si="339"/>
        <v>2.0177893546708442E-3</v>
      </c>
      <c r="AL862">
        <f t="shared" si="340"/>
        <v>7.400504878085557E-3</v>
      </c>
      <c r="AM862">
        <f t="shared" si="341"/>
        <v>3.7002693269247286E-3</v>
      </c>
      <c r="AN862" s="80">
        <f t="shared" si="342"/>
        <v>5.5946847242161011E-3</v>
      </c>
      <c r="AO862" s="80">
        <f t="shared" si="342"/>
        <v>5.5942288779216968E-3</v>
      </c>
      <c r="AP862" s="80">
        <f t="shared" si="342"/>
        <v>5.5925569914601313E-3</v>
      </c>
      <c r="AQ862" s="80">
        <f t="shared" si="342"/>
        <v>5.586425090611761E-3</v>
      </c>
      <c r="AR862" s="80">
        <f t="shared" si="342"/>
        <v>5.5639354025405052E-3</v>
      </c>
      <c r="AS862" s="80">
        <f t="shared" si="342"/>
        <v>5.4814510416755884E-3</v>
      </c>
      <c r="AT862" s="80">
        <f t="shared" si="342"/>
        <v>5.1789273836108747E-3</v>
      </c>
      <c r="AU862" s="80">
        <f t="shared" si="343"/>
        <v>4.0693807318081809E-3</v>
      </c>
    </row>
    <row r="863" spans="26:47" x14ac:dyDescent="0.2">
      <c r="Z863">
        <f t="shared" si="334"/>
        <v>0</v>
      </c>
      <c r="AA863" s="80">
        <f t="shared" si="335"/>
        <v>3.4471155238050962E-3</v>
      </c>
      <c r="AB863" s="80">
        <f t="shared" si="329"/>
        <v>-9999</v>
      </c>
      <c r="AC863" s="80">
        <f t="shared" si="330"/>
        <v>0</v>
      </c>
      <c r="AD863" s="80">
        <f t="shared" si="344"/>
        <v>-9999</v>
      </c>
      <c r="AE863" s="80">
        <f t="shared" si="331"/>
        <v>0</v>
      </c>
      <c r="AF863">
        <f t="shared" si="345"/>
        <v>-9999</v>
      </c>
      <c r="AG863" s="106"/>
      <c r="AH863">
        <f t="shared" si="336"/>
        <v>-4.7256811237064993E-4</v>
      </c>
      <c r="AI863">
        <f t="shared" si="337"/>
        <v>1.2726506571333673</v>
      </c>
      <c r="AJ863">
        <f t="shared" si="338"/>
        <v>-1.9192477769216735E-2</v>
      </c>
      <c r="AK863">
        <f t="shared" si="339"/>
        <v>2.0177893546708442E-3</v>
      </c>
      <c r="AL863">
        <f t="shared" si="340"/>
        <v>7.400504878085557E-3</v>
      </c>
      <c r="AM863">
        <f t="shared" si="341"/>
        <v>3.7002693269247286E-3</v>
      </c>
      <c r="AN863" s="80">
        <f t="shared" si="342"/>
        <v>5.5946847242161011E-3</v>
      </c>
      <c r="AO863" s="80">
        <f t="shared" si="342"/>
        <v>5.5942288779216968E-3</v>
      </c>
      <c r="AP863" s="80">
        <f t="shared" si="342"/>
        <v>5.5925569914601313E-3</v>
      </c>
      <c r="AQ863" s="80">
        <f t="shared" si="342"/>
        <v>5.586425090611761E-3</v>
      </c>
      <c r="AR863" s="80">
        <f t="shared" si="342"/>
        <v>5.5639354025405052E-3</v>
      </c>
      <c r="AS863" s="80">
        <f t="shared" si="342"/>
        <v>5.4814510416755884E-3</v>
      </c>
      <c r="AT863" s="80">
        <f t="shared" si="342"/>
        <v>5.1789273836108747E-3</v>
      </c>
      <c r="AU863" s="80">
        <f t="shared" si="343"/>
        <v>4.0693807318081809E-3</v>
      </c>
    </row>
    <row r="864" spans="26:47" x14ac:dyDescent="0.2">
      <c r="Z864">
        <f t="shared" si="334"/>
        <v>0</v>
      </c>
      <c r="AA864" s="80">
        <f t="shared" si="335"/>
        <v>3.4471155238050962E-3</v>
      </c>
      <c r="AB864" s="80">
        <f t="shared" si="329"/>
        <v>-9999</v>
      </c>
      <c r="AC864" s="80">
        <f t="shared" si="330"/>
        <v>0</v>
      </c>
      <c r="AD864" s="80">
        <f t="shared" si="344"/>
        <v>-9999</v>
      </c>
      <c r="AE864" s="80">
        <f t="shared" si="331"/>
        <v>0</v>
      </c>
      <c r="AF864">
        <f t="shared" si="345"/>
        <v>-9999</v>
      </c>
      <c r="AG864" s="106"/>
      <c r="AH864">
        <f t="shared" si="336"/>
        <v>-4.7256811237064993E-4</v>
      </c>
      <c r="AI864">
        <f t="shared" si="337"/>
        <v>1.2726506571333673</v>
      </c>
      <c r="AJ864">
        <f t="shared" si="338"/>
        <v>-1.9192477769216735E-2</v>
      </c>
      <c r="AK864">
        <f t="shared" si="339"/>
        <v>2.0177893546708442E-3</v>
      </c>
      <c r="AL864">
        <f t="shared" si="340"/>
        <v>7.400504878085557E-3</v>
      </c>
      <c r="AM864">
        <f t="shared" si="341"/>
        <v>3.7002693269247286E-3</v>
      </c>
      <c r="AN864" s="80">
        <f t="shared" si="342"/>
        <v>5.5946847242161011E-3</v>
      </c>
      <c r="AO864" s="80">
        <f t="shared" si="342"/>
        <v>5.5942288779216968E-3</v>
      </c>
      <c r="AP864" s="80">
        <f t="shared" si="342"/>
        <v>5.5925569914601313E-3</v>
      </c>
      <c r="AQ864" s="80">
        <f t="shared" si="342"/>
        <v>5.586425090611761E-3</v>
      </c>
      <c r="AR864" s="80">
        <f t="shared" si="342"/>
        <v>5.5639354025405052E-3</v>
      </c>
      <c r="AS864" s="80">
        <f t="shared" si="342"/>
        <v>5.4814510416755884E-3</v>
      </c>
      <c r="AT864" s="80">
        <f t="shared" si="342"/>
        <v>5.1789273836108747E-3</v>
      </c>
      <c r="AU864" s="80">
        <f t="shared" si="343"/>
        <v>4.0693807318081809E-3</v>
      </c>
    </row>
    <row r="865" spans="26:47" x14ac:dyDescent="0.2">
      <c r="Z865">
        <f t="shared" si="334"/>
        <v>0</v>
      </c>
      <c r="AA865" s="80">
        <f t="shared" si="335"/>
        <v>3.4471155238050962E-3</v>
      </c>
      <c r="AB865" s="80">
        <f t="shared" si="329"/>
        <v>-9999</v>
      </c>
      <c r="AC865" s="80">
        <f t="shared" si="330"/>
        <v>0</v>
      </c>
      <c r="AD865" s="80">
        <f t="shared" si="344"/>
        <v>-9999</v>
      </c>
      <c r="AE865" s="80">
        <f t="shared" si="331"/>
        <v>0</v>
      </c>
      <c r="AF865">
        <f t="shared" si="345"/>
        <v>-9999</v>
      </c>
      <c r="AG865" s="106"/>
      <c r="AH865">
        <f t="shared" si="336"/>
        <v>-4.7256811237064993E-4</v>
      </c>
      <c r="AI865">
        <f t="shared" si="337"/>
        <v>1.2726506571333673</v>
      </c>
      <c r="AJ865">
        <f t="shared" si="338"/>
        <v>-1.9192477769216735E-2</v>
      </c>
      <c r="AK865">
        <f t="shared" si="339"/>
        <v>2.0177893546708442E-3</v>
      </c>
      <c r="AL865">
        <f t="shared" si="340"/>
        <v>7.400504878085557E-3</v>
      </c>
      <c r="AM865">
        <f t="shared" si="341"/>
        <v>3.7002693269247286E-3</v>
      </c>
      <c r="AN865" s="80">
        <f t="shared" ref="AN865:AT880" si="346">$AU865+$AB$7*SIN(AO865)</f>
        <v>5.5946847242161011E-3</v>
      </c>
      <c r="AO865" s="80">
        <f t="shared" si="346"/>
        <v>5.5942288779216968E-3</v>
      </c>
      <c r="AP865" s="80">
        <f t="shared" si="346"/>
        <v>5.5925569914601313E-3</v>
      </c>
      <c r="AQ865" s="80">
        <f t="shared" si="346"/>
        <v>5.586425090611761E-3</v>
      </c>
      <c r="AR865" s="80">
        <f t="shared" si="346"/>
        <v>5.5639354025405052E-3</v>
      </c>
      <c r="AS865" s="80">
        <f t="shared" si="346"/>
        <v>5.4814510416755884E-3</v>
      </c>
      <c r="AT865" s="80">
        <f t="shared" si="346"/>
        <v>5.1789273836108747E-3</v>
      </c>
      <c r="AU865" s="80">
        <f t="shared" si="343"/>
        <v>4.0693807318081809E-3</v>
      </c>
    </row>
    <row r="866" spans="26:47" x14ac:dyDescent="0.2">
      <c r="Z866">
        <f t="shared" si="334"/>
        <v>0</v>
      </c>
      <c r="AA866" s="80">
        <f t="shared" si="335"/>
        <v>3.4471155238050962E-3</v>
      </c>
      <c r="AB866" s="80">
        <f t="shared" si="329"/>
        <v>-9999</v>
      </c>
      <c r="AC866" s="80">
        <f t="shared" si="330"/>
        <v>0</v>
      </c>
      <c r="AD866" s="80">
        <f t="shared" si="344"/>
        <v>-9999</v>
      </c>
      <c r="AE866" s="80">
        <f t="shared" si="331"/>
        <v>0</v>
      </c>
      <c r="AF866">
        <f t="shared" si="345"/>
        <v>-9999</v>
      </c>
      <c r="AG866" s="106"/>
      <c r="AH866">
        <f t="shared" si="336"/>
        <v>-4.7256811237064993E-4</v>
      </c>
      <c r="AI866">
        <f t="shared" si="337"/>
        <v>1.2726506571333673</v>
      </c>
      <c r="AJ866">
        <f t="shared" si="338"/>
        <v>-1.9192477769216735E-2</v>
      </c>
      <c r="AK866">
        <f t="shared" si="339"/>
        <v>2.0177893546708442E-3</v>
      </c>
      <c r="AL866">
        <f t="shared" si="340"/>
        <v>7.400504878085557E-3</v>
      </c>
      <c r="AM866">
        <f t="shared" si="341"/>
        <v>3.7002693269247286E-3</v>
      </c>
      <c r="AN866" s="80">
        <f t="shared" si="346"/>
        <v>5.5946847242161011E-3</v>
      </c>
      <c r="AO866" s="80">
        <f t="shared" si="346"/>
        <v>5.5942288779216968E-3</v>
      </c>
      <c r="AP866" s="80">
        <f t="shared" si="346"/>
        <v>5.5925569914601313E-3</v>
      </c>
      <c r="AQ866" s="80">
        <f t="shared" si="346"/>
        <v>5.586425090611761E-3</v>
      </c>
      <c r="AR866" s="80">
        <f t="shared" si="346"/>
        <v>5.5639354025405052E-3</v>
      </c>
      <c r="AS866" s="80">
        <f t="shared" si="346"/>
        <v>5.4814510416755884E-3</v>
      </c>
      <c r="AT866" s="80">
        <f t="shared" si="346"/>
        <v>5.1789273836108747E-3</v>
      </c>
      <c r="AU866" s="80">
        <f t="shared" si="343"/>
        <v>4.0693807318081809E-3</v>
      </c>
    </row>
    <row r="867" spans="26:47" x14ac:dyDescent="0.2">
      <c r="Z867">
        <f t="shared" si="334"/>
        <v>0</v>
      </c>
      <c r="AA867" s="80">
        <f t="shared" si="335"/>
        <v>3.4471155238050962E-3</v>
      </c>
      <c r="AB867" s="80">
        <f t="shared" ref="AB867:AB930" si="347">IF(S867&lt;&gt;0,G867-AH867, -9999)</f>
        <v>-9999</v>
      </c>
      <c r="AC867" s="80">
        <f t="shared" ref="AC867:AC930" si="348">+G867-P867</f>
        <v>0</v>
      </c>
      <c r="AD867" s="80">
        <f t="shared" si="344"/>
        <v>-9999</v>
      </c>
      <c r="AE867" s="80">
        <f t="shared" ref="AE867:AE930" si="349">+(G867-AA867)^2*S867</f>
        <v>0</v>
      </c>
      <c r="AF867">
        <f t="shared" si="345"/>
        <v>-9999</v>
      </c>
      <c r="AG867" s="106"/>
      <c r="AH867">
        <f t="shared" si="336"/>
        <v>-4.7256811237064993E-4</v>
      </c>
      <c r="AI867">
        <f t="shared" si="337"/>
        <v>1.2726506571333673</v>
      </c>
      <c r="AJ867">
        <f t="shared" si="338"/>
        <v>-1.9192477769216735E-2</v>
      </c>
      <c r="AK867">
        <f t="shared" si="339"/>
        <v>2.0177893546708442E-3</v>
      </c>
      <c r="AL867">
        <f t="shared" si="340"/>
        <v>7.400504878085557E-3</v>
      </c>
      <c r="AM867">
        <f t="shared" si="341"/>
        <v>3.7002693269247286E-3</v>
      </c>
      <c r="AN867" s="80">
        <f t="shared" si="346"/>
        <v>5.5946847242161011E-3</v>
      </c>
      <c r="AO867" s="80">
        <f t="shared" si="346"/>
        <v>5.5942288779216968E-3</v>
      </c>
      <c r="AP867" s="80">
        <f t="shared" si="346"/>
        <v>5.5925569914601313E-3</v>
      </c>
      <c r="AQ867" s="80">
        <f t="shared" si="346"/>
        <v>5.586425090611761E-3</v>
      </c>
      <c r="AR867" s="80">
        <f t="shared" si="346"/>
        <v>5.5639354025405052E-3</v>
      </c>
      <c r="AS867" s="80">
        <f t="shared" si="346"/>
        <v>5.4814510416755884E-3</v>
      </c>
      <c r="AT867" s="80">
        <f t="shared" si="346"/>
        <v>5.1789273836108747E-3</v>
      </c>
      <c r="AU867" s="80">
        <f t="shared" si="343"/>
        <v>4.0693807318081809E-3</v>
      </c>
    </row>
    <row r="868" spans="26:47" x14ac:dyDescent="0.2">
      <c r="Z868">
        <f t="shared" si="334"/>
        <v>0</v>
      </c>
      <c r="AA868" s="80">
        <f t="shared" si="335"/>
        <v>3.4471155238050962E-3</v>
      </c>
      <c r="AB868" s="80">
        <f t="shared" si="347"/>
        <v>-9999</v>
      </c>
      <c r="AC868" s="80">
        <f t="shared" si="348"/>
        <v>0</v>
      </c>
      <c r="AD868" s="80">
        <f t="shared" si="344"/>
        <v>-9999</v>
      </c>
      <c r="AE868" s="80">
        <f t="shared" si="349"/>
        <v>0</v>
      </c>
      <c r="AF868">
        <f t="shared" si="345"/>
        <v>-9999</v>
      </c>
      <c r="AG868" s="106"/>
      <c r="AH868">
        <f t="shared" si="336"/>
        <v>-4.7256811237064993E-4</v>
      </c>
      <c r="AI868">
        <f t="shared" si="337"/>
        <v>1.2726506571333673</v>
      </c>
      <c r="AJ868">
        <f t="shared" si="338"/>
        <v>-1.9192477769216735E-2</v>
      </c>
      <c r="AK868">
        <f t="shared" si="339"/>
        <v>2.0177893546708442E-3</v>
      </c>
      <c r="AL868">
        <f t="shared" si="340"/>
        <v>7.400504878085557E-3</v>
      </c>
      <c r="AM868">
        <f t="shared" si="341"/>
        <v>3.7002693269247286E-3</v>
      </c>
      <c r="AN868" s="80">
        <f t="shared" si="346"/>
        <v>5.5946847242161011E-3</v>
      </c>
      <c r="AO868" s="80">
        <f t="shared" si="346"/>
        <v>5.5942288779216968E-3</v>
      </c>
      <c r="AP868" s="80">
        <f t="shared" si="346"/>
        <v>5.5925569914601313E-3</v>
      </c>
      <c r="AQ868" s="80">
        <f t="shared" si="346"/>
        <v>5.586425090611761E-3</v>
      </c>
      <c r="AR868" s="80">
        <f t="shared" si="346"/>
        <v>5.5639354025405052E-3</v>
      </c>
      <c r="AS868" s="80">
        <f t="shared" si="346"/>
        <v>5.4814510416755884E-3</v>
      </c>
      <c r="AT868" s="80">
        <f t="shared" si="346"/>
        <v>5.1789273836108747E-3</v>
      </c>
      <c r="AU868" s="80">
        <f t="shared" si="343"/>
        <v>4.0693807318081809E-3</v>
      </c>
    </row>
    <row r="869" spans="26:47" x14ac:dyDescent="0.2">
      <c r="Z869">
        <f t="shared" si="334"/>
        <v>0</v>
      </c>
      <c r="AA869" s="80">
        <f t="shared" si="335"/>
        <v>3.4471155238050962E-3</v>
      </c>
      <c r="AB869" s="80">
        <f t="shared" si="347"/>
        <v>-9999</v>
      </c>
      <c r="AC869" s="80">
        <f t="shared" si="348"/>
        <v>0</v>
      </c>
      <c r="AD869" s="80">
        <f t="shared" si="344"/>
        <v>-9999</v>
      </c>
      <c r="AE869" s="80">
        <f t="shared" si="349"/>
        <v>0</v>
      </c>
      <c r="AF869">
        <f t="shared" si="345"/>
        <v>-9999</v>
      </c>
      <c r="AG869" s="106"/>
      <c r="AH869">
        <f t="shared" si="336"/>
        <v>-4.7256811237064993E-4</v>
      </c>
      <c r="AI869">
        <f t="shared" si="337"/>
        <v>1.2726506571333673</v>
      </c>
      <c r="AJ869">
        <f t="shared" si="338"/>
        <v>-1.9192477769216735E-2</v>
      </c>
      <c r="AK869">
        <f t="shared" si="339"/>
        <v>2.0177893546708442E-3</v>
      </c>
      <c r="AL869">
        <f t="shared" si="340"/>
        <v>7.400504878085557E-3</v>
      </c>
      <c r="AM869">
        <f t="shared" si="341"/>
        <v>3.7002693269247286E-3</v>
      </c>
      <c r="AN869" s="80">
        <f t="shared" si="346"/>
        <v>5.5946847242161011E-3</v>
      </c>
      <c r="AO869" s="80">
        <f t="shared" si="346"/>
        <v>5.5942288779216968E-3</v>
      </c>
      <c r="AP869" s="80">
        <f t="shared" si="346"/>
        <v>5.5925569914601313E-3</v>
      </c>
      <c r="AQ869" s="80">
        <f t="shared" si="346"/>
        <v>5.586425090611761E-3</v>
      </c>
      <c r="AR869" s="80">
        <f t="shared" si="346"/>
        <v>5.5639354025405052E-3</v>
      </c>
      <c r="AS869" s="80">
        <f t="shared" si="346"/>
        <v>5.4814510416755884E-3</v>
      </c>
      <c r="AT869" s="80">
        <f t="shared" si="346"/>
        <v>5.1789273836108747E-3</v>
      </c>
      <c r="AU869" s="80">
        <f t="shared" si="343"/>
        <v>4.0693807318081809E-3</v>
      </c>
    </row>
    <row r="870" spans="26:47" x14ac:dyDescent="0.2">
      <c r="Z870">
        <f t="shared" si="334"/>
        <v>0</v>
      </c>
      <c r="AA870" s="80">
        <f t="shared" si="335"/>
        <v>3.4471155238050962E-3</v>
      </c>
      <c r="AB870" s="80">
        <f t="shared" si="347"/>
        <v>-9999</v>
      </c>
      <c r="AC870" s="80">
        <f t="shared" si="348"/>
        <v>0</v>
      </c>
      <c r="AD870" s="80">
        <f t="shared" si="344"/>
        <v>-9999</v>
      </c>
      <c r="AE870" s="80">
        <f t="shared" si="349"/>
        <v>0</v>
      </c>
      <c r="AF870">
        <f t="shared" si="345"/>
        <v>-9999</v>
      </c>
      <c r="AG870" s="106"/>
      <c r="AH870">
        <f t="shared" si="336"/>
        <v>-4.7256811237064993E-4</v>
      </c>
      <c r="AI870">
        <f t="shared" si="337"/>
        <v>1.2726506571333673</v>
      </c>
      <c r="AJ870">
        <f t="shared" si="338"/>
        <v>-1.9192477769216735E-2</v>
      </c>
      <c r="AK870">
        <f t="shared" si="339"/>
        <v>2.0177893546708442E-3</v>
      </c>
      <c r="AL870">
        <f t="shared" si="340"/>
        <v>7.400504878085557E-3</v>
      </c>
      <c r="AM870">
        <f t="shared" si="341"/>
        <v>3.7002693269247286E-3</v>
      </c>
      <c r="AN870" s="80">
        <f t="shared" si="346"/>
        <v>5.5946847242161011E-3</v>
      </c>
      <c r="AO870" s="80">
        <f t="shared" si="346"/>
        <v>5.5942288779216968E-3</v>
      </c>
      <c r="AP870" s="80">
        <f t="shared" si="346"/>
        <v>5.5925569914601313E-3</v>
      </c>
      <c r="AQ870" s="80">
        <f t="shared" si="346"/>
        <v>5.586425090611761E-3</v>
      </c>
      <c r="AR870" s="80">
        <f t="shared" si="346"/>
        <v>5.5639354025405052E-3</v>
      </c>
      <c r="AS870" s="80">
        <f t="shared" si="346"/>
        <v>5.4814510416755884E-3</v>
      </c>
      <c r="AT870" s="80">
        <f t="shared" si="346"/>
        <v>5.1789273836108747E-3</v>
      </c>
      <c r="AU870" s="80">
        <f t="shared" si="343"/>
        <v>4.0693807318081809E-3</v>
      </c>
    </row>
    <row r="871" spans="26:47" x14ac:dyDescent="0.2">
      <c r="Z871">
        <f t="shared" si="334"/>
        <v>0</v>
      </c>
      <c r="AA871" s="80">
        <f t="shared" si="335"/>
        <v>3.4471155238050962E-3</v>
      </c>
      <c r="AB871" s="80">
        <f t="shared" si="347"/>
        <v>-9999</v>
      </c>
      <c r="AC871" s="80">
        <f t="shared" si="348"/>
        <v>0</v>
      </c>
      <c r="AD871" s="80">
        <f t="shared" si="344"/>
        <v>-9999</v>
      </c>
      <c r="AE871" s="80">
        <f t="shared" si="349"/>
        <v>0</v>
      </c>
      <c r="AF871">
        <f t="shared" si="345"/>
        <v>-9999</v>
      </c>
      <c r="AG871" s="106"/>
      <c r="AH871">
        <f t="shared" si="336"/>
        <v>-4.7256811237064993E-4</v>
      </c>
      <c r="AI871">
        <f t="shared" si="337"/>
        <v>1.2726506571333673</v>
      </c>
      <c r="AJ871">
        <f t="shared" si="338"/>
        <v>-1.9192477769216735E-2</v>
      </c>
      <c r="AK871">
        <f t="shared" si="339"/>
        <v>2.0177893546708442E-3</v>
      </c>
      <c r="AL871">
        <f t="shared" si="340"/>
        <v>7.400504878085557E-3</v>
      </c>
      <c r="AM871">
        <f t="shared" si="341"/>
        <v>3.7002693269247286E-3</v>
      </c>
      <c r="AN871" s="80">
        <f t="shared" si="346"/>
        <v>5.5946847242161011E-3</v>
      </c>
      <c r="AO871" s="80">
        <f t="shared" si="346"/>
        <v>5.5942288779216968E-3</v>
      </c>
      <c r="AP871" s="80">
        <f t="shared" si="346"/>
        <v>5.5925569914601313E-3</v>
      </c>
      <c r="AQ871" s="80">
        <f t="shared" si="346"/>
        <v>5.586425090611761E-3</v>
      </c>
      <c r="AR871" s="80">
        <f t="shared" si="346"/>
        <v>5.5639354025405052E-3</v>
      </c>
      <c r="AS871" s="80">
        <f t="shared" si="346"/>
        <v>5.4814510416755884E-3</v>
      </c>
      <c r="AT871" s="80">
        <f t="shared" si="346"/>
        <v>5.1789273836108747E-3</v>
      </c>
      <c r="AU871" s="80">
        <f t="shared" si="343"/>
        <v>4.0693807318081809E-3</v>
      </c>
    </row>
    <row r="872" spans="26:47" x14ac:dyDescent="0.2">
      <c r="Z872">
        <f t="shared" si="334"/>
        <v>0</v>
      </c>
      <c r="AA872" s="80">
        <f t="shared" si="335"/>
        <v>3.4471155238050962E-3</v>
      </c>
      <c r="AB872" s="80">
        <f t="shared" si="347"/>
        <v>-9999</v>
      </c>
      <c r="AC872" s="80">
        <f t="shared" si="348"/>
        <v>0</v>
      </c>
      <c r="AD872" s="80">
        <f t="shared" si="344"/>
        <v>-9999</v>
      </c>
      <c r="AE872" s="80">
        <f t="shared" si="349"/>
        <v>0</v>
      </c>
      <c r="AF872">
        <f t="shared" si="345"/>
        <v>-9999</v>
      </c>
      <c r="AG872" s="106"/>
      <c r="AH872">
        <f t="shared" si="336"/>
        <v>-4.7256811237064993E-4</v>
      </c>
      <c r="AI872">
        <f t="shared" si="337"/>
        <v>1.2726506571333673</v>
      </c>
      <c r="AJ872">
        <f t="shared" si="338"/>
        <v>-1.9192477769216735E-2</v>
      </c>
      <c r="AK872">
        <f t="shared" si="339"/>
        <v>2.0177893546708442E-3</v>
      </c>
      <c r="AL872">
        <f t="shared" si="340"/>
        <v>7.400504878085557E-3</v>
      </c>
      <c r="AM872">
        <f t="shared" si="341"/>
        <v>3.7002693269247286E-3</v>
      </c>
      <c r="AN872" s="80">
        <f t="shared" si="346"/>
        <v>5.5946847242161011E-3</v>
      </c>
      <c r="AO872" s="80">
        <f t="shared" si="346"/>
        <v>5.5942288779216968E-3</v>
      </c>
      <c r="AP872" s="80">
        <f t="shared" si="346"/>
        <v>5.5925569914601313E-3</v>
      </c>
      <c r="AQ872" s="80">
        <f t="shared" si="346"/>
        <v>5.586425090611761E-3</v>
      </c>
      <c r="AR872" s="80">
        <f t="shared" si="346"/>
        <v>5.5639354025405052E-3</v>
      </c>
      <c r="AS872" s="80">
        <f t="shared" si="346"/>
        <v>5.4814510416755884E-3</v>
      </c>
      <c r="AT872" s="80">
        <f t="shared" si="346"/>
        <v>5.1789273836108747E-3</v>
      </c>
      <c r="AU872" s="80">
        <f t="shared" si="343"/>
        <v>4.0693807318081809E-3</v>
      </c>
    </row>
    <row r="873" spans="26:47" x14ac:dyDescent="0.2">
      <c r="Z873">
        <f t="shared" si="334"/>
        <v>0</v>
      </c>
      <c r="AA873" s="80">
        <f t="shared" si="335"/>
        <v>3.4471155238050962E-3</v>
      </c>
      <c r="AB873" s="80">
        <f t="shared" si="347"/>
        <v>-9999</v>
      </c>
      <c r="AC873" s="80">
        <f t="shared" si="348"/>
        <v>0</v>
      </c>
      <c r="AD873" s="80">
        <f t="shared" si="344"/>
        <v>-9999</v>
      </c>
      <c r="AE873" s="80">
        <f t="shared" si="349"/>
        <v>0</v>
      </c>
      <c r="AF873">
        <f t="shared" si="345"/>
        <v>-9999</v>
      </c>
      <c r="AG873" s="106"/>
      <c r="AH873">
        <f t="shared" si="336"/>
        <v>-4.7256811237064993E-4</v>
      </c>
      <c r="AI873">
        <f t="shared" si="337"/>
        <v>1.2726506571333673</v>
      </c>
      <c r="AJ873">
        <f t="shared" si="338"/>
        <v>-1.9192477769216735E-2</v>
      </c>
      <c r="AK873">
        <f t="shared" si="339"/>
        <v>2.0177893546708442E-3</v>
      </c>
      <c r="AL873">
        <f t="shared" si="340"/>
        <v>7.400504878085557E-3</v>
      </c>
      <c r="AM873">
        <f t="shared" si="341"/>
        <v>3.7002693269247286E-3</v>
      </c>
      <c r="AN873" s="80">
        <f t="shared" si="346"/>
        <v>5.5946847242161011E-3</v>
      </c>
      <c r="AO873" s="80">
        <f t="shared" si="346"/>
        <v>5.5942288779216968E-3</v>
      </c>
      <c r="AP873" s="80">
        <f t="shared" si="346"/>
        <v>5.5925569914601313E-3</v>
      </c>
      <c r="AQ873" s="80">
        <f t="shared" si="346"/>
        <v>5.586425090611761E-3</v>
      </c>
      <c r="AR873" s="80">
        <f t="shared" si="346"/>
        <v>5.5639354025405052E-3</v>
      </c>
      <c r="AS873" s="80">
        <f t="shared" si="346"/>
        <v>5.4814510416755884E-3</v>
      </c>
      <c r="AT873" s="80">
        <f t="shared" si="346"/>
        <v>5.1789273836108747E-3</v>
      </c>
      <c r="AU873" s="80">
        <f t="shared" si="343"/>
        <v>4.0693807318081809E-3</v>
      </c>
    </row>
    <row r="874" spans="26:47" x14ac:dyDescent="0.2">
      <c r="Z874">
        <f t="shared" si="334"/>
        <v>0</v>
      </c>
      <c r="AA874" s="80">
        <f t="shared" si="335"/>
        <v>3.4471155238050962E-3</v>
      </c>
      <c r="AB874" s="80">
        <f t="shared" si="347"/>
        <v>-9999</v>
      </c>
      <c r="AC874" s="80">
        <f t="shared" si="348"/>
        <v>0</v>
      </c>
      <c r="AD874" s="80">
        <f t="shared" si="344"/>
        <v>-9999</v>
      </c>
      <c r="AE874" s="80">
        <f t="shared" si="349"/>
        <v>0</v>
      </c>
      <c r="AF874">
        <f t="shared" si="345"/>
        <v>-9999</v>
      </c>
      <c r="AG874" s="106"/>
      <c r="AH874">
        <f t="shared" si="336"/>
        <v>-4.7256811237064993E-4</v>
      </c>
      <c r="AI874">
        <f t="shared" si="337"/>
        <v>1.2726506571333673</v>
      </c>
      <c r="AJ874">
        <f t="shared" si="338"/>
        <v>-1.9192477769216735E-2</v>
      </c>
      <c r="AK874">
        <f t="shared" si="339"/>
        <v>2.0177893546708442E-3</v>
      </c>
      <c r="AL874">
        <f t="shared" si="340"/>
        <v>7.400504878085557E-3</v>
      </c>
      <c r="AM874">
        <f t="shared" si="341"/>
        <v>3.7002693269247286E-3</v>
      </c>
      <c r="AN874" s="80">
        <f t="shared" si="346"/>
        <v>5.5946847242161011E-3</v>
      </c>
      <c r="AO874" s="80">
        <f t="shared" si="346"/>
        <v>5.5942288779216968E-3</v>
      </c>
      <c r="AP874" s="80">
        <f t="shared" si="346"/>
        <v>5.5925569914601313E-3</v>
      </c>
      <c r="AQ874" s="80">
        <f t="shared" si="346"/>
        <v>5.586425090611761E-3</v>
      </c>
      <c r="AR874" s="80">
        <f t="shared" si="346"/>
        <v>5.5639354025405052E-3</v>
      </c>
      <c r="AS874" s="80">
        <f t="shared" si="346"/>
        <v>5.4814510416755884E-3</v>
      </c>
      <c r="AT874" s="80">
        <f t="shared" si="346"/>
        <v>5.1789273836108747E-3</v>
      </c>
      <c r="AU874" s="80">
        <f t="shared" si="343"/>
        <v>4.0693807318081809E-3</v>
      </c>
    </row>
    <row r="875" spans="26:47" x14ac:dyDescent="0.2">
      <c r="Z875">
        <f t="shared" si="334"/>
        <v>0</v>
      </c>
      <c r="AA875" s="80">
        <f t="shared" si="335"/>
        <v>3.4471155238050962E-3</v>
      </c>
      <c r="AB875" s="80">
        <f t="shared" si="347"/>
        <v>-9999</v>
      </c>
      <c r="AC875" s="80">
        <f t="shared" si="348"/>
        <v>0</v>
      </c>
      <c r="AD875" s="80">
        <f t="shared" si="344"/>
        <v>-9999</v>
      </c>
      <c r="AE875" s="80">
        <f t="shared" si="349"/>
        <v>0</v>
      </c>
      <c r="AF875">
        <f t="shared" si="345"/>
        <v>-9999</v>
      </c>
      <c r="AG875" s="106"/>
      <c r="AH875">
        <f t="shared" si="336"/>
        <v>-4.7256811237064993E-4</v>
      </c>
      <c r="AI875">
        <f t="shared" si="337"/>
        <v>1.2726506571333673</v>
      </c>
      <c r="AJ875">
        <f t="shared" si="338"/>
        <v>-1.9192477769216735E-2</v>
      </c>
      <c r="AK875">
        <f t="shared" si="339"/>
        <v>2.0177893546708442E-3</v>
      </c>
      <c r="AL875">
        <f t="shared" si="340"/>
        <v>7.400504878085557E-3</v>
      </c>
      <c r="AM875">
        <f t="shared" si="341"/>
        <v>3.7002693269247286E-3</v>
      </c>
      <c r="AN875" s="80">
        <f t="shared" si="346"/>
        <v>5.5946847242161011E-3</v>
      </c>
      <c r="AO875" s="80">
        <f t="shared" si="346"/>
        <v>5.5942288779216968E-3</v>
      </c>
      <c r="AP875" s="80">
        <f t="shared" si="346"/>
        <v>5.5925569914601313E-3</v>
      </c>
      <c r="AQ875" s="80">
        <f t="shared" si="346"/>
        <v>5.586425090611761E-3</v>
      </c>
      <c r="AR875" s="80">
        <f t="shared" si="346"/>
        <v>5.5639354025405052E-3</v>
      </c>
      <c r="AS875" s="80">
        <f t="shared" si="346"/>
        <v>5.4814510416755884E-3</v>
      </c>
      <c r="AT875" s="80">
        <f t="shared" si="346"/>
        <v>5.1789273836108747E-3</v>
      </c>
      <c r="AU875" s="80">
        <f t="shared" si="343"/>
        <v>4.0693807318081809E-3</v>
      </c>
    </row>
    <row r="876" spans="26:47" x14ac:dyDescent="0.2">
      <c r="Z876">
        <f t="shared" si="334"/>
        <v>0</v>
      </c>
      <c r="AA876" s="80">
        <f t="shared" si="335"/>
        <v>3.4471155238050962E-3</v>
      </c>
      <c r="AB876" s="80">
        <f t="shared" si="347"/>
        <v>-9999</v>
      </c>
      <c r="AC876" s="80">
        <f t="shared" si="348"/>
        <v>0</v>
      </c>
      <c r="AD876" s="80">
        <f t="shared" si="344"/>
        <v>-9999</v>
      </c>
      <c r="AE876" s="80">
        <f t="shared" si="349"/>
        <v>0</v>
      </c>
      <c r="AF876">
        <f t="shared" si="345"/>
        <v>-9999</v>
      </c>
      <c r="AG876" s="106"/>
      <c r="AH876">
        <f t="shared" si="336"/>
        <v>-4.7256811237064993E-4</v>
      </c>
      <c r="AI876">
        <f t="shared" si="337"/>
        <v>1.2726506571333673</v>
      </c>
      <c r="AJ876">
        <f t="shared" si="338"/>
        <v>-1.9192477769216735E-2</v>
      </c>
      <c r="AK876">
        <f t="shared" si="339"/>
        <v>2.0177893546708442E-3</v>
      </c>
      <c r="AL876">
        <f t="shared" si="340"/>
        <v>7.400504878085557E-3</v>
      </c>
      <c r="AM876">
        <f t="shared" si="341"/>
        <v>3.7002693269247286E-3</v>
      </c>
      <c r="AN876" s="80">
        <f t="shared" si="346"/>
        <v>5.5946847242161011E-3</v>
      </c>
      <c r="AO876" s="80">
        <f t="shared" si="346"/>
        <v>5.5942288779216968E-3</v>
      </c>
      <c r="AP876" s="80">
        <f t="shared" si="346"/>
        <v>5.5925569914601313E-3</v>
      </c>
      <c r="AQ876" s="80">
        <f t="shared" si="346"/>
        <v>5.586425090611761E-3</v>
      </c>
      <c r="AR876" s="80">
        <f t="shared" si="346"/>
        <v>5.5639354025405052E-3</v>
      </c>
      <c r="AS876" s="80">
        <f t="shared" si="346"/>
        <v>5.4814510416755884E-3</v>
      </c>
      <c r="AT876" s="80">
        <f t="shared" si="346"/>
        <v>5.1789273836108747E-3</v>
      </c>
      <c r="AU876" s="80">
        <f t="shared" si="343"/>
        <v>4.0693807318081809E-3</v>
      </c>
    </row>
    <row r="877" spans="26:47" x14ac:dyDescent="0.2">
      <c r="Z877">
        <f t="shared" si="334"/>
        <v>0</v>
      </c>
      <c r="AA877" s="80">
        <f t="shared" si="335"/>
        <v>3.4471155238050962E-3</v>
      </c>
      <c r="AB877" s="80">
        <f t="shared" si="347"/>
        <v>-9999</v>
      </c>
      <c r="AC877" s="80">
        <f t="shared" si="348"/>
        <v>0</v>
      </c>
      <c r="AD877" s="80">
        <f t="shared" si="344"/>
        <v>-9999</v>
      </c>
      <c r="AE877" s="80">
        <f t="shared" si="349"/>
        <v>0</v>
      </c>
      <c r="AF877">
        <f t="shared" si="345"/>
        <v>-9999</v>
      </c>
      <c r="AG877" s="106"/>
      <c r="AH877">
        <f t="shared" si="336"/>
        <v>-4.7256811237064993E-4</v>
      </c>
      <c r="AI877">
        <f t="shared" si="337"/>
        <v>1.2726506571333673</v>
      </c>
      <c r="AJ877">
        <f t="shared" si="338"/>
        <v>-1.9192477769216735E-2</v>
      </c>
      <c r="AK877">
        <f t="shared" si="339"/>
        <v>2.0177893546708442E-3</v>
      </c>
      <c r="AL877">
        <f t="shared" si="340"/>
        <v>7.400504878085557E-3</v>
      </c>
      <c r="AM877">
        <f t="shared" si="341"/>
        <v>3.7002693269247286E-3</v>
      </c>
      <c r="AN877" s="80">
        <f t="shared" si="346"/>
        <v>5.5946847242161011E-3</v>
      </c>
      <c r="AO877" s="80">
        <f t="shared" si="346"/>
        <v>5.5942288779216968E-3</v>
      </c>
      <c r="AP877" s="80">
        <f t="shared" si="346"/>
        <v>5.5925569914601313E-3</v>
      </c>
      <c r="AQ877" s="80">
        <f t="shared" si="346"/>
        <v>5.586425090611761E-3</v>
      </c>
      <c r="AR877" s="80">
        <f t="shared" si="346"/>
        <v>5.5639354025405052E-3</v>
      </c>
      <c r="AS877" s="80">
        <f t="shared" si="346"/>
        <v>5.4814510416755884E-3</v>
      </c>
      <c r="AT877" s="80">
        <f t="shared" si="346"/>
        <v>5.1789273836108747E-3</v>
      </c>
      <c r="AU877" s="80">
        <f t="shared" si="343"/>
        <v>4.0693807318081809E-3</v>
      </c>
    </row>
    <row r="878" spans="26:47" x14ac:dyDescent="0.2">
      <c r="Z878">
        <f t="shared" si="334"/>
        <v>0</v>
      </c>
      <c r="AA878" s="80">
        <f t="shared" si="335"/>
        <v>3.4471155238050962E-3</v>
      </c>
      <c r="AB878" s="80">
        <f t="shared" si="347"/>
        <v>-9999</v>
      </c>
      <c r="AC878" s="80">
        <f t="shared" si="348"/>
        <v>0</v>
      </c>
      <c r="AD878" s="80">
        <f t="shared" si="344"/>
        <v>-9999</v>
      </c>
      <c r="AE878" s="80">
        <f t="shared" si="349"/>
        <v>0</v>
      </c>
      <c r="AF878">
        <f t="shared" si="345"/>
        <v>-9999</v>
      </c>
      <c r="AG878" s="106"/>
      <c r="AH878">
        <f t="shared" si="336"/>
        <v>-4.7256811237064993E-4</v>
      </c>
      <c r="AI878">
        <f t="shared" si="337"/>
        <v>1.2726506571333673</v>
      </c>
      <c r="AJ878">
        <f t="shared" si="338"/>
        <v>-1.9192477769216735E-2</v>
      </c>
      <c r="AK878">
        <f t="shared" si="339"/>
        <v>2.0177893546708442E-3</v>
      </c>
      <c r="AL878">
        <f t="shared" si="340"/>
        <v>7.400504878085557E-3</v>
      </c>
      <c r="AM878">
        <f t="shared" si="341"/>
        <v>3.7002693269247286E-3</v>
      </c>
      <c r="AN878" s="80">
        <f t="shared" si="346"/>
        <v>5.5946847242161011E-3</v>
      </c>
      <c r="AO878" s="80">
        <f t="shared" si="346"/>
        <v>5.5942288779216968E-3</v>
      </c>
      <c r="AP878" s="80">
        <f t="shared" si="346"/>
        <v>5.5925569914601313E-3</v>
      </c>
      <c r="AQ878" s="80">
        <f t="shared" si="346"/>
        <v>5.586425090611761E-3</v>
      </c>
      <c r="AR878" s="80">
        <f t="shared" si="346"/>
        <v>5.5639354025405052E-3</v>
      </c>
      <c r="AS878" s="80">
        <f t="shared" si="346"/>
        <v>5.4814510416755884E-3</v>
      </c>
      <c r="AT878" s="80">
        <f t="shared" si="346"/>
        <v>5.1789273836108747E-3</v>
      </c>
      <c r="AU878" s="80">
        <f t="shared" si="343"/>
        <v>4.0693807318081809E-3</v>
      </c>
    </row>
    <row r="879" spans="26:47" x14ac:dyDescent="0.2">
      <c r="Z879">
        <f t="shared" si="334"/>
        <v>0</v>
      </c>
      <c r="AA879" s="80">
        <f t="shared" si="335"/>
        <v>3.4471155238050962E-3</v>
      </c>
      <c r="AB879" s="80">
        <f t="shared" si="347"/>
        <v>-9999</v>
      </c>
      <c r="AC879" s="80">
        <f t="shared" si="348"/>
        <v>0</v>
      </c>
      <c r="AD879" s="80">
        <f t="shared" si="344"/>
        <v>-9999</v>
      </c>
      <c r="AE879" s="80">
        <f t="shared" si="349"/>
        <v>0</v>
      </c>
      <c r="AF879">
        <f t="shared" si="345"/>
        <v>-9999</v>
      </c>
      <c r="AG879" s="106"/>
      <c r="AH879">
        <f t="shared" si="336"/>
        <v>-4.7256811237064993E-4</v>
      </c>
      <c r="AI879">
        <f t="shared" si="337"/>
        <v>1.2726506571333673</v>
      </c>
      <c r="AJ879">
        <f t="shared" si="338"/>
        <v>-1.9192477769216735E-2</v>
      </c>
      <c r="AK879">
        <f t="shared" si="339"/>
        <v>2.0177893546708442E-3</v>
      </c>
      <c r="AL879">
        <f t="shared" si="340"/>
        <v>7.400504878085557E-3</v>
      </c>
      <c r="AM879">
        <f t="shared" si="341"/>
        <v>3.7002693269247286E-3</v>
      </c>
      <c r="AN879" s="80">
        <f t="shared" si="346"/>
        <v>5.5946847242161011E-3</v>
      </c>
      <c r="AO879" s="80">
        <f t="shared" si="346"/>
        <v>5.5942288779216968E-3</v>
      </c>
      <c r="AP879" s="80">
        <f t="shared" si="346"/>
        <v>5.5925569914601313E-3</v>
      </c>
      <c r="AQ879" s="80">
        <f t="shared" si="346"/>
        <v>5.586425090611761E-3</v>
      </c>
      <c r="AR879" s="80">
        <f t="shared" si="346"/>
        <v>5.5639354025405052E-3</v>
      </c>
      <c r="AS879" s="80">
        <f t="shared" si="346"/>
        <v>5.4814510416755884E-3</v>
      </c>
      <c r="AT879" s="80">
        <f t="shared" si="346"/>
        <v>5.1789273836108747E-3</v>
      </c>
      <c r="AU879" s="80">
        <f t="shared" si="343"/>
        <v>4.0693807318081809E-3</v>
      </c>
    </row>
    <row r="880" spans="26:47" x14ac:dyDescent="0.2">
      <c r="Z880">
        <f t="shared" si="334"/>
        <v>0</v>
      </c>
      <c r="AA880" s="80">
        <f t="shared" si="335"/>
        <v>3.4471155238050962E-3</v>
      </c>
      <c r="AB880" s="80">
        <f t="shared" si="347"/>
        <v>-9999</v>
      </c>
      <c r="AC880" s="80">
        <f t="shared" si="348"/>
        <v>0</v>
      </c>
      <c r="AD880" s="80">
        <f t="shared" si="344"/>
        <v>-9999</v>
      </c>
      <c r="AE880" s="80">
        <f t="shared" si="349"/>
        <v>0</v>
      </c>
      <c r="AF880">
        <f t="shared" si="345"/>
        <v>-9999</v>
      </c>
      <c r="AG880" s="106"/>
      <c r="AH880">
        <f t="shared" si="336"/>
        <v>-4.7256811237064993E-4</v>
      </c>
      <c r="AI880">
        <f t="shared" si="337"/>
        <v>1.2726506571333673</v>
      </c>
      <c r="AJ880">
        <f t="shared" si="338"/>
        <v>-1.9192477769216735E-2</v>
      </c>
      <c r="AK880">
        <f t="shared" si="339"/>
        <v>2.0177893546708442E-3</v>
      </c>
      <c r="AL880">
        <f t="shared" si="340"/>
        <v>7.400504878085557E-3</v>
      </c>
      <c r="AM880">
        <f t="shared" si="341"/>
        <v>3.7002693269247286E-3</v>
      </c>
      <c r="AN880" s="80">
        <f t="shared" si="346"/>
        <v>5.5946847242161011E-3</v>
      </c>
      <c r="AO880" s="80">
        <f t="shared" si="346"/>
        <v>5.5942288779216968E-3</v>
      </c>
      <c r="AP880" s="80">
        <f t="shared" si="346"/>
        <v>5.5925569914601313E-3</v>
      </c>
      <c r="AQ880" s="80">
        <f t="shared" si="346"/>
        <v>5.586425090611761E-3</v>
      </c>
      <c r="AR880" s="80">
        <f t="shared" si="346"/>
        <v>5.5639354025405052E-3</v>
      </c>
      <c r="AS880" s="80">
        <f t="shared" si="346"/>
        <v>5.4814510416755884E-3</v>
      </c>
      <c r="AT880" s="80">
        <f t="shared" si="346"/>
        <v>5.1789273836108747E-3</v>
      </c>
      <c r="AU880" s="80">
        <f t="shared" si="343"/>
        <v>4.0693807318081809E-3</v>
      </c>
    </row>
    <row r="881" spans="26:48" x14ac:dyDescent="0.2">
      <c r="Z881">
        <f t="shared" si="334"/>
        <v>0</v>
      </c>
      <c r="AA881" s="80">
        <f t="shared" si="335"/>
        <v>3.4471155238050962E-3</v>
      </c>
      <c r="AB881" s="80">
        <f t="shared" si="347"/>
        <v>-9999</v>
      </c>
      <c r="AC881" s="80">
        <f t="shared" si="348"/>
        <v>0</v>
      </c>
      <c r="AD881" s="80">
        <f t="shared" si="344"/>
        <v>-9999</v>
      </c>
      <c r="AE881" s="80">
        <f t="shared" si="349"/>
        <v>0</v>
      </c>
      <c r="AF881">
        <f t="shared" si="345"/>
        <v>-9999</v>
      </c>
      <c r="AG881" s="106"/>
      <c r="AH881">
        <f t="shared" si="336"/>
        <v>-4.7256811237064993E-4</v>
      </c>
      <c r="AI881">
        <f t="shared" si="337"/>
        <v>1.2726506571333673</v>
      </c>
      <c r="AJ881">
        <f t="shared" si="338"/>
        <v>-1.9192477769216735E-2</v>
      </c>
      <c r="AK881">
        <f t="shared" si="339"/>
        <v>2.0177893546708442E-3</v>
      </c>
      <c r="AL881">
        <f t="shared" si="340"/>
        <v>7.400504878085557E-3</v>
      </c>
      <c r="AM881">
        <f t="shared" si="341"/>
        <v>3.7002693269247286E-3</v>
      </c>
      <c r="AN881" s="80">
        <f t="shared" ref="AN881:AT896" si="350">$AU881+$AB$7*SIN(AO881)</f>
        <v>5.5946847242161011E-3</v>
      </c>
      <c r="AO881" s="80">
        <f t="shared" si="350"/>
        <v>5.5942288779216968E-3</v>
      </c>
      <c r="AP881" s="80">
        <f t="shared" si="350"/>
        <v>5.5925569914601313E-3</v>
      </c>
      <c r="AQ881" s="80">
        <f t="shared" si="350"/>
        <v>5.586425090611761E-3</v>
      </c>
      <c r="AR881" s="80">
        <f t="shared" si="350"/>
        <v>5.5639354025405052E-3</v>
      </c>
      <c r="AS881" s="80">
        <f t="shared" si="350"/>
        <v>5.4814510416755884E-3</v>
      </c>
      <c r="AT881" s="80">
        <f t="shared" si="350"/>
        <v>5.1789273836108747E-3</v>
      </c>
      <c r="AU881" s="80">
        <f t="shared" si="343"/>
        <v>4.0693807318081809E-3</v>
      </c>
    </row>
    <row r="882" spans="26:48" x14ac:dyDescent="0.2">
      <c r="Z882">
        <f t="shared" si="334"/>
        <v>0</v>
      </c>
      <c r="AA882" s="80">
        <f t="shared" si="335"/>
        <v>3.4471155238050962E-3</v>
      </c>
      <c r="AB882" s="80">
        <f t="shared" si="347"/>
        <v>-9999</v>
      </c>
      <c r="AC882" s="80">
        <f t="shared" si="348"/>
        <v>0</v>
      </c>
      <c r="AD882" s="80">
        <f t="shared" si="344"/>
        <v>-9999</v>
      </c>
      <c r="AE882" s="80">
        <f t="shared" si="349"/>
        <v>0</v>
      </c>
      <c r="AF882">
        <f t="shared" si="345"/>
        <v>-9999</v>
      </c>
      <c r="AG882" s="106"/>
      <c r="AH882">
        <f t="shared" si="336"/>
        <v>-4.7256811237064993E-4</v>
      </c>
      <c r="AI882">
        <f t="shared" si="337"/>
        <v>1.2726506571333673</v>
      </c>
      <c r="AJ882">
        <f t="shared" si="338"/>
        <v>-1.9192477769216735E-2</v>
      </c>
      <c r="AK882">
        <f t="shared" si="339"/>
        <v>2.0177893546708442E-3</v>
      </c>
      <c r="AL882">
        <f t="shared" si="340"/>
        <v>7.400504878085557E-3</v>
      </c>
      <c r="AM882">
        <f t="shared" si="341"/>
        <v>3.7002693269247286E-3</v>
      </c>
      <c r="AN882" s="80">
        <f t="shared" si="350"/>
        <v>5.5946847242161011E-3</v>
      </c>
      <c r="AO882" s="80">
        <f t="shared" si="350"/>
        <v>5.5942288779216968E-3</v>
      </c>
      <c r="AP882" s="80">
        <f t="shared" si="350"/>
        <v>5.5925569914601313E-3</v>
      </c>
      <c r="AQ882" s="80">
        <f t="shared" si="350"/>
        <v>5.586425090611761E-3</v>
      </c>
      <c r="AR882" s="80">
        <f t="shared" si="350"/>
        <v>5.5639354025405052E-3</v>
      </c>
      <c r="AS882" s="80">
        <f t="shared" si="350"/>
        <v>5.4814510416755884E-3</v>
      </c>
      <c r="AT882" s="80">
        <f t="shared" si="350"/>
        <v>5.1789273836108747E-3</v>
      </c>
      <c r="AU882" s="80">
        <f t="shared" si="343"/>
        <v>4.0693807318081809E-3</v>
      </c>
    </row>
    <row r="883" spans="26:48" x14ac:dyDescent="0.2">
      <c r="Z883">
        <f t="shared" si="334"/>
        <v>0</v>
      </c>
      <c r="AA883" s="80">
        <f t="shared" si="335"/>
        <v>3.4471155238050962E-3</v>
      </c>
      <c r="AB883" s="80">
        <f t="shared" si="347"/>
        <v>-9999</v>
      </c>
      <c r="AC883" s="80">
        <f t="shared" si="348"/>
        <v>0</v>
      </c>
      <c r="AD883" s="80">
        <f t="shared" si="344"/>
        <v>-9999</v>
      </c>
      <c r="AE883" s="80">
        <f t="shared" si="349"/>
        <v>0</v>
      </c>
      <c r="AF883">
        <f t="shared" si="345"/>
        <v>-9999</v>
      </c>
      <c r="AG883" s="106"/>
      <c r="AH883">
        <f t="shared" si="336"/>
        <v>-4.7256811237064993E-4</v>
      </c>
      <c r="AI883">
        <f t="shared" si="337"/>
        <v>1.2726506571333673</v>
      </c>
      <c r="AJ883">
        <f t="shared" si="338"/>
        <v>-1.9192477769216735E-2</v>
      </c>
      <c r="AK883">
        <f t="shared" si="339"/>
        <v>2.0177893546708442E-3</v>
      </c>
      <c r="AL883">
        <f t="shared" si="340"/>
        <v>7.400504878085557E-3</v>
      </c>
      <c r="AM883">
        <f t="shared" si="341"/>
        <v>3.7002693269247286E-3</v>
      </c>
      <c r="AN883" s="80">
        <f t="shared" si="350"/>
        <v>5.5946847242161011E-3</v>
      </c>
      <c r="AO883" s="80">
        <f t="shared" si="350"/>
        <v>5.5942288779216968E-3</v>
      </c>
      <c r="AP883" s="80">
        <f t="shared" si="350"/>
        <v>5.5925569914601313E-3</v>
      </c>
      <c r="AQ883" s="80">
        <f t="shared" si="350"/>
        <v>5.586425090611761E-3</v>
      </c>
      <c r="AR883" s="80">
        <f t="shared" si="350"/>
        <v>5.5639354025405052E-3</v>
      </c>
      <c r="AS883" s="80">
        <f t="shared" si="350"/>
        <v>5.4814510416755884E-3</v>
      </c>
      <c r="AT883" s="80">
        <f t="shared" si="350"/>
        <v>5.1789273836108747E-3</v>
      </c>
      <c r="AU883" s="80">
        <f t="shared" si="343"/>
        <v>4.0693807318081809E-3</v>
      </c>
    </row>
    <row r="884" spans="26:48" x14ac:dyDescent="0.2">
      <c r="Z884">
        <f t="shared" si="334"/>
        <v>0</v>
      </c>
      <c r="AA884" s="80">
        <f t="shared" si="335"/>
        <v>3.4471155238050962E-3</v>
      </c>
      <c r="AB884" s="80">
        <f t="shared" si="347"/>
        <v>-9999</v>
      </c>
      <c r="AC884" s="80">
        <f t="shared" si="348"/>
        <v>0</v>
      </c>
      <c r="AD884" s="80">
        <f t="shared" si="344"/>
        <v>-9999</v>
      </c>
      <c r="AE884" s="80">
        <f t="shared" si="349"/>
        <v>0</v>
      </c>
      <c r="AF884">
        <f t="shared" si="345"/>
        <v>-9999</v>
      </c>
      <c r="AG884" s="106"/>
      <c r="AH884">
        <f t="shared" si="336"/>
        <v>-4.7256811237064993E-4</v>
      </c>
      <c r="AI884">
        <f t="shared" si="337"/>
        <v>1.2726506571333673</v>
      </c>
      <c r="AJ884">
        <f t="shared" si="338"/>
        <v>-1.9192477769216735E-2</v>
      </c>
      <c r="AK884">
        <f t="shared" si="339"/>
        <v>2.0177893546708442E-3</v>
      </c>
      <c r="AL884">
        <f t="shared" si="340"/>
        <v>7.400504878085557E-3</v>
      </c>
      <c r="AM884">
        <f t="shared" si="341"/>
        <v>3.7002693269247286E-3</v>
      </c>
      <c r="AN884" s="80">
        <f t="shared" si="350"/>
        <v>5.5946847242161011E-3</v>
      </c>
      <c r="AO884" s="80">
        <f t="shared" si="350"/>
        <v>5.5942288779216968E-3</v>
      </c>
      <c r="AP884" s="80">
        <f t="shared" si="350"/>
        <v>5.5925569914601313E-3</v>
      </c>
      <c r="AQ884" s="80">
        <f t="shared" si="350"/>
        <v>5.586425090611761E-3</v>
      </c>
      <c r="AR884" s="80">
        <f t="shared" si="350"/>
        <v>5.5639354025405052E-3</v>
      </c>
      <c r="AS884" s="80">
        <f t="shared" si="350"/>
        <v>5.4814510416755884E-3</v>
      </c>
      <c r="AT884" s="80">
        <f t="shared" si="350"/>
        <v>5.1789273836108747E-3</v>
      </c>
      <c r="AU884" s="80">
        <f t="shared" si="343"/>
        <v>4.0693807318081809E-3</v>
      </c>
      <c r="AV884" s="80"/>
    </row>
    <row r="885" spans="26:48" x14ac:dyDescent="0.2">
      <c r="Z885">
        <f t="shared" si="334"/>
        <v>0</v>
      </c>
      <c r="AA885" s="80">
        <f t="shared" si="335"/>
        <v>3.4471155238050962E-3</v>
      </c>
      <c r="AB885" s="80">
        <f t="shared" si="347"/>
        <v>-9999</v>
      </c>
      <c r="AC885" s="80">
        <f t="shared" si="348"/>
        <v>0</v>
      </c>
      <c r="AD885" s="80">
        <f t="shared" si="344"/>
        <v>-9999</v>
      </c>
      <c r="AE885" s="80">
        <f t="shared" si="349"/>
        <v>0</v>
      </c>
      <c r="AF885">
        <f t="shared" si="345"/>
        <v>-9999</v>
      </c>
      <c r="AG885" s="106"/>
      <c r="AH885">
        <f t="shared" si="336"/>
        <v>-4.7256811237064993E-4</v>
      </c>
      <c r="AI885">
        <f t="shared" si="337"/>
        <v>1.2726506571333673</v>
      </c>
      <c r="AJ885">
        <f t="shared" si="338"/>
        <v>-1.9192477769216735E-2</v>
      </c>
      <c r="AK885">
        <f t="shared" si="339"/>
        <v>2.0177893546708442E-3</v>
      </c>
      <c r="AL885">
        <f t="shared" si="340"/>
        <v>7.400504878085557E-3</v>
      </c>
      <c r="AM885">
        <f t="shared" si="341"/>
        <v>3.7002693269247286E-3</v>
      </c>
      <c r="AN885" s="80">
        <f t="shared" si="350"/>
        <v>5.5946847242161011E-3</v>
      </c>
      <c r="AO885" s="80">
        <f t="shared" si="350"/>
        <v>5.5942288779216968E-3</v>
      </c>
      <c r="AP885" s="80">
        <f t="shared" si="350"/>
        <v>5.5925569914601313E-3</v>
      </c>
      <c r="AQ885" s="80">
        <f t="shared" si="350"/>
        <v>5.586425090611761E-3</v>
      </c>
      <c r="AR885" s="80">
        <f t="shared" si="350"/>
        <v>5.5639354025405052E-3</v>
      </c>
      <c r="AS885" s="80">
        <f t="shared" si="350"/>
        <v>5.4814510416755884E-3</v>
      </c>
      <c r="AT885" s="80">
        <f t="shared" si="350"/>
        <v>5.1789273836108747E-3</v>
      </c>
      <c r="AU885" s="80">
        <f t="shared" si="343"/>
        <v>4.0693807318081809E-3</v>
      </c>
    </row>
    <row r="886" spans="26:48" x14ac:dyDescent="0.2">
      <c r="Z886">
        <f t="shared" si="334"/>
        <v>0</v>
      </c>
      <c r="AA886" s="80">
        <f t="shared" si="335"/>
        <v>3.4471155238050962E-3</v>
      </c>
      <c r="AB886" s="80">
        <f t="shared" si="347"/>
        <v>-9999</v>
      </c>
      <c r="AC886" s="80">
        <f t="shared" si="348"/>
        <v>0</v>
      </c>
      <c r="AD886" s="80">
        <f t="shared" si="344"/>
        <v>-9999</v>
      </c>
      <c r="AE886" s="80">
        <f t="shared" si="349"/>
        <v>0</v>
      </c>
      <c r="AF886">
        <f t="shared" si="345"/>
        <v>-9999</v>
      </c>
      <c r="AG886" s="106"/>
      <c r="AH886">
        <f t="shared" si="336"/>
        <v>-4.7256811237064993E-4</v>
      </c>
      <c r="AI886">
        <f t="shared" si="337"/>
        <v>1.2726506571333673</v>
      </c>
      <c r="AJ886">
        <f t="shared" si="338"/>
        <v>-1.9192477769216735E-2</v>
      </c>
      <c r="AK886">
        <f t="shared" si="339"/>
        <v>2.0177893546708442E-3</v>
      </c>
      <c r="AL886">
        <f t="shared" si="340"/>
        <v>7.400504878085557E-3</v>
      </c>
      <c r="AM886">
        <f t="shared" si="341"/>
        <v>3.7002693269247286E-3</v>
      </c>
      <c r="AN886" s="80">
        <f t="shared" si="350"/>
        <v>5.5946847242161011E-3</v>
      </c>
      <c r="AO886" s="80">
        <f t="shared" si="350"/>
        <v>5.5942288779216968E-3</v>
      </c>
      <c r="AP886" s="80">
        <f t="shared" si="350"/>
        <v>5.5925569914601313E-3</v>
      </c>
      <c r="AQ886" s="80">
        <f t="shared" si="350"/>
        <v>5.586425090611761E-3</v>
      </c>
      <c r="AR886" s="80">
        <f t="shared" si="350"/>
        <v>5.5639354025405052E-3</v>
      </c>
      <c r="AS886" s="80">
        <f t="shared" si="350"/>
        <v>5.4814510416755884E-3</v>
      </c>
      <c r="AT886" s="80">
        <f t="shared" si="350"/>
        <v>5.1789273836108747E-3</v>
      </c>
      <c r="AU886" s="80">
        <f t="shared" si="343"/>
        <v>4.0693807318081809E-3</v>
      </c>
    </row>
    <row r="887" spans="26:48" x14ac:dyDescent="0.2">
      <c r="Z887">
        <f t="shared" si="334"/>
        <v>0</v>
      </c>
      <c r="AA887" s="80">
        <f t="shared" si="335"/>
        <v>3.4471155238050962E-3</v>
      </c>
      <c r="AB887" s="80">
        <f t="shared" si="347"/>
        <v>-9999</v>
      </c>
      <c r="AC887" s="80">
        <f t="shared" si="348"/>
        <v>0</v>
      </c>
      <c r="AD887" s="80">
        <f t="shared" si="344"/>
        <v>-9999</v>
      </c>
      <c r="AE887" s="80">
        <f t="shared" si="349"/>
        <v>0</v>
      </c>
      <c r="AF887">
        <f t="shared" si="345"/>
        <v>-9999</v>
      </c>
      <c r="AG887" s="106"/>
      <c r="AH887">
        <f t="shared" si="336"/>
        <v>-4.7256811237064993E-4</v>
      </c>
      <c r="AI887">
        <f t="shared" si="337"/>
        <v>1.2726506571333673</v>
      </c>
      <c r="AJ887">
        <f t="shared" si="338"/>
        <v>-1.9192477769216735E-2</v>
      </c>
      <c r="AK887">
        <f t="shared" si="339"/>
        <v>2.0177893546708442E-3</v>
      </c>
      <c r="AL887">
        <f t="shared" si="340"/>
        <v>7.400504878085557E-3</v>
      </c>
      <c r="AM887">
        <f t="shared" si="341"/>
        <v>3.7002693269247286E-3</v>
      </c>
      <c r="AN887" s="80">
        <f t="shared" si="350"/>
        <v>5.5946847242161011E-3</v>
      </c>
      <c r="AO887" s="80">
        <f t="shared" si="350"/>
        <v>5.5942288779216968E-3</v>
      </c>
      <c r="AP887" s="80">
        <f t="shared" si="350"/>
        <v>5.5925569914601313E-3</v>
      </c>
      <c r="AQ887" s="80">
        <f t="shared" si="350"/>
        <v>5.586425090611761E-3</v>
      </c>
      <c r="AR887" s="80">
        <f t="shared" si="350"/>
        <v>5.5639354025405052E-3</v>
      </c>
      <c r="AS887" s="80">
        <f t="shared" si="350"/>
        <v>5.4814510416755884E-3</v>
      </c>
      <c r="AT887" s="80">
        <f t="shared" si="350"/>
        <v>5.1789273836108747E-3</v>
      </c>
      <c r="AU887" s="80">
        <f t="shared" si="343"/>
        <v>4.0693807318081809E-3</v>
      </c>
    </row>
    <row r="888" spans="26:48" x14ac:dyDescent="0.2">
      <c r="Z888">
        <f t="shared" si="334"/>
        <v>0</v>
      </c>
      <c r="AA888" s="80">
        <f t="shared" si="335"/>
        <v>3.4471155238050962E-3</v>
      </c>
      <c r="AB888" s="80">
        <f t="shared" si="347"/>
        <v>-9999</v>
      </c>
      <c r="AC888" s="80">
        <f t="shared" si="348"/>
        <v>0</v>
      </c>
      <c r="AD888" s="80">
        <f t="shared" si="344"/>
        <v>-9999</v>
      </c>
      <c r="AE888" s="80">
        <f t="shared" si="349"/>
        <v>0</v>
      </c>
      <c r="AF888">
        <f t="shared" si="345"/>
        <v>-9999</v>
      </c>
      <c r="AG888" s="106"/>
      <c r="AH888">
        <f t="shared" si="336"/>
        <v>-4.7256811237064993E-4</v>
      </c>
      <c r="AI888">
        <f t="shared" si="337"/>
        <v>1.2726506571333673</v>
      </c>
      <c r="AJ888">
        <f t="shared" si="338"/>
        <v>-1.9192477769216735E-2</v>
      </c>
      <c r="AK888">
        <f t="shared" si="339"/>
        <v>2.0177893546708442E-3</v>
      </c>
      <c r="AL888">
        <f t="shared" si="340"/>
        <v>7.400504878085557E-3</v>
      </c>
      <c r="AM888">
        <f t="shared" si="341"/>
        <v>3.7002693269247286E-3</v>
      </c>
      <c r="AN888" s="80">
        <f t="shared" si="350"/>
        <v>5.5946847242161011E-3</v>
      </c>
      <c r="AO888" s="80">
        <f t="shared" si="350"/>
        <v>5.5942288779216968E-3</v>
      </c>
      <c r="AP888" s="80">
        <f t="shared" si="350"/>
        <v>5.5925569914601313E-3</v>
      </c>
      <c r="AQ888" s="80">
        <f t="shared" si="350"/>
        <v>5.586425090611761E-3</v>
      </c>
      <c r="AR888" s="80">
        <f t="shared" si="350"/>
        <v>5.5639354025405052E-3</v>
      </c>
      <c r="AS888" s="80">
        <f t="shared" si="350"/>
        <v>5.4814510416755884E-3</v>
      </c>
      <c r="AT888" s="80">
        <f t="shared" si="350"/>
        <v>5.1789273836108747E-3</v>
      </c>
      <c r="AU888" s="80">
        <f t="shared" si="343"/>
        <v>4.0693807318081809E-3</v>
      </c>
    </row>
    <row r="889" spans="26:48" x14ac:dyDescent="0.2">
      <c r="Z889">
        <f t="shared" si="334"/>
        <v>0</v>
      </c>
      <c r="AA889" s="80">
        <f t="shared" si="335"/>
        <v>3.4471155238050962E-3</v>
      </c>
      <c r="AB889" s="80">
        <f t="shared" si="347"/>
        <v>-9999</v>
      </c>
      <c r="AC889" s="80">
        <f t="shared" si="348"/>
        <v>0</v>
      </c>
      <c r="AD889" s="80">
        <f t="shared" si="344"/>
        <v>-9999</v>
      </c>
      <c r="AE889" s="80">
        <f t="shared" si="349"/>
        <v>0</v>
      </c>
      <c r="AF889">
        <f t="shared" si="345"/>
        <v>-9999</v>
      </c>
      <c r="AG889" s="106"/>
      <c r="AH889">
        <f t="shared" si="336"/>
        <v>-4.7256811237064993E-4</v>
      </c>
      <c r="AI889">
        <f t="shared" si="337"/>
        <v>1.2726506571333673</v>
      </c>
      <c r="AJ889">
        <f t="shared" si="338"/>
        <v>-1.9192477769216735E-2</v>
      </c>
      <c r="AK889">
        <f t="shared" si="339"/>
        <v>2.0177893546708442E-3</v>
      </c>
      <c r="AL889">
        <f t="shared" si="340"/>
        <v>7.400504878085557E-3</v>
      </c>
      <c r="AM889">
        <f t="shared" si="341"/>
        <v>3.7002693269247286E-3</v>
      </c>
      <c r="AN889" s="80">
        <f t="shared" si="350"/>
        <v>5.5946847242161011E-3</v>
      </c>
      <c r="AO889" s="80">
        <f t="shared" si="350"/>
        <v>5.5942288779216968E-3</v>
      </c>
      <c r="AP889" s="80">
        <f t="shared" si="350"/>
        <v>5.5925569914601313E-3</v>
      </c>
      <c r="AQ889" s="80">
        <f t="shared" si="350"/>
        <v>5.586425090611761E-3</v>
      </c>
      <c r="AR889" s="80">
        <f t="shared" si="350"/>
        <v>5.5639354025405052E-3</v>
      </c>
      <c r="AS889" s="80">
        <f t="shared" si="350"/>
        <v>5.4814510416755884E-3</v>
      </c>
      <c r="AT889" s="80">
        <f t="shared" si="350"/>
        <v>5.1789273836108747E-3</v>
      </c>
      <c r="AU889" s="80">
        <f t="shared" si="343"/>
        <v>4.0693807318081809E-3</v>
      </c>
    </row>
    <row r="890" spans="26:48" x14ac:dyDescent="0.2">
      <c r="Z890">
        <f t="shared" si="334"/>
        <v>0</v>
      </c>
      <c r="AA890" s="80">
        <f t="shared" si="335"/>
        <v>3.4471155238050962E-3</v>
      </c>
      <c r="AB890" s="80">
        <f t="shared" si="347"/>
        <v>-9999</v>
      </c>
      <c r="AC890" s="80">
        <f t="shared" si="348"/>
        <v>0</v>
      </c>
      <c r="AD890" s="80">
        <f t="shared" si="344"/>
        <v>-9999</v>
      </c>
      <c r="AE890" s="80">
        <f t="shared" si="349"/>
        <v>0</v>
      </c>
      <c r="AF890">
        <f t="shared" si="345"/>
        <v>-9999</v>
      </c>
      <c r="AG890" s="106"/>
      <c r="AH890">
        <f t="shared" si="336"/>
        <v>-4.7256811237064993E-4</v>
      </c>
      <c r="AI890">
        <f t="shared" si="337"/>
        <v>1.2726506571333673</v>
      </c>
      <c r="AJ890">
        <f t="shared" si="338"/>
        <v>-1.9192477769216735E-2</v>
      </c>
      <c r="AK890">
        <f t="shared" si="339"/>
        <v>2.0177893546708442E-3</v>
      </c>
      <c r="AL890">
        <f t="shared" si="340"/>
        <v>7.400504878085557E-3</v>
      </c>
      <c r="AM890">
        <f t="shared" si="341"/>
        <v>3.7002693269247286E-3</v>
      </c>
      <c r="AN890" s="80">
        <f t="shared" si="350"/>
        <v>5.5946847242161011E-3</v>
      </c>
      <c r="AO890" s="80">
        <f t="shared" si="350"/>
        <v>5.5942288779216968E-3</v>
      </c>
      <c r="AP890" s="80">
        <f t="shared" si="350"/>
        <v>5.5925569914601313E-3</v>
      </c>
      <c r="AQ890" s="80">
        <f t="shared" si="350"/>
        <v>5.586425090611761E-3</v>
      </c>
      <c r="AR890" s="80">
        <f t="shared" si="350"/>
        <v>5.5639354025405052E-3</v>
      </c>
      <c r="AS890" s="80">
        <f t="shared" si="350"/>
        <v>5.4814510416755884E-3</v>
      </c>
      <c r="AT890" s="80">
        <f t="shared" si="350"/>
        <v>5.1789273836108747E-3</v>
      </c>
      <c r="AU890" s="80">
        <f t="shared" si="343"/>
        <v>4.0693807318081809E-3</v>
      </c>
    </row>
    <row r="891" spans="26:48" x14ac:dyDescent="0.2">
      <c r="Z891">
        <f t="shared" si="334"/>
        <v>0</v>
      </c>
      <c r="AA891" s="80">
        <f t="shared" si="335"/>
        <v>3.4471155238050962E-3</v>
      </c>
      <c r="AB891" s="80">
        <f t="shared" si="347"/>
        <v>-9999</v>
      </c>
      <c r="AC891" s="80">
        <f t="shared" si="348"/>
        <v>0</v>
      </c>
      <c r="AD891" s="80">
        <f t="shared" si="344"/>
        <v>-9999</v>
      </c>
      <c r="AE891" s="80">
        <f t="shared" si="349"/>
        <v>0</v>
      </c>
      <c r="AF891">
        <f t="shared" si="345"/>
        <v>-9999</v>
      </c>
      <c r="AG891" s="106"/>
      <c r="AH891">
        <f t="shared" si="336"/>
        <v>-4.7256811237064993E-4</v>
      </c>
      <c r="AI891">
        <f t="shared" si="337"/>
        <v>1.2726506571333673</v>
      </c>
      <c r="AJ891">
        <f t="shared" si="338"/>
        <v>-1.9192477769216735E-2</v>
      </c>
      <c r="AK891">
        <f t="shared" si="339"/>
        <v>2.0177893546708442E-3</v>
      </c>
      <c r="AL891">
        <f t="shared" si="340"/>
        <v>7.400504878085557E-3</v>
      </c>
      <c r="AM891">
        <f t="shared" si="341"/>
        <v>3.7002693269247286E-3</v>
      </c>
      <c r="AN891" s="80">
        <f t="shared" si="350"/>
        <v>5.5946847242161011E-3</v>
      </c>
      <c r="AO891" s="80">
        <f t="shared" si="350"/>
        <v>5.5942288779216968E-3</v>
      </c>
      <c r="AP891" s="80">
        <f t="shared" si="350"/>
        <v>5.5925569914601313E-3</v>
      </c>
      <c r="AQ891" s="80">
        <f t="shared" si="350"/>
        <v>5.586425090611761E-3</v>
      </c>
      <c r="AR891" s="80">
        <f t="shared" si="350"/>
        <v>5.5639354025405052E-3</v>
      </c>
      <c r="AS891" s="80">
        <f t="shared" si="350"/>
        <v>5.4814510416755884E-3</v>
      </c>
      <c r="AT891" s="80">
        <f t="shared" si="350"/>
        <v>5.1789273836108747E-3</v>
      </c>
      <c r="AU891" s="80">
        <f t="shared" si="343"/>
        <v>4.0693807318081809E-3</v>
      </c>
    </row>
    <row r="892" spans="26:48" x14ac:dyDescent="0.2">
      <c r="Z892">
        <f t="shared" si="334"/>
        <v>0</v>
      </c>
      <c r="AA892" s="80">
        <f t="shared" si="335"/>
        <v>3.4471155238050962E-3</v>
      </c>
      <c r="AB892" s="80">
        <f t="shared" si="347"/>
        <v>-9999</v>
      </c>
      <c r="AC892" s="80">
        <f t="shared" si="348"/>
        <v>0</v>
      </c>
      <c r="AD892" s="80">
        <f t="shared" si="344"/>
        <v>-9999</v>
      </c>
      <c r="AE892" s="80">
        <f t="shared" si="349"/>
        <v>0</v>
      </c>
      <c r="AF892">
        <f t="shared" si="345"/>
        <v>-9999</v>
      </c>
      <c r="AG892" s="106"/>
      <c r="AH892">
        <f t="shared" si="336"/>
        <v>-4.7256811237064993E-4</v>
      </c>
      <c r="AI892">
        <f t="shared" si="337"/>
        <v>1.2726506571333673</v>
      </c>
      <c r="AJ892">
        <f t="shared" si="338"/>
        <v>-1.9192477769216735E-2</v>
      </c>
      <c r="AK892">
        <f t="shared" si="339"/>
        <v>2.0177893546708442E-3</v>
      </c>
      <c r="AL892">
        <f t="shared" si="340"/>
        <v>7.400504878085557E-3</v>
      </c>
      <c r="AM892">
        <f t="shared" si="341"/>
        <v>3.7002693269247286E-3</v>
      </c>
      <c r="AN892" s="80">
        <f t="shared" si="350"/>
        <v>5.5946847242161011E-3</v>
      </c>
      <c r="AO892" s="80">
        <f t="shared" si="350"/>
        <v>5.5942288779216968E-3</v>
      </c>
      <c r="AP892" s="80">
        <f t="shared" si="350"/>
        <v>5.5925569914601313E-3</v>
      </c>
      <c r="AQ892" s="80">
        <f t="shared" si="350"/>
        <v>5.586425090611761E-3</v>
      </c>
      <c r="AR892" s="80">
        <f t="shared" si="350"/>
        <v>5.5639354025405052E-3</v>
      </c>
      <c r="AS892" s="80">
        <f t="shared" si="350"/>
        <v>5.4814510416755884E-3</v>
      </c>
      <c r="AT892" s="80">
        <f t="shared" si="350"/>
        <v>5.1789273836108747E-3</v>
      </c>
      <c r="AU892" s="80">
        <f t="shared" si="343"/>
        <v>4.0693807318081809E-3</v>
      </c>
    </row>
    <row r="893" spans="26:48" x14ac:dyDescent="0.2">
      <c r="Z893">
        <f t="shared" si="334"/>
        <v>0</v>
      </c>
      <c r="AA893" s="80">
        <f t="shared" si="335"/>
        <v>3.4471155238050962E-3</v>
      </c>
      <c r="AB893" s="80">
        <f t="shared" si="347"/>
        <v>-9999</v>
      </c>
      <c r="AC893" s="80">
        <f t="shared" si="348"/>
        <v>0</v>
      </c>
      <c r="AD893" s="80">
        <f t="shared" si="344"/>
        <v>-9999</v>
      </c>
      <c r="AE893" s="80">
        <f t="shared" si="349"/>
        <v>0</v>
      </c>
      <c r="AF893">
        <f t="shared" si="345"/>
        <v>-9999</v>
      </c>
      <c r="AG893" s="106"/>
      <c r="AH893">
        <f t="shared" si="336"/>
        <v>-4.7256811237064993E-4</v>
      </c>
      <c r="AI893">
        <f t="shared" si="337"/>
        <v>1.2726506571333673</v>
      </c>
      <c r="AJ893">
        <f t="shared" si="338"/>
        <v>-1.9192477769216735E-2</v>
      </c>
      <c r="AK893">
        <f t="shared" si="339"/>
        <v>2.0177893546708442E-3</v>
      </c>
      <c r="AL893">
        <f t="shared" si="340"/>
        <v>7.400504878085557E-3</v>
      </c>
      <c r="AM893">
        <f t="shared" si="341"/>
        <v>3.7002693269247286E-3</v>
      </c>
      <c r="AN893" s="80">
        <f t="shared" si="350"/>
        <v>5.5946847242161011E-3</v>
      </c>
      <c r="AO893" s="80">
        <f t="shared" si="350"/>
        <v>5.5942288779216968E-3</v>
      </c>
      <c r="AP893" s="80">
        <f t="shared" si="350"/>
        <v>5.5925569914601313E-3</v>
      </c>
      <c r="AQ893" s="80">
        <f t="shared" si="350"/>
        <v>5.586425090611761E-3</v>
      </c>
      <c r="AR893" s="80">
        <f t="shared" si="350"/>
        <v>5.5639354025405052E-3</v>
      </c>
      <c r="AS893" s="80">
        <f t="shared" si="350"/>
        <v>5.4814510416755884E-3</v>
      </c>
      <c r="AT893" s="80">
        <f t="shared" si="350"/>
        <v>5.1789273836108747E-3</v>
      </c>
      <c r="AU893" s="80">
        <f t="shared" si="343"/>
        <v>4.0693807318081809E-3</v>
      </c>
    </row>
    <row r="894" spans="26:48" x14ac:dyDescent="0.2">
      <c r="Z894">
        <f t="shared" si="334"/>
        <v>0</v>
      </c>
      <c r="AA894" s="80">
        <f t="shared" si="335"/>
        <v>3.4471155238050962E-3</v>
      </c>
      <c r="AB894" s="80">
        <f t="shared" si="347"/>
        <v>-9999</v>
      </c>
      <c r="AC894" s="80">
        <f t="shared" si="348"/>
        <v>0</v>
      </c>
      <c r="AD894" s="80">
        <f t="shared" si="344"/>
        <v>-9999</v>
      </c>
      <c r="AE894" s="80">
        <f t="shared" si="349"/>
        <v>0</v>
      </c>
      <c r="AF894">
        <f t="shared" si="345"/>
        <v>-9999</v>
      </c>
      <c r="AG894" s="106"/>
      <c r="AH894">
        <f t="shared" si="336"/>
        <v>-4.7256811237064993E-4</v>
      </c>
      <c r="AI894">
        <f t="shared" si="337"/>
        <v>1.2726506571333673</v>
      </c>
      <c r="AJ894">
        <f t="shared" si="338"/>
        <v>-1.9192477769216735E-2</v>
      </c>
      <c r="AK894">
        <f t="shared" si="339"/>
        <v>2.0177893546708442E-3</v>
      </c>
      <c r="AL894">
        <f t="shared" si="340"/>
        <v>7.400504878085557E-3</v>
      </c>
      <c r="AM894">
        <f t="shared" si="341"/>
        <v>3.7002693269247286E-3</v>
      </c>
      <c r="AN894" s="80">
        <f t="shared" si="350"/>
        <v>5.5946847242161011E-3</v>
      </c>
      <c r="AO894" s="80">
        <f t="shared" si="350"/>
        <v>5.5942288779216968E-3</v>
      </c>
      <c r="AP894" s="80">
        <f t="shared" si="350"/>
        <v>5.5925569914601313E-3</v>
      </c>
      <c r="AQ894" s="80">
        <f t="shared" si="350"/>
        <v>5.586425090611761E-3</v>
      </c>
      <c r="AR894" s="80">
        <f t="shared" si="350"/>
        <v>5.5639354025405052E-3</v>
      </c>
      <c r="AS894" s="80">
        <f t="shared" si="350"/>
        <v>5.4814510416755884E-3</v>
      </c>
      <c r="AT894" s="80">
        <f t="shared" si="350"/>
        <v>5.1789273836108747E-3</v>
      </c>
      <c r="AU894" s="80">
        <f t="shared" si="343"/>
        <v>4.0693807318081809E-3</v>
      </c>
    </row>
    <row r="895" spans="26:48" x14ac:dyDescent="0.2">
      <c r="Z895">
        <f t="shared" si="334"/>
        <v>0</v>
      </c>
      <c r="AA895" s="80">
        <f t="shared" si="335"/>
        <v>3.4471155238050962E-3</v>
      </c>
      <c r="AB895" s="80">
        <f t="shared" si="347"/>
        <v>-9999</v>
      </c>
      <c r="AC895" s="80">
        <f t="shared" si="348"/>
        <v>0</v>
      </c>
      <c r="AD895" s="80">
        <f t="shared" si="344"/>
        <v>-9999</v>
      </c>
      <c r="AE895" s="80">
        <f t="shared" si="349"/>
        <v>0</v>
      </c>
      <c r="AF895">
        <f t="shared" si="345"/>
        <v>-9999</v>
      </c>
      <c r="AG895" s="106"/>
      <c r="AH895">
        <f t="shared" si="336"/>
        <v>-4.7256811237064993E-4</v>
      </c>
      <c r="AI895">
        <f t="shared" si="337"/>
        <v>1.2726506571333673</v>
      </c>
      <c r="AJ895">
        <f t="shared" si="338"/>
        <v>-1.9192477769216735E-2</v>
      </c>
      <c r="AK895">
        <f t="shared" si="339"/>
        <v>2.0177893546708442E-3</v>
      </c>
      <c r="AL895">
        <f t="shared" si="340"/>
        <v>7.400504878085557E-3</v>
      </c>
      <c r="AM895">
        <f t="shared" si="341"/>
        <v>3.7002693269247286E-3</v>
      </c>
      <c r="AN895" s="80">
        <f t="shared" si="350"/>
        <v>5.5946847242161011E-3</v>
      </c>
      <c r="AO895" s="80">
        <f t="shared" si="350"/>
        <v>5.5942288779216968E-3</v>
      </c>
      <c r="AP895" s="80">
        <f t="shared" si="350"/>
        <v>5.5925569914601313E-3</v>
      </c>
      <c r="AQ895" s="80">
        <f t="shared" si="350"/>
        <v>5.586425090611761E-3</v>
      </c>
      <c r="AR895" s="80">
        <f t="shared" si="350"/>
        <v>5.5639354025405052E-3</v>
      </c>
      <c r="AS895" s="80">
        <f t="shared" si="350"/>
        <v>5.4814510416755884E-3</v>
      </c>
      <c r="AT895" s="80">
        <f t="shared" si="350"/>
        <v>5.1789273836108747E-3</v>
      </c>
      <c r="AU895" s="80">
        <f t="shared" si="343"/>
        <v>4.0693807318081809E-3</v>
      </c>
    </row>
    <row r="896" spans="26:48" x14ac:dyDescent="0.2">
      <c r="Z896">
        <f t="shared" si="334"/>
        <v>0</v>
      </c>
      <c r="AA896" s="80">
        <f t="shared" si="335"/>
        <v>3.4471155238050962E-3</v>
      </c>
      <c r="AB896" s="80">
        <f t="shared" si="347"/>
        <v>-9999</v>
      </c>
      <c r="AC896" s="80">
        <f t="shared" si="348"/>
        <v>0</v>
      </c>
      <c r="AD896" s="80">
        <f t="shared" si="344"/>
        <v>-9999</v>
      </c>
      <c r="AE896" s="80">
        <f t="shared" si="349"/>
        <v>0</v>
      </c>
      <c r="AF896">
        <f t="shared" si="345"/>
        <v>-9999</v>
      </c>
      <c r="AG896" s="106"/>
      <c r="AH896">
        <f t="shared" si="336"/>
        <v>-4.7256811237064993E-4</v>
      </c>
      <c r="AI896">
        <f t="shared" si="337"/>
        <v>1.2726506571333673</v>
      </c>
      <c r="AJ896">
        <f t="shared" si="338"/>
        <v>-1.9192477769216735E-2</v>
      </c>
      <c r="AK896">
        <f t="shared" si="339"/>
        <v>2.0177893546708442E-3</v>
      </c>
      <c r="AL896">
        <f t="shared" si="340"/>
        <v>7.400504878085557E-3</v>
      </c>
      <c r="AM896">
        <f t="shared" si="341"/>
        <v>3.7002693269247286E-3</v>
      </c>
      <c r="AN896" s="80">
        <f t="shared" si="350"/>
        <v>5.5946847242161011E-3</v>
      </c>
      <c r="AO896" s="80">
        <f t="shared" si="350"/>
        <v>5.5942288779216968E-3</v>
      </c>
      <c r="AP896" s="80">
        <f t="shared" si="350"/>
        <v>5.5925569914601313E-3</v>
      </c>
      <c r="AQ896" s="80">
        <f t="shared" si="350"/>
        <v>5.586425090611761E-3</v>
      </c>
      <c r="AR896" s="80">
        <f t="shared" si="350"/>
        <v>5.5639354025405052E-3</v>
      </c>
      <c r="AS896" s="80">
        <f t="shared" si="350"/>
        <v>5.4814510416755884E-3</v>
      </c>
      <c r="AT896" s="80">
        <f t="shared" si="350"/>
        <v>5.1789273836108747E-3</v>
      </c>
      <c r="AU896" s="80">
        <f t="shared" si="343"/>
        <v>4.0693807318081809E-3</v>
      </c>
    </row>
    <row r="897" spans="26:64" x14ac:dyDescent="0.2">
      <c r="Z897">
        <f t="shared" si="334"/>
        <v>0</v>
      </c>
      <c r="AA897" s="80">
        <f t="shared" si="335"/>
        <v>3.4471155238050962E-3</v>
      </c>
      <c r="AB897" s="80">
        <f t="shared" si="347"/>
        <v>-9999</v>
      </c>
      <c r="AC897" s="80">
        <f t="shared" si="348"/>
        <v>0</v>
      </c>
      <c r="AD897" s="80">
        <f t="shared" si="344"/>
        <v>-9999</v>
      </c>
      <c r="AE897" s="80">
        <f t="shared" si="349"/>
        <v>0</v>
      </c>
      <c r="AF897">
        <f t="shared" si="345"/>
        <v>-9999</v>
      </c>
      <c r="AG897" s="106"/>
      <c r="AH897">
        <f t="shared" si="336"/>
        <v>-4.7256811237064993E-4</v>
      </c>
      <c r="AI897">
        <f t="shared" si="337"/>
        <v>1.2726506571333673</v>
      </c>
      <c r="AJ897">
        <f t="shared" si="338"/>
        <v>-1.9192477769216735E-2</v>
      </c>
      <c r="AK897">
        <f t="shared" si="339"/>
        <v>2.0177893546708442E-3</v>
      </c>
      <c r="AL897">
        <f t="shared" si="340"/>
        <v>7.400504878085557E-3</v>
      </c>
      <c r="AM897">
        <f t="shared" si="341"/>
        <v>3.7002693269247286E-3</v>
      </c>
      <c r="AN897" s="80">
        <f t="shared" ref="AN897:AT912" si="351">$AU897+$AB$7*SIN(AO897)</f>
        <v>5.5946847242161011E-3</v>
      </c>
      <c r="AO897" s="80">
        <f t="shared" si="351"/>
        <v>5.5942288779216968E-3</v>
      </c>
      <c r="AP897" s="80">
        <f t="shared" si="351"/>
        <v>5.5925569914601313E-3</v>
      </c>
      <c r="AQ897" s="80">
        <f t="shared" si="351"/>
        <v>5.586425090611761E-3</v>
      </c>
      <c r="AR897" s="80">
        <f t="shared" si="351"/>
        <v>5.5639354025405052E-3</v>
      </c>
      <c r="AS897" s="80">
        <f t="shared" si="351"/>
        <v>5.4814510416755884E-3</v>
      </c>
      <c r="AT897" s="80">
        <f t="shared" si="351"/>
        <v>5.1789273836108747E-3</v>
      </c>
      <c r="AU897" s="80">
        <f t="shared" si="343"/>
        <v>4.0693807318081809E-3</v>
      </c>
    </row>
    <row r="898" spans="26:64" x14ac:dyDescent="0.2">
      <c r="Z898">
        <f t="shared" si="334"/>
        <v>0</v>
      </c>
      <c r="AA898" s="80">
        <f t="shared" si="335"/>
        <v>3.4471155238050962E-3</v>
      </c>
      <c r="AB898" s="80">
        <f t="shared" si="347"/>
        <v>-9999</v>
      </c>
      <c r="AC898" s="80">
        <f t="shared" si="348"/>
        <v>0</v>
      </c>
      <c r="AD898" s="80">
        <f t="shared" si="344"/>
        <v>-9999</v>
      </c>
      <c r="AE898" s="80">
        <f t="shared" si="349"/>
        <v>0</v>
      </c>
      <c r="AF898">
        <f t="shared" si="345"/>
        <v>-9999</v>
      </c>
      <c r="AG898" s="106"/>
      <c r="AH898">
        <f t="shared" si="336"/>
        <v>-4.7256811237064993E-4</v>
      </c>
      <c r="AI898">
        <f t="shared" si="337"/>
        <v>1.2726506571333673</v>
      </c>
      <c r="AJ898">
        <f t="shared" si="338"/>
        <v>-1.9192477769216735E-2</v>
      </c>
      <c r="AK898">
        <f t="shared" si="339"/>
        <v>2.0177893546708442E-3</v>
      </c>
      <c r="AL898">
        <f t="shared" si="340"/>
        <v>7.400504878085557E-3</v>
      </c>
      <c r="AM898">
        <f t="shared" si="341"/>
        <v>3.7002693269247286E-3</v>
      </c>
      <c r="AN898" s="80">
        <f t="shared" si="351"/>
        <v>5.5946847242161011E-3</v>
      </c>
      <c r="AO898" s="80">
        <f t="shared" si="351"/>
        <v>5.5942288779216968E-3</v>
      </c>
      <c r="AP898" s="80">
        <f t="shared" si="351"/>
        <v>5.5925569914601313E-3</v>
      </c>
      <c r="AQ898" s="80">
        <f t="shared" si="351"/>
        <v>5.586425090611761E-3</v>
      </c>
      <c r="AR898" s="80">
        <f t="shared" si="351"/>
        <v>5.5639354025405052E-3</v>
      </c>
      <c r="AS898" s="80">
        <f t="shared" si="351"/>
        <v>5.4814510416755884E-3</v>
      </c>
      <c r="AT898" s="80">
        <f t="shared" si="351"/>
        <v>5.1789273836108747E-3</v>
      </c>
      <c r="AU898" s="80">
        <f t="shared" si="343"/>
        <v>4.0693807318081809E-3</v>
      </c>
    </row>
    <row r="899" spans="26:64" x14ac:dyDescent="0.2">
      <c r="Z899">
        <f t="shared" si="334"/>
        <v>0</v>
      </c>
      <c r="AA899" s="80">
        <f t="shared" si="335"/>
        <v>3.4471155238050962E-3</v>
      </c>
      <c r="AB899" s="80">
        <f t="shared" si="347"/>
        <v>-9999</v>
      </c>
      <c r="AC899" s="80">
        <f t="shared" si="348"/>
        <v>0</v>
      </c>
      <c r="AD899" s="80">
        <f t="shared" si="344"/>
        <v>-9999</v>
      </c>
      <c r="AE899" s="80">
        <f t="shared" si="349"/>
        <v>0</v>
      </c>
      <c r="AF899">
        <f t="shared" si="345"/>
        <v>-9999</v>
      </c>
      <c r="AG899" s="106"/>
      <c r="AH899">
        <f t="shared" si="336"/>
        <v>-4.7256811237064993E-4</v>
      </c>
      <c r="AI899">
        <f t="shared" si="337"/>
        <v>1.2726506571333673</v>
      </c>
      <c r="AJ899">
        <f t="shared" si="338"/>
        <v>-1.9192477769216735E-2</v>
      </c>
      <c r="AK899">
        <f t="shared" si="339"/>
        <v>2.0177893546708442E-3</v>
      </c>
      <c r="AL899">
        <f t="shared" si="340"/>
        <v>7.400504878085557E-3</v>
      </c>
      <c r="AM899">
        <f t="shared" si="341"/>
        <v>3.7002693269247286E-3</v>
      </c>
      <c r="AN899" s="80">
        <f t="shared" si="351"/>
        <v>5.5946847242161011E-3</v>
      </c>
      <c r="AO899" s="80">
        <f t="shared" si="351"/>
        <v>5.5942288779216968E-3</v>
      </c>
      <c r="AP899" s="80">
        <f t="shared" si="351"/>
        <v>5.5925569914601313E-3</v>
      </c>
      <c r="AQ899" s="80">
        <f t="shared" si="351"/>
        <v>5.586425090611761E-3</v>
      </c>
      <c r="AR899" s="80">
        <f t="shared" si="351"/>
        <v>5.5639354025405052E-3</v>
      </c>
      <c r="AS899" s="80">
        <f t="shared" si="351"/>
        <v>5.4814510416755884E-3</v>
      </c>
      <c r="AT899" s="80">
        <f t="shared" si="351"/>
        <v>5.1789273836108747E-3</v>
      </c>
      <c r="AU899" s="80">
        <f t="shared" si="343"/>
        <v>4.0693807318081809E-3</v>
      </c>
      <c r="AV899" s="80"/>
      <c r="AW899" s="80"/>
      <c r="AX899" s="80"/>
      <c r="AY899" s="80"/>
      <c r="AZ899" s="80"/>
      <c r="BA899" s="80"/>
      <c r="BB899" s="80"/>
      <c r="BC899" s="80"/>
      <c r="BD899" s="80"/>
      <c r="BE899" s="80"/>
      <c r="BF899" s="80"/>
      <c r="BG899" s="80"/>
      <c r="BH899" s="80"/>
      <c r="BI899" s="80"/>
      <c r="BJ899" s="80"/>
      <c r="BK899" s="80"/>
      <c r="BL899" s="80"/>
    </row>
    <row r="900" spans="26:64" x14ac:dyDescent="0.2">
      <c r="Z900">
        <f t="shared" si="334"/>
        <v>0</v>
      </c>
      <c r="AA900" s="80">
        <f t="shared" si="335"/>
        <v>3.4471155238050962E-3</v>
      </c>
      <c r="AB900" s="80">
        <f t="shared" si="347"/>
        <v>-9999</v>
      </c>
      <c r="AC900" s="80">
        <f t="shared" si="348"/>
        <v>0</v>
      </c>
      <c r="AD900" s="80">
        <f t="shared" si="344"/>
        <v>-9999</v>
      </c>
      <c r="AE900" s="80">
        <f t="shared" si="349"/>
        <v>0</v>
      </c>
      <c r="AF900">
        <f t="shared" si="345"/>
        <v>-9999</v>
      </c>
      <c r="AG900" s="106"/>
      <c r="AH900">
        <f t="shared" si="336"/>
        <v>-4.7256811237064993E-4</v>
      </c>
      <c r="AI900">
        <f t="shared" si="337"/>
        <v>1.2726506571333673</v>
      </c>
      <c r="AJ900">
        <f t="shared" si="338"/>
        <v>-1.9192477769216735E-2</v>
      </c>
      <c r="AK900">
        <f t="shared" si="339"/>
        <v>2.0177893546708442E-3</v>
      </c>
      <c r="AL900">
        <f t="shared" si="340"/>
        <v>7.400504878085557E-3</v>
      </c>
      <c r="AM900">
        <f t="shared" si="341"/>
        <v>3.7002693269247286E-3</v>
      </c>
      <c r="AN900" s="80">
        <f t="shared" si="351"/>
        <v>5.5946847242161011E-3</v>
      </c>
      <c r="AO900" s="80">
        <f t="shared" si="351"/>
        <v>5.5942288779216968E-3</v>
      </c>
      <c r="AP900" s="80">
        <f t="shared" si="351"/>
        <v>5.5925569914601313E-3</v>
      </c>
      <c r="AQ900" s="80">
        <f t="shared" si="351"/>
        <v>5.586425090611761E-3</v>
      </c>
      <c r="AR900" s="80">
        <f t="shared" si="351"/>
        <v>5.5639354025405052E-3</v>
      </c>
      <c r="AS900" s="80">
        <f t="shared" si="351"/>
        <v>5.4814510416755884E-3</v>
      </c>
      <c r="AT900" s="80">
        <f t="shared" si="351"/>
        <v>5.1789273836108747E-3</v>
      </c>
      <c r="AU900" s="80">
        <f t="shared" si="343"/>
        <v>4.0693807318081809E-3</v>
      </c>
    </row>
    <row r="901" spans="26:64" x14ac:dyDescent="0.2">
      <c r="Z901">
        <f t="shared" si="334"/>
        <v>0</v>
      </c>
      <c r="AA901" s="80">
        <f t="shared" si="335"/>
        <v>3.4471155238050962E-3</v>
      </c>
      <c r="AB901" s="80">
        <f t="shared" si="347"/>
        <v>-9999</v>
      </c>
      <c r="AC901" s="80">
        <f t="shared" si="348"/>
        <v>0</v>
      </c>
      <c r="AD901" s="80">
        <f t="shared" si="344"/>
        <v>-9999</v>
      </c>
      <c r="AE901" s="80">
        <f t="shared" si="349"/>
        <v>0</v>
      </c>
      <c r="AF901">
        <f t="shared" si="345"/>
        <v>-9999</v>
      </c>
      <c r="AG901" s="106"/>
      <c r="AH901">
        <f t="shared" si="336"/>
        <v>-4.7256811237064993E-4</v>
      </c>
      <c r="AI901">
        <f t="shared" si="337"/>
        <v>1.2726506571333673</v>
      </c>
      <c r="AJ901">
        <f t="shared" si="338"/>
        <v>-1.9192477769216735E-2</v>
      </c>
      <c r="AK901">
        <f t="shared" si="339"/>
        <v>2.0177893546708442E-3</v>
      </c>
      <c r="AL901">
        <f t="shared" si="340"/>
        <v>7.400504878085557E-3</v>
      </c>
      <c r="AM901">
        <f t="shared" si="341"/>
        <v>3.7002693269247286E-3</v>
      </c>
      <c r="AN901" s="80">
        <f t="shared" si="351"/>
        <v>5.5946847242161011E-3</v>
      </c>
      <c r="AO901" s="80">
        <f t="shared" si="351"/>
        <v>5.5942288779216968E-3</v>
      </c>
      <c r="AP901" s="80">
        <f t="shared" si="351"/>
        <v>5.5925569914601313E-3</v>
      </c>
      <c r="AQ901" s="80">
        <f t="shared" si="351"/>
        <v>5.586425090611761E-3</v>
      </c>
      <c r="AR901" s="80">
        <f t="shared" si="351"/>
        <v>5.5639354025405052E-3</v>
      </c>
      <c r="AS901" s="80">
        <f t="shared" si="351"/>
        <v>5.4814510416755884E-3</v>
      </c>
      <c r="AT901" s="80">
        <f t="shared" si="351"/>
        <v>5.1789273836108747E-3</v>
      </c>
      <c r="AU901" s="80">
        <f t="shared" si="343"/>
        <v>4.0693807318081809E-3</v>
      </c>
    </row>
    <row r="902" spans="26:64" x14ac:dyDescent="0.2">
      <c r="Z902">
        <f t="shared" si="334"/>
        <v>0</v>
      </c>
      <c r="AA902" s="80">
        <f t="shared" si="335"/>
        <v>3.4471155238050962E-3</v>
      </c>
      <c r="AB902" s="80">
        <f t="shared" si="347"/>
        <v>-9999</v>
      </c>
      <c r="AC902" s="80">
        <f t="shared" si="348"/>
        <v>0</v>
      </c>
      <c r="AD902" s="80">
        <f t="shared" si="344"/>
        <v>-9999</v>
      </c>
      <c r="AE902" s="80">
        <f t="shared" si="349"/>
        <v>0</v>
      </c>
      <c r="AF902">
        <f t="shared" si="345"/>
        <v>-9999</v>
      </c>
      <c r="AG902" s="106"/>
      <c r="AH902">
        <f t="shared" si="336"/>
        <v>-4.7256811237064993E-4</v>
      </c>
      <c r="AI902">
        <f t="shared" si="337"/>
        <v>1.2726506571333673</v>
      </c>
      <c r="AJ902">
        <f t="shared" si="338"/>
        <v>-1.9192477769216735E-2</v>
      </c>
      <c r="AK902">
        <f t="shared" si="339"/>
        <v>2.0177893546708442E-3</v>
      </c>
      <c r="AL902">
        <f t="shared" si="340"/>
        <v>7.400504878085557E-3</v>
      </c>
      <c r="AM902">
        <f t="shared" si="341"/>
        <v>3.7002693269247286E-3</v>
      </c>
      <c r="AN902" s="80">
        <f t="shared" si="351"/>
        <v>5.5946847242161011E-3</v>
      </c>
      <c r="AO902" s="80">
        <f t="shared" si="351"/>
        <v>5.5942288779216968E-3</v>
      </c>
      <c r="AP902" s="80">
        <f t="shared" si="351"/>
        <v>5.5925569914601313E-3</v>
      </c>
      <c r="AQ902" s="80">
        <f t="shared" si="351"/>
        <v>5.586425090611761E-3</v>
      </c>
      <c r="AR902" s="80">
        <f t="shared" si="351"/>
        <v>5.5639354025405052E-3</v>
      </c>
      <c r="AS902" s="80">
        <f t="shared" si="351"/>
        <v>5.4814510416755884E-3</v>
      </c>
      <c r="AT902" s="80">
        <f t="shared" si="351"/>
        <v>5.1789273836108747E-3</v>
      </c>
      <c r="AU902" s="80">
        <f t="shared" si="343"/>
        <v>4.0693807318081809E-3</v>
      </c>
    </row>
    <row r="903" spans="26:64" x14ac:dyDescent="0.2">
      <c r="Z903">
        <f t="shared" si="334"/>
        <v>0</v>
      </c>
      <c r="AA903" s="80">
        <f t="shared" si="335"/>
        <v>3.4471155238050962E-3</v>
      </c>
      <c r="AB903" s="80">
        <f t="shared" si="347"/>
        <v>-9999</v>
      </c>
      <c r="AC903" s="80">
        <f t="shared" si="348"/>
        <v>0</v>
      </c>
      <c r="AD903" s="80">
        <f t="shared" si="344"/>
        <v>-9999</v>
      </c>
      <c r="AE903" s="80">
        <f t="shared" si="349"/>
        <v>0</v>
      </c>
      <c r="AF903">
        <f t="shared" si="345"/>
        <v>-9999</v>
      </c>
      <c r="AG903" s="106"/>
      <c r="AH903">
        <f t="shared" si="336"/>
        <v>-4.7256811237064993E-4</v>
      </c>
      <c r="AI903">
        <f t="shared" si="337"/>
        <v>1.2726506571333673</v>
      </c>
      <c r="AJ903">
        <f t="shared" si="338"/>
        <v>-1.9192477769216735E-2</v>
      </c>
      <c r="AK903">
        <f t="shared" si="339"/>
        <v>2.0177893546708442E-3</v>
      </c>
      <c r="AL903">
        <f t="shared" si="340"/>
        <v>7.400504878085557E-3</v>
      </c>
      <c r="AM903">
        <f t="shared" si="341"/>
        <v>3.7002693269247286E-3</v>
      </c>
      <c r="AN903" s="80">
        <f t="shared" si="351"/>
        <v>5.5946847242161011E-3</v>
      </c>
      <c r="AO903" s="80">
        <f t="shared" si="351"/>
        <v>5.5942288779216968E-3</v>
      </c>
      <c r="AP903" s="80">
        <f t="shared" si="351"/>
        <v>5.5925569914601313E-3</v>
      </c>
      <c r="AQ903" s="80">
        <f t="shared" si="351"/>
        <v>5.586425090611761E-3</v>
      </c>
      <c r="AR903" s="80">
        <f t="shared" si="351"/>
        <v>5.5639354025405052E-3</v>
      </c>
      <c r="AS903" s="80">
        <f t="shared" si="351"/>
        <v>5.4814510416755884E-3</v>
      </c>
      <c r="AT903" s="80">
        <f t="shared" si="351"/>
        <v>5.1789273836108747E-3</v>
      </c>
      <c r="AU903" s="80">
        <f t="shared" si="343"/>
        <v>4.0693807318081809E-3</v>
      </c>
      <c r="AV903" s="80"/>
      <c r="AW903" s="80"/>
      <c r="AX903" s="80"/>
      <c r="AY903" s="80"/>
      <c r="AZ903" s="80"/>
      <c r="BA903" s="80"/>
      <c r="BB903" s="80"/>
      <c r="BC903" s="80"/>
      <c r="BD903" s="80"/>
      <c r="BE903" s="80"/>
      <c r="BF903" s="80"/>
      <c r="BG903" s="80"/>
      <c r="BH903" s="80"/>
      <c r="BI903" s="80"/>
      <c r="BJ903" s="80"/>
      <c r="BK903" s="80"/>
      <c r="BL903" s="80"/>
    </row>
    <row r="904" spans="26:64" x14ac:dyDescent="0.2">
      <c r="Z904">
        <f t="shared" si="334"/>
        <v>0</v>
      </c>
      <c r="AA904" s="80">
        <f t="shared" si="335"/>
        <v>3.4471155238050962E-3</v>
      </c>
      <c r="AB904" s="80">
        <f t="shared" si="347"/>
        <v>-9999</v>
      </c>
      <c r="AC904" s="80">
        <f t="shared" si="348"/>
        <v>0</v>
      </c>
      <c r="AD904" s="80">
        <f t="shared" si="344"/>
        <v>-9999</v>
      </c>
      <c r="AE904" s="80">
        <f t="shared" si="349"/>
        <v>0</v>
      </c>
      <c r="AF904">
        <f t="shared" si="345"/>
        <v>-9999</v>
      </c>
      <c r="AG904" s="106"/>
      <c r="AH904">
        <f t="shared" si="336"/>
        <v>-4.7256811237064993E-4</v>
      </c>
      <c r="AI904">
        <f t="shared" si="337"/>
        <v>1.2726506571333673</v>
      </c>
      <c r="AJ904">
        <f t="shared" si="338"/>
        <v>-1.9192477769216735E-2</v>
      </c>
      <c r="AK904">
        <f t="shared" si="339"/>
        <v>2.0177893546708442E-3</v>
      </c>
      <c r="AL904">
        <f t="shared" si="340"/>
        <v>7.400504878085557E-3</v>
      </c>
      <c r="AM904">
        <f t="shared" si="341"/>
        <v>3.7002693269247286E-3</v>
      </c>
      <c r="AN904" s="80">
        <f t="shared" si="351"/>
        <v>5.5946847242161011E-3</v>
      </c>
      <c r="AO904" s="80">
        <f t="shared" si="351"/>
        <v>5.5942288779216968E-3</v>
      </c>
      <c r="AP904" s="80">
        <f t="shared" si="351"/>
        <v>5.5925569914601313E-3</v>
      </c>
      <c r="AQ904" s="80">
        <f t="shared" si="351"/>
        <v>5.586425090611761E-3</v>
      </c>
      <c r="AR904" s="80">
        <f t="shared" si="351"/>
        <v>5.5639354025405052E-3</v>
      </c>
      <c r="AS904" s="80">
        <f t="shared" si="351"/>
        <v>5.4814510416755884E-3</v>
      </c>
      <c r="AT904" s="80">
        <f t="shared" si="351"/>
        <v>5.1789273836108747E-3</v>
      </c>
      <c r="AU904" s="80">
        <f t="shared" si="343"/>
        <v>4.0693807318081809E-3</v>
      </c>
    </row>
    <row r="905" spans="26:64" x14ac:dyDescent="0.2">
      <c r="Z905">
        <f t="shared" si="334"/>
        <v>0</v>
      </c>
      <c r="AA905" s="80">
        <f t="shared" si="335"/>
        <v>3.4471155238050962E-3</v>
      </c>
      <c r="AB905" s="80">
        <f t="shared" si="347"/>
        <v>-9999</v>
      </c>
      <c r="AC905" s="80">
        <f t="shared" si="348"/>
        <v>0</v>
      </c>
      <c r="AD905" s="80">
        <f t="shared" si="344"/>
        <v>-9999</v>
      </c>
      <c r="AE905" s="80">
        <f t="shared" si="349"/>
        <v>0</v>
      </c>
      <c r="AF905">
        <f t="shared" si="345"/>
        <v>-9999</v>
      </c>
      <c r="AG905" s="106"/>
      <c r="AH905">
        <f t="shared" si="336"/>
        <v>-4.7256811237064993E-4</v>
      </c>
      <c r="AI905">
        <f t="shared" si="337"/>
        <v>1.2726506571333673</v>
      </c>
      <c r="AJ905">
        <f t="shared" si="338"/>
        <v>-1.9192477769216735E-2</v>
      </c>
      <c r="AK905">
        <f t="shared" si="339"/>
        <v>2.0177893546708442E-3</v>
      </c>
      <c r="AL905">
        <f t="shared" si="340"/>
        <v>7.400504878085557E-3</v>
      </c>
      <c r="AM905">
        <f t="shared" si="341"/>
        <v>3.7002693269247286E-3</v>
      </c>
      <c r="AN905" s="80">
        <f t="shared" si="351"/>
        <v>5.5946847242161011E-3</v>
      </c>
      <c r="AO905" s="80">
        <f t="shared" si="351"/>
        <v>5.5942288779216968E-3</v>
      </c>
      <c r="AP905" s="80">
        <f t="shared" si="351"/>
        <v>5.5925569914601313E-3</v>
      </c>
      <c r="AQ905" s="80">
        <f t="shared" si="351"/>
        <v>5.586425090611761E-3</v>
      </c>
      <c r="AR905" s="80">
        <f t="shared" si="351"/>
        <v>5.5639354025405052E-3</v>
      </c>
      <c r="AS905" s="80">
        <f t="shared" si="351"/>
        <v>5.4814510416755884E-3</v>
      </c>
      <c r="AT905" s="80">
        <f t="shared" si="351"/>
        <v>5.1789273836108747E-3</v>
      </c>
      <c r="AU905" s="80">
        <f t="shared" si="343"/>
        <v>4.0693807318081809E-3</v>
      </c>
    </row>
    <row r="906" spans="26:64" x14ac:dyDescent="0.2">
      <c r="Z906">
        <f t="shared" si="334"/>
        <v>0</v>
      </c>
      <c r="AA906" s="80">
        <f t="shared" si="335"/>
        <v>3.4471155238050962E-3</v>
      </c>
      <c r="AB906" s="80">
        <f t="shared" si="347"/>
        <v>-9999</v>
      </c>
      <c r="AC906" s="80">
        <f t="shared" si="348"/>
        <v>0</v>
      </c>
      <c r="AD906" s="80">
        <f t="shared" si="344"/>
        <v>-9999</v>
      </c>
      <c r="AE906" s="80">
        <f t="shared" si="349"/>
        <v>0</v>
      </c>
      <c r="AF906">
        <f t="shared" si="345"/>
        <v>-9999</v>
      </c>
      <c r="AG906" s="106"/>
      <c r="AH906">
        <f t="shared" si="336"/>
        <v>-4.7256811237064993E-4</v>
      </c>
      <c r="AI906">
        <f t="shared" si="337"/>
        <v>1.2726506571333673</v>
      </c>
      <c r="AJ906">
        <f t="shared" si="338"/>
        <v>-1.9192477769216735E-2</v>
      </c>
      <c r="AK906">
        <f t="shared" si="339"/>
        <v>2.0177893546708442E-3</v>
      </c>
      <c r="AL906">
        <f t="shared" si="340"/>
        <v>7.400504878085557E-3</v>
      </c>
      <c r="AM906">
        <f t="shared" si="341"/>
        <v>3.7002693269247286E-3</v>
      </c>
      <c r="AN906" s="80">
        <f t="shared" si="351"/>
        <v>5.5946847242161011E-3</v>
      </c>
      <c r="AO906" s="80">
        <f t="shared" si="351"/>
        <v>5.5942288779216968E-3</v>
      </c>
      <c r="AP906" s="80">
        <f t="shared" si="351"/>
        <v>5.5925569914601313E-3</v>
      </c>
      <c r="AQ906" s="80">
        <f t="shared" si="351"/>
        <v>5.586425090611761E-3</v>
      </c>
      <c r="AR906" s="80">
        <f t="shared" si="351"/>
        <v>5.5639354025405052E-3</v>
      </c>
      <c r="AS906" s="80">
        <f t="shared" si="351"/>
        <v>5.4814510416755884E-3</v>
      </c>
      <c r="AT906" s="80">
        <f t="shared" si="351"/>
        <v>5.1789273836108747E-3</v>
      </c>
      <c r="AU906" s="80">
        <f t="shared" si="343"/>
        <v>4.0693807318081809E-3</v>
      </c>
    </row>
    <row r="907" spans="26:64" x14ac:dyDescent="0.2">
      <c r="Z907">
        <f t="shared" si="334"/>
        <v>0</v>
      </c>
      <c r="AA907" s="80">
        <f t="shared" si="335"/>
        <v>3.4471155238050962E-3</v>
      </c>
      <c r="AB907" s="80">
        <f t="shared" si="347"/>
        <v>-9999</v>
      </c>
      <c r="AC907" s="80">
        <f t="shared" si="348"/>
        <v>0</v>
      </c>
      <c r="AD907" s="80">
        <f t="shared" si="344"/>
        <v>-9999</v>
      </c>
      <c r="AE907" s="80">
        <f t="shared" si="349"/>
        <v>0</v>
      </c>
      <c r="AF907">
        <f t="shared" si="345"/>
        <v>-9999</v>
      </c>
      <c r="AG907" s="106"/>
      <c r="AH907">
        <f t="shared" si="336"/>
        <v>-4.7256811237064993E-4</v>
      </c>
      <c r="AI907">
        <f t="shared" si="337"/>
        <v>1.2726506571333673</v>
      </c>
      <c r="AJ907">
        <f t="shared" si="338"/>
        <v>-1.9192477769216735E-2</v>
      </c>
      <c r="AK907">
        <f t="shared" si="339"/>
        <v>2.0177893546708442E-3</v>
      </c>
      <c r="AL907">
        <f t="shared" si="340"/>
        <v>7.400504878085557E-3</v>
      </c>
      <c r="AM907">
        <f t="shared" si="341"/>
        <v>3.7002693269247286E-3</v>
      </c>
      <c r="AN907" s="80">
        <f t="shared" si="351"/>
        <v>5.5946847242161011E-3</v>
      </c>
      <c r="AO907" s="80">
        <f t="shared" si="351"/>
        <v>5.5942288779216968E-3</v>
      </c>
      <c r="AP907" s="80">
        <f t="shared" si="351"/>
        <v>5.5925569914601313E-3</v>
      </c>
      <c r="AQ907" s="80">
        <f t="shared" si="351"/>
        <v>5.586425090611761E-3</v>
      </c>
      <c r="AR907" s="80">
        <f t="shared" si="351"/>
        <v>5.5639354025405052E-3</v>
      </c>
      <c r="AS907" s="80">
        <f t="shared" si="351"/>
        <v>5.4814510416755884E-3</v>
      </c>
      <c r="AT907" s="80">
        <f t="shared" si="351"/>
        <v>5.1789273836108747E-3</v>
      </c>
      <c r="AU907" s="80">
        <f t="shared" si="343"/>
        <v>4.0693807318081809E-3</v>
      </c>
      <c r="AV907" s="80"/>
      <c r="AW907" s="80"/>
      <c r="AX907" s="80"/>
      <c r="AY907" s="80"/>
      <c r="AZ907" s="80"/>
      <c r="BA907" s="80"/>
      <c r="BB907" s="80"/>
      <c r="BC907" s="80"/>
      <c r="BD907" s="80"/>
      <c r="BE907" s="80"/>
      <c r="BF907" s="80"/>
      <c r="BG907" s="80"/>
      <c r="BH907" s="80"/>
      <c r="BI907" s="80"/>
      <c r="BJ907" s="80"/>
      <c r="BK907" s="80"/>
      <c r="BL907" s="80"/>
    </row>
    <row r="908" spans="26:64" x14ac:dyDescent="0.2">
      <c r="Z908">
        <f t="shared" si="334"/>
        <v>0</v>
      </c>
      <c r="AA908" s="80">
        <f t="shared" si="335"/>
        <v>3.4471155238050962E-3</v>
      </c>
      <c r="AB908" s="80">
        <f t="shared" si="347"/>
        <v>-9999</v>
      </c>
      <c r="AC908" s="80">
        <f t="shared" si="348"/>
        <v>0</v>
      </c>
      <c r="AD908" s="80">
        <f t="shared" si="344"/>
        <v>-9999</v>
      </c>
      <c r="AE908" s="80">
        <f t="shared" si="349"/>
        <v>0</v>
      </c>
      <c r="AF908">
        <f t="shared" si="345"/>
        <v>-9999</v>
      </c>
      <c r="AG908" s="106"/>
      <c r="AH908">
        <f t="shared" si="336"/>
        <v>-4.7256811237064993E-4</v>
      </c>
      <c r="AI908">
        <f t="shared" si="337"/>
        <v>1.2726506571333673</v>
      </c>
      <c r="AJ908">
        <f t="shared" si="338"/>
        <v>-1.9192477769216735E-2</v>
      </c>
      <c r="AK908">
        <f t="shared" si="339"/>
        <v>2.0177893546708442E-3</v>
      </c>
      <c r="AL908">
        <f t="shared" si="340"/>
        <v>7.400504878085557E-3</v>
      </c>
      <c r="AM908">
        <f t="shared" si="341"/>
        <v>3.7002693269247286E-3</v>
      </c>
      <c r="AN908" s="80">
        <f t="shared" si="351"/>
        <v>5.5946847242161011E-3</v>
      </c>
      <c r="AO908" s="80">
        <f t="shared" si="351"/>
        <v>5.5942288779216968E-3</v>
      </c>
      <c r="AP908" s="80">
        <f t="shared" si="351"/>
        <v>5.5925569914601313E-3</v>
      </c>
      <c r="AQ908" s="80">
        <f t="shared" si="351"/>
        <v>5.586425090611761E-3</v>
      </c>
      <c r="AR908" s="80">
        <f t="shared" si="351"/>
        <v>5.5639354025405052E-3</v>
      </c>
      <c r="AS908" s="80">
        <f t="shared" si="351"/>
        <v>5.4814510416755884E-3</v>
      </c>
      <c r="AT908" s="80">
        <f t="shared" si="351"/>
        <v>5.1789273836108747E-3</v>
      </c>
      <c r="AU908" s="80">
        <f t="shared" si="343"/>
        <v>4.0693807318081809E-3</v>
      </c>
    </row>
    <row r="909" spans="26:64" x14ac:dyDescent="0.2">
      <c r="Z909">
        <f t="shared" si="334"/>
        <v>0</v>
      </c>
      <c r="AA909" s="80">
        <f t="shared" si="335"/>
        <v>3.4471155238050962E-3</v>
      </c>
      <c r="AB909" s="80">
        <f t="shared" si="347"/>
        <v>-9999</v>
      </c>
      <c r="AC909" s="80">
        <f t="shared" si="348"/>
        <v>0</v>
      </c>
      <c r="AD909" s="80">
        <f t="shared" si="344"/>
        <v>-9999</v>
      </c>
      <c r="AE909" s="80">
        <f t="shared" si="349"/>
        <v>0</v>
      </c>
      <c r="AF909">
        <f t="shared" si="345"/>
        <v>-9999</v>
      </c>
      <c r="AG909" s="106"/>
      <c r="AH909">
        <f t="shared" si="336"/>
        <v>-4.7256811237064993E-4</v>
      </c>
      <c r="AI909">
        <f t="shared" si="337"/>
        <v>1.2726506571333673</v>
      </c>
      <c r="AJ909">
        <f t="shared" si="338"/>
        <v>-1.9192477769216735E-2</v>
      </c>
      <c r="AK909">
        <f t="shared" si="339"/>
        <v>2.0177893546708442E-3</v>
      </c>
      <c r="AL909">
        <f t="shared" si="340"/>
        <v>7.400504878085557E-3</v>
      </c>
      <c r="AM909">
        <f t="shared" si="341"/>
        <v>3.7002693269247286E-3</v>
      </c>
      <c r="AN909" s="80">
        <f t="shared" si="351"/>
        <v>5.5946847242161011E-3</v>
      </c>
      <c r="AO909" s="80">
        <f t="shared" si="351"/>
        <v>5.5942288779216968E-3</v>
      </c>
      <c r="AP909" s="80">
        <f t="shared" si="351"/>
        <v>5.5925569914601313E-3</v>
      </c>
      <c r="AQ909" s="80">
        <f t="shared" si="351"/>
        <v>5.586425090611761E-3</v>
      </c>
      <c r="AR909" s="80">
        <f t="shared" si="351"/>
        <v>5.5639354025405052E-3</v>
      </c>
      <c r="AS909" s="80">
        <f t="shared" si="351"/>
        <v>5.4814510416755884E-3</v>
      </c>
      <c r="AT909" s="80">
        <f t="shared" si="351"/>
        <v>5.1789273836108747E-3</v>
      </c>
      <c r="AU909" s="80">
        <f t="shared" si="343"/>
        <v>4.0693807318081809E-3</v>
      </c>
    </row>
    <row r="910" spans="26:64" x14ac:dyDescent="0.2">
      <c r="Z910">
        <f t="shared" si="334"/>
        <v>0</v>
      </c>
      <c r="AA910" s="80">
        <f t="shared" si="335"/>
        <v>3.4471155238050962E-3</v>
      </c>
      <c r="AB910" s="80">
        <f t="shared" si="347"/>
        <v>-9999</v>
      </c>
      <c r="AC910" s="80">
        <f t="shared" si="348"/>
        <v>0</v>
      </c>
      <c r="AD910" s="80">
        <f t="shared" si="344"/>
        <v>-9999</v>
      </c>
      <c r="AE910" s="80">
        <f t="shared" si="349"/>
        <v>0</v>
      </c>
      <c r="AF910">
        <f t="shared" si="345"/>
        <v>-9999</v>
      </c>
      <c r="AG910" s="106"/>
      <c r="AH910">
        <f t="shared" si="336"/>
        <v>-4.7256811237064993E-4</v>
      </c>
      <c r="AI910">
        <f t="shared" si="337"/>
        <v>1.2726506571333673</v>
      </c>
      <c r="AJ910">
        <f t="shared" si="338"/>
        <v>-1.9192477769216735E-2</v>
      </c>
      <c r="AK910">
        <f t="shared" si="339"/>
        <v>2.0177893546708442E-3</v>
      </c>
      <c r="AL910">
        <f t="shared" si="340"/>
        <v>7.400504878085557E-3</v>
      </c>
      <c r="AM910">
        <f t="shared" si="341"/>
        <v>3.7002693269247286E-3</v>
      </c>
      <c r="AN910" s="80">
        <f t="shared" si="351"/>
        <v>5.5946847242161011E-3</v>
      </c>
      <c r="AO910" s="80">
        <f t="shared" si="351"/>
        <v>5.5942288779216968E-3</v>
      </c>
      <c r="AP910" s="80">
        <f t="shared" si="351"/>
        <v>5.5925569914601313E-3</v>
      </c>
      <c r="AQ910" s="80">
        <f t="shared" si="351"/>
        <v>5.586425090611761E-3</v>
      </c>
      <c r="AR910" s="80">
        <f t="shared" si="351"/>
        <v>5.5639354025405052E-3</v>
      </c>
      <c r="AS910" s="80">
        <f t="shared" si="351"/>
        <v>5.4814510416755884E-3</v>
      </c>
      <c r="AT910" s="80">
        <f t="shared" si="351"/>
        <v>5.1789273836108747E-3</v>
      </c>
      <c r="AU910" s="80">
        <f t="shared" si="343"/>
        <v>4.0693807318081809E-3</v>
      </c>
    </row>
    <row r="911" spans="26:64" x14ac:dyDescent="0.2">
      <c r="Z911">
        <f t="shared" si="334"/>
        <v>0</v>
      </c>
      <c r="AA911" s="80">
        <f t="shared" si="335"/>
        <v>3.4471155238050962E-3</v>
      </c>
      <c r="AB911" s="80">
        <f t="shared" si="347"/>
        <v>-9999</v>
      </c>
      <c r="AC911" s="80">
        <f t="shared" si="348"/>
        <v>0</v>
      </c>
      <c r="AD911" s="80">
        <f t="shared" si="344"/>
        <v>-9999</v>
      </c>
      <c r="AE911" s="80">
        <f t="shared" si="349"/>
        <v>0</v>
      </c>
      <c r="AF911">
        <f t="shared" si="345"/>
        <v>-9999</v>
      </c>
      <c r="AG911" s="106"/>
      <c r="AH911">
        <f t="shared" si="336"/>
        <v>-4.7256811237064993E-4</v>
      </c>
      <c r="AI911">
        <f t="shared" si="337"/>
        <v>1.2726506571333673</v>
      </c>
      <c r="AJ911">
        <f t="shared" si="338"/>
        <v>-1.9192477769216735E-2</v>
      </c>
      <c r="AK911">
        <f t="shared" si="339"/>
        <v>2.0177893546708442E-3</v>
      </c>
      <c r="AL911">
        <f t="shared" si="340"/>
        <v>7.400504878085557E-3</v>
      </c>
      <c r="AM911">
        <f t="shared" si="341"/>
        <v>3.7002693269247286E-3</v>
      </c>
      <c r="AN911" s="80">
        <f t="shared" si="351"/>
        <v>5.5946847242161011E-3</v>
      </c>
      <c r="AO911" s="80">
        <f t="shared" si="351"/>
        <v>5.5942288779216968E-3</v>
      </c>
      <c r="AP911" s="80">
        <f t="shared" si="351"/>
        <v>5.5925569914601313E-3</v>
      </c>
      <c r="AQ911" s="80">
        <f t="shared" si="351"/>
        <v>5.586425090611761E-3</v>
      </c>
      <c r="AR911" s="80">
        <f t="shared" si="351"/>
        <v>5.5639354025405052E-3</v>
      </c>
      <c r="AS911" s="80">
        <f t="shared" si="351"/>
        <v>5.4814510416755884E-3</v>
      </c>
      <c r="AT911" s="80">
        <f t="shared" si="351"/>
        <v>5.1789273836108747E-3</v>
      </c>
      <c r="AU911" s="80">
        <f t="shared" si="343"/>
        <v>4.0693807318081809E-3</v>
      </c>
    </row>
    <row r="912" spans="26:64" x14ac:dyDescent="0.2">
      <c r="Z912">
        <f t="shared" si="334"/>
        <v>0</v>
      </c>
      <c r="AA912" s="80">
        <f t="shared" si="335"/>
        <v>3.4471155238050962E-3</v>
      </c>
      <c r="AB912" s="80">
        <f t="shared" si="347"/>
        <v>-9999</v>
      </c>
      <c r="AC912" s="80">
        <f t="shared" si="348"/>
        <v>0</v>
      </c>
      <c r="AD912" s="80">
        <f t="shared" si="344"/>
        <v>-9999</v>
      </c>
      <c r="AE912" s="80">
        <f t="shared" si="349"/>
        <v>0</v>
      </c>
      <c r="AF912">
        <f t="shared" si="345"/>
        <v>-9999</v>
      </c>
      <c r="AG912" s="106"/>
      <c r="AH912">
        <f t="shared" si="336"/>
        <v>-4.7256811237064993E-4</v>
      </c>
      <c r="AI912">
        <f t="shared" si="337"/>
        <v>1.2726506571333673</v>
      </c>
      <c r="AJ912">
        <f t="shared" si="338"/>
        <v>-1.9192477769216735E-2</v>
      </c>
      <c r="AK912">
        <f t="shared" si="339"/>
        <v>2.0177893546708442E-3</v>
      </c>
      <c r="AL912">
        <f t="shared" si="340"/>
        <v>7.400504878085557E-3</v>
      </c>
      <c r="AM912">
        <f t="shared" si="341"/>
        <v>3.7002693269247286E-3</v>
      </c>
      <c r="AN912" s="80">
        <f t="shared" si="351"/>
        <v>5.5946847242161011E-3</v>
      </c>
      <c r="AO912" s="80">
        <f t="shared" si="351"/>
        <v>5.5942288779216968E-3</v>
      </c>
      <c r="AP912" s="80">
        <f t="shared" si="351"/>
        <v>5.5925569914601313E-3</v>
      </c>
      <c r="AQ912" s="80">
        <f t="shared" si="351"/>
        <v>5.586425090611761E-3</v>
      </c>
      <c r="AR912" s="80">
        <f t="shared" si="351"/>
        <v>5.5639354025405052E-3</v>
      </c>
      <c r="AS912" s="80">
        <f t="shared" si="351"/>
        <v>5.4814510416755884E-3</v>
      </c>
      <c r="AT912" s="80">
        <f t="shared" si="351"/>
        <v>5.1789273836108747E-3</v>
      </c>
      <c r="AU912" s="80">
        <f t="shared" si="343"/>
        <v>4.0693807318081809E-3</v>
      </c>
    </row>
    <row r="913" spans="26:64" x14ac:dyDescent="0.2">
      <c r="Z913">
        <f t="shared" ref="Z913:Z976" si="352">F913</f>
        <v>0</v>
      </c>
      <c r="AA913" s="80">
        <f t="shared" ref="AA913:AA976" si="353">AB$3+AB$4*Z913+AB$5*Z913^2+AH913</f>
        <v>3.4471155238050962E-3</v>
      </c>
      <c r="AB913" s="80">
        <f t="shared" si="347"/>
        <v>-9999</v>
      </c>
      <c r="AC913" s="80">
        <f t="shared" si="348"/>
        <v>0</v>
      </c>
      <c r="AD913" s="80">
        <f t="shared" si="344"/>
        <v>-9999</v>
      </c>
      <c r="AE913" s="80">
        <f t="shared" si="349"/>
        <v>0</v>
      </c>
      <c r="AF913">
        <f t="shared" si="345"/>
        <v>-9999</v>
      </c>
      <c r="AG913" s="106"/>
      <c r="AH913">
        <f t="shared" ref="AH913:AH976" si="354">$AB$6*($AB$11/AI913*AJ913+$AB$12)</f>
        <v>-4.7256811237064993E-4</v>
      </c>
      <c r="AI913">
        <f t="shared" ref="AI913:AI976" si="355">1+$AB$7*COS(AL913)</f>
        <v>1.2726506571333673</v>
      </c>
      <c r="AJ913">
        <f t="shared" ref="AJ913:AJ976" si="356">SIN(AL913+RADIANS($AB$9))</f>
        <v>-1.9192477769216735E-2</v>
      </c>
      <c r="AK913">
        <f t="shared" ref="AK913:AK976" si="357">$AB$7*SIN(AL913)</f>
        <v>2.0177893546708442E-3</v>
      </c>
      <c r="AL913">
        <f t="shared" ref="AL913:AL976" si="358">2*ATAN(AM913)</f>
        <v>7.400504878085557E-3</v>
      </c>
      <c r="AM913">
        <f t="shared" ref="AM913:AM976" si="359">SQRT((1+$AB$7)/(1-$AB$7))*TAN(AN913/2)</f>
        <v>3.7002693269247286E-3</v>
      </c>
      <c r="AN913" s="80">
        <f t="shared" ref="AN913:AT928" si="360">$AU913+$AB$7*SIN(AO913)</f>
        <v>5.5946847242161011E-3</v>
      </c>
      <c r="AO913" s="80">
        <f t="shared" si="360"/>
        <v>5.5942288779216968E-3</v>
      </c>
      <c r="AP913" s="80">
        <f t="shared" si="360"/>
        <v>5.5925569914601313E-3</v>
      </c>
      <c r="AQ913" s="80">
        <f t="shared" si="360"/>
        <v>5.586425090611761E-3</v>
      </c>
      <c r="AR913" s="80">
        <f t="shared" si="360"/>
        <v>5.5639354025405052E-3</v>
      </c>
      <c r="AS913" s="80">
        <f t="shared" si="360"/>
        <v>5.4814510416755884E-3</v>
      </c>
      <c r="AT913" s="80">
        <f t="shared" si="360"/>
        <v>5.1789273836108747E-3</v>
      </c>
      <c r="AU913" s="80">
        <f t="shared" ref="AU913:AU976" si="361">RADIANS($AB$9)+$AB$18*(F913-AB$15)</f>
        <v>4.0693807318081809E-3</v>
      </c>
    </row>
    <row r="914" spans="26:64" x14ac:dyDescent="0.2">
      <c r="Z914">
        <f t="shared" si="352"/>
        <v>0</v>
      </c>
      <c r="AA914" s="80">
        <f t="shared" si="353"/>
        <v>3.4471155238050962E-3</v>
      </c>
      <c r="AB914" s="80">
        <f t="shared" si="347"/>
        <v>-9999</v>
      </c>
      <c r="AC914" s="80">
        <f t="shared" si="348"/>
        <v>0</v>
      </c>
      <c r="AD914" s="80">
        <f t="shared" ref="AD914:AD977" si="362">IF(S914&lt;&gt;0,G914-AA914, -9999)</f>
        <v>-9999</v>
      </c>
      <c r="AE914" s="80">
        <f t="shared" si="349"/>
        <v>0</v>
      </c>
      <c r="AF914">
        <f t="shared" ref="AF914:AF977" si="363">IF(S914&lt;&gt;0,G914-P914, -9999)</f>
        <v>-9999</v>
      </c>
      <c r="AG914" s="106"/>
      <c r="AH914">
        <f t="shared" si="354"/>
        <v>-4.7256811237064993E-4</v>
      </c>
      <c r="AI914">
        <f t="shared" si="355"/>
        <v>1.2726506571333673</v>
      </c>
      <c r="AJ914">
        <f t="shared" si="356"/>
        <v>-1.9192477769216735E-2</v>
      </c>
      <c r="AK914">
        <f t="shared" si="357"/>
        <v>2.0177893546708442E-3</v>
      </c>
      <c r="AL914">
        <f t="shared" si="358"/>
        <v>7.400504878085557E-3</v>
      </c>
      <c r="AM914">
        <f t="shared" si="359"/>
        <v>3.7002693269247286E-3</v>
      </c>
      <c r="AN914" s="80">
        <f t="shared" si="360"/>
        <v>5.5946847242161011E-3</v>
      </c>
      <c r="AO914" s="80">
        <f t="shared" si="360"/>
        <v>5.5942288779216968E-3</v>
      </c>
      <c r="AP914" s="80">
        <f t="shared" si="360"/>
        <v>5.5925569914601313E-3</v>
      </c>
      <c r="AQ914" s="80">
        <f t="shared" si="360"/>
        <v>5.586425090611761E-3</v>
      </c>
      <c r="AR914" s="80">
        <f t="shared" si="360"/>
        <v>5.5639354025405052E-3</v>
      </c>
      <c r="AS914" s="80">
        <f t="shared" si="360"/>
        <v>5.4814510416755884E-3</v>
      </c>
      <c r="AT914" s="80">
        <f t="shared" si="360"/>
        <v>5.1789273836108747E-3</v>
      </c>
      <c r="AU914" s="80">
        <f t="shared" si="361"/>
        <v>4.0693807318081809E-3</v>
      </c>
    </row>
    <row r="915" spans="26:64" x14ac:dyDescent="0.2">
      <c r="Z915">
        <f t="shared" si="352"/>
        <v>0</v>
      </c>
      <c r="AA915" s="80">
        <f t="shared" si="353"/>
        <v>3.4471155238050962E-3</v>
      </c>
      <c r="AB915" s="80">
        <f t="shared" si="347"/>
        <v>-9999</v>
      </c>
      <c r="AC915" s="80">
        <f t="shared" si="348"/>
        <v>0</v>
      </c>
      <c r="AD915" s="80">
        <f t="shared" si="362"/>
        <v>-9999</v>
      </c>
      <c r="AE915" s="80">
        <f t="shared" si="349"/>
        <v>0</v>
      </c>
      <c r="AF915">
        <f t="shared" si="363"/>
        <v>-9999</v>
      </c>
      <c r="AG915" s="106"/>
      <c r="AH915">
        <f t="shared" si="354"/>
        <v>-4.7256811237064993E-4</v>
      </c>
      <c r="AI915">
        <f t="shared" si="355"/>
        <v>1.2726506571333673</v>
      </c>
      <c r="AJ915">
        <f t="shared" si="356"/>
        <v>-1.9192477769216735E-2</v>
      </c>
      <c r="AK915">
        <f t="shared" si="357"/>
        <v>2.0177893546708442E-3</v>
      </c>
      <c r="AL915">
        <f t="shared" si="358"/>
        <v>7.400504878085557E-3</v>
      </c>
      <c r="AM915">
        <f t="shared" si="359"/>
        <v>3.7002693269247286E-3</v>
      </c>
      <c r="AN915" s="80">
        <f t="shared" si="360"/>
        <v>5.5946847242161011E-3</v>
      </c>
      <c r="AO915" s="80">
        <f t="shared" si="360"/>
        <v>5.5942288779216968E-3</v>
      </c>
      <c r="AP915" s="80">
        <f t="shared" si="360"/>
        <v>5.5925569914601313E-3</v>
      </c>
      <c r="AQ915" s="80">
        <f t="shared" si="360"/>
        <v>5.586425090611761E-3</v>
      </c>
      <c r="AR915" s="80">
        <f t="shared" si="360"/>
        <v>5.5639354025405052E-3</v>
      </c>
      <c r="AS915" s="80">
        <f t="shared" si="360"/>
        <v>5.4814510416755884E-3</v>
      </c>
      <c r="AT915" s="80">
        <f t="shared" si="360"/>
        <v>5.1789273836108747E-3</v>
      </c>
      <c r="AU915" s="80">
        <f t="shared" si="361"/>
        <v>4.0693807318081809E-3</v>
      </c>
    </row>
    <row r="916" spans="26:64" x14ac:dyDescent="0.2">
      <c r="Z916">
        <f t="shared" si="352"/>
        <v>0</v>
      </c>
      <c r="AA916" s="80">
        <f t="shared" si="353"/>
        <v>3.4471155238050962E-3</v>
      </c>
      <c r="AB916" s="80">
        <f t="shared" si="347"/>
        <v>-9999</v>
      </c>
      <c r="AC916" s="80">
        <f t="shared" si="348"/>
        <v>0</v>
      </c>
      <c r="AD916" s="80">
        <f t="shared" si="362"/>
        <v>-9999</v>
      </c>
      <c r="AE916" s="80">
        <f t="shared" si="349"/>
        <v>0</v>
      </c>
      <c r="AF916">
        <f t="shared" si="363"/>
        <v>-9999</v>
      </c>
      <c r="AG916" s="106"/>
      <c r="AH916">
        <f t="shared" si="354"/>
        <v>-4.7256811237064993E-4</v>
      </c>
      <c r="AI916">
        <f t="shared" si="355"/>
        <v>1.2726506571333673</v>
      </c>
      <c r="AJ916">
        <f t="shared" si="356"/>
        <v>-1.9192477769216735E-2</v>
      </c>
      <c r="AK916">
        <f t="shared" si="357"/>
        <v>2.0177893546708442E-3</v>
      </c>
      <c r="AL916">
        <f t="shared" si="358"/>
        <v>7.400504878085557E-3</v>
      </c>
      <c r="AM916">
        <f t="shared" si="359"/>
        <v>3.7002693269247286E-3</v>
      </c>
      <c r="AN916" s="80">
        <f t="shared" si="360"/>
        <v>5.5946847242161011E-3</v>
      </c>
      <c r="AO916" s="80">
        <f t="shared" si="360"/>
        <v>5.5942288779216968E-3</v>
      </c>
      <c r="AP916" s="80">
        <f t="shared" si="360"/>
        <v>5.5925569914601313E-3</v>
      </c>
      <c r="AQ916" s="80">
        <f t="shared" si="360"/>
        <v>5.586425090611761E-3</v>
      </c>
      <c r="AR916" s="80">
        <f t="shared" si="360"/>
        <v>5.5639354025405052E-3</v>
      </c>
      <c r="AS916" s="80">
        <f t="shared" si="360"/>
        <v>5.4814510416755884E-3</v>
      </c>
      <c r="AT916" s="80">
        <f t="shared" si="360"/>
        <v>5.1789273836108747E-3</v>
      </c>
      <c r="AU916" s="80">
        <f t="shared" si="361"/>
        <v>4.0693807318081809E-3</v>
      </c>
      <c r="AV916" s="80"/>
      <c r="AW916" s="80"/>
      <c r="AX916" s="80"/>
      <c r="AY916" s="80"/>
      <c r="AZ916" s="80"/>
      <c r="BA916" s="80"/>
      <c r="BB916" s="80"/>
      <c r="BC916" s="80"/>
      <c r="BD916" s="80"/>
      <c r="BE916" s="80"/>
      <c r="BF916" s="80"/>
      <c r="BG916" s="80"/>
      <c r="BH916" s="80"/>
      <c r="BI916" s="80"/>
      <c r="BJ916" s="80"/>
      <c r="BK916" s="80"/>
      <c r="BL916" s="80"/>
    </row>
    <row r="917" spans="26:64" x14ac:dyDescent="0.2">
      <c r="Z917">
        <f t="shared" si="352"/>
        <v>0</v>
      </c>
      <c r="AA917" s="80">
        <f t="shared" si="353"/>
        <v>3.4471155238050962E-3</v>
      </c>
      <c r="AB917" s="80">
        <f t="shared" si="347"/>
        <v>-9999</v>
      </c>
      <c r="AC917" s="80">
        <f t="shared" si="348"/>
        <v>0</v>
      </c>
      <c r="AD917" s="80">
        <f t="shared" si="362"/>
        <v>-9999</v>
      </c>
      <c r="AE917" s="80">
        <f t="shared" si="349"/>
        <v>0</v>
      </c>
      <c r="AF917">
        <f t="shared" si="363"/>
        <v>-9999</v>
      </c>
      <c r="AG917" s="106"/>
      <c r="AH917">
        <f t="shared" si="354"/>
        <v>-4.7256811237064993E-4</v>
      </c>
      <c r="AI917">
        <f t="shared" si="355"/>
        <v>1.2726506571333673</v>
      </c>
      <c r="AJ917">
        <f t="shared" si="356"/>
        <v>-1.9192477769216735E-2</v>
      </c>
      <c r="AK917">
        <f t="shared" si="357"/>
        <v>2.0177893546708442E-3</v>
      </c>
      <c r="AL917">
        <f t="shared" si="358"/>
        <v>7.400504878085557E-3</v>
      </c>
      <c r="AM917">
        <f t="shared" si="359"/>
        <v>3.7002693269247286E-3</v>
      </c>
      <c r="AN917" s="80">
        <f t="shared" si="360"/>
        <v>5.5946847242161011E-3</v>
      </c>
      <c r="AO917" s="80">
        <f t="shared" si="360"/>
        <v>5.5942288779216968E-3</v>
      </c>
      <c r="AP917" s="80">
        <f t="shared" si="360"/>
        <v>5.5925569914601313E-3</v>
      </c>
      <c r="AQ917" s="80">
        <f t="shared" si="360"/>
        <v>5.586425090611761E-3</v>
      </c>
      <c r="AR917" s="80">
        <f t="shared" si="360"/>
        <v>5.5639354025405052E-3</v>
      </c>
      <c r="AS917" s="80">
        <f t="shared" si="360"/>
        <v>5.4814510416755884E-3</v>
      </c>
      <c r="AT917" s="80">
        <f t="shared" si="360"/>
        <v>5.1789273836108747E-3</v>
      </c>
      <c r="AU917" s="80">
        <f t="shared" si="361"/>
        <v>4.0693807318081809E-3</v>
      </c>
    </row>
    <row r="918" spans="26:64" x14ac:dyDescent="0.2">
      <c r="Z918">
        <f t="shared" si="352"/>
        <v>0</v>
      </c>
      <c r="AA918" s="80">
        <f t="shared" si="353"/>
        <v>3.4471155238050962E-3</v>
      </c>
      <c r="AB918" s="80">
        <f t="shared" si="347"/>
        <v>-9999</v>
      </c>
      <c r="AC918" s="80">
        <f t="shared" si="348"/>
        <v>0</v>
      </c>
      <c r="AD918" s="80">
        <f t="shared" si="362"/>
        <v>-9999</v>
      </c>
      <c r="AE918" s="80">
        <f t="shared" si="349"/>
        <v>0</v>
      </c>
      <c r="AF918">
        <f t="shared" si="363"/>
        <v>-9999</v>
      </c>
      <c r="AG918" s="106"/>
      <c r="AH918">
        <f t="shared" si="354"/>
        <v>-4.7256811237064993E-4</v>
      </c>
      <c r="AI918">
        <f t="shared" si="355"/>
        <v>1.2726506571333673</v>
      </c>
      <c r="AJ918">
        <f t="shared" si="356"/>
        <v>-1.9192477769216735E-2</v>
      </c>
      <c r="AK918">
        <f t="shared" si="357"/>
        <v>2.0177893546708442E-3</v>
      </c>
      <c r="AL918">
        <f t="shared" si="358"/>
        <v>7.400504878085557E-3</v>
      </c>
      <c r="AM918">
        <f t="shared" si="359"/>
        <v>3.7002693269247286E-3</v>
      </c>
      <c r="AN918" s="80">
        <f t="shared" si="360"/>
        <v>5.5946847242161011E-3</v>
      </c>
      <c r="AO918" s="80">
        <f t="shared" si="360"/>
        <v>5.5942288779216968E-3</v>
      </c>
      <c r="AP918" s="80">
        <f t="shared" si="360"/>
        <v>5.5925569914601313E-3</v>
      </c>
      <c r="AQ918" s="80">
        <f t="shared" si="360"/>
        <v>5.586425090611761E-3</v>
      </c>
      <c r="AR918" s="80">
        <f t="shared" si="360"/>
        <v>5.5639354025405052E-3</v>
      </c>
      <c r="AS918" s="80">
        <f t="shared" si="360"/>
        <v>5.4814510416755884E-3</v>
      </c>
      <c r="AT918" s="80">
        <f t="shared" si="360"/>
        <v>5.1789273836108747E-3</v>
      </c>
      <c r="AU918" s="80">
        <f t="shared" si="361"/>
        <v>4.0693807318081809E-3</v>
      </c>
    </row>
    <row r="919" spans="26:64" x14ac:dyDescent="0.2">
      <c r="Z919">
        <f t="shared" si="352"/>
        <v>0</v>
      </c>
      <c r="AA919" s="80">
        <f t="shared" si="353"/>
        <v>3.4471155238050962E-3</v>
      </c>
      <c r="AB919" s="80">
        <f t="shared" si="347"/>
        <v>-9999</v>
      </c>
      <c r="AC919" s="80">
        <f t="shared" si="348"/>
        <v>0</v>
      </c>
      <c r="AD919" s="80">
        <f t="shared" si="362"/>
        <v>-9999</v>
      </c>
      <c r="AE919" s="80">
        <f t="shared" si="349"/>
        <v>0</v>
      </c>
      <c r="AF919">
        <f t="shared" si="363"/>
        <v>-9999</v>
      </c>
      <c r="AG919" s="106"/>
      <c r="AH919">
        <f t="shared" si="354"/>
        <v>-4.7256811237064993E-4</v>
      </c>
      <c r="AI919">
        <f t="shared" si="355"/>
        <v>1.2726506571333673</v>
      </c>
      <c r="AJ919">
        <f t="shared" si="356"/>
        <v>-1.9192477769216735E-2</v>
      </c>
      <c r="AK919">
        <f t="shared" si="357"/>
        <v>2.0177893546708442E-3</v>
      </c>
      <c r="AL919">
        <f t="shared" si="358"/>
        <v>7.400504878085557E-3</v>
      </c>
      <c r="AM919">
        <f t="shared" si="359"/>
        <v>3.7002693269247286E-3</v>
      </c>
      <c r="AN919" s="80">
        <f t="shared" si="360"/>
        <v>5.5946847242161011E-3</v>
      </c>
      <c r="AO919" s="80">
        <f t="shared" si="360"/>
        <v>5.5942288779216968E-3</v>
      </c>
      <c r="AP919" s="80">
        <f t="shared" si="360"/>
        <v>5.5925569914601313E-3</v>
      </c>
      <c r="AQ919" s="80">
        <f t="shared" si="360"/>
        <v>5.586425090611761E-3</v>
      </c>
      <c r="AR919" s="80">
        <f t="shared" si="360"/>
        <v>5.5639354025405052E-3</v>
      </c>
      <c r="AS919" s="80">
        <f t="shared" si="360"/>
        <v>5.4814510416755884E-3</v>
      </c>
      <c r="AT919" s="80">
        <f t="shared" si="360"/>
        <v>5.1789273836108747E-3</v>
      </c>
      <c r="AU919" s="80">
        <f t="shared" si="361"/>
        <v>4.0693807318081809E-3</v>
      </c>
    </row>
    <row r="920" spans="26:64" x14ac:dyDescent="0.2">
      <c r="Z920">
        <f t="shared" si="352"/>
        <v>0</v>
      </c>
      <c r="AA920" s="80">
        <f t="shared" si="353"/>
        <v>3.4471155238050962E-3</v>
      </c>
      <c r="AB920" s="80">
        <f t="shared" si="347"/>
        <v>-9999</v>
      </c>
      <c r="AC920" s="80">
        <f t="shared" si="348"/>
        <v>0</v>
      </c>
      <c r="AD920" s="80">
        <f t="shared" si="362"/>
        <v>-9999</v>
      </c>
      <c r="AE920" s="80">
        <f t="shared" si="349"/>
        <v>0</v>
      </c>
      <c r="AF920">
        <f t="shared" si="363"/>
        <v>-9999</v>
      </c>
      <c r="AG920" s="106"/>
      <c r="AH920">
        <f t="shared" si="354"/>
        <v>-4.7256811237064993E-4</v>
      </c>
      <c r="AI920">
        <f t="shared" si="355"/>
        <v>1.2726506571333673</v>
      </c>
      <c r="AJ920">
        <f t="shared" si="356"/>
        <v>-1.9192477769216735E-2</v>
      </c>
      <c r="AK920">
        <f t="shared" si="357"/>
        <v>2.0177893546708442E-3</v>
      </c>
      <c r="AL920">
        <f t="shared" si="358"/>
        <v>7.400504878085557E-3</v>
      </c>
      <c r="AM920">
        <f t="shared" si="359"/>
        <v>3.7002693269247286E-3</v>
      </c>
      <c r="AN920" s="80">
        <f t="shared" si="360"/>
        <v>5.5946847242161011E-3</v>
      </c>
      <c r="AO920" s="80">
        <f t="shared" si="360"/>
        <v>5.5942288779216968E-3</v>
      </c>
      <c r="AP920" s="80">
        <f t="shared" si="360"/>
        <v>5.5925569914601313E-3</v>
      </c>
      <c r="AQ920" s="80">
        <f t="shared" si="360"/>
        <v>5.586425090611761E-3</v>
      </c>
      <c r="AR920" s="80">
        <f t="shared" si="360"/>
        <v>5.5639354025405052E-3</v>
      </c>
      <c r="AS920" s="80">
        <f t="shared" si="360"/>
        <v>5.4814510416755884E-3</v>
      </c>
      <c r="AT920" s="80">
        <f t="shared" si="360"/>
        <v>5.1789273836108747E-3</v>
      </c>
      <c r="AU920" s="80">
        <f t="shared" si="361"/>
        <v>4.0693807318081809E-3</v>
      </c>
    </row>
    <row r="921" spans="26:64" x14ac:dyDescent="0.2">
      <c r="Z921">
        <f t="shared" si="352"/>
        <v>0</v>
      </c>
      <c r="AA921" s="80">
        <f t="shared" si="353"/>
        <v>3.4471155238050962E-3</v>
      </c>
      <c r="AB921" s="80">
        <f t="shared" si="347"/>
        <v>-9999</v>
      </c>
      <c r="AC921" s="80">
        <f t="shared" si="348"/>
        <v>0</v>
      </c>
      <c r="AD921" s="80">
        <f t="shared" si="362"/>
        <v>-9999</v>
      </c>
      <c r="AE921" s="80">
        <f t="shared" si="349"/>
        <v>0</v>
      </c>
      <c r="AF921">
        <f t="shared" si="363"/>
        <v>-9999</v>
      </c>
      <c r="AG921" s="106"/>
      <c r="AH921">
        <f t="shared" si="354"/>
        <v>-4.7256811237064993E-4</v>
      </c>
      <c r="AI921">
        <f t="shared" si="355"/>
        <v>1.2726506571333673</v>
      </c>
      <c r="AJ921">
        <f t="shared" si="356"/>
        <v>-1.9192477769216735E-2</v>
      </c>
      <c r="AK921">
        <f t="shared" si="357"/>
        <v>2.0177893546708442E-3</v>
      </c>
      <c r="AL921">
        <f t="shared" si="358"/>
        <v>7.400504878085557E-3</v>
      </c>
      <c r="AM921">
        <f t="shared" si="359"/>
        <v>3.7002693269247286E-3</v>
      </c>
      <c r="AN921" s="80">
        <f t="shared" si="360"/>
        <v>5.5946847242161011E-3</v>
      </c>
      <c r="AO921" s="80">
        <f t="shared" si="360"/>
        <v>5.5942288779216968E-3</v>
      </c>
      <c r="AP921" s="80">
        <f t="shared" si="360"/>
        <v>5.5925569914601313E-3</v>
      </c>
      <c r="AQ921" s="80">
        <f t="shared" si="360"/>
        <v>5.586425090611761E-3</v>
      </c>
      <c r="AR921" s="80">
        <f t="shared" si="360"/>
        <v>5.5639354025405052E-3</v>
      </c>
      <c r="AS921" s="80">
        <f t="shared" si="360"/>
        <v>5.4814510416755884E-3</v>
      </c>
      <c r="AT921" s="80">
        <f t="shared" si="360"/>
        <v>5.1789273836108747E-3</v>
      </c>
      <c r="AU921" s="80">
        <f t="shared" si="361"/>
        <v>4.0693807318081809E-3</v>
      </c>
    </row>
    <row r="922" spans="26:64" x14ac:dyDescent="0.2">
      <c r="Z922">
        <f t="shared" si="352"/>
        <v>0</v>
      </c>
      <c r="AA922" s="80">
        <f t="shared" si="353"/>
        <v>3.4471155238050962E-3</v>
      </c>
      <c r="AB922" s="80">
        <f t="shared" si="347"/>
        <v>-9999</v>
      </c>
      <c r="AC922" s="80">
        <f t="shared" si="348"/>
        <v>0</v>
      </c>
      <c r="AD922" s="80">
        <f t="shared" si="362"/>
        <v>-9999</v>
      </c>
      <c r="AE922" s="80">
        <f t="shared" si="349"/>
        <v>0</v>
      </c>
      <c r="AF922">
        <f t="shared" si="363"/>
        <v>-9999</v>
      </c>
      <c r="AG922" s="106"/>
      <c r="AH922">
        <f t="shared" si="354"/>
        <v>-4.7256811237064993E-4</v>
      </c>
      <c r="AI922">
        <f t="shared" si="355"/>
        <v>1.2726506571333673</v>
      </c>
      <c r="AJ922">
        <f t="shared" si="356"/>
        <v>-1.9192477769216735E-2</v>
      </c>
      <c r="AK922">
        <f t="shared" si="357"/>
        <v>2.0177893546708442E-3</v>
      </c>
      <c r="AL922">
        <f t="shared" si="358"/>
        <v>7.400504878085557E-3</v>
      </c>
      <c r="AM922">
        <f t="shared" si="359"/>
        <v>3.7002693269247286E-3</v>
      </c>
      <c r="AN922" s="80">
        <f t="shared" si="360"/>
        <v>5.5946847242161011E-3</v>
      </c>
      <c r="AO922" s="80">
        <f t="shared" si="360"/>
        <v>5.5942288779216968E-3</v>
      </c>
      <c r="AP922" s="80">
        <f t="shared" si="360"/>
        <v>5.5925569914601313E-3</v>
      </c>
      <c r="AQ922" s="80">
        <f t="shared" si="360"/>
        <v>5.586425090611761E-3</v>
      </c>
      <c r="AR922" s="80">
        <f t="shared" si="360"/>
        <v>5.5639354025405052E-3</v>
      </c>
      <c r="AS922" s="80">
        <f t="shared" si="360"/>
        <v>5.4814510416755884E-3</v>
      </c>
      <c r="AT922" s="80">
        <f t="shared" si="360"/>
        <v>5.1789273836108747E-3</v>
      </c>
      <c r="AU922" s="80">
        <f t="shared" si="361"/>
        <v>4.0693807318081809E-3</v>
      </c>
    </row>
    <row r="923" spans="26:64" x14ac:dyDescent="0.2">
      <c r="Z923">
        <f t="shared" si="352"/>
        <v>0</v>
      </c>
      <c r="AA923" s="80">
        <f t="shared" si="353"/>
        <v>3.4471155238050962E-3</v>
      </c>
      <c r="AB923" s="80">
        <f t="shared" si="347"/>
        <v>-9999</v>
      </c>
      <c r="AC923" s="80">
        <f t="shared" si="348"/>
        <v>0</v>
      </c>
      <c r="AD923" s="80">
        <f t="shared" si="362"/>
        <v>-9999</v>
      </c>
      <c r="AE923" s="80">
        <f t="shared" si="349"/>
        <v>0</v>
      </c>
      <c r="AF923">
        <f t="shared" si="363"/>
        <v>-9999</v>
      </c>
      <c r="AG923" s="106"/>
      <c r="AH923">
        <f t="shared" si="354"/>
        <v>-4.7256811237064993E-4</v>
      </c>
      <c r="AI923">
        <f t="shared" si="355"/>
        <v>1.2726506571333673</v>
      </c>
      <c r="AJ923">
        <f t="shared" si="356"/>
        <v>-1.9192477769216735E-2</v>
      </c>
      <c r="AK923">
        <f t="shared" si="357"/>
        <v>2.0177893546708442E-3</v>
      </c>
      <c r="AL923">
        <f t="shared" si="358"/>
        <v>7.400504878085557E-3</v>
      </c>
      <c r="AM923">
        <f t="shared" si="359"/>
        <v>3.7002693269247286E-3</v>
      </c>
      <c r="AN923" s="80">
        <f t="shared" si="360"/>
        <v>5.5946847242161011E-3</v>
      </c>
      <c r="AO923" s="80">
        <f t="shared" si="360"/>
        <v>5.5942288779216968E-3</v>
      </c>
      <c r="AP923" s="80">
        <f t="shared" si="360"/>
        <v>5.5925569914601313E-3</v>
      </c>
      <c r="AQ923" s="80">
        <f t="shared" si="360"/>
        <v>5.586425090611761E-3</v>
      </c>
      <c r="AR923" s="80">
        <f t="shared" si="360"/>
        <v>5.5639354025405052E-3</v>
      </c>
      <c r="AS923" s="80">
        <f t="shared" si="360"/>
        <v>5.4814510416755884E-3</v>
      </c>
      <c r="AT923" s="80">
        <f t="shared" si="360"/>
        <v>5.1789273836108747E-3</v>
      </c>
      <c r="AU923" s="80">
        <f t="shared" si="361"/>
        <v>4.0693807318081809E-3</v>
      </c>
    </row>
    <row r="924" spans="26:64" x14ac:dyDescent="0.2">
      <c r="Z924">
        <f t="shared" si="352"/>
        <v>0</v>
      </c>
      <c r="AA924" s="80">
        <f t="shared" si="353"/>
        <v>3.4471155238050962E-3</v>
      </c>
      <c r="AB924" s="80">
        <f t="shared" si="347"/>
        <v>-9999</v>
      </c>
      <c r="AC924" s="80">
        <f t="shared" si="348"/>
        <v>0</v>
      </c>
      <c r="AD924" s="80">
        <f t="shared" si="362"/>
        <v>-9999</v>
      </c>
      <c r="AE924" s="80">
        <f t="shared" si="349"/>
        <v>0</v>
      </c>
      <c r="AF924">
        <f t="shared" si="363"/>
        <v>-9999</v>
      </c>
      <c r="AG924" s="106"/>
      <c r="AH924">
        <f t="shared" si="354"/>
        <v>-4.7256811237064993E-4</v>
      </c>
      <c r="AI924">
        <f t="shared" si="355"/>
        <v>1.2726506571333673</v>
      </c>
      <c r="AJ924">
        <f t="shared" si="356"/>
        <v>-1.9192477769216735E-2</v>
      </c>
      <c r="AK924">
        <f t="shared" si="357"/>
        <v>2.0177893546708442E-3</v>
      </c>
      <c r="AL924">
        <f t="shared" si="358"/>
        <v>7.400504878085557E-3</v>
      </c>
      <c r="AM924">
        <f t="shared" si="359"/>
        <v>3.7002693269247286E-3</v>
      </c>
      <c r="AN924" s="80">
        <f t="shared" si="360"/>
        <v>5.5946847242161011E-3</v>
      </c>
      <c r="AO924" s="80">
        <f t="shared" si="360"/>
        <v>5.5942288779216968E-3</v>
      </c>
      <c r="AP924" s="80">
        <f t="shared" si="360"/>
        <v>5.5925569914601313E-3</v>
      </c>
      <c r="AQ924" s="80">
        <f t="shared" si="360"/>
        <v>5.586425090611761E-3</v>
      </c>
      <c r="AR924" s="80">
        <f t="shared" si="360"/>
        <v>5.5639354025405052E-3</v>
      </c>
      <c r="AS924" s="80">
        <f t="shared" si="360"/>
        <v>5.4814510416755884E-3</v>
      </c>
      <c r="AT924" s="80">
        <f t="shared" si="360"/>
        <v>5.1789273836108747E-3</v>
      </c>
      <c r="AU924" s="80">
        <f t="shared" si="361"/>
        <v>4.0693807318081809E-3</v>
      </c>
    </row>
    <row r="925" spans="26:64" x14ac:dyDescent="0.2">
      <c r="Z925">
        <f t="shared" si="352"/>
        <v>0</v>
      </c>
      <c r="AA925" s="80">
        <f t="shared" si="353"/>
        <v>3.4471155238050962E-3</v>
      </c>
      <c r="AB925" s="80">
        <f t="shared" si="347"/>
        <v>-9999</v>
      </c>
      <c r="AC925" s="80">
        <f t="shared" si="348"/>
        <v>0</v>
      </c>
      <c r="AD925" s="80">
        <f t="shared" si="362"/>
        <v>-9999</v>
      </c>
      <c r="AE925" s="80">
        <f t="shared" si="349"/>
        <v>0</v>
      </c>
      <c r="AF925">
        <f t="shared" si="363"/>
        <v>-9999</v>
      </c>
      <c r="AG925" s="106"/>
      <c r="AH925">
        <f t="shared" si="354"/>
        <v>-4.7256811237064993E-4</v>
      </c>
      <c r="AI925">
        <f t="shared" si="355"/>
        <v>1.2726506571333673</v>
      </c>
      <c r="AJ925">
        <f t="shared" si="356"/>
        <v>-1.9192477769216735E-2</v>
      </c>
      <c r="AK925">
        <f t="shared" si="357"/>
        <v>2.0177893546708442E-3</v>
      </c>
      <c r="AL925">
        <f t="shared" si="358"/>
        <v>7.400504878085557E-3</v>
      </c>
      <c r="AM925">
        <f t="shared" si="359"/>
        <v>3.7002693269247286E-3</v>
      </c>
      <c r="AN925" s="80">
        <f t="shared" si="360"/>
        <v>5.5946847242161011E-3</v>
      </c>
      <c r="AO925" s="80">
        <f t="shared" si="360"/>
        <v>5.5942288779216968E-3</v>
      </c>
      <c r="AP925" s="80">
        <f t="shared" si="360"/>
        <v>5.5925569914601313E-3</v>
      </c>
      <c r="AQ925" s="80">
        <f t="shared" si="360"/>
        <v>5.586425090611761E-3</v>
      </c>
      <c r="AR925" s="80">
        <f t="shared" si="360"/>
        <v>5.5639354025405052E-3</v>
      </c>
      <c r="AS925" s="80">
        <f t="shared" si="360"/>
        <v>5.4814510416755884E-3</v>
      </c>
      <c r="AT925" s="80">
        <f t="shared" si="360"/>
        <v>5.1789273836108747E-3</v>
      </c>
      <c r="AU925" s="80">
        <f t="shared" si="361"/>
        <v>4.0693807318081809E-3</v>
      </c>
    </row>
    <row r="926" spans="26:64" x14ac:dyDescent="0.2">
      <c r="Z926">
        <f t="shared" si="352"/>
        <v>0</v>
      </c>
      <c r="AA926" s="80">
        <f t="shared" si="353"/>
        <v>3.4471155238050962E-3</v>
      </c>
      <c r="AB926" s="80">
        <f t="shared" si="347"/>
        <v>-9999</v>
      </c>
      <c r="AC926" s="80">
        <f t="shared" si="348"/>
        <v>0</v>
      </c>
      <c r="AD926" s="80">
        <f t="shared" si="362"/>
        <v>-9999</v>
      </c>
      <c r="AE926" s="80">
        <f t="shared" si="349"/>
        <v>0</v>
      </c>
      <c r="AF926">
        <f t="shared" si="363"/>
        <v>-9999</v>
      </c>
      <c r="AG926" s="106"/>
      <c r="AH926">
        <f t="shared" si="354"/>
        <v>-4.7256811237064993E-4</v>
      </c>
      <c r="AI926">
        <f t="shared" si="355"/>
        <v>1.2726506571333673</v>
      </c>
      <c r="AJ926">
        <f t="shared" si="356"/>
        <v>-1.9192477769216735E-2</v>
      </c>
      <c r="AK926">
        <f t="shared" si="357"/>
        <v>2.0177893546708442E-3</v>
      </c>
      <c r="AL926">
        <f t="shared" si="358"/>
        <v>7.400504878085557E-3</v>
      </c>
      <c r="AM926">
        <f t="shared" si="359"/>
        <v>3.7002693269247286E-3</v>
      </c>
      <c r="AN926" s="80">
        <f t="shared" si="360"/>
        <v>5.5946847242161011E-3</v>
      </c>
      <c r="AO926" s="80">
        <f t="shared" si="360"/>
        <v>5.5942288779216968E-3</v>
      </c>
      <c r="AP926" s="80">
        <f t="shared" si="360"/>
        <v>5.5925569914601313E-3</v>
      </c>
      <c r="AQ926" s="80">
        <f t="shared" si="360"/>
        <v>5.586425090611761E-3</v>
      </c>
      <c r="AR926" s="80">
        <f t="shared" si="360"/>
        <v>5.5639354025405052E-3</v>
      </c>
      <c r="AS926" s="80">
        <f t="shared" si="360"/>
        <v>5.4814510416755884E-3</v>
      </c>
      <c r="AT926" s="80">
        <f t="shared" si="360"/>
        <v>5.1789273836108747E-3</v>
      </c>
      <c r="AU926" s="80">
        <f t="shared" si="361"/>
        <v>4.0693807318081809E-3</v>
      </c>
    </row>
    <row r="927" spans="26:64" x14ac:dyDescent="0.2">
      <c r="Z927">
        <f t="shared" si="352"/>
        <v>0</v>
      </c>
      <c r="AA927" s="80">
        <f t="shared" si="353"/>
        <v>3.4471155238050962E-3</v>
      </c>
      <c r="AB927" s="80">
        <f t="shared" si="347"/>
        <v>-9999</v>
      </c>
      <c r="AC927" s="80">
        <f t="shared" si="348"/>
        <v>0</v>
      </c>
      <c r="AD927" s="80">
        <f t="shared" si="362"/>
        <v>-9999</v>
      </c>
      <c r="AE927" s="80">
        <f t="shared" si="349"/>
        <v>0</v>
      </c>
      <c r="AF927">
        <f t="shared" si="363"/>
        <v>-9999</v>
      </c>
      <c r="AG927" s="106"/>
      <c r="AH927">
        <f t="shared" si="354"/>
        <v>-4.7256811237064993E-4</v>
      </c>
      <c r="AI927">
        <f t="shared" si="355"/>
        <v>1.2726506571333673</v>
      </c>
      <c r="AJ927">
        <f t="shared" si="356"/>
        <v>-1.9192477769216735E-2</v>
      </c>
      <c r="AK927">
        <f t="shared" si="357"/>
        <v>2.0177893546708442E-3</v>
      </c>
      <c r="AL927">
        <f t="shared" si="358"/>
        <v>7.400504878085557E-3</v>
      </c>
      <c r="AM927">
        <f t="shared" si="359"/>
        <v>3.7002693269247286E-3</v>
      </c>
      <c r="AN927" s="80">
        <f t="shared" si="360"/>
        <v>5.5946847242161011E-3</v>
      </c>
      <c r="AO927" s="80">
        <f t="shared" si="360"/>
        <v>5.5942288779216968E-3</v>
      </c>
      <c r="AP927" s="80">
        <f t="shared" si="360"/>
        <v>5.5925569914601313E-3</v>
      </c>
      <c r="AQ927" s="80">
        <f t="shared" si="360"/>
        <v>5.586425090611761E-3</v>
      </c>
      <c r="AR927" s="80">
        <f t="shared" si="360"/>
        <v>5.5639354025405052E-3</v>
      </c>
      <c r="AS927" s="80">
        <f t="shared" si="360"/>
        <v>5.4814510416755884E-3</v>
      </c>
      <c r="AT927" s="80">
        <f t="shared" si="360"/>
        <v>5.1789273836108747E-3</v>
      </c>
      <c r="AU927" s="80">
        <f t="shared" si="361"/>
        <v>4.0693807318081809E-3</v>
      </c>
    </row>
    <row r="928" spans="26:64" x14ac:dyDescent="0.2">
      <c r="Z928">
        <f t="shared" si="352"/>
        <v>0</v>
      </c>
      <c r="AA928" s="80">
        <f t="shared" si="353"/>
        <v>3.4471155238050962E-3</v>
      </c>
      <c r="AB928" s="80">
        <f t="shared" si="347"/>
        <v>-9999</v>
      </c>
      <c r="AC928" s="80">
        <f t="shared" si="348"/>
        <v>0</v>
      </c>
      <c r="AD928" s="80">
        <f t="shared" si="362"/>
        <v>-9999</v>
      </c>
      <c r="AE928" s="80">
        <f t="shared" si="349"/>
        <v>0</v>
      </c>
      <c r="AF928">
        <f t="shared" si="363"/>
        <v>-9999</v>
      </c>
      <c r="AG928" s="106"/>
      <c r="AH928">
        <f t="shared" si="354"/>
        <v>-4.7256811237064993E-4</v>
      </c>
      <c r="AI928">
        <f t="shared" si="355"/>
        <v>1.2726506571333673</v>
      </c>
      <c r="AJ928">
        <f t="shared" si="356"/>
        <v>-1.9192477769216735E-2</v>
      </c>
      <c r="AK928">
        <f t="shared" si="357"/>
        <v>2.0177893546708442E-3</v>
      </c>
      <c r="AL928">
        <f t="shared" si="358"/>
        <v>7.400504878085557E-3</v>
      </c>
      <c r="AM928">
        <f t="shared" si="359"/>
        <v>3.7002693269247286E-3</v>
      </c>
      <c r="AN928" s="80">
        <f t="shared" si="360"/>
        <v>5.5946847242161011E-3</v>
      </c>
      <c r="AO928" s="80">
        <f t="shared" si="360"/>
        <v>5.5942288779216968E-3</v>
      </c>
      <c r="AP928" s="80">
        <f t="shared" si="360"/>
        <v>5.5925569914601313E-3</v>
      </c>
      <c r="AQ928" s="80">
        <f t="shared" si="360"/>
        <v>5.586425090611761E-3</v>
      </c>
      <c r="AR928" s="80">
        <f t="shared" si="360"/>
        <v>5.5639354025405052E-3</v>
      </c>
      <c r="AS928" s="80">
        <f t="shared" si="360"/>
        <v>5.4814510416755884E-3</v>
      </c>
      <c r="AT928" s="80">
        <f t="shared" si="360"/>
        <v>5.1789273836108747E-3</v>
      </c>
      <c r="AU928" s="80">
        <f t="shared" si="361"/>
        <v>4.0693807318081809E-3</v>
      </c>
    </row>
    <row r="929" spans="26:64" x14ac:dyDescent="0.2">
      <c r="Z929">
        <f t="shared" si="352"/>
        <v>0</v>
      </c>
      <c r="AA929" s="80">
        <f t="shared" si="353"/>
        <v>3.4471155238050962E-3</v>
      </c>
      <c r="AB929" s="80">
        <f t="shared" si="347"/>
        <v>-9999</v>
      </c>
      <c r="AC929" s="80">
        <f t="shared" si="348"/>
        <v>0</v>
      </c>
      <c r="AD929" s="80">
        <f t="shared" si="362"/>
        <v>-9999</v>
      </c>
      <c r="AE929" s="80">
        <f t="shared" si="349"/>
        <v>0</v>
      </c>
      <c r="AF929">
        <f t="shared" si="363"/>
        <v>-9999</v>
      </c>
      <c r="AG929" s="106"/>
      <c r="AH929">
        <f t="shared" si="354"/>
        <v>-4.7256811237064993E-4</v>
      </c>
      <c r="AI929">
        <f t="shared" si="355"/>
        <v>1.2726506571333673</v>
      </c>
      <c r="AJ929">
        <f t="shared" si="356"/>
        <v>-1.9192477769216735E-2</v>
      </c>
      <c r="AK929">
        <f t="shared" si="357"/>
        <v>2.0177893546708442E-3</v>
      </c>
      <c r="AL929">
        <f t="shared" si="358"/>
        <v>7.400504878085557E-3</v>
      </c>
      <c r="AM929">
        <f t="shared" si="359"/>
        <v>3.7002693269247286E-3</v>
      </c>
      <c r="AN929" s="80">
        <f t="shared" ref="AN929:AT944" si="364">$AU929+$AB$7*SIN(AO929)</f>
        <v>5.5946847242161011E-3</v>
      </c>
      <c r="AO929" s="80">
        <f t="shared" si="364"/>
        <v>5.5942288779216968E-3</v>
      </c>
      <c r="AP929" s="80">
        <f t="shared" si="364"/>
        <v>5.5925569914601313E-3</v>
      </c>
      <c r="AQ929" s="80">
        <f t="shared" si="364"/>
        <v>5.586425090611761E-3</v>
      </c>
      <c r="AR929" s="80">
        <f t="shared" si="364"/>
        <v>5.5639354025405052E-3</v>
      </c>
      <c r="AS929" s="80">
        <f t="shared" si="364"/>
        <v>5.4814510416755884E-3</v>
      </c>
      <c r="AT929" s="80">
        <f t="shared" si="364"/>
        <v>5.1789273836108747E-3</v>
      </c>
      <c r="AU929" s="80">
        <f t="shared" si="361"/>
        <v>4.0693807318081809E-3</v>
      </c>
    </row>
    <row r="930" spans="26:64" x14ac:dyDescent="0.2">
      <c r="Z930">
        <f t="shared" si="352"/>
        <v>0</v>
      </c>
      <c r="AA930" s="80">
        <f t="shared" si="353"/>
        <v>3.4471155238050962E-3</v>
      </c>
      <c r="AB930" s="80">
        <f t="shared" si="347"/>
        <v>-9999</v>
      </c>
      <c r="AC930" s="80">
        <f t="shared" si="348"/>
        <v>0</v>
      </c>
      <c r="AD930" s="80">
        <f t="shared" si="362"/>
        <v>-9999</v>
      </c>
      <c r="AE930" s="80">
        <f t="shared" si="349"/>
        <v>0</v>
      </c>
      <c r="AF930">
        <f t="shared" si="363"/>
        <v>-9999</v>
      </c>
      <c r="AG930" s="106"/>
      <c r="AH930">
        <f t="shared" si="354"/>
        <v>-4.7256811237064993E-4</v>
      </c>
      <c r="AI930">
        <f t="shared" si="355"/>
        <v>1.2726506571333673</v>
      </c>
      <c r="AJ930">
        <f t="shared" si="356"/>
        <v>-1.9192477769216735E-2</v>
      </c>
      <c r="AK930">
        <f t="shared" si="357"/>
        <v>2.0177893546708442E-3</v>
      </c>
      <c r="AL930">
        <f t="shared" si="358"/>
        <v>7.400504878085557E-3</v>
      </c>
      <c r="AM930">
        <f t="shared" si="359"/>
        <v>3.7002693269247286E-3</v>
      </c>
      <c r="AN930" s="80">
        <f t="shared" si="364"/>
        <v>5.5946847242161011E-3</v>
      </c>
      <c r="AO930" s="80">
        <f t="shared" si="364"/>
        <v>5.5942288779216968E-3</v>
      </c>
      <c r="AP930" s="80">
        <f t="shared" si="364"/>
        <v>5.5925569914601313E-3</v>
      </c>
      <c r="AQ930" s="80">
        <f t="shared" si="364"/>
        <v>5.586425090611761E-3</v>
      </c>
      <c r="AR930" s="80">
        <f t="shared" si="364"/>
        <v>5.5639354025405052E-3</v>
      </c>
      <c r="AS930" s="80">
        <f t="shared" si="364"/>
        <v>5.4814510416755884E-3</v>
      </c>
      <c r="AT930" s="80">
        <f t="shared" si="364"/>
        <v>5.1789273836108747E-3</v>
      </c>
      <c r="AU930" s="80">
        <f t="shared" si="361"/>
        <v>4.0693807318081809E-3</v>
      </c>
    </row>
    <row r="931" spans="26:64" x14ac:dyDescent="0.2">
      <c r="Z931">
        <f t="shared" si="352"/>
        <v>0</v>
      </c>
      <c r="AA931" s="80">
        <f t="shared" si="353"/>
        <v>3.4471155238050962E-3</v>
      </c>
      <c r="AB931" s="80">
        <f t="shared" ref="AB931:AB994" si="365">IF(S931&lt;&gt;0,G931-AH931, -9999)</f>
        <v>-9999</v>
      </c>
      <c r="AC931" s="80">
        <f t="shared" ref="AC931:AC994" si="366">+G931-P931</f>
        <v>0</v>
      </c>
      <c r="AD931" s="80">
        <f t="shared" si="362"/>
        <v>-9999</v>
      </c>
      <c r="AE931" s="80">
        <f t="shared" ref="AE931:AE994" si="367">+(G931-AA931)^2*S931</f>
        <v>0</v>
      </c>
      <c r="AF931">
        <f t="shared" si="363"/>
        <v>-9999</v>
      </c>
      <c r="AG931" s="106"/>
      <c r="AH931">
        <f t="shared" si="354"/>
        <v>-4.7256811237064993E-4</v>
      </c>
      <c r="AI931">
        <f t="shared" si="355"/>
        <v>1.2726506571333673</v>
      </c>
      <c r="AJ931">
        <f t="shared" si="356"/>
        <v>-1.9192477769216735E-2</v>
      </c>
      <c r="AK931">
        <f t="shared" si="357"/>
        <v>2.0177893546708442E-3</v>
      </c>
      <c r="AL931">
        <f t="shared" si="358"/>
        <v>7.400504878085557E-3</v>
      </c>
      <c r="AM931">
        <f t="shared" si="359"/>
        <v>3.7002693269247286E-3</v>
      </c>
      <c r="AN931" s="80">
        <f t="shared" si="364"/>
        <v>5.5946847242161011E-3</v>
      </c>
      <c r="AO931" s="80">
        <f t="shared" si="364"/>
        <v>5.5942288779216968E-3</v>
      </c>
      <c r="AP931" s="80">
        <f t="shared" si="364"/>
        <v>5.5925569914601313E-3</v>
      </c>
      <c r="AQ931" s="80">
        <f t="shared" si="364"/>
        <v>5.586425090611761E-3</v>
      </c>
      <c r="AR931" s="80">
        <f t="shared" si="364"/>
        <v>5.5639354025405052E-3</v>
      </c>
      <c r="AS931" s="80">
        <f t="shared" si="364"/>
        <v>5.4814510416755884E-3</v>
      </c>
      <c r="AT931" s="80">
        <f t="shared" si="364"/>
        <v>5.1789273836108747E-3</v>
      </c>
      <c r="AU931" s="80">
        <f t="shared" si="361"/>
        <v>4.0693807318081809E-3</v>
      </c>
    </row>
    <row r="932" spans="26:64" x14ac:dyDescent="0.2">
      <c r="Z932">
        <f t="shared" si="352"/>
        <v>0</v>
      </c>
      <c r="AA932" s="80">
        <f t="shared" si="353"/>
        <v>3.4471155238050962E-3</v>
      </c>
      <c r="AB932" s="80">
        <f t="shared" si="365"/>
        <v>-9999</v>
      </c>
      <c r="AC932" s="80">
        <f t="shared" si="366"/>
        <v>0</v>
      </c>
      <c r="AD932" s="80">
        <f t="shared" si="362"/>
        <v>-9999</v>
      </c>
      <c r="AE932" s="80">
        <f t="shared" si="367"/>
        <v>0</v>
      </c>
      <c r="AF932">
        <f t="shared" si="363"/>
        <v>-9999</v>
      </c>
      <c r="AG932" s="106"/>
      <c r="AH932">
        <f t="shared" si="354"/>
        <v>-4.7256811237064993E-4</v>
      </c>
      <c r="AI932">
        <f t="shared" si="355"/>
        <v>1.2726506571333673</v>
      </c>
      <c r="AJ932">
        <f t="shared" si="356"/>
        <v>-1.9192477769216735E-2</v>
      </c>
      <c r="AK932">
        <f t="shared" si="357"/>
        <v>2.0177893546708442E-3</v>
      </c>
      <c r="AL932">
        <f t="shared" si="358"/>
        <v>7.400504878085557E-3</v>
      </c>
      <c r="AM932">
        <f t="shared" si="359"/>
        <v>3.7002693269247286E-3</v>
      </c>
      <c r="AN932" s="80">
        <f t="shared" si="364"/>
        <v>5.5946847242161011E-3</v>
      </c>
      <c r="AO932" s="80">
        <f t="shared" si="364"/>
        <v>5.5942288779216968E-3</v>
      </c>
      <c r="AP932" s="80">
        <f t="shared" si="364"/>
        <v>5.5925569914601313E-3</v>
      </c>
      <c r="AQ932" s="80">
        <f t="shared" si="364"/>
        <v>5.586425090611761E-3</v>
      </c>
      <c r="AR932" s="80">
        <f t="shared" si="364"/>
        <v>5.5639354025405052E-3</v>
      </c>
      <c r="AS932" s="80">
        <f t="shared" si="364"/>
        <v>5.4814510416755884E-3</v>
      </c>
      <c r="AT932" s="80">
        <f t="shared" si="364"/>
        <v>5.1789273836108747E-3</v>
      </c>
      <c r="AU932" s="80">
        <f t="shared" si="361"/>
        <v>4.0693807318081809E-3</v>
      </c>
      <c r="AV932" s="80"/>
      <c r="AW932" s="80"/>
      <c r="AX932" s="80"/>
      <c r="AY932" s="80"/>
      <c r="AZ932" s="80"/>
      <c r="BA932" s="80"/>
      <c r="BB932" s="80"/>
      <c r="BC932" s="80"/>
      <c r="BD932" s="80"/>
      <c r="BE932" s="80"/>
      <c r="BF932" s="80"/>
      <c r="BG932" s="80"/>
      <c r="BH932" s="80"/>
      <c r="BI932" s="80"/>
      <c r="BJ932" s="80"/>
      <c r="BK932" s="80"/>
      <c r="BL932" s="80"/>
    </row>
    <row r="933" spans="26:64" x14ac:dyDescent="0.2">
      <c r="Z933">
        <f t="shared" si="352"/>
        <v>0</v>
      </c>
      <c r="AA933" s="80">
        <f t="shared" si="353"/>
        <v>3.4471155238050962E-3</v>
      </c>
      <c r="AB933" s="80">
        <f t="shared" si="365"/>
        <v>-9999</v>
      </c>
      <c r="AC933" s="80">
        <f t="shared" si="366"/>
        <v>0</v>
      </c>
      <c r="AD933" s="80">
        <f t="shared" si="362"/>
        <v>-9999</v>
      </c>
      <c r="AE933" s="80">
        <f t="shared" si="367"/>
        <v>0</v>
      </c>
      <c r="AF933">
        <f t="shared" si="363"/>
        <v>-9999</v>
      </c>
      <c r="AG933" s="106"/>
      <c r="AH933">
        <f t="shared" si="354"/>
        <v>-4.7256811237064993E-4</v>
      </c>
      <c r="AI933">
        <f t="shared" si="355"/>
        <v>1.2726506571333673</v>
      </c>
      <c r="AJ933">
        <f t="shared" si="356"/>
        <v>-1.9192477769216735E-2</v>
      </c>
      <c r="AK933">
        <f t="shared" si="357"/>
        <v>2.0177893546708442E-3</v>
      </c>
      <c r="AL933">
        <f t="shared" si="358"/>
        <v>7.400504878085557E-3</v>
      </c>
      <c r="AM933">
        <f t="shared" si="359"/>
        <v>3.7002693269247286E-3</v>
      </c>
      <c r="AN933" s="80">
        <f t="shared" si="364"/>
        <v>5.5946847242161011E-3</v>
      </c>
      <c r="AO933" s="80">
        <f t="shared" si="364"/>
        <v>5.5942288779216968E-3</v>
      </c>
      <c r="AP933" s="80">
        <f t="shared" si="364"/>
        <v>5.5925569914601313E-3</v>
      </c>
      <c r="AQ933" s="80">
        <f t="shared" si="364"/>
        <v>5.586425090611761E-3</v>
      </c>
      <c r="AR933" s="80">
        <f t="shared" si="364"/>
        <v>5.5639354025405052E-3</v>
      </c>
      <c r="AS933" s="80">
        <f t="shared" si="364"/>
        <v>5.4814510416755884E-3</v>
      </c>
      <c r="AT933" s="80">
        <f t="shared" si="364"/>
        <v>5.1789273836108747E-3</v>
      </c>
      <c r="AU933" s="80">
        <f t="shared" si="361"/>
        <v>4.0693807318081809E-3</v>
      </c>
    </row>
    <row r="934" spans="26:64" x14ac:dyDescent="0.2">
      <c r="Z934">
        <f t="shared" si="352"/>
        <v>0</v>
      </c>
      <c r="AA934" s="80">
        <f t="shared" si="353"/>
        <v>3.4471155238050962E-3</v>
      </c>
      <c r="AB934" s="80">
        <f t="shared" si="365"/>
        <v>-9999</v>
      </c>
      <c r="AC934" s="80">
        <f t="shared" si="366"/>
        <v>0</v>
      </c>
      <c r="AD934" s="80">
        <f t="shared" si="362"/>
        <v>-9999</v>
      </c>
      <c r="AE934" s="80">
        <f t="shared" si="367"/>
        <v>0</v>
      </c>
      <c r="AF934">
        <f t="shared" si="363"/>
        <v>-9999</v>
      </c>
      <c r="AG934" s="106"/>
      <c r="AH934">
        <f t="shared" si="354"/>
        <v>-4.7256811237064993E-4</v>
      </c>
      <c r="AI934">
        <f t="shared" si="355"/>
        <v>1.2726506571333673</v>
      </c>
      <c r="AJ934">
        <f t="shared" si="356"/>
        <v>-1.9192477769216735E-2</v>
      </c>
      <c r="AK934">
        <f t="shared" si="357"/>
        <v>2.0177893546708442E-3</v>
      </c>
      <c r="AL934">
        <f t="shared" si="358"/>
        <v>7.400504878085557E-3</v>
      </c>
      <c r="AM934">
        <f t="shared" si="359"/>
        <v>3.7002693269247286E-3</v>
      </c>
      <c r="AN934" s="80">
        <f t="shared" si="364"/>
        <v>5.5946847242161011E-3</v>
      </c>
      <c r="AO934" s="80">
        <f t="shared" si="364"/>
        <v>5.5942288779216968E-3</v>
      </c>
      <c r="AP934" s="80">
        <f t="shared" si="364"/>
        <v>5.5925569914601313E-3</v>
      </c>
      <c r="AQ934" s="80">
        <f t="shared" si="364"/>
        <v>5.586425090611761E-3</v>
      </c>
      <c r="AR934" s="80">
        <f t="shared" si="364"/>
        <v>5.5639354025405052E-3</v>
      </c>
      <c r="AS934" s="80">
        <f t="shared" si="364"/>
        <v>5.4814510416755884E-3</v>
      </c>
      <c r="AT934" s="80">
        <f t="shared" si="364"/>
        <v>5.1789273836108747E-3</v>
      </c>
      <c r="AU934" s="80">
        <f t="shared" si="361"/>
        <v>4.0693807318081809E-3</v>
      </c>
    </row>
    <row r="935" spans="26:64" x14ac:dyDescent="0.2">
      <c r="Z935">
        <f t="shared" si="352"/>
        <v>0</v>
      </c>
      <c r="AA935" s="80">
        <f t="shared" si="353"/>
        <v>3.4471155238050962E-3</v>
      </c>
      <c r="AB935" s="80">
        <f t="shared" si="365"/>
        <v>-9999</v>
      </c>
      <c r="AC935" s="80">
        <f t="shared" si="366"/>
        <v>0</v>
      </c>
      <c r="AD935" s="80">
        <f t="shared" si="362"/>
        <v>-9999</v>
      </c>
      <c r="AE935" s="80">
        <f t="shared" si="367"/>
        <v>0</v>
      </c>
      <c r="AF935">
        <f t="shared" si="363"/>
        <v>-9999</v>
      </c>
      <c r="AG935" s="106"/>
      <c r="AH935">
        <f t="shared" si="354"/>
        <v>-4.7256811237064993E-4</v>
      </c>
      <c r="AI935">
        <f t="shared" si="355"/>
        <v>1.2726506571333673</v>
      </c>
      <c r="AJ935">
        <f t="shared" si="356"/>
        <v>-1.9192477769216735E-2</v>
      </c>
      <c r="AK935">
        <f t="shared" si="357"/>
        <v>2.0177893546708442E-3</v>
      </c>
      <c r="AL935">
        <f t="shared" si="358"/>
        <v>7.400504878085557E-3</v>
      </c>
      <c r="AM935">
        <f t="shared" si="359"/>
        <v>3.7002693269247286E-3</v>
      </c>
      <c r="AN935" s="80">
        <f t="shared" si="364"/>
        <v>5.5946847242161011E-3</v>
      </c>
      <c r="AO935" s="80">
        <f t="shared" si="364"/>
        <v>5.5942288779216968E-3</v>
      </c>
      <c r="AP935" s="80">
        <f t="shared" si="364"/>
        <v>5.5925569914601313E-3</v>
      </c>
      <c r="AQ935" s="80">
        <f t="shared" si="364"/>
        <v>5.586425090611761E-3</v>
      </c>
      <c r="AR935" s="80">
        <f t="shared" si="364"/>
        <v>5.5639354025405052E-3</v>
      </c>
      <c r="AS935" s="80">
        <f t="shared" si="364"/>
        <v>5.4814510416755884E-3</v>
      </c>
      <c r="AT935" s="80">
        <f t="shared" si="364"/>
        <v>5.1789273836108747E-3</v>
      </c>
      <c r="AU935" s="80">
        <f t="shared" si="361"/>
        <v>4.0693807318081809E-3</v>
      </c>
    </row>
    <row r="936" spans="26:64" x14ac:dyDescent="0.2">
      <c r="Z936">
        <f t="shared" si="352"/>
        <v>0</v>
      </c>
      <c r="AA936" s="80">
        <f t="shared" si="353"/>
        <v>3.4471155238050962E-3</v>
      </c>
      <c r="AB936" s="80">
        <f t="shared" si="365"/>
        <v>-9999</v>
      </c>
      <c r="AC936" s="80">
        <f t="shared" si="366"/>
        <v>0</v>
      </c>
      <c r="AD936" s="80">
        <f t="shared" si="362"/>
        <v>-9999</v>
      </c>
      <c r="AE936" s="80">
        <f t="shared" si="367"/>
        <v>0</v>
      </c>
      <c r="AF936">
        <f t="shared" si="363"/>
        <v>-9999</v>
      </c>
      <c r="AG936" s="106"/>
      <c r="AH936">
        <f t="shared" si="354"/>
        <v>-4.7256811237064993E-4</v>
      </c>
      <c r="AI936">
        <f t="shared" si="355"/>
        <v>1.2726506571333673</v>
      </c>
      <c r="AJ936">
        <f t="shared" si="356"/>
        <v>-1.9192477769216735E-2</v>
      </c>
      <c r="AK936">
        <f t="shared" si="357"/>
        <v>2.0177893546708442E-3</v>
      </c>
      <c r="AL936">
        <f t="shared" si="358"/>
        <v>7.400504878085557E-3</v>
      </c>
      <c r="AM936">
        <f t="shared" si="359"/>
        <v>3.7002693269247286E-3</v>
      </c>
      <c r="AN936" s="80">
        <f t="shared" si="364"/>
        <v>5.5946847242161011E-3</v>
      </c>
      <c r="AO936" s="80">
        <f t="shared" si="364"/>
        <v>5.5942288779216968E-3</v>
      </c>
      <c r="AP936" s="80">
        <f t="shared" si="364"/>
        <v>5.5925569914601313E-3</v>
      </c>
      <c r="AQ936" s="80">
        <f t="shared" si="364"/>
        <v>5.586425090611761E-3</v>
      </c>
      <c r="AR936" s="80">
        <f t="shared" si="364"/>
        <v>5.5639354025405052E-3</v>
      </c>
      <c r="AS936" s="80">
        <f t="shared" si="364"/>
        <v>5.4814510416755884E-3</v>
      </c>
      <c r="AT936" s="80">
        <f t="shared" si="364"/>
        <v>5.1789273836108747E-3</v>
      </c>
      <c r="AU936" s="80">
        <f t="shared" si="361"/>
        <v>4.0693807318081809E-3</v>
      </c>
    </row>
    <row r="937" spans="26:64" x14ac:dyDescent="0.2">
      <c r="Z937">
        <f t="shared" si="352"/>
        <v>0</v>
      </c>
      <c r="AA937" s="80">
        <f t="shared" si="353"/>
        <v>3.4471155238050962E-3</v>
      </c>
      <c r="AB937" s="80">
        <f t="shared" si="365"/>
        <v>-9999</v>
      </c>
      <c r="AC937" s="80">
        <f t="shared" si="366"/>
        <v>0</v>
      </c>
      <c r="AD937" s="80">
        <f t="shared" si="362"/>
        <v>-9999</v>
      </c>
      <c r="AE937" s="80">
        <f t="shared" si="367"/>
        <v>0</v>
      </c>
      <c r="AF937">
        <f t="shared" si="363"/>
        <v>-9999</v>
      </c>
      <c r="AG937" s="106"/>
      <c r="AH937">
        <f t="shared" si="354"/>
        <v>-4.7256811237064993E-4</v>
      </c>
      <c r="AI937">
        <f t="shared" si="355"/>
        <v>1.2726506571333673</v>
      </c>
      <c r="AJ937">
        <f t="shared" si="356"/>
        <v>-1.9192477769216735E-2</v>
      </c>
      <c r="AK937">
        <f t="shared" si="357"/>
        <v>2.0177893546708442E-3</v>
      </c>
      <c r="AL937">
        <f t="shared" si="358"/>
        <v>7.400504878085557E-3</v>
      </c>
      <c r="AM937">
        <f t="shared" si="359"/>
        <v>3.7002693269247286E-3</v>
      </c>
      <c r="AN937" s="80">
        <f t="shared" si="364"/>
        <v>5.5946847242161011E-3</v>
      </c>
      <c r="AO937" s="80">
        <f t="shared" si="364"/>
        <v>5.5942288779216968E-3</v>
      </c>
      <c r="AP937" s="80">
        <f t="shared" si="364"/>
        <v>5.5925569914601313E-3</v>
      </c>
      <c r="AQ937" s="80">
        <f t="shared" si="364"/>
        <v>5.586425090611761E-3</v>
      </c>
      <c r="AR937" s="80">
        <f t="shared" si="364"/>
        <v>5.5639354025405052E-3</v>
      </c>
      <c r="AS937" s="80">
        <f t="shared" si="364"/>
        <v>5.4814510416755884E-3</v>
      </c>
      <c r="AT937" s="80">
        <f t="shared" si="364"/>
        <v>5.1789273836108747E-3</v>
      </c>
      <c r="AU937" s="80">
        <f t="shared" si="361"/>
        <v>4.0693807318081809E-3</v>
      </c>
    </row>
    <row r="938" spans="26:64" x14ac:dyDescent="0.2">
      <c r="Z938">
        <f t="shared" si="352"/>
        <v>0</v>
      </c>
      <c r="AA938" s="80">
        <f t="shared" si="353"/>
        <v>3.4471155238050962E-3</v>
      </c>
      <c r="AB938" s="80">
        <f t="shared" si="365"/>
        <v>-9999</v>
      </c>
      <c r="AC938" s="80">
        <f t="shared" si="366"/>
        <v>0</v>
      </c>
      <c r="AD938" s="80">
        <f t="shared" si="362"/>
        <v>-9999</v>
      </c>
      <c r="AE938" s="80">
        <f t="shared" si="367"/>
        <v>0</v>
      </c>
      <c r="AF938">
        <f t="shared" si="363"/>
        <v>-9999</v>
      </c>
      <c r="AG938" s="106"/>
      <c r="AH938">
        <f t="shared" si="354"/>
        <v>-4.7256811237064993E-4</v>
      </c>
      <c r="AI938">
        <f t="shared" si="355"/>
        <v>1.2726506571333673</v>
      </c>
      <c r="AJ938">
        <f t="shared" si="356"/>
        <v>-1.9192477769216735E-2</v>
      </c>
      <c r="AK938">
        <f t="shared" si="357"/>
        <v>2.0177893546708442E-3</v>
      </c>
      <c r="AL938">
        <f t="shared" si="358"/>
        <v>7.400504878085557E-3</v>
      </c>
      <c r="AM938">
        <f t="shared" si="359"/>
        <v>3.7002693269247286E-3</v>
      </c>
      <c r="AN938" s="80">
        <f t="shared" si="364"/>
        <v>5.5946847242161011E-3</v>
      </c>
      <c r="AO938" s="80">
        <f t="shared" si="364"/>
        <v>5.5942288779216968E-3</v>
      </c>
      <c r="AP938" s="80">
        <f t="shared" si="364"/>
        <v>5.5925569914601313E-3</v>
      </c>
      <c r="AQ938" s="80">
        <f t="shared" si="364"/>
        <v>5.586425090611761E-3</v>
      </c>
      <c r="AR938" s="80">
        <f t="shared" si="364"/>
        <v>5.5639354025405052E-3</v>
      </c>
      <c r="AS938" s="80">
        <f t="shared" si="364"/>
        <v>5.4814510416755884E-3</v>
      </c>
      <c r="AT938" s="80">
        <f t="shared" si="364"/>
        <v>5.1789273836108747E-3</v>
      </c>
      <c r="AU938" s="80">
        <f t="shared" si="361"/>
        <v>4.0693807318081809E-3</v>
      </c>
    </row>
    <row r="939" spans="26:64" x14ac:dyDescent="0.2">
      <c r="Z939">
        <f t="shared" si="352"/>
        <v>0</v>
      </c>
      <c r="AA939" s="80">
        <f t="shared" si="353"/>
        <v>3.4471155238050962E-3</v>
      </c>
      <c r="AB939" s="80">
        <f t="shared" si="365"/>
        <v>-9999</v>
      </c>
      <c r="AC939" s="80">
        <f t="shared" si="366"/>
        <v>0</v>
      </c>
      <c r="AD939" s="80">
        <f t="shared" si="362"/>
        <v>-9999</v>
      </c>
      <c r="AE939" s="80">
        <f t="shared" si="367"/>
        <v>0</v>
      </c>
      <c r="AF939">
        <f t="shared" si="363"/>
        <v>-9999</v>
      </c>
      <c r="AG939" s="106"/>
      <c r="AH939">
        <f t="shared" si="354"/>
        <v>-4.7256811237064993E-4</v>
      </c>
      <c r="AI939">
        <f t="shared" si="355"/>
        <v>1.2726506571333673</v>
      </c>
      <c r="AJ939">
        <f t="shared" si="356"/>
        <v>-1.9192477769216735E-2</v>
      </c>
      <c r="AK939">
        <f t="shared" si="357"/>
        <v>2.0177893546708442E-3</v>
      </c>
      <c r="AL939">
        <f t="shared" si="358"/>
        <v>7.400504878085557E-3</v>
      </c>
      <c r="AM939">
        <f t="shared" si="359"/>
        <v>3.7002693269247286E-3</v>
      </c>
      <c r="AN939" s="80">
        <f t="shared" si="364"/>
        <v>5.5946847242161011E-3</v>
      </c>
      <c r="AO939" s="80">
        <f t="shared" si="364"/>
        <v>5.5942288779216968E-3</v>
      </c>
      <c r="AP939" s="80">
        <f t="shared" si="364"/>
        <v>5.5925569914601313E-3</v>
      </c>
      <c r="AQ939" s="80">
        <f t="shared" si="364"/>
        <v>5.586425090611761E-3</v>
      </c>
      <c r="AR939" s="80">
        <f t="shared" si="364"/>
        <v>5.5639354025405052E-3</v>
      </c>
      <c r="AS939" s="80">
        <f t="shared" si="364"/>
        <v>5.4814510416755884E-3</v>
      </c>
      <c r="AT939" s="80">
        <f t="shared" si="364"/>
        <v>5.1789273836108747E-3</v>
      </c>
      <c r="AU939" s="80">
        <f t="shared" si="361"/>
        <v>4.0693807318081809E-3</v>
      </c>
      <c r="AV939" s="80"/>
      <c r="AW939" s="80"/>
      <c r="AX939" s="80"/>
      <c r="AY939" s="80"/>
      <c r="AZ939" s="80"/>
      <c r="BA939" s="80"/>
      <c r="BB939" s="80"/>
      <c r="BC939" s="80"/>
      <c r="BD939" s="80"/>
      <c r="BE939" s="80"/>
      <c r="BF939" s="80"/>
      <c r="BG939" s="80"/>
      <c r="BH939" s="80"/>
      <c r="BI939" s="80"/>
      <c r="BJ939" s="80"/>
      <c r="BK939" s="80"/>
      <c r="BL939" s="80"/>
    </row>
    <row r="940" spans="26:64" x14ac:dyDescent="0.2">
      <c r="Z940">
        <f t="shared" si="352"/>
        <v>0</v>
      </c>
      <c r="AA940" s="80">
        <f t="shared" si="353"/>
        <v>3.4471155238050962E-3</v>
      </c>
      <c r="AB940" s="80">
        <f t="shared" si="365"/>
        <v>-9999</v>
      </c>
      <c r="AC940" s="80">
        <f t="shared" si="366"/>
        <v>0</v>
      </c>
      <c r="AD940" s="80">
        <f t="shared" si="362"/>
        <v>-9999</v>
      </c>
      <c r="AE940" s="80">
        <f t="shared" si="367"/>
        <v>0</v>
      </c>
      <c r="AF940">
        <f t="shared" si="363"/>
        <v>-9999</v>
      </c>
      <c r="AG940" s="106"/>
      <c r="AH940">
        <f t="shared" si="354"/>
        <v>-4.7256811237064993E-4</v>
      </c>
      <c r="AI940">
        <f t="shared" si="355"/>
        <v>1.2726506571333673</v>
      </c>
      <c r="AJ940">
        <f t="shared" si="356"/>
        <v>-1.9192477769216735E-2</v>
      </c>
      <c r="AK940">
        <f t="shared" si="357"/>
        <v>2.0177893546708442E-3</v>
      </c>
      <c r="AL940">
        <f t="shared" si="358"/>
        <v>7.400504878085557E-3</v>
      </c>
      <c r="AM940">
        <f t="shared" si="359"/>
        <v>3.7002693269247286E-3</v>
      </c>
      <c r="AN940" s="80">
        <f t="shared" si="364"/>
        <v>5.5946847242161011E-3</v>
      </c>
      <c r="AO940" s="80">
        <f t="shared" si="364"/>
        <v>5.5942288779216968E-3</v>
      </c>
      <c r="AP940" s="80">
        <f t="shared" si="364"/>
        <v>5.5925569914601313E-3</v>
      </c>
      <c r="AQ940" s="80">
        <f t="shared" si="364"/>
        <v>5.586425090611761E-3</v>
      </c>
      <c r="AR940" s="80">
        <f t="shared" si="364"/>
        <v>5.5639354025405052E-3</v>
      </c>
      <c r="AS940" s="80">
        <f t="shared" si="364"/>
        <v>5.4814510416755884E-3</v>
      </c>
      <c r="AT940" s="80">
        <f t="shared" si="364"/>
        <v>5.1789273836108747E-3</v>
      </c>
      <c r="AU940" s="80">
        <f t="shared" si="361"/>
        <v>4.0693807318081809E-3</v>
      </c>
    </row>
    <row r="941" spans="26:64" x14ac:dyDescent="0.2">
      <c r="Z941">
        <f t="shared" si="352"/>
        <v>0</v>
      </c>
      <c r="AA941" s="80">
        <f t="shared" si="353"/>
        <v>3.4471155238050962E-3</v>
      </c>
      <c r="AB941" s="80">
        <f t="shared" si="365"/>
        <v>-9999</v>
      </c>
      <c r="AC941" s="80">
        <f t="shared" si="366"/>
        <v>0</v>
      </c>
      <c r="AD941" s="80">
        <f t="shared" si="362"/>
        <v>-9999</v>
      </c>
      <c r="AE941" s="80">
        <f t="shared" si="367"/>
        <v>0</v>
      </c>
      <c r="AF941">
        <f t="shared" si="363"/>
        <v>-9999</v>
      </c>
      <c r="AG941" s="106"/>
      <c r="AH941">
        <f t="shared" si="354"/>
        <v>-4.7256811237064993E-4</v>
      </c>
      <c r="AI941">
        <f t="shared" si="355"/>
        <v>1.2726506571333673</v>
      </c>
      <c r="AJ941">
        <f t="shared" si="356"/>
        <v>-1.9192477769216735E-2</v>
      </c>
      <c r="AK941">
        <f t="shared" si="357"/>
        <v>2.0177893546708442E-3</v>
      </c>
      <c r="AL941">
        <f t="shared" si="358"/>
        <v>7.400504878085557E-3</v>
      </c>
      <c r="AM941">
        <f t="shared" si="359"/>
        <v>3.7002693269247286E-3</v>
      </c>
      <c r="AN941" s="80">
        <f t="shared" si="364"/>
        <v>5.5946847242161011E-3</v>
      </c>
      <c r="AO941" s="80">
        <f t="shared" si="364"/>
        <v>5.5942288779216968E-3</v>
      </c>
      <c r="AP941" s="80">
        <f t="shared" si="364"/>
        <v>5.5925569914601313E-3</v>
      </c>
      <c r="AQ941" s="80">
        <f t="shared" si="364"/>
        <v>5.586425090611761E-3</v>
      </c>
      <c r="AR941" s="80">
        <f t="shared" si="364"/>
        <v>5.5639354025405052E-3</v>
      </c>
      <c r="AS941" s="80">
        <f t="shared" si="364"/>
        <v>5.4814510416755884E-3</v>
      </c>
      <c r="AT941" s="80">
        <f t="shared" si="364"/>
        <v>5.1789273836108747E-3</v>
      </c>
      <c r="AU941" s="80">
        <f t="shared" si="361"/>
        <v>4.0693807318081809E-3</v>
      </c>
    </row>
    <row r="942" spans="26:64" x14ac:dyDescent="0.2">
      <c r="Z942">
        <f t="shared" si="352"/>
        <v>0</v>
      </c>
      <c r="AA942" s="80">
        <f t="shared" si="353"/>
        <v>3.4471155238050962E-3</v>
      </c>
      <c r="AB942" s="80">
        <f t="shared" si="365"/>
        <v>-9999</v>
      </c>
      <c r="AC942" s="80">
        <f t="shared" si="366"/>
        <v>0</v>
      </c>
      <c r="AD942" s="80">
        <f t="shared" si="362"/>
        <v>-9999</v>
      </c>
      <c r="AE942" s="80">
        <f t="shared" si="367"/>
        <v>0</v>
      </c>
      <c r="AF942">
        <f t="shared" si="363"/>
        <v>-9999</v>
      </c>
      <c r="AG942" s="106"/>
      <c r="AH942">
        <f t="shared" si="354"/>
        <v>-4.7256811237064993E-4</v>
      </c>
      <c r="AI942">
        <f t="shared" si="355"/>
        <v>1.2726506571333673</v>
      </c>
      <c r="AJ942">
        <f t="shared" si="356"/>
        <v>-1.9192477769216735E-2</v>
      </c>
      <c r="AK942">
        <f t="shared" si="357"/>
        <v>2.0177893546708442E-3</v>
      </c>
      <c r="AL942">
        <f t="shared" si="358"/>
        <v>7.400504878085557E-3</v>
      </c>
      <c r="AM942">
        <f t="shared" si="359"/>
        <v>3.7002693269247286E-3</v>
      </c>
      <c r="AN942" s="80">
        <f t="shared" si="364"/>
        <v>5.5946847242161011E-3</v>
      </c>
      <c r="AO942" s="80">
        <f t="shared" si="364"/>
        <v>5.5942288779216968E-3</v>
      </c>
      <c r="AP942" s="80">
        <f t="shared" si="364"/>
        <v>5.5925569914601313E-3</v>
      </c>
      <c r="AQ942" s="80">
        <f t="shared" si="364"/>
        <v>5.586425090611761E-3</v>
      </c>
      <c r="AR942" s="80">
        <f t="shared" si="364"/>
        <v>5.5639354025405052E-3</v>
      </c>
      <c r="AS942" s="80">
        <f t="shared" si="364"/>
        <v>5.4814510416755884E-3</v>
      </c>
      <c r="AT942" s="80">
        <f t="shared" si="364"/>
        <v>5.1789273836108747E-3</v>
      </c>
      <c r="AU942" s="80">
        <f t="shared" si="361"/>
        <v>4.0693807318081809E-3</v>
      </c>
    </row>
    <row r="943" spans="26:64" x14ac:dyDescent="0.2">
      <c r="Z943">
        <f t="shared" si="352"/>
        <v>0</v>
      </c>
      <c r="AA943" s="80">
        <f t="shared" si="353"/>
        <v>3.4471155238050962E-3</v>
      </c>
      <c r="AB943" s="80">
        <f t="shared" si="365"/>
        <v>-9999</v>
      </c>
      <c r="AC943" s="80">
        <f t="shared" si="366"/>
        <v>0</v>
      </c>
      <c r="AD943" s="80">
        <f t="shared" si="362"/>
        <v>-9999</v>
      </c>
      <c r="AE943" s="80">
        <f t="shared" si="367"/>
        <v>0</v>
      </c>
      <c r="AF943">
        <f t="shared" si="363"/>
        <v>-9999</v>
      </c>
      <c r="AG943" s="106"/>
      <c r="AH943">
        <f t="shared" si="354"/>
        <v>-4.7256811237064993E-4</v>
      </c>
      <c r="AI943">
        <f t="shared" si="355"/>
        <v>1.2726506571333673</v>
      </c>
      <c r="AJ943">
        <f t="shared" si="356"/>
        <v>-1.9192477769216735E-2</v>
      </c>
      <c r="AK943">
        <f t="shared" si="357"/>
        <v>2.0177893546708442E-3</v>
      </c>
      <c r="AL943">
        <f t="shared" si="358"/>
        <v>7.400504878085557E-3</v>
      </c>
      <c r="AM943">
        <f t="shared" si="359"/>
        <v>3.7002693269247286E-3</v>
      </c>
      <c r="AN943" s="80">
        <f t="shared" si="364"/>
        <v>5.5946847242161011E-3</v>
      </c>
      <c r="AO943" s="80">
        <f t="shared" si="364"/>
        <v>5.5942288779216968E-3</v>
      </c>
      <c r="AP943" s="80">
        <f t="shared" si="364"/>
        <v>5.5925569914601313E-3</v>
      </c>
      <c r="AQ943" s="80">
        <f t="shared" si="364"/>
        <v>5.586425090611761E-3</v>
      </c>
      <c r="AR943" s="80">
        <f t="shared" si="364"/>
        <v>5.5639354025405052E-3</v>
      </c>
      <c r="AS943" s="80">
        <f t="shared" si="364"/>
        <v>5.4814510416755884E-3</v>
      </c>
      <c r="AT943" s="80">
        <f t="shared" si="364"/>
        <v>5.1789273836108747E-3</v>
      </c>
      <c r="AU943" s="80">
        <f t="shared" si="361"/>
        <v>4.0693807318081809E-3</v>
      </c>
    </row>
    <row r="944" spans="26:64" x14ac:dyDescent="0.2">
      <c r="Z944">
        <f t="shared" si="352"/>
        <v>0</v>
      </c>
      <c r="AA944" s="80">
        <f t="shared" si="353"/>
        <v>3.4471155238050962E-3</v>
      </c>
      <c r="AB944" s="80">
        <f t="shared" si="365"/>
        <v>-9999</v>
      </c>
      <c r="AC944" s="80">
        <f t="shared" si="366"/>
        <v>0</v>
      </c>
      <c r="AD944" s="80">
        <f t="shared" si="362"/>
        <v>-9999</v>
      </c>
      <c r="AE944" s="80">
        <f t="shared" si="367"/>
        <v>0</v>
      </c>
      <c r="AF944">
        <f t="shared" si="363"/>
        <v>-9999</v>
      </c>
      <c r="AG944" s="106"/>
      <c r="AH944">
        <f t="shared" si="354"/>
        <v>-4.7256811237064993E-4</v>
      </c>
      <c r="AI944">
        <f t="shared" si="355"/>
        <v>1.2726506571333673</v>
      </c>
      <c r="AJ944">
        <f t="shared" si="356"/>
        <v>-1.9192477769216735E-2</v>
      </c>
      <c r="AK944">
        <f t="shared" si="357"/>
        <v>2.0177893546708442E-3</v>
      </c>
      <c r="AL944">
        <f t="shared" si="358"/>
        <v>7.400504878085557E-3</v>
      </c>
      <c r="AM944">
        <f t="shared" si="359"/>
        <v>3.7002693269247286E-3</v>
      </c>
      <c r="AN944" s="80">
        <f t="shared" si="364"/>
        <v>5.5946847242161011E-3</v>
      </c>
      <c r="AO944" s="80">
        <f t="shared" si="364"/>
        <v>5.5942288779216968E-3</v>
      </c>
      <c r="AP944" s="80">
        <f t="shared" si="364"/>
        <v>5.5925569914601313E-3</v>
      </c>
      <c r="AQ944" s="80">
        <f t="shared" si="364"/>
        <v>5.586425090611761E-3</v>
      </c>
      <c r="AR944" s="80">
        <f t="shared" si="364"/>
        <v>5.5639354025405052E-3</v>
      </c>
      <c r="AS944" s="80">
        <f t="shared" si="364"/>
        <v>5.4814510416755884E-3</v>
      </c>
      <c r="AT944" s="80">
        <f t="shared" si="364"/>
        <v>5.1789273836108747E-3</v>
      </c>
      <c r="AU944" s="80">
        <f t="shared" si="361"/>
        <v>4.0693807318081809E-3</v>
      </c>
    </row>
    <row r="945" spans="26:64" x14ac:dyDescent="0.2">
      <c r="Z945">
        <f t="shared" si="352"/>
        <v>0</v>
      </c>
      <c r="AA945" s="80">
        <f t="shared" si="353"/>
        <v>3.4471155238050962E-3</v>
      </c>
      <c r="AB945" s="80">
        <f t="shared" si="365"/>
        <v>-9999</v>
      </c>
      <c r="AC945" s="80">
        <f t="shared" si="366"/>
        <v>0</v>
      </c>
      <c r="AD945" s="80">
        <f t="shared" si="362"/>
        <v>-9999</v>
      </c>
      <c r="AE945" s="80">
        <f t="shared" si="367"/>
        <v>0</v>
      </c>
      <c r="AF945">
        <f t="shared" si="363"/>
        <v>-9999</v>
      </c>
      <c r="AG945" s="106"/>
      <c r="AH945">
        <f t="shared" si="354"/>
        <v>-4.7256811237064993E-4</v>
      </c>
      <c r="AI945">
        <f t="shared" si="355"/>
        <v>1.2726506571333673</v>
      </c>
      <c r="AJ945">
        <f t="shared" si="356"/>
        <v>-1.9192477769216735E-2</v>
      </c>
      <c r="AK945">
        <f t="shared" si="357"/>
        <v>2.0177893546708442E-3</v>
      </c>
      <c r="AL945">
        <f t="shared" si="358"/>
        <v>7.400504878085557E-3</v>
      </c>
      <c r="AM945">
        <f t="shared" si="359"/>
        <v>3.7002693269247286E-3</v>
      </c>
      <c r="AN945" s="80">
        <f t="shared" ref="AN945:AT960" si="368">$AU945+$AB$7*SIN(AO945)</f>
        <v>5.5946847242161011E-3</v>
      </c>
      <c r="AO945" s="80">
        <f t="shared" si="368"/>
        <v>5.5942288779216968E-3</v>
      </c>
      <c r="AP945" s="80">
        <f t="shared" si="368"/>
        <v>5.5925569914601313E-3</v>
      </c>
      <c r="AQ945" s="80">
        <f t="shared" si="368"/>
        <v>5.586425090611761E-3</v>
      </c>
      <c r="AR945" s="80">
        <f t="shared" si="368"/>
        <v>5.5639354025405052E-3</v>
      </c>
      <c r="AS945" s="80">
        <f t="shared" si="368"/>
        <v>5.4814510416755884E-3</v>
      </c>
      <c r="AT945" s="80">
        <f t="shared" si="368"/>
        <v>5.1789273836108747E-3</v>
      </c>
      <c r="AU945" s="80">
        <f t="shared" si="361"/>
        <v>4.0693807318081809E-3</v>
      </c>
      <c r="AV945" s="80"/>
      <c r="AW945" s="80"/>
      <c r="AX945" s="80"/>
      <c r="AY945" s="80"/>
      <c r="AZ945" s="80"/>
      <c r="BA945" s="80"/>
      <c r="BB945" s="80"/>
      <c r="BC945" s="80"/>
      <c r="BD945" s="80"/>
      <c r="BE945" s="80"/>
      <c r="BF945" s="80"/>
      <c r="BG945" s="80"/>
      <c r="BH945" s="80"/>
      <c r="BI945" s="80"/>
      <c r="BJ945" s="80"/>
      <c r="BK945" s="80"/>
      <c r="BL945" s="80"/>
    </row>
    <row r="946" spans="26:64" x14ac:dyDescent="0.2">
      <c r="Z946">
        <f t="shared" si="352"/>
        <v>0</v>
      </c>
      <c r="AA946" s="80">
        <f t="shared" si="353"/>
        <v>3.4471155238050962E-3</v>
      </c>
      <c r="AB946" s="80">
        <f t="shared" si="365"/>
        <v>-9999</v>
      </c>
      <c r="AC946" s="80">
        <f t="shared" si="366"/>
        <v>0</v>
      </c>
      <c r="AD946" s="80">
        <f t="shared" si="362"/>
        <v>-9999</v>
      </c>
      <c r="AE946" s="80">
        <f t="shared" si="367"/>
        <v>0</v>
      </c>
      <c r="AF946">
        <f t="shared" si="363"/>
        <v>-9999</v>
      </c>
      <c r="AG946" s="106"/>
      <c r="AH946">
        <f t="shared" si="354"/>
        <v>-4.7256811237064993E-4</v>
      </c>
      <c r="AI946">
        <f t="shared" si="355"/>
        <v>1.2726506571333673</v>
      </c>
      <c r="AJ946">
        <f t="shared" si="356"/>
        <v>-1.9192477769216735E-2</v>
      </c>
      <c r="AK946">
        <f t="shared" si="357"/>
        <v>2.0177893546708442E-3</v>
      </c>
      <c r="AL946">
        <f t="shared" si="358"/>
        <v>7.400504878085557E-3</v>
      </c>
      <c r="AM946">
        <f t="shared" si="359"/>
        <v>3.7002693269247286E-3</v>
      </c>
      <c r="AN946" s="80">
        <f t="shared" si="368"/>
        <v>5.5946847242161011E-3</v>
      </c>
      <c r="AO946" s="80">
        <f t="shared" si="368"/>
        <v>5.5942288779216968E-3</v>
      </c>
      <c r="AP946" s="80">
        <f t="shared" si="368"/>
        <v>5.5925569914601313E-3</v>
      </c>
      <c r="AQ946" s="80">
        <f t="shared" si="368"/>
        <v>5.586425090611761E-3</v>
      </c>
      <c r="AR946" s="80">
        <f t="shared" si="368"/>
        <v>5.5639354025405052E-3</v>
      </c>
      <c r="AS946" s="80">
        <f t="shared" si="368"/>
        <v>5.4814510416755884E-3</v>
      </c>
      <c r="AT946" s="80">
        <f t="shared" si="368"/>
        <v>5.1789273836108747E-3</v>
      </c>
      <c r="AU946" s="80">
        <f t="shared" si="361"/>
        <v>4.0693807318081809E-3</v>
      </c>
    </row>
    <row r="947" spans="26:64" x14ac:dyDescent="0.2">
      <c r="Z947">
        <f t="shared" si="352"/>
        <v>0</v>
      </c>
      <c r="AA947" s="80">
        <f t="shared" si="353"/>
        <v>3.4471155238050962E-3</v>
      </c>
      <c r="AB947" s="80">
        <f t="shared" si="365"/>
        <v>-9999</v>
      </c>
      <c r="AC947" s="80">
        <f t="shared" si="366"/>
        <v>0</v>
      </c>
      <c r="AD947" s="80">
        <f t="shared" si="362"/>
        <v>-9999</v>
      </c>
      <c r="AE947" s="80">
        <f t="shared" si="367"/>
        <v>0</v>
      </c>
      <c r="AF947">
        <f t="shared" si="363"/>
        <v>-9999</v>
      </c>
      <c r="AG947" s="106"/>
      <c r="AH947">
        <f t="shared" si="354"/>
        <v>-4.7256811237064993E-4</v>
      </c>
      <c r="AI947">
        <f t="shared" si="355"/>
        <v>1.2726506571333673</v>
      </c>
      <c r="AJ947">
        <f t="shared" si="356"/>
        <v>-1.9192477769216735E-2</v>
      </c>
      <c r="AK947">
        <f t="shared" si="357"/>
        <v>2.0177893546708442E-3</v>
      </c>
      <c r="AL947">
        <f t="shared" si="358"/>
        <v>7.400504878085557E-3</v>
      </c>
      <c r="AM947">
        <f t="shared" si="359"/>
        <v>3.7002693269247286E-3</v>
      </c>
      <c r="AN947" s="80">
        <f t="shared" si="368"/>
        <v>5.5946847242161011E-3</v>
      </c>
      <c r="AO947" s="80">
        <f t="shared" si="368"/>
        <v>5.5942288779216968E-3</v>
      </c>
      <c r="AP947" s="80">
        <f t="shared" si="368"/>
        <v>5.5925569914601313E-3</v>
      </c>
      <c r="AQ947" s="80">
        <f t="shared" si="368"/>
        <v>5.586425090611761E-3</v>
      </c>
      <c r="AR947" s="80">
        <f t="shared" si="368"/>
        <v>5.5639354025405052E-3</v>
      </c>
      <c r="AS947" s="80">
        <f t="shared" si="368"/>
        <v>5.4814510416755884E-3</v>
      </c>
      <c r="AT947" s="80">
        <f t="shared" si="368"/>
        <v>5.1789273836108747E-3</v>
      </c>
      <c r="AU947" s="80">
        <f t="shared" si="361"/>
        <v>4.0693807318081809E-3</v>
      </c>
      <c r="AV947" s="80"/>
      <c r="AW947" s="80"/>
      <c r="AX947" s="80"/>
      <c r="AY947" s="80"/>
      <c r="AZ947" s="80"/>
      <c r="BA947" s="80"/>
      <c r="BB947" s="80"/>
      <c r="BC947" s="80"/>
      <c r="BD947" s="80"/>
      <c r="BE947" s="80"/>
      <c r="BF947" s="80"/>
      <c r="BG947" s="80"/>
      <c r="BH947" s="80"/>
      <c r="BI947" s="80"/>
      <c r="BJ947" s="80"/>
      <c r="BK947" s="80"/>
      <c r="BL947" s="80"/>
    </row>
    <row r="948" spans="26:64" x14ac:dyDescent="0.2">
      <c r="Z948">
        <f t="shared" si="352"/>
        <v>0</v>
      </c>
      <c r="AA948" s="80">
        <f t="shared" si="353"/>
        <v>3.4471155238050962E-3</v>
      </c>
      <c r="AB948" s="80">
        <f t="shared" si="365"/>
        <v>-9999</v>
      </c>
      <c r="AC948" s="80">
        <f t="shared" si="366"/>
        <v>0</v>
      </c>
      <c r="AD948" s="80">
        <f t="shared" si="362"/>
        <v>-9999</v>
      </c>
      <c r="AE948" s="80">
        <f t="shared" si="367"/>
        <v>0</v>
      </c>
      <c r="AF948">
        <f t="shared" si="363"/>
        <v>-9999</v>
      </c>
      <c r="AG948" s="106"/>
      <c r="AH948">
        <f t="shared" si="354"/>
        <v>-4.7256811237064993E-4</v>
      </c>
      <c r="AI948">
        <f t="shared" si="355"/>
        <v>1.2726506571333673</v>
      </c>
      <c r="AJ948">
        <f t="shared" si="356"/>
        <v>-1.9192477769216735E-2</v>
      </c>
      <c r="AK948">
        <f t="shared" si="357"/>
        <v>2.0177893546708442E-3</v>
      </c>
      <c r="AL948">
        <f t="shared" si="358"/>
        <v>7.400504878085557E-3</v>
      </c>
      <c r="AM948">
        <f t="shared" si="359"/>
        <v>3.7002693269247286E-3</v>
      </c>
      <c r="AN948" s="80">
        <f t="shared" si="368"/>
        <v>5.5946847242161011E-3</v>
      </c>
      <c r="AO948" s="80">
        <f t="shared" si="368"/>
        <v>5.5942288779216968E-3</v>
      </c>
      <c r="AP948" s="80">
        <f t="shared" si="368"/>
        <v>5.5925569914601313E-3</v>
      </c>
      <c r="AQ948" s="80">
        <f t="shared" si="368"/>
        <v>5.586425090611761E-3</v>
      </c>
      <c r="AR948" s="80">
        <f t="shared" si="368"/>
        <v>5.5639354025405052E-3</v>
      </c>
      <c r="AS948" s="80">
        <f t="shared" si="368"/>
        <v>5.4814510416755884E-3</v>
      </c>
      <c r="AT948" s="80">
        <f t="shared" si="368"/>
        <v>5.1789273836108747E-3</v>
      </c>
      <c r="AU948" s="80">
        <f t="shared" si="361"/>
        <v>4.0693807318081809E-3</v>
      </c>
    </row>
    <row r="949" spans="26:64" x14ac:dyDescent="0.2">
      <c r="Z949">
        <f t="shared" si="352"/>
        <v>0</v>
      </c>
      <c r="AA949" s="80">
        <f t="shared" si="353"/>
        <v>3.4471155238050962E-3</v>
      </c>
      <c r="AB949" s="80">
        <f t="shared" si="365"/>
        <v>-9999</v>
      </c>
      <c r="AC949" s="80">
        <f t="shared" si="366"/>
        <v>0</v>
      </c>
      <c r="AD949" s="80">
        <f t="shared" si="362"/>
        <v>-9999</v>
      </c>
      <c r="AE949" s="80">
        <f t="shared" si="367"/>
        <v>0</v>
      </c>
      <c r="AF949">
        <f t="shared" si="363"/>
        <v>-9999</v>
      </c>
      <c r="AG949" s="106"/>
      <c r="AH949">
        <f t="shared" si="354"/>
        <v>-4.7256811237064993E-4</v>
      </c>
      <c r="AI949">
        <f t="shared" si="355"/>
        <v>1.2726506571333673</v>
      </c>
      <c r="AJ949">
        <f t="shared" si="356"/>
        <v>-1.9192477769216735E-2</v>
      </c>
      <c r="AK949">
        <f t="shared" si="357"/>
        <v>2.0177893546708442E-3</v>
      </c>
      <c r="AL949">
        <f t="shared" si="358"/>
        <v>7.400504878085557E-3</v>
      </c>
      <c r="AM949">
        <f t="shared" si="359"/>
        <v>3.7002693269247286E-3</v>
      </c>
      <c r="AN949" s="80">
        <f t="shared" si="368"/>
        <v>5.5946847242161011E-3</v>
      </c>
      <c r="AO949" s="80">
        <f t="shared" si="368"/>
        <v>5.5942288779216968E-3</v>
      </c>
      <c r="AP949" s="80">
        <f t="shared" si="368"/>
        <v>5.5925569914601313E-3</v>
      </c>
      <c r="AQ949" s="80">
        <f t="shared" si="368"/>
        <v>5.586425090611761E-3</v>
      </c>
      <c r="AR949" s="80">
        <f t="shared" si="368"/>
        <v>5.5639354025405052E-3</v>
      </c>
      <c r="AS949" s="80">
        <f t="shared" si="368"/>
        <v>5.4814510416755884E-3</v>
      </c>
      <c r="AT949" s="80">
        <f t="shared" si="368"/>
        <v>5.1789273836108747E-3</v>
      </c>
      <c r="AU949" s="80">
        <f t="shared" si="361"/>
        <v>4.0693807318081809E-3</v>
      </c>
      <c r="AV949" s="80"/>
    </row>
    <row r="950" spans="26:64" x14ac:dyDescent="0.2">
      <c r="Z950">
        <f t="shared" si="352"/>
        <v>0</v>
      </c>
      <c r="AA950" s="80">
        <f t="shared" si="353"/>
        <v>3.4471155238050962E-3</v>
      </c>
      <c r="AB950" s="80">
        <f t="shared" si="365"/>
        <v>-9999</v>
      </c>
      <c r="AC950" s="80">
        <f t="shared" si="366"/>
        <v>0</v>
      </c>
      <c r="AD950" s="80">
        <f t="shared" si="362"/>
        <v>-9999</v>
      </c>
      <c r="AE950" s="80">
        <f t="shared" si="367"/>
        <v>0</v>
      </c>
      <c r="AF950">
        <f t="shared" si="363"/>
        <v>-9999</v>
      </c>
      <c r="AG950" s="106"/>
      <c r="AH950">
        <f t="shared" si="354"/>
        <v>-4.7256811237064993E-4</v>
      </c>
      <c r="AI950">
        <f t="shared" si="355"/>
        <v>1.2726506571333673</v>
      </c>
      <c r="AJ950">
        <f t="shared" si="356"/>
        <v>-1.9192477769216735E-2</v>
      </c>
      <c r="AK950">
        <f t="shared" si="357"/>
        <v>2.0177893546708442E-3</v>
      </c>
      <c r="AL950">
        <f t="shared" si="358"/>
        <v>7.400504878085557E-3</v>
      </c>
      <c r="AM950">
        <f t="shared" si="359"/>
        <v>3.7002693269247286E-3</v>
      </c>
      <c r="AN950" s="80">
        <f t="shared" si="368"/>
        <v>5.5946847242161011E-3</v>
      </c>
      <c r="AO950" s="80">
        <f t="shared" si="368"/>
        <v>5.5942288779216968E-3</v>
      </c>
      <c r="AP950" s="80">
        <f t="shared" si="368"/>
        <v>5.5925569914601313E-3</v>
      </c>
      <c r="AQ950" s="80">
        <f t="shared" si="368"/>
        <v>5.586425090611761E-3</v>
      </c>
      <c r="AR950" s="80">
        <f t="shared" si="368"/>
        <v>5.5639354025405052E-3</v>
      </c>
      <c r="AS950" s="80">
        <f t="shared" si="368"/>
        <v>5.4814510416755884E-3</v>
      </c>
      <c r="AT950" s="80">
        <f t="shared" si="368"/>
        <v>5.1789273836108747E-3</v>
      </c>
      <c r="AU950" s="80">
        <f t="shared" si="361"/>
        <v>4.0693807318081809E-3</v>
      </c>
    </row>
    <row r="951" spans="26:64" x14ac:dyDescent="0.2">
      <c r="Z951">
        <f t="shared" si="352"/>
        <v>0</v>
      </c>
      <c r="AA951" s="80">
        <f t="shared" si="353"/>
        <v>3.4471155238050962E-3</v>
      </c>
      <c r="AB951" s="80">
        <f t="shared" si="365"/>
        <v>-9999</v>
      </c>
      <c r="AC951" s="80">
        <f t="shared" si="366"/>
        <v>0</v>
      </c>
      <c r="AD951" s="80">
        <f t="shared" si="362"/>
        <v>-9999</v>
      </c>
      <c r="AE951" s="80">
        <f t="shared" si="367"/>
        <v>0</v>
      </c>
      <c r="AF951">
        <f t="shared" si="363"/>
        <v>-9999</v>
      </c>
      <c r="AG951" s="106"/>
      <c r="AH951">
        <f t="shared" si="354"/>
        <v>-4.7256811237064993E-4</v>
      </c>
      <c r="AI951">
        <f t="shared" si="355"/>
        <v>1.2726506571333673</v>
      </c>
      <c r="AJ951">
        <f t="shared" si="356"/>
        <v>-1.9192477769216735E-2</v>
      </c>
      <c r="AK951">
        <f t="shared" si="357"/>
        <v>2.0177893546708442E-3</v>
      </c>
      <c r="AL951">
        <f t="shared" si="358"/>
        <v>7.400504878085557E-3</v>
      </c>
      <c r="AM951">
        <f t="shared" si="359"/>
        <v>3.7002693269247286E-3</v>
      </c>
      <c r="AN951" s="80">
        <f t="shared" si="368"/>
        <v>5.5946847242161011E-3</v>
      </c>
      <c r="AO951" s="80">
        <f t="shared" si="368"/>
        <v>5.5942288779216968E-3</v>
      </c>
      <c r="AP951" s="80">
        <f t="shared" si="368"/>
        <v>5.5925569914601313E-3</v>
      </c>
      <c r="AQ951" s="80">
        <f t="shared" si="368"/>
        <v>5.586425090611761E-3</v>
      </c>
      <c r="AR951" s="80">
        <f t="shared" si="368"/>
        <v>5.5639354025405052E-3</v>
      </c>
      <c r="AS951" s="80">
        <f t="shared" si="368"/>
        <v>5.4814510416755884E-3</v>
      </c>
      <c r="AT951" s="80">
        <f t="shared" si="368"/>
        <v>5.1789273836108747E-3</v>
      </c>
      <c r="AU951" s="80">
        <f t="shared" si="361"/>
        <v>4.0693807318081809E-3</v>
      </c>
    </row>
    <row r="952" spans="26:64" x14ac:dyDescent="0.2">
      <c r="Z952">
        <f t="shared" si="352"/>
        <v>0</v>
      </c>
      <c r="AA952" s="80">
        <f t="shared" si="353"/>
        <v>3.4471155238050962E-3</v>
      </c>
      <c r="AB952" s="80">
        <f t="shared" si="365"/>
        <v>-9999</v>
      </c>
      <c r="AC952" s="80">
        <f t="shared" si="366"/>
        <v>0</v>
      </c>
      <c r="AD952" s="80">
        <f t="shared" si="362"/>
        <v>-9999</v>
      </c>
      <c r="AE952" s="80">
        <f t="shared" si="367"/>
        <v>0</v>
      </c>
      <c r="AF952">
        <f t="shared" si="363"/>
        <v>-9999</v>
      </c>
      <c r="AG952" s="106"/>
      <c r="AH952">
        <f t="shared" si="354"/>
        <v>-4.7256811237064993E-4</v>
      </c>
      <c r="AI952">
        <f t="shared" si="355"/>
        <v>1.2726506571333673</v>
      </c>
      <c r="AJ952">
        <f t="shared" si="356"/>
        <v>-1.9192477769216735E-2</v>
      </c>
      <c r="AK952">
        <f t="shared" si="357"/>
        <v>2.0177893546708442E-3</v>
      </c>
      <c r="AL952">
        <f t="shared" si="358"/>
        <v>7.400504878085557E-3</v>
      </c>
      <c r="AM952">
        <f t="shared" si="359"/>
        <v>3.7002693269247286E-3</v>
      </c>
      <c r="AN952" s="80">
        <f t="shared" si="368"/>
        <v>5.5946847242161011E-3</v>
      </c>
      <c r="AO952" s="80">
        <f t="shared" si="368"/>
        <v>5.5942288779216968E-3</v>
      </c>
      <c r="AP952" s="80">
        <f t="shared" si="368"/>
        <v>5.5925569914601313E-3</v>
      </c>
      <c r="AQ952" s="80">
        <f t="shared" si="368"/>
        <v>5.586425090611761E-3</v>
      </c>
      <c r="AR952" s="80">
        <f t="shared" si="368"/>
        <v>5.5639354025405052E-3</v>
      </c>
      <c r="AS952" s="80">
        <f t="shared" si="368"/>
        <v>5.4814510416755884E-3</v>
      </c>
      <c r="AT952" s="80">
        <f t="shared" si="368"/>
        <v>5.1789273836108747E-3</v>
      </c>
      <c r="AU952" s="80">
        <f t="shared" si="361"/>
        <v>4.0693807318081809E-3</v>
      </c>
    </row>
    <row r="953" spans="26:64" x14ac:dyDescent="0.2">
      <c r="Z953">
        <f t="shared" si="352"/>
        <v>0</v>
      </c>
      <c r="AA953" s="80">
        <f t="shared" si="353"/>
        <v>3.4471155238050962E-3</v>
      </c>
      <c r="AB953" s="80">
        <f t="shared" si="365"/>
        <v>-9999</v>
      </c>
      <c r="AC953" s="80">
        <f t="shared" si="366"/>
        <v>0</v>
      </c>
      <c r="AD953" s="80">
        <f t="shared" si="362"/>
        <v>-9999</v>
      </c>
      <c r="AE953" s="80">
        <f t="shared" si="367"/>
        <v>0</v>
      </c>
      <c r="AF953">
        <f t="shared" si="363"/>
        <v>-9999</v>
      </c>
      <c r="AG953" s="106"/>
      <c r="AH953">
        <f t="shared" si="354"/>
        <v>-4.7256811237064993E-4</v>
      </c>
      <c r="AI953">
        <f t="shared" si="355"/>
        <v>1.2726506571333673</v>
      </c>
      <c r="AJ953">
        <f t="shared" si="356"/>
        <v>-1.9192477769216735E-2</v>
      </c>
      <c r="AK953">
        <f t="shared" si="357"/>
        <v>2.0177893546708442E-3</v>
      </c>
      <c r="AL953">
        <f t="shared" si="358"/>
        <v>7.400504878085557E-3</v>
      </c>
      <c r="AM953">
        <f t="shared" si="359"/>
        <v>3.7002693269247286E-3</v>
      </c>
      <c r="AN953" s="80">
        <f t="shared" si="368"/>
        <v>5.5946847242161011E-3</v>
      </c>
      <c r="AO953" s="80">
        <f t="shared" si="368"/>
        <v>5.5942288779216968E-3</v>
      </c>
      <c r="AP953" s="80">
        <f t="shared" si="368"/>
        <v>5.5925569914601313E-3</v>
      </c>
      <c r="AQ953" s="80">
        <f t="shared" si="368"/>
        <v>5.586425090611761E-3</v>
      </c>
      <c r="AR953" s="80">
        <f t="shared" si="368"/>
        <v>5.5639354025405052E-3</v>
      </c>
      <c r="AS953" s="80">
        <f t="shared" si="368"/>
        <v>5.4814510416755884E-3</v>
      </c>
      <c r="AT953" s="80">
        <f t="shared" si="368"/>
        <v>5.1789273836108747E-3</v>
      </c>
      <c r="AU953" s="80">
        <f t="shared" si="361"/>
        <v>4.0693807318081809E-3</v>
      </c>
    </row>
    <row r="954" spans="26:64" x14ac:dyDescent="0.2">
      <c r="Z954">
        <f t="shared" si="352"/>
        <v>0</v>
      </c>
      <c r="AA954" s="80">
        <f t="shared" si="353"/>
        <v>3.4471155238050962E-3</v>
      </c>
      <c r="AB954" s="80">
        <f t="shared" si="365"/>
        <v>-9999</v>
      </c>
      <c r="AC954" s="80">
        <f t="shared" si="366"/>
        <v>0</v>
      </c>
      <c r="AD954" s="80">
        <f t="shared" si="362"/>
        <v>-9999</v>
      </c>
      <c r="AE954" s="80">
        <f t="shared" si="367"/>
        <v>0</v>
      </c>
      <c r="AF954">
        <f t="shared" si="363"/>
        <v>-9999</v>
      </c>
      <c r="AG954" s="106"/>
      <c r="AH954">
        <f t="shared" si="354"/>
        <v>-4.7256811237064993E-4</v>
      </c>
      <c r="AI954">
        <f t="shared" si="355"/>
        <v>1.2726506571333673</v>
      </c>
      <c r="AJ954">
        <f t="shared" si="356"/>
        <v>-1.9192477769216735E-2</v>
      </c>
      <c r="AK954">
        <f t="shared" si="357"/>
        <v>2.0177893546708442E-3</v>
      </c>
      <c r="AL954">
        <f t="shared" si="358"/>
        <v>7.400504878085557E-3</v>
      </c>
      <c r="AM954">
        <f t="shared" si="359"/>
        <v>3.7002693269247286E-3</v>
      </c>
      <c r="AN954" s="80">
        <f t="shared" si="368"/>
        <v>5.5946847242161011E-3</v>
      </c>
      <c r="AO954" s="80">
        <f t="shared" si="368"/>
        <v>5.5942288779216968E-3</v>
      </c>
      <c r="AP954" s="80">
        <f t="shared" si="368"/>
        <v>5.5925569914601313E-3</v>
      </c>
      <c r="AQ954" s="80">
        <f t="shared" si="368"/>
        <v>5.586425090611761E-3</v>
      </c>
      <c r="AR954" s="80">
        <f t="shared" si="368"/>
        <v>5.5639354025405052E-3</v>
      </c>
      <c r="AS954" s="80">
        <f t="shared" si="368"/>
        <v>5.4814510416755884E-3</v>
      </c>
      <c r="AT954" s="80">
        <f t="shared" si="368"/>
        <v>5.1789273836108747E-3</v>
      </c>
      <c r="AU954" s="80">
        <f t="shared" si="361"/>
        <v>4.0693807318081809E-3</v>
      </c>
    </row>
    <row r="955" spans="26:64" x14ac:dyDescent="0.2">
      <c r="Z955">
        <f t="shared" si="352"/>
        <v>0</v>
      </c>
      <c r="AA955" s="80">
        <f t="shared" si="353"/>
        <v>3.4471155238050962E-3</v>
      </c>
      <c r="AB955" s="80">
        <f t="shared" si="365"/>
        <v>-9999</v>
      </c>
      <c r="AC955" s="80">
        <f t="shared" si="366"/>
        <v>0</v>
      </c>
      <c r="AD955" s="80">
        <f t="shared" si="362"/>
        <v>-9999</v>
      </c>
      <c r="AE955" s="80">
        <f t="shared" si="367"/>
        <v>0</v>
      </c>
      <c r="AF955">
        <f t="shared" si="363"/>
        <v>-9999</v>
      </c>
      <c r="AG955" s="106"/>
      <c r="AH955">
        <f t="shared" si="354"/>
        <v>-4.7256811237064993E-4</v>
      </c>
      <c r="AI955">
        <f t="shared" si="355"/>
        <v>1.2726506571333673</v>
      </c>
      <c r="AJ955">
        <f t="shared" si="356"/>
        <v>-1.9192477769216735E-2</v>
      </c>
      <c r="AK955">
        <f t="shared" si="357"/>
        <v>2.0177893546708442E-3</v>
      </c>
      <c r="AL955">
        <f t="shared" si="358"/>
        <v>7.400504878085557E-3</v>
      </c>
      <c r="AM955">
        <f t="shared" si="359"/>
        <v>3.7002693269247286E-3</v>
      </c>
      <c r="AN955" s="80">
        <f t="shared" si="368"/>
        <v>5.5946847242161011E-3</v>
      </c>
      <c r="AO955" s="80">
        <f t="shared" si="368"/>
        <v>5.5942288779216968E-3</v>
      </c>
      <c r="AP955" s="80">
        <f t="shared" si="368"/>
        <v>5.5925569914601313E-3</v>
      </c>
      <c r="AQ955" s="80">
        <f t="shared" si="368"/>
        <v>5.586425090611761E-3</v>
      </c>
      <c r="AR955" s="80">
        <f t="shared" si="368"/>
        <v>5.5639354025405052E-3</v>
      </c>
      <c r="AS955" s="80">
        <f t="shared" si="368"/>
        <v>5.4814510416755884E-3</v>
      </c>
      <c r="AT955" s="80">
        <f t="shared" si="368"/>
        <v>5.1789273836108747E-3</v>
      </c>
      <c r="AU955" s="80">
        <f t="shared" si="361"/>
        <v>4.0693807318081809E-3</v>
      </c>
      <c r="AV955" s="80"/>
    </row>
    <row r="956" spans="26:64" x14ac:dyDescent="0.2">
      <c r="Z956">
        <f t="shared" si="352"/>
        <v>0</v>
      </c>
      <c r="AA956" s="80">
        <f t="shared" si="353"/>
        <v>3.4471155238050962E-3</v>
      </c>
      <c r="AB956" s="80">
        <f t="shared" si="365"/>
        <v>-9999</v>
      </c>
      <c r="AC956" s="80">
        <f t="shared" si="366"/>
        <v>0</v>
      </c>
      <c r="AD956" s="80">
        <f t="shared" si="362"/>
        <v>-9999</v>
      </c>
      <c r="AE956" s="80">
        <f t="shared" si="367"/>
        <v>0</v>
      </c>
      <c r="AF956">
        <f t="shared" si="363"/>
        <v>-9999</v>
      </c>
      <c r="AG956" s="106"/>
      <c r="AH956">
        <f t="shared" si="354"/>
        <v>-4.7256811237064993E-4</v>
      </c>
      <c r="AI956">
        <f t="shared" si="355"/>
        <v>1.2726506571333673</v>
      </c>
      <c r="AJ956">
        <f t="shared" si="356"/>
        <v>-1.9192477769216735E-2</v>
      </c>
      <c r="AK956">
        <f t="shared" si="357"/>
        <v>2.0177893546708442E-3</v>
      </c>
      <c r="AL956">
        <f t="shared" si="358"/>
        <v>7.400504878085557E-3</v>
      </c>
      <c r="AM956">
        <f t="shared" si="359"/>
        <v>3.7002693269247286E-3</v>
      </c>
      <c r="AN956" s="80">
        <f t="shared" si="368"/>
        <v>5.5946847242161011E-3</v>
      </c>
      <c r="AO956" s="80">
        <f t="shared" si="368"/>
        <v>5.5942288779216968E-3</v>
      </c>
      <c r="AP956" s="80">
        <f t="shared" si="368"/>
        <v>5.5925569914601313E-3</v>
      </c>
      <c r="AQ956" s="80">
        <f t="shared" si="368"/>
        <v>5.586425090611761E-3</v>
      </c>
      <c r="AR956" s="80">
        <f t="shared" si="368"/>
        <v>5.5639354025405052E-3</v>
      </c>
      <c r="AS956" s="80">
        <f t="shared" si="368"/>
        <v>5.4814510416755884E-3</v>
      </c>
      <c r="AT956" s="80">
        <f t="shared" si="368"/>
        <v>5.1789273836108747E-3</v>
      </c>
      <c r="AU956" s="80">
        <f t="shared" si="361"/>
        <v>4.0693807318081809E-3</v>
      </c>
    </row>
    <row r="957" spans="26:64" x14ac:dyDescent="0.2">
      <c r="Z957">
        <f t="shared" si="352"/>
        <v>0</v>
      </c>
      <c r="AA957" s="80">
        <f t="shared" si="353"/>
        <v>3.4471155238050962E-3</v>
      </c>
      <c r="AB957" s="80">
        <f t="shared" si="365"/>
        <v>-9999</v>
      </c>
      <c r="AC957" s="80">
        <f t="shared" si="366"/>
        <v>0</v>
      </c>
      <c r="AD957" s="80">
        <f t="shared" si="362"/>
        <v>-9999</v>
      </c>
      <c r="AE957" s="80">
        <f t="shared" si="367"/>
        <v>0</v>
      </c>
      <c r="AF957">
        <f t="shared" si="363"/>
        <v>-9999</v>
      </c>
      <c r="AG957" s="106"/>
      <c r="AH957">
        <f t="shared" si="354"/>
        <v>-4.7256811237064993E-4</v>
      </c>
      <c r="AI957">
        <f t="shared" si="355"/>
        <v>1.2726506571333673</v>
      </c>
      <c r="AJ957">
        <f t="shared" si="356"/>
        <v>-1.9192477769216735E-2</v>
      </c>
      <c r="AK957">
        <f t="shared" si="357"/>
        <v>2.0177893546708442E-3</v>
      </c>
      <c r="AL957">
        <f t="shared" si="358"/>
        <v>7.400504878085557E-3</v>
      </c>
      <c r="AM957">
        <f t="shared" si="359"/>
        <v>3.7002693269247286E-3</v>
      </c>
      <c r="AN957" s="80">
        <f t="shared" si="368"/>
        <v>5.5946847242161011E-3</v>
      </c>
      <c r="AO957" s="80">
        <f t="shared" si="368"/>
        <v>5.5942288779216968E-3</v>
      </c>
      <c r="AP957" s="80">
        <f t="shared" si="368"/>
        <v>5.5925569914601313E-3</v>
      </c>
      <c r="AQ957" s="80">
        <f t="shared" si="368"/>
        <v>5.586425090611761E-3</v>
      </c>
      <c r="AR957" s="80">
        <f t="shared" si="368"/>
        <v>5.5639354025405052E-3</v>
      </c>
      <c r="AS957" s="80">
        <f t="shared" si="368"/>
        <v>5.4814510416755884E-3</v>
      </c>
      <c r="AT957" s="80">
        <f t="shared" si="368"/>
        <v>5.1789273836108747E-3</v>
      </c>
      <c r="AU957" s="80">
        <f t="shared" si="361"/>
        <v>4.0693807318081809E-3</v>
      </c>
    </row>
    <row r="958" spans="26:64" x14ac:dyDescent="0.2">
      <c r="Z958">
        <f t="shared" si="352"/>
        <v>0</v>
      </c>
      <c r="AA958" s="80">
        <f t="shared" si="353"/>
        <v>3.4471155238050962E-3</v>
      </c>
      <c r="AB958" s="80">
        <f t="shared" si="365"/>
        <v>-9999</v>
      </c>
      <c r="AC958" s="80">
        <f t="shared" si="366"/>
        <v>0</v>
      </c>
      <c r="AD958" s="80">
        <f t="shared" si="362"/>
        <v>-9999</v>
      </c>
      <c r="AE958" s="80">
        <f t="shared" si="367"/>
        <v>0</v>
      </c>
      <c r="AF958">
        <f t="shared" si="363"/>
        <v>-9999</v>
      </c>
      <c r="AG958" s="106"/>
      <c r="AH958">
        <f t="shared" si="354"/>
        <v>-4.7256811237064993E-4</v>
      </c>
      <c r="AI958">
        <f t="shared" si="355"/>
        <v>1.2726506571333673</v>
      </c>
      <c r="AJ958">
        <f t="shared" si="356"/>
        <v>-1.9192477769216735E-2</v>
      </c>
      <c r="AK958">
        <f t="shared" si="357"/>
        <v>2.0177893546708442E-3</v>
      </c>
      <c r="AL958">
        <f t="shared" si="358"/>
        <v>7.400504878085557E-3</v>
      </c>
      <c r="AM958">
        <f t="shared" si="359"/>
        <v>3.7002693269247286E-3</v>
      </c>
      <c r="AN958" s="80">
        <f t="shared" si="368"/>
        <v>5.5946847242161011E-3</v>
      </c>
      <c r="AO958" s="80">
        <f t="shared" si="368"/>
        <v>5.5942288779216968E-3</v>
      </c>
      <c r="AP958" s="80">
        <f t="shared" si="368"/>
        <v>5.5925569914601313E-3</v>
      </c>
      <c r="AQ958" s="80">
        <f t="shared" si="368"/>
        <v>5.586425090611761E-3</v>
      </c>
      <c r="AR958" s="80">
        <f t="shared" si="368"/>
        <v>5.5639354025405052E-3</v>
      </c>
      <c r="AS958" s="80">
        <f t="shared" si="368"/>
        <v>5.4814510416755884E-3</v>
      </c>
      <c r="AT958" s="80">
        <f t="shared" si="368"/>
        <v>5.1789273836108747E-3</v>
      </c>
      <c r="AU958" s="80">
        <f t="shared" si="361"/>
        <v>4.0693807318081809E-3</v>
      </c>
    </row>
    <row r="959" spans="26:64" x14ac:dyDescent="0.2">
      <c r="Z959">
        <f t="shared" si="352"/>
        <v>0</v>
      </c>
      <c r="AA959" s="80">
        <f t="shared" si="353"/>
        <v>3.4471155238050962E-3</v>
      </c>
      <c r="AB959" s="80">
        <f t="shared" si="365"/>
        <v>-9999</v>
      </c>
      <c r="AC959" s="80">
        <f t="shared" si="366"/>
        <v>0</v>
      </c>
      <c r="AD959" s="80">
        <f t="shared" si="362"/>
        <v>-9999</v>
      </c>
      <c r="AE959" s="80">
        <f t="shared" si="367"/>
        <v>0</v>
      </c>
      <c r="AF959">
        <f t="shared" si="363"/>
        <v>-9999</v>
      </c>
      <c r="AG959" s="106"/>
      <c r="AH959">
        <f t="shared" si="354"/>
        <v>-4.7256811237064993E-4</v>
      </c>
      <c r="AI959">
        <f t="shared" si="355"/>
        <v>1.2726506571333673</v>
      </c>
      <c r="AJ959">
        <f t="shared" si="356"/>
        <v>-1.9192477769216735E-2</v>
      </c>
      <c r="AK959">
        <f t="shared" si="357"/>
        <v>2.0177893546708442E-3</v>
      </c>
      <c r="AL959">
        <f t="shared" si="358"/>
        <v>7.400504878085557E-3</v>
      </c>
      <c r="AM959">
        <f t="shared" si="359"/>
        <v>3.7002693269247286E-3</v>
      </c>
      <c r="AN959" s="80">
        <f t="shared" si="368"/>
        <v>5.5946847242161011E-3</v>
      </c>
      <c r="AO959" s="80">
        <f t="shared" si="368"/>
        <v>5.5942288779216968E-3</v>
      </c>
      <c r="AP959" s="80">
        <f t="shared" si="368"/>
        <v>5.5925569914601313E-3</v>
      </c>
      <c r="AQ959" s="80">
        <f t="shared" si="368"/>
        <v>5.586425090611761E-3</v>
      </c>
      <c r="AR959" s="80">
        <f t="shared" si="368"/>
        <v>5.5639354025405052E-3</v>
      </c>
      <c r="AS959" s="80">
        <f t="shared" si="368"/>
        <v>5.4814510416755884E-3</v>
      </c>
      <c r="AT959" s="80">
        <f t="shared" si="368"/>
        <v>5.1789273836108747E-3</v>
      </c>
      <c r="AU959" s="80">
        <f t="shared" si="361"/>
        <v>4.0693807318081809E-3</v>
      </c>
    </row>
    <row r="960" spans="26:64" x14ac:dyDescent="0.2">
      <c r="Z960">
        <f t="shared" si="352"/>
        <v>0</v>
      </c>
      <c r="AA960" s="80">
        <f t="shared" si="353"/>
        <v>3.4471155238050962E-3</v>
      </c>
      <c r="AB960" s="80">
        <f t="shared" si="365"/>
        <v>-9999</v>
      </c>
      <c r="AC960" s="80">
        <f t="shared" si="366"/>
        <v>0</v>
      </c>
      <c r="AD960" s="80">
        <f t="shared" si="362"/>
        <v>-9999</v>
      </c>
      <c r="AE960" s="80">
        <f t="shared" si="367"/>
        <v>0</v>
      </c>
      <c r="AF960">
        <f t="shared" si="363"/>
        <v>-9999</v>
      </c>
      <c r="AG960" s="106"/>
      <c r="AH960">
        <f t="shared" si="354"/>
        <v>-4.7256811237064993E-4</v>
      </c>
      <c r="AI960">
        <f t="shared" si="355"/>
        <v>1.2726506571333673</v>
      </c>
      <c r="AJ960">
        <f t="shared" si="356"/>
        <v>-1.9192477769216735E-2</v>
      </c>
      <c r="AK960">
        <f t="shared" si="357"/>
        <v>2.0177893546708442E-3</v>
      </c>
      <c r="AL960">
        <f t="shared" si="358"/>
        <v>7.400504878085557E-3</v>
      </c>
      <c r="AM960">
        <f t="shared" si="359"/>
        <v>3.7002693269247286E-3</v>
      </c>
      <c r="AN960" s="80">
        <f t="shared" si="368"/>
        <v>5.5946847242161011E-3</v>
      </c>
      <c r="AO960" s="80">
        <f t="shared" si="368"/>
        <v>5.5942288779216968E-3</v>
      </c>
      <c r="AP960" s="80">
        <f t="shared" si="368"/>
        <v>5.5925569914601313E-3</v>
      </c>
      <c r="AQ960" s="80">
        <f t="shared" si="368"/>
        <v>5.586425090611761E-3</v>
      </c>
      <c r="AR960" s="80">
        <f t="shared" si="368"/>
        <v>5.5639354025405052E-3</v>
      </c>
      <c r="AS960" s="80">
        <f t="shared" si="368"/>
        <v>5.4814510416755884E-3</v>
      </c>
      <c r="AT960" s="80">
        <f t="shared" si="368"/>
        <v>5.1789273836108747E-3</v>
      </c>
      <c r="AU960" s="80">
        <f t="shared" si="361"/>
        <v>4.0693807318081809E-3</v>
      </c>
    </row>
    <row r="961" spans="26:48" x14ac:dyDescent="0.2">
      <c r="Z961">
        <f t="shared" si="352"/>
        <v>0</v>
      </c>
      <c r="AA961" s="80">
        <f t="shared" si="353"/>
        <v>3.4471155238050962E-3</v>
      </c>
      <c r="AB961" s="80">
        <f t="shared" si="365"/>
        <v>-9999</v>
      </c>
      <c r="AC961" s="80">
        <f t="shared" si="366"/>
        <v>0</v>
      </c>
      <c r="AD961" s="80">
        <f t="shared" si="362"/>
        <v>-9999</v>
      </c>
      <c r="AE961" s="80">
        <f t="shared" si="367"/>
        <v>0</v>
      </c>
      <c r="AF961">
        <f t="shared" si="363"/>
        <v>-9999</v>
      </c>
      <c r="AG961" s="106"/>
      <c r="AH961">
        <f t="shared" si="354"/>
        <v>-4.7256811237064993E-4</v>
      </c>
      <c r="AI961">
        <f t="shared" si="355"/>
        <v>1.2726506571333673</v>
      </c>
      <c r="AJ961">
        <f t="shared" si="356"/>
        <v>-1.9192477769216735E-2</v>
      </c>
      <c r="AK961">
        <f t="shared" si="357"/>
        <v>2.0177893546708442E-3</v>
      </c>
      <c r="AL961">
        <f t="shared" si="358"/>
        <v>7.400504878085557E-3</v>
      </c>
      <c r="AM961">
        <f t="shared" si="359"/>
        <v>3.7002693269247286E-3</v>
      </c>
      <c r="AN961" s="80">
        <f t="shared" ref="AN961:AT976" si="369">$AU961+$AB$7*SIN(AO961)</f>
        <v>5.5946847242161011E-3</v>
      </c>
      <c r="AO961" s="80">
        <f t="shared" si="369"/>
        <v>5.5942288779216968E-3</v>
      </c>
      <c r="AP961" s="80">
        <f t="shared" si="369"/>
        <v>5.5925569914601313E-3</v>
      </c>
      <c r="AQ961" s="80">
        <f t="shared" si="369"/>
        <v>5.586425090611761E-3</v>
      </c>
      <c r="AR961" s="80">
        <f t="shared" si="369"/>
        <v>5.5639354025405052E-3</v>
      </c>
      <c r="AS961" s="80">
        <f t="shared" si="369"/>
        <v>5.4814510416755884E-3</v>
      </c>
      <c r="AT961" s="80">
        <f t="shared" si="369"/>
        <v>5.1789273836108747E-3</v>
      </c>
      <c r="AU961" s="80">
        <f t="shared" si="361"/>
        <v>4.0693807318081809E-3</v>
      </c>
    </row>
    <row r="962" spans="26:48" x14ac:dyDescent="0.2">
      <c r="Z962">
        <f t="shared" si="352"/>
        <v>0</v>
      </c>
      <c r="AA962" s="80">
        <f t="shared" si="353"/>
        <v>3.4471155238050962E-3</v>
      </c>
      <c r="AB962" s="80">
        <f t="shared" si="365"/>
        <v>-9999</v>
      </c>
      <c r="AC962" s="80">
        <f t="shared" si="366"/>
        <v>0</v>
      </c>
      <c r="AD962" s="80">
        <f t="shared" si="362"/>
        <v>-9999</v>
      </c>
      <c r="AE962" s="80">
        <f t="shared" si="367"/>
        <v>0</v>
      </c>
      <c r="AF962">
        <f t="shared" si="363"/>
        <v>-9999</v>
      </c>
      <c r="AG962" s="106"/>
      <c r="AH962">
        <f t="shared" si="354"/>
        <v>-4.7256811237064993E-4</v>
      </c>
      <c r="AI962">
        <f t="shared" si="355"/>
        <v>1.2726506571333673</v>
      </c>
      <c r="AJ962">
        <f t="shared" si="356"/>
        <v>-1.9192477769216735E-2</v>
      </c>
      <c r="AK962">
        <f t="shared" si="357"/>
        <v>2.0177893546708442E-3</v>
      </c>
      <c r="AL962">
        <f t="shared" si="358"/>
        <v>7.400504878085557E-3</v>
      </c>
      <c r="AM962">
        <f t="shared" si="359"/>
        <v>3.7002693269247286E-3</v>
      </c>
      <c r="AN962" s="80">
        <f t="shared" si="369"/>
        <v>5.5946847242161011E-3</v>
      </c>
      <c r="AO962" s="80">
        <f t="shared" si="369"/>
        <v>5.5942288779216968E-3</v>
      </c>
      <c r="AP962" s="80">
        <f t="shared" si="369"/>
        <v>5.5925569914601313E-3</v>
      </c>
      <c r="AQ962" s="80">
        <f t="shared" si="369"/>
        <v>5.586425090611761E-3</v>
      </c>
      <c r="AR962" s="80">
        <f t="shared" si="369"/>
        <v>5.5639354025405052E-3</v>
      </c>
      <c r="AS962" s="80">
        <f t="shared" si="369"/>
        <v>5.4814510416755884E-3</v>
      </c>
      <c r="AT962" s="80">
        <f t="shared" si="369"/>
        <v>5.1789273836108747E-3</v>
      </c>
      <c r="AU962" s="80">
        <f t="shared" si="361"/>
        <v>4.0693807318081809E-3</v>
      </c>
    </row>
    <row r="963" spans="26:48" x14ac:dyDescent="0.2">
      <c r="Z963">
        <f t="shared" si="352"/>
        <v>0</v>
      </c>
      <c r="AA963" s="80">
        <f t="shared" si="353"/>
        <v>3.4471155238050962E-3</v>
      </c>
      <c r="AB963" s="80">
        <f t="shared" si="365"/>
        <v>-9999</v>
      </c>
      <c r="AC963" s="80">
        <f t="shared" si="366"/>
        <v>0</v>
      </c>
      <c r="AD963" s="80">
        <f t="shared" si="362"/>
        <v>-9999</v>
      </c>
      <c r="AE963" s="80">
        <f t="shared" si="367"/>
        <v>0</v>
      </c>
      <c r="AF963">
        <f t="shared" si="363"/>
        <v>-9999</v>
      </c>
      <c r="AG963" s="106"/>
      <c r="AH963">
        <f t="shared" si="354"/>
        <v>-4.7256811237064993E-4</v>
      </c>
      <c r="AI963">
        <f t="shared" si="355"/>
        <v>1.2726506571333673</v>
      </c>
      <c r="AJ963">
        <f t="shared" si="356"/>
        <v>-1.9192477769216735E-2</v>
      </c>
      <c r="AK963">
        <f t="shared" si="357"/>
        <v>2.0177893546708442E-3</v>
      </c>
      <c r="AL963">
        <f t="shared" si="358"/>
        <v>7.400504878085557E-3</v>
      </c>
      <c r="AM963">
        <f t="shared" si="359"/>
        <v>3.7002693269247286E-3</v>
      </c>
      <c r="AN963" s="80">
        <f t="shared" si="369"/>
        <v>5.5946847242161011E-3</v>
      </c>
      <c r="AO963" s="80">
        <f t="shared" si="369"/>
        <v>5.5942288779216968E-3</v>
      </c>
      <c r="AP963" s="80">
        <f t="shared" si="369"/>
        <v>5.5925569914601313E-3</v>
      </c>
      <c r="AQ963" s="80">
        <f t="shared" si="369"/>
        <v>5.586425090611761E-3</v>
      </c>
      <c r="AR963" s="80">
        <f t="shared" si="369"/>
        <v>5.5639354025405052E-3</v>
      </c>
      <c r="AS963" s="80">
        <f t="shared" si="369"/>
        <v>5.4814510416755884E-3</v>
      </c>
      <c r="AT963" s="80">
        <f t="shared" si="369"/>
        <v>5.1789273836108747E-3</v>
      </c>
      <c r="AU963" s="80">
        <f t="shared" si="361"/>
        <v>4.0693807318081809E-3</v>
      </c>
    </row>
    <row r="964" spans="26:48" x14ac:dyDescent="0.2">
      <c r="Z964">
        <f t="shared" si="352"/>
        <v>0</v>
      </c>
      <c r="AA964" s="80">
        <f t="shared" si="353"/>
        <v>3.4471155238050962E-3</v>
      </c>
      <c r="AB964" s="80">
        <f t="shared" si="365"/>
        <v>-9999</v>
      </c>
      <c r="AC964" s="80">
        <f t="shared" si="366"/>
        <v>0</v>
      </c>
      <c r="AD964" s="80">
        <f t="shared" si="362"/>
        <v>-9999</v>
      </c>
      <c r="AE964" s="80">
        <f t="shared" si="367"/>
        <v>0</v>
      </c>
      <c r="AF964">
        <f t="shared" si="363"/>
        <v>-9999</v>
      </c>
      <c r="AG964" s="106"/>
      <c r="AH964">
        <f t="shared" si="354"/>
        <v>-4.7256811237064993E-4</v>
      </c>
      <c r="AI964">
        <f t="shared" si="355"/>
        <v>1.2726506571333673</v>
      </c>
      <c r="AJ964">
        <f t="shared" si="356"/>
        <v>-1.9192477769216735E-2</v>
      </c>
      <c r="AK964">
        <f t="shared" si="357"/>
        <v>2.0177893546708442E-3</v>
      </c>
      <c r="AL964">
        <f t="shared" si="358"/>
        <v>7.400504878085557E-3</v>
      </c>
      <c r="AM964">
        <f t="shared" si="359"/>
        <v>3.7002693269247286E-3</v>
      </c>
      <c r="AN964" s="80">
        <f t="shared" si="369"/>
        <v>5.5946847242161011E-3</v>
      </c>
      <c r="AO964" s="80">
        <f t="shared" si="369"/>
        <v>5.5942288779216968E-3</v>
      </c>
      <c r="AP964" s="80">
        <f t="shared" si="369"/>
        <v>5.5925569914601313E-3</v>
      </c>
      <c r="AQ964" s="80">
        <f t="shared" si="369"/>
        <v>5.586425090611761E-3</v>
      </c>
      <c r="AR964" s="80">
        <f t="shared" si="369"/>
        <v>5.5639354025405052E-3</v>
      </c>
      <c r="AS964" s="80">
        <f t="shared" si="369"/>
        <v>5.4814510416755884E-3</v>
      </c>
      <c r="AT964" s="80">
        <f t="shared" si="369"/>
        <v>5.1789273836108747E-3</v>
      </c>
      <c r="AU964" s="80">
        <f t="shared" si="361"/>
        <v>4.0693807318081809E-3</v>
      </c>
    </row>
    <row r="965" spans="26:48" x14ac:dyDescent="0.2">
      <c r="Z965">
        <f t="shared" si="352"/>
        <v>0</v>
      </c>
      <c r="AA965" s="80">
        <f t="shared" si="353"/>
        <v>3.4471155238050962E-3</v>
      </c>
      <c r="AB965" s="80">
        <f t="shared" si="365"/>
        <v>-9999</v>
      </c>
      <c r="AC965" s="80">
        <f t="shared" si="366"/>
        <v>0</v>
      </c>
      <c r="AD965" s="80">
        <f t="shared" si="362"/>
        <v>-9999</v>
      </c>
      <c r="AE965" s="80">
        <f t="shared" si="367"/>
        <v>0</v>
      </c>
      <c r="AF965">
        <f t="shared" si="363"/>
        <v>-9999</v>
      </c>
      <c r="AG965" s="106"/>
      <c r="AH965">
        <f t="shared" si="354"/>
        <v>-4.7256811237064993E-4</v>
      </c>
      <c r="AI965">
        <f t="shared" si="355"/>
        <v>1.2726506571333673</v>
      </c>
      <c r="AJ965">
        <f t="shared" si="356"/>
        <v>-1.9192477769216735E-2</v>
      </c>
      <c r="AK965">
        <f t="shared" si="357"/>
        <v>2.0177893546708442E-3</v>
      </c>
      <c r="AL965">
        <f t="shared" si="358"/>
        <v>7.400504878085557E-3</v>
      </c>
      <c r="AM965">
        <f t="shared" si="359"/>
        <v>3.7002693269247286E-3</v>
      </c>
      <c r="AN965" s="80">
        <f t="shared" si="369"/>
        <v>5.5946847242161011E-3</v>
      </c>
      <c r="AO965" s="80">
        <f t="shared" si="369"/>
        <v>5.5942288779216968E-3</v>
      </c>
      <c r="AP965" s="80">
        <f t="shared" si="369"/>
        <v>5.5925569914601313E-3</v>
      </c>
      <c r="AQ965" s="80">
        <f t="shared" si="369"/>
        <v>5.586425090611761E-3</v>
      </c>
      <c r="AR965" s="80">
        <f t="shared" si="369"/>
        <v>5.5639354025405052E-3</v>
      </c>
      <c r="AS965" s="80">
        <f t="shared" si="369"/>
        <v>5.4814510416755884E-3</v>
      </c>
      <c r="AT965" s="80">
        <f t="shared" si="369"/>
        <v>5.1789273836108747E-3</v>
      </c>
      <c r="AU965" s="80">
        <f t="shared" si="361"/>
        <v>4.0693807318081809E-3</v>
      </c>
    </row>
    <row r="966" spans="26:48" x14ac:dyDescent="0.2">
      <c r="Z966">
        <f t="shared" si="352"/>
        <v>0</v>
      </c>
      <c r="AA966" s="80">
        <f t="shared" si="353"/>
        <v>3.4471155238050962E-3</v>
      </c>
      <c r="AB966" s="80">
        <f t="shared" si="365"/>
        <v>-9999</v>
      </c>
      <c r="AC966" s="80">
        <f t="shared" si="366"/>
        <v>0</v>
      </c>
      <c r="AD966" s="80">
        <f t="shared" si="362"/>
        <v>-9999</v>
      </c>
      <c r="AE966" s="80">
        <f t="shared" si="367"/>
        <v>0</v>
      </c>
      <c r="AF966">
        <f t="shared" si="363"/>
        <v>-9999</v>
      </c>
      <c r="AG966" s="106"/>
      <c r="AH966">
        <f t="shared" si="354"/>
        <v>-4.7256811237064993E-4</v>
      </c>
      <c r="AI966">
        <f t="shared" si="355"/>
        <v>1.2726506571333673</v>
      </c>
      <c r="AJ966">
        <f t="shared" si="356"/>
        <v>-1.9192477769216735E-2</v>
      </c>
      <c r="AK966">
        <f t="shared" si="357"/>
        <v>2.0177893546708442E-3</v>
      </c>
      <c r="AL966">
        <f t="shared" si="358"/>
        <v>7.400504878085557E-3</v>
      </c>
      <c r="AM966">
        <f t="shared" si="359"/>
        <v>3.7002693269247286E-3</v>
      </c>
      <c r="AN966" s="80">
        <f t="shared" si="369"/>
        <v>5.5946847242161011E-3</v>
      </c>
      <c r="AO966" s="80">
        <f t="shared" si="369"/>
        <v>5.5942288779216968E-3</v>
      </c>
      <c r="AP966" s="80">
        <f t="shared" si="369"/>
        <v>5.5925569914601313E-3</v>
      </c>
      <c r="AQ966" s="80">
        <f t="shared" si="369"/>
        <v>5.586425090611761E-3</v>
      </c>
      <c r="AR966" s="80">
        <f t="shared" si="369"/>
        <v>5.5639354025405052E-3</v>
      </c>
      <c r="AS966" s="80">
        <f t="shared" si="369"/>
        <v>5.4814510416755884E-3</v>
      </c>
      <c r="AT966" s="80">
        <f t="shared" si="369"/>
        <v>5.1789273836108747E-3</v>
      </c>
      <c r="AU966" s="80">
        <f t="shared" si="361"/>
        <v>4.0693807318081809E-3</v>
      </c>
      <c r="AV966" s="80"/>
    </row>
    <row r="967" spans="26:48" x14ac:dyDescent="0.2">
      <c r="Z967">
        <f t="shared" si="352"/>
        <v>0</v>
      </c>
      <c r="AA967" s="80">
        <f t="shared" si="353"/>
        <v>3.4471155238050962E-3</v>
      </c>
      <c r="AB967" s="80">
        <f t="shared" si="365"/>
        <v>-9999</v>
      </c>
      <c r="AC967" s="80">
        <f t="shared" si="366"/>
        <v>0</v>
      </c>
      <c r="AD967" s="80">
        <f t="shared" si="362"/>
        <v>-9999</v>
      </c>
      <c r="AE967" s="80">
        <f t="shared" si="367"/>
        <v>0</v>
      </c>
      <c r="AF967">
        <f t="shared" si="363"/>
        <v>-9999</v>
      </c>
      <c r="AG967" s="106"/>
      <c r="AH967">
        <f t="shared" si="354"/>
        <v>-4.7256811237064993E-4</v>
      </c>
      <c r="AI967">
        <f t="shared" si="355"/>
        <v>1.2726506571333673</v>
      </c>
      <c r="AJ967">
        <f t="shared" si="356"/>
        <v>-1.9192477769216735E-2</v>
      </c>
      <c r="AK967">
        <f t="shared" si="357"/>
        <v>2.0177893546708442E-3</v>
      </c>
      <c r="AL967">
        <f t="shared" si="358"/>
        <v>7.400504878085557E-3</v>
      </c>
      <c r="AM967">
        <f t="shared" si="359"/>
        <v>3.7002693269247286E-3</v>
      </c>
      <c r="AN967" s="80">
        <f t="shared" si="369"/>
        <v>5.5946847242161011E-3</v>
      </c>
      <c r="AO967" s="80">
        <f t="shared" si="369"/>
        <v>5.5942288779216968E-3</v>
      </c>
      <c r="AP967" s="80">
        <f t="shared" si="369"/>
        <v>5.5925569914601313E-3</v>
      </c>
      <c r="AQ967" s="80">
        <f t="shared" si="369"/>
        <v>5.586425090611761E-3</v>
      </c>
      <c r="AR967" s="80">
        <f t="shared" si="369"/>
        <v>5.5639354025405052E-3</v>
      </c>
      <c r="AS967" s="80">
        <f t="shared" si="369"/>
        <v>5.4814510416755884E-3</v>
      </c>
      <c r="AT967" s="80">
        <f t="shared" si="369"/>
        <v>5.1789273836108747E-3</v>
      </c>
      <c r="AU967" s="80">
        <f t="shared" si="361"/>
        <v>4.0693807318081809E-3</v>
      </c>
    </row>
    <row r="968" spans="26:48" x14ac:dyDescent="0.2">
      <c r="Z968">
        <f t="shared" si="352"/>
        <v>0</v>
      </c>
      <c r="AA968" s="80">
        <f t="shared" si="353"/>
        <v>3.4471155238050962E-3</v>
      </c>
      <c r="AB968" s="80">
        <f t="shared" si="365"/>
        <v>-9999</v>
      </c>
      <c r="AC968" s="80">
        <f t="shared" si="366"/>
        <v>0</v>
      </c>
      <c r="AD968" s="80">
        <f t="shared" si="362"/>
        <v>-9999</v>
      </c>
      <c r="AE968" s="80">
        <f t="shared" si="367"/>
        <v>0</v>
      </c>
      <c r="AF968">
        <f t="shared" si="363"/>
        <v>-9999</v>
      </c>
      <c r="AG968" s="106"/>
      <c r="AH968">
        <f t="shared" si="354"/>
        <v>-4.7256811237064993E-4</v>
      </c>
      <c r="AI968">
        <f t="shared" si="355"/>
        <v>1.2726506571333673</v>
      </c>
      <c r="AJ968">
        <f t="shared" si="356"/>
        <v>-1.9192477769216735E-2</v>
      </c>
      <c r="AK968">
        <f t="shared" si="357"/>
        <v>2.0177893546708442E-3</v>
      </c>
      <c r="AL968">
        <f t="shared" si="358"/>
        <v>7.400504878085557E-3</v>
      </c>
      <c r="AM968">
        <f t="shared" si="359"/>
        <v>3.7002693269247286E-3</v>
      </c>
      <c r="AN968" s="80">
        <f t="shared" si="369"/>
        <v>5.5946847242161011E-3</v>
      </c>
      <c r="AO968" s="80">
        <f t="shared" si="369"/>
        <v>5.5942288779216968E-3</v>
      </c>
      <c r="AP968" s="80">
        <f t="shared" si="369"/>
        <v>5.5925569914601313E-3</v>
      </c>
      <c r="AQ968" s="80">
        <f t="shared" si="369"/>
        <v>5.586425090611761E-3</v>
      </c>
      <c r="AR968" s="80">
        <f t="shared" si="369"/>
        <v>5.5639354025405052E-3</v>
      </c>
      <c r="AS968" s="80">
        <f t="shared" si="369"/>
        <v>5.4814510416755884E-3</v>
      </c>
      <c r="AT968" s="80">
        <f t="shared" si="369"/>
        <v>5.1789273836108747E-3</v>
      </c>
      <c r="AU968" s="80">
        <f t="shared" si="361"/>
        <v>4.0693807318081809E-3</v>
      </c>
    </row>
    <row r="969" spans="26:48" x14ac:dyDescent="0.2">
      <c r="Z969">
        <f t="shared" si="352"/>
        <v>0</v>
      </c>
      <c r="AA969" s="80">
        <f t="shared" si="353"/>
        <v>3.4471155238050962E-3</v>
      </c>
      <c r="AB969" s="80">
        <f t="shared" si="365"/>
        <v>-9999</v>
      </c>
      <c r="AC969" s="80">
        <f t="shared" si="366"/>
        <v>0</v>
      </c>
      <c r="AD969" s="80">
        <f t="shared" si="362"/>
        <v>-9999</v>
      </c>
      <c r="AE969" s="80">
        <f t="shared" si="367"/>
        <v>0</v>
      </c>
      <c r="AF969">
        <f t="shared" si="363"/>
        <v>-9999</v>
      </c>
      <c r="AG969" s="106"/>
      <c r="AH969">
        <f t="shared" si="354"/>
        <v>-4.7256811237064993E-4</v>
      </c>
      <c r="AI969">
        <f t="shared" si="355"/>
        <v>1.2726506571333673</v>
      </c>
      <c r="AJ969">
        <f t="shared" si="356"/>
        <v>-1.9192477769216735E-2</v>
      </c>
      <c r="AK969">
        <f t="shared" si="357"/>
        <v>2.0177893546708442E-3</v>
      </c>
      <c r="AL969">
        <f t="shared" si="358"/>
        <v>7.400504878085557E-3</v>
      </c>
      <c r="AM969">
        <f t="shared" si="359"/>
        <v>3.7002693269247286E-3</v>
      </c>
      <c r="AN969" s="80">
        <f t="shared" si="369"/>
        <v>5.5946847242161011E-3</v>
      </c>
      <c r="AO969" s="80">
        <f t="shared" si="369"/>
        <v>5.5942288779216968E-3</v>
      </c>
      <c r="AP969" s="80">
        <f t="shared" si="369"/>
        <v>5.5925569914601313E-3</v>
      </c>
      <c r="AQ969" s="80">
        <f t="shared" si="369"/>
        <v>5.586425090611761E-3</v>
      </c>
      <c r="AR969" s="80">
        <f t="shared" si="369"/>
        <v>5.5639354025405052E-3</v>
      </c>
      <c r="AS969" s="80">
        <f t="shared" si="369"/>
        <v>5.4814510416755884E-3</v>
      </c>
      <c r="AT969" s="80">
        <f t="shared" si="369"/>
        <v>5.1789273836108747E-3</v>
      </c>
      <c r="AU969" s="80">
        <f t="shared" si="361"/>
        <v>4.0693807318081809E-3</v>
      </c>
    </row>
    <row r="970" spans="26:48" x14ac:dyDescent="0.2">
      <c r="Z970">
        <f t="shared" si="352"/>
        <v>0</v>
      </c>
      <c r="AA970" s="80">
        <f t="shared" si="353"/>
        <v>3.4471155238050962E-3</v>
      </c>
      <c r="AB970" s="80">
        <f t="shared" si="365"/>
        <v>-9999</v>
      </c>
      <c r="AC970" s="80">
        <f t="shared" si="366"/>
        <v>0</v>
      </c>
      <c r="AD970" s="80">
        <f t="shared" si="362"/>
        <v>-9999</v>
      </c>
      <c r="AE970" s="80">
        <f t="shared" si="367"/>
        <v>0</v>
      </c>
      <c r="AF970">
        <f t="shared" si="363"/>
        <v>-9999</v>
      </c>
      <c r="AG970" s="106"/>
      <c r="AH970">
        <f t="shared" si="354"/>
        <v>-4.7256811237064993E-4</v>
      </c>
      <c r="AI970">
        <f t="shared" si="355"/>
        <v>1.2726506571333673</v>
      </c>
      <c r="AJ970">
        <f t="shared" si="356"/>
        <v>-1.9192477769216735E-2</v>
      </c>
      <c r="AK970">
        <f t="shared" si="357"/>
        <v>2.0177893546708442E-3</v>
      </c>
      <c r="AL970">
        <f t="shared" si="358"/>
        <v>7.400504878085557E-3</v>
      </c>
      <c r="AM970">
        <f t="shared" si="359"/>
        <v>3.7002693269247286E-3</v>
      </c>
      <c r="AN970" s="80">
        <f t="shared" si="369"/>
        <v>5.5946847242161011E-3</v>
      </c>
      <c r="AO970" s="80">
        <f t="shared" si="369"/>
        <v>5.5942288779216968E-3</v>
      </c>
      <c r="AP970" s="80">
        <f t="shared" si="369"/>
        <v>5.5925569914601313E-3</v>
      </c>
      <c r="AQ970" s="80">
        <f t="shared" si="369"/>
        <v>5.586425090611761E-3</v>
      </c>
      <c r="AR970" s="80">
        <f t="shared" si="369"/>
        <v>5.5639354025405052E-3</v>
      </c>
      <c r="AS970" s="80">
        <f t="shared" si="369"/>
        <v>5.4814510416755884E-3</v>
      </c>
      <c r="AT970" s="80">
        <f t="shared" si="369"/>
        <v>5.1789273836108747E-3</v>
      </c>
      <c r="AU970" s="80">
        <f t="shared" si="361"/>
        <v>4.0693807318081809E-3</v>
      </c>
    </row>
    <row r="971" spans="26:48" x14ac:dyDescent="0.2">
      <c r="Z971">
        <f t="shared" si="352"/>
        <v>0</v>
      </c>
      <c r="AA971" s="80">
        <f t="shared" si="353"/>
        <v>3.4471155238050962E-3</v>
      </c>
      <c r="AB971" s="80">
        <f t="shared" si="365"/>
        <v>-9999</v>
      </c>
      <c r="AC971" s="80">
        <f t="shared" si="366"/>
        <v>0</v>
      </c>
      <c r="AD971" s="80">
        <f t="shared" si="362"/>
        <v>-9999</v>
      </c>
      <c r="AE971" s="80">
        <f t="shared" si="367"/>
        <v>0</v>
      </c>
      <c r="AF971">
        <f t="shared" si="363"/>
        <v>-9999</v>
      </c>
      <c r="AG971" s="106"/>
      <c r="AH971">
        <f t="shared" si="354"/>
        <v>-4.7256811237064993E-4</v>
      </c>
      <c r="AI971">
        <f t="shared" si="355"/>
        <v>1.2726506571333673</v>
      </c>
      <c r="AJ971">
        <f t="shared" si="356"/>
        <v>-1.9192477769216735E-2</v>
      </c>
      <c r="AK971">
        <f t="shared" si="357"/>
        <v>2.0177893546708442E-3</v>
      </c>
      <c r="AL971">
        <f t="shared" si="358"/>
        <v>7.400504878085557E-3</v>
      </c>
      <c r="AM971">
        <f t="shared" si="359"/>
        <v>3.7002693269247286E-3</v>
      </c>
      <c r="AN971" s="80">
        <f t="shared" si="369"/>
        <v>5.5946847242161011E-3</v>
      </c>
      <c r="AO971" s="80">
        <f t="shared" si="369"/>
        <v>5.5942288779216968E-3</v>
      </c>
      <c r="AP971" s="80">
        <f t="shared" si="369"/>
        <v>5.5925569914601313E-3</v>
      </c>
      <c r="AQ971" s="80">
        <f t="shared" si="369"/>
        <v>5.586425090611761E-3</v>
      </c>
      <c r="AR971" s="80">
        <f t="shared" si="369"/>
        <v>5.5639354025405052E-3</v>
      </c>
      <c r="AS971" s="80">
        <f t="shared" si="369"/>
        <v>5.4814510416755884E-3</v>
      </c>
      <c r="AT971" s="80">
        <f t="shared" si="369"/>
        <v>5.1789273836108747E-3</v>
      </c>
      <c r="AU971" s="80">
        <f t="shared" si="361"/>
        <v>4.0693807318081809E-3</v>
      </c>
    </row>
    <row r="972" spans="26:48" x14ac:dyDescent="0.2">
      <c r="Z972">
        <f t="shared" si="352"/>
        <v>0</v>
      </c>
      <c r="AA972" s="80">
        <f t="shared" si="353"/>
        <v>3.4471155238050962E-3</v>
      </c>
      <c r="AB972" s="80">
        <f t="shared" si="365"/>
        <v>-9999</v>
      </c>
      <c r="AC972" s="80">
        <f t="shared" si="366"/>
        <v>0</v>
      </c>
      <c r="AD972" s="80">
        <f t="shared" si="362"/>
        <v>-9999</v>
      </c>
      <c r="AE972" s="80">
        <f t="shared" si="367"/>
        <v>0</v>
      </c>
      <c r="AF972">
        <f t="shared" si="363"/>
        <v>-9999</v>
      </c>
      <c r="AG972" s="106"/>
      <c r="AH972">
        <f t="shared" si="354"/>
        <v>-4.7256811237064993E-4</v>
      </c>
      <c r="AI972">
        <f t="shared" si="355"/>
        <v>1.2726506571333673</v>
      </c>
      <c r="AJ972">
        <f t="shared" si="356"/>
        <v>-1.9192477769216735E-2</v>
      </c>
      <c r="AK972">
        <f t="shared" si="357"/>
        <v>2.0177893546708442E-3</v>
      </c>
      <c r="AL972">
        <f t="shared" si="358"/>
        <v>7.400504878085557E-3</v>
      </c>
      <c r="AM972">
        <f t="shared" si="359"/>
        <v>3.7002693269247286E-3</v>
      </c>
      <c r="AN972" s="80">
        <f t="shared" si="369"/>
        <v>5.5946847242161011E-3</v>
      </c>
      <c r="AO972" s="80">
        <f t="shared" si="369"/>
        <v>5.5942288779216968E-3</v>
      </c>
      <c r="AP972" s="80">
        <f t="shared" si="369"/>
        <v>5.5925569914601313E-3</v>
      </c>
      <c r="AQ972" s="80">
        <f t="shared" si="369"/>
        <v>5.586425090611761E-3</v>
      </c>
      <c r="AR972" s="80">
        <f t="shared" si="369"/>
        <v>5.5639354025405052E-3</v>
      </c>
      <c r="AS972" s="80">
        <f t="shared" si="369"/>
        <v>5.4814510416755884E-3</v>
      </c>
      <c r="AT972" s="80">
        <f t="shared" si="369"/>
        <v>5.1789273836108747E-3</v>
      </c>
      <c r="AU972" s="80">
        <f t="shared" si="361"/>
        <v>4.0693807318081809E-3</v>
      </c>
      <c r="AV972" s="80"/>
    </row>
    <row r="973" spans="26:48" x14ac:dyDescent="0.2">
      <c r="Z973">
        <f t="shared" si="352"/>
        <v>0</v>
      </c>
      <c r="AA973" s="80">
        <f t="shared" si="353"/>
        <v>3.4471155238050962E-3</v>
      </c>
      <c r="AB973" s="80">
        <f t="shared" si="365"/>
        <v>-9999</v>
      </c>
      <c r="AC973" s="80">
        <f t="shared" si="366"/>
        <v>0</v>
      </c>
      <c r="AD973" s="80">
        <f t="shared" si="362"/>
        <v>-9999</v>
      </c>
      <c r="AE973" s="80">
        <f t="shared" si="367"/>
        <v>0</v>
      </c>
      <c r="AF973">
        <f t="shared" si="363"/>
        <v>-9999</v>
      </c>
      <c r="AG973" s="106"/>
      <c r="AH973">
        <f t="shared" si="354"/>
        <v>-4.7256811237064993E-4</v>
      </c>
      <c r="AI973">
        <f t="shared" si="355"/>
        <v>1.2726506571333673</v>
      </c>
      <c r="AJ973">
        <f t="shared" si="356"/>
        <v>-1.9192477769216735E-2</v>
      </c>
      <c r="AK973">
        <f t="shared" si="357"/>
        <v>2.0177893546708442E-3</v>
      </c>
      <c r="AL973">
        <f t="shared" si="358"/>
        <v>7.400504878085557E-3</v>
      </c>
      <c r="AM973">
        <f t="shared" si="359"/>
        <v>3.7002693269247286E-3</v>
      </c>
      <c r="AN973" s="80">
        <f t="shared" si="369"/>
        <v>5.5946847242161011E-3</v>
      </c>
      <c r="AO973" s="80">
        <f t="shared" si="369"/>
        <v>5.5942288779216968E-3</v>
      </c>
      <c r="AP973" s="80">
        <f t="shared" si="369"/>
        <v>5.5925569914601313E-3</v>
      </c>
      <c r="AQ973" s="80">
        <f t="shared" si="369"/>
        <v>5.586425090611761E-3</v>
      </c>
      <c r="AR973" s="80">
        <f t="shared" si="369"/>
        <v>5.5639354025405052E-3</v>
      </c>
      <c r="AS973" s="80">
        <f t="shared" si="369"/>
        <v>5.4814510416755884E-3</v>
      </c>
      <c r="AT973" s="80">
        <f t="shared" si="369"/>
        <v>5.1789273836108747E-3</v>
      </c>
      <c r="AU973" s="80">
        <f t="shared" si="361"/>
        <v>4.0693807318081809E-3</v>
      </c>
    </row>
    <row r="974" spans="26:48" x14ac:dyDescent="0.2">
      <c r="Z974">
        <f t="shared" si="352"/>
        <v>0</v>
      </c>
      <c r="AA974" s="80">
        <f t="shared" si="353"/>
        <v>3.4471155238050962E-3</v>
      </c>
      <c r="AB974" s="80">
        <f t="shared" si="365"/>
        <v>-9999</v>
      </c>
      <c r="AC974" s="80">
        <f t="shared" si="366"/>
        <v>0</v>
      </c>
      <c r="AD974" s="80">
        <f t="shared" si="362"/>
        <v>-9999</v>
      </c>
      <c r="AE974" s="80">
        <f t="shared" si="367"/>
        <v>0</v>
      </c>
      <c r="AF974">
        <f t="shared" si="363"/>
        <v>-9999</v>
      </c>
      <c r="AG974" s="106"/>
      <c r="AH974">
        <f t="shared" si="354"/>
        <v>-4.7256811237064993E-4</v>
      </c>
      <c r="AI974">
        <f t="shared" si="355"/>
        <v>1.2726506571333673</v>
      </c>
      <c r="AJ974">
        <f t="shared" si="356"/>
        <v>-1.9192477769216735E-2</v>
      </c>
      <c r="AK974">
        <f t="shared" si="357"/>
        <v>2.0177893546708442E-3</v>
      </c>
      <c r="AL974">
        <f t="shared" si="358"/>
        <v>7.400504878085557E-3</v>
      </c>
      <c r="AM974">
        <f t="shared" si="359"/>
        <v>3.7002693269247286E-3</v>
      </c>
      <c r="AN974" s="80">
        <f t="shared" si="369"/>
        <v>5.5946847242161011E-3</v>
      </c>
      <c r="AO974" s="80">
        <f t="shared" si="369"/>
        <v>5.5942288779216968E-3</v>
      </c>
      <c r="AP974" s="80">
        <f t="shared" si="369"/>
        <v>5.5925569914601313E-3</v>
      </c>
      <c r="AQ974" s="80">
        <f t="shared" si="369"/>
        <v>5.586425090611761E-3</v>
      </c>
      <c r="AR974" s="80">
        <f t="shared" si="369"/>
        <v>5.5639354025405052E-3</v>
      </c>
      <c r="AS974" s="80">
        <f t="shared" si="369"/>
        <v>5.4814510416755884E-3</v>
      </c>
      <c r="AT974" s="80">
        <f t="shared" si="369"/>
        <v>5.1789273836108747E-3</v>
      </c>
      <c r="AU974" s="80">
        <f t="shared" si="361"/>
        <v>4.0693807318081809E-3</v>
      </c>
    </row>
    <row r="975" spans="26:48" x14ac:dyDescent="0.2">
      <c r="Z975">
        <f t="shared" si="352"/>
        <v>0</v>
      </c>
      <c r="AA975" s="80">
        <f t="shared" si="353"/>
        <v>3.4471155238050962E-3</v>
      </c>
      <c r="AB975" s="80">
        <f t="shared" si="365"/>
        <v>-9999</v>
      </c>
      <c r="AC975" s="80">
        <f t="shared" si="366"/>
        <v>0</v>
      </c>
      <c r="AD975" s="80">
        <f t="shared" si="362"/>
        <v>-9999</v>
      </c>
      <c r="AE975" s="80">
        <f t="shared" si="367"/>
        <v>0</v>
      </c>
      <c r="AF975">
        <f t="shared" si="363"/>
        <v>-9999</v>
      </c>
      <c r="AG975" s="106"/>
      <c r="AH975">
        <f t="shared" si="354"/>
        <v>-4.7256811237064993E-4</v>
      </c>
      <c r="AI975">
        <f t="shared" si="355"/>
        <v>1.2726506571333673</v>
      </c>
      <c r="AJ975">
        <f t="shared" si="356"/>
        <v>-1.9192477769216735E-2</v>
      </c>
      <c r="AK975">
        <f t="shared" si="357"/>
        <v>2.0177893546708442E-3</v>
      </c>
      <c r="AL975">
        <f t="shared" si="358"/>
        <v>7.400504878085557E-3</v>
      </c>
      <c r="AM975">
        <f t="shared" si="359"/>
        <v>3.7002693269247286E-3</v>
      </c>
      <c r="AN975" s="80">
        <f t="shared" si="369"/>
        <v>5.5946847242161011E-3</v>
      </c>
      <c r="AO975" s="80">
        <f t="shared" si="369"/>
        <v>5.5942288779216968E-3</v>
      </c>
      <c r="AP975" s="80">
        <f t="shared" si="369"/>
        <v>5.5925569914601313E-3</v>
      </c>
      <c r="AQ975" s="80">
        <f t="shared" si="369"/>
        <v>5.586425090611761E-3</v>
      </c>
      <c r="AR975" s="80">
        <f t="shared" si="369"/>
        <v>5.5639354025405052E-3</v>
      </c>
      <c r="AS975" s="80">
        <f t="shared" si="369"/>
        <v>5.4814510416755884E-3</v>
      </c>
      <c r="AT975" s="80">
        <f t="shared" si="369"/>
        <v>5.1789273836108747E-3</v>
      </c>
      <c r="AU975" s="80">
        <f t="shared" si="361"/>
        <v>4.0693807318081809E-3</v>
      </c>
    </row>
    <row r="976" spans="26:48" x14ac:dyDescent="0.2">
      <c r="Z976">
        <f t="shared" si="352"/>
        <v>0</v>
      </c>
      <c r="AA976" s="80">
        <f t="shared" si="353"/>
        <v>3.4471155238050962E-3</v>
      </c>
      <c r="AB976" s="80">
        <f t="shared" si="365"/>
        <v>-9999</v>
      </c>
      <c r="AC976" s="80">
        <f t="shared" si="366"/>
        <v>0</v>
      </c>
      <c r="AD976" s="80">
        <f t="shared" si="362"/>
        <v>-9999</v>
      </c>
      <c r="AE976" s="80">
        <f t="shared" si="367"/>
        <v>0</v>
      </c>
      <c r="AF976">
        <f t="shared" si="363"/>
        <v>-9999</v>
      </c>
      <c r="AG976" s="106"/>
      <c r="AH976">
        <f t="shared" si="354"/>
        <v>-4.7256811237064993E-4</v>
      </c>
      <c r="AI976">
        <f t="shared" si="355"/>
        <v>1.2726506571333673</v>
      </c>
      <c r="AJ976">
        <f t="shared" si="356"/>
        <v>-1.9192477769216735E-2</v>
      </c>
      <c r="AK976">
        <f t="shared" si="357"/>
        <v>2.0177893546708442E-3</v>
      </c>
      <c r="AL976">
        <f t="shared" si="358"/>
        <v>7.400504878085557E-3</v>
      </c>
      <c r="AM976">
        <f t="shared" si="359"/>
        <v>3.7002693269247286E-3</v>
      </c>
      <c r="AN976" s="80">
        <f t="shared" si="369"/>
        <v>5.5946847242161011E-3</v>
      </c>
      <c r="AO976" s="80">
        <f t="shared" si="369"/>
        <v>5.5942288779216968E-3</v>
      </c>
      <c r="AP976" s="80">
        <f t="shared" si="369"/>
        <v>5.5925569914601313E-3</v>
      </c>
      <c r="AQ976" s="80">
        <f t="shared" si="369"/>
        <v>5.586425090611761E-3</v>
      </c>
      <c r="AR976" s="80">
        <f t="shared" si="369"/>
        <v>5.5639354025405052E-3</v>
      </c>
      <c r="AS976" s="80">
        <f t="shared" si="369"/>
        <v>5.4814510416755884E-3</v>
      </c>
      <c r="AT976" s="80">
        <f t="shared" si="369"/>
        <v>5.1789273836108747E-3</v>
      </c>
      <c r="AU976" s="80">
        <f t="shared" si="361"/>
        <v>4.0693807318081809E-3</v>
      </c>
    </row>
    <row r="977" spans="26:64" x14ac:dyDescent="0.2">
      <c r="Z977">
        <f t="shared" ref="Z977:Z1040" si="370">F977</f>
        <v>0</v>
      </c>
      <c r="AA977" s="80">
        <f t="shared" ref="AA977:AA1040" si="371">AB$3+AB$4*Z977+AB$5*Z977^2+AH977</f>
        <v>3.4471155238050962E-3</v>
      </c>
      <c r="AB977" s="80">
        <f t="shared" si="365"/>
        <v>-9999</v>
      </c>
      <c r="AC977" s="80">
        <f t="shared" si="366"/>
        <v>0</v>
      </c>
      <c r="AD977" s="80">
        <f t="shared" si="362"/>
        <v>-9999</v>
      </c>
      <c r="AE977" s="80">
        <f t="shared" si="367"/>
        <v>0</v>
      </c>
      <c r="AF977">
        <f t="shared" si="363"/>
        <v>-9999</v>
      </c>
      <c r="AG977" s="106"/>
      <c r="AH977">
        <f t="shared" ref="AH977:AH1040" si="372">$AB$6*($AB$11/AI977*AJ977+$AB$12)</f>
        <v>-4.7256811237064993E-4</v>
      </c>
      <c r="AI977">
        <f t="shared" ref="AI977:AI1040" si="373">1+$AB$7*COS(AL977)</f>
        <v>1.2726506571333673</v>
      </c>
      <c r="AJ977">
        <f t="shared" ref="AJ977:AJ1040" si="374">SIN(AL977+RADIANS($AB$9))</f>
        <v>-1.9192477769216735E-2</v>
      </c>
      <c r="AK977">
        <f t="shared" ref="AK977:AK1040" si="375">$AB$7*SIN(AL977)</f>
        <v>2.0177893546708442E-3</v>
      </c>
      <c r="AL977">
        <f t="shared" ref="AL977:AL1040" si="376">2*ATAN(AM977)</f>
        <v>7.400504878085557E-3</v>
      </c>
      <c r="AM977">
        <f t="shared" ref="AM977:AM1040" si="377">SQRT((1+$AB$7)/(1-$AB$7))*TAN(AN977/2)</f>
        <v>3.7002693269247286E-3</v>
      </c>
      <c r="AN977" s="80">
        <f t="shared" ref="AN977:AT992" si="378">$AU977+$AB$7*SIN(AO977)</f>
        <v>5.5946847242161011E-3</v>
      </c>
      <c r="AO977" s="80">
        <f t="shared" si="378"/>
        <v>5.5942288779216968E-3</v>
      </c>
      <c r="AP977" s="80">
        <f t="shared" si="378"/>
        <v>5.5925569914601313E-3</v>
      </c>
      <c r="AQ977" s="80">
        <f t="shared" si="378"/>
        <v>5.586425090611761E-3</v>
      </c>
      <c r="AR977" s="80">
        <f t="shared" si="378"/>
        <v>5.5639354025405052E-3</v>
      </c>
      <c r="AS977" s="80">
        <f t="shared" si="378"/>
        <v>5.4814510416755884E-3</v>
      </c>
      <c r="AT977" s="80">
        <f t="shared" si="378"/>
        <v>5.1789273836108747E-3</v>
      </c>
      <c r="AU977" s="80">
        <f t="shared" ref="AU977:AU1040" si="379">RADIANS($AB$9)+$AB$18*(F977-AB$15)</f>
        <v>4.0693807318081809E-3</v>
      </c>
    </row>
    <row r="978" spans="26:64" x14ac:dyDescent="0.2">
      <c r="Z978">
        <f t="shared" si="370"/>
        <v>0</v>
      </c>
      <c r="AA978" s="80">
        <f t="shared" si="371"/>
        <v>3.4471155238050962E-3</v>
      </c>
      <c r="AB978" s="80">
        <f t="shared" si="365"/>
        <v>-9999</v>
      </c>
      <c r="AC978" s="80">
        <f t="shared" si="366"/>
        <v>0</v>
      </c>
      <c r="AD978" s="80">
        <f t="shared" ref="AD978:AD1041" si="380">IF(S978&lt;&gt;0,G978-AA978, -9999)</f>
        <v>-9999</v>
      </c>
      <c r="AE978" s="80">
        <f t="shared" si="367"/>
        <v>0</v>
      </c>
      <c r="AF978">
        <f t="shared" ref="AF978:AF1041" si="381">IF(S978&lt;&gt;0,G978-P978, -9999)</f>
        <v>-9999</v>
      </c>
      <c r="AG978" s="106"/>
      <c r="AH978">
        <f t="shared" si="372"/>
        <v>-4.7256811237064993E-4</v>
      </c>
      <c r="AI978">
        <f t="shared" si="373"/>
        <v>1.2726506571333673</v>
      </c>
      <c r="AJ978">
        <f t="shared" si="374"/>
        <v>-1.9192477769216735E-2</v>
      </c>
      <c r="AK978">
        <f t="shared" si="375"/>
        <v>2.0177893546708442E-3</v>
      </c>
      <c r="AL978">
        <f t="shared" si="376"/>
        <v>7.400504878085557E-3</v>
      </c>
      <c r="AM978">
        <f t="shared" si="377"/>
        <v>3.7002693269247286E-3</v>
      </c>
      <c r="AN978" s="80">
        <f t="shared" si="378"/>
        <v>5.5946847242161011E-3</v>
      </c>
      <c r="AO978" s="80">
        <f t="shared" si="378"/>
        <v>5.5942288779216968E-3</v>
      </c>
      <c r="AP978" s="80">
        <f t="shared" si="378"/>
        <v>5.5925569914601313E-3</v>
      </c>
      <c r="AQ978" s="80">
        <f t="shared" si="378"/>
        <v>5.586425090611761E-3</v>
      </c>
      <c r="AR978" s="80">
        <f t="shared" si="378"/>
        <v>5.5639354025405052E-3</v>
      </c>
      <c r="AS978" s="80">
        <f t="shared" si="378"/>
        <v>5.4814510416755884E-3</v>
      </c>
      <c r="AT978" s="80">
        <f t="shared" si="378"/>
        <v>5.1789273836108747E-3</v>
      </c>
      <c r="AU978" s="80">
        <f t="shared" si="379"/>
        <v>4.0693807318081809E-3</v>
      </c>
    </row>
    <row r="979" spans="26:64" x14ac:dyDescent="0.2">
      <c r="Z979">
        <f t="shared" si="370"/>
        <v>0</v>
      </c>
      <c r="AA979" s="80">
        <f t="shared" si="371"/>
        <v>3.4471155238050962E-3</v>
      </c>
      <c r="AB979" s="80">
        <f t="shared" si="365"/>
        <v>-9999</v>
      </c>
      <c r="AC979" s="80">
        <f t="shared" si="366"/>
        <v>0</v>
      </c>
      <c r="AD979" s="80">
        <f t="shared" si="380"/>
        <v>-9999</v>
      </c>
      <c r="AE979" s="80">
        <f t="shared" si="367"/>
        <v>0</v>
      </c>
      <c r="AF979">
        <f t="shared" si="381"/>
        <v>-9999</v>
      </c>
      <c r="AG979" s="106"/>
      <c r="AH979">
        <f t="shared" si="372"/>
        <v>-4.7256811237064993E-4</v>
      </c>
      <c r="AI979">
        <f t="shared" si="373"/>
        <v>1.2726506571333673</v>
      </c>
      <c r="AJ979">
        <f t="shared" si="374"/>
        <v>-1.9192477769216735E-2</v>
      </c>
      <c r="AK979">
        <f t="shared" si="375"/>
        <v>2.0177893546708442E-3</v>
      </c>
      <c r="AL979">
        <f t="shared" si="376"/>
        <v>7.400504878085557E-3</v>
      </c>
      <c r="AM979">
        <f t="shared" si="377"/>
        <v>3.7002693269247286E-3</v>
      </c>
      <c r="AN979" s="80">
        <f t="shared" si="378"/>
        <v>5.5946847242161011E-3</v>
      </c>
      <c r="AO979" s="80">
        <f t="shared" si="378"/>
        <v>5.5942288779216968E-3</v>
      </c>
      <c r="AP979" s="80">
        <f t="shared" si="378"/>
        <v>5.5925569914601313E-3</v>
      </c>
      <c r="AQ979" s="80">
        <f t="shared" si="378"/>
        <v>5.586425090611761E-3</v>
      </c>
      <c r="AR979" s="80">
        <f t="shared" si="378"/>
        <v>5.5639354025405052E-3</v>
      </c>
      <c r="AS979" s="80">
        <f t="shared" si="378"/>
        <v>5.4814510416755884E-3</v>
      </c>
      <c r="AT979" s="80">
        <f t="shared" si="378"/>
        <v>5.1789273836108747E-3</v>
      </c>
      <c r="AU979" s="80">
        <f t="shared" si="379"/>
        <v>4.0693807318081809E-3</v>
      </c>
    </row>
    <row r="980" spans="26:64" x14ac:dyDescent="0.2">
      <c r="Z980">
        <f t="shared" si="370"/>
        <v>0</v>
      </c>
      <c r="AA980" s="80">
        <f t="shared" si="371"/>
        <v>3.4471155238050962E-3</v>
      </c>
      <c r="AB980" s="80">
        <f t="shared" si="365"/>
        <v>-9999</v>
      </c>
      <c r="AC980" s="80">
        <f t="shared" si="366"/>
        <v>0</v>
      </c>
      <c r="AD980" s="80">
        <f t="shared" si="380"/>
        <v>-9999</v>
      </c>
      <c r="AE980" s="80">
        <f t="shared" si="367"/>
        <v>0</v>
      </c>
      <c r="AF980">
        <f t="shared" si="381"/>
        <v>-9999</v>
      </c>
      <c r="AG980" s="106"/>
      <c r="AH980">
        <f t="shared" si="372"/>
        <v>-4.7256811237064993E-4</v>
      </c>
      <c r="AI980">
        <f t="shared" si="373"/>
        <v>1.2726506571333673</v>
      </c>
      <c r="AJ980">
        <f t="shared" si="374"/>
        <v>-1.9192477769216735E-2</v>
      </c>
      <c r="AK980">
        <f t="shared" si="375"/>
        <v>2.0177893546708442E-3</v>
      </c>
      <c r="AL980">
        <f t="shared" si="376"/>
        <v>7.400504878085557E-3</v>
      </c>
      <c r="AM980">
        <f t="shared" si="377"/>
        <v>3.7002693269247286E-3</v>
      </c>
      <c r="AN980" s="80">
        <f t="shared" si="378"/>
        <v>5.5946847242161011E-3</v>
      </c>
      <c r="AO980" s="80">
        <f t="shared" si="378"/>
        <v>5.5942288779216968E-3</v>
      </c>
      <c r="AP980" s="80">
        <f t="shared" si="378"/>
        <v>5.5925569914601313E-3</v>
      </c>
      <c r="AQ980" s="80">
        <f t="shared" si="378"/>
        <v>5.586425090611761E-3</v>
      </c>
      <c r="AR980" s="80">
        <f t="shared" si="378"/>
        <v>5.5639354025405052E-3</v>
      </c>
      <c r="AS980" s="80">
        <f t="shared" si="378"/>
        <v>5.4814510416755884E-3</v>
      </c>
      <c r="AT980" s="80">
        <f t="shared" si="378"/>
        <v>5.1789273836108747E-3</v>
      </c>
      <c r="AU980" s="80">
        <f t="shared" si="379"/>
        <v>4.0693807318081809E-3</v>
      </c>
    </row>
    <row r="981" spans="26:64" x14ac:dyDescent="0.2">
      <c r="Z981">
        <f t="shared" si="370"/>
        <v>0</v>
      </c>
      <c r="AA981" s="80">
        <f t="shared" si="371"/>
        <v>3.4471155238050962E-3</v>
      </c>
      <c r="AB981" s="80">
        <f t="shared" si="365"/>
        <v>-9999</v>
      </c>
      <c r="AC981" s="80">
        <f t="shared" si="366"/>
        <v>0</v>
      </c>
      <c r="AD981" s="80">
        <f t="shared" si="380"/>
        <v>-9999</v>
      </c>
      <c r="AE981" s="80">
        <f t="shared" si="367"/>
        <v>0</v>
      </c>
      <c r="AF981">
        <f t="shared" si="381"/>
        <v>-9999</v>
      </c>
      <c r="AG981" s="106"/>
      <c r="AH981">
        <f t="shared" si="372"/>
        <v>-4.7256811237064993E-4</v>
      </c>
      <c r="AI981">
        <f t="shared" si="373"/>
        <v>1.2726506571333673</v>
      </c>
      <c r="AJ981">
        <f t="shared" si="374"/>
        <v>-1.9192477769216735E-2</v>
      </c>
      <c r="AK981">
        <f t="shared" si="375"/>
        <v>2.0177893546708442E-3</v>
      </c>
      <c r="AL981">
        <f t="shared" si="376"/>
        <v>7.400504878085557E-3</v>
      </c>
      <c r="AM981">
        <f t="shared" si="377"/>
        <v>3.7002693269247286E-3</v>
      </c>
      <c r="AN981" s="80">
        <f t="shared" si="378"/>
        <v>5.5946847242161011E-3</v>
      </c>
      <c r="AO981" s="80">
        <f t="shared" si="378"/>
        <v>5.5942288779216968E-3</v>
      </c>
      <c r="AP981" s="80">
        <f t="shared" si="378"/>
        <v>5.5925569914601313E-3</v>
      </c>
      <c r="AQ981" s="80">
        <f t="shared" si="378"/>
        <v>5.586425090611761E-3</v>
      </c>
      <c r="AR981" s="80">
        <f t="shared" si="378"/>
        <v>5.5639354025405052E-3</v>
      </c>
      <c r="AS981" s="80">
        <f t="shared" si="378"/>
        <v>5.4814510416755884E-3</v>
      </c>
      <c r="AT981" s="80">
        <f t="shared" si="378"/>
        <v>5.1789273836108747E-3</v>
      </c>
      <c r="AU981" s="80">
        <f t="shared" si="379"/>
        <v>4.0693807318081809E-3</v>
      </c>
    </row>
    <row r="982" spans="26:64" x14ac:dyDescent="0.2">
      <c r="Z982">
        <f t="shared" si="370"/>
        <v>0</v>
      </c>
      <c r="AA982" s="80">
        <f t="shared" si="371"/>
        <v>3.4471155238050962E-3</v>
      </c>
      <c r="AB982" s="80">
        <f t="shared" si="365"/>
        <v>-9999</v>
      </c>
      <c r="AC982" s="80">
        <f t="shared" si="366"/>
        <v>0</v>
      </c>
      <c r="AD982" s="80">
        <f t="shared" si="380"/>
        <v>-9999</v>
      </c>
      <c r="AE982" s="80">
        <f t="shared" si="367"/>
        <v>0</v>
      </c>
      <c r="AF982">
        <f t="shared" si="381"/>
        <v>-9999</v>
      </c>
      <c r="AG982" s="106"/>
      <c r="AH982">
        <f t="shared" si="372"/>
        <v>-4.7256811237064993E-4</v>
      </c>
      <c r="AI982">
        <f t="shared" si="373"/>
        <v>1.2726506571333673</v>
      </c>
      <c r="AJ982">
        <f t="shared" si="374"/>
        <v>-1.9192477769216735E-2</v>
      </c>
      <c r="AK982">
        <f t="shared" si="375"/>
        <v>2.0177893546708442E-3</v>
      </c>
      <c r="AL982">
        <f t="shared" si="376"/>
        <v>7.400504878085557E-3</v>
      </c>
      <c r="AM982">
        <f t="shared" si="377"/>
        <v>3.7002693269247286E-3</v>
      </c>
      <c r="AN982" s="80">
        <f t="shared" si="378"/>
        <v>5.5946847242161011E-3</v>
      </c>
      <c r="AO982" s="80">
        <f t="shared" si="378"/>
        <v>5.5942288779216968E-3</v>
      </c>
      <c r="AP982" s="80">
        <f t="shared" si="378"/>
        <v>5.5925569914601313E-3</v>
      </c>
      <c r="AQ982" s="80">
        <f t="shared" si="378"/>
        <v>5.586425090611761E-3</v>
      </c>
      <c r="AR982" s="80">
        <f t="shared" si="378"/>
        <v>5.5639354025405052E-3</v>
      </c>
      <c r="AS982" s="80">
        <f t="shared" si="378"/>
        <v>5.4814510416755884E-3</v>
      </c>
      <c r="AT982" s="80">
        <f t="shared" si="378"/>
        <v>5.1789273836108747E-3</v>
      </c>
      <c r="AU982" s="80">
        <f t="shared" si="379"/>
        <v>4.0693807318081809E-3</v>
      </c>
    </row>
    <row r="983" spans="26:64" x14ac:dyDescent="0.2">
      <c r="Z983">
        <f t="shared" si="370"/>
        <v>0</v>
      </c>
      <c r="AA983" s="80">
        <f t="shared" si="371"/>
        <v>3.4471155238050962E-3</v>
      </c>
      <c r="AB983" s="80">
        <f t="shared" si="365"/>
        <v>-9999</v>
      </c>
      <c r="AC983" s="80">
        <f t="shared" si="366"/>
        <v>0</v>
      </c>
      <c r="AD983" s="80">
        <f t="shared" si="380"/>
        <v>-9999</v>
      </c>
      <c r="AE983" s="80">
        <f t="shared" si="367"/>
        <v>0</v>
      </c>
      <c r="AF983">
        <f t="shared" si="381"/>
        <v>-9999</v>
      </c>
      <c r="AG983" s="106"/>
      <c r="AH983">
        <f t="shared" si="372"/>
        <v>-4.7256811237064993E-4</v>
      </c>
      <c r="AI983">
        <f t="shared" si="373"/>
        <v>1.2726506571333673</v>
      </c>
      <c r="AJ983">
        <f t="shared" si="374"/>
        <v>-1.9192477769216735E-2</v>
      </c>
      <c r="AK983">
        <f t="shared" si="375"/>
        <v>2.0177893546708442E-3</v>
      </c>
      <c r="AL983">
        <f t="shared" si="376"/>
        <v>7.400504878085557E-3</v>
      </c>
      <c r="AM983">
        <f t="shared" si="377"/>
        <v>3.7002693269247286E-3</v>
      </c>
      <c r="AN983" s="80">
        <f t="shared" si="378"/>
        <v>5.5946847242161011E-3</v>
      </c>
      <c r="AO983" s="80">
        <f t="shared" si="378"/>
        <v>5.5942288779216968E-3</v>
      </c>
      <c r="AP983" s="80">
        <f t="shared" si="378"/>
        <v>5.5925569914601313E-3</v>
      </c>
      <c r="AQ983" s="80">
        <f t="shared" si="378"/>
        <v>5.586425090611761E-3</v>
      </c>
      <c r="AR983" s="80">
        <f t="shared" si="378"/>
        <v>5.5639354025405052E-3</v>
      </c>
      <c r="AS983" s="80">
        <f t="shared" si="378"/>
        <v>5.4814510416755884E-3</v>
      </c>
      <c r="AT983" s="80">
        <f t="shared" si="378"/>
        <v>5.1789273836108747E-3</v>
      </c>
      <c r="AU983" s="80">
        <f t="shared" si="379"/>
        <v>4.0693807318081809E-3</v>
      </c>
    </row>
    <row r="984" spans="26:64" x14ac:dyDescent="0.2">
      <c r="Z984">
        <f t="shared" si="370"/>
        <v>0</v>
      </c>
      <c r="AA984" s="80">
        <f t="shared" si="371"/>
        <v>3.4471155238050962E-3</v>
      </c>
      <c r="AB984" s="80">
        <f t="shared" si="365"/>
        <v>-9999</v>
      </c>
      <c r="AC984" s="80">
        <f t="shared" si="366"/>
        <v>0</v>
      </c>
      <c r="AD984" s="80">
        <f t="shared" si="380"/>
        <v>-9999</v>
      </c>
      <c r="AE984" s="80">
        <f t="shared" si="367"/>
        <v>0</v>
      </c>
      <c r="AF984">
        <f t="shared" si="381"/>
        <v>-9999</v>
      </c>
      <c r="AG984" s="106"/>
      <c r="AH984">
        <f t="shared" si="372"/>
        <v>-4.7256811237064993E-4</v>
      </c>
      <c r="AI984">
        <f t="shared" si="373"/>
        <v>1.2726506571333673</v>
      </c>
      <c r="AJ984">
        <f t="shared" si="374"/>
        <v>-1.9192477769216735E-2</v>
      </c>
      <c r="AK984">
        <f t="shared" si="375"/>
        <v>2.0177893546708442E-3</v>
      </c>
      <c r="AL984">
        <f t="shared" si="376"/>
        <v>7.400504878085557E-3</v>
      </c>
      <c r="AM984">
        <f t="shared" si="377"/>
        <v>3.7002693269247286E-3</v>
      </c>
      <c r="AN984" s="80">
        <f t="shared" si="378"/>
        <v>5.5946847242161011E-3</v>
      </c>
      <c r="AO984" s="80">
        <f t="shared" si="378"/>
        <v>5.5942288779216968E-3</v>
      </c>
      <c r="AP984" s="80">
        <f t="shared" si="378"/>
        <v>5.5925569914601313E-3</v>
      </c>
      <c r="AQ984" s="80">
        <f t="shared" si="378"/>
        <v>5.586425090611761E-3</v>
      </c>
      <c r="AR984" s="80">
        <f t="shared" si="378"/>
        <v>5.5639354025405052E-3</v>
      </c>
      <c r="AS984" s="80">
        <f t="shared" si="378"/>
        <v>5.4814510416755884E-3</v>
      </c>
      <c r="AT984" s="80">
        <f t="shared" si="378"/>
        <v>5.1789273836108747E-3</v>
      </c>
      <c r="AU984" s="80">
        <f t="shared" si="379"/>
        <v>4.0693807318081809E-3</v>
      </c>
    </row>
    <row r="985" spans="26:64" x14ac:dyDescent="0.2">
      <c r="Z985">
        <f t="shared" si="370"/>
        <v>0</v>
      </c>
      <c r="AA985" s="80">
        <f t="shared" si="371"/>
        <v>3.4471155238050962E-3</v>
      </c>
      <c r="AB985" s="80">
        <f t="shared" si="365"/>
        <v>-9999</v>
      </c>
      <c r="AC985" s="80">
        <f t="shared" si="366"/>
        <v>0</v>
      </c>
      <c r="AD985" s="80">
        <f t="shared" si="380"/>
        <v>-9999</v>
      </c>
      <c r="AE985" s="80">
        <f t="shared" si="367"/>
        <v>0</v>
      </c>
      <c r="AF985">
        <f t="shared" si="381"/>
        <v>-9999</v>
      </c>
      <c r="AG985" s="106"/>
      <c r="AH985">
        <f t="shared" si="372"/>
        <v>-4.7256811237064993E-4</v>
      </c>
      <c r="AI985">
        <f t="shared" si="373"/>
        <v>1.2726506571333673</v>
      </c>
      <c r="AJ985">
        <f t="shared" si="374"/>
        <v>-1.9192477769216735E-2</v>
      </c>
      <c r="AK985">
        <f t="shared" si="375"/>
        <v>2.0177893546708442E-3</v>
      </c>
      <c r="AL985">
        <f t="shared" si="376"/>
        <v>7.400504878085557E-3</v>
      </c>
      <c r="AM985">
        <f t="shared" si="377"/>
        <v>3.7002693269247286E-3</v>
      </c>
      <c r="AN985" s="80">
        <f t="shared" si="378"/>
        <v>5.5946847242161011E-3</v>
      </c>
      <c r="AO985" s="80">
        <f t="shared" si="378"/>
        <v>5.5942288779216968E-3</v>
      </c>
      <c r="AP985" s="80">
        <f t="shared" si="378"/>
        <v>5.5925569914601313E-3</v>
      </c>
      <c r="AQ985" s="80">
        <f t="shared" si="378"/>
        <v>5.586425090611761E-3</v>
      </c>
      <c r="AR985" s="80">
        <f t="shared" si="378"/>
        <v>5.5639354025405052E-3</v>
      </c>
      <c r="AS985" s="80">
        <f t="shared" si="378"/>
        <v>5.4814510416755884E-3</v>
      </c>
      <c r="AT985" s="80">
        <f t="shared" si="378"/>
        <v>5.1789273836108747E-3</v>
      </c>
      <c r="AU985" s="80">
        <f t="shared" si="379"/>
        <v>4.0693807318081809E-3</v>
      </c>
      <c r="AV985" s="80"/>
      <c r="AW985" s="80"/>
      <c r="AX985" s="80"/>
      <c r="AY985" s="80"/>
      <c r="AZ985" s="80"/>
      <c r="BA985" s="80"/>
      <c r="BB985" s="80"/>
      <c r="BC985" s="80"/>
      <c r="BD985" s="80"/>
      <c r="BE985" s="80"/>
      <c r="BF985" s="80"/>
      <c r="BG985" s="80"/>
      <c r="BH985" s="80"/>
      <c r="BI985" s="80"/>
      <c r="BJ985" s="80"/>
      <c r="BK985" s="80"/>
      <c r="BL985" s="80"/>
    </row>
    <row r="986" spans="26:64" x14ac:dyDescent="0.2">
      <c r="Z986">
        <f t="shared" si="370"/>
        <v>0</v>
      </c>
      <c r="AA986" s="80">
        <f t="shared" si="371"/>
        <v>3.4471155238050962E-3</v>
      </c>
      <c r="AB986" s="80">
        <f t="shared" si="365"/>
        <v>-9999</v>
      </c>
      <c r="AC986" s="80">
        <f t="shared" si="366"/>
        <v>0</v>
      </c>
      <c r="AD986" s="80">
        <f t="shared" si="380"/>
        <v>-9999</v>
      </c>
      <c r="AE986" s="80">
        <f t="shared" si="367"/>
        <v>0</v>
      </c>
      <c r="AF986">
        <f t="shared" si="381"/>
        <v>-9999</v>
      </c>
      <c r="AG986" s="106"/>
      <c r="AH986">
        <f t="shared" si="372"/>
        <v>-4.7256811237064993E-4</v>
      </c>
      <c r="AI986">
        <f t="shared" si="373"/>
        <v>1.2726506571333673</v>
      </c>
      <c r="AJ986">
        <f t="shared" si="374"/>
        <v>-1.9192477769216735E-2</v>
      </c>
      <c r="AK986">
        <f t="shared" si="375"/>
        <v>2.0177893546708442E-3</v>
      </c>
      <c r="AL986">
        <f t="shared" si="376"/>
        <v>7.400504878085557E-3</v>
      </c>
      <c r="AM986">
        <f t="shared" si="377"/>
        <v>3.7002693269247286E-3</v>
      </c>
      <c r="AN986" s="80">
        <f t="shared" si="378"/>
        <v>5.5946847242161011E-3</v>
      </c>
      <c r="AO986" s="80">
        <f t="shared" si="378"/>
        <v>5.5942288779216968E-3</v>
      </c>
      <c r="AP986" s="80">
        <f t="shared" si="378"/>
        <v>5.5925569914601313E-3</v>
      </c>
      <c r="AQ986" s="80">
        <f t="shared" si="378"/>
        <v>5.586425090611761E-3</v>
      </c>
      <c r="AR986" s="80">
        <f t="shared" si="378"/>
        <v>5.5639354025405052E-3</v>
      </c>
      <c r="AS986" s="80">
        <f t="shared" si="378"/>
        <v>5.4814510416755884E-3</v>
      </c>
      <c r="AT986" s="80">
        <f t="shared" si="378"/>
        <v>5.1789273836108747E-3</v>
      </c>
      <c r="AU986" s="80">
        <f t="shared" si="379"/>
        <v>4.0693807318081809E-3</v>
      </c>
    </row>
    <row r="987" spans="26:64" x14ac:dyDescent="0.2">
      <c r="Z987">
        <f t="shared" si="370"/>
        <v>0</v>
      </c>
      <c r="AA987" s="80">
        <f t="shared" si="371"/>
        <v>3.4471155238050962E-3</v>
      </c>
      <c r="AB987" s="80">
        <f t="shared" si="365"/>
        <v>-9999</v>
      </c>
      <c r="AC987" s="80">
        <f t="shared" si="366"/>
        <v>0</v>
      </c>
      <c r="AD987" s="80">
        <f t="shared" si="380"/>
        <v>-9999</v>
      </c>
      <c r="AE987" s="80">
        <f t="shared" si="367"/>
        <v>0</v>
      </c>
      <c r="AF987">
        <f t="shared" si="381"/>
        <v>-9999</v>
      </c>
      <c r="AG987" s="106"/>
      <c r="AH987">
        <f t="shared" si="372"/>
        <v>-4.7256811237064993E-4</v>
      </c>
      <c r="AI987">
        <f t="shared" si="373"/>
        <v>1.2726506571333673</v>
      </c>
      <c r="AJ987">
        <f t="shared" si="374"/>
        <v>-1.9192477769216735E-2</v>
      </c>
      <c r="AK987">
        <f t="shared" si="375"/>
        <v>2.0177893546708442E-3</v>
      </c>
      <c r="AL987">
        <f t="shared" si="376"/>
        <v>7.400504878085557E-3</v>
      </c>
      <c r="AM987">
        <f t="shared" si="377"/>
        <v>3.7002693269247286E-3</v>
      </c>
      <c r="AN987" s="80">
        <f t="shared" si="378"/>
        <v>5.5946847242161011E-3</v>
      </c>
      <c r="AO987" s="80">
        <f t="shared" si="378"/>
        <v>5.5942288779216968E-3</v>
      </c>
      <c r="AP987" s="80">
        <f t="shared" si="378"/>
        <v>5.5925569914601313E-3</v>
      </c>
      <c r="AQ987" s="80">
        <f t="shared" si="378"/>
        <v>5.586425090611761E-3</v>
      </c>
      <c r="AR987" s="80">
        <f t="shared" si="378"/>
        <v>5.5639354025405052E-3</v>
      </c>
      <c r="AS987" s="80">
        <f t="shared" si="378"/>
        <v>5.4814510416755884E-3</v>
      </c>
      <c r="AT987" s="80">
        <f t="shared" si="378"/>
        <v>5.1789273836108747E-3</v>
      </c>
      <c r="AU987" s="80">
        <f t="shared" si="379"/>
        <v>4.0693807318081809E-3</v>
      </c>
    </row>
    <row r="988" spans="26:64" x14ac:dyDescent="0.2">
      <c r="Z988">
        <f t="shared" si="370"/>
        <v>0</v>
      </c>
      <c r="AA988" s="80">
        <f t="shared" si="371"/>
        <v>3.4471155238050962E-3</v>
      </c>
      <c r="AB988" s="80">
        <f t="shared" si="365"/>
        <v>-9999</v>
      </c>
      <c r="AC988" s="80">
        <f t="shared" si="366"/>
        <v>0</v>
      </c>
      <c r="AD988" s="80">
        <f t="shared" si="380"/>
        <v>-9999</v>
      </c>
      <c r="AE988" s="80">
        <f t="shared" si="367"/>
        <v>0</v>
      </c>
      <c r="AF988">
        <f t="shared" si="381"/>
        <v>-9999</v>
      </c>
      <c r="AG988" s="106"/>
      <c r="AH988">
        <f t="shared" si="372"/>
        <v>-4.7256811237064993E-4</v>
      </c>
      <c r="AI988">
        <f t="shared" si="373"/>
        <v>1.2726506571333673</v>
      </c>
      <c r="AJ988">
        <f t="shared" si="374"/>
        <v>-1.9192477769216735E-2</v>
      </c>
      <c r="AK988">
        <f t="shared" si="375"/>
        <v>2.0177893546708442E-3</v>
      </c>
      <c r="AL988">
        <f t="shared" si="376"/>
        <v>7.400504878085557E-3</v>
      </c>
      <c r="AM988">
        <f t="shared" si="377"/>
        <v>3.7002693269247286E-3</v>
      </c>
      <c r="AN988" s="80">
        <f t="shared" si="378"/>
        <v>5.5946847242161011E-3</v>
      </c>
      <c r="AO988" s="80">
        <f t="shared" si="378"/>
        <v>5.5942288779216968E-3</v>
      </c>
      <c r="AP988" s="80">
        <f t="shared" si="378"/>
        <v>5.5925569914601313E-3</v>
      </c>
      <c r="AQ988" s="80">
        <f t="shared" si="378"/>
        <v>5.586425090611761E-3</v>
      </c>
      <c r="AR988" s="80">
        <f t="shared" si="378"/>
        <v>5.5639354025405052E-3</v>
      </c>
      <c r="AS988" s="80">
        <f t="shared" si="378"/>
        <v>5.4814510416755884E-3</v>
      </c>
      <c r="AT988" s="80">
        <f t="shared" si="378"/>
        <v>5.1789273836108747E-3</v>
      </c>
      <c r="AU988" s="80">
        <f t="shared" si="379"/>
        <v>4.0693807318081809E-3</v>
      </c>
    </row>
    <row r="989" spans="26:64" x14ac:dyDescent="0.2">
      <c r="Z989">
        <f t="shared" si="370"/>
        <v>0</v>
      </c>
      <c r="AA989" s="80">
        <f t="shared" si="371"/>
        <v>3.4471155238050962E-3</v>
      </c>
      <c r="AB989" s="80">
        <f t="shared" si="365"/>
        <v>-9999</v>
      </c>
      <c r="AC989" s="80">
        <f t="shared" si="366"/>
        <v>0</v>
      </c>
      <c r="AD989" s="80">
        <f t="shared" si="380"/>
        <v>-9999</v>
      </c>
      <c r="AE989" s="80">
        <f t="shared" si="367"/>
        <v>0</v>
      </c>
      <c r="AF989">
        <f t="shared" si="381"/>
        <v>-9999</v>
      </c>
      <c r="AG989" s="106"/>
      <c r="AH989">
        <f t="shared" si="372"/>
        <v>-4.7256811237064993E-4</v>
      </c>
      <c r="AI989">
        <f t="shared" si="373"/>
        <v>1.2726506571333673</v>
      </c>
      <c r="AJ989">
        <f t="shared" si="374"/>
        <v>-1.9192477769216735E-2</v>
      </c>
      <c r="AK989">
        <f t="shared" si="375"/>
        <v>2.0177893546708442E-3</v>
      </c>
      <c r="AL989">
        <f t="shared" si="376"/>
        <v>7.400504878085557E-3</v>
      </c>
      <c r="AM989">
        <f t="shared" si="377"/>
        <v>3.7002693269247286E-3</v>
      </c>
      <c r="AN989" s="80">
        <f t="shared" si="378"/>
        <v>5.5946847242161011E-3</v>
      </c>
      <c r="AO989" s="80">
        <f t="shared" si="378"/>
        <v>5.5942288779216968E-3</v>
      </c>
      <c r="AP989" s="80">
        <f t="shared" si="378"/>
        <v>5.5925569914601313E-3</v>
      </c>
      <c r="AQ989" s="80">
        <f t="shared" si="378"/>
        <v>5.586425090611761E-3</v>
      </c>
      <c r="AR989" s="80">
        <f t="shared" si="378"/>
        <v>5.5639354025405052E-3</v>
      </c>
      <c r="AS989" s="80">
        <f t="shared" si="378"/>
        <v>5.4814510416755884E-3</v>
      </c>
      <c r="AT989" s="80">
        <f t="shared" si="378"/>
        <v>5.1789273836108747E-3</v>
      </c>
      <c r="AU989" s="80">
        <f t="shared" si="379"/>
        <v>4.0693807318081809E-3</v>
      </c>
    </row>
    <row r="990" spans="26:64" x14ac:dyDescent="0.2">
      <c r="Z990">
        <f t="shared" si="370"/>
        <v>0</v>
      </c>
      <c r="AA990" s="80">
        <f t="shared" si="371"/>
        <v>3.4471155238050962E-3</v>
      </c>
      <c r="AB990" s="80">
        <f t="shared" si="365"/>
        <v>-9999</v>
      </c>
      <c r="AC990" s="80">
        <f t="shared" si="366"/>
        <v>0</v>
      </c>
      <c r="AD990" s="80">
        <f t="shared" si="380"/>
        <v>-9999</v>
      </c>
      <c r="AE990" s="80">
        <f t="shared" si="367"/>
        <v>0</v>
      </c>
      <c r="AF990">
        <f t="shared" si="381"/>
        <v>-9999</v>
      </c>
      <c r="AG990" s="106"/>
      <c r="AH990">
        <f t="shared" si="372"/>
        <v>-4.7256811237064993E-4</v>
      </c>
      <c r="AI990">
        <f t="shared" si="373"/>
        <v>1.2726506571333673</v>
      </c>
      <c r="AJ990">
        <f t="shared" si="374"/>
        <v>-1.9192477769216735E-2</v>
      </c>
      <c r="AK990">
        <f t="shared" si="375"/>
        <v>2.0177893546708442E-3</v>
      </c>
      <c r="AL990">
        <f t="shared" si="376"/>
        <v>7.400504878085557E-3</v>
      </c>
      <c r="AM990">
        <f t="shared" si="377"/>
        <v>3.7002693269247286E-3</v>
      </c>
      <c r="AN990" s="80">
        <f t="shared" si="378"/>
        <v>5.5946847242161011E-3</v>
      </c>
      <c r="AO990" s="80">
        <f t="shared" si="378"/>
        <v>5.5942288779216968E-3</v>
      </c>
      <c r="AP990" s="80">
        <f t="shared" si="378"/>
        <v>5.5925569914601313E-3</v>
      </c>
      <c r="AQ990" s="80">
        <f t="shared" si="378"/>
        <v>5.586425090611761E-3</v>
      </c>
      <c r="AR990" s="80">
        <f t="shared" si="378"/>
        <v>5.5639354025405052E-3</v>
      </c>
      <c r="AS990" s="80">
        <f t="shared" si="378"/>
        <v>5.4814510416755884E-3</v>
      </c>
      <c r="AT990" s="80">
        <f t="shared" si="378"/>
        <v>5.1789273836108747E-3</v>
      </c>
      <c r="AU990" s="80">
        <f t="shared" si="379"/>
        <v>4.0693807318081809E-3</v>
      </c>
    </row>
    <row r="991" spans="26:64" x14ac:dyDescent="0.2">
      <c r="Z991">
        <f t="shared" si="370"/>
        <v>0</v>
      </c>
      <c r="AA991" s="80">
        <f t="shared" si="371"/>
        <v>3.4471155238050962E-3</v>
      </c>
      <c r="AB991" s="80">
        <f t="shared" si="365"/>
        <v>-9999</v>
      </c>
      <c r="AC991" s="80">
        <f t="shared" si="366"/>
        <v>0</v>
      </c>
      <c r="AD991" s="80">
        <f t="shared" si="380"/>
        <v>-9999</v>
      </c>
      <c r="AE991" s="80">
        <f t="shared" si="367"/>
        <v>0</v>
      </c>
      <c r="AF991">
        <f t="shared" si="381"/>
        <v>-9999</v>
      </c>
      <c r="AG991" s="106"/>
      <c r="AH991">
        <f t="shared" si="372"/>
        <v>-4.7256811237064993E-4</v>
      </c>
      <c r="AI991">
        <f t="shared" si="373"/>
        <v>1.2726506571333673</v>
      </c>
      <c r="AJ991">
        <f t="shared" si="374"/>
        <v>-1.9192477769216735E-2</v>
      </c>
      <c r="AK991">
        <f t="shared" si="375"/>
        <v>2.0177893546708442E-3</v>
      </c>
      <c r="AL991">
        <f t="shared" si="376"/>
        <v>7.400504878085557E-3</v>
      </c>
      <c r="AM991">
        <f t="shared" si="377"/>
        <v>3.7002693269247286E-3</v>
      </c>
      <c r="AN991" s="80">
        <f t="shared" si="378"/>
        <v>5.5946847242161011E-3</v>
      </c>
      <c r="AO991" s="80">
        <f t="shared" si="378"/>
        <v>5.5942288779216968E-3</v>
      </c>
      <c r="AP991" s="80">
        <f t="shared" si="378"/>
        <v>5.5925569914601313E-3</v>
      </c>
      <c r="AQ991" s="80">
        <f t="shared" si="378"/>
        <v>5.586425090611761E-3</v>
      </c>
      <c r="AR991" s="80">
        <f t="shared" si="378"/>
        <v>5.5639354025405052E-3</v>
      </c>
      <c r="AS991" s="80">
        <f t="shared" si="378"/>
        <v>5.4814510416755884E-3</v>
      </c>
      <c r="AT991" s="80">
        <f t="shared" si="378"/>
        <v>5.1789273836108747E-3</v>
      </c>
      <c r="AU991" s="80">
        <f t="shared" si="379"/>
        <v>4.0693807318081809E-3</v>
      </c>
    </row>
    <row r="992" spans="26:64" x14ac:dyDescent="0.2">
      <c r="Z992">
        <f t="shared" si="370"/>
        <v>0</v>
      </c>
      <c r="AA992" s="80">
        <f t="shared" si="371"/>
        <v>3.4471155238050962E-3</v>
      </c>
      <c r="AB992" s="80">
        <f t="shared" si="365"/>
        <v>-9999</v>
      </c>
      <c r="AC992" s="80">
        <f t="shared" si="366"/>
        <v>0</v>
      </c>
      <c r="AD992" s="80">
        <f t="shared" si="380"/>
        <v>-9999</v>
      </c>
      <c r="AE992" s="80">
        <f t="shared" si="367"/>
        <v>0</v>
      </c>
      <c r="AF992">
        <f t="shared" si="381"/>
        <v>-9999</v>
      </c>
      <c r="AG992" s="106"/>
      <c r="AH992">
        <f t="shared" si="372"/>
        <v>-4.7256811237064993E-4</v>
      </c>
      <c r="AI992">
        <f t="shared" si="373"/>
        <v>1.2726506571333673</v>
      </c>
      <c r="AJ992">
        <f t="shared" si="374"/>
        <v>-1.9192477769216735E-2</v>
      </c>
      <c r="AK992">
        <f t="shared" si="375"/>
        <v>2.0177893546708442E-3</v>
      </c>
      <c r="AL992">
        <f t="shared" si="376"/>
        <v>7.400504878085557E-3</v>
      </c>
      <c r="AM992">
        <f t="shared" si="377"/>
        <v>3.7002693269247286E-3</v>
      </c>
      <c r="AN992" s="80">
        <f t="shared" si="378"/>
        <v>5.5946847242161011E-3</v>
      </c>
      <c r="AO992" s="80">
        <f t="shared" si="378"/>
        <v>5.5942288779216968E-3</v>
      </c>
      <c r="AP992" s="80">
        <f t="shared" si="378"/>
        <v>5.5925569914601313E-3</v>
      </c>
      <c r="AQ992" s="80">
        <f t="shared" si="378"/>
        <v>5.586425090611761E-3</v>
      </c>
      <c r="AR992" s="80">
        <f t="shared" si="378"/>
        <v>5.5639354025405052E-3</v>
      </c>
      <c r="AS992" s="80">
        <f t="shared" si="378"/>
        <v>5.4814510416755884E-3</v>
      </c>
      <c r="AT992" s="80">
        <f t="shared" si="378"/>
        <v>5.1789273836108747E-3</v>
      </c>
      <c r="AU992" s="80">
        <f t="shared" si="379"/>
        <v>4.0693807318081809E-3</v>
      </c>
    </row>
    <row r="993" spans="26:64" x14ac:dyDescent="0.2">
      <c r="Z993">
        <f t="shared" si="370"/>
        <v>0</v>
      </c>
      <c r="AA993" s="80">
        <f t="shared" si="371"/>
        <v>3.4471155238050962E-3</v>
      </c>
      <c r="AB993" s="80">
        <f t="shared" si="365"/>
        <v>-9999</v>
      </c>
      <c r="AC993" s="80">
        <f t="shared" si="366"/>
        <v>0</v>
      </c>
      <c r="AD993" s="80">
        <f t="shared" si="380"/>
        <v>-9999</v>
      </c>
      <c r="AE993" s="80">
        <f t="shared" si="367"/>
        <v>0</v>
      </c>
      <c r="AF993">
        <f t="shared" si="381"/>
        <v>-9999</v>
      </c>
      <c r="AG993" s="106"/>
      <c r="AH993">
        <f t="shared" si="372"/>
        <v>-4.7256811237064993E-4</v>
      </c>
      <c r="AI993">
        <f t="shared" si="373"/>
        <v>1.2726506571333673</v>
      </c>
      <c r="AJ993">
        <f t="shared" si="374"/>
        <v>-1.9192477769216735E-2</v>
      </c>
      <c r="AK993">
        <f t="shared" si="375"/>
        <v>2.0177893546708442E-3</v>
      </c>
      <c r="AL993">
        <f t="shared" si="376"/>
        <v>7.400504878085557E-3</v>
      </c>
      <c r="AM993">
        <f t="shared" si="377"/>
        <v>3.7002693269247286E-3</v>
      </c>
      <c r="AN993" s="80">
        <f t="shared" ref="AN993:AT1008" si="382">$AU993+$AB$7*SIN(AO993)</f>
        <v>5.5946847242161011E-3</v>
      </c>
      <c r="AO993" s="80">
        <f t="shared" si="382"/>
        <v>5.5942288779216968E-3</v>
      </c>
      <c r="AP993" s="80">
        <f t="shared" si="382"/>
        <v>5.5925569914601313E-3</v>
      </c>
      <c r="AQ993" s="80">
        <f t="shared" si="382"/>
        <v>5.586425090611761E-3</v>
      </c>
      <c r="AR993" s="80">
        <f t="shared" si="382"/>
        <v>5.5639354025405052E-3</v>
      </c>
      <c r="AS993" s="80">
        <f t="shared" si="382"/>
        <v>5.4814510416755884E-3</v>
      </c>
      <c r="AT993" s="80">
        <f t="shared" si="382"/>
        <v>5.1789273836108747E-3</v>
      </c>
      <c r="AU993" s="80">
        <f t="shared" si="379"/>
        <v>4.0693807318081809E-3</v>
      </c>
    </row>
    <row r="994" spans="26:64" x14ac:dyDescent="0.2">
      <c r="Z994">
        <f t="shared" si="370"/>
        <v>0</v>
      </c>
      <c r="AA994" s="80">
        <f t="shared" si="371"/>
        <v>3.4471155238050962E-3</v>
      </c>
      <c r="AB994" s="80">
        <f t="shared" si="365"/>
        <v>-9999</v>
      </c>
      <c r="AC994" s="80">
        <f t="shared" si="366"/>
        <v>0</v>
      </c>
      <c r="AD994" s="80">
        <f t="shared" si="380"/>
        <v>-9999</v>
      </c>
      <c r="AE994" s="80">
        <f t="shared" si="367"/>
        <v>0</v>
      </c>
      <c r="AF994">
        <f t="shared" si="381"/>
        <v>-9999</v>
      </c>
      <c r="AG994" s="106"/>
      <c r="AH994">
        <f t="shared" si="372"/>
        <v>-4.7256811237064993E-4</v>
      </c>
      <c r="AI994">
        <f t="shared" si="373"/>
        <v>1.2726506571333673</v>
      </c>
      <c r="AJ994">
        <f t="shared" si="374"/>
        <v>-1.9192477769216735E-2</v>
      </c>
      <c r="AK994">
        <f t="shared" si="375"/>
        <v>2.0177893546708442E-3</v>
      </c>
      <c r="AL994">
        <f t="shared" si="376"/>
        <v>7.400504878085557E-3</v>
      </c>
      <c r="AM994">
        <f t="shared" si="377"/>
        <v>3.7002693269247286E-3</v>
      </c>
      <c r="AN994" s="80">
        <f t="shared" si="382"/>
        <v>5.5946847242161011E-3</v>
      </c>
      <c r="AO994" s="80">
        <f t="shared" si="382"/>
        <v>5.5942288779216968E-3</v>
      </c>
      <c r="AP994" s="80">
        <f t="shared" si="382"/>
        <v>5.5925569914601313E-3</v>
      </c>
      <c r="AQ994" s="80">
        <f t="shared" si="382"/>
        <v>5.586425090611761E-3</v>
      </c>
      <c r="AR994" s="80">
        <f t="shared" si="382"/>
        <v>5.5639354025405052E-3</v>
      </c>
      <c r="AS994" s="80">
        <f t="shared" si="382"/>
        <v>5.4814510416755884E-3</v>
      </c>
      <c r="AT994" s="80">
        <f t="shared" si="382"/>
        <v>5.1789273836108747E-3</v>
      </c>
      <c r="AU994" s="80">
        <f t="shared" si="379"/>
        <v>4.0693807318081809E-3</v>
      </c>
    </row>
    <row r="995" spans="26:64" x14ac:dyDescent="0.2">
      <c r="Z995">
        <f t="shared" si="370"/>
        <v>0</v>
      </c>
      <c r="AA995" s="80">
        <f t="shared" si="371"/>
        <v>3.4471155238050962E-3</v>
      </c>
      <c r="AB995" s="80">
        <f t="shared" ref="AB995:AB1058" si="383">IF(S995&lt;&gt;0,G995-AH995, -9999)</f>
        <v>-9999</v>
      </c>
      <c r="AC995" s="80">
        <f t="shared" ref="AC995:AC1058" si="384">+G995-P995</f>
        <v>0</v>
      </c>
      <c r="AD995" s="80">
        <f t="shared" si="380"/>
        <v>-9999</v>
      </c>
      <c r="AE995" s="80">
        <f t="shared" ref="AE995:AE1058" si="385">+(G995-AA995)^2*S995</f>
        <v>0</v>
      </c>
      <c r="AF995">
        <f t="shared" si="381"/>
        <v>-9999</v>
      </c>
      <c r="AG995" s="106"/>
      <c r="AH995">
        <f t="shared" si="372"/>
        <v>-4.7256811237064993E-4</v>
      </c>
      <c r="AI995">
        <f t="shared" si="373"/>
        <v>1.2726506571333673</v>
      </c>
      <c r="AJ995">
        <f t="shared" si="374"/>
        <v>-1.9192477769216735E-2</v>
      </c>
      <c r="AK995">
        <f t="shared" si="375"/>
        <v>2.0177893546708442E-3</v>
      </c>
      <c r="AL995">
        <f t="shared" si="376"/>
        <v>7.400504878085557E-3</v>
      </c>
      <c r="AM995">
        <f t="shared" si="377"/>
        <v>3.7002693269247286E-3</v>
      </c>
      <c r="AN995" s="80">
        <f t="shared" si="382"/>
        <v>5.5946847242161011E-3</v>
      </c>
      <c r="AO995" s="80">
        <f t="shared" si="382"/>
        <v>5.5942288779216968E-3</v>
      </c>
      <c r="AP995" s="80">
        <f t="shared" si="382"/>
        <v>5.5925569914601313E-3</v>
      </c>
      <c r="AQ995" s="80">
        <f t="shared" si="382"/>
        <v>5.586425090611761E-3</v>
      </c>
      <c r="AR995" s="80">
        <f t="shared" si="382"/>
        <v>5.5639354025405052E-3</v>
      </c>
      <c r="AS995" s="80">
        <f t="shared" si="382"/>
        <v>5.4814510416755884E-3</v>
      </c>
      <c r="AT995" s="80">
        <f t="shared" si="382"/>
        <v>5.1789273836108747E-3</v>
      </c>
      <c r="AU995" s="80">
        <f t="shared" si="379"/>
        <v>4.0693807318081809E-3</v>
      </c>
    </row>
    <row r="996" spans="26:64" x14ac:dyDescent="0.2">
      <c r="Z996">
        <f t="shared" si="370"/>
        <v>0</v>
      </c>
      <c r="AA996" s="80">
        <f t="shared" si="371"/>
        <v>3.4471155238050962E-3</v>
      </c>
      <c r="AB996" s="80">
        <f t="shared" si="383"/>
        <v>-9999</v>
      </c>
      <c r="AC996" s="80">
        <f t="shared" si="384"/>
        <v>0</v>
      </c>
      <c r="AD996" s="80">
        <f t="shared" si="380"/>
        <v>-9999</v>
      </c>
      <c r="AE996" s="80">
        <f t="shared" si="385"/>
        <v>0</v>
      </c>
      <c r="AF996">
        <f t="shared" si="381"/>
        <v>-9999</v>
      </c>
      <c r="AG996" s="106"/>
      <c r="AH996">
        <f t="shared" si="372"/>
        <v>-4.7256811237064993E-4</v>
      </c>
      <c r="AI996">
        <f t="shared" si="373"/>
        <v>1.2726506571333673</v>
      </c>
      <c r="AJ996">
        <f t="shared" si="374"/>
        <v>-1.9192477769216735E-2</v>
      </c>
      <c r="AK996">
        <f t="shared" si="375"/>
        <v>2.0177893546708442E-3</v>
      </c>
      <c r="AL996">
        <f t="shared" si="376"/>
        <v>7.400504878085557E-3</v>
      </c>
      <c r="AM996">
        <f t="shared" si="377"/>
        <v>3.7002693269247286E-3</v>
      </c>
      <c r="AN996" s="80">
        <f t="shared" si="382"/>
        <v>5.5946847242161011E-3</v>
      </c>
      <c r="AO996" s="80">
        <f t="shared" si="382"/>
        <v>5.5942288779216968E-3</v>
      </c>
      <c r="AP996" s="80">
        <f t="shared" si="382"/>
        <v>5.5925569914601313E-3</v>
      </c>
      <c r="AQ996" s="80">
        <f t="shared" si="382"/>
        <v>5.586425090611761E-3</v>
      </c>
      <c r="AR996" s="80">
        <f t="shared" si="382"/>
        <v>5.5639354025405052E-3</v>
      </c>
      <c r="AS996" s="80">
        <f t="shared" si="382"/>
        <v>5.4814510416755884E-3</v>
      </c>
      <c r="AT996" s="80">
        <f t="shared" si="382"/>
        <v>5.1789273836108747E-3</v>
      </c>
      <c r="AU996" s="80">
        <f t="shared" si="379"/>
        <v>4.0693807318081809E-3</v>
      </c>
    </row>
    <row r="997" spans="26:64" x14ac:dyDescent="0.2">
      <c r="Z997">
        <f t="shared" si="370"/>
        <v>0</v>
      </c>
      <c r="AA997" s="80">
        <f t="shared" si="371"/>
        <v>3.4471155238050962E-3</v>
      </c>
      <c r="AB997" s="80">
        <f t="shared" si="383"/>
        <v>-9999</v>
      </c>
      <c r="AC997" s="80">
        <f t="shared" si="384"/>
        <v>0</v>
      </c>
      <c r="AD997" s="80">
        <f t="shared" si="380"/>
        <v>-9999</v>
      </c>
      <c r="AE997" s="80">
        <f t="shared" si="385"/>
        <v>0</v>
      </c>
      <c r="AF997">
        <f t="shared" si="381"/>
        <v>-9999</v>
      </c>
      <c r="AG997" s="106"/>
      <c r="AH997">
        <f t="shared" si="372"/>
        <v>-4.7256811237064993E-4</v>
      </c>
      <c r="AI997">
        <f t="shared" si="373"/>
        <v>1.2726506571333673</v>
      </c>
      <c r="AJ997">
        <f t="shared" si="374"/>
        <v>-1.9192477769216735E-2</v>
      </c>
      <c r="AK997">
        <f t="shared" si="375"/>
        <v>2.0177893546708442E-3</v>
      </c>
      <c r="AL997">
        <f t="shared" si="376"/>
        <v>7.400504878085557E-3</v>
      </c>
      <c r="AM997">
        <f t="shared" si="377"/>
        <v>3.7002693269247286E-3</v>
      </c>
      <c r="AN997" s="80">
        <f t="shared" si="382"/>
        <v>5.5946847242161011E-3</v>
      </c>
      <c r="AO997" s="80">
        <f t="shared" si="382"/>
        <v>5.5942288779216968E-3</v>
      </c>
      <c r="AP997" s="80">
        <f t="shared" si="382"/>
        <v>5.5925569914601313E-3</v>
      </c>
      <c r="AQ997" s="80">
        <f t="shared" si="382"/>
        <v>5.586425090611761E-3</v>
      </c>
      <c r="AR997" s="80">
        <f t="shared" si="382"/>
        <v>5.5639354025405052E-3</v>
      </c>
      <c r="AS997" s="80">
        <f t="shared" si="382"/>
        <v>5.4814510416755884E-3</v>
      </c>
      <c r="AT997" s="80">
        <f t="shared" si="382"/>
        <v>5.1789273836108747E-3</v>
      </c>
      <c r="AU997" s="80">
        <f t="shared" si="379"/>
        <v>4.0693807318081809E-3</v>
      </c>
    </row>
    <row r="998" spans="26:64" x14ac:dyDescent="0.2">
      <c r="Z998">
        <f t="shared" si="370"/>
        <v>0</v>
      </c>
      <c r="AA998" s="80">
        <f t="shared" si="371"/>
        <v>3.4471155238050962E-3</v>
      </c>
      <c r="AB998" s="80">
        <f t="shared" si="383"/>
        <v>-9999</v>
      </c>
      <c r="AC998" s="80">
        <f t="shared" si="384"/>
        <v>0</v>
      </c>
      <c r="AD998" s="80">
        <f t="shared" si="380"/>
        <v>-9999</v>
      </c>
      <c r="AE998" s="80">
        <f t="shared" si="385"/>
        <v>0</v>
      </c>
      <c r="AF998">
        <f t="shared" si="381"/>
        <v>-9999</v>
      </c>
      <c r="AG998" s="106"/>
      <c r="AH998">
        <f t="shared" si="372"/>
        <v>-4.7256811237064993E-4</v>
      </c>
      <c r="AI998">
        <f t="shared" si="373"/>
        <v>1.2726506571333673</v>
      </c>
      <c r="AJ998">
        <f t="shared" si="374"/>
        <v>-1.9192477769216735E-2</v>
      </c>
      <c r="AK998">
        <f t="shared" si="375"/>
        <v>2.0177893546708442E-3</v>
      </c>
      <c r="AL998">
        <f t="shared" si="376"/>
        <v>7.400504878085557E-3</v>
      </c>
      <c r="AM998">
        <f t="shared" si="377"/>
        <v>3.7002693269247286E-3</v>
      </c>
      <c r="AN998" s="80">
        <f t="shared" si="382"/>
        <v>5.5946847242161011E-3</v>
      </c>
      <c r="AO998" s="80">
        <f t="shared" si="382"/>
        <v>5.5942288779216968E-3</v>
      </c>
      <c r="AP998" s="80">
        <f t="shared" si="382"/>
        <v>5.5925569914601313E-3</v>
      </c>
      <c r="AQ998" s="80">
        <f t="shared" si="382"/>
        <v>5.586425090611761E-3</v>
      </c>
      <c r="AR998" s="80">
        <f t="shared" si="382"/>
        <v>5.5639354025405052E-3</v>
      </c>
      <c r="AS998" s="80">
        <f t="shared" si="382"/>
        <v>5.4814510416755884E-3</v>
      </c>
      <c r="AT998" s="80">
        <f t="shared" si="382"/>
        <v>5.1789273836108747E-3</v>
      </c>
      <c r="AU998" s="80">
        <f t="shared" si="379"/>
        <v>4.0693807318081809E-3</v>
      </c>
    </row>
    <row r="999" spans="26:64" x14ac:dyDescent="0.2">
      <c r="Z999">
        <f t="shared" si="370"/>
        <v>0</v>
      </c>
      <c r="AA999" s="80">
        <f t="shared" si="371"/>
        <v>3.4471155238050962E-3</v>
      </c>
      <c r="AB999" s="80">
        <f t="shared" si="383"/>
        <v>-9999</v>
      </c>
      <c r="AC999" s="80">
        <f t="shared" si="384"/>
        <v>0</v>
      </c>
      <c r="AD999" s="80">
        <f t="shared" si="380"/>
        <v>-9999</v>
      </c>
      <c r="AE999" s="80">
        <f t="shared" si="385"/>
        <v>0</v>
      </c>
      <c r="AF999">
        <f t="shared" si="381"/>
        <v>-9999</v>
      </c>
      <c r="AG999" s="106"/>
      <c r="AH999">
        <f t="shared" si="372"/>
        <v>-4.7256811237064993E-4</v>
      </c>
      <c r="AI999">
        <f t="shared" si="373"/>
        <v>1.2726506571333673</v>
      </c>
      <c r="AJ999">
        <f t="shared" si="374"/>
        <v>-1.9192477769216735E-2</v>
      </c>
      <c r="AK999">
        <f t="shared" si="375"/>
        <v>2.0177893546708442E-3</v>
      </c>
      <c r="AL999">
        <f t="shared" si="376"/>
        <v>7.400504878085557E-3</v>
      </c>
      <c r="AM999">
        <f t="shared" si="377"/>
        <v>3.7002693269247286E-3</v>
      </c>
      <c r="AN999" s="80">
        <f t="shared" si="382"/>
        <v>5.5946847242161011E-3</v>
      </c>
      <c r="AO999" s="80">
        <f t="shared" si="382"/>
        <v>5.5942288779216968E-3</v>
      </c>
      <c r="AP999" s="80">
        <f t="shared" si="382"/>
        <v>5.5925569914601313E-3</v>
      </c>
      <c r="AQ999" s="80">
        <f t="shared" si="382"/>
        <v>5.586425090611761E-3</v>
      </c>
      <c r="AR999" s="80">
        <f t="shared" si="382"/>
        <v>5.5639354025405052E-3</v>
      </c>
      <c r="AS999" s="80">
        <f t="shared" si="382"/>
        <v>5.4814510416755884E-3</v>
      </c>
      <c r="AT999" s="80">
        <f t="shared" si="382"/>
        <v>5.1789273836108747E-3</v>
      </c>
      <c r="AU999" s="80">
        <f t="shared" si="379"/>
        <v>4.0693807318081809E-3</v>
      </c>
    </row>
    <row r="1000" spans="26:64" x14ac:dyDescent="0.2">
      <c r="Z1000">
        <f t="shared" si="370"/>
        <v>0</v>
      </c>
      <c r="AA1000" s="80">
        <f t="shared" si="371"/>
        <v>3.4471155238050962E-3</v>
      </c>
      <c r="AB1000" s="80">
        <f t="shared" si="383"/>
        <v>-9999</v>
      </c>
      <c r="AC1000" s="80">
        <f t="shared" si="384"/>
        <v>0</v>
      </c>
      <c r="AD1000" s="80">
        <f t="shared" si="380"/>
        <v>-9999</v>
      </c>
      <c r="AE1000" s="80">
        <f t="shared" si="385"/>
        <v>0</v>
      </c>
      <c r="AF1000">
        <f t="shared" si="381"/>
        <v>-9999</v>
      </c>
      <c r="AG1000" s="106"/>
      <c r="AH1000">
        <f t="shared" si="372"/>
        <v>-4.7256811237064993E-4</v>
      </c>
      <c r="AI1000">
        <f t="shared" si="373"/>
        <v>1.2726506571333673</v>
      </c>
      <c r="AJ1000">
        <f t="shared" si="374"/>
        <v>-1.9192477769216735E-2</v>
      </c>
      <c r="AK1000">
        <f t="shared" si="375"/>
        <v>2.0177893546708442E-3</v>
      </c>
      <c r="AL1000">
        <f t="shared" si="376"/>
        <v>7.400504878085557E-3</v>
      </c>
      <c r="AM1000">
        <f t="shared" si="377"/>
        <v>3.7002693269247286E-3</v>
      </c>
      <c r="AN1000" s="80">
        <f t="shared" si="382"/>
        <v>5.5946847242161011E-3</v>
      </c>
      <c r="AO1000" s="80">
        <f t="shared" si="382"/>
        <v>5.5942288779216968E-3</v>
      </c>
      <c r="AP1000" s="80">
        <f t="shared" si="382"/>
        <v>5.5925569914601313E-3</v>
      </c>
      <c r="AQ1000" s="80">
        <f t="shared" si="382"/>
        <v>5.586425090611761E-3</v>
      </c>
      <c r="AR1000" s="80">
        <f t="shared" si="382"/>
        <v>5.5639354025405052E-3</v>
      </c>
      <c r="AS1000" s="80">
        <f t="shared" si="382"/>
        <v>5.4814510416755884E-3</v>
      </c>
      <c r="AT1000" s="80">
        <f t="shared" si="382"/>
        <v>5.1789273836108747E-3</v>
      </c>
      <c r="AU1000" s="80">
        <f t="shared" si="379"/>
        <v>4.0693807318081809E-3</v>
      </c>
    </row>
    <row r="1001" spans="26:64" x14ac:dyDescent="0.2">
      <c r="Z1001">
        <f t="shared" si="370"/>
        <v>0</v>
      </c>
      <c r="AA1001" s="80">
        <f t="shared" si="371"/>
        <v>3.4471155238050962E-3</v>
      </c>
      <c r="AB1001" s="80">
        <f t="shared" si="383"/>
        <v>-9999</v>
      </c>
      <c r="AC1001" s="80">
        <f t="shared" si="384"/>
        <v>0</v>
      </c>
      <c r="AD1001" s="80">
        <f t="shared" si="380"/>
        <v>-9999</v>
      </c>
      <c r="AE1001" s="80">
        <f t="shared" si="385"/>
        <v>0</v>
      </c>
      <c r="AF1001">
        <f t="shared" si="381"/>
        <v>-9999</v>
      </c>
      <c r="AG1001" s="106"/>
      <c r="AH1001">
        <f t="shared" si="372"/>
        <v>-4.7256811237064993E-4</v>
      </c>
      <c r="AI1001">
        <f t="shared" si="373"/>
        <v>1.2726506571333673</v>
      </c>
      <c r="AJ1001">
        <f t="shared" si="374"/>
        <v>-1.9192477769216735E-2</v>
      </c>
      <c r="AK1001">
        <f t="shared" si="375"/>
        <v>2.0177893546708442E-3</v>
      </c>
      <c r="AL1001">
        <f t="shared" si="376"/>
        <v>7.400504878085557E-3</v>
      </c>
      <c r="AM1001">
        <f t="shared" si="377"/>
        <v>3.7002693269247286E-3</v>
      </c>
      <c r="AN1001" s="80">
        <f t="shared" si="382"/>
        <v>5.5946847242161011E-3</v>
      </c>
      <c r="AO1001" s="80">
        <f t="shared" si="382"/>
        <v>5.5942288779216968E-3</v>
      </c>
      <c r="AP1001" s="80">
        <f t="shared" si="382"/>
        <v>5.5925569914601313E-3</v>
      </c>
      <c r="AQ1001" s="80">
        <f t="shared" si="382"/>
        <v>5.586425090611761E-3</v>
      </c>
      <c r="AR1001" s="80">
        <f t="shared" si="382"/>
        <v>5.5639354025405052E-3</v>
      </c>
      <c r="AS1001" s="80">
        <f t="shared" si="382"/>
        <v>5.4814510416755884E-3</v>
      </c>
      <c r="AT1001" s="80">
        <f t="shared" si="382"/>
        <v>5.1789273836108747E-3</v>
      </c>
      <c r="AU1001" s="80">
        <f t="shared" si="379"/>
        <v>4.0693807318081809E-3</v>
      </c>
    </row>
    <row r="1002" spans="26:64" x14ac:dyDescent="0.2">
      <c r="Z1002">
        <f t="shared" si="370"/>
        <v>0</v>
      </c>
      <c r="AA1002" s="80">
        <f t="shared" si="371"/>
        <v>3.4471155238050962E-3</v>
      </c>
      <c r="AB1002" s="80">
        <f t="shared" si="383"/>
        <v>-9999</v>
      </c>
      <c r="AC1002" s="80">
        <f t="shared" si="384"/>
        <v>0</v>
      </c>
      <c r="AD1002" s="80">
        <f t="shared" si="380"/>
        <v>-9999</v>
      </c>
      <c r="AE1002" s="80">
        <f t="shared" si="385"/>
        <v>0</v>
      </c>
      <c r="AF1002">
        <f t="shared" si="381"/>
        <v>-9999</v>
      </c>
      <c r="AG1002" s="106"/>
      <c r="AH1002">
        <f t="shared" si="372"/>
        <v>-4.7256811237064993E-4</v>
      </c>
      <c r="AI1002">
        <f t="shared" si="373"/>
        <v>1.2726506571333673</v>
      </c>
      <c r="AJ1002">
        <f t="shared" si="374"/>
        <v>-1.9192477769216735E-2</v>
      </c>
      <c r="AK1002">
        <f t="shared" si="375"/>
        <v>2.0177893546708442E-3</v>
      </c>
      <c r="AL1002">
        <f t="shared" si="376"/>
        <v>7.400504878085557E-3</v>
      </c>
      <c r="AM1002">
        <f t="shared" si="377"/>
        <v>3.7002693269247286E-3</v>
      </c>
      <c r="AN1002" s="80">
        <f t="shared" si="382"/>
        <v>5.5946847242161011E-3</v>
      </c>
      <c r="AO1002" s="80">
        <f t="shared" si="382"/>
        <v>5.5942288779216968E-3</v>
      </c>
      <c r="AP1002" s="80">
        <f t="shared" si="382"/>
        <v>5.5925569914601313E-3</v>
      </c>
      <c r="AQ1002" s="80">
        <f t="shared" si="382"/>
        <v>5.586425090611761E-3</v>
      </c>
      <c r="AR1002" s="80">
        <f t="shared" si="382"/>
        <v>5.5639354025405052E-3</v>
      </c>
      <c r="AS1002" s="80">
        <f t="shared" si="382"/>
        <v>5.4814510416755884E-3</v>
      </c>
      <c r="AT1002" s="80">
        <f t="shared" si="382"/>
        <v>5.1789273836108747E-3</v>
      </c>
      <c r="AU1002" s="80">
        <f t="shared" si="379"/>
        <v>4.0693807318081809E-3</v>
      </c>
    </row>
    <row r="1003" spans="26:64" x14ac:dyDescent="0.2">
      <c r="Z1003">
        <f t="shared" si="370"/>
        <v>0</v>
      </c>
      <c r="AA1003" s="80">
        <f t="shared" si="371"/>
        <v>3.4471155238050962E-3</v>
      </c>
      <c r="AB1003" s="80">
        <f t="shared" si="383"/>
        <v>-9999</v>
      </c>
      <c r="AC1003" s="80">
        <f t="shared" si="384"/>
        <v>0</v>
      </c>
      <c r="AD1003" s="80">
        <f t="shared" si="380"/>
        <v>-9999</v>
      </c>
      <c r="AE1003" s="80">
        <f t="shared" si="385"/>
        <v>0</v>
      </c>
      <c r="AF1003">
        <f t="shared" si="381"/>
        <v>-9999</v>
      </c>
      <c r="AG1003" s="106"/>
      <c r="AH1003">
        <f t="shared" si="372"/>
        <v>-4.7256811237064993E-4</v>
      </c>
      <c r="AI1003">
        <f t="shared" si="373"/>
        <v>1.2726506571333673</v>
      </c>
      <c r="AJ1003">
        <f t="shared" si="374"/>
        <v>-1.9192477769216735E-2</v>
      </c>
      <c r="AK1003">
        <f t="shared" si="375"/>
        <v>2.0177893546708442E-3</v>
      </c>
      <c r="AL1003">
        <f t="shared" si="376"/>
        <v>7.400504878085557E-3</v>
      </c>
      <c r="AM1003">
        <f t="shared" si="377"/>
        <v>3.7002693269247286E-3</v>
      </c>
      <c r="AN1003" s="80">
        <f t="shared" si="382"/>
        <v>5.5946847242161011E-3</v>
      </c>
      <c r="AO1003" s="80">
        <f t="shared" si="382"/>
        <v>5.5942288779216968E-3</v>
      </c>
      <c r="AP1003" s="80">
        <f t="shared" si="382"/>
        <v>5.5925569914601313E-3</v>
      </c>
      <c r="AQ1003" s="80">
        <f t="shared" si="382"/>
        <v>5.586425090611761E-3</v>
      </c>
      <c r="AR1003" s="80">
        <f t="shared" si="382"/>
        <v>5.5639354025405052E-3</v>
      </c>
      <c r="AS1003" s="80">
        <f t="shared" si="382"/>
        <v>5.4814510416755884E-3</v>
      </c>
      <c r="AT1003" s="80">
        <f t="shared" si="382"/>
        <v>5.1789273836108747E-3</v>
      </c>
      <c r="AU1003" s="80">
        <f t="shared" si="379"/>
        <v>4.0693807318081809E-3</v>
      </c>
      <c r="AV1003" s="80"/>
      <c r="AW1003" s="80"/>
      <c r="AX1003" s="80"/>
      <c r="AY1003" s="80"/>
      <c r="AZ1003" s="80"/>
      <c r="BA1003" s="80"/>
      <c r="BB1003" s="80"/>
      <c r="BC1003" s="80"/>
      <c r="BD1003" s="80"/>
      <c r="BE1003" s="80"/>
      <c r="BF1003" s="80"/>
      <c r="BG1003" s="80"/>
      <c r="BH1003" s="80"/>
      <c r="BI1003" s="80"/>
      <c r="BJ1003" s="80"/>
      <c r="BK1003" s="80"/>
      <c r="BL1003" s="80"/>
    </row>
    <row r="1004" spans="26:64" x14ac:dyDescent="0.2">
      <c r="Z1004">
        <f t="shared" si="370"/>
        <v>0</v>
      </c>
      <c r="AA1004" s="80">
        <f t="shared" si="371"/>
        <v>3.4471155238050962E-3</v>
      </c>
      <c r="AB1004" s="80">
        <f t="shared" si="383"/>
        <v>-9999</v>
      </c>
      <c r="AC1004" s="80">
        <f t="shared" si="384"/>
        <v>0</v>
      </c>
      <c r="AD1004" s="80">
        <f t="shared" si="380"/>
        <v>-9999</v>
      </c>
      <c r="AE1004" s="80">
        <f t="shared" si="385"/>
        <v>0</v>
      </c>
      <c r="AF1004">
        <f t="shared" si="381"/>
        <v>-9999</v>
      </c>
      <c r="AG1004" s="106"/>
      <c r="AH1004">
        <f t="shared" si="372"/>
        <v>-4.7256811237064993E-4</v>
      </c>
      <c r="AI1004">
        <f t="shared" si="373"/>
        <v>1.2726506571333673</v>
      </c>
      <c r="AJ1004">
        <f t="shared" si="374"/>
        <v>-1.9192477769216735E-2</v>
      </c>
      <c r="AK1004">
        <f t="shared" si="375"/>
        <v>2.0177893546708442E-3</v>
      </c>
      <c r="AL1004">
        <f t="shared" si="376"/>
        <v>7.400504878085557E-3</v>
      </c>
      <c r="AM1004">
        <f t="shared" si="377"/>
        <v>3.7002693269247286E-3</v>
      </c>
      <c r="AN1004" s="80">
        <f t="shared" si="382"/>
        <v>5.5946847242161011E-3</v>
      </c>
      <c r="AO1004" s="80">
        <f t="shared" si="382"/>
        <v>5.5942288779216968E-3</v>
      </c>
      <c r="AP1004" s="80">
        <f t="shared" si="382"/>
        <v>5.5925569914601313E-3</v>
      </c>
      <c r="AQ1004" s="80">
        <f t="shared" si="382"/>
        <v>5.586425090611761E-3</v>
      </c>
      <c r="AR1004" s="80">
        <f t="shared" si="382"/>
        <v>5.5639354025405052E-3</v>
      </c>
      <c r="AS1004" s="80">
        <f t="shared" si="382"/>
        <v>5.4814510416755884E-3</v>
      </c>
      <c r="AT1004" s="80">
        <f t="shared" si="382"/>
        <v>5.1789273836108747E-3</v>
      </c>
      <c r="AU1004" s="80">
        <f t="shared" si="379"/>
        <v>4.0693807318081809E-3</v>
      </c>
    </row>
    <row r="1005" spans="26:64" x14ac:dyDescent="0.2">
      <c r="Z1005">
        <f t="shared" si="370"/>
        <v>0</v>
      </c>
      <c r="AA1005" s="80">
        <f t="shared" si="371"/>
        <v>3.4471155238050962E-3</v>
      </c>
      <c r="AB1005" s="80">
        <f t="shared" si="383"/>
        <v>-9999</v>
      </c>
      <c r="AC1005" s="80">
        <f t="shared" si="384"/>
        <v>0</v>
      </c>
      <c r="AD1005" s="80">
        <f t="shared" si="380"/>
        <v>-9999</v>
      </c>
      <c r="AE1005" s="80">
        <f t="shared" si="385"/>
        <v>0</v>
      </c>
      <c r="AF1005">
        <f t="shared" si="381"/>
        <v>-9999</v>
      </c>
      <c r="AG1005" s="106"/>
      <c r="AH1005">
        <f t="shared" si="372"/>
        <v>-4.7256811237064993E-4</v>
      </c>
      <c r="AI1005">
        <f t="shared" si="373"/>
        <v>1.2726506571333673</v>
      </c>
      <c r="AJ1005">
        <f t="shared" si="374"/>
        <v>-1.9192477769216735E-2</v>
      </c>
      <c r="AK1005">
        <f t="shared" si="375"/>
        <v>2.0177893546708442E-3</v>
      </c>
      <c r="AL1005">
        <f t="shared" si="376"/>
        <v>7.400504878085557E-3</v>
      </c>
      <c r="AM1005">
        <f t="shared" si="377"/>
        <v>3.7002693269247286E-3</v>
      </c>
      <c r="AN1005" s="80">
        <f t="shared" si="382"/>
        <v>5.5946847242161011E-3</v>
      </c>
      <c r="AO1005" s="80">
        <f t="shared" si="382"/>
        <v>5.5942288779216968E-3</v>
      </c>
      <c r="AP1005" s="80">
        <f t="shared" si="382"/>
        <v>5.5925569914601313E-3</v>
      </c>
      <c r="AQ1005" s="80">
        <f t="shared" si="382"/>
        <v>5.586425090611761E-3</v>
      </c>
      <c r="AR1005" s="80">
        <f t="shared" si="382"/>
        <v>5.5639354025405052E-3</v>
      </c>
      <c r="AS1005" s="80">
        <f t="shared" si="382"/>
        <v>5.4814510416755884E-3</v>
      </c>
      <c r="AT1005" s="80">
        <f t="shared" si="382"/>
        <v>5.1789273836108747E-3</v>
      </c>
      <c r="AU1005" s="80">
        <f t="shared" si="379"/>
        <v>4.0693807318081809E-3</v>
      </c>
    </row>
    <row r="1006" spans="26:64" x14ac:dyDescent="0.2">
      <c r="Z1006">
        <f t="shared" si="370"/>
        <v>0</v>
      </c>
      <c r="AA1006" s="80">
        <f t="shared" si="371"/>
        <v>3.4471155238050962E-3</v>
      </c>
      <c r="AB1006" s="80">
        <f t="shared" si="383"/>
        <v>-9999</v>
      </c>
      <c r="AC1006" s="80">
        <f t="shared" si="384"/>
        <v>0</v>
      </c>
      <c r="AD1006" s="80">
        <f t="shared" si="380"/>
        <v>-9999</v>
      </c>
      <c r="AE1006" s="80">
        <f t="shared" si="385"/>
        <v>0</v>
      </c>
      <c r="AF1006">
        <f t="shared" si="381"/>
        <v>-9999</v>
      </c>
      <c r="AG1006" s="106"/>
      <c r="AH1006">
        <f t="shared" si="372"/>
        <v>-4.7256811237064993E-4</v>
      </c>
      <c r="AI1006">
        <f t="shared" si="373"/>
        <v>1.2726506571333673</v>
      </c>
      <c r="AJ1006">
        <f t="shared" si="374"/>
        <v>-1.9192477769216735E-2</v>
      </c>
      <c r="AK1006">
        <f t="shared" si="375"/>
        <v>2.0177893546708442E-3</v>
      </c>
      <c r="AL1006">
        <f t="shared" si="376"/>
        <v>7.400504878085557E-3</v>
      </c>
      <c r="AM1006">
        <f t="shared" si="377"/>
        <v>3.7002693269247286E-3</v>
      </c>
      <c r="AN1006" s="80">
        <f t="shared" si="382"/>
        <v>5.5946847242161011E-3</v>
      </c>
      <c r="AO1006" s="80">
        <f t="shared" si="382"/>
        <v>5.5942288779216968E-3</v>
      </c>
      <c r="AP1006" s="80">
        <f t="shared" si="382"/>
        <v>5.5925569914601313E-3</v>
      </c>
      <c r="AQ1006" s="80">
        <f t="shared" si="382"/>
        <v>5.586425090611761E-3</v>
      </c>
      <c r="AR1006" s="80">
        <f t="shared" si="382"/>
        <v>5.5639354025405052E-3</v>
      </c>
      <c r="AS1006" s="80">
        <f t="shared" si="382"/>
        <v>5.4814510416755884E-3</v>
      </c>
      <c r="AT1006" s="80">
        <f t="shared" si="382"/>
        <v>5.1789273836108747E-3</v>
      </c>
      <c r="AU1006" s="80">
        <f t="shared" si="379"/>
        <v>4.0693807318081809E-3</v>
      </c>
    </row>
    <row r="1007" spans="26:64" x14ac:dyDescent="0.2">
      <c r="Z1007">
        <f t="shared" si="370"/>
        <v>0</v>
      </c>
      <c r="AA1007" s="80">
        <f t="shared" si="371"/>
        <v>3.4471155238050962E-3</v>
      </c>
      <c r="AB1007" s="80">
        <f t="shared" si="383"/>
        <v>-9999</v>
      </c>
      <c r="AC1007" s="80">
        <f t="shared" si="384"/>
        <v>0</v>
      </c>
      <c r="AD1007" s="80">
        <f t="shared" si="380"/>
        <v>-9999</v>
      </c>
      <c r="AE1007" s="80">
        <f t="shared" si="385"/>
        <v>0</v>
      </c>
      <c r="AF1007">
        <f t="shared" si="381"/>
        <v>-9999</v>
      </c>
      <c r="AG1007" s="106"/>
      <c r="AH1007">
        <f t="shared" si="372"/>
        <v>-4.7256811237064993E-4</v>
      </c>
      <c r="AI1007">
        <f t="shared" si="373"/>
        <v>1.2726506571333673</v>
      </c>
      <c r="AJ1007">
        <f t="shared" si="374"/>
        <v>-1.9192477769216735E-2</v>
      </c>
      <c r="AK1007">
        <f t="shared" si="375"/>
        <v>2.0177893546708442E-3</v>
      </c>
      <c r="AL1007">
        <f t="shared" si="376"/>
        <v>7.400504878085557E-3</v>
      </c>
      <c r="AM1007">
        <f t="shared" si="377"/>
        <v>3.7002693269247286E-3</v>
      </c>
      <c r="AN1007" s="80">
        <f t="shared" si="382"/>
        <v>5.5946847242161011E-3</v>
      </c>
      <c r="AO1007" s="80">
        <f t="shared" si="382"/>
        <v>5.5942288779216968E-3</v>
      </c>
      <c r="AP1007" s="80">
        <f t="shared" si="382"/>
        <v>5.5925569914601313E-3</v>
      </c>
      <c r="AQ1007" s="80">
        <f t="shared" si="382"/>
        <v>5.586425090611761E-3</v>
      </c>
      <c r="AR1007" s="80">
        <f t="shared" si="382"/>
        <v>5.5639354025405052E-3</v>
      </c>
      <c r="AS1007" s="80">
        <f t="shared" si="382"/>
        <v>5.4814510416755884E-3</v>
      </c>
      <c r="AT1007" s="80">
        <f t="shared" si="382"/>
        <v>5.1789273836108747E-3</v>
      </c>
      <c r="AU1007" s="80">
        <f t="shared" si="379"/>
        <v>4.0693807318081809E-3</v>
      </c>
    </row>
    <row r="1008" spans="26:64" x14ac:dyDescent="0.2">
      <c r="Z1008">
        <f t="shared" si="370"/>
        <v>0</v>
      </c>
      <c r="AA1008" s="80">
        <f t="shared" si="371"/>
        <v>3.4471155238050962E-3</v>
      </c>
      <c r="AB1008" s="80">
        <f t="shared" si="383"/>
        <v>-9999</v>
      </c>
      <c r="AC1008" s="80">
        <f t="shared" si="384"/>
        <v>0</v>
      </c>
      <c r="AD1008" s="80">
        <f t="shared" si="380"/>
        <v>-9999</v>
      </c>
      <c r="AE1008" s="80">
        <f t="shared" si="385"/>
        <v>0</v>
      </c>
      <c r="AF1008">
        <f t="shared" si="381"/>
        <v>-9999</v>
      </c>
      <c r="AG1008" s="106"/>
      <c r="AH1008">
        <f t="shared" si="372"/>
        <v>-4.7256811237064993E-4</v>
      </c>
      <c r="AI1008">
        <f t="shared" si="373"/>
        <v>1.2726506571333673</v>
      </c>
      <c r="AJ1008">
        <f t="shared" si="374"/>
        <v>-1.9192477769216735E-2</v>
      </c>
      <c r="AK1008">
        <f t="shared" si="375"/>
        <v>2.0177893546708442E-3</v>
      </c>
      <c r="AL1008">
        <f t="shared" si="376"/>
        <v>7.400504878085557E-3</v>
      </c>
      <c r="AM1008">
        <f t="shared" si="377"/>
        <v>3.7002693269247286E-3</v>
      </c>
      <c r="AN1008" s="80">
        <f t="shared" si="382"/>
        <v>5.5946847242161011E-3</v>
      </c>
      <c r="AO1008" s="80">
        <f t="shared" si="382"/>
        <v>5.5942288779216968E-3</v>
      </c>
      <c r="AP1008" s="80">
        <f t="shared" si="382"/>
        <v>5.5925569914601313E-3</v>
      </c>
      <c r="AQ1008" s="80">
        <f t="shared" si="382"/>
        <v>5.586425090611761E-3</v>
      </c>
      <c r="AR1008" s="80">
        <f t="shared" si="382"/>
        <v>5.5639354025405052E-3</v>
      </c>
      <c r="AS1008" s="80">
        <f t="shared" si="382"/>
        <v>5.4814510416755884E-3</v>
      </c>
      <c r="AT1008" s="80">
        <f t="shared" si="382"/>
        <v>5.1789273836108747E-3</v>
      </c>
      <c r="AU1008" s="80">
        <f t="shared" si="379"/>
        <v>4.0693807318081809E-3</v>
      </c>
    </row>
    <row r="1009" spans="26:47" x14ac:dyDescent="0.2">
      <c r="Z1009">
        <f t="shared" si="370"/>
        <v>0</v>
      </c>
      <c r="AA1009" s="80">
        <f t="shared" si="371"/>
        <v>3.4471155238050962E-3</v>
      </c>
      <c r="AB1009" s="80">
        <f t="shared" si="383"/>
        <v>-9999</v>
      </c>
      <c r="AC1009" s="80">
        <f t="shared" si="384"/>
        <v>0</v>
      </c>
      <c r="AD1009" s="80">
        <f t="shared" si="380"/>
        <v>-9999</v>
      </c>
      <c r="AE1009" s="80">
        <f t="shared" si="385"/>
        <v>0</v>
      </c>
      <c r="AF1009">
        <f t="shared" si="381"/>
        <v>-9999</v>
      </c>
      <c r="AG1009" s="106"/>
      <c r="AH1009">
        <f t="shared" si="372"/>
        <v>-4.7256811237064993E-4</v>
      </c>
      <c r="AI1009">
        <f t="shared" si="373"/>
        <v>1.2726506571333673</v>
      </c>
      <c r="AJ1009">
        <f t="shared" si="374"/>
        <v>-1.9192477769216735E-2</v>
      </c>
      <c r="AK1009">
        <f t="shared" si="375"/>
        <v>2.0177893546708442E-3</v>
      </c>
      <c r="AL1009">
        <f t="shared" si="376"/>
        <v>7.400504878085557E-3</v>
      </c>
      <c r="AM1009">
        <f t="shared" si="377"/>
        <v>3.7002693269247286E-3</v>
      </c>
      <c r="AN1009" s="80">
        <f t="shared" ref="AN1009:AT1024" si="386">$AU1009+$AB$7*SIN(AO1009)</f>
        <v>5.5946847242161011E-3</v>
      </c>
      <c r="AO1009" s="80">
        <f t="shared" si="386"/>
        <v>5.5942288779216968E-3</v>
      </c>
      <c r="AP1009" s="80">
        <f t="shared" si="386"/>
        <v>5.5925569914601313E-3</v>
      </c>
      <c r="AQ1009" s="80">
        <f t="shared" si="386"/>
        <v>5.586425090611761E-3</v>
      </c>
      <c r="AR1009" s="80">
        <f t="shared" si="386"/>
        <v>5.5639354025405052E-3</v>
      </c>
      <c r="AS1009" s="80">
        <f t="shared" si="386"/>
        <v>5.4814510416755884E-3</v>
      </c>
      <c r="AT1009" s="80">
        <f t="shared" si="386"/>
        <v>5.1789273836108747E-3</v>
      </c>
      <c r="AU1009" s="80">
        <f t="shared" si="379"/>
        <v>4.0693807318081809E-3</v>
      </c>
    </row>
    <row r="1010" spans="26:47" x14ac:dyDescent="0.2">
      <c r="Z1010">
        <f t="shared" si="370"/>
        <v>0</v>
      </c>
      <c r="AA1010" s="80">
        <f t="shared" si="371"/>
        <v>3.4471155238050962E-3</v>
      </c>
      <c r="AB1010" s="80">
        <f t="shared" si="383"/>
        <v>-9999</v>
      </c>
      <c r="AC1010" s="80">
        <f t="shared" si="384"/>
        <v>0</v>
      </c>
      <c r="AD1010" s="80">
        <f t="shared" si="380"/>
        <v>-9999</v>
      </c>
      <c r="AE1010" s="80">
        <f t="shared" si="385"/>
        <v>0</v>
      </c>
      <c r="AF1010">
        <f t="shared" si="381"/>
        <v>-9999</v>
      </c>
      <c r="AG1010" s="106"/>
      <c r="AH1010">
        <f t="shared" si="372"/>
        <v>-4.7256811237064993E-4</v>
      </c>
      <c r="AI1010">
        <f t="shared" si="373"/>
        <v>1.2726506571333673</v>
      </c>
      <c r="AJ1010">
        <f t="shared" si="374"/>
        <v>-1.9192477769216735E-2</v>
      </c>
      <c r="AK1010">
        <f t="shared" si="375"/>
        <v>2.0177893546708442E-3</v>
      </c>
      <c r="AL1010">
        <f t="shared" si="376"/>
        <v>7.400504878085557E-3</v>
      </c>
      <c r="AM1010">
        <f t="shared" si="377"/>
        <v>3.7002693269247286E-3</v>
      </c>
      <c r="AN1010" s="80">
        <f t="shared" si="386"/>
        <v>5.5946847242161011E-3</v>
      </c>
      <c r="AO1010" s="80">
        <f t="shared" si="386"/>
        <v>5.5942288779216968E-3</v>
      </c>
      <c r="AP1010" s="80">
        <f t="shared" si="386"/>
        <v>5.5925569914601313E-3</v>
      </c>
      <c r="AQ1010" s="80">
        <f t="shared" si="386"/>
        <v>5.586425090611761E-3</v>
      </c>
      <c r="AR1010" s="80">
        <f t="shared" si="386"/>
        <v>5.5639354025405052E-3</v>
      </c>
      <c r="AS1010" s="80">
        <f t="shared" si="386"/>
        <v>5.4814510416755884E-3</v>
      </c>
      <c r="AT1010" s="80">
        <f t="shared" si="386"/>
        <v>5.1789273836108747E-3</v>
      </c>
      <c r="AU1010" s="80">
        <f t="shared" si="379"/>
        <v>4.0693807318081809E-3</v>
      </c>
    </row>
    <row r="1011" spans="26:47" x14ac:dyDescent="0.2">
      <c r="Z1011">
        <f t="shared" si="370"/>
        <v>0</v>
      </c>
      <c r="AA1011" s="80">
        <f t="shared" si="371"/>
        <v>3.4471155238050962E-3</v>
      </c>
      <c r="AB1011" s="80">
        <f t="shared" si="383"/>
        <v>-9999</v>
      </c>
      <c r="AC1011" s="80">
        <f t="shared" si="384"/>
        <v>0</v>
      </c>
      <c r="AD1011" s="80">
        <f t="shared" si="380"/>
        <v>-9999</v>
      </c>
      <c r="AE1011" s="80">
        <f t="shared" si="385"/>
        <v>0</v>
      </c>
      <c r="AF1011">
        <f t="shared" si="381"/>
        <v>-9999</v>
      </c>
      <c r="AG1011" s="106"/>
      <c r="AH1011">
        <f t="shared" si="372"/>
        <v>-4.7256811237064993E-4</v>
      </c>
      <c r="AI1011">
        <f t="shared" si="373"/>
        <v>1.2726506571333673</v>
      </c>
      <c r="AJ1011">
        <f t="shared" si="374"/>
        <v>-1.9192477769216735E-2</v>
      </c>
      <c r="AK1011">
        <f t="shared" si="375"/>
        <v>2.0177893546708442E-3</v>
      </c>
      <c r="AL1011">
        <f t="shared" si="376"/>
        <v>7.400504878085557E-3</v>
      </c>
      <c r="AM1011">
        <f t="shared" si="377"/>
        <v>3.7002693269247286E-3</v>
      </c>
      <c r="AN1011" s="80">
        <f t="shared" si="386"/>
        <v>5.5946847242161011E-3</v>
      </c>
      <c r="AO1011" s="80">
        <f t="shared" si="386"/>
        <v>5.5942288779216968E-3</v>
      </c>
      <c r="AP1011" s="80">
        <f t="shared" si="386"/>
        <v>5.5925569914601313E-3</v>
      </c>
      <c r="AQ1011" s="80">
        <f t="shared" si="386"/>
        <v>5.586425090611761E-3</v>
      </c>
      <c r="AR1011" s="80">
        <f t="shared" si="386"/>
        <v>5.5639354025405052E-3</v>
      </c>
      <c r="AS1011" s="80">
        <f t="shared" si="386"/>
        <v>5.4814510416755884E-3</v>
      </c>
      <c r="AT1011" s="80">
        <f t="shared" si="386"/>
        <v>5.1789273836108747E-3</v>
      </c>
      <c r="AU1011" s="80">
        <f t="shared" si="379"/>
        <v>4.0693807318081809E-3</v>
      </c>
    </row>
    <row r="1012" spans="26:47" x14ac:dyDescent="0.2">
      <c r="Z1012">
        <f t="shared" si="370"/>
        <v>0</v>
      </c>
      <c r="AA1012" s="80">
        <f t="shared" si="371"/>
        <v>3.4471155238050962E-3</v>
      </c>
      <c r="AB1012" s="80">
        <f t="shared" si="383"/>
        <v>-9999</v>
      </c>
      <c r="AC1012" s="80">
        <f t="shared" si="384"/>
        <v>0</v>
      </c>
      <c r="AD1012" s="80">
        <f t="shared" si="380"/>
        <v>-9999</v>
      </c>
      <c r="AE1012" s="80">
        <f t="shared" si="385"/>
        <v>0</v>
      </c>
      <c r="AF1012">
        <f t="shared" si="381"/>
        <v>-9999</v>
      </c>
      <c r="AG1012" s="106"/>
      <c r="AH1012">
        <f t="shared" si="372"/>
        <v>-4.7256811237064993E-4</v>
      </c>
      <c r="AI1012">
        <f t="shared" si="373"/>
        <v>1.2726506571333673</v>
      </c>
      <c r="AJ1012">
        <f t="shared" si="374"/>
        <v>-1.9192477769216735E-2</v>
      </c>
      <c r="AK1012">
        <f t="shared" si="375"/>
        <v>2.0177893546708442E-3</v>
      </c>
      <c r="AL1012">
        <f t="shared" si="376"/>
        <v>7.400504878085557E-3</v>
      </c>
      <c r="AM1012">
        <f t="shared" si="377"/>
        <v>3.7002693269247286E-3</v>
      </c>
      <c r="AN1012" s="80">
        <f t="shared" si="386"/>
        <v>5.5946847242161011E-3</v>
      </c>
      <c r="AO1012" s="80">
        <f t="shared" si="386"/>
        <v>5.5942288779216968E-3</v>
      </c>
      <c r="AP1012" s="80">
        <f t="shared" si="386"/>
        <v>5.5925569914601313E-3</v>
      </c>
      <c r="AQ1012" s="80">
        <f t="shared" si="386"/>
        <v>5.586425090611761E-3</v>
      </c>
      <c r="AR1012" s="80">
        <f t="shared" si="386"/>
        <v>5.5639354025405052E-3</v>
      </c>
      <c r="AS1012" s="80">
        <f t="shared" si="386"/>
        <v>5.4814510416755884E-3</v>
      </c>
      <c r="AT1012" s="80">
        <f t="shared" si="386"/>
        <v>5.1789273836108747E-3</v>
      </c>
      <c r="AU1012" s="80">
        <f t="shared" si="379"/>
        <v>4.0693807318081809E-3</v>
      </c>
    </row>
    <row r="1013" spans="26:47" x14ac:dyDescent="0.2">
      <c r="Z1013">
        <f t="shared" si="370"/>
        <v>0</v>
      </c>
      <c r="AA1013" s="80">
        <f t="shared" si="371"/>
        <v>3.4471155238050962E-3</v>
      </c>
      <c r="AB1013" s="80">
        <f t="shared" si="383"/>
        <v>-9999</v>
      </c>
      <c r="AC1013" s="80">
        <f t="shared" si="384"/>
        <v>0</v>
      </c>
      <c r="AD1013" s="80">
        <f t="shared" si="380"/>
        <v>-9999</v>
      </c>
      <c r="AE1013" s="80">
        <f t="shared" si="385"/>
        <v>0</v>
      </c>
      <c r="AF1013">
        <f t="shared" si="381"/>
        <v>-9999</v>
      </c>
      <c r="AG1013" s="106"/>
      <c r="AH1013">
        <f t="shared" si="372"/>
        <v>-4.7256811237064993E-4</v>
      </c>
      <c r="AI1013">
        <f t="shared" si="373"/>
        <v>1.2726506571333673</v>
      </c>
      <c r="AJ1013">
        <f t="shared" si="374"/>
        <v>-1.9192477769216735E-2</v>
      </c>
      <c r="AK1013">
        <f t="shared" si="375"/>
        <v>2.0177893546708442E-3</v>
      </c>
      <c r="AL1013">
        <f t="shared" si="376"/>
        <v>7.400504878085557E-3</v>
      </c>
      <c r="AM1013">
        <f t="shared" si="377"/>
        <v>3.7002693269247286E-3</v>
      </c>
      <c r="AN1013" s="80">
        <f t="shared" si="386"/>
        <v>5.5946847242161011E-3</v>
      </c>
      <c r="AO1013" s="80">
        <f t="shared" si="386"/>
        <v>5.5942288779216968E-3</v>
      </c>
      <c r="AP1013" s="80">
        <f t="shared" si="386"/>
        <v>5.5925569914601313E-3</v>
      </c>
      <c r="AQ1013" s="80">
        <f t="shared" si="386"/>
        <v>5.586425090611761E-3</v>
      </c>
      <c r="AR1013" s="80">
        <f t="shared" si="386"/>
        <v>5.5639354025405052E-3</v>
      </c>
      <c r="AS1013" s="80">
        <f t="shared" si="386"/>
        <v>5.4814510416755884E-3</v>
      </c>
      <c r="AT1013" s="80">
        <f t="shared" si="386"/>
        <v>5.1789273836108747E-3</v>
      </c>
      <c r="AU1013" s="80">
        <f t="shared" si="379"/>
        <v>4.0693807318081809E-3</v>
      </c>
    </row>
    <row r="1014" spans="26:47" x14ac:dyDescent="0.2">
      <c r="Z1014">
        <f t="shared" si="370"/>
        <v>0</v>
      </c>
      <c r="AA1014" s="80">
        <f t="shared" si="371"/>
        <v>3.4471155238050962E-3</v>
      </c>
      <c r="AB1014" s="80">
        <f t="shared" si="383"/>
        <v>-9999</v>
      </c>
      <c r="AC1014" s="80">
        <f t="shared" si="384"/>
        <v>0</v>
      </c>
      <c r="AD1014" s="80">
        <f t="shared" si="380"/>
        <v>-9999</v>
      </c>
      <c r="AE1014" s="80">
        <f t="shared" si="385"/>
        <v>0</v>
      </c>
      <c r="AF1014">
        <f t="shared" si="381"/>
        <v>-9999</v>
      </c>
      <c r="AG1014" s="106"/>
      <c r="AH1014">
        <f t="shared" si="372"/>
        <v>-4.7256811237064993E-4</v>
      </c>
      <c r="AI1014">
        <f t="shared" si="373"/>
        <v>1.2726506571333673</v>
      </c>
      <c r="AJ1014">
        <f t="shared" si="374"/>
        <v>-1.9192477769216735E-2</v>
      </c>
      <c r="AK1014">
        <f t="shared" si="375"/>
        <v>2.0177893546708442E-3</v>
      </c>
      <c r="AL1014">
        <f t="shared" si="376"/>
        <v>7.400504878085557E-3</v>
      </c>
      <c r="AM1014">
        <f t="shared" si="377"/>
        <v>3.7002693269247286E-3</v>
      </c>
      <c r="AN1014" s="80">
        <f t="shared" si="386"/>
        <v>5.5946847242161011E-3</v>
      </c>
      <c r="AO1014" s="80">
        <f t="shared" si="386"/>
        <v>5.5942288779216968E-3</v>
      </c>
      <c r="AP1014" s="80">
        <f t="shared" si="386"/>
        <v>5.5925569914601313E-3</v>
      </c>
      <c r="AQ1014" s="80">
        <f t="shared" si="386"/>
        <v>5.586425090611761E-3</v>
      </c>
      <c r="AR1014" s="80">
        <f t="shared" si="386"/>
        <v>5.5639354025405052E-3</v>
      </c>
      <c r="AS1014" s="80">
        <f t="shared" si="386"/>
        <v>5.4814510416755884E-3</v>
      </c>
      <c r="AT1014" s="80">
        <f t="shared" si="386"/>
        <v>5.1789273836108747E-3</v>
      </c>
      <c r="AU1014" s="80">
        <f t="shared" si="379"/>
        <v>4.0693807318081809E-3</v>
      </c>
    </row>
    <row r="1015" spans="26:47" x14ac:dyDescent="0.2">
      <c r="Z1015">
        <f t="shared" si="370"/>
        <v>0</v>
      </c>
      <c r="AA1015" s="80">
        <f t="shared" si="371"/>
        <v>3.4471155238050962E-3</v>
      </c>
      <c r="AB1015" s="80">
        <f t="shared" si="383"/>
        <v>-9999</v>
      </c>
      <c r="AC1015" s="80">
        <f t="shared" si="384"/>
        <v>0</v>
      </c>
      <c r="AD1015" s="80">
        <f t="shared" si="380"/>
        <v>-9999</v>
      </c>
      <c r="AE1015" s="80">
        <f t="shared" si="385"/>
        <v>0</v>
      </c>
      <c r="AF1015">
        <f t="shared" si="381"/>
        <v>-9999</v>
      </c>
      <c r="AG1015" s="106"/>
      <c r="AH1015">
        <f t="shared" si="372"/>
        <v>-4.7256811237064993E-4</v>
      </c>
      <c r="AI1015">
        <f t="shared" si="373"/>
        <v>1.2726506571333673</v>
      </c>
      <c r="AJ1015">
        <f t="shared" si="374"/>
        <v>-1.9192477769216735E-2</v>
      </c>
      <c r="AK1015">
        <f t="shared" si="375"/>
        <v>2.0177893546708442E-3</v>
      </c>
      <c r="AL1015">
        <f t="shared" si="376"/>
        <v>7.400504878085557E-3</v>
      </c>
      <c r="AM1015">
        <f t="shared" si="377"/>
        <v>3.7002693269247286E-3</v>
      </c>
      <c r="AN1015" s="80">
        <f t="shared" si="386"/>
        <v>5.5946847242161011E-3</v>
      </c>
      <c r="AO1015" s="80">
        <f t="shared" si="386"/>
        <v>5.5942288779216968E-3</v>
      </c>
      <c r="AP1015" s="80">
        <f t="shared" si="386"/>
        <v>5.5925569914601313E-3</v>
      </c>
      <c r="AQ1015" s="80">
        <f t="shared" si="386"/>
        <v>5.586425090611761E-3</v>
      </c>
      <c r="AR1015" s="80">
        <f t="shared" si="386"/>
        <v>5.5639354025405052E-3</v>
      </c>
      <c r="AS1015" s="80">
        <f t="shared" si="386"/>
        <v>5.4814510416755884E-3</v>
      </c>
      <c r="AT1015" s="80">
        <f t="shared" si="386"/>
        <v>5.1789273836108747E-3</v>
      </c>
      <c r="AU1015" s="80">
        <f t="shared" si="379"/>
        <v>4.0693807318081809E-3</v>
      </c>
    </row>
    <row r="1016" spans="26:47" x14ac:dyDescent="0.2">
      <c r="Z1016">
        <f t="shared" si="370"/>
        <v>0</v>
      </c>
      <c r="AA1016" s="80">
        <f t="shared" si="371"/>
        <v>3.4471155238050962E-3</v>
      </c>
      <c r="AB1016" s="80">
        <f t="shared" si="383"/>
        <v>-9999</v>
      </c>
      <c r="AC1016" s="80">
        <f t="shared" si="384"/>
        <v>0</v>
      </c>
      <c r="AD1016" s="80">
        <f t="shared" si="380"/>
        <v>-9999</v>
      </c>
      <c r="AE1016" s="80">
        <f t="shared" si="385"/>
        <v>0</v>
      </c>
      <c r="AF1016">
        <f t="shared" si="381"/>
        <v>-9999</v>
      </c>
      <c r="AG1016" s="106"/>
      <c r="AH1016">
        <f t="shared" si="372"/>
        <v>-4.7256811237064993E-4</v>
      </c>
      <c r="AI1016">
        <f t="shared" si="373"/>
        <v>1.2726506571333673</v>
      </c>
      <c r="AJ1016">
        <f t="shared" si="374"/>
        <v>-1.9192477769216735E-2</v>
      </c>
      <c r="AK1016">
        <f t="shared" si="375"/>
        <v>2.0177893546708442E-3</v>
      </c>
      <c r="AL1016">
        <f t="shared" si="376"/>
        <v>7.400504878085557E-3</v>
      </c>
      <c r="AM1016">
        <f t="shared" si="377"/>
        <v>3.7002693269247286E-3</v>
      </c>
      <c r="AN1016" s="80">
        <f t="shared" si="386"/>
        <v>5.5946847242161011E-3</v>
      </c>
      <c r="AO1016" s="80">
        <f t="shared" si="386"/>
        <v>5.5942288779216968E-3</v>
      </c>
      <c r="AP1016" s="80">
        <f t="shared" si="386"/>
        <v>5.5925569914601313E-3</v>
      </c>
      <c r="AQ1016" s="80">
        <f t="shared" si="386"/>
        <v>5.586425090611761E-3</v>
      </c>
      <c r="AR1016" s="80">
        <f t="shared" si="386"/>
        <v>5.5639354025405052E-3</v>
      </c>
      <c r="AS1016" s="80">
        <f t="shared" si="386"/>
        <v>5.4814510416755884E-3</v>
      </c>
      <c r="AT1016" s="80">
        <f t="shared" si="386"/>
        <v>5.1789273836108747E-3</v>
      </c>
      <c r="AU1016" s="80">
        <f t="shared" si="379"/>
        <v>4.0693807318081809E-3</v>
      </c>
    </row>
    <row r="1017" spans="26:47" x14ac:dyDescent="0.2">
      <c r="Z1017">
        <f t="shared" si="370"/>
        <v>0</v>
      </c>
      <c r="AA1017" s="80">
        <f t="shared" si="371"/>
        <v>3.4471155238050962E-3</v>
      </c>
      <c r="AB1017" s="80">
        <f t="shared" si="383"/>
        <v>-9999</v>
      </c>
      <c r="AC1017" s="80">
        <f t="shared" si="384"/>
        <v>0</v>
      </c>
      <c r="AD1017" s="80">
        <f t="shared" si="380"/>
        <v>-9999</v>
      </c>
      <c r="AE1017" s="80">
        <f t="shared" si="385"/>
        <v>0</v>
      </c>
      <c r="AF1017">
        <f t="shared" si="381"/>
        <v>-9999</v>
      </c>
      <c r="AG1017" s="106"/>
      <c r="AH1017">
        <f t="shared" si="372"/>
        <v>-4.7256811237064993E-4</v>
      </c>
      <c r="AI1017">
        <f t="shared" si="373"/>
        <v>1.2726506571333673</v>
      </c>
      <c r="AJ1017">
        <f t="shared" si="374"/>
        <v>-1.9192477769216735E-2</v>
      </c>
      <c r="AK1017">
        <f t="shared" si="375"/>
        <v>2.0177893546708442E-3</v>
      </c>
      <c r="AL1017">
        <f t="shared" si="376"/>
        <v>7.400504878085557E-3</v>
      </c>
      <c r="AM1017">
        <f t="shared" si="377"/>
        <v>3.7002693269247286E-3</v>
      </c>
      <c r="AN1017" s="80">
        <f t="shared" si="386"/>
        <v>5.5946847242161011E-3</v>
      </c>
      <c r="AO1017" s="80">
        <f t="shared" si="386"/>
        <v>5.5942288779216968E-3</v>
      </c>
      <c r="AP1017" s="80">
        <f t="shared" si="386"/>
        <v>5.5925569914601313E-3</v>
      </c>
      <c r="AQ1017" s="80">
        <f t="shared" si="386"/>
        <v>5.586425090611761E-3</v>
      </c>
      <c r="AR1017" s="80">
        <f t="shared" si="386"/>
        <v>5.5639354025405052E-3</v>
      </c>
      <c r="AS1017" s="80">
        <f t="shared" si="386"/>
        <v>5.4814510416755884E-3</v>
      </c>
      <c r="AT1017" s="80">
        <f t="shared" si="386"/>
        <v>5.1789273836108747E-3</v>
      </c>
      <c r="AU1017" s="80">
        <f t="shared" si="379"/>
        <v>4.0693807318081809E-3</v>
      </c>
    </row>
    <row r="1018" spans="26:47" x14ac:dyDescent="0.2">
      <c r="Z1018">
        <f t="shared" si="370"/>
        <v>0</v>
      </c>
      <c r="AA1018" s="80">
        <f t="shared" si="371"/>
        <v>3.4471155238050962E-3</v>
      </c>
      <c r="AB1018" s="80">
        <f t="shared" si="383"/>
        <v>-9999</v>
      </c>
      <c r="AC1018" s="80">
        <f t="shared" si="384"/>
        <v>0</v>
      </c>
      <c r="AD1018" s="80">
        <f t="shared" si="380"/>
        <v>-9999</v>
      </c>
      <c r="AE1018" s="80">
        <f t="shared" si="385"/>
        <v>0</v>
      </c>
      <c r="AF1018">
        <f t="shared" si="381"/>
        <v>-9999</v>
      </c>
      <c r="AG1018" s="106"/>
      <c r="AH1018">
        <f t="shared" si="372"/>
        <v>-4.7256811237064993E-4</v>
      </c>
      <c r="AI1018">
        <f t="shared" si="373"/>
        <v>1.2726506571333673</v>
      </c>
      <c r="AJ1018">
        <f t="shared" si="374"/>
        <v>-1.9192477769216735E-2</v>
      </c>
      <c r="AK1018">
        <f t="shared" si="375"/>
        <v>2.0177893546708442E-3</v>
      </c>
      <c r="AL1018">
        <f t="shared" si="376"/>
        <v>7.400504878085557E-3</v>
      </c>
      <c r="AM1018">
        <f t="shared" si="377"/>
        <v>3.7002693269247286E-3</v>
      </c>
      <c r="AN1018" s="80">
        <f t="shared" si="386"/>
        <v>5.5946847242161011E-3</v>
      </c>
      <c r="AO1018" s="80">
        <f t="shared" si="386"/>
        <v>5.5942288779216968E-3</v>
      </c>
      <c r="AP1018" s="80">
        <f t="shared" si="386"/>
        <v>5.5925569914601313E-3</v>
      </c>
      <c r="AQ1018" s="80">
        <f t="shared" si="386"/>
        <v>5.586425090611761E-3</v>
      </c>
      <c r="AR1018" s="80">
        <f t="shared" si="386"/>
        <v>5.5639354025405052E-3</v>
      </c>
      <c r="AS1018" s="80">
        <f t="shared" si="386"/>
        <v>5.4814510416755884E-3</v>
      </c>
      <c r="AT1018" s="80">
        <f t="shared" si="386"/>
        <v>5.1789273836108747E-3</v>
      </c>
      <c r="AU1018" s="80">
        <f t="shared" si="379"/>
        <v>4.0693807318081809E-3</v>
      </c>
    </row>
    <row r="1019" spans="26:47" x14ac:dyDescent="0.2">
      <c r="Z1019">
        <f t="shared" si="370"/>
        <v>0</v>
      </c>
      <c r="AA1019" s="80">
        <f t="shared" si="371"/>
        <v>3.4471155238050962E-3</v>
      </c>
      <c r="AB1019" s="80">
        <f t="shared" si="383"/>
        <v>-9999</v>
      </c>
      <c r="AC1019" s="80">
        <f t="shared" si="384"/>
        <v>0</v>
      </c>
      <c r="AD1019" s="80">
        <f t="shared" si="380"/>
        <v>-9999</v>
      </c>
      <c r="AE1019" s="80">
        <f t="shared" si="385"/>
        <v>0</v>
      </c>
      <c r="AF1019">
        <f t="shared" si="381"/>
        <v>-9999</v>
      </c>
      <c r="AG1019" s="106"/>
      <c r="AH1019">
        <f t="shared" si="372"/>
        <v>-4.7256811237064993E-4</v>
      </c>
      <c r="AI1019">
        <f t="shared" si="373"/>
        <v>1.2726506571333673</v>
      </c>
      <c r="AJ1019">
        <f t="shared" si="374"/>
        <v>-1.9192477769216735E-2</v>
      </c>
      <c r="AK1019">
        <f t="shared" si="375"/>
        <v>2.0177893546708442E-3</v>
      </c>
      <c r="AL1019">
        <f t="shared" si="376"/>
        <v>7.400504878085557E-3</v>
      </c>
      <c r="AM1019">
        <f t="shared" si="377"/>
        <v>3.7002693269247286E-3</v>
      </c>
      <c r="AN1019" s="80">
        <f t="shared" si="386"/>
        <v>5.5946847242161011E-3</v>
      </c>
      <c r="AO1019" s="80">
        <f t="shared" si="386"/>
        <v>5.5942288779216968E-3</v>
      </c>
      <c r="AP1019" s="80">
        <f t="shared" si="386"/>
        <v>5.5925569914601313E-3</v>
      </c>
      <c r="AQ1019" s="80">
        <f t="shared" si="386"/>
        <v>5.586425090611761E-3</v>
      </c>
      <c r="AR1019" s="80">
        <f t="shared" si="386"/>
        <v>5.5639354025405052E-3</v>
      </c>
      <c r="AS1019" s="80">
        <f t="shared" si="386"/>
        <v>5.4814510416755884E-3</v>
      </c>
      <c r="AT1019" s="80">
        <f t="shared" si="386"/>
        <v>5.1789273836108747E-3</v>
      </c>
      <c r="AU1019" s="80">
        <f t="shared" si="379"/>
        <v>4.0693807318081809E-3</v>
      </c>
    </row>
    <row r="1020" spans="26:47" x14ac:dyDescent="0.2">
      <c r="Z1020">
        <f t="shared" si="370"/>
        <v>0</v>
      </c>
      <c r="AA1020" s="80">
        <f t="shared" si="371"/>
        <v>3.4471155238050962E-3</v>
      </c>
      <c r="AB1020" s="80">
        <f t="shared" si="383"/>
        <v>-9999</v>
      </c>
      <c r="AC1020" s="80">
        <f t="shared" si="384"/>
        <v>0</v>
      </c>
      <c r="AD1020" s="80">
        <f t="shared" si="380"/>
        <v>-9999</v>
      </c>
      <c r="AE1020" s="80">
        <f t="shared" si="385"/>
        <v>0</v>
      </c>
      <c r="AF1020">
        <f t="shared" si="381"/>
        <v>-9999</v>
      </c>
      <c r="AG1020" s="106"/>
      <c r="AH1020">
        <f t="shared" si="372"/>
        <v>-4.7256811237064993E-4</v>
      </c>
      <c r="AI1020">
        <f t="shared" si="373"/>
        <v>1.2726506571333673</v>
      </c>
      <c r="AJ1020">
        <f t="shared" si="374"/>
        <v>-1.9192477769216735E-2</v>
      </c>
      <c r="AK1020">
        <f t="shared" si="375"/>
        <v>2.0177893546708442E-3</v>
      </c>
      <c r="AL1020">
        <f t="shared" si="376"/>
        <v>7.400504878085557E-3</v>
      </c>
      <c r="AM1020">
        <f t="shared" si="377"/>
        <v>3.7002693269247286E-3</v>
      </c>
      <c r="AN1020" s="80">
        <f t="shared" si="386"/>
        <v>5.5946847242161011E-3</v>
      </c>
      <c r="AO1020" s="80">
        <f t="shared" si="386"/>
        <v>5.5942288779216968E-3</v>
      </c>
      <c r="AP1020" s="80">
        <f t="shared" si="386"/>
        <v>5.5925569914601313E-3</v>
      </c>
      <c r="AQ1020" s="80">
        <f t="shared" si="386"/>
        <v>5.586425090611761E-3</v>
      </c>
      <c r="AR1020" s="80">
        <f t="shared" si="386"/>
        <v>5.5639354025405052E-3</v>
      </c>
      <c r="AS1020" s="80">
        <f t="shared" si="386"/>
        <v>5.4814510416755884E-3</v>
      </c>
      <c r="AT1020" s="80">
        <f t="shared" si="386"/>
        <v>5.1789273836108747E-3</v>
      </c>
      <c r="AU1020" s="80">
        <f t="shared" si="379"/>
        <v>4.0693807318081809E-3</v>
      </c>
    </row>
    <row r="1021" spans="26:47" x14ac:dyDescent="0.2">
      <c r="Z1021">
        <f t="shared" si="370"/>
        <v>0</v>
      </c>
      <c r="AA1021" s="80">
        <f t="shared" si="371"/>
        <v>3.4471155238050962E-3</v>
      </c>
      <c r="AB1021" s="80">
        <f t="shared" si="383"/>
        <v>-9999</v>
      </c>
      <c r="AC1021" s="80">
        <f t="shared" si="384"/>
        <v>0</v>
      </c>
      <c r="AD1021" s="80">
        <f t="shared" si="380"/>
        <v>-9999</v>
      </c>
      <c r="AE1021" s="80">
        <f t="shared" si="385"/>
        <v>0</v>
      </c>
      <c r="AF1021">
        <f t="shared" si="381"/>
        <v>-9999</v>
      </c>
      <c r="AG1021" s="106"/>
      <c r="AH1021">
        <f t="shared" si="372"/>
        <v>-4.7256811237064993E-4</v>
      </c>
      <c r="AI1021">
        <f t="shared" si="373"/>
        <v>1.2726506571333673</v>
      </c>
      <c r="AJ1021">
        <f t="shared" si="374"/>
        <v>-1.9192477769216735E-2</v>
      </c>
      <c r="AK1021">
        <f t="shared" si="375"/>
        <v>2.0177893546708442E-3</v>
      </c>
      <c r="AL1021">
        <f t="shared" si="376"/>
        <v>7.400504878085557E-3</v>
      </c>
      <c r="AM1021">
        <f t="shared" si="377"/>
        <v>3.7002693269247286E-3</v>
      </c>
      <c r="AN1021" s="80">
        <f t="shared" si="386"/>
        <v>5.5946847242161011E-3</v>
      </c>
      <c r="AO1021" s="80">
        <f t="shared" si="386"/>
        <v>5.5942288779216968E-3</v>
      </c>
      <c r="AP1021" s="80">
        <f t="shared" si="386"/>
        <v>5.5925569914601313E-3</v>
      </c>
      <c r="AQ1021" s="80">
        <f t="shared" si="386"/>
        <v>5.586425090611761E-3</v>
      </c>
      <c r="AR1021" s="80">
        <f t="shared" si="386"/>
        <v>5.5639354025405052E-3</v>
      </c>
      <c r="AS1021" s="80">
        <f t="shared" si="386"/>
        <v>5.4814510416755884E-3</v>
      </c>
      <c r="AT1021" s="80">
        <f t="shared" si="386"/>
        <v>5.1789273836108747E-3</v>
      </c>
      <c r="AU1021" s="80">
        <f t="shared" si="379"/>
        <v>4.0693807318081809E-3</v>
      </c>
    </row>
    <row r="1022" spans="26:47" x14ac:dyDescent="0.2">
      <c r="Z1022">
        <f t="shared" si="370"/>
        <v>0</v>
      </c>
      <c r="AA1022" s="80">
        <f t="shared" si="371"/>
        <v>3.4471155238050962E-3</v>
      </c>
      <c r="AB1022" s="80">
        <f t="shared" si="383"/>
        <v>-9999</v>
      </c>
      <c r="AC1022" s="80">
        <f t="shared" si="384"/>
        <v>0</v>
      </c>
      <c r="AD1022" s="80">
        <f t="shared" si="380"/>
        <v>-9999</v>
      </c>
      <c r="AE1022" s="80">
        <f t="shared" si="385"/>
        <v>0</v>
      </c>
      <c r="AF1022">
        <f t="shared" si="381"/>
        <v>-9999</v>
      </c>
      <c r="AG1022" s="106"/>
      <c r="AH1022">
        <f t="shared" si="372"/>
        <v>-4.7256811237064993E-4</v>
      </c>
      <c r="AI1022">
        <f t="shared" si="373"/>
        <v>1.2726506571333673</v>
      </c>
      <c r="AJ1022">
        <f t="shared" si="374"/>
        <v>-1.9192477769216735E-2</v>
      </c>
      <c r="AK1022">
        <f t="shared" si="375"/>
        <v>2.0177893546708442E-3</v>
      </c>
      <c r="AL1022">
        <f t="shared" si="376"/>
        <v>7.400504878085557E-3</v>
      </c>
      <c r="AM1022">
        <f t="shared" si="377"/>
        <v>3.7002693269247286E-3</v>
      </c>
      <c r="AN1022" s="80">
        <f t="shared" si="386"/>
        <v>5.5946847242161011E-3</v>
      </c>
      <c r="AO1022" s="80">
        <f t="shared" si="386"/>
        <v>5.5942288779216968E-3</v>
      </c>
      <c r="AP1022" s="80">
        <f t="shared" si="386"/>
        <v>5.5925569914601313E-3</v>
      </c>
      <c r="AQ1022" s="80">
        <f t="shared" si="386"/>
        <v>5.586425090611761E-3</v>
      </c>
      <c r="AR1022" s="80">
        <f t="shared" si="386"/>
        <v>5.5639354025405052E-3</v>
      </c>
      <c r="AS1022" s="80">
        <f t="shared" si="386"/>
        <v>5.4814510416755884E-3</v>
      </c>
      <c r="AT1022" s="80">
        <f t="shared" si="386"/>
        <v>5.1789273836108747E-3</v>
      </c>
      <c r="AU1022" s="80">
        <f t="shared" si="379"/>
        <v>4.0693807318081809E-3</v>
      </c>
    </row>
    <row r="1023" spans="26:47" x14ac:dyDescent="0.2">
      <c r="Z1023">
        <f t="shared" si="370"/>
        <v>0</v>
      </c>
      <c r="AA1023" s="80">
        <f t="shared" si="371"/>
        <v>3.4471155238050962E-3</v>
      </c>
      <c r="AB1023" s="80">
        <f t="shared" si="383"/>
        <v>-9999</v>
      </c>
      <c r="AC1023" s="80">
        <f t="shared" si="384"/>
        <v>0</v>
      </c>
      <c r="AD1023" s="80">
        <f t="shared" si="380"/>
        <v>-9999</v>
      </c>
      <c r="AE1023" s="80">
        <f t="shared" si="385"/>
        <v>0</v>
      </c>
      <c r="AF1023">
        <f t="shared" si="381"/>
        <v>-9999</v>
      </c>
      <c r="AG1023" s="106"/>
      <c r="AH1023">
        <f t="shared" si="372"/>
        <v>-4.7256811237064993E-4</v>
      </c>
      <c r="AI1023">
        <f t="shared" si="373"/>
        <v>1.2726506571333673</v>
      </c>
      <c r="AJ1023">
        <f t="shared" si="374"/>
        <v>-1.9192477769216735E-2</v>
      </c>
      <c r="AK1023">
        <f t="shared" si="375"/>
        <v>2.0177893546708442E-3</v>
      </c>
      <c r="AL1023">
        <f t="shared" si="376"/>
        <v>7.400504878085557E-3</v>
      </c>
      <c r="AM1023">
        <f t="shared" si="377"/>
        <v>3.7002693269247286E-3</v>
      </c>
      <c r="AN1023" s="80">
        <f t="shared" si="386"/>
        <v>5.5946847242161011E-3</v>
      </c>
      <c r="AO1023" s="80">
        <f t="shared" si="386"/>
        <v>5.5942288779216968E-3</v>
      </c>
      <c r="AP1023" s="80">
        <f t="shared" si="386"/>
        <v>5.5925569914601313E-3</v>
      </c>
      <c r="AQ1023" s="80">
        <f t="shared" si="386"/>
        <v>5.586425090611761E-3</v>
      </c>
      <c r="AR1023" s="80">
        <f t="shared" si="386"/>
        <v>5.5639354025405052E-3</v>
      </c>
      <c r="AS1023" s="80">
        <f t="shared" si="386"/>
        <v>5.4814510416755884E-3</v>
      </c>
      <c r="AT1023" s="80">
        <f t="shared" si="386"/>
        <v>5.1789273836108747E-3</v>
      </c>
      <c r="AU1023" s="80">
        <f t="shared" si="379"/>
        <v>4.0693807318081809E-3</v>
      </c>
    </row>
    <row r="1024" spans="26:47" x14ac:dyDescent="0.2">
      <c r="Z1024">
        <f t="shared" si="370"/>
        <v>0</v>
      </c>
      <c r="AA1024" s="80">
        <f t="shared" si="371"/>
        <v>3.4471155238050962E-3</v>
      </c>
      <c r="AB1024" s="80">
        <f t="shared" si="383"/>
        <v>-9999</v>
      </c>
      <c r="AC1024" s="80">
        <f t="shared" si="384"/>
        <v>0</v>
      </c>
      <c r="AD1024" s="80">
        <f t="shared" si="380"/>
        <v>-9999</v>
      </c>
      <c r="AE1024" s="80">
        <f t="shared" si="385"/>
        <v>0</v>
      </c>
      <c r="AF1024">
        <f t="shared" si="381"/>
        <v>-9999</v>
      </c>
      <c r="AG1024" s="106"/>
      <c r="AH1024">
        <f t="shared" si="372"/>
        <v>-4.7256811237064993E-4</v>
      </c>
      <c r="AI1024">
        <f t="shared" si="373"/>
        <v>1.2726506571333673</v>
      </c>
      <c r="AJ1024">
        <f t="shared" si="374"/>
        <v>-1.9192477769216735E-2</v>
      </c>
      <c r="AK1024">
        <f t="shared" si="375"/>
        <v>2.0177893546708442E-3</v>
      </c>
      <c r="AL1024">
        <f t="shared" si="376"/>
        <v>7.400504878085557E-3</v>
      </c>
      <c r="AM1024">
        <f t="shared" si="377"/>
        <v>3.7002693269247286E-3</v>
      </c>
      <c r="AN1024" s="80">
        <f t="shared" si="386"/>
        <v>5.5946847242161011E-3</v>
      </c>
      <c r="AO1024" s="80">
        <f t="shared" si="386"/>
        <v>5.5942288779216968E-3</v>
      </c>
      <c r="AP1024" s="80">
        <f t="shared" si="386"/>
        <v>5.5925569914601313E-3</v>
      </c>
      <c r="AQ1024" s="80">
        <f t="shared" si="386"/>
        <v>5.586425090611761E-3</v>
      </c>
      <c r="AR1024" s="80">
        <f t="shared" si="386"/>
        <v>5.5639354025405052E-3</v>
      </c>
      <c r="AS1024" s="80">
        <f t="shared" si="386"/>
        <v>5.4814510416755884E-3</v>
      </c>
      <c r="AT1024" s="80">
        <f t="shared" si="386"/>
        <v>5.1789273836108747E-3</v>
      </c>
      <c r="AU1024" s="80">
        <f t="shared" si="379"/>
        <v>4.0693807318081809E-3</v>
      </c>
    </row>
    <row r="1025" spans="26:48" x14ac:dyDescent="0.2">
      <c r="Z1025">
        <f t="shared" si="370"/>
        <v>0</v>
      </c>
      <c r="AA1025" s="80">
        <f t="shared" si="371"/>
        <v>3.4471155238050962E-3</v>
      </c>
      <c r="AB1025" s="80">
        <f t="shared" si="383"/>
        <v>-9999</v>
      </c>
      <c r="AC1025" s="80">
        <f t="shared" si="384"/>
        <v>0</v>
      </c>
      <c r="AD1025" s="80">
        <f t="shared" si="380"/>
        <v>-9999</v>
      </c>
      <c r="AE1025" s="80">
        <f t="shared" si="385"/>
        <v>0</v>
      </c>
      <c r="AF1025">
        <f t="shared" si="381"/>
        <v>-9999</v>
      </c>
      <c r="AG1025" s="106"/>
      <c r="AH1025">
        <f t="shared" si="372"/>
        <v>-4.7256811237064993E-4</v>
      </c>
      <c r="AI1025">
        <f t="shared" si="373"/>
        <v>1.2726506571333673</v>
      </c>
      <c r="AJ1025">
        <f t="shared" si="374"/>
        <v>-1.9192477769216735E-2</v>
      </c>
      <c r="AK1025">
        <f t="shared" si="375"/>
        <v>2.0177893546708442E-3</v>
      </c>
      <c r="AL1025">
        <f t="shared" si="376"/>
        <v>7.400504878085557E-3</v>
      </c>
      <c r="AM1025">
        <f t="shared" si="377"/>
        <v>3.7002693269247286E-3</v>
      </c>
      <c r="AN1025" s="80">
        <f t="shared" ref="AN1025:AT1040" si="387">$AU1025+$AB$7*SIN(AO1025)</f>
        <v>5.5946847242161011E-3</v>
      </c>
      <c r="AO1025" s="80">
        <f t="shared" si="387"/>
        <v>5.5942288779216968E-3</v>
      </c>
      <c r="AP1025" s="80">
        <f t="shared" si="387"/>
        <v>5.5925569914601313E-3</v>
      </c>
      <c r="AQ1025" s="80">
        <f t="shared" si="387"/>
        <v>5.586425090611761E-3</v>
      </c>
      <c r="AR1025" s="80">
        <f t="shared" si="387"/>
        <v>5.5639354025405052E-3</v>
      </c>
      <c r="AS1025" s="80">
        <f t="shared" si="387"/>
        <v>5.4814510416755884E-3</v>
      </c>
      <c r="AT1025" s="80">
        <f t="shared" si="387"/>
        <v>5.1789273836108747E-3</v>
      </c>
      <c r="AU1025" s="80">
        <f t="shared" si="379"/>
        <v>4.0693807318081809E-3</v>
      </c>
    </row>
    <row r="1026" spans="26:48" x14ac:dyDescent="0.2">
      <c r="Z1026">
        <f t="shared" si="370"/>
        <v>0</v>
      </c>
      <c r="AA1026" s="80">
        <f t="shared" si="371"/>
        <v>3.4471155238050962E-3</v>
      </c>
      <c r="AB1026" s="80">
        <f t="shared" si="383"/>
        <v>-9999</v>
      </c>
      <c r="AC1026" s="80">
        <f t="shared" si="384"/>
        <v>0</v>
      </c>
      <c r="AD1026" s="80">
        <f t="shared" si="380"/>
        <v>-9999</v>
      </c>
      <c r="AE1026" s="80">
        <f t="shared" si="385"/>
        <v>0</v>
      </c>
      <c r="AF1026">
        <f t="shared" si="381"/>
        <v>-9999</v>
      </c>
      <c r="AG1026" s="106"/>
      <c r="AH1026">
        <f t="shared" si="372"/>
        <v>-4.7256811237064993E-4</v>
      </c>
      <c r="AI1026">
        <f t="shared" si="373"/>
        <v>1.2726506571333673</v>
      </c>
      <c r="AJ1026">
        <f t="shared" si="374"/>
        <v>-1.9192477769216735E-2</v>
      </c>
      <c r="AK1026">
        <f t="shared" si="375"/>
        <v>2.0177893546708442E-3</v>
      </c>
      <c r="AL1026">
        <f t="shared" si="376"/>
        <v>7.400504878085557E-3</v>
      </c>
      <c r="AM1026">
        <f t="shared" si="377"/>
        <v>3.7002693269247286E-3</v>
      </c>
      <c r="AN1026" s="80">
        <f t="shared" si="387"/>
        <v>5.5946847242161011E-3</v>
      </c>
      <c r="AO1026" s="80">
        <f t="shared" si="387"/>
        <v>5.5942288779216968E-3</v>
      </c>
      <c r="AP1026" s="80">
        <f t="shared" si="387"/>
        <v>5.5925569914601313E-3</v>
      </c>
      <c r="AQ1026" s="80">
        <f t="shared" si="387"/>
        <v>5.586425090611761E-3</v>
      </c>
      <c r="AR1026" s="80">
        <f t="shared" si="387"/>
        <v>5.5639354025405052E-3</v>
      </c>
      <c r="AS1026" s="80">
        <f t="shared" si="387"/>
        <v>5.4814510416755884E-3</v>
      </c>
      <c r="AT1026" s="80">
        <f t="shared" si="387"/>
        <v>5.1789273836108747E-3</v>
      </c>
      <c r="AU1026" s="80">
        <f t="shared" si="379"/>
        <v>4.0693807318081809E-3</v>
      </c>
    </row>
    <row r="1027" spans="26:48" x14ac:dyDescent="0.2">
      <c r="Z1027">
        <f t="shared" si="370"/>
        <v>0</v>
      </c>
      <c r="AA1027" s="80">
        <f t="shared" si="371"/>
        <v>3.4471155238050962E-3</v>
      </c>
      <c r="AB1027" s="80">
        <f t="shared" si="383"/>
        <v>-9999</v>
      </c>
      <c r="AC1027" s="80">
        <f t="shared" si="384"/>
        <v>0</v>
      </c>
      <c r="AD1027" s="80">
        <f t="shared" si="380"/>
        <v>-9999</v>
      </c>
      <c r="AE1027" s="80">
        <f t="shared" si="385"/>
        <v>0</v>
      </c>
      <c r="AF1027">
        <f t="shared" si="381"/>
        <v>-9999</v>
      </c>
      <c r="AG1027" s="106"/>
      <c r="AH1027">
        <f t="shared" si="372"/>
        <v>-4.7256811237064993E-4</v>
      </c>
      <c r="AI1027">
        <f t="shared" si="373"/>
        <v>1.2726506571333673</v>
      </c>
      <c r="AJ1027">
        <f t="shared" si="374"/>
        <v>-1.9192477769216735E-2</v>
      </c>
      <c r="AK1027">
        <f t="shared" si="375"/>
        <v>2.0177893546708442E-3</v>
      </c>
      <c r="AL1027">
        <f t="shared" si="376"/>
        <v>7.400504878085557E-3</v>
      </c>
      <c r="AM1027">
        <f t="shared" si="377"/>
        <v>3.7002693269247286E-3</v>
      </c>
      <c r="AN1027" s="80">
        <f t="shared" si="387"/>
        <v>5.5946847242161011E-3</v>
      </c>
      <c r="AO1027" s="80">
        <f t="shared" si="387"/>
        <v>5.5942288779216968E-3</v>
      </c>
      <c r="AP1027" s="80">
        <f t="shared" si="387"/>
        <v>5.5925569914601313E-3</v>
      </c>
      <c r="AQ1027" s="80">
        <f t="shared" si="387"/>
        <v>5.586425090611761E-3</v>
      </c>
      <c r="AR1027" s="80">
        <f t="shared" si="387"/>
        <v>5.5639354025405052E-3</v>
      </c>
      <c r="AS1027" s="80">
        <f t="shared" si="387"/>
        <v>5.4814510416755884E-3</v>
      </c>
      <c r="AT1027" s="80">
        <f t="shared" si="387"/>
        <v>5.1789273836108747E-3</v>
      </c>
      <c r="AU1027" s="80">
        <f t="shared" si="379"/>
        <v>4.0693807318081809E-3</v>
      </c>
    </row>
    <row r="1028" spans="26:48" x14ac:dyDescent="0.2">
      <c r="Z1028">
        <f t="shared" si="370"/>
        <v>0</v>
      </c>
      <c r="AA1028" s="80">
        <f t="shared" si="371"/>
        <v>3.4471155238050962E-3</v>
      </c>
      <c r="AB1028" s="80">
        <f t="shared" si="383"/>
        <v>-9999</v>
      </c>
      <c r="AC1028" s="80">
        <f t="shared" si="384"/>
        <v>0</v>
      </c>
      <c r="AD1028" s="80">
        <f t="shared" si="380"/>
        <v>-9999</v>
      </c>
      <c r="AE1028" s="80">
        <f t="shared" si="385"/>
        <v>0</v>
      </c>
      <c r="AF1028">
        <f t="shared" si="381"/>
        <v>-9999</v>
      </c>
      <c r="AG1028" s="106"/>
      <c r="AH1028">
        <f t="shared" si="372"/>
        <v>-4.7256811237064993E-4</v>
      </c>
      <c r="AI1028">
        <f t="shared" si="373"/>
        <v>1.2726506571333673</v>
      </c>
      <c r="AJ1028">
        <f t="shared" si="374"/>
        <v>-1.9192477769216735E-2</v>
      </c>
      <c r="AK1028">
        <f t="shared" si="375"/>
        <v>2.0177893546708442E-3</v>
      </c>
      <c r="AL1028">
        <f t="shared" si="376"/>
        <v>7.400504878085557E-3</v>
      </c>
      <c r="AM1028">
        <f t="shared" si="377"/>
        <v>3.7002693269247286E-3</v>
      </c>
      <c r="AN1028" s="80">
        <f t="shared" si="387"/>
        <v>5.5946847242161011E-3</v>
      </c>
      <c r="AO1028" s="80">
        <f t="shared" si="387"/>
        <v>5.5942288779216968E-3</v>
      </c>
      <c r="AP1028" s="80">
        <f t="shared" si="387"/>
        <v>5.5925569914601313E-3</v>
      </c>
      <c r="AQ1028" s="80">
        <f t="shared" si="387"/>
        <v>5.586425090611761E-3</v>
      </c>
      <c r="AR1028" s="80">
        <f t="shared" si="387"/>
        <v>5.5639354025405052E-3</v>
      </c>
      <c r="AS1028" s="80">
        <f t="shared" si="387"/>
        <v>5.4814510416755884E-3</v>
      </c>
      <c r="AT1028" s="80">
        <f t="shared" si="387"/>
        <v>5.1789273836108747E-3</v>
      </c>
      <c r="AU1028" s="80">
        <f t="shared" si="379"/>
        <v>4.0693807318081809E-3</v>
      </c>
    </row>
    <row r="1029" spans="26:48" x14ac:dyDescent="0.2">
      <c r="Z1029">
        <f t="shared" si="370"/>
        <v>0</v>
      </c>
      <c r="AA1029" s="80">
        <f t="shared" si="371"/>
        <v>3.4471155238050962E-3</v>
      </c>
      <c r="AB1029" s="80">
        <f t="shared" si="383"/>
        <v>-9999</v>
      </c>
      <c r="AC1029" s="80">
        <f t="shared" si="384"/>
        <v>0</v>
      </c>
      <c r="AD1029" s="80">
        <f t="shared" si="380"/>
        <v>-9999</v>
      </c>
      <c r="AE1029" s="80">
        <f t="shared" si="385"/>
        <v>0</v>
      </c>
      <c r="AF1029">
        <f t="shared" si="381"/>
        <v>-9999</v>
      </c>
      <c r="AG1029" s="106"/>
      <c r="AH1029">
        <f t="shared" si="372"/>
        <v>-4.7256811237064993E-4</v>
      </c>
      <c r="AI1029">
        <f t="shared" si="373"/>
        <v>1.2726506571333673</v>
      </c>
      <c r="AJ1029">
        <f t="shared" si="374"/>
        <v>-1.9192477769216735E-2</v>
      </c>
      <c r="AK1029">
        <f t="shared" si="375"/>
        <v>2.0177893546708442E-3</v>
      </c>
      <c r="AL1029">
        <f t="shared" si="376"/>
        <v>7.400504878085557E-3</v>
      </c>
      <c r="AM1029">
        <f t="shared" si="377"/>
        <v>3.7002693269247286E-3</v>
      </c>
      <c r="AN1029" s="80">
        <f t="shared" si="387"/>
        <v>5.5946847242161011E-3</v>
      </c>
      <c r="AO1029" s="80">
        <f t="shared" si="387"/>
        <v>5.5942288779216968E-3</v>
      </c>
      <c r="AP1029" s="80">
        <f t="shared" si="387"/>
        <v>5.5925569914601313E-3</v>
      </c>
      <c r="AQ1029" s="80">
        <f t="shared" si="387"/>
        <v>5.586425090611761E-3</v>
      </c>
      <c r="AR1029" s="80">
        <f t="shared" si="387"/>
        <v>5.5639354025405052E-3</v>
      </c>
      <c r="AS1029" s="80">
        <f t="shared" si="387"/>
        <v>5.4814510416755884E-3</v>
      </c>
      <c r="AT1029" s="80">
        <f t="shared" si="387"/>
        <v>5.1789273836108747E-3</v>
      </c>
      <c r="AU1029" s="80">
        <f t="shared" si="379"/>
        <v>4.0693807318081809E-3</v>
      </c>
    </row>
    <row r="1030" spans="26:48" x14ac:dyDescent="0.2">
      <c r="Z1030">
        <f t="shared" si="370"/>
        <v>0</v>
      </c>
      <c r="AA1030" s="80">
        <f t="shared" si="371"/>
        <v>3.4471155238050962E-3</v>
      </c>
      <c r="AB1030" s="80">
        <f t="shared" si="383"/>
        <v>-9999</v>
      </c>
      <c r="AC1030" s="80">
        <f t="shared" si="384"/>
        <v>0</v>
      </c>
      <c r="AD1030" s="80">
        <f t="shared" si="380"/>
        <v>-9999</v>
      </c>
      <c r="AE1030" s="80">
        <f t="shared" si="385"/>
        <v>0</v>
      </c>
      <c r="AF1030">
        <f t="shared" si="381"/>
        <v>-9999</v>
      </c>
      <c r="AG1030" s="106"/>
      <c r="AH1030">
        <f t="shared" si="372"/>
        <v>-4.7256811237064993E-4</v>
      </c>
      <c r="AI1030">
        <f t="shared" si="373"/>
        <v>1.2726506571333673</v>
      </c>
      <c r="AJ1030">
        <f t="shared" si="374"/>
        <v>-1.9192477769216735E-2</v>
      </c>
      <c r="AK1030">
        <f t="shared" si="375"/>
        <v>2.0177893546708442E-3</v>
      </c>
      <c r="AL1030">
        <f t="shared" si="376"/>
        <v>7.400504878085557E-3</v>
      </c>
      <c r="AM1030">
        <f t="shared" si="377"/>
        <v>3.7002693269247286E-3</v>
      </c>
      <c r="AN1030" s="80">
        <f t="shared" si="387"/>
        <v>5.5946847242161011E-3</v>
      </c>
      <c r="AO1030" s="80">
        <f t="shared" si="387"/>
        <v>5.5942288779216968E-3</v>
      </c>
      <c r="AP1030" s="80">
        <f t="shared" si="387"/>
        <v>5.5925569914601313E-3</v>
      </c>
      <c r="AQ1030" s="80">
        <f t="shared" si="387"/>
        <v>5.586425090611761E-3</v>
      </c>
      <c r="AR1030" s="80">
        <f t="shared" si="387"/>
        <v>5.5639354025405052E-3</v>
      </c>
      <c r="AS1030" s="80">
        <f t="shared" si="387"/>
        <v>5.4814510416755884E-3</v>
      </c>
      <c r="AT1030" s="80">
        <f t="shared" si="387"/>
        <v>5.1789273836108747E-3</v>
      </c>
      <c r="AU1030" s="80">
        <f t="shared" si="379"/>
        <v>4.0693807318081809E-3</v>
      </c>
    </row>
    <row r="1031" spans="26:48" x14ac:dyDescent="0.2">
      <c r="Z1031">
        <f t="shared" si="370"/>
        <v>0</v>
      </c>
      <c r="AA1031" s="80">
        <f t="shared" si="371"/>
        <v>3.4471155238050962E-3</v>
      </c>
      <c r="AB1031" s="80">
        <f t="shared" si="383"/>
        <v>-9999</v>
      </c>
      <c r="AC1031" s="80">
        <f t="shared" si="384"/>
        <v>0</v>
      </c>
      <c r="AD1031" s="80">
        <f t="shared" si="380"/>
        <v>-9999</v>
      </c>
      <c r="AE1031" s="80">
        <f t="shared" si="385"/>
        <v>0</v>
      </c>
      <c r="AF1031">
        <f t="shared" si="381"/>
        <v>-9999</v>
      </c>
      <c r="AG1031" s="106"/>
      <c r="AH1031">
        <f t="shared" si="372"/>
        <v>-4.7256811237064993E-4</v>
      </c>
      <c r="AI1031">
        <f t="shared" si="373"/>
        <v>1.2726506571333673</v>
      </c>
      <c r="AJ1031">
        <f t="shared" si="374"/>
        <v>-1.9192477769216735E-2</v>
      </c>
      <c r="AK1031">
        <f t="shared" si="375"/>
        <v>2.0177893546708442E-3</v>
      </c>
      <c r="AL1031">
        <f t="shared" si="376"/>
        <v>7.400504878085557E-3</v>
      </c>
      <c r="AM1031">
        <f t="shared" si="377"/>
        <v>3.7002693269247286E-3</v>
      </c>
      <c r="AN1031" s="80">
        <f t="shared" si="387"/>
        <v>5.5946847242161011E-3</v>
      </c>
      <c r="AO1031" s="80">
        <f t="shared" si="387"/>
        <v>5.5942288779216968E-3</v>
      </c>
      <c r="AP1031" s="80">
        <f t="shared" si="387"/>
        <v>5.5925569914601313E-3</v>
      </c>
      <c r="AQ1031" s="80">
        <f t="shared" si="387"/>
        <v>5.586425090611761E-3</v>
      </c>
      <c r="AR1031" s="80">
        <f t="shared" si="387"/>
        <v>5.5639354025405052E-3</v>
      </c>
      <c r="AS1031" s="80">
        <f t="shared" si="387"/>
        <v>5.4814510416755884E-3</v>
      </c>
      <c r="AT1031" s="80">
        <f t="shared" si="387"/>
        <v>5.1789273836108747E-3</v>
      </c>
      <c r="AU1031" s="80">
        <f t="shared" si="379"/>
        <v>4.0693807318081809E-3</v>
      </c>
    </row>
    <row r="1032" spans="26:48" x14ac:dyDescent="0.2">
      <c r="Z1032">
        <f t="shared" si="370"/>
        <v>0</v>
      </c>
      <c r="AA1032" s="80">
        <f t="shared" si="371"/>
        <v>3.4471155238050962E-3</v>
      </c>
      <c r="AB1032" s="80">
        <f t="shared" si="383"/>
        <v>-9999</v>
      </c>
      <c r="AC1032" s="80">
        <f t="shared" si="384"/>
        <v>0</v>
      </c>
      <c r="AD1032" s="80">
        <f t="shared" si="380"/>
        <v>-9999</v>
      </c>
      <c r="AE1032" s="80">
        <f t="shared" si="385"/>
        <v>0</v>
      </c>
      <c r="AF1032">
        <f t="shared" si="381"/>
        <v>-9999</v>
      </c>
      <c r="AG1032" s="106"/>
      <c r="AH1032">
        <f t="shared" si="372"/>
        <v>-4.7256811237064993E-4</v>
      </c>
      <c r="AI1032">
        <f t="shared" si="373"/>
        <v>1.2726506571333673</v>
      </c>
      <c r="AJ1032">
        <f t="shared" si="374"/>
        <v>-1.9192477769216735E-2</v>
      </c>
      <c r="AK1032">
        <f t="shared" si="375"/>
        <v>2.0177893546708442E-3</v>
      </c>
      <c r="AL1032">
        <f t="shared" si="376"/>
        <v>7.400504878085557E-3</v>
      </c>
      <c r="AM1032">
        <f t="shared" si="377"/>
        <v>3.7002693269247286E-3</v>
      </c>
      <c r="AN1032" s="80">
        <f t="shared" si="387"/>
        <v>5.5946847242161011E-3</v>
      </c>
      <c r="AO1032" s="80">
        <f t="shared" si="387"/>
        <v>5.5942288779216968E-3</v>
      </c>
      <c r="AP1032" s="80">
        <f t="shared" si="387"/>
        <v>5.5925569914601313E-3</v>
      </c>
      <c r="AQ1032" s="80">
        <f t="shared" si="387"/>
        <v>5.586425090611761E-3</v>
      </c>
      <c r="AR1032" s="80">
        <f t="shared" si="387"/>
        <v>5.5639354025405052E-3</v>
      </c>
      <c r="AS1032" s="80">
        <f t="shared" si="387"/>
        <v>5.4814510416755884E-3</v>
      </c>
      <c r="AT1032" s="80">
        <f t="shared" si="387"/>
        <v>5.1789273836108747E-3</v>
      </c>
      <c r="AU1032" s="80">
        <f t="shared" si="379"/>
        <v>4.0693807318081809E-3</v>
      </c>
    </row>
    <row r="1033" spans="26:48" x14ac:dyDescent="0.2">
      <c r="Z1033">
        <f t="shared" si="370"/>
        <v>0</v>
      </c>
      <c r="AA1033" s="80">
        <f t="shared" si="371"/>
        <v>3.4471155238050962E-3</v>
      </c>
      <c r="AB1033" s="80">
        <f t="shared" si="383"/>
        <v>-9999</v>
      </c>
      <c r="AC1033" s="80">
        <f t="shared" si="384"/>
        <v>0</v>
      </c>
      <c r="AD1033" s="80">
        <f t="shared" si="380"/>
        <v>-9999</v>
      </c>
      <c r="AE1033" s="80">
        <f t="shared" si="385"/>
        <v>0</v>
      </c>
      <c r="AF1033">
        <f t="shared" si="381"/>
        <v>-9999</v>
      </c>
      <c r="AG1033" s="106"/>
      <c r="AH1033">
        <f t="shared" si="372"/>
        <v>-4.7256811237064993E-4</v>
      </c>
      <c r="AI1033">
        <f t="shared" si="373"/>
        <v>1.2726506571333673</v>
      </c>
      <c r="AJ1033">
        <f t="shared" si="374"/>
        <v>-1.9192477769216735E-2</v>
      </c>
      <c r="AK1033">
        <f t="shared" si="375"/>
        <v>2.0177893546708442E-3</v>
      </c>
      <c r="AL1033">
        <f t="shared" si="376"/>
        <v>7.400504878085557E-3</v>
      </c>
      <c r="AM1033">
        <f t="shared" si="377"/>
        <v>3.7002693269247286E-3</v>
      </c>
      <c r="AN1033" s="80">
        <f t="shared" si="387"/>
        <v>5.5946847242161011E-3</v>
      </c>
      <c r="AO1033" s="80">
        <f t="shared" si="387"/>
        <v>5.5942288779216968E-3</v>
      </c>
      <c r="AP1033" s="80">
        <f t="shared" si="387"/>
        <v>5.5925569914601313E-3</v>
      </c>
      <c r="AQ1033" s="80">
        <f t="shared" si="387"/>
        <v>5.586425090611761E-3</v>
      </c>
      <c r="AR1033" s="80">
        <f t="shared" si="387"/>
        <v>5.5639354025405052E-3</v>
      </c>
      <c r="AS1033" s="80">
        <f t="shared" si="387"/>
        <v>5.4814510416755884E-3</v>
      </c>
      <c r="AT1033" s="80">
        <f t="shared" si="387"/>
        <v>5.1789273836108747E-3</v>
      </c>
      <c r="AU1033" s="80">
        <f t="shared" si="379"/>
        <v>4.0693807318081809E-3</v>
      </c>
    </row>
    <row r="1034" spans="26:48" x14ac:dyDescent="0.2">
      <c r="Z1034">
        <f t="shared" si="370"/>
        <v>0</v>
      </c>
      <c r="AA1034" s="80">
        <f t="shared" si="371"/>
        <v>3.4471155238050962E-3</v>
      </c>
      <c r="AB1034" s="80">
        <f t="shared" si="383"/>
        <v>-9999</v>
      </c>
      <c r="AC1034" s="80">
        <f t="shared" si="384"/>
        <v>0</v>
      </c>
      <c r="AD1034" s="80">
        <f t="shared" si="380"/>
        <v>-9999</v>
      </c>
      <c r="AE1034" s="80">
        <f t="shared" si="385"/>
        <v>0</v>
      </c>
      <c r="AF1034">
        <f t="shared" si="381"/>
        <v>-9999</v>
      </c>
      <c r="AG1034" s="106"/>
      <c r="AH1034">
        <f t="shared" si="372"/>
        <v>-4.7256811237064993E-4</v>
      </c>
      <c r="AI1034">
        <f t="shared" si="373"/>
        <v>1.2726506571333673</v>
      </c>
      <c r="AJ1034">
        <f t="shared" si="374"/>
        <v>-1.9192477769216735E-2</v>
      </c>
      <c r="AK1034">
        <f t="shared" si="375"/>
        <v>2.0177893546708442E-3</v>
      </c>
      <c r="AL1034">
        <f t="shared" si="376"/>
        <v>7.400504878085557E-3</v>
      </c>
      <c r="AM1034">
        <f t="shared" si="377"/>
        <v>3.7002693269247286E-3</v>
      </c>
      <c r="AN1034" s="80">
        <f t="shared" si="387"/>
        <v>5.5946847242161011E-3</v>
      </c>
      <c r="AO1034" s="80">
        <f t="shared" si="387"/>
        <v>5.5942288779216968E-3</v>
      </c>
      <c r="AP1034" s="80">
        <f t="shared" si="387"/>
        <v>5.5925569914601313E-3</v>
      </c>
      <c r="AQ1034" s="80">
        <f t="shared" si="387"/>
        <v>5.586425090611761E-3</v>
      </c>
      <c r="AR1034" s="80">
        <f t="shared" si="387"/>
        <v>5.5639354025405052E-3</v>
      </c>
      <c r="AS1034" s="80">
        <f t="shared" si="387"/>
        <v>5.4814510416755884E-3</v>
      </c>
      <c r="AT1034" s="80">
        <f t="shared" si="387"/>
        <v>5.1789273836108747E-3</v>
      </c>
      <c r="AU1034" s="80">
        <f t="shared" si="379"/>
        <v>4.0693807318081809E-3</v>
      </c>
    </row>
    <row r="1035" spans="26:48" x14ac:dyDescent="0.2">
      <c r="Z1035">
        <f t="shared" si="370"/>
        <v>0</v>
      </c>
      <c r="AA1035" s="80">
        <f t="shared" si="371"/>
        <v>3.4471155238050962E-3</v>
      </c>
      <c r="AB1035" s="80">
        <f t="shared" si="383"/>
        <v>-9999</v>
      </c>
      <c r="AC1035" s="80">
        <f t="shared" si="384"/>
        <v>0</v>
      </c>
      <c r="AD1035" s="80">
        <f t="shared" si="380"/>
        <v>-9999</v>
      </c>
      <c r="AE1035" s="80">
        <f t="shared" si="385"/>
        <v>0</v>
      </c>
      <c r="AF1035">
        <f t="shared" si="381"/>
        <v>-9999</v>
      </c>
      <c r="AG1035" s="106"/>
      <c r="AH1035">
        <f t="shared" si="372"/>
        <v>-4.7256811237064993E-4</v>
      </c>
      <c r="AI1035">
        <f t="shared" si="373"/>
        <v>1.2726506571333673</v>
      </c>
      <c r="AJ1035">
        <f t="shared" si="374"/>
        <v>-1.9192477769216735E-2</v>
      </c>
      <c r="AK1035">
        <f t="shared" si="375"/>
        <v>2.0177893546708442E-3</v>
      </c>
      <c r="AL1035">
        <f t="shared" si="376"/>
        <v>7.400504878085557E-3</v>
      </c>
      <c r="AM1035">
        <f t="shared" si="377"/>
        <v>3.7002693269247286E-3</v>
      </c>
      <c r="AN1035" s="80">
        <f t="shared" si="387"/>
        <v>5.5946847242161011E-3</v>
      </c>
      <c r="AO1035" s="80">
        <f t="shared" si="387"/>
        <v>5.5942288779216968E-3</v>
      </c>
      <c r="AP1035" s="80">
        <f t="shared" si="387"/>
        <v>5.5925569914601313E-3</v>
      </c>
      <c r="AQ1035" s="80">
        <f t="shared" si="387"/>
        <v>5.586425090611761E-3</v>
      </c>
      <c r="AR1035" s="80">
        <f t="shared" si="387"/>
        <v>5.5639354025405052E-3</v>
      </c>
      <c r="AS1035" s="80">
        <f t="shared" si="387"/>
        <v>5.4814510416755884E-3</v>
      </c>
      <c r="AT1035" s="80">
        <f t="shared" si="387"/>
        <v>5.1789273836108747E-3</v>
      </c>
      <c r="AU1035" s="80">
        <f t="shared" si="379"/>
        <v>4.0693807318081809E-3</v>
      </c>
    </row>
    <row r="1036" spans="26:48" x14ac:dyDescent="0.2">
      <c r="Z1036">
        <f t="shared" si="370"/>
        <v>0</v>
      </c>
      <c r="AA1036" s="80">
        <f t="shared" si="371"/>
        <v>3.4471155238050962E-3</v>
      </c>
      <c r="AB1036" s="80">
        <f t="shared" si="383"/>
        <v>-9999</v>
      </c>
      <c r="AC1036" s="80">
        <f t="shared" si="384"/>
        <v>0</v>
      </c>
      <c r="AD1036" s="80">
        <f t="shared" si="380"/>
        <v>-9999</v>
      </c>
      <c r="AE1036" s="80">
        <f t="shared" si="385"/>
        <v>0</v>
      </c>
      <c r="AF1036">
        <f t="shared" si="381"/>
        <v>-9999</v>
      </c>
      <c r="AG1036" s="106"/>
      <c r="AH1036">
        <f t="shared" si="372"/>
        <v>-4.7256811237064993E-4</v>
      </c>
      <c r="AI1036">
        <f t="shared" si="373"/>
        <v>1.2726506571333673</v>
      </c>
      <c r="AJ1036">
        <f t="shared" si="374"/>
        <v>-1.9192477769216735E-2</v>
      </c>
      <c r="AK1036">
        <f t="shared" si="375"/>
        <v>2.0177893546708442E-3</v>
      </c>
      <c r="AL1036">
        <f t="shared" si="376"/>
        <v>7.400504878085557E-3</v>
      </c>
      <c r="AM1036">
        <f t="shared" si="377"/>
        <v>3.7002693269247286E-3</v>
      </c>
      <c r="AN1036" s="80">
        <f t="shared" si="387"/>
        <v>5.5946847242161011E-3</v>
      </c>
      <c r="AO1036" s="80">
        <f t="shared" si="387"/>
        <v>5.5942288779216968E-3</v>
      </c>
      <c r="AP1036" s="80">
        <f t="shared" si="387"/>
        <v>5.5925569914601313E-3</v>
      </c>
      <c r="AQ1036" s="80">
        <f t="shared" si="387"/>
        <v>5.586425090611761E-3</v>
      </c>
      <c r="AR1036" s="80">
        <f t="shared" si="387"/>
        <v>5.5639354025405052E-3</v>
      </c>
      <c r="AS1036" s="80">
        <f t="shared" si="387"/>
        <v>5.4814510416755884E-3</v>
      </c>
      <c r="AT1036" s="80">
        <f t="shared" si="387"/>
        <v>5.1789273836108747E-3</v>
      </c>
      <c r="AU1036" s="80">
        <f t="shared" si="379"/>
        <v>4.0693807318081809E-3</v>
      </c>
    </row>
    <row r="1037" spans="26:48" x14ac:dyDescent="0.2">
      <c r="Z1037">
        <f t="shared" si="370"/>
        <v>0</v>
      </c>
      <c r="AA1037" s="80">
        <f t="shared" si="371"/>
        <v>3.4471155238050962E-3</v>
      </c>
      <c r="AB1037" s="80">
        <f t="shared" si="383"/>
        <v>-9999</v>
      </c>
      <c r="AC1037" s="80">
        <f t="shared" si="384"/>
        <v>0</v>
      </c>
      <c r="AD1037" s="80">
        <f t="shared" si="380"/>
        <v>-9999</v>
      </c>
      <c r="AE1037" s="80">
        <f t="shared" si="385"/>
        <v>0</v>
      </c>
      <c r="AF1037">
        <f t="shared" si="381"/>
        <v>-9999</v>
      </c>
      <c r="AG1037" s="106"/>
      <c r="AH1037">
        <f t="shared" si="372"/>
        <v>-4.7256811237064993E-4</v>
      </c>
      <c r="AI1037">
        <f t="shared" si="373"/>
        <v>1.2726506571333673</v>
      </c>
      <c r="AJ1037">
        <f t="shared" si="374"/>
        <v>-1.9192477769216735E-2</v>
      </c>
      <c r="AK1037">
        <f t="shared" si="375"/>
        <v>2.0177893546708442E-3</v>
      </c>
      <c r="AL1037">
        <f t="shared" si="376"/>
        <v>7.400504878085557E-3</v>
      </c>
      <c r="AM1037">
        <f t="shared" si="377"/>
        <v>3.7002693269247286E-3</v>
      </c>
      <c r="AN1037" s="80">
        <f t="shared" si="387"/>
        <v>5.5946847242161011E-3</v>
      </c>
      <c r="AO1037" s="80">
        <f t="shared" si="387"/>
        <v>5.5942288779216968E-3</v>
      </c>
      <c r="AP1037" s="80">
        <f t="shared" si="387"/>
        <v>5.5925569914601313E-3</v>
      </c>
      <c r="AQ1037" s="80">
        <f t="shared" si="387"/>
        <v>5.586425090611761E-3</v>
      </c>
      <c r="AR1037" s="80">
        <f t="shared" si="387"/>
        <v>5.5639354025405052E-3</v>
      </c>
      <c r="AS1037" s="80">
        <f t="shared" si="387"/>
        <v>5.4814510416755884E-3</v>
      </c>
      <c r="AT1037" s="80">
        <f t="shared" si="387"/>
        <v>5.1789273836108747E-3</v>
      </c>
      <c r="AU1037" s="80">
        <f t="shared" si="379"/>
        <v>4.0693807318081809E-3</v>
      </c>
    </row>
    <row r="1038" spans="26:48" x14ac:dyDescent="0.2">
      <c r="Z1038">
        <f t="shared" si="370"/>
        <v>0</v>
      </c>
      <c r="AA1038" s="80">
        <f t="shared" si="371"/>
        <v>3.4471155238050962E-3</v>
      </c>
      <c r="AB1038" s="80">
        <f t="shared" si="383"/>
        <v>-9999</v>
      </c>
      <c r="AC1038" s="80">
        <f t="shared" si="384"/>
        <v>0</v>
      </c>
      <c r="AD1038" s="80">
        <f t="shared" si="380"/>
        <v>-9999</v>
      </c>
      <c r="AE1038" s="80">
        <f t="shared" si="385"/>
        <v>0</v>
      </c>
      <c r="AF1038">
        <f t="shared" si="381"/>
        <v>-9999</v>
      </c>
      <c r="AG1038" s="106"/>
      <c r="AH1038">
        <f t="shared" si="372"/>
        <v>-4.7256811237064993E-4</v>
      </c>
      <c r="AI1038">
        <f t="shared" si="373"/>
        <v>1.2726506571333673</v>
      </c>
      <c r="AJ1038">
        <f t="shared" si="374"/>
        <v>-1.9192477769216735E-2</v>
      </c>
      <c r="AK1038">
        <f t="shared" si="375"/>
        <v>2.0177893546708442E-3</v>
      </c>
      <c r="AL1038">
        <f t="shared" si="376"/>
        <v>7.400504878085557E-3</v>
      </c>
      <c r="AM1038">
        <f t="shared" si="377"/>
        <v>3.7002693269247286E-3</v>
      </c>
      <c r="AN1038" s="80">
        <f t="shared" si="387"/>
        <v>5.5946847242161011E-3</v>
      </c>
      <c r="AO1038" s="80">
        <f t="shared" si="387"/>
        <v>5.5942288779216968E-3</v>
      </c>
      <c r="AP1038" s="80">
        <f t="shared" si="387"/>
        <v>5.5925569914601313E-3</v>
      </c>
      <c r="AQ1038" s="80">
        <f t="shared" si="387"/>
        <v>5.586425090611761E-3</v>
      </c>
      <c r="AR1038" s="80">
        <f t="shared" si="387"/>
        <v>5.5639354025405052E-3</v>
      </c>
      <c r="AS1038" s="80">
        <f t="shared" si="387"/>
        <v>5.4814510416755884E-3</v>
      </c>
      <c r="AT1038" s="80">
        <f t="shared" si="387"/>
        <v>5.1789273836108747E-3</v>
      </c>
      <c r="AU1038" s="80">
        <f t="shared" si="379"/>
        <v>4.0693807318081809E-3</v>
      </c>
    </row>
    <row r="1039" spans="26:48" x14ac:dyDescent="0.2">
      <c r="Z1039">
        <f t="shared" si="370"/>
        <v>0</v>
      </c>
      <c r="AA1039" s="80">
        <f t="shared" si="371"/>
        <v>3.4471155238050962E-3</v>
      </c>
      <c r="AB1039" s="80">
        <f t="shared" si="383"/>
        <v>-9999</v>
      </c>
      <c r="AC1039" s="80">
        <f t="shared" si="384"/>
        <v>0</v>
      </c>
      <c r="AD1039" s="80">
        <f t="shared" si="380"/>
        <v>-9999</v>
      </c>
      <c r="AE1039" s="80">
        <f t="shared" si="385"/>
        <v>0</v>
      </c>
      <c r="AF1039">
        <f t="shared" si="381"/>
        <v>-9999</v>
      </c>
      <c r="AG1039" s="106"/>
      <c r="AH1039">
        <f t="shared" si="372"/>
        <v>-4.7256811237064993E-4</v>
      </c>
      <c r="AI1039">
        <f t="shared" si="373"/>
        <v>1.2726506571333673</v>
      </c>
      <c r="AJ1039">
        <f t="shared" si="374"/>
        <v>-1.9192477769216735E-2</v>
      </c>
      <c r="AK1039">
        <f t="shared" si="375"/>
        <v>2.0177893546708442E-3</v>
      </c>
      <c r="AL1039">
        <f t="shared" si="376"/>
        <v>7.400504878085557E-3</v>
      </c>
      <c r="AM1039">
        <f t="shared" si="377"/>
        <v>3.7002693269247286E-3</v>
      </c>
      <c r="AN1039" s="80">
        <f t="shared" si="387"/>
        <v>5.5946847242161011E-3</v>
      </c>
      <c r="AO1039" s="80">
        <f t="shared" si="387"/>
        <v>5.5942288779216968E-3</v>
      </c>
      <c r="AP1039" s="80">
        <f t="shared" si="387"/>
        <v>5.5925569914601313E-3</v>
      </c>
      <c r="AQ1039" s="80">
        <f t="shared" si="387"/>
        <v>5.586425090611761E-3</v>
      </c>
      <c r="AR1039" s="80">
        <f t="shared" si="387"/>
        <v>5.5639354025405052E-3</v>
      </c>
      <c r="AS1039" s="80">
        <f t="shared" si="387"/>
        <v>5.4814510416755884E-3</v>
      </c>
      <c r="AT1039" s="80">
        <f t="shared" si="387"/>
        <v>5.1789273836108747E-3</v>
      </c>
      <c r="AU1039" s="80">
        <f t="shared" si="379"/>
        <v>4.0693807318081809E-3</v>
      </c>
    </row>
    <row r="1040" spans="26:48" x14ac:dyDescent="0.2">
      <c r="Z1040">
        <f t="shared" si="370"/>
        <v>0</v>
      </c>
      <c r="AA1040" s="80">
        <f t="shared" si="371"/>
        <v>3.4471155238050962E-3</v>
      </c>
      <c r="AB1040" s="80">
        <f t="shared" si="383"/>
        <v>-9999</v>
      </c>
      <c r="AC1040" s="80">
        <f t="shared" si="384"/>
        <v>0</v>
      </c>
      <c r="AD1040" s="80">
        <f t="shared" si="380"/>
        <v>-9999</v>
      </c>
      <c r="AE1040" s="80">
        <f t="shared" si="385"/>
        <v>0</v>
      </c>
      <c r="AF1040">
        <f t="shared" si="381"/>
        <v>-9999</v>
      </c>
      <c r="AG1040" s="106"/>
      <c r="AH1040">
        <f t="shared" si="372"/>
        <v>-4.7256811237064993E-4</v>
      </c>
      <c r="AI1040">
        <f t="shared" si="373"/>
        <v>1.2726506571333673</v>
      </c>
      <c r="AJ1040">
        <f t="shared" si="374"/>
        <v>-1.9192477769216735E-2</v>
      </c>
      <c r="AK1040">
        <f t="shared" si="375"/>
        <v>2.0177893546708442E-3</v>
      </c>
      <c r="AL1040">
        <f t="shared" si="376"/>
        <v>7.400504878085557E-3</v>
      </c>
      <c r="AM1040">
        <f t="shared" si="377"/>
        <v>3.7002693269247286E-3</v>
      </c>
      <c r="AN1040" s="80">
        <f t="shared" si="387"/>
        <v>5.5946847242161011E-3</v>
      </c>
      <c r="AO1040" s="80">
        <f t="shared" si="387"/>
        <v>5.5942288779216968E-3</v>
      </c>
      <c r="AP1040" s="80">
        <f t="shared" si="387"/>
        <v>5.5925569914601313E-3</v>
      </c>
      <c r="AQ1040" s="80">
        <f t="shared" si="387"/>
        <v>5.586425090611761E-3</v>
      </c>
      <c r="AR1040" s="80">
        <f t="shared" si="387"/>
        <v>5.5639354025405052E-3</v>
      </c>
      <c r="AS1040" s="80">
        <f t="shared" si="387"/>
        <v>5.4814510416755884E-3</v>
      </c>
      <c r="AT1040" s="80">
        <f t="shared" si="387"/>
        <v>5.1789273836108747E-3</v>
      </c>
      <c r="AU1040" s="80">
        <f t="shared" si="379"/>
        <v>4.0693807318081809E-3</v>
      </c>
      <c r="AV1040" s="80"/>
    </row>
    <row r="1041" spans="26:48" x14ac:dyDescent="0.2">
      <c r="Z1041">
        <f t="shared" ref="Z1041:Z1104" si="388">F1041</f>
        <v>0</v>
      </c>
      <c r="AA1041" s="80">
        <f t="shared" ref="AA1041:AA1104" si="389">AB$3+AB$4*Z1041+AB$5*Z1041^2+AH1041</f>
        <v>3.4471155238050962E-3</v>
      </c>
      <c r="AB1041" s="80">
        <f t="shared" si="383"/>
        <v>-9999</v>
      </c>
      <c r="AC1041" s="80">
        <f t="shared" si="384"/>
        <v>0</v>
      </c>
      <c r="AD1041" s="80">
        <f t="shared" si="380"/>
        <v>-9999</v>
      </c>
      <c r="AE1041" s="80">
        <f t="shared" si="385"/>
        <v>0</v>
      </c>
      <c r="AF1041">
        <f t="shared" si="381"/>
        <v>-9999</v>
      </c>
      <c r="AG1041" s="106"/>
      <c r="AH1041">
        <f t="shared" ref="AH1041:AH1104" si="390">$AB$6*($AB$11/AI1041*AJ1041+$AB$12)</f>
        <v>-4.7256811237064993E-4</v>
      </c>
      <c r="AI1041">
        <f t="shared" ref="AI1041:AI1104" si="391">1+$AB$7*COS(AL1041)</f>
        <v>1.2726506571333673</v>
      </c>
      <c r="AJ1041">
        <f t="shared" ref="AJ1041:AJ1104" si="392">SIN(AL1041+RADIANS($AB$9))</f>
        <v>-1.9192477769216735E-2</v>
      </c>
      <c r="AK1041">
        <f t="shared" ref="AK1041:AK1104" si="393">$AB$7*SIN(AL1041)</f>
        <v>2.0177893546708442E-3</v>
      </c>
      <c r="AL1041">
        <f t="shared" ref="AL1041:AL1104" si="394">2*ATAN(AM1041)</f>
        <v>7.400504878085557E-3</v>
      </c>
      <c r="AM1041">
        <f t="shared" ref="AM1041:AM1104" si="395">SQRT((1+$AB$7)/(1-$AB$7))*TAN(AN1041/2)</f>
        <v>3.7002693269247286E-3</v>
      </c>
      <c r="AN1041" s="80">
        <f t="shared" ref="AN1041:AT1056" si="396">$AU1041+$AB$7*SIN(AO1041)</f>
        <v>5.5946847242161011E-3</v>
      </c>
      <c r="AO1041" s="80">
        <f t="shared" si="396"/>
        <v>5.5942288779216968E-3</v>
      </c>
      <c r="AP1041" s="80">
        <f t="shared" si="396"/>
        <v>5.5925569914601313E-3</v>
      </c>
      <c r="AQ1041" s="80">
        <f t="shared" si="396"/>
        <v>5.586425090611761E-3</v>
      </c>
      <c r="AR1041" s="80">
        <f t="shared" si="396"/>
        <v>5.5639354025405052E-3</v>
      </c>
      <c r="AS1041" s="80">
        <f t="shared" si="396"/>
        <v>5.4814510416755884E-3</v>
      </c>
      <c r="AT1041" s="80">
        <f t="shared" si="396"/>
        <v>5.1789273836108747E-3</v>
      </c>
      <c r="AU1041" s="80">
        <f t="shared" ref="AU1041:AU1104" si="397">RADIANS($AB$9)+$AB$18*(F1041-AB$15)</f>
        <v>4.0693807318081809E-3</v>
      </c>
      <c r="AV1041" s="80"/>
    </row>
    <row r="1042" spans="26:48" x14ac:dyDescent="0.2">
      <c r="Z1042">
        <f t="shared" si="388"/>
        <v>0</v>
      </c>
      <c r="AA1042" s="80">
        <f t="shared" si="389"/>
        <v>3.4471155238050962E-3</v>
      </c>
      <c r="AB1042" s="80">
        <f t="shared" si="383"/>
        <v>-9999</v>
      </c>
      <c r="AC1042" s="80">
        <f t="shared" si="384"/>
        <v>0</v>
      </c>
      <c r="AD1042" s="80">
        <f t="shared" ref="AD1042:AD1105" si="398">IF(S1042&lt;&gt;0,G1042-AA1042, -9999)</f>
        <v>-9999</v>
      </c>
      <c r="AE1042" s="80">
        <f t="shared" si="385"/>
        <v>0</v>
      </c>
      <c r="AF1042">
        <f t="shared" ref="AF1042:AF1105" si="399">IF(S1042&lt;&gt;0,G1042-P1042, -9999)</f>
        <v>-9999</v>
      </c>
      <c r="AG1042" s="106"/>
      <c r="AH1042">
        <f t="shared" si="390"/>
        <v>-4.7256811237064993E-4</v>
      </c>
      <c r="AI1042">
        <f t="shared" si="391"/>
        <v>1.2726506571333673</v>
      </c>
      <c r="AJ1042">
        <f t="shared" si="392"/>
        <v>-1.9192477769216735E-2</v>
      </c>
      <c r="AK1042">
        <f t="shared" si="393"/>
        <v>2.0177893546708442E-3</v>
      </c>
      <c r="AL1042">
        <f t="shared" si="394"/>
        <v>7.400504878085557E-3</v>
      </c>
      <c r="AM1042">
        <f t="shared" si="395"/>
        <v>3.7002693269247286E-3</v>
      </c>
      <c r="AN1042" s="80">
        <f t="shared" si="396"/>
        <v>5.5946847242161011E-3</v>
      </c>
      <c r="AO1042" s="80">
        <f t="shared" si="396"/>
        <v>5.5942288779216968E-3</v>
      </c>
      <c r="AP1042" s="80">
        <f t="shared" si="396"/>
        <v>5.5925569914601313E-3</v>
      </c>
      <c r="AQ1042" s="80">
        <f t="shared" si="396"/>
        <v>5.586425090611761E-3</v>
      </c>
      <c r="AR1042" s="80">
        <f t="shared" si="396"/>
        <v>5.5639354025405052E-3</v>
      </c>
      <c r="AS1042" s="80">
        <f t="shared" si="396"/>
        <v>5.4814510416755884E-3</v>
      </c>
      <c r="AT1042" s="80">
        <f t="shared" si="396"/>
        <v>5.1789273836108747E-3</v>
      </c>
      <c r="AU1042" s="80">
        <f t="shared" si="397"/>
        <v>4.0693807318081809E-3</v>
      </c>
    </row>
    <row r="1043" spans="26:48" x14ac:dyDescent="0.2">
      <c r="Z1043">
        <f t="shared" si="388"/>
        <v>0</v>
      </c>
      <c r="AA1043" s="80">
        <f t="shared" si="389"/>
        <v>3.4471155238050962E-3</v>
      </c>
      <c r="AB1043" s="80">
        <f t="shared" si="383"/>
        <v>-9999</v>
      </c>
      <c r="AC1043" s="80">
        <f t="shared" si="384"/>
        <v>0</v>
      </c>
      <c r="AD1043" s="80">
        <f t="shared" si="398"/>
        <v>-9999</v>
      </c>
      <c r="AE1043" s="80">
        <f t="shared" si="385"/>
        <v>0</v>
      </c>
      <c r="AF1043">
        <f t="shared" si="399"/>
        <v>-9999</v>
      </c>
      <c r="AG1043" s="106"/>
      <c r="AH1043">
        <f t="shared" si="390"/>
        <v>-4.7256811237064993E-4</v>
      </c>
      <c r="AI1043">
        <f t="shared" si="391"/>
        <v>1.2726506571333673</v>
      </c>
      <c r="AJ1043">
        <f t="shared" si="392"/>
        <v>-1.9192477769216735E-2</v>
      </c>
      <c r="AK1043">
        <f t="shared" si="393"/>
        <v>2.0177893546708442E-3</v>
      </c>
      <c r="AL1043">
        <f t="shared" si="394"/>
        <v>7.400504878085557E-3</v>
      </c>
      <c r="AM1043">
        <f t="shared" si="395"/>
        <v>3.7002693269247286E-3</v>
      </c>
      <c r="AN1043" s="80">
        <f t="shared" si="396"/>
        <v>5.5946847242161011E-3</v>
      </c>
      <c r="AO1043" s="80">
        <f t="shared" si="396"/>
        <v>5.5942288779216968E-3</v>
      </c>
      <c r="AP1043" s="80">
        <f t="shared" si="396"/>
        <v>5.5925569914601313E-3</v>
      </c>
      <c r="AQ1043" s="80">
        <f t="shared" si="396"/>
        <v>5.586425090611761E-3</v>
      </c>
      <c r="AR1043" s="80">
        <f t="shared" si="396"/>
        <v>5.5639354025405052E-3</v>
      </c>
      <c r="AS1043" s="80">
        <f t="shared" si="396"/>
        <v>5.4814510416755884E-3</v>
      </c>
      <c r="AT1043" s="80">
        <f t="shared" si="396"/>
        <v>5.1789273836108747E-3</v>
      </c>
      <c r="AU1043" s="80">
        <f t="shared" si="397"/>
        <v>4.0693807318081809E-3</v>
      </c>
    </row>
    <row r="1044" spans="26:48" x14ac:dyDescent="0.2">
      <c r="Z1044">
        <f t="shared" si="388"/>
        <v>0</v>
      </c>
      <c r="AA1044" s="80">
        <f t="shared" si="389"/>
        <v>3.4471155238050962E-3</v>
      </c>
      <c r="AB1044" s="80">
        <f t="shared" si="383"/>
        <v>-9999</v>
      </c>
      <c r="AC1044" s="80">
        <f t="shared" si="384"/>
        <v>0</v>
      </c>
      <c r="AD1044" s="80">
        <f t="shared" si="398"/>
        <v>-9999</v>
      </c>
      <c r="AE1044" s="80">
        <f t="shared" si="385"/>
        <v>0</v>
      </c>
      <c r="AF1044">
        <f t="shared" si="399"/>
        <v>-9999</v>
      </c>
      <c r="AG1044" s="106"/>
      <c r="AH1044">
        <f t="shared" si="390"/>
        <v>-4.7256811237064993E-4</v>
      </c>
      <c r="AI1044">
        <f t="shared" si="391"/>
        <v>1.2726506571333673</v>
      </c>
      <c r="AJ1044">
        <f t="shared" si="392"/>
        <v>-1.9192477769216735E-2</v>
      </c>
      <c r="AK1044">
        <f t="shared" si="393"/>
        <v>2.0177893546708442E-3</v>
      </c>
      <c r="AL1044">
        <f t="shared" si="394"/>
        <v>7.400504878085557E-3</v>
      </c>
      <c r="AM1044">
        <f t="shared" si="395"/>
        <v>3.7002693269247286E-3</v>
      </c>
      <c r="AN1044" s="80">
        <f t="shared" si="396"/>
        <v>5.5946847242161011E-3</v>
      </c>
      <c r="AO1044" s="80">
        <f t="shared" si="396"/>
        <v>5.5942288779216968E-3</v>
      </c>
      <c r="AP1044" s="80">
        <f t="shared" si="396"/>
        <v>5.5925569914601313E-3</v>
      </c>
      <c r="AQ1044" s="80">
        <f t="shared" si="396"/>
        <v>5.586425090611761E-3</v>
      </c>
      <c r="AR1044" s="80">
        <f t="shared" si="396"/>
        <v>5.5639354025405052E-3</v>
      </c>
      <c r="AS1044" s="80">
        <f t="shared" si="396"/>
        <v>5.4814510416755884E-3</v>
      </c>
      <c r="AT1044" s="80">
        <f t="shared" si="396"/>
        <v>5.1789273836108747E-3</v>
      </c>
      <c r="AU1044" s="80">
        <f t="shared" si="397"/>
        <v>4.0693807318081809E-3</v>
      </c>
    </row>
    <row r="1045" spans="26:48" x14ac:dyDescent="0.2">
      <c r="Z1045">
        <f t="shared" si="388"/>
        <v>0</v>
      </c>
      <c r="AA1045" s="80">
        <f t="shared" si="389"/>
        <v>3.4471155238050962E-3</v>
      </c>
      <c r="AB1045" s="80">
        <f t="shared" si="383"/>
        <v>-9999</v>
      </c>
      <c r="AC1045" s="80">
        <f t="shared" si="384"/>
        <v>0</v>
      </c>
      <c r="AD1045" s="80">
        <f t="shared" si="398"/>
        <v>-9999</v>
      </c>
      <c r="AE1045" s="80">
        <f t="shared" si="385"/>
        <v>0</v>
      </c>
      <c r="AF1045">
        <f t="shared" si="399"/>
        <v>-9999</v>
      </c>
      <c r="AG1045" s="106"/>
      <c r="AH1045">
        <f t="shared" si="390"/>
        <v>-4.7256811237064993E-4</v>
      </c>
      <c r="AI1045">
        <f t="shared" si="391"/>
        <v>1.2726506571333673</v>
      </c>
      <c r="AJ1045">
        <f t="shared" si="392"/>
        <v>-1.9192477769216735E-2</v>
      </c>
      <c r="AK1045">
        <f t="shared" si="393"/>
        <v>2.0177893546708442E-3</v>
      </c>
      <c r="AL1045">
        <f t="shared" si="394"/>
        <v>7.400504878085557E-3</v>
      </c>
      <c r="AM1045">
        <f t="shared" si="395"/>
        <v>3.7002693269247286E-3</v>
      </c>
      <c r="AN1045" s="80">
        <f t="shared" si="396"/>
        <v>5.5946847242161011E-3</v>
      </c>
      <c r="AO1045" s="80">
        <f t="shared" si="396"/>
        <v>5.5942288779216968E-3</v>
      </c>
      <c r="AP1045" s="80">
        <f t="shared" si="396"/>
        <v>5.5925569914601313E-3</v>
      </c>
      <c r="AQ1045" s="80">
        <f t="shared" si="396"/>
        <v>5.586425090611761E-3</v>
      </c>
      <c r="AR1045" s="80">
        <f t="shared" si="396"/>
        <v>5.5639354025405052E-3</v>
      </c>
      <c r="AS1045" s="80">
        <f t="shared" si="396"/>
        <v>5.4814510416755884E-3</v>
      </c>
      <c r="AT1045" s="80">
        <f t="shared" si="396"/>
        <v>5.1789273836108747E-3</v>
      </c>
      <c r="AU1045" s="80">
        <f t="shared" si="397"/>
        <v>4.0693807318081809E-3</v>
      </c>
    </row>
    <row r="1046" spans="26:48" x14ac:dyDescent="0.2">
      <c r="Z1046">
        <f t="shared" si="388"/>
        <v>0</v>
      </c>
      <c r="AA1046" s="80">
        <f t="shared" si="389"/>
        <v>3.4471155238050962E-3</v>
      </c>
      <c r="AB1046" s="80">
        <f t="shared" si="383"/>
        <v>-9999</v>
      </c>
      <c r="AC1046" s="80">
        <f t="shared" si="384"/>
        <v>0</v>
      </c>
      <c r="AD1046" s="80">
        <f t="shared" si="398"/>
        <v>-9999</v>
      </c>
      <c r="AE1046" s="80">
        <f t="shared" si="385"/>
        <v>0</v>
      </c>
      <c r="AF1046">
        <f t="shared" si="399"/>
        <v>-9999</v>
      </c>
      <c r="AG1046" s="106"/>
      <c r="AH1046">
        <f t="shared" si="390"/>
        <v>-4.7256811237064993E-4</v>
      </c>
      <c r="AI1046">
        <f t="shared" si="391"/>
        <v>1.2726506571333673</v>
      </c>
      <c r="AJ1046">
        <f t="shared" si="392"/>
        <v>-1.9192477769216735E-2</v>
      </c>
      <c r="AK1046">
        <f t="shared" si="393"/>
        <v>2.0177893546708442E-3</v>
      </c>
      <c r="AL1046">
        <f t="shared" si="394"/>
        <v>7.400504878085557E-3</v>
      </c>
      <c r="AM1046">
        <f t="shared" si="395"/>
        <v>3.7002693269247286E-3</v>
      </c>
      <c r="AN1046" s="80">
        <f t="shared" si="396"/>
        <v>5.5946847242161011E-3</v>
      </c>
      <c r="AO1046" s="80">
        <f t="shared" si="396"/>
        <v>5.5942288779216968E-3</v>
      </c>
      <c r="AP1046" s="80">
        <f t="shared" si="396"/>
        <v>5.5925569914601313E-3</v>
      </c>
      <c r="AQ1046" s="80">
        <f t="shared" si="396"/>
        <v>5.586425090611761E-3</v>
      </c>
      <c r="AR1046" s="80">
        <f t="shared" si="396"/>
        <v>5.5639354025405052E-3</v>
      </c>
      <c r="AS1046" s="80">
        <f t="shared" si="396"/>
        <v>5.4814510416755884E-3</v>
      </c>
      <c r="AT1046" s="80">
        <f t="shared" si="396"/>
        <v>5.1789273836108747E-3</v>
      </c>
      <c r="AU1046" s="80">
        <f t="shared" si="397"/>
        <v>4.0693807318081809E-3</v>
      </c>
    </row>
    <row r="1047" spans="26:48" x14ac:dyDescent="0.2">
      <c r="Z1047">
        <f t="shared" si="388"/>
        <v>0</v>
      </c>
      <c r="AA1047" s="80">
        <f t="shared" si="389"/>
        <v>3.4471155238050962E-3</v>
      </c>
      <c r="AB1047" s="80">
        <f t="shared" si="383"/>
        <v>-9999</v>
      </c>
      <c r="AC1047" s="80">
        <f t="shared" si="384"/>
        <v>0</v>
      </c>
      <c r="AD1047" s="80">
        <f t="shared" si="398"/>
        <v>-9999</v>
      </c>
      <c r="AE1047" s="80">
        <f t="shared" si="385"/>
        <v>0</v>
      </c>
      <c r="AF1047">
        <f t="shared" si="399"/>
        <v>-9999</v>
      </c>
      <c r="AG1047" s="106"/>
      <c r="AH1047">
        <f t="shared" si="390"/>
        <v>-4.7256811237064993E-4</v>
      </c>
      <c r="AI1047">
        <f t="shared" si="391"/>
        <v>1.2726506571333673</v>
      </c>
      <c r="AJ1047">
        <f t="shared" si="392"/>
        <v>-1.9192477769216735E-2</v>
      </c>
      <c r="AK1047">
        <f t="shared" si="393"/>
        <v>2.0177893546708442E-3</v>
      </c>
      <c r="AL1047">
        <f t="shared" si="394"/>
        <v>7.400504878085557E-3</v>
      </c>
      <c r="AM1047">
        <f t="shared" si="395"/>
        <v>3.7002693269247286E-3</v>
      </c>
      <c r="AN1047" s="80">
        <f t="shared" si="396"/>
        <v>5.5946847242161011E-3</v>
      </c>
      <c r="AO1047" s="80">
        <f t="shared" si="396"/>
        <v>5.5942288779216968E-3</v>
      </c>
      <c r="AP1047" s="80">
        <f t="shared" si="396"/>
        <v>5.5925569914601313E-3</v>
      </c>
      <c r="AQ1047" s="80">
        <f t="shared" si="396"/>
        <v>5.586425090611761E-3</v>
      </c>
      <c r="AR1047" s="80">
        <f t="shared" si="396"/>
        <v>5.5639354025405052E-3</v>
      </c>
      <c r="AS1047" s="80">
        <f t="shared" si="396"/>
        <v>5.4814510416755884E-3</v>
      </c>
      <c r="AT1047" s="80">
        <f t="shared" si="396"/>
        <v>5.1789273836108747E-3</v>
      </c>
      <c r="AU1047" s="80">
        <f t="shared" si="397"/>
        <v>4.0693807318081809E-3</v>
      </c>
    </row>
    <row r="1048" spans="26:48" x14ac:dyDescent="0.2">
      <c r="Z1048">
        <f t="shared" si="388"/>
        <v>0</v>
      </c>
      <c r="AA1048" s="80">
        <f t="shared" si="389"/>
        <v>3.4471155238050962E-3</v>
      </c>
      <c r="AB1048" s="80">
        <f t="shared" si="383"/>
        <v>-9999</v>
      </c>
      <c r="AC1048" s="80">
        <f t="shared" si="384"/>
        <v>0</v>
      </c>
      <c r="AD1048" s="80">
        <f t="shared" si="398"/>
        <v>-9999</v>
      </c>
      <c r="AE1048" s="80">
        <f t="shared" si="385"/>
        <v>0</v>
      </c>
      <c r="AF1048">
        <f t="shared" si="399"/>
        <v>-9999</v>
      </c>
      <c r="AG1048" s="106"/>
      <c r="AH1048">
        <f t="shared" si="390"/>
        <v>-4.7256811237064993E-4</v>
      </c>
      <c r="AI1048">
        <f t="shared" si="391"/>
        <v>1.2726506571333673</v>
      </c>
      <c r="AJ1048">
        <f t="shared" si="392"/>
        <v>-1.9192477769216735E-2</v>
      </c>
      <c r="AK1048">
        <f t="shared" si="393"/>
        <v>2.0177893546708442E-3</v>
      </c>
      <c r="AL1048">
        <f t="shared" si="394"/>
        <v>7.400504878085557E-3</v>
      </c>
      <c r="AM1048">
        <f t="shared" si="395"/>
        <v>3.7002693269247286E-3</v>
      </c>
      <c r="AN1048" s="80">
        <f t="shared" si="396"/>
        <v>5.5946847242161011E-3</v>
      </c>
      <c r="AO1048" s="80">
        <f t="shared" si="396"/>
        <v>5.5942288779216968E-3</v>
      </c>
      <c r="AP1048" s="80">
        <f t="shared" si="396"/>
        <v>5.5925569914601313E-3</v>
      </c>
      <c r="AQ1048" s="80">
        <f t="shared" si="396"/>
        <v>5.586425090611761E-3</v>
      </c>
      <c r="AR1048" s="80">
        <f t="shared" si="396"/>
        <v>5.5639354025405052E-3</v>
      </c>
      <c r="AS1048" s="80">
        <f t="shared" si="396"/>
        <v>5.4814510416755884E-3</v>
      </c>
      <c r="AT1048" s="80">
        <f t="shared" si="396"/>
        <v>5.1789273836108747E-3</v>
      </c>
      <c r="AU1048" s="80">
        <f t="shared" si="397"/>
        <v>4.0693807318081809E-3</v>
      </c>
    </row>
    <row r="1049" spans="26:48" x14ac:dyDescent="0.2">
      <c r="Z1049">
        <f t="shared" si="388"/>
        <v>0</v>
      </c>
      <c r="AA1049" s="80">
        <f t="shared" si="389"/>
        <v>3.4471155238050962E-3</v>
      </c>
      <c r="AB1049" s="80">
        <f t="shared" si="383"/>
        <v>-9999</v>
      </c>
      <c r="AC1049" s="80">
        <f t="shared" si="384"/>
        <v>0</v>
      </c>
      <c r="AD1049" s="80">
        <f t="shared" si="398"/>
        <v>-9999</v>
      </c>
      <c r="AE1049" s="80">
        <f t="shared" si="385"/>
        <v>0</v>
      </c>
      <c r="AF1049">
        <f t="shared" si="399"/>
        <v>-9999</v>
      </c>
      <c r="AG1049" s="106"/>
      <c r="AH1049">
        <f t="shared" si="390"/>
        <v>-4.7256811237064993E-4</v>
      </c>
      <c r="AI1049">
        <f t="shared" si="391"/>
        <v>1.2726506571333673</v>
      </c>
      <c r="AJ1049">
        <f t="shared" si="392"/>
        <v>-1.9192477769216735E-2</v>
      </c>
      <c r="AK1049">
        <f t="shared" si="393"/>
        <v>2.0177893546708442E-3</v>
      </c>
      <c r="AL1049">
        <f t="shared" si="394"/>
        <v>7.400504878085557E-3</v>
      </c>
      <c r="AM1049">
        <f t="shared" si="395"/>
        <v>3.7002693269247286E-3</v>
      </c>
      <c r="AN1049" s="80">
        <f t="shared" si="396"/>
        <v>5.5946847242161011E-3</v>
      </c>
      <c r="AO1049" s="80">
        <f t="shared" si="396"/>
        <v>5.5942288779216968E-3</v>
      </c>
      <c r="AP1049" s="80">
        <f t="shared" si="396"/>
        <v>5.5925569914601313E-3</v>
      </c>
      <c r="AQ1049" s="80">
        <f t="shared" si="396"/>
        <v>5.586425090611761E-3</v>
      </c>
      <c r="AR1049" s="80">
        <f t="shared" si="396"/>
        <v>5.5639354025405052E-3</v>
      </c>
      <c r="AS1049" s="80">
        <f t="shared" si="396"/>
        <v>5.4814510416755884E-3</v>
      </c>
      <c r="AT1049" s="80">
        <f t="shared" si="396"/>
        <v>5.1789273836108747E-3</v>
      </c>
      <c r="AU1049" s="80">
        <f t="shared" si="397"/>
        <v>4.0693807318081809E-3</v>
      </c>
    </row>
    <row r="1050" spans="26:48" x14ac:dyDescent="0.2">
      <c r="Z1050">
        <f t="shared" si="388"/>
        <v>0</v>
      </c>
      <c r="AA1050" s="80">
        <f t="shared" si="389"/>
        <v>3.4471155238050962E-3</v>
      </c>
      <c r="AB1050" s="80">
        <f t="shared" si="383"/>
        <v>-9999</v>
      </c>
      <c r="AC1050" s="80">
        <f t="shared" si="384"/>
        <v>0</v>
      </c>
      <c r="AD1050" s="80">
        <f t="shared" si="398"/>
        <v>-9999</v>
      </c>
      <c r="AE1050" s="80">
        <f t="shared" si="385"/>
        <v>0</v>
      </c>
      <c r="AF1050">
        <f t="shared" si="399"/>
        <v>-9999</v>
      </c>
      <c r="AG1050" s="106"/>
      <c r="AH1050">
        <f t="shared" si="390"/>
        <v>-4.7256811237064993E-4</v>
      </c>
      <c r="AI1050">
        <f t="shared" si="391"/>
        <v>1.2726506571333673</v>
      </c>
      <c r="AJ1050">
        <f t="shared" si="392"/>
        <v>-1.9192477769216735E-2</v>
      </c>
      <c r="AK1050">
        <f t="shared" si="393"/>
        <v>2.0177893546708442E-3</v>
      </c>
      <c r="AL1050">
        <f t="shared" si="394"/>
        <v>7.400504878085557E-3</v>
      </c>
      <c r="AM1050">
        <f t="shared" si="395"/>
        <v>3.7002693269247286E-3</v>
      </c>
      <c r="AN1050" s="80">
        <f t="shared" si="396"/>
        <v>5.5946847242161011E-3</v>
      </c>
      <c r="AO1050" s="80">
        <f t="shared" si="396"/>
        <v>5.5942288779216968E-3</v>
      </c>
      <c r="AP1050" s="80">
        <f t="shared" si="396"/>
        <v>5.5925569914601313E-3</v>
      </c>
      <c r="AQ1050" s="80">
        <f t="shared" si="396"/>
        <v>5.586425090611761E-3</v>
      </c>
      <c r="AR1050" s="80">
        <f t="shared" si="396"/>
        <v>5.5639354025405052E-3</v>
      </c>
      <c r="AS1050" s="80">
        <f t="shared" si="396"/>
        <v>5.4814510416755884E-3</v>
      </c>
      <c r="AT1050" s="80">
        <f t="shared" si="396"/>
        <v>5.1789273836108747E-3</v>
      </c>
      <c r="AU1050" s="80">
        <f t="shared" si="397"/>
        <v>4.0693807318081809E-3</v>
      </c>
    </row>
    <row r="1051" spans="26:48" x14ac:dyDescent="0.2">
      <c r="Z1051">
        <f t="shared" si="388"/>
        <v>0</v>
      </c>
      <c r="AA1051" s="80">
        <f t="shared" si="389"/>
        <v>3.4471155238050962E-3</v>
      </c>
      <c r="AB1051" s="80">
        <f t="shared" si="383"/>
        <v>-9999</v>
      </c>
      <c r="AC1051" s="80">
        <f t="shared" si="384"/>
        <v>0</v>
      </c>
      <c r="AD1051" s="80">
        <f t="shared" si="398"/>
        <v>-9999</v>
      </c>
      <c r="AE1051" s="80">
        <f t="shared" si="385"/>
        <v>0</v>
      </c>
      <c r="AF1051">
        <f t="shared" si="399"/>
        <v>-9999</v>
      </c>
      <c r="AG1051" s="106"/>
      <c r="AH1051">
        <f t="shared" si="390"/>
        <v>-4.7256811237064993E-4</v>
      </c>
      <c r="AI1051">
        <f t="shared" si="391"/>
        <v>1.2726506571333673</v>
      </c>
      <c r="AJ1051">
        <f t="shared" si="392"/>
        <v>-1.9192477769216735E-2</v>
      </c>
      <c r="AK1051">
        <f t="shared" si="393"/>
        <v>2.0177893546708442E-3</v>
      </c>
      <c r="AL1051">
        <f t="shared" si="394"/>
        <v>7.400504878085557E-3</v>
      </c>
      <c r="AM1051">
        <f t="shared" si="395"/>
        <v>3.7002693269247286E-3</v>
      </c>
      <c r="AN1051" s="80">
        <f t="shared" si="396"/>
        <v>5.5946847242161011E-3</v>
      </c>
      <c r="AO1051" s="80">
        <f t="shared" si="396"/>
        <v>5.5942288779216968E-3</v>
      </c>
      <c r="AP1051" s="80">
        <f t="shared" si="396"/>
        <v>5.5925569914601313E-3</v>
      </c>
      <c r="AQ1051" s="80">
        <f t="shared" si="396"/>
        <v>5.586425090611761E-3</v>
      </c>
      <c r="AR1051" s="80">
        <f t="shared" si="396"/>
        <v>5.5639354025405052E-3</v>
      </c>
      <c r="AS1051" s="80">
        <f t="shared" si="396"/>
        <v>5.4814510416755884E-3</v>
      </c>
      <c r="AT1051" s="80">
        <f t="shared" si="396"/>
        <v>5.1789273836108747E-3</v>
      </c>
      <c r="AU1051" s="80">
        <f t="shared" si="397"/>
        <v>4.0693807318081809E-3</v>
      </c>
    </row>
    <row r="1052" spans="26:48" x14ac:dyDescent="0.2">
      <c r="Z1052">
        <f t="shared" si="388"/>
        <v>0</v>
      </c>
      <c r="AA1052" s="80">
        <f t="shared" si="389"/>
        <v>3.4471155238050962E-3</v>
      </c>
      <c r="AB1052" s="80">
        <f t="shared" si="383"/>
        <v>-9999</v>
      </c>
      <c r="AC1052" s="80">
        <f t="shared" si="384"/>
        <v>0</v>
      </c>
      <c r="AD1052" s="80">
        <f t="shared" si="398"/>
        <v>-9999</v>
      </c>
      <c r="AE1052" s="80">
        <f t="shared" si="385"/>
        <v>0</v>
      </c>
      <c r="AF1052">
        <f t="shared" si="399"/>
        <v>-9999</v>
      </c>
      <c r="AG1052" s="106"/>
      <c r="AH1052">
        <f t="shared" si="390"/>
        <v>-4.7256811237064993E-4</v>
      </c>
      <c r="AI1052">
        <f t="shared" si="391"/>
        <v>1.2726506571333673</v>
      </c>
      <c r="AJ1052">
        <f t="shared" si="392"/>
        <v>-1.9192477769216735E-2</v>
      </c>
      <c r="AK1052">
        <f t="shared" si="393"/>
        <v>2.0177893546708442E-3</v>
      </c>
      <c r="AL1052">
        <f t="shared" si="394"/>
        <v>7.400504878085557E-3</v>
      </c>
      <c r="AM1052">
        <f t="shared" si="395"/>
        <v>3.7002693269247286E-3</v>
      </c>
      <c r="AN1052" s="80">
        <f t="shared" si="396"/>
        <v>5.5946847242161011E-3</v>
      </c>
      <c r="AO1052" s="80">
        <f t="shared" si="396"/>
        <v>5.5942288779216968E-3</v>
      </c>
      <c r="AP1052" s="80">
        <f t="shared" si="396"/>
        <v>5.5925569914601313E-3</v>
      </c>
      <c r="AQ1052" s="80">
        <f t="shared" si="396"/>
        <v>5.586425090611761E-3</v>
      </c>
      <c r="AR1052" s="80">
        <f t="shared" si="396"/>
        <v>5.5639354025405052E-3</v>
      </c>
      <c r="AS1052" s="80">
        <f t="shared" si="396"/>
        <v>5.4814510416755884E-3</v>
      </c>
      <c r="AT1052" s="80">
        <f t="shared" si="396"/>
        <v>5.1789273836108747E-3</v>
      </c>
      <c r="AU1052" s="80">
        <f t="shared" si="397"/>
        <v>4.0693807318081809E-3</v>
      </c>
    </row>
    <row r="1053" spans="26:48" x14ac:dyDescent="0.2">
      <c r="Z1053">
        <f t="shared" si="388"/>
        <v>0</v>
      </c>
      <c r="AA1053" s="80">
        <f t="shared" si="389"/>
        <v>3.4471155238050962E-3</v>
      </c>
      <c r="AB1053" s="80">
        <f t="shared" si="383"/>
        <v>-9999</v>
      </c>
      <c r="AC1053" s="80">
        <f t="shared" si="384"/>
        <v>0</v>
      </c>
      <c r="AD1053" s="80">
        <f t="shared" si="398"/>
        <v>-9999</v>
      </c>
      <c r="AE1053" s="80">
        <f t="shared" si="385"/>
        <v>0</v>
      </c>
      <c r="AF1053">
        <f t="shared" si="399"/>
        <v>-9999</v>
      </c>
      <c r="AG1053" s="106"/>
      <c r="AH1053">
        <f t="shared" si="390"/>
        <v>-4.7256811237064993E-4</v>
      </c>
      <c r="AI1053">
        <f t="shared" si="391"/>
        <v>1.2726506571333673</v>
      </c>
      <c r="AJ1053">
        <f t="shared" si="392"/>
        <v>-1.9192477769216735E-2</v>
      </c>
      <c r="AK1053">
        <f t="shared" si="393"/>
        <v>2.0177893546708442E-3</v>
      </c>
      <c r="AL1053">
        <f t="shared" si="394"/>
        <v>7.400504878085557E-3</v>
      </c>
      <c r="AM1053">
        <f t="shared" si="395"/>
        <v>3.7002693269247286E-3</v>
      </c>
      <c r="AN1053" s="80">
        <f t="shared" si="396"/>
        <v>5.5946847242161011E-3</v>
      </c>
      <c r="AO1053" s="80">
        <f t="shared" si="396"/>
        <v>5.5942288779216968E-3</v>
      </c>
      <c r="AP1053" s="80">
        <f t="shared" si="396"/>
        <v>5.5925569914601313E-3</v>
      </c>
      <c r="AQ1053" s="80">
        <f t="shared" si="396"/>
        <v>5.586425090611761E-3</v>
      </c>
      <c r="AR1053" s="80">
        <f t="shared" si="396"/>
        <v>5.5639354025405052E-3</v>
      </c>
      <c r="AS1053" s="80">
        <f t="shared" si="396"/>
        <v>5.4814510416755884E-3</v>
      </c>
      <c r="AT1053" s="80">
        <f t="shared" si="396"/>
        <v>5.1789273836108747E-3</v>
      </c>
      <c r="AU1053" s="80">
        <f t="shared" si="397"/>
        <v>4.0693807318081809E-3</v>
      </c>
    </row>
    <row r="1054" spans="26:48" x14ac:dyDescent="0.2">
      <c r="Z1054">
        <f t="shared" si="388"/>
        <v>0</v>
      </c>
      <c r="AA1054" s="80">
        <f t="shared" si="389"/>
        <v>3.4471155238050962E-3</v>
      </c>
      <c r="AB1054" s="80">
        <f t="shared" si="383"/>
        <v>-9999</v>
      </c>
      <c r="AC1054" s="80">
        <f t="shared" si="384"/>
        <v>0</v>
      </c>
      <c r="AD1054" s="80">
        <f t="shared" si="398"/>
        <v>-9999</v>
      </c>
      <c r="AE1054" s="80">
        <f t="shared" si="385"/>
        <v>0</v>
      </c>
      <c r="AF1054">
        <f t="shared" si="399"/>
        <v>-9999</v>
      </c>
      <c r="AG1054" s="106"/>
      <c r="AH1054">
        <f t="shared" si="390"/>
        <v>-4.7256811237064993E-4</v>
      </c>
      <c r="AI1054">
        <f t="shared" si="391"/>
        <v>1.2726506571333673</v>
      </c>
      <c r="AJ1054">
        <f t="shared" si="392"/>
        <v>-1.9192477769216735E-2</v>
      </c>
      <c r="AK1054">
        <f t="shared" si="393"/>
        <v>2.0177893546708442E-3</v>
      </c>
      <c r="AL1054">
        <f t="shared" si="394"/>
        <v>7.400504878085557E-3</v>
      </c>
      <c r="AM1054">
        <f t="shared" si="395"/>
        <v>3.7002693269247286E-3</v>
      </c>
      <c r="AN1054" s="80">
        <f t="shared" si="396"/>
        <v>5.5946847242161011E-3</v>
      </c>
      <c r="AO1054" s="80">
        <f t="shared" si="396"/>
        <v>5.5942288779216968E-3</v>
      </c>
      <c r="AP1054" s="80">
        <f t="shared" si="396"/>
        <v>5.5925569914601313E-3</v>
      </c>
      <c r="AQ1054" s="80">
        <f t="shared" si="396"/>
        <v>5.586425090611761E-3</v>
      </c>
      <c r="AR1054" s="80">
        <f t="shared" si="396"/>
        <v>5.5639354025405052E-3</v>
      </c>
      <c r="AS1054" s="80">
        <f t="shared" si="396"/>
        <v>5.4814510416755884E-3</v>
      </c>
      <c r="AT1054" s="80">
        <f t="shared" si="396"/>
        <v>5.1789273836108747E-3</v>
      </c>
      <c r="AU1054" s="80">
        <f t="shared" si="397"/>
        <v>4.0693807318081809E-3</v>
      </c>
    </row>
    <row r="1055" spans="26:48" x14ac:dyDescent="0.2">
      <c r="Z1055">
        <f t="shared" si="388"/>
        <v>0</v>
      </c>
      <c r="AA1055" s="80">
        <f t="shared" si="389"/>
        <v>3.4471155238050962E-3</v>
      </c>
      <c r="AB1055" s="80">
        <f t="shared" si="383"/>
        <v>-9999</v>
      </c>
      <c r="AC1055" s="80">
        <f t="shared" si="384"/>
        <v>0</v>
      </c>
      <c r="AD1055" s="80">
        <f t="shared" si="398"/>
        <v>-9999</v>
      </c>
      <c r="AE1055" s="80">
        <f t="shared" si="385"/>
        <v>0</v>
      </c>
      <c r="AF1055">
        <f t="shared" si="399"/>
        <v>-9999</v>
      </c>
      <c r="AG1055" s="106"/>
      <c r="AH1055">
        <f t="shared" si="390"/>
        <v>-4.7256811237064993E-4</v>
      </c>
      <c r="AI1055">
        <f t="shared" si="391"/>
        <v>1.2726506571333673</v>
      </c>
      <c r="AJ1055">
        <f t="shared" si="392"/>
        <v>-1.9192477769216735E-2</v>
      </c>
      <c r="AK1055">
        <f t="shared" si="393"/>
        <v>2.0177893546708442E-3</v>
      </c>
      <c r="AL1055">
        <f t="shared" si="394"/>
        <v>7.400504878085557E-3</v>
      </c>
      <c r="AM1055">
        <f t="shared" si="395"/>
        <v>3.7002693269247286E-3</v>
      </c>
      <c r="AN1055" s="80">
        <f t="shared" si="396"/>
        <v>5.5946847242161011E-3</v>
      </c>
      <c r="AO1055" s="80">
        <f t="shared" si="396"/>
        <v>5.5942288779216968E-3</v>
      </c>
      <c r="AP1055" s="80">
        <f t="shared" si="396"/>
        <v>5.5925569914601313E-3</v>
      </c>
      <c r="AQ1055" s="80">
        <f t="shared" si="396"/>
        <v>5.586425090611761E-3</v>
      </c>
      <c r="AR1055" s="80">
        <f t="shared" si="396"/>
        <v>5.5639354025405052E-3</v>
      </c>
      <c r="AS1055" s="80">
        <f t="shared" si="396"/>
        <v>5.4814510416755884E-3</v>
      </c>
      <c r="AT1055" s="80">
        <f t="shared" si="396"/>
        <v>5.1789273836108747E-3</v>
      </c>
      <c r="AU1055" s="80">
        <f t="shared" si="397"/>
        <v>4.0693807318081809E-3</v>
      </c>
    </row>
    <row r="1056" spans="26:48" x14ac:dyDescent="0.2">
      <c r="Z1056">
        <f t="shared" si="388"/>
        <v>0</v>
      </c>
      <c r="AA1056" s="80">
        <f t="shared" si="389"/>
        <v>3.4471155238050962E-3</v>
      </c>
      <c r="AB1056" s="80">
        <f t="shared" si="383"/>
        <v>-9999</v>
      </c>
      <c r="AC1056" s="80">
        <f t="shared" si="384"/>
        <v>0</v>
      </c>
      <c r="AD1056" s="80">
        <f t="shared" si="398"/>
        <v>-9999</v>
      </c>
      <c r="AE1056" s="80">
        <f t="shared" si="385"/>
        <v>0</v>
      </c>
      <c r="AF1056">
        <f t="shared" si="399"/>
        <v>-9999</v>
      </c>
      <c r="AG1056" s="106"/>
      <c r="AH1056">
        <f t="shared" si="390"/>
        <v>-4.7256811237064993E-4</v>
      </c>
      <c r="AI1056">
        <f t="shared" si="391"/>
        <v>1.2726506571333673</v>
      </c>
      <c r="AJ1056">
        <f t="shared" si="392"/>
        <v>-1.9192477769216735E-2</v>
      </c>
      <c r="AK1056">
        <f t="shared" si="393"/>
        <v>2.0177893546708442E-3</v>
      </c>
      <c r="AL1056">
        <f t="shared" si="394"/>
        <v>7.400504878085557E-3</v>
      </c>
      <c r="AM1056">
        <f t="shared" si="395"/>
        <v>3.7002693269247286E-3</v>
      </c>
      <c r="AN1056" s="80">
        <f t="shared" si="396"/>
        <v>5.5946847242161011E-3</v>
      </c>
      <c r="AO1056" s="80">
        <f t="shared" si="396"/>
        <v>5.5942288779216968E-3</v>
      </c>
      <c r="AP1056" s="80">
        <f t="shared" si="396"/>
        <v>5.5925569914601313E-3</v>
      </c>
      <c r="AQ1056" s="80">
        <f t="shared" si="396"/>
        <v>5.586425090611761E-3</v>
      </c>
      <c r="AR1056" s="80">
        <f t="shared" si="396"/>
        <v>5.5639354025405052E-3</v>
      </c>
      <c r="AS1056" s="80">
        <f t="shared" si="396"/>
        <v>5.4814510416755884E-3</v>
      </c>
      <c r="AT1056" s="80">
        <f t="shared" si="396"/>
        <v>5.1789273836108747E-3</v>
      </c>
      <c r="AU1056" s="80">
        <f t="shared" si="397"/>
        <v>4.0693807318081809E-3</v>
      </c>
    </row>
    <row r="1057" spans="26:64" x14ac:dyDescent="0.2">
      <c r="Z1057">
        <f t="shared" si="388"/>
        <v>0</v>
      </c>
      <c r="AA1057" s="80">
        <f t="shared" si="389"/>
        <v>3.4471155238050962E-3</v>
      </c>
      <c r="AB1057" s="80">
        <f t="shared" si="383"/>
        <v>-9999</v>
      </c>
      <c r="AC1057" s="80">
        <f t="shared" si="384"/>
        <v>0</v>
      </c>
      <c r="AD1057" s="80">
        <f t="shared" si="398"/>
        <v>-9999</v>
      </c>
      <c r="AE1057" s="80">
        <f t="shared" si="385"/>
        <v>0</v>
      </c>
      <c r="AF1057">
        <f t="shared" si="399"/>
        <v>-9999</v>
      </c>
      <c r="AG1057" s="106"/>
      <c r="AH1057">
        <f t="shared" si="390"/>
        <v>-4.7256811237064993E-4</v>
      </c>
      <c r="AI1057">
        <f t="shared" si="391"/>
        <v>1.2726506571333673</v>
      </c>
      <c r="AJ1057">
        <f t="shared" si="392"/>
        <v>-1.9192477769216735E-2</v>
      </c>
      <c r="AK1057">
        <f t="shared" si="393"/>
        <v>2.0177893546708442E-3</v>
      </c>
      <c r="AL1057">
        <f t="shared" si="394"/>
        <v>7.400504878085557E-3</v>
      </c>
      <c r="AM1057">
        <f t="shared" si="395"/>
        <v>3.7002693269247286E-3</v>
      </c>
      <c r="AN1057" s="80">
        <f t="shared" ref="AN1057:AT1072" si="400">$AU1057+$AB$7*SIN(AO1057)</f>
        <v>5.5946847242161011E-3</v>
      </c>
      <c r="AO1057" s="80">
        <f t="shared" si="400"/>
        <v>5.5942288779216968E-3</v>
      </c>
      <c r="AP1057" s="80">
        <f t="shared" si="400"/>
        <v>5.5925569914601313E-3</v>
      </c>
      <c r="AQ1057" s="80">
        <f t="shared" si="400"/>
        <v>5.586425090611761E-3</v>
      </c>
      <c r="AR1057" s="80">
        <f t="shared" si="400"/>
        <v>5.5639354025405052E-3</v>
      </c>
      <c r="AS1057" s="80">
        <f t="shared" si="400"/>
        <v>5.4814510416755884E-3</v>
      </c>
      <c r="AT1057" s="80">
        <f t="shared" si="400"/>
        <v>5.1789273836108747E-3</v>
      </c>
      <c r="AU1057" s="80">
        <f t="shared" si="397"/>
        <v>4.0693807318081809E-3</v>
      </c>
    </row>
    <row r="1058" spans="26:64" x14ac:dyDescent="0.2">
      <c r="Z1058">
        <f t="shared" si="388"/>
        <v>0</v>
      </c>
      <c r="AA1058" s="80">
        <f t="shared" si="389"/>
        <v>3.4471155238050962E-3</v>
      </c>
      <c r="AB1058" s="80">
        <f t="shared" si="383"/>
        <v>-9999</v>
      </c>
      <c r="AC1058" s="80">
        <f t="shared" si="384"/>
        <v>0</v>
      </c>
      <c r="AD1058" s="80">
        <f t="shared" si="398"/>
        <v>-9999</v>
      </c>
      <c r="AE1058" s="80">
        <f t="shared" si="385"/>
        <v>0</v>
      </c>
      <c r="AF1058">
        <f t="shared" si="399"/>
        <v>-9999</v>
      </c>
      <c r="AG1058" s="106"/>
      <c r="AH1058">
        <f t="shared" si="390"/>
        <v>-4.7256811237064993E-4</v>
      </c>
      <c r="AI1058">
        <f t="shared" si="391"/>
        <v>1.2726506571333673</v>
      </c>
      <c r="AJ1058">
        <f t="shared" si="392"/>
        <v>-1.9192477769216735E-2</v>
      </c>
      <c r="AK1058">
        <f t="shared" si="393"/>
        <v>2.0177893546708442E-3</v>
      </c>
      <c r="AL1058">
        <f t="shared" si="394"/>
        <v>7.400504878085557E-3</v>
      </c>
      <c r="AM1058">
        <f t="shared" si="395"/>
        <v>3.7002693269247286E-3</v>
      </c>
      <c r="AN1058" s="80">
        <f t="shared" si="400"/>
        <v>5.5946847242161011E-3</v>
      </c>
      <c r="AO1058" s="80">
        <f t="shared" si="400"/>
        <v>5.5942288779216968E-3</v>
      </c>
      <c r="AP1058" s="80">
        <f t="shared" si="400"/>
        <v>5.5925569914601313E-3</v>
      </c>
      <c r="AQ1058" s="80">
        <f t="shared" si="400"/>
        <v>5.586425090611761E-3</v>
      </c>
      <c r="AR1058" s="80">
        <f t="shared" si="400"/>
        <v>5.5639354025405052E-3</v>
      </c>
      <c r="AS1058" s="80">
        <f t="shared" si="400"/>
        <v>5.4814510416755884E-3</v>
      </c>
      <c r="AT1058" s="80">
        <f t="shared" si="400"/>
        <v>5.1789273836108747E-3</v>
      </c>
      <c r="AU1058" s="80">
        <f t="shared" si="397"/>
        <v>4.0693807318081809E-3</v>
      </c>
    </row>
    <row r="1059" spans="26:64" x14ac:dyDescent="0.2">
      <c r="Z1059">
        <f t="shared" si="388"/>
        <v>0</v>
      </c>
      <c r="AA1059" s="80">
        <f t="shared" si="389"/>
        <v>3.4471155238050962E-3</v>
      </c>
      <c r="AB1059" s="80">
        <f t="shared" ref="AB1059:AB1122" si="401">IF(S1059&lt;&gt;0,G1059-AH1059, -9999)</f>
        <v>-9999</v>
      </c>
      <c r="AC1059" s="80">
        <f t="shared" ref="AC1059:AC1122" si="402">+G1059-P1059</f>
        <v>0</v>
      </c>
      <c r="AD1059" s="80">
        <f t="shared" si="398"/>
        <v>-9999</v>
      </c>
      <c r="AE1059" s="80">
        <f t="shared" ref="AE1059:AE1122" si="403">+(G1059-AA1059)^2*S1059</f>
        <v>0</v>
      </c>
      <c r="AF1059">
        <f t="shared" si="399"/>
        <v>-9999</v>
      </c>
      <c r="AG1059" s="106"/>
      <c r="AH1059">
        <f t="shared" si="390"/>
        <v>-4.7256811237064993E-4</v>
      </c>
      <c r="AI1059">
        <f t="shared" si="391"/>
        <v>1.2726506571333673</v>
      </c>
      <c r="AJ1059">
        <f t="shared" si="392"/>
        <v>-1.9192477769216735E-2</v>
      </c>
      <c r="AK1059">
        <f t="shared" si="393"/>
        <v>2.0177893546708442E-3</v>
      </c>
      <c r="AL1059">
        <f t="shared" si="394"/>
        <v>7.400504878085557E-3</v>
      </c>
      <c r="AM1059">
        <f t="shared" si="395"/>
        <v>3.7002693269247286E-3</v>
      </c>
      <c r="AN1059" s="80">
        <f t="shared" si="400"/>
        <v>5.5946847242161011E-3</v>
      </c>
      <c r="AO1059" s="80">
        <f t="shared" si="400"/>
        <v>5.5942288779216968E-3</v>
      </c>
      <c r="AP1059" s="80">
        <f t="shared" si="400"/>
        <v>5.5925569914601313E-3</v>
      </c>
      <c r="AQ1059" s="80">
        <f t="shared" si="400"/>
        <v>5.586425090611761E-3</v>
      </c>
      <c r="AR1059" s="80">
        <f t="shared" si="400"/>
        <v>5.5639354025405052E-3</v>
      </c>
      <c r="AS1059" s="80">
        <f t="shared" si="400"/>
        <v>5.4814510416755884E-3</v>
      </c>
      <c r="AT1059" s="80">
        <f t="shared" si="400"/>
        <v>5.1789273836108747E-3</v>
      </c>
      <c r="AU1059" s="80">
        <f t="shared" si="397"/>
        <v>4.0693807318081809E-3</v>
      </c>
    </row>
    <row r="1060" spans="26:64" x14ac:dyDescent="0.2">
      <c r="Z1060">
        <f t="shared" si="388"/>
        <v>0</v>
      </c>
      <c r="AA1060" s="80">
        <f t="shared" si="389"/>
        <v>3.4471155238050962E-3</v>
      </c>
      <c r="AB1060" s="80">
        <f t="shared" si="401"/>
        <v>-9999</v>
      </c>
      <c r="AC1060" s="80">
        <f t="shared" si="402"/>
        <v>0</v>
      </c>
      <c r="AD1060" s="80">
        <f t="shared" si="398"/>
        <v>-9999</v>
      </c>
      <c r="AE1060" s="80">
        <f t="shared" si="403"/>
        <v>0</v>
      </c>
      <c r="AF1060">
        <f t="shared" si="399"/>
        <v>-9999</v>
      </c>
      <c r="AG1060" s="106"/>
      <c r="AH1060">
        <f t="shared" si="390"/>
        <v>-4.7256811237064993E-4</v>
      </c>
      <c r="AI1060">
        <f t="shared" si="391"/>
        <v>1.2726506571333673</v>
      </c>
      <c r="AJ1060">
        <f t="shared" si="392"/>
        <v>-1.9192477769216735E-2</v>
      </c>
      <c r="AK1060">
        <f t="shared" si="393"/>
        <v>2.0177893546708442E-3</v>
      </c>
      <c r="AL1060">
        <f t="shared" si="394"/>
        <v>7.400504878085557E-3</v>
      </c>
      <c r="AM1060">
        <f t="shared" si="395"/>
        <v>3.7002693269247286E-3</v>
      </c>
      <c r="AN1060" s="80">
        <f t="shared" si="400"/>
        <v>5.5946847242161011E-3</v>
      </c>
      <c r="AO1060" s="80">
        <f t="shared" si="400"/>
        <v>5.5942288779216968E-3</v>
      </c>
      <c r="AP1060" s="80">
        <f t="shared" si="400"/>
        <v>5.5925569914601313E-3</v>
      </c>
      <c r="AQ1060" s="80">
        <f t="shared" si="400"/>
        <v>5.586425090611761E-3</v>
      </c>
      <c r="AR1060" s="80">
        <f t="shared" si="400"/>
        <v>5.5639354025405052E-3</v>
      </c>
      <c r="AS1060" s="80">
        <f t="shared" si="400"/>
        <v>5.4814510416755884E-3</v>
      </c>
      <c r="AT1060" s="80">
        <f t="shared" si="400"/>
        <v>5.1789273836108747E-3</v>
      </c>
      <c r="AU1060" s="80">
        <f t="shared" si="397"/>
        <v>4.0693807318081809E-3</v>
      </c>
    </row>
    <row r="1061" spans="26:64" x14ac:dyDescent="0.2">
      <c r="Z1061">
        <f t="shared" si="388"/>
        <v>0</v>
      </c>
      <c r="AA1061" s="80">
        <f t="shared" si="389"/>
        <v>3.4471155238050962E-3</v>
      </c>
      <c r="AB1061" s="80">
        <f t="shared" si="401"/>
        <v>-9999</v>
      </c>
      <c r="AC1061" s="80">
        <f t="shared" si="402"/>
        <v>0</v>
      </c>
      <c r="AD1061" s="80">
        <f t="shared" si="398"/>
        <v>-9999</v>
      </c>
      <c r="AE1061" s="80">
        <f t="shared" si="403"/>
        <v>0</v>
      </c>
      <c r="AF1061">
        <f t="shared" si="399"/>
        <v>-9999</v>
      </c>
      <c r="AG1061" s="106"/>
      <c r="AH1061">
        <f t="shared" si="390"/>
        <v>-4.7256811237064993E-4</v>
      </c>
      <c r="AI1061">
        <f t="shared" si="391"/>
        <v>1.2726506571333673</v>
      </c>
      <c r="AJ1061">
        <f t="shared" si="392"/>
        <v>-1.9192477769216735E-2</v>
      </c>
      <c r="AK1061">
        <f t="shared" si="393"/>
        <v>2.0177893546708442E-3</v>
      </c>
      <c r="AL1061">
        <f t="shared" si="394"/>
        <v>7.400504878085557E-3</v>
      </c>
      <c r="AM1061">
        <f t="shared" si="395"/>
        <v>3.7002693269247286E-3</v>
      </c>
      <c r="AN1061" s="80">
        <f t="shared" si="400"/>
        <v>5.5946847242161011E-3</v>
      </c>
      <c r="AO1061" s="80">
        <f t="shared" si="400"/>
        <v>5.5942288779216968E-3</v>
      </c>
      <c r="AP1061" s="80">
        <f t="shared" si="400"/>
        <v>5.5925569914601313E-3</v>
      </c>
      <c r="AQ1061" s="80">
        <f t="shared" si="400"/>
        <v>5.586425090611761E-3</v>
      </c>
      <c r="AR1061" s="80">
        <f t="shared" si="400"/>
        <v>5.5639354025405052E-3</v>
      </c>
      <c r="AS1061" s="80">
        <f t="shared" si="400"/>
        <v>5.4814510416755884E-3</v>
      </c>
      <c r="AT1061" s="80">
        <f t="shared" si="400"/>
        <v>5.1789273836108747E-3</v>
      </c>
      <c r="AU1061" s="80">
        <f t="shared" si="397"/>
        <v>4.0693807318081809E-3</v>
      </c>
    </row>
    <row r="1062" spans="26:64" x14ac:dyDescent="0.2">
      <c r="Z1062">
        <f t="shared" si="388"/>
        <v>0</v>
      </c>
      <c r="AA1062" s="80">
        <f t="shared" si="389"/>
        <v>3.4471155238050962E-3</v>
      </c>
      <c r="AB1062" s="80">
        <f t="shared" si="401"/>
        <v>-9999</v>
      </c>
      <c r="AC1062" s="80">
        <f t="shared" si="402"/>
        <v>0</v>
      </c>
      <c r="AD1062" s="80">
        <f t="shared" si="398"/>
        <v>-9999</v>
      </c>
      <c r="AE1062" s="80">
        <f t="shared" si="403"/>
        <v>0</v>
      </c>
      <c r="AF1062">
        <f t="shared" si="399"/>
        <v>-9999</v>
      </c>
      <c r="AG1062" s="106"/>
      <c r="AH1062">
        <f t="shared" si="390"/>
        <v>-4.7256811237064993E-4</v>
      </c>
      <c r="AI1062">
        <f t="shared" si="391"/>
        <v>1.2726506571333673</v>
      </c>
      <c r="AJ1062">
        <f t="shared" si="392"/>
        <v>-1.9192477769216735E-2</v>
      </c>
      <c r="AK1062">
        <f t="shared" si="393"/>
        <v>2.0177893546708442E-3</v>
      </c>
      <c r="AL1062">
        <f t="shared" si="394"/>
        <v>7.400504878085557E-3</v>
      </c>
      <c r="AM1062">
        <f t="shared" si="395"/>
        <v>3.7002693269247286E-3</v>
      </c>
      <c r="AN1062" s="80">
        <f t="shared" si="400"/>
        <v>5.5946847242161011E-3</v>
      </c>
      <c r="AO1062" s="80">
        <f t="shared" si="400"/>
        <v>5.5942288779216968E-3</v>
      </c>
      <c r="AP1062" s="80">
        <f t="shared" si="400"/>
        <v>5.5925569914601313E-3</v>
      </c>
      <c r="AQ1062" s="80">
        <f t="shared" si="400"/>
        <v>5.586425090611761E-3</v>
      </c>
      <c r="AR1062" s="80">
        <f t="shared" si="400"/>
        <v>5.5639354025405052E-3</v>
      </c>
      <c r="AS1062" s="80">
        <f t="shared" si="400"/>
        <v>5.4814510416755884E-3</v>
      </c>
      <c r="AT1062" s="80">
        <f t="shared" si="400"/>
        <v>5.1789273836108747E-3</v>
      </c>
      <c r="AU1062" s="80">
        <f t="shared" si="397"/>
        <v>4.0693807318081809E-3</v>
      </c>
    </row>
    <row r="1063" spans="26:64" x14ac:dyDescent="0.2">
      <c r="Z1063">
        <f t="shared" si="388"/>
        <v>0</v>
      </c>
      <c r="AA1063" s="80">
        <f t="shared" si="389"/>
        <v>3.4471155238050962E-3</v>
      </c>
      <c r="AB1063" s="80">
        <f t="shared" si="401"/>
        <v>-9999</v>
      </c>
      <c r="AC1063" s="80">
        <f t="shared" si="402"/>
        <v>0</v>
      </c>
      <c r="AD1063" s="80">
        <f t="shared" si="398"/>
        <v>-9999</v>
      </c>
      <c r="AE1063" s="80">
        <f t="shared" si="403"/>
        <v>0</v>
      </c>
      <c r="AF1063">
        <f t="shared" si="399"/>
        <v>-9999</v>
      </c>
      <c r="AG1063" s="106"/>
      <c r="AH1063">
        <f t="shared" si="390"/>
        <v>-4.7256811237064993E-4</v>
      </c>
      <c r="AI1063">
        <f t="shared" si="391"/>
        <v>1.2726506571333673</v>
      </c>
      <c r="AJ1063">
        <f t="shared" si="392"/>
        <v>-1.9192477769216735E-2</v>
      </c>
      <c r="AK1063">
        <f t="shared" si="393"/>
        <v>2.0177893546708442E-3</v>
      </c>
      <c r="AL1063">
        <f t="shared" si="394"/>
        <v>7.400504878085557E-3</v>
      </c>
      <c r="AM1063">
        <f t="shared" si="395"/>
        <v>3.7002693269247286E-3</v>
      </c>
      <c r="AN1063" s="80">
        <f t="shared" si="400"/>
        <v>5.5946847242161011E-3</v>
      </c>
      <c r="AO1063" s="80">
        <f t="shared" si="400"/>
        <v>5.5942288779216968E-3</v>
      </c>
      <c r="AP1063" s="80">
        <f t="shared" si="400"/>
        <v>5.5925569914601313E-3</v>
      </c>
      <c r="AQ1063" s="80">
        <f t="shared" si="400"/>
        <v>5.586425090611761E-3</v>
      </c>
      <c r="AR1063" s="80">
        <f t="shared" si="400"/>
        <v>5.5639354025405052E-3</v>
      </c>
      <c r="AS1063" s="80">
        <f t="shared" si="400"/>
        <v>5.4814510416755884E-3</v>
      </c>
      <c r="AT1063" s="80">
        <f t="shared" si="400"/>
        <v>5.1789273836108747E-3</v>
      </c>
      <c r="AU1063" s="80">
        <f t="shared" si="397"/>
        <v>4.0693807318081809E-3</v>
      </c>
    </row>
    <row r="1064" spans="26:64" x14ac:dyDescent="0.2">
      <c r="Z1064">
        <f t="shared" si="388"/>
        <v>0</v>
      </c>
      <c r="AA1064" s="80">
        <f t="shared" si="389"/>
        <v>3.4471155238050962E-3</v>
      </c>
      <c r="AB1064" s="80">
        <f t="shared" si="401"/>
        <v>-9999</v>
      </c>
      <c r="AC1064" s="80">
        <f t="shared" si="402"/>
        <v>0</v>
      </c>
      <c r="AD1064" s="80">
        <f t="shared" si="398"/>
        <v>-9999</v>
      </c>
      <c r="AE1064" s="80">
        <f t="shared" si="403"/>
        <v>0</v>
      </c>
      <c r="AF1064">
        <f t="shared" si="399"/>
        <v>-9999</v>
      </c>
      <c r="AG1064" s="106"/>
      <c r="AH1064">
        <f t="shared" si="390"/>
        <v>-4.7256811237064993E-4</v>
      </c>
      <c r="AI1064">
        <f t="shared" si="391"/>
        <v>1.2726506571333673</v>
      </c>
      <c r="AJ1064">
        <f t="shared" si="392"/>
        <v>-1.9192477769216735E-2</v>
      </c>
      <c r="AK1064">
        <f t="shared" si="393"/>
        <v>2.0177893546708442E-3</v>
      </c>
      <c r="AL1064">
        <f t="shared" si="394"/>
        <v>7.400504878085557E-3</v>
      </c>
      <c r="AM1064">
        <f t="shared" si="395"/>
        <v>3.7002693269247286E-3</v>
      </c>
      <c r="AN1064" s="80">
        <f t="shared" si="400"/>
        <v>5.5946847242161011E-3</v>
      </c>
      <c r="AO1064" s="80">
        <f t="shared" si="400"/>
        <v>5.5942288779216968E-3</v>
      </c>
      <c r="AP1064" s="80">
        <f t="shared" si="400"/>
        <v>5.5925569914601313E-3</v>
      </c>
      <c r="AQ1064" s="80">
        <f t="shared" si="400"/>
        <v>5.586425090611761E-3</v>
      </c>
      <c r="AR1064" s="80">
        <f t="shared" si="400"/>
        <v>5.5639354025405052E-3</v>
      </c>
      <c r="AS1064" s="80">
        <f t="shared" si="400"/>
        <v>5.4814510416755884E-3</v>
      </c>
      <c r="AT1064" s="80">
        <f t="shared" si="400"/>
        <v>5.1789273836108747E-3</v>
      </c>
      <c r="AU1064" s="80">
        <f t="shared" si="397"/>
        <v>4.0693807318081809E-3</v>
      </c>
    </row>
    <row r="1065" spans="26:64" x14ac:dyDescent="0.2">
      <c r="Z1065">
        <f t="shared" si="388"/>
        <v>0</v>
      </c>
      <c r="AA1065" s="80">
        <f t="shared" si="389"/>
        <v>3.4471155238050962E-3</v>
      </c>
      <c r="AB1065" s="80">
        <f t="shared" si="401"/>
        <v>-9999</v>
      </c>
      <c r="AC1065" s="80">
        <f t="shared" si="402"/>
        <v>0</v>
      </c>
      <c r="AD1065" s="80">
        <f t="shared" si="398"/>
        <v>-9999</v>
      </c>
      <c r="AE1065" s="80">
        <f t="shared" si="403"/>
        <v>0</v>
      </c>
      <c r="AF1065">
        <f t="shared" si="399"/>
        <v>-9999</v>
      </c>
      <c r="AG1065" s="106"/>
      <c r="AH1065">
        <f t="shared" si="390"/>
        <v>-4.7256811237064993E-4</v>
      </c>
      <c r="AI1065">
        <f t="shared" si="391"/>
        <v>1.2726506571333673</v>
      </c>
      <c r="AJ1065">
        <f t="shared" si="392"/>
        <v>-1.9192477769216735E-2</v>
      </c>
      <c r="AK1065">
        <f t="shared" si="393"/>
        <v>2.0177893546708442E-3</v>
      </c>
      <c r="AL1065">
        <f t="shared" si="394"/>
        <v>7.400504878085557E-3</v>
      </c>
      <c r="AM1065">
        <f t="shared" si="395"/>
        <v>3.7002693269247286E-3</v>
      </c>
      <c r="AN1065" s="80">
        <f t="shared" si="400"/>
        <v>5.5946847242161011E-3</v>
      </c>
      <c r="AO1065" s="80">
        <f t="shared" si="400"/>
        <v>5.5942288779216968E-3</v>
      </c>
      <c r="AP1065" s="80">
        <f t="shared" si="400"/>
        <v>5.5925569914601313E-3</v>
      </c>
      <c r="AQ1065" s="80">
        <f t="shared" si="400"/>
        <v>5.586425090611761E-3</v>
      </c>
      <c r="AR1065" s="80">
        <f t="shared" si="400"/>
        <v>5.5639354025405052E-3</v>
      </c>
      <c r="AS1065" s="80">
        <f t="shared" si="400"/>
        <v>5.4814510416755884E-3</v>
      </c>
      <c r="AT1065" s="80">
        <f t="shared" si="400"/>
        <v>5.1789273836108747E-3</v>
      </c>
      <c r="AU1065" s="80">
        <f t="shared" si="397"/>
        <v>4.0693807318081809E-3</v>
      </c>
      <c r="AV1065" s="80"/>
      <c r="AW1065" s="80"/>
      <c r="AX1065" s="80"/>
      <c r="AY1065" s="80"/>
      <c r="AZ1065" s="80"/>
      <c r="BA1065" s="80"/>
      <c r="BB1065" s="80"/>
      <c r="BC1065" s="80"/>
      <c r="BD1065" s="80"/>
      <c r="BE1065" s="80"/>
      <c r="BF1065" s="80"/>
      <c r="BG1065" s="80"/>
      <c r="BH1065" s="80"/>
      <c r="BI1065" s="80"/>
      <c r="BJ1065" s="80"/>
      <c r="BK1065" s="80"/>
      <c r="BL1065" s="80"/>
    </row>
    <row r="1066" spans="26:64" x14ac:dyDescent="0.2">
      <c r="Z1066">
        <f t="shared" si="388"/>
        <v>0</v>
      </c>
      <c r="AA1066" s="80">
        <f t="shared" si="389"/>
        <v>3.4471155238050962E-3</v>
      </c>
      <c r="AB1066" s="80">
        <f t="shared" si="401"/>
        <v>-9999</v>
      </c>
      <c r="AC1066" s="80">
        <f t="shared" si="402"/>
        <v>0</v>
      </c>
      <c r="AD1066" s="80">
        <f t="shared" si="398"/>
        <v>-9999</v>
      </c>
      <c r="AE1066" s="80">
        <f t="shared" si="403"/>
        <v>0</v>
      </c>
      <c r="AF1066">
        <f t="shared" si="399"/>
        <v>-9999</v>
      </c>
      <c r="AG1066" s="106"/>
      <c r="AH1066">
        <f t="shared" si="390"/>
        <v>-4.7256811237064993E-4</v>
      </c>
      <c r="AI1066">
        <f t="shared" si="391"/>
        <v>1.2726506571333673</v>
      </c>
      <c r="AJ1066">
        <f t="shared" si="392"/>
        <v>-1.9192477769216735E-2</v>
      </c>
      <c r="AK1066">
        <f t="shared" si="393"/>
        <v>2.0177893546708442E-3</v>
      </c>
      <c r="AL1066">
        <f t="shared" si="394"/>
        <v>7.400504878085557E-3</v>
      </c>
      <c r="AM1066">
        <f t="shared" si="395"/>
        <v>3.7002693269247286E-3</v>
      </c>
      <c r="AN1066" s="80">
        <f t="shared" si="400"/>
        <v>5.5946847242161011E-3</v>
      </c>
      <c r="AO1066" s="80">
        <f t="shared" si="400"/>
        <v>5.5942288779216968E-3</v>
      </c>
      <c r="AP1066" s="80">
        <f t="shared" si="400"/>
        <v>5.5925569914601313E-3</v>
      </c>
      <c r="AQ1066" s="80">
        <f t="shared" si="400"/>
        <v>5.586425090611761E-3</v>
      </c>
      <c r="AR1066" s="80">
        <f t="shared" si="400"/>
        <v>5.5639354025405052E-3</v>
      </c>
      <c r="AS1066" s="80">
        <f t="shared" si="400"/>
        <v>5.4814510416755884E-3</v>
      </c>
      <c r="AT1066" s="80">
        <f t="shared" si="400"/>
        <v>5.1789273836108747E-3</v>
      </c>
      <c r="AU1066" s="80">
        <f t="shared" si="397"/>
        <v>4.0693807318081809E-3</v>
      </c>
    </row>
    <row r="1067" spans="26:64" x14ac:dyDescent="0.2">
      <c r="Z1067">
        <f t="shared" si="388"/>
        <v>0</v>
      </c>
      <c r="AA1067" s="80">
        <f t="shared" si="389"/>
        <v>3.4471155238050962E-3</v>
      </c>
      <c r="AB1067" s="80">
        <f t="shared" si="401"/>
        <v>-9999</v>
      </c>
      <c r="AC1067" s="80">
        <f t="shared" si="402"/>
        <v>0</v>
      </c>
      <c r="AD1067" s="80">
        <f t="shared" si="398"/>
        <v>-9999</v>
      </c>
      <c r="AE1067" s="80">
        <f t="shared" si="403"/>
        <v>0</v>
      </c>
      <c r="AF1067">
        <f t="shared" si="399"/>
        <v>-9999</v>
      </c>
      <c r="AG1067" s="106"/>
      <c r="AH1067">
        <f t="shared" si="390"/>
        <v>-4.7256811237064993E-4</v>
      </c>
      <c r="AI1067">
        <f t="shared" si="391"/>
        <v>1.2726506571333673</v>
      </c>
      <c r="AJ1067">
        <f t="shared" si="392"/>
        <v>-1.9192477769216735E-2</v>
      </c>
      <c r="AK1067">
        <f t="shared" si="393"/>
        <v>2.0177893546708442E-3</v>
      </c>
      <c r="AL1067">
        <f t="shared" si="394"/>
        <v>7.400504878085557E-3</v>
      </c>
      <c r="AM1067">
        <f t="shared" si="395"/>
        <v>3.7002693269247286E-3</v>
      </c>
      <c r="AN1067" s="80">
        <f t="shared" si="400"/>
        <v>5.5946847242161011E-3</v>
      </c>
      <c r="AO1067" s="80">
        <f t="shared" si="400"/>
        <v>5.5942288779216968E-3</v>
      </c>
      <c r="AP1067" s="80">
        <f t="shared" si="400"/>
        <v>5.5925569914601313E-3</v>
      </c>
      <c r="AQ1067" s="80">
        <f t="shared" si="400"/>
        <v>5.586425090611761E-3</v>
      </c>
      <c r="AR1067" s="80">
        <f t="shared" si="400"/>
        <v>5.5639354025405052E-3</v>
      </c>
      <c r="AS1067" s="80">
        <f t="shared" si="400"/>
        <v>5.4814510416755884E-3</v>
      </c>
      <c r="AT1067" s="80">
        <f t="shared" si="400"/>
        <v>5.1789273836108747E-3</v>
      </c>
      <c r="AU1067" s="80">
        <f t="shared" si="397"/>
        <v>4.0693807318081809E-3</v>
      </c>
    </row>
    <row r="1068" spans="26:64" x14ac:dyDescent="0.2">
      <c r="Z1068">
        <f t="shared" si="388"/>
        <v>0</v>
      </c>
      <c r="AA1068" s="80">
        <f t="shared" si="389"/>
        <v>3.4471155238050962E-3</v>
      </c>
      <c r="AB1068" s="80">
        <f t="shared" si="401"/>
        <v>-9999</v>
      </c>
      <c r="AC1068" s="80">
        <f t="shared" si="402"/>
        <v>0</v>
      </c>
      <c r="AD1068" s="80">
        <f t="shared" si="398"/>
        <v>-9999</v>
      </c>
      <c r="AE1068" s="80">
        <f t="shared" si="403"/>
        <v>0</v>
      </c>
      <c r="AF1068">
        <f t="shared" si="399"/>
        <v>-9999</v>
      </c>
      <c r="AG1068" s="106"/>
      <c r="AH1068">
        <f t="shared" si="390"/>
        <v>-4.7256811237064993E-4</v>
      </c>
      <c r="AI1068">
        <f t="shared" si="391"/>
        <v>1.2726506571333673</v>
      </c>
      <c r="AJ1068">
        <f t="shared" si="392"/>
        <v>-1.9192477769216735E-2</v>
      </c>
      <c r="AK1068">
        <f t="shared" si="393"/>
        <v>2.0177893546708442E-3</v>
      </c>
      <c r="AL1068">
        <f t="shared" si="394"/>
        <v>7.400504878085557E-3</v>
      </c>
      <c r="AM1068">
        <f t="shared" si="395"/>
        <v>3.7002693269247286E-3</v>
      </c>
      <c r="AN1068" s="80">
        <f t="shared" si="400"/>
        <v>5.5946847242161011E-3</v>
      </c>
      <c r="AO1068" s="80">
        <f t="shared" si="400"/>
        <v>5.5942288779216968E-3</v>
      </c>
      <c r="AP1068" s="80">
        <f t="shared" si="400"/>
        <v>5.5925569914601313E-3</v>
      </c>
      <c r="AQ1068" s="80">
        <f t="shared" si="400"/>
        <v>5.586425090611761E-3</v>
      </c>
      <c r="AR1068" s="80">
        <f t="shared" si="400"/>
        <v>5.5639354025405052E-3</v>
      </c>
      <c r="AS1068" s="80">
        <f t="shared" si="400"/>
        <v>5.4814510416755884E-3</v>
      </c>
      <c r="AT1068" s="80">
        <f t="shared" si="400"/>
        <v>5.1789273836108747E-3</v>
      </c>
      <c r="AU1068" s="80">
        <f t="shared" si="397"/>
        <v>4.0693807318081809E-3</v>
      </c>
    </row>
    <row r="1069" spans="26:64" x14ac:dyDescent="0.2">
      <c r="Z1069">
        <f t="shared" si="388"/>
        <v>0</v>
      </c>
      <c r="AA1069" s="80">
        <f t="shared" si="389"/>
        <v>3.4471155238050962E-3</v>
      </c>
      <c r="AB1069" s="80">
        <f t="shared" si="401"/>
        <v>-9999</v>
      </c>
      <c r="AC1069" s="80">
        <f t="shared" si="402"/>
        <v>0</v>
      </c>
      <c r="AD1069" s="80">
        <f t="shared" si="398"/>
        <v>-9999</v>
      </c>
      <c r="AE1069" s="80">
        <f t="shared" si="403"/>
        <v>0</v>
      </c>
      <c r="AF1069">
        <f t="shared" si="399"/>
        <v>-9999</v>
      </c>
      <c r="AG1069" s="106"/>
      <c r="AH1069">
        <f t="shared" si="390"/>
        <v>-4.7256811237064993E-4</v>
      </c>
      <c r="AI1069">
        <f t="shared" si="391"/>
        <v>1.2726506571333673</v>
      </c>
      <c r="AJ1069">
        <f t="shared" si="392"/>
        <v>-1.9192477769216735E-2</v>
      </c>
      <c r="AK1069">
        <f t="shared" si="393"/>
        <v>2.0177893546708442E-3</v>
      </c>
      <c r="AL1069">
        <f t="shared" si="394"/>
        <v>7.400504878085557E-3</v>
      </c>
      <c r="AM1069">
        <f t="shared" si="395"/>
        <v>3.7002693269247286E-3</v>
      </c>
      <c r="AN1069" s="80">
        <f t="shared" si="400"/>
        <v>5.5946847242161011E-3</v>
      </c>
      <c r="AO1069" s="80">
        <f t="shared" si="400"/>
        <v>5.5942288779216968E-3</v>
      </c>
      <c r="AP1069" s="80">
        <f t="shared" si="400"/>
        <v>5.5925569914601313E-3</v>
      </c>
      <c r="AQ1069" s="80">
        <f t="shared" si="400"/>
        <v>5.586425090611761E-3</v>
      </c>
      <c r="AR1069" s="80">
        <f t="shared" si="400"/>
        <v>5.5639354025405052E-3</v>
      </c>
      <c r="AS1069" s="80">
        <f t="shared" si="400"/>
        <v>5.4814510416755884E-3</v>
      </c>
      <c r="AT1069" s="80">
        <f t="shared" si="400"/>
        <v>5.1789273836108747E-3</v>
      </c>
      <c r="AU1069" s="80">
        <f t="shared" si="397"/>
        <v>4.0693807318081809E-3</v>
      </c>
    </row>
    <row r="1070" spans="26:64" x14ac:dyDescent="0.2">
      <c r="Z1070">
        <f t="shared" si="388"/>
        <v>0</v>
      </c>
      <c r="AA1070" s="80">
        <f t="shared" si="389"/>
        <v>3.4471155238050962E-3</v>
      </c>
      <c r="AB1070" s="80">
        <f t="shared" si="401"/>
        <v>-9999</v>
      </c>
      <c r="AC1070" s="80">
        <f t="shared" si="402"/>
        <v>0</v>
      </c>
      <c r="AD1070" s="80">
        <f t="shared" si="398"/>
        <v>-9999</v>
      </c>
      <c r="AE1070" s="80">
        <f t="shared" si="403"/>
        <v>0</v>
      </c>
      <c r="AF1070">
        <f t="shared" si="399"/>
        <v>-9999</v>
      </c>
      <c r="AG1070" s="106"/>
      <c r="AH1070">
        <f t="shared" si="390"/>
        <v>-4.7256811237064993E-4</v>
      </c>
      <c r="AI1070">
        <f t="shared" si="391"/>
        <v>1.2726506571333673</v>
      </c>
      <c r="AJ1070">
        <f t="shared" si="392"/>
        <v>-1.9192477769216735E-2</v>
      </c>
      <c r="AK1070">
        <f t="shared" si="393"/>
        <v>2.0177893546708442E-3</v>
      </c>
      <c r="AL1070">
        <f t="shared" si="394"/>
        <v>7.400504878085557E-3</v>
      </c>
      <c r="AM1070">
        <f t="shared" si="395"/>
        <v>3.7002693269247286E-3</v>
      </c>
      <c r="AN1070" s="80">
        <f t="shared" si="400"/>
        <v>5.5946847242161011E-3</v>
      </c>
      <c r="AO1070" s="80">
        <f t="shared" si="400"/>
        <v>5.5942288779216968E-3</v>
      </c>
      <c r="AP1070" s="80">
        <f t="shared" si="400"/>
        <v>5.5925569914601313E-3</v>
      </c>
      <c r="AQ1070" s="80">
        <f t="shared" si="400"/>
        <v>5.586425090611761E-3</v>
      </c>
      <c r="AR1070" s="80">
        <f t="shared" si="400"/>
        <v>5.5639354025405052E-3</v>
      </c>
      <c r="AS1070" s="80">
        <f t="shared" si="400"/>
        <v>5.4814510416755884E-3</v>
      </c>
      <c r="AT1070" s="80">
        <f t="shared" si="400"/>
        <v>5.1789273836108747E-3</v>
      </c>
      <c r="AU1070" s="80">
        <f t="shared" si="397"/>
        <v>4.0693807318081809E-3</v>
      </c>
    </row>
    <row r="1071" spans="26:64" x14ac:dyDescent="0.2">
      <c r="Z1071">
        <f t="shared" si="388"/>
        <v>0</v>
      </c>
      <c r="AA1071" s="80">
        <f t="shared" si="389"/>
        <v>3.4471155238050962E-3</v>
      </c>
      <c r="AB1071" s="80">
        <f t="shared" si="401"/>
        <v>-9999</v>
      </c>
      <c r="AC1071" s="80">
        <f t="shared" si="402"/>
        <v>0</v>
      </c>
      <c r="AD1071" s="80">
        <f t="shared" si="398"/>
        <v>-9999</v>
      </c>
      <c r="AE1071" s="80">
        <f t="shared" si="403"/>
        <v>0</v>
      </c>
      <c r="AF1071">
        <f t="shared" si="399"/>
        <v>-9999</v>
      </c>
      <c r="AG1071" s="106"/>
      <c r="AH1071">
        <f t="shared" si="390"/>
        <v>-4.7256811237064993E-4</v>
      </c>
      <c r="AI1071">
        <f t="shared" si="391"/>
        <v>1.2726506571333673</v>
      </c>
      <c r="AJ1071">
        <f t="shared" si="392"/>
        <v>-1.9192477769216735E-2</v>
      </c>
      <c r="AK1071">
        <f t="shared" si="393"/>
        <v>2.0177893546708442E-3</v>
      </c>
      <c r="AL1071">
        <f t="shared" si="394"/>
        <v>7.400504878085557E-3</v>
      </c>
      <c r="AM1071">
        <f t="shared" si="395"/>
        <v>3.7002693269247286E-3</v>
      </c>
      <c r="AN1071" s="80">
        <f t="shared" si="400"/>
        <v>5.5946847242161011E-3</v>
      </c>
      <c r="AO1071" s="80">
        <f t="shared" si="400"/>
        <v>5.5942288779216968E-3</v>
      </c>
      <c r="AP1071" s="80">
        <f t="shared" si="400"/>
        <v>5.5925569914601313E-3</v>
      </c>
      <c r="AQ1071" s="80">
        <f t="shared" si="400"/>
        <v>5.586425090611761E-3</v>
      </c>
      <c r="AR1071" s="80">
        <f t="shared" si="400"/>
        <v>5.5639354025405052E-3</v>
      </c>
      <c r="AS1071" s="80">
        <f t="shared" si="400"/>
        <v>5.4814510416755884E-3</v>
      </c>
      <c r="AT1071" s="80">
        <f t="shared" si="400"/>
        <v>5.1789273836108747E-3</v>
      </c>
      <c r="AU1071" s="80">
        <f t="shared" si="397"/>
        <v>4.0693807318081809E-3</v>
      </c>
    </row>
    <row r="1072" spans="26:64" x14ac:dyDescent="0.2">
      <c r="Z1072">
        <f t="shared" si="388"/>
        <v>0</v>
      </c>
      <c r="AA1072" s="80">
        <f t="shared" si="389"/>
        <v>3.4471155238050962E-3</v>
      </c>
      <c r="AB1072" s="80">
        <f t="shared" si="401"/>
        <v>-9999</v>
      </c>
      <c r="AC1072" s="80">
        <f t="shared" si="402"/>
        <v>0</v>
      </c>
      <c r="AD1072" s="80">
        <f t="shared" si="398"/>
        <v>-9999</v>
      </c>
      <c r="AE1072" s="80">
        <f t="shared" si="403"/>
        <v>0</v>
      </c>
      <c r="AF1072">
        <f t="shared" si="399"/>
        <v>-9999</v>
      </c>
      <c r="AG1072" s="106"/>
      <c r="AH1072">
        <f t="shared" si="390"/>
        <v>-4.7256811237064993E-4</v>
      </c>
      <c r="AI1072">
        <f t="shared" si="391"/>
        <v>1.2726506571333673</v>
      </c>
      <c r="AJ1072">
        <f t="shared" si="392"/>
        <v>-1.9192477769216735E-2</v>
      </c>
      <c r="AK1072">
        <f t="shared" si="393"/>
        <v>2.0177893546708442E-3</v>
      </c>
      <c r="AL1072">
        <f t="shared" si="394"/>
        <v>7.400504878085557E-3</v>
      </c>
      <c r="AM1072">
        <f t="shared" si="395"/>
        <v>3.7002693269247286E-3</v>
      </c>
      <c r="AN1072" s="80">
        <f t="shared" si="400"/>
        <v>5.5946847242161011E-3</v>
      </c>
      <c r="AO1072" s="80">
        <f t="shared" si="400"/>
        <v>5.5942288779216968E-3</v>
      </c>
      <c r="AP1072" s="80">
        <f t="shared" si="400"/>
        <v>5.5925569914601313E-3</v>
      </c>
      <c r="AQ1072" s="80">
        <f t="shared" si="400"/>
        <v>5.586425090611761E-3</v>
      </c>
      <c r="AR1072" s="80">
        <f t="shared" si="400"/>
        <v>5.5639354025405052E-3</v>
      </c>
      <c r="AS1072" s="80">
        <f t="shared" si="400"/>
        <v>5.4814510416755884E-3</v>
      </c>
      <c r="AT1072" s="80">
        <f t="shared" si="400"/>
        <v>5.1789273836108747E-3</v>
      </c>
      <c r="AU1072" s="80">
        <f t="shared" si="397"/>
        <v>4.0693807318081809E-3</v>
      </c>
    </row>
    <row r="1073" spans="26:48" x14ac:dyDescent="0.2">
      <c r="Z1073">
        <f t="shared" si="388"/>
        <v>0</v>
      </c>
      <c r="AA1073" s="80">
        <f t="shared" si="389"/>
        <v>3.4471155238050962E-3</v>
      </c>
      <c r="AB1073" s="80">
        <f t="shared" si="401"/>
        <v>-9999</v>
      </c>
      <c r="AC1073" s="80">
        <f t="shared" si="402"/>
        <v>0</v>
      </c>
      <c r="AD1073" s="80">
        <f t="shared" si="398"/>
        <v>-9999</v>
      </c>
      <c r="AE1073" s="80">
        <f t="shared" si="403"/>
        <v>0</v>
      </c>
      <c r="AF1073">
        <f t="shared" si="399"/>
        <v>-9999</v>
      </c>
      <c r="AG1073" s="106"/>
      <c r="AH1073">
        <f t="shared" si="390"/>
        <v>-4.7256811237064993E-4</v>
      </c>
      <c r="AI1073">
        <f t="shared" si="391"/>
        <v>1.2726506571333673</v>
      </c>
      <c r="AJ1073">
        <f t="shared" si="392"/>
        <v>-1.9192477769216735E-2</v>
      </c>
      <c r="AK1073">
        <f t="shared" si="393"/>
        <v>2.0177893546708442E-3</v>
      </c>
      <c r="AL1073">
        <f t="shared" si="394"/>
        <v>7.400504878085557E-3</v>
      </c>
      <c r="AM1073">
        <f t="shared" si="395"/>
        <v>3.7002693269247286E-3</v>
      </c>
      <c r="AN1073" s="80">
        <f t="shared" ref="AN1073:AT1088" si="404">$AU1073+$AB$7*SIN(AO1073)</f>
        <v>5.5946847242161011E-3</v>
      </c>
      <c r="AO1073" s="80">
        <f t="shared" si="404"/>
        <v>5.5942288779216968E-3</v>
      </c>
      <c r="AP1073" s="80">
        <f t="shared" si="404"/>
        <v>5.5925569914601313E-3</v>
      </c>
      <c r="AQ1073" s="80">
        <f t="shared" si="404"/>
        <v>5.586425090611761E-3</v>
      </c>
      <c r="AR1073" s="80">
        <f t="shared" si="404"/>
        <v>5.5639354025405052E-3</v>
      </c>
      <c r="AS1073" s="80">
        <f t="shared" si="404"/>
        <v>5.4814510416755884E-3</v>
      </c>
      <c r="AT1073" s="80">
        <f t="shared" si="404"/>
        <v>5.1789273836108747E-3</v>
      </c>
      <c r="AU1073" s="80">
        <f t="shared" si="397"/>
        <v>4.0693807318081809E-3</v>
      </c>
    </row>
    <row r="1074" spans="26:48" x14ac:dyDescent="0.2">
      <c r="Z1074">
        <f t="shared" si="388"/>
        <v>0</v>
      </c>
      <c r="AA1074" s="80">
        <f t="shared" si="389"/>
        <v>3.4471155238050962E-3</v>
      </c>
      <c r="AB1074" s="80">
        <f t="shared" si="401"/>
        <v>-9999</v>
      </c>
      <c r="AC1074" s="80">
        <f t="shared" si="402"/>
        <v>0</v>
      </c>
      <c r="AD1074" s="80">
        <f t="shared" si="398"/>
        <v>-9999</v>
      </c>
      <c r="AE1074" s="80">
        <f t="shared" si="403"/>
        <v>0</v>
      </c>
      <c r="AF1074">
        <f t="shared" si="399"/>
        <v>-9999</v>
      </c>
      <c r="AG1074" s="106"/>
      <c r="AH1074">
        <f t="shared" si="390"/>
        <v>-4.7256811237064993E-4</v>
      </c>
      <c r="AI1074">
        <f t="shared" si="391"/>
        <v>1.2726506571333673</v>
      </c>
      <c r="AJ1074">
        <f t="shared" si="392"/>
        <v>-1.9192477769216735E-2</v>
      </c>
      <c r="AK1074">
        <f t="shared" si="393"/>
        <v>2.0177893546708442E-3</v>
      </c>
      <c r="AL1074">
        <f t="shared" si="394"/>
        <v>7.400504878085557E-3</v>
      </c>
      <c r="AM1074">
        <f t="shared" si="395"/>
        <v>3.7002693269247286E-3</v>
      </c>
      <c r="AN1074" s="80">
        <f t="shared" si="404"/>
        <v>5.5946847242161011E-3</v>
      </c>
      <c r="AO1074" s="80">
        <f t="shared" si="404"/>
        <v>5.5942288779216968E-3</v>
      </c>
      <c r="AP1074" s="80">
        <f t="shared" si="404"/>
        <v>5.5925569914601313E-3</v>
      </c>
      <c r="AQ1074" s="80">
        <f t="shared" si="404"/>
        <v>5.586425090611761E-3</v>
      </c>
      <c r="AR1074" s="80">
        <f t="shared" si="404"/>
        <v>5.5639354025405052E-3</v>
      </c>
      <c r="AS1074" s="80">
        <f t="shared" si="404"/>
        <v>5.4814510416755884E-3</v>
      </c>
      <c r="AT1074" s="80">
        <f t="shared" si="404"/>
        <v>5.1789273836108747E-3</v>
      </c>
      <c r="AU1074" s="80">
        <f t="shared" si="397"/>
        <v>4.0693807318081809E-3</v>
      </c>
    </row>
    <row r="1075" spans="26:48" x14ac:dyDescent="0.2">
      <c r="Z1075">
        <f t="shared" si="388"/>
        <v>0</v>
      </c>
      <c r="AA1075" s="80">
        <f t="shared" si="389"/>
        <v>3.4471155238050962E-3</v>
      </c>
      <c r="AB1075" s="80">
        <f t="shared" si="401"/>
        <v>-9999</v>
      </c>
      <c r="AC1075" s="80">
        <f t="shared" si="402"/>
        <v>0</v>
      </c>
      <c r="AD1075" s="80">
        <f t="shared" si="398"/>
        <v>-9999</v>
      </c>
      <c r="AE1075" s="80">
        <f t="shared" si="403"/>
        <v>0</v>
      </c>
      <c r="AF1075">
        <f t="shared" si="399"/>
        <v>-9999</v>
      </c>
      <c r="AG1075" s="106"/>
      <c r="AH1075">
        <f t="shared" si="390"/>
        <v>-4.7256811237064993E-4</v>
      </c>
      <c r="AI1075">
        <f t="shared" si="391"/>
        <v>1.2726506571333673</v>
      </c>
      <c r="AJ1075">
        <f t="shared" si="392"/>
        <v>-1.9192477769216735E-2</v>
      </c>
      <c r="AK1075">
        <f t="shared" si="393"/>
        <v>2.0177893546708442E-3</v>
      </c>
      <c r="AL1075">
        <f t="shared" si="394"/>
        <v>7.400504878085557E-3</v>
      </c>
      <c r="AM1075">
        <f t="shared" si="395"/>
        <v>3.7002693269247286E-3</v>
      </c>
      <c r="AN1075" s="80">
        <f t="shared" si="404"/>
        <v>5.5946847242161011E-3</v>
      </c>
      <c r="AO1075" s="80">
        <f t="shared" si="404"/>
        <v>5.5942288779216968E-3</v>
      </c>
      <c r="AP1075" s="80">
        <f t="shared" si="404"/>
        <v>5.5925569914601313E-3</v>
      </c>
      <c r="AQ1075" s="80">
        <f t="shared" si="404"/>
        <v>5.586425090611761E-3</v>
      </c>
      <c r="AR1075" s="80">
        <f t="shared" si="404"/>
        <v>5.5639354025405052E-3</v>
      </c>
      <c r="AS1075" s="80">
        <f t="shared" si="404"/>
        <v>5.4814510416755884E-3</v>
      </c>
      <c r="AT1075" s="80">
        <f t="shared" si="404"/>
        <v>5.1789273836108747E-3</v>
      </c>
      <c r="AU1075" s="80">
        <f t="shared" si="397"/>
        <v>4.0693807318081809E-3</v>
      </c>
    </row>
    <row r="1076" spans="26:48" x14ac:dyDescent="0.2">
      <c r="Z1076">
        <f t="shared" si="388"/>
        <v>0</v>
      </c>
      <c r="AA1076" s="80">
        <f t="shared" si="389"/>
        <v>3.4471155238050962E-3</v>
      </c>
      <c r="AB1076" s="80">
        <f t="shared" si="401"/>
        <v>-9999</v>
      </c>
      <c r="AC1076" s="80">
        <f t="shared" si="402"/>
        <v>0</v>
      </c>
      <c r="AD1076" s="80">
        <f t="shared" si="398"/>
        <v>-9999</v>
      </c>
      <c r="AE1076" s="80">
        <f t="shared" si="403"/>
        <v>0</v>
      </c>
      <c r="AF1076">
        <f t="shared" si="399"/>
        <v>-9999</v>
      </c>
      <c r="AG1076" s="106"/>
      <c r="AH1076">
        <f t="shared" si="390"/>
        <v>-4.7256811237064993E-4</v>
      </c>
      <c r="AI1076">
        <f t="shared" si="391"/>
        <v>1.2726506571333673</v>
      </c>
      <c r="AJ1076">
        <f t="shared" si="392"/>
        <v>-1.9192477769216735E-2</v>
      </c>
      <c r="AK1076">
        <f t="shared" si="393"/>
        <v>2.0177893546708442E-3</v>
      </c>
      <c r="AL1076">
        <f t="shared" si="394"/>
        <v>7.400504878085557E-3</v>
      </c>
      <c r="AM1076">
        <f t="shared" si="395"/>
        <v>3.7002693269247286E-3</v>
      </c>
      <c r="AN1076" s="80">
        <f t="shared" si="404"/>
        <v>5.5946847242161011E-3</v>
      </c>
      <c r="AO1076" s="80">
        <f t="shared" si="404"/>
        <v>5.5942288779216968E-3</v>
      </c>
      <c r="AP1076" s="80">
        <f t="shared" si="404"/>
        <v>5.5925569914601313E-3</v>
      </c>
      <c r="AQ1076" s="80">
        <f t="shared" si="404"/>
        <v>5.586425090611761E-3</v>
      </c>
      <c r="AR1076" s="80">
        <f t="shared" si="404"/>
        <v>5.5639354025405052E-3</v>
      </c>
      <c r="AS1076" s="80">
        <f t="shared" si="404"/>
        <v>5.4814510416755884E-3</v>
      </c>
      <c r="AT1076" s="80">
        <f t="shared" si="404"/>
        <v>5.1789273836108747E-3</v>
      </c>
      <c r="AU1076" s="80">
        <f t="shared" si="397"/>
        <v>4.0693807318081809E-3</v>
      </c>
    </row>
    <row r="1077" spans="26:48" x14ac:dyDescent="0.2">
      <c r="Z1077">
        <f t="shared" si="388"/>
        <v>0</v>
      </c>
      <c r="AA1077" s="80">
        <f t="shared" si="389"/>
        <v>3.4471155238050962E-3</v>
      </c>
      <c r="AB1077" s="80">
        <f t="shared" si="401"/>
        <v>-9999</v>
      </c>
      <c r="AC1077" s="80">
        <f t="shared" si="402"/>
        <v>0</v>
      </c>
      <c r="AD1077" s="80">
        <f t="shared" si="398"/>
        <v>-9999</v>
      </c>
      <c r="AE1077" s="80">
        <f t="shared" si="403"/>
        <v>0</v>
      </c>
      <c r="AF1077">
        <f t="shared" si="399"/>
        <v>-9999</v>
      </c>
      <c r="AG1077" s="106"/>
      <c r="AH1077">
        <f t="shared" si="390"/>
        <v>-4.7256811237064993E-4</v>
      </c>
      <c r="AI1077">
        <f t="shared" si="391"/>
        <v>1.2726506571333673</v>
      </c>
      <c r="AJ1077">
        <f t="shared" si="392"/>
        <v>-1.9192477769216735E-2</v>
      </c>
      <c r="AK1077">
        <f t="shared" si="393"/>
        <v>2.0177893546708442E-3</v>
      </c>
      <c r="AL1077">
        <f t="shared" si="394"/>
        <v>7.400504878085557E-3</v>
      </c>
      <c r="AM1077">
        <f t="shared" si="395"/>
        <v>3.7002693269247286E-3</v>
      </c>
      <c r="AN1077" s="80">
        <f t="shared" si="404"/>
        <v>5.5946847242161011E-3</v>
      </c>
      <c r="AO1077" s="80">
        <f t="shared" si="404"/>
        <v>5.5942288779216968E-3</v>
      </c>
      <c r="AP1077" s="80">
        <f t="shared" si="404"/>
        <v>5.5925569914601313E-3</v>
      </c>
      <c r="AQ1077" s="80">
        <f t="shared" si="404"/>
        <v>5.586425090611761E-3</v>
      </c>
      <c r="AR1077" s="80">
        <f t="shared" si="404"/>
        <v>5.5639354025405052E-3</v>
      </c>
      <c r="AS1077" s="80">
        <f t="shared" si="404"/>
        <v>5.4814510416755884E-3</v>
      </c>
      <c r="AT1077" s="80">
        <f t="shared" si="404"/>
        <v>5.1789273836108747E-3</v>
      </c>
      <c r="AU1077" s="80">
        <f t="shared" si="397"/>
        <v>4.0693807318081809E-3</v>
      </c>
      <c r="AV1077" s="80"/>
    </row>
    <row r="1078" spans="26:48" x14ac:dyDescent="0.2">
      <c r="Z1078">
        <f t="shared" si="388"/>
        <v>0</v>
      </c>
      <c r="AA1078" s="80">
        <f t="shared" si="389"/>
        <v>3.4471155238050962E-3</v>
      </c>
      <c r="AB1078" s="80">
        <f t="shared" si="401"/>
        <v>-9999</v>
      </c>
      <c r="AC1078" s="80">
        <f t="shared" si="402"/>
        <v>0</v>
      </c>
      <c r="AD1078" s="80">
        <f t="shared" si="398"/>
        <v>-9999</v>
      </c>
      <c r="AE1078" s="80">
        <f t="shared" si="403"/>
        <v>0</v>
      </c>
      <c r="AF1078">
        <f t="shared" si="399"/>
        <v>-9999</v>
      </c>
      <c r="AG1078" s="106"/>
      <c r="AH1078">
        <f t="shared" si="390"/>
        <v>-4.7256811237064993E-4</v>
      </c>
      <c r="AI1078">
        <f t="shared" si="391"/>
        <v>1.2726506571333673</v>
      </c>
      <c r="AJ1078">
        <f t="shared" si="392"/>
        <v>-1.9192477769216735E-2</v>
      </c>
      <c r="AK1078">
        <f t="shared" si="393"/>
        <v>2.0177893546708442E-3</v>
      </c>
      <c r="AL1078">
        <f t="shared" si="394"/>
        <v>7.400504878085557E-3</v>
      </c>
      <c r="AM1078">
        <f t="shared" si="395"/>
        <v>3.7002693269247286E-3</v>
      </c>
      <c r="AN1078" s="80">
        <f t="shared" si="404"/>
        <v>5.5946847242161011E-3</v>
      </c>
      <c r="AO1078" s="80">
        <f t="shared" si="404"/>
        <v>5.5942288779216968E-3</v>
      </c>
      <c r="AP1078" s="80">
        <f t="shared" si="404"/>
        <v>5.5925569914601313E-3</v>
      </c>
      <c r="AQ1078" s="80">
        <f t="shared" si="404"/>
        <v>5.586425090611761E-3</v>
      </c>
      <c r="AR1078" s="80">
        <f t="shared" si="404"/>
        <v>5.5639354025405052E-3</v>
      </c>
      <c r="AS1078" s="80">
        <f t="shared" si="404"/>
        <v>5.4814510416755884E-3</v>
      </c>
      <c r="AT1078" s="80">
        <f t="shared" si="404"/>
        <v>5.1789273836108747E-3</v>
      </c>
      <c r="AU1078" s="80">
        <f t="shared" si="397"/>
        <v>4.0693807318081809E-3</v>
      </c>
    </row>
    <row r="1079" spans="26:48" x14ac:dyDescent="0.2">
      <c r="Z1079">
        <f t="shared" si="388"/>
        <v>0</v>
      </c>
      <c r="AA1079" s="80">
        <f t="shared" si="389"/>
        <v>3.4471155238050962E-3</v>
      </c>
      <c r="AB1079" s="80">
        <f t="shared" si="401"/>
        <v>-9999</v>
      </c>
      <c r="AC1079" s="80">
        <f t="shared" si="402"/>
        <v>0</v>
      </c>
      <c r="AD1079" s="80">
        <f t="shared" si="398"/>
        <v>-9999</v>
      </c>
      <c r="AE1079" s="80">
        <f t="shared" si="403"/>
        <v>0</v>
      </c>
      <c r="AF1079">
        <f t="shared" si="399"/>
        <v>-9999</v>
      </c>
      <c r="AG1079" s="106"/>
      <c r="AH1079">
        <f t="shared" si="390"/>
        <v>-4.7256811237064993E-4</v>
      </c>
      <c r="AI1079">
        <f t="shared" si="391"/>
        <v>1.2726506571333673</v>
      </c>
      <c r="AJ1079">
        <f t="shared" si="392"/>
        <v>-1.9192477769216735E-2</v>
      </c>
      <c r="AK1079">
        <f t="shared" si="393"/>
        <v>2.0177893546708442E-3</v>
      </c>
      <c r="AL1079">
        <f t="shared" si="394"/>
        <v>7.400504878085557E-3</v>
      </c>
      <c r="AM1079">
        <f t="shared" si="395"/>
        <v>3.7002693269247286E-3</v>
      </c>
      <c r="AN1079" s="80">
        <f t="shared" si="404"/>
        <v>5.5946847242161011E-3</v>
      </c>
      <c r="AO1079" s="80">
        <f t="shared" si="404"/>
        <v>5.5942288779216968E-3</v>
      </c>
      <c r="AP1079" s="80">
        <f t="shared" si="404"/>
        <v>5.5925569914601313E-3</v>
      </c>
      <c r="AQ1079" s="80">
        <f t="shared" si="404"/>
        <v>5.586425090611761E-3</v>
      </c>
      <c r="AR1079" s="80">
        <f t="shared" si="404"/>
        <v>5.5639354025405052E-3</v>
      </c>
      <c r="AS1079" s="80">
        <f t="shared" si="404"/>
        <v>5.4814510416755884E-3</v>
      </c>
      <c r="AT1079" s="80">
        <f t="shared" si="404"/>
        <v>5.1789273836108747E-3</v>
      </c>
      <c r="AU1079" s="80">
        <f t="shared" si="397"/>
        <v>4.0693807318081809E-3</v>
      </c>
      <c r="AV1079" s="80"/>
    </row>
    <row r="1080" spans="26:48" x14ac:dyDescent="0.2">
      <c r="Z1080">
        <f t="shared" si="388"/>
        <v>0</v>
      </c>
      <c r="AA1080" s="80">
        <f t="shared" si="389"/>
        <v>3.4471155238050962E-3</v>
      </c>
      <c r="AB1080" s="80">
        <f t="shared" si="401"/>
        <v>-9999</v>
      </c>
      <c r="AC1080" s="80">
        <f t="shared" si="402"/>
        <v>0</v>
      </c>
      <c r="AD1080" s="80">
        <f t="shared" si="398"/>
        <v>-9999</v>
      </c>
      <c r="AE1080" s="80">
        <f t="shared" si="403"/>
        <v>0</v>
      </c>
      <c r="AF1080">
        <f t="shared" si="399"/>
        <v>-9999</v>
      </c>
      <c r="AG1080" s="106"/>
      <c r="AH1080">
        <f t="shared" si="390"/>
        <v>-4.7256811237064993E-4</v>
      </c>
      <c r="AI1080">
        <f t="shared" si="391"/>
        <v>1.2726506571333673</v>
      </c>
      <c r="AJ1080">
        <f t="shared" si="392"/>
        <v>-1.9192477769216735E-2</v>
      </c>
      <c r="AK1080">
        <f t="shared" si="393"/>
        <v>2.0177893546708442E-3</v>
      </c>
      <c r="AL1080">
        <f t="shared" si="394"/>
        <v>7.400504878085557E-3</v>
      </c>
      <c r="AM1080">
        <f t="shared" si="395"/>
        <v>3.7002693269247286E-3</v>
      </c>
      <c r="AN1080" s="80">
        <f t="shared" si="404"/>
        <v>5.5946847242161011E-3</v>
      </c>
      <c r="AO1080" s="80">
        <f t="shared" si="404"/>
        <v>5.5942288779216968E-3</v>
      </c>
      <c r="AP1080" s="80">
        <f t="shared" si="404"/>
        <v>5.5925569914601313E-3</v>
      </c>
      <c r="AQ1080" s="80">
        <f t="shared" si="404"/>
        <v>5.586425090611761E-3</v>
      </c>
      <c r="AR1080" s="80">
        <f t="shared" si="404"/>
        <v>5.5639354025405052E-3</v>
      </c>
      <c r="AS1080" s="80">
        <f t="shared" si="404"/>
        <v>5.4814510416755884E-3</v>
      </c>
      <c r="AT1080" s="80">
        <f t="shared" si="404"/>
        <v>5.1789273836108747E-3</v>
      </c>
      <c r="AU1080" s="80">
        <f t="shared" si="397"/>
        <v>4.0693807318081809E-3</v>
      </c>
    </row>
    <row r="1081" spans="26:48" x14ac:dyDescent="0.2">
      <c r="Z1081">
        <f t="shared" si="388"/>
        <v>0</v>
      </c>
      <c r="AA1081" s="80">
        <f t="shared" si="389"/>
        <v>3.4471155238050962E-3</v>
      </c>
      <c r="AB1081" s="80">
        <f t="shared" si="401"/>
        <v>-9999</v>
      </c>
      <c r="AC1081" s="80">
        <f t="shared" si="402"/>
        <v>0</v>
      </c>
      <c r="AD1081" s="80">
        <f t="shared" si="398"/>
        <v>-9999</v>
      </c>
      <c r="AE1081" s="80">
        <f t="shared" si="403"/>
        <v>0</v>
      </c>
      <c r="AF1081">
        <f t="shared" si="399"/>
        <v>-9999</v>
      </c>
      <c r="AG1081" s="106"/>
      <c r="AH1081">
        <f t="shared" si="390"/>
        <v>-4.7256811237064993E-4</v>
      </c>
      <c r="AI1081">
        <f t="shared" si="391"/>
        <v>1.2726506571333673</v>
      </c>
      <c r="AJ1081">
        <f t="shared" si="392"/>
        <v>-1.9192477769216735E-2</v>
      </c>
      <c r="AK1081">
        <f t="shared" si="393"/>
        <v>2.0177893546708442E-3</v>
      </c>
      <c r="AL1081">
        <f t="shared" si="394"/>
        <v>7.400504878085557E-3</v>
      </c>
      <c r="AM1081">
        <f t="shared" si="395"/>
        <v>3.7002693269247286E-3</v>
      </c>
      <c r="AN1081" s="80">
        <f t="shared" si="404"/>
        <v>5.5946847242161011E-3</v>
      </c>
      <c r="AO1081" s="80">
        <f t="shared" si="404"/>
        <v>5.5942288779216968E-3</v>
      </c>
      <c r="AP1081" s="80">
        <f t="shared" si="404"/>
        <v>5.5925569914601313E-3</v>
      </c>
      <c r="AQ1081" s="80">
        <f t="shared" si="404"/>
        <v>5.586425090611761E-3</v>
      </c>
      <c r="AR1081" s="80">
        <f t="shared" si="404"/>
        <v>5.5639354025405052E-3</v>
      </c>
      <c r="AS1081" s="80">
        <f t="shared" si="404"/>
        <v>5.4814510416755884E-3</v>
      </c>
      <c r="AT1081" s="80">
        <f t="shared" si="404"/>
        <v>5.1789273836108747E-3</v>
      </c>
      <c r="AU1081" s="80">
        <f t="shared" si="397"/>
        <v>4.0693807318081809E-3</v>
      </c>
    </row>
    <row r="1082" spans="26:48" x14ac:dyDescent="0.2">
      <c r="Z1082">
        <f t="shared" si="388"/>
        <v>0</v>
      </c>
      <c r="AA1082" s="80">
        <f t="shared" si="389"/>
        <v>3.4471155238050962E-3</v>
      </c>
      <c r="AB1082" s="80">
        <f t="shared" si="401"/>
        <v>-9999</v>
      </c>
      <c r="AC1082" s="80">
        <f t="shared" si="402"/>
        <v>0</v>
      </c>
      <c r="AD1082" s="80">
        <f t="shared" si="398"/>
        <v>-9999</v>
      </c>
      <c r="AE1082" s="80">
        <f t="shared" si="403"/>
        <v>0</v>
      </c>
      <c r="AF1082">
        <f t="shared" si="399"/>
        <v>-9999</v>
      </c>
      <c r="AG1082" s="106"/>
      <c r="AH1082">
        <f t="shared" si="390"/>
        <v>-4.7256811237064993E-4</v>
      </c>
      <c r="AI1082">
        <f t="shared" si="391"/>
        <v>1.2726506571333673</v>
      </c>
      <c r="AJ1082">
        <f t="shared" si="392"/>
        <v>-1.9192477769216735E-2</v>
      </c>
      <c r="AK1082">
        <f t="shared" si="393"/>
        <v>2.0177893546708442E-3</v>
      </c>
      <c r="AL1082">
        <f t="shared" si="394"/>
        <v>7.400504878085557E-3</v>
      </c>
      <c r="AM1082">
        <f t="shared" si="395"/>
        <v>3.7002693269247286E-3</v>
      </c>
      <c r="AN1082" s="80">
        <f t="shared" si="404"/>
        <v>5.5946847242161011E-3</v>
      </c>
      <c r="AO1082" s="80">
        <f t="shared" si="404"/>
        <v>5.5942288779216968E-3</v>
      </c>
      <c r="AP1082" s="80">
        <f t="shared" si="404"/>
        <v>5.5925569914601313E-3</v>
      </c>
      <c r="AQ1082" s="80">
        <f t="shared" si="404"/>
        <v>5.586425090611761E-3</v>
      </c>
      <c r="AR1082" s="80">
        <f t="shared" si="404"/>
        <v>5.5639354025405052E-3</v>
      </c>
      <c r="AS1082" s="80">
        <f t="shared" si="404"/>
        <v>5.4814510416755884E-3</v>
      </c>
      <c r="AT1082" s="80">
        <f t="shared" si="404"/>
        <v>5.1789273836108747E-3</v>
      </c>
      <c r="AU1082" s="80">
        <f t="shared" si="397"/>
        <v>4.0693807318081809E-3</v>
      </c>
    </row>
    <row r="1083" spans="26:48" x14ac:dyDescent="0.2">
      <c r="Z1083">
        <f t="shared" si="388"/>
        <v>0</v>
      </c>
      <c r="AA1083" s="80">
        <f t="shared" si="389"/>
        <v>3.4471155238050962E-3</v>
      </c>
      <c r="AB1083" s="80">
        <f t="shared" si="401"/>
        <v>-9999</v>
      </c>
      <c r="AC1083" s="80">
        <f t="shared" si="402"/>
        <v>0</v>
      </c>
      <c r="AD1083" s="80">
        <f t="shared" si="398"/>
        <v>-9999</v>
      </c>
      <c r="AE1083" s="80">
        <f t="shared" si="403"/>
        <v>0</v>
      </c>
      <c r="AF1083">
        <f t="shared" si="399"/>
        <v>-9999</v>
      </c>
      <c r="AG1083" s="106"/>
      <c r="AH1083">
        <f t="shared" si="390"/>
        <v>-4.7256811237064993E-4</v>
      </c>
      <c r="AI1083">
        <f t="shared" si="391"/>
        <v>1.2726506571333673</v>
      </c>
      <c r="AJ1083">
        <f t="shared" si="392"/>
        <v>-1.9192477769216735E-2</v>
      </c>
      <c r="AK1083">
        <f t="shared" si="393"/>
        <v>2.0177893546708442E-3</v>
      </c>
      <c r="AL1083">
        <f t="shared" si="394"/>
        <v>7.400504878085557E-3</v>
      </c>
      <c r="AM1083">
        <f t="shared" si="395"/>
        <v>3.7002693269247286E-3</v>
      </c>
      <c r="AN1083" s="80">
        <f t="shared" si="404"/>
        <v>5.5946847242161011E-3</v>
      </c>
      <c r="AO1083" s="80">
        <f t="shared" si="404"/>
        <v>5.5942288779216968E-3</v>
      </c>
      <c r="AP1083" s="80">
        <f t="shared" si="404"/>
        <v>5.5925569914601313E-3</v>
      </c>
      <c r="AQ1083" s="80">
        <f t="shared" si="404"/>
        <v>5.586425090611761E-3</v>
      </c>
      <c r="AR1083" s="80">
        <f t="shared" si="404"/>
        <v>5.5639354025405052E-3</v>
      </c>
      <c r="AS1083" s="80">
        <f t="shared" si="404"/>
        <v>5.4814510416755884E-3</v>
      </c>
      <c r="AT1083" s="80">
        <f t="shared" si="404"/>
        <v>5.1789273836108747E-3</v>
      </c>
      <c r="AU1083" s="80">
        <f t="shared" si="397"/>
        <v>4.0693807318081809E-3</v>
      </c>
    </row>
    <row r="1084" spans="26:48" x14ac:dyDescent="0.2">
      <c r="Z1084">
        <f t="shared" si="388"/>
        <v>0</v>
      </c>
      <c r="AA1084" s="80">
        <f t="shared" si="389"/>
        <v>3.4471155238050962E-3</v>
      </c>
      <c r="AB1084" s="80">
        <f t="shared" si="401"/>
        <v>-9999</v>
      </c>
      <c r="AC1084" s="80">
        <f t="shared" si="402"/>
        <v>0</v>
      </c>
      <c r="AD1084" s="80">
        <f t="shared" si="398"/>
        <v>-9999</v>
      </c>
      <c r="AE1084" s="80">
        <f t="shared" si="403"/>
        <v>0</v>
      </c>
      <c r="AF1084">
        <f t="shared" si="399"/>
        <v>-9999</v>
      </c>
      <c r="AG1084" s="106"/>
      <c r="AH1084">
        <f t="shared" si="390"/>
        <v>-4.7256811237064993E-4</v>
      </c>
      <c r="AI1084">
        <f t="shared" si="391"/>
        <v>1.2726506571333673</v>
      </c>
      <c r="AJ1084">
        <f t="shared" si="392"/>
        <v>-1.9192477769216735E-2</v>
      </c>
      <c r="AK1084">
        <f t="shared" si="393"/>
        <v>2.0177893546708442E-3</v>
      </c>
      <c r="AL1084">
        <f t="shared" si="394"/>
        <v>7.400504878085557E-3</v>
      </c>
      <c r="AM1084">
        <f t="shared" si="395"/>
        <v>3.7002693269247286E-3</v>
      </c>
      <c r="AN1084" s="80">
        <f t="shared" si="404"/>
        <v>5.5946847242161011E-3</v>
      </c>
      <c r="AO1084" s="80">
        <f t="shared" si="404"/>
        <v>5.5942288779216968E-3</v>
      </c>
      <c r="AP1084" s="80">
        <f t="shared" si="404"/>
        <v>5.5925569914601313E-3</v>
      </c>
      <c r="AQ1084" s="80">
        <f t="shared" si="404"/>
        <v>5.586425090611761E-3</v>
      </c>
      <c r="AR1084" s="80">
        <f t="shared" si="404"/>
        <v>5.5639354025405052E-3</v>
      </c>
      <c r="AS1084" s="80">
        <f t="shared" si="404"/>
        <v>5.4814510416755884E-3</v>
      </c>
      <c r="AT1084" s="80">
        <f t="shared" si="404"/>
        <v>5.1789273836108747E-3</v>
      </c>
      <c r="AU1084" s="80">
        <f t="shared" si="397"/>
        <v>4.0693807318081809E-3</v>
      </c>
    </row>
    <row r="1085" spans="26:48" x14ac:dyDescent="0.2">
      <c r="Z1085">
        <f t="shared" si="388"/>
        <v>0</v>
      </c>
      <c r="AA1085" s="80">
        <f t="shared" si="389"/>
        <v>3.4471155238050962E-3</v>
      </c>
      <c r="AB1085" s="80">
        <f t="shared" si="401"/>
        <v>-9999</v>
      </c>
      <c r="AC1085" s="80">
        <f t="shared" si="402"/>
        <v>0</v>
      </c>
      <c r="AD1085" s="80">
        <f t="shared" si="398"/>
        <v>-9999</v>
      </c>
      <c r="AE1085" s="80">
        <f t="shared" si="403"/>
        <v>0</v>
      </c>
      <c r="AF1085">
        <f t="shared" si="399"/>
        <v>-9999</v>
      </c>
      <c r="AG1085" s="106"/>
      <c r="AH1085">
        <f t="shared" si="390"/>
        <v>-4.7256811237064993E-4</v>
      </c>
      <c r="AI1085">
        <f t="shared" si="391"/>
        <v>1.2726506571333673</v>
      </c>
      <c r="AJ1085">
        <f t="shared" si="392"/>
        <v>-1.9192477769216735E-2</v>
      </c>
      <c r="AK1085">
        <f t="shared" si="393"/>
        <v>2.0177893546708442E-3</v>
      </c>
      <c r="AL1085">
        <f t="shared" si="394"/>
        <v>7.400504878085557E-3</v>
      </c>
      <c r="AM1085">
        <f t="shared" si="395"/>
        <v>3.7002693269247286E-3</v>
      </c>
      <c r="AN1085" s="80">
        <f t="shared" si="404"/>
        <v>5.5946847242161011E-3</v>
      </c>
      <c r="AO1085" s="80">
        <f t="shared" si="404"/>
        <v>5.5942288779216968E-3</v>
      </c>
      <c r="AP1085" s="80">
        <f t="shared" si="404"/>
        <v>5.5925569914601313E-3</v>
      </c>
      <c r="AQ1085" s="80">
        <f t="shared" si="404"/>
        <v>5.586425090611761E-3</v>
      </c>
      <c r="AR1085" s="80">
        <f t="shared" si="404"/>
        <v>5.5639354025405052E-3</v>
      </c>
      <c r="AS1085" s="80">
        <f t="shared" si="404"/>
        <v>5.4814510416755884E-3</v>
      </c>
      <c r="AT1085" s="80">
        <f t="shared" si="404"/>
        <v>5.1789273836108747E-3</v>
      </c>
      <c r="AU1085" s="80">
        <f t="shared" si="397"/>
        <v>4.0693807318081809E-3</v>
      </c>
    </row>
    <row r="1086" spans="26:48" x14ac:dyDescent="0.2">
      <c r="Z1086">
        <f t="shared" si="388"/>
        <v>0</v>
      </c>
      <c r="AA1086" s="80">
        <f t="shared" si="389"/>
        <v>3.4471155238050962E-3</v>
      </c>
      <c r="AB1086" s="80">
        <f t="shared" si="401"/>
        <v>-9999</v>
      </c>
      <c r="AC1086" s="80">
        <f t="shared" si="402"/>
        <v>0</v>
      </c>
      <c r="AD1086" s="80">
        <f t="shared" si="398"/>
        <v>-9999</v>
      </c>
      <c r="AE1086" s="80">
        <f t="shared" si="403"/>
        <v>0</v>
      </c>
      <c r="AF1086">
        <f t="shared" si="399"/>
        <v>-9999</v>
      </c>
      <c r="AG1086" s="106"/>
      <c r="AH1086">
        <f t="shared" si="390"/>
        <v>-4.7256811237064993E-4</v>
      </c>
      <c r="AI1086">
        <f t="shared" si="391"/>
        <v>1.2726506571333673</v>
      </c>
      <c r="AJ1086">
        <f t="shared" si="392"/>
        <v>-1.9192477769216735E-2</v>
      </c>
      <c r="AK1086">
        <f t="shared" si="393"/>
        <v>2.0177893546708442E-3</v>
      </c>
      <c r="AL1086">
        <f t="shared" si="394"/>
        <v>7.400504878085557E-3</v>
      </c>
      <c r="AM1086">
        <f t="shared" si="395"/>
        <v>3.7002693269247286E-3</v>
      </c>
      <c r="AN1086" s="80">
        <f t="shared" si="404"/>
        <v>5.5946847242161011E-3</v>
      </c>
      <c r="AO1086" s="80">
        <f t="shared" si="404"/>
        <v>5.5942288779216968E-3</v>
      </c>
      <c r="AP1086" s="80">
        <f t="shared" si="404"/>
        <v>5.5925569914601313E-3</v>
      </c>
      <c r="AQ1086" s="80">
        <f t="shared" si="404"/>
        <v>5.586425090611761E-3</v>
      </c>
      <c r="AR1086" s="80">
        <f t="shared" si="404"/>
        <v>5.5639354025405052E-3</v>
      </c>
      <c r="AS1086" s="80">
        <f t="shared" si="404"/>
        <v>5.4814510416755884E-3</v>
      </c>
      <c r="AT1086" s="80">
        <f t="shared" si="404"/>
        <v>5.1789273836108747E-3</v>
      </c>
      <c r="AU1086" s="80">
        <f t="shared" si="397"/>
        <v>4.0693807318081809E-3</v>
      </c>
    </row>
    <row r="1087" spans="26:48" x14ac:dyDescent="0.2">
      <c r="Z1087">
        <f t="shared" si="388"/>
        <v>0</v>
      </c>
      <c r="AA1087" s="80">
        <f t="shared" si="389"/>
        <v>3.4471155238050962E-3</v>
      </c>
      <c r="AB1087" s="80">
        <f t="shared" si="401"/>
        <v>-9999</v>
      </c>
      <c r="AC1087" s="80">
        <f t="shared" si="402"/>
        <v>0</v>
      </c>
      <c r="AD1087" s="80">
        <f t="shared" si="398"/>
        <v>-9999</v>
      </c>
      <c r="AE1087" s="80">
        <f t="shared" si="403"/>
        <v>0</v>
      </c>
      <c r="AF1087">
        <f t="shared" si="399"/>
        <v>-9999</v>
      </c>
      <c r="AG1087" s="106"/>
      <c r="AH1087">
        <f t="shared" si="390"/>
        <v>-4.7256811237064993E-4</v>
      </c>
      <c r="AI1087">
        <f t="shared" si="391"/>
        <v>1.2726506571333673</v>
      </c>
      <c r="AJ1087">
        <f t="shared" si="392"/>
        <v>-1.9192477769216735E-2</v>
      </c>
      <c r="AK1087">
        <f t="shared" si="393"/>
        <v>2.0177893546708442E-3</v>
      </c>
      <c r="AL1087">
        <f t="shared" si="394"/>
        <v>7.400504878085557E-3</v>
      </c>
      <c r="AM1087">
        <f t="shared" si="395"/>
        <v>3.7002693269247286E-3</v>
      </c>
      <c r="AN1087" s="80">
        <f t="shared" si="404"/>
        <v>5.5946847242161011E-3</v>
      </c>
      <c r="AO1087" s="80">
        <f t="shared" si="404"/>
        <v>5.5942288779216968E-3</v>
      </c>
      <c r="AP1087" s="80">
        <f t="shared" si="404"/>
        <v>5.5925569914601313E-3</v>
      </c>
      <c r="AQ1087" s="80">
        <f t="shared" si="404"/>
        <v>5.586425090611761E-3</v>
      </c>
      <c r="AR1087" s="80">
        <f t="shared" si="404"/>
        <v>5.5639354025405052E-3</v>
      </c>
      <c r="AS1087" s="80">
        <f t="shared" si="404"/>
        <v>5.4814510416755884E-3</v>
      </c>
      <c r="AT1087" s="80">
        <f t="shared" si="404"/>
        <v>5.1789273836108747E-3</v>
      </c>
      <c r="AU1087" s="80">
        <f t="shared" si="397"/>
        <v>4.0693807318081809E-3</v>
      </c>
    </row>
    <row r="1088" spans="26:48" x14ac:dyDescent="0.2">
      <c r="Z1088">
        <f t="shared" si="388"/>
        <v>0</v>
      </c>
      <c r="AA1088" s="80">
        <f t="shared" si="389"/>
        <v>3.4471155238050962E-3</v>
      </c>
      <c r="AB1088" s="80">
        <f t="shared" si="401"/>
        <v>-9999</v>
      </c>
      <c r="AC1088" s="80">
        <f t="shared" si="402"/>
        <v>0</v>
      </c>
      <c r="AD1088" s="80">
        <f t="shared" si="398"/>
        <v>-9999</v>
      </c>
      <c r="AE1088" s="80">
        <f t="shared" si="403"/>
        <v>0</v>
      </c>
      <c r="AF1088">
        <f t="shared" si="399"/>
        <v>-9999</v>
      </c>
      <c r="AG1088" s="106"/>
      <c r="AH1088">
        <f t="shared" si="390"/>
        <v>-4.7256811237064993E-4</v>
      </c>
      <c r="AI1088">
        <f t="shared" si="391"/>
        <v>1.2726506571333673</v>
      </c>
      <c r="AJ1088">
        <f t="shared" si="392"/>
        <v>-1.9192477769216735E-2</v>
      </c>
      <c r="AK1088">
        <f t="shared" si="393"/>
        <v>2.0177893546708442E-3</v>
      </c>
      <c r="AL1088">
        <f t="shared" si="394"/>
        <v>7.400504878085557E-3</v>
      </c>
      <c r="AM1088">
        <f t="shared" si="395"/>
        <v>3.7002693269247286E-3</v>
      </c>
      <c r="AN1088" s="80">
        <f t="shared" si="404"/>
        <v>5.5946847242161011E-3</v>
      </c>
      <c r="AO1088" s="80">
        <f t="shared" si="404"/>
        <v>5.5942288779216968E-3</v>
      </c>
      <c r="AP1088" s="80">
        <f t="shared" si="404"/>
        <v>5.5925569914601313E-3</v>
      </c>
      <c r="AQ1088" s="80">
        <f t="shared" si="404"/>
        <v>5.586425090611761E-3</v>
      </c>
      <c r="AR1088" s="80">
        <f t="shared" si="404"/>
        <v>5.5639354025405052E-3</v>
      </c>
      <c r="AS1088" s="80">
        <f t="shared" si="404"/>
        <v>5.4814510416755884E-3</v>
      </c>
      <c r="AT1088" s="80">
        <f t="shared" si="404"/>
        <v>5.1789273836108747E-3</v>
      </c>
      <c r="AU1088" s="80">
        <f t="shared" si="397"/>
        <v>4.0693807318081809E-3</v>
      </c>
    </row>
    <row r="1089" spans="26:47" x14ac:dyDescent="0.2">
      <c r="Z1089">
        <f t="shared" si="388"/>
        <v>0</v>
      </c>
      <c r="AA1089" s="80">
        <f t="shared" si="389"/>
        <v>3.4471155238050962E-3</v>
      </c>
      <c r="AB1089" s="80">
        <f t="shared" si="401"/>
        <v>-9999</v>
      </c>
      <c r="AC1089" s="80">
        <f t="shared" si="402"/>
        <v>0</v>
      </c>
      <c r="AD1089" s="80">
        <f t="shared" si="398"/>
        <v>-9999</v>
      </c>
      <c r="AE1089" s="80">
        <f t="shared" si="403"/>
        <v>0</v>
      </c>
      <c r="AF1089">
        <f t="shared" si="399"/>
        <v>-9999</v>
      </c>
      <c r="AG1089" s="106"/>
      <c r="AH1089">
        <f t="shared" si="390"/>
        <v>-4.7256811237064993E-4</v>
      </c>
      <c r="AI1089">
        <f t="shared" si="391"/>
        <v>1.2726506571333673</v>
      </c>
      <c r="AJ1089">
        <f t="shared" si="392"/>
        <v>-1.9192477769216735E-2</v>
      </c>
      <c r="AK1089">
        <f t="shared" si="393"/>
        <v>2.0177893546708442E-3</v>
      </c>
      <c r="AL1089">
        <f t="shared" si="394"/>
        <v>7.400504878085557E-3</v>
      </c>
      <c r="AM1089">
        <f t="shared" si="395"/>
        <v>3.7002693269247286E-3</v>
      </c>
      <c r="AN1089" s="80">
        <f t="shared" ref="AN1089:AT1104" si="405">$AU1089+$AB$7*SIN(AO1089)</f>
        <v>5.5946847242161011E-3</v>
      </c>
      <c r="AO1089" s="80">
        <f t="shared" si="405"/>
        <v>5.5942288779216968E-3</v>
      </c>
      <c r="AP1089" s="80">
        <f t="shared" si="405"/>
        <v>5.5925569914601313E-3</v>
      </c>
      <c r="AQ1089" s="80">
        <f t="shared" si="405"/>
        <v>5.586425090611761E-3</v>
      </c>
      <c r="AR1089" s="80">
        <f t="shared" si="405"/>
        <v>5.5639354025405052E-3</v>
      </c>
      <c r="AS1089" s="80">
        <f t="shared" si="405"/>
        <v>5.4814510416755884E-3</v>
      </c>
      <c r="AT1089" s="80">
        <f t="shared" si="405"/>
        <v>5.1789273836108747E-3</v>
      </c>
      <c r="AU1089" s="80">
        <f t="shared" si="397"/>
        <v>4.0693807318081809E-3</v>
      </c>
    </row>
    <row r="1090" spans="26:47" x14ac:dyDescent="0.2">
      <c r="Z1090">
        <f t="shared" si="388"/>
        <v>0</v>
      </c>
      <c r="AA1090" s="80">
        <f t="shared" si="389"/>
        <v>3.4471155238050962E-3</v>
      </c>
      <c r="AB1090" s="80">
        <f t="shared" si="401"/>
        <v>-9999</v>
      </c>
      <c r="AC1090" s="80">
        <f t="shared" si="402"/>
        <v>0</v>
      </c>
      <c r="AD1090" s="80">
        <f t="shared" si="398"/>
        <v>-9999</v>
      </c>
      <c r="AE1090" s="80">
        <f t="shared" si="403"/>
        <v>0</v>
      </c>
      <c r="AF1090">
        <f t="shared" si="399"/>
        <v>-9999</v>
      </c>
      <c r="AG1090" s="106"/>
      <c r="AH1090">
        <f t="shared" si="390"/>
        <v>-4.7256811237064993E-4</v>
      </c>
      <c r="AI1090">
        <f t="shared" si="391"/>
        <v>1.2726506571333673</v>
      </c>
      <c r="AJ1090">
        <f t="shared" si="392"/>
        <v>-1.9192477769216735E-2</v>
      </c>
      <c r="AK1090">
        <f t="shared" si="393"/>
        <v>2.0177893546708442E-3</v>
      </c>
      <c r="AL1090">
        <f t="shared" si="394"/>
        <v>7.400504878085557E-3</v>
      </c>
      <c r="AM1090">
        <f t="shared" si="395"/>
        <v>3.7002693269247286E-3</v>
      </c>
      <c r="AN1090" s="80">
        <f t="shared" si="405"/>
        <v>5.5946847242161011E-3</v>
      </c>
      <c r="AO1090" s="80">
        <f t="shared" si="405"/>
        <v>5.5942288779216968E-3</v>
      </c>
      <c r="AP1090" s="80">
        <f t="shared" si="405"/>
        <v>5.5925569914601313E-3</v>
      </c>
      <c r="AQ1090" s="80">
        <f t="shared" si="405"/>
        <v>5.586425090611761E-3</v>
      </c>
      <c r="AR1090" s="80">
        <f t="shared" si="405"/>
        <v>5.5639354025405052E-3</v>
      </c>
      <c r="AS1090" s="80">
        <f t="shared" si="405"/>
        <v>5.4814510416755884E-3</v>
      </c>
      <c r="AT1090" s="80">
        <f t="shared" si="405"/>
        <v>5.1789273836108747E-3</v>
      </c>
      <c r="AU1090" s="80">
        <f t="shared" si="397"/>
        <v>4.0693807318081809E-3</v>
      </c>
    </row>
    <row r="1091" spans="26:47" x14ac:dyDescent="0.2">
      <c r="Z1091">
        <f t="shared" si="388"/>
        <v>0</v>
      </c>
      <c r="AA1091" s="80">
        <f t="shared" si="389"/>
        <v>3.4471155238050962E-3</v>
      </c>
      <c r="AB1091" s="80">
        <f t="shared" si="401"/>
        <v>-9999</v>
      </c>
      <c r="AC1091" s="80">
        <f t="shared" si="402"/>
        <v>0</v>
      </c>
      <c r="AD1091" s="80">
        <f t="shared" si="398"/>
        <v>-9999</v>
      </c>
      <c r="AE1091" s="80">
        <f t="shared" si="403"/>
        <v>0</v>
      </c>
      <c r="AF1091">
        <f t="shared" si="399"/>
        <v>-9999</v>
      </c>
      <c r="AG1091" s="106"/>
      <c r="AH1091">
        <f t="shared" si="390"/>
        <v>-4.7256811237064993E-4</v>
      </c>
      <c r="AI1091">
        <f t="shared" si="391"/>
        <v>1.2726506571333673</v>
      </c>
      <c r="AJ1091">
        <f t="shared" si="392"/>
        <v>-1.9192477769216735E-2</v>
      </c>
      <c r="AK1091">
        <f t="shared" si="393"/>
        <v>2.0177893546708442E-3</v>
      </c>
      <c r="AL1091">
        <f t="shared" si="394"/>
        <v>7.400504878085557E-3</v>
      </c>
      <c r="AM1091">
        <f t="shared" si="395"/>
        <v>3.7002693269247286E-3</v>
      </c>
      <c r="AN1091" s="80">
        <f t="shared" si="405"/>
        <v>5.5946847242161011E-3</v>
      </c>
      <c r="AO1091" s="80">
        <f t="shared" si="405"/>
        <v>5.5942288779216968E-3</v>
      </c>
      <c r="AP1091" s="80">
        <f t="shared" si="405"/>
        <v>5.5925569914601313E-3</v>
      </c>
      <c r="AQ1091" s="80">
        <f t="shared" si="405"/>
        <v>5.586425090611761E-3</v>
      </c>
      <c r="AR1091" s="80">
        <f t="shared" si="405"/>
        <v>5.5639354025405052E-3</v>
      </c>
      <c r="AS1091" s="80">
        <f t="shared" si="405"/>
        <v>5.4814510416755884E-3</v>
      </c>
      <c r="AT1091" s="80">
        <f t="shared" si="405"/>
        <v>5.1789273836108747E-3</v>
      </c>
      <c r="AU1091" s="80">
        <f t="shared" si="397"/>
        <v>4.0693807318081809E-3</v>
      </c>
    </row>
    <row r="1092" spans="26:47" x14ac:dyDescent="0.2">
      <c r="Z1092">
        <f t="shared" si="388"/>
        <v>0</v>
      </c>
      <c r="AA1092" s="80">
        <f t="shared" si="389"/>
        <v>3.4471155238050962E-3</v>
      </c>
      <c r="AB1092" s="80">
        <f t="shared" si="401"/>
        <v>-9999</v>
      </c>
      <c r="AC1092" s="80">
        <f t="shared" si="402"/>
        <v>0</v>
      </c>
      <c r="AD1092" s="80">
        <f t="shared" si="398"/>
        <v>-9999</v>
      </c>
      <c r="AE1092" s="80">
        <f t="shared" si="403"/>
        <v>0</v>
      </c>
      <c r="AF1092">
        <f t="shared" si="399"/>
        <v>-9999</v>
      </c>
      <c r="AG1092" s="106"/>
      <c r="AH1092">
        <f t="shared" si="390"/>
        <v>-4.7256811237064993E-4</v>
      </c>
      <c r="AI1092">
        <f t="shared" si="391"/>
        <v>1.2726506571333673</v>
      </c>
      <c r="AJ1092">
        <f t="shared" si="392"/>
        <v>-1.9192477769216735E-2</v>
      </c>
      <c r="AK1092">
        <f t="shared" si="393"/>
        <v>2.0177893546708442E-3</v>
      </c>
      <c r="AL1092">
        <f t="shared" si="394"/>
        <v>7.400504878085557E-3</v>
      </c>
      <c r="AM1092">
        <f t="shared" si="395"/>
        <v>3.7002693269247286E-3</v>
      </c>
      <c r="AN1092" s="80">
        <f t="shared" si="405"/>
        <v>5.5946847242161011E-3</v>
      </c>
      <c r="AO1092" s="80">
        <f t="shared" si="405"/>
        <v>5.5942288779216968E-3</v>
      </c>
      <c r="AP1092" s="80">
        <f t="shared" si="405"/>
        <v>5.5925569914601313E-3</v>
      </c>
      <c r="AQ1092" s="80">
        <f t="shared" si="405"/>
        <v>5.586425090611761E-3</v>
      </c>
      <c r="AR1092" s="80">
        <f t="shared" si="405"/>
        <v>5.5639354025405052E-3</v>
      </c>
      <c r="AS1092" s="80">
        <f t="shared" si="405"/>
        <v>5.4814510416755884E-3</v>
      </c>
      <c r="AT1092" s="80">
        <f t="shared" si="405"/>
        <v>5.1789273836108747E-3</v>
      </c>
      <c r="AU1092" s="80">
        <f t="shared" si="397"/>
        <v>4.0693807318081809E-3</v>
      </c>
    </row>
    <row r="1093" spans="26:47" x14ac:dyDescent="0.2">
      <c r="Z1093">
        <f t="shared" si="388"/>
        <v>0</v>
      </c>
      <c r="AA1093" s="80">
        <f t="shared" si="389"/>
        <v>3.4471155238050962E-3</v>
      </c>
      <c r="AB1093" s="80">
        <f t="shared" si="401"/>
        <v>-9999</v>
      </c>
      <c r="AC1093" s="80">
        <f t="shared" si="402"/>
        <v>0</v>
      </c>
      <c r="AD1093" s="80">
        <f t="shared" si="398"/>
        <v>-9999</v>
      </c>
      <c r="AE1093" s="80">
        <f t="shared" si="403"/>
        <v>0</v>
      </c>
      <c r="AF1093">
        <f t="shared" si="399"/>
        <v>-9999</v>
      </c>
      <c r="AG1093" s="106"/>
      <c r="AH1093">
        <f t="shared" si="390"/>
        <v>-4.7256811237064993E-4</v>
      </c>
      <c r="AI1093">
        <f t="shared" si="391"/>
        <v>1.2726506571333673</v>
      </c>
      <c r="AJ1093">
        <f t="shared" si="392"/>
        <v>-1.9192477769216735E-2</v>
      </c>
      <c r="AK1093">
        <f t="shared" si="393"/>
        <v>2.0177893546708442E-3</v>
      </c>
      <c r="AL1093">
        <f t="shared" si="394"/>
        <v>7.400504878085557E-3</v>
      </c>
      <c r="AM1093">
        <f t="shared" si="395"/>
        <v>3.7002693269247286E-3</v>
      </c>
      <c r="AN1093" s="80">
        <f t="shared" si="405"/>
        <v>5.5946847242161011E-3</v>
      </c>
      <c r="AO1093" s="80">
        <f t="shared" si="405"/>
        <v>5.5942288779216968E-3</v>
      </c>
      <c r="AP1093" s="80">
        <f t="shared" si="405"/>
        <v>5.5925569914601313E-3</v>
      </c>
      <c r="AQ1093" s="80">
        <f t="shared" si="405"/>
        <v>5.586425090611761E-3</v>
      </c>
      <c r="AR1093" s="80">
        <f t="shared" si="405"/>
        <v>5.5639354025405052E-3</v>
      </c>
      <c r="AS1093" s="80">
        <f t="shared" si="405"/>
        <v>5.4814510416755884E-3</v>
      </c>
      <c r="AT1093" s="80">
        <f t="shared" si="405"/>
        <v>5.1789273836108747E-3</v>
      </c>
      <c r="AU1093" s="80">
        <f t="shared" si="397"/>
        <v>4.0693807318081809E-3</v>
      </c>
    </row>
    <row r="1094" spans="26:47" x14ac:dyDescent="0.2">
      <c r="Z1094">
        <f t="shared" si="388"/>
        <v>0</v>
      </c>
      <c r="AA1094" s="80">
        <f t="shared" si="389"/>
        <v>3.4471155238050962E-3</v>
      </c>
      <c r="AB1094" s="80">
        <f t="shared" si="401"/>
        <v>-9999</v>
      </c>
      <c r="AC1094" s="80">
        <f t="shared" si="402"/>
        <v>0</v>
      </c>
      <c r="AD1094" s="80">
        <f t="shared" si="398"/>
        <v>-9999</v>
      </c>
      <c r="AE1094" s="80">
        <f t="shared" si="403"/>
        <v>0</v>
      </c>
      <c r="AF1094">
        <f t="shared" si="399"/>
        <v>-9999</v>
      </c>
      <c r="AG1094" s="106"/>
      <c r="AH1094">
        <f t="shared" si="390"/>
        <v>-4.7256811237064993E-4</v>
      </c>
      <c r="AI1094">
        <f t="shared" si="391"/>
        <v>1.2726506571333673</v>
      </c>
      <c r="AJ1094">
        <f t="shared" si="392"/>
        <v>-1.9192477769216735E-2</v>
      </c>
      <c r="AK1094">
        <f t="shared" si="393"/>
        <v>2.0177893546708442E-3</v>
      </c>
      <c r="AL1094">
        <f t="shared" si="394"/>
        <v>7.400504878085557E-3</v>
      </c>
      <c r="AM1094">
        <f t="shared" si="395"/>
        <v>3.7002693269247286E-3</v>
      </c>
      <c r="AN1094" s="80">
        <f t="shared" si="405"/>
        <v>5.5946847242161011E-3</v>
      </c>
      <c r="AO1094" s="80">
        <f t="shared" si="405"/>
        <v>5.5942288779216968E-3</v>
      </c>
      <c r="AP1094" s="80">
        <f t="shared" si="405"/>
        <v>5.5925569914601313E-3</v>
      </c>
      <c r="AQ1094" s="80">
        <f t="shared" si="405"/>
        <v>5.586425090611761E-3</v>
      </c>
      <c r="AR1094" s="80">
        <f t="shared" si="405"/>
        <v>5.5639354025405052E-3</v>
      </c>
      <c r="AS1094" s="80">
        <f t="shared" si="405"/>
        <v>5.4814510416755884E-3</v>
      </c>
      <c r="AT1094" s="80">
        <f t="shared" si="405"/>
        <v>5.1789273836108747E-3</v>
      </c>
      <c r="AU1094" s="80">
        <f t="shared" si="397"/>
        <v>4.0693807318081809E-3</v>
      </c>
    </row>
    <row r="1095" spans="26:47" x14ac:dyDescent="0.2">
      <c r="Z1095">
        <f t="shared" si="388"/>
        <v>0</v>
      </c>
      <c r="AA1095" s="80">
        <f t="shared" si="389"/>
        <v>3.4471155238050962E-3</v>
      </c>
      <c r="AB1095" s="80">
        <f t="shared" si="401"/>
        <v>-9999</v>
      </c>
      <c r="AC1095" s="80">
        <f t="shared" si="402"/>
        <v>0</v>
      </c>
      <c r="AD1095" s="80">
        <f t="shared" si="398"/>
        <v>-9999</v>
      </c>
      <c r="AE1095" s="80">
        <f t="shared" si="403"/>
        <v>0</v>
      </c>
      <c r="AF1095">
        <f t="shared" si="399"/>
        <v>-9999</v>
      </c>
      <c r="AG1095" s="106"/>
      <c r="AH1095">
        <f t="shared" si="390"/>
        <v>-4.7256811237064993E-4</v>
      </c>
      <c r="AI1095">
        <f t="shared" si="391"/>
        <v>1.2726506571333673</v>
      </c>
      <c r="AJ1095">
        <f t="shared" si="392"/>
        <v>-1.9192477769216735E-2</v>
      </c>
      <c r="AK1095">
        <f t="shared" si="393"/>
        <v>2.0177893546708442E-3</v>
      </c>
      <c r="AL1095">
        <f t="shared" si="394"/>
        <v>7.400504878085557E-3</v>
      </c>
      <c r="AM1095">
        <f t="shared" si="395"/>
        <v>3.7002693269247286E-3</v>
      </c>
      <c r="AN1095" s="80">
        <f t="shared" si="405"/>
        <v>5.5946847242161011E-3</v>
      </c>
      <c r="AO1095" s="80">
        <f t="shared" si="405"/>
        <v>5.5942288779216968E-3</v>
      </c>
      <c r="AP1095" s="80">
        <f t="shared" si="405"/>
        <v>5.5925569914601313E-3</v>
      </c>
      <c r="AQ1095" s="80">
        <f t="shared" si="405"/>
        <v>5.586425090611761E-3</v>
      </c>
      <c r="AR1095" s="80">
        <f t="shared" si="405"/>
        <v>5.5639354025405052E-3</v>
      </c>
      <c r="AS1095" s="80">
        <f t="shared" si="405"/>
        <v>5.4814510416755884E-3</v>
      </c>
      <c r="AT1095" s="80">
        <f t="shared" si="405"/>
        <v>5.1789273836108747E-3</v>
      </c>
      <c r="AU1095" s="80">
        <f t="shared" si="397"/>
        <v>4.0693807318081809E-3</v>
      </c>
    </row>
    <row r="1096" spans="26:47" x14ac:dyDescent="0.2">
      <c r="Z1096">
        <f t="shared" si="388"/>
        <v>0</v>
      </c>
      <c r="AA1096" s="80">
        <f t="shared" si="389"/>
        <v>3.4471155238050962E-3</v>
      </c>
      <c r="AB1096" s="80">
        <f t="shared" si="401"/>
        <v>-9999</v>
      </c>
      <c r="AC1096" s="80">
        <f t="shared" si="402"/>
        <v>0</v>
      </c>
      <c r="AD1096" s="80">
        <f t="shared" si="398"/>
        <v>-9999</v>
      </c>
      <c r="AE1096" s="80">
        <f t="shared" si="403"/>
        <v>0</v>
      </c>
      <c r="AF1096">
        <f t="shared" si="399"/>
        <v>-9999</v>
      </c>
      <c r="AG1096" s="106"/>
      <c r="AH1096">
        <f t="shared" si="390"/>
        <v>-4.7256811237064993E-4</v>
      </c>
      <c r="AI1096">
        <f t="shared" si="391"/>
        <v>1.2726506571333673</v>
      </c>
      <c r="AJ1096">
        <f t="shared" si="392"/>
        <v>-1.9192477769216735E-2</v>
      </c>
      <c r="AK1096">
        <f t="shared" si="393"/>
        <v>2.0177893546708442E-3</v>
      </c>
      <c r="AL1096">
        <f t="shared" si="394"/>
        <v>7.400504878085557E-3</v>
      </c>
      <c r="AM1096">
        <f t="shared" si="395"/>
        <v>3.7002693269247286E-3</v>
      </c>
      <c r="AN1096" s="80">
        <f t="shared" si="405"/>
        <v>5.5946847242161011E-3</v>
      </c>
      <c r="AO1096" s="80">
        <f t="shared" si="405"/>
        <v>5.5942288779216968E-3</v>
      </c>
      <c r="AP1096" s="80">
        <f t="shared" si="405"/>
        <v>5.5925569914601313E-3</v>
      </c>
      <c r="AQ1096" s="80">
        <f t="shared" si="405"/>
        <v>5.586425090611761E-3</v>
      </c>
      <c r="AR1096" s="80">
        <f t="shared" si="405"/>
        <v>5.5639354025405052E-3</v>
      </c>
      <c r="AS1096" s="80">
        <f t="shared" si="405"/>
        <v>5.4814510416755884E-3</v>
      </c>
      <c r="AT1096" s="80">
        <f t="shared" si="405"/>
        <v>5.1789273836108747E-3</v>
      </c>
      <c r="AU1096" s="80">
        <f t="shared" si="397"/>
        <v>4.0693807318081809E-3</v>
      </c>
    </row>
    <row r="1097" spans="26:47" x14ac:dyDescent="0.2">
      <c r="Z1097">
        <f t="shared" si="388"/>
        <v>0</v>
      </c>
      <c r="AA1097" s="80">
        <f t="shared" si="389"/>
        <v>3.4471155238050962E-3</v>
      </c>
      <c r="AB1097" s="80">
        <f t="shared" si="401"/>
        <v>-9999</v>
      </c>
      <c r="AC1097" s="80">
        <f t="shared" si="402"/>
        <v>0</v>
      </c>
      <c r="AD1097" s="80">
        <f t="shared" si="398"/>
        <v>-9999</v>
      </c>
      <c r="AE1097" s="80">
        <f t="shared" si="403"/>
        <v>0</v>
      </c>
      <c r="AF1097">
        <f t="shared" si="399"/>
        <v>-9999</v>
      </c>
      <c r="AG1097" s="106"/>
      <c r="AH1097">
        <f t="shared" si="390"/>
        <v>-4.7256811237064993E-4</v>
      </c>
      <c r="AI1097">
        <f t="shared" si="391"/>
        <v>1.2726506571333673</v>
      </c>
      <c r="AJ1097">
        <f t="shared" si="392"/>
        <v>-1.9192477769216735E-2</v>
      </c>
      <c r="AK1097">
        <f t="shared" si="393"/>
        <v>2.0177893546708442E-3</v>
      </c>
      <c r="AL1097">
        <f t="shared" si="394"/>
        <v>7.400504878085557E-3</v>
      </c>
      <c r="AM1097">
        <f t="shared" si="395"/>
        <v>3.7002693269247286E-3</v>
      </c>
      <c r="AN1097" s="80">
        <f t="shared" si="405"/>
        <v>5.5946847242161011E-3</v>
      </c>
      <c r="AO1097" s="80">
        <f t="shared" si="405"/>
        <v>5.5942288779216968E-3</v>
      </c>
      <c r="AP1097" s="80">
        <f t="shared" si="405"/>
        <v>5.5925569914601313E-3</v>
      </c>
      <c r="AQ1097" s="80">
        <f t="shared" si="405"/>
        <v>5.586425090611761E-3</v>
      </c>
      <c r="AR1097" s="80">
        <f t="shared" si="405"/>
        <v>5.5639354025405052E-3</v>
      </c>
      <c r="AS1097" s="80">
        <f t="shared" si="405"/>
        <v>5.4814510416755884E-3</v>
      </c>
      <c r="AT1097" s="80">
        <f t="shared" si="405"/>
        <v>5.1789273836108747E-3</v>
      </c>
      <c r="AU1097" s="80">
        <f t="shared" si="397"/>
        <v>4.0693807318081809E-3</v>
      </c>
    </row>
    <row r="1098" spans="26:47" x14ac:dyDescent="0.2">
      <c r="Z1098">
        <f t="shared" si="388"/>
        <v>0</v>
      </c>
      <c r="AA1098" s="80">
        <f t="shared" si="389"/>
        <v>3.4471155238050962E-3</v>
      </c>
      <c r="AB1098" s="80">
        <f t="shared" si="401"/>
        <v>-9999</v>
      </c>
      <c r="AC1098" s="80">
        <f t="shared" si="402"/>
        <v>0</v>
      </c>
      <c r="AD1098" s="80">
        <f t="shared" si="398"/>
        <v>-9999</v>
      </c>
      <c r="AE1098" s="80">
        <f t="shared" si="403"/>
        <v>0</v>
      </c>
      <c r="AF1098">
        <f t="shared" si="399"/>
        <v>-9999</v>
      </c>
      <c r="AG1098" s="106"/>
      <c r="AH1098">
        <f t="shared" si="390"/>
        <v>-4.7256811237064993E-4</v>
      </c>
      <c r="AI1098">
        <f t="shared" si="391"/>
        <v>1.2726506571333673</v>
      </c>
      <c r="AJ1098">
        <f t="shared" si="392"/>
        <v>-1.9192477769216735E-2</v>
      </c>
      <c r="AK1098">
        <f t="shared" si="393"/>
        <v>2.0177893546708442E-3</v>
      </c>
      <c r="AL1098">
        <f t="shared" si="394"/>
        <v>7.400504878085557E-3</v>
      </c>
      <c r="AM1098">
        <f t="shared" si="395"/>
        <v>3.7002693269247286E-3</v>
      </c>
      <c r="AN1098" s="80">
        <f t="shared" si="405"/>
        <v>5.5946847242161011E-3</v>
      </c>
      <c r="AO1098" s="80">
        <f t="shared" si="405"/>
        <v>5.5942288779216968E-3</v>
      </c>
      <c r="AP1098" s="80">
        <f t="shared" si="405"/>
        <v>5.5925569914601313E-3</v>
      </c>
      <c r="AQ1098" s="80">
        <f t="shared" si="405"/>
        <v>5.586425090611761E-3</v>
      </c>
      <c r="AR1098" s="80">
        <f t="shared" si="405"/>
        <v>5.5639354025405052E-3</v>
      </c>
      <c r="AS1098" s="80">
        <f t="shared" si="405"/>
        <v>5.4814510416755884E-3</v>
      </c>
      <c r="AT1098" s="80">
        <f t="shared" si="405"/>
        <v>5.1789273836108747E-3</v>
      </c>
      <c r="AU1098" s="80">
        <f t="shared" si="397"/>
        <v>4.0693807318081809E-3</v>
      </c>
    </row>
    <row r="1099" spans="26:47" x14ac:dyDescent="0.2">
      <c r="Z1099">
        <f t="shared" si="388"/>
        <v>0</v>
      </c>
      <c r="AA1099" s="80">
        <f t="shared" si="389"/>
        <v>3.4471155238050962E-3</v>
      </c>
      <c r="AB1099" s="80">
        <f t="shared" si="401"/>
        <v>-9999</v>
      </c>
      <c r="AC1099" s="80">
        <f t="shared" si="402"/>
        <v>0</v>
      </c>
      <c r="AD1099" s="80">
        <f t="shared" si="398"/>
        <v>-9999</v>
      </c>
      <c r="AE1099" s="80">
        <f t="shared" si="403"/>
        <v>0</v>
      </c>
      <c r="AF1099">
        <f t="shared" si="399"/>
        <v>-9999</v>
      </c>
      <c r="AG1099" s="106"/>
      <c r="AH1099">
        <f t="shared" si="390"/>
        <v>-4.7256811237064993E-4</v>
      </c>
      <c r="AI1099">
        <f t="shared" si="391"/>
        <v>1.2726506571333673</v>
      </c>
      <c r="AJ1099">
        <f t="shared" si="392"/>
        <v>-1.9192477769216735E-2</v>
      </c>
      <c r="AK1099">
        <f t="shared" si="393"/>
        <v>2.0177893546708442E-3</v>
      </c>
      <c r="AL1099">
        <f t="shared" si="394"/>
        <v>7.400504878085557E-3</v>
      </c>
      <c r="AM1099">
        <f t="shared" si="395"/>
        <v>3.7002693269247286E-3</v>
      </c>
      <c r="AN1099" s="80">
        <f t="shared" si="405"/>
        <v>5.5946847242161011E-3</v>
      </c>
      <c r="AO1099" s="80">
        <f t="shared" si="405"/>
        <v>5.5942288779216968E-3</v>
      </c>
      <c r="AP1099" s="80">
        <f t="shared" si="405"/>
        <v>5.5925569914601313E-3</v>
      </c>
      <c r="AQ1099" s="80">
        <f t="shared" si="405"/>
        <v>5.586425090611761E-3</v>
      </c>
      <c r="AR1099" s="80">
        <f t="shared" si="405"/>
        <v>5.5639354025405052E-3</v>
      </c>
      <c r="AS1099" s="80">
        <f t="shared" si="405"/>
        <v>5.4814510416755884E-3</v>
      </c>
      <c r="AT1099" s="80">
        <f t="shared" si="405"/>
        <v>5.1789273836108747E-3</v>
      </c>
      <c r="AU1099" s="80">
        <f t="shared" si="397"/>
        <v>4.0693807318081809E-3</v>
      </c>
    </row>
    <row r="1100" spans="26:47" x14ac:dyDescent="0.2">
      <c r="Z1100">
        <f t="shared" si="388"/>
        <v>0</v>
      </c>
      <c r="AA1100" s="80">
        <f t="shared" si="389"/>
        <v>3.4471155238050962E-3</v>
      </c>
      <c r="AB1100" s="80">
        <f t="shared" si="401"/>
        <v>-9999</v>
      </c>
      <c r="AC1100" s="80">
        <f t="shared" si="402"/>
        <v>0</v>
      </c>
      <c r="AD1100" s="80">
        <f t="shared" si="398"/>
        <v>-9999</v>
      </c>
      <c r="AE1100" s="80">
        <f t="shared" si="403"/>
        <v>0</v>
      </c>
      <c r="AF1100">
        <f t="shared" si="399"/>
        <v>-9999</v>
      </c>
      <c r="AG1100" s="106"/>
      <c r="AH1100">
        <f t="shared" si="390"/>
        <v>-4.7256811237064993E-4</v>
      </c>
      <c r="AI1100">
        <f t="shared" si="391"/>
        <v>1.2726506571333673</v>
      </c>
      <c r="AJ1100">
        <f t="shared" si="392"/>
        <v>-1.9192477769216735E-2</v>
      </c>
      <c r="AK1100">
        <f t="shared" si="393"/>
        <v>2.0177893546708442E-3</v>
      </c>
      <c r="AL1100">
        <f t="shared" si="394"/>
        <v>7.400504878085557E-3</v>
      </c>
      <c r="AM1100">
        <f t="shared" si="395"/>
        <v>3.7002693269247286E-3</v>
      </c>
      <c r="AN1100" s="80">
        <f t="shared" si="405"/>
        <v>5.5946847242161011E-3</v>
      </c>
      <c r="AO1100" s="80">
        <f t="shared" si="405"/>
        <v>5.5942288779216968E-3</v>
      </c>
      <c r="AP1100" s="80">
        <f t="shared" si="405"/>
        <v>5.5925569914601313E-3</v>
      </c>
      <c r="AQ1100" s="80">
        <f t="shared" si="405"/>
        <v>5.586425090611761E-3</v>
      </c>
      <c r="AR1100" s="80">
        <f t="shared" si="405"/>
        <v>5.5639354025405052E-3</v>
      </c>
      <c r="AS1100" s="80">
        <f t="shared" si="405"/>
        <v>5.4814510416755884E-3</v>
      </c>
      <c r="AT1100" s="80">
        <f t="shared" si="405"/>
        <v>5.1789273836108747E-3</v>
      </c>
      <c r="AU1100" s="80">
        <f t="shared" si="397"/>
        <v>4.0693807318081809E-3</v>
      </c>
    </row>
    <row r="1101" spans="26:47" x14ac:dyDescent="0.2">
      <c r="Z1101">
        <f t="shared" si="388"/>
        <v>0</v>
      </c>
      <c r="AA1101" s="80">
        <f t="shared" si="389"/>
        <v>3.4471155238050962E-3</v>
      </c>
      <c r="AB1101" s="80">
        <f t="shared" si="401"/>
        <v>-9999</v>
      </c>
      <c r="AC1101" s="80">
        <f t="shared" si="402"/>
        <v>0</v>
      </c>
      <c r="AD1101" s="80">
        <f t="shared" si="398"/>
        <v>-9999</v>
      </c>
      <c r="AE1101" s="80">
        <f t="shared" si="403"/>
        <v>0</v>
      </c>
      <c r="AF1101">
        <f t="shared" si="399"/>
        <v>-9999</v>
      </c>
      <c r="AG1101" s="106"/>
      <c r="AH1101">
        <f t="shared" si="390"/>
        <v>-4.7256811237064993E-4</v>
      </c>
      <c r="AI1101">
        <f t="shared" si="391"/>
        <v>1.2726506571333673</v>
      </c>
      <c r="AJ1101">
        <f t="shared" si="392"/>
        <v>-1.9192477769216735E-2</v>
      </c>
      <c r="AK1101">
        <f t="shared" si="393"/>
        <v>2.0177893546708442E-3</v>
      </c>
      <c r="AL1101">
        <f t="shared" si="394"/>
        <v>7.400504878085557E-3</v>
      </c>
      <c r="AM1101">
        <f t="shared" si="395"/>
        <v>3.7002693269247286E-3</v>
      </c>
      <c r="AN1101" s="80">
        <f t="shared" si="405"/>
        <v>5.5946847242161011E-3</v>
      </c>
      <c r="AO1101" s="80">
        <f t="shared" si="405"/>
        <v>5.5942288779216968E-3</v>
      </c>
      <c r="AP1101" s="80">
        <f t="shared" si="405"/>
        <v>5.5925569914601313E-3</v>
      </c>
      <c r="AQ1101" s="80">
        <f t="shared" si="405"/>
        <v>5.586425090611761E-3</v>
      </c>
      <c r="AR1101" s="80">
        <f t="shared" si="405"/>
        <v>5.5639354025405052E-3</v>
      </c>
      <c r="AS1101" s="80">
        <f t="shared" si="405"/>
        <v>5.4814510416755884E-3</v>
      </c>
      <c r="AT1101" s="80">
        <f t="shared" si="405"/>
        <v>5.1789273836108747E-3</v>
      </c>
      <c r="AU1101" s="80">
        <f t="shared" si="397"/>
        <v>4.0693807318081809E-3</v>
      </c>
    </row>
    <row r="1102" spans="26:47" x14ac:dyDescent="0.2">
      <c r="Z1102">
        <f t="shared" si="388"/>
        <v>0</v>
      </c>
      <c r="AA1102" s="80">
        <f t="shared" si="389"/>
        <v>3.4471155238050962E-3</v>
      </c>
      <c r="AB1102" s="80">
        <f t="shared" si="401"/>
        <v>-9999</v>
      </c>
      <c r="AC1102" s="80">
        <f t="shared" si="402"/>
        <v>0</v>
      </c>
      <c r="AD1102" s="80">
        <f t="shared" si="398"/>
        <v>-9999</v>
      </c>
      <c r="AE1102" s="80">
        <f t="shared" si="403"/>
        <v>0</v>
      </c>
      <c r="AF1102">
        <f t="shared" si="399"/>
        <v>-9999</v>
      </c>
      <c r="AG1102" s="106"/>
      <c r="AH1102">
        <f t="shared" si="390"/>
        <v>-4.7256811237064993E-4</v>
      </c>
      <c r="AI1102">
        <f t="shared" si="391"/>
        <v>1.2726506571333673</v>
      </c>
      <c r="AJ1102">
        <f t="shared" si="392"/>
        <v>-1.9192477769216735E-2</v>
      </c>
      <c r="AK1102">
        <f t="shared" si="393"/>
        <v>2.0177893546708442E-3</v>
      </c>
      <c r="AL1102">
        <f t="shared" si="394"/>
        <v>7.400504878085557E-3</v>
      </c>
      <c r="AM1102">
        <f t="shared" si="395"/>
        <v>3.7002693269247286E-3</v>
      </c>
      <c r="AN1102" s="80">
        <f t="shared" si="405"/>
        <v>5.5946847242161011E-3</v>
      </c>
      <c r="AO1102" s="80">
        <f t="shared" si="405"/>
        <v>5.5942288779216968E-3</v>
      </c>
      <c r="AP1102" s="80">
        <f t="shared" si="405"/>
        <v>5.5925569914601313E-3</v>
      </c>
      <c r="AQ1102" s="80">
        <f t="shared" si="405"/>
        <v>5.586425090611761E-3</v>
      </c>
      <c r="AR1102" s="80">
        <f t="shared" si="405"/>
        <v>5.5639354025405052E-3</v>
      </c>
      <c r="AS1102" s="80">
        <f t="shared" si="405"/>
        <v>5.4814510416755884E-3</v>
      </c>
      <c r="AT1102" s="80">
        <f t="shared" si="405"/>
        <v>5.1789273836108747E-3</v>
      </c>
      <c r="AU1102" s="80">
        <f t="shared" si="397"/>
        <v>4.0693807318081809E-3</v>
      </c>
    </row>
    <row r="1103" spans="26:47" x14ac:dyDescent="0.2">
      <c r="Z1103">
        <f t="shared" si="388"/>
        <v>0</v>
      </c>
      <c r="AA1103" s="80">
        <f t="shared" si="389"/>
        <v>3.4471155238050962E-3</v>
      </c>
      <c r="AB1103" s="80">
        <f t="shared" si="401"/>
        <v>-9999</v>
      </c>
      <c r="AC1103" s="80">
        <f t="shared" si="402"/>
        <v>0</v>
      </c>
      <c r="AD1103" s="80">
        <f t="shared" si="398"/>
        <v>-9999</v>
      </c>
      <c r="AE1103" s="80">
        <f t="shared" si="403"/>
        <v>0</v>
      </c>
      <c r="AF1103">
        <f t="shared" si="399"/>
        <v>-9999</v>
      </c>
      <c r="AG1103" s="106"/>
      <c r="AH1103">
        <f t="shared" si="390"/>
        <v>-4.7256811237064993E-4</v>
      </c>
      <c r="AI1103">
        <f t="shared" si="391"/>
        <v>1.2726506571333673</v>
      </c>
      <c r="AJ1103">
        <f t="shared" si="392"/>
        <v>-1.9192477769216735E-2</v>
      </c>
      <c r="AK1103">
        <f t="shared" si="393"/>
        <v>2.0177893546708442E-3</v>
      </c>
      <c r="AL1103">
        <f t="shared" si="394"/>
        <v>7.400504878085557E-3</v>
      </c>
      <c r="AM1103">
        <f t="shared" si="395"/>
        <v>3.7002693269247286E-3</v>
      </c>
      <c r="AN1103" s="80">
        <f t="shared" si="405"/>
        <v>5.5946847242161011E-3</v>
      </c>
      <c r="AO1103" s="80">
        <f t="shared" si="405"/>
        <v>5.5942288779216968E-3</v>
      </c>
      <c r="AP1103" s="80">
        <f t="shared" si="405"/>
        <v>5.5925569914601313E-3</v>
      </c>
      <c r="AQ1103" s="80">
        <f t="shared" si="405"/>
        <v>5.586425090611761E-3</v>
      </c>
      <c r="AR1103" s="80">
        <f t="shared" si="405"/>
        <v>5.5639354025405052E-3</v>
      </c>
      <c r="AS1103" s="80">
        <f t="shared" si="405"/>
        <v>5.4814510416755884E-3</v>
      </c>
      <c r="AT1103" s="80">
        <f t="shared" si="405"/>
        <v>5.1789273836108747E-3</v>
      </c>
      <c r="AU1103" s="80">
        <f t="shared" si="397"/>
        <v>4.0693807318081809E-3</v>
      </c>
    </row>
    <row r="1104" spans="26:47" x14ac:dyDescent="0.2">
      <c r="Z1104">
        <f t="shared" si="388"/>
        <v>0</v>
      </c>
      <c r="AA1104" s="80">
        <f t="shared" si="389"/>
        <v>3.4471155238050962E-3</v>
      </c>
      <c r="AB1104" s="80">
        <f t="shared" si="401"/>
        <v>-9999</v>
      </c>
      <c r="AC1104" s="80">
        <f t="shared" si="402"/>
        <v>0</v>
      </c>
      <c r="AD1104" s="80">
        <f t="shared" si="398"/>
        <v>-9999</v>
      </c>
      <c r="AE1104" s="80">
        <f t="shared" si="403"/>
        <v>0</v>
      </c>
      <c r="AF1104">
        <f t="shared" si="399"/>
        <v>-9999</v>
      </c>
      <c r="AG1104" s="106"/>
      <c r="AH1104">
        <f t="shared" si="390"/>
        <v>-4.7256811237064993E-4</v>
      </c>
      <c r="AI1104">
        <f t="shared" si="391"/>
        <v>1.2726506571333673</v>
      </c>
      <c r="AJ1104">
        <f t="shared" si="392"/>
        <v>-1.9192477769216735E-2</v>
      </c>
      <c r="AK1104">
        <f t="shared" si="393"/>
        <v>2.0177893546708442E-3</v>
      </c>
      <c r="AL1104">
        <f t="shared" si="394"/>
        <v>7.400504878085557E-3</v>
      </c>
      <c r="AM1104">
        <f t="shared" si="395"/>
        <v>3.7002693269247286E-3</v>
      </c>
      <c r="AN1104" s="80">
        <f t="shared" si="405"/>
        <v>5.5946847242161011E-3</v>
      </c>
      <c r="AO1104" s="80">
        <f t="shared" si="405"/>
        <v>5.5942288779216968E-3</v>
      </c>
      <c r="AP1104" s="80">
        <f t="shared" si="405"/>
        <v>5.5925569914601313E-3</v>
      </c>
      <c r="AQ1104" s="80">
        <f t="shared" si="405"/>
        <v>5.586425090611761E-3</v>
      </c>
      <c r="AR1104" s="80">
        <f t="shared" si="405"/>
        <v>5.5639354025405052E-3</v>
      </c>
      <c r="AS1104" s="80">
        <f t="shared" si="405"/>
        <v>5.4814510416755884E-3</v>
      </c>
      <c r="AT1104" s="80">
        <f t="shared" si="405"/>
        <v>5.1789273836108747E-3</v>
      </c>
      <c r="AU1104" s="80">
        <f t="shared" si="397"/>
        <v>4.0693807318081809E-3</v>
      </c>
    </row>
    <row r="1105" spans="26:47" x14ac:dyDescent="0.2">
      <c r="Z1105">
        <f t="shared" ref="Z1105:Z1168" si="406">F1105</f>
        <v>0</v>
      </c>
      <c r="AA1105" s="80">
        <f t="shared" ref="AA1105:AA1168" si="407">AB$3+AB$4*Z1105+AB$5*Z1105^2+AH1105</f>
        <v>3.4471155238050962E-3</v>
      </c>
      <c r="AB1105" s="80">
        <f t="shared" si="401"/>
        <v>-9999</v>
      </c>
      <c r="AC1105" s="80">
        <f t="shared" si="402"/>
        <v>0</v>
      </c>
      <c r="AD1105" s="80">
        <f t="shared" si="398"/>
        <v>-9999</v>
      </c>
      <c r="AE1105" s="80">
        <f t="shared" si="403"/>
        <v>0</v>
      </c>
      <c r="AF1105">
        <f t="shared" si="399"/>
        <v>-9999</v>
      </c>
      <c r="AG1105" s="106"/>
      <c r="AH1105">
        <f t="shared" ref="AH1105:AH1168" si="408">$AB$6*($AB$11/AI1105*AJ1105+$AB$12)</f>
        <v>-4.7256811237064993E-4</v>
      </c>
      <c r="AI1105">
        <f t="shared" ref="AI1105:AI1168" si="409">1+$AB$7*COS(AL1105)</f>
        <v>1.2726506571333673</v>
      </c>
      <c r="AJ1105">
        <f t="shared" ref="AJ1105:AJ1168" si="410">SIN(AL1105+RADIANS($AB$9))</f>
        <v>-1.9192477769216735E-2</v>
      </c>
      <c r="AK1105">
        <f t="shared" ref="AK1105:AK1168" si="411">$AB$7*SIN(AL1105)</f>
        <v>2.0177893546708442E-3</v>
      </c>
      <c r="AL1105">
        <f t="shared" ref="AL1105:AL1168" si="412">2*ATAN(AM1105)</f>
        <v>7.400504878085557E-3</v>
      </c>
      <c r="AM1105">
        <f t="shared" ref="AM1105:AM1168" si="413">SQRT((1+$AB$7)/(1-$AB$7))*TAN(AN1105/2)</f>
        <v>3.7002693269247286E-3</v>
      </c>
      <c r="AN1105" s="80">
        <f t="shared" ref="AN1105:AT1120" si="414">$AU1105+$AB$7*SIN(AO1105)</f>
        <v>5.5946847242161011E-3</v>
      </c>
      <c r="AO1105" s="80">
        <f t="shared" si="414"/>
        <v>5.5942288779216968E-3</v>
      </c>
      <c r="AP1105" s="80">
        <f t="shared" si="414"/>
        <v>5.5925569914601313E-3</v>
      </c>
      <c r="AQ1105" s="80">
        <f t="shared" si="414"/>
        <v>5.586425090611761E-3</v>
      </c>
      <c r="AR1105" s="80">
        <f t="shared" si="414"/>
        <v>5.5639354025405052E-3</v>
      </c>
      <c r="AS1105" s="80">
        <f t="shared" si="414"/>
        <v>5.4814510416755884E-3</v>
      </c>
      <c r="AT1105" s="80">
        <f t="shared" si="414"/>
        <v>5.1789273836108747E-3</v>
      </c>
      <c r="AU1105" s="80">
        <f t="shared" ref="AU1105:AU1168" si="415">RADIANS($AB$9)+$AB$18*(F1105-AB$15)</f>
        <v>4.0693807318081809E-3</v>
      </c>
    </row>
    <row r="1106" spans="26:47" x14ac:dyDescent="0.2">
      <c r="Z1106">
        <f t="shared" si="406"/>
        <v>0</v>
      </c>
      <c r="AA1106" s="80">
        <f t="shared" si="407"/>
        <v>3.4471155238050962E-3</v>
      </c>
      <c r="AB1106" s="80">
        <f t="shared" si="401"/>
        <v>-9999</v>
      </c>
      <c r="AC1106" s="80">
        <f t="shared" si="402"/>
        <v>0</v>
      </c>
      <c r="AD1106" s="80">
        <f t="shared" ref="AD1106:AD1169" si="416">IF(S1106&lt;&gt;0,G1106-AA1106, -9999)</f>
        <v>-9999</v>
      </c>
      <c r="AE1106" s="80">
        <f t="shared" si="403"/>
        <v>0</v>
      </c>
      <c r="AF1106">
        <f t="shared" ref="AF1106:AF1169" si="417">IF(S1106&lt;&gt;0,G1106-P1106, -9999)</f>
        <v>-9999</v>
      </c>
      <c r="AG1106" s="106"/>
      <c r="AH1106">
        <f t="shared" si="408"/>
        <v>-4.7256811237064993E-4</v>
      </c>
      <c r="AI1106">
        <f t="shared" si="409"/>
        <v>1.2726506571333673</v>
      </c>
      <c r="AJ1106">
        <f t="shared" si="410"/>
        <v>-1.9192477769216735E-2</v>
      </c>
      <c r="AK1106">
        <f t="shared" si="411"/>
        <v>2.0177893546708442E-3</v>
      </c>
      <c r="AL1106">
        <f t="shared" si="412"/>
        <v>7.400504878085557E-3</v>
      </c>
      <c r="AM1106">
        <f t="shared" si="413"/>
        <v>3.7002693269247286E-3</v>
      </c>
      <c r="AN1106" s="80">
        <f t="shared" si="414"/>
        <v>5.5946847242161011E-3</v>
      </c>
      <c r="AO1106" s="80">
        <f t="shared" si="414"/>
        <v>5.5942288779216968E-3</v>
      </c>
      <c r="AP1106" s="80">
        <f t="shared" si="414"/>
        <v>5.5925569914601313E-3</v>
      </c>
      <c r="AQ1106" s="80">
        <f t="shared" si="414"/>
        <v>5.586425090611761E-3</v>
      </c>
      <c r="AR1106" s="80">
        <f t="shared" si="414"/>
        <v>5.5639354025405052E-3</v>
      </c>
      <c r="AS1106" s="80">
        <f t="shared" si="414"/>
        <v>5.4814510416755884E-3</v>
      </c>
      <c r="AT1106" s="80">
        <f t="shared" si="414"/>
        <v>5.1789273836108747E-3</v>
      </c>
      <c r="AU1106" s="80">
        <f t="shared" si="415"/>
        <v>4.0693807318081809E-3</v>
      </c>
    </row>
    <row r="1107" spans="26:47" x14ac:dyDescent="0.2">
      <c r="Z1107">
        <f t="shared" si="406"/>
        <v>0</v>
      </c>
      <c r="AA1107" s="80">
        <f t="shared" si="407"/>
        <v>3.4471155238050962E-3</v>
      </c>
      <c r="AB1107" s="80">
        <f t="shared" si="401"/>
        <v>-9999</v>
      </c>
      <c r="AC1107" s="80">
        <f t="shared" si="402"/>
        <v>0</v>
      </c>
      <c r="AD1107" s="80">
        <f t="shared" si="416"/>
        <v>-9999</v>
      </c>
      <c r="AE1107" s="80">
        <f t="shared" si="403"/>
        <v>0</v>
      </c>
      <c r="AF1107">
        <f t="shared" si="417"/>
        <v>-9999</v>
      </c>
      <c r="AG1107" s="106"/>
      <c r="AH1107">
        <f t="shared" si="408"/>
        <v>-4.7256811237064993E-4</v>
      </c>
      <c r="AI1107">
        <f t="shared" si="409"/>
        <v>1.2726506571333673</v>
      </c>
      <c r="AJ1107">
        <f t="shared" si="410"/>
        <v>-1.9192477769216735E-2</v>
      </c>
      <c r="AK1107">
        <f t="shared" si="411"/>
        <v>2.0177893546708442E-3</v>
      </c>
      <c r="AL1107">
        <f t="shared" si="412"/>
        <v>7.400504878085557E-3</v>
      </c>
      <c r="AM1107">
        <f t="shared" si="413"/>
        <v>3.7002693269247286E-3</v>
      </c>
      <c r="AN1107" s="80">
        <f t="shared" si="414"/>
        <v>5.5946847242161011E-3</v>
      </c>
      <c r="AO1107" s="80">
        <f t="shared" si="414"/>
        <v>5.5942288779216968E-3</v>
      </c>
      <c r="AP1107" s="80">
        <f t="shared" si="414"/>
        <v>5.5925569914601313E-3</v>
      </c>
      <c r="AQ1107" s="80">
        <f t="shared" si="414"/>
        <v>5.586425090611761E-3</v>
      </c>
      <c r="AR1107" s="80">
        <f t="shared" si="414"/>
        <v>5.5639354025405052E-3</v>
      </c>
      <c r="AS1107" s="80">
        <f t="shared" si="414"/>
        <v>5.4814510416755884E-3</v>
      </c>
      <c r="AT1107" s="80">
        <f t="shared" si="414"/>
        <v>5.1789273836108747E-3</v>
      </c>
      <c r="AU1107" s="80">
        <f t="shared" si="415"/>
        <v>4.0693807318081809E-3</v>
      </c>
    </row>
    <row r="1108" spans="26:47" x14ac:dyDescent="0.2">
      <c r="Z1108">
        <f t="shared" si="406"/>
        <v>0</v>
      </c>
      <c r="AA1108" s="80">
        <f t="shared" si="407"/>
        <v>3.4471155238050962E-3</v>
      </c>
      <c r="AB1108" s="80">
        <f t="shared" si="401"/>
        <v>-9999</v>
      </c>
      <c r="AC1108" s="80">
        <f t="shared" si="402"/>
        <v>0</v>
      </c>
      <c r="AD1108" s="80">
        <f t="shared" si="416"/>
        <v>-9999</v>
      </c>
      <c r="AE1108" s="80">
        <f t="shared" si="403"/>
        <v>0</v>
      </c>
      <c r="AF1108">
        <f t="shared" si="417"/>
        <v>-9999</v>
      </c>
      <c r="AG1108" s="106"/>
      <c r="AH1108">
        <f t="shared" si="408"/>
        <v>-4.7256811237064993E-4</v>
      </c>
      <c r="AI1108">
        <f t="shared" si="409"/>
        <v>1.2726506571333673</v>
      </c>
      <c r="AJ1108">
        <f t="shared" si="410"/>
        <v>-1.9192477769216735E-2</v>
      </c>
      <c r="AK1108">
        <f t="shared" si="411"/>
        <v>2.0177893546708442E-3</v>
      </c>
      <c r="AL1108">
        <f t="shared" si="412"/>
        <v>7.400504878085557E-3</v>
      </c>
      <c r="AM1108">
        <f t="shared" si="413"/>
        <v>3.7002693269247286E-3</v>
      </c>
      <c r="AN1108" s="80">
        <f t="shared" si="414"/>
        <v>5.5946847242161011E-3</v>
      </c>
      <c r="AO1108" s="80">
        <f t="shared" si="414"/>
        <v>5.5942288779216968E-3</v>
      </c>
      <c r="AP1108" s="80">
        <f t="shared" si="414"/>
        <v>5.5925569914601313E-3</v>
      </c>
      <c r="AQ1108" s="80">
        <f t="shared" si="414"/>
        <v>5.586425090611761E-3</v>
      </c>
      <c r="AR1108" s="80">
        <f t="shared" si="414"/>
        <v>5.5639354025405052E-3</v>
      </c>
      <c r="AS1108" s="80">
        <f t="shared" si="414"/>
        <v>5.4814510416755884E-3</v>
      </c>
      <c r="AT1108" s="80">
        <f t="shared" si="414"/>
        <v>5.1789273836108747E-3</v>
      </c>
      <c r="AU1108" s="80">
        <f t="shared" si="415"/>
        <v>4.0693807318081809E-3</v>
      </c>
    </row>
    <row r="1109" spans="26:47" x14ac:dyDescent="0.2">
      <c r="Z1109">
        <f t="shared" si="406"/>
        <v>0</v>
      </c>
      <c r="AA1109" s="80">
        <f t="shared" si="407"/>
        <v>3.4471155238050962E-3</v>
      </c>
      <c r="AB1109" s="80">
        <f t="shared" si="401"/>
        <v>-9999</v>
      </c>
      <c r="AC1109" s="80">
        <f t="shared" si="402"/>
        <v>0</v>
      </c>
      <c r="AD1109" s="80">
        <f t="shared" si="416"/>
        <v>-9999</v>
      </c>
      <c r="AE1109" s="80">
        <f t="shared" si="403"/>
        <v>0</v>
      </c>
      <c r="AF1109">
        <f t="shared" si="417"/>
        <v>-9999</v>
      </c>
      <c r="AG1109" s="106"/>
      <c r="AH1109">
        <f t="shared" si="408"/>
        <v>-4.7256811237064993E-4</v>
      </c>
      <c r="AI1109">
        <f t="shared" si="409"/>
        <v>1.2726506571333673</v>
      </c>
      <c r="AJ1109">
        <f t="shared" si="410"/>
        <v>-1.9192477769216735E-2</v>
      </c>
      <c r="AK1109">
        <f t="shared" si="411"/>
        <v>2.0177893546708442E-3</v>
      </c>
      <c r="AL1109">
        <f t="shared" si="412"/>
        <v>7.400504878085557E-3</v>
      </c>
      <c r="AM1109">
        <f t="shared" si="413"/>
        <v>3.7002693269247286E-3</v>
      </c>
      <c r="AN1109" s="80">
        <f t="shared" si="414"/>
        <v>5.5946847242161011E-3</v>
      </c>
      <c r="AO1109" s="80">
        <f t="shared" si="414"/>
        <v>5.5942288779216968E-3</v>
      </c>
      <c r="AP1109" s="80">
        <f t="shared" si="414"/>
        <v>5.5925569914601313E-3</v>
      </c>
      <c r="AQ1109" s="80">
        <f t="shared" si="414"/>
        <v>5.586425090611761E-3</v>
      </c>
      <c r="AR1109" s="80">
        <f t="shared" si="414"/>
        <v>5.5639354025405052E-3</v>
      </c>
      <c r="AS1109" s="80">
        <f t="shared" si="414"/>
        <v>5.4814510416755884E-3</v>
      </c>
      <c r="AT1109" s="80">
        <f t="shared" si="414"/>
        <v>5.1789273836108747E-3</v>
      </c>
      <c r="AU1109" s="80">
        <f t="shared" si="415"/>
        <v>4.0693807318081809E-3</v>
      </c>
    </row>
    <row r="1110" spans="26:47" x14ac:dyDescent="0.2">
      <c r="Z1110">
        <f t="shared" si="406"/>
        <v>0</v>
      </c>
      <c r="AA1110" s="80">
        <f t="shared" si="407"/>
        <v>3.4471155238050962E-3</v>
      </c>
      <c r="AB1110" s="80">
        <f t="shared" si="401"/>
        <v>-9999</v>
      </c>
      <c r="AC1110" s="80">
        <f t="shared" si="402"/>
        <v>0</v>
      </c>
      <c r="AD1110" s="80">
        <f t="shared" si="416"/>
        <v>-9999</v>
      </c>
      <c r="AE1110" s="80">
        <f t="shared" si="403"/>
        <v>0</v>
      </c>
      <c r="AF1110">
        <f t="shared" si="417"/>
        <v>-9999</v>
      </c>
      <c r="AG1110" s="106"/>
      <c r="AH1110">
        <f t="shared" si="408"/>
        <v>-4.7256811237064993E-4</v>
      </c>
      <c r="AI1110">
        <f t="shared" si="409"/>
        <v>1.2726506571333673</v>
      </c>
      <c r="AJ1110">
        <f t="shared" si="410"/>
        <v>-1.9192477769216735E-2</v>
      </c>
      <c r="AK1110">
        <f t="shared" si="411"/>
        <v>2.0177893546708442E-3</v>
      </c>
      <c r="AL1110">
        <f t="shared" si="412"/>
        <v>7.400504878085557E-3</v>
      </c>
      <c r="AM1110">
        <f t="shared" si="413"/>
        <v>3.7002693269247286E-3</v>
      </c>
      <c r="AN1110" s="80">
        <f t="shared" si="414"/>
        <v>5.5946847242161011E-3</v>
      </c>
      <c r="AO1110" s="80">
        <f t="shared" si="414"/>
        <v>5.5942288779216968E-3</v>
      </c>
      <c r="AP1110" s="80">
        <f t="shared" si="414"/>
        <v>5.5925569914601313E-3</v>
      </c>
      <c r="AQ1110" s="80">
        <f t="shared" si="414"/>
        <v>5.586425090611761E-3</v>
      </c>
      <c r="AR1110" s="80">
        <f t="shared" si="414"/>
        <v>5.5639354025405052E-3</v>
      </c>
      <c r="AS1110" s="80">
        <f t="shared" si="414"/>
        <v>5.4814510416755884E-3</v>
      </c>
      <c r="AT1110" s="80">
        <f t="shared" si="414"/>
        <v>5.1789273836108747E-3</v>
      </c>
      <c r="AU1110" s="80">
        <f t="shared" si="415"/>
        <v>4.0693807318081809E-3</v>
      </c>
    </row>
    <row r="1111" spans="26:47" x14ac:dyDescent="0.2">
      <c r="Z1111">
        <f t="shared" si="406"/>
        <v>0</v>
      </c>
      <c r="AA1111" s="80">
        <f t="shared" si="407"/>
        <v>3.4471155238050962E-3</v>
      </c>
      <c r="AB1111" s="80">
        <f t="shared" si="401"/>
        <v>-9999</v>
      </c>
      <c r="AC1111" s="80">
        <f t="shared" si="402"/>
        <v>0</v>
      </c>
      <c r="AD1111" s="80">
        <f t="shared" si="416"/>
        <v>-9999</v>
      </c>
      <c r="AE1111" s="80">
        <f t="shared" si="403"/>
        <v>0</v>
      </c>
      <c r="AF1111">
        <f t="shared" si="417"/>
        <v>-9999</v>
      </c>
      <c r="AG1111" s="106"/>
      <c r="AH1111">
        <f t="shared" si="408"/>
        <v>-4.7256811237064993E-4</v>
      </c>
      <c r="AI1111">
        <f t="shared" si="409"/>
        <v>1.2726506571333673</v>
      </c>
      <c r="AJ1111">
        <f t="shared" si="410"/>
        <v>-1.9192477769216735E-2</v>
      </c>
      <c r="AK1111">
        <f t="shared" si="411"/>
        <v>2.0177893546708442E-3</v>
      </c>
      <c r="AL1111">
        <f t="shared" si="412"/>
        <v>7.400504878085557E-3</v>
      </c>
      <c r="AM1111">
        <f t="shared" si="413"/>
        <v>3.7002693269247286E-3</v>
      </c>
      <c r="AN1111" s="80">
        <f t="shared" si="414"/>
        <v>5.5946847242161011E-3</v>
      </c>
      <c r="AO1111" s="80">
        <f t="shared" si="414"/>
        <v>5.5942288779216968E-3</v>
      </c>
      <c r="AP1111" s="80">
        <f t="shared" si="414"/>
        <v>5.5925569914601313E-3</v>
      </c>
      <c r="AQ1111" s="80">
        <f t="shared" si="414"/>
        <v>5.586425090611761E-3</v>
      </c>
      <c r="AR1111" s="80">
        <f t="shared" si="414"/>
        <v>5.5639354025405052E-3</v>
      </c>
      <c r="AS1111" s="80">
        <f t="shared" si="414"/>
        <v>5.4814510416755884E-3</v>
      </c>
      <c r="AT1111" s="80">
        <f t="shared" si="414"/>
        <v>5.1789273836108747E-3</v>
      </c>
      <c r="AU1111" s="80">
        <f t="shared" si="415"/>
        <v>4.0693807318081809E-3</v>
      </c>
    </row>
    <row r="1112" spans="26:47" x14ac:dyDescent="0.2">
      <c r="Z1112">
        <f t="shared" si="406"/>
        <v>0</v>
      </c>
      <c r="AA1112" s="80">
        <f t="shared" si="407"/>
        <v>3.4471155238050962E-3</v>
      </c>
      <c r="AB1112" s="80">
        <f t="shared" si="401"/>
        <v>-9999</v>
      </c>
      <c r="AC1112" s="80">
        <f t="shared" si="402"/>
        <v>0</v>
      </c>
      <c r="AD1112" s="80">
        <f t="shared" si="416"/>
        <v>-9999</v>
      </c>
      <c r="AE1112" s="80">
        <f t="shared" si="403"/>
        <v>0</v>
      </c>
      <c r="AF1112">
        <f t="shared" si="417"/>
        <v>-9999</v>
      </c>
      <c r="AG1112" s="106"/>
      <c r="AH1112">
        <f t="shared" si="408"/>
        <v>-4.7256811237064993E-4</v>
      </c>
      <c r="AI1112">
        <f t="shared" si="409"/>
        <v>1.2726506571333673</v>
      </c>
      <c r="AJ1112">
        <f t="shared" si="410"/>
        <v>-1.9192477769216735E-2</v>
      </c>
      <c r="AK1112">
        <f t="shared" si="411"/>
        <v>2.0177893546708442E-3</v>
      </c>
      <c r="AL1112">
        <f t="shared" si="412"/>
        <v>7.400504878085557E-3</v>
      </c>
      <c r="AM1112">
        <f t="shared" si="413"/>
        <v>3.7002693269247286E-3</v>
      </c>
      <c r="AN1112" s="80">
        <f t="shared" si="414"/>
        <v>5.5946847242161011E-3</v>
      </c>
      <c r="AO1112" s="80">
        <f t="shared" si="414"/>
        <v>5.5942288779216968E-3</v>
      </c>
      <c r="AP1112" s="80">
        <f t="shared" si="414"/>
        <v>5.5925569914601313E-3</v>
      </c>
      <c r="AQ1112" s="80">
        <f t="shared" si="414"/>
        <v>5.586425090611761E-3</v>
      </c>
      <c r="AR1112" s="80">
        <f t="shared" si="414"/>
        <v>5.5639354025405052E-3</v>
      </c>
      <c r="AS1112" s="80">
        <f t="shared" si="414"/>
        <v>5.4814510416755884E-3</v>
      </c>
      <c r="AT1112" s="80">
        <f t="shared" si="414"/>
        <v>5.1789273836108747E-3</v>
      </c>
      <c r="AU1112" s="80">
        <f t="shared" si="415"/>
        <v>4.0693807318081809E-3</v>
      </c>
    </row>
    <row r="1113" spans="26:47" x14ac:dyDescent="0.2">
      <c r="Z1113">
        <f t="shared" si="406"/>
        <v>0</v>
      </c>
      <c r="AA1113" s="80">
        <f t="shared" si="407"/>
        <v>3.4471155238050962E-3</v>
      </c>
      <c r="AB1113" s="80">
        <f t="shared" si="401"/>
        <v>-9999</v>
      </c>
      <c r="AC1113" s="80">
        <f t="shared" si="402"/>
        <v>0</v>
      </c>
      <c r="AD1113" s="80">
        <f t="shared" si="416"/>
        <v>-9999</v>
      </c>
      <c r="AE1113" s="80">
        <f t="shared" si="403"/>
        <v>0</v>
      </c>
      <c r="AF1113">
        <f t="shared" si="417"/>
        <v>-9999</v>
      </c>
      <c r="AG1113" s="106"/>
      <c r="AH1113">
        <f t="shared" si="408"/>
        <v>-4.7256811237064993E-4</v>
      </c>
      <c r="AI1113">
        <f t="shared" si="409"/>
        <v>1.2726506571333673</v>
      </c>
      <c r="AJ1113">
        <f t="shared" si="410"/>
        <v>-1.9192477769216735E-2</v>
      </c>
      <c r="AK1113">
        <f t="shared" si="411"/>
        <v>2.0177893546708442E-3</v>
      </c>
      <c r="AL1113">
        <f t="shared" si="412"/>
        <v>7.400504878085557E-3</v>
      </c>
      <c r="AM1113">
        <f t="shared" si="413"/>
        <v>3.7002693269247286E-3</v>
      </c>
      <c r="AN1113" s="80">
        <f t="shared" si="414"/>
        <v>5.5946847242161011E-3</v>
      </c>
      <c r="AO1113" s="80">
        <f t="shared" si="414"/>
        <v>5.5942288779216968E-3</v>
      </c>
      <c r="AP1113" s="80">
        <f t="shared" si="414"/>
        <v>5.5925569914601313E-3</v>
      </c>
      <c r="AQ1113" s="80">
        <f t="shared" si="414"/>
        <v>5.586425090611761E-3</v>
      </c>
      <c r="AR1113" s="80">
        <f t="shared" si="414"/>
        <v>5.5639354025405052E-3</v>
      </c>
      <c r="AS1113" s="80">
        <f t="shared" si="414"/>
        <v>5.4814510416755884E-3</v>
      </c>
      <c r="AT1113" s="80">
        <f t="shared" si="414"/>
        <v>5.1789273836108747E-3</v>
      </c>
      <c r="AU1113" s="80">
        <f t="shared" si="415"/>
        <v>4.0693807318081809E-3</v>
      </c>
    </row>
    <row r="1114" spans="26:47" x14ac:dyDescent="0.2">
      <c r="Z1114">
        <f t="shared" si="406"/>
        <v>0</v>
      </c>
      <c r="AA1114" s="80">
        <f t="shared" si="407"/>
        <v>3.4471155238050962E-3</v>
      </c>
      <c r="AB1114" s="80">
        <f t="shared" si="401"/>
        <v>-9999</v>
      </c>
      <c r="AC1114" s="80">
        <f t="shared" si="402"/>
        <v>0</v>
      </c>
      <c r="AD1114" s="80">
        <f t="shared" si="416"/>
        <v>-9999</v>
      </c>
      <c r="AE1114" s="80">
        <f t="shared" si="403"/>
        <v>0</v>
      </c>
      <c r="AF1114">
        <f t="shared" si="417"/>
        <v>-9999</v>
      </c>
      <c r="AG1114" s="106"/>
      <c r="AH1114">
        <f t="shared" si="408"/>
        <v>-4.7256811237064993E-4</v>
      </c>
      <c r="AI1114">
        <f t="shared" si="409"/>
        <v>1.2726506571333673</v>
      </c>
      <c r="AJ1114">
        <f t="shared" si="410"/>
        <v>-1.9192477769216735E-2</v>
      </c>
      <c r="AK1114">
        <f t="shared" si="411"/>
        <v>2.0177893546708442E-3</v>
      </c>
      <c r="AL1114">
        <f t="shared" si="412"/>
        <v>7.400504878085557E-3</v>
      </c>
      <c r="AM1114">
        <f t="shared" si="413"/>
        <v>3.7002693269247286E-3</v>
      </c>
      <c r="AN1114" s="80">
        <f t="shared" si="414"/>
        <v>5.5946847242161011E-3</v>
      </c>
      <c r="AO1114" s="80">
        <f t="shared" si="414"/>
        <v>5.5942288779216968E-3</v>
      </c>
      <c r="AP1114" s="80">
        <f t="shared" si="414"/>
        <v>5.5925569914601313E-3</v>
      </c>
      <c r="AQ1114" s="80">
        <f t="shared" si="414"/>
        <v>5.586425090611761E-3</v>
      </c>
      <c r="AR1114" s="80">
        <f t="shared" si="414"/>
        <v>5.5639354025405052E-3</v>
      </c>
      <c r="AS1114" s="80">
        <f t="shared" si="414"/>
        <v>5.4814510416755884E-3</v>
      </c>
      <c r="AT1114" s="80">
        <f t="shared" si="414"/>
        <v>5.1789273836108747E-3</v>
      </c>
      <c r="AU1114" s="80">
        <f t="shared" si="415"/>
        <v>4.0693807318081809E-3</v>
      </c>
    </row>
    <row r="1115" spans="26:47" x14ac:dyDescent="0.2">
      <c r="Z1115">
        <f t="shared" si="406"/>
        <v>0</v>
      </c>
      <c r="AA1115" s="80">
        <f t="shared" si="407"/>
        <v>3.4471155238050962E-3</v>
      </c>
      <c r="AB1115" s="80">
        <f t="shared" si="401"/>
        <v>-9999</v>
      </c>
      <c r="AC1115" s="80">
        <f t="shared" si="402"/>
        <v>0</v>
      </c>
      <c r="AD1115" s="80">
        <f t="shared" si="416"/>
        <v>-9999</v>
      </c>
      <c r="AE1115" s="80">
        <f t="shared" si="403"/>
        <v>0</v>
      </c>
      <c r="AF1115">
        <f t="shared" si="417"/>
        <v>-9999</v>
      </c>
      <c r="AG1115" s="106"/>
      <c r="AH1115">
        <f t="shared" si="408"/>
        <v>-4.7256811237064993E-4</v>
      </c>
      <c r="AI1115">
        <f t="shared" si="409"/>
        <v>1.2726506571333673</v>
      </c>
      <c r="AJ1115">
        <f t="shared" si="410"/>
        <v>-1.9192477769216735E-2</v>
      </c>
      <c r="AK1115">
        <f t="shared" si="411"/>
        <v>2.0177893546708442E-3</v>
      </c>
      <c r="AL1115">
        <f t="shared" si="412"/>
        <v>7.400504878085557E-3</v>
      </c>
      <c r="AM1115">
        <f t="shared" si="413"/>
        <v>3.7002693269247286E-3</v>
      </c>
      <c r="AN1115" s="80">
        <f t="shared" si="414"/>
        <v>5.5946847242161011E-3</v>
      </c>
      <c r="AO1115" s="80">
        <f t="shared" si="414"/>
        <v>5.5942288779216968E-3</v>
      </c>
      <c r="AP1115" s="80">
        <f t="shared" si="414"/>
        <v>5.5925569914601313E-3</v>
      </c>
      <c r="AQ1115" s="80">
        <f t="shared" si="414"/>
        <v>5.586425090611761E-3</v>
      </c>
      <c r="AR1115" s="80">
        <f t="shared" si="414"/>
        <v>5.5639354025405052E-3</v>
      </c>
      <c r="AS1115" s="80">
        <f t="shared" si="414"/>
        <v>5.4814510416755884E-3</v>
      </c>
      <c r="AT1115" s="80">
        <f t="shared" si="414"/>
        <v>5.1789273836108747E-3</v>
      </c>
      <c r="AU1115" s="80">
        <f t="shared" si="415"/>
        <v>4.0693807318081809E-3</v>
      </c>
    </row>
    <row r="1116" spans="26:47" x14ac:dyDescent="0.2">
      <c r="Z1116">
        <f t="shared" si="406"/>
        <v>0</v>
      </c>
      <c r="AA1116" s="80">
        <f t="shared" si="407"/>
        <v>3.4471155238050962E-3</v>
      </c>
      <c r="AB1116" s="80">
        <f t="shared" si="401"/>
        <v>-9999</v>
      </c>
      <c r="AC1116" s="80">
        <f t="shared" si="402"/>
        <v>0</v>
      </c>
      <c r="AD1116" s="80">
        <f t="shared" si="416"/>
        <v>-9999</v>
      </c>
      <c r="AE1116" s="80">
        <f t="shared" si="403"/>
        <v>0</v>
      </c>
      <c r="AF1116">
        <f t="shared" si="417"/>
        <v>-9999</v>
      </c>
      <c r="AG1116" s="106"/>
      <c r="AH1116">
        <f t="shared" si="408"/>
        <v>-4.7256811237064993E-4</v>
      </c>
      <c r="AI1116">
        <f t="shared" si="409"/>
        <v>1.2726506571333673</v>
      </c>
      <c r="AJ1116">
        <f t="shared" si="410"/>
        <v>-1.9192477769216735E-2</v>
      </c>
      <c r="AK1116">
        <f t="shared" si="411"/>
        <v>2.0177893546708442E-3</v>
      </c>
      <c r="AL1116">
        <f t="shared" si="412"/>
        <v>7.400504878085557E-3</v>
      </c>
      <c r="AM1116">
        <f t="shared" si="413"/>
        <v>3.7002693269247286E-3</v>
      </c>
      <c r="AN1116" s="80">
        <f t="shared" si="414"/>
        <v>5.5946847242161011E-3</v>
      </c>
      <c r="AO1116" s="80">
        <f t="shared" si="414"/>
        <v>5.5942288779216968E-3</v>
      </c>
      <c r="AP1116" s="80">
        <f t="shared" si="414"/>
        <v>5.5925569914601313E-3</v>
      </c>
      <c r="AQ1116" s="80">
        <f t="shared" si="414"/>
        <v>5.586425090611761E-3</v>
      </c>
      <c r="AR1116" s="80">
        <f t="shared" si="414"/>
        <v>5.5639354025405052E-3</v>
      </c>
      <c r="AS1116" s="80">
        <f t="shared" si="414"/>
        <v>5.4814510416755884E-3</v>
      </c>
      <c r="AT1116" s="80">
        <f t="shared" si="414"/>
        <v>5.1789273836108747E-3</v>
      </c>
      <c r="AU1116" s="80">
        <f t="shared" si="415"/>
        <v>4.0693807318081809E-3</v>
      </c>
    </row>
    <row r="1117" spans="26:47" x14ac:dyDescent="0.2">
      <c r="Z1117">
        <f t="shared" si="406"/>
        <v>0</v>
      </c>
      <c r="AA1117" s="80">
        <f t="shared" si="407"/>
        <v>3.4471155238050962E-3</v>
      </c>
      <c r="AB1117" s="80">
        <f t="shared" si="401"/>
        <v>-9999</v>
      </c>
      <c r="AC1117" s="80">
        <f t="shared" si="402"/>
        <v>0</v>
      </c>
      <c r="AD1117" s="80">
        <f t="shared" si="416"/>
        <v>-9999</v>
      </c>
      <c r="AE1117" s="80">
        <f t="shared" si="403"/>
        <v>0</v>
      </c>
      <c r="AF1117">
        <f t="shared" si="417"/>
        <v>-9999</v>
      </c>
      <c r="AG1117" s="106"/>
      <c r="AH1117">
        <f t="shared" si="408"/>
        <v>-4.7256811237064993E-4</v>
      </c>
      <c r="AI1117">
        <f t="shared" si="409"/>
        <v>1.2726506571333673</v>
      </c>
      <c r="AJ1117">
        <f t="shared" si="410"/>
        <v>-1.9192477769216735E-2</v>
      </c>
      <c r="AK1117">
        <f t="shared" si="411"/>
        <v>2.0177893546708442E-3</v>
      </c>
      <c r="AL1117">
        <f t="shared" si="412"/>
        <v>7.400504878085557E-3</v>
      </c>
      <c r="AM1117">
        <f t="shared" si="413"/>
        <v>3.7002693269247286E-3</v>
      </c>
      <c r="AN1117" s="80">
        <f t="shared" si="414"/>
        <v>5.5946847242161011E-3</v>
      </c>
      <c r="AO1117" s="80">
        <f t="shared" si="414"/>
        <v>5.5942288779216968E-3</v>
      </c>
      <c r="AP1117" s="80">
        <f t="shared" si="414"/>
        <v>5.5925569914601313E-3</v>
      </c>
      <c r="AQ1117" s="80">
        <f t="shared" si="414"/>
        <v>5.586425090611761E-3</v>
      </c>
      <c r="AR1117" s="80">
        <f t="shared" si="414"/>
        <v>5.5639354025405052E-3</v>
      </c>
      <c r="AS1117" s="80">
        <f t="shared" si="414"/>
        <v>5.4814510416755884E-3</v>
      </c>
      <c r="AT1117" s="80">
        <f t="shared" si="414"/>
        <v>5.1789273836108747E-3</v>
      </c>
      <c r="AU1117" s="80">
        <f t="shared" si="415"/>
        <v>4.0693807318081809E-3</v>
      </c>
    </row>
    <row r="1118" spans="26:47" x14ac:dyDescent="0.2">
      <c r="Z1118">
        <f t="shared" si="406"/>
        <v>0</v>
      </c>
      <c r="AA1118" s="80">
        <f t="shared" si="407"/>
        <v>3.4471155238050962E-3</v>
      </c>
      <c r="AB1118" s="80">
        <f t="shared" si="401"/>
        <v>-9999</v>
      </c>
      <c r="AC1118" s="80">
        <f t="shared" si="402"/>
        <v>0</v>
      </c>
      <c r="AD1118" s="80">
        <f t="shared" si="416"/>
        <v>-9999</v>
      </c>
      <c r="AE1118" s="80">
        <f t="shared" si="403"/>
        <v>0</v>
      </c>
      <c r="AF1118">
        <f t="shared" si="417"/>
        <v>-9999</v>
      </c>
      <c r="AG1118" s="106"/>
      <c r="AH1118">
        <f t="shared" si="408"/>
        <v>-4.7256811237064993E-4</v>
      </c>
      <c r="AI1118">
        <f t="shared" si="409"/>
        <v>1.2726506571333673</v>
      </c>
      <c r="AJ1118">
        <f t="shared" si="410"/>
        <v>-1.9192477769216735E-2</v>
      </c>
      <c r="AK1118">
        <f t="shared" si="411"/>
        <v>2.0177893546708442E-3</v>
      </c>
      <c r="AL1118">
        <f t="shared" si="412"/>
        <v>7.400504878085557E-3</v>
      </c>
      <c r="AM1118">
        <f t="shared" si="413"/>
        <v>3.7002693269247286E-3</v>
      </c>
      <c r="AN1118" s="80">
        <f t="shared" si="414"/>
        <v>5.5946847242161011E-3</v>
      </c>
      <c r="AO1118" s="80">
        <f t="shared" si="414"/>
        <v>5.5942288779216968E-3</v>
      </c>
      <c r="AP1118" s="80">
        <f t="shared" si="414"/>
        <v>5.5925569914601313E-3</v>
      </c>
      <c r="AQ1118" s="80">
        <f t="shared" si="414"/>
        <v>5.586425090611761E-3</v>
      </c>
      <c r="AR1118" s="80">
        <f t="shared" si="414"/>
        <v>5.5639354025405052E-3</v>
      </c>
      <c r="AS1118" s="80">
        <f t="shared" si="414"/>
        <v>5.4814510416755884E-3</v>
      </c>
      <c r="AT1118" s="80">
        <f t="shared" si="414"/>
        <v>5.1789273836108747E-3</v>
      </c>
      <c r="AU1118" s="80">
        <f t="shared" si="415"/>
        <v>4.0693807318081809E-3</v>
      </c>
    </row>
    <row r="1119" spans="26:47" x14ac:dyDescent="0.2">
      <c r="Z1119">
        <f t="shared" si="406"/>
        <v>0</v>
      </c>
      <c r="AA1119" s="80">
        <f t="shared" si="407"/>
        <v>3.4471155238050962E-3</v>
      </c>
      <c r="AB1119" s="80">
        <f t="shared" si="401"/>
        <v>-9999</v>
      </c>
      <c r="AC1119" s="80">
        <f t="shared" si="402"/>
        <v>0</v>
      </c>
      <c r="AD1119" s="80">
        <f t="shared" si="416"/>
        <v>-9999</v>
      </c>
      <c r="AE1119" s="80">
        <f t="shared" si="403"/>
        <v>0</v>
      </c>
      <c r="AF1119">
        <f t="shared" si="417"/>
        <v>-9999</v>
      </c>
      <c r="AG1119" s="106"/>
      <c r="AH1119">
        <f t="shared" si="408"/>
        <v>-4.7256811237064993E-4</v>
      </c>
      <c r="AI1119">
        <f t="shared" si="409"/>
        <v>1.2726506571333673</v>
      </c>
      <c r="AJ1119">
        <f t="shared" si="410"/>
        <v>-1.9192477769216735E-2</v>
      </c>
      <c r="AK1119">
        <f t="shared" si="411"/>
        <v>2.0177893546708442E-3</v>
      </c>
      <c r="AL1119">
        <f t="shared" si="412"/>
        <v>7.400504878085557E-3</v>
      </c>
      <c r="AM1119">
        <f t="shared" si="413"/>
        <v>3.7002693269247286E-3</v>
      </c>
      <c r="AN1119" s="80">
        <f t="shared" si="414"/>
        <v>5.5946847242161011E-3</v>
      </c>
      <c r="AO1119" s="80">
        <f t="shared" si="414"/>
        <v>5.5942288779216968E-3</v>
      </c>
      <c r="AP1119" s="80">
        <f t="shared" si="414"/>
        <v>5.5925569914601313E-3</v>
      </c>
      <c r="AQ1119" s="80">
        <f t="shared" si="414"/>
        <v>5.586425090611761E-3</v>
      </c>
      <c r="AR1119" s="80">
        <f t="shared" si="414"/>
        <v>5.5639354025405052E-3</v>
      </c>
      <c r="AS1119" s="80">
        <f t="shared" si="414"/>
        <v>5.4814510416755884E-3</v>
      </c>
      <c r="AT1119" s="80">
        <f t="shared" si="414"/>
        <v>5.1789273836108747E-3</v>
      </c>
      <c r="AU1119" s="80">
        <f t="shared" si="415"/>
        <v>4.0693807318081809E-3</v>
      </c>
    </row>
    <row r="1120" spans="26:47" x14ac:dyDescent="0.2">
      <c r="Z1120">
        <f t="shared" si="406"/>
        <v>0</v>
      </c>
      <c r="AA1120" s="80">
        <f t="shared" si="407"/>
        <v>3.4471155238050962E-3</v>
      </c>
      <c r="AB1120" s="80">
        <f t="shared" si="401"/>
        <v>-9999</v>
      </c>
      <c r="AC1120" s="80">
        <f t="shared" si="402"/>
        <v>0</v>
      </c>
      <c r="AD1120" s="80">
        <f t="shared" si="416"/>
        <v>-9999</v>
      </c>
      <c r="AE1120" s="80">
        <f t="shared" si="403"/>
        <v>0</v>
      </c>
      <c r="AF1120">
        <f t="shared" si="417"/>
        <v>-9999</v>
      </c>
      <c r="AG1120" s="106"/>
      <c r="AH1120">
        <f t="shared" si="408"/>
        <v>-4.7256811237064993E-4</v>
      </c>
      <c r="AI1120">
        <f t="shared" si="409"/>
        <v>1.2726506571333673</v>
      </c>
      <c r="AJ1120">
        <f t="shared" si="410"/>
        <v>-1.9192477769216735E-2</v>
      </c>
      <c r="AK1120">
        <f t="shared" si="411"/>
        <v>2.0177893546708442E-3</v>
      </c>
      <c r="AL1120">
        <f t="shared" si="412"/>
        <v>7.400504878085557E-3</v>
      </c>
      <c r="AM1120">
        <f t="shared" si="413"/>
        <v>3.7002693269247286E-3</v>
      </c>
      <c r="AN1120" s="80">
        <f t="shared" si="414"/>
        <v>5.5946847242161011E-3</v>
      </c>
      <c r="AO1120" s="80">
        <f t="shared" si="414"/>
        <v>5.5942288779216968E-3</v>
      </c>
      <c r="AP1120" s="80">
        <f t="shared" si="414"/>
        <v>5.5925569914601313E-3</v>
      </c>
      <c r="AQ1120" s="80">
        <f t="shared" si="414"/>
        <v>5.586425090611761E-3</v>
      </c>
      <c r="AR1120" s="80">
        <f t="shared" si="414"/>
        <v>5.5639354025405052E-3</v>
      </c>
      <c r="AS1120" s="80">
        <f t="shared" si="414"/>
        <v>5.4814510416755884E-3</v>
      </c>
      <c r="AT1120" s="80">
        <f t="shared" si="414"/>
        <v>5.1789273836108747E-3</v>
      </c>
      <c r="AU1120" s="80">
        <f t="shared" si="415"/>
        <v>4.0693807318081809E-3</v>
      </c>
    </row>
    <row r="1121" spans="26:47" x14ac:dyDescent="0.2">
      <c r="Z1121">
        <f t="shared" si="406"/>
        <v>0</v>
      </c>
      <c r="AA1121" s="80">
        <f t="shared" si="407"/>
        <v>3.4471155238050962E-3</v>
      </c>
      <c r="AB1121" s="80">
        <f t="shared" si="401"/>
        <v>-9999</v>
      </c>
      <c r="AC1121" s="80">
        <f t="shared" si="402"/>
        <v>0</v>
      </c>
      <c r="AD1121" s="80">
        <f t="shared" si="416"/>
        <v>-9999</v>
      </c>
      <c r="AE1121" s="80">
        <f t="shared" si="403"/>
        <v>0</v>
      </c>
      <c r="AF1121">
        <f t="shared" si="417"/>
        <v>-9999</v>
      </c>
      <c r="AG1121" s="106"/>
      <c r="AH1121">
        <f t="shared" si="408"/>
        <v>-4.7256811237064993E-4</v>
      </c>
      <c r="AI1121">
        <f t="shared" si="409"/>
        <v>1.2726506571333673</v>
      </c>
      <c r="AJ1121">
        <f t="shared" si="410"/>
        <v>-1.9192477769216735E-2</v>
      </c>
      <c r="AK1121">
        <f t="shared" si="411"/>
        <v>2.0177893546708442E-3</v>
      </c>
      <c r="AL1121">
        <f t="shared" si="412"/>
        <v>7.400504878085557E-3</v>
      </c>
      <c r="AM1121">
        <f t="shared" si="413"/>
        <v>3.7002693269247286E-3</v>
      </c>
      <c r="AN1121" s="80">
        <f t="shared" ref="AN1121:AT1136" si="418">$AU1121+$AB$7*SIN(AO1121)</f>
        <v>5.5946847242161011E-3</v>
      </c>
      <c r="AO1121" s="80">
        <f t="shared" si="418"/>
        <v>5.5942288779216968E-3</v>
      </c>
      <c r="AP1121" s="80">
        <f t="shared" si="418"/>
        <v>5.5925569914601313E-3</v>
      </c>
      <c r="AQ1121" s="80">
        <f t="shared" si="418"/>
        <v>5.586425090611761E-3</v>
      </c>
      <c r="AR1121" s="80">
        <f t="shared" si="418"/>
        <v>5.5639354025405052E-3</v>
      </c>
      <c r="AS1121" s="80">
        <f t="shared" si="418"/>
        <v>5.4814510416755884E-3</v>
      </c>
      <c r="AT1121" s="80">
        <f t="shared" si="418"/>
        <v>5.1789273836108747E-3</v>
      </c>
      <c r="AU1121" s="80">
        <f t="shared" si="415"/>
        <v>4.0693807318081809E-3</v>
      </c>
    </row>
    <row r="1122" spans="26:47" x14ac:dyDescent="0.2">
      <c r="Z1122">
        <f t="shared" si="406"/>
        <v>0</v>
      </c>
      <c r="AA1122" s="80">
        <f t="shared" si="407"/>
        <v>3.4471155238050962E-3</v>
      </c>
      <c r="AB1122" s="80">
        <f t="shared" si="401"/>
        <v>-9999</v>
      </c>
      <c r="AC1122" s="80">
        <f t="shared" si="402"/>
        <v>0</v>
      </c>
      <c r="AD1122" s="80">
        <f t="shared" si="416"/>
        <v>-9999</v>
      </c>
      <c r="AE1122" s="80">
        <f t="shared" si="403"/>
        <v>0</v>
      </c>
      <c r="AF1122">
        <f t="shared" si="417"/>
        <v>-9999</v>
      </c>
      <c r="AG1122" s="106"/>
      <c r="AH1122">
        <f t="shared" si="408"/>
        <v>-4.7256811237064993E-4</v>
      </c>
      <c r="AI1122">
        <f t="shared" si="409"/>
        <v>1.2726506571333673</v>
      </c>
      <c r="AJ1122">
        <f t="shared" si="410"/>
        <v>-1.9192477769216735E-2</v>
      </c>
      <c r="AK1122">
        <f t="shared" si="411"/>
        <v>2.0177893546708442E-3</v>
      </c>
      <c r="AL1122">
        <f t="shared" si="412"/>
        <v>7.400504878085557E-3</v>
      </c>
      <c r="AM1122">
        <f t="shared" si="413"/>
        <v>3.7002693269247286E-3</v>
      </c>
      <c r="AN1122" s="80">
        <f t="shared" si="418"/>
        <v>5.5946847242161011E-3</v>
      </c>
      <c r="AO1122" s="80">
        <f t="shared" si="418"/>
        <v>5.5942288779216968E-3</v>
      </c>
      <c r="AP1122" s="80">
        <f t="shared" si="418"/>
        <v>5.5925569914601313E-3</v>
      </c>
      <c r="AQ1122" s="80">
        <f t="shared" si="418"/>
        <v>5.586425090611761E-3</v>
      </c>
      <c r="AR1122" s="80">
        <f t="shared" si="418"/>
        <v>5.5639354025405052E-3</v>
      </c>
      <c r="AS1122" s="80">
        <f t="shared" si="418"/>
        <v>5.4814510416755884E-3</v>
      </c>
      <c r="AT1122" s="80">
        <f t="shared" si="418"/>
        <v>5.1789273836108747E-3</v>
      </c>
      <c r="AU1122" s="80">
        <f t="shared" si="415"/>
        <v>4.0693807318081809E-3</v>
      </c>
    </row>
    <row r="1123" spans="26:47" x14ac:dyDescent="0.2">
      <c r="Z1123">
        <f t="shared" si="406"/>
        <v>0</v>
      </c>
      <c r="AA1123" s="80">
        <f t="shared" si="407"/>
        <v>3.4471155238050962E-3</v>
      </c>
      <c r="AB1123" s="80">
        <f t="shared" ref="AB1123:AB1186" si="419">IF(S1123&lt;&gt;0,G1123-AH1123, -9999)</f>
        <v>-9999</v>
      </c>
      <c r="AC1123" s="80">
        <f t="shared" ref="AC1123:AC1186" si="420">+G1123-P1123</f>
        <v>0</v>
      </c>
      <c r="AD1123" s="80">
        <f t="shared" si="416"/>
        <v>-9999</v>
      </c>
      <c r="AE1123" s="80">
        <f t="shared" ref="AE1123:AE1186" si="421">+(G1123-AA1123)^2*S1123</f>
        <v>0</v>
      </c>
      <c r="AF1123">
        <f t="shared" si="417"/>
        <v>-9999</v>
      </c>
      <c r="AG1123" s="106"/>
      <c r="AH1123">
        <f t="shared" si="408"/>
        <v>-4.7256811237064993E-4</v>
      </c>
      <c r="AI1123">
        <f t="shared" si="409"/>
        <v>1.2726506571333673</v>
      </c>
      <c r="AJ1123">
        <f t="shared" si="410"/>
        <v>-1.9192477769216735E-2</v>
      </c>
      <c r="AK1123">
        <f t="shared" si="411"/>
        <v>2.0177893546708442E-3</v>
      </c>
      <c r="AL1123">
        <f t="shared" si="412"/>
        <v>7.400504878085557E-3</v>
      </c>
      <c r="AM1123">
        <f t="shared" si="413"/>
        <v>3.7002693269247286E-3</v>
      </c>
      <c r="AN1123" s="80">
        <f t="shared" si="418"/>
        <v>5.5946847242161011E-3</v>
      </c>
      <c r="AO1123" s="80">
        <f t="shared" si="418"/>
        <v>5.5942288779216968E-3</v>
      </c>
      <c r="AP1123" s="80">
        <f t="shared" si="418"/>
        <v>5.5925569914601313E-3</v>
      </c>
      <c r="AQ1123" s="80">
        <f t="shared" si="418"/>
        <v>5.586425090611761E-3</v>
      </c>
      <c r="AR1123" s="80">
        <f t="shared" si="418"/>
        <v>5.5639354025405052E-3</v>
      </c>
      <c r="AS1123" s="80">
        <f t="shared" si="418"/>
        <v>5.4814510416755884E-3</v>
      </c>
      <c r="AT1123" s="80">
        <f t="shared" si="418"/>
        <v>5.1789273836108747E-3</v>
      </c>
      <c r="AU1123" s="80">
        <f t="shared" si="415"/>
        <v>4.0693807318081809E-3</v>
      </c>
    </row>
    <row r="1124" spans="26:47" x14ac:dyDescent="0.2">
      <c r="Z1124">
        <f t="shared" si="406"/>
        <v>0</v>
      </c>
      <c r="AA1124" s="80">
        <f t="shared" si="407"/>
        <v>3.4471155238050962E-3</v>
      </c>
      <c r="AB1124" s="80">
        <f t="shared" si="419"/>
        <v>-9999</v>
      </c>
      <c r="AC1124" s="80">
        <f t="shared" si="420"/>
        <v>0</v>
      </c>
      <c r="AD1124" s="80">
        <f t="shared" si="416"/>
        <v>-9999</v>
      </c>
      <c r="AE1124" s="80">
        <f t="shared" si="421"/>
        <v>0</v>
      </c>
      <c r="AF1124">
        <f t="shared" si="417"/>
        <v>-9999</v>
      </c>
      <c r="AG1124" s="106"/>
      <c r="AH1124">
        <f t="shared" si="408"/>
        <v>-4.7256811237064993E-4</v>
      </c>
      <c r="AI1124">
        <f t="shared" si="409"/>
        <v>1.2726506571333673</v>
      </c>
      <c r="AJ1124">
        <f t="shared" si="410"/>
        <v>-1.9192477769216735E-2</v>
      </c>
      <c r="AK1124">
        <f t="shared" si="411"/>
        <v>2.0177893546708442E-3</v>
      </c>
      <c r="AL1124">
        <f t="shared" si="412"/>
        <v>7.400504878085557E-3</v>
      </c>
      <c r="AM1124">
        <f t="shared" si="413"/>
        <v>3.7002693269247286E-3</v>
      </c>
      <c r="AN1124" s="80">
        <f t="shared" si="418"/>
        <v>5.5946847242161011E-3</v>
      </c>
      <c r="AO1124" s="80">
        <f t="shared" si="418"/>
        <v>5.5942288779216968E-3</v>
      </c>
      <c r="AP1124" s="80">
        <f t="shared" si="418"/>
        <v>5.5925569914601313E-3</v>
      </c>
      <c r="AQ1124" s="80">
        <f t="shared" si="418"/>
        <v>5.586425090611761E-3</v>
      </c>
      <c r="AR1124" s="80">
        <f t="shared" si="418"/>
        <v>5.5639354025405052E-3</v>
      </c>
      <c r="AS1124" s="80">
        <f t="shared" si="418"/>
        <v>5.4814510416755884E-3</v>
      </c>
      <c r="AT1124" s="80">
        <f t="shared" si="418"/>
        <v>5.1789273836108747E-3</v>
      </c>
      <c r="AU1124" s="80">
        <f t="shared" si="415"/>
        <v>4.0693807318081809E-3</v>
      </c>
    </row>
    <row r="1125" spans="26:47" x14ac:dyDescent="0.2">
      <c r="Z1125">
        <f t="shared" si="406"/>
        <v>0</v>
      </c>
      <c r="AA1125" s="80">
        <f t="shared" si="407"/>
        <v>3.4471155238050962E-3</v>
      </c>
      <c r="AB1125" s="80">
        <f t="shared" si="419"/>
        <v>-9999</v>
      </c>
      <c r="AC1125" s="80">
        <f t="shared" si="420"/>
        <v>0</v>
      </c>
      <c r="AD1125" s="80">
        <f t="shared" si="416"/>
        <v>-9999</v>
      </c>
      <c r="AE1125" s="80">
        <f t="shared" si="421"/>
        <v>0</v>
      </c>
      <c r="AF1125">
        <f t="shared" si="417"/>
        <v>-9999</v>
      </c>
      <c r="AG1125" s="106"/>
      <c r="AH1125">
        <f t="shared" si="408"/>
        <v>-4.7256811237064993E-4</v>
      </c>
      <c r="AI1125">
        <f t="shared" si="409"/>
        <v>1.2726506571333673</v>
      </c>
      <c r="AJ1125">
        <f t="shared" si="410"/>
        <v>-1.9192477769216735E-2</v>
      </c>
      <c r="AK1125">
        <f t="shared" si="411"/>
        <v>2.0177893546708442E-3</v>
      </c>
      <c r="AL1125">
        <f t="shared" si="412"/>
        <v>7.400504878085557E-3</v>
      </c>
      <c r="AM1125">
        <f t="shared" si="413"/>
        <v>3.7002693269247286E-3</v>
      </c>
      <c r="AN1125" s="80">
        <f t="shared" si="418"/>
        <v>5.5946847242161011E-3</v>
      </c>
      <c r="AO1125" s="80">
        <f t="shared" si="418"/>
        <v>5.5942288779216968E-3</v>
      </c>
      <c r="AP1125" s="80">
        <f t="shared" si="418"/>
        <v>5.5925569914601313E-3</v>
      </c>
      <c r="AQ1125" s="80">
        <f t="shared" si="418"/>
        <v>5.586425090611761E-3</v>
      </c>
      <c r="AR1125" s="80">
        <f t="shared" si="418"/>
        <v>5.5639354025405052E-3</v>
      </c>
      <c r="AS1125" s="80">
        <f t="shared" si="418"/>
        <v>5.4814510416755884E-3</v>
      </c>
      <c r="AT1125" s="80">
        <f t="shared" si="418"/>
        <v>5.1789273836108747E-3</v>
      </c>
      <c r="AU1125" s="80">
        <f t="shared" si="415"/>
        <v>4.0693807318081809E-3</v>
      </c>
    </row>
    <row r="1126" spans="26:47" x14ac:dyDescent="0.2">
      <c r="Z1126">
        <f t="shared" si="406"/>
        <v>0</v>
      </c>
      <c r="AA1126" s="80">
        <f t="shared" si="407"/>
        <v>3.4471155238050962E-3</v>
      </c>
      <c r="AB1126" s="80">
        <f t="shared" si="419"/>
        <v>-9999</v>
      </c>
      <c r="AC1126" s="80">
        <f t="shared" si="420"/>
        <v>0</v>
      </c>
      <c r="AD1126" s="80">
        <f t="shared" si="416"/>
        <v>-9999</v>
      </c>
      <c r="AE1126" s="80">
        <f t="shared" si="421"/>
        <v>0</v>
      </c>
      <c r="AF1126">
        <f t="shared" si="417"/>
        <v>-9999</v>
      </c>
      <c r="AG1126" s="106"/>
      <c r="AH1126">
        <f t="shared" si="408"/>
        <v>-4.7256811237064993E-4</v>
      </c>
      <c r="AI1126">
        <f t="shared" si="409"/>
        <v>1.2726506571333673</v>
      </c>
      <c r="AJ1126">
        <f t="shared" si="410"/>
        <v>-1.9192477769216735E-2</v>
      </c>
      <c r="AK1126">
        <f t="shared" si="411"/>
        <v>2.0177893546708442E-3</v>
      </c>
      <c r="AL1126">
        <f t="shared" si="412"/>
        <v>7.400504878085557E-3</v>
      </c>
      <c r="AM1126">
        <f t="shared" si="413"/>
        <v>3.7002693269247286E-3</v>
      </c>
      <c r="AN1126" s="80">
        <f t="shared" si="418"/>
        <v>5.5946847242161011E-3</v>
      </c>
      <c r="AO1126" s="80">
        <f t="shared" si="418"/>
        <v>5.5942288779216968E-3</v>
      </c>
      <c r="AP1126" s="80">
        <f t="shared" si="418"/>
        <v>5.5925569914601313E-3</v>
      </c>
      <c r="AQ1126" s="80">
        <f t="shared" si="418"/>
        <v>5.586425090611761E-3</v>
      </c>
      <c r="AR1126" s="80">
        <f t="shared" si="418"/>
        <v>5.5639354025405052E-3</v>
      </c>
      <c r="AS1126" s="80">
        <f t="shared" si="418"/>
        <v>5.4814510416755884E-3</v>
      </c>
      <c r="AT1126" s="80">
        <f t="shared" si="418"/>
        <v>5.1789273836108747E-3</v>
      </c>
      <c r="AU1126" s="80">
        <f t="shared" si="415"/>
        <v>4.0693807318081809E-3</v>
      </c>
    </row>
    <row r="1127" spans="26:47" x14ac:dyDescent="0.2">
      <c r="Z1127">
        <f t="shared" si="406"/>
        <v>0</v>
      </c>
      <c r="AA1127" s="80">
        <f t="shared" si="407"/>
        <v>3.4471155238050962E-3</v>
      </c>
      <c r="AB1127" s="80">
        <f t="shared" si="419"/>
        <v>-9999</v>
      </c>
      <c r="AC1127" s="80">
        <f t="shared" si="420"/>
        <v>0</v>
      </c>
      <c r="AD1127" s="80">
        <f t="shared" si="416"/>
        <v>-9999</v>
      </c>
      <c r="AE1127" s="80">
        <f t="shared" si="421"/>
        <v>0</v>
      </c>
      <c r="AF1127">
        <f t="shared" si="417"/>
        <v>-9999</v>
      </c>
      <c r="AG1127" s="106"/>
      <c r="AH1127">
        <f t="shared" si="408"/>
        <v>-4.7256811237064993E-4</v>
      </c>
      <c r="AI1127">
        <f t="shared" si="409"/>
        <v>1.2726506571333673</v>
      </c>
      <c r="AJ1127">
        <f t="shared" si="410"/>
        <v>-1.9192477769216735E-2</v>
      </c>
      <c r="AK1127">
        <f t="shared" si="411"/>
        <v>2.0177893546708442E-3</v>
      </c>
      <c r="AL1127">
        <f t="shared" si="412"/>
        <v>7.400504878085557E-3</v>
      </c>
      <c r="AM1127">
        <f t="shared" si="413"/>
        <v>3.7002693269247286E-3</v>
      </c>
      <c r="AN1127" s="80">
        <f t="shared" si="418"/>
        <v>5.5946847242161011E-3</v>
      </c>
      <c r="AO1127" s="80">
        <f t="shared" si="418"/>
        <v>5.5942288779216968E-3</v>
      </c>
      <c r="AP1127" s="80">
        <f t="shared" si="418"/>
        <v>5.5925569914601313E-3</v>
      </c>
      <c r="AQ1127" s="80">
        <f t="shared" si="418"/>
        <v>5.586425090611761E-3</v>
      </c>
      <c r="AR1127" s="80">
        <f t="shared" si="418"/>
        <v>5.5639354025405052E-3</v>
      </c>
      <c r="AS1127" s="80">
        <f t="shared" si="418"/>
        <v>5.4814510416755884E-3</v>
      </c>
      <c r="AT1127" s="80">
        <f t="shared" si="418"/>
        <v>5.1789273836108747E-3</v>
      </c>
      <c r="AU1127" s="80">
        <f t="shared" si="415"/>
        <v>4.0693807318081809E-3</v>
      </c>
    </row>
    <row r="1128" spans="26:47" x14ac:dyDescent="0.2">
      <c r="Z1128">
        <f t="shared" si="406"/>
        <v>0</v>
      </c>
      <c r="AA1128" s="80">
        <f t="shared" si="407"/>
        <v>3.4471155238050962E-3</v>
      </c>
      <c r="AB1128" s="80">
        <f t="shared" si="419"/>
        <v>-9999</v>
      </c>
      <c r="AC1128" s="80">
        <f t="shared" si="420"/>
        <v>0</v>
      </c>
      <c r="AD1128" s="80">
        <f t="shared" si="416"/>
        <v>-9999</v>
      </c>
      <c r="AE1128" s="80">
        <f t="shared" si="421"/>
        <v>0</v>
      </c>
      <c r="AF1128">
        <f t="shared" si="417"/>
        <v>-9999</v>
      </c>
      <c r="AG1128" s="106"/>
      <c r="AH1128">
        <f t="shared" si="408"/>
        <v>-4.7256811237064993E-4</v>
      </c>
      <c r="AI1128">
        <f t="shared" si="409"/>
        <v>1.2726506571333673</v>
      </c>
      <c r="AJ1128">
        <f t="shared" si="410"/>
        <v>-1.9192477769216735E-2</v>
      </c>
      <c r="AK1128">
        <f t="shared" si="411"/>
        <v>2.0177893546708442E-3</v>
      </c>
      <c r="AL1128">
        <f t="shared" si="412"/>
        <v>7.400504878085557E-3</v>
      </c>
      <c r="AM1128">
        <f t="shared" si="413"/>
        <v>3.7002693269247286E-3</v>
      </c>
      <c r="AN1128" s="80">
        <f t="shared" si="418"/>
        <v>5.5946847242161011E-3</v>
      </c>
      <c r="AO1128" s="80">
        <f t="shared" si="418"/>
        <v>5.5942288779216968E-3</v>
      </c>
      <c r="AP1128" s="80">
        <f t="shared" si="418"/>
        <v>5.5925569914601313E-3</v>
      </c>
      <c r="AQ1128" s="80">
        <f t="shared" si="418"/>
        <v>5.586425090611761E-3</v>
      </c>
      <c r="AR1128" s="80">
        <f t="shared" si="418"/>
        <v>5.5639354025405052E-3</v>
      </c>
      <c r="AS1128" s="80">
        <f t="shared" si="418"/>
        <v>5.4814510416755884E-3</v>
      </c>
      <c r="AT1128" s="80">
        <f t="shared" si="418"/>
        <v>5.1789273836108747E-3</v>
      </c>
      <c r="AU1128" s="80">
        <f t="shared" si="415"/>
        <v>4.0693807318081809E-3</v>
      </c>
    </row>
    <row r="1129" spans="26:47" x14ac:dyDescent="0.2">
      <c r="Z1129">
        <f t="shared" si="406"/>
        <v>0</v>
      </c>
      <c r="AA1129" s="80">
        <f t="shared" si="407"/>
        <v>3.4471155238050962E-3</v>
      </c>
      <c r="AB1129" s="80">
        <f t="shared" si="419"/>
        <v>-9999</v>
      </c>
      <c r="AC1129" s="80">
        <f t="shared" si="420"/>
        <v>0</v>
      </c>
      <c r="AD1129" s="80">
        <f t="shared" si="416"/>
        <v>-9999</v>
      </c>
      <c r="AE1129" s="80">
        <f t="shared" si="421"/>
        <v>0</v>
      </c>
      <c r="AF1129">
        <f t="shared" si="417"/>
        <v>-9999</v>
      </c>
      <c r="AG1129" s="106"/>
      <c r="AH1129">
        <f t="shared" si="408"/>
        <v>-4.7256811237064993E-4</v>
      </c>
      <c r="AI1129">
        <f t="shared" si="409"/>
        <v>1.2726506571333673</v>
      </c>
      <c r="AJ1129">
        <f t="shared" si="410"/>
        <v>-1.9192477769216735E-2</v>
      </c>
      <c r="AK1129">
        <f t="shared" si="411"/>
        <v>2.0177893546708442E-3</v>
      </c>
      <c r="AL1129">
        <f t="shared" si="412"/>
        <v>7.400504878085557E-3</v>
      </c>
      <c r="AM1129">
        <f t="shared" si="413"/>
        <v>3.7002693269247286E-3</v>
      </c>
      <c r="AN1129" s="80">
        <f t="shared" si="418"/>
        <v>5.5946847242161011E-3</v>
      </c>
      <c r="AO1129" s="80">
        <f t="shared" si="418"/>
        <v>5.5942288779216968E-3</v>
      </c>
      <c r="AP1129" s="80">
        <f t="shared" si="418"/>
        <v>5.5925569914601313E-3</v>
      </c>
      <c r="AQ1129" s="80">
        <f t="shared" si="418"/>
        <v>5.586425090611761E-3</v>
      </c>
      <c r="AR1129" s="80">
        <f t="shared" si="418"/>
        <v>5.5639354025405052E-3</v>
      </c>
      <c r="AS1129" s="80">
        <f t="shared" si="418"/>
        <v>5.4814510416755884E-3</v>
      </c>
      <c r="AT1129" s="80">
        <f t="shared" si="418"/>
        <v>5.1789273836108747E-3</v>
      </c>
      <c r="AU1129" s="80">
        <f t="shared" si="415"/>
        <v>4.0693807318081809E-3</v>
      </c>
    </row>
    <row r="1130" spans="26:47" x14ac:dyDescent="0.2">
      <c r="Z1130">
        <f t="shared" si="406"/>
        <v>0</v>
      </c>
      <c r="AA1130" s="80">
        <f t="shared" si="407"/>
        <v>3.4471155238050962E-3</v>
      </c>
      <c r="AB1130" s="80">
        <f t="shared" si="419"/>
        <v>-9999</v>
      </c>
      <c r="AC1130" s="80">
        <f t="shared" si="420"/>
        <v>0</v>
      </c>
      <c r="AD1130" s="80">
        <f t="shared" si="416"/>
        <v>-9999</v>
      </c>
      <c r="AE1130" s="80">
        <f t="shared" si="421"/>
        <v>0</v>
      </c>
      <c r="AF1130">
        <f t="shared" si="417"/>
        <v>-9999</v>
      </c>
      <c r="AG1130" s="106"/>
      <c r="AH1130">
        <f t="shared" si="408"/>
        <v>-4.7256811237064993E-4</v>
      </c>
      <c r="AI1130">
        <f t="shared" si="409"/>
        <v>1.2726506571333673</v>
      </c>
      <c r="AJ1130">
        <f t="shared" si="410"/>
        <v>-1.9192477769216735E-2</v>
      </c>
      <c r="AK1130">
        <f t="shared" si="411"/>
        <v>2.0177893546708442E-3</v>
      </c>
      <c r="AL1130">
        <f t="shared" si="412"/>
        <v>7.400504878085557E-3</v>
      </c>
      <c r="AM1130">
        <f t="shared" si="413"/>
        <v>3.7002693269247286E-3</v>
      </c>
      <c r="AN1130" s="80">
        <f t="shared" si="418"/>
        <v>5.5946847242161011E-3</v>
      </c>
      <c r="AO1130" s="80">
        <f t="shared" si="418"/>
        <v>5.5942288779216968E-3</v>
      </c>
      <c r="AP1130" s="80">
        <f t="shared" si="418"/>
        <v>5.5925569914601313E-3</v>
      </c>
      <c r="AQ1130" s="80">
        <f t="shared" si="418"/>
        <v>5.586425090611761E-3</v>
      </c>
      <c r="AR1130" s="80">
        <f t="shared" si="418"/>
        <v>5.5639354025405052E-3</v>
      </c>
      <c r="AS1130" s="80">
        <f t="shared" si="418"/>
        <v>5.4814510416755884E-3</v>
      </c>
      <c r="AT1130" s="80">
        <f t="shared" si="418"/>
        <v>5.1789273836108747E-3</v>
      </c>
      <c r="AU1130" s="80">
        <f t="shared" si="415"/>
        <v>4.0693807318081809E-3</v>
      </c>
    </row>
    <row r="1131" spans="26:47" x14ac:dyDescent="0.2">
      <c r="Z1131">
        <f t="shared" si="406"/>
        <v>0</v>
      </c>
      <c r="AA1131" s="80">
        <f t="shared" si="407"/>
        <v>3.4471155238050962E-3</v>
      </c>
      <c r="AB1131" s="80">
        <f t="shared" si="419"/>
        <v>-9999</v>
      </c>
      <c r="AC1131" s="80">
        <f t="shared" si="420"/>
        <v>0</v>
      </c>
      <c r="AD1131" s="80">
        <f t="shared" si="416"/>
        <v>-9999</v>
      </c>
      <c r="AE1131" s="80">
        <f t="shared" si="421"/>
        <v>0</v>
      </c>
      <c r="AF1131">
        <f t="shared" si="417"/>
        <v>-9999</v>
      </c>
      <c r="AG1131" s="106"/>
      <c r="AH1131">
        <f t="shared" si="408"/>
        <v>-4.7256811237064993E-4</v>
      </c>
      <c r="AI1131">
        <f t="shared" si="409"/>
        <v>1.2726506571333673</v>
      </c>
      <c r="AJ1131">
        <f t="shared" si="410"/>
        <v>-1.9192477769216735E-2</v>
      </c>
      <c r="AK1131">
        <f t="shared" si="411"/>
        <v>2.0177893546708442E-3</v>
      </c>
      <c r="AL1131">
        <f t="shared" si="412"/>
        <v>7.400504878085557E-3</v>
      </c>
      <c r="AM1131">
        <f t="shared" si="413"/>
        <v>3.7002693269247286E-3</v>
      </c>
      <c r="AN1131" s="80">
        <f t="shared" si="418"/>
        <v>5.5946847242161011E-3</v>
      </c>
      <c r="AO1131" s="80">
        <f t="shared" si="418"/>
        <v>5.5942288779216968E-3</v>
      </c>
      <c r="AP1131" s="80">
        <f t="shared" si="418"/>
        <v>5.5925569914601313E-3</v>
      </c>
      <c r="AQ1131" s="80">
        <f t="shared" si="418"/>
        <v>5.586425090611761E-3</v>
      </c>
      <c r="AR1131" s="80">
        <f t="shared" si="418"/>
        <v>5.5639354025405052E-3</v>
      </c>
      <c r="AS1131" s="80">
        <f t="shared" si="418"/>
        <v>5.4814510416755884E-3</v>
      </c>
      <c r="AT1131" s="80">
        <f t="shared" si="418"/>
        <v>5.1789273836108747E-3</v>
      </c>
      <c r="AU1131" s="80">
        <f t="shared" si="415"/>
        <v>4.0693807318081809E-3</v>
      </c>
    </row>
    <row r="1132" spans="26:47" x14ac:dyDescent="0.2">
      <c r="Z1132">
        <f t="shared" si="406"/>
        <v>0</v>
      </c>
      <c r="AA1132" s="80">
        <f t="shared" si="407"/>
        <v>3.4471155238050962E-3</v>
      </c>
      <c r="AB1132" s="80">
        <f t="shared" si="419"/>
        <v>-9999</v>
      </c>
      <c r="AC1132" s="80">
        <f t="shared" si="420"/>
        <v>0</v>
      </c>
      <c r="AD1132" s="80">
        <f t="shared" si="416"/>
        <v>-9999</v>
      </c>
      <c r="AE1132" s="80">
        <f t="shared" si="421"/>
        <v>0</v>
      </c>
      <c r="AF1132">
        <f t="shared" si="417"/>
        <v>-9999</v>
      </c>
      <c r="AG1132" s="106"/>
      <c r="AH1132">
        <f t="shared" si="408"/>
        <v>-4.7256811237064993E-4</v>
      </c>
      <c r="AI1132">
        <f t="shared" si="409"/>
        <v>1.2726506571333673</v>
      </c>
      <c r="AJ1132">
        <f t="shared" si="410"/>
        <v>-1.9192477769216735E-2</v>
      </c>
      <c r="AK1132">
        <f t="shared" si="411"/>
        <v>2.0177893546708442E-3</v>
      </c>
      <c r="AL1132">
        <f t="shared" si="412"/>
        <v>7.400504878085557E-3</v>
      </c>
      <c r="AM1132">
        <f t="shared" si="413"/>
        <v>3.7002693269247286E-3</v>
      </c>
      <c r="AN1132" s="80">
        <f t="shared" si="418"/>
        <v>5.5946847242161011E-3</v>
      </c>
      <c r="AO1132" s="80">
        <f t="shared" si="418"/>
        <v>5.5942288779216968E-3</v>
      </c>
      <c r="AP1132" s="80">
        <f t="shared" si="418"/>
        <v>5.5925569914601313E-3</v>
      </c>
      <c r="AQ1132" s="80">
        <f t="shared" si="418"/>
        <v>5.586425090611761E-3</v>
      </c>
      <c r="AR1132" s="80">
        <f t="shared" si="418"/>
        <v>5.5639354025405052E-3</v>
      </c>
      <c r="AS1132" s="80">
        <f t="shared" si="418"/>
        <v>5.4814510416755884E-3</v>
      </c>
      <c r="AT1132" s="80">
        <f t="shared" si="418"/>
        <v>5.1789273836108747E-3</v>
      </c>
      <c r="AU1132" s="80">
        <f t="shared" si="415"/>
        <v>4.0693807318081809E-3</v>
      </c>
    </row>
    <row r="1133" spans="26:47" x14ac:dyDescent="0.2">
      <c r="Z1133">
        <f t="shared" si="406"/>
        <v>0</v>
      </c>
      <c r="AA1133" s="80">
        <f t="shared" si="407"/>
        <v>3.4471155238050962E-3</v>
      </c>
      <c r="AB1133" s="80">
        <f t="shared" si="419"/>
        <v>-9999</v>
      </c>
      <c r="AC1133" s="80">
        <f t="shared" si="420"/>
        <v>0</v>
      </c>
      <c r="AD1133" s="80">
        <f t="shared" si="416"/>
        <v>-9999</v>
      </c>
      <c r="AE1133" s="80">
        <f t="shared" si="421"/>
        <v>0</v>
      </c>
      <c r="AF1133">
        <f t="shared" si="417"/>
        <v>-9999</v>
      </c>
      <c r="AG1133" s="106"/>
      <c r="AH1133">
        <f t="shared" si="408"/>
        <v>-4.7256811237064993E-4</v>
      </c>
      <c r="AI1133">
        <f t="shared" si="409"/>
        <v>1.2726506571333673</v>
      </c>
      <c r="AJ1133">
        <f t="shared" si="410"/>
        <v>-1.9192477769216735E-2</v>
      </c>
      <c r="AK1133">
        <f t="shared" si="411"/>
        <v>2.0177893546708442E-3</v>
      </c>
      <c r="AL1133">
        <f t="shared" si="412"/>
        <v>7.400504878085557E-3</v>
      </c>
      <c r="AM1133">
        <f t="shared" si="413"/>
        <v>3.7002693269247286E-3</v>
      </c>
      <c r="AN1133" s="80">
        <f t="shared" si="418"/>
        <v>5.5946847242161011E-3</v>
      </c>
      <c r="AO1133" s="80">
        <f t="shared" si="418"/>
        <v>5.5942288779216968E-3</v>
      </c>
      <c r="AP1133" s="80">
        <f t="shared" si="418"/>
        <v>5.5925569914601313E-3</v>
      </c>
      <c r="AQ1133" s="80">
        <f t="shared" si="418"/>
        <v>5.586425090611761E-3</v>
      </c>
      <c r="AR1133" s="80">
        <f t="shared" si="418"/>
        <v>5.5639354025405052E-3</v>
      </c>
      <c r="AS1133" s="80">
        <f t="shared" si="418"/>
        <v>5.4814510416755884E-3</v>
      </c>
      <c r="AT1133" s="80">
        <f t="shared" si="418"/>
        <v>5.1789273836108747E-3</v>
      </c>
      <c r="AU1133" s="80">
        <f t="shared" si="415"/>
        <v>4.0693807318081809E-3</v>
      </c>
    </row>
    <row r="1134" spans="26:47" x14ac:dyDescent="0.2">
      <c r="Z1134">
        <f t="shared" si="406"/>
        <v>0</v>
      </c>
      <c r="AA1134" s="80">
        <f t="shared" si="407"/>
        <v>3.4471155238050962E-3</v>
      </c>
      <c r="AB1134" s="80">
        <f t="shared" si="419"/>
        <v>-9999</v>
      </c>
      <c r="AC1134" s="80">
        <f t="shared" si="420"/>
        <v>0</v>
      </c>
      <c r="AD1134" s="80">
        <f t="shared" si="416"/>
        <v>-9999</v>
      </c>
      <c r="AE1134" s="80">
        <f t="shared" si="421"/>
        <v>0</v>
      </c>
      <c r="AF1134">
        <f t="shared" si="417"/>
        <v>-9999</v>
      </c>
      <c r="AG1134" s="106"/>
      <c r="AH1134">
        <f t="shared" si="408"/>
        <v>-4.7256811237064993E-4</v>
      </c>
      <c r="AI1134">
        <f t="shared" si="409"/>
        <v>1.2726506571333673</v>
      </c>
      <c r="AJ1134">
        <f t="shared" si="410"/>
        <v>-1.9192477769216735E-2</v>
      </c>
      <c r="AK1134">
        <f t="shared" si="411"/>
        <v>2.0177893546708442E-3</v>
      </c>
      <c r="AL1134">
        <f t="shared" si="412"/>
        <v>7.400504878085557E-3</v>
      </c>
      <c r="AM1134">
        <f t="shared" si="413"/>
        <v>3.7002693269247286E-3</v>
      </c>
      <c r="AN1134" s="80">
        <f t="shared" si="418"/>
        <v>5.5946847242161011E-3</v>
      </c>
      <c r="AO1134" s="80">
        <f t="shared" si="418"/>
        <v>5.5942288779216968E-3</v>
      </c>
      <c r="AP1134" s="80">
        <f t="shared" si="418"/>
        <v>5.5925569914601313E-3</v>
      </c>
      <c r="AQ1134" s="80">
        <f t="shared" si="418"/>
        <v>5.586425090611761E-3</v>
      </c>
      <c r="AR1134" s="80">
        <f t="shared" si="418"/>
        <v>5.5639354025405052E-3</v>
      </c>
      <c r="AS1134" s="80">
        <f t="shared" si="418"/>
        <v>5.4814510416755884E-3</v>
      </c>
      <c r="AT1134" s="80">
        <f t="shared" si="418"/>
        <v>5.1789273836108747E-3</v>
      </c>
      <c r="AU1134" s="80">
        <f t="shared" si="415"/>
        <v>4.0693807318081809E-3</v>
      </c>
    </row>
    <row r="1135" spans="26:47" x14ac:dyDescent="0.2">
      <c r="Z1135">
        <f t="shared" si="406"/>
        <v>0</v>
      </c>
      <c r="AA1135" s="80">
        <f t="shared" si="407"/>
        <v>3.4471155238050962E-3</v>
      </c>
      <c r="AB1135" s="80">
        <f t="shared" si="419"/>
        <v>-9999</v>
      </c>
      <c r="AC1135" s="80">
        <f t="shared" si="420"/>
        <v>0</v>
      </c>
      <c r="AD1135" s="80">
        <f t="shared" si="416"/>
        <v>-9999</v>
      </c>
      <c r="AE1135" s="80">
        <f t="shared" si="421"/>
        <v>0</v>
      </c>
      <c r="AF1135">
        <f t="shared" si="417"/>
        <v>-9999</v>
      </c>
      <c r="AG1135" s="106"/>
      <c r="AH1135">
        <f t="shared" si="408"/>
        <v>-4.7256811237064993E-4</v>
      </c>
      <c r="AI1135">
        <f t="shared" si="409"/>
        <v>1.2726506571333673</v>
      </c>
      <c r="AJ1135">
        <f t="shared" si="410"/>
        <v>-1.9192477769216735E-2</v>
      </c>
      <c r="AK1135">
        <f t="shared" si="411"/>
        <v>2.0177893546708442E-3</v>
      </c>
      <c r="AL1135">
        <f t="shared" si="412"/>
        <v>7.400504878085557E-3</v>
      </c>
      <c r="AM1135">
        <f t="shared" si="413"/>
        <v>3.7002693269247286E-3</v>
      </c>
      <c r="AN1135" s="80">
        <f t="shared" si="418"/>
        <v>5.5946847242161011E-3</v>
      </c>
      <c r="AO1135" s="80">
        <f t="shared" si="418"/>
        <v>5.5942288779216968E-3</v>
      </c>
      <c r="AP1135" s="80">
        <f t="shared" si="418"/>
        <v>5.5925569914601313E-3</v>
      </c>
      <c r="AQ1135" s="80">
        <f t="shared" si="418"/>
        <v>5.586425090611761E-3</v>
      </c>
      <c r="AR1135" s="80">
        <f t="shared" si="418"/>
        <v>5.5639354025405052E-3</v>
      </c>
      <c r="AS1135" s="80">
        <f t="shared" si="418"/>
        <v>5.4814510416755884E-3</v>
      </c>
      <c r="AT1135" s="80">
        <f t="shared" si="418"/>
        <v>5.1789273836108747E-3</v>
      </c>
      <c r="AU1135" s="80">
        <f t="shared" si="415"/>
        <v>4.0693807318081809E-3</v>
      </c>
    </row>
    <row r="1136" spans="26:47" x14ac:dyDescent="0.2">
      <c r="Z1136">
        <f t="shared" si="406"/>
        <v>0</v>
      </c>
      <c r="AA1136" s="80">
        <f t="shared" si="407"/>
        <v>3.4471155238050962E-3</v>
      </c>
      <c r="AB1136" s="80">
        <f t="shared" si="419"/>
        <v>-9999</v>
      </c>
      <c r="AC1136" s="80">
        <f t="shared" si="420"/>
        <v>0</v>
      </c>
      <c r="AD1136" s="80">
        <f t="shared" si="416"/>
        <v>-9999</v>
      </c>
      <c r="AE1136" s="80">
        <f t="shared" si="421"/>
        <v>0</v>
      </c>
      <c r="AF1136">
        <f t="shared" si="417"/>
        <v>-9999</v>
      </c>
      <c r="AG1136" s="106"/>
      <c r="AH1136">
        <f t="shared" si="408"/>
        <v>-4.7256811237064993E-4</v>
      </c>
      <c r="AI1136">
        <f t="shared" si="409"/>
        <v>1.2726506571333673</v>
      </c>
      <c r="AJ1136">
        <f t="shared" si="410"/>
        <v>-1.9192477769216735E-2</v>
      </c>
      <c r="AK1136">
        <f t="shared" si="411"/>
        <v>2.0177893546708442E-3</v>
      </c>
      <c r="AL1136">
        <f t="shared" si="412"/>
        <v>7.400504878085557E-3</v>
      </c>
      <c r="AM1136">
        <f t="shared" si="413"/>
        <v>3.7002693269247286E-3</v>
      </c>
      <c r="AN1136" s="80">
        <f t="shared" si="418"/>
        <v>5.5946847242161011E-3</v>
      </c>
      <c r="AO1136" s="80">
        <f t="shared" si="418"/>
        <v>5.5942288779216968E-3</v>
      </c>
      <c r="AP1136" s="80">
        <f t="shared" si="418"/>
        <v>5.5925569914601313E-3</v>
      </c>
      <c r="AQ1136" s="80">
        <f t="shared" si="418"/>
        <v>5.586425090611761E-3</v>
      </c>
      <c r="AR1136" s="80">
        <f t="shared" si="418"/>
        <v>5.5639354025405052E-3</v>
      </c>
      <c r="AS1136" s="80">
        <f t="shared" si="418"/>
        <v>5.4814510416755884E-3</v>
      </c>
      <c r="AT1136" s="80">
        <f t="shared" si="418"/>
        <v>5.1789273836108747E-3</v>
      </c>
      <c r="AU1136" s="80">
        <f t="shared" si="415"/>
        <v>4.0693807318081809E-3</v>
      </c>
    </row>
    <row r="1137" spans="26:47" x14ac:dyDescent="0.2">
      <c r="Z1137">
        <f t="shared" si="406"/>
        <v>0</v>
      </c>
      <c r="AA1137" s="80">
        <f t="shared" si="407"/>
        <v>3.4471155238050962E-3</v>
      </c>
      <c r="AB1137" s="80">
        <f t="shared" si="419"/>
        <v>-9999</v>
      </c>
      <c r="AC1137" s="80">
        <f t="shared" si="420"/>
        <v>0</v>
      </c>
      <c r="AD1137" s="80">
        <f t="shared" si="416"/>
        <v>-9999</v>
      </c>
      <c r="AE1137" s="80">
        <f t="shared" si="421"/>
        <v>0</v>
      </c>
      <c r="AF1137">
        <f t="shared" si="417"/>
        <v>-9999</v>
      </c>
      <c r="AG1137" s="106"/>
      <c r="AH1137">
        <f t="shared" si="408"/>
        <v>-4.7256811237064993E-4</v>
      </c>
      <c r="AI1137">
        <f t="shared" si="409"/>
        <v>1.2726506571333673</v>
      </c>
      <c r="AJ1137">
        <f t="shared" si="410"/>
        <v>-1.9192477769216735E-2</v>
      </c>
      <c r="AK1137">
        <f t="shared" si="411"/>
        <v>2.0177893546708442E-3</v>
      </c>
      <c r="AL1137">
        <f t="shared" si="412"/>
        <v>7.400504878085557E-3</v>
      </c>
      <c r="AM1137">
        <f t="shared" si="413"/>
        <v>3.7002693269247286E-3</v>
      </c>
      <c r="AN1137" s="80">
        <f t="shared" ref="AN1137:AT1152" si="422">$AU1137+$AB$7*SIN(AO1137)</f>
        <v>5.5946847242161011E-3</v>
      </c>
      <c r="AO1137" s="80">
        <f t="shared" si="422"/>
        <v>5.5942288779216968E-3</v>
      </c>
      <c r="AP1137" s="80">
        <f t="shared" si="422"/>
        <v>5.5925569914601313E-3</v>
      </c>
      <c r="AQ1137" s="80">
        <f t="shared" si="422"/>
        <v>5.586425090611761E-3</v>
      </c>
      <c r="AR1137" s="80">
        <f t="shared" si="422"/>
        <v>5.5639354025405052E-3</v>
      </c>
      <c r="AS1137" s="80">
        <f t="shared" si="422"/>
        <v>5.4814510416755884E-3</v>
      </c>
      <c r="AT1137" s="80">
        <f t="shared" si="422"/>
        <v>5.1789273836108747E-3</v>
      </c>
      <c r="AU1137" s="80">
        <f t="shared" si="415"/>
        <v>4.0693807318081809E-3</v>
      </c>
    </row>
    <row r="1138" spans="26:47" x14ac:dyDescent="0.2">
      <c r="Z1138">
        <f t="shared" si="406"/>
        <v>0</v>
      </c>
      <c r="AA1138" s="80">
        <f t="shared" si="407"/>
        <v>3.4471155238050962E-3</v>
      </c>
      <c r="AB1138" s="80">
        <f t="shared" si="419"/>
        <v>-9999</v>
      </c>
      <c r="AC1138" s="80">
        <f t="shared" si="420"/>
        <v>0</v>
      </c>
      <c r="AD1138" s="80">
        <f t="shared" si="416"/>
        <v>-9999</v>
      </c>
      <c r="AE1138" s="80">
        <f t="shared" si="421"/>
        <v>0</v>
      </c>
      <c r="AF1138">
        <f t="shared" si="417"/>
        <v>-9999</v>
      </c>
      <c r="AG1138" s="106"/>
      <c r="AH1138">
        <f t="shared" si="408"/>
        <v>-4.7256811237064993E-4</v>
      </c>
      <c r="AI1138">
        <f t="shared" si="409"/>
        <v>1.2726506571333673</v>
      </c>
      <c r="AJ1138">
        <f t="shared" si="410"/>
        <v>-1.9192477769216735E-2</v>
      </c>
      <c r="AK1138">
        <f t="shared" si="411"/>
        <v>2.0177893546708442E-3</v>
      </c>
      <c r="AL1138">
        <f t="shared" si="412"/>
        <v>7.400504878085557E-3</v>
      </c>
      <c r="AM1138">
        <f t="shared" si="413"/>
        <v>3.7002693269247286E-3</v>
      </c>
      <c r="AN1138" s="80">
        <f t="shared" si="422"/>
        <v>5.5946847242161011E-3</v>
      </c>
      <c r="AO1138" s="80">
        <f t="shared" si="422"/>
        <v>5.5942288779216968E-3</v>
      </c>
      <c r="AP1138" s="80">
        <f t="shared" si="422"/>
        <v>5.5925569914601313E-3</v>
      </c>
      <c r="AQ1138" s="80">
        <f t="shared" si="422"/>
        <v>5.586425090611761E-3</v>
      </c>
      <c r="AR1138" s="80">
        <f t="shared" si="422"/>
        <v>5.5639354025405052E-3</v>
      </c>
      <c r="AS1138" s="80">
        <f t="shared" si="422"/>
        <v>5.4814510416755884E-3</v>
      </c>
      <c r="AT1138" s="80">
        <f t="shared" si="422"/>
        <v>5.1789273836108747E-3</v>
      </c>
      <c r="AU1138" s="80">
        <f t="shared" si="415"/>
        <v>4.0693807318081809E-3</v>
      </c>
    </row>
    <row r="1139" spans="26:47" x14ac:dyDescent="0.2">
      <c r="Z1139">
        <f t="shared" si="406"/>
        <v>0</v>
      </c>
      <c r="AA1139" s="80">
        <f t="shared" si="407"/>
        <v>3.4471155238050962E-3</v>
      </c>
      <c r="AB1139" s="80">
        <f t="shared" si="419"/>
        <v>-9999</v>
      </c>
      <c r="AC1139" s="80">
        <f t="shared" si="420"/>
        <v>0</v>
      </c>
      <c r="AD1139" s="80">
        <f t="shared" si="416"/>
        <v>-9999</v>
      </c>
      <c r="AE1139" s="80">
        <f t="shared" si="421"/>
        <v>0</v>
      </c>
      <c r="AF1139">
        <f t="shared" si="417"/>
        <v>-9999</v>
      </c>
      <c r="AG1139" s="106"/>
      <c r="AH1139">
        <f t="shared" si="408"/>
        <v>-4.7256811237064993E-4</v>
      </c>
      <c r="AI1139">
        <f t="shared" si="409"/>
        <v>1.2726506571333673</v>
      </c>
      <c r="AJ1139">
        <f t="shared" si="410"/>
        <v>-1.9192477769216735E-2</v>
      </c>
      <c r="AK1139">
        <f t="shared" si="411"/>
        <v>2.0177893546708442E-3</v>
      </c>
      <c r="AL1139">
        <f t="shared" si="412"/>
        <v>7.400504878085557E-3</v>
      </c>
      <c r="AM1139">
        <f t="shared" si="413"/>
        <v>3.7002693269247286E-3</v>
      </c>
      <c r="AN1139" s="80">
        <f t="shared" si="422"/>
        <v>5.5946847242161011E-3</v>
      </c>
      <c r="AO1139" s="80">
        <f t="shared" si="422"/>
        <v>5.5942288779216968E-3</v>
      </c>
      <c r="AP1139" s="80">
        <f t="shared" si="422"/>
        <v>5.5925569914601313E-3</v>
      </c>
      <c r="AQ1139" s="80">
        <f t="shared" si="422"/>
        <v>5.586425090611761E-3</v>
      </c>
      <c r="AR1139" s="80">
        <f t="shared" si="422"/>
        <v>5.5639354025405052E-3</v>
      </c>
      <c r="AS1139" s="80">
        <f t="shared" si="422"/>
        <v>5.4814510416755884E-3</v>
      </c>
      <c r="AT1139" s="80">
        <f t="shared" si="422"/>
        <v>5.1789273836108747E-3</v>
      </c>
      <c r="AU1139" s="80">
        <f t="shared" si="415"/>
        <v>4.0693807318081809E-3</v>
      </c>
    </row>
    <row r="1140" spans="26:47" x14ac:dyDescent="0.2">
      <c r="Z1140">
        <f t="shared" si="406"/>
        <v>0</v>
      </c>
      <c r="AA1140" s="80">
        <f t="shared" si="407"/>
        <v>3.4471155238050962E-3</v>
      </c>
      <c r="AB1140" s="80">
        <f t="shared" si="419"/>
        <v>-9999</v>
      </c>
      <c r="AC1140" s="80">
        <f t="shared" si="420"/>
        <v>0</v>
      </c>
      <c r="AD1140" s="80">
        <f t="shared" si="416"/>
        <v>-9999</v>
      </c>
      <c r="AE1140" s="80">
        <f t="shared" si="421"/>
        <v>0</v>
      </c>
      <c r="AF1140">
        <f t="shared" si="417"/>
        <v>-9999</v>
      </c>
      <c r="AG1140" s="106"/>
      <c r="AH1140">
        <f t="shared" si="408"/>
        <v>-4.7256811237064993E-4</v>
      </c>
      <c r="AI1140">
        <f t="shared" si="409"/>
        <v>1.2726506571333673</v>
      </c>
      <c r="AJ1140">
        <f t="shared" si="410"/>
        <v>-1.9192477769216735E-2</v>
      </c>
      <c r="AK1140">
        <f t="shared" si="411"/>
        <v>2.0177893546708442E-3</v>
      </c>
      <c r="AL1140">
        <f t="shared" si="412"/>
        <v>7.400504878085557E-3</v>
      </c>
      <c r="AM1140">
        <f t="shared" si="413"/>
        <v>3.7002693269247286E-3</v>
      </c>
      <c r="AN1140" s="80">
        <f t="shared" si="422"/>
        <v>5.5946847242161011E-3</v>
      </c>
      <c r="AO1140" s="80">
        <f t="shared" si="422"/>
        <v>5.5942288779216968E-3</v>
      </c>
      <c r="AP1140" s="80">
        <f t="shared" si="422"/>
        <v>5.5925569914601313E-3</v>
      </c>
      <c r="AQ1140" s="80">
        <f t="shared" si="422"/>
        <v>5.586425090611761E-3</v>
      </c>
      <c r="AR1140" s="80">
        <f t="shared" si="422"/>
        <v>5.5639354025405052E-3</v>
      </c>
      <c r="AS1140" s="80">
        <f t="shared" si="422"/>
        <v>5.4814510416755884E-3</v>
      </c>
      <c r="AT1140" s="80">
        <f t="shared" si="422"/>
        <v>5.1789273836108747E-3</v>
      </c>
      <c r="AU1140" s="80">
        <f t="shared" si="415"/>
        <v>4.0693807318081809E-3</v>
      </c>
    </row>
    <row r="1141" spans="26:47" x14ac:dyDescent="0.2">
      <c r="Z1141">
        <f t="shared" si="406"/>
        <v>0</v>
      </c>
      <c r="AA1141" s="80">
        <f t="shared" si="407"/>
        <v>3.4471155238050962E-3</v>
      </c>
      <c r="AB1141" s="80">
        <f t="shared" si="419"/>
        <v>-9999</v>
      </c>
      <c r="AC1141" s="80">
        <f t="shared" si="420"/>
        <v>0</v>
      </c>
      <c r="AD1141" s="80">
        <f t="shared" si="416"/>
        <v>-9999</v>
      </c>
      <c r="AE1141" s="80">
        <f t="shared" si="421"/>
        <v>0</v>
      </c>
      <c r="AF1141">
        <f t="shared" si="417"/>
        <v>-9999</v>
      </c>
      <c r="AG1141" s="106"/>
      <c r="AH1141">
        <f t="shared" si="408"/>
        <v>-4.7256811237064993E-4</v>
      </c>
      <c r="AI1141">
        <f t="shared" si="409"/>
        <v>1.2726506571333673</v>
      </c>
      <c r="AJ1141">
        <f t="shared" si="410"/>
        <v>-1.9192477769216735E-2</v>
      </c>
      <c r="AK1141">
        <f t="shared" si="411"/>
        <v>2.0177893546708442E-3</v>
      </c>
      <c r="AL1141">
        <f t="shared" si="412"/>
        <v>7.400504878085557E-3</v>
      </c>
      <c r="AM1141">
        <f t="shared" si="413"/>
        <v>3.7002693269247286E-3</v>
      </c>
      <c r="AN1141" s="80">
        <f t="shared" si="422"/>
        <v>5.5946847242161011E-3</v>
      </c>
      <c r="AO1141" s="80">
        <f t="shared" si="422"/>
        <v>5.5942288779216968E-3</v>
      </c>
      <c r="AP1141" s="80">
        <f t="shared" si="422"/>
        <v>5.5925569914601313E-3</v>
      </c>
      <c r="AQ1141" s="80">
        <f t="shared" si="422"/>
        <v>5.586425090611761E-3</v>
      </c>
      <c r="AR1141" s="80">
        <f t="shared" si="422"/>
        <v>5.5639354025405052E-3</v>
      </c>
      <c r="AS1141" s="80">
        <f t="shared" si="422"/>
        <v>5.4814510416755884E-3</v>
      </c>
      <c r="AT1141" s="80">
        <f t="shared" si="422"/>
        <v>5.1789273836108747E-3</v>
      </c>
      <c r="AU1141" s="80">
        <f t="shared" si="415"/>
        <v>4.0693807318081809E-3</v>
      </c>
    </row>
    <row r="1142" spans="26:47" x14ac:dyDescent="0.2">
      <c r="Z1142">
        <f t="shared" si="406"/>
        <v>0</v>
      </c>
      <c r="AA1142" s="80">
        <f t="shared" si="407"/>
        <v>3.4471155238050962E-3</v>
      </c>
      <c r="AB1142" s="80">
        <f t="shared" si="419"/>
        <v>-9999</v>
      </c>
      <c r="AC1142" s="80">
        <f t="shared" si="420"/>
        <v>0</v>
      </c>
      <c r="AD1142" s="80">
        <f t="shared" si="416"/>
        <v>-9999</v>
      </c>
      <c r="AE1142" s="80">
        <f t="shared" si="421"/>
        <v>0</v>
      </c>
      <c r="AF1142">
        <f t="shared" si="417"/>
        <v>-9999</v>
      </c>
      <c r="AG1142" s="106"/>
      <c r="AH1142">
        <f t="shared" si="408"/>
        <v>-4.7256811237064993E-4</v>
      </c>
      <c r="AI1142">
        <f t="shared" si="409"/>
        <v>1.2726506571333673</v>
      </c>
      <c r="AJ1142">
        <f t="shared" si="410"/>
        <v>-1.9192477769216735E-2</v>
      </c>
      <c r="AK1142">
        <f t="shared" si="411"/>
        <v>2.0177893546708442E-3</v>
      </c>
      <c r="AL1142">
        <f t="shared" si="412"/>
        <v>7.400504878085557E-3</v>
      </c>
      <c r="AM1142">
        <f t="shared" si="413"/>
        <v>3.7002693269247286E-3</v>
      </c>
      <c r="AN1142" s="80">
        <f t="shared" si="422"/>
        <v>5.5946847242161011E-3</v>
      </c>
      <c r="AO1142" s="80">
        <f t="shared" si="422"/>
        <v>5.5942288779216968E-3</v>
      </c>
      <c r="AP1142" s="80">
        <f t="shared" si="422"/>
        <v>5.5925569914601313E-3</v>
      </c>
      <c r="AQ1142" s="80">
        <f t="shared" si="422"/>
        <v>5.586425090611761E-3</v>
      </c>
      <c r="AR1142" s="80">
        <f t="shared" si="422"/>
        <v>5.5639354025405052E-3</v>
      </c>
      <c r="AS1142" s="80">
        <f t="shared" si="422"/>
        <v>5.4814510416755884E-3</v>
      </c>
      <c r="AT1142" s="80">
        <f t="shared" si="422"/>
        <v>5.1789273836108747E-3</v>
      </c>
      <c r="AU1142" s="80">
        <f t="shared" si="415"/>
        <v>4.0693807318081809E-3</v>
      </c>
    </row>
    <row r="1143" spans="26:47" x14ac:dyDescent="0.2">
      <c r="Z1143">
        <f t="shared" si="406"/>
        <v>0</v>
      </c>
      <c r="AA1143" s="80">
        <f t="shared" si="407"/>
        <v>3.4471155238050962E-3</v>
      </c>
      <c r="AB1143" s="80">
        <f t="shared" si="419"/>
        <v>-9999</v>
      </c>
      <c r="AC1143" s="80">
        <f t="shared" si="420"/>
        <v>0</v>
      </c>
      <c r="AD1143" s="80">
        <f t="shared" si="416"/>
        <v>-9999</v>
      </c>
      <c r="AE1143" s="80">
        <f t="shared" si="421"/>
        <v>0</v>
      </c>
      <c r="AF1143">
        <f t="shared" si="417"/>
        <v>-9999</v>
      </c>
      <c r="AG1143" s="106"/>
      <c r="AH1143">
        <f t="shared" si="408"/>
        <v>-4.7256811237064993E-4</v>
      </c>
      <c r="AI1143">
        <f t="shared" si="409"/>
        <v>1.2726506571333673</v>
      </c>
      <c r="AJ1143">
        <f t="shared" si="410"/>
        <v>-1.9192477769216735E-2</v>
      </c>
      <c r="AK1143">
        <f t="shared" si="411"/>
        <v>2.0177893546708442E-3</v>
      </c>
      <c r="AL1143">
        <f t="shared" si="412"/>
        <v>7.400504878085557E-3</v>
      </c>
      <c r="AM1143">
        <f t="shared" si="413"/>
        <v>3.7002693269247286E-3</v>
      </c>
      <c r="AN1143" s="80">
        <f t="shared" si="422"/>
        <v>5.5946847242161011E-3</v>
      </c>
      <c r="AO1143" s="80">
        <f t="shared" si="422"/>
        <v>5.5942288779216968E-3</v>
      </c>
      <c r="AP1143" s="80">
        <f t="shared" si="422"/>
        <v>5.5925569914601313E-3</v>
      </c>
      <c r="AQ1143" s="80">
        <f t="shared" si="422"/>
        <v>5.586425090611761E-3</v>
      </c>
      <c r="AR1143" s="80">
        <f t="shared" si="422"/>
        <v>5.5639354025405052E-3</v>
      </c>
      <c r="AS1143" s="80">
        <f t="shared" si="422"/>
        <v>5.4814510416755884E-3</v>
      </c>
      <c r="AT1143" s="80">
        <f t="shared" si="422"/>
        <v>5.1789273836108747E-3</v>
      </c>
      <c r="AU1143" s="80">
        <f t="shared" si="415"/>
        <v>4.0693807318081809E-3</v>
      </c>
    </row>
    <row r="1144" spans="26:47" x14ac:dyDescent="0.2">
      <c r="Z1144">
        <f t="shared" si="406"/>
        <v>0</v>
      </c>
      <c r="AA1144" s="80">
        <f t="shared" si="407"/>
        <v>3.4471155238050962E-3</v>
      </c>
      <c r="AB1144" s="80">
        <f t="shared" si="419"/>
        <v>-9999</v>
      </c>
      <c r="AC1144" s="80">
        <f t="shared" si="420"/>
        <v>0</v>
      </c>
      <c r="AD1144" s="80">
        <f t="shared" si="416"/>
        <v>-9999</v>
      </c>
      <c r="AE1144" s="80">
        <f t="shared" si="421"/>
        <v>0</v>
      </c>
      <c r="AF1144">
        <f t="shared" si="417"/>
        <v>-9999</v>
      </c>
      <c r="AG1144" s="106"/>
      <c r="AH1144">
        <f t="shared" si="408"/>
        <v>-4.7256811237064993E-4</v>
      </c>
      <c r="AI1144">
        <f t="shared" si="409"/>
        <v>1.2726506571333673</v>
      </c>
      <c r="AJ1144">
        <f t="shared" si="410"/>
        <v>-1.9192477769216735E-2</v>
      </c>
      <c r="AK1144">
        <f t="shared" si="411"/>
        <v>2.0177893546708442E-3</v>
      </c>
      <c r="AL1144">
        <f t="shared" si="412"/>
        <v>7.400504878085557E-3</v>
      </c>
      <c r="AM1144">
        <f t="shared" si="413"/>
        <v>3.7002693269247286E-3</v>
      </c>
      <c r="AN1144" s="80">
        <f t="shared" si="422"/>
        <v>5.5946847242161011E-3</v>
      </c>
      <c r="AO1144" s="80">
        <f t="shared" si="422"/>
        <v>5.5942288779216968E-3</v>
      </c>
      <c r="AP1144" s="80">
        <f t="shared" si="422"/>
        <v>5.5925569914601313E-3</v>
      </c>
      <c r="AQ1144" s="80">
        <f t="shared" si="422"/>
        <v>5.586425090611761E-3</v>
      </c>
      <c r="AR1144" s="80">
        <f t="shared" si="422"/>
        <v>5.5639354025405052E-3</v>
      </c>
      <c r="AS1144" s="80">
        <f t="shared" si="422"/>
        <v>5.4814510416755884E-3</v>
      </c>
      <c r="AT1144" s="80">
        <f t="shared" si="422"/>
        <v>5.1789273836108747E-3</v>
      </c>
      <c r="AU1144" s="80">
        <f t="shared" si="415"/>
        <v>4.0693807318081809E-3</v>
      </c>
    </row>
    <row r="1145" spans="26:47" x14ac:dyDescent="0.2">
      <c r="Z1145">
        <f t="shared" si="406"/>
        <v>0</v>
      </c>
      <c r="AA1145" s="80">
        <f t="shared" si="407"/>
        <v>3.4471155238050962E-3</v>
      </c>
      <c r="AB1145" s="80">
        <f t="shared" si="419"/>
        <v>-9999</v>
      </c>
      <c r="AC1145" s="80">
        <f t="shared" si="420"/>
        <v>0</v>
      </c>
      <c r="AD1145" s="80">
        <f t="shared" si="416"/>
        <v>-9999</v>
      </c>
      <c r="AE1145" s="80">
        <f t="shared" si="421"/>
        <v>0</v>
      </c>
      <c r="AF1145">
        <f t="shared" si="417"/>
        <v>-9999</v>
      </c>
      <c r="AG1145" s="106"/>
      <c r="AH1145">
        <f t="shared" si="408"/>
        <v>-4.7256811237064993E-4</v>
      </c>
      <c r="AI1145">
        <f t="shared" si="409"/>
        <v>1.2726506571333673</v>
      </c>
      <c r="AJ1145">
        <f t="shared" si="410"/>
        <v>-1.9192477769216735E-2</v>
      </c>
      <c r="AK1145">
        <f t="shared" si="411"/>
        <v>2.0177893546708442E-3</v>
      </c>
      <c r="AL1145">
        <f t="shared" si="412"/>
        <v>7.400504878085557E-3</v>
      </c>
      <c r="AM1145">
        <f t="shared" si="413"/>
        <v>3.7002693269247286E-3</v>
      </c>
      <c r="AN1145" s="80">
        <f t="shared" si="422"/>
        <v>5.5946847242161011E-3</v>
      </c>
      <c r="AO1145" s="80">
        <f t="shared" si="422"/>
        <v>5.5942288779216968E-3</v>
      </c>
      <c r="AP1145" s="80">
        <f t="shared" si="422"/>
        <v>5.5925569914601313E-3</v>
      </c>
      <c r="AQ1145" s="80">
        <f t="shared" si="422"/>
        <v>5.586425090611761E-3</v>
      </c>
      <c r="AR1145" s="80">
        <f t="shared" si="422"/>
        <v>5.5639354025405052E-3</v>
      </c>
      <c r="AS1145" s="80">
        <f t="shared" si="422"/>
        <v>5.4814510416755884E-3</v>
      </c>
      <c r="AT1145" s="80">
        <f t="shared" si="422"/>
        <v>5.1789273836108747E-3</v>
      </c>
      <c r="AU1145" s="80">
        <f t="shared" si="415"/>
        <v>4.0693807318081809E-3</v>
      </c>
    </row>
    <row r="1146" spans="26:47" x14ac:dyDescent="0.2">
      <c r="Z1146">
        <f t="shared" si="406"/>
        <v>0</v>
      </c>
      <c r="AA1146" s="80">
        <f t="shared" si="407"/>
        <v>3.4471155238050962E-3</v>
      </c>
      <c r="AB1146" s="80">
        <f t="shared" si="419"/>
        <v>-9999</v>
      </c>
      <c r="AC1146" s="80">
        <f t="shared" si="420"/>
        <v>0</v>
      </c>
      <c r="AD1146" s="80">
        <f t="shared" si="416"/>
        <v>-9999</v>
      </c>
      <c r="AE1146" s="80">
        <f t="shared" si="421"/>
        <v>0</v>
      </c>
      <c r="AF1146">
        <f t="shared" si="417"/>
        <v>-9999</v>
      </c>
      <c r="AG1146" s="106"/>
      <c r="AH1146">
        <f t="shared" si="408"/>
        <v>-4.7256811237064993E-4</v>
      </c>
      <c r="AI1146">
        <f t="shared" si="409"/>
        <v>1.2726506571333673</v>
      </c>
      <c r="AJ1146">
        <f t="shared" si="410"/>
        <v>-1.9192477769216735E-2</v>
      </c>
      <c r="AK1146">
        <f t="shared" si="411"/>
        <v>2.0177893546708442E-3</v>
      </c>
      <c r="AL1146">
        <f t="shared" si="412"/>
        <v>7.400504878085557E-3</v>
      </c>
      <c r="AM1146">
        <f t="shared" si="413"/>
        <v>3.7002693269247286E-3</v>
      </c>
      <c r="AN1146" s="80">
        <f t="shared" si="422"/>
        <v>5.5946847242161011E-3</v>
      </c>
      <c r="AO1146" s="80">
        <f t="shared" si="422"/>
        <v>5.5942288779216968E-3</v>
      </c>
      <c r="AP1146" s="80">
        <f t="shared" si="422"/>
        <v>5.5925569914601313E-3</v>
      </c>
      <c r="AQ1146" s="80">
        <f t="shared" si="422"/>
        <v>5.586425090611761E-3</v>
      </c>
      <c r="AR1146" s="80">
        <f t="shared" si="422"/>
        <v>5.5639354025405052E-3</v>
      </c>
      <c r="AS1146" s="80">
        <f t="shared" si="422"/>
        <v>5.4814510416755884E-3</v>
      </c>
      <c r="AT1146" s="80">
        <f t="shared" si="422"/>
        <v>5.1789273836108747E-3</v>
      </c>
      <c r="AU1146" s="80">
        <f t="shared" si="415"/>
        <v>4.0693807318081809E-3</v>
      </c>
    </row>
    <row r="1147" spans="26:47" x14ac:dyDescent="0.2">
      <c r="Z1147">
        <f t="shared" si="406"/>
        <v>0</v>
      </c>
      <c r="AA1147" s="80">
        <f t="shared" si="407"/>
        <v>3.4471155238050962E-3</v>
      </c>
      <c r="AB1147" s="80">
        <f t="shared" si="419"/>
        <v>-9999</v>
      </c>
      <c r="AC1147" s="80">
        <f t="shared" si="420"/>
        <v>0</v>
      </c>
      <c r="AD1147" s="80">
        <f t="shared" si="416"/>
        <v>-9999</v>
      </c>
      <c r="AE1147" s="80">
        <f t="shared" si="421"/>
        <v>0</v>
      </c>
      <c r="AF1147">
        <f t="shared" si="417"/>
        <v>-9999</v>
      </c>
      <c r="AG1147" s="106"/>
      <c r="AH1147">
        <f t="shared" si="408"/>
        <v>-4.7256811237064993E-4</v>
      </c>
      <c r="AI1147">
        <f t="shared" si="409"/>
        <v>1.2726506571333673</v>
      </c>
      <c r="AJ1147">
        <f t="shared" si="410"/>
        <v>-1.9192477769216735E-2</v>
      </c>
      <c r="AK1147">
        <f t="shared" si="411"/>
        <v>2.0177893546708442E-3</v>
      </c>
      <c r="AL1147">
        <f t="shared" si="412"/>
        <v>7.400504878085557E-3</v>
      </c>
      <c r="AM1147">
        <f t="shared" si="413"/>
        <v>3.7002693269247286E-3</v>
      </c>
      <c r="AN1147" s="80">
        <f t="shared" si="422"/>
        <v>5.5946847242161011E-3</v>
      </c>
      <c r="AO1147" s="80">
        <f t="shared" si="422"/>
        <v>5.5942288779216968E-3</v>
      </c>
      <c r="AP1147" s="80">
        <f t="shared" si="422"/>
        <v>5.5925569914601313E-3</v>
      </c>
      <c r="AQ1147" s="80">
        <f t="shared" si="422"/>
        <v>5.586425090611761E-3</v>
      </c>
      <c r="AR1147" s="80">
        <f t="shared" si="422"/>
        <v>5.5639354025405052E-3</v>
      </c>
      <c r="AS1147" s="80">
        <f t="shared" si="422"/>
        <v>5.4814510416755884E-3</v>
      </c>
      <c r="AT1147" s="80">
        <f t="shared" si="422"/>
        <v>5.1789273836108747E-3</v>
      </c>
      <c r="AU1147" s="80">
        <f t="shared" si="415"/>
        <v>4.0693807318081809E-3</v>
      </c>
    </row>
    <row r="1148" spans="26:47" x14ac:dyDescent="0.2">
      <c r="Z1148">
        <f t="shared" si="406"/>
        <v>0</v>
      </c>
      <c r="AA1148" s="80">
        <f t="shared" si="407"/>
        <v>3.4471155238050962E-3</v>
      </c>
      <c r="AB1148" s="80">
        <f t="shared" si="419"/>
        <v>-9999</v>
      </c>
      <c r="AC1148" s="80">
        <f t="shared" si="420"/>
        <v>0</v>
      </c>
      <c r="AD1148" s="80">
        <f t="shared" si="416"/>
        <v>-9999</v>
      </c>
      <c r="AE1148" s="80">
        <f t="shared" si="421"/>
        <v>0</v>
      </c>
      <c r="AF1148">
        <f t="shared" si="417"/>
        <v>-9999</v>
      </c>
      <c r="AG1148" s="106"/>
      <c r="AH1148">
        <f t="shared" si="408"/>
        <v>-4.7256811237064993E-4</v>
      </c>
      <c r="AI1148">
        <f t="shared" si="409"/>
        <v>1.2726506571333673</v>
      </c>
      <c r="AJ1148">
        <f t="shared" si="410"/>
        <v>-1.9192477769216735E-2</v>
      </c>
      <c r="AK1148">
        <f t="shared" si="411"/>
        <v>2.0177893546708442E-3</v>
      </c>
      <c r="AL1148">
        <f t="shared" si="412"/>
        <v>7.400504878085557E-3</v>
      </c>
      <c r="AM1148">
        <f t="shared" si="413"/>
        <v>3.7002693269247286E-3</v>
      </c>
      <c r="AN1148" s="80">
        <f t="shared" si="422"/>
        <v>5.5946847242161011E-3</v>
      </c>
      <c r="AO1148" s="80">
        <f t="shared" si="422"/>
        <v>5.5942288779216968E-3</v>
      </c>
      <c r="AP1148" s="80">
        <f t="shared" si="422"/>
        <v>5.5925569914601313E-3</v>
      </c>
      <c r="AQ1148" s="80">
        <f t="shared" si="422"/>
        <v>5.586425090611761E-3</v>
      </c>
      <c r="AR1148" s="80">
        <f t="shared" si="422"/>
        <v>5.5639354025405052E-3</v>
      </c>
      <c r="AS1148" s="80">
        <f t="shared" si="422"/>
        <v>5.4814510416755884E-3</v>
      </c>
      <c r="AT1148" s="80">
        <f t="shared" si="422"/>
        <v>5.1789273836108747E-3</v>
      </c>
      <c r="AU1148" s="80">
        <f t="shared" si="415"/>
        <v>4.0693807318081809E-3</v>
      </c>
    </row>
    <row r="1149" spans="26:47" x14ac:dyDescent="0.2">
      <c r="Z1149">
        <f t="shared" si="406"/>
        <v>0</v>
      </c>
      <c r="AA1149" s="80">
        <f t="shared" si="407"/>
        <v>3.4471155238050962E-3</v>
      </c>
      <c r="AB1149" s="80">
        <f t="shared" si="419"/>
        <v>-9999</v>
      </c>
      <c r="AC1149" s="80">
        <f t="shared" si="420"/>
        <v>0</v>
      </c>
      <c r="AD1149" s="80">
        <f t="shared" si="416"/>
        <v>-9999</v>
      </c>
      <c r="AE1149" s="80">
        <f t="shared" si="421"/>
        <v>0</v>
      </c>
      <c r="AF1149">
        <f t="shared" si="417"/>
        <v>-9999</v>
      </c>
      <c r="AG1149" s="106"/>
      <c r="AH1149">
        <f t="shared" si="408"/>
        <v>-4.7256811237064993E-4</v>
      </c>
      <c r="AI1149">
        <f t="shared" si="409"/>
        <v>1.2726506571333673</v>
      </c>
      <c r="AJ1149">
        <f t="shared" si="410"/>
        <v>-1.9192477769216735E-2</v>
      </c>
      <c r="AK1149">
        <f t="shared" si="411"/>
        <v>2.0177893546708442E-3</v>
      </c>
      <c r="AL1149">
        <f t="shared" si="412"/>
        <v>7.400504878085557E-3</v>
      </c>
      <c r="AM1149">
        <f t="shared" si="413"/>
        <v>3.7002693269247286E-3</v>
      </c>
      <c r="AN1149" s="80">
        <f t="shared" si="422"/>
        <v>5.5946847242161011E-3</v>
      </c>
      <c r="AO1149" s="80">
        <f t="shared" si="422"/>
        <v>5.5942288779216968E-3</v>
      </c>
      <c r="AP1149" s="80">
        <f t="shared" si="422"/>
        <v>5.5925569914601313E-3</v>
      </c>
      <c r="AQ1149" s="80">
        <f t="shared" si="422"/>
        <v>5.586425090611761E-3</v>
      </c>
      <c r="AR1149" s="80">
        <f t="shared" si="422"/>
        <v>5.5639354025405052E-3</v>
      </c>
      <c r="AS1149" s="80">
        <f t="shared" si="422"/>
        <v>5.4814510416755884E-3</v>
      </c>
      <c r="AT1149" s="80">
        <f t="shared" si="422"/>
        <v>5.1789273836108747E-3</v>
      </c>
      <c r="AU1149" s="80">
        <f t="shared" si="415"/>
        <v>4.0693807318081809E-3</v>
      </c>
    </row>
    <row r="1150" spans="26:47" x14ac:dyDescent="0.2">
      <c r="Z1150">
        <f t="shared" si="406"/>
        <v>0</v>
      </c>
      <c r="AA1150" s="80">
        <f t="shared" si="407"/>
        <v>3.4471155238050962E-3</v>
      </c>
      <c r="AB1150" s="80">
        <f t="shared" si="419"/>
        <v>-9999</v>
      </c>
      <c r="AC1150" s="80">
        <f t="shared" si="420"/>
        <v>0</v>
      </c>
      <c r="AD1150" s="80">
        <f t="shared" si="416"/>
        <v>-9999</v>
      </c>
      <c r="AE1150" s="80">
        <f t="shared" si="421"/>
        <v>0</v>
      </c>
      <c r="AF1150">
        <f t="shared" si="417"/>
        <v>-9999</v>
      </c>
      <c r="AG1150" s="106"/>
      <c r="AH1150">
        <f t="shared" si="408"/>
        <v>-4.7256811237064993E-4</v>
      </c>
      <c r="AI1150">
        <f t="shared" si="409"/>
        <v>1.2726506571333673</v>
      </c>
      <c r="AJ1150">
        <f t="shared" si="410"/>
        <v>-1.9192477769216735E-2</v>
      </c>
      <c r="AK1150">
        <f t="shared" si="411"/>
        <v>2.0177893546708442E-3</v>
      </c>
      <c r="AL1150">
        <f t="shared" si="412"/>
        <v>7.400504878085557E-3</v>
      </c>
      <c r="AM1150">
        <f t="shared" si="413"/>
        <v>3.7002693269247286E-3</v>
      </c>
      <c r="AN1150" s="80">
        <f t="shared" si="422"/>
        <v>5.5946847242161011E-3</v>
      </c>
      <c r="AO1150" s="80">
        <f t="shared" si="422"/>
        <v>5.5942288779216968E-3</v>
      </c>
      <c r="AP1150" s="80">
        <f t="shared" si="422"/>
        <v>5.5925569914601313E-3</v>
      </c>
      <c r="AQ1150" s="80">
        <f t="shared" si="422"/>
        <v>5.586425090611761E-3</v>
      </c>
      <c r="AR1150" s="80">
        <f t="shared" si="422"/>
        <v>5.5639354025405052E-3</v>
      </c>
      <c r="AS1150" s="80">
        <f t="shared" si="422"/>
        <v>5.4814510416755884E-3</v>
      </c>
      <c r="AT1150" s="80">
        <f t="shared" si="422"/>
        <v>5.1789273836108747E-3</v>
      </c>
      <c r="AU1150" s="80">
        <f t="shared" si="415"/>
        <v>4.0693807318081809E-3</v>
      </c>
    </row>
    <row r="1151" spans="26:47" x14ac:dyDescent="0.2">
      <c r="Z1151">
        <f t="shared" si="406"/>
        <v>0</v>
      </c>
      <c r="AA1151" s="80">
        <f t="shared" si="407"/>
        <v>3.4471155238050962E-3</v>
      </c>
      <c r="AB1151" s="80">
        <f t="shared" si="419"/>
        <v>-9999</v>
      </c>
      <c r="AC1151" s="80">
        <f t="shared" si="420"/>
        <v>0</v>
      </c>
      <c r="AD1151" s="80">
        <f t="shared" si="416"/>
        <v>-9999</v>
      </c>
      <c r="AE1151" s="80">
        <f t="shared" si="421"/>
        <v>0</v>
      </c>
      <c r="AF1151">
        <f t="shared" si="417"/>
        <v>-9999</v>
      </c>
      <c r="AG1151" s="106"/>
      <c r="AH1151">
        <f t="shared" si="408"/>
        <v>-4.7256811237064993E-4</v>
      </c>
      <c r="AI1151">
        <f t="shared" si="409"/>
        <v>1.2726506571333673</v>
      </c>
      <c r="AJ1151">
        <f t="shared" si="410"/>
        <v>-1.9192477769216735E-2</v>
      </c>
      <c r="AK1151">
        <f t="shared" si="411"/>
        <v>2.0177893546708442E-3</v>
      </c>
      <c r="AL1151">
        <f t="shared" si="412"/>
        <v>7.400504878085557E-3</v>
      </c>
      <c r="AM1151">
        <f t="shared" si="413"/>
        <v>3.7002693269247286E-3</v>
      </c>
      <c r="AN1151" s="80">
        <f t="shared" si="422"/>
        <v>5.5946847242161011E-3</v>
      </c>
      <c r="AO1151" s="80">
        <f t="shared" si="422"/>
        <v>5.5942288779216968E-3</v>
      </c>
      <c r="AP1151" s="80">
        <f t="shared" si="422"/>
        <v>5.5925569914601313E-3</v>
      </c>
      <c r="AQ1151" s="80">
        <f t="shared" si="422"/>
        <v>5.586425090611761E-3</v>
      </c>
      <c r="AR1151" s="80">
        <f t="shared" si="422"/>
        <v>5.5639354025405052E-3</v>
      </c>
      <c r="AS1151" s="80">
        <f t="shared" si="422"/>
        <v>5.4814510416755884E-3</v>
      </c>
      <c r="AT1151" s="80">
        <f t="shared" si="422"/>
        <v>5.1789273836108747E-3</v>
      </c>
      <c r="AU1151" s="80">
        <f t="shared" si="415"/>
        <v>4.0693807318081809E-3</v>
      </c>
    </row>
    <row r="1152" spans="26:47" x14ac:dyDescent="0.2">
      <c r="Z1152">
        <f t="shared" si="406"/>
        <v>0</v>
      </c>
      <c r="AA1152" s="80">
        <f t="shared" si="407"/>
        <v>3.4471155238050962E-3</v>
      </c>
      <c r="AB1152" s="80">
        <f t="shared" si="419"/>
        <v>-9999</v>
      </c>
      <c r="AC1152" s="80">
        <f t="shared" si="420"/>
        <v>0</v>
      </c>
      <c r="AD1152" s="80">
        <f t="shared" si="416"/>
        <v>-9999</v>
      </c>
      <c r="AE1152" s="80">
        <f t="shared" si="421"/>
        <v>0</v>
      </c>
      <c r="AF1152">
        <f t="shared" si="417"/>
        <v>-9999</v>
      </c>
      <c r="AG1152" s="106"/>
      <c r="AH1152">
        <f t="shared" si="408"/>
        <v>-4.7256811237064993E-4</v>
      </c>
      <c r="AI1152">
        <f t="shared" si="409"/>
        <v>1.2726506571333673</v>
      </c>
      <c r="AJ1152">
        <f t="shared" si="410"/>
        <v>-1.9192477769216735E-2</v>
      </c>
      <c r="AK1152">
        <f t="shared" si="411"/>
        <v>2.0177893546708442E-3</v>
      </c>
      <c r="AL1152">
        <f t="shared" si="412"/>
        <v>7.400504878085557E-3</v>
      </c>
      <c r="AM1152">
        <f t="shared" si="413"/>
        <v>3.7002693269247286E-3</v>
      </c>
      <c r="AN1152" s="80">
        <f t="shared" si="422"/>
        <v>5.5946847242161011E-3</v>
      </c>
      <c r="AO1152" s="80">
        <f t="shared" si="422"/>
        <v>5.5942288779216968E-3</v>
      </c>
      <c r="AP1152" s="80">
        <f t="shared" si="422"/>
        <v>5.5925569914601313E-3</v>
      </c>
      <c r="AQ1152" s="80">
        <f t="shared" si="422"/>
        <v>5.586425090611761E-3</v>
      </c>
      <c r="AR1152" s="80">
        <f t="shared" si="422"/>
        <v>5.5639354025405052E-3</v>
      </c>
      <c r="AS1152" s="80">
        <f t="shared" si="422"/>
        <v>5.4814510416755884E-3</v>
      </c>
      <c r="AT1152" s="80">
        <f t="shared" si="422"/>
        <v>5.1789273836108747E-3</v>
      </c>
      <c r="AU1152" s="80">
        <f t="shared" si="415"/>
        <v>4.0693807318081809E-3</v>
      </c>
    </row>
    <row r="1153" spans="26:48" x14ac:dyDescent="0.2">
      <c r="Z1153">
        <f t="shared" si="406"/>
        <v>0</v>
      </c>
      <c r="AA1153" s="80">
        <f t="shared" si="407"/>
        <v>3.4471155238050962E-3</v>
      </c>
      <c r="AB1153" s="80">
        <f t="shared" si="419"/>
        <v>-9999</v>
      </c>
      <c r="AC1153" s="80">
        <f t="shared" si="420"/>
        <v>0</v>
      </c>
      <c r="AD1153" s="80">
        <f t="shared" si="416"/>
        <v>-9999</v>
      </c>
      <c r="AE1153" s="80">
        <f t="shared" si="421"/>
        <v>0</v>
      </c>
      <c r="AF1153">
        <f t="shared" si="417"/>
        <v>-9999</v>
      </c>
      <c r="AG1153" s="106"/>
      <c r="AH1153">
        <f t="shared" si="408"/>
        <v>-4.7256811237064993E-4</v>
      </c>
      <c r="AI1153">
        <f t="shared" si="409"/>
        <v>1.2726506571333673</v>
      </c>
      <c r="AJ1153">
        <f t="shared" si="410"/>
        <v>-1.9192477769216735E-2</v>
      </c>
      <c r="AK1153">
        <f t="shared" si="411"/>
        <v>2.0177893546708442E-3</v>
      </c>
      <c r="AL1153">
        <f t="shared" si="412"/>
        <v>7.400504878085557E-3</v>
      </c>
      <c r="AM1153">
        <f t="shared" si="413"/>
        <v>3.7002693269247286E-3</v>
      </c>
      <c r="AN1153" s="80">
        <f t="shared" ref="AN1153:AT1168" si="423">$AU1153+$AB$7*SIN(AO1153)</f>
        <v>5.5946847242161011E-3</v>
      </c>
      <c r="AO1153" s="80">
        <f t="shared" si="423"/>
        <v>5.5942288779216968E-3</v>
      </c>
      <c r="AP1153" s="80">
        <f t="shared" si="423"/>
        <v>5.5925569914601313E-3</v>
      </c>
      <c r="AQ1153" s="80">
        <f t="shared" si="423"/>
        <v>5.586425090611761E-3</v>
      </c>
      <c r="AR1153" s="80">
        <f t="shared" si="423"/>
        <v>5.5639354025405052E-3</v>
      </c>
      <c r="AS1153" s="80">
        <f t="shared" si="423"/>
        <v>5.4814510416755884E-3</v>
      </c>
      <c r="AT1153" s="80">
        <f t="shared" si="423"/>
        <v>5.1789273836108747E-3</v>
      </c>
      <c r="AU1153" s="80">
        <f t="shared" si="415"/>
        <v>4.0693807318081809E-3</v>
      </c>
      <c r="AV1153" s="80"/>
    </row>
    <row r="1154" spans="26:48" x14ac:dyDescent="0.2">
      <c r="Z1154">
        <f t="shared" si="406"/>
        <v>0</v>
      </c>
      <c r="AA1154" s="80">
        <f t="shared" si="407"/>
        <v>3.4471155238050962E-3</v>
      </c>
      <c r="AB1154" s="80">
        <f t="shared" si="419"/>
        <v>-9999</v>
      </c>
      <c r="AC1154" s="80">
        <f t="shared" si="420"/>
        <v>0</v>
      </c>
      <c r="AD1154" s="80">
        <f t="shared" si="416"/>
        <v>-9999</v>
      </c>
      <c r="AE1154" s="80">
        <f t="shared" si="421"/>
        <v>0</v>
      </c>
      <c r="AF1154">
        <f t="shared" si="417"/>
        <v>-9999</v>
      </c>
      <c r="AG1154" s="106"/>
      <c r="AH1154">
        <f t="shared" si="408"/>
        <v>-4.7256811237064993E-4</v>
      </c>
      <c r="AI1154">
        <f t="shared" si="409"/>
        <v>1.2726506571333673</v>
      </c>
      <c r="AJ1154">
        <f t="shared" si="410"/>
        <v>-1.9192477769216735E-2</v>
      </c>
      <c r="AK1154">
        <f t="shared" si="411"/>
        <v>2.0177893546708442E-3</v>
      </c>
      <c r="AL1154">
        <f t="shared" si="412"/>
        <v>7.400504878085557E-3</v>
      </c>
      <c r="AM1154">
        <f t="shared" si="413"/>
        <v>3.7002693269247286E-3</v>
      </c>
      <c r="AN1154" s="80">
        <f t="shared" si="423"/>
        <v>5.5946847242161011E-3</v>
      </c>
      <c r="AO1154" s="80">
        <f t="shared" si="423"/>
        <v>5.5942288779216968E-3</v>
      </c>
      <c r="AP1154" s="80">
        <f t="shared" si="423"/>
        <v>5.5925569914601313E-3</v>
      </c>
      <c r="AQ1154" s="80">
        <f t="shared" si="423"/>
        <v>5.586425090611761E-3</v>
      </c>
      <c r="AR1154" s="80">
        <f t="shared" si="423"/>
        <v>5.5639354025405052E-3</v>
      </c>
      <c r="AS1154" s="80">
        <f t="shared" si="423"/>
        <v>5.4814510416755884E-3</v>
      </c>
      <c r="AT1154" s="80">
        <f t="shared" si="423"/>
        <v>5.1789273836108747E-3</v>
      </c>
      <c r="AU1154" s="80">
        <f t="shared" si="415"/>
        <v>4.0693807318081809E-3</v>
      </c>
    </row>
    <row r="1155" spans="26:48" x14ac:dyDescent="0.2">
      <c r="Z1155">
        <f t="shared" si="406"/>
        <v>0</v>
      </c>
      <c r="AA1155" s="80">
        <f t="shared" si="407"/>
        <v>3.4471155238050962E-3</v>
      </c>
      <c r="AB1155" s="80">
        <f t="shared" si="419"/>
        <v>-9999</v>
      </c>
      <c r="AC1155" s="80">
        <f t="shared" si="420"/>
        <v>0</v>
      </c>
      <c r="AD1155" s="80">
        <f t="shared" si="416"/>
        <v>-9999</v>
      </c>
      <c r="AE1155" s="80">
        <f t="shared" si="421"/>
        <v>0</v>
      </c>
      <c r="AF1155">
        <f t="shared" si="417"/>
        <v>-9999</v>
      </c>
      <c r="AG1155" s="106"/>
      <c r="AH1155">
        <f t="shared" si="408"/>
        <v>-4.7256811237064993E-4</v>
      </c>
      <c r="AI1155">
        <f t="shared" si="409"/>
        <v>1.2726506571333673</v>
      </c>
      <c r="AJ1155">
        <f t="shared" si="410"/>
        <v>-1.9192477769216735E-2</v>
      </c>
      <c r="AK1155">
        <f t="shared" si="411"/>
        <v>2.0177893546708442E-3</v>
      </c>
      <c r="AL1155">
        <f t="shared" si="412"/>
        <v>7.400504878085557E-3</v>
      </c>
      <c r="AM1155">
        <f t="shared" si="413"/>
        <v>3.7002693269247286E-3</v>
      </c>
      <c r="AN1155" s="80">
        <f t="shared" si="423"/>
        <v>5.5946847242161011E-3</v>
      </c>
      <c r="AO1155" s="80">
        <f t="shared" si="423"/>
        <v>5.5942288779216968E-3</v>
      </c>
      <c r="AP1155" s="80">
        <f t="shared" si="423"/>
        <v>5.5925569914601313E-3</v>
      </c>
      <c r="AQ1155" s="80">
        <f t="shared" si="423"/>
        <v>5.586425090611761E-3</v>
      </c>
      <c r="AR1155" s="80">
        <f t="shared" si="423"/>
        <v>5.5639354025405052E-3</v>
      </c>
      <c r="AS1155" s="80">
        <f t="shared" si="423"/>
        <v>5.4814510416755884E-3</v>
      </c>
      <c r="AT1155" s="80">
        <f t="shared" si="423"/>
        <v>5.1789273836108747E-3</v>
      </c>
      <c r="AU1155" s="80">
        <f t="shared" si="415"/>
        <v>4.0693807318081809E-3</v>
      </c>
    </row>
    <row r="1156" spans="26:48" x14ac:dyDescent="0.2">
      <c r="Z1156">
        <f t="shared" si="406"/>
        <v>0</v>
      </c>
      <c r="AA1156" s="80">
        <f t="shared" si="407"/>
        <v>3.4471155238050962E-3</v>
      </c>
      <c r="AB1156" s="80">
        <f t="shared" si="419"/>
        <v>-9999</v>
      </c>
      <c r="AC1156" s="80">
        <f t="shared" si="420"/>
        <v>0</v>
      </c>
      <c r="AD1156" s="80">
        <f t="shared" si="416"/>
        <v>-9999</v>
      </c>
      <c r="AE1156" s="80">
        <f t="shared" si="421"/>
        <v>0</v>
      </c>
      <c r="AF1156">
        <f t="shared" si="417"/>
        <v>-9999</v>
      </c>
      <c r="AG1156" s="106"/>
      <c r="AH1156">
        <f t="shared" si="408"/>
        <v>-4.7256811237064993E-4</v>
      </c>
      <c r="AI1156">
        <f t="shared" si="409"/>
        <v>1.2726506571333673</v>
      </c>
      <c r="AJ1156">
        <f t="shared" si="410"/>
        <v>-1.9192477769216735E-2</v>
      </c>
      <c r="AK1156">
        <f t="shared" si="411"/>
        <v>2.0177893546708442E-3</v>
      </c>
      <c r="AL1156">
        <f t="shared" si="412"/>
        <v>7.400504878085557E-3</v>
      </c>
      <c r="AM1156">
        <f t="shared" si="413"/>
        <v>3.7002693269247286E-3</v>
      </c>
      <c r="AN1156" s="80">
        <f t="shared" si="423"/>
        <v>5.5946847242161011E-3</v>
      </c>
      <c r="AO1156" s="80">
        <f t="shared" si="423"/>
        <v>5.5942288779216968E-3</v>
      </c>
      <c r="AP1156" s="80">
        <f t="shared" si="423"/>
        <v>5.5925569914601313E-3</v>
      </c>
      <c r="AQ1156" s="80">
        <f t="shared" si="423"/>
        <v>5.586425090611761E-3</v>
      </c>
      <c r="AR1156" s="80">
        <f t="shared" si="423"/>
        <v>5.5639354025405052E-3</v>
      </c>
      <c r="AS1156" s="80">
        <f t="shared" si="423"/>
        <v>5.4814510416755884E-3</v>
      </c>
      <c r="AT1156" s="80">
        <f t="shared" si="423"/>
        <v>5.1789273836108747E-3</v>
      </c>
      <c r="AU1156" s="80">
        <f t="shared" si="415"/>
        <v>4.0693807318081809E-3</v>
      </c>
    </row>
    <row r="1157" spans="26:48" x14ac:dyDescent="0.2">
      <c r="Z1157">
        <f t="shared" si="406"/>
        <v>0</v>
      </c>
      <c r="AA1157" s="80">
        <f t="shared" si="407"/>
        <v>3.4471155238050962E-3</v>
      </c>
      <c r="AB1157" s="80">
        <f t="shared" si="419"/>
        <v>-9999</v>
      </c>
      <c r="AC1157" s="80">
        <f t="shared" si="420"/>
        <v>0</v>
      </c>
      <c r="AD1157" s="80">
        <f t="shared" si="416"/>
        <v>-9999</v>
      </c>
      <c r="AE1157" s="80">
        <f t="shared" si="421"/>
        <v>0</v>
      </c>
      <c r="AF1157">
        <f t="shared" si="417"/>
        <v>-9999</v>
      </c>
      <c r="AG1157" s="106"/>
      <c r="AH1157">
        <f t="shared" si="408"/>
        <v>-4.7256811237064993E-4</v>
      </c>
      <c r="AI1157">
        <f t="shared" si="409"/>
        <v>1.2726506571333673</v>
      </c>
      <c r="AJ1157">
        <f t="shared" si="410"/>
        <v>-1.9192477769216735E-2</v>
      </c>
      <c r="AK1157">
        <f t="shared" si="411"/>
        <v>2.0177893546708442E-3</v>
      </c>
      <c r="AL1157">
        <f t="shared" si="412"/>
        <v>7.400504878085557E-3</v>
      </c>
      <c r="AM1157">
        <f t="shared" si="413"/>
        <v>3.7002693269247286E-3</v>
      </c>
      <c r="AN1157" s="80">
        <f t="shared" si="423"/>
        <v>5.5946847242161011E-3</v>
      </c>
      <c r="AO1157" s="80">
        <f t="shared" si="423"/>
        <v>5.5942288779216968E-3</v>
      </c>
      <c r="AP1157" s="80">
        <f t="shared" si="423"/>
        <v>5.5925569914601313E-3</v>
      </c>
      <c r="AQ1157" s="80">
        <f t="shared" si="423"/>
        <v>5.586425090611761E-3</v>
      </c>
      <c r="AR1157" s="80">
        <f t="shared" si="423"/>
        <v>5.5639354025405052E-3</v>
      </c>
      <c r="AS1157" s="80">
        <f t="shared" si="423"/>
        <v>5.4814510416755884E-3</v>
      </c>
      <c r="AT1157" s="80">
        <f t="shared" si="423"/>
        <v>5.1789273836108747E-3</v>
      </c>
      <c r="AU1157" s="80">
        <f t="shared" si="415"/>
        <v>4.0693807318081809E-3</v>
      </c>
    </row>
    <row r="1158" spans="26:48" x14ac:dyDescent="0.2">
      <c r="Z1158">
        <f t="shared" si="406"/>
        <v>0</v>
      </c>
      <c r="AA1158" s="80">
        <f t="shared" si="407"/>
        <v>3.4471155238050962E-3</v>
      </c>
      <c r="AB1158" s="80">
        <f t="shared" si="419"/>
        <v>-9999</v>
      </c>
      <c r="AC1158" s="80">
        <f t="shared" si="420"/>
        <v>0</v>
      </c>
      <c r="AD1158" s="80">
        <f t="shared" si="416"/>
        <v>-9999</v>
      </c>
      <c r="AE1158" s="80">
        <f t="shared" si="421"/>
        <v>0</v>
      </c>
      <c r="AF1158">
        <f t="shared" si="417"/>
        <v>-9999</v>
      </c>
      <c r="AG1158" s="106"/>
      <c r="AH1158">
        <f t="shared" si="408"/>
        <v>-4.7256811237064993E-4</v>
      </c>
      <c r="AI1158">
        <f t="shared" si="409"/>
        <v>1.2726506571333673</v>
      </c>
      <c r="AJ1158">
        <f t="shared" si="410"/>
        <v>-1.9192477769216735E-2</v>
      </c>
      <c r="AK1158">
        <f t="shared" si="411"/>
        <v>2.0177893546708442E-3</v>
      </c>
      <c r="AL1158">
        <f t="shared" si="412"/>
        <v>7.400504878085557E-3</v>
      </c>
      <c r="AM1158">
        <f t="shared" si="413"/>
        <v>3.7002693269247286E-3</v>
      </c>
      <c r="AN1158" s="80">
        <f t="shared" si="423"/>
        <v>5.5946847242161011E-3</v>
      </c>
      <c r="AO1158" s="80">
        <f t="shared" si="423"/>
        <v>5.5942288779216968E-3</v>
      </c>
      <c r="AP1158" s="80">
        <f t="shared" si="423"/>
        <v>5.5925569914601313E-3</v>
      </c>
      <c r="AQ1158" s="80">
        <f t="shared" si="423"/>
        <v>5.586425090611761E-3</v>
      </c>
      <c r="AR1158" s="80">
        <f t="shared" si="423"/>
        <v>5.5639354025405052E-3</v>
      </c>
      <c r="AS1158" s="80">
        <f t="shared" si="423"/>
        <v>5.4814510416755884E-3</v>
      </c>
      <c r="AT1158" s="80">
        <f t="shared" si="423"/>
        <v>5.1789273836108747E-3</v>
      </c>
      <c r="AU1158" s="80">
        <f t="shared" si="415"/>
        <v>4.0693807318081809E-3</v>
      </c>
    </row>
    <row r="1159" spans="26:48" x14ac:dyDescent="0.2">
      <c r="Z1159">
        <f t="shared" si="406"/>
        <v>0</v>
      </c>
      <c r="AA1159" s="80">
        <f t="shared" si="407"/>
        <v>3.4471155238050962E-3</v>
      </c>
      <c r="AB1159" s="80">
        <f t="shared" si="419"/>
        <v>-9999</v>
      </c>
      <c r="AC1159" s="80">
        <f t="shared" si="420"/>
        <v>0</v>
      </c>
      <c r="AD1159" s="80">
        <f t="shared" si="416"/>
        <v>-9999</v>
      </c>
      <c r="AE1159" s="80">
        <f t="shared" si="421"/>
        <v>0</v>
      </c>
      <c r="AF1159">
        <f t="shared" si="417"/>
        <v>-9999</v>
      </c>
      <c r="AG1159" s="106"/>
      <c r="AH1159">
        <f t="shared" si="408"/>
        <v>-4.7256811237064993E-4</v>
      </c>
      <c r="AI1159">
        <f t="shared" si="409"/>
        <v>1.2726506571333673</v>
      </c>
      <c r="AJ1159">
        <f t="shared" si="410"/>
        <v>-1.9192477769216735E-2</v>
      </c>
      <c r="AK1159">
        <f t="shared" si="411"/>
        <v>2.0177893546708442E-3</v>
      </c>
      <c r="AL1159">
        <f t="shared" si="412"/>
        <v>7.400504878085557E-3</v>
      </c>
      <c r="AM1159">
        <f t="shared" si="413"/>
        <v>3.7002693269247286E-3</v>
      </c>
      <c r="AN1159" s="80">
        <f t="shared" si="423"/>
        <v>5.5946847242161011E-3</v>
      </c>
      <c r="AO1159" s="80">
        <f t="shared" si="423"/>
        <v>5.5942288779216968E-3</v>
      </c>
      <c r="AP1159" s="80">
        <f t="shared" si="423"/>
        <v>5.5925569914601313E-3</v>
      </c>
      <c r="AQ1159" s="80">
        <f t="shared" si="423"/>
        <v>5.586425090611761E-3</v>
      </c>
      <c r="AR1159" s="80">
        <f t="shared" si="423"/>
        <v>5.5639354025405052E-3</v>
      </c>
      <c r="AS1159" s="80">
        <f t="shared" si="423"/>
        <v>5.4814510416755884E-3</v>
      </c>
      <c r="AT1159" s="80">
        <f t="shared" si="423"/>
        <v>5.1789273836108747E-3</v>
      </c>
      <c r="AU1159" s="80">
        <f t="shared" si="415"/>
        <v>4.0693807318081809E-3</v>
      </c>
    </row>
    <row r="1160" spans="26:48" x14ac:dyDescent="0.2">
      <c r="Z1160">
        <f t="shared" si="406"/>
        <v>0</v>
      </c>
      <c r="AA1160" s="80">
        <f t="shared" si="407"/>
        <v>3.4471155238050962E-3</v>
      </c>
      <c r="AB1160" s="80">
        <f t="shared" si="419"/>
        <v>-9999</v>
      </c>
      <c r="AC1160" s="80">
        <f t="shared" si="420"/>
        <v>0</v>
      </c>
      <c r="AD1160" s="80">
        <f t="shared" si="416"/>
        <v>-9999</v>
      </c>
      <c r="AE1160" s="80">
        <f t="shared" si="421"/>
        <v>0</v>
      </c>
      <c r="AF1160">
        <f t="shared" si="417"/>
        <v>-9999</v>
      </c>
      <c r="AG1160" s="106"/>
      <c r="AH1160">
        <f t="shared" si="408"/>
        <v>-4.7256811237064993E-4</v>
      </c>
      <c r="AI1160">
        <f t="shared" si="409"/>
        <v>1.2726506571333673</v>
      </c>
      <c r="AJ1160">
        <f t="shared" si="410"/>
        <v>-1.9192477769216735E-2</v>
      </c>
      <c r="AK1160">
        <f t="shared" si="411"/>
        <v>2.0177893546708442E-3</v>
      </c>
      <c r="AL1160">
        <f t="shared" si="412"/>
        <v>7.400504878085557E-3</v>
      </c>
      <c r="AM1160">
        <f t="shared" si="413"/>
        <v>3.7002693269247286E-3</v>
      </c>
      <c r="AN1160" s="80">
        <f t="shared" si="423"/>
        <v>5.5946847242161011E-3</v>
      </c>
      <c r="AO1160" s="80">
        <f t="shared" si="423"/>
        <v>5.5942288779216968E-3</v>
      </c>
      <c r="AP1160" s="80">
        <f t="shared" si="423"/>
        <v>5.5925569914601313E-3</v>
      </c>
      <c r="AQ1160" s="80">
        <f t="shared" si="423"/>
        <v>5.586425090611761E-3</v>
      </c>
      <c r="AR1160" s="80">
        <f t="shared" si="423"/>
        <v>5.5639354025405052E-3</v>
      </c>
      <c r="AS1160" s="80">
        <f t="shared" si="423"/>
        <v>5.4814510416755884E-3</v>
      </c>
      <c r="AT1160" s="80">
        <f t="shared" si="423"/>
        <v>5.1789273836108747E-3</v>
      </c>
      <c r="AU1160" s="80">
        <f t="shared" si="415"/>
        <v>4.0693807318081809E-3</v>
      </c>
    </row>
    <row r="1161" spans="26:48" x14ac:dyDescent="0.2">
      <c r="Z1161">
        <f t="shared" si="406"/>
        <v>0</v>
      </c>
      <c r="AA1161" s="80">
        <f t="shared" si="407"/>
        <v>3.4471155238050962E-3</v>
      </c>
      <c r="AB1161" s="80">
        <f t="shared" si="419"/>
        <v>-9999</v>
      </c>
      <c r="AC1161" s="80">
        <f t="shared" si="420"/>
        <v>0</v>
      </c>
      <c r="AD1161" s="80">
        <f t="shared" si="416"/>
        <v>-9999</v>
      </c>
      <c r="AE1161" s="80">
        <f t="shared" si="421"/>
        <v>0</v>
      </c>
      <c r="AF1161">
        <f t="shared" si="417"/>
        <v>-9999</v>
      </c>
      <c r="AG1161" s="106"/>
      <c r="AH1161">
        <f t="shared" si="408"/>
        <v>-4.7256811237064993E-4</v>
      </c>
      <c r="AI1161">
        <f t="shared" si="409"/>
        <v>1.2726506571333673</v>
      </c>
      <c r="AJ1161">
        <f t="shared" si="410"/>
        <v>-1.9192477769216735E-2</v>
      </c>
      <c r="AK1161">
        <f t="shared" si="411"/>
        <v>2.0177893546708442E-3</v>
      </c>
      <c r="AL1161">
        <f t="shared" si="412"/>
        <v>7.400504878085557E-3</v>
      </c>
      <c r="AM1161">
        <f t="shared" si="413"/>
        <v>3.7002693269247286E-3</v>
      </c>
      <c r="AN1161" s="80">
        <f t="shared" si="423"/>
        <v>5.5946847242161011E-3</v>
      </c>
      <c r="AO1161" s="80">
        <f t="shared" si="423"/>
        <v>5.5942288779216968E-3</v>
      </c>
      <c r="AP1161" s="80">
        <f t="shared" si="423"/>
        <v>5.5925569914601313E-3</v>
      </c>
      <c r="AQ1161" s="80">
        <f t="shared" si="423"/>
        <v>5.586425090611761E-3</v>
      </c>
      <c r="AR1161" s="80">
        <f t="shared" si="423"/>
        <v>5.5639354025405052E-3</v>
      </c>
      <c r="AS1161" s="80">
        <f t="shared" si="423"/>
        <v>5.4814510416755884E-3</v>
      </c>
      <c r="AT1161" s="80">
        <f t="shared" si="423"/>
        <v>5.1789273836108747E-3</v>
      </c>
      <c r="AU1161" s="80">
        <f t="shared" si="415"/>
        <v>4.0693807318081809E-3</v>
      </c>
    </row>
    <row r="1162" spans="26:48" x14ac:dyDescent="0.2">
      <c r="Z1162">
        <f t="shared" si="406"/>
        <v>0</v>
      </c>
      <c r="AA1162" s="80">
        <f t="shared" si="407"/>
        <v>3.4471155238050962E-3</v>
      </c>
      <c r="AB1162" s="80">
        <f t="shared" si="419"/>
        <v>-9999</v>
      </c>
      <c r="AC1162" s="80">
        <f t="shared" si="420"/>
        <v>0</v>
      </c>
      <c r="AD1162" s="80">
        <f t="shared" si="416"/>
        <v>-9999</v>
      </c>
      <c r="AE1162" s="80">
        <f t="shared" si="421"/>
        <v>0</v>
      </c>
      <c r="AF1162">
        <f t="shared" si="417"/>
        <v>-9999</v>
      </c>
      <c r="AG1162" s="106"/>
      <c r="AH1162">
        <f t="shared" si="408"/>
        <v>-4.7256811237064993E-4</v>
      </c>
      <c r="AI1162">
        <f t="shared" si="409"/>
        <v>1.2726506571333673</v>
      </c>
      <c r="AJ1162">
        <f t="shared" si="410"/>
        <v>-1.9192477769216735E-2</v>
      </c>
      <c r="AK1162">
        <f t="shared" si="411"/>
        <v>2.0177893546708442E-3</v>
      </c>
      <c r="AL1162">
        <f t="shared" si="412"/>
        <v>7.400504878085557E-3</v>
      </c>
      <c r="AM1162">
        <f t="shared" si="413"/>
        <v>3.7002693269247286E-3</v>
      </c>
      <c r="AN1162" s="80">
        <f t="shared" si="423"/>
        <v>5.5946847242161011E-3</v>
      </c>
      <c r="AO1162" s="80">
        <f t="shared" si="423"/>
        <v>5.5942288779216968E-3</v>
      </c>
      <c r="AP1162" s="80">
        <f t="shared" si="423"/>
        <v>5.5925569914601313E-3</v>
      </c>
      <c r="AQ1162" s="80">
        <f t="shared" si="423"/>
        <v>5.586425090611761E-3</v>
      </c>
      <c r="AR1162" s="80">
        <f t="shared" si="423"/>
        <v>5.5639354025405052E-3</v>
      </c>
      <c r="AS1162" s="80">
        <f t="shared" si="423"/>
        <v>5.4814510416755884E-3</v>
      </c>
      <c r="AT1162" s="80">
        <f t="shared" si="423"/>
        <v>5.1789273836108747E-3</v>
      </c>
      <c r="AU1162" s="80">
        <f t="shared" si="415"/>
        <v>4.0693807318081809E-3</v>
      </c>
    </row>
    <row r="1163" spans="26:48" x14ac:dyDescent="0.2">
      <c r="Z1163">
        <f t="shared" si="406"/>
        <v>0</v>
      </c>
      <c r="AA1163" s="80">
        <f t="shared" si="407"/>
        <v>3.4471155238050962E-3</v>
      </c>
      <c r="AB1163" s="80">
        <f t="shared" si="419"/>
        <v>-9999</v>
      </c>
      <c r="AC1163" s="80">
        <f t="shared" si="420"/>
        <v>0</v>
      </c>
      <c r="AD1163" s="80">
        <f t="shared" si="416"/>
        <v>-9999</v>
      </c>
      <c r="AE1163" s="80">
        <f t="shared" si="421"/>
        <v>0</v>
      </c>
      <c r="AF1163">
        <f t="shared" si="417"/>
        <v>-9999</v>
      </c>
      <c r="AG1163" s="106"/>
      <c r="AH1163">
        <f t="shared" si="408"/>
        <v>-4.7256811237064993E-4</v>
      </c>
      <c r="AI1163">
        <f t="shared" si="409"/>
        <v>1.2726506571333673</v>
      </c>
      <c r="AJ1163">
        <f t="shared" si="410"/>
        <v>-1.9192477769216735E-2</v>
      </c>
      <c r="AK1163">
        <f t="shared" si="411"/>
        <v>2.0177893546708442E-3</v>
      </c>
      <c r="AL1163">
        <f t="shared" si="412"/>
        <v>7.400504878085557E-3</v>
      </c>
      <c r="AM1163">
        <f t="shared" si="413"/>
        <v>3.7002693269247286E-3</v>
      </c>
      <c r="AN1163" s="80">
        <f t="shared" si="423"/>
        <v>5.5946847242161011E-3</v>
      </c>
      <c r="AO1163" s="80">
        <f t="shared" si="423"/>
        <v>5.5942288779216968E-3</v>
      </c>
      <c r="AP1163" s="80">
        <f t="shared" si="423"/>
        <v>5.5925569914601313E-3</v>
      </c>
      <c r="AQ1163" s="80">
        <f t="shared" si="423"/>
        <v>5.586425090611761E-3</v>
      </c>
      <c r="AR1163" s="80">
        <f t="shared" si="423"/>
        <v>5.5639354025405052E-3</v>
      </c>
      <c r="AS1163" s="80">
        <f t="shared" si="423"/>
        <v>5.4814510416755884E-3</v>
      </c>
      <c r="AT1163" s="80">
        <f t="shared" si="423"/>
        <v>5.1789273836108747E-3</v>
      </c>
      <c r="AU1163" s="80">
        <f t="shared" si="415"/>
        <v>4.0693807318081809E-3</v>
      </c>
    </row>
    <row r="1164" spans="26:48" x14ac:dyDescent="0.2">
      <c r="Z1164">
        <f t="shared" si="406"/>
        <v>0</v>
      </c>
      <c r="AA1164" s="80">
        <f t="shared" si="407"/>
        <v>3.4471155238050962E-3</v>
      </c>
      <c r="AB1164" s="80">
        <f t="shared" si="419"/>
        <v>-9999</v>
      </c>
      <c r="AC1164" s="80">
        <f t="shared" si="420"/>
        <v>0</v>
      </c>
      <c r="AD1164" s="80">
        <f t="shared" si="416"/>
        <v>-9999</v>
      </c>
      <c r="AE1164" s="80">
        <f t="shared" si="421"/>
        <v>0</v>
      </c>
      <c r="AF1164">
        <f t="shared" si="417"/>
        <v>-9999</v>
      </c>
      <c r="AG1164" s="106"/>
      <c r="AH1164">
        <f t="shared" si="408"/>
        <v>-4.7256811237064993E-4</v>
      </c>
      <c r="AI1164">
        <f t="shared" si="409"/>
        <v>1.2726506571333673</v>
      </c>
      <c r="AJ1164">
        <f t="shared" si="410"/>
        <v>-1.9192477769216735E-2</v>
      </c>
      <c r="AK1164">
        <f t="shared" si="411"/>
        <v>2.0177893546708442E-3</v>
      </c>
      <c r="AL1164">
        <f t="shared" si="412"/>
        <v>7.400504878085557E-3</v>
      </c>
      <c r="AM1164">
        <f t="shared" si="413"/>
        <v>3.7002693269247286E-3</v>
      </c>
      <c r="AN1164" s="80">
        <f t="shared" si="423"/>
        <v>5.5946847242161011E-3</v>
      </c>
      <c r="AO1164" s="80">
        <f t="shared" si="423"/>
        <v>5.5942288779216968E-3</v>
      </c>
      <c r="AP1164" s="80">
        <f t="shared" si="423"/>
        <v>5.5925569914601313E-3</v>
      </c>
      <c r="AQ1164" s="80">
        <f t="shared" si="423"/>
        <v>5.586425090611761E-3</v>
      </c>
      <c r="AR1164" s="80">
        <f t="shared" si="423"/>
        <v>5.5639354025405052E-3</v>
      </c>
      <c r="AS1164" s="80">
        <f t="shared" si="423"/>
        <v>5.4814510416755884E-3</v>
      </c>
      <c r="AT1164" s="80">
        <f t="shared" si="423"/>
        <v>5.1789273836108747E-3</v>
      </c>
      <c r="AU1164" s="80">
        <f t="shared" si="415"/>
        <v>4.0693807318081809E-3</v>
      </c>
    </row>
    <row r="1165" spans="26:48" x14ac:dyDescent="0.2">
      <c r="Z1165">
        <f t="shared" si="406"/>
        <v>0</v>
      </c>
      <c r="AA1165" s="80">
        <f t="shared" si="407"/>
        <v>3.4471155238050962E-3</v>
      </c>
      <c r="AB1165" s="80">
        <f t="shared" si="419"/>
        <v>-9999</v>
      </c>
      <c r="AC1165" s="80">
        <f t="shared" si="420"/>
        <v>0</v>
      </c>
      <c r="AD1165" s="80">
        <f t="shared" si="416"/>
        <v>-9999</v>
      </c>
      <c r="AE1165" s="80">
        <f t="shared" si="421"/>
        <v>0</v>
      </c>
      <c r="AF1165">
        <f t="shared" si="417"/>
        <v>-9999</v>
      </c>
      <c r="AG1165" s="106"/>
      <c r="AH1165">
        <f t="shared" si="408"/>
        <v>-4.7256811237064993E-4</v>
      </c>
      <c r="AI1165">
        <f t="shared" si="409"/>
        <v>1.2726506571333673</v>
      </c>
      <c r="AJ1165">
        <f t="shared" si="410"/>
        <v>-1.9192477769216735E-2</v>
      </c>
      <c r="AK1165">
        <f t="shared" si="411"/>
        <v>2.0177893546708442E-3</v>
      </c>
      <c r="AL1165">
        <f t="shared" si="412"/>
        <v>7.400504878085557E-3</v>
      </c>
      <c r="AM1165">
        <f t="shared" si="413"/>
        <v>3.7002693269247286E-3</v>
      </c>
      <c r="AN1165" s="80">
        <f t="shared" si="423"/>
        <v>5.5946847242161011E-3</v>
      </c>
      <c r="AO1165" s="80">
        <f t="shared" si="423"/>
        <v>5.5942288779216968E-3</v>
      </c>
      <c r="AP1165" s="80">
        <f t="shared" si="423"/>
        <v>5.5925569914601313E-3</v>
      </c>
      <c r="AQ1165" s="80">
        <f t="shared" si="423"/>
        <v>5.586425090611761E-3</v>
      </c>
      <c r="AR1165" s="80">
        <f t="shared" si="423"/>
        <v>5.5639354025405052E-3</v>
      </c>
      <c r="AS1165" s="80">
        <f t="shared" si="423"/>
        <v>5.4814510416755884E-3</v>
      </c>
      <c r="AT1165" s="80">
        <f t="shared" si="423"/>
        <v>5.1789273836108747E-3</v>
      </c>
      <c r="AU1165" s="80">
        <f t="shared" si="415"/>
        <v>4.0693807318081809E-3</v>
      </c>
    </row>
    <row r="1166" spans="26:48" x14ac:dyDescent="0.2">
      <c r="Z1166">
        <f t="shared" si="406"/>
        <v>0</v>
      </c>
      <c r="AA1166" s="80">
        <f t="shared" si="407"/>
        <v>3.4471155238050962E-3</v>
      </c>
      <c r="AB1166" s="80">
        <f t="shared" si="419"/>
        <v>-9999</v>
      </c>
      <c r="AC1166" s="80">
        <f t="shared" si="420"/>
        <v>0</v>
      </c>
      <c r="AD1166" s="80">
        <f t="shared" si="416"/>
        <v>-9999</v>
      </c>
      <c r="AE1166" s="80">
        <f t="shared" si="421"/>
        <v>0</v>
      </c>
      <c r="AF1166">
        <f t="shared" si="417"/>
        <v>-9999</v>
      </c>
      <c r="AG1166" s="106"/>
      <c r="AH1166">
        <f t="shared" si="408"/>
        <v>-4.7256811237064993E-4</v>
      </c>
      <c r="AI1166">
        <f t="shared" si="409"/>
        <v>1.2726506571333673</v>
      </c>
      <c r="AJ1166">
        <f t="shared" si="410"/>
        <v>-1.9192477769216735E-2</v>
      </c>
      <c r="AK1166">
        <f t="shared" si="411"/>
        <v>2.0177893546708442E-3</v>
      </c>
      <c r="AL1166">
        <f t="shared" si="412"/>
        <v>7.400504878085557E-3</v>
      </c>
      <c r="AM1166">
        <f t="shared" si="413"/>
        <v>3.7002693269247286E-3</v>
      </c>
      <c r="AN1166" s="80">
        <f t="shared" si="423"/>
        <v>5.5946847242161011E-3</v>
      </c>
      <c r="AO1166" s="80">
        <f t="shared" si="423"/>
        <v>5.5942288779216968E-3</v>
      </c>
      <c r="AP1166" s="80">
        <f t="shared" si="423"/>
        <v>5.5925569914601313E-3</v>
      </c>
      <c r="AQ1166" s="80">
        <f t="shared" si="423"/>
        <v>5.586425090611761E-3</v>
      </c>
      <c r="AR1166" s="80">
        <f t="shared" si="423"/>
        <v>5.5639354025405052E-3</v>
      </c>
      <c r="AS1166" s="80">
        <f t="shared" si="423"/>
        <v>5.4814510416755884E-3</v>
      </c>
      <c r="AT1166" s="80">
        <f t="shared" si="423"/>
        <v>5.1789273836108747E-3</v>
      </c>
      <c r="AU1166" s="80">
        <f t="shared" si="415"/>
        <v>4.0693807318081809E-3</v>
      </c>
    </row>
    <row r="1167" spans="26:48" x14ac:dyDescent="0.2">
      <c r="Z1167">
        <f t="shared" si="406"/>
        <v>0</v>
      </c>
      <c r="AA1167" s="80">
        <f t="shared" si="407"/>
        <v>3.4471155238050962E-3</v>
      </c>
      <c r="AB1167" s="80">
        <f t="shared" si="419"/>
        <v>-9999</v>
      </c>
      <c r="AC1167" s="80">
        <f t="shared" si="420"/>
        <v>0</v>
      </c>
      <c r="AD1167" s="80">
        <f t="shared" si="416"/>
        <v>-9999</v>
      </c>
      <c r="AE1167" s="80">
        <f t="shared" si="421"/>
        <v>0</v>
      </c>
      <c r="AF1167">
        <f t="shared" si="417"/>
        <v>-9999</v>
      </c>
      <c r="AG1167" s="106"/>
      <c r="AH1167">
        <f t="shared" si="408"/>
        <v>-4.7256811237064993E-4</v>
      </c>
      <c r="AI1167">
        <f t="shared" si="409"/>
        <v>1.2726506571333673</v>
      </c>
      <c r="AJ1167">
        <f t="shared" si="410"/>
        <v>-1.9192477769216735E-2</v>
      </c>
      <c r="AK1167">
        <f t="shared" si="411"/>
        <v>2.0177893546708442E-3</v>
      </c>
      <c r="AL1167">
        <f t="shared" si="412"/>
        <v>7.400504878085557E-3</v>
      </c>
      <c r="AM1167">
        <f t="shared" si="413"/>
        <v>3.7002693269247286E-3</v>
      </c>
      <c r="AN1167" s="80">
        <f t="shared" si="423"/>
        <v>5.5946847242161011E-3</v>
      </c>
      <c r="AO1167" s="80">
        <f t="shared" si="423"/>
        <v>5.5942288779216968E-3</v>
      </c>
      <c r="AP1167" s="80">
        <f t="shared" si="423"/>
        <v>5.5925569914601313E-3</v>
      </c>
      <c r="AQ1167" s="80">
        <f t="shared" si="423"/>
        <v>5.586425090611761E-3</v>
      </c>
      <c r="AR1167" s="80">
        <f t="shared" si="423"/>
        <v>5.5639354025405052E-3</v>
      </c>
      <c r="AS1167" s="80">
        <f t="shared" si="423"/>
        <v>5.4814510416755884E-3</v>
      </c>
      <c r="AT1167" s="80">
        <f t="shared" si="423"/>
        <v>5.1789273836108747E-3</v>
      </c>
      <c r="AU1167" s="80">
        <f t="shared" si="415"/>
        <v>4.0693807318081809E-3</v>
      </c>
    </row>
    <row r="1168" spans="26:48" x14ac:dyDescent="0.2">
      <c r="Z1168">
        <f t="shared" si="406"/>
        <v>0</v>
      </c>
      <c r="AA1168" s="80">
        <f t="shared" si="407"/>
        <v>3.4471155238050962E-3</v>
      </c>
      <c r="AB1168" s="80">
        <f t="shared" si="419"/>
        <v>-9999</v>
      </c>
      <c r="AC1168" s="80">
        <f t="shared" si="420"/>
        <v>0</v>
      </c>
      <c r="AD1168" s="80">
        <f t="shared" si="416"/>
        <v>-9999</v>
      </c>
      <c r="AE1168" s="80">
        <f t="shared" si="421"/>
        <v>0</v>
      </c>
      <c r="AF1168">
        <f t="shared" si="417"/>
        <v>-9999</v>
      </c>
      <c r="AG1168" s="106"/>
      <c r="AH1168">
        <f t="shared" si="408"/>
        <v>-4.7256811237064993E-4</v>
      </c>
      <c r="AI1168">
        <f t="shared" si="409"/>
        <v>1.2726506571333673</v>
      </c>
      <c r="AJ1168">
        <f t="shared" si="410"/>
        <v>-1.9192477769216735E-2</v>
      </c>
      <c r="AK1168">
        <f t="shared" si="411"/>
        <v>2.0177893546708442E-3</v>
      </c>
      <c r="AL1168">
        <f t="shared" si="412"/>
        <v>7.400504878085557E-3</v>
      </c>
      <c r="AM1168">
        <f t="shared" si="413"/>
        <v>3.7002693269247286E-3</v>
      </c>
      <c r="AN1168" s="80">
        <f t="shared" si="423"/>
        <v>5.5946847242161011E-3</v>
      </c>
      <c r="AO1168" s="80">
        <f t="shared" si="423"/>
        <v>5.5942288779216968E-3</v>
      </c>
      <c r="AP1168" s="80">
        <f t="shared" si="423"/>
        <v>5.5925569914601313E-3</v>
      </c>
      <c r="AQ1168" s="80">
        <f t="shared" si="423"/>
        <v>5.586425090611761E-3</v>
      </c>
      <c r="AR1168" s="80">
        <f t="shared" si="423"/>
        <v>5.5639354025405052E-3</v>
      </c>
      <c r="AS1168" s="80">
        <f t="shared" si="423"/>
        <v>5.4814510416755884E-3</v>
      </c>
      <c r="AT1168" s="80">
        <f t="shared" si="423"/>
        <v>5.1789273836108747E-3</v>
      </c>
      <c r="AU1168" s="80">
        <f t="shared" si="415"/>
        <v>4.0693807318081809E-3</v>
      </c>
    </row>
    <row r="1169" spans="26:64" x14ac:dyDescent="0.2">
      <c r="Z1169">
        <f t="shared" ref="Z1169:Z1232" si="424">F1169</f>
        <v>0</v>
      </c>
      <c r="AA1169" s="80">
        <f t="shared" ref="AA1169:AA1232" si="425">AB$3+AB$4*Z1169+AB$5*Z1169^2+AH1169</f>
        <v>3.4471155238050962E-3</v>
      </c>
      <c r="AB1169" s="80">
        <f t="shared" si="419"/>
        <v>-9999</v>
      </c>
      <c r="AC1169" s="80">
        <f t="shared" si="420"/>
        <v>0</v>
      </c>
      <c r="AD1169" s="80">
        <f t="shared" si="416"/>
        <v>-9999</v>
      </c>
      <c r="AE1169" s="80">
        <f t="shared" si="421"/>
        <v>0</v>
      </c>
      <c r="AF1169">
        <f t="shared" si="417"/>
        <v>-9999</v>
      </c>
      <c r="AG1169" s="106"/>
      <c r="AH1169">
        <f t="shared" ref="AH1169:AH1232" si="426">$AB$6*($AB$11/AI1169*AJ1169+$AB$12)</f>
        <v>-4.7256811237064993E-4</v>
      </c>
      <c r="AI1169">
        <f t="shared" ref="AI1169:AI1232" si="427">1+$AB$7*COS(AL1169)</f>
        <v>1.2726506571333673</v>
      </c>
      <c r="AJ1169">
        <f t="shared" ref="AJ1169:AJ1232" si="428">SIN(AL1169+RADIANS($AB$9))</f>
        <v>-1.9192477769216735E-2</v>
      </c>
      <c r="AK1169">
        <f t="shared" ref="AK1169:AK1232" si="429">$AB$7*SIN(AL1169)</f>
        <v>2.0177893546708442E-3</v>
      </c>
      <c r="AL1169">
        <f t="shared" ref="AL1169:AL1232" si="430">2*ATAN(AM1169)</f>
        <v>7.400504878085557E-3</v>
      </c>
      <c r="AM1169">
        <f t="shared" ref="AM1169:AM1232" si="431">SQRT((1+$AB$7)/(1-$AB$7))*TAN(AN1169/2)</f>
        <v>3.7002693269247286E-3</v>
      </c>
      <c r="AN1169" s="80">
        <f t="shared" ref="AN1169:AT1184" si="432">$AU1169+$AB$7*SIN(AO1169)</f>
        <v>5.5946847242161011E-3</v>
      </c>
      <c r="AO1169" s="80">
        <f t="shared" si="432"/>
        <v>5.5942288779216968E-3</v>
      </c>
      <c r="AP1169" s="80">
        <f t="shared" si="432"/>
        <v>5.5925569914601313E-3</v>
      </c>
      <c r="AQ1169" s="80">
        <f t="shared" si="432"/>
        <v>5.586425090611761E-3</v>
      </c>
      <c r="AR1169" s="80">
        <f t="shared" si="432"/>
        <v>5.5639354025405052E-3</v>
      </c>
      <c r="AS1169" s="80">
        <f t="shared" si="432"/>
        <v>5.4814510416755884E-3</v>
      </c>
      <c r="AT1169" s="80">
        <f t="shared" si="432"/>
        <v>5.1789273836108747E-3</v>
      </c>
      <c r="AU1169" s="80">
        <f t="shared" ref="AU1169:AU1232" si="433">RADIANS($AB$9)+$AB$18*(F1169-AB$15)</f>
        <v>4.0693807318081809E-3</v>
      </c>
    </row>
    <row r="1170" spans="26:64" x14ac:dyDescent="0.2">
      <c r="Z1170">
        <f t="shared" si="424"/>
        <v>0</v>
      </c>
      <c r="AA1170" s="80">
        <f t="shared" si="425"/>
        <v>3.4471155238050962E-3</v>
      </c>
      <c r="AB1170" s="80">
        <f t="shared" si="419"/>
        <v>-9999</v>
      </c>
      <c r="AC1170" s="80">
        <f t="shared" si="420"/>
        <v>0</v>
      </c>
      <c r="AD1170" s="80">
        <f t="shared" ref="AD1170:AD1233" si="434">IF(S1170&lt;&gt;0,G1170-AA1170, -9999)</f>
        <v>-9999</v>
      </c>
      <c r="AE1170" s="80">
        <f t="shared" si="421"/>
        <v>0</v>
      </c>
      <c r="AF1170">
        <f t="shared" ref="AF1170:AF1233" si="435">IF(S1170&lt;&gt;0,G1170-P1170, -9999)</f>
        <v>-9999</v>
      </c>
      <c r="AG1170" s="106"/>
      <c r="AH1170">
        <f t="shared" si="426"/>
        <v>-4.7256811237064993E-4</v>
      </c>
      <c r="AI1170">
        <f t="shared" si="427"/>
        <v>1.2726506571333673</v>
      </c>
      <c r="AJ1170">
        <f t="shared" si="428"/>
        <v>-1.9192477769216735E-2</v>
      </c>
      <c r="AK1170">
        <f t="shared" si="429"/>
        <v>2.0177893546708442E-3</v>
      </c>
      <c r="AL1170">
        <f t="shared" si="430"/>
        <v>7.400504878085557E-3</v>
      </c>
      <c r="AM1170">
        <f t="shared" si="431"/>
        <v>3.7002693269247286E-3</v>
      </c>
      <c r="AN1170" s="80">
        <f t="shared" si="432"/>
        <v>5.5946847242161011E-3</v>
      </c>
      <c r="AO1170" s="80">
        <f t="shared" si="432"/>
        <v>5.5942288779216968E-3</v>
      </c>
      <c r="AP1170" s="80">
        <f t="shared" si="432"/>
        <v>5.5925569914601313E-3</v>
      </c>
      <c r="AQ1170" s="80">
        <f t="shared" si="432"/>
        <v>5.586425090611761E-3</v>
      </c>
      <c r="AR1170" s="80">
        <f t="shared" si="432"/>
        <v>5.5639354025405052E-3</v>
      </c>
      <c r="AS1170" s="80">
        <f t="shared" si="432"/>
        <v>5.4814510416755884E-3</v>
      </c>
      <c r="AT1170" s="80">
        <f t="shared" si="432"/>
        <v>5.1789273836108747E-3</v>
      </c>
      <c r="AU1170" s="80">
        <f t="shared" si="433"/>
        <v>4.0693807318081809E-3</v>
      </c>
    </row>
    <row r="1171" spans="26:64" x14ac:dyDescent="0.2">
      <c r="Z1171">
        <f t="shared" si="424"/>
        <v>0</v>
      </c>
      <c r="AA1171" s="80">
        <f t="shared" si="425"/>
        <v>3.4471155238050962E-3</v>
      </c>
      <c r="AB1171" s="80">
        <f t="shared" si="419"/>
        <v>-9999</v>
      </c>
      <c r="AC1171" s="80">
        <f t="shared" si="420"/>
        <v>0</v>
      </c>
      <c r="AD1171" s="80">
        <f t="shared" si="434"/>
        <v>-9999</v>
      </c>
      <c r="AE1171" s="80">
        <f t="shared" si="421"/>
        <v>0</v>
      </c>
      <c r="AF1171">
        <f t="shared" si="435"/>
        <v>-9999</v>
      </c>
      <c r="AG1171" s="106"/>
      <c r="AH1171">
        <f t="shared" si="426"/>
        <v>-4.7256811237064993E-4</v>
      </c>
      <c r="AI1171">
        <f t="shared" si="427"/>
        <v>1.2726506571333673</v>
      </c>
      <c r="AJ1171">
        <f t="shared" si="428"/>
        <v>-1.9192477769216735E-2</v>
      </c>
      <c r="AK1171">
        <f t="shared" si="429"/>
        <v>2.0177893546708442E-3</v>
      </c>
      <c r="AL1171">
        <f t="shared" si="430"/>
        <v>7.400504878085557E-3</v>
      </c>
      <c r="AM1171">
        <f t="shared" si="431"/>
        <v>3.7002693269247286E-3</v>
      </c>
      <c r="AN1171" s="80">
        <f t="shared" si="432"/>
        <v>5.5946847242161011E-3</v>
      </c>
      <c r="AO1171" s="80">
        <f t="shared" si="432"/>
        <v>5.5942288779216968E-3</v>
      </c>
      <c r="AP1171" s="80">
        <f t="shared" si="432"/>
        <v>5.5925569914601313E-3</v>
      </c>
      <c r="AQ1171" s="80">
        <f t="shared" si="432"/>
        <v>5.586425090611761E-3</v>
      </c>
      <c r="AR1171" s="80">
        <f t="shared" si="432"/>
        <v>5.5639354025405052E-3</v>
      </c>
      <c r="AS1171" s="80">
        <f t="shared" si="432"/>
        <v>5.4814510416755884E-3</v>
      </c>
      <c r="AT1171" s="80">
        <f t="shared" si="432"/>
        <v>5.1789273836108747E-3</v>
      </c>
      <c r="AU1171" s="80">
        <f t="shared" si="433"/>
        <v>4.0693807318081809E-3</v>
      </c>
    </row>
    <row r="1172" spans="26:64" x14ac:dyDescent="0.2">
      <c r="Z1172">
        <f t="shared" si="424"/>
        <v>0</v>
      </c>
      <c r="AA1172" s="80">
        <f t="shared" si="425"/>
        <v>3.4471155238050962E-3</v>
      </c>
      <c r="AB1172" s="80">
        <f t="shared" si="419"/>
        <v>-9999</v>
      </c>
      <c r="AC1172" s="80">
        <f t="shared" si="420"/>
        <v>0</v>
      </c>
      <c r="AD1172" s="80">
        <f t="shared" si="434"/>
        <v>-9999</v>
      </c>
      <c r="AE1172" s="80">
        <f t="shared" si="421"/>
        <v>0</v>
      </c>
      <c r="AF1172">
        <f t="shared" si="435"/>
        <v>-9999</v>
      </c>
      <c r="AG1172" s="106"/>
      <c r="AH1172">
        <f t="shared" si="426"/>
        <v>-4.7256811237064993E-4</v>
      </c>
      <c r="AI1172">
        <f t="shared" si="427"/>
        <v>1.2726506571333673</v>
      </c>
      <c r="AJ1172">
        <f t="shared" si="428"/>
        <v>-1.9192477769216735E-2</v>
      </c>
      <c r="AK1172">
        <f t="shared" si="429"/>
        <v>2.0177893546708442E-3</v>
      </c>
      <c r="AL1172">
        <f t="shared" si="430"/>
        <v>7.400504878085557E-3</v>
      </c>
      <c r="AM1172">
        <f t="shared" si="431"/>
        <v>3.7002693269247286E-3</v>
      </c>
      <c r="AN1172" s="80">
        <f t="shared" si="432"/>
        <v>5.5946847242161011E-3</v>
      </c>
      <c r="AO1172" s="80">
        <f t="shared" si="432"/>
        <v>5.5942288779216968E-3</v>
      </c>
      <c r="AP1172" s="80">
        <f t="shared" si="432"/>
        <v>5.5925569914601313E-3</v>
      </c>
      <c r="AQ1172" s="80">
        <f t="shared" si="432"/>
        <v>5.586425090611761E-3</v>
      </c>
      <c r="AR1172" s="80">
        <f t="shared" si="432"/>
        <v>5.5639354025405052E-3</v>
      </c>
      <c r="AS1172" s="80">
        <f t="shared" si="432"/>
        <v>5.4814510416755884E-3</v>
      </c>
      <c r="AT1172" s="80">
        <f t="shared" si="432"/>
        <v>5.1789273836108747E-3</v>
      </c>
      <c r="AU1172" s="80">
        <f t="shared" si="433"/>
        <v>4.0693807318081809E-3</v>
      </c>
    </row>
    <row r="1173" spans="26:64" x14ac:dyDescent="0.2">
      <c r="Z1173">
        <f t="shared" si="424"/>
        <v>0</v>
      </c>
      <c r="AA1173" s="80">
        <f t="shared" si="425"/>
        <v>3.4471155238050962E-3</v>
      </c>
      <c r="AB1173" s="80">
        <f t="shared" si="419"/>
        <v>-9999</v>
      </c>
      <c r="AC1173" s="80">
        <f t="shared" si="420"/>
        <v>0</v>
      </c>
      <c r="AD1173" s="80">
        <f t="shared" si="434"/>
        <v>-9999</v>
      </c>
      <c r="AE1173" s="80">
        <f t="shared" si="421"/>
        <v>0</v>
      </c>
      <c r="AF1173">
        <f t="shared" si="435"/>
        <v>-9999</v>
      </c>
      <c r="AG1173" s="106"/>
      <c r="AH1173">
        <f t="shared" si="426"/>
        <v>-4.7256811237064993E-4</v>
      </c>
      <c r="AI1173">
        <f t="shared" si="427"/>
        <v>1.2726506571333673</v>
      </c>
      <c r="AJ1173">
        <f t="shared" si="428"/>
        <v>-1.9192477769216735E-2</v>
      </c>
      <c r="AK1173">
        <f t="shared" si="429"/>
        <v>2.0177893546708442E-3</v>
      </c>
      <c r="AL1173">
        <f t="shared" si="430"/>
        <v>7.400504878085557E-3</v>
      </c>
      <c r="AM1173">
        <f t="shared" si="431"/>
        <v>3.7002693269247286E-3</v>
      </c>
      <c r="AN1173" s="80">
        <f t="shared" si="432"/>
        <v>5.5946847242161011E-3</v>
      </c>
      <c r="AO1173" s="80">
        <f t="shared" si="432"/>
        <v>5.5942288779216968E-3</v>
      </c>
      <c r="AP1173" s="80">
        <f t="shared" si="432"/>
        <v>5.5925569914601313E-3</v>
      </c>
      <c r="AQ1173" s="80">
        <f t="shared" si="432"/>
        <v>5.586425090611761E-3</v>
      </c>
      <c r="AR1173" s="80">
        <f t="shared" si="432"/>
        <v>5.5639354025405052E-3</v>
      </c>
      <c r="AS1173" s="80">
        <f t="shared" si="432"/>
        <v>5.4814510416755884E-3</v>
      </c>
      <c r="AT1173" s="80">
        <f t="shared" si="432"/>
        <v>5.1789273836108747E-3</v>
      </c>
      <c r="AU1173" s="80">
        <f t="shared" si="433"/>
        <v>4.0693807318081809E-3</v>
      </c>
      <c r="AV1173" s="80"/>
      <c r="AW1173" s="80"/>
      <c r="AX1173" s="80"/>
      <c r="AY1173" s="80"/>
      <c r="AZ1173" s="80"/>
      <c r="BA1173" s="80"/>
      <c r="BB1173" s="80"/>
      <c r="BC1173" s="80"/>
      <c r="BD1173" s="80"/>
      <c r="BE1173" s="80"/>
      <c r="BF1173" s="80"/>
      <c r="BG1173" s="80"/>
      <c r="BH1173" s="80"/>
      <c r="BI1173" s="80"/>
      <c r="BJ1173" s="80"/>
      <c r="BK1173" s="80"/>
      <c r="BL1173" s="80"/>
    </row>
    <row r="1174" spans="26:64" x14ac:dyDescent="0.2">
      <c r="Z1174">
        <f t="shared" si="424"/>
        <v>0</v>
      </c>
      <c r="AA1174" s="80">
        <f t="shared" si="425"/>
        <v>3.4471155238050962E-3</v>
      </c>
      <c r="AB1174" s="80">
        <f t="shared" si="419"/>
        <v>-9999</v>
      </c>
      <c r="AC1174" s="80">
        <f t="shared" si="420"/>
        <v>0</v>
      </c>
      <c r="AD1174" s="80">
        <f t="shared" si="434"/>
        <v>-9999</v>
      </c>
      <c r="AE1174" s="80">
        <f t="shared" si="421"/>
        <v>0</v>
      </c>
      <c r="AF1174">
        <f t="shared" si="435"/>
        <v>-9999</v>
      </c>
      <c r="AG1174" s="106"/>
      <c r="AH1174">
        <f t="shared" si="426"/>
        <v>-4.7256811237064993E-4</v>
      </c>
      <c r="AI1174">
        <f t="shared" si="427"/>
        <v>1.2726506571333673</v>
      </c>
      <c r="AJ1174">
        <f t="shared" si="428"/>
        <v>-1.9192477769216735E-2</v>
      </c>
      <c r="AK1174">
        <f t="shared" si="429"/>
        <v>2.0177893546708442E-3</v>
      </c>
      <c r="AL1174">
        <f t="shared" si="430"/>
        <v>7.400504878085557E-3</v>
      </c>
      <c r="AM1174">
        <f t="shared" si="431"/>
        <v>3.7002693269247286E-3</v>
      </c>
      <c r="AN1174" s="80">
        <f t="shared" si="432"/>
        <v>5.5946847242161011E-3</v>
      </c>
      <c r="AO1174" s="80">
        <f t="shared" si="432"/>
        <v>5.5942288779216968E-3</v>
      </c>
      <c r="AP1174" s="80">
        <f t="shared" si="432"/>
        <v>5.5925569914601313E-3</v>
      </c>
      <c r="AQ1174" s="80">
        <f t="shared" si="432"/>
        <v>5.586425090611761E-3</v>
      </c>
      <c r="AR1174" s="80">
        <f t="shared" si="432"/>
        <v>5.5639354025405052E-3</v>
      </c>
      <c r="AS1174" s="80">
        <f t="shared" si="432"/>
        <v>5.4814510416755884E-3</v>
      </c>
      <c r="AT1174" s="80">
        <f t="shared" si="432"/>
        <v>5.1789273836108747E-3</v>
      </c>
      <c r="AU1174" s="80">
        <f t="shared" si="433"/>
        <v>4.0693807318081809E-3</v>
      </c>
    </row>
    <row r="1175" spans="26:64" x14ac:dyDescent="0.2">
      <c r="Z1175">
        <f t="shared" si="424"/>
        <v>0</v>
      </c>
      <c r="AA1175" s="80">
        <f t="shared" si="425"/>
        <v>3.4471155238050962E-3</v>
      </c>
      <c r="AB1175" s="80">
        <f t="shared" si="419"/>
        <v>-9999</v>
      </c>
      <c r="AC1175" s="80">
        <f t="shared" si="420"/>
        <v>0</v>
      </c>
      <c r="AD1175" s="80">
        <f t="shared" si="434"/>
        <v>-9999</v>
      </c>
      <c r="AE1175" s="80">
        <f t="shared" si="421"/>
        <v>0</v>
      </c>
      <c r="AF1175">
        <f t="shared" si="435"/>
        <v>-9999</v>
      </c>
      <c r="AG1175" s="106"/>
      <c r="AH1175">
        <f t="shared" si="426"/>
        <v>-4.7256811237064993E-4</v>
      </c>
      <c r="AI1175">
        <f t="shared" si="427"/>
        <v>1.2726506571333673</v>
      </c>
      <c r="AJ1175">
        <f t="shared" si="428"/>
        <v>-1.9192477769216735E-2</v>
      </c>
      <c r="AK1175">
        <f t="shared" si="429"/>
        <v>2.0177893546708442E-3</v>
      </c>
      <c r="AL1175">
        <f t="shared" si="430"/>
        <v>7.400504878085557E-3</v>
      </c>
      <c r="AM1175">
        <f t="shared" si="431"/>
        <v>3.7002693269247286E-3</v>
      </c>
      <c r="AN1175" s="80">
        <f t="shared" si="432"/>
        <v>5.5946847242161011E-3</v>
      </c>
      <c r="AO1175" s="80">
        <f t="shared" si="432"/>
        <v>5.5942288779216968E-3</v>
      </c>
      <c r="AP1175" s="80">
        <f t="shared" si="432"/>
        <v>5.5925569914601313E-3</v>
      </c>
      <c r="AQ1175" s="80">
        <f t="shared" si="432"/>
        <v>5.586425090611761E-3</v>
      </c>
      <c r="AR1175" s="80">
        <f t="shared" si="432"/>
        <v>5.5639354025405052E-3</v>
      </c>
      <c r="AS1175" s="80">
        <f t="shared" si="432"/>
        <v>5.4814510416755884E-3</v>
      </c>
      <c r="AT1175" s="80">
        <f t="shared" si="432"/>
        <v>5.1789273836108747E-3</v>
      </c>
      <c r="AU1175" s="80">
        <f t="shared" si="433"/>
        <v>4.0693807318081809E-3</v>
      </c>
    </row>
    <row r="1176" spans="26:64" x14ac:dyDescent="0.2">
      <c r="Z1176">
        <f t="shared" si="424"/>
        <v>0</v>
      </c>
      <c r="AA1176" s="80">
        <f t="shared" si="425"/>
        <v>3.4471155238050962E-3</v>
      </c>
      <c r="AB1176" s="80">
        <f t="shared" si="419"/>
        <v>-9999</v>
      </c>
      <c r="AC1176" s="80">
        <f t="shared" si="420"/>
        <v>0</v>
      </c>
      <c r="AD1176" s="80">
        <f t="shared" si="434"/>
        <v>-9999</v>
      </c>
      <c r="AE1176" s="80">
        <f t="shared" si="421"/>
        <v>0</v>
      </c>
      <c r="AF1176">
        <f t="shared" si="435"/>
        <v>-9999</v>
      </c>
      <c r="AG1176" s="106"/>
      <c r="AH1176">
        <f t="shared" si="426"/>
        <v>-4.7256811237064993E-4</v>
      </c>
      <c r="AI1176">
        <f t="shared" si="427"/>
        <v>1.2726506571333673</v>
      </c>
      <c r="AJ1176">
        <f t="shared" si="428"/>
        <v>-1.9192477769216735E-2</v>
      </c>
      <c r="AK1176">
        <f t="shared" si="429"/>
        <v>2.0177893546708442E-3</v>
      </c>
      <c r="AL1176">
        <f t="shared" si="430"/>
        <v>7.400504878085557E-3</v>
      </c>
      <c r="AM1176">
        <f t="shared" si="431"/>
        <v>3.7002693269247286E-3</v>
      </c>
      <c r="AN1176" s="80">
        <f t="shared" si="432"/>
        <v>5.5946847242161011E-3</v>
      </c>
      <c r="AO1176" s="80">
        <f t="shared" si="432"/>
        <v>5.5942288779216968E-3</v>
      </c>
      <c r="AP1176" s="80">
        <f t="shared" si="432"/>
        <v>5.5925569914601313E-3</v>
      </c>
      <c r="AQ1176" s="80">
        <f t="shared" si="432"/>
        <v>5.586425090611761E-3</v>
      </c>
      <c r="AR1176" s="80">
        <f t="shared" si="432"/>
        <v>5.5639354025405052E-3</v>
      </c>
      <c r="AS1176" s="80">
        <f t="shared" si="432"/>
        <v>5.4814510416755884E-3</v>
      </c>
      <c r="AT1176" s="80">
        <f t="shared" si="432"/>
        <v>5.1789273836108747E-3</v>
      </c>
      <c r="AU1176" s="80">
        <f t="shared" si="433"/>
        <v>4.0693807318081809E-3</v>
      </c>
    </row>
    <row r="1177" spans="26:64" x14ac:dyDescent="0.2">
      <c r="Z1177">
        <f t="shared" si="424"/>
        <v>0</v>
      </c>
      <c r="AA1177" s="80">
        <f t="shared" si="425"/>
        <v>3.4471155238050962E-3</v>
      </c>
      <c r="AB1177" s="80">
        <f t="shared" si="419"/>
        <v>-9999</v>
      </c>
      <c r="AC1177" s="80">
        <f t="shared" si="420"/>
        <v>0</v>
      </c>
      <c r="AD1177" s="80">
        <f t="shared" si="434"/>
        <v>-9999</v>
      </c>
      <c r="AE1177" s="80">
        <f t="shared" si="421"/>
        <v>0</v>
      </c>
      <c r="AF1177">
        <f t="shared" si="435"/>
        <v>-9999</v>
      </c>
      <c r="AG1177" s="106"/>
      <c r="AH1177">
        <f t="shared" si="426"/>
        <v>-4.7256811237064993E-4</v>
      </c>
      <c r="AI1177">
        <f t="shared" si="427"/>
        <v>1.2726506571333673</v>
      </c>
      <c r="AJ1177">
        <f t="shared" si="428"/>
        <v>-1.9192477769216735E-2</v>
      </c>
      <c r="AK1177">
        <f t="shared" si="429"/>
        <v>2.0177893546708442E-3</v>
      </c>
      <c r="AL1177">
        <f t="shared" si="430"/>
        <v>7.400504878085557E-3</v>
      </c>
      <c r="AM1177">
        <f t="shared" si="431"/>
        <v>3.7002693269247286E-3</v>
      </c>
      <c r="AN1177" s="80">
        <f t="shared" si="432"/>
        <v>5.5946847242161011E-3</v>
      </c>
      <c r="AO1177" s="80">
        <f t="shared" si="432"/>
        <v>5.5942288779216968E-3</v>
      </c>
      <c r="AP1177" s="80">
        <f t="shared" si="432"/>
        <v>5.5925569914601313E-3</v>
      </c>
      <c r="AQ1177" s="80">
        <f t="shared" si="432"/>
        <v>5.586425090611761E-3</v>
      </c>
      <c r="AR1177" s="80">
        <f t="shared" si="432"/>
        <v>5.5639354025405052E-3</v>
      </c>
      <c r="AS1177" s="80">
        <f t="shared" si="432"/>
        <v>5.4814510416755884E-3</v>
      </c>
      <c r="AT1177" s="80">
        <f t="shared" si="432"/>
        <v>5.1789273836108747E-3</v>
      </c>
      <c r="AU1177" s="80">
        <f t="shared" si="433"/>
        <v>4.0693807318081809E-3</v>
      </c>
    </row>
    <row r="1178" spans="26:64" x14ac:dyDescent="0.2">
      <c r="Z1178">
        <f t="shared" si="424"/>
        <v>0</v>
      </c>
      <c r="AA1178" s="80">
        <f t="shared" si="425"/>
        <v>3.4471155238050962E-3</v>
      </c>
      <c r="AB1178" s="80">
        <f t="shared" si="419"/>
        <v>-9999</v>
      </c>
      <c r="AC1178" s="80">
        <f t="shared" si="420"/>
        <v>0</v>
      </c>
      <c r="AD1178" s="80">
        <f t="shared" si="434"/>
        <v>-9999</v>
      </c>
      <c r="AE1178" s="80">
        <f t="shared" si="421"/>
        <v>0</v>
      </c>
      <c r="AF1178">
        <f t="shared" si="435"/>
        <v>-9999</v>
      </c>
      <c r="AG1178" s="106"/>
      <c r="AH1178">
        <f t="shared" si="426"/>
        <v>-4.7256811237064993E-4</v>
      </c>
      <c r="AI1178">
        <f t="shared" si="427"/>
        <v>1.2726506571333673</v>
      </c>
      <c r="AJ1178">
        <f t="shared" si="428"/>
        <v>-1.9192477769216735E-2</v>
      </c>
      <c r="AK1178">
        <f t="shared" si="429"/>
        <v>2.0177893546708442E-3</v>
      </c>
      <c r="AL1178">
        <f t="shared" si="430"/>
        <v>7.400504878085557E-3</v>
      </c>
      <c r="AM1178">
        <f t="shared" si="431"/>
        <v>3.7002693269247286E-3</v>
      </c>
      <c r="AN1178" s="80">
        <f t="shared" si="432"/>
        <v>5.5946847242161011E-3</v>
      </c>
      <c r="AO1178" s="80">
        <f t="shared" si="432"/>
        <v>5.5942288779216968E-3</v>
      </c>
      <c r="AP1178" s="80">
        <f t="shared" si="432"/>
        <v>5.5925569914601313E-3</v>
      </c>
      <c r="AQ1178" s="80">
        <f t="shared" si="432"/>
        <v>5.586425090611761E-3</v>
      </c>
      <c r="AR1178" s="80">
        <f t="shared" si="432"/>
        <v>5.5639354025405052E-3</v>
      </c>
      <c r="AS1178" s="80">
        <f t="shared" si="432"/>
        <v>5.4814510416755884E-3</v>
      </c>
      <c r="AT1178" s="80">
        <f t="shared" si="432"/>
        <v>5.1789273836108747E-3</v>
      </c>
      <c r="AU1178" s="80">
        <f t="shared" si="433"/>
        <v>4.0693807318081809E-3</v>
      </c>
    </row>
    <row r="1179" spans="26:64" x14ac:dyDescent="0.2">
      <c r="Z1179">
        <f t="shared" si="424"/>
        <v>0</v>
      </c>
      <c r="AA1179" s="80">
        <f t="shared" si="425"/>
        <v>3.4471155238050962E-3</v>
      </c>
      <c r="AB1179" s="80">
        <f t="shared" si="419"/>
        <v>-9999</v>
      </c>
      <c r="AC1179" s="80">
        <f t="shared" si="420"/>
        <v>0</v>
      </c>
      <c r="AD1179" s="80">
        <f t="shared" si="434"/>
        <v>-9999</v>
      </c>
      <c r="AE1179" s="80">
        <f t="shared" si="421"/>
        <v>0</v>
      </c>
      <c r="AF1179">
        <f t="shared" si="435"/>
        <v>-9999</v>
      </c>
      <c r="AG1179" s="106"/>
      <c r="AH1179">
        <f t="shared" si="426"/>
        <v>-4.7256811237064993E-4</v>
      </c>
      <c r="AI1179">
        <f t="shared" si="427"/>
        <v>1.2726506571333673</v>
      </c>
      <c r="AJ1179">
        <f t="shared" si="428"/>
        <v>-1.9192477769216735E-2</v>
      </c>
      <c r="AK1179">
        <f t="shared" si="429"/>
        <v>2.0177893546708442E-3</v>
      </c>
      <c r="AL1179">
        <f t="shared" si="430"/>
        <v>7.400504878085557E-3</v>
      </c>
      <c r="AM1179">
        <f t="shared" si="431"/>
        <v>3.7002693269247286E-3</v>
      </c>
      <c r="AN1179" s="80">
        <f t="shared" si="432"/>
        <v>5.5946847242161011E-3</v>
      </c>
      <c r="AO1179" s="80">
        <f t="shared" si="432"/>
        <v>5.5942288779216968E-3</v>
      </c>
      <c r="AP1179" s="80">
        <f t="shared" si="432"/>
        <v>5.5925569914601313E-3</v>
      </c>
      <c r="AQ1179" s="80">
        <f t="shared" si="432"/>
        <v>5.586425090611761E-3</v>
      </c>
      <c r="AR1179" s="80">
        <f t="shared" si="432"/>
        <v>5.5639354025405052E-3</v>
      </c>
      <c r="AS1179" s="80">
        <f t="shared" si="432"/>
        <v>5.4814510416755884E-3</v>
      </c>
      <c r="AT1179" s="80">
        <f t="shared" si="432"/>
        <v>5.1789273836108747E-3</v>
      </c>
      <c r="AU1179" s="80">
        <f t="shared" si="433"/>
        <v>4.0693807318081809E-3</v>
      </c>
    </row>
    <row r="1180" spans="26:64" x14ac:dyDescent="0.2">
      <c r="Z1180">
        <f t="shared" si="424"/>
        <v>0</v>
      </c>
      <c r="AA1180" s="80">
        <f t="shared" si="425"/>
        <v>3.4471155238050962E-3</v>
      </c>
      <c r="AB1180" s="80">
        <f t="shared" si="419"/>
        <v>-9999</v>
      </c>
      <c r="AC1180" s="80">
        <f t="shared" si="420"/>
        <v>0</v>
      </c>
      <c r="AD1180" s="80">
        <f t="shared" si="434"/>
        <v>-9999</v>
      </c>
      <c r="AE1180" s="80">
        <f t="shared" si="421"/>
        <v>0</v>
      </c>
      <c r="AF1180">
        <f t="shared" si="435"/>
        <v>-9999</v>
      </c>
      <c r="AG1180" s="106"/>
      <c r="AH1180">
        <f t="shared" si="426"/>
        <v>-4.7256811237064993E-4</v>
      </c>
      <c r="AI1180">
        <f t="shared" si="427"/>
        <v>1.2726506571333673</v>
      </c>
      <c r="AJ1180">
        <f t="shared" si="428"/>
        <v>-1.9192477769216735E-2</v>
      </c>
      <c r="AK1180">
        <f t="shared" si="429"/>
        <v>2.0177893546708442E-3</v>
      </c>
      <c r="AL1180">
        <f t="shared" si="430"/>
        <v>7.400504878085557E-3</v>
      </c>
      <c r="AM1180">
        <f t="shared" si="431"/>
        <v>3.7002693269247286E-3</v>
      </c>
      <c r="AN1180" s="80">
        <f t="shared" si="432"/>
        <v>5.5946847242161011E-3</v>
      </c>
      <c r="AO1180" s="80">
        <f t="shared" si="432"/>
        <v>5.5942288779216968E-3</v>
      </c>
      <c r="AP1180" s="80">
        <f t="shared" si="432"/>
        <v>5.5925569914601313E-3</v>
      </c>
      <c r="AQ1180" s="80">
        <f t="shared" si="432"/>
        <v>5.586425090611761E-3</v>
      </c>
      <c r="AR1180" s="80">
        <f t="shared" si="432"/>
        <v>5.5639354025405052E-3</v>
      </c>
      <c r="AS1180" s="80">
        <f t="shared" si="432"/>
        <v>5.4814510416755884E-3</v>
      </c>
      <c r="AT1180" s="80">
        <f t="shared" si="432"/>
        <v>5.1789273836108747E-3</v>
      </c>
      <c r="AU1180" s="80">
        <f t="shared" si="433"/>
        <v>4.0693807318081809E-3</v>
      </c>
    </row>
    <row r="1181" spans="26:64" x14ac:dyDescent="0.2">
      <c r="Z1181">
        <f t="shared" si="424"/>
        <v>0</v>
      </c>
      <c r="AA1181" s="80">
        <f t="shared" si="425"/>
        <v>3.4471155238050962E-3</v>
      </c>
      <c r="AB1181" s="80">
        <f t="shared" si="419"/>
        <v>-9999</v>
      </c>
      <c r="AC1181" s="80">
        <f t="shared" si="420"/>
        <v>0</v>
      </c>
      <c r="AD1181" s="80">
        <f t="shared" si="434"/>
        <v>-9999</v>
      </c>
      <c r="AE1181" s="80">
        <f t="shared" si="421"/>
        <v>0</v>
      </c>
      <c r="AF1181">
        <f t="shared" si="435"/>
        <v>-9999</v>
      </c>
      <c r="AG1181" s="106"/>
      <c r="AH1181">
        <f t="shared" si="426"/>
        <v>-4.7256811237064993E-4</v>
      </c>
      <c r="AI1181">
        <f t="shared" si="427"/>
        <v>1.2726506571333673</v>
      </c>
      <c r="AJ1181">
        <f t="shared" si="428"/>
        <v>-1.9192477769216735E-2</v>
      </c>
      <c r="AK1181">
        <f t="shared" si="429"/>
        <v>2.0177893546708442E-3</v>
      </c>
      <c r="AL1181">
        <f t="shared" si="430"/>
        <v>7.400504878085557E-3</v>
      </c>
      <c r="AM1181">
        <f t="shared" si="431"/>
        <v>3.7002693269247286E-3</v>
      </c>
      <c r="AN1181" s="80">
        <f t="shared" si="432"/>
        <v>5.5946847242161011E-3</v>
      </c>
      <c r="AO1181" s="80">
        <f t="shared" si="432"/>
        <v>5.5942288779216968E-3</v>
      </c>
      <c r="AP1181" s="80">
        <f t="shared" si="432"/>
        <v>5.5925569914601313E-3</v>
      </c>
      <c r="AQ1181" s="80">
        <f t="shared" si="432"/>
        <v>5.586425090611761E-3</v>
      </c>
      <c r="AR1181" s="80">
        <f t="shared" si="432"/>
        <v>5.5639354025405052E-3</v>
      </c>
      <c r="AS1181" s="80">
        <f t="shared" si="432"/>
        <v>5.4814510416755884E-3</v>
      </c>
      <c r="AT1181" s="80">
        <f t="shared" si="432"/>
        <v>5.1789273836108747E-3</v>
      </c>
      <c r="AU1181" s="80">
        <f t="shared" si="433"/>
        <v>4.0693807318081809E-3</v>
      </c>
    </row>
    <row r="1182" spans="26:64" x14ac:dyDescent="0.2">
      <c r="Z1182">
        <f t="shared" si="424"/>
        <v>0</v>
      </c>
      <c r="AA1182" s="80">
        <f t="shared" si="425"/>
        <v>3.4471155238050962E-3</v>
      </c>
      <c r="AB1182" s="80">
        <f t="shared" si="419"/>
        <v>-9999</v>
      </c>
      <c r="AC1182" s="80">
        <f t="shared" si="420"/>
        <v>0</v>
      </c>
      <c r="AD1182" s="80">
        <f t="shared" si="434"/>
        <v>-9999</v>
      </c>
      <c r="AE1182" s="80">
        <f t="shared" si="421"/>
        <v>0</v>
      </c>
      <c r="AF1182">
        <f t="shared" si="435"/>
        <v>-9999</v>
      </c>
      <c r="AG1182" s="106"/>
      <c r="AH1182">
        <f t="shared" si="426"/>
        <v>-4.7256811237064993E-4</v>
      </c>
      <c r="AI1182">
        <f t="shared" si="427"/>
        <v>1.2726506571333673</v>
      </c>
      <c r="AJ1182">
        <f t="shared" si="428"/>
        <v>-1.9192477769216735E-2</v>
      </c>
      <c r="AK1182">
        <f t="shared" si="429"/>
        <v>2.0177893546708442E-3</v>
      </c>
      <c r="AL1182">
        <f t="shared" si="430"/>
        <v>7.400504878085557E-3</v>
      </c>
      <c r="AM1182">
        <f t="shared" si="431"/>
        <v>3.7002693269247286E-3</v>
      </c>
      <c r="AN1182" s="80">
        <f t="shared" si="432"/>
        <v>5.5946847242161011E-3</v>
      </c>
      <c r="AO1182" s="80">
        <f t="shared" si="432"/>
        <v>5.5942288779216968E-3</v>
      </c>
      <c r="AP1182" s="80">
        <f t="shared" si="432"/>
        <v>5.5925569914601313E-3</v>
      </c>
      <c r="AQ1182" s="80">
        <f t="shared" si="432"/>
        <v>5.586425090611761E-3</v>
      </c>
      <c r="AR1182" s="80">
        <f t="shared" si="432"/>
        <v>5.5639354025405052E-3</v>
      </c>
      <c r="AS1182" s="80">
        <f t="shared" si="432"/>
        <v>5.4814510416755884E-3</v>
      </c>
      <c r="AT1182" s="80">
        <f t="shared" si="432"/>
        <v>5.1789273836108747E-3</v>
      </c>
      <c r="AU1182" s="80">
        <f t="shared" si="433"/>
        <v>4.0693807318081809E-3</v>
      </c>
    </row>
    <row r="1183" spans="26:64" x14ac:dyDescent="0.2">
      <c r="Z1183">
        <f t="shared" si="424"/>
        <v>0</v>
      </c>
      <c r="AA1183" s="80">
        <f t="shared" si="425"/>
        <v>3.4471155238050962E-3</v>
      </c>
      <c r="AB1183" s="80">
        <f t="shared" si="419"/>
        <v>-9999</v>
      </c>
      <c r="AC1183" s="80">
        <f t="shared" si="420"/>
        <v>0</v>
      </c>
      <c r="AD1183" s="80">
        <f t="shared" si="434"/>
        <v>-9999</v>
      </c>
      <c r="AE1183" s="80">
        <f t="shared" si="421"/>
        <v>0</v>
      </c>
      <c r="AF1183">
        <f t="shared" si="435"/>
        <v>-9999</v>
      </c>
      <c r="AG1183" s="106"/>
      <c r="AH1183">
        <f t="shared" si="426"/>
        <v>-4.7256811237064993E-4</v>
      </c>
      <c r="AI1183">
        <f t="shared" si="427"/>
        <v>1.2726506571333673</v>
      </c>
      <c r="AJ1183">
        <f t="shared" si="428"/>
        <v>-1.9192477769216735E-2</v>
      </c>
      <c r="AK1183">
        <f t="shared" si="429"/>
        <v>2.0177893546708442E-3</v>
      </c>
      <c r="AL1183">
        <f t="shared" si="430"/>
        <v>7.400504878085557E-3</v>
      </c>
      <c r="AM1183">
        <f t="shared" si="431"/>
        <v>3.7002693269247286E-3</v>
      </c>
      <c r="AN1183" s="80">
        <f t="shared" si="432"/>
        <v>5.5946847242161011E-3</v>
      </c>
      <c r="AO1183" s="80">
        <f t="shared" si="432"/>
        <v>5.5942288779216968E-3</v>
      </c>
      <c r="AP1183" s="80">
        <f t="shared" si="432"/>
        <v>5.5925569914601313E-3</v>
      </c>
      <c r="AQ1183" s="80">
        <f t="shared" si="432"/>
        <v>5.586425090611761E-3</v>
      </c>
      <c r="AR1183" s="80">
        <f t="shared" si="432"/>
        <v>5.5639354025405052E-3</v>
      </c>
      <c r="AS1183" s="80">
        <f t="shared" si="432"/>
        <v>5.4814510416755884E-3</v>
      </c>
      <c r="AT1183" s="80">
        <f t="shared" si="432"/>
        <v>5.1789273836108747E-3</v>
      </c>
      <c r="AU1183" s="80">
        <f t="shared" si="433"/>
        <v>4.0693807318081809E-3</v>
      </c>
    </row>
    <row r="1184" spans="26:64" x14ac:dyDescent="0.2">
      <c r="Z1184">
        <f t="shared" si="424"/>
        <v>0</v>
      </c>
      <c r="AA1184" s="80">
        <f t="shared" si="425"/>
        <v>3.4471155238050962E-3</v>
      </c>
      <c r="AB1184" s="80">
        <f t="shared" si="419"/>
        <v>-9999</v>
      </c>
      <c r="AC1184" s="80">
        <f t="shared" si="420"/>
        <v>0</v>
      </c>
      <c r="AD1184" s="80">
        <f t="shared" si="434"/>
        <v>-9999</v>
      </c>
      <c r="AE1184" s="80">
        <f t="shared" si="421"/>
        <v>0</v>
      </c>
      <c r="AF1184">
        <f t="shared" si="435"/>
        <v>-9999</v>
      </c>
      <c r="AG1184" s="106"/>
      <c r="AH1184">
        <f t="shared" si="426"/>
        <v>-4.7256811237064993E-4</v>
      </c>
      <c r="AI1184">
        <f t="shared" si="427"/>
        <v>1.2726506571333673</v>
      </c>
      <c r="AJ1184">
        <f t="shared" si="428"/>
        <v>-1.9192477769216735E-2</v>
      </c>
      <c r="AK1184">
        <f t="shared" si="429"/>
        <v>2.0177893546708442E-3</v>
      </c>
      <c r="AL1184">
        <f t="shared" si="430"/>
        <v>7.400504878085557E-3</v>
      </c>
      <c r="AM1184">
        <f t="shared" si="431"/>
        <v>3.7002693269247286E-3</v>
      </c>
      <c r="AN1184" s="80">
        <f t="shared" si="432"/>
        <v>5.5946847242161011E-3</v>
      </c>
      <c r="AO1184" s="80">
        <f t="shared" si="432"/>
        <v>5.5942288779216968E-3</v>
      </c>
      <c r="AP1184" s="80">
        <f t="shared" si="432"/>
        <v>5.5925569914601313E-3</v>
      </c>
      <c r="AQ1184" s="80">
        <f t="shared" si="432"/>
        <v>5.586425090611761E-3</v>
      </c>
      <c r="AR1184" s="80">
        <f t="shared" si="432"/>
        <v>5.5639354025405052E-3</v>
      </c>
      <c r="AS1184" s="80">
        <f t="shared" si="432"/>
        <v>5.4814510416755884E-3</v>
      </c>
      <c r="AT1184" s="80">
        <f t="shared" si="432"/>
        <v>5.1789273836108747E-3</v>
      </c>
      <c r="AU1184" s="80">
        <f t="shared" si="433"/>
        <v>4.0693807318081809E-3</v>
      </c>
    </row>
    <row r="1185" spans="26:48" x14ac:dyDescent="0.2">
      <c r="Z1185">
        <f t="shared" si="424"/>
        <v>0</v>
      </c>
      <c r="AA1185" s="80">
        <f t="shared" si="425"/>
        <v>3.4471155238050962E-3</v>
      </c>
      <c r="AB1185" s="80">
        <f t="shared" si="419"/>
        <v>-9999</v>
      </c>
      <c r="AC1185" s="80">
        <f t="shared" si="420"/>
        <v>0</v>
      </c>
      <c r="AD1185" s="80">
        <f t="shared" si="434"/>
        <v>-9999</v>
      </c>
      <c r="AE1185" s="80">
        <f t="shared" si="421"/>
        <v>0</v>
      </c>
      <c r="AF1185">
        <f t="shared" si="435"/>
        <v>-9999</v>
      </c>
      <c r="AG1185" s="106"/>
      <c r="AH1185">
        <f t="shared" si="426"/>
        <v>-4.7256811237064993E-4</v>
      </c>
      <c r="AI1185">
        <f t="shared" si="427"/>
        <v>1.2726506571333673</v>
      </c>
      <c r="AJ1185">
        <f t="shared" si="428"/>
        <v>-1.9192477769216735E-2</v>
      </c>
      <c r="AK1185">
        <f t="shared" si="429"/>
        <v>2.0177893546708442E-3</v>
      </c>
      <c r="AL1185">
        <f t="shared" si="430"/>
        <v>7.400504878085557E-3</v>
      </c>
      <c r="AM1185">
        <f t="shared" si="431"/>
        <v>3.7002693269247286E-3</v>
      </c>
      <c r="AN1185" s="80">
        <f t="shared" ref="AN1185:AT1200" si="436">$AU1185+$AB$7*SIN(AO1185)</f>
        <v>5.5946847242161011E-3</v>
      </c>
      <c r="AO1185" s="80">
        <f t="shared" si="436"/>
        <v>5.5942288779216968E-3</v>
      </c>
      <c r="AP1185" s="80">
        <f t="shared" si="436"/>
        <v>5.5925569914601313E-3</v>
      </c>
      <c r="AQ1185" s="80">
        <f t="shared" si="436"/>
        <v>5.586425090611761E-3</v>
      </c>
      <c r="AR1185" s="80">
        <f t="shared" si="436"/>
        <v>5.5639354025405052E-3</v>
      </c>
      <c r="AS1185" s="80">
        <f t="shared" si="436"/>
        <v>5.4814510416755884E-3</v>
      </c>
      <c r="AT1185" s="80">
        <f t="shared" si="436"/>
        <v>5.1789273836108747E-3</v>
      </c>
      <c r="AU1185" s="80">
        <f t="shared" si="433"/>
        <v>4.0693807318081809E-3</v>
      </c>
    </row>
    <row r="1186" spans="26:48" x14ac:dyDescent="0.2">
      <c r="Z1186">
        <f t="shared" si="424"/>
        <v>0</v>
      </c>
      <c r="AA1186" s="80">
        <f t="shared" si="425"/>
        <v>3.4471155238050962E-3</v>
      </c>
      <c r="AB1186" s="80">
        <f t="shared" si="419"/>
        <v>-9999</v>
      </c>
      <c r="AC1186" s="80">
        <f t="shared" si="420"/>
        <v>0</v>
      </c>
      <c r="AD1186" s="80">
        <f t="shared" si="434"/>
        <v>-9999</v>
      </c>
      <c r="AE1186" s="80">
        <f t="shared" si="421"/>
        <v>0</v>
      </c>
      <c r="AF1186">
        <f t="shared" si="435"/>
        <v>-9999</v>
      </c>
      <c r="AG1186" s="106"/>
      <c r="AH1186">
        <f t="shared" si="426"/>
        <v>-4.7256811237064993E-4</v>
      </c>
      <c r="AI1186">
        <f t="shared" si="427"/>
        <v>1.2726506571333673</v>
      </c>
      <c r="AJ1186">
        <f t="shared" si="428"/>
        <v>-1.9192477769216735E-2</v>
      </c>
      <c r="AK1186">
        <f t="shared" si="429"/>
        <v>2.0177893546708442E-3</v>
      </c>
      <c r="AL1186">
        <f t="shared" si="430"/>
        <v>7.400504878085557E-3</v>
      </c>
      <c r="AM1186">
        <f t="shared" si="431"/>
        <v>3.7002693269247286E-3</v>
      </c>
      <c r="AN1186" s="80">
        <f t="shared" si="436"/>
        <v>5.5946847242161011E-3</v>
      </c>
      <c r="AO1186" s="80">
        <f t="shared" si="436"/>
        <v>5.5942288779216968E-3</v>
      </c>
      <c r="AP1186" s="80">
        <f t="shared" si="436"/>
        <v>5.5925569914601313E-3</v>
      </c>
      <c r="AQ1186" s="80">
        <f t="shared" si="436"/>
        <v>5.586425090611761E-3</v>
      </c>
      <c r="AR1186" s="80">
        <f t="shared" si="436"/>
        <v>5.5639354025405052E-3</v>
      </c>
      <c r="AS1186" s="80">
        <f t="shared" si="436"/>
        <v>5.4814510416755884E-3</v>
      </c>
      <c r="AT1186" s="80">
        <f t="shared" si="436"/>
        <v>5.1789273836108747E-3</v>
      </c>
      <c r="AU1186" s="80">
        <f t="shared" si="433"/>
        <v>4.0693807318081809E-3</v>
      </c>
      <c r="AV1186" s="80"/>
    </row>
    <row r="1187" spans="26:48" x14ac:dyDescent="0.2">
      <c r="Z1187">
        <f t="shared" si="424"/>
        <v>0</v>
      </c>
      <c r="AA1187" s="80">
        <f t="shared" si="425"/>
        <v>3.4471155238050962E-3</v>
      </c>
      <c r="AB1187" s="80">
        <f t="shared" ref="AB1187:AB1250" si="437">IF(S1187&lt;&gt;0,G1187-AH1187, -9999)</f>
        <v>-9999</v>
      </c>
      <c r="AC1187" s="80">
        <f t="shared" ref="AC1187:AC1250" si="438">+G1187-P1187</f>
        <v>0</v>
      </c>
      <c r="AD1187" s="80">
        <f t="shared" si="434"/>
        <v>-9999</v>
      </c>
      <c r="AE1187" s="80">
        <f t="shared" ref="AE1187:AE1250" si="439">+(G1187-AA1187)^2*S1187</f>
        <v>0</v>
      </c>
      <c r="AF1187">
        <f t="shared" si="435"/>
        <v>-9999</v>
      </c>
      <c r="AG1187" s="106"/>
      <c r="AH1187">
        <f t="shared" si="426"/>
        <v>-4.7256811237064993E-4</v>
      </c>
      <c r="AI1187">
        <f t="shared" si="427"/>
        <v>1.2726506571333673</v>
      </c>
      <c r="AJ1187">
        <f t="shared" si="428"/>
        <v>-1.9192477769216735E-2</v>
      </c>
      <c r="AK1187">
        <f t="shared" si="429"/>
        <v>2.0177893546708442E-3</v>
      </c>
      <c r="AL1187">
        <f t="shared" si="430"/>
        <v>7.400504878085557E-3</v>
      </c>
      <c r="AM1187">
        <f t="shared" si="431"/>
        <v>3.7002693269247286E-3</v>
      </c>
      <c r="AN1187" s="80">
        <f t="shared" si="436"/>
        <v>5.5946847242161011E-3</v>
      </c>
      <c r="AO1187" s="80">
        <f t="shared" si="436"/>
        <v>5.5942288779216968E-3</v>
      </c>
      <c r="AP1187" s="80">
        <f t="shared" si="436"/>
        <v>5.5925569914601313E-3</v>
      </c>
      <c r="AQ1187" s="80">
        <f t="shared" si="436"/>
        <v>5.586425090611761E-3</v>
      </c>
      <c r="AR1187" s="80">
        <f t="shared" si="436"/>
        <v>5.5639354025405052E-3</v>
      </c>
      <c r="AS1187" s="80">
        <f t="shared" si="436"/>
        <v>5.4814510416755884E-3</v>
      </c>
      <c r="AT1187" s="80">
        <f t="shared" si="436"/>
        <v>5.1789273836108747E-3</v>
      </c>
      <c r="AU1187" s="80">
        <f t="shared" si="433"/>
        <v>4.0693807318081809E-3</v>
      </c>
    </row>
    <row r="1188" spans="26:48" x14ac:dyDescent="0.2">
      <c r="Z1188">
        <f t="shared" si="424"/>
        <v>0</v>
      </c>
      <c r="AA1188" s="80">
        <f t="shared" si="425"/>
        <v>3.4471155238050962E-3</v>
      </c>
      <c r="AB1188" s="80">
        <f t="shared" si="437"/>
        <v>-9999</v>
      </c>
      <c r="AC1188" s="80">
        <f t="shared" si="438"/>
        <v>0</v>
      </c>
      <c r="AD1188" s="80">
        <f t="shared" si="434"/>
        <v>-9999</v>
      </c>
      <c r="AE1188" s="80">
        <f t="shared" si="439"/>
        <v>0</v>
      </c>
      <c r="AF1188">
        <f t="shared" si="435"/>
        <v>-9999</v>
      </c>
      <c r="AG1188" s="106"/>
      <c r="AH1188">
        <f t="shared" si="426"/>
        <v>-4.7256811237064993E-4</v>
      </c>
      <c r="AI1188">
        <f t="shared" si="427"/>
        <v>1.2726506571333673</v>
      </c>
      <c r="AJ1188">
        <f t="shared" si="428"/>
        <v>-1.9192477769216735E-2</v>
      </c>
      <c r="AK1188">
        <f t="shared" si="429"/>
        <v>2.0177893546708442E-3</v>
      </c>
      <c r="AL1188">
        <f t="shared" si="430"/>
        <v>7.400504878085557E-3</v>
      </c>
      <c r="AM1188">
        <f t="shared" si="431"/>
        <v>3.7002693269247286E-3</v>
      </c>
      <c r="AN1188" s="80">
        <f t="shared" si="436"/>
        <v>5.5946847242161011E-3</v>
      </c>
      <c r="AO1188" s="80">
        <f t="shared" si="436"/>
        <v>5.5942288779216968E-3</v>
      </c>
      <c r="AP1188" s="80">
        <f t="shared" si="436"/>
        <v>5.5925569914601313E-3</v>
      </c>
      <c r="AQ1188" s="80">
        <f t="shared" si="436"/>
        <v>5.586425090611761E-3</v>
      </c>
      <c r="AR1188" s="80">
        <f t="shared" si="436"/>
        <v>5.5639354025405052E-3</v>
      </c>
      <c r="AS1188" s="80">
        <f t="shared" si="436"/>
        <v>5.4814510416755884E-3</v>
      </c>
      <c r="AT1188" s="80">
        <f t="shared" si="436"/>
        <v>5.1789273836108747E-3</v>
      </c>
      <c r="AU1188" s="80">
        <f t="shared" si="433"/>
        <v>4.0693807318081809E-3</v>
      </c>
    </row>
    <row r="1189" spans="26:48" x14ac:dyDescent="0.2">
      <c r="Z1189">
        <f t="shared" si="424"/>
        <v>0</v>
      </c>
      <c r="AA1189" s="80">
        <f t="shared" si="425"/>
        <v>3.4471155238050962E-3</v>
      </c>
      <c r="AB1189" s="80">
        <f t="shared" si="437"/>
        <v>-9999</v>
      </c>
      <c r="AC1189" s="80">
        <f t="shared" si="438"/>
        <v>0</v>
      </c>
      <c r="AD1189" s="80">
        <f t="shared" si="434"/>
        <v>-9999</v>
      </c>
      <c r="AE1189" s="80">
        <f t="shared" si="439"/>
        <v>0</v>
      </c>
      <c r="AF1189">
        <f t="shared" si="435"/>
        <v>-9999</v>
      </c>
      <c r="AG1189" s="106"/>
      <c r="AH1189">
        <f t="shared" si="426"/>
        <v>-4.7256811237064993E-4</v>
      </c>
      <c r="AI1189">
        <f t="shared" si="427"/>
        <v>1.2726506571333673</v>
      </c>
      <c r="AJ1189">
        <f t="shared" si="428"/>
        <v>-1.9192477769216735E-2</v>
      </c>
      <c r="AK1189">
        <f t="shared" si="429"/>
        <v>2.0177893546708442E-3</v>
      </c>
      <c r="AL1189">
        <f t="shared" si="430"/>
        <v>7.400504878085557E-3</v>
      </c>
      <c r="AM1189">
        <f t="shared" si="431"/>
        <v>3.7002693269247286E-3</v>
      </c>
      <c r="AN1189" s="80">
        <f t="shared" si="436"/>
        <v>5.5946847242161011E-3</v>
      </c>
      <c r="AO1189" s="80">
        <f t="shared" si="436"/>
        <v>5.5942288779216968E-3</v>
      </c>
      <c r="AP1189" s="80">
        <f t="shared" si="436"/>
        <v>5.5925569914601313E-3</v>
      </c>
      <c r="AQ1189" s="80">
        <f t="shared" si="436"/>
        <v>5.586425090611761E-3</v>
      </c>
      <c r="AR1189" s="80">
        <f t="shared" si="436"/>
        <v>5.5639354025405052E-3</v>
      </c>
      <c r="AS1189" s="80">
        <f t="shared" si="436"/>
        <v>5.4814510416755884E-3</v>
      </c>
      <c r="AT1189" s="80">
        <f t="shared" si="436"/>
        <v>5.1789273836108747E-3</v>
      </c>
      <c r="AU1189" s="80">
        <f t="shared" si="433"/>
        <v>4.0693807318081809E-3</v>
      </c>
      <c r="AV1189" s="80"/>
    </row>
    <row r="1190" spans="26:48" x14ac:dyDescent="0.2">
      <c r="Z1190">
        <f t="shared" si="424"/>
        <v>0</v>
      </c>
      <c r="AA1190" s="80">
        <f t="shared" si="425"/>
        <v>3.4471155238050962E-3</v>
      </c>
      <c r="AB1190" s="80">
        <f t="shared" si="437"/>
        <v>-9999</v>
      </c>
      <c r="AC1190" s="80">
        <f t="shared" si="438"/>
        <v>0</v>
      </c>
      <c r="AD1190" s="80">
        <f t="shared" si="434"/>
        <v>-9999</v>
      </c>
      <c r="AE1190" s="80">
        <f t="shared" si="439"/>
        <v>0</v>
      </c>
      <c r="AF1190">
        <f t="shared" si="435"/>
        <v>-9999</v>
      </c>
      <c r="AG1190" s="106"/>
      <c r="AH1190">
        <f t="shared" si="426"/>
        <v>-4.7256811237064993E-4</v>
      </c>
      <c r="AI1190">
        <f t="shared" si="427"/>
        <v>1.2726506571333673</v>
      </c>
      <c r="AJ1190">
        <f t="shared" si="428"/>
        <v>-1.9192477769216735E-2</v>
      </c>
      <c r="AK1190">
        <f t="shared" si="429"/>
        <v>2.0177893546708442E-3</v>
      </c>
      <c r="AL1190">
        <f t="shared" si="430"/>
        <v>7.400504878085557E-3</v>
      </c>
      <c r="AM1190">
        <f t="shared" si="431"/>
        <v>3.7002693269247286E-3</v>
      </c>
      <c r="AN1190" s="80">
        <f t="shared" si="436"/>
        <v>5.5946847242161011E-3</v>
      </c>
      <c r="AO1190" s="80">
        <f t="shared" si="436"/>
        <v>5.5942288779216968E-3</v>
      </c>
      <c r="AP1190" s="80">
        <f t="shared" si="436"/>
        <v>5.5925569914601313E-3</v>
      </c>
      <c r="AQ1190" s="80">
        <f t="shared" si="436"/>
        <v>5.586425090611761E-3</v>
      </c>
      <c r="AR1190" s="80">
        <f t="shared" si="436"/>
        <v>5.5639354025405052E-3</v>
      </c>
      <c r="AS1190" s="80">
        <f t="shared" si="436"/>
        <v>5.4814510416755884E-3</v>
      </c>
      <c r="AT1190" s="80">
        <f t="shared" si="436"/>
        <v>5.1789273836108747E-3</v>
      </c>
      <c r="AU1190" s="80">
        <f t="shared" si="433"/>
        <v>4.0693807318081809E-3</v>
      </c>
    </row>
    <row r="1191" spans="26:48" x14ac:dyDescent="0.2">
      <c r="Z1191">
        <f t="shared" si="424"/>
        <v>0</v>
      </c>
      <c r="AA1191" s="80">
        <f t="shared" si="425"/>
        <v>3.4471155238050962E-3</v>
      </c>
      <c r="AB1191" s="80">
        <f t="shared" si="437"/>
        <v>-9999</v>
      </c>
      <c r="AC1191" s="80">
        <f t="shared" si="438"/>
        <v>0</v>
      </c>
      <c r="AD1191" s="80">
        <f t="shared" si="434"/>
        <v>-9999</v>
      </c>
      <c r="AE1191" s="80">
        <f t="shared" si="439"/>
        <v>0</v>
      </c>
      <c r="AF1191">
        <f t="shared" si="435"/>
        <v>-9999</v>
      </c>
      <c r="AG1191" s="106"/>
      <c r="AH1191">
        <f t="shared" si="426"/>
        <v>-4.7256811237064993E-4</v>
      </c>
      <c r="AI1191">
        <f t="shared" si="427"/>
        <v>1.2726506571333673</v>
      </c>
      <c r="AJ1191">
        <f t="shared" si="428"/>
        <v>-1.9192477769216735E-2</v>
      </c>
      <c r="AK1191">
        <f t="shared" si="429"/>
        <v>2.0177893546708442E-3</v>
      </c>
      <c r="AL1191">
        <f t="shared" si="430"/>
        <v>7.400504878085557E-3</v>
      </c>
      <c r="AM1191">
        <f t="shared" si="431"/>
        <v>3.7002693269247286E-3</v>
      </c>
      <c r="AN1191" s="80">
        <f t="shared" si="436"/>
        <v>5.5946847242161011E-3</v>
      </c>
      <c r="AO1191" s="80">
        <f t="shared" si="436"/>
        <v>5.5942288779216968E-3</v>
      </c>
      <c r="AP1191" s="80">
        <f t="shared" si="436"/>
        <v>5.5925569914601313E-3</v>
      </c>
      <c r="AQ1191" s="80">
        <f t="shared" si="436"/>
        <v>5.586425090611761E-3</v>
      </c>
      <c r="AR1191" s="80">
        <f t="shared" si="436"/>
        <v>5.5639354025405052E-3</v>
      </c>
      <c r="AS1191" s="80">
        <f t="shared" si="436"/>
        <v>5.4814510416755884E-3</v>
      </c>
      <c r="AT1191" s="80">
        <f t="shared" si="436"/>
        <v>5.1789273836108747E-3</v>
      </c>
      <c r="AU1191" s="80">
        <f t="shared" si="433"/>
        <v>4.0693807318081809E-3</v>
      </c>
    </row>
    <row r="1192" spans="26:48" x14ac:dyDescent="0.2">
      <c r="Z1192">
        <f t="shared" si="424"/>
        <v>0</v>
      </c>
      <c r="AA1192" s="80">
        <f t="shared" si="425"/>
        <v>3.4471155238050962E-3</v>
      </c>
      <c r="AB1192" s="80">
        <f t="shared" si="437"/>
        <v>-9999</v>
      </c>
      <c r="AC1192" s="80">
        <f t="shared" si="438"/>
        <v>0</v>
      </c>
      <c r="AD1192" s="80">
        <f t="shared" si="434"/>
        <v>-9999</v>
      </c>
      <c r="AE1192" s="80">
        <f t="shared" si="439"/>
        <v>0</v>
      </c>
      <c r="AF1192">
        <f t="shared" si="435"/>
        <v>-9999</v>
      </c>
      <c r="AG1192" s="106"/>
      <c r="AH1192">
        <f t="shared" si="426"/>
        <v>-4.7256811237064993E-4</v>
      </c>
      <c r="AI1192">
        <f t="shared" si="427"/>
        <v>1.2726506571333673</v>
      </c>
      <c r="AJ1192">
        <f t="shared" si="428"/>
        <v>-1.9192477769216735E-2</v>
      </c>
      <c r="AK1192">
        <f t="shared" si="429"/>
        <v>2.0177893546708442E-3</v>
      </c>
      <c r="AL1192">
        <f t="shared" si="430"/>
        <v>7.400504878085557E-3</v>
      </c>
      <c r="AM1192">
        <f t="shared" si="431"/>
        <v>3.7002693269247286E-3</v>
      </c>
      <c r="AN1192" s="80">
        <f t="shared" si="436"/>
        <v>5.5946847242161011E-3</v>
      </c>
      <c r="AO1192" s="80">
        <f t="shared" si="436"/>
        <v>5.5942288779216968E-3</v>
      </c>
      <c r="AP1192" s="80">
        <f t="shared" si="436"/>
        <v>5.5925569914601313E-3</v>
      </c>
      <c r="AQ1192" s="80">
        <f t="shared" si="436"/>
        <v>5.586425090611761E-3</v>
      </c>
      <c r="AR1192" s="80">
        <f t="shared" si="436"/>
        <v>5.5639354025405052E-3</v>
      </c>
      <c r="AS1192" s="80">
        <f t="shared" si="436"/>
        <v>5.4814510416755884E-3</v>
      </c>
      <c r="AT1192" s="80">
        <f t="shared" si="436"/>
        <v>5.1789273836108747E-3</v>
      </c>
      <c r="AU1192" s="80">
        <f t="shared" si="433"/>
        <v>4.0693807318081809E-3</v>
      </c>
    </row>
    <row r="1193" spans="26:48" x14ac:dyDescent="0.2">
      <c r="Z1193">
        <f t="shared" si="424"/>
        <v>0</v>
      </c>
      <c r="AA1193" s="80">
        <f t="shared" si="425"/>
        <v>3.4471155238050962E-3</v>
      </c>
      <c r="AB1193" s="80">
        <f t="shared" si="437"/>
        <v>-9999</v>
      </c>
      <c r="AC1193" s="80">
        <f t="shared" si="438"/>
        <v>0</v>
      </c>
      <c r="AD1193" s="80">
        <f t="shared" si="434"/>
        <v>-9999</v>
      </c>
      <c r="AE1193" s="80">
        <f t="shared" si="439"/>
        <v>0</v>
      </c>
      <c r="AF1193">
        <f t="shared" si="435"/>
        <v>-9999</v>
      </c>
      <c r="AG1193" s="106"/>
      <c r="AH1193">
        <f t="shared" si="426"/>
        <v>-4.7256811237064993E-4</v>
      </c>
      <c r="AI1193">
        <f t="shared" si="427"/>
        <v>1.2726506571333673</v>
      </c>
      <c r="AJ1193">
        <f t="shared" si="428"/>
        <v>-1.9192477769216735E-2</v>
      </c>
      <c r="AK1193">
        <f t="shared" si="429"/>
        <v>2.0177893546708442E-3</v>
      </c>
      <c r="AL1193">
        <f t="shared" si="430"/>
        <v>7.400504878085557E-3</v>
      </c>
      <c r="AM1193">
        <f t="shared" si="431"/>
        <v>3.7002693269247286E-3</v>
      </c>
      <c r="AN1193" s="80">
        <f t="shared" si="436"/>
        <v>5.5946847242161011E-3</v>
      </c>
      <c r="AO1193" s="80">
        <f t="shared" si="436"/>
        <v>5.5942288779216968E-3</v>
      </c>
      <c r="AP1193" s="80">
        <f t="shared" si="436"/>
        <v>5.5925569914601313E-3</v>
      </c>
      <c r="AQ1193" s="80">
        <f t="shared" si="436"/>
        <v>5.586425090611761E-3</v>
      </c>
      <c r="AR1193" s="80">
        <f t="shared" si="436"/>
        <v>5.5639354025405052E-3</v>
      </c>
      <c r="AS1193" s="80">
        <f t="shared" si="436"/>
        <v>5.4814510416755884E-3</v>
      </c>
      <c r="AT1193" s="80">
        <f t="shared" si="436"/>
        <v>5.1789273836108747E-3</v>
      </c>
      <c r="AU1193" s="80">
        <f t="shared" si="433"/>
        <v>4.0693807318081809E-3</v>
      </c>
    </row>
    <row r="1194" spans="26:48" x14ac:dyDescent="0.2">
      <c r="Z1194">
        <f t="shared" si="424"/>
        <v>0</v>
      </c>
      <c r="AA1194" s="80">
        <f t="shared" si="425"/>
        <v>3.4471155238050962E-3</v>
      </c>
      <c r="AB1194" s="80">
        <f t="shared" si="437"/>
        <v>-9999</v>
      </c>
      <c r="AC1194" s="80">
        <f t="shared" si="438"/>
        <v>0</v>
      </c>
      <c r="AD1194" s="80">
        <f t="shared" si="434"/>
        <v>-9999</v>
      </c>
      <c r="AE1194" s="80">
        <f t="shared" si="439"/>
        <v>0</v>
      </c>
      <c r="AF1194">
        <f t="shared" si="435"/>
        <v>-9999</v>
      </c>
      <c r="AG1194" s="106"/>
      <c r="AH1194">
        <f t="shared" si="426"/>
        <v>-4.7256811237064993E-4</v>
      </c>
      <c r="AI1194">
        <f t="shared" si="427"/>
        <v>1.2726506571333673</v>
      </c>
      <c r="AJ1194">
        <f t="shared" si="428"/>
        <v>-1.9192477769216735E-2</v>
      </c>
      <c r="AK1194">
        <f t="shared" si="429"/>
        <v>2.0177893546708442E-3</v>
      </c>
      <c r="AL1194">
        <f t="shared" si="430"/>
        <v>7.400504878085557E-3</v>
      </c>
      <c r="AM1194">
        <f t="shared" si="431"/>
        <v>3.7002693269247286E-3</v>
      </c>
      <c r="AN1194" s="80">
        <f t="shared" si="436"/>
        <v>5.5946847242161011E-3</v>
      </c>
      <c r="AO1194" s="80">
        <f t="shared" si="436"/>
        <v>5.5942288779216968E-3</v>
      </c>
      <c r="AP1194" s="80">
        <f t="shared" si="436"/>
        <v>5.5925569914601313E-3</v>
      </c>
      <c r="AQ1194" s="80">
        <f t="shared" si="436"/>
        <v>5.586425090611761E-3</v>
      </c>
      <c r="AR1194" s="80">
        <f t="shared" si="436"/>
        <v>5.5639354025405052E-3</v>
      </c>
      <c r="AS1194" s="80">
        <f t="shared" si="436"/>
        <v>5.4814510416755884E-3</v>
      </c>
      <c r="AT1194" s="80">
        <f t="shared" si="436"/>
        <v>5.1789273836108747E-3</v>
      </c>
      <c r="AU1194" s="80">
        <f t="shared" si="433"/>
        <v>4.0693807318081809E-3</v>
      </c>
    </row>
    <row r="1195" spans="26:48" x14ac:dyDescent="0.2">
      <c r="Z1195">
        <f t="shared" si="424"/>
        <v>0</v>
      </c>
      <c r="AA1195" s="80">
        <f t="shared" si="425"/>
        <v>3.4471155238050962E-3</v>
      </c>
      <c r="AB1195" s="80">
        <f t="shared" si="437"/>
        <v>-9999</v>
      </c>
      <c r="AC1195" s="80">
        <f t="shared" si="438"/>
        <v>0</v>
      </c>
      <c r="AD1195" s="80">
        <f t="shared" si="434"/>
        <v>-9999</v>
      </c>
      <c r="AE1195" s="80">
        <f t="shared" si="439"/>
        <v>0</v>
      </c>
      <c r="AF1195">
        <f t="shared" si="435"/>
        <v>-9999</v>
      </c>
      <c r="AG1195" s="106"/>
      <c r="AH1195">
        <f t="shared" si="426"/>
        <v>-4.7256811237064993E-4</v>
      </c>
      <c r="AI1195">
        <f t="shared" si="427"/>
        <v>1.2726506571333673</v>
      </c>
      <c r="AJ1195">
        <f t="shared" si="428"/>
        <v>-1.9192477769216735E-2</v>
      </c>
      <c r="AK1195">
        <f t="shared" si="429"/>
        <v>2.0177893546708442E-3</v>
      </c>
      <c r="AL1195">
        <f t="shared" si="430"/>
        <v>7.400504878085557E-3</v>
      </c>
      <c r="AM1195">
        <f t="shared" si="431"/>
        <v>3.7002693269247286E-3</v>
      </c>
      <c r="AN1195" s="80">
        <f t="shared" si="436"/>
        <v>5.5946847242161011E-3</v>
      </c>
      <c r="AO1195" s="80">
        <f t="shared" si="436"/>
        <v>5.5942288779216968E-3</v>
      </c>
      <c r="AP1195" s="80">
        <f t="shared" si="436"/>
        <v>5.5925569914601313E-3</v>
      </c>
      <c r="AQ1195" s="80">
        <f t="shared" si="436"/>
        <v>5.586425090611761E-3</v>
      </c>
      <c r="AR1195" s="80">
        <f t="shared" si="436"/>
        <v>5.5639354025405052E-3</v>
      </c>
      <c r="AS1195" s="80">
        <f t="shared" si="436"/>
        <v>5.4814510416755884E-3</v>
      </c>
      <c r="AT1195" s="80">
        <f t="shared" si="436"/>
        <v>5.1789273836108747E-3</v>
      </c>
      <c r="AU1195" s="80">
        <f t="shared" si="433"/>
        <v>4.0693807318081809E-3</v>
      </c>
    </row>
    <row r="1196" spans="26:48" x14ac:dyDescent="0.2">
      <c r="Z1196">
        <f t="shared" si="424"/>
        <v>0</v>
      </c>
      <c r="AA1196" s="80">
        <f t="shared" si="425"/>
        <v>3.4471155238050962E-3</v>
      </c>
      <c r="AB1196" s="80">
        <f t="shared" si="437"/>
        <v>-9999</v>
      </c>
      <c r="AC1196" s="80">
        <f t="shared" si="438"/>
        <v>0</v>
      </c>
      <c r="AD1196" s="80">
        <f t="shared" si="434"/>
        <v>-9999</v>
      </c>
      <c r="AE1196" s="80">
        <f t="shared" si="439"/>
        <v>0</v>
      </c>
      <c r="AF1196">
        <f t="shared" si="435"/>
        <v>-9999</v>
      </c>
      <c r="AG1196" s="106"/>
      <c r="AH1196">
        <f t="shared" si="426"/>
        <v>-4.7256811237064993E-4</v>
      </c>
      <c r="AI1196">
        <f t="shared" si="427"/>
        <v>1.2726506571333673</v>
      </c>
      <c r="AJ1196">
        <f t="shared" si="428"/>
        <v>-1.9192477769216735E-2</v>
      </c>
      <c r="AK1196">
        <f t="shared" si="429"/>
        <v>2.0177893546708442E-3</v>
      </c>
      <c r="AL1196">
        <f t="shared" si="430"/>
        <v>7.400504878085557E-3</v>
      </c>
      <c r="AM1196">
        <f t="shared" si="431"/>
        <v>3.7002693269247286E-3</v>
      </c>
      <c r="AN1196" s="80">
        <f t="shared" si="436"/>
        <v>5.5946847242161011E-3</v>
      </c>
      <c r="AO1196" s="80">
        <f t="shared" si="436"/>
        <v>5.5942288779216968E-3</v>
      </c>
      <c r="AP1196" s="80">
        <f t="shared" si="436"/>
        <v>5.5925569914601313E-3</v>
      </c>
      <c r="AQ1196" s="80">
        <f t="shared" si="436"/>
        <v>5.586425090611761E-3</v>
      </c>
      <c r="AR1196" s="80">
        <f t="shared" si="436"/>
        <v>5.5639354025405052E-3</v>
      </c>
      <c r="AS1196" s="80">
        <f t="shared" si="436"/>
        <v>5.4814510416755884E-3</v>
      </c>
      <c r="AT1196" s="80">
        <f t="shared" si="436"/>
        <v>5.1789273836108747E-3</v>
      </c>
      <c r="AU1196" s="80">
        <f t="shared" si="433"/>
        <v>4.0693807318081809E-3</v>
      </c>
    </row>
    <row r="1197" spans="26:48" x14ac:dyDescent="0.2">
      <c r="Z1197">
        <f t="shared" si="424"/>
        <v>0</v>
      </c>
      <c r="AA1197" s="80">
        <f t="shared" si="425"/>
        <v>3.4471155238050962E-3</v>
      </c>
      <c r="AB1197" s="80">
        <f t="shared" si="437"/>
        <v>-9999</v>
      </c>
      <c r="AC1197" s="80">
        <f t="shared" si="438"/>
        <v>0</v>
      </c>
      <c r="AD1197" s="80">
        <f t="shared" si="434"/>
        <v>-9999</v>
      </c>
      <c r="AE1197" s="80">
        <f t="shared" si="439"/>
        <v>0</v>
      </c>
      <c r="AF1197">
        <f t="shared" si="435"/>
        <v>-9999</v>
      </c>
      <c r="AG1197" s="106"/>
      <c r="AH1197">
        <f t="shared" si="426"/>
        <v>-4.7256811237064993E-4</v>
      </c>
      <c r="AI1197">
        <f t="shared" si="427"/>
        <v>1.2726506571333673</v>
      </c>
      <c r="AJ1197">
        <f t="shared" si="428"/>
        <v>-1.9192477769216735E-2</v>
      </c>
      <c r="AK1197">
        <f t="shared" si="429"/>
        <v>2.0177893546708442E-3</v>
      </c>
      <c r="AL1197">
        <f t="shared" si="430"/>
        <v>7.400504878085557E-3</v>
      </c>
      <c r="AM1197">
        <f t="shared" si="431"/>
        <v>3.7002693269247286E-3</v>
      </c>
      <c r="AN1197" s="80">
        <f t="shared" si="436"/>
        <v>5.5946847242161011E-3</v>
      </c>
      <c r="AO1197" s="80">
        <f t="shared" si="436"/>
        <v>5.5942288779216968E-3</v>
      </c>
      <c r="AP1197" s="80">
        <f t="shared" si="436"/>
        <v>5.5925569914601313E-3</v>
      </c>
      <c r="AQ1197" s="80">
        <f t="shared" si="436"/>
        <v>5.586425090611761E-3</v>
      </c>
      <c r="AR1197" s="80">
        <f t="shared" si="436"/>
        <v>5.5639354025405052E-3</v>
      </c>
      <c r="AS1197" s="80">
        <f t="shared" si="436"/>
        <v>5.4814510416755884E-3</v>
      </c>
      <c r="AT1197" s="80">
        <f t="shared" si="436"/>
        <v>5.1789273836108747E-3</v>
      </c>
      <c r="AU1197" s="80">
        <f t="shared" si="433"/>
        <v>4.0693807318081809E-3</v>
      </c>
    </row>
    <row r="1198" spans="26:48" x14ac:dyDescent="0.2">
      <c r="Z1198">
        <f t="shared" si="424"/>
        <v>0</v>
      </c>
      <c r="AA1198" s="80">
        <f t="shared" si="425"/>
        <v>3.4471155238050962E-3</v>
      </c>
      <c r="AB1198" s="80">
        <f t="shared" si="437"/>
        <v>-9999</v>
      </c>
      <c r="AC1198" s="80">
        <f t="shared" si="438"/>
        <v>0</v>
      </c>
      <c r="AD1198" s="80">
        <f t="shared" si="434"/>
        <v>-9999</v>
      </c>
      <c r="AE1198" s="80">
        <f t="shared" si="439"/>
        <v>0</v>
      </c>
      <c r="AF1198">
        <f t="shared" si="435"/>
        <v>-9999</v>
      </c>
      <c r="AG1198" s="106"/>
      <c r="AH1198">
        <f t="shared" si="426"/>
        <v>-4.7256811237064993E-4</v>
      </c>
      <c r="AI1198">
        <f t="shared" si="427"/>
        <v>1.2726506571333673</v>
      </c>
      <c r="AJ1198">
        <f t="shared" si="428"/>
        <v>-1.9192477769216735E-2</v>
      </c>
      <c r="AK1198">
        <f t="shared" si="429"/>
        <v>2.0177893546708442E-3</v>
      </c>
      <c r="AL1198">
        <f t="shared" si="430"/>
        <v>7.400504878085557E-3</v>
      </c>
      <c r="AM1198">
        <f t="shared" si="431"/>
        <v>3.7002693269247286E-3</v>
      </c>
      <c r="AN1198" s="80">
        <f t="shared" si="436"/>
        <v>5.5946847242161011E-3</v>
      </c>
      <c r="AO1198" s="80">
        <f t="shared" si="436"/>
        <v>5.5942288779216968E-3</v>
      </c>
      <c r="AP1198" s="80">
        <f t="shared" si="436"/>
        <v>5.5925569914601313E-3</v>
      </c>
      <c r="AQ1198" s="80">
        <f t="shared" si="436"/>
        <v>5.586425090611761E-3</v>
      </c>
      <c r="AR1198" s="80">
        <f t="shared" si="436"/>
        <v>5.5639354025405052E-3</v>
      </c>
      <c r="AS1198" s="80">
        <f t="shared" si="436"/>
        <v>5.4814510416755884E-3</v>
      </c>
      <c r="AT1198" s="80">
        <f t="shared" si="436"/>
        <v>5.1789273836108747E-3</v>
      </c>
      <c r="AU1198" s="80">
        <f t="shared" si="433"/>
        <v>4.0693807318081809E-3</v>
      </c>
    </row>
    <row r="1199" spans="26:48" x14ac:dyDescent="0.2">
      <c r="Z1199">
        <f t="shared" si="424"/>
        <v>0</v>
      </c>
      <c r="AA1199" s="80">
        <f t="shared" si="425"/>
        <v>3.4471155238050962E-3</v>
      </c>
      <c r="AB1199" s="80">
        <f t="shared" si="437"/>
        <v>-9999</v>
      </c>
      <c r="AC1199" s="80">
        <f t="shared" si="438"/>
        <v>0</v>
      </c>
      <c r="AD1199" s="80">
        <f t="shared" si="434"/>
        <v>-9999</v>
      </c>
      <c r="AE1199" s="80">
        <f t="shared" si="439"/>
        <v>0</v>
      </c>
      <c r="AF1199">
        <f t="shared" si="435"/>
        <v>-9999</v>
      </c>
      <c r="AG1199" s="106"/>
      <c r="AH1199">
        <f t="shared" si="426"/>
        <v>-4.7256811237064993E-4</v>
      </c>
      <c r="AI1199">
        <f t="shared" si="427"/>
        <v>1.2726506571333673</v>
      </c>
      <c r="AJ1199">
        <f t="shared" si="428"/>
        <v>-1.9192477769216735E-2</v>
      </c>
      <c r="AK1199">
        <f t="shared" si="429"/>
        <v>2.0177893546708442E-3</v>
      </c>
      <c r="AL1199">
        <f t="shared" si="430"/>
        <v>7.400504878085557E-3</v>
      </c>
      <c r="AM1199">
        <f t="shared" si="431"/>
        <v>3.7002693269247286E-3</v>
      </c>
      <c r="AN1199" s="80">
        <f t="shared" si="436"/>
        <v>5.5946847242161011E-3</v>
      </c>
      <c r="AO1199" s="80">
        <f t="shared" si="436"/>
        <v>5.5942288779216968E-3</v>
      </c>
      <c r="AP1199" s="80">
        <f t="shared" si="436"/>
        <v>5.5925569914601313E-3</v>
      </c>
      <c r="AQ1199" s="80">
        <f t="shared" si="436"/>
        <v>5.586425090611761E-3</v>
      </c>
      <c r="AR1199" s="80">
        <f t="shared" si="436"/>
        <v>5.5639354025405052E-3</v>
      </c>
      <c r="AS1199" s="80">
        <f t="shared" si="436"/>
        <v>5.4814510416755884E-3</v>
      </c>
      <c r="AT1199" s="80">
        <f t="shared" si="436"/>
        <v>5.1789273836108747E-3</v>
      </c>
      <c r="AU1199" s="80">
        <f t="shared" si="433"/>
        <v>4.0693807318081809E-3</v>
      </c>
    </row>
    <row r="1200" spans="26:48" x14ac:dyDescent="0.2">
      <c r="Z1200">
        <f t="shared" si="424"/>
        <v>0</v>
      </c>
      <c r="AA1200" s="80">
        <f t="shared" si="425"/>
        <v>3.4471155238050962E-3</v>
      </c>
      <c r="AB1200" s="80">
        <f t="shared" si="437"/>
        <v>-9999</v>
      </c>
      <c r="AC1200" s="80">
        <f t="shared" si="438"/>
        <v>0</v>
      </c>
      <c r="AD1200" s="80">
        <f t="shared" si="434"/>
        <v>-9999</v>
      </c>
      <c r="AE1200" s="80">
        <f t="shared" si="439"/>
        <v>0</v>
      </c>
      <c r="AF1200">
        <f t="shared" si="435"/>
        <v>-9999</v>
      </c>
      <c r="AG1200" s="106"/>
      <c r="AH1200">
        <f t="shared" si="426"/>
        <v>-4.7256811237064993E-4</v>
      </c>
      <c r="AI1200">
        <f t="shared" si="427"/>
        <v>1.2726506571333673</v>
      </c>
      <c r="AJ1200">
        <f t="shared" si="428"/>
        <v>-1.9192477769216735E-2</v>
      </c>
      <c r="AK1200">
        <f t="shared" si="429"/>
        <v>2.0177893546708442E-3</v>
      </c>
      <c r="AL1200">
        <f t="shared" si="430"/>
        <v>7.400504878085557E-3</v>
      </c>
      <c r="AM1200">
        <f t="shared" si="431"/>
        <v>3.7002693269247286E-3</v>
      </c>
      <c r="AN1200" s="80">
        <f t="shared" si="436"/>
        <v>5.5946847242161011E-3</v>
      </c>
      <c r="AO1200" s="80">
        <f t="shared" si="436"/>
        <v>5.5942288779216968E-3</v>
      </c>
      <c r="AP1200" s="80">
        <f t="shared" si="436"/>
        <v>5.5925569914601313E-3</v>
      </c>
      <c r="AQ1200" s="80">
        <f t="shared" si="436"/>
        <v>5.586425090611761E-3</v>
      </c>
      <c r="AR1200" s="80">
        <f t="shared" si="436"/>
        <v>5.5639354025405052E-3</v>
      </c>
      <c r="AS1200" s="80">
        <f t="shared" si="436"/>
        <v>5.4814510416755884E-3</v>
      </c>
      <c r="AT1200" s="80">
        <f t="shared" si="436"/>
        <v>5.1789273836108747E-3</v>
      </c>
      <c r="AU1200" s="80">
        <f t="shared" si="433"/>
        <v>4.0693807318081809E-3</v>
      </c>
    </row>
    <row r="1201" spans="26:48" x14ac:dyDescent="0.2">
      <c r="Z1201">
        <f t="shared" si="424"/>
        <v>0</v>
      </c>
      <c r="AA1201" s="80">
        <f t="shared" si="425"/>
        <v>3.4471155238050962E-3</v>
      </c>
      <c r="AB1201" s="80">
        <f t="shared" si="437"/>
        <v>-9999</v>
      </c>
      <c r="AC1201" s="80">
        <f t="shared" si="438"/>
        <v>0</v>
      </c>
      <c r="AD1201" s="80">
        <f t="shared" si="434"/>
        <v>-9999</v>
      </c>
      <c r="AE1201" s="80">
        <f t="shared" si="439"/>
        <v>0</v>
      </c>
      <c r="AF1201">
        <f t="shared" si="435"/>
        <v>-9999</v>
      </c>
      <c r="AG1201" s="106"/>
      <c r="AH1201">
        <f t="shared" si="426"/>
        <v>-4.7256811237064993E-4</v>
      </c>
      <c r="AI1201">
        <f t="shared" si="427"/>
        <v>1.2726506571333673</v>
      </c>
      <c r="AJ1201">
        <f t="shared" si="428"/>
        <v>-1.9192477769216735E-2</v>
      </c>
      <c r="AK1201">
        <f t="shared" si="429"/>
        <v>2.0177893546708442E-3</v>
      </c>
      <c r="AL1201">
        <f t="shared" si="430"/>
        <v>7.400504878085557E-3</v>
      </c>
      <c r="AM1201">
        <f t="shared" si="431"/>
        <v>3.7002693269247286E-3</v>
      </c>
      <c r="AN1201" s="80">
        <f t="shared" ref="AN1201:AT1216" si="440">$AU1201+$AB$7*SIN(AO1201)</f>
        <v>5.5946847242161011E-3</v>
      </c>
      <c r="AO1201" s="80">
        <f t="shared" si="440"/>
        <v>5.5942288779216968E-3</v>
      </c>
      <c r="AP1201" s="80">
        <f t="shared" si="440"/>
        <v>5.5925569914601313E-3</v>
      </c>
      <c r="AQ1201" s="80">
        <f t="shared" si="440"/>
        <v>5.586425090611761E-3</v>
      </c>
      <c r="AR1201" s="80">
        <f t="shared" si="440"/>
        <v>5.5639354025405052E-3</v>
      </c>
      <c r="AS1201" s="80">
        <f t="shared" si="440"/>
        <v>5.4814510416755884E-3</v>
      </c>
      <c r="AT1201" s="80">
        <f t="shared" si="440"/>
        <v>5.1789273836108747E-3</v>
      </c>
      <c r="AU1201" s="80">
        <f t="shared" si="433"/>
        <v>4.0693807318081809E-3</v>
      </c>
      <c r="AV1201" s="80"/>
    </row>
    <row r="1202" spans="26:48" x14ac:dyDescent="0.2">
      <c r="Z1202">
        <f t="shared" si="424"/>
        <v>0</v>
      </c>
      <c r="AA1202" s="80">
        <f t="shared" si="425"/>
        <v>3.4471155238050962E-3</v>
      </c>
      <c r="AB1202" s="80">
        <f t="shared" si="437"/>
        <v>-9999</v>
      </c>
      <c r="AC1202" s="80">
        <f t="shared" si="438"/>
        <v>0</v>
      </c>
      <c r="AD1202" s="80">
        <f t="shared" si="434"/>
        <v>-9999</v>
      </c>
      <c r="AE1202" s="80">
        <f t="shared" si="439"/>
        <v>0</v>
      </c>
      <c r="AF1202">
        <f t="shared" si="435"/>
        <v>-9999</v>
      </c>
      <c r="AG1202" s="106"/>
      <c r="AH1202">
        <f t="shared" si="426"/>
        <v>-4.7256811237064993E-4</v>
      </c>
      <c r="AI1202">
        <f t="shared" si="427"/>
        <v>1.2726506571333673</v>
      </c>
      <c r="AJ1202">
        <f t="shared" si="428"/>
        <v>-1.9192477769216735E-2</v>
      </c>
      <c r="AK1202">
        <f t="shared" si="429"/>
        <v>2.0177893546708442E-3</v>
      </c>
      <c r="AL1202">
        <f t="shared" si="430"/>
        <v>7.400504878085557E-3</v>
      </c>
      <c r="AM1202">
        <f t="shared" si="431"/>
        <v>3.7002693269247286E-3</v>
      </c>
      <c r="AN1202" s="80">
        <f t="shared" si="440"/>
        <v>5.5946847242161011E-3</v>
      </c>
      <c r="AO1202" s="80">
        <f t="shared" si="440"/>
        <v>5.5942288779216968E-3</v>
      </c>
      <c r="AP1202" s="80">
        <f t="shared" si="440"/>
        <v>5.5925569914601313E-3</v>
      </c>
      <c r="AQ1202" s="80">
        <f t="shared" si="440"/>
        <v>5.586425090611761E-3</v>
      </c>
      <c r="AR1202" s="80">
        <f t="shared" si="440"/>
        <v>5.5639354025405052E-3</v>
      </c>
      <c r="AS1202" s="80">
        <f t="shared" si="440"/>
        <v>5.4814510416755884E-3</v>
      </c>
      <c r="AT1202" s="80">
        <f t="shared" si="440"/>
        <v>5.1789273836108747E-3</v>
      </c>
      <c r="AU1202" s="80">
        <f t="shared" si="433"/>
        <v>4.0693807318081809E-3</v>
      </c>
    </row>
    <row r="1203" spans="26:48" x14ac:dyDescent="0.2">
      <c r="Z1203">
        <f t="shared" si="424"/>
        <v>0</v>
      </c>
      <c r="AA1203" s="80">
        <f t="shared" si="425"/>
        <v>3.4471155238050962E-3</v>
      </c>
      <c r="AB1203" s="80">
        <f t="shared" si="437"/>
        <v>-9999</v>
      </c>
      <c r="AC1203" s="80">
        <f t="shared" si="438"/>
        <v>0</v>
      </c>
      <c r="AD1203" s="80">
        <f t="shared" si="434"/>
        <v>-9999</v>
      </c>
      <c r="AE1203" s="80">
        <f t="shared" si="439"/>
        <v>0</v>
      </c>
      <c r="AF1203">
        <f t="shared" si="435"/>
        <v>-9999</v>
      </c>
      <c r="AG1203" s="106"/>
      <c r="AH1203">
        <f t="shared" si="426"/>
        <v>-4.7256811237064993E-4</v>
      </c>
      <c r="AI1203">
        <f t="shared" si="427"/>
        <v>1.2726506571333673</v>
      </c>
      <c r="AJ1203">
        <f t="shared" si="428"/>
        <v>-1.9192477769216735E-2</v>
      </c>
      <c r="AK1203">
        <f t="shared" si="429"/>
        <v>2.0177893546708442E-3</v>
      </c>
      <c r="AL1203">
        <f t="shared" si="430"/>
        <v>7.400504878085557E-3</v>
      </c>
      <c r="AM1203">
        <f t="shared" si="431"/>
        <v>3.7002693269247286E-3</v>
      </c>
      <c r="AN1203" s="80">
        <f t="shared" si="440"/>
        <v>5.5946847242161011E-3</v>
      </c>
      <c r="AO1203" s="80">
        <f t="shared" si="440"/>
        <v>5.5942288779216968E-3</v>
      </c>
      <c r="AP1203" s="80">
        <f t="shared" si="440"/>
        <v>5.5925569914601313E-3</v>
      </c>
      <c r="AQ1203" s="80">
        <f t="shared" si="440"/>
        <v>5.586425090611761E-3</v>
      </c>
      <c r="AR1203" s="80">
        <f t="shared" si="440"/>
        <v>5.5639354025405052E-3</v>
      </c>
      <c r="AS1203" s="80">
        <f t="shared" si="440"/>
        <v>5.4814510416755884E-3</v>
      </c>
      <c r="AT1203" s="80">
        <f t="shared" si="440"/>
        <v>5.1789273836108747E-3</v>
      </c>
      <c r="AU1203" s="80">
        <f t="shared" si="433"/>
        <v>4.0693807318081809E-3</v>
      </c>
    </row>
    <row r="1204" spans="26:48" x14ac:dyDescent="0.2">
      <c r="Z1204">
        <f t="shared" si="424"/>
        <v>0</v>
      </c>
      <c r="AA1204" s="80">
        <f t="shared" si="425"/>
        <v>3.4471155238050962E-3</v>
      </c>
      <c r="AB1204" s="80">
        <f t="shared" si="437"/>
        <v>-9999</v>
      </c>
      <c r="AC1204" s="80">
        <f t="shared" si="438"/>
        <v>0</v>
      </c>
      <c r="AD1204" s="80">
        <f t="shared" si="434"/>
        <v>-9999</v>
      </c>
      <c r="AE1204" s="80">
        <f t="shared" si="439"/>
        <v>0</v>
      </c>
      <c r="AF1204">
        <f t="shared" si="435"/>
        <v>-9999</v>
      </c>
      <c r="AG1204" s="106"/>
      <c r="AH1204">
        <f t="shared" si="426"/>
        <v>-4.7256811237064993E-4</v>
      </c>
      <c r="AI1204">
        <f t="shared" si="427"/>
        <v>1.2726506571333673</v>
      </c>
      <c r="AJ1204">
        <f t="shared" si="428"/>
        <v>-1.9192477769216735E-2</v>
      </c>
      <c r="AK1204">
        <f t="shared" si="429"/>
        <v>2.0177893546708442E-3</v>
      </c>
      <c r="AL1204">
        <f t="shared" si="430"/>
        <v>7.400504878085557E-3</v>
      </c>
      <c r="AM1204">
        <f t="shared" si="431"/>
        <v>3.7002693269247286E-3</v>
      </c>
      <c r="AN1204" s="80">
        <f t="shared" si="440"/>
        <v>5.5946847242161011E-3</v>
      </c>
      <c r="AO1204" s="80">
        <f t="shared" si="440"/>
        <v>5.5942288779216968E-3</v>
      </c>
      <c r="AP1204" s="80">
        <f t="shared" si="440"/>
        <v>5.5925569914601313E-3</v>
      </c>
      <c r="AQ1204" s="80">
        <f t="shared" si="440"/>
        <v>5.586425090611761E-3</v>
      </c>
      <c r="AR1204" s="80">
        <f t="shared" si="440"/>
        <v>5.5639354025405052E-3</v>
      </c>
      <c r="AS1204" s="80">
        <f t="shared" si="440"/>
        <v>5.4814510416755884E-3</v>
      </c>
      <c r="AT1204" s="80">
        <f t="shared" si="440"/>
        <v>5.1789273836108747E-3</v>
      </c>
      <c r="AU1204" s="80">
        <f t="shared" si="433"/>
        <v>4.0693807318081809E-3</v>
      </c>
    </row>
    <row r="1205" spans="26:48" x14ac:dyDescent="0.2">
      <c r="Z1205">
        <f t="shared" si="424"/>
        <v>0</v>
      </c>
      <c r="AA1205" s="80">
        <f t="shared" si="425"/>
        <v>3.4471155238050962E-3</v>
      </c>
      <c r="AB1205" s="80">
        <f t="shared" si="437"/>
        <v>-9999</v>
      </c>
      <c r="AC1205" s="80">
        <f t="shared" si="438"/>
        <v>0</v>
      </c>
      <c r="AD1205" s="80">
        <f t="shared" si="434"/>
        <v>-9999</v>
      </c>
      <c r="AE1205" s="80">
        <f t="shared" si="439"/>
        <v>0</v>
      </c>
      <c r="AF1205">
        <f t="shared" si="435"/>
        <v>-9999</v>
      </c>
      <c r="AG1205" s="106"/>
      <c r="AH1205">
        <f t="shared" si="426"/>
        <v>-4.7256811237064993E-4</v>
      </c>
      <c r="AI1205">
        <f t="shared" si="427"/>
        <v>1.2726506571333673</v>
      </c>
      <c r="AJ1205">
        <f t="shared" si="428"/>
        <v>-1.9192477769216735E-2</v>
      </c>
      <c r="AK1205">
        <f t="shared" si="429"/>
        <v>2.0177893546708442E-3</v>
      </c>
      <c r="AL1205">
        <f t="shared" si="430"/>
        <v>7.400504878085557E-3</v>
      </c>
      <c r="AM1205">
        <f t="shared" si="431"/>
        <v>3.7002693269247286E-3</v>
      </c>
      <c r="AN1205" s="80">
        <f t="shared" si="440"/>
        <v>5.5946847242161011E-3</v>
      </c>
      <c r="AO1205" s="80">
        <f t="shared" si="440"/>
        <v>5.5942288779216968E-3</v>
      </c>
      <c r="AP1205" s="80">
        <f t="shared" si="440"/>
        <v>5.5925569914601313E-3</v>
      </c>
      <c r="AQ1205" s="80">
        <f t="shared" si="440"/>
        <v>5.586425090611761E-3</v>
      </c>
      <c r="AR1205" s="80">
        <f t="shared" si="440"/>
        <v>5.5639354025405052E-3</v>
      </c>
      <c r="AS1205" s="80">
        <f t="shared" si="440"/>
        <v>5.4814510416755884E-3</v>
      </c>
      <c r="AT1205" s="80">
        <f t="shared" si="440"/>
        <v>5.1789273836108747E-3</v>
      </c>
      <c r="AU1205" s="80">
        <f t="shared" si="433"/>
        <v>4.0693807318081809E-3</v>
      </c>
    </row>
    <row r="1206" spans="26:48" x14ac:dyDescent="0.2">
      <c r="Z1206">
        <f t="shared" si="424"/>
        <v>0</v>
      </c>
      <c r="AA1206" s="80">
        <f t="shared" si="425"/>
        <v>3.4471155238050962E-3</v>
      </c>
      <c r="AB1206" s="80">
        <f t="shared" si="437"/>
        <v>-9999</v>
      </c>
      <c r="AC1206" s="80">
        <f t="shared" si="438"/>
        <v>0</v>
      </c>
      <c r="AD1206" s="80">
        <f t="shared" si="434"/>
        <v>-9999</v>
      </c>
      <c r="AE1206" s="80">
        <f t="shared" si="439"/>
        <v>0</v>
      </c>
      <c r="AF1206">
        <f t="shared" si="435"/>
        <v>-9999</v>
      </c>
      <c r="AG1206" s="106"/>
      <c r="AH1206">
        <f t="shared" si="426"/>
        <v>-4.7256811237064993E-4</v>
      </c>
      <c r="AI1206">
        <f t="shared" si="427"/>
        <v>1.2726506571333673</v>
      </c>
      <c r="AJ1206">
        <f t="shared" si="428"/>
        <v>-1.9192477769216735E-2</v>
      </c>
      <c r="AK1206">
        <f t="shared" si="429"/>
        <v>2.0177893546708442E-3</v>
      </c>
      <c r="AL1206">
        <f t="shared" si="430"/>
        <v>7.400504878085557E-3</v>
      </c>
      <c r="AM1206">
        <f t="shared" si="431"/>
        <v>3.7002693269247286E-3</v>
      </c>
      <c r="AN1206" s="80">
        <f t="shared" si="440"/>
        <v>5.5946847242161011E-3</v>
      </c>
      <c r="AO1206" s="80">
        <f t="shared" si="440"/>
        <v>5.5942288779216968E-3</v>
      </c>
      <c r="AP1206" s="80">
        <f t="shared" si="440"/>
        <v>5.5925569914601313E-3</v>
      </c>
      <c r="AQ1206" s="80">
        <f t="shared" si="440"/>
        <v>5.586425090611761E-3</v>
      </c>
      <c r="AR1206" s="80">
        <f t="shared" si="440"/>
        <v>5.5639354025405052E-3</v>
      </c>
      <c r="AS1206" s="80">
        <f t="shared" si="440"/>
        <v>5.4814510416755884E-3</v>
      </c>
      <c r="AT1206" s="80">
        <f t="shared" si="440"/>
        <v>5.1789273836108747E-3</v>
      </c>
      <c r="AU1206" s="80">
        <f t="shared" si="433"/>
        <v>4.0693807318081809E-3</v>
      </c>
    </row>
    <row r="1207" spans="26:48" x14ac:dyDescent="0.2">
      <c r="Z1207">
        <f t="shared" si="424"/>
        <v>0</v>
      </c>
      <c r="AA1207" s="80">
        <f t="shared" si="425"/>
        <v>3.4471155238050962E-3</v>
      </c>
      <c r="AB1207" s="80">
        <f t="shared" si="437"/>
        <v>-9999</v>
      </c>
      <c r="AC1207" s="80">
        <f t="shared" si="438"/>
        <v>0</v>
      </c>
      <c r="AD1207" s="80">
        <f t="shared" si="434"/>
        <v>-9999</v>
      </c>
      <c r="AE1207" s="80">
        <f t="shared" si="439"/>
        <v>0</v>
      </c>
      <c r="AF1207">
        <f t="shared" si="435"/>
        <v>-9999</v>
      </c>
      <c r="AG1207" s="106"/>
      <c r="AH1207">
        <f t="shared" si="426"/>
        <v>-4.7256811237064993E-4</v>
      </c>
      <c r="AI1207">
        <f t="shared" si="427"/>
        <v>1.2726506571333673</v>
      </c>
      <c r="AJ1207">
        <f t="shared" si="428"/>
        <v>-1.9192477769216735E-2</v>
      </c>
      <c r="AK1207">
        <f t="shared" si="429"/>
        <v>2.0177893546708442E-3</v>
      </c>
      <c r="AL1207">
        <f t="shared" si="430"/>
        <v>7.400504878085557E-3</v>
      </c>
      <c r="AM1207">
        <f t="shared" si="431"/>
        <v>3.7002693269247286E-3</v>
      </c>
      <c r="AN1207" s="80">
        <f t="shared" si="440"/>
        <v>5.5946847242161011E-3</v>
      </c>
      <c r="AO1207" s="80">
        <f t="shared" si="440"/>
        <v>5.5942288779216968E-3</v>
      </c>
      <c r="AP1207" s="80">
        <f t="shared" si="440"/>
        <v>5.5925569914601313E-3</v>
      </c>
      <c r="AQ1207" s="80">
        <f t="shared" si="440"/>
        <v>5.586425090611761E-3</v>
      </c>
      <c r="AR1207" s="80">
        <f t="shared" si="440"/>
        <v>5.5639354025405052E-3</v>
      </c>
      <c r="AS1207" s="80">
        <f t="shared" si="440"/>
        <v>5.4814510416755884E-3</v>
      </c>
      <c r="AT1207" s="80">
        <f t="shared" si="440"/>
        <v>5.1789273836108747E-3</v>
      </c>
      <c r="AU1207" s="80">
        <f t="shared" si="433"/>
        <v>4.0693807318081809E-3</v>
      </c>
    </row>
    <row r="1208" spans="26:48" x14ac:dyDescent="0.2">
      <c r="Z1208">
        <f t="shared" si="424"/>
        <v>0</v>
      </c>
      <c r="AA1208" s="80">
        <f t="shared" si="425"/>
        <v>3.4471155238050962E-3</v>
      </c>
      <c r="AB1208" s="80">
        <f t="shared" si="437"/>
        <v>-9999</v>
      </c>
      <c r="AC1208" s="80">
        <f t="shared" si="438"/>
        <v>0</v>
      </c>
      <c r="AD1208" s="80">
        <f t="shared" si="434"/>
        <v>-9999</v>
      </c>
      <c r="AE1208" s="80">
        <f t="shared" si="439"/>
        <v>0</v>
      </c>
      <c r="AF1208">
        <f t="shared" si="435"/>
        <v>-9999</v>
      </c>
      <c r="AG1208" s="106"/>
      <c r="AH1208">
        <f t="shared" si="426"/>
        <v>-4.7256811237064993E-4</v>
      </c>
      <c r="AI1208">
        <f t="shared" si="427"/>
        <v>1.2726506571333673</v>
      </c>
      <c r="AJ1208">
        <f t="shared" si="428"/>
        <v>-1.9192477769216735E-2</v>
      </c>
      <c r="AK1208">
        <f t="shared" si="429"/>
        <v>2.0177893546708442E-3</v>
      </c>
      <c r="AL1208">
        <f t="shared" si="430"/>
        <v>7.400504878085557E-3</v>
      </c>
      <c r="AM1208">
        <f t="shared" si="431"/>
        <v>3.7002693269247286E-3</v>
      </c>
      <c r="AN1208" s="80">
        <f t="shared" si="440"/>
        <v>5.5946847242161011E-3</v>
      </c>
      <c r="AO1208" s="80">
        <f t="shared" si="440"/>
        <v>5.5942288779216968E-3</v>
      </c>
      <c r="AP1208" s="80">
        <f t="shared" si="440"/>
        <v>5.5925569914601313E-3</v>
      </c>
      <c r="AQ1208" s="80">
        <f t="shared" si="440"/>
        <v>5.586425090611761E-3</v>
      </c>
      <c r="AR1208" s="80">
        <f t="shared" si="440"/>
        <v>5.5639354025405052E-3</v>
      </c>
      <c r="AS1208" s="80">
        <f t="shared" si="440"/>
        <v>5.4814510416755884E-3</v>
      </c>
      <c r="AT1208" s="80">
        <f t="shared" si="440"/>
        <v>5.1789273836108747E-3</v>
      </c>
      <c r="AU1208" s="80">
        <f t="shared" si="433"/>
        <v>4.0693807318081809E-3</v>
      </c>
    </row>
    <row r="1209" spans="26:48" x14ac:dyDescent="0.2">
      <c r="Z1209">
        <f t="shared" si="424"/>
        <v>0</v>
      </c>
      <c r="AA1209" s="80">
        <f t="shared" si="425"/>
        <v>3.4471155238050962E-3</v>
      </c>
      <c r="AB1209" s="80">
        <f t="shared" si="437"/>
        <v>-9999</v>
      </c>
      <c r="AC1209" s="80">
        <f t="shared" si="438"/>
        <v>0</v>
      </c>
      <c r="AD1209" s="80">
        <f t="shared" si="434"/>
        <v>-9999</v>
      </c>
      <c r="AE1209" s="80">
        <f t="shared" si="439"/>
        <v>0</v>
      </c>
      <c r="AF1209">
        <f t="shared" si="435"/>
        <v>-9999</v>
      </c>
      <c r="AG1209" s="106"/>
      <c r="AH1209">
        <f t="shared" si="426"/>
        <v>-4.7256811237064993E-4</v>
      </c>
      <c r="AI1209">
        <f t="shared" si="427"/>
        <v>1.2726506571333673</v>
      </c>
      <c r="AJ1209">
        <f t="shared" si="428"/>
        <v>-1.9192477769216735E-2</v>
      </c>
      <c r="AK1209">
        <f t="shared" si="429"/>
        <v>2.0177893546708442E-3</v>
      </c>
      <c r="AL1209">
        <f t="shared" si="430"/>
        <v>7.400504878085557E-3</v>
      </c>
      <c r="AM1209">
        <f t="shared" si="431"/>
        <v>3.7002693269247286E-3</v>
      </c>
      <c r="AN1209" s="80">
        <f t="shared" si="440"/>
        <v>5.5946847242161011E-3</v>
      </c>
      <c r="AO1209" s="80">
        <f t="shared" si="440"/>
        <v>5.5942288779216968E-3</v>
      </c>
      <c r="AP1209" s="80">
        <f t="shared" si="440"/>
        <v>5.5925569914601313E-3</v>
      </c>
      <c r="AQ1209" s="80">
        <f t="shared" si="440"/>
        <v>5.586425090611761E-3</v>
      </c>
      <c r="AR1209" s="80">
        <f t="shared" si="440"/>
        <v>5.5639354025405052E-3</v>
      </c>
      <c r="AS1209" s="80">
        <f t="shared" si="440"/>
        <v>5.4814510416755884E-3</v>
      </c>
      <c r="AT1209" s="80">
        <f t="shared" si="440"/>
        <v>5.1789273836108747E-3</v>
      </c>
      <c r="AU1209" s="80">
        <f t="shared" si="433"/>
        <v>4.0693807318081809E-3</v>
      </c>
    </row>
    <row r="1210" spans="26:48" x14ac:dyDescent="0.2">
      <c r="Z1210">
        <f t="shared" si="424"/>
        <v>0</v>
      </c>
      <c r="AA1210" s="80">
        <f t="shared" si="425"/>
        <v>3.4471155238050962E-3</v>
      </c>
      <c r="AB1210" s="80">
        <f t="shared" si="437"/>
        <v>-9999</v>
      </c>
      <c r="AC1210" s="80">
        <f t="shared" si="438"/>
        <v>0</v>
      </c>
      <c r="AD1210" s="80">
        <f t="shared" si="434"/>
        <v>-9999</v>
      </c>
      <c r="AE1210" s="80">
        <f t="shared" si="439"/>
        <v>0</v>
      </c>
      <c r="AF1210">
        <f t="shared" si="435"/>
        <v>-9999</v>
      </c>
      <c r="AG1210" s="106"/>
      <c r="AH1210">
        <f t="shared" si="426"/>
        <v>-4.7256811237064993E-4</v>
      </c>
      <c r="AI1210">
        <f t="shared" si="427"/>
        <v>1.2726506571333673</v>
      </c>
      <c r="AJ1210">
        <f t="shared" si="428"/>
        <v>-1.9192477769216735E-2</v>
      </c>
      <c r="AK1210">
        <f t="shared" si="429"/>
        <v>2.0177893546708442E-3</v>
      </c>
      <c r="AL1210">
        <f t="shared" si="430"/>
        <v>7.400504878085557E-3</v>
      </c>
      <c r="AM1210">
        <f t="shared" si="431"/>
        <v>3.7002693269247286E-3</v>
      </c>
      <c r="AN1210" s="80">
        <f t="shared" si="440"/>
        <v>5.5946847242161011E-3</v>
      </c>
      <c r="AO1210" s="80">
        <f t="shared" si="440"/>
        <v>5.5942288779216968E-3</v>
      </c>
      <c r="AP1210" s="80">
        <f t="shared" si="440"/>
        <v>5.5925569914601313E-3</v>
      </c>
      <c r="AQ1210" s="80">
        <f t="shared" si="440"/>
        <v>5.586425090611761E-3</v>
      </c>
      <c r="AR1210" s="80">
        <f t="shared" si="440"/>
        <v>5.5639354025405052E-3</v>
      </c>
      <c r="AS1210" s="80">
        <f t="shared" si="440"/>
        <v>5.4814510416755884E-3</v>
      </c>
      <c r="AT1210" s="80">
        <f t="shared" si="440"/>
        <v>5.1789273836108747E-3</v>
      </c>
      <c r="AU1210" s="80">
        <f t="shared" si="433"/>
        <v>4.0693807318081809E-3</v>
      </c>
    </row>
    <row r="1211" spans="26:48" x14ac:dyDescent="0.2">
      <c r="Z1211">
        <f t="shared" si="424"/>
        <v>0</v>
      </c>
      <c r="AA1211" s="80">
        <f t="shared" si="425"/>
        <v>3.4471155238050962E-3</v>
      </c>
      <c r="AB1211" s="80">
        <f t="shared" si="437"/>
        <v>-9999</v>
      </c>
      <c r="AC1211" s="80">
        <f t="shared" si="438"/>
        <v>0</v>
      </c>
      <c r="AD1211" s="80">
        <f t="shared" si="434"/>
        <v>-9999</v>
      </c>
      <c r="AE1211" s="80">
        <f t="shared" si="439"/>
        <v>0</v>
      </c>
      <c r="AF1211">
        <f t="shared" si="435"/>
        <v>-9999</v>
      </c>
      <c r="AG1211" s="106"/>
      <c r="AH1211">
        <f t="shared" si="426"/>
        <v>-4.7256811237064993E-4</v>
      </c>
      <c r="AI1211">
        <f t="shared" si="427"/>
        <v>1.2726506571333673</v>
      </c>
      <c r="AJ1211">
        <f t="shared" si="428"/>
        <v>-1.9192477769216735E-2</v>
      </c>
      <c r="AK1211">
        <f t="shared" si="429"/>
        <v>2.0177893546708442E-3</v>
      </c>
      <c r="AL1211">
        <f t="shared" si="430"/>
        <v>7.400504878085557E-3</v>
      </c>
      <c r="AM1211">
        <f t="shared" si="431"/>
        <v>3.7002693269247286E-3</v>
      </c>
      <c r="AN1211" s="80">
        <f t="shared" si="440"/>
        <v>5.5946847242161011E-3</v>
      </c>
      <c r="AO1211" s="80">
        <f t="shared" si="440"/>
        <v>5.5942288779216968E-3</v>
      </c>
      <c r="AP1211" s="80">
        <f t="shared" si="440"/>
        <v>5.5925569914601313E-3</v>
      </c>
      <c r="AQ1211" s="80">
        <f t="shared" si="440"/>
        <v>5.586425090611761E-3</v>
      </c>
      <c r="AR1211" s="80">
        <f t="shared" si="440"/>
        <v>5.5639354025405052E-3</v>
      </c>
      <c r="AS1211" s="80">
        <f t="shared" si="440"/>
        <v>5.4814510416755884E-3</v>
      </c>
      <c r="AT1211" s="80">
        <f t="shared" si="440"/>
        <v>5.1789273836108747E-3</v>
      </c>
      <c r="AU1211" s="80">
        <f t="shared" si="433"/>
        <v>4.0693807318081809E-3</v>
      </c>
    </row>
    <row r="1212" spans="26:48" x14ac:dyDescent="0.2">
      <c r="Z1212">
        <f t="shared" si="424"/>
        <v>0</v>
      </c>
      <c r="AA1212" s="80">
        <f t="shared" si="425"/>
        <v>3.4471155238050962E-3</v>
      </c>
      <c r="AB1212" s="80">
        <f t="shared" si="437"/>
        <v>-9999</v>
      </c>
      <c r="AC1212" s="80">
        <f t="shared" si="438"/>
        <v>0</v>
      </c>
      <c r="AD1212" s="80">
        <f t="shared" si="434"/>
        <v>-9999</v>
      </c>
      <c r="AE1212" s="80">
        <f t="shared" si="439"/>
        <v>0</v>
      </c>
      <c r="AF1212">
        <f t="shared" si="435"/>
        <v>-9999</v>
      </c>
      <c r="AG1212" s="106"/>
      <c r="AH1212">
        <f t="shared" si="426"/>
        <v>-4.7256811237064993E-4</v>
      </c>
      <c r="AI1212">
        <f t="shared" si="427"/>
        <v>1.2726506571333673</v>
      </c>
      <c r="AJ1212">
        <f t="shared" si="428"/>
        <v>-1.9192477769216735E-2</v>
      </c>
      <c r="AK1212">
        <f t="shared" si="429"/>
        <v>2.0177893546708442E-3</v>
      </c>
      <c r="AL1212">
        <f t="shared" si="430"/>
        <v>7.400504878085557E-3</v>
      </c>
      <c r="AM1212">
        <f t="shared" si="431"/>
        <v>3.7002693269247286E-3</v>
      </c>
      <c r="AN1212" s="80">
        <f t="shared" si="440"/>
        <v>5.5946847242161011E-3</v>
      </c>
      <c r="AO1212" s="80">
        <f t="shared" si="440"/>
        <v>5.5942288779216968E-3</v>
      </c>
      <c r="AP1212" s="80">
        <f t="shared" si="440"/>
        <v>5.5925569914601313E-3</v>
      </c>
      <c r="AQ1212" s="80">
        <f t="shared" si="440"/>
        <v>5.586425090611761E-3</v>
      </c>
      <c r="AR1212" s="80">
        <f t="shared" si="440"/>
        <v>5.5639354025405052E-3</v>
      </c>
      <c r="AS1212" s="80">
        <f t="shared" si="440"/>
        <v>5.4814510416755884E-3</v>
      </c>
      <c r="AT1212" s="80">
        <f t="shared" si="440"/>
        <v>5.1789273836108747E-3</v>
      </c>
      <c r="AU1212" s="80">
        <f t="shared" si="433"/>
        <v>4.0693807318081809E-3</v>
      </c>
    </row>
    <row r="1213" spans="26:48" x14ac:dyDescent="0.2">
      <c r="Z1213">
        <f t="shared" si="424"/>
        <v>0</v>
      </c>
      <c r="AA1213" s="80">
        <f t="shared" si="425"/>
        <v>3.4471155238050962E-3</v>
      </c>
      <c r="AB1213" s="80">
        <f t="shared" si="437"/>
        <v>-9999</v>
      </c>
      <c r="AC1213" s="80">
        <f t="shared" si="438"/>
        <v>0</v>
      </c>
      <c r="AD1213" s="80">
        <f t="shared" si="434"/>
        <v>-9999</v>
      </c>
      <c r="AE1213" s="80">
        <f t="shared" si="439"/>
        <v>0</v>
      </c>
      <c r="AF1213">
        <f t="shared" si="435"/>
        <v>-9999</v>
      </c>
      <c r="AG1213" s="106"/>
      <c r="AH1213">
        <f t="shared" si="426"/>
        <v>-4.7256811237064993E-4</v>
      </c>
      <c r="AI1213">
        <f t="shared" si="427"/>
        <v>1.2726506571333673</v>
      </c>
      <c r="AJ1213">
        <f t="shared" si="428"/>
        <v>-1.9192477769216735E-2</v>
      </c>
      <c r="AK1213">
        <f t="shared" si="429"/>
        <v>2.0177893546708442E-3</v>
      </c>
      <c r="AL1213">
        <f t="shared" si="430"/>
        <v>7.400504878085557E-3</v>
      </c>
      <c r="AM1213">
        <f t="shared" si="431"/>
        <v>3.7002693269247286E-3</v>
      </c>
      <c r="AN1213" s="80">
        <f t="shared" si="440"/>
        <v>5.5946847242161011E-3</v>
      </c>
      <c r="AO1213" s="80">
        <f t="shared" si="440"/>
        <v>5.5942288779216968E-3</v>
      </c>
      <c r="AP1213" s="80">
        <f t="shared" si="440"/>
        <v>5.5925569914601313E-3</v>
      </c>
      <c r="AQ1213" s="80">
        <f t="shared" si="440"/>
        <v>5.586425090611761E-3</v>
      </c>
      <c r="AR1213" s="80">
        <f t="shared" si="440"/>
        <v>5.5639354025405052E-3</v>
      </c>
      <c r="AS1213" s="80">
        <f t="shared" si="440"/>
        <v>5.4814510416755884E-3</v>
      </c>
      <c r="AT1213" s="80">
        <f t="shared" si="440"/>
        <v>5.1789273836108747E-3</v>
      </c>
      <c r="AU1213" s="80">
        <f t="shared" si="433"/>
        <v>4.0693807318081809E-3</v>
      </c>
    </row>
    <row r="1214" spans="26:48" x14ac:dyDescent="0.2">
      <c r="Z1214">
        <f t="shared" si="424"/>
        <v>0</v>
      </c>
      <c r="AA1214" s="80">
        <f t="shared" si="425"/>
        <v>3.4471155238050962E-3</v>
      </c>
      <c r="AB1214" s="80">
        <f t="shared" si="437"/>
        <v>-9999</v>
      </c>
      <c r="AC1214" s="80">
        <f t="shared" si="438"/>
        <v>0</v>
      </c>
      <c r="AD1214" s="80">
        <f t="shared" si="434"/>
        <v>-9999</v>
      </c>
      <c r="AE1214" s="80">
        <f t="shared" si="439"/>
        <v>0</v>
      </c>
      <c r="AF1214">
        <f t="shared" si="435"/>
        <v>-9999</v>
      </c>
      <c r="AG1214" s="106"/>
      <c r="AH1214">
        <f t="shared" si="426"/>
        <v>-4.7256811237064993E-4</v>
      </c>
      <c r="AI1214">
        <f t="shared" si="427"/>
        <v>1.2726506571333673</v>
      </c>
      <c r="AJ1214">
        <f t="shared" si="428"/>
        <v>-1.9192477769216735E-2</v>
      </c>
      <c r="AK1214">
        <f t="shared" si="429"/>
        <v>2.0177893546708442E-3</v>
      </c>
      <c r="AL1214">
        <f t="shared" si="430"/>
        <v>7.400504878085557E-3</v>
      </c>
      <c r="AM1214">
        <f t="shared" si="431"/>
        <v>3.7002693269247286E-3</v>
      </c>
      <c r="AN1214" s="80">
        <f t="shared" si="440"/>
        <v>5.5946847242161011E-3</v>
      </c>
      <c r="AO1214" s="80">
        <f t="shared" si="440"/>
        <v>5.5942288779216968E-3</v>
      </c>
      <c r="AP1214" s="80">
        <f t="shared" si="440"/>
        <v>5.5925569914601313E-3</v>
      </c>
      <c r="AQ1214" s="80">
        <f t="shared" si="440"/>
        <v>5.586425090611761E-3</v>
      </c>
      <c r="AR1214" s="80">
        <f t="shared" si="440"/>
        <v>5.5639354025405052E-3</v>
      </c>
      <c r="AS1214" s="80">
        <f t="shared" si="440"/>
        <v>5.4814510416755884E-3</v>
      </c>
      <c r="AT1214" s="80">
        <f t="shared" si="440"/>
        <v>5.1789273836108747E-3</v>
      </c>
      <c r="AU1214" s="80">
        <f t="shared" si="433"/>
        <v>4.0693807318081809E-3</v>
      </c>
    </row>
    <row r="1215" spans="26:48" x14ac:dyDescent="0.2">
      <c r="Z1215">
        <f t="shared" si="424"/>
        <v>0</v>
      </c>
      <c r="AA1215" s="80">
        <f t="shared" si="425"/>
        <v>3.4471155238050962E-3</v>
      </c>
      <c r="AB1215" s="80">
        <f t="shared" si="437"/>
        <v>-9999</v>
      </c>
      <c r="AC1215" s="80">
        <f t="shared" si="438"/>
        <v>0</v>
      </c>
      <c r="AD1215" s="80">
        <f t="shared" si="434"/>
        <v>-9999</v>
      </c>
      <c r="AE1215" s="80">
        <f t="shared" si="439"/>
        <v>0</v>
      </c>
      <c r="AF1215">
        <f t="shared" si="435"/>
        <v>-9999</v>
      </c>
      <c r="AG1215" s="106"/>
      <c r="AH1215">
        <f t="shared" si="426"/>
        <v>-4.7256811237064993E-4</v>
      </c>
      <c r="AI1215">
        <f t="shared" si="427"/>
        <v>1.2726506571333673</v>
      </c>
      <c r="AJ1215">
        <f t="shared" si="428"/>
        <v>-1.9192477769216735E-2</v>
      </c>
      <c r="AK1215">
        <f t="shared" si="429"/>
        <v>2.0177893546708442E-3</v>
      </c>
      <c r="AL1215">
        <f t="shared" si="430"/>
        <v>7.400504878085557E-3</v>
      </c>
      <c r="AM1215">
        <f t="shared" si="431"/>
        <v>3.7002693269247286E-3</v>
      </c>
      <c r="AN1215" s="80">
        <f t="shared" si="440"/>
        <v>5.5946847242161011E-3</v>
      </c>
      <c r="AO1215" s="80">
        <f t="shared" si="440"/>
        <v>5.5942288779216968E-3</v>
      </c>
      <c r="AP1215" s="80">
        <f t="shared" si="440"/>
        <v>5.5925569914601313E-3</v>
      </c>
      <c r="AQ1215" s="80">
        <f t="shared" si="440"/>
        <v>5.586425090611761E-3</v>
      </c>
      <c r="AR1215" s="80">
        <f t="shared" si="440"/>
        <v>5.5639354025405052E-3</v>
      </c>
      <c r="AS1215" s="80">
        <f t="shared" si="440"/>
        <v>5.4814510416755884E-3</v>
      </c>
      <c r="AT1215" s="80">
        <f t="shared" si="440"/>
        <v>5.1789273836108747E-3</v>
      </c>
      <c r="AU1215" s="80">
        <f t="shared" si="433"/>
        <v>4.0693807318081809E-3</v>
      </c>
    </row>
    <row r="1216" spans="26:48" x14ac:dyDescent="0.2">
      <c r="Z1216">
        <f t="shared" si="424"/>
        <v>0</v>
      </c>
      <c r="AA1216" s="80">
        <f t="shared" si="425"/>
        <v>3.4471155238050962E-3</v>
      </c>
      <c r="AB1216" s="80">
        <f t="shared" si="437"/>
        <v>-9999</v>
      </c>
      <c r="AC1216" s="80">
        <f t="shared" si="438"/>
        <v>0</v>
      </c>
      <c r="AD1216" s="80">
        <f t="shared" si="434"/>
        <v>-9999</v>
      </c>
      <c r="AE1216" s="80">
        <f t="shared" si="439"/>
        <v>0</v>
      </c>
      <c r="AF1216">
        <f t="shared" si="435"/>
        <v>-9999</v>
      </c>
      <c r="AG1216" s="106"/>
      <c r="AH1216">
        <f t="shared" si="426"/>
        <v>-4.7256811237064993E-4</v>
      </c>
      <c r="AI1216">
        <f t="shared" si="427"/>
        <v>1.2726506571333673</v>
      </c>
      <c r="AJ1216">
        <f t="shared" si="428"/>
        <v>-1.9192477769216735E-2</v>
      </c>
      <c r="AK1216">
        <f t="shared" si="429"/>
        <v>2.0177893546708442E-3</v>
      </c>
      <c r="AL1216">
        <f t="shared" si="430"/>
        <v>7.400504878085557E-3</v>
      </c>
      <c r="AM1216">
        <f t="shared" si="431"/>
        <v>3.7002693269247286E-3</v>
      </c>
      <c r="AN1216" s="80">
        <f t="shared" si="440"/>
        <v>5.5946847242161011E-3</v>
      </c>
      <c r="AO1216" s="80">
        <f t="shared" si="440"/>
        <v>5.5942288779216968E-3</v>
      </c>
      <c r="AP1216" s="80">
        <f t="shared" si="440"/>
        <v>5.5925569914601313E-3</v>
      </c>
      <c r="AQ1216" s="80">
        <f t="shared" si="440"/>
        <v>5.586425090611761E-3</v>
      </c>
      <c r="AR1216" s="80">
        <f t="shared" si="440"/>
        <v>5.5639354025405052E-3</v>
      </c>
      <c r="AS1216" s="80">
        <f t="shared" si="440"/>
        <v>5.4814510416755884E-3</v>
      </c>
      <c r="AT1216" s="80">
        <f t="shared" si="440"/>
        <v>5.1789273836108747E-3</v>
      </c>
      <c r="AU1216" s="80">
        <f t="shared" si="433"/>
        <v>4.0693807318081809E-3</v>
      </c>
    </row>
    <row r="1217" spans="26:64" x14ac:dyDescent="0.2">
      <c r="Z1217">
        <f t="shared" si="424"/>
        <v>0</v>
      </c>
      <c r="AA1217" s="80">
        <f t="shared" si="425"/>
        <v>3.4471155238050962E-3</v>
      </c>
      <c r="AB1217" s="80">
        <f t="shared" si="437"/>
        <v>-9999</v>
      </c>
      <c r="AC1217" s="80">
        <f t="shared" si="438"/>
        <v>0</v>
      </c>
      <c r="AD1217" s="80">
        <f t="shared" si="434"/>
        <v>-9999</v>
      </c>
      <c r="AE1217" s="80">
        <f t="shared" si="439"/>
        <v>0</v>
      </c>
      <c r="AF1217">
        <f t="shared" si="435"/>
        <v>-9999</v>
      </c>
      <c r="AG1217" s="106"/>
      <c r="AH1217">
        <f t="shared" si="426"/>
        <v>-4.7256811237064993E-4</v>
      </c>
      <c r="AI1217">
        <f t="shared" si="427"/>
        <v>1.2726506571333673</v>
      </c>
      <c r="AJ1217">
        <f t="shared" si="428"/>
        <v>-1.9192477769216735E-2</v>
      </c>
      <c r="AK1217">
        <f t="shared" si="429"/>
        <v>2.0177893546708442E-3</v>
      </c>
      <c r="AL1217">
        <f t="shared" si="430"/>
        <v>7.400504878085557E-3</v>
      </c>
      <c r="AM1217">
        <f t="shared" si="431"/>
        <v>3.7002693269247286E-3</v>
      </c>
      <c r="AN1217" s="80">
        <f t="shared" ref="AN1217:AT1232" si="441">$AU1217+$AB$7*SIN(AO1217)</f>
        <v>5.5946847242161011E-3</v>
      </c>
      <c r="AO1217" s="80">
        <f t="shared" si="441"/>
        <v>5.5942288779216968E-3</v>
      </c>
      <c r="AP1217" s="80">
        <f t="shared" si="441"/>
        <v>5.5925569914601313E-3</v>
      </c>
      <c r="AQ1217" s="80">
        <f t="shared" si="441"/>
        <v>5.586425090611761E-3</v>
      </c>
      <c r="AR1217" s="80">
        <f t="shared" si="441"/>
        <v>5.5639354025405052E-3</v>
      </c>
      <c r="AS1217" s="80">
        <f t="shared" si="441"/>
        <v>5.4814510416755884E-3</v>
      </c>
      <c r="AT1217" s="80">
        <f t="shared" si="441"/>
        <v>5.1789273836108747E-3</v>
      </c>
      <c r="AU1217" s="80">
        <f t="shared" si="433"/>
        <v>4.0693807318081809E-3</v>
      </c>
    </row>
    <row r="1218" spans="26:64" x14ac:dyDescent="0.2">
      <c r="Z1218">
        <f t="shared" si="424"/>
        <v>0</v>
      </c>
      <c r="AA1218" s="80">
        <f t="shared" si="425"/>
        <v>3.4471155238050962E-3</v>
      </c>
      <c r="AB1218" s="80">
        <f t="shared" si="437"/>
        <v>-9999</v>
      </c>
      <c r="AC1218" s="80">
        <f t="shared" si="438"/>
        <v>0</v>
      </c>
      <c r="AD1218" s="80">
        <f t="shared" si="434"/>
        <v>-9999</v>
      </c>
      <c r="AE1218" s="80">
        <f t="shared" si="439"/>
        <v>0</v>
      </c>
      <c r="AF1218">
        <f t="shared" si="435"/>
        <v>-9999</v>
      </c>
      <c r="AG1218" s="106"/>
      <c r="AH1218">
        <f t="shared" si="426"/>
        <v>-4.7256811237064993E-4</v>
      </c>
      <c r="AI1218">
        <f t="shared" si="427"/>
        <v>1.2726506571333673</v>
      </c>
      <c r="AJ1218">
        <f t="shared" si="428"/>
        <v>-1.9192477769216735E-2</v>
      </c>
      <c r="AK1218">
        <f t="shared" si="429"/>
        <v>2.0177893546708442E-3</v>
      </c>
      <c r="AL1218">
        <f t="shared" si="430"/>
        <v>7.400504878085557E-3</v>
      </c>
      <c r="AM1218">
        <f t="shared" si="431"/>
        <v>3.7002693269247286E-3</v>
      </c>
      <c r="AN1218" s="80">
        <f t="shared" si="441"/>
        <v>5.5946847242161011E-3</v>
      </c>
      <c r="AO1218" s="80">
        <f t="shared" si="441"/>
        <v>5.5942288779216968E-3</v>
      </c>
      <c r="AP1218" s="80">
        <f t="shared" si="441"/>
        <v>5.5925569914601313E-3</v>
      </c>
      <c r="AQ1218" s="80">
        <f t="shared" si="441"/>
        <v>5.586425090611761E-3</v>
      </c>
      <c r="AR1218" s="80">
        <f t="shared" si="441"/>
        <v>5.5639354025405052E-3</v>
      </c>
      <c r="AS1218" s="80">
        <f t="shared" si="441"/>
        <v>5.4814510416755884E-3</v>
      </c>
      <c r="AT1218" s="80">
        <f t="shared" si="441"/>
        <v>5.1789273836108747E-3</v>
      </c>
      <c r="AU1218" s="80">
        <f t="shared" si="433"/>
        <v>4.0693807318081809E-3</v>
      </c>
    </row>
    <row r="1219" spans="26:64" x14ac:dyDescent="0.2">
      <c r="Z1219">
        <f t="shared" si="424"/>
        <v>0</v>
      </c>
      <c r="AA1219" s="80">
        <f t="shared" si="425"/>
        <v>3.4471155238050962E-3</v>
      </c>
      <c r="AB1219" s="80">
        <f t="shared" si="437"/>
        <v>-9999</v>
      </c>
      <c r="AC1219" s="80">
        <f t="shared" si="438"/>
        <v>0</v>
      </c>
      <c r="AD1219" s="80">
        <f t="shared" si="434"/>
        <v>-9999</v>
      </c>
      <c r="AE1219" s="80">
        <f t="shared" si="439"/>
        <v>0</v>
      </c>
      <c r="AF1219">
        <f t="shared" si="435"/>
        <v>-9999</v>
      </c>
      <c r="AG1219" s="106"/>
      <c r="AH1219">
        <f t="shared" si="426"/>
        <v>-4.7256811237064993E-4</v>
      </c>
      <c r="AI1219">
        <f t="shared" si="427"/>
        <v>1.2726506571333673</v>
      </c>
      <c r="AJ1219">
        <f t="shared" si="428"/>
        <v>-1.9192477769216735E-2</v>
      </c>
      <c r="AK1219">
        <f t="shared" si="429"/>
        <v>2.0177893546708442E-3</v>
      </c>
      <c r="AL1219">
        <f t="shared" si="430"/>
        <v>7.400504878085557E-3</v>
      </c>
      <c r="AM1219">
        <f t="shared" si="431"/>
        <v>3.7002693269247286E-3</v>
      </c>
      <c r="AN1219" s="80">
        <f t="shared" si="441"/>
        <v>5.5946847242161011E-3</v>
      </c>
      <c r="AO1219" s="80">
        <f t="shared" si="441"/>
        <v>5.5942288779216968E-3</v>
      </c>
      <c r="AP1219" s="80">
        <f t="shared" si="441"/>
        <v>5.5925569914601313E-3</v>
      </c>
      <c r="AQ1219" s="80">
        <f t="shared" si="441"/>
        <v>5.586425090611761E-3</v>
      </c>
      <c r="AR1219" s="80">
        <f t="shared" si="441"/>
        <v>5.5639354025405052E-3</v>
      </c>
      <c r="AS1219" s="80">
        <f t="shared" si="441"/>
        <v>5.4814510416755884E-3</v>
      </c>
      <c r="AT1219" s="80">
        <f t="shared" si="441"/>
        <v>5.1789273836108747E-3</v>
      </c>
      <c r="AU1219" s="80">
        <f t="shared" si="433"/>
        <v>4.0693807318081809E-3</v>
      </c>
    </row>
    <row r="1220" spans="26:64" x14ac:dyDescent="0.2">
      <c r="Z1220">
        <f t="shared" si="424"/>
        <v>0</v>
      </c>
      <c r="AA1220" s="80">
        <f t="shared" si="425"/>
        <v>3.4471155238050962E-3</v>
      </c>
      <c r="AB1220" s="80">
        <f t="shared" si="437"/>
        <v>-9999</v>
      </c>
      <c r="AC1220" s="80">
        <f t="shared" si="438"/>
        <v>0</v>
      </c>
      <c r="AD1220" s="80">
        <f t="shared" si="434"/>
        <v>-9999</v>
      </c>
      <c r="AE1220" s="80">
        <f t="shared" si="439"/>
        <v>0</v>
      </c>
      <c r="AF1220">
        <f t="shared" si="435"/>
        <v>-9999</v>
      </c>
      <c r="AG1220" s="106"/>
      <c r="AH1220">
        <f t="shared" si="426"/>
        <v>-4.7256811237064993E-4</v>
      </c>
      <c r="AI1220">
        <f t="shared" si="427"/>
        <v>1.2726506571333673</v>
      </c>
      <c r="AJ1220">
        <f t="shared" si="428"/>
        <v>-1.9192477769216735E-2</v>
      </c>
      <c r="AK1220">
        <f t="shared" si="429"/>
        <v>2.0177893546708442E-3</v>
      </c>
      <c r="AL1220">
        <f t="shared" si="430"/>
        <v>7.400504878085557E-3</v>
      </c>
      <c r="AM1220">
        <f t="shared" si="431"/>
        <v>3.7002693269247286E-3</v>
      </c>
      <c r="AN1220" s="80">
        <f t="shared" si="441"/>
        <v>5.5946847242161011E-3</v>
      </c>
      <c r="AO1220" s="80">
        <f t="shared" si="441"/>
        <v>5.5942288779216968E-3</v>
      </c>
      <c r="AP1220" s="80">
        <f t="shared" si="441"/>
        <v>5.5925569914601313E-3</v>
      </c>
      <c r="AQ1220" s="80">
        <f t="shared" si="441"/>
        <v>5.586425090611761E-3</v>
      </c>
      <c r="AR1220" s="80">
        <f t="shared" si="441"/>
        <v>5.5639354025405052E-3</v>
      </c>
      <c r="AS1220" s="80">
        <f t="shared" si="441"/>
        <v>5.4814510416755884E-3</v>
      </c>
      <c r="AT1220" s="80">
        <f t="shared" si="441"/>
        <v>5.1789273836108747E-3</v>
      </c>
      <c r="AU1220" s="80">
        <f t="shared" si="433"/>
        <v>4.0693807318081809E-3</v>
      </c>
    </row>
    <row r="1221" spans="26:64" x14ac:dyDescent="0.2">
      <c r="Z1221">
        <f t="shared" si="424"/>
        <v>0</v>
      </c>
      <c r="AA1221" s="80">
        <f t="shared" si="425"/>
        <v>3.4471155238050962E-3</v>
      </c>
      <c r="AB1221" s="80">
        <f t="shared" si="437"/>
        <v>-9999</v>
      </c>
      <c r="AC1221" s="80">
        <f t="shared" si="438"/>
        <v>0</v>
      </c>
      <c r="AD1221" s="80">
        <f t="shared" si="434"/>
        <v>-9999</v>
      </c>
      <c r="AE1221" s="80">
        <f t="shared" si="439"/>
        <v>0</v>
      </c>
      <c r="AF1221">
        <f t="shared" si="435"/>
        <v>-9999</v>
      </c>
      <c r="AG1221" s="106"/>
      <c r="AH1221">
        <f t="shared" si="426"/>
        <v>-4.7256811237064993E-4</v>
      </c>
      <c r="AI1221">
        <f t="shared" si="427"/>
        <v>1.2726506571333673</v>
      </c>
      <c r="AJ1221">
        <f t="shared" si="428"/>
        <v>-1.9192477769216735E-2</v>
      </c>
      <c r="AK1221">
        <f t="shared" si="429"/>
        <v>2.0177893546708442E-3</v>
      </c>
      <c r="AL1221">
        <f t="shared" si="430"/>
        <v>7.400504878085557E-3</v>
      </c>
      <c r="AM1221">
        <f t="shared" si="431"/>
        <v>3.7002693269247286E-3</v>
      </c>
      <c r="AN1221" s="80">
        <f t="shared" si="441"/>
        <v>5.5946847242161011E-3</v>
      </c>
      <c r="AO1221" s="80">
        <f t="shared" si="441"/>
        <v>5.5942288779216968E-3</v>
      </c>
      <c r="AP1221" s="80">
        <f t="shared" si="441"/>
        <v>5.5925569914601313E-3</v>
      </c>
      <c r="AQ1221" s="80">
        <f t="shared" si="441"/>
        <v>5.586425090611761E-3</v>
      </c>
      <c r="AR1221" s="80">
        <f t="shared" si="441"/>
        <v>5.5639354025405052E-3</v>
      </c>
      <c r="AS1221" s="80">
        <f t="shared" si="441"/>
        <v>5.4814510416755884E-3</v>
      </c>
      <c r="AT1221" s="80">
        <f t="shared" si="441"/>
        <v>5.1789273836108747E-3</v>
      </c>
      <c r="AU1221" s="80">
        <f t="shared" si="433"/>
        <v>4.0693807318081809E-3</v>
      </c>
    </row>
    <row r="1222" spans="26:64" x14ac:dyDescent="0.2">
      <c r="Z1222">
        <f t="shared" si="424"/>
        <v>0</v>
      </c>
      <c r="AA1222" s="80">
        <f t="shared" si="425"/>
        <v>3.4471155238050962E-3</v>
      </c>
      <c r="AB1222" s="80">
        <f t="shared" si="437"/>
        <v>-9999</v>
      </c>
      <c r="AC1222" s="80">
        <f t="shared" si="438"/>
        <v>0</v>
      </c>
      <c r="AD1222" s="80">
        <f t="shared" si="434"/>
        <v>-9999</v>
      </c>
      <c r="AE1222" s="80">
        <f t="shared" si="439"/>
        <v>0</v>
      </c>
      <c r="AF1222">
        <f t="shared" si="435"/>
        <v>-9999</v>
      </c>
      <c r="AG1222" s="106"/>
      <c r="AH1222">
        <f t="shared" si="426"/>
        <v>-4.7256811237064993E-4</v>
      </c>
      <c r="AI1222">
        <f t="shared" si="427"/>
        <v>1.2726506571333673</v>
      </c>
      <c r="AJ1222">
        <f t="shared" si="428"/>
        <v>-1.9192477769216735E-2</v>
      </c>
      <c r="AK1222">
        <f t="shared" si="429"/>
        <v>2.0177893546708442E-3</v>
      </c>
      <c r="AL1222">
        <f t="shared" si="430"/>
        <v>7.400504878085557E-3</v>
      </c>
      <c r="AM1222">
        <f t="shared" si="431"/>
        <v>3.7002693269247286E-3</v>
      </c>
      <c r="AN1222" s="80">
        <f t="shared" si="441"/>
        <v>5.5946847242161011E-3</v>
      </c>
      <c r="AO1222" s="80">
        <f t="shared" si="441"/>
        <v>5.5942288779216968E-3</v>
      </c>
      <c r="AP1222" s="80">
        <f t="shared" si="441"/>
        <v>5.5925569914601313E-3</v>
      </c>
      <c r="AQ1222" s="80">
        <f t="shared" si="441"/>
        <v>5.586425090611761E-3</v>
      </c>
      <c r="AR1222" s="80">
        <f t="shared" si="441"/>
        <v>5.5639354025405052E-3</v>
      </c>
      <c r="AS1222" s="80">
        <f t="shared" si="441"/>
        <v>5.4814510416755884E-3</v>
      </c>
      <c r="AT1222" s="80">
        <f t="shared" si="441"/>
        <v>5.1789273836108747E-3</v>
      </c>
      <c r="AU1222" s="80">
        <f t="shared" si="433"/>
        <v>4.0693807318081809E-3</v>
      </c>
    </row>
    <row r="1223" spans="26:64" x14ac:dyDescent="0.2">
      <c r="Z1223">
        <f t="shared" si="424"/>
        <v>0</v>
      </c>
      <c r="AA1223" s="80">
        <f t="shared" si="425"/>
        <v>3.4471155238050962E-3</v>
      </c>
      <c r="AB1223" s="80">
        <f t="shared" si="437"/>
        <v>-9999</v>
      </c>
      <c r="AC1223" s="80">
        <f t="shared" si="438"/>
        <v>0</v>
      </c>
      <c r="AD1223" s="80">
        <f t="shared" si="434"/>
        <v>-9999</v>
      </c>
      <c r="AE1223" s="80">
        <f t="shared" si="439"/>
        <v>0</v>
      </c>
      <c r="AF1223">
        <f t="shared" si="435"/>
        <v>-9999</v>
      </c>
      <c r="AG1223" s="106"/>
      <c r="AH1223">
        <f t="shared" si="426"/>
        <v>-4.7256811237064993E-4</v>
      </c>
      <c r="AI1223">
        <f t="shared" si="427"/>
        <v>1.2726506571333673</v>
      </c>
      <c r="AJ1223">
        <f t="shared" si="428"/>
        <v>-1.9192477769216735E-2</v>
      </c>
      <c r="AK1223">
        <f t="shared" si="429"/>
        <v>2.0177893546708442E-3</v>
      </c>
      <c r="AL1223">
        <f t="shared" si="430"/>
        <v>7.400504878085557E-3</v>
      </c>
      <c r="AM1223">
        <f t="shared" si="431"/>
        <v>3.7002693269247286E-3</v>
      </c>
      <c r="AN1223" s="80">
        <f t="shared" si="441"/>
        <v>5.5946847242161011E-3</v>
      </c>
      <c r="AO1223" s="80">
        <f t="shared" si="441"/>
        <v>5.5942288779216968E-3</v>
      </c>
      <c r="AP1223" s="80">
        <f t="shared" si="441"/>
        <v>5.5925569914601313E-3</v>
      </c>
      <c r="AQ1223" s="80">
        <f t="shared" si="441"/>
        <v>5.586425090611761E-3</v>
      </c>
      <c r="AR1223" s="80">
        <f t="shared" si="441"/>
        <v>5.5639354025405052E-3</v>
      </c>
      <c r="AS1223" s="80">
        <f t="shared" si="441"/>
        <v>5.4814510416755884E-3</v>
      </c>
      <c r="AT1223" s="80">
        <f t="shared" si="441"/>
        <v>5.1789273836108747E-3</v>
      </c>
      <c r="AU1223" s="80">
        <f t="shared" si="433"/>
        <v>4.0693807318081809E-3</v>
      </c>
    </row>
    <row r="1224" spans="26:64" x14ac:dyDescent="0.2">
      <c r="Z1224">
        <f t="shared" si="424"/>
        <v>0</v>
      </c>
      <c r="AA1224" s="80">
        <f t="shared" si="425"/>
        <v>3.4471155238050962E-3</v>
      </c>
      <c r="AB1224" s="80">
        <f t="shared" si="437"/>
        <v>-9999</v>
      </c>
      <c r="AC1224" s="80">
        <f t="shared" si="438"/>
        <v>0</v>
      </c>
      <c r="AD1224" s="80">
        <f t="shared" si="434"/>
        <v>-9999</v>
      </c>
      <c r="AE1224" s="80">
        <f t="shared" si="439"/>
        <v>0</v>
      </c>
      <c r="AF1224">
        <f t="shared" si="435"/>
        <v>-9999</v>
      </c>
      <c r="AG1224" s="106"/>
      <c r="AH1224">
        <f t="shared" si="426"/>
        <v>-4.7256811237064993E-4</v>
      </c>
      <c r="AI1224">
        <f t="shared" si="427"/>
        <v>1.2726506571333673</v>
      </c>
      <c r="AJ1224">
        <f t="shared" si="428"/>
        <v>-1.9192477769216735E-2</v>
      </c>
      <c r="AK1224">
        <f t="shared" si="429"/>
        <v>2.0177893546708442E-3</v>
      </c>
      <c r="AL1224">
        <f t="shared" si="430"/>
        <v>7.400504878085557E-3</v>
      </c>
      <c r="AM1224">
        <f t="shared" si="431"/>
        <v>3.7002693269247286E-3</v>
      </c>
      <c r="AN1224" s="80">
        <f t="shared" si="441"/>
        <v>5.5946847242161011E-3</v>
      </c>
      <c r="AO1224" s="80">
        <f t="shared" si="441"/>
        <v>5.5942288779216968E-3</v>
      </c>
      <c r="AP1224" s="80">
        <f t="shared" si="441"/>
        <v>5.5925569914601313E-3</v>
      </c>
      <c r="AQ1224" s="80">
        <f t="shared" si="441"/>
        <v>5.586425090611761E-3</v>
      </c>
      <c r="AR1224" s="80">
        <f t="shared" si="441"/>
        <v>5.5639354025405052E-3</v>
      </c>
      <c r="AS1224" s="80">
        <f t="shared" si="441"/>
        <v>5.4814510416755884E-3</v>
      </c>
      <c r="AT1224" s="80">
        <f t="shared" si="441"/>
        <v>5.1789273836108747E-3</v>
      </c>
      <c r="AU1224" s="80">
        <f t="shared" si="433"/>
        <v>4.0693807318081809E-3</v>
      </c>
    </row>
    <row r="1225" spans="26:64" x14ac:dyDescent="0.2">
      <c r="Z1225">
        <f t="shared" si="424"/>
        <v>0</v>
      </c>
      <c r="AA1225" s="80">
        <f t="shared" si="425"/>
        <v>3.4471155238050962E-3</v>
      </c>
      <c r="AB1225" s="80">
        <f t="shared" si="437"/>
        <v>-9999</v>
      </c>
      <c r="AC1225" s="80">
        <f t="shared" si="438"/>
        <v>0</v>
      </c>
      <c r="AD1225" s="80">
        <f t="shared" si="434"/>
        <v>-9999</v>
      </c>
      <c r="AE1225" s="80">
        <f t="shared" si="439"/>
        <v>0</v>
      </c>
      <c r="AF1225">
        <f t="shared" si="435"/>
        <v>-9999</v>
      </c>
      <c r="AG1225" s="106"/>
      <c r="AH1225">
        <f t="shared" si="426"/>
        <v>-4.7256811237064993E-4</v>
      </c>
      <c r="AI1225">
        <f t="shared" si="427"/>
        <v>1.2726506571333673</v>
      </c>
      <c r="AJ1225">
        <f t="shared" si="428"/>
        <v>-1.9192477769216735E-2</v>
      </c>
      <c r="AK1225">
        <f t="shared" si="429"/>
        <v>2.0177893546708442E-3</v>
      </c>
      <c r="AL1225">
        <f t="shared" si="430"/>
        <v>7.400504878085557E-3</v>
      </c>
      <c r="AM1225">
        <f t="shared" si="431"/>
        <v>3.7002693269247286E-3</v>
      </c>
      <c r="AN1225" s="80">
        <f t="shared" si="441"/>
        <v>5.5946847242161011E-3</v>
      </c>
      <c r="AO1225" s="80">
        <f t="shared" si="441"/>
        <v>5.5942288779216968E-3</v>
      </c>
      <c r="AP1225" s="80">
        <f t="shared" si="441"/>
        <v>5.5925569914601313E-3</v>
      </c>
      <c r="AQ1225" s="80">
        <f t="shared" si="441"/>
        <v>5.586425090611761E-3</v>
      </c>
      <c r="AR1225" s="80">
        <f t="shared" si="441"/>
        <v>5.5639354025405052E-3</v>
      </c>
      <c r="AS1225" s="80">
        <f t="shared" si="441"/>
        <v>5.4814510416755884E-3</v>
      </c>
      <c r="AT1225" s="80">
        <f t="shared" si="441"/>
        <v>5.1789273836108747E-3</v>
      </c>
      <c r="AU1225" s="80">
        <f t="shared" si="433"/>
        <v>4.0693807318081809E-3</v>
      </c>
    </row>
    <row r="1226" spans="26:64" x14ac:dyDescent="0.2">
      <c r="Z1226">
        <f t="shared" si="424"/>
        <v>0</v>
      </c>
      <c r="AA1226" s="80">
        <f t="shared" si="425"/>
        <v>3.4471155238050962E-3</v>
      </c>
      <c r="AB1226" s="80">
        <f t="shared" si="437"/>
        <v>-9999</v>
      </c>
      <c r="AC1226" s="80">
        <f t="shared" si="438"/>
        <v>0</v>
      </c>
      <c r="AD1226" s="80">
        <f t="shared" si="434"/>
        <v>-9999</v>
      </c>
      <c r="AE1226" s="80">
        <f t="shared" si="439"/>
        <v>0</v>
      </c>
      <c r="AF1226">
        <f t="shared" si="435"/>
        <v>-9999</v>
      </c>
      <c r="AG1226" s="106"/>
      <c r="AH1226">
        <f t="shared" si="426"/>
        <v>-4.7256811237064993E-4</v>
      </c>
      <c r="AI1226">
        <f t="shared" si="427"/>
        <v>1.2726506571333673</v>
      </c>
      <c r="AJ1226">
        <f t="shared" si="428"/>
        <v>-1.9192477769216735E-2</v>
      </c>
      <c r="AK1226">
        <f t="shared" si="429"/>
        <v>2.0177893546708442E-3</v>
      </c>
      <c r="AL1226">
        <f t="shared" si="430"/>
        <v>7.400504878085557E-3</v>
      </c>
      <c r="AM1226">
        <f t="shared" si="431"/>
        <v>3.7002693269247286E-3</v>
      </c>
      <c r="AN1226" s="80">
        <f t="shared" si="441"/>
        <v>5.5946847242161011E-3</v>
      </c>
      <c r="AO1226" s="80">
        <f t="shared" si="441"/>
        <v>5.5942288779216968E-3</v>
      </c>
      <c r="AP1226" s="80">
        <f t="shared" si="441"/>
        <v>5.5925569914601313E-3</v>
      </c>
      <c r="AQ1226" s="80">
        <f t="shared" si="441"/>
        <v>5.586425090611761E-3</v>
      </c>
      <c r="AR1226" s="80">
        <f t="shared" si="441"/>
        <v>5.5639354025405052E-3</v>
      </c>
      <c r="AS1226" s="80">
        <f t="shared" si="441"/>
        <v>5.4814510416755884E-3</v>
      </c>
      <c r="AT1226" s="80">
        <f t="shared" si="441"/>
        <v>5.1789273836108747E-3</v>
      </c>
      <c r="AU1226" s="80">
        <f t="shared" si="433"/>
        <v>4.0693807318081809E-3</v>
      </c>
    </row>
    <row r="1227" spans="26:64" x14ac:dyDescent="0.2">
      <c r="Z1227">
        <f t="shared" si="424"/>
        <v>0</v>
      </c>
      <c r="AA1227" s="80">
        <f t="shared" si="425"/>
        <v>3.4471155238050962E-3</v>
      </c>
      <c r="AB1227" s="80">
        <f t="shared" si="437"/>
        <v>-9999</v>
      </c>
      <c r="AC1227" s="80">
        <f t="shared" si="438"/>
        <v>0</v>
      </c>
      <c r="AD1227" s="80">
        <f t="shared" si="434"/>
        <v>-9999</v>
      </c>
      <c r="AE1227" s="80">
        <f t="shared" si="439"/>
        <v>0</v>
      </c>
      <c r="AF1227">
        <f t="shared" si="435"/>
        <v>-9999</v>
      </c>
      <c r="AG1227" s="106"/>
      <c r="AH1227">
        <f t="shared" si="426"/>
        <v>-4.7256811237064993E-4</v>
      </c>
      <c r="AI1227">
        <f t="shared" si="427"/>
        <v>1.2726506571333673</v>
      </c>
      <c r="AJ1227">
        <f t="shared" si="428"/>
        <v>-1.9192477769216735E-2</v>
      </c>
      <c r="AK1227">
        <f t="shared" si="429"/>
        <v>2.0177893546708442E-3</v>
      </c>
      <c r="AL1227">
        <f t="shared" si="430"/>
        <v>7.400504878085557E-3</v>
      </c>
      <c r="AM1227">
        <f t="shared" si="431"/>
        <v>3.7002693269247286E-3</v>
      </c>
      <c r="AN1227" s="80">
        <f t="shared" si="441"/>
        <v>5.5946847242161011E-3</v>
      </c>
      <c r="AO1227" s="80">
        <f t="shared" si="441"/>
        <v>5.5942288779216968E-3</v>
      </c>
      <c r="AP1227" s="80">
        <f t="shared" si="441"/>
        <v>5.5925569914601313E-3</v>
      </c>
      <c r="AQ1227" s="80">
        <f t="shared" si="441"/>
        <v>5.586425090611761E-3</v>
      </c>
      <c r="AR1227" s="80">
        <f t="shared" si="441"/>
        <v>5.5639354025405052E-3</v>
      </c>
      <c r="AS1227" s="80">
        <f t="shared" si="441"/>
        <v>5.4814510416755884E-3</v>
      </c>
      <c r="AT1227" s="80">
        <f t="shared" si="441"/>
        <v>5.1789273836108747E-3</v>
      </c>
      <c r="AU1227" s="80">
        <f t="shared" si="433"/>
        <v>4.0693807318081809E-3</v>
      </c>
    </row>
    <row r="1228" spans="26:64" x14ac:dyDescent="0.2">
      <c r="Z1228">
        <f t="shared" si="424"/>
        <v>0</v>
      </c>
      <c r="AA1228" s="80">
        <f t="shared" si="425"/>
        <v>3.4471155238050962E-3</v>
      </c>
      <c r="AB1228" s="80">
        <f t="shared" si="437"/>
        <v>-9999</v>
      </c>
      <c r="AC1228" s="80">
        <f t="shared" si="438"/>
        <v>0</v>
      </c>
      <c r="AD1228" s="80">
        <f t="shared" si="434"/>
        <v>-9999</v>
      </c>
      <c r="AE1228" s="80">
        <f t="shared" si="439"/>
        <v>0</v>
      </c>
      <c r="AF1228">
        <f t="shared" si="435"/>
        <v>-9999</v>
      </c>
      <c r="AG1228" s="106"/>
      <c r="AH1228">
        <f t="shared" si="426"/>
        <v>-4.7256811237064993E-4</v>
      </c>
      <c r="AI1228">
        <f t="shared" si="427"/>
        <v>1.2726506571333673</v>
      </c>
      <c r="AJ1228">
        <f t="shared" si="428"/>
        <v>-1.9192477769216735E-2</v>
      </c>
      <c r="AK1228">
        <f t="shared" si="429"/>
        <v>2.0177893546708442E-3</v>
      </c>
      <c r="AL1228">
        <f t="shared" si="430"/>
        <v>7.400504878085557E-3</v>
      </c>
      <c r="AM1228">
        <f t="shared" si="431"/>
        <v>3.7002693269247286E-3</v>
      </c>
      <c r="AN1228" s="80">
        <f t="shared" si="441"/>
        <v>5.5946847242161011E-3</v>
      </c>
      <c r="AO1228" s="80">
        <f t="shared" si="441"/>
        <v>5.5942288779216968E-3</v>
      </c>
      <c r="AP1228" s="80">
        <f t="shared" si="441"/>
        <v>5.5925569914601313E-3</v>
      </c>
      <c r="AQ1228" s="80">
        <f t="shared" si="441"/>
        <v>5.586425090611761E-3</v>
      </c>
      <c r="AR1228" s="80">
        <f t="shared" si="441"/>
        <v>5.5639354025405052E-3</v>
      </c>
      <c r="AS1228" s="80">
        <f t="shared" si="441"/>
        <v>5.4814510416755884E-3</v>
      </c>
      <c r="AT1228" s="80">
        <f t="shared" si="441"/>
        <v>5.1789273836108747E-3</v>
      </c>
      <c r="AU1228" s="80">
        <f t="shared" si="433"/>
        <v>4.0693807318081809E-3</v>
      </c>
      <c r="AV1228" s="80"/>
      <c r="AW1228" s="80"/>
      <c r="AX1228" s="80"/>
      <c r="AY1228" s="80"/>
      <c r="AZ1228" s="80"/>
      <c r="BA1228" s="80"/>
      <c r="BB1228" s="80"/>
      <c r="BC1228" s="80"/>
      <c r="BD1228" s="80"/>
      <c r="BE1228" s="80"/>
      <c r="BF1228" s="80"/>
      <c r="BG1228" s="80"/>
      <c r="BH1228" s="80"/>
      <c r="BI1228" s="80"/>
      <c r="BJ1228" s="80"/>
      <c r="BK1228" s="80"/>
      <c r="BL1228" s="80"/>
    </row>
    <row r="1229" spans="26:64" x14ac:dyDescent="0.2">
      <c r="Z1229">
        <f t="shared" si="424"/>
        <v>0</v>
      </c>
      <c r="AA1229" s="80">
        <f t="shared" si="425"/>
        <v>3.4471155238050962E-3</v>
      </c>
      <c r="AB1229" s="80">
        <f t="shared" si="437"/>
        <v>-9999</v>
      </c>
      <c r="AC1229" s="80">
        <f t="shared" si="438"/>
        <v>0</v>
      </c>
      <c r="AD1229" s="80">
        <f t="shared" si="434"/>
        <v>-9999</v>
      </c>
      <c r="AE1229" s="80">
        <f t="shared" si="439"/>
        <v>0</v>
      </c>
      <c r="AF1229">
        <f t="shared" si="435"/>
        <v>-9999</v>
      </c>
      <c r="AG1229" s="106"/>
      <c r="AH1229">
        <f t="shared" si="426"/>
        <v>-4.7256811237064993E-4</v>
      </c>
      <c r="AI1229">
        <f t="shared" si="427"/>
        <v>1.2726506571333673</v>
      </c>
      <c r="AJ1229">
        <f t="shared" si="428"/>
        <v>-1.9192477769216735E-2</v>
      </c>
      <c r="AK1229">
        <f t="shared" si="429"/>
        <v>2.0177893546708442E-3</v>
      </c>
      <c r="AL1229">
        <f t="shared" si="430"/>
        <v>7.400504878085557E-3</v>
      </c>
      <c r="AM1229">
        <f t="shared" si="431"/>
        <v>3.7002693269247286E-3</v>
      </c>
      <c r="AN1229" s="80">
        <f t="shared" si="441"/>
        <v>5.5946847242161011E-3</v>
      </c>
      <c r="AO1229" s="80">
        <f t="shared" si="441"/>
        <v>5.5942288779216968E-3</v>
      </c>
      <c r="AP1229" s="80">
        <f t="shared" si="441"/>
        <v>5.5925569914601313E-3</v>
      </c>
      <c r="AQ1229" s="80">
        <f t="shared" si="441"/>
        <v>5.586425090611761E-3</v>
      </c>
      <c r="AR1229" s="80">
        <f t="shared" si="441"/>
        <v>5.5639354025405052E-3</v>
      </c>
      <c r="AS1229" s="80">
        <f t="shared" si="441"/>
        <v>5.4814510416755884E-3</v>
      </c>
      <c r="AT1229" s="80">
        <f t="shared" si="441"/>
        <v>5.1789273836108747E-3</v>
      </c>
      <c r="AU1229" s="80">
        <f t="shared" si="433"/>
        <v>4.0693807318081809E-3</v>
      </c>
    </row>
    <row r="1230" spans="26:64" x14ac:dyDescent="0.2">
      <c r="Z1230">
        <f t="shared" si="424"/>
        <v>0</v>
      </c>
      <c r="AA1230" s="80">
        <f t="shared" si="425"/>
        <v>3.4471155238050962E-3</v>
      </c>
      <c r="AB1230" s="80">
        <f t="shared" si="437"/>
        <v>-9999</v>
      </c>
      <c r="AC1230" s="80">
        <f t="shared" si="438"/>
        <v>0</v>
      </c>
      <c r="AD1230" s="80">
        <f t="shared" si="434"/>
        <v>-9999</v>
      </c>
      <c r="AE1230" s="80">
        <f t="shared" si="439"/>
        <v>0</v>
      </c>
      <c r="AF1230">
        <f t="shared" si="435"/>
        <v>-9999</v>
      </c>
      <c r="AG1230" s="106"/>
      <c r="AH1230">
        <f t="shared" si="426"/>
        <v>-4.7256811237064993E-4</v>
      </c>
      <c r="AI1230">
        <f t="shared" si="427"/>
        <v>1.2726506571333673</v>
      </c>
      <c r="AJ1230">
        <f t="shared" si="428"/>
        <v>-1.9192477769216735E-2</v>
      </c>
      <c r="AK1230">
        <f t="shared" si="429"/>
        <v>2.0177893546708442E-3</v>
      </c>
      <c r="AL1230">
        <f t="shared" si="430"/>
        <v>7.400504878085557E-3</v>
      </c>
      <c r="AM1230">
        <f t="shared" si="431"/>
        <v>3.7002693269247286E-3</v>
      </c>
      <c r="AN1230" s="80">
        <f t="shared" si="441"/>
        <v>5.5946847242161011E-3</v>
      </c>
      <c r="AO1230" s="80">
        <f t="shared" si="441"/>
        <v>5.5942288779216968E-3</v>
      </c>
      <c r="AP1230" s="80">
        <f t="shared" si="441"/>
        <v>5.5925569914601313E-3</v>
      </c>
      <c r="AQ1230" s="80">
        <f t="shared" si="441"/>
        <v>5.586425090611761E-3</v>
      </c>
      <c r="AR1230" s="80">
        <f t="shared" si="441"/>
        <v>5.5639354025405052E-3</v>
      </c>
      <c r="AS1230" s="80">
        <f t="shared" si="441"/>
        <v>5.4814510416755884E-3</v>
      </c>
      <c r="AT1230" s="80">
        <f t="shared" si="441"/>
        <v>5.1789273836108747E-3</v>
      </c>
      <c r="AU1230" s="80">
        <f t="shared" si="433"/>
        <v>4.0693807318081809E-3</v>
      </c>
    </row>
    <row r="1231" spans="26:64" x14ac:dyDescent="0.2">
      <c r="Z1231">
        <f t="shared" si="424"/>
        <v>0</v>
      </c>
      <c r="AA1231" s="80">
        <f t="shared" si="425"/>
        <v>3.4471155238050962E-3</v>
      </c>
      <c r="AB1231" s="80">
        <f t="shared" si="437"/>
        <v>-9999</v>
      </c>
      <c r="AC1231" s="80">
        <f t="shared" si="438"/>
        <v>0</v>
      </c>
      <c r="AD1231" s="80">
        <f t="shared" si="434"/>
        <v>-9999</v>
      </c>
      <c r="AE1231" s="80">
        <f t="shared" si="439"/>
        <v>0</v>
      </c>
      <c r="AF1231">
        <f t="shared" si="435"/>
        <v>-9999</v>
      </c>
      <c r="AG1231" s="106"/>
      <c r="AH1231">
        <f t="shared" si="426"/>
        <v>-4.7256811237064993E-4</v>
      </c>
      <c r="AI1231">
        <f t="shared" si="427"/>
        <v>1.2726506571333673</v>
      </c>
      <c r="AJ1231">
        <f t="shared" si="428"/>
        <v>-1.9192477769216735E-2</v>
      </c>
      <c r="AK1231">
        <f t="shared" si="429"/>
        <v>2.0177893546708442E-3</v>
      </c>
      <c r="AL1231">
        <f t="shared" si="430"/>
        <v>7.400504878085557E-3</v>
      </c>
      <c r="AM1231">
        <f t="shared" si="431"/>
        <v>3.7002693269247286E-3</v>
      </c>
      <c r="AN1231" s="80">
        <f t="shared" si="441"/>
        <v>5.5946847242161011E-3</v>
      </c>
      <c r="AO1231" s="80">
        <f t="shared" si="441"/>
        <v>5.5942288779216968E-3</v>
      </c>
      <c r="AP1231" s="80">
        <f t="shared" si="441"/>
        <v>5.5925569914601313E-3</v>
      </c>
      <c r="AQ1231" s="80">
        <f t="shared" si="441"/>
        <v>5.586425090611761E-3</v>
      </c>
      <c r="AR1231" s="80">
        <f t="shared" si="441"/>
        <v>5.5639354025405052E-3</v>
      </c>
      <c r="AS1231" s="80">
        <f t="shared" si="441"/>
        <v>5.4814510416755884E-3</v>
      </c>
      <c r="AT1231" s="80">
        <f t="shared" si="441"/>
        <v>5.1789273836108747E-3</v>
      </c>
      <c r="AU1231" s="80">
        <f t="shared" si="433"/>
        <v>4.0693807318081809E-3</v>
      </c>
    </row>
    <row r="1232" spans="26:64" x14ac:dyDescent="0.2">
      <c r="Z1232">
        <f t="shared" si="424"/>
        <v>0</v>
      </c>
      <c r="AA1232" s="80">
        <f t="shared" si="425"/>
        <v>3.4471155238050962E-3</v>
      </c>
      <c r="AB1232" s="80">
        <f t="shared" si="437"/>
        <v>-9999</v>
      </c>
      <c r="AC1232" s="80">
        <f t="shared" si="438"/>
        <v>0</v>
      </c>
      <c r="AD1232" s="80">
        <f t="shared" si="434"/>
        <v>-9999</v>
      </c>
      <c r="AE1232" s="80">
        <f t="shared" si="439"/>
        <v>0</v>
      </c>
      <c r="AF1232">
        <f t="shared" si="435"/>
        <v>-9999</v>
      </c>
      <c r="AG1232" s="106"/>
      <c r="AH1232">
        <f t="shared" si="426"/>
        <v>-4.7256811237064993E-4</v>
      </c>
      <c r="AI1232">
        <f t="shared" si="427"/>
        <v>1.2726506571333673</v>
      </c>
      <c r="AJ1232">
        <f t="shared" si="428"/>
        <v>-1.9192477769216735E-2</v>
      </c>
      <c r="AK1232">
        <f t="shared" si="429"/>
        <v>2.0177893546708442E-3</v>
      </c>
      <c r="AL1232">
        <f t="shared" si="430"/>
        <v>7.400504878085557E-3</v>
      </c>
      <c r="AM1232">
        <f t="shared" si="431"/>
        <v>3.7002693269247286E-3</v>
      </c>
      <c r="AN1232" s="80">
        <f t="shared" si="441"/>
        <v>5.5946847242161011E-3</v>
      </c>
      <c r="AO1232" s="80">
        <f t="shared" si="441"/>
        <v>5.5942288779216968E-3</v>
      </c>
      <c r="AP1232" s="80">
        <f t="shared" si="441"/>
        <v>5.5925569914601313E-3</v>
      </c>
      <c r="AQ1232" s="80">
        <f t="shared" si="441"/>
        <v>5.586425090611761E-3</v>
      </c>
      <c r="AR1232" s="80">
        <f t="shared" si="441"/>
        <v>5.5639354025405052E-3</v>
      </c>
      <c r="AS1232" s="80">
        <f t="shared" si="441"/>
        <v>5.4814510416755884E-3</v>
      </c>
      <c r="AT1232" s="80">
        <f t="shared" si="441"/>
        <v>5.1789273836108747E-3</v>
      </c>
      <c r="AU1232" s="80">
        <f t="shared" si="433"/>
        <v>4.0693807318081809E-3</v>
      </c>
    </row>
    <row r="1233" spans="26:64" x14ac:dyDescent="0.2">
      <c r="Z1233">
        <f t="shared" ref="Z1233:Z1296" si="442">F1233</f>
        <v>0</v>
      </c>
      <c r="AA1233" s="80">
        <f t="shared" ref="AA1233:AA1296" si="443">AB$3+AB$4*Z1233+AB$5*Z1233^2+AH1233</f>
        <v>3.4471155238050962E-3</v>
      </c>
      <c r="AB1233" s="80">
        <f t="shared" si="437"/>
        <v>-9999</v>
      </c>
      <c r="AC1233" s="80">
        <f t="shared" si="438"/>
        <v>0</v>
      </c>
      <c r="AD1233" s="80">
        <f t="shared" si="434"/>
        <v>-9999</v>
      </c>
      <c r="AE1233" s="80">
        <f t="shared" si="439"/>
        <v>0</v>
      </c>
      <c r="AF1233">
        <f t="shared" si="435"/>
        <v>-9999</v>
      </c>
      <c r="AG1233" s="106"/>
      <c r="AH1233">
        <f t="shared" ref="AH1233:AH1296" si="444">$AB$6*($AB$11/AI1233*AJ1233+$AB$12)</f>
        <v>-4.7256811237064993E-4</v>
      </c>
      <c r="AI1233">
        <f t="shared" ref="AI1233:AI1296" si="445">1+$AB$7*COS(AL1233)</f>
        <v>1.2726506571333673</v>
      </c>
      <c r="AJ1233">
        <f t="shared" ref="AJ1233:AJ1296" si="446">SIN(AL1233+RADIANS($AB$9))</f>
        <v>-1.9192477769216735E-2</v>
      </c>
      <c r="AK1233">
        <f t="shared" ref="AK1233:AK1296" si="447">$AB$7*SIN(AL1233)</f>
        <v>2.0177893546708442E-3</v>
      </c>
      <c r="AL1233">
        <f t="shared" ref="AL1233:AL1296" si="448">2*ATAN(AM1233)</f>
        <v>7.400504878085557E-3</v>
      </c>
      <c r="AM1233">
        <f t="shared" ref="AM1233:AM1296" si="449">SQRT((1+$AB$7)/(1-$AB$7))*TAN(AN1233/2)</f>
        <v>3.7002693269247286E-3</v>
      </c>
      <c r="AN1233" s="80">
        <f t="shared" ref="AN1233:AT1248" si="450">$AU1233+$AB$7*SIN(AO1233)</f>
        <v>5.5946847242161011E-3</v>
      </c>
      <c r="AO1233" s="80">
        <f t="shared" si="450"/>
        <v>5.5942288779216968E-3</v>
      </c>
      <c r="AP1233" s="80">
        <f t="shared" si="450"/>
        <v>5.5925569914601313E-3</v>
      </c>
      <c r="AQ1233" s="80">
        <f t="shared" si="450"/>
        <v>5.586425090611761E-3</v>
      </c>
      <c r="AR1233" s="80">
        <f t="shared" si="450"/>
        <v>5.5639354025405052E-3</v>
      </c>
      <c r="AS1233" s="80">
        <f t="shared" si="450"/>
        <v>5.4814510416755884E-3</v>
      </c>
      <c r="AT1233" s="80">
        <f t="shared" si="450"/>
        <v>5.1789273836108747E-3</v>
      </c>
      <c r="AU1233" s="80">
        <f t="shared" ref="AU1233:AU1296" si="451">RADIANS($AB$9)+$AB$18*(F1233-AB$15)</f>
        <v>4.0693807318081809E-3</v>
      </c>
    </row>
    <row r="1234" spans="26:64" x14ac:dyDescent="0.2">
      <c r="Z1234">
        <f t="shared" si="442"/>
        <v>0</v>
      </c>
      <c r="AA1234" s="80">
        <f t="shared" si="443"/>
        <v>3.4471155238050962E-3</v>
      </c>
      <c r="AB1234" s="80">
        <f t="shared" si="437"/>
        <v>-9999</v>
      </c>
      <c r="AC1234" s="80">
        <f t="shared" si="438"/>
        <v>0</v>
      </c>
      <c r="AD1234" s="80">
        <f t="shared" ref="AD1234:AD1297" si="452">IF(S1234&lt;&gt;0,G1234-AA1234, -9999)</f>
        <v>-9999</v>
      </c>
      <c r="AE1234" s="80">
        <f t="shared" si="439"/>
        <v>0</v>
      </c>
      <c r="AF1234">
        <f t="shared" ref="AF1234:AF1297" si="453">IF(S1234&lt;&gt;0,G1234-P1234, -9999)</f>
        <v>-9999</v>
      </c>
      <c r="AG1234" s="106"/>
      <c r="AH1234">
        <f t="shared" si="444"/>
        <v>-4.7256811237064993E-4</v>
      </c>
      <c r="AI1234">
        <f t="shared" si="445"/>
        <v>1.2726506571333673</v>
      </c>
      <c r="AJ1234">
        <f t="shared" si="446"/>
        <v>-1.9192477769216735E-2</v>
      </c>
      <c r="AK1234">
        <f t="shared" si="447"/>
        <v>2.0177893546708442E-3</v>
      </c>
      <c r="AL1234">
        <f t="shared" si="448"/>
        <v>7.400504878085557E-3</v>
      </c>
      <c r="AM1234">
        <f t="shared" si="449"/>
        <v>3.7002693269247286E-3</v>
      </c>
      <c r="AN1234" s="80">
        <f t="shared" si="450"/>
        <v>5.5946847242161011E-3</v>
      </c>
      <c r="AO1234" s="80">
        <f t="shared" si="450"/>
        <v>5.5942288779216968E-3</v>
      </c>
      <c r="AP1234" s="80">
        <f t="shared" si="450"/>
        <v>5.5925569914601313E-3</v>
      </c>
      <c r="AQ1234" s="80">
        <f t="shared" si="450"/>
        <v>5.586425090611761E-3</v>
      </c>
      <c r="AR1234" s="80">
        <f t="shared" si="450"/>
        <v>5.5639354025405052E-3</v>
      </c>
      <c r="AS1234" s="80">
        <f t="shared" si="450"/>
        <v>5.4814510416755884E-3</v>
      </c>
      <c r="AT1234" s="80">
        <f t="shared" si="450"/>
        <v>5.1789273836108747E-3</v>
      </c>
      <c r="AU1234" s="80">
        <f t="shared" si="451"/>
        <v>4.0693807318081809E-3</v>
      </c>
    </row>
    <row r="1235" spans="26:64" x14ac:dyDescent="0.2">
      <c r="Z1235">
        <f t="shared" si="442"/>
        <v>0</v>
      </c>
      <c r="AA1235" s="80">
        <f t="shared" si="443"/>
        <v>3.4471155238050962E-3</v>
      </c>
      <c r="AB1235" s="80">
        <f t="shared" si="437"/>
        <v>-9999</v>
      </c>
      <c r="AC1235" s="80">
        <f t="shared" si="438"/>
        <v>0</v>
      </c>
      <c r="AD1235" s="80">
        <f t="shared" si="452"/>
        <v>-9999</v>
      </c>
      <c r="AE1235" s="80">
        <f t="shared" si="439"/>
        <v>0</v>
      </c>
      <c r="AF1235">
        <f t="shared" si="453"/>
        <v>-9999</v>
      </c>
      <c r="AG1235" s="106"/>
      <c r="AH1235">
        <f t="shared" si="444"/>
        <v>-4.7256811237064993E-4</v>
      </c>
      <c r="AI1235">
        <f t="shared" si="445"/>
        <v>1.2726506571333673</v>
      </c>
      <c r="AJ1235">
        <f t="shared" si="446"/>
        <v>-1.9192477769216735E-2</v>
      </c>
      <c r="AK1235">
        <f t="shared" si="447"/>
        <v>2.0177893546708442E-3</v>
      </c>
      <c r="AL1235">
        <f t="shared" si="448"/>
        <v>7.400504878085557E-3</v>
      </c>
      <c r="AM1235">
        <f t="shared" si="449"/>
        <v>3.7002693269247286E-3</v>
      </c>
      <c r="AN1235" s="80">
        <f t="shared" si="450"/>
        <v>5.5946847242161011E-3</v>
      </c>
      <c r="AO1235" s="80">
        <f t="shared" si="450"/>
        <v>5.5942288779216968E-3</v>
      </c>
      <c r="AP1235" s="80">
        <f t="shared" si="450"/>
        <v>5.5925569914601313E-3</v>
      </c>
      <c r="AQ1235" s="80">
        <f t="shared" si="450"/>
        <v>5.586425090611761E-3</v>
      </c>
      <c r="AR1235" s="80">
        <f t="shared" si="450"/>
        <v>5.5639354025405052E-3</v>
      </c>
      <c r="AS1235" s="80">
        <f t="shared" si="450"/>
        <v>5.4814510416755884E-3</v>
      </c>
      <c r="AT1235" s="80">
        <f t="shared" si="450"/>
        <v>5.1789273836108747E-3</v>
      </c>
      <c r="AU1235" s="80">
        <f t="shared" si="451"/>
        <v>4.0693807318081809E-3</v>
      </c>
    </row>
    <row r="1236" spans="26:64" x14ac:dyDescent="0.2">
      <c r="Z1236">
        <f t="shared" si="442"/>
        <v>0</v>
      </c>
      <c r="AA1236" s="80">
        <f t="shared" si="443"/>
        <v>3.4471155238050962E-3</v>
      </c>
      <c r="AB1236" s="80">
        <f t="shared" si="437"/>
        <v>-9999</v>
      </c>
      <c r="AC1236" s="80">
        <f t="shared" si="438"/>
        <v>0</v>
      </c>
      <c r="AD1236" s="80">
        <f t="shared" si="452"/>
        <v>-9999</v>
      </c>
      <c r="AE1236" s="80">
        <f t="shared" si="439"/>
        <v>0</v>
      </c>
      <c r="AF1236">
        <f t="shared" si="453"/>
        <v>-9999</v>
      </c>
      <c r="AG1236" s="106"/>
      <c r="AH1236">
        <f t="shared" si="444"/>
        <v>-4.7256811237064993E-4</v>
      </c>
      <c r="AI1236">
        <f t="shared" si="445"/>
        <v>1.2726506571333673</v>
      </c>
      <c r="AJ1236">
        <f t="shared" si="446"/>
        <v>-1.9192477769216735E-2</v>
      </c>
      <c r="AK1236">
        <f t="shared" si="447"/>
        <v>2.0177893546708442E-3</v>
      </c>
      <c r="AL1236">
        <f t="shared" si="448"/>
        <v>7.400504878085557E-3</v>
      </c>
      <c r="AM1236">
        <f t="shared" si="449"/>
        <v>3.7002693269247286E-3</v>
      </c>
      <c r="AN1236" s="80">
        <f t="shared" si="450"/>
        <v>5.5946847242161011E-3</v>
      </c>
      <c r="AO1236" s="80">
        <f t="shared" si="450"/>
        <v>5.5942288779216968E-3</v>
      </c>
      <c r="AP1236" s="80">
        <f t="shared" si="450"/>
        <v>5.5925569914601313E-3</v>
      </c>
      <c r="AQ1236" s="80">
        <f t="shared" si="450"/>
        <v>5.586425090611761E-3</v>
      </c>
      <c r="AR1236" s="80">
        <f t="shared" si="450"/>
        <v>5.5639354025405052E-3</v>
      </c>
      <c r="AS1236" s="80">
        <f t="shared" si="450"/>
        <v>5.4814510416755884E-3</v>
      </c>
      <c r="AT1236" s="80">
        <f t="shared" si="450"/>
        <v>5.1789273836108747E-3</v>
      </c>
      <c r="AU1236" s="80">
        <f t="shared" si="451"/>
        <v>4.0693807318081809E-3</v>
      </c>
    </row>
    <row r="1237" spans="26:64" x14ac:dyDescent="0.2">
      <c r="Z1237">
        <f t="shared" si="442"/>
        <v>0</v>
      </c>
      <c r="AA1237" s="80">
        <f t="shared" si="443"/>
        <v>3.4471155238050962E-3</v>
      </c>
      <c r="AB1237" s="80">
        <f t="shared" si="437"/>
        <v>-9999</v>
      </c>
      <c r="AC1237" s="80">
        <f t="shared" si="438"/>
        <v>0</v>
      </c>
      <c r="AD1237" s="80">
        <f t="shared" si="452"/>
        <v>-9999</v>
      </c>
      <c r="AE1237" s="80">
        <f t="shared" si="439"/>
        <v>0</v>
      </c>
      <c r="AF1237">
        <f t="shared" si="453"/>
        <v>-9999</v>
      </c>
      <c r="AG1237" s="106"/>
      <c r="AH1237">
        <f t="shared" si="444"/>
        <v>-4.7256811237064993E-4</v>
      </c>
      <c r="AI1237">
        <f t="shared" si="445"/>
        <v>1.2726506571333673</v>
      </c>
      <c r="AJ1237">
        <f t="shared" si="446"/>
        <v>-1.9192477769216735E-2</v>
      </c>
      <c r="AK1237">
        <f t="shared" si="447"/>
        <v>2.0177893546708442E-3</v>
      </c>
      <c r="AL1237">
        <f t="shared" si="448"/>
        <v>7.400504878085557E-3</v>
      </c>
      <c r="AM1237">
        <f t="shared" si="449"/>
        <v>3.7002693269247286E-3</v>
      </c>
      <c r="AN1237" s="80">
        <f t="shared" si="450"/>
        <v>5.5946847242161011E-3</v>
      </c>
      <c r="AO1237" s="80">
        <f t="shared" si="450"/>
        <v>5.5942288779216968E-3</v>
      </c>
      <c r="AP1237" s="80">
        <f t="shared" si="450"/>
        <v>5.5925569914601313E-3</v>
      </c>
      <c r="AQ1237" s="80">
        <f t="shared" si="450"/>
        <v>5.586425090611761E-3</v>
      </c>
      <c r="AR1237" s="80">
        <f t="shared" si="450"/>
        <v>5.5639354025405052E-3</v>
      </c>
      <c r="AS1237" s="80">
        <f t="shared" si="450"/>
        <v>5.4814510416755884E-3</v>
      </c>
      <c r="AT1237" s="80">
        <f t="shared" si="450"/>
        <v>5.1789273836108747E-3</v>
      </c>
      <c r="AU1237" s="80">
        <f t="shared" si="451"/>
        <v>4.0693807318081809E-3</v>
      </c>
    </row>
    <row r="1238" spans="26:64" x14ac:dyDescent="0.2">
      <c r="Z1238">
        <f t="shared" si="442"/>
        <v>0</v>
      </c>
      <c r="AA1238" s="80">
        <f t="shared" si="443"/>
        <v>3.4471155238050962E-3</v>
      </c>
      <c r="AB1238" s="80">
        <f t="shared" si="437"/>
        <v>-9999</v>
      </c>
      <c r="AC1238" s="80">
        <f t="shared" si="438"/>
        <v>0</v>
      </c>
      <c r="AD1238" s="80">
        <f t="shared" si="452"/>
        <v>-9999</v>
      </c>
      <c r="AE1238" s="80">
        <f t="shared" si="439"/>
        <v>0</v>
      </c>
      <c r="AF1238">
        <f t="shared" si="453"/>
        <v>-9999</v>
      </c>
      <c r="AG1238" s="106"/>
      <c r="AH1238">
        <f t="shared" si="444"/>
        <v>-4.7256811237064993E-4</v>
      </c>
      <c r="AI1238">
        <f t="shared" si="445"/>
        <v>1.2726506571333673</v>
      </c>
      <c r="AJ1238">
        <f t="shared" si="446"/>
        <v>-1.9192477769216735E-2</v>
      </c>
      <c r="AK1238">
        <f t="shared" si="447"/>
        <v>2.0177893546708442E-3</v>
      </c>
      <c r="AL1238">
        <f t="shared" si="448"/>
        <v>7.400504878085557E-3</v>
      </c>
      <c r="AM1238">
        <f t="shared" si="449"/>
        <v>3.7002693269247286E-3</v>
      </c>
      <c r="AN1238" s="80">
        <f t="shared" si="450"/>
        <v>5.5946847242161011E-3</v>
      </c>
      <c r="AO1238" s="80">
        <f t="shared" si="450"/>
        <v>5.5942288779216968E-3</v>
      </c>
      <c r="AP1238" s="80">
        <f t="shared" si="450"/>
        <v>5.5925569914601313E-3</v>
      </c>
      <c r="AQ1238" s="80">
        <f t="shared" si="450"/>
        <v>5.586425090611761E-3</v>
      </c>
      <c r="AR1238" s="80">
        <f t="shared" si="450"/>
        <v>5.5639354025405052E-3</v>
      </c>
      <c r="AS1238" s="80">
        <f t="shared" si="450"/>
        <v>5.4814510416755884E-3</v>
      </c>
      <c r="AT1238" s="80">
        <f t="shared" si="450"/>
        <v>5.1789273836108747E-3</v>
      </c>
      <c r="AU1238" s="80">
        <f t="shared" si="451"/>
        <v>4.0693807318081809E-3</v>
      </c>
    </row>
    <row r="1239" spans="26:64" x14ac:dyDescent="0.2">
      <c r="Z1239">
        <f t="shared" si="442"/>
        <v>0</v>
      </c>
      <c r="AA1239" s="80">
        <f t="shared" si="443"/>
        <v>3.4471155238050962E-3</v>
      </c>
      <c r="AB1239" s="80">
        <f t="shared" si="437"/>
        <v>-9999</v>
      </c>
      <c r="AC1239" s="80">
        <f t="shared" si="438"/>
        <v>0</v>
      </c>
      <c r="AD1239" s="80">
        <f t="shared" si="452"/>
        <v>-9999</v>
      </c>
      <c r="AE1239" s="80">
        <f t="shared" si="439"/>
        <v>0</v>
      </c>
      <c r="AF1239">
        <f t="shared" si="453"/>
        <v>-9999</v>
      </c>
      <c r="AG1239" s="106"/>
      <c r="AH1239">
        <f t="shared" si="444"/>
        <v>-4.7256811237064993E-4</v>
      </c>
      <c r="AI1239">
        <f t="shared" si="445"/>
        <v>1.2726506571333673</v>
      </c>
      <c r="AJ1239">
        <f t="shared" si="446"/>
        <v>-1.9192477769216735E-2</v>
      </c>
      <c r="AK1239">
        <f t="shared" si="447"/>
        <v>2.0177893546708442E-3</v>
      </c>
      <c r="AL1239">
        <f t="shared" si="448"/>
        <v>7.400504878085557E-3</v>
      </c>
      <c r="AM1239">
        <f t="shared" si="449"/>
        <v>3.7002693269247286E-3</v>
      </c>
      <c r="AN1239" s="80">
        <f t="shared" si="450"/>
        <v>5.5946847242161011E-3</v>
      </c>
      <c r="AO1239" s="80">
        <f t="shared" si="450"/>
        <v>5.5942288779216968E-3</v>
      </c>
      <c r="AP1239" s="80">
        <f t="shared" si="450"/>
        <v>5.5925569914601313E-3</v>
      </c>
      <c r="AQ1239" s="80">
        <f t="shared" si="450"/>
        <v>5.586425090611761E-3</v>
      </c>
      <c r="AR1239" s="80">
        <f t="shared" si="450"/>
        <v>5.5639354025405052E-3</v>
      </c>
      <c r="AS1239" s="80">
        <f t="shared" si="450"/>
        <v>5.4814510416755884E-3</v>
      </c>
      <c r="AT1239" s="80">
        <f t="shared" si="450"/>
        <v>5.1789273836108747E-3</v>
      </c>
      <c r="AU1239" s="80">
        <f t="shared" si="451"/>
        <v>4.0693807318081809E-3</v>
      </c>
    </row>
    <row r="1240" spans="26:64" x14ac:dyDescent="0.2">
      <c r="Z1240">
        <f t="shared" si="442"/>
        <v>0</v>
      </c>
      <c r="AA1240" s="80">
        <f t="shared" si="443"/>
        <v>3.4471155238050962E-3</v>
      </c>
      <c r="AB1240" s="80">
        <f t="shared" si="437"/>
        <v>-9999</v>
      </c>
      <c r="AC1240" s="80">
        <f t="shared" si="438"/>
        <v>0</v>
      </c>
      <c r="AD1240" s="80">
        <f t="shared" si="452"/>
        <v>-9999</v>
      </c>
      <c r="AE1240" s="80">
        <f t="shared" si="439"/>
        <v>0</v>
      </c>
      <c r="AF1240">
        <f t="shared" si="453"/>
        <v>-9999</v>
      </c>
      <c r="AG1240" s="106"/>
      <c r="AH1240">
        <f t="shared" si="444"/>
        <v>-4.7256811237064993E-4</v>
      </c>
      <c r="AI1240">
        <f t="shared" si="445"/>
        <v>1.2726506571333673</v>
      </c>
      <c r="AJ1240">
        <f t="shared" si="446"/>
        <v>-1.9192477769216735E-2</v>
      </c>
      <c r="AK1240">
        <f t="shared" si="447"/>
        <v>2.0177893546708442E-3</v>
      </c>
      <c r="AL1240">
        <f t="shared" si="448"/>
        <v>7.400504878085557E-3</v>
      </c>
      <c r="AM1240">
        <f t="shared" si="449"/>
        <v>3.7002693269247286E-3</v>
      </c>
      <c r="AN1240" s="80">
        <f t="shared" si="450"/>
        <v>5.5946847242161011E-3</v>
      </c>
      <c r="AO1240" s="80">
        <f t="shared" si="450"/>
        <v>5.5942288779216968E-3</v>
      </c>
      <c r="AP1240" s="80">
        <f t="shared" si="450"/>
        <v>5.5925569914601313E-3</v>
      </c>
      <c r="AQ1240" s="80">
        <f t="shared" si="450"/>
        <v>5.586425090611761E-3</v>
      </c>
      <c r="AR1240" s="80">
        <f t="shared" si="450"/>
        <v>5.5639354025405052E-3</v>
      </c>
      <c r="AS1240" s="80">
        <f t="shared" si="450"/>
        <v>5.4814510416755884E-3</v>
      </c>
      <c r="AT1240" s="80">
        <f t="shared" si="450"/>
        <v>5.1789273836108747E-3</v>
      </c>
      <c r="AU1240" s="80">
        <f t="shared" si="451"/>
        <v>4.0693807318081809E-3</v>
      </c>
    </row>
    <row r="1241" spans="26:64" x14ac:dyDescent="0.2">
      <c r="Z1241">
        <f t="shared" si="442"/>
        <v>0</v>
      </c>
      <c r="AA1241" s="80">
        <f t="shared" si="443"/>
        <v>3.4471155238050962E-3</v>
      </c>
      <c r="AB1241" s="80">
        <f t="shared" si="437"/>
        <v>-9999</v>
      </c>
      <c r="AC1241" s="80">
        <f t="shared" si="438"/>
        <v>0</v>
      </c>
      <c r="AD1241" s="80">
        <f t="shared" si="452"/>
        <v>-9999</v>
      </c>
      <c r="AE1241" s="80">
        <f t="shared" si="439"/>
        <v>0</v>
      </c>
      <c r="AF1241">
        <f t="shared" si="453"/>
        <v>-9999</v>
      </c>
      <c r="AG1241" s="106"/>
      <c r="AH1241">
        <f t="shared" si="444"/>
        <v>-4.7256811237064993E-4</v>
      </c>
      <c r="AI1241">
        <f t="shared" si="445"/>
        <v>1.2726506571333673</v>
      </c>
      <c r="AJ1241">
        <f t="shared" si="446"/>
        <v>-1.9192477769216735E-2</v>
      </c>
      <c r="AK1241">
        <f t="shared" si="447"/>
        <v>2.0177893546708442E-3</v>
      </c>
      <c r="AL1241">
        <f t="shared" si="448"/>
        <v>7.400504878085557E-3</v>
      </c>
      <c r="AM1241">
        <f t="shared" si="449"/>
        <v>3.7002693269247286E-3</v>
      </c>
      <c r="AN1241" s="80">
        <f t="shared" si="450"/>
        <v>5.5946847242161011E-3</v>
      </c>
      <c r="AO1241" s="80">
        <f t="shared" si="450"/>
        <v>5.5942288779216968E-3</v>
      </c>
      <c r="AP1241" s="80">
        <f t="shared" si="450"/>
        <v>5.5925569914601313E-3</v>
      </c>
      <c r="AQ1241" s="80">
        <f t="shared" si="450"/>
        <v>5.586425090611761E-3</v>
      </c>
      <c r="AR1241" s="80">
        <f t="shared" si="450"/>
        <v>5.5639354025405052E-3</v>
      </c>
      <c r="AS1241" s="80">
        <f t="shared" si="450"/>
        <v>5.4814510416755884E-3</v>
      </c>
      <c r="AT1241" s="80">
        <f t="shared" si="450"/>
        <v>5.1789273836108747E-3</v>
      </c>
      <c r="AU1241" s="80">
        <f t="shared" si="451"/>
        <v>4.0693807318081809E-3</v>
      </c>
    </row>
    <row r="1242" spans="26:64" x14ac:dyDescent="0.2">
      <c r="Z1242">
        <f t="shared" si="442"/>
        <v>0</v>
      </c>
      <c r="AA1242" s="80">
        <f t="shared" si="443"/>
        <v>3.4471155238050962E-3</v>
      </c>
      <c r="AB1242" s="80">
        <f t="shared" si="437"/>
        <v>-9999</v>
      </c>
      <c r="AC1242" s="80">
        <f t="shared" si="438"/>
        <v>0</v>
      </c>
      <c r="AD1242" s="80">
        <f t="shared" si="452"/>
        <v>-9999</v>
      </c>
      <c r="AE1242" s="80">
        <f t="shared" si="439"/>
        <v>0</v>
      </c>
      <c r="AF1242">
        <f t="shared" si="453"/>
        <v>-9999</v>
      </c>
      <c r="AG1242" s="106"/>
      <c r="AH1242">
        <f t="shared" si="444"/>
        <v>-4.7256811237064993E-4</v>
      </c>
      <c r="AI1242">
        <f t="shared" si="445"/>
        <v>1.2726506571333673</v>
      </c>
      <c r="AJ1242">
        <f t="shared" si="446"/>
        <v>-1.9192477769216735E-2</v>
      </c>
      <c r="AK1242">
        <f t="shared" si="447"/>
        <v>2.0177893546708442E-3</v>
      </c>
      <c r="AL1242">
        <f t="shared" si="448"/>
        <v>7.400504878085557E-3</v>
      </c>
      <c r="AM1242">
        <f t="shared" si="449"/>
        <v>3.7002693269247286E-3</v>
      </c>
      <c r="AN1242" s="80">
        <f t="shared" si="450"/>
        <v>5.5946847242161011E-3</v>
      </c>
      <c r="AO1242" s="80">
        <f t="shared" si="450"/>
        <v>5.5942288779216968E-3</v>
      </c>
      <c r="AP1242" s="80">
        <f t="shared" si="450"/>
        <v>5.5925569914601313E-3</v>
      </c>
      <c r="AQ1242" s="80">
        <f t="shared" si="450"/>
        <v>5.586425090611761E-3</v>
      </c>
      <c r="AR1242" s="80">
        <f t="shared" si="450"/>
        <v>5.5639354025405052E-3</v>
      </c>
      <c r="AS1242" s="80">
        <f t="shared" si="450"/>
        <v>5.4814510416755884E-3</v>
      </c>
      <c r="AT1242" s="80">
        <f t="shared" si="450"/>
        <v>5.1789273836108747E-3</v>
      </c>
      <c r="AU1242" s="80">
        <f t="shared" si="451"/>
        <v>4.0693807318081809E-3</v>
      </c>
    </row>
    <row r="1243" spans="26:64" x14ac:dyDescent="0.2">
      <c r="Z1243">
        <f t="shared" si="442"/>
        <v>0</v>
      </c>
      <c r="AA1243" s="80">
        <f t="shared" si="443"/>
        <v>3.4471155238050962E-3</v>
      </c>
      <c r="AB1243" s="80">
        <f t="shared" si="437"/>
        <v>-9999</v>
      </c>
      <c r="AC1243" s="80">
        <f t="shared" si="438"/>
        <v>0</v>
      </c>
      <c r="AD1243" s="80">
        <f t="shared" si="452"/>
        <v>-9999</v>
      </c>
      <c r="AE1243" s="80">
        <f t="shared" si="439"/>
        <v>0</v>
      </c>
      <c r="AF1243">
        <f t="shared" si="453"/>
        <v>-9999</v>
      </c>
      <c r="AG1243" s="106"/>
      <c r="AH1243">
        <f t="shared" si="444"/>
        <v>-4.7256811237064993E-4</v>
      </c>
      <c r="AI1243">
        <f t="shared" si="445"/>
        <v>1.2726506571333673</v>
      </c>
      <c r="AJ1243">
        <f t="shared" si="446"/>
        <v>-1.9192477769216735E-2</v>
      </c>
      <c r="AK1243">
        <f t="shared" si="447"/>
        <v>2.0177893546708442E-3</v>
      </c>
      <c r="AL1243">
        <f t="shared" si="448"/>
        <v>7.400504878085557E-3</v>
      </c>
      <c r="AM1243">
        <f t="shared" si="449"/>
        <v>3.7002693269247286E-3</v>
      </c>
      <c r="AN1243" s="80">
        <f t="shared" si="450"/>
        <v>5.5946847242161011E-3</v>
      </c>
      <c r="AO1243" s="80">
        <f t="shared" si="450"/>
        <v>5.5942288779216968E-3</v>
      </c>
      <c r="AP1243" s="80">
        <f t="shared" si="450"/>
        <v>5.5925569914601313E-3</v>
      </c>
      <c r="AQ1243" s="80">
        <f t="shared" si="450"/>
        <v>5.586425090611761E-3</v>
      </c>
      <c r="AR1243" s="80">
        <f t="shared" si="450"/>
        <v>5.5639354025405052E-3</v>
      </c>
      <c r="AS1243" s="80">
        <f t="shared" si="450"/>
        <v>5.4814510416755884E-3</v>
      </c>
      <c r="AT1243" s="80">
        <f t="shared" si="450"/>
        <v>5.1789273836108747E-3</v>
      </c>
      <c r="AU1243" s="80">
        <f t="shared" si="451"/>
        <v>4.0693807318081809E-3</v>
      </c>
    </row>
    <row r="1244" spans="26:64" x14ac:dyDescent="0.2">
      <c r="Z1244">
        <f t="shared" si="442"/>
        <v>0</v>
      </c>
      <c r="AA1244" s="80">
        <f t="shared" si="443"/>
        <v>3.4471155238050962E-3</v>
      </c>
      <c r="AB1244" s="80">
        <f t="shared" si="437"/>
        <v>-9999</v>
      </c>
      <c r="AC1244" s="80">
        <f t="shared" si="438"/>
        <v>0</v>
      </c>
      <c r="AD1244" s="80">
        <f t="shared" si="452"/>
        <v>-9999</v>
      </c>
      <c r="AE1244" s="80">
        <f t="shared" si="439"/>
        <v>0</v>
      </c>
      <c r="AF1244">
        <f t="shared" si="453"/>
        <v>-9999</v>
      </c>
      <c r="AG1244" s="106"/>
      <c r="AH1244">
        <f t="shared" si="444"/>
        <v>-4.7256811237064993E-4</v>
      </c>
      <c r="AI1244">
        <f t="shared" si="445"/>
        <v>1.2726506571333673</v>
      </c>
      <c r="AJ1244">
        <f t="shared" si="446"/>
        <v>-1.9192477769216735E-2</v>
      </c>
      <c r="AK1244">
        <f t="shared" si="447"/>
        <v>2.0177893546708442E-3</v>
      </c>
      <c r="AL1244">
        <f t="shared" si="448"/>
        <v>7.400504878085557E-3</v>
      </c>
      <c r="AM1244">
        <f t="shared" si="449"/>
        <v>3.7002693269247286E-3</v>
      </c>
      <c r="AN1244" s="80">
        <f t="shared" si="450"/>
        <v>5.5946847242161011E-3</v>
      </c>
      <c r="AO1244" s="80">
        <f t="shared" si="450"/>
        <v>5.5942288779216968E-3</v>
      </c>
      <c r="AP1244" s="80">
        <f t="shared" si="450"/>
        <v>5.5925569914601313E-3</v>
      </c>
      <c r="AQ1244" s="80">
        <f t="shared" si="450"/>
        <v>5.586425090611761E-3</v>
      </c>
      <c r="AR1244" s="80">
        <f t="shared" si="450"/>
        <v>5.5639354025405052E-3</v>
      </c>
      <c r="AS1244" s="80">
        <f t="shared" si="450"/>
        <v>5.4814510416755884E-3</v>
      </c>
      <c r="AT1244" s="80">
        <f t="shared" si="450"/>
        <v>5.1789273836108747E-3</v>
      </c>
      <c r="AU1244" s="80">
        <f t="shared" si="451"/>
        <v>4.0693807318081809E-3</v>
      </c>
    </row>
    <row r="1245" spans="26:64" x14ac:dyDescent="0.2">
      <c r="Z1245">
        <f t="shared" si="442"/>
        <v>0</v>
      </c>
      <c r="AA1245" s="80">
        <f t="shared" si="443"/>
        <v>3.4471155238050962E-3</v>
      </c>
      <c r="AB1245" s="80">
        <f t="shared" si="437"/>
        <v>-9999</v>
      </c>
      <c r="AC1245" s="80">
        <f t="shared" si="438"/>
        <v>0</v>
      </c>
      <c r="AD1245" s="80">
        <f t="shared" si="452"/>
        <v>-9999</v>
      </c>
      <c r="AE1245" s="80">
        <f t="shared" si="439"/>
        <v>0</v>
      </c>
      <c r="AF1245">
        <f t="shared" si="453"/>
        <v>-9999</v>
      </c>
      <c r="AG1245" s="106"/>
      <c r="AH1245">
        <f t="shared" si="444"/>
        <v>-4.7256811237064993E-4</v>
      </c>
      <c r="AI1245">
        <f t="shared" si="445"/>
        <v>1.2726506571333673</v>
      </c>
      <c r="AJ1245">
        <f t="shared" si="446"/>
        <v>-1.9192477769216735E-2</v>
      </c>
      <c r="AK1245">
        <f t="shared" si="447"/>
        <v>2.0177893546708442E-3</v>
      </c>
      <c r="AL1245">
        <f t="shared" si="448"/>
        <v>7.400504878085557E-3</v>
      </c>
      <c r="AM1245">
        <f t="shared" si="449"/>
        <v>3.7002693269247286E-3</v>
      </c>
      <c r="AN1245" s="80">
        <f t="shared" si="450"/>
        <v>5.5946847242161011E-3</v>
      </c>
      <c r="AO1245" s="80">
        <f t="shared" si="450"/>
        <v>5.5942288779216968E-3</v>
      </c>
      <c r="AP1245" s="80">
        <f t="shared" si="450"/>
        <v>5.5925569914601313E-3</v>
      </c>
      <c r="AQ1245" s="80">
        <f t="shared" si="450"/>
        <v>5.586425090611761E-3</v>
      </c>
      <c r="AR1245" s="80">
        <f t="shared" si="450"/>
        <v>5.5639354025405052E-3</v>
      </c>
      <c r="AS1245" s="80">
        <f t="shared" si="450"/>
        <v>5.4814510416755884E-3</v>
      </c>
      <c r="AT1245" s="80">
        <f t="shared" si="450"/>
        <v>5.1789273836108747E-3</v>
      </c>
      <c r="AU1245" s="80">
        <f t="shared" si="451"/>
        <v>4.0693807318081809E-3</v>
      </c>
      <c r="AV1245" s="80"/>
      <c r="AW1245" s="80"/>
      <c r="AX1245" s="80"/>
      <c r="AY1245" s="80"/>
      <c r="AZ1245" s="80"/>
      <c r="BA1245" s="80"/>
      <c r="BB1245" s="80"/>
      <c r="BC1245" s="80"/>
      <c r="BD1245" s="80"/>
      <c r="BE1245" s="80"/>
      <c r="BF1245" s="80"/>
      <c r="BG1245" s="80"/>
      <c r="BH1245" s="80"/>
      <c r="BI1245" s="80"/>
      <c r="BJ1245" s="80"/>
      <c r="BK1245" s="80"/>
      <c r="BL1245" s="80"/>
    </row>
    <row r="1246" spans="26:64" x14ac:dyDescent="0.2">
      <c r="Z1246">
        <f t="shared" si="442"/>
        <v>0</v>
      </c>
      <c r="AA1246" s="80">
        <f t="shared" si="443"/>
        <v>3.4471155238050962E-3</v>
      </c>
      <c r="AB1246" s="80">
        <f t="shared" si="437"/>
        <v>-9999</v>
      </c>
      <c r="AC1246" s="80">
        <f t="shared" si="438"/>
        <v>0</v>
      </c>
      <c r="AD1246" s="80">
        <f t="shared" si="452"/>
        <v>-9999</v>
      </c>
      <c r="AE1246" s="80">
        <f t="shared" si="439"/>
        <v>0</v>
      </c>
      <c r="AF1246">
        <f t="shared" si="453"/>
        <v>-9999</v>
      </c>
      <c r="AG1246" s="106"/>
      <c r="AH1246">
        <f t="shared" si="444"/>
        <v>-4.7256811237064993E-4</v>
      </c>
      <c r="AI1246">
        <f t="shared" si="445"/>
        <v>1.2726506571333673</v>
      </c>
      <c r="AJ1246">
        <f t="shared" si="446"/>
        <v>-1.9192477769216735E-2</v>
      </c>
      <c r="AK1246">
        <f t="shared" si="447"/>
        <v>2.0177893546708442E-3</v>
      </c>
      <c r="AL1246">
        <f t="shared" si="448"/>
        <v>7.400504878085557E-3</v>
      </c>
      <c r="AM1246">
        <f t="shared" si="449"/>
        <v>3.7002693269247286E-3</v>
      </c>
      <c r="AN1246" s="80">
        <f t="shared" si="450"/>
        <v>5.5946847242161011E-3</v>
      </c>
      <c r="AO1246" s="80">
        <f t="shared" si="450"/>
        <v>5.5942288779216968E-3</v>
      </c>
      <c r="AP1246" s="80">
        <f t="shared" si="450"/>
        <v>5.5925569914601313E-3</v>
      </c>
      <c r="AQ1246" s="80">
        <f t="shared" si="450"/>
        <v>5.586425090611761E-3</v>
      </c>
      <c r="AR1246" s="80">
        <f t="shared" si="450"/>
        <v>5.5639354025405052E-3</v>
      </c>
      <c r="AS1246" s="80">
        <f t="shared" si="450"/>
        <v>5.4814510416755884E-3</v>
      </c>
      <c r="AT1246" s="80">
        <f t="shared" si="450"/>
        <v>5.1789273836108747E-3</v>
      </c>
      <c r="AU1246" s="80">
        <f t="shared" si="451"/>
        <v>4.0693807318081809E-3</v>
      </c>
    </row>
    <row r="1247" spans="26:64" x14ac:dyDescent="0.2">
      <c r="Z1247">
        <f t="shared" si="442"/>
        <v>0</v>
      </c>
      <c r="AA1247" s="80">
        <f t="shared" si="443"/>
        <v>3.4471155238050962E-3</v>
      </c>
      <c r="AB1247" s="80">
        <f t="shared" si="437"/>
        <v>-9999</v>
      </c>
      <c r="AC1247" s="80">
        <f t="shared" si="438"/>
        <v>0</v>
      </c>
      <c r="AD1247" s="80">
        <f t="shared" si="452"/>
        <v>-9999</v>
      </c>
      <c r="AE1247" s="80">
        <f t="shared" si="439"/>
        <v>0</v>
      </c>
      <c r="AF1247">
        <f t="shared" si="453"/>
        <v>-9999</v>
      </c>
      <c r="AG1247" s="106"/>
      <c r="AH1247">
        <f t="shared" si="444"/>
        <v>-4.7256811237064993E-4</v>
      </c>
      <c r="AI1247">
        <f t="shared" si="445"/>
        <v>1.2726506571333673</v>
      </c>
      <c r="AJ1247">
        <f t="shared" si="446"/>
        <v>-1.9192477769216735E-2</v>
      </c>
      <c r="AK1247">
        <f t="shared" si="447"/>
        <v>2.0177893546708442E-3</v>
      </c>
      <c r="AL1247">
        <f t="shared" si="448"/>
        <v>7.400504878085557E-3</v>
      </c>
      <c r="AM1247">
        <f t="shared" si="449"/>
        <v>3.7002693269247286E-3</v>
      </c>
      <c r="AN1247" s="80">
        <f t="shared" si="450"/>
        <v>5.5946847242161011E-3</v>
      </c>
      <c r="AO1247" s="80">
        <f t="shared" si="450"/>
        <v>5.5942288779216968E-3</v>
      </c>
      <c r="AP1247" s="80">
        <f t="shared" si="450"/>
        <v>5.5925569914601313E-3</v>
      </c>
      <c r="AQ1247" s="80">
        <f t="shared" si="450"/>
        <v>5.586425090611761E-3</v>
      </c>
      <c r="AR1247" s="80">
        <f t="shared" si="450"/>
        <v>5.5639354025405052E-3</v>
      </c>
      <c r="AS1247" s="80">
        <f t="shared" si="450"/>
        <v>5.4814510416755884E-3</v>
      </c>
      <c r="AT1247" s="80">
        <f t="shared" si="450"/>
        <v>5.1789273836108747E-3</v>
      </c>
      <c r="AU1247" s="80">
        <f t="shared" si="451"/>
        <v>4.0693807318081809E-3</v>
      </c>
    </row>
    <row r="1248" spans="26:64" x14ac:dyDescent="0.2">
      <c r="Z1248">
        <f t="shared" si="442"/>
        <v>0</v>
      </c>
      <c r="AA1248" s="80">
        <f t="shared" si="443"/>
        <v>3.4471155238050962E-3</v>
      </c>
      <c r="AB1248" s="80">
        <f t="shared" si="437"/>
        <v>-9999</v>
      </c>
      <c r="AC1248" s="80">
        <f t="shared" si="438"/>
        <v>0</v>
      </c>
      <c r="AD1248" s="80">
        <f t="shared" si="452"/>
        <v>-9999</v>
      </c>
      <c r="AE1248" s="80">
        <f t="shared" si="439"/>
        <v>0</v>
      </c>
      <c r="AF1248">
        <f t="shared" si="453"/>
        <v>-9999</v>
      </c>
      <c r="AG1248" s="106"/>
      <c r="AH1248">
        <f t="shared" si="444"/>
        <v>-4.7256811237064993E-4</v>
      </c>
      <c r="AI1248">
        <f t="shared" si="445"/>
        <v>1.2726506571333673</v>
      </c>
      <c r="AJ1248">
        <f t="shared" si="446"/>
        <v>-1.9192477769216735E-2</v>
      </c>
      <c r="AK1248">
        <f t="shared" si="447"/>
        <v>2.0177893546708442E-3</v>
      </c>
      <c r="AL1248">
        <f t="shared" si="448"/>
        <v>7.400504878085557E-3</v>
      </c>
      <c r="AM1248">
        <f t="shared" si="449"/>
        <v>3.7002693269247286E-3</v>
      </c>
      <c r="AN1248" s="80">
        <f t="shared" si="450"/>
        <v>5.5946847242161011E-3</v>
      </c>
      <c r="AO1248" s="80">
        <f t="shared" si="450"/>
        <v>5.5942288779216968E-3</v>
      </c>
      <c r="AP1248" s="80">
        <f t="shared" si="450"/>
        <v>5.5925569914601313E-3</v>
      </c>
      <c r="AQ1248" s="80">
        <f t="shared" si="450"/>
        <v>5.586425090611761E-3</v>
      </c>
      <c r="AR1248" s="80">
        <f t="shared" si="450"/>
        <v>5.5639354025405052E-3</v>
      </c>
      <c r="AS1248" s="80">
        <f t="shared" si="450"/>
        <v>5.4814510416755884E-3</v>
      </c>
      <c r="AT1248" s="80">
        <f t="shared" si="450"/>
        <v>5.1789273836108747E-3</v>
      </c>
      <c r="AU1248" s="80">
        <f t="shared" si="451"/>
        <v>4.0693807318081809E-3</v>
      </c>
    </row>
    <row r="1249" spans="26:64" x14ac:dyDescent="0.2">
      <c r="Z1249">
        <f t="shared" si="442"/>
        <v>0</v>
      </c>
      <c r="AA1249" s="80">
        <f t="shared" si="443"/>
        <v>3.4471155238050962E-3</v>
      </c>
      <c r="AB1249" s="80">
        <f t="shared" si="437"/>
        <v>-9999</v>
      </c>
      <c r="AC1249" s="80">
        <f t="shared" si="438"/>
        <v>0</v>
      </c>
      <c r="AD1249" s="80">
        <f t="shared" si="452"/>
        <v>-9999</v>
      </c>
      <c r="AE1249" s="80">
        <f t="shared" si="439"/>
        <v>0</v>
      </c>
      <c r="AF1249">
        <f t="shared" si="453"/>
        <v>-9999</v>
      </c>
      <c r="AG1249" s="106"/>
      <c r="AH1249">
        <f t="shared" si="444"/>
        <v>-4.7256811237064993E-4</v>
      </c>
      <c r="AI1249">
        <f t="shared" si="445"/>
        <v>1.2726506571333673</v>
      </c>
      <c r="AJ1249">
        <f t="shared" si="446"/>
        <v>-1.9192477769216735E-2</v>
      </c>
      <c r="AK1249">
        <f t="shared" si="447"/>
        <v>2.0177893546708442E-3</v>
      </c>
      <c r="AL1249">
        <f t="shared" si="448"/>
        <v>7.400504878085557E-3</v>
      </c>
      <c r="AM1249">
        <f t="shared" si="449"/>
        <v>3.7002693269247286E-3</v>
      </c>
      <c r="AN1249" s="80">
        <f t="shared" ref="AN1249:AT1264" si="454">$AU1249+$AB$7*SIN(AO1249)</f>
        <v>5.5946847242161011E-3</v>
      </c>
      <c r="AO1249" s="80">
        <f t="shared" si="454"/>
        <v>5.5942288779216968E-3</v>
      </c>
      <c r="AP1249" s="80">
        <f t="shared" si="454"/>
        <v>5.5925569914601313E-3</v>
      </c>
      <c r="AQ1249" s="80">
        <f t="shared" si="454"/>
        <v>5.586425090611761E-3</v>
      </c>
      <c r="AR1249" s="80">
        <f t="shared" si="454"/>
        <v>5.5639354025405052E-3</v>
      </c>
      <c r="AS1249" s="80">
        <f t="shared" si="454"/>
        <v>5.4814510416755884E-3</v>
      </c>
      <c r="AT1249" s="80">
        <f t="shared" si="454"/>
        <v>5.1789273836108747E-3</v>
      </c>
      <c r="AU1249" s="80">
        <f t="shared" si="451"/>
        <v>4.0693807318081809E-3</v>
      </c>
    </row>
    <row r="1250" spans="26:64" x14ac:dyDescent="0.2">
      <c r="Z1250">
        <f t="shared" si="442"/>
        <v>0</v>
      </c>
      <c r="AA1250" s="80">
        <f t="shared" si="443"/>
        <v>3.4471155238050962E-3</v>
      </c>
      <c r="AB1250" s="80">
        <f t="shared" si="437"/>
        <v>-9999</v>
      </c>
      <c r="AC1250" s="80">
        <f t="shared" si="438"/>
        <v>0</v>
      </c>
      <c r="AD1250" s="80">
        <f t="shared" si="452"/>
        <v>-9999</v>
      </c>
      <c r="AE1250" s="80">
        <f t="shared" si="439"/>
        <v>0</v>
      </c>
      <c r="AF1250">
        <f t="shared" si="453"/>
        <v>-9999</v>
      </c>
      <c r="AG1250" s="106"/>
      <c r="AH1250">
        <f t="shared" si="444"/>
        <v>-4.7256811237064993E-4</v>
      </c>
      <c r="AI1250">
        <f t="shared" si="445"/>
        <v>1.2726506571333673</v>
      </c>
      <c r="AJ1250">
        <f t="shared" si="446"/>
        <v>-1.9192477769216735E-2</v>
      </c>
      <c r="AK1250">
        <f t="shared" si="447"/>
        <v>2.0177893546708442E-3</v>
      </c>
      <c r="AL1250">
        <f t="shared" si="448"/>
        <v>7.400504878085557E-3</v>
      </c>
      <c r="AM1250">
        <f t="shared" si="449"/>
        <v>3.7002693269247286E-3</v>
      </c>
      <c r="AN1250" s="80">
        <f t="shared" si="454"/>
        <v>5.5946847242161011E-3</v>
      </c>
      <c r="AO1250" s="80">
        <f t="shared" si="454"/>
        <v>5.5942288779216968E-3</v>
      </c>
      <c r="AP1250" s="80">
        <f t="shared" si="454"/>
        <v>5.5925569914601313E-3</v>
      </c>
      <c r="AQ1250" s="80">
        <f t="shared" si="454"/>
        <v>5.586425090611761E-3</v>
      </c>
      <c r="AR1250" s="80">
        <f t="shared" si="454"/>
        <v>5.5639354025405052E-3</v>
      </c>
      <c r="AS1250" s="80">
        <f t="shared" si="454"/>
        <v>5.4814510416755884E-3</v>
      </c>
      <c r="AT1250" s="80">
        <f t="shared" si="454"/>
        <v>5.1789273836108747E-3</v>
      </c>
      <c r="AU1250" s="80">
        <f t="shared" si="451"/>
        <v>4.0693807318081809E-3</v>
      </c>
    </row>
    <row r="1251" spans="26:64" x14ac:dyDescent="0.2">
      <c r="Z1251">
        <f t="shared" si="442"/>
        <v>0</v>
      </c>
      <c r="AA1251" s="80">
        <f t="shared" si="443"/>
        <v>3.4471155238050962E-3</v>
      </c>
      <c r="AB1251" s="80">
        <f t="shared" ref="AB1251:AB1314" si="455">IF(S1251&lt;&gt;0,G1251-AH1251, -9999)</f>
        <v>-9999</v>
      </c>
      <c r="AC1251" s="80">
        <f t="shared" ref="AC1251:AC1314" si="456">+G1251-P1251</f>
        <v>0</v>
      </c>
      <c r="AD1251" s="80">
        <f t="shared" si="452"/>
        <v>-9999</v>
      </c>
      <c r="AE1251" s="80">
        <f t="shared" ref="AE1251:AE1314" si="457">+(G1251-AA1251)^2*S1251</f>
        <v>0</v>
      </c>
      <c r="AF1251">
        <f t="shared" si="453"/>
        <v>-9999</v>
      </c>
      <c r="AG1251" s="106"/>
      <c r="AH1251">
        <f t="shared" si="444"/>
        <v>-4.7256811237064993E-4</v>
      </c>
      <c r="AI1251">
        <f t="shared" si="445"/>
        <v>1.2726506571333673</v>
      </c>
      <c r="AJ1251">
        <f t="shared" si="446"/>
        <v>-1.9192477769216735E-2</v>
      </c>
      <c r="AK1251">
        <f t="shared" si="447"/>
        <v>2.0177893546708442E-3</v>
      </c>
      <c r="AL1251">
        <f t="shared" si="448"/>
        <v>7.400504878085557E-3</v>
      </c>
      <c r="AM1251">
        <f t="shared" si="449"/>
        <v>3.7002693269247286E-3</v>
      </c>
      <c r="AN1251" s="80">
        <f t="shared" si="454"/>
        <v>5.5946847242161011E-3</v>
      </c>
      <c r="AO1251" s="80">
        <f t="shared" si="454"/>
        <v>5.5942288779216968E-3</v>
      </c>
      <c r="AP1251" s="80">
        <f t="shared" si="454"/>
        <v>5.5925569914601313E-3</v>
      </c>
      <c r="AQ1251" s="80">
        <f t="shared" si="454"/>
        <v>5.586425090611761E-3</v>
      </c>
      <c r="AR1251" s="80">
        <f t="shared" si="454"/>
        <v>5.5639354025405052E-3</v>
      </c>
      <c r="AS1251" s="80">
        <f t="shared" si="454"/>
        <v>5.4814510416755884E-3</v>
      </c>
      <c r="AT1251" s="80">
        <f t="shared" si="454"/>
        <v>5.1789273836108747E-3</v>
      </c>
      <c r="AU1251" s="80">
        <f t="shared" si="451"/>
        <v>4.0693807318081809E-3</v>
      </c>
    </row>
    <row r="1252" spans="26:64" x14ac:dyDescent="0.2">
      <c r="Z1252">
        <f t="shared" si="442"/>
        <v>0</v>
      </c>
      <c r="AA1252" s="80">
        <f t="shared" si="443"/>
        <v>3.4471155238050962E-3</v>
      </c>
      <c r="AB1252" s="80">
        <f t="shared" si="455"/>
        <v>-9999</v>
      </c>
      <c r="AC1252" s="80">
        <f t="shared" si="456"/>
        <v>0</v>
      </c>
      <c r="AD1252" s="80">
        <f t="shared" si="452"/>
        <v>-9999</v>
      </c>
      <c r="AE1252" s="80">
        <f t="shared" si="457"/>
        <v>0</v>
      </c>
      <c r="AF1252">
        <f t="shared" si="453"/>
        <v>-9999</v>
      </c>
      <c r="AG1252" s="106"/>
      <c r="AH1252">
        <f t="shared" si="444"/>
        <v>-4.7256811237064993E-4</v>
      </c>
      <c r="AI1252">
        <f t="shared" si="445"/>
        <v>1.2726506571333673</v>
      </c>
      <c r="AJ1252">
        <f t="shared" si="446"/>
        <v>-1.9192477769216735E-2</v>
      </c>
      <c r="AK1252">
        <f t="shared" si="447"/>
        <v>2.0177893546708442E-3</v>
      </c>
      <c r="AL1252">
        <f t="shared" si="448"/>
        <v>7.400504878085557E-3</v>
      </c>
      <c r="AM1252">
        <f t="shared" si="449"/>
        <v>3.7002693269247286E-3</v>
      </c>
      <c r="AN1252" s="80">
        <f t="shared" si="454"/>
        <v>5.5946847242161011E-3</v>
      </c>
      <c r="AO1252" s="80">
        <f t="shared" si="454"/>
        <v>5.5942288779216968E-3</v>
      </c>
      <c r="AP1252" s="80">
        <f t="shared" si="454"/>
        <v>5.5925569914601313E-3</v>
      </c>
      <c r="AQ1252" s="80">
        <f t="shared" si="454"/>
        <v>5.586425090611761E-3</v>
      </c>
      <c r="AR1252" s="80">
        <f t="shared" si="454"/>
        <v>5.5639354025405052E-3</v>
      </c>
      <c r="AS1252" s="80">
        <f t="shared" si="454"/>
        <v>5.4814510416755884E-3</v>
      </c>
      <c r="AT1252" s="80">
        <f t="shared" si="454"/>
        <v>5.1789273836108747E-3</v>
      </c>
      <c r="AU1252" s="80">
        <f t="shared" si="451"/>
        <v>4.0693807318081809E-3</v>
      </c>
    </row>
    <row r="1253" spans="26:64" x14ac:dyDescent="0.2">
      <c r="Z1253">
        <f t="shared" si="442"/>
        <v>0</v>
      </c>
      <c r="AA1253" s="80">
        <f t="shared" si="443"/>
        <v>3.4471155238050962E-3</v>
      </c>
      <c r="AB1253" s="80">
        <f t="shared" si="455"/>
        <v>-9999</v>
      </c>
      <c r="AC1253" s="80">
        <f t="shared" si="456"/>
        <v>0</v>
      </c>
      <c r="AD1253" s="80">
        <f t="shared" si="452"/>
        <v>-9999</v>
      </c>
      <c r="AE1253" s="80">
        <f t="shared" si="457"/>
        <v>0</v>
      </c>
      <c r="AF1253">
        <f t="shared" si="453"/>
        <v>-9999</v>
      </c>
      <c r="AG1253" s="106"/>
      <c r="AH1253">
        <f t="shared" si="444"/>
        <v>-4.7256811237064993E-4</v>
      </c>
      <c r="AI1253">
        <f t="shared" si="445"/>
        <v>1.2726506571333673</v>
      </c>
      <c r="AJ1253">
        <f t="shared" si="446"/>
        <v>-1.9192477769216735E-2</v>
      </c>
      <c r="AK1253">
        <f t="shared" si="447"/>
        <v>2.0177893546708442E-3</v>
      </c>
      <c r="AL1253">
        <f t="shared" si="448"/>
        <v>7.400504878085557E-3</v>
      </c>
      <c r="AM1253">
        <f t="shared" si="449"/>
        <v>3.7002693269247286E-3</v>
      </c>
      <c r="AN1253" s="80">
        <f t="shared" si="454"/>
        <v>5.5946847242161011E-3</v>
      </c>
      <c r="AO1253" s="80">
        <f t="shared" si="454"/>
        <v>5.5942288779216968E-3</v>
      </c>
      <c r="AP1253" s="80">
        <f t="shared" si="454"/>
        <v>5.5925569914601313E-3</v>
      </c>
      <c r="AQ1253" s="80">
        <f t="shared" si="454"/>
        <v>5.586425090611761E-3</v>
      </c>
      <c r="AR1253" s="80">
        <f t="shared" si="454"/>
        <v>5.5639354025405052E-3</v>
      </c>
      <c r="AS1253" s="80">
        <f t="shared" si="454"/>
        <v>5.4814510416755884E-3</v>
      </c>
      <c r="AT1253" s="80">
        <f t="shared" si="454"/>
        <v>5.1789273836108747E-3</v>
      </c>
      <c r="AU1253" s="80">
        <f t="shared" si="451"/>
        <v>4.0693807318081809E-3</v>
      </c>
    </row>
    <row r="1254" spans="26:64" x14ac:dyDescent="0.2">
      <c r="Z1254">
        <f t="shared" si="442"/>
        <v>0</v>
      </c>
      <c r="AA1254" s="80">
        <f t="shared" si="443"/>
        <v>3.4471155238050962E-3</v>
      </c>
      <c r="AB1254" s="80">
        <f t="shared" si="455"/>
        <v>-9999</v>
      </c>
      <c r="AC1254" s="80">
        <f t="shared" si="456"/>
        <v>0</v>
      </c>
      <c r="AD1254" s="80">
        <f t="shared" si="452"/>
        <v>-9999</v>
      </c>
      <c r="AE1254" s="80">
        <f t="shared" si="457"/>
        <v>0</v>
      </c>
      <c r="AF1254">
        <f t="shared" si="453"/>
        <v>-9999</v>
      </c>
      <c r="AG1254" s="106"/>
      <c r="AH1254">
        <f t="shared" si="444"/>
        <v>-4.7256811237064993E-4</v>
      </c>
      <c r="AI1254">
        <f t="shared" si="445"/>
        <v>1.2726506571333673</v>
      </c>
      <c r="AJ1254">
        <f t="shared" si="446"/>
        <v>-1.9192477769216735E-2</v>
      </c>
      <c r="AK1254">
        <f t="shared" si="447"/>
        <v>2.0177893546708442E-3</v>
      </c>
      <c r="AL1254">
        <f t="shared" si="448"/>
        <v>7.400504878085557E-3</v>
      </c>
      <c r="AM1254">
        <f t="shared" si="449"/>
        <v>3.7002693269247286E-3</v>
      </c>
      <c r="AN1254" s="80">
        <f t="shared" si="454"/>
        <v>5.5946847242161011E-3</v>
      </c>
      <c r="AO1254" s="80">
        <f t="shared" si="454"/>
        <v>5.5942288779216968E-3</v>
      </c>
      <c r="AP1254" s="80">
        <f t="shared" si="454"/>
        <v>5.5925569914601313E-3</v>
      </c>
      <c r="AQ1254" s="80">
        <f t="shared" si="454"/>
        <v>5.586425090611761E-3</v>
      </c>
      <c r="AR1254" s="80">
        <f t="shared" si="454"/>
        <v>5.5639354025405052E-3</v>
      </c>
      <c r="AS1254" s="80">
        <f t="shared" si="454"/>
        <v>5.4814510416755884E-3</v>
      </c>
      <c r="AT1254" s="80">
        <f t="shared" si="454"/>
        <v>5.1789273836108747E-3</v>
      </c>
      <c r="AU1254" s="80">
        <f t="shared" si="451"/>
        <v>4.0693807318081809E-3</v>
      </c>
      <c r="AV1254" s="80"/>
      <c r="AW1254" s="80"/>
      <c r="AX1254" s="80"/>
      <c r="AY1254" s="80"/>
      <c r="AZ1254" s="80"/>
      <c r="BA1254" s="80"/>
      <c r="BB1254" s="80"/>
      <c r="BC1254" s="80"/>
      <c r="BD1254" s="80"/>
      <c r="BE1254" s="80"/>
      <c r="BF1254" s="80"/>
      <c r="BG1254" s="80"/>
      <c r="BH1254" s="80"/>
      <c r="BI1254" s="80"/>
      <c r="BJ1254" s="80"/>
      <c r="BK1254" s="80"/>
      <c r="BL1254" s="80"/>
    </row>
    <row r="1255" spans="26:64" x14ac:dyDescent="0.2">
      <c r="Z1255">
        <f t="shared" si="442"/>
        <v>0</v>
      </c>
      <c r="AA1255" s="80">
        <f t="shared" si="443"/>
        <v>3.4471155238050962E-3</v>
      </c>
      <c r="AB1255" s="80">
        <f t="shared" si="455"/>
        <v>-9999</v>
      </c>
      <c r="AC1255" s="80">
        <f t="shared" si="456"/>
        <v>0</v>
      </c>
      <c r="AD1255" s="80">
        <f t="shared" si="452"/>
        <v>-9999</v>
      </c>
      <c r="AE1255" s="80">
        <f t="shared" si="457"/>
        <v>0</v>
      </c>
      <c r="AF1255">
        <f t="shared" si="453"/>
        <v>-9999</v>
      </c>
      <c r="AG1255" s="106"/>
      <c r="AH1255">
        <f t="shared" si="444"/>
        <v>-4.7256811237064993E-4</v>
      </c>
      <c r="AI1255">
        <f t="shared" si="445"/>
        <v>1.2726506571333673</v>
      </c>
      <c r="AJ1255">
        <f t="shared" si="446"/>
        <v>-1.9192477769216735E-2</v>
      </c>
      <c r="AK1255">
        <f t="shared" si="447"/>
        <v>2.0177893546708442E-3</v>
      </c>
      <c r="AL1255">
        <f t="shared" si="448"/>
        <v>7.400504878085557E-3</v>
      </c>
      <c r="AM1255">
        <f t="shared" si="449"/>
        <v>3.7002693269247286E-3</v>
      </c>
      <c r="AN1255" s="80">
        <f t="shared" si="454"/>
        <v>5.5946847242161011E-3</v>
      </c>
      <c r="AO1255" s="80">
        <f t="shared" si="454"/>
        <v>5.5942288779216968E-3</v>
      </c>
      <c r="AP1255" s="80">
        <f t="shared" si="454"/>
        <v>5.5925569914601313E-3</v>
      </c>
      <c r="AQ1255" s="80">
        <f t="shared" si="454"/>
        <v>5.586425090611761E-3</v>
      </c>
      <c r="AR1255" s="80">
        <f t="shared" si="454"/>
        <v>5.5639354025405052E-3</v>
      </c>
      <c r="AS1255" s="80">
        <f t="shared" si="454"/>
        <v>5.4814510416755884E-3</v>
      </c>
      <c r="AT1255" s="80">
        <f t="shared" si="454"/>
        <v>5.1789273836108747E-3</v>
      </c>
      <c r="AU1255" s="80">
        <f t="shared" si="451"/>
        <v>4.0693807318081809E-3</v>
      </c>
    </row>
    <row r="1256" spans="26:64" x14ac:dyDescent="0.2">
      <c r="Z1256">
        <f t="shared" si="442"/>
        <v>0</v>
      </c>
      <c r="AA1256" s="80">
        <f t="shared" si="443"/>
        <v>3.4471155238050962E-3</v>
      </c>
      <c r="AB1256" s="80">
        <f t="shared" si="455"/>
        <v>-9999</v>
      </c>
      <c r="AC1256" s="80">
        <f t="shared" si="456"/>
        <v>0</v>
      </c>
      <c r="AD1256" s="80">
        <f t="shared" si="452"/>
        <v>-9999</v>
      </c>
      <c r="AE1256" s="80">
        <f t="shared" si="457"/>
        <v>0</v>
      </c>
      <c r="AF1256">
        <f t="shared" si="453"/>
        <v>-9999</v>
      </c>
      <c r="AG1256" s="106"/>
      <c r="AH1256">
        <f t="shared" si="444"/>
        <v>-4.7256811237064993E-4</v>
      </c>
      <c r="AI1256">
        <f t="shared" si="445"/>
        <v>1.2726506571333673</v>
      </c>
      <c r="AJ1256">
        <f t="shared" si="446"/>
        <v>-1.9192477769216735E-2</v>
      </c>
      <c r="AK1256">
        <f t="shared" si="447"/>
        <v>2.0177893546708442E-3</v>
      </c>
      <c r="AL1256">
        <f t="shared" si="448"/>
        <v>7.400504878085557E-3</v>
      </c>
      <c r="AM1256">
        <f t="shared" si="449"/>
        <v>3.7002693269247286E-3</v>
      </c>
      <c r="AN1256" s="80">
        <f t="shared" si="454"/>
        <v>5.5946847242161011E-3</v>
      </c>
      <c r="AO1256" s="80">
        <f t="shared" si="454"/>
        <v>5.5942288779216968E-3</v>
      </c>
      <c r="AP1256" s="80">
        <f t="shared" si="454"/>
        <v>5.5925569914601313E-3</v>
      </c>
      <c r="AQ1256" s="80">
        <f t="shared" si="454"/>
        <v>5.586425090611761E-3</v>
      </c>
      <c r="AR1256" s="80">
        <f t="shared" si="454"/>
        <v>5.5639354025405052E-3</v>
      </c>
      <c r="AS1256" s="80">
        <f t="shared" si="454"/>
        <v>5.4814510416755884E-3</v>
      </c>
      <c r="AT1256" s="80">
        <f t="shared" si="454"/>
        <v>5.1789273836108747E-3</v>
      </c>
      <c r="AU1256" s="80">
        <f t="shared" si="451"/>
        <v>4.0693807318081809E-3</v>
      </c>
    </row>
    <row r="1257" spans="26:64" x14ac:dyDescent="0.2">
      <c r="Z1257">
        <f t="shared" si="442"/>
        <v>0</v>
      </c>
      <c r="AA1257" s="80">
        <f t="shared" si="443"/>
        <v>3.4471155238050962E-3</v>
      </c>
      <c r="AB1257" s="80">
        <f t="shared" si="455"/>
        <v>-9999</v>
      </c>
      <c r="AC1257" s="80">
        <f t="shared" si="456"/>
        <v>0</v>
      </c>
      <c r="AD1257" s="80">
        <f t="shared" si="452"/>
        <v>-9999</v>
      </c>
      <c r="AE1257" s="80">
        <f t="shared" si="457"/>
        <v>0</v>
      </c>
      <c r="AF1257">
        <f t="shared" si="453"/>
        <v>-9999</v>
      </c>
      <c r="AG1257" s="106"/>
      <c r="AH1257">
        <f t="shared" si="444"/>
        <v>-4.7256811237064993E-4</v>
      </c>
      <c r="AI1257">
        <f t="shared" si="445"/>
        <v>1.2726506571333673</v>
      </c>
      <c r="AJ1257">
        <f t="shared" si="446"/>
        <v>-1.9192477769216735E-2</v>
      </c>
      <c r="AK1257">
        <f t="shared" si="447"/>
        <v>2.0177893546708442E-3</v>
      </c>
      <c r="AL1257">
        <f t="shared" si="448"/>
        <v>7.400504878085557E-3</v>
      </c>
      <c r="AM1257">
        <f t="shared" si="449"/>
        <v>3.7002693269247286E-3</v>
      </c>
      <c r="AN1257" s="80">
        <f t="shared" si="454"/>
        <v>5.5946847242161011E-3</v>
      </c>
      <c r="AO1257" s="80">
        <f t="shared" si="454"/>
        <v>5.5942288779216968E-3</v>
      </c>
      <c r="AP1257" s="80">
        <f t="shared" si="454"/>
        <v>5.5925569914601313E-3</v>
      </c>
      <c r="AQ1257" s="80">
        <f t="shared" si="454"/>
        <v>5.586425090611761E-3</v>
      </c>
      <c r="AR1257" s="80">
        <f t="shared" si="454"/>
        <v>5.5639354025405052E-3</v>
      </c>
      <c r="AS1257" s="80">
        <f t="shared" si="454"/>
        <v>5.4814510416755884E-3</v>
      </c>
      <c r="AT1257" s="80">
        <f t="shared" si="454"/>
        <v>5.1789273836108747E-3</v>
      </c>
      <c r="AU1257" s="80">
        <f t="shared" si="451"/>
        <v>4.0693807318081809E-3</v>
      </c>
    </row>
    <row r="1258" spans="26:64" x14ac:dyDescent="0.2">
      <c r="Z1258">
        <f t="shared" si="442"/>
        <v>0</v>
      </c>
      <c r="AA1258" s="80">
        <f t="shared" si="443"/>
        <v>3.4471155238050962E-3</v>
      </c>
      <c r="AB1258" s="80">
        <f t="shared" si="455"/>
        <v>-9999</v>
      </c>
      <c r="AC1258" s="80">
        <f t="shared" si="456"/>
        <v>0</v>
      </c>
      <c r="AD1258" s="80">
        <f t="shared" si="452"/>
        <v>-9999</v>
      </c>
      <c r="AE1258" s="80">
        <f t="shared" si="457"/>
        <v>0</v>
      </c>
      <c r="AF1258">
        <f t="shared" si="453"/>
        <v>-9999</v>
      </c>
      <c r="AG1258" s="106"/>
      <c r="AH1258">
        <f t="shared" si="444"/>
        <v>-4.7256811237064993E-4</v>
      </c>
      <c r="AI1258">
        <f t="shared" si="445"/>
        <v>1.2726506571333673</v>
      </c>
      <c r="AJ1258">
        <f t="shared" si="446"/>
        <v>-1.9192477769216735E-2</v>
      </c>
      <c r="AK1258">
        <f t="shared" si="447"/>
        <v>2.0177893546708442E-3</v>
      </c>
      <c r="AL1258">
        <f t="shared" si="448"/>
        <v>7.400504878085557E-3</v>
      </c>
      <c r="AM1258">
        <f t="shared" si="449"/>
        <v>3.7002693269247286E-3</v>
      </c>
      <c r="AN1258" s="80">
        <f t="shared" si="454"/>
        <v>5.5946847242161011E-3</v>
      </c>
      <c r="AO1258" s="80">
        <f t="shared" si="454"/>
        <v>5.5942288779216968E-3</v>
      </c>
      <c r="AP1258" s="80">
        <f t="shared" si="454"/>
        <v>5.5925569914601313E-3</v>
      </c>
      <c r="AQ1258" s="80">
        <f t="shared" si="454"/>
        <v>5.586425090611761E-3</v>
      </c>
      <c r="AR1258" s="80">
        <f t="shared" si="454"/>
        <v>5.5639354025405052E-3</v>
      </c>
      <c r="AS1258" s="80">
        <f t="shared" si="454"/>
        <v>5.4814510416755884E-3</v>
      </c>
      <c r="AT1258" s="80">
        <f t="shared" si="454"/>
        <v>5.1789273836108747E-3</v>
      </c>
      <c r="AU1258" s="80">
        <f t="shared" si="451"/>
        <v>4.0693807318081809E-3</v>
      </c>
    </row>
    <row r="1259" spans="26:64" x14ac:dyDescent="0.2">
      <c r="Z1259">
        <f t="shared" si="442"/>
        <v>0</v>
      </c>
      <c r="AA1259" s="80">
        <f t="shared" si="443"/>
        <v>3.4471155238050962E-3</v>
      </c>
      <c r="AB1259" s="80">
        <f t="shared" si="455"/>
        <v>-9999</v>
      </c>
      <c r="AC1259" s="80">
        <f t="shared" si="456"/>
        <v>0</v>
      </c>
      <c r="AD1259" s="80">
        <f t="shared" si="452"/>
        <v>-9999</v>
      </c>
      <c r="AE1259" s="80">
        <f t="shared" si="457"/>
        <v>0</v>
      </c>
      <c r="AF1259">
        <f t="shared" si="453"/>
        <v>-9999</v>
      </c>
      <c r="AG1259" s="106"/>
      <c r="AH1259">
        <f t="shared" si="444"/>
        <v>-4.7256811237064993E-4</v>
      </c>
      <c r="AI1259">
        <f t="shared" si="445"/>
        <v>1.2726506571333673</v>
      </c>
      <c r="AJ1259">
        <f t="shared" si="446"/>
        <v>-1.9192477769216735E-2</v>
      </c>
      <c r="AK1259">
        <f t="shared" si="447"/>
        <v>2.0177893546708442E-3</v>
      </c>
      <c r="AL1259">
        <f t="shared" si="448"/>
        <v>7.400504878085557E-3</v>
      </c>
      <c r="AM1259">
        <f t="shared" si="449"/>
        <v>3.7002693269247286E-3</v>
      </c>
      <c r="AN1259" s="80">
        <f t="shared" si="454"/>
        <v>5.5946847242161011E-3</v>
      </c>
      <c r="AO1259" s="80">
        <f t="shared" si="454"/>
        <v>5.5942288779216968E-3</v>
      </c>
      <c r="AP1259" s="80">
        <f t="shared" si="454"/>
        <v>5.5925569914601313E-3</v>
      </c>
      <c r="AQ1259" s="80">
        <f t="shared" si="454"/>
        <v>5.586425090611761E-3</v>
      </c>
      <c r="AR1259" s="80">
        <f t="shared" si="454"/>
        <v>5.5639354025405052E-3</v>
      </c>
      <c r="AS1259" s="80">
        <f t="shared" si="454"/>
        <v>5.4814510416755884E-3</v>
      </c>
      <c r="AT1259" s="80">
        <f t="shared" si="454"/>
        <v>5.1789273836108747E-3</v>
      </c>
      <c r="AU1259" s="80">
        <f t="shared" si="451"/>
        <v>4.0693807318081809E-3</v>
      </c>
    </row>
    <row r="1260" spans="26:64" x14ac:dyDescent="0.2">
      <c r="Z1260">
        <f t="shared" si="442"/>
        <v>0</v>
      </c>
      <c r="AA1260" s="80">
        <f t="shared" si="443"/>
        <v>3.4471155238050962E-3</v>
      </c>
      <c r="AB1260" s="80">
        <f t="shared" si="455"/>
        <v>-9999</v>
      </c>
      <c r="AC1260" s="80">
        <f t="shared" si="456"/>
        <v>0</v>
      </c>
      <c r="AD1260" s="80">
        <f t="shared" si="452"/>
        <v>-9999</v>
      </c>
      <c r="AE1260" s="80">
        <f t="shared" si="457"/>
        <v>0</v>
      </c>
      <c r="AF1260">
        <f t="shared" si="453"/>
        <v>-9999</v>
      </c>
      <c r="AG1260" s="106"/>
      <c r="AH1260">
        <f t="shared" si="444"/>
        <v>-4.7256811237064993E-4</v>
      </c>
      <c r="AI1260">
        <f t="shared" si="445"/>
        <v>1.2726506571333673</v>
      </c>
      <c r="AJ1260">
        <f t="shared" si="446"/>
        <v>-1.9192477769216735E-2</v>
      </c>
      <c r="AK1260">
        <f t="shared" si="447"/>
        <v>2.0177893546708442E-3</v>
      </c>
      <c r="AL1260">
        <f t="shared" si="448"/>
        <v>7.400504878085557E-3</v>
      </c>
      <c r="AM1260">
        <f t="shared" si="449"/>
        <v>3.7002693269247286E-3</v>
      </c>
      <c r="AN1260" s="80">
        <f t="shared" si="454"/>
        <v>5.5946847242161011E-3</v>
      </c>
      <c r="AO1260" s="80">
        <f t="shared" si="454"/>
        <v>5.5942288779216968E-3</v>
      </c>
      <c r="AP1260" s="80">
        <f t="shared" si="454"/>
        <v>5.5925569914601313E-3</v>
      </c>
      <c r="AQ1260" s="80">
        <f t="shared" si="454"/>
        <v>5.586425090611761E-3</v>
      </c>
      <c r="AR1260" s="80">
        <f t="shared" si="454"/>
        <v>5.5639354025405052E-3</v>
      </c>
      <c r="AS1260" s="80">
        <f t="shared" si="454"/>
        <v>5.4814510416755884E-3</v>
      </c>
      <c r="AT1260" s="80">
        <f t="shared" si="454"/>
        <v>5.1789273836108747E-3</v>
      </c>
      <c r="AU1260" s="80">
        <f t="shared" si="451"/>
        <v>4.0693807318081809E-3</v>
      </c>
    </row>
    <row r="1261" spans="26:64" x14ac:dyDescent="0.2">
      <c r="Z1261">
        <f t="shared" si="442"/>
        <v>0</v>
      </c>
      <c r="AA1261" s="80">
        <f t="shared" si="443"/>
        <v>3.4471155238050962E-3</v>
      </c>
      <c r="AB1261" s="80">
        <f t="shared" si="455"/>
        <v>-9999</v>
      </c>
      <c r="AC1261" s="80">
        <f t="shared" si="456"/>
        <v>0</v>
      </c>
      <c r="AD1261" s="80">
        <f t="shared" si="452"/>
        <v>-9999</v>
      </c>
      <c r="AE1261" s="80">
        <f t="shared" si="457"/>
        <v>0</v>
      </c>
      <c r="AF1261">
        <f t="shared" si="453"/>
        <v>-9999</v>
      </c>
      <c r="AG1261" s="106"/>
      <c r="AH1261">
        <f t="shared" si="444"/>
        <v>-4.7256811237064993E-4</v>
      </c>
      <c r="AI1261">
        <f t="shared" si="445"/>
        <v>1.2726506571333673</v>
      </c>
      <c r="AJ1261">
        <f t="shared" si="446"/>
        <v>-1.9192477769216735E-2</v>
      </c>
      <c r="AK1261">
        <f t="shared" si="447"/>
        <v>2.0177893546708442E-3</v>
      </c>
      <c r="AL1261">
        <f t="shared" si="448"/>
        <v>7.400504878085557E-3</v>
      </c>
      <c r="AM1261">
        <f t="shared" si="449"/>
        <v>3.7002693269247286E-3</v>
      </c>
      <c r="AN1261" s="80">
        <f t="shared" si="454"/>
        <v>5.5946847242161011E-3</v>
      </c>
      <c r="AO1261" s="80">
        <f t="shared" si="454"/>
        <v>5.5942288779216968E-3</v>
      </c>
      <c r="AP1261" s="80">
        <f t="shared" si="454"/>
        <v>5.5925569914601313E-3</v>
      </c>
      <c r="AQ1261" s="80">
        <f t="shared" si="454"/>
        <v>5.586425090611761E-3</v>
      </c>
      <c r="AR1261" s="80">
        <f t="shared" si="454"/>
        <v>5.5639354025405052E-3</v>
      </c>
      <c r="AS1261" s="80">
        <f t="shared" si="454"/>
        <v>5.4814510416755884E-3</v>
      </c>
      <c r="AT1261" s="80">
        <f t="shared" si="454"/>
        <v>5.1789273836108747E-3</v>
      </c>
      <c r="AU1261" s="80">
        <f t="shared" si="451"/>
        <v>4.0693807318081809E-3</v>
      </c>
    </row>
    <row r="1262" spans="26:64" x14ac:dyDescent="0.2">
      <c r="Z1262">
        <f t="shared" si="442"/>
        <v>0</v>
      </c>
      <c r="AA1262" s="80">
        <f t="shared" si="443"/>
        <v>3.4471155238050962E-3</v>
      </c>
      <c r="AB1262" s="80">
        <f t="shared" si="455"/>
        <v>-9999</v>
      </c>
      <c r="AC1262" s="80">
        <f t="shared" si="456"/>
        <v>0</v>
      </c>
      <c r="AD1262" s="80">
        <f t="shared" si="452"/>
        <v>-9999</v>
      </c>
      <c r="AE1262" s="80">
        <f t="shared" si="457"/>
        <v>0</v>
      </c>
      <c r="AF1262">
        <f t="shared" si="453"/>
        <v>-9999</v>
      </c>
      <c r="AG1262" s="106"/>
      <c r="AH1262">
        <f t="shared" si="444"/>
        <v>-4.7256811237064993E-4</v>
      </c>
      <c r="AI1262">
        <f t="shared" si="445"/>
        <v>1.2726506571333673</v>
      </c>
      <c r="AJ1262">
        <f t="shared" si="446"/>
        <v>-1.9192477769216735E-2</v>
      </c>
      <c r="AK1262">
        <f t="shared" si="447"/>
        <v>2.0177893546708442E-3</v>
      </c>
      <c r="AL1262">
        <f t="shared" si="448"/>
        <v>7.400504878085557E-3</v>
      </c>
      <c r="AM1262">
        <f t="shared" si="449"/>
        <v>3.7002693269247286E-3</v>
      </c>
      <c r="AN1262" s="80">
        <f t="shared" si="454"/>
        <v>5.5946847242161011E-3</v>
      </c>
      <c r="AO1262" s="80">
        <f t="shared" si="454"/>
        <v>5.5942288779216968E-3</v>
      </c>
      <c r="AP1262" s="80">
        <f t="shared" si="454"/>
        <v>5.5925569914601313E-3</v>
      </c>
      <c r="AQ1262" s="80">
        <f t="shared" si="454"/>
        <v>5.586425090611761E-3</v>
      </c>
      <c r="AR1262" s="80">
        <f t="shared" si="454"/>
        <v>5.5639354025405052E-3</v>
      </c>
      <c r="AS1262" s="80">
        <f t="shared" si="454"/>
        <v>5.4814510416755884E-3</v>
      </c>
      <c r="AT1262" s="80">
        <f t="shared" si="454"/>
        <v>5.1789273836108747E-3</v>
      </c>
      <c r="AU1262" s="80">
        <f t="shared" si="451"/>
        <v>4.0693807318081809E-3</v>
      </c>
    </row>
    <row r="1263" spans="26:64" x14ac:dyDescent="0.2">
      <c r="Z1263">
        <f t="shared" si="442"/>
        <v>0</v>
      </c>
      <c r="AA1263" s="80">
        <f t="shared" si="443"/>
        <v>3.4471155238050962E-3</v>
      </c>
      <c r="AB1263" s="80">
        <f t="shared" si="455"/>
        <v>-9999</v>
      </c>
      <c r="AC1263" s="80">
        <f t="shared" si="456"/>
        <v>0</v>
      </c>
      <c r="AD1263" s="80">
        <f t="shared" si="452"/>
        <v>-9999</v>
      </c>
      <c r="AE1263" s="80">
        <f t="shared" si="457"/>
        <v>0</v>
      </c>
      <c r="AF1263">
        <f t="shared" si="453"/>
        <v>-9999</v>
      </c>
      <c r="AG1263" s="106"/>
      <c r="AH1263">
        <f t="shared" si="444"/>
        <v>-4.7256811237064993E-4</v>
      </c>
      <c r="AI1263">
        <f t="shared" si="445"/>
        <v>1.2726506571333673</v>
      </c>
      <c r="AJ1263">
        <f t="shared" si="446"/>
        <v>-1.9192477769216735E-2</v>
      </c>
      <c r="AK1263">
        <f t="shared" si="447"/>
        <v>2.0177893546708442E-3</v>
      </c>
      <c r="AL1263">
        <f t="shared" si="448"/>
        <v>7.400504878085557E-3</v>
      </c>
      <c r="AM1263">
        <f t="shared" si="449"/>
        <v>3.7002693269247286E-3</v>
      </c>
      <c r="AN1263" s="80">
        <f t="shared" si="454"/>
        <v>5.5946847242161011E-3</v>
      </c>
      <c r="AO1263" s="80">
        <f t="shared" si="454"/>
        <v>5.5942288779216968E-3</v>
      </c>
      <c r="AP1263" s="80">
        <f t="shared" si="454"/>
        <v>5.5925569914601313E-3</v>
      </c>
      <c r="AQ1263" s="80">
        <f t="shared" si="454"/>
        <v>5.586425090611761E-3</v>
      </c>
      <c r="AR1263" s="80">
        <f t="shared" si="454"/>
        <v>5.5639354025405052E-3</v>
      </c>
      <c r="AS1263" s="80">
        <f t="shared" si="454"/>
        <v>5.4814510416755884E-3</v>
      </c>
      <c r="AT1263" s="80">
        <f t="shared" si="454"/>
        <v>5.1789273836108747E-3</v>
      </c>
      <c r="AU1263" s="80">
        <f t="shared" si="451"/>
        <v>4.0693807318081809E-3</v>
      </c>
    </row>
    <row r="1264" spans="26:64" x14ac:dyDescent="0.2">
      <c r="Z1264">
        <f t="shared" si="442"/>
        <v>0</v>
      </c>
      <c r="AA1264" s="80">
        <f t="shared" si="443"/>
        <v>3.4471155238050962E-3</v>
      </c>
      <c r="AB1264" s="80">
        <f t="shared" si="455"/>
        <v>-9999</v>
      </c>
      <c r="AC1264" s="80">
        <f t="shared" si="456"/>
        <v>0</v>
      </c>
      <c r="AD1264" s="80">
        <f t="shared" si="452"/>
        <v>-9999</v>
      </c>
      <c r="AE1264" s="80">
        <f t="shared" si="457"/>
        <v>0</v>
      </c>
      <c r="AF1264">
        <f t="shared" si="453"/>
        <v>-9999</v>
      </c>
      <c r="AG1264" s="106"/>
      <c r="AH1264">
        <f t="shared" si="444"/>
        <v>-4.7256811237064993E-4</v>
      </c>
      <c r="AI1264">
        <f t="shared" si="445"/>
        <v>1.2726506571333673</v>
      </c>
      <c r="AJ1264">
        <f t="shared" si="446"/>
        <v>-1.9192477769216735E-2</v>
      </c>
      <c r="AK1264">
        <f t="shared" si="447"/>
        <v>2.0177893546708442E-3</v>
      </c>
      <c r="AL1264">
        <f t="shared" si="448"/>
        <v>7.400504878085557E-3</v>
      </c>
      <c r="AM1264">
        <f t="shared" si="449"/>
        <v>3.7002693269247286E-3</v>
      </c>
      <c r="AN1264" s="80">
        <f t="shared" si="454"/>
        <v>5.5946847242161011E-3</v>
      </c>
      <c r="AO1264" s="80">
        <f t="shared" si="454"/>
        <v>5.5942288779216968E-3</v>
      </c>
      <c r="AP1264" s="80">
        <f t="shared" si="454"/>
        <v>5.5925569914601313E-3</v>
      </c>
      <c r="AQ1264" s="80">
        <f t="shared" si="454"/>
        <v>5.586425090611761E-3</v>
      </c>
      <c r="AR1264" s="80">
        <f t="shared" si="454"/>
        <v>5.5639354025405052E-3</v>
      </c>
      <c r="AS1264" s="80">
        <f t="shared" si="454"/>
        <v>5.4814510416755884E-3</v>
      </c>
      <c r="AT1264" s="80">
        <f t="shared" si="454"/>
        <v>5.1789273836108747E-3</v>
      </c>
      <c r="AU1264" s="80">
        <f t="shared" si="451"/>
        <v>4.0693807318081809E-3</v>
      </c>
    </row>
    <row r="1265" spans="26:47" x14ac:dyDescent="0.2">
      <c r="Z1265">
        <f t="shared" si="442"/>
        <v>0</v>
      </c>
      <c r="AA1265" s="80">
        <f t="shared" si="443"/>
        <v>3.4471155238050962E-3</v>
      </c>
      <c r="AB1265" s="80">
        <f t="shared" si="455"/>
        <v>-9999</v>
      </c>
      <c r="AC1265" s="80">
        <f t="shared" si="456"/>
        <v>0</v>
      </c>
      <c r="AD1265" s="80">
        <f t="shared" si="452"/>
        <v>-9999</v>
      </c>
      <c r="AE1265" s="80">
        <f t="shared" si="457"/>
        <v>0</v>
      </c>
      <c r="AF1265">
        <f t="shared" si="453"/>
        <v>-9999</v>
      </c>
      <c r="AG1265" s="106"/>
      <c r="AH1265">
        <f t="shared" si="444"/>
        <v>-4.7256811237064993E-4</v>
      </c>
      <c r="AI1265">
        <f t="shared" si="445"/>
        <v>1.2726506571333673</v>
      </c>
      <c r="AJ1265">
        <f t="shared" si="446"/>
        <v>-1.9192477769216735E-2</v>
      </c>
      <c r="AK1265">
        <f t="shared" si="447"/>
        <v>2.0177893546708442E-3</v>
      </c>
      <c r="AL1265">
        <f t="shared" si="448"/>
        <v>7.400504878085557E-3</v>
      </c>
      <c r="AM1265">
        <f t="shared" si="449"/>
        <v>3.7002693269247286E-3</v>
      </c>
      <c r="AN1265" s="80">
        <f t="shared" ref="AN1265:AT1280" si="458">$AU1265+$AB$7*SIN(AO1265)</f>
        <v>5.5946847242161011E-3</v>
      </c>
      <c r="AO1265" s="80">
        <f t="shared" si="458"/>
        <v>5.5942288779216968E-3</v>
      </c>
      <c r="AP1265" s="80">
        <f t="shared" si="458"/>
        <v>5.5925569914601313E-3</v>
      </c>
      <c r="AQ1265" s="80">
        <f t="shared" si="458"/>
        <v>5.586425090611761E-3</v>
      </c>
      <c r="AR1265" s="80">
        <f t="shared" si="458"/>
        <v>5.5639354025405052E-3</v>
      </c>
      <c r="AS1265" s="80">
        <f t="shared" si="458"/>
        <v>5.4814510416755884E-3</v>
      </c>
      <c r="AT1265" s="80">
        <f t="shared" si="458"/>
        <v>5.1789273836108747E-3</v>
      </c>
      <c r="AU1265" s="80">
        <f t="shared" si="451"/>
        <v>4.0693807318081809E-3</v>
      </c>
    </row>
    <row r="1266" spans="26:47" x14ac:dyDescent="0.2">
      <c r="Z1266">
        <f t="shared" si="442"/>
        <v>0</v>
      </c>
      <c r="AA1266" s="80">
        <f t="shared" si="443"/>
        <v>3.4471155238050962E-3</v>
      </c>
      <c r="AB1266" s="80">
        <f t="shared" si="455"/>
        <v>-9999</v>
      </c>
      <c r="AC1266" s="80">
        <f t="shared" si="456"/>
        <v>0</v>
      </c>
      <c r="AD1266" s="80">
        <f t="shared" si="452"/>
        <v>-9999</v>
      </c>
      <c r="AE1266" s="80">
        <f t="shared" si="457"/>
        <v>0</v>
      </c>
      <c r="AF1266">
        <f t="shared" si="453"/>
        <v>-9999</v>
      </c>
      <c r="AG1266" s="106"/>
      <c r="AH1266">
        <f t="shared" si="444"/>
        <v>-4.7256811237064993E-4</v>
      </c>
      <c r="AI1266">
        <f t="shared" si="445"/>
        <v>1.2726506571333673</v>
      </c>
      <c r="AJ1266">
        <f t="shared" si="446"/>
        <v>-1.9192477769216735E-2</v>
      </c>
      <c r="AK1266">
        <f t="shared" si="447"/>
        <v>2.0177893546708442E-3</v>
      </c>
      <c r="AL1266">
        <f t="shared" si="448"/>
        <v>7.400504878085557E-3</v>
      </c>
      <c r="AM1266">
        <f t="shared" si="449"/>
        <v>3.7002693269247286E-3</v>
      </c>
      <c r="AN1266" s="80">
        <f t="shared" si="458"/>
        <v>5.5946847242161011E-3</v>
      </c>
      <c r="AO1266" s="80">
        <f t="shared" si="458"/>
        <v>5.5942288779216968E-3</v>
      </c>
      <c r="AP1266" s="80">
        <f t="shared" si="458"/>
        <v>5.5925569914601313E-3</v>
      </c>
      <c r="AQ1266" s="80">
        <f t="shared" si="458"/>
        <v>5.586425090611761E-3</v>
      </c>
      <c r="AR1266" s="80">
        <f t="shared" si="458"/>
        <v>5.5639354025405052E-3</v>
      </c>
      <c r="AS1266" s="80">
        <f t="shared" si="458"/>
        <v>5.4814510416755884E-3</v>
      </c>
      <c r="AT1266" s="80">
        <f t="shared" si="458"/>
        <v>5.1789273836108747E-3</v>
      </c>
      <c r="AU1266" s="80">
        <f t="shared" si="451"/>
        <v>4.0693807318081809E-3</v>
      </c>
    </row>
    <row r="1267" spans="26:47" x14ac:dyDescent="0.2">
      <c r="Z1267">
        <f t="shared" si="442"/>
        <v>0</v>
      </c>
      <c r="AA1267" s="80">
        <f t="shared" si="443"/>
        <v>3.4471155238050962E-3</v>
      </c>
      <c r="AB1267" s="80">
        <f t="shared" si="455"/>
        <v>-9999</v>
      </c>
      <c r="AC1267" s="80">
        <f t="shared" si="456"/>
        <v>0</v>
      </c>
      <c r="AD1267" s="80">
        <f t="shared" si="452"/>
        <v>-9999</v>
      </c>
      <c r="AE1267" s="80">
        <f t="shared" si="457"/>
        <v>0</v>
      </c>
      <c r="AF1267">
        <f t="shared" si="453"/>
        <v>-9999</v>
      </c>
      <c r="AG1267" s="106"/>
      <c r="AH1267">
        <f t="shared" si="444"/>
        <v>-4.7256811237064993E-4</v>
      </c>
      <c r="AI1267">
        <f t="shared" si="445"/>
        <v>1.2726506571333673</v>
      </c>
      <c r="AJ1267">
        <f t="shared" si="446"/>
        <v>-1.9192477769216735E-2</v>
      </c>
      <c r="AK1267">
        <f t="shared" si="447"/>
        <v>2.0177893546708442E-3</v>
      </c>
      <c r="AL1267">
        <f t="shared" si="448"/>
        <v>7.400504878085557E-3</v>
      </c>
      <c r="AM1267">
        <f t="shared" si="449"/>
        <v>3.7002693269247286E-3</v>
      </c>
      <c r="AN1267" s="80">
        <f t="shared" si="458"/>
        <v>5.5946847242161011E-3</v>
      </c>
      <c r="AO1267" s="80">
        <f t="shared" si="458"/>
        <v>5.5942288779216968E-3</v>
      </c>
      <c r="AP1267" s="80">
        <f t="shared" si="458"/>
        <v>5.5925569914601313E-3</v>
      </c>
      <c r="AQ1267" s="80">
        <f t="shared" si="458"/>
        <v>5.586425090611761E-3</v>
      </c>
      <c r="AR1267" s="80">
        <f t="shared" si="458"/>
        <v>5.5639354025405052E-3</v>
      </c>
      <c r="AS1267" s="80">
        <f t="shared" si="458"/>
        <v>5.4814510416755884E-3</v>
      </c>
      <c r="AT1267" s="80">
        <f t="shared" si="458"/>
        <v>5.1789273836108747E-3</v>
      </c>
      <c r="AU1267" s="80">
        <f t="shared" si="451"/>
        <v>4.0693807318081809E-3</v>
      </c>
    </row>
    <row r="1268" spans="26:47" x14ac:dyDescent="0.2">
      <c r="Z1268">
        <f t="shared" si="442"/>
        <v>0</v>
      </c>
      <c r="AA1268" s="80">
        <f t="shared" si="443"/>
        <v>3.4471155238050962E-3</v>
      </c>
      <c r="AB1268" s="80">
        <f t="shared" si="455"/>
        <v>-9999</v>
      </c>
      <c r="AC1268" s="80">
        <f t="shared" si="456"/>
        <v>0</v>
      </c>
      <c r="AD1268" s="80">
        <f t="shared" si="452"/>
        <v>-9999</v>
      </c>
      <c r="AE1268" s="80">
        <f t="shared" si="457"/>
        <v>0</v>
      </c>
      <c r="AF1268">
        <f t="shared" si="453"/>
        <v>-9999</v>
      </c>
      <c r="AG1268" s="106"/>
      <c r="AH1268">
        <f t="shared" si="444"/>
        <v>-4.7256811237064993E-4</v>
      </c>
      <c r="AI1268">
        <f t="shared" si="445"/>
        <v>1.2726506571333673</v>
      </c>
      <c r="AJ1268">
        <f t="shared" si="446"/>
        <v>-1.9192477769216735E-2</v>
      </c>
      <c r="AK1268">
        <f t="shared" si="447"/>
        <v>2.0177893546708442E-3</v>
      </c>
      <c r="AL1268">
        <f t="shared" si="448"/>
        <v>7.400504878085557E-3</v>
      </c>
      <c r="AM1268">
        <f t="shared" si="449"/>
        <v>3.7002693269247286E-3</v>
      </c>
      <c r="AN1268" s="80">
        <f t="shared" si="458"/>
        <v>5.5946847242161011E-3</v>
      </c>
      <c r="AO1268" s="80">
        <f t="shared" si="458"/>
        <v>5.5942288779216968E-3</v>
      </c>
      <c r="AP1268" s="80">
        <f t="shared" si="458"/>
        <v>5.5925569914601313E-3</v>
      </c>
      <c r="AQ1268" s="80">
        <f t="shared" si="458"/>
        <v>5.586425090611761E-3</v>
      </c>
      <c r="AR1268" s="80">
        <f t="shared" si="458"/>
        <v>5.5639354025405052E-3</v>
      </c>
      <c r="AS1268" s="80">
        <f t="shared" si="458"/>
        <v>5.4814510416755884E-3</v>
      </c>
      <c r="AT1268" s="80">
        <f t="shared" si="458"/>
        <v>5.1789273836108747E-3</v>
      </c>
      <c r="AU1268" s="80">
        <f t="shared" si="451"/>
        <v>4.0693807318081809E-3</v>
      </c>
    </row>
    <row r="1269" spans="26:47" x14ac:dyDescent="0.2">
      <c r="Z1269">
        <f t="shared" si="442"/>
        <v>0</v>
      </c>
      <c r="AA1269" s="80">
        <f t="shared" si="443"/>
        <v>3.4471155238050962E-3</v>
      </c>
      <c r="AB1269" s="80">
        <f t="shared" si="455"/>
        <v>-9999</v>
      </c>
      <c r="AC1269" s="80">
        <f t="shared" si="456"/>
        <v>0</v>
      </c>
      <c r="AD1269" s="80">
        <f t="shared" si="452"/>
        <v>-9999</v>
      </c>
      <c r="AE1269" s="80">
        <f t="shared" si="457"/>
        <v>0</v>
      </c>
      <c r="AF1269">
        <f t="shared" si="453"/>
        <v>-9999</v>
      </c>
      <c r="AG1269" s="106"/>
      <c r="AH1269">
        <f t="shared" si="444"/>
        <v>-4.7256811237064993E-4</v>
      </c>
      <c r="AI1269">
        <f t="shared" si="445"/>
        <v>1.2726506571333673</v>
      </c>
      <c r="AJ1269">
        <f t="shared" si="446"/>
        <v>-1.9192477769216735E-2</v>
      </c>
      <c r="AK1269">
        <f t="shared" si="447"/>
        <v>2.0177893546708442E-3</v>
      </c>
      <c r="AL1269">
        <f t="shared" si="448"/>
        <v>7.400504878085557E-3</v>
      </c>
      <c r="AM1269">
        <f t="shared" si="449"/>
        <v>3.7002693269247286E-3</v>
      </c>
      <c r="AN1269" s="80">
        <f t="shared" si="458"/>
        <v>5.5946847242161011E-3</v>
      </c>
      <c r="AO1269" s="80">
        <f t="shared" si="458"/>
        <v>5.5942288779216968E-3</v>
      </c>
      <c r="AP1269" s="80">
        <f t="shared" si="458"/>
        <v>5.5925569914601313E-3</v>
      </c>
      <c r="AQ1269" s="80">
        <f t="shared" si="458"/>
        <v>5.586425090611761E-3</v>
      </c>
      <c r="AR1269" s="80">
        <f t="shared" si="458"/>
        <v>5.5639354025405052E-3</v>
      </c>
      <c r="AS1269" s="80">
        <f t="shared" si="458"/>
        <v>5.4814510416755884E-3</v>
      </c>
      <c r="AT1269" s="80">
        <f t="shared" si="458"/>
        <v>5.1789273836108747E-3</v>
      </c>
      <c r="AU1269" s="80">
        <f t="shared" si="451"/>
        <v>4.0693807318081809E-3</v>
      </c>
    </row>
    <row r="1270" spans="26:47" x14ac:dyDescent="0.2">
      <c r="Z1270">
        <f t="shared" si="442"/>
        <v>0</v>
      </c>
      <c r="AA1270" s="80">
        <f t="shared" si="443"/>
        <v>3.4471155238050962E-3</v>
      </c>
      <c r="AB1270" s="80">
        <f t="shared" si="455"/>
        <v>-9999</v>
      </c>
      <c r="AC1270" s="80">
        <f t="shared" si="456"/>
        <v>0</v>
      </c>
      <c r="AD1270" s="80">
        <f t="shared" si="452"/>
        <v>-9999</v>
      </c>
      <c r="AE1270" s="80">
        <f t="shared" si="457"/>
        <v>0</v>
      </c>
      <c r="AF1270">
        <f t="shared" si="453"/>
        <v>-9999</v>
      </c>
      <c r="AG1270" s="106"/>
      <c r="AH1270">
        <f t="shared" si="444"/>
        <v>-4.7256811237064993E-4</v>
      </c>
      <c r="AI1270">
        <f t="shared" si="445"/>
        <v>1.2726506571333673</v>
      </c>
      <c r="AJ1270">
        <f t="shared" si="446"/>
        <v>-1.9192477769216735E-2</v>
      </c>
      <c r="AK1270">
        <f t="shared" si="447"/>
        <v>2.0177893546708442E-3</v>
      </c>
      <c r="AL1270">
        <f t="shared" si="448"/>
        <v>7.400504878085557E-3</v>
      </c>
      <c r="AM1270">
        <f t="shared" si="449"/>
        <v>3.7002693269247286E-3</v>
      </c>
      <c r="AN1270" s="80">
        <f t="shared" si="458"/>
        <v>5.5946847242161011E-3</v>
      </c>
      <c r="AO1270" s="80">
        <f t="shared" si="458"/>
        <v>5.5942288779216968E-3</v>
      </c>
      <c r="AP1270" s="80">
        <f t="shared" si="458"/>
        <v>5.5925569914601313E-3</v>
      </c>
      <c r="AQ1270" s="80">
        <f t="shared" si="458"/>
        <v>5.586425090611761E-3</v>
      </c>
      <c r="AR1270" s="80">
        <f t="shared" si="458"/>
        <v>5.5639354025405052E-3</v>
      </c>
      <c r="AS1270" s="80">
        <f t="shared" si="458"/>
        <v>5.4814510416755884E-3</v>
      </c>
      <c r="AT1270" s="80">
        <f t="shared" si="458"/>
        <v>5.1789273836108747E-3</v>
      </c>
      <c r="AU1270" s="80">
        <f t="shared" si="451"/>
        <v>4.0693807318081809E-3</v>
      </c>
    </row>
    <row r="1271" spans="26:47" x14ac:dyDescent="0.2">
      <c r="Z1271">
        <f t="shared" si="442"/>
        <v>0</v>
      </c>
      <c r="AA1271" s="80">
        <f t="shared" si="443"/>
        <v>3.4471155238050962E-3</v>
      </c>
      <c r="AB1271" s="80">
        <f t="shared" si="455"/>
        <v>-9999</v>
      </c>
      <c r="AC1271" s="80">
        <f t="shared" si="456"/>
        <v>0</v>
      </c>
      <c r="AD1271" s="80">
        <f t="shared" si="452"/>
        <v>-9999</v>
      </c>
      <c r="AE1271" s="80">
        <f t="shared" si="457"/>
        <v>0</v>
      </c>
      <c r="AF1271">
        <f t="shared" si="453"/>
        <v>-9999</v>
      </c>
      <c r="AG1271" s="106"/>
      <c r="AH1271">
        <f t="shared" si="444"/>
        <v>-4.7256811237064993E-4</v>
      </c>
      <c r="AI1271">
        <f t="shared" si="445"/>
        <v>1.2726506571333673</v>
      </c>
      <c r="AJ1271">
        <f t="shared" si="446"/>
        <v>-1.9192477769216735E-2</v>
      </c>
      <c r="AK1271">
        <f t="shared" si="447"/>
        <v>2.0177893546708442E-3</v>
      </c>
      <c r="AL1271">
        <f t="shared" si="448"/>
        <v>7.400504878085557E-3</v>
      </c>
      <c r="AM1271">
        <f t="shared" si="449"/>
        <v>3.7002693269247286E-3</v>
      </c>
      <c r="AN1271" s="80">
        <f t="shared" si="458"/>
        <v>5.5946847242161011E-3</v>
      </c>
      <c r="AO1271" s="80">
        <f t="shared" si="458"/>
        <v>5.5942288779216968E-3</v>
      </c>
      <c r="AP1271" s="80">
        <f t="shared" si="458"/>
        <v>5.5925569914601313E-3</v>
      </c>
      <c r="AQ1271" s="80">
        <f t="shared" si="458"/>
        <v>5.586425090611761E-3</v>
      </c>
      <c r="AR1271" s="80">
        <f t="shared" si="458"/>
        <v>5.5639354025405052E-3</v>
      </c>
      <c r="AS1271" s="80">
        <f t="shared" si="458"/>
        <v>5.4814510416755884E-3</v>
      </c>
      <c r="AT1271" s="80">
        <f t="shared" si="458"/>
        <v>5.1789273836108747E-3</v>
      </c>
      <c r="AU1271" s="80">
        <f t="shared" si="451"/>
        <v>4.0693807318081809E-3</v>
      </c>
    </row>
    <row r="1272" spans="26:47" x14ac:dyDescent="0.2">
      <c r="Z1272">
        <f t="shared" si="442"/>
        <v>0</v>
      </c>
      <c r="AA1272" s="80">
        <f t="shared" si="443"/>
        <v>3.4471155238050962E-3</v>
      </c>
      <c r="AB1272" s="80">
        <f t="shared" si="455"/>
        <v>-9999</v>
      </c>
      <c r="AC1272" s="80">
        <f t="shared" si="456"/>
        <v>0</v>
      </c>
      <c r="AD1272" s="80">
        <f t="shared" si="452"/>
        <v>-9999</v>
      </c>
      <c r="AE1272" s="80">
        <f t="shared" si="457"/>
        <v>0</v>
      </c>
      <c r="AF1272">
        <f t="shared" si="453"/>
        <v>-9999</v>
      </c>
      <c r="AG1272" s="106"/>
      <c r="AH1272">
        <f t="shared" si="444"/>
        <v>-4.7256811237064993E-4</v>
      </c>
      <c r="AI1272">
        <f t="shared" si="445"/>
        <v>1.2726506571333673</v>
      </c>
      <c r="AJ1272">
        <f t="shared" si="446"/>
        <v>-1.9192477769216735E-2</v>
      </c>
      <c r="AK1272">
        <f t="shared" si="447"/>
        <v>2.0177893546708442E-3</v>
      </c>
      <c r="AL1272">
        <f t="shared" si="448"/>
        <v>7.400504878085557E-3</v>
      </c>
      <c r="AM1272">
        <f t="shared" si="449"/>
        <v>3.7002693269247286E-3</v>
      </c>
      <c r="AN1272" s="80">
        <f t="shared" si="458"/>
        <v>5.5946847242161011E-3</v>
      </c>
      <c r="AO1272" s="80">
        <f t="shared" si="458"/>
        <v>5.5942288779216968E-3</v>
      </c>
      <c r="AP1272" s="80">
        <f t="shared" si="458"/>
        <v>5.5925569914601313E-3</v>
      </c>
      <c r="AQ1272" s="80">
        <f t="shared" si="458"/>
        <v>5.586425090611761E-3</v>
      </c>
      <c r="AR1272" s="80">
        <f t="shared" si="458"/>
        <v>5.5639354025405052E-3</v>
      </c>
      <c r="AS1272" s="80">
        <f t="shared" si="458"/>
        <v>5.4814510416755884E-3</v>
      </c>
      <c r="AT1272" s="80">
        <f t="shared" si="458"/>
        <v>5.1789273836108747E-3</v>
      </c>
      <c r="AU1272" s="80">
        <f t="shared" si="451"/>
        <v>4.0693807318081809E-3</v>
      </c>
    </row>
    <row r="1273" spans="26:47" x14ac:dyDescent="0.2">
      <c r="Z1273">
        <f t="shared" si="442"/>
        <v>0</v>
      </c>
      <c r="AA1273" s="80">
        <f t="shared" si="443"/>
        <v>3.4471155238050962E-3</v>
      </c>
      <c r="AB1273" s="80">
        <f t="shared" si="455"/>
        <v>-9999</v>
      </c>
      <c r="AC1273" s="80">
        <f t="shared" si="456"/>
        <v>0</v>
      </c>
      <c r="AD1273" s="80">
        <f t="shared" si="452"/>
        <v>-9999</v>
      </c>
      <c r="AE1273" s="80">
        <f t="shared" si="457"/>
        <v>0</v>
      </c>
      <c r="AF1273">
        <f t="shared" si="453"/>
        <v>-9999</v>
      </c>
      <c r="AG1273" s="106"/>
      <c r="AH1273">
        <f t="shared" si="444"/>
        <v>-4.7256811237064993E-4</v>
      </c>
      <c r="AI1273">
        <f t="shared" si="445"/>
        <v>1.2726506571333673</v>
      </c>
      <c r="AJ1273">
        <f t="shared" si="446"/>
        <v>-1.9192477769216735E-2</v>
      </c>
      <c r="AK1273">
        <f t="shared" si="447"/>
        <v>2.0177893546708442E-3</v>
      </c>
      <c r="AL1273">
        <f t="shared" si="448"/>
        <v>7.400504878085557E-3</v>
      </c>
      <c r="AM1273">
        <f t="shared" si="449"/>
        <v>3.7002693269247286E-3</v>
      </c>
      <c r="AN1273" s="80">
        <f t="shared" si="458"/>
        <v>5.5946847242161011E-3</v>
      </c>
      <c r="AO1273" s="80">
        <f t="shared" si="458"/>
        <v>5.5942288779216968E-3</v>
      </c>
      <c r="AP1273" s="80">
        <f t="shared" si="458"/>
        <v>5.5925569914601313E-3</v>
      </c>
      <c r="AQ1273" s="80">
        <f t="shared" si="458"/>
        <v>5.586425090611761E-3</v>
      </c>
      <c r="AR1273" s="80">
        <f t="shared" si="458"/>
        <v>5.5639354025405052E-3</v>
      </c>
      <c r="AS1273" s="80">
        <f t="shared" si="458"/>
        <v>5.4814510416755884E-3</v>
      </c>
      <c r="AT1273" s="80">
        <f t="shared" si="458"/>
        <v>5.1789273836108747E-3</v>
      </c>
      <c r="AU1273" s="80">
        <f t="shared" si="451"/>
        <v>4.0693807318081809E-3</v>
      </c>
    </row>
    <row r="1274" spans="26:47" x14ac:dyDescent="0.2">
      <c r="Z1274">
        <f t="shared" si="442"/>
        <v>0</v>
      </c>
      <c r="AA1274" s="80">
        <f t="shared" si="443"/>
        <v>3.4471155238050962E-3</v>
      </c>
      <c r="AB1274" s="80">
        <f t="shared" si="455"/>
        <v>-9999</v>
      </c>
      <c r="AC1274" s="80">
        <f t="shared" si="456"/>
        <v>0</v>
      </c>
      <c r="AD1274" s="80">
        <f t="shared" si="452"/>
        <v>-9999</v>
      </c>
      <c r="AE1274" s="80">
        <f t="shared" si="457"/>
        <v>0</v>
      </c>
      <c r="AF1274">
        <f t="shared" si="453"/>
        <v>-9999</v>
      </c>
      <c r="AG1274" s="106"/>
      <c r="AH1274">
        <f t="shared" si="444"/>
        <v>-4.7256811237064993E-4</v>
      </c>
      <c r="AI1274">
        <f t="shared" si="445"/>
        <v>1.2726506571333673</v>
      </c>
      <c r="AJ1274">
        <f t="shared" si="446"/>
        <v>-1.9192477769216735E-2</v>
      </c>
      <c r="AK1274">
        <f t="shared" si="447"/>
        <v>2.0177893546708442E-3</v>
      </c>
      <c r="AL1274">
        <f t="shared" si="448"/>
        <v>7.400504878085557E-3</v>
      </c>
      <c r="AM1274">
        <f t="shared" si="449"/>
        <v>3.7002693269247286E-3</v>
      </c>
      <c r="AN1274" s="80">
        <f t="shared" si="458"/>
        <v>5.5946847242161011E-3</v>
      </c>
      <c r="AO1274" s="80">
        <f t="shared" si="458"/>
        <v>5.5942288779216968E-3</v>
      </c>
      <c r="AP1274" s="80">
        <f t="shared" si="458"/>
        <v>5.5925569914601313E-3</v>
      </c>
      <c r="AQ1274" s="80">
        <f t="shared" si="458"/>
        <v>5.586425090611761E-3</v>
      </c>
      <c r="AR1274" s="80">
        <f t="shared" si="458"/>
        <v>5.5639354025405052E-3</v>
      </c>
      <c r="AS1274" s="80">
        <f t="shared" si="458"/>
        <v>5.4814510416755884E-3</v>
      </c>
      <c r="AT1274" s="80">
        <f t="shared" si="458"/>
        <v>5.1789273836108747E-3</v>
      </c>
      <c r="AU1274" s="80">
        <f t="shared" si="451"/>
        <v>4.0693807318081809E-3</v>
      </c>
    </row>
    <row r="1275" spans="26:47" x14ac:dyDescent="0.2">
      <c r="Z1275">
        <f t="shared" si="442"/>
        <v>0</v>
      </c>
      <c r="AA1275" s="80">
        <f t="shared" si="443"/>
        <v>3.4471155238050962E-3</v>
      </c>
      <c r="AB1275" s="80">
        <f t="shared" si="455"/>
        <v>-9999</v>
      </c>
      <c r="AC1275" s="80">
        <f t="shared" si="456"/>
        <v>0</v>
      </c>
      <c r="AD1275" s="80">
        <f t="shared" si="452"/>
        <v>-9999</v>
      </c>
      <c r="AE1275" s="80">
        <f t="shared" si="457"/>
        <v>0</v>
      </c>
      <c r="AF1275">
        <f t="shared" si="453"/>
        <v>-9999</v>
      </c>
      <c r="AG1275" s="106"/>
      <c r="AH1275">
        <f t="shared" si="444"/>
        <v>-4.7256811237064993E-4</v>
      </c>
      <c r="AI1275">
        <f t="shared" si="445"/>
        <v>1.2726506571333673</v>
      </c>
      <c r="AJ1275">
        <f t="shared" si="446"/>
        <v>-1.9192477769216735E-2</v>
      </c>
      <c r="AK1275">
        <f t="shared" si="447"/>
        <v>2.0177893546708442E-3</v>
      </c>
      <c r="AL1275">
        <f t="shared" si="448"/>
        <v>7.400504878085557E-3</v>
      </c>
      <c r="AM1275">
        <f t="shared" si="449"/>
        <v>3.7002693269247286E-3</v>
      </c>
      <c r="AN1275" s="80">
        <f t="shared" si="458"/>
        <v>5.5946847242161011E-3</v>
      </c>
      <c r="AO1275" s="80">
        <f t="shared" si="458"/>
        <v>5.5942288779216968E-3</v>
      </c>
      <c r="AP1275" s="80">
        <f t="shared" si="458"/>
        <v>5.5925569914601313E-3</v>
      </c>
      <c r="AQ1275" s="80">
        <f t="shared" si="458"/>
        <v>5.586425090611761E-3</v>
      </c>
      <c r="AR1275" s="80">
        <f t="shared" si="458"/>
        <v>5.5639354025405052E-3</v>
      </c>
      <c r="AS1275" s="80">
        <f t="shared" si="458"/>
        <v>5.4814510416755884E-3</v>
      </c>
      <c r="AT1275" s="80">
        <f t="shared" si="458"/>
        <v>5.1789273836108747E-3</v>
      </c>
      <c r="AU1275" s="80">
        <f t="shared" si="451"/>
        <v>4.0693807318081809E-3</v>
      </c>
    </row>
    <row r="1276" spans="26:47" x14ac:dyDescent="0.2">
      <c r="Z1276">
        <f t="shared" si="442"/>
        <v>0</v>
      </c>
      <c r="AA1276" s="80">
        <f t="shared" si="443"/>
        <v>3.4471155238050962E-3</v>
      </c>
      <c r="AB1276" s="80">
        <f t="shared" si="455"/>
        <v>-9999</v>
      </c>
      <c r="AC1276" s="80">
        <f t="shared" si="456"/>
        <v>0</v>
      </c>
      <c r="AD1276" s="80">
        <f t="shared" si="452"/>
        <v>-9999</v>
      </c>
      <c r="AE1276" s="80">
        <f t="shared" si="457"/>
        <v>0</v>
      </c>
      <c r="AF1276">
        <f t="shared" si="453"/>
        <v>-9999</v>
      </c>
      <c r="AG1276" s="106"/>
      <c r="AH1276">
        <f t="shared" si="444"/>
        <v>-4.7256811237064993E-4</v>
      </c>
      <c r="AI1276">
        <f t="shared" si="445"/>
        <v>1.2726506571333673</v>
      </c>
      <c r="AJ1276">
        <f t="shared" si="446"/>
        <v>-1.9192477769216735E-2</v>
      </c>
      <c r="AK1276">
        <f t="shared" si="447"/>
        <v>2.0177893546708442E-3</v>
      </c>
      <c r="AL1276">
        <f t="shared" si="448"/>
        <v>7.400504878085557E-3</v>
      </c>
      <c r="AM1276">
        <f t="shared" si="449"/>
        <v>3.7002693269247286E-3</v>
      </c>
      <c r="AN1276" s="80">
        <f t="shared" si="458"/>
        <v>5.5946847242161011E-3</v>
      </c>
      <c r="AO1276" s="80">
        <f t="shared" si="458"/>
        <v>5.5942288779216968E-3</v>
      </c>
      <c r="AP1276" s="80">
        <f t="shared" si="458"/>
        <v>5.5925569914601313E-3</v>
      </c>
      <c r="AQ1276" s="80">
        <f t="shared" si="458"/>
        <v>5.586425090611761E-3</v>
      </c>
      <c r="AR1276" s="80">
        <f t="shared" si="458"/>
        <v>5.5639354025405052E-3</v>
      </c>
      <c r="AS1276" s="80">
        <f t="shared" si="458"/>
        <v>5.4814510416755884E-3</v>
      </c>
      <c r="AT1276" s="80">
        <f t="shared" si="458"/>
        <v>5.1789273836108747E-3</v>
      </c>
      <c r="AU1276" s="80">
        <f t="shared" si="451"/>
        <v>4.0693807318081809E-3</v>
      </c>
    </row>
    <row r="1277" spans="26:47" x14ac:dyDescent="0.2">
      <c r="Z1277">
        <f t="shared" si="442"/>
        <v>0</v>
      </c>
      <c r="AA1277" s="80">
        <f t="shared" si="443"/>
        <v>3.4471155238050962E-3</v>
      </c>
      <c r="AB1277" s="80">
        <f t="shared" si="455"/>
        <v>-9999</v>
      </c>
      <c r="AC1277" s="80">
        <f t="shared" si="456"/>
        <v>0</v>
      </c>
      <c r="AD1277" s="80">
        <f t="shared" si="452"/>
        <v>-9999</v>
      </c>
      <c r="AE1277" s="80">
        <f t="shared" si="457"/>
        <v>0</v>
      </c>
      <c r="AF1277">
        <f t="shared" si="453"/>
        <v>-9999</v>
      </c>
      <c r="AG1277" s="106"/>
      <c r="AH1277">
        <f t="shared" si="444"/>
        <v>-4.7256811237064993E-4</v>
      </c>
      <c r="AI1277">
        <f t="shared" si="445"/>
        <v>1.2726506571333673</v>
      </c>
      <c r="AJ1277">
        <f t="shared" si="446"/>
        <v>-1.9192477769216735E-2</v>
      </c>
      <c r="AK1277">
        <f t="shared" si="447"/>
        <v>2.0177893546708442E-3</v>
      </c>
      <c r="AL1277">
        <f t="shared" si="448"/>
        <v>7.400504878085557E-3</v>
      </c>
      <c r="AM1277">
        <f t="shared" si="449"/>
        <v>3.7002693269247286E-3</v>
      </c>
      <c r="AN1277" s="80">
        <f t="shared" si="458"/>
        <v>5.5946847242161011E-3</v>
      </c>
      <c r="AO1277" s="80">
        <f t="shared" si="458"/>
        <v>5.5942288779216968E-3</v>
      </c>
      <c r="AP1277" s="80">
        <f t="shared" si="458"/>
        <v>5.5925569914601313E-3</v>
      </c>
      <c r="AQ1277" s="80">
        <f t="shared" si="458"/>
        <v>5.586425090611761E-3</v>
      </c>
      <c r="AR1277" s="80">
        <f t="shared" si="458"/>
        <v>5.5639354025405052E-3</v>
      </c>
      <c r="AS1277" s="80">
        <f t="shared" si="458"/>
        <v>5.4814510416755884E-3</v>
      </c>
      <c r="AT1277" s="80">
        <f t="shared" si="458"/>
        <v>5.1789273836108747E-3</v>
      </c>
      <c r="AU1277" s="80">
        <f t="shared" si="451"/>
        <v>4.0693807318081809E-3</v>
      </c>
    </row>
    <row r="1278" spans="26:47" x14ac:dyDescent="0.2">
      <c r="Z1278">
        <f t="shared" si="442"/>
        <v>0</v>
      </c>
      <c r="AA1278" s="80">
        <f t="shared" si="443"/>
        <v>3.4471155238050962E-3</v>
      </c>
      <c r="AB1278" s="80">
        <f t="shared" si="455"/>
        <v>-9999</v>
      </c>
      <c r="AC1278" s="80">
        <f t="shared" si="456"/>
        <v>0</v>
      </c>
      <c r="AD1278" s="80">
        <f t="shared" si="452"/>
        <v>-9999</v>
      </c>
      <c r="AE1278" s="80">
        <f t="shared" si="457"/>
        <v>0</v>
      </c>
      <c r="AF1278">
        <f t="shared" si="453"/>
        <v>-9999</v>
      </c>
      <c r="AG1278" s="106"/>
      <c r="AH1278">
        <f t="shared" si="444"/>
        <v>-4.7256811237064993E-4</v>
      </c>
      <c r="AI1278">
        <f t="shared" si="445"/>
        <v>1.2726506571333673</v>
      </c>
      <c r="AJ1278">
        <f t="shared" si="446"/>
        <v>-1.9192477769216735E-2</v>
      </c>
      <c r="AK1278">
        <f t="shared" si="447"/>
        <v>2.0177893546708442E-3</v>
      </c>
      <c r="AL1278">
        <f t="shared" si="448"/>
        <v>7.400504878085557E-3</v>
      </c>
      <c r="AM1278">
        <f t="shared" si="449"/>
        <v>3.7002693269247286E-3</v>
      </c>
      <c r="AN1278" s="80">
        <f t="shared" si="458"/>
        <v>5.5946847242161011E-3</v>
      </c>
      <c r="AO1278" s="80">
        <f t="shared" si="458"/>
        <v>5.5942288779216968E-3</v>
      </c>
      <c r="AP1278" s="80">
        <f t="shared" si="458"/>
        <v>5.5925569914601313E-3</v>
      </c>
      <c r="AQ1278" s="80">
        <f t="shared" si="458"/>
        <v>5.586425090611761E-3</v>
      </c>
      <c r="AR1278" s="80">
        <f t="shared" si="458"/>
        <v>5.5639354025405052E-3</v>
      </c>
      <c r="AS1278" s="80">
        <f t="shared" si="458"/>
        <v>5.4814510416755884E-3</v>
      </c>
      <c r="AT1278" s="80">
        <f t="shared" si="458"/>
        <v>5.1789273836108747E-3</v>
      </c>
      <c r="AU1278" s="80">
        <f t="shared" si="451"/>
        <v>4.0693807318081809E-3</v>
      </c>
    </row>
    <row r="1279" spans="26:47" x14ac:dyDescent="0.2">
      <c r="Z1279">
        <f t="shared" si="442"/>
        <v>0</v>
      </c>
      <c r="AA1279" s="80">
        <f t="shared" si="443"/>
        <v>3.4471155238050962E-3</v>
      </c>
      <c r="AB1279" s="80">
        <f t="shared" si="455"/>
        <v>-9999</v>
      </c>
      <c r="AC1279" s="80">
        <f t="shared" si="456"/>
        <v>0</v>
      </c>
      <c r="AD1279" s="80">
        <f t="shared" si="452"/>
        <v>-9999</v>
      </c>
      <c r="AE1279" s="80">
        <f t="shared" si="457"/>
        <v>0</v>
      </c>
      <c r="AF1279">
        <f t="shared" si="453"/>
        <v>-9999</v>
      </c>
      <c r="AG1279" s="106"/>
      <c r="AH1279">
        <f t="shared" si="444"/>
        <v>-4.7256811237064993E-4</v>
      </c>
      <c r="AI1279">
        <f t="shared" si="445"/>
        <v>1.2726506571333673</v>
      </c>
      <c r="AJ1279">
        <f t="shared" si="446"/>
        <v>-1.9192477769216735E-2</v>
      </c>
      <c r="AK1279">
        <f t="shared" si="447"/>
        <v>2.0177893546708442E-3</v>
      </c>
      <c r="AL1279">
        <f t="shared" si="448"/>
        <v>7.400504878085557E-3</v>
      </c>
      <c r="AM1279">
        <f t="shared" si="449"/>
        <v>3.7002693269247286E-3</v>
      </c>
      <c r="AN1279" s="80">
        <f t="shared" si="458"/>
        <v>5.5946847242161011E-3</v>
      </c>
      <c r="AO1279" s="80">
        <f t="shared" si="458"/>
        <v>5.5942288779216968E-3</v>
      </c>
      <c r="AP1279" s="80">
        <f t="shared" si="458"/>
        <v>5.5925569914601313E-3</v>
      </c>
      <c r="AQ1279" s="80">
        <f t="shared" si="458"/>
        <v>5.586425090611761E-3</v>
      </c>
      <c r="AR1279" s="80">
        <f t="shared" si="458"/>
        <v>5.5639354025405052E-3</v>
      </c>
      <c r="AS1279" s="80">
        <f t="shared" si="458"/>
        <v>5.4814510416755884E-3</v>
      </c>
      <c r="AT1279" s="80">
        <f t="shared" si="458"/>
        <v>5.1789273836108747E-3</v>
      </c>
      <c r="AU1279" s="80">
        <f t="shared" si="451"/>
        <v>4.0693807318081809E-3</v>
      </c>
    </row>
    <row r="1280" spans="26:47" x14ac:dyDescent="0.2">
      <c r="Z1280">
        <f t="shared" si="442"/>
        <v>0</v>
      </c>
      <c r="AA1280" s="80">
        <f t="shared" si="443"/>
        <v>3.4471155238050962E-3</v>
      </c>
      <c r="AB1280" s="80">
        <f t="shared" si="455"/>
        <v>-9999</v>
      </c>
      <c r="AC1280" s="80">
        <f t="shared" si="456"/>
        <v>0</v>
      </c>
      <c r="AD1280" s="80">
        <f t="shared" si="452"/>
        <v>-9999</v>
      </c>
      <c r="AE1280" s="80">
        <f t="shared" si="457"/>
        <v>0</v>
      </c>
      <c r="AF1280">
        <f t="shared" si="453"/>
        <v>-9999</v>
      </c>
      <c r="AG1280" s="106"/>
      <c r="AH1280">
        <f t="shared" si="444"/>
        <v>-4.7256811237064993E-4</v>
      </c>
      <c r="AI1280">
        <f t="shared" si="445"/>
        <v>1.2726506571333673</v>
      </c>
      <c r="AJ1280">
        <f t="shared" si="446"/>
        <v>-1.9192477769216735E-2</v>
      </c>
      <c r="AK1280">
        <f t="shared" si="447"/>
        <v>2.0177893546708442E-3</v>
      </c>
      <c r="AL1280">
        <f t="shared" si="448"/>
        <v>7.400504878085557E-3</v>
      </c>
      <c r="AM1280">
        <f t="shared" si="449"/>
        <v>3.7002693269247286E-3</v>
      </c>
      <c r="AN1280" s="80">
        <f t="shared" si="458"/>
        <v>5.5946847242161011E-3</v>
      </c>
      <c r="AO1280" s="80">
        <f t="shared" si="458"/>
        <v>5.5942288779216968E-3</v>
      </c>
      <c r="AP1280" s="80">
        <f t="shared" si="458"/>
        <v>5.5925569914601313E-3</v>
      </c>
      <c r="AQ1280" s="80">
        <f t="shared" si="458"/>
        <v>5.586425090611761E-3</v>
      </c>
      <c r="AR1280" s="80">
        <f t="shared" si="458"/>
        <v>5.5639354025405052E-3</v>
      </c>
      <c r="AS1280" s="80">
        <f t="shared" si="458"/>
        <v>5.4814510416755884E-3</v>
      </c>
      <c r="AT1280" s="80">
        <f t="shared" si="458"/>
        <v>5.1789273836108747E-3</v>
      </c>
      <c r="AU1280" s="80">
        <f t="shared" si="451"/>
        <v>4.0693807318081809E-3</v>
      </c>
    </row>
    <row r="1281" spans="26:64" x14ac:dyDescent="0.2">
      <c r="Z1281">
        <f t="shared" si="442"/>
        <v>0</v>
      </c>
      <c r="AA1281" s="80">
        <f t="shared" si="443"/>
        <v>3.4471155238050962E-3</v>
      </c>
      <c r="AB1281" s="80">
        <f t="shared" si="455"/>
        <v>-9999</v>
      </c>
      <c r="AC1281" s="80">
        <f t="shared" si="456"/>
        <v>0</v>
      </c>
      <c r="AD1281" s="80">
        <f t="shared" si="452"/>
        <v>-9999</v>
      </c>
      <c r="AE1281" s="80">
        <f t="shared" si="457"/>
        <v>0</v>
      </c>
      <c r="AF1281">
        <f t="shared" si="453"/>
        <v>-9999</v>
      </c>
      <c r="AG1281" s="106"/>
      <c r="AH1281">
        <f t="shared" si="444"/>
        <v>-4.7256811237064993E-4</v>
      </c>
      <c r="AI1281">
        <f t="shared" si="445"/>
        <v>1.2726506571333673</v>
      </c>
      <c r="AJ1281">
        <f t="shared" si="446"/>
        <v>-1.9192477769216735E-2</v>
      </c>
      <c r="AK1281">
        <f t="shared" si="447"/>
        <v>2.0177893546708442E-3</v>
      </c>
      <c r="AL1281">
        <f t="shared" si="448"/>
        <v>7.400504878085557E-3</v>
      </c>
      <c r="AM1281">
        <f t="shared" si="449"/>
        <v>3.7002693269247286E-3</v>
      </c>
      <c r="AN1281" s="80">
        <f t="shared" ref="AN1281:AT1296" si="459">$AU1281+$AB$7*SIN(AO1281)</f>
        <v>5.5946847242161011E-3</v>
      </c>
      <c r="AO1281" s="80">
        <f t="shared" si="459"/>
        <v>5.5942288779216968E-3</v>
      </c>
      <c r="AP1281" s="80">
        <f t="shared" si="459"/>
        <v>5.5925569914601313E-3</v>
      </c>
      <c r="AQ1281" s="80">
        <f t="shared" si="459"/>
        <v>5.586425090611761E-3</v>
      </c>
      <c r="AR1281" s="80">
        <f t="shared" si="459"/>
        <v>5.5639354025405052E-3</v>
      </c>
      <c r="AS1281" s="80">
        <f t="shared" si="459"/>
        <v>5.4814510416755884E-3</v>
      </c>
      <c r="AT1281" s="80">
        <f t="shared" si="459"/>
        <v>5.1789273836108747E-3</v>
      </c>
      <c r="AU1281" s="80">
        <f t="shared" si="451"/>
        <v>4.0693807318081809E-3</v>
      </c>
    </row>
    <row r="1282" spans="26:64" x14ac:dyDescent="0.2">
      <c r="Z1282">
        <f t="shared" si="442"/>
        <v>0</v>
      </c>
      <c r="AA1282" s="80">
        <f t="shared" si="443"/>
        <v>3.4471155238050962E-3</v>
      </c>
      <c r="AB1282" s="80">
        <f t="shared" si="455"/>
        <v>-9999</v>
      </c>
      <c r="AC1282" s="80">
        <f t="shared" si="456"/>
        <v>0</v>
      </c>
      <c r="AD1282" s="80">
        <f t="shared" si="452"/>
        <v>-9999</v>
      </c>
      <c r="AE1282" s="80">
        <f t="shared" si="457"/>
        <v>0</v>
      </c>
      <c r="AF1282">
        <f t="shared" si="453"/>
        <v>-9999</v>
      </c>
      <c r="AG1282" s="106"/>
      <c r="AH1282">
        <f t="shared" si="444"/>
        <v>-4.7256811237064993E-4</v>
      </c>
      <c r="AI1282">
        <f t="shared" si="445"/>
        <v>1.2726506571333673</v>
      </c>
      <c r="AJ1282">
        <f t="shared" si="446"/>
        <v>-1.9192477769216735E-2</v>
      </c>
      <c r="AK1282">
        <f t="shared" si="447"/>
        <v>2.0177893546708442E-3</v>
      </c>
      <c r="AL1282">
        <f t="shared" si="448"/>
        <v>7.400504878085557E-3</v>
      </c>
      <c r="AM1282">
        <f t="shared" si="449"/>
        <v>3.7002693269247286E-3</v>
      </c>
      <c r="AN1282" s="80">
        <f t="shared" si="459"/>
        <v>5.5946847242161011E-3</v>
      </c>
      <c r="AO1282" s="80">
        <f t="shared" si="459"/>
        <v>5.5942288779216968E-3</v>
      </c>
      <c r="AP1282" s="80">
        <f t="shared" si="459"/>
        <v>5.5925569914601313E-3</v>
      </c>
      <c r="AQ1282" s="80">
        <f t="shared" si="459"/>
        <v>5.586425090611761E-3</v>
      </c>
      <c r="AR1282" s="80">
        <f t="shared" si="459"/>
        <v>5.5639354025405052E-3</v>
      </c>
      <c r="AS1282" s="80">
        <f t="shared" si="459"/>
        <v>5.4814510416755884E-3</v>
      </c>
      <c r="AT1282" s="80">
        <f t="shared" si="459"/>
        <v>5.1789273836108747E-3</v>
      </c>
      <c r="AU1282" s="80">
        <f t="shared" si="451"/>
        <v>4.0693807318081809E-3</v>
      </c>
    </row>
    <row r="1283" spans="26:64" x14ac:dyDescent="0.2">
      <c r="Z1283">
        <f t="shared" si="442"/>
        <v>0</v>
      </c>
      <c r="AA1283" s="80">
        <f t="shared" si="443"/>
        <v>3.4471155238050962E-3</v>
      </c>
      <c r="AB1283" s="80">
        <f t="shared" si="455"/>
        <v>-9999</v>
      </c>
      <c r="AC1283" s="80">
        <f t="shared" si="456"/>
        <v>0</v>
      </c>
      <c r="AD1283" s="80">
        <f t="shared" si="452"/>
        <v>-9999</v>
      </c>
      <c r="AE1283" s="80">
        <f t="shared" si="457"/>
        <v>0</v>
      </c>
      <c r="AF1283">
        <f t="shared" si="453"/>
        <v>-9999</v>
      </c>
      <c r="AG1283" s="106"/>
      <c r="AH1283">
        <f t="shared" si="444"/>
        <v>-4.7256811237064993E-4</v>
      </c>
      <c r="AI1283">
        <f t="shared" si="445"/>
        <v>1.2726506571333673</v>
      </c>
      <c r="AJ1283">
        <f t="shared" si="446"/>
        <v>-1.9192477769216735E-2</v>
      </c>
      <c r="AK1283">
        <f t="shared" si="447"/>
        <v>2.0177893546708442E-3</v>
      </c>
      <c r="AL1283">
        <f t="shared" si="448"/>
        <v>7.400504878085557E-3</v>
      </c>
      <c r="AM1283">
        <f t="shared" si="449"/>
        <v>3.7002693269247286E-3</v>
      </c>
      <c r="AN1283" s="80">
        <f t="shared" si="459"/>
        <v>5.5946847242161011E-3</v>
      </c>
      <c r="AO1283" s="80">
        <f t="shared" si="459"/>
        <v>5.5942288779216968E-3</v>
      </c>
      <c r="AP1283" s="80">
        <f t="shared" si="459"/>
        <v>5.5925569914601313E-3</v>
      </c>
      <c r="AQ1283" s="80">
        <f t="shared" si="459"/>
        <v>5.586425090611761E-3</v>
      </c>
      <c r="AR1283" s="80">
        <f t="shared" si="459"/>
        <v>5.5639354025405052E-3</v>
      </c>
      <c r="AS1283" s="80">
        <f t="shared" si="459"/>
        <v>5.4814510416755884E-3</v>
      </c>
      <c r="AT1283" s="80">
        <f t="shared" si="459"/>
        <v>5.1789273836108747E-3</v>
      </c>
      <c r="AU1283" s="80">
        <f t="shared" si="451"/>
        <v>4.0693807318081809E-3</v>
      </c>
    </row>
    <row r="1284" spans="26:64" x14ac:dyDescent="0.2">
      <c r="Z1284">
        <f t="shared" si="442"/>
        <v>0</v>
      </c>
      <c r="AA1284" s="80">
        <f t="shared" si="443"/>
        <v>3.4471155238050962E-3</v>
      </c>
      <c r="AB1284" s="80">
        <f t="shared" si="455"/>
        <v>-9999</v>
      </c>
      <c r="AC1284" s="80">
        <f t="shared" si="456"/>
        <v>0</v>
      </c>
      <c r="AD1284" s="80">
        <f t="shared" si="452"/>
        <v>-9999</v>
      </c>
      <c r="AE1284" s="80">
        <f t="shared" si="457"/>
        <v>0</v>
      </c>
      <c r="AF1284">
        <f t="shared" si="453"/>
        <v>-9999</v>
      </c>
      <c r="AG1284" s="106"/>
      <c r="AH1284">
        <f t="shared" si="444"/>
        <v>-4.7256811237064993E-4</v>
      </c>
      <c r="AI1284">
        <f t="shared" si="445"/>
        <v>1.2726506571333673</v>
      </c>
      <c r="AJ1284">
        <f t="shared" si="446"/>
        <v>-1.9192477769216735E-2</v>
      </c>
      <c r="AK1284">
        <f t="shared" si="447"/>
        <v>2.0177893546708442E-3</v>
      </c>
      <c r="AL1284">
        <f t="shared" si="448"/>
        <v>7.400504878085557E-3</v>
      </c>
      <c r="AM1284">
        <f t="shared" si="449"/>
        <v>3.7002693269247286E-3</v>
      </c>
      <c r="AN1284" s="80">
        <f t="shared" si="459"/>
        <v>5.5946847242161011E-3</v>
      </c>
      <c r="AO1284" s="80">
        <f t="shared" si="459"/>
        <v>5.5942288779216968E-3</v>
      </c>
      <c r="AP1284" s="80">
        <f t="shared" si="459"/>
        <v>5.5925569914601313E-3</v>
      </c>
      <c r="AQ1284" s="80">
        <f t="shared" si="459"/>
        <v>5.586425090611761E-3</v>
      </c>
      <c r="AR1284" s="80">
        <f t="shared" si="459"/>
        <v>5.5639354025405052E-3</v>
      </c>
      <c r="AS1284" s="80">
        <f t="shared" si="459"/>
        <v>5.4814510416755884E-3</v>
      </c>
      <c r="AT1284" s="80">
        <f t="shared" si="459"/>
        <v>5.1789273836108747E-3</v>
      </c>
      <c r="AU1284" s="80">
        <f t="shared" si="451"/>
        <v>4.0693807318081809E-3</v>
      </c>
    </row>
    <row r="1285" spans="26:64" x14ac:dyDescent="0.2">
      <c r="Z1285">
        <f t="shared" si="442"/>
        <v>0</v>
      </c>
      <c r="AA1285" s="80">
        <f t="shared" si="443"/>
        <v>3.4471155238050962E-3</v>
      </c>
      <c r="AB1285" s="80">
        <f t="shared" si="455"/>
        <v>-9999</v>
      </c>
      <c r="AC1285" s="80">
        <f t="shared" si="456"/>
        <v>0</v>
      </c>
      <c r="AD1285" s="80">
        <f t="shared" si="452"/>
        <v>-9999</v>
      </c>
      <c r="AE1285" s="80">
        <f t="shared" si="457"/>
        <v>0</v>
      </c>
      <c r="AF1285">
        <f t="shared" si="453"/>
        <v>-9999</v>
      </c>
      <c r="AG1285" s="106"/>
      <c r="AH1285">
        <f t="shared" si="444"/>
        <v>-4.7256811237064993E-4</v>
      </c>
      <c r="AI1285">
        <f t="shared" si="445"/>
        <v>1.2726506571333673</v>
      </c>
      <c r="AJ1285">
        <f t="shared" si="446"/>
        <v>-1.9192477769216735E-2</v>
      </c>
      <c r="AK1285">
        <f t="shared" si="447"/>
        <v>2.0177893546708442E-3</v>
      </c>
      <c r="AL1285">
        <f t="shared" si="448"/>
        <v>7.400504878085557E-3</v>
      </c>
      <c r="AM1285">
        <f t="shared" si="449"/>
        <v>3.7002693269247286E-3</v>
      </c>
      <c r="AN1285" s="80">
        <f t="shared" si="459"/>
        <v>5.5946847242161011E-3</v>
      </c>
      <c r="AO1285" s="80">
        <f t="shared" si="459"/>
        <v>5.5942288779216968E-3</v>
      </c>
      <c r="AP1285" s="80">
        <f t="shared" si="459"/>
        <v>5.5925569914601313E-3</v>
      </c>
      <c r="AQ1285" s="80">
        <f t="shared" si="459"/>
        <v>5.586425090611761E-3</v>
      </c>
      <c r="AR1285" s="80">
        <f t="shared" si="459"/>
        <v>5.5639354025405052E-3</v>
      </c>
      <c r="AS1285" s="80">
        <f t="shared" si="459"/>
        <v>5.4814510416755884E-3</v>
      </c>
      <c r="AT1285" s="80">
        <f t="shared" si="459"/>
        <v>5.1789273836108747E-3</v>
      </c>
      <c r="AU1285" s="80">
        <f t="shared" si="451"/>
        <v>4.0693807318081809E-3</v>
      </c>
    </row>
    <row r="1286" spans="26:64" x14ac:dyDescent="0.2">
      <c r="Z1286">
        <f t="shared" si="442"/>
        <v>0</v>
      </c>
      <c r="AA1286" s="80">
        <f t="shared" si="443"/>
        <v>3.4471155238050962E-3</v>
      </c>
      <c r="AB1286" s="80">
        <f t="shared" si="455"/>
        <v>-9999</v>
      </c>
      <c r="AC1286" s="80">
        <f t="shared" si="456"/>
        <v>0</v>
      </c>
      <c r="AD1286" s="80">
        <f t="shared" si="452"/>
        <v>-9999</v>
      </c>
      <c r="AE1286" s="80">
        <f t="shared" si="457"/>
        <v>0</v>
      </c>
      <c r="AF1286">
        <f t="shared" si="453"/>
        <v>-9999</v>
      </c>
      <c r="AG1286" s="106"/>
      <c r="AH1286">
        <f t="shared" si="444"/>
        <v>-4.7256811237064993E-4</v>
      </c>
      <c r="AI1286">
        <f t="shared" si="445"/>
        <v>1.2726506571333673</v>
      </c>
      <c r="AJ1286">
        <f t="shared" si="446"/>
        <v>-1.9192477769216735E-2</v>
      </c>
      <c r="AK1286">
        <f t="shared" si="447"/>
        <v>2.0177893546708442E-3</v>
      </c>
      <c r="AL1286">
        <f t="shared" si="448"/>
        <v>7.400504878085557E-3</v>
      </c>
      <c r="AM1286">
        <f t="shared" si="449"/>
        <v>3.7002693269247286E-3</v>
      </c>
      <c r="AN1286" s="80">
        <f t="shared" si="459"/>
        <v>5.5946847242161011E-3</v>
      </c>
      <c r="AO1286" s="80">
        <f t="shared" si="459"/>
        <v>5.5942288779216968E-3</v>
      </c>
      <c r="AP1286" s="80">
        <f t="shared" si="459"/>
        <v>5.5925569914601313E-3</v>
      </c>
      <c r="AQ1286" s="80">
        <f t="shared" si="459"/>
        <v>5.586425090611761E-3</v>
      </c>
      <c r="AR1286" s="80">
        <f t="shared" si="459"/>
        <v>5.5639354025405052E-3</v>
      </c>
      <c r="AS1286" s="80">
        <f t="shared" si="459"/>
        <v>5.4814510416755884E-3</v>
      </c>
      <c r="AT1286" s="80">
        <f t="shared" si="459"/>
        <v>5.1789273836108747E-3</v>
      </c>
      <c r="AU1286" s="80">
        <f t="shared" si="451"/>
        <v>4.0693807318081809E-3</v>
      </c>
    </row>
    <row r="1287" spans="26:64" x14ac:dyDescent="0.2">
      <c r="Z1287">
        <f t="shared" si="442"/>
        <v>0</v>
      </c>
      <c r="AA1287" s="80">
        <f t="shared" si="443"/>
        <v>3.4471155238050962E-3</v>
      </c>
      <c r="AB1287" s="80">
        <f t="shared" si="455"/>
        <v>-9999</v>
      </c>
      <c r="AC1287" s="80">
        <f t="shared" si="456"/>
        <v>0</v>
      </c>
      <c r="AD1287" s="80">
        <f t="shared" si="452"/>
        <v>-9999</v>
      </c>
      <c r="AE1287" s="80">
        <f t="shared" si="457"/>
        <v>0</v>
      </c>
      <c r="AF1287">
        <f t="shared" si="453"/>
        <v>-9999</v>
      </c>
      <c r="AG1287" s="106"/>
      <c r="AH1287">
        <f t="shared" si="444"/>
        <v>-4.7256811237064993E-4</v>
      </c>
      <c r="AI1287">
        <f t="shared" si="445"/>
        <v>1.2726506571333673</v>
      </c>
      <c r="AJ1287">
        <f t="shared" si="446"/>
        <v>-1.9192477769216735E-2</v>
      </c>
      <c r="AK1287">
        <f t="shared" si="447"/>
        <v>2.0177893546708442E-3</v>
      </c>
      <c r="AL1287">
        <f t="shared" si="448"/>
        <v>7.400504878085557E-3</v>
      </c>
      <c r="AM1287">
        <f t="shared" si="449"/>
        <v>3.7002693269247286E-3</v>
      </c>
      <c r="AN1287" s="80">
        <f t="shared" si="459"/>
        <v>5.5946847242161011E-3</v>
      </c>
      <c r="AO1287" s="80">
        <f t="shared" si="459"/>
        <v>5.5942288779216968E-3</v>
      </c>
      <c r="AP1287" s="80">
        <f t="shared" si="459"/>
        <v>5.5925569914601313E-3</v>
      </c>
      <c r="AQ1287" s="80">
        <f t="shared" si="459"/>
        <v>5.586425090611761E-3</v>
      </c>
      <c r="AR1287" s="80">
        <f t="shared" si="459"/>
        <v>5.5639354025405052E-3</v>
      </c>
      <c r="AS1287" s="80">
        <f t="shared" si="459"/>
        <v>5.4814510416755884E-3</v>
      </c>
      <c r="AT1287" s="80">
        <f t="shared" si="459"/>
        <v>5.1789273836108747E-3</v>
      </c>
      <c r="AU1287" s="80">
        <f t="shared" si="451"/>
        <v>4.0693807318081809E-3</v>
      </c>
      <c r="AV1287" s="80"/>
      <c r="AW1287" s="80"/>
      <c r="AX1287" s="80"/>
      <c r="AY1287" s="80"/>
      <c r="AZ1287" s="80"/>
      <c r="BA1287" s="80"/>
      <c r="BB1287" s="80"/>
      <c r="BC1287" s="80"/>
      <c r="BD1287" s="80"/>
      <c r="BE1287" s="80"/>
      <c r="BF1287" s="80"/>
      <c r="BG1287" s="80"/>
      <c r="BH1287" s="80"/>
      <c r="BI1287" s="80"/>
      <c r="BJ1287" s="80"/>
      <c r="BK1287" s="80"/>
      <c r="BL1287" s="80"/>
    </row>
    <row r="1288" spans="26:64" x14ac:dyDescent="0.2">
      <c r="Z1288">
        <f t="shared" si="442"/>
        <v>0</v>
      </c>
      <c r="AA1288" s="80">
        <f t="shared" si="443"/>
        <v>3.4471155238050962E-3</v>
      </c>
      <c r="AB1288" s="80">
        <f t="shared" si="455"/>
        <v>-9999</v>
      </c>
      <c r="AC1288" s="80">
        <f t="shared" si="456"/>
        <v>0</v>
      </c>
      <c r="AD1288" s="80">
        <f t="shared" si="452"/>
        <v>-9999</v>
      </c>
      <c r="AE1288" s="80">
        <f t="shared" si="457"/>
        <v>0</v>
      </c>
      <c r="AF1288">
        <f t="shared" si="453"/>
        <v>-9999</v>
      </c>
      <c r="AG1288" s="106"/>
      <c r="AH1288">
        <f t="shared" si="444"/>
        <v>-4.7256811237064993E-4</v>
      </c>
      <c r="AI1288">
        <f t="shared" si="445"/>
        <v>1.2726506571333673</v>
      </c>
      <c r="AJ1288">
        <f t="shared" si="446"/>
        <v>-1.9192477769216735E-2</v>
      </c>
      <c r="AK1288">
        <f t="shared" si="447"/>
        <v>2.0177893546708442E-3</v>
      </c>
      <c r="AL1288">
        <f t="shared" si="448"/>
        <v>7.400504878085557E-3</v>
      </c>
      <c r="AM1288">
        <f t="shared" si="449"/>
        <v>3.7002693269247286E-3</v>
      </c>
      <c r="AN1288" s="80">
        <f t="shared" si="459"/>
        <v>5.5946847242161011E-3</v>
      </c>
      <c r="AO1288" s="80">
        <f t="shared" si="459"/>
        <v>5.5942288779216968E-3</v>
      </c>
      <c r="AP1288" s="80">
        <f t="shared" si="459"/>
        <v>5.5925569914601313E-3</v>
      </c>
      <c r="AQ1288" s="80">
        <f t="shared" si="459"/>
        <v>5.586425090611761E-3</v>
      </c>
      <c r="AR1288" s="80">
        <f t="shared" si="459"/>
        <v>5.5639354025405052E-3</v>
      </c>
      <c r="AS1288" s="80">
        <f t="shared" si="459"/>
        <v>5.4814510416755884E-3</v>
      </c>
      <c r="AT1288" s="80">
        <f t="shared" si="459"/>
        <v>5.1789273836108747E-3</v>
      </c>
      <c r="AU1288" s="80">
        <f t="shared" si="451"/>
        <v>4.0693807318081809E-3</v>
      </c>
    </row>
    <row r="1289" spans="26:64" x14ac:dyDescent="0.2">
      <c r="Z1289">
        <f t="shared" si="442"/>
        <v>0</v>
      </c>
      <c r="AA1289" s="80">
        <f t="shared" si="443"/>
        <v>3.4471155238050962E-3</v>
      </c>
      <c r="AB1289" s="80">
        <f t="shared" si="455"/>
        <v>-9999</v>
      </c>
      <c r="AC1289" s="80">
        <f t="shared" si="456"/>
        <v>0</v>
      </c>
      <c r="AD1289" s="80">
        <f t="shared" si="452"/>
        <v>-9999</v>
      </c>
      <c r="AE1289" s="80">
        <f t="shared" si="457"/>
        <v>0</v>
      </c>
      <c r="AF1289">
        <f t="shared" si="453"/>
        <v>-9999</v>
      </c>
      <c r="AG1289" s="106"/>
      <c r="AH1289">
        <f t="shared" si="444"/>
        <v>-4.7256811237064993E-4</v>
      </c>
      <c r="AI1289">
        <f t="shared" si="445"/>
        <v>1.2726506571333673</v>
      </c>
      <c r="AJ1289">
        <f t="shared" si="446"/>
        <v>-1.9192477769216735E-2</v>
      </c>
      <c r="AK1289">
        <f t="shared" si="447"/>
        <v>2.0177893546708442E-3</v>
      </c>
      <c r="AL1289">
        <f t="shared" si="448"/>
        <v>7.400504878085557E-3</v>
      </c>
      <c r="AM1289">
        <f t="shared" si="449"/>
        <v>3.7002693269247286E-3</v>
      </c>
      <c r="AN1289" s="80">
        <f t="shared" si="459"/>
        <v>5.5946847242161011E-3</v>
      </c>
      <c r="AO1289" s="80">
        <f t="shared" si="459"/>
        <v>5.5942288779216968E-3</v>
      </c>
      <c r="AP1289" s="80">
        <f t="shared" si="459"/>
        <v>5.5925569914601313E-3</v>
      </c>
      <c r="AQ1289" s="80">
        <f t="shared" si="459"/>
        <v>5.586425090611761E-3</v>
      </c>
      <c r="AR1289" s="80">
        <f t="shared" si="459"/>
        <v>5.5639354025405052E-3</v>
      </c>
      <c r="AS1289" s="80">
        <f t="shared" si="459"/>
        <v>5.4814510416755884E-3</v>
      </c>
      <c r="AT1289" s="80">
        <f t="shared" si="459"/>
        <v>5.1789273836108747E-3</v>
      </c>
      <c r="AU1289" s="80">
        <f t="shared" si="451"/>
        <v>4.0693807318081809E-3</v>
      </c>
      <c r="AV1289" s="80"/>
      <c r="AW1289" s="80"/>
      <c r="AX1289" s="80"/>
      <c r="AY1289" s="80"/>
      <c r="AZ1289" s="80"/>
      <c r="BA1289" s="80"/>
      <c r="BB1289" s="80"/>
      <c r="BC1289" s="80"/>
      <c r="BD1289" s="80"/>
      <c r="BE1289" s="80"/>
      <c r="BF1289" s="80"/>
      <c r="BG1289" s="80"/>
      <c r="BH1289" s="80"/>
      <c r="BI1289" s="80"/>
      <c r="BJ1289" s="80"/>
      <c r="BK1289" s="80"/>
      <c r="BL1289" s="80"/>
    </row>
    <row r="1290" spans="26:64" x14ac:dyDescent="0.2">
      <c r="Z1290">
        <f t="shared" si="442"/>
        <v>0</v>
      </c>
      <c r="AA1290" s="80">
        <f t="shared" si="443"/>
        <v>3.4471155238050962E-3</v>
      </c>
      <c r="AB1290" s="80">
        <f t="shared" si="455"/>
        <v>-9999</v>
      </c>
      <c r="AC1290" s="80">
        <f t="shared" si="456"/>
        <v>0</v>
      </c>
      <c r="AD1290" s="80">
        <f t="shared" si="452"/>
        <v>-9999</v>
      </c>
      <c r="AE1290" s="80">
        <f t="shared" si="457"/>
        <v>0</v>
      </c>
      <c r="AF1290">
        <f t="shared" si="453"/>
        <v>-9999</v>
      </c>
      <c r="AG1290" s="106"/>
      <c r="AH1290">
        <f t="shared" si="444"/>
        <v>-4.7256811237064993E-4</v>
      </c>
      <c r="AI1290">
        <f t="shared" si="445"/>
        <v>1.2726506571333673</v>
      </c>
      <c r="AJ1290">
        <f t="shared" si="446"/>
        <v>-1.9192477769216735E-2</v>
      </c>
      <c r="AK1290">
        <f t="shared" si="447"/>
        <v>2.0177893546708442E-3</v>
      </c>
      <c r="AL1290">
        <f t="shared" si="448"/>
        <v>7.400504878085557E-3</v>
      </c>
      <c r="AM1290">
        <f t="shared" si="449"/>
        <v>3.7002693269247286E-3</v>
      </c>
      <c r="AN1290" s="80">
        <f t="shared" si="459"/>
        <v>5.5946847242161011E-3</v>
      </c>
      <c r="AO1290" s="80">
        <f t="shared" si="459"/>
        <v>5.5942288779216968E-3</v>
      </c>
      <c r="AP1290" s="80">
        <f t="shared" si="459"/>
        <v>5.5925569914601313E-3</v>
      </c>
      <c r="AQ1290" s="80">
        <f t="shared" si="459"/>
        <v>5.586425090611761E-3</v>
      </c>
      <c r="AR1290" s="80">
        <f t="shared" si="459"/>
        <v>5.5639354025405052E-3</v>
      </c>
      <c r="AS1290" s="80">
        <f t="shared" si="459"/>
        <v>5.4814510416755884E-3</v>
      </c>
      <c r="AT1290" s="80">
        <f t="shared" si="459"/>
        <v>5.1789273836108747E-3</v>
      </c>
      <c r="AU1290" s="80">
        <f t="shared" si="451"/>
        <v>4.0693807318081809E-3</v>
      </c>
    </row>
    <row r="1291" spans="26:64" x14ac:dyDescent="0.2">
      <c r="Z1291">
        <f t="shared" si="442"/>
        <v>0</v>
      </c>
      <c r="AA1291" s="80">
        <f t="shared" si="443"/>
        <v>3.4471155238050962E-3</v>
      </c>
      <c r="AB1291" s="80">
        <f t="shared" si="455"/>
        <v>-9999</v>
      </c>
      <c r="AC1291" s="80">
        <f t="shared" si="456"/>
        <v>0</v>
      </c>
      <c r="AD1291" s="80">
        <f t="shared" si="452"/>
        <v>-9999</v>
      </c>
      <c r="AE1291" s="80">
        <f t="shared" si="457"/>
        <v>0</v>
      </c>
      <c r="AF1291">
        <f t="shared" si="453"/>
        <v>-9999</v>
      </c>
      <c r="AG1291" s="106"/>
      <c r="AH1291">
        <f t="shared" si="444"/>
        <v>-4.7256811237064993E-4</v>
      </c>
      <c r="AI1291">
        <f t="shared" si="445"/>
        <v>1.2726506571333673</v>
      </c>
      <c r="AJ1291">
        <f t="shared" si="446"/>
        <v>-1.9192477769216735E-2</v>
      </c>
      <c r="AK1291">
        <f t="shared" si="447"/>
        <v>2.0177893546708442E-3</v>
      </c>
      <c r="AL1291">
        <f t="shared" si="448"/>
        <v>7.400504878085557E-3</v>
      </c>
      <c r="AM1291">
        <f t="shared" si="449"/>
        <v>3.7002693269247286E-3</v>
      </c>
      <c r="AN1291" s="80">
        <f t="shared" si="459"/>
        <v>5.5946847242161011E-3</v>
      </c>
      <c r="AO1291" s="80">
        <f t="shared" si="459"/>
        <v>5.5942288779216968E-3</v>
      </c>
      <c r="AP1291" s="80">
        <f t="shared" si="459"/>
        <v>5.5925569914601313E-3</v>
      </c>
      <c r="AQ1291" s="80">
        <f t="shared" si="459"/>
        <v>5.586425090611761E-3</v>
      </c>
      <c r="AR1291" s="80">
        <f t="shared" si="459"/>
        <v>5.5639354025405052E-3</v>
      </c>
      <c r="AS1291" s="80">
        <f t="shared" si="459"/>
        <v>5.4814510416755884E-3</v>
      </c>
      <c r="AT1291" s="80">
        <f t="shared" si="459"/>
        <v>5.1789273836108747E-3</v>
      </c>
      <c r="AU1291" s="80">
        <f t="shared" si="451"/>
        <v>4.0693807318081809E-3</v>
      </c>
      <c r="AV1291" s="80"/>
    </row>
    <row r="1292" spans="26:64" x14ac:dyDescent="0.2">
      <c r="Z1292">
        <f t="shared" si="442"/>
        <v>0</v>
      </c>
      <c r="AA1292" s="80">
        <f t="shared" si="443"/>
        <v>3.4471155238050962E-3</v>
      </c>
      <c r="AB1292" s="80">
        <f t="shared" si="455"/>
        <v>-9999</v>
      </c>
      <c r="AC1292" s="80">
        <f t="shared" si="456"/>
        <v>0</v>
      </c>
      <c r="AD1292" s="80">
        <f t="shared" si="452"/>
        <v>-9999</v>
      </c>
      <c r="AE1292" s="80">
        <f t="shared" si="457"/>
        <v>0</v>
      </c>
      <c r="AF1292">
        <f t="shared" si="453"/>
        <v>-9999</v>
      </c>
      <c r="AG1292" s="106"/>
      <c r="AH1292">
        <f t="shared" si="444"/>
        <v>-4.7256811237064993E-4</v>
      </c>
      <c r="AI1292">
        <f t="shared" si="445"/>
        <v>1.2726506571333673</v>
      </c>
      <c r="AJ1292">
        <f t="shared" si="446"/>
        <v>-1.9192477769216735E-2</v>
      </c>
      <c r="AK1292">
        <f t="shared" si="447"/>
        <v>2.0177893546708442E-3</v>
      </c>
      <c r="AL1292">
        <f t="shared" si="448"/>
        <v>7.400504878085557E-3</v>
      </c>
      <c r="AM1292">
        <f t="shared" si="449"/>
        <v>3.7002693269247286E-3</v>
      </c>
      <c r="AN1292" s="80">
        <f t="shared" si="459"/>
        <v>5.5946847242161011E-3</v>
      </c>
      <c r="AO1292" s="80">
        <f t="shared" si="459"/>
        <v>5.5942288779216968E-3</v>
      </c>
      <c r="AP1292" s="80">
        <f t="shared" si="459"/>
        <v>5.5925569914601313E-3</v>
      </c>
      <c r="AQ1292" s="80">
        <f t="shared" si="459"/>
        <v>5.586425090611761E-3</v>
      </c>
      <c r="AR1292" s="80">
        <f t="shared" si="459"/>
        <v>5.5639354025405052E-3</v>
      </c>
      <c r="AS1292" s="80">
        <f t="shared" si="459"/>
        <v>5.4814510416755884E-3</v>
      </c>
      <c r="AT1292" s="80">
        <f t="shared" si="459"/>
        <v>5.1789273836108747E-3</v>
      </c>
      <c r="AU1292" s="80">
        <f t="shared" si="451"/>
        <v>4.0693807318081809E-3</v>
      </c>
    </row>
    <row r="1293" spans="26:64" x14ac:dyDescent="0.2">
      <c r="Z1293">
        <f t="shared" si="442"/>
        <v>0</v>
      </c>
      <c r="AA1293" s="80">
        <f t="shared" si="443"/>
        <v>3.4471155238050962E-3</v>
      </c>
      <c r="AB1293" s="80">
        <f t="shared" si="455"/>
        <v>-9999</v>
      </c>
      <c r="AC1293" s="80">
        <f t="shared" si="456"/>
        <v>0</v>
      </c>
      <c r="AD1293" s="80">
        <f t="shared" si="452"/>
        <v>-9999</v>
      </c>
      <c r="AE1293" s="80">
        <f t="shared" si="457"/>
        <v>0</v>
      </c>
      <c r="AF1293">
        <f t="shared" si="453"/>
        <v>-9999</v>
      </c>
      <c r="AG1293" s="106"/>
      <c r="AH1293">
        <f t="shared" si="444"/>
        <v>-4.7256811237064993E-4</v>
      </c>
      <c r="AI1293">
        <f t="shared" si="445"/>
        <v>1.2726506571333673</v>
      </c>
      <c r="AJ1293">
        <f t="shared" si="446"/>
        <v>-1.9192477769216735E-2</v>
      </c>
      <c r="AK1293">
        <f t="shared" si="447"/>
        <v>2.0177893546708442E-3</v>
      </c>
      <c r="AL1293">
        <f t="shared" si="448"/>
        <v>7.400504878085557E-3</v>
      </c>
      <c r="AM1293">
        <f t="shared" si="449"/>
        <v>3.7002693269247286E-3</v>
      </c>
      <c r="AN1293" s="80">
        <f t="shared" si="459"/>
        <v>5.5946847242161011E-3</v>
      </c>
      <c r="AO1293" s="80">
        <f t="shared" si="459"/>
        <v>5.5942288779216968E-3</v>
      </c>
      <c r="AP1293" s="80">
        <f t="shared" si="459"/>
        <v>5.5925569914601313E-3</v>
      </c>
      <c r="AQ1293" s="80">
        <f t="shared" si="459"/>
        <v>5.586425090611761E-3</v>
      </c>
      <c r="AR1293" s="80">
        <f t="shared" si="459"/>
        <v>5.5639354025405052E-3</v>
      </c>
      <c r="AS1293" s="80">
        <f t="shared" si="459"/>
        <v>5.4814510416755884E-3</v>
      </c>
      <c r="AT1293" s="80">
        <f t="shared" si="459"/>
        <v>5.1789273836108747E-3</v>
      </c>
      <c r="AU1293" s="80">
        <f t="shared" si="451"/>
        <v>4.0693807318081809E-3</v>
      </c>
      <c r="AV1293" s="80"/>
      <c r="AW1293" s="80"/>
      <c r="AX1293" s="80"/>
      <c r="AY1293" s="80"/>
      <c r="AZ1293" s="80"/>
      <c r="BA1293" s="80"/>
      <c r="BB1293" s="80"/>
      <c r="BC1293" s="80"/>
      <c r="BD1293" s="80"/>
      <c r="BE1293" s="80"/>
      <c r="BF1293" s="80"/>
      <c r="BG1293" s="80"/>
      <c r="BH1293" s="80"/>
      <c r="BI1293" s="80"/>
      <c r="BJ1293" s="80"/>
      <c r="BK1293" s="80"/>
      <c r="BL1293" s="80"/>
    </row>
    <row r="1294" spans="26:64" x14ac:dyDescent="0.2">
      <c r="Z1294">
        <f t="shared" si="442"/>
        <v>0</v>
      </c>
      <c r="AA1294" s="80">
        <f t="shared" si="443"/>
        <v>3.4471155238050962E-3</v>
      </c>
      <c r="AB1294" s="80">
        <f t="shared" si="455"/>
        <v>-9999</v>
      </c>
      <c r="AC1294" s="80">
        <f t="shared" si="456"/>
        <v>0</v>
      </c>
      <c r="AD1294" s="80">
        <f t="shared" si="452"/>
        <v>-9999</v>
      </c>
      <c r="AE1294" s="80">
        <f t="shared" si="457"/>
        <v>0</v>
      </c>
      <c r="AF1294">
        <f t="shared" si="453"/>
        <v>-9999</v>
      </c>
      <c r="AG1294" s="106"/>
      <c r="AH1294">
        <f t="shared" si="444"/>
        <v>-4.7256811237064993E-4</v>
      </c>
      <c r="AI1294">
        <f t="shared" si="445"/>
        <v>1.2726506571333673</v>
      </c>
      <c r="AJ1294">
        <f t="shared" si="446"/>
        <v>-1.9192477769216735E-2</v>
      </c>
      <c r="AK1294">
        <f t="shared" si="447"/>
        <v>2.0177893546708442E-3</v>
      </c>
      <c r="AL1294">
        <f t="shared" si="448"/>
        <v>7.400504878085557E-3</v>
      </c>
      <c r="AM1294">
        <f t="shared" si="449"/>
        <v>3.7002693269247286E-3</v>
      </c>
      <c r="AN1294" s="80">
        <f t="shared" si="459"/>
        <v>5.5946847242161011E-3</v>
      </c>
      <c r="AO1294" s="80">
        <f t="shared" si="459"/>
        <v>5.5942288779216968E-3</v>
      </c>
      <c r="AP1294" s="80">
        <f t="shared" si="459"/>
        <v>5.5925569914601313E-3</v>
      </c>
      <c r="AQ1294" s="80">
        <f t="shared" si="459"/>
        <v>5.586425090611761E-3</v>
      </c>
      <c r="AR1294" s="80">
        <f t="shared" si="459"/>
        <v>5.5639354025405052E-3</v>
      </c>
      <c r="AS1294" s="80">
        <f t="shared" si="459"/>
        <v>5.4814510416755884E-3</v>
      </c>
      <c r="AT1294" s="80">
        <f t="shared" si="459"/>
        <v>5.1789273836108747E-3</v>
      </c>
      <c r="AU1294" s="80">
        <f t="shared" si="451"/>
        <v>4.0693807318081809E-3</v>
      </c>
    </row>
    <row r="1295" spans="26:64" x14ac:dyDescent="0.2">
      <c r="Z1295">
        <f t="shared" si="442"/>
        <v>0</v>
      </c>
      <c r="AA1295" s="80">
        <f t="shared" si="443"/>
        <v>3.4471155238050962E-3</v>
      </c>
      <c r="AB1295" s="80">
        <f t="shared" si="455"/>
        <v>-9999</v>
      </c>
      <c r="AC1295" s="80">
        <f t="shared" si="456"/>
        <v>0</v>
      </c>
      <c r="AD1295" s="80">
        <f t="shared" si="452"/>
        <v>-9999</v>
      </c>
      <c r="AE1295" s="80">
        <f t="shared" si="457"/>
        <v>0</v>
      </c>
      <c r="AF1295">
        <f t="shared" si="453"/>
        <v>-9999</v>
      </c>
      <c r="AG1295" s="106"/>
      <c r="AH1295">
        <f t="shared" si="444"/>
        <v>-4.7256811237064993E-4</v>
      </c>
      <c r="AI1295">
        <f t="shared" si="445"/>
        <v>1.2726506571333673</v>
      </c>
      <c r="AJ1295">
        <f t="shared" si="446"/>
        <v>-1.9192477769216735E-2</v>
      </c>
      <c r="AK1295">
        <f t="shared" si="447"/>
        <v>2.0177893546708442E-3</v>
      </c>
      <c r="AL1295">
        <f t="shared" si="448"/>
        <v>7.400504878085557E-3</v>
      </c>
      <c r="AM1295">
        <f t="shared" si="449"/>
        <v>3.7002693269247286E-3</v>
      </c>
      <c r="AN1295" s="80">
        <f t="shared" si="459"/>
        <v>5.5946847242161011E-3</v>
      </c>
      <c r="AO1295" s="80">
        <f t="shared" si="459"/>
        <v>5.5942288779216968E-3</v>
      </c>
      <c r="AP1295" s="80">
        <f t="shared" si="459"/>
        <v>5.5925569914601313E-3</v>
      </c>
      <c r="AQ1295" s="80">
        <f t="shared" si="459"/>
        <v>5.586425090611761E-3</v>
      </c>
      <c r="AR1295" s="80">
        <f t="shared" si="459"/>
        <v>5.5639354025405052E-3</v>
      </c>
      <c r="AS1295" s="80">
        <f t="shared" si="459"/>
        <v>5.4814510416755884E-3</v>
      </c>
      <c r="AT1295" s="80">
        <f t="shared" si="459"/>
        <v>5.1789273836108747E-3</v>
      </c>
      <c r="AU1295" s="80">
        <f t="shared" si="451"/>
        <v>4.0693807318081809E-3</v>
      </c>
    </row>
    <row r="1296" spans="26:64" x14ac:dyDescent="0.2">
      <c r="Z1296">
        <f t="shared" si="442"/>
        <v>0</v>
      </c>
      <c r="AA1296" s="80">
        <f t="shared" si="443"/>
        <v>3.4471155238050962E-3</v>
      </c>
      <c r="AB1296" s="80">
        <f t="shared" si="455"/>
        <v>-9999</v>
      </c>
      <c r="AC1296" s="80">
        <f t="shared" si="456"/>
        <v>0</v>
      </c>
      <c r="AD1296" s="80">
        <f t="shared" si="452"/>
        <v>-9999</v>
      </c>
      <c r="AE1296" s="80">
        <f t="shared" si="457"/>
        <v>0</v>
      </c>
      <c r="AF1296">
        <f t="shared" si="453"/>
        <v>-9999</v>
      </c>
      <c r="AG1296" s="106"/>
      <c r="AH1296">
        <f t="shared" si="444"/>
        <v>-4.7256811237064993E-4</v>
      </c>
      <c r="AI1296">
        <f t="shared" si="445"/>
        <v>1.2726506571333673</v>
      </c>
      <c r="AJ1296">
        <f t="shared" si="446"/>
        <v>-1.9192477769216735E-2</v>
      </c>
      <c r="AK1296">
        <f t="shared" si="447"/>
        <v>2.0177893546708442E-3</v>
      </c>
      <c r="AL1296">
        <f t="shared" si="448"/>
        <v>7.400504878085557E-3</v>
      </c>
      <c r="AM1296">
        <f t="shared" si="449"/>
        <v>3.7002693269247286E-3</v>
      </c>
      <c r="AN1296" s="80">
        <f t="shared" si="459"/>
        <v>5.5946847242161011E-3</v>
      </c>
      <c r="AO1296" s="80">
        <f t="shared" si="459"/>
        <v>5.5942288779216968E-3</v>
      </c>
      <c r="AP1296" s="80">
        <f t="shared" si="459"/>
        <v>5.5925569914601313E-3</v>
      </c>
      <c r="AQ1296" s="80">
        <f t="shared" si="459"/>
        <v>5.586425090611761E-3</v>
      </c>
      <c r="AR1296" s="80">
        <f t="shared" si="459"/>
        <v>5.5639354025405052E-3</v>
      </c>
      <c r="AS1296" s="80">
        <f t="shared" si="459"/>
        <v>5.4814510416755884E-3</v>
      </c>
      <c r="AT1296" s="80">
        <f t="shared" si="459"/>
        <v>5.1789273836108747E-3</v>
      </c>
      <c r="AU1296" s="80">
        <f t="shared" si="451"/>
        <v>4.0693807318081809E-3</v>
      </c>
    </row>
    <row r="1297" spans="26:48" x14ac:dyDescent="0.2">
      <c r="Z1297">
        <f t="shared" ref="Z1297:Z1360" si="460">F1297</f>
        <v>0</v>
      </c>
      <c r="AA1297" s="80">
        <f t="shared" ref="AA1297:AA1360" si="461">AB$3+AB$4*Z1297+AB$5*Z1297^2+AH1297</f>
        <v>3.4471155238050962E-3</v>
      </c>
      <c r="AB1297" s="80">
        <f t="shared" si="455"/>
        <v>-9999</v>
      </c>
      <c r="AC1297" s="80">
        <f t="shared" si="456"/>
        <v>0</v>
      </c>
      <c r="AD1297" s="80">
        <f t="shared" si="452"/>
        <v>-9999</v>
      </c>
      <c r="AE1297" s="80">
        <f t="shared" si="457"/>
        <v>0</v>
      </c>
      <c r="AF1297">
        <f t="shared" si="453"/>
        <v>-9999</v>
      </c>
      <c r="AG1297" s="106"/>
      <c r="AH1297">
        <f t="shared" ref="AH1297:AH1360" si="462">$AB$6*($AB$11/AI1297*AJ1297+$AB$12)</f>
        <v>-4.7256811237064993E-4</v>
      </c>
      <c r="AI1297">
        <f t="shared" ref="AI1297:AI1360" si="463">1+$AB$7*COS(AL1297)</f>
        <v>1.2726506571333673</v>
      </c>
      <c r="AJ1297">
        <f t="shared" ref="AJ1297:AJ1360" si="464">SIN(AL1297+RADIANS($AB$9))</f>
        <v>-1.9192477769216735E-2</v>
      </c>
      <c r="AK1297">
        <f t="shared" ref="AK1297:AK1360" si="465">$AB$7*SIN(AL1297)</f>
        <v>2.0177893546708442E-3</v>
      </c>
      <c r="AL1297">
        <f t="shared" ref="AL1297:AL1360" si="466">2*ATAN(AM1297)</f>
        <v>7.400504878085557E-3</v>
      </c>
      <c r="AM1297">
        <f t="shared" ref="AM1297:AM1360" si="467">SQRT((1+$AB$7)/(1-$AB$7))*TAN(AN1297/2)</f>
        <v>3.7002693269247286E-3</v>
      </c>
      <c r="AN1297" s="80">
        <f t="shared" ref="AN1297:AT1312" si="468">$AU1297+$AB$7*SIN(AO1297)</f>
        <v>5.5946847242161011E-3</v>
      </c>
      <c r="AO1297" s="80">
        <f t="shared" si="468"/>
        <v>5.5942288779216968E-3</v>
      </c>
      <c r="AP1297" s="80">
        <f t="shared" si="468"/>
        <v>5.5925569914601313E-3</v>
      </c>
      <c r="AQ1297" s="80">
        <f t="shared" si="468"/>
        <v>5.586425090611761E-3</v>
      </c>
      <c r="AR1297" s="80">
        <f t="shared" si="468"/>
        <v>5.5639354025405052E-3</v>
      </c>
      <c r="AS1297" s="80">
        <f t="shared" si="468"/>
        <v>5.4814510416755884E-3</v>
      </c>
      <c r="AT1297" s="80">
        <f t="shared" si="468"/>
        <v>5.1789273836108747E-3</v>
      </c>
      <c r="AU1297" s="80">
        <f t="shared" ref="AU1297:AU1360" si="469">RADIANS($AB$9)+$AB$18*(F1297-AB$15)</f>
        <v>4.0693807318081809E-3</v>
      </c>
      <c r="AV1297" s="80"/>
    </row>
    <row r="1298" spans="26:48" x14ac:dyDescent="0.2">
      <c r="Z1298">
        <f t="shared" si="460"/>
        <v>0</v>
      </c>
      <c r="AA1298" s="80">
        <f t="shared" si="461"/>
        <v>3.4471155238050962E-3</v>
      </c>
      <c r="AB1298" s="80">
        <f t="shared" si="455"/>
        <v>-9999</v>
      </c>
      <c r="AC1298" s="80">
        <f t="shared" si="456"/>
        <v>0</v>
      </c>
      <c r="AD1298" s="80">
        <f t="shared" ref="AD1298:AD1361" si="470">IF(S1298&lt;&gt;0,G1298-AA1298, -9999)</f>
        <v>-9999</v>
      </c>
      <c r="AE1298" s="80">
        <f t="shared" si="457"/>
        <v>0</v>
      </c>
      <c r="AF1298">
        <f t="shared" ref="AF1298:AF1361" si="471">IF(S1298&lt;&gt;0,G1298-P1298, -9999)</f>
        <v>-9999</v>
      </c>
      <c r="AG1298" s="106"/>
      <c r="AH1298">
        <f t="shared" si="462"/>
        <v>-4.7256811237064993E-4</v>
      </c>
      <c r="AI1298">
        <f t="shared" si="463"/>
        <v>1.2726506571333673</v>
      </c>
      <c r="AJ1298">
        <f t="shared" si="464"/>
        <v>-1.9192477769216735E-2</v>
      </c>
      <c r="AK1298">
        <f t="shared" si="465"/>
        <v>2.0177893546708442E-3</v>
      </c>
      <c r="AL1298">
        <f t="shared" si="466"/>
        <v>7.400504878085557E-3</v>
      </c>
      <c r="AM1298">
        <f t="shared" si="467"/>
        <v>3.7002693269247286E-3</v>
      </c>
      <c r="AN1298" s="80">
        <f t="shared" si="468"/>
        <v>5.5946847242161011E-3</v>
      </c>
      <c r="AO1298" s="80">
        <f t="shared" si="468"/>
        <v>5.5942288779216968E-3</v>
      </c>
      <c r="AP1298" s="80">
        <f t="shared" si="468"/>
        <v>5.5925569914601313E-3</v>
      </c>
      <c r="AQ1298" s="80">
        <f t="shared" si="468"/>
        <v>5.586425090611761E-3</v>
      </c>
      <c r="AR1298" s="80">
        <f t="shared" si="468"/>
        <v>5.5639354025405052E-3</v>
      </c>
      <c r="AS1298" s="80">
        <f t="shared" si="468"/>
        <v>5.4814510416755884E-3</v>
      </c>
      <c r="AT1298" s="80">
        <f t="shared" si="468"/>
        <v>5.1789273836108747E-3</v>
      </c>
      <c r="AU1298" s="80">
        <f t="shared" si="469"/>
        <v>4.0693807318081809E-3</v>
      </c>
    </row>
    <row r="1299" spans="26:48" x14ac:dyDescent="0.2">
      <c r="Z1299">
        <f t="shared" si="460"/>
        <v>0</v>
      </c>
      <c r="AA1299" s="80">
        <f t="shared" si="461"/>
        <v>3.4471155238050962E-3</v>
      </c>
      <c r="AB1299" s="80">
        <f t="shared" si="455"/>
        <v>-9999</v>
      </c>
      <c r="AC1299" s="80">
        <f t="shared" si="456"/>
        <v>0</v>
      </c>
      <c r="AD1299" s="80">
        <f t="shared" si="470"/>
        <v>-9999</v>
      </c>
      <c r="AE1299" s="80">
        <f t="shared" si="457"/>
        <v>0</v>
      </c>
      <c r="AF1299">
        <f t="shared" si="471"/>
        <v>-9999</v>
      </c>
      <c r="AG1299" s="106"/>
      <c r="AH1299">
        <f t="shared" si="462"/>
        <v>-4.7256811237064993E-4</v>
      </c>
      <c r="AI1299">
        <f t="shared" si="463"/>
        <v>1.2726506571333673</v>
      </c>
      <c r="AJ1299">
        <f t="shared" si="464"/>
        <v>-1.9192477769216735E-2</v>
      </c>
      <c r="AK1299">
        <f t="shared" si="465"/>
        <v>2.0177893546708442E-3</v>
      </c>
      <c r="AL1299">
        <f t="shared" si="466"/>
        <v>7.400504878085557E-3</v>
      </c>
      <c r="AM1299">
        <f t="shared" si="467"/>
        <v>3.7002693269247286E-3</v>
      </c>
      <c r="AN1299" s="80">
        <f t="shared" si="468"/>
        <v>5.5946847242161011E-3</v>
      </c>
      <c r="AO1299" s="80">
        <f t="shared" si="468"/>
        <v>5.5942288779216968E-3</v>
      </c>
      <c r="AP1299" s="80">
        <f t="shared" si="468"/>
        <v>5.5925569914601313E-3</v>
      </c>
      <c r="AQ1299" s="80">
        <f t="shared" si="468"/>
        <v>5.586425090611761E-3</v>
      </c>
      <c r="AR1299" s="80">
        <f t="shared" si="468"/>
        <v>5.5639354025405052E-3</v>
      </c>
      <c r="AS1299" s="80">
        <f t="shared" si="468"/>
        <v>5.4814510416755884E-3</v>
      </c>
      <c r="AT1299" s="80">
        <f t="shared" si="468"/>
        <v>5.1789273836108747E-3</v>
      </c>
      <c r="AU1299" s="80">
        <f t="shared" si="469"/>
        <v>4.0693807318081809E-3</v>
      </c>
    </row>
    <row r="1300" spans="26:48" x14ac:dyDescent="0.2">
      <c r="Z1300">
        <f t="shared" si="460"/>
        <v>0</v>
      </c>
      <c r="AA1300" s="80">
        <f t="shared" si="461"/>
        <v>3.4471155238050962E-3</v>
      </c>
      <c r="AB1300" s="80">
        <f t="shared" si="455"/>
        <v>-9999</v>
      </c>
      <c r="AC1300" s="80">
        <f t="shared" si="456"/>
        <v>0</v>
      </c>
      <c r="AD1300" s="80">
        <f t="shared" si="470"/>
        <v>-9999</v>
      </c>
      <c r="AE1300" s="80">
        <f t="shared" si="457"/>
        <v>0</v>
      </c>
      <c r="AF1300">
        <f t="shared" si="471"/>
        <v>-9999</v>
      </c>
      <c r="AG1300" s="106"/>
      <c r="AH1300">
        <f t="shared" si="462"/>
        <v>-4.7256811237064993E-4</v>
      </c>
      <c r="AI1300">
        <f t="shared" si="463"/>
        <v>1.2726506571333673</v>
      </c>
      <c r="AJ1300">
        <f t="shared" si="464"/>
        <v>-1.9192477769216735E-2</v>
      </c>
      <c r="AK1300">
        <f t="shared" si="465"/>
        <v>2.0177893546708442E-3</v>
      </c>
      <c r="AL1300">
        <f t="shared" si="466"/>
        <v>7.400504878085557E-3</v>
      </c>
      <c r="AM1300">
        <f t="shared" si="467"/>
        <v>3.7002693269247286E-3</v>
      </c>
      <c r="AN1300" s="80">
        <f t="shared" si="468"/>
        <v>5.5946847242161011E-3</v>
      </c>
      <c r="AO1300" s="80">
        <f t="shared" si="468"/>
        <v>5.5942288779216968E-3</v>
      </c>
      <c r="AP1300" s="80">
        <f t="shared" si="468"/>
        <v>5.5925569914601313E-3</v>
      </c>
      <c r="AQ1300" s="80">
        <f t="shared" si="468"/>
        <v>5.586425090611761E-3</v>
      </c>
      <c r="AR1300" s="80">
        <f t="shared" si="468"/>
        <v>5.5639354025405052E-3</v>
      </c>
      <c r="AS1300" s="80">
        <f t="shared" si="468"/>
        <v>5.4814510416755884E-3</v>
      </c>
      <c r="AT1300" s="80">
        <f t="shared" si="468"/>
        <v>5.1789273836108747E-3</v>
      </c>
      <c r="AU1300" s="80">
        <f t="shared" si="469"/>
        <v>4.0693807318081809E-3</v>
      </c>
    </row>
    <row r="1301" spans="26:48" x14ac:dyDescent="0.2">
      <c r="Z1301">
        <f t="shared" si="460"/>
        <v>0</v>
      </c>
      <c r="AA1301" s="80">
        <f t="shared" si="461"/>
        <v>3.4471155238050962E-3</v>
      </c>
      <c r="AB1301" s="80">
        <f t="shared" si="455"/>
        <v>-9999</v>
      </c>
      <c r="AC1301" s="80">
        <f t="shared" si="456"/>
        <v>0</v>
      </c>
      <c r="AD1301" s="80">
        <f t="shared" si="470"/>
        <v>-9999</v>
      </c>
      <c r="AE1301" s="80">
        <f t="shared" si="457"/>
        <v>0</v>
      </c>
      <c r="AF1301">
        <f t="shared" si="471"/>
        <v>-9999</v>
      </c>
      <c r="AG1301" s="106"/>
      <c r="AH1301">
        <f t="shared" si="462"/>
        <v>-4.7256811237064993E-4</v>
      </c>
      <c r="AI1301">
        <f t="shared" si="463"/>
        <v>1.2726506571333673</v>
      </c>
      <c r="AJ1301">
        <f t="shared" si="464"/>
        <v>-1.9192477769216735E-2</v>
      </c>
      <c r="AK1301">
        <f t="shared" si="465"/>
        <v>2.0177893546708442E-3</v>
      </c>
      <c r="AL1301">
        <f t="shared" si="466"/>
        <v>7.400504878085557E-3</v>
      </c>
      <c r="AM1301">
        <f t="shared" si="467"/>
        <v>3.7002693269247286E-3</v>
      </c>
      <c r="AN1301" s="80">
        <f t="shared" si="468"/>
        <v>5.5946847242161011E-3</v>
      </c>
      <c r="AO1301" s="80">
        <f t="shared" si="468"/>
        <v>5.5942288779216968E-3</v>
      </c>
      <c r="AP1301" s="80">
        <f t="shared" si="468"/>
        <v>5.5925569914601313E-3</v>
      </c>
      <c r="AQ1301" s="80">
        <f t="shared" si="468"/>
        <v>5.586425090611761E-3</v>
      </c>
      <c r="AR1301" s="80">
        <f t="shared" si="468"/>
        <v>5.5639354025405052E-3</v>
      </c>
      <c r="AS1301" s="80">
        <f t="shared" si="468"/>
        <v>5.4814510416755884E-3</v>
      </c>
      <c r="AT1301" s="80">
        <f t="shared" si="468"/>
        <v>5.1789273836108747E-3</v>
      </c>
      <c r="AU1301" s="80">
        <f t="shared" si="469"/>
        <v>4.0693807318081809E-3</v>
      </c>
    </row>
    <row r="1302" spans="26:48" x14ac:dyDescent="0.2">
      <c r="Z1302">
        <f t="shared" si="460"/>
        <v>0</v>
      </c>
      <c r="AA1302" s="80">
        <f t="shared" si="461"/>
        <v>3.4471155238050962E-3</v>
      </c>
      <c r="AB1302" s="80">
        <f t="shared" si="455"/>
        <v>-9999</v>
      </c>
      <c r="AC1302" s="80">
        <f t="shared" si="456"/>
        <v>0</v>
      </c>
      <c r="AD1302" s="80">
        <f t="shared" si="470"/>
        <v>-9999</v>
      </c>
      <c r="AE1302" s="80">
        <f t="shared" si="457"/>
        <v>0</v>
      </c>
      <c r="AF1302">
        <f t="shared" si="471"/>
        <v>-9999</v>
      </c>
      <c r="AG1302" s="106"/>
      <c r="AH1302">
        <f t="shared" si="462"/>
        <v>-4.7256811237064993E-4</v>
      </c>
      <c r="AI1302">
        <f t="shared" si="463"/>
        <v>1.2726506571333673</v>
      </c>
      <c r="AJ1302">
        <f t="shared" si="464"/>
        <v>-1.9192477769216735E-2</v>
      </c>
      <c r="AK1302">
        <f t="shared" si="465"/>
        <v>2.0177893546708442E-3</v>
      </c>
      <c r="AL1302">
        <f t="shared" si="466"/>
        <v>7.400504878085557E-3</v>
      </c>
      <c r="AM1302">
        <f t="shared" si="467"/>
        <v>3.7002693269247286E-3</v>
      </c>
      <c r="AN1302" s="80">
        <f t="shared" si="468"/>
        <v>5.5946847242161011E-3</v>
      </c>
      <c r="AO1302" s="80">
        <f t="shared" si="468"/>
        <v>5.5942288779216968E-3</v>
      </c>
      <c r="AP1302" s="80">
        <f t="shared" si="468"/>
        <v>5.5925569914601313E-3</v>
      </c>
      <c r="AQ1302" s="80">
        <f t="shared" si="468"/>
        <v>5.586425090611761E-3</v>
      </c>
      <c r="AR1302" s="80">
        <f t="shared" si="468"/>
        <v>5.5639354025405052E-3</v>
      </c>
      <c r="AS1302" s="80">
        <f t="shared" si="468"/>
        <v>5.4814510416755884E-3</v>
      </c>
      <c r="AT1302" s="80">
        <f t="shared" si="468"/>
        <v>5.1789273836108747E-3</v>
      </c>
      <c r="AU1302" s="80">
        <f t="shared" si="469"/>
        <v>4.0693807318081809E-3</v>
      </c>
    </row>
    <row r="1303" spans="26:48" x14ac:dyDescent="0.2">
      <c r="Z1303">
        <f t="shared" si="460"/>
        <v>0</v>
      </c>
      <c r="AA1303" s="80">
        <f t="shared" si="461"/>
        <v>3.4471155238050962E-3</v>
      </c>
      <c r="AB1303" s="80">
        <f t="shared" si="455"/>
        <v>-9999</v>
      </c>
      <c r="AC1303" s="80">
        <f t="shared" si="456"/>
        <v>0</v>
      </c>
      <c r="AD1303" s="80">
        <f t="shared" si="470"/>
        <v>-9999</v>
      </c>
      <c r="AE1303" s="80">
        <f t="shared" si="457"/>
        <v>0</v>
      </c>
      <c r="AF1303">
        <f t="shared" si="471"/>
        <v>-9999</v>
      </c>
      <c r="AG1303" s="106"/>
      <c r="AH1303">
        <f t="shared" si="462"/>
        <v>-4.7256811237064993E-4</v>
      </c>
      <c r="AI1303">
        <f t="shared" si="463"/>
        <v>1.2726506571333673</v>
      </c>
      <c r="AJ1303">
        <f t="shared" si="464"/>
        <v>-1.9192477769216735E-2</v>
      </c>
      <c r="AK1303">
        <f t="shared" si="465"/>
        <v>2.0177893546708442E-3</v>
      </c>
      <c r="AL1303">
        <f t="shared" si="466"/>
        <v>7.400504878085557E-3</v>
      </c>
      <c r="AM1303">
        <f t="shared" si="467"/>
        <v>3.7002693269247286E-3</v>
      </c>
      <c r="AN1303" s="80">
        <f t="shared" si="468"/>
        <v>5.5946847242161011E-3</v>
      </c>
      <c r="AO1303" s="80">
        <f t="shared" si="468"/>
        <v>5.5942288779216968E-3</v>
      </c>
      <c r="AP1303" s="80">
        <f t="shared" si="468"/>
        <v>5.5925569914601313E-3</v>
      </c>
      <c r="AQ1303" s="80">
        <f t="shared" si="468"/>
        <v>5.586425090611761E-3</v>
      </c>
      <c r="AR1303" s="80">
        <f t="shared" si="468"/>
        <v>5.5639354025405052E-3</v>
      </c>
      <c r="AS1303" s="80">
        <f t="shared" si="468"/>
        <v>5.4814510416755884E-3</v>
      </c>
      <c r="AT1303" s="80">
        <f t="shared" si="468"/>
        <v>5.1789273836108747E-3</v>
      </c>
      <c r="AU1303" s="80">
        <f t="shared" si="469"/>
        <v>4.0693807318081809E-3</v>
      </c>
    </row>
    <row r="1304" spans="26:48" x14ac:dyDescent="0.2">
      <c r="Z1304">
        <f t="shared" si="460"/>
        <v>0</v>
      </c>
      <c r="AA1304" s="80">
        <f t="shared" si="461"/>
        <v>3.4471155238050962E-3</v>
      </c>
      <c r="AB1304" s="80">
        <f t="shared" si="455"/>
        <v>-9999</v>
      </c>
      <c r="AC1304" s="80">
        <f t="shared" si="456"/>
        <v>0</v>
      </c>
      <c r="AD1304" s="80">
        <f t="shared" si="470"/>
        <v>-9999</v>
      </c>
      <c r="AE1304" s="80">
        <f t="shared" si="457"/>
        <v>0</v>
      </c>
      <c r="AF1304">
        <f t="shared" si="471"/>
        <v>-9999</v>
      </c>
      <c r="AG1304" s="106"/>
      <c r="AH1304">
        <f t="shared" si="462"/>
        <v>-4.7256811237064993E-4</v>
      </c>
      <c r="AI1304">
        <f t="shared" si="463"/>
        <v>1.2726506571333673</v>
      </c>
      <c r="AJ1304">
        <f t="shared" si="464"/>
        <v>-1.9192477769216735E-2</v>
      </c>
      <c r="AK1304">
        <f t="shared" si="465"/>
        <v>2.0177893546708442E-3</v>
      </c>
      <c r="AL1304">
        <f t="shared" si="466"/>
        <v>7.400504878085557E-3</v>
      </c>
      <c r="AM1304">
        <f t="shared" si="467"/>
        <v>3.7002693269247286E-3</v>
      </c>
      <c r="AN1304" s="80">
        <f t="shared" si="468"/>
        <v>5.5946847242161011E-3</v>
      </c>
      <c r="AO1304" s="80">
        <f t="shared" si="468"/>
        <v>5.5942288779216968E-3</v>
      </c>
      <c r="AP1304" s="80">
        <f t="shared" si="468"/>
        <v>5.5925569914601313E-3</v>
      </c>
      <c r="AQ1304" s="80">
        <f t="shared" si="468"/>
        <v>5.586425090611761E-3</v>
      </c>
      <c r="AR1304" s="80">
        <f t="shared" si="468"/>
        <v>5.5639354025405052E-3</v>
      </c>
      <c r="AS1304" s="80">
        <f t="shared" si="468"/>
        <v>5.4814510416755884E-3</v>
      </c>
      <c r="AT1304" s="80">
        <f t="shared" si="468"/>
        <v>5.1789273836108747E-3</v>
      </c>
      <c r="AU1304" s="80">
        <f t="shared" si="469"/>
        <v>4.0693807318081809E-3</v>
      </c>
    </row>
    <row r="1305" spans="26:48" x14ac:dyDescent="0.2">
      <c r="Z1305">
        <f t="shared" si="460"/>
        <v>0</v>
      </c>
      <c r="AA1305" s="80">
        <f t="shared" si="461"/>
        <v>3.4471155238050962E-3</v>
      </c>
      <c r="AB1305" s="80">
        <f t="shared" si="455"/>
        <v>-9999</v>
      </c>
      <c r="AC1305" s="80">
        <f t="shared" si="456"/>
        <v>0</v>
      </c>
      <c r="AD1305" s="80">
        <f t="shared" si="470"/>
        <v>-9999</v>
      </c>
      <c r="AE1305" s="80">
        <f t="shared" si="457"/>
        <v>0</v>
      </c>
      <c r="AF1305">
        <f t="shared" si="471"/>
        <v>-9999</v>
      </c>
      <c r="AG1305" s="106"/>
      <c r="AH1305">
        <f t="shared" si="462"/>
        <v>-4.7256811237064993E-4</v>
      </c>
      <c r="AI1305">
        <f t="shared" si="463"/>
        <v>1.2726506571333673</v>
      </c>
      <c r="AJ1305">
        <f t="shared" si="464"/>
        <v>-1.9192477769216735E-2</v>
      </c>
      <c r="AK1305">
        <f t="shared" si="465"/>
        <v>2.0177893546708442E-3</v>
      </c>
      <c r="AL1305">
        <f t="shared" si="466"/>
        <v>7.400504878085557E-3</v>
      </c>
      <c r="AM1305">
        <f t="shared" si="467"/>
        <v>3.7002693269247286E-3</v>
      </c>
      <c r="AN1305" s="80">
        <f t="shared" si="468"/>
        <v>5.5946847242161011E-3</v>
      </c>
      <c r="AO1305" s="80">
        <f t="shared" si="468"/>
        <v>5.5942288779216968E-3</v>
      </c>
      <c r="AP1305" s="80">
        <f t="shared" si="468"/>
        <v>5.5925569914601313E-3</v>
      </c>
      <c r="AQ1305" s="80">
        <f t="shared" si="468"/>
        <v>5.586425090611761E-3</v>
      </c>
      <c r="AR1305" s="80">
        <f t="shared" si="468"/>
        <v>5.5639354025405052E-3</v>
      </c>
      <c r="AS1305" s="80">
        <f t="shared" si="468"/>
        <v>5.4814510416755884E-3</v>
      </c>
      <c r="AT1305" s="80">
        <f t="shared" si="468"/>
        <v>5.1789273836108747E-3</v>
      </c>
      <c r="AU1305" s="80">
        <f t="shared" si="469"/>
        <v>4.0693807318081809E-3</v>
      </c>
    </row>
    <row r="1306" spans="26:48" x14ac:dyDescent="0.2">
      <c r="Z1306">
        <f t="shared" si="460"/>
        <v>0</v>
      </c>
      <c r="AA1306" s="80">
        <f t="shared" si="461"/>
        <v>3.4471155238050962E-3</v>
      </c>
      <c r="AB1306" s="80">
        <f t="shared" si="455"/>
        <v>-9999</v>
      </c>
      <c r="AC1306" s="80">
        <f t="shared" si="456"/>
        <v>0</v>
      </c>
      <c r="AD1306" s="80">
        <f t="shared" si="470"/>
        <v>-9999</v>
      </c>
      <c r="AE1306" s="80">
        <f t="shared" si="457"/>
        <v>0</v>
      </c>
      <c r="AF1306">
        <f t="shared" si="471"/>
        <v>-9999</v>
      </c>
      <c r="AG1306" s="106"/>
      <c r="AH1306">
        <f t="shared" si="462"/>
        <v>-4.7256811237064993E-4</v>
      </c>
      <c r="AI1306">
        <f t="shared" si="463"/>
        <v>1.2726506571333673</v>
      </c>
      <c r="AJ1306">
        <f t="shared" si="464"/>
        <v>-1.9192477769216735E-2</v>
      </c>
      <c r="AK1306">
        <f t="shared" si="465"/>
        <v>2.0177893546708442E-3</v>
      </c>
      <c r="AL1306">
        <f t="shared" si="466"/>
        <v>7.400504878085557E-3</v>
      </c>
      <c r="AM1306">
        <f t="shared" si="467"/>
        <v>3.7002693269247286E-3</v>
      </c>
      <c r="AN1306" s="80">
        <f t="shared" si="468"/>
        <v>5.5946847242161011E-3</v>
      </c>
      <c r="AO1306" s="80">
        <f t="shared" si="468"/>
        <v>5.5942288779216968E-3</v>
      </c>
      <c r="AP1306" s="80">
        <f t="shared" si="468"/>
        <v>5.5925569914601313E-3</v>
      </c>
      <c r="AQ1306" s="80">
        <f t="shared" si="468"/>
        <v>5.586425090611761E-3</v>
      </c>
      <c r="AR1306" s="80">
        <f t="shared" si="468"/>
        <v>5.5639354025405052E-3</v>
      </c>
      <c r="AS1306" s="80">
        <f t="shared" si="468"/>
        <v>5.4814510416755884E-3</v>
      </c>
      <c r="AT1306" s="80">
        <f t="shared" si="468"/>
        <v>5.1789273836108747E-3</v>
      </c>
      <c r="AU1306" s="80">
        <f t="shared" si="469"/>
        <v>4.0693807318081809E-3</v>
      </c>
    </row>
    <row r="1307" spans="26:48" x14ac:dyDescent="0.2">
      <c r="Z1307">
        <f t="shared" si="460"/>
        <v>0</v>
      </c>
      <c r="AA1307" s="80">
        <f t="shared" si="461"/>
        <v>3.4471155238050962E-3</v>
      </c>
      <c r="AB1307" s="80">
        <f t="shared" si="455"/>
        <v>-9999</v>
      </c>
      <c r="AC1307" s="80">
        <f t="shared" si="456"/>
        <v>0</v>
      </c>
      <c r="AD1307" s="80">
        <f t="shared" si="470"/>
        <v>-9999</v>
      </c>
      <c r="AE1307" s="80">
        <f t="shared" si="457"/>
        <v>0</v>
      </c>
      <c r="AF1307">
        <f t="shared" si="471"/>
        <v>-9999</v>
      </c>
      <c r="AG1307" s="106"/>
      <c r="AH1307">
        <f t="shared" si="462"/>
        <v>-4.7256811237064993E-4</v>
      </c>
      <c r="AI1307">
        <f t="shared" si="463"/>
        <v>1.2726506571333673</v>
      </c>
      <c r="AJ1307">
        <f t="shared" si="464"/>
        <v>-1.9192477769216735E-2</v>
      </c>
      <c r="AK1307">
        <f t="shared" si="465"/>
        <v>2.0177893546708442E-3</v>
      </c>
      <c r="AL1307">
        <f t="shared" si="466"/>
        <v>7.400504878085557E-3</v>
      </c>
      <c r="AM1307">
        <f t="shared" si="467"/>
        <v>3.7002693269247286E-3</v>
      </c>
      <c r="AN1307" s="80">
        <f t="shared" si="468"/>
        <v>5.5946847242161011E-3</v>
      </c>
      <c r="AO1307" s="80">
        <f t="shared" si="468"/>
        <v>5.5942288779216968E-3</v>
      </c>
      <c r="AP1307" s="80">
        <f t="shared" si="468"/>
        <v>5.5925569914601313E-3</v>
      </c>
      <c r="AQ1307" s="80">
        <f t="shared" si="468"/>
        <v>5.586425090611761E-3</v>
      </c>
      <c r="AR1307" s="80">
        <f t="shared" si="468"/>
        <v>5.5639354025405052E-3</v>
      </c>
      <c r="AS1307" s="80">
        <f t="shared" si="468"/>
        <v>5.4814510416755884E-3</v>
      </c>
      <c r="AT1307" s="80">
        <f t="shared" si="468"/>
        <v>5.1789273836108747E-3</v>
      </c>
      <c r="AU1307" s="80">
        <f t="shared" si="469"/>
        <v>4.0693807318081809E-3</v>
      </c>
    </row>
    <row r="1308" spans="26:48" x14ac:dyDescent="0.2">
      <c r="Z1308">
        <f t="shared" si="460"/>
        <v>0</v>
      </c>
      <c r="AA1308" s="80">
        <f t="shared" si="461"/>
        <v>3.4471155238050962E-3</v>
      </c>
      <c r="AB1308" s="80">
        <f t="shared" si="455"/>
        <v>-9999</v>
      </c>
      <c r="AC1308" s="80">
        <f t="shared" si="456"/>
        <v>0</v>
      </c>
      <c r="AD1308" s="80">
        <f t="shared" si="470"/>
        <v>-9999</v>
      </c>
      <c r="AE1308" s="80">
        <f t="shared" si="457"/>
        <v>0</v>
      </c>
      <c r="AF1308">
        <f t="shared" si="471"/>
        <v>-9999</v>
      </c>
      <c r="AG1308" s="106"/>
      <c r="AH1308">
        <f t="shared" si="462"/>
        <v>-4.7256811237064993E-4</v>
      </c>
      <c r="AI1308">
        <f t="shared" si="463"/>
        <v>1.2726506571333673</v>
      </c>
      <c r="AJ1308">
        <f t="shared" si="464"/>
        <v>-1.9192477769216735E-2</v>
      </c>
      <c r="AK1308">
        <f t="shared" si="465"/>
        <v>2.0177893546708442E-3</v>
      </c>
      <c r="AL1308">
        <f t="shared" si="466"/>
        <v>7.400504878085557E-3</v>
      </c>
      <c r="AM1308">
        <f t="shared" si="467"/>
        <v>3.7002693269247286E-3</v>
      </c>
      <c r="AN1308" s="80">
        <f t="shared" si="468"/>
        <v>5.5946847242161011E-3</v>
      </c>
      <c r="AO1308" s="80">
        <f t="shared" si="468"/>
        <v>5.5942288779216968E-3</v>
      </c>
      <c r="AP1308" s="80">
        <f t="shared" si="468"/>
        <v>5.5925569914601313E-3</v>
      </c>
      <c r="AQ1308" s="80">
        <f t="shared" si="468"/>
        <v>5.586425090611761E-3</v>
      </c>
      <c r="AR1308" s="80">
        <f t="shared" si="468"/>
        <v>5.5639354025405052E-3</v>
      </c>
      <c r="AS1308" s="80">
        <f t="shared" si="468"/>
        <v>5.4814510416755884E-3</v>
      </c>
      <c r="AT1308" s="80">
        <f t="shared" si="468"/>
        <v>5.1789273836108747E-3</v>
      </c>
      <c r="AU1308" s="80">
        <f t="shared" si="469"/>
        <v>4.0693807318081809E-3</v>
      </c>
    </row>
    <row r="1309" spans="26:48" x14ac:dyDescent="0.2">
      <c r="Z1309">
        <f t="shared" si="460"/>
        <v>0</v>
      </c>
      <c r="AA1309" s="80">
        <f t="shared" si="461"/>
        <v>3.4471155238050962E-3</v>
      </c>
      <c r="AB1309" s="80">
        <f t="shared" si="455"/>
        <v>-9999</v>
      </c>
      <c r="AC1309" s="80">
        <f t="shared" si="456"/>
        <v>0</v>
      </c>
      <c r="AD1309" s="80">
        <f t="shared" si="470"/>
        <v>-9999</v>
      </c>
      <c r="AE1309" s="80">
        <f t="shared" si="457"/>
        <v>0</v>
      </c>
      <c r="AF1309">
        <f t="shared" si="471"/>
        <v>-9999</v>
      </c>
      <c r="AG1309" s="106"/>
      <c r="AH1309">
        <f t="shared" si="462"/>
        <v>-4.7256811237064993E-4</v>
      </c>
      <c r="AI1309">
        <f t="shared" si="463"/>
        <v>1.2726506571333673</v>
      </c>
      <c r="AJ1309">
        <f t="shared" si="464"/>
        <v>-1.9192477769216735E-2</v>
      </c>
      <c r="AK1309">
        <f t="shared" si="465"/>
        <v>2.0177893546708442E-3</v>
      </c>
      <c r="AL1309">
        <f t="shared" si="466"/>
        <v>7.400504878085557E-3</v>
      </c>
      <c r="AM1309">
        <f t="shared" si="467"/>
        <v>3.7002693269247286E-3</v>
      </c>
      <c r="AN1309" s="80">
        <f t="shared" si="468"/>
        <v>5.5946847242161011E-3</v>
      </c>
      <c r="AO1309" s="80">
        <f t="shared" si="468"/>
        <v>5.5942288779216968E-3</v>
      </c>
      <c r="AP1309" s="80">
        <f t="shared" si="468"/>
        <v>5.5925569914601313E-3</v>
      </c>
      <c r="AQ1309" s="80">
        <f t="shared" si="468"/>
        <v>5.586425090611761E-3</v>
      </c>
      <c r="AR1309" s="80">
        <f t="shared" si="468"/>
        <v>5.5639354025405052E-3</v>
      </c>
      <c r="AS1309" s="80">
        <f t="shared" si="468"/>
        <v>5.4814510416755884E-3</v>
      </c>
      <c r="AT1309" s="80">
        <f t="shared" si="468"/>
        <v>5.1789273836108747E-3</v>
      </c>
      <c r="AU1309" s="80">
        <f t="shared" si="469"/>
        <v>4.0693807318081809E-3</v>
      </c>
    </row>
    <row r="1310" spans="26:48" x14ac:dyDescent="0.2">
      <c r="Z1310">
        <f t="shared" si="460"/>
        <v>0</v>
      </c>
      <c r="AA1310" s="80">
        <f t="shared" si="461"/>
        <v>3.4471155238050962E-3</v>
      </c>
      <c r="AB1310" s="80">
        <f t="shared" si="455"/>
        <v>-9999</v>
      </c>
      <c r="AC1310" s="80">
        <f t="shared" si="456"/>
        <v>0</v>
      </c>
      <c r="AD1310" s="80">
        <f t="shared" si="470"/>
        <v>-9999</v>
      </c>
      <c r="AE1310" s="80">
        <f t="shared" si="457"/>
        <v>0</v>
      </c>
      <c r="AF1310">
        <f t="shared" si="471"/>
        <v>-9999</v>
      </c>
      <c r="AG1310" s="106"/>
      <c r="AH1310">
        <f t="shared" si="462"/>
        <v>-4.7256811237064993E-4</v>
      </c>
      <c r="AI1310">
        <f t="shared" si="463"/>
        <v>1.2726506571333673</v>
      </c>
      <c r="AJ1310">
        <f t="shared" si="464"/>
        <v>-1.9192477769216735E-2</v>
      </c>
      <c r="AK1310">
        <f t="shared" si="465"/>
        <v>2.0177893546708442E-3</v>
      </c>
      <c r="AL1310">
        <f t="shared" si="466"/>
        <v>7.400504878085557E-3</v>
      </c>
      <c r="AM1310">
        <f t="shared" si="467"/>
        <v>3.7002693269247286E-3</v>
      </c>
      <c r="AN1310" s="80">
        <f t="shared" si="468"/>
        <v>5.5946847242161011E-3</v>
      </c>
      <c r="AO1310" s="80">
        <f t="shared" si="468"/>
        <v>5.5942288779216968E-3</v>
      </c>
      <c r="AP1310" s="80">
        <f t="shared" si="468"/>
        <v>5.5925569914601313E-3</v>
      </c>
      <c r="AQ1310" s="80">
        <f t="shared" si="468"/>
        <v>5.586425090611761E-3</v>
      </c>
      <c r="AR1310" s="80">
        <f t="shared" si="468"/>
        <v>5.5639354025405052E-3</v>
      </c>
      <c r="AS1310" s="80">
        <f t="shared" si="468"/>
        <v>5.4814510416755884E-3</v>
      </c>
      <c r="AT1310" s="80">
        <f t="shared" si="468"/>
        <v>5.1789273836108747E-3</v>
      </c>
      <c r="AU1310" s="80">
        <f t="shared" si="469"/>
        <v>4.0693807318081809E-3</v>
      </c>
    </row>
    <row r="1311" spans="26:48" x14ac:dyDescent="0.2">
      <c r="Z1311">
        <f t="shared" si="460"/>
        <v>0</v>
      </c>
      <c r="AA1311" s="80">
        <f t="shared" si="461"/>
        <v>3.4471155238050962E-3</v>
      </c>
      <c r="AB1311" s="80">
        <f t="shared" si="455"/>
        <v>-9999</v>
      </c>
      <c r="AC1311" s="80">
        <f t="shared" si="456"/>
        <v>0</v>
      </c>
      <c r="AD1311" s="80">
        <f t="shared" si="470"/>
        <v>-9999</v>
      </c>
      <c r="AE1311" s="80">
        <f t="shared" si="457"/>
        <v>0</v>
      </c>
      <c r="AF1311">
        <f t="shared" si="471"/>
        <v>-9999</v>
      </c>
      <c r="AG1311" s="106"/>
      <c r="AH1311">
        <f t="shared" si="462"/>
        <v>-4.7256811237064993E-4</v>
      </c>
      <c r="AI1311">
        <f t="shared" si="463"/>
        <v>1.2726506571333673</v>
      </c>
      <c r="AJ1311">
        <f t="shared" si="464"/>
        <v>-1.9192477769216735E-2</v>
      </c>
      <c r="AK1311">
        <f t="shared" si="465"/>
        <v>2.0177893546708442E-3</v>
      </c>
      <c r="AL1311">
        <f t="shared" si="466"/>
        <v>7.400504878085557E-3</v>
      </c>
      <c r="AM1311">
        <f t="shared" si="467"/>
        <v>3.7002693269247286E-3</v>
      </c>
      <c r="AN1311" s="80">
        <f t="shared" si="468"/>
        <v>5.5946847242161011E-3</v>
      </c>
      <c r="AO1311" s="80">
        <f t="shared" si="468"/>
        <v>5.5942288779216968E-3</v>
      </c>
      <c r="AP1311" s="80">
        <f t="shared" si="468"/>
        <v>5.5925569914601313E-3</v>
      </c>
      <c r="AQ1311" s="80">
        <f t="shared" si="468"/>
        <v>5.586425090611761E-3</v>
      </c>
      <c r="AR1311" s="80">
        <f t="shared" si="468"/>
        <v>5.5639354025405052E-3</v>
      </c>
      <c r="AS1311" s="80">
        <f t="shared" si="468"/>
        <v>5.4814510416755884E-3</v>
      </c>
      <c r="AT1311" s="80">
        <f t="shared" si="468"/>
        <v>5.1789273836108747E-3</v>
      </c>
      <c r="AU1311" s="80">
        <f t="shared" si="469"/>
        <v>4.0693807318081809E-3</v>
      </c>
    </row>
    <row r="1312" spans="26:48" x14ac:dyDescent="0.2">
      <c r="Z1312">
        <f t="shared" si="460"/>
        <v>0</v>
      </c>
      <c r="AA1312" s="80">
        <f t="shared" si="461"/>
        <v>3.4471155238050962E-3</v>
      </c>
      <c r="AB1312" s="80">
        <f t="shared" si="455"/>
        <v>-9999</v>
      </c>
      <c r="AC1312" s="80">
        <f t="shared" si="456"/>
        <v>0</v>
      </c>
      <c r="AD1312" s="80">
        <f t="shared" si="470"/>
        <v>-9999</v>
      </c>
      <c r="AE1312" s="80">
        <f t="shared" si="457"/>
        <v>0</v>
      </c>
      <c r="AF1312">
        <f t="shared" si="471"/>
        <v>-9999</v>
      </c>
      <c r="AG1312" s="106"/>
      <c r="AH1312">
        <f t="shared" si="462"/>
        <v>-4.7256811237064993E-4</v>
      </c>
      <c r="AI1312">
        <f t="shared" si="463"/>
        <v>1.2726506571333673</v>
      </c>
      <c r="AJ1312">
        <f t="shared" si="464"/>
        <v>-1.9192477769216735E-2</v>
      </c>
      <c r="AK1312">
        <f t="shared" si="465"/>
        <v>2.0177893546708442E-3</v>
      </c>
      <c r="AL1312">
        <f t="shared" si="466"/>
        <v>7.400504878085557E-3</v>
      </c>
      <c r="AM1312">
        <f t="shared" si="467"/>
        <v>3.7002693269247286E-3</v>
      </c>
      <c r="AN1312" s="80">
        <f t="shared" si="468"/>
        <v>5.5946847242161011E-3</v>
      </c>
      <c r="AO1312" s="80">
        <f t="shared" si="468"/>
        <v>5.5942288779216968E-3</v>
      </c>
      <c r="AP1312" s="80">
        <f t="shared" si="468"/>
        <v>5.5925569914601313E-3</v>
      </c>
      <c r="AQ1312" s="80">
        <f t="shared" si="468"/>
        <v>5.586425090611761E-3</v>
      </c>
      <c r="AR1312" s="80">
        <f t="shared" si="468"/>
        <v>5.5639354025405052E-3</v>
      </c>
      <c r="AS1312" s="80">
        <f t="shared" si="468"/>
        <v>5.4814510416755884E-3</v>
      </c>
      <c r="AT1312" s="80">
        <f t="shared" si="468"/>
        <v>5.1789273836108747E-3</v>
      </c>
      <c r="AU1312" s="80">
        <f t="shared" si="469"/>
        <v>4.0693807318081809E-3</v>
      </c>
    </row>
    <row r="1313" spans="26:64" x14ac:dyDescent="0.2">
      <c r="Z1313">
        <f t="shared" si="460"/>
        <v>0</v>
      </c>
      <c r="AA1313" s="80">
        <f t="shared" si="461"/>
        <v>3.4471155238050962E-3</v>
      </c>
      <c r="AB1313" s="80">
        <f t="shared" si="455"/>
        <v>-9999</v>
      </c>
      <c r="AC1313" s="80">
        <f t="shared" si="456"/>
        <v>0</v>
      </c>
      <c r="AD1313" s="80">
        <f t="shared" si="470"/>
        <v>-9999</v>
      </c>
      <c r="AE1313" s="80">
        <f t="shared" si="457"/>
        <v>0</v>
      </c>
      <c r="AF1313">
        <f t="shared" si="471"/>
        <v>-9999</v>
      </c>
      <c r="AG1313" s="106"/>
      <c r="AH1313">
        <f t="shared" si="462"/>
        <v>-4.7256811237064993E-4</v>
      </c>
      <c r="AI1313">
        <f t="shared" si="463"/>
        <v>1.2726506571333673</v>
      </c>
      <c r="AJ1313">
        <f t="shared" si="464"/>
        <v>-1.9192477769216735E-2</v>
      </c>
      <c r="AK1313">
        <f t="shared" si="465"/>
        <v>2.0177893546708442E-3</v>
      </c>
      <c r="AL1313">
        <f t="shared" si="466"/>
        <v>7.400504878085557E-3</v>
      </c>
      <c r="AM1313">
        <f t="shared" si="467"/>
        <v>3.7002693269247286E-3</v>
      </c>
      <c r="AN1313" s="80">
        <f t="shared" ref="AN1313:AT1328" si="472">$AU1313+$AB$7*SIN(AO1313)</f>
        <v>5.5946847242161011E-3</v>
      </c>
      <c r="AO1313" s="80">
        <f t="shared" si="472"/>
        <v>5.5942288779216968E-3</v>
      </c>
      <c r="AP1313" s="80">
        <f t="shared" si="472"/>
        <v>5.5925569914601313E-3</v>
      </c>
      <c r="AQ1313" s="80">
        <f t="shared" si="472"/>
        <v>5.586425090611761E-3</v>
      </c>
      <c r="AR1313" s="80">
        <f t="shared" si="472"/>
        <v>5.5639354025405052E-3</v>
      </c>
      <c r="AS1313" s="80">
        <f t="shared" si="472"/>
        <v>5.4814510416755884E-3</v>
      </c>
      <c r="AT1313" s="80">
        <f t="shared" si="472"/>
        <v>5.1789273836108747E-3</v>
      </c>
      <c r="AU1313" s="80">
        <f t="shared" si="469"/>
        <v>4.0693807318081809E-3</v>
      </c>
    </row>
    <row r="1314" spans="26:64" x14ac:dyDescent="0.2">
      <c r="Z1314">
        <f t="shared" si="460"/>
        <v>0</v>
      </c>
      <c r="AA1314" s="80">
        <f t="shared" si="461"/>
        <v>3.4471155238050962E-3</v>
      </c>
      <c r="AB1314" s="80">
        <f t="shared" si="455"/>
        <v>-9999</v>
      </c>
      <c r="AC1314" s="80">
        <f t="shared" si="456"/>
        <v>0</v>
      </c>
      <c r="AD1314" s="80">
        <f t="shared" si="470"/>
        <v>-9999</v>
      </c>
      <c r="AE1314" s="80">
        <f t="shared" si="457"/>
        <v>0</v>
      </c>
      <c r="AF1314">
        <f t="shared" si="471"/>
        <v>-9999</v>
      </c>
      <c r="AG1314" s="106"/>
      <c r="AH1314">
        <f t="shared" si="462"/>
        <v>-4.7256811237064993E-4</v>
      </c>
      <c r="AI1314">
        <f t="shared" si="463"/>
        <v>1.2726506571333673</v>
      </c>
      <c r="AJ1314">
        <f t="shared" si="464"/>
        <v>-1.9192477769216735E-2</v>
      </c>
      <c r="AK1314">
        <f t="shared" si="465"/>
        <v>2.0177893546708442E-3</v>
      </c>
      <c r="AL1314">
        <f t="shared" si="466"/>
        <v>7.400504878085557E-3</v>
      </c>
      <c r="AM1314">
        <f t="shared" si="467"/>
        <v>3.7002693269247286E-3</v>
      </c>
      <c r="AN1314" s="80">
        <f t="shared" si="472"/>
        <v>5.5946847242161011E-3</v>
      </c>
      <c r="AO1314" s="80">
        <f t="shared" si="472"/>
        <v>5.5942288779216968E-3</v>
      </c>
      <c r="AP1314" s="80">
        <f t="shared" si="472"/>
        <v>5.5925569914601313E-3</v>
      </c>
      <c r="AQ1314" s="80">
        <f t="shared" si="472"/>
        <v>5.586425090611761E-3</v>
      </c>
      <c r="AR1314" s="80">
        <f t="shared" si="472"/>
        <v>5.5639354025405052E-3</v>
      </c>
      <c r="AS1314" s="80">
        <f t="shared" si="472"/>
        <v>5.4814510416755884E-3</v>
      </c>
      <c r="AT1314" s="80">
        <f t="shared" si="472"/>
        <v>5.1789273836108747E-3</v>
      </c>
      <c r="AU1314" s="80">
        <f t="shared" si="469"/>
        <v>4.0693807318081809E-3</v>
      </c>
    </row>
    <row r="1315" spans="26:64" x14ac:dyDescent="0.2">
      <c r="Z1315">
        <f t="shared" si="460"/>
        <v>0</v>
      </c>
      <c r="AA1315" s="80">
        <f t="shared" si="461"/>
        <v>3.4471155238050962E-3</v>
      </c>
      <c r="AB1315" s="80">
        <f t="shared" ref="AB1315:AB1362" si="473">IF(S1315&lt;&gt;0,G1315-AH1315, -9999)</f>
        <v>-9999</v>
      </c>
      <c r="AC1315" s="80">
        <f t="shared" ref="AC1315:AC1378" si="474">+G1315-P1315</f>
        <v>0</v>
      </c>
      <c r="AD1315" s="80">
        <f t="shared" si="470"/>
        <v>-9999</v>
      </c>
      <c r="AE1315" s="80">
        <f t="shared" ref="AE1315:AE1378" si="475">+(G1315-AA1315)^2*S1315</f>
        <v>0</v>
      </c>
      <c r="AF1315">
        <f t="shared" si="471"/>
        <v>-9999</v>
      </c>
      <c r="AG1315" s="106"/>
      <c r="AH1315">
        <f t="shared" si="462"/>
        <v>-4.7256811237064993E-4</v>
      </c>
      <c r="AI1315">
        <f t="shared" si="463"/>
        <v>1.2726506571333673</v>
      </c>
      <c r="AJ1315">
        <f t="shared" si="464"/>
        <v>-1.9192477769216735E-2</v>
      </c>
      <c r="AK1315">
        <f t="shared" si="465"/>
        <v>2.0177893546708442E-3</v>
      </c>
      <c r="AL1315">
        <f t="shared" si="466"/>
        <v>7.400504878085557E-3</v>
      </c>
      <c r="AM1315">
        <f t="shared" si="467"/>
        <v>3.7002693269247286E-3</v>
      </c>
      <c r="AN1315" s="80">
        <f t="shared" si="472"/>
        <v>5.5946847242161011E-3</v>
      </c>
      <c r="AO1315" s="80">
        <f t="shared" si="472"/>
        <v>5.5942288779216968E-3</v>
      </c>
      <c r="AP1315" s="80">
        <f t="shared" si="472"/>
        <v>5.5925569914601313E-3</v>
      </c>
      <c r="AQ1315" s="80">
        <f t="shared" si="472"/>
        <v>5.586425090611761E-3</v>
      </c>
      <c r="AR1315" s="80">
        <f t="shared" si="472"/>
        <v>5.5639354025405052E-3</v>
      </c>
      <c r="AS1315" s="80">
        <f t="shared" si="472"/>
        <v>5.4814510416755884E-3</v>
      </c>
      <c r="AT1315" s="80">
        <f t="shared" si="472"/>
        <v>5.1789273836108747E-3</v>
      </c>
      <c r="AU1315" s="80">
        <f t="shared" si="469"/>
        <v>4.0693807318081809E-3</v>
      </c>
    </row>
    <row r="1316" spans="26:64" x14ac:dyDescent="0.2">
      <c r="Z1316">
        <f t="shared" si="460"/>
        <v>0</v>
      </c>
      <c r="AA1316" s="80">
        <f t="shared" si="461"/>
        <v>3.4471155238050962E-3</v>
      </c>
      <c r="AB1316" s="80">
        <f t="shared" si="473"/>
        <v>-9999</v>
      </c>
      <c r="AC1316" s="80">
        <f t="shared" si="474"/>
        <v>0</v>
      </c>
      <c r="AD1316" s="80">
        <f t="shared" si="470"/>
        <v>-9999</v>
      </c>
      <c r="AE1316" s="80">
        <f t="shared" si="475"/>
        <v>0</v>
      </c>
      <c r="AF1316">
        <f t="shared" si="471"/>
        <v>-9999</v>
      </c>
      <c r="AG1316" s="106"/>
      <c r="AH1316">
        <f t="shared" si="462"/>
        <v>-4.7256811237064993E-4</v>
      </c>
      <c r="AI1316">
        <f t="shared" si="463"/>
        <v>1.2726506571333673</v>
      </c>
      <c r="AJ1316">
        <f t="shared" si="464"/>
        <v>-1.9192477769216735E-2</v>
      </c>
      <c r="AK1316">
        <f t="shared" si="465"/>
        <v>2.0177893546708442E-3</v>
      </c>
      <c r="AL1316">
        <f t="shared" si="466"/>
        <v>7.400504878085557E-3</v>
      </c>
      <c r="AM1316">
        <f t="shared" si="467"/>
        <v>3.7002693269247286E-3</v>
      </c>
      <c r="AN1316" s="80">
        <f t="shared" si="472"/>
        <v>5.5946847242161011E-3</v>
      </c>
      <c r="AO1316" s="80">
        <f t="shared" si="472"/>
        <v>5.5942288779216968E-3</v>
      </c>
      <c r="AP1316" s="80">
        <f t="shared" si="472"/>
        <v>5.5925569914601313E-3</v>
      </c>
      <c r="AQ1316" s="80">
        <f t="shared" si="472"/>
        <v>5.586425090611761E-3</v>
      </c>
      <c r="AR1316" s="80">
        <f t="shared" si="472"/>
        <v>5.5639354025405052E-3</v>
      </c>
      <c r="AS1316" s="80">
        <f t="shared" si="472"/>
        <v>5.4814510416755884E-3</v>
      </c>
      <c r="AT1316" s="80">
        <f t="shared" si="472"/>
        <v>5.1789273836108747E-3</v>
      </c>
      <c r="AU1316" s="80">
        <f t="shared" si="469"/>
        <v>4.0693807318081809E-3</v>
      </c>
    </row>
    <row r="1317" spans="26:64" x14ac:dyDescent="0.2">
      <c r="Z1317">
        <f t="shared" si="460"/>
        <v>0</v>
      </c>
      <c r="AA1317" s="80">
        <f t="shared" si="461"/>
        <v>3.4471155238050962E-3</v>
      </c>
      <c r="AB1317" s="80">
        <f t="shared" si="473"/>
        <v>-9999</v>
      </c>
      <c r="AC1317" s="80">
        <f t="shared" si="474"/>
        <v>0</v>
      </c>
      <c r="AD1317" s="80">
        <f t="shared" si="470"/>
        <v>-9999</v>
      </c>
      <c r="AE1317" s="80">
        <f t="shared" si="475"/>
        <v>0</v>
      </c>
      <c r="AF1317">
        <f t="shared" si="471"/>
        <v>-9999</v>
      </c>
      <c r="AG1317" s="106"/>
      <c r="AH1317">
        <f t="shared" si="462"/>
        <v>-4.7256811237064993E-4</v>
      </c>
      <c r="AI1317">
        <f t="shared" si="463"/>
        <v>1.2726506571333673</v>
      </c>
      <c r="AJ1317">
        <f t="shared" si="464"/>
        <v>-1.9192477769216735E-2</v>
      </c>
      <c r="AK1317">
        <f t="shared" si="465"/>
        <v>2.0177893546708442E-3</v>
      </c>
      <c r="AL1317">
        <f t="shared" si="466"/>
        <v>7.400504878085557E-3</v>
      </c>
      <c r="AM1317">
        <f t="shared" si="467"/>
        <v>3.7002693269247286E-3</v>
      </c>
      <c r="AN1317" s="80">
        <f t="shared" si="472"/>
        <v>5.5946847242161011E-3</v>
      </c>
      <c r="AO1317" s="80">
        <f t="shared" si="472"/>
        <v>5.5942288779216968E-3</v>
      </c>
      <c r="AP1317" s="80">
        <f t="shared" si="472"/>
        <v>5.5925569914601313E-3</v>
      </c>
      <c r="AQ1317" s="80">
        <f t="shared" si="472"/>
        <v>5.586425090611761E-3</v>
      </c>
      <c r="AR1317" s="80">
        <f t="shared" si="472"/>
        <v>5.5639354025405052E-3</v>
      </c>
      <c r="AS1317" s="80">
        <f t="shared" si="472"/>
        <v>5.4814510416755884E-3</v>
      </c>
      <c r="AT1317" s="80">
        <f t="shared" si="472"/>
        <v>5.1789273836108747E-3</v>
      </c>
      <c r="AU1317" s="80">
        <f t="shared" si="469"/>
        <v>4.0693807318081809E-3</v>
      </c>
    </row>
    <row r="1318" spans="26:64" x14ac:dyDescent="0.2">
      <c r="Z1318">
        <f t="shared" si="460"/>
        <v>0</v>
      </c>
      <c r="AA1318" s="80">
        <f t="shared" si="461"/>
        <v>3.4471155238050962E-3</v>
      </c>
      <c r="AB1318" s="80">
        <f t="shared" si="473"/>
        <v>-9999</v>
      </c>
      <c r="AC1318" s="80">
        <f t="shared" si="474"/>
        <v>0</v>
      </c>
      <c r="AD1318" s="80">
        <f t="shared" si="470"/>
        <v>-9999</v>
      </c>
      <c r="AE1318" s="80">
        <f t="shared" si="475"/>
        <v>0</v>
      </c>
      <c r="AF1318">
        <f t="shared" si="471"/>
        <v>-9999</v>
      </c>
      <c r="AG1318" s="106"/>
      <c r="AH1318">
        <f t="shared" si="462"/>
        <v>-4.7256811237064993E-4</v>
      </c>
      <c r="AI1318">
        <f t="shared" si="463"/>
        <v>1.2726506571333673</v>
      </c>
      <c r="AJ1318">
        <f t="shared" si="464"/>
        <v>-1.9192477769216735E-2</v>
      </c>
      <c r="AK1318">
        <f t="shared" si="465"/>
        <v>2.0177893546708442E-3</v>
      </c>
      <c r="AL1318">
        <f t="shared" si="466"/>
        <v>7.400504878085557E-3</v>
      </c>
      <c r="AM1318">
        <f t="shared" si="467"/>
        <v>3.7002693269247286E-3</v>
      </c>
      <c r="AN1318" s="80">
        <f t="shared" si="472"/>
        <v>5.5946847242161011E-3</v>
      </c>
      <c r="AO1318" s="80">
        <f t="shared" si="472"/>
        <v>5.5942288779216968E-3</v>
      </c>
      <c r="AP1318" s="80">
        <f t="shared" si="472"/>
        <v>5.5925569914601313E-3</v>
      </c>
      <c r="AQ1318" s="80">
        <f t="shared" si="472"/>
        <v>5.586425090611761E-3</v>
      </c>
      <c r="AR1318" s="80">
        <f t="shared" si="472"/>
        <v>5.5639354025405052E-3</v>
      </c>
      <c r="AS1318" s="80">
        <f t="shared" si="472"/>
        <v>5.4814510416755884E-3</v>
      </c>
      <c r="AT1318" s="80">
        <f t="shared" si="472"/>
        <v>5.1789273836108747E-3</v>
      </c>
      <c r="AU1318" s="80">
        <f t="shared" si="469"/>
        <v>4.0693807318081809E-3</v>
      </c>
    </row>
    <row r="1319" spans="26:64" x14ac:dyDescent="0.2">
      <c r="Z1319">
        <f t="shared" si="460"/>
        <v>0</v>
      </c>
      <c r="AA1319" s="80">
        <f t="shared" si="461"/>
        <v>3.4471155238050962E-3</v>
      </c>
      <c r="AB1319" s="80">
        <f t="shared" si="473"/>
        <v>-9999</v>
      </c>
      <c r="AC1319" s="80">
        <f t="shared" si="474"/>
        <v>0</v>
      </c>
      <c r="AD1319" s="80">
        <f t="shared" si="470"/>
        <v>-9999</v>
      </c>
      <c r="AE1319" s="80">
        <f t="shared" si="475"/>
        <v>0</v>
      </c>
      <c r="AF1319">
        <f t="shared" si="471"/>
        <v>-9999</v>
      </c>
      <c r="AG1319" s="106"/>
      <c r="AH1319">
        <f t="shared" si="462"/>
        <v>-4.7256811237064993E-4</v>
      </c>
      <c r="AI1319">
        <f t="shared" si="463"/>
        <v>1.2726506571333673</v>
      </c>
      <c r="AJ1319">
        <f t="shared" si="464"/>
        <v>-1.9192477769216735E-2</v>
      </c>
      <c r="AK1319">
        <f t="shared" si="465"/>
        <v>2.0177893546708442E-3</v>
      </c>
      <c r="AL1319">
        <f t="shared" si="466"/>
        <v>7.400504878085557E-3</v>
      </c>
      <c r="AM1319">
        <f t="shared" si="467"/>
        <v>3.7002693269247286E-3</v>
      </c>
      <c r="AN1319" s="80">
        <f t="shared" si="472"/>
        <v>5.5946847242161011E-3</v>
      </c>
      <c r="AO1319" s="80">
        <f t="shared" si="472"/>
        <v>5.5942288779216968E-3</v>
      </c>
      <c r="AP1319" s="80">
        <f t="shared" si="472"/>
        <v>5.5925569914601313E-3</v>
      </c>
      <c r="AQ1319" s="80">
        <f t="shared" si="472"/>
        <v>5.586425090611761E-3</v>
      </c>
      <c r="AR1319" s="80">
        <f t="shared" si="472"/>
        <v>5.5639354025405052E-3</v>
      </c>
      <c r="AS1319" s="80">
        <f t="shared" si="472"/>
        <v>5.4814510416755884E-3</v>
      </c>
      <c r="AT1319" s="80">
        <f t="shared" si="472"/>
        <v>5.1789273836108747E-3</v>
      </c>
      <c r="AU1319" s="80">
        <f t="shared" si="469"/>
        <v>4.0693807318081809E-3</v>
      </c>
    </row>
    <row r="1320" spans="26:64" x14ac:dyDescent="0.2">
      <c r="Z1320">
        <f t="shared" si="460"/>
        <v>0</v>
      </c>
      <c r="AA1320" s="80">
        <f t="shared" si="461"/>
        <v>3.4471155238050962E-3</v>
      </c>
      <c r="AB1320" s="80">
        <f t="shared" si="473"/>
        <v>-9999</v>
      </c>
      <c r="AC1320" s="80">
        <f t="shared" si="474"/>
        <v>0</v>
      </c>
      <c r="AD1320" s="80">
        <f t="shared" si="470"/>
        <v>-9999</v>
      </c>
      <c r="AE1320" s="80">
        <f t="shared" si="475"/>
        <v>0</v>
      </c>
      <c r="AF1320">
        <f t="shared" si="471"/>
        <v>-9999</v>
      </c>
      <c r="AG1320" s="106"/>
      <c r="AH1320">
        <f t="shared" si="462"/>
        <v>-4.7256811237064993E-4</v>
      </c>
      <c r="AI1320">
        <f t="shared" si="463"/>
        <v>1.2726506571333673</v>
      </c>
      <c r="AJ1320">
        <f t="shared" si="464"/>
        <v>-1.9192477769216735E-2</v>
      </c>
      <c r="AK1320">
        <f t="shared" si="465"/>
        <v>2.0177893546708442E-3</v>
      </c>
      <c r="AL1320">
        <f t="shared" si="466"/>
        <v>7.400504878085557E-3</v>
      </c>
      <c r="AM1320">
        <f t="shared" si="467"/>
        <v>3.7002693269247286E-3</v>
      </c>
      <c r="AN1320" s="80">
        <f t="shared" si="472"/>
        <v>5.5946847242161011E-3</v>
      </c>
      <c r="AO1320" s="80">
        <f t="shared" si="472"/>
        <v>5.5942288779216968E-3</v>
      </c>
      <c r="AP1320" s="80">
        <f t="shared" si="472"/>
        <v>5.5925569914601313E-3</v>
      </c>
      <c r="AQ1320" s="80">
        <f t="shared" si="472"/>
        <v>5.586425090611761E-3</v>
      </c>
      <c r="AR1320" s="80">
        <f t="shared" si="472"/>
        <v>5.5639354025405052E-3</v>
      </c>
      <c r="AS1320" s="80">
        <f t="shared" si="472"/>
        <v>5.4814510416755884E-3</v>
      </c>
      <c r="AT1320" s="80">
        <f t="shared" si="472"/>
        <v>5.1789273836108747E-3</v>
      </c>
      <c r="AU1320" s="80">
        <f t="shared" si="469"/>
        <v>4.0693807318081809E-3</v>
      </c>
    </row>
    <row r="1321" spans="26:64" x14ac:dyDescent="0.2">
      <c r="Z1321">
        <f t="shared" si="460"/>
        <v>0</v>
      </c>
      <c r="AA1321" s="80">
        <f t="shared" si="461"/>
        <v>3.4471155238050962E-3</v>
      </c>
      <c r="AB1321" s="80">
        <f t="shared" si="473"/>
        <v>-9999</v>
      </c>
      <c r="AC1321" s="80">
        <f t="shared" si="474"/>
        <v>0</v>
      </c>
      <c r="AD1321" s="80">
        <f t="shared" si="470"/>
        <v>-9999</v>
      </c>
      <c r="AE1321" s="80">
        <f t="shared" si="475"/>
        <v>0</v>
      </c>
      <c r="AF1321">
        <f t="shared" si="471"/>
        <v>-9999</v>
      </c>
      <c r="AG1321" s="106"/>
      <c r="AH1321">
        <f t="shared" si="462"/>
        <v>-4.7256811237064993E-4</v>
      </c>
      <c r="AI1321">
        <f t="shared" si="463"/>
        <v>1.2726506571333673</v>
      </c>
      <c r="AJ1321">
        <f t="shared" si="464"/>
        <v>-1.9192477769216735E-2</v>
      </c>
      <c r="AK1321">
        <f t="shared" si="465"/>
        <v>2.0177893546708442E-3</v>
      </c>
      <c r="AL1321">
        <f t="shared" si="466"/>
        <v>7.400504878085557E-3</v>
      </c>
      <c r="AM1321">
        <f t="shared" si="467"/>
        <v>3.7002693269247286E-3</v>
      </c>
      <c r="AN1321" s="80">
        <f t="shared" si="472"/>
        <v>5.5946847242161011E-3</v>
      </c>
      <c r="AO1321" s="80">
        <f t="shared" si="472"/>
        <v>5.5942288779216968E-3</v>
      </c>
      <c r="AP1321" s="80">
        <f t="shared" si="472"/>
        <v>5.5925569914601313E-3</v>
      </c>
      <c r="AQ1321" s="80">
        <f t="shared" si="472"/>
        <v>5.586425090611761E-3</v>
      </c>
      <c r="AR1321" s="80">
        <f t="shared" si="472"/>
        <v>5.5639354025405052E-3</v>
      </c>
      <c r="AS1321" s="80">
        <f t="shared" si="472"/>
        <v>5.4814510416755884E-3</v>
      </c>
      <c r="AT1321" s="80">
        <f t="shared" si="472"/>
        <v>5.1789273836108747E-3</v>
      </c>
      <c r="AU1321" s="80">
        <f t="shared" si="469"/>
        <v>4.0693807318081809E-3</v>
      </c>
      <c r="AV1321" s="80"/>
      <c r="AW1321" s="80"/>
      <c r="AX1321" s="80"/>
      <c r="AY1321" s="80"/>
      <c r="AZ1321" s="80"/>
      <c r="BA1321" s="80"/>
      <c r="BB1321" s="80"/>
      <c r="BC1321" s="80"/>
      <c r="BD1321" s="80"/>
      <c r="BE1321" s="80"/>
      <c r="BF1321" s="80"/>
      <c r="BG1321" s="80"/>
      <c r="BH1321" s="80"/>
      <c r="BI1321" s="80"/>
      <c r="BJ1321" s="80"/>
      <c r="BK1321" s="80"/>
      <c r="BL1321" s="80"/>
    </row>
    <row r="1322" spans="26:64" x14ac:dyDescent="0.2">
      <c r="Z1322">
        <f t="shared" si="460"/>
        <v>0</v>
      </c>
      <c r="AA1322" s="80">
        <f t="shared" si="461"/>
        <v>3.4471155238050962E-3</v>
      </c>
      <c r="AB1322" s="80">
        <f t="shared" si="473"/>
        <v>-9999</v>
      </c>
      <c r="AC1322" s="80">
        <f t="shared" si="474"/>
        <v>0</v>
      </c>
      <c r="AD1322" s="80">
        <f t="shared" si="470"/>
        <v>-9999</v>
      </c>
      <c r="AE1322" s="80">
        <f t="shared" si="475"/>
        <v>0</v>
      </c>
      <c r="AF1322">
        <f t="shared" si="471"/>
        <v>-9999</v>
      </c>
      <c r="AG1322" s="106"/>
      <c r="AH1322">
        <f t="shared" si="462"/>
        <v>-4.7256811237064993E-4</v>
      </c>
      <c r="AI1322">
        <f t="shared" si="463"/>
        <v>1.2726506571333673</v>
      </c>
      <c r="AJ1322">
        <f t="shared" si="464"/>
        <v>-1.9192477769216735E-2</v>
      </c>
      <c r="AK1322">
        <f t="shared" si="465"/>
        <v>2.0177893546708442E-3</v>
      </c>
      <c r="AL1322">
        <f t="shared" si="466"/>
        <v>7.400504878085557E-3</v>
      </c>
      <c r="AM1322">
        <f t="shared" si="467"/>
        <v>3.7002693269247286E-3</v>
      </c>
      <c r="AN1322" s="80">
        <f t="shared" si="472"/>
        <v>5.5946847242161011E-3</v>
      </c>
      <c r="AO1322" s="80">
        <f t="shared" si="472"/>
        <v>5.5942288779216968E-3</v>
      </c>
      <c r="AP1322" s="80">
        <f t="shared" si="472"/>
        <v>5.5925569914601313E-3</v>
      </c>
      <c r="AQ1322" s="80">
        <f t="shared" si="472"/>
        <v>5.586425090611761E-3</v>
      </c>
      <c r="AR1322" s="80">
        <f t="shared" si="472"/>
        <v>5.5639354025405052E-3</v>
      </c>
      <c r="AS1322" s="80">
        <f t="shared" si="472"/>
        <v>5.4814510416755884E-3</v>
      </c>
      <c r="AT1322" s="80">
        <f t="shared" si="472"/>
        <v>5.1789273836108747E-3</v>
      </c>
      <c r="AU1322" s="80">
        <f t="shared" si="469"/>
        <v>4.0693807318081809E-3</v>
      </c>
    </row>
    <row r="1323" spans="26:64" x14ac:dyDescent="0.2">
      <c r="Z1323">
        <f t="shared" si="460"/>
        <v>0</v>
      </c>
      <c r="AA1323" s="80">
        <f t="shared" si="461"/>
        <v>3.4471155238050962E-3</v>
      </c>
      <c r="AB1323" s="80">
        <f t="shared" si="473"/>
        <v>-9999</v>
      </c>
      <c r="AC1323" s="80">
        <f t="shared" si="474"/>
        <v>0</v>
      </c>
      <c r="AD1323" s="80">
        <f t="shared" si="470"/>
        <v>-9999</v>
      </c>
      <c r="AE1323" s="80">
        <f t="shared" si="475"/>
        <v>0</v>
      </c>
      <c r="AF1323">
        <f t="shared" si="471"/>
        <v>-9999</v>
      </c>
      <c r="AG1323" s="106"/>
      <c r="AH1323">
        <f t="shared" si="462"/>
        <v>-4.7256811237064993E-4</v>
      </c>
      <c r="AI1323">
        <f t="shared" si="463"/>
        <v>1.2726506571333673</v>
      </c>
      <c r="AJ1323">
        <f t="shared" si="464"/>
        <v>-1.9192477769216735E-2</v>
      </c>
      <c r="AK1323">
        <f t="shared" si="465"/>
        <v>2.0177893546708442E-3</v>
      </c>
      <c r="AL1323">
        <f t="shared" si="466"/>
        <v>7.400504878085557E-3</v>
      </c>
      <c r="AM1323">
        <f t="shared" si="467"/>
        <v>3.7002693269247286E-3</v>
      </c>
      <c r="AN1323" s="80">
        <f t="shared" si="472"/>
        <v>5.5946847242161011E-3</v>
      </c>
      <c r="AO1323" s="80">
        <f t="shared" si="472"/>
        <v>5.5942288779216968E-3</v>
      </c>
      <c r="AP1323" s="80">
        <f t="shared" si="472"/>
        <v>5.5925569914601313E-3</v>
      </c>
      <c r="AQ1323" s="80">
        <f t="shared" si="472"/>
        <v>5.586425090611761E-3</v>
      </c>
      <c r="AR1323" s="80">
        <f t="shared" si="472"/>
        <v>5.5639354025405052E-3</v>
      </c>
      <c r="AS1323" s="80">
        <f t="shared" si="472"/>
        <v>5.4814510416755884E-3</v>
      </c>
      <c r="AT1323" s="80">
        <f t="shared" si="472"/>
        <v>5.1789273836108747E-3</v>
      </c>
      <c r="AU1323" s="80">
        <f t="shared" si="469"/>
        <v>4.0693807318081809E-3</v>
      </c>
      <c r="AV1323" s="80"/>
      <c r="AW1323" s="80"/>
      <c r="AX1323" s="80"/>
      <c r="AY1323" s="80"/>
      <c r="AZ1323" s="80"/>
      <c r="BA1323" s="80"/>
      <c r="BB1323" s="80"/>
      <c r="BC1323" s="80"/>
      <c r="BD1323" s="80"/>
      <c r="BE1323" s="80"/>
      <c r="BF1323" s="80"/>
      <c r="BG1323" s="80"/>
      <c r="BH1323" s="80"/>
      <c r="BI1323" s="80"/>
      <c r="BJ1323" s="80"/>
      <c r="BK1323" s="80"/>
      <c r="BL1323" s="80"/>
    </row>
    <row r="1324" spans="26:64" x14ac:dyDescent="0.2">
      <c r="Z1324">
        <f t="shared" si="460"/>
        <v>0</v>
      </c>
      <c r="AA1324" s="80">
        <f t="shared" si="461"/>
        <v>3.4471155238050962E-3</v>
      </c>
      <c r="AB1324" s="80">
        <f t="shared" si="473"/>
        <v>-9999</v>
      </c>
      <c r="AC1324" s="80">
        <f t="shared" si="474"/>
        <v>0</v>
      </c>
      <c r="AD1324" s="80">
        <f t="shared" si="470"/>
        <v>-9999</v>
      </c>
      <c r="AE1324" s="80">
        <f t="shared" si="475"/>
        <v>0</v>
      </c>
      <c r="AF1324">
        <f t="shared" si="471"/>
        <v>-9999</v>
      </c>
      <c r="AG1324" s="106"/>
      <c r="AH1324">
        <f t="shared" si="462"/>
        <v>-4.7256811237064993E-4</v>
      </c>
      <c r="AI1324">
        <f t="shared" si="463"/>
        <v>1.2726506571333673</v>
      </c>
      <c r="AJ1324">
        <f t="shared" si="464"/>
        <v>-1.9192477769216735E-2</v>
      </c>
      <c r="AK1324">
        <f t="shared" si="465"/>
        <v>2.0177893546708442E-3</v>
      </c>
      <c r="AL1324">
        <f t="shared" si="466"/>
        <v>7.400504878085557E-3</v>
      </c>
      <c r="AM1324">
        <f t="shared" si="467"/>
        <v>3.7002693269247286E-3</v>
      </c>
      <c r="AN1324" s="80">
        <f t="shared" si="472"/>
        <v>5.5946847242161011E-3</v>
      </c>
      <c r="AO1324" s="80">
        <f t="shared" si="472"/>
        <v>5.5942288779216968E-3</v>
      </c>
      <c r="AP1324" s="80">
        <f t="shared" si="472"/>
        <v>5.5925569914601313E-3</v>
      </c>
      <c r="AQ1324" s="80">
        <f t="shared" si="472"/>
        <v>5.586425090611761E-3</v>
      </c>
      <c r="AR1324" s="80">
        <f t="shared" si="472"/>
        <v>5.5639354025405052E-3</v>
      </c>
      <c r="AS1324" s="80">
        <f t="shared" si="472"/>
        <v>5.4814510416755884E-3</v>
      </c>
      <c r="AT1324" s="80">
        <f t="shared" si="472"/>
        <v>5.1789273836108747E-3</v>
      </c>
      <c r="AU1324" s="80">
        <f t="shared" si="469"/>
        <v>4.0693807318081809E-3</v>
      </c>
    </row>
    <row r="1325" spans="26:64" x14ac:dyDescent="0.2">
      <c r="Z1325">
        <f t="shared" si="460"/>
        <v>0</v>
      </c>
      <c r="AA1325" s="80">
        <f t="shared" si="461"/>
        <v>3.4471155238050962E-3</v>
      </c>
      <c r="AB1325" s="80">
        <f t="shared" si="473"/>
        <v>-9999</v>
      </c>
      <c r="AC1325" s="80">
        <f t="shared" si="474"/>
        <v>0</v>
      </c>
      <c r="AD1325" s="80">
        <f t="shared" si="470"/>
        <v>-9999</v>
      </c>
      <c r="AE1325" s="80">
        <f t="shared" si="475"/>
        <v>0</v>
      </c>
      <c r="AF1325">
        <f t="shared" si="471"/>
        <v>-9999</v>
      </c>
      <c r="AG1325" s="106"/>
      <c r="AH1325">
        <f t="shared" si="462"/>
        <v>-4.7256811237064993E-4</v>
      </c>
      <c r="AI1325">
        <f t="shared" si="463"/>
        <v>1.2726506571333673</v>
      </c>
      <c r="AJ1325">
        <f t="shared" si="464"/>
        <v>-1.9192477769216735E-2</v>
      </c>
      <c r="AK1325">
        <f t="shared" si="465"/>
        <v>2.0177893546708442E-3</v>
      </c>
      <c r="AL1325">
        <f t="shared" si="466"/>
        <v>7.400504878085557E-3</v>
      </c>
      <c r="AM1325">
        <f t="shared" si="467"/>
        <v>3.7002693269247286E-3</v>
      </c>
      <c r="AN1325" s="80">
        <f t="shared" si="472"/>
        <v>5.5946847242161011E-3</v>
      </c>
      <c r="AO1325" s="80">
        <f t="shared" si="472"/>
        <v>5.5942288779216968E-3</v>
      </c>
      <c r="AP1325" s="80">
        <f t="shared" si="472"/>
        <v>5.5925569914601313E-3</v>
      </c>
      <c r="AQ1325" s="80">
        <f t="shared" si="472"/>
        <v>5.586425090611761E-3</v>
      </c>
      <c r="AR1325" s="80">
        <f t="shared" si="472"/>
        <v>5.5639354025405052E-3</v>
      </c>
      <c r="AS1325" s="80">
        <f t="shared" si="472"/>
        <v>5.4814510416755884E-3</v>
      </c>
      <c r="AT1325" s="80">
        <f t="shared" si="472"/>
        <v>5.1789273836108747E-3</v>
      </c>
      <c r="AU1325" s="80">
        <f t="shared" si="469"/>
        <v>4.0693807318081809E-3</v>
      </c>
      <c r="AV1325" s="80"/>
      <c r="AW1325" s="80"/>
      <c r="AX1325" s="80"/>
      <c r="AY1325" s="80"/>
      <c r="AZ1325" s="80"/>
      <c r="BA1325" s="80"/>
      <c r="BB1325" s="80"/>
      <c r="BC1325" s="80"/>
      <c r="BD1325" s="80"/>
      <c r="BE1325" s="80"/>
      <c r="BF1325" s="80"/>
      <c r="BG1325" s="80"/>
      <c r="BH1325" s="80"/>
      <c r="BI1325" s="80"/>
      <c r="BJ1325" s="80"/>
      <c r="BK1325" s="80"/>
      <c r="BL1325" s="80"/>
    </row>
    <row r="1326" spans="26:64" x14ac:dyDescent="0.2">
      <c r="Z1326">
        <f t="shared" si="460"/>
        <v>0</v>
      </c>
      <c r="AA1326" s="80">
        <f t="shared" si="461"/>
        <v>3.4471155238050962E-3</v>
      </c>
      <c r="AB1326" s="80">
        <f t="shared" si="473"/>
        <v>-9999</v>
      </c>
      <c r="AC1326" s="80">
        <f t="shared" si="474"/>
        <v>0</v>
      </c>
      <c r="AD1326" s="80">
        <f t="shared" si="470"/>
        <v>-9999</v>
      </c>
      <c r="AE1326" s="80">
        <f t="shared" si="475"/>
        <v>0</v>
      </c>
      <c r="AF1326">
        <f t="shared" si="471"/>
        <v>-9999</v>
      </c>
      <c r="AG1326" s="106"/>
      <c r="AH1326">
        <f t="shared" si="462"/>
        <v>-4.7256811237064993E-4</v>
      </c>
      <c r="AI1326">
        <f t="shared" si="463"/>
        <v>1.2726506571333673</v>
      </c>
      <c r="AJ1326">
        <f t="shared" si="464"/>
        <v>-1.9192477769216735E-2</v>
      </c>
      <c r="AK1326">
        <f t="shared" si="465"/>
        <v>2.0177893546708442E-3</v>
      </c>
      <c r="AL1326">
        <f t="shared" si="466"/>
        <v>7.400504878085557E-3</v>
      </c>
      <c r="AM1326">
        <f t="shared" si="467"/>
        <v>3.7002693269247286E-3</v>
      </c>
      <c r="AN1326" s="80">
        <f t="shared" si="472"/>
        <v>5.5946847242161011E-3</v>
      </c>
      <c r="AO1326" s="80">
        <f t="shared" si="472"/>
        <v>5.5942288779216968E-3</v>
      </c>
      <c r="AP1326" s="80">
        <f t="shared" si="472"/>
        <v>5.5925569914601313E-3</v>
      </c>
      <c r="AQ1326" s="80">
        <f t="shared" si="472"/>
        <v>5.586425090611761E-3</v>
      </c>
      <c r="AR1326" s="80">
        <f t="shared" si="472"/>
        <v>5.5639354025405052E-3</v>
      </c>
      <c r="AS1326" s="80">
        <f t="shared" si="472"/>
        <v>5.4814510416755884E-3</v>
      </c>
      <c r="AT1326" s="80">
        <f t="shared" si="472"/>
        <v>5.1789273836108747E-3</v>
      </c>
      <c r="AU1326" s="80">
        <f t="shared" si="469"/>
        <v>4.0693807318081809E-3</v>
      </c>
    </row>
    <row r="1327" spans="26:64" x14ac:dyDescent="0.2">
      <c r="Z1327">
        <f t="shared" si="460"/>
        <v>0</v>
      </c>
      <c r="AA1327" s="80">
        <f t="shared" si="461"/>
        <v>3.4471155238050962E-3</v>
      </c>
      <c r="AB1327" s="80">
        <f t="shared" si="473"/>
        <v>-9999</v>
      </c>
      <c r="AC1327" s="80">
        <f t="shared" si="474"/>
        <v>0</v>
      </c>
      <c r="AD1327" s="80">
        <f t="shared" si="470"/>
        <v>-9999</v>
      </c>
      <c r="AE1327" s="80">
        <f t="shared" si="475"/>
        <v>0</v>
      </c>
      <c r="AF1327">
        <f t="shared" si="471"/>
        <v>-9999</v>
      </c>
      <c r="AG1327" s="106"/>
      <c r="AH1327">
        <f t="shared" si="462"/>
        <v>-4.7256811237064993E-4</v>
      </c>
      <c r="AI1327">
        <f t="shared" si="463"/>
        <v>1.2726506571333673</v>
      </c>
      <c r="AJ1327">
        <f t="shared" si="464"/>
        <v>-1.9192477769216735E-2</v>
      </c>
      <c r="AK1327">
        <f t="shared" si="465"/>
        <v>2.0177893546708442E-3</v>
      </c>
      <c r="AL1327">
        <f t="shared" si="466"/>
        <v>7.400504878085557E-3</v>
      </c>
      <c r="AM1327">
        <f t="shared" si="467"/>
        <v>3.7002693269247286E-3</v>
      </c>
      <c r="AN1327" s="80">
        <f t="shared" si="472"/>
        <v>5.5946847242161011E-3</v>
      </c>
      <c r="AO1327" s="80">
        <f t="shared" si="472"/>
        <v>5.5942288779216968E-3</v>
      </c>
      <c r="AP1327" s="80">
        <f t="shared" si="472"/>
        <v>5.5925569914601313E-3</v>
      </c>
      <c r="AQ1327" s="80">
        <f t="shared" si="472"/>
        <v>5.586425090611761E-3</v>
      </c>
      <c r="AR1327" s="80">
        <f t="shared" si="472"/>
        <v>5.5639354025405052E-3</v>
      </c>
      <c r="AS1327" s="80">
        <f t="shared" si="472"/>
        <v>5.4814510416755884E-3</v>
      </c>
      <c r="AT1327" s="80">
        <f t="shared" si="472"/>
        <v>5.1789273836108747E-3</v>
      </c>
      <c r="AU1327" s="80">
        <f t="shared" si="469"/>
        <v>4.0693807318081809E-3</v>
      </c>
    </row>
    <row r="1328" spans="26:64" x14ac:dyDescent="0.2">
      <c r="Z1328">
        <f t="shared" si="460"/>
        <v>0</v>
      </c>
      <c r="AA1328" s="80">
        <f t="shared" si="461"/>
        <v>3.4471155238050962E-3</v>
      </c>
      <c r="AB1328" s="80">
        <f t="shared" si="473"/>
        <v>-9999</v>
      </c>
      <c r="AC1328" s="80">
        <f t="shared" si="474"/>
        <v>0</v>
      </c>
      <c r="AD1328" s="80">
        <f t="shared" si="470"/>
        <v>-9999</v>
      </c>
      <c r="AE1328" s="80">
        <f t="shared" si="475"/>
        <v>0</v>
      </c>
      <c r="AF1328">
        <f t="shared" si="471"/>
        <v>-9999</v>
      </c>
      <c r="AG1328" s="106"/>
      <c r="AH1328">
        <f t="shared" si="462"/>
        <v>-4.7256811237064993E-4</v>
      </c>
      <c r="AI1328">
        <f t="shared" si="463"/>
        <v>1.2726506571333673</v>
      </c>
      <c r="AJ1328">
        <f t="shared" si="464"/>
        <v>-1.9192477769216735E-2</v>
      </c>
      <c r="AK1328">
        <f t="shared" si="465"/>
        <v>2.0177893546708442E-3</v>
      </c>
      <c r="AL1328">
        <f t="shared" si="466"/>
        <v>7.400504878085557E-3</v>
      </c>
      <c r="AM1328">
        <f t="shared" si="467"/>
        <v>3.7002693269247286E-3</v>
      </c>
      <c r="AN1328" s="80">
        <f t="shared" si="472"/>
        <v>5.5946847242161011E-3</v>
      </c>
      <c r="AO1328" s="80">
        <f t="shared" si="472"/>
        <v>5.5942288779216968E-3</v>
      </c>
      <c r="AP1328" s="80">
        <f t="shared" si="472"/>
        <v>5.5925569914601313E-3</v>
      </c>
      <c r="AQ1328" s="80">
        <f t="shared" si="472"/>
        <v>5.586425090611761E-3</v>
      </c>
      <c r="AR1328" s="80">
        <f t="shared" si="472"/>
        <v>5.5639354025405052E-3</v>
      </c>
      <c r="AS1328" s="80">
        <f t="shared" si="472"/>
        <v>5.4814510416755884E-3</v>
      </c>
      <c r="AT1328" s="80">
        <f t="shared" si="472"/>
        <v>5.1789273836108747E-3</v>
      </c>
      <c r="AU1328" s="80">
        <f t="shared" si="469"/>
        <v>4.0693807318081809E-3</v>
      </c>
    </row>
    <row r="1329" spans="26:64" x14ac:dyDescent="0.2">
      <c r="Z1329">
        <f t="shared" si="460"/>
        <v>0</v>
      </c>
      <c r="AA1329" s="80">
        <f t="shared" si="461"/>
        <v>3.4471155238050962E-3</v>
      </c>
      <c r="AB1329" s="80">
        <f t="shared" si="473"/>
        <v>-9999</v>
      </c>
      <c r="AC1329" s="80">
        <f t="shared" si="474"/>
        <v>0</v>
      </c>
      <c r="AD1329" s="80">
        <f t="shared" si="470"/>
        <v>-9999</v>
      </c>
      <c r="AE1329" s="80">
        <f t="shared" si="475"/>
        <v>0</v>
      </c>
      <c r="AF1329">
        <f t="shared" si="471"/>
        <v>-9999</v>
      </c>
      <c r="AG1329" s="106"/>
      <c r="AH1329">
        <f t="shared" si="462"/>
        <v>-4.7256811237064993E-4</v>
      </c>
      <c r="AI1329">
        <f t="shared" si="463"/>
        <v>1.2726506571333673</v>
      </c>
      <c r="AJ1329">
        <f t="shared" si="464"/>
        <v>-1.9192477769216735E-2</v>
      </c>
      <c r="AK1329">
        <f t="shared" si="465"/>
        <v>2.0177893546708442E-3</v>
      </c>
      <c r="AL1329">
        <f t="shared" si="466"/>
        <v>7.400504878085557E-3</v>
      </c>
      <c r="AM1329">
        <f t="shared" si="467"/>
        <v>3.7002693269247286E-3</v>
      </c>
      <c r="AN1329" s="80">
        <f t="shared" ref="AN1329:AT1344" si="476">$AU1329+$AB$7*SIN(AO1329)</f>
        <v>5.5946847242161011E-3</v>
      </c>
      <c r="AO1329" s="80">
        <f t="shared" si="476"/>
        <v>5.5942288779216968E-3</v>
      </c>
      <c r="AP1329" s="80">
        <f t="shared" si="476"/>
        <v>5.5925569914601313E-3</v>
      </c>
      <c r="AQ1329" s="80">
        <f t="shared" si="476"/>
        <v>5.586425090611761E-3</v>
      </c>
      <c r="AR1329" s="80">
        <f t="shared" si="476"/>
        <v>5.5639354025405052E-3</v>
      </c>
      <c r="AS1329" s="80">
        <f t="shared" si="476"/>
        <v>5.4814510416755884E-3</v>
      </c>
      <c r="AT1329" s="80">
        <f t="shared" si="476"/>
        <v>5.1789273836108747E-3</v>
      </c>
      <c r="AU1329" s="80">
        <f t="shared" si="469"/>
        <v>4.0693807318081809E-3</v>
      </c>
    </row>
    <row r="1330" spans="26:64" x14ac:dyDescent="0.2">
      <c r="Z1330">
        <f t="shared" si="460"/>
        <v>0</v>
      </c>
      <c r="AA1330" s="80">
        <f t="shared" si="461"/>
        <v>3.4471155238050962E-3</v>
      </c>
      <c r="AB1330" s="80">
        <f t="shared" si="473"/>
        <v>-9999</v>
      </c>
      <c r="AC1330" s="80">
        <f t="shared" si="474"/>
        <v>0</v>
      </c>
      <c r="AD1330" s="80">
        <f t="shared" si="470"/>
        <v>-9999</v>
      </c>
      <c r="AE1330" s="80">
        <f t="shared" si="475"/>
        <v>0</v>
      </c>
      <c r="AF1330">
        <f t="shared" si="471"/>
        <v>-9999</v>
      </c>
      <c r="AG1330" s="106"/>
      <c r="AH1330">
        <f t="shared" si="462"/>
        <v>-4.7256811237064993E-4</v>
      </c>
      <c r="AI1330">
        <f t="shared" si="463"/>
        <v>1.2726506571333673</v>
      </c>
      <c r="AJ1330">
        <f t="shared" si="464"/>
        <v>-1.9192477769216735E-2</v>
      </c>
      <c r="AK1330">
        <f t="shared" si="465"/>
        <v>2.0177893546708442E-3</v>
      </c>
      <c r="AL1330">
        <f t="shared" si="466"/>
        <v>7.400504878085557E-3</v>
      </c>
      <c r="AM1330">
        <f t="shared" si="467"/>
        <v>3.7002693269247286E-3</v>
      </c>
      <c r="AN1330" s="80">
        <f t="shared" si="476"/>
        <v>5.5946847242161011E-3</v>
      </c>
      <c r="AO1330" s="80">
        <f t="shared" si="476"/>
        <v>5.5942288779216968E-3</v>
      </c>
      <c r="AP1330" s="80">
        <f t="shared" si="476"/>
        <v>5.5925569914601313E-3</v>
      </c>
      <c r="AQ1330" s="80">
        <f t="shared" si="476"/>
        <v>5.586425090611761E-3</v>
      </c>
      <c r="AR1330" s="80">
        <f t="shared" si="476"/>
        <v>5.5639354025405052E-3</v>
      </c>
      <c r="AS1330" s="80">
        <f t="shared" si="476"/>
        <v>5.4814510416755884E-3</v>
      </c>
      <c r="AT1330" s="80">
        <f t="shared" si="476"/>
        <v>5.1789273836108747E-3</v>
      </c>
      <c r="AU1330" s="80">
        <f t="shared" si="469"/>
        <v>4.0693807318081809E-3</v>
      </c>
    </row>
    <row r="1331" spans="26:64" x14ac:dyDescent="0.2">
      <c r="Z1331">
        <f t="shared" si="460"/>
        <v>0</v>
      </c>
      <c r="AA1331" s="80">
        <f t="shared" si="461"/>
        <v>3.4471155238050962E-3</v>
      </c>
      <c r="AB1331" s="80">
        <f t="shared" si="473"/>
        <v>-9999</v>
      </c>
      <c r="AC1331" s="80">
        <f t="shared" si="474"/>
        <v>0</v>
      </c>
      <c r="AD1331" s="80">
        <f t="shared" si="470"/>
        <v>-9999</v>
      </c>
      <c r="AE1331" s="80">
        <f t="shared" si="475"/>
        <v>0</v>
      </c>
      <c r="AF1331">
        <f t="shared" si="471"/>
        <v>-9999</v>
      </c>
      <c r="AG1331" s="106"/>
      <c r="AH1331">
        <f t="shared" si="462"/>
        <v>-4.7256811237064993E-4</v>
      </c>
      <c r="AI1331">
        <f t="shared" si="463"/>
        <v>1.2726506571333673</v>
      </c>
      <c r="AJ1331">
        <f t="shared" si="464"/>
        <v>-1.9192477769216735E-2</v>
      </c>
      <c r="AK1331">
        <f t="shared" si="465"/>
        <v>2.0177893546708442E-3</v>
      </c>
      <c r="AL1331">
        <f t="shared" si="466"/>
        <v>7.400504878085557E-3</v>
      </c>
      <c r="AM1331">
        <f t="shared" si="467"/>
        <v>3.7002693269247286E-3</v>
      </c>
      <c r="AN1331" s="80">
        <f t="shared" si="476"/>
        <v>5.5946847242161011E-3</v>
      </c>
      <c r="AO1331" s="80">
        <f t="shared" si="476"/>
        <v>5.5942288779216968E-3</v>
      </c>
      <c r="AP1331" s="80">
        <f t="shared" si="476"/>
        <v>5.5925569914601313E-3</v>
      </c>
      <c r="AQ1331" s="80">
        <f t="shared" si="476"/>
        <v>5.586425090611761E-3</v>
      </c>
      <c r="AR1331" s="80">
        <f t="shared" si="476"/>
        <v>5.5639354025405052E-3</v>
      </c>
      <c r="AS1331" s="80">
        <f t="shared" si="476"/>
        <v>5.4814510416755884E-3</v>
      </c>
      <c r="AT1331" s="80">
        <f t="shared" si="476"/>
        <v>5.1789273836108747E-3</v>
      </c>
      <c r="AU1331" s="80">
        <f t="shared" si="469"/>
        <v>4.0693807318081809E-3</v>
      </c>
    </row>
    <row r="1332" spans="26:64" x14ac:dyDescent="0.2">
      <c r="Z1332">
        <f t="shared" si="460"/>
        <v>0</v>
      </c>
      <c r="AA1332" s="80">
        <f t="shared" si="461"/>
        <v>3.4471155238050962E-3</v>
      </c>
      <c r="AB1332" s="80">
        <f t="shared" si="473"/>
        <v>-9999</v>
      </c>
      <c r="AC1332" s="80">
        <f t="shared" si="474"/>
        <v>0</v>
      </c>
      <c r="AD1332" s="80">
        <f t="shared" si="470"/>
        <v>-9999</v>
      </c>
      <c r="AE1332" s="80">
        <f t="shared" si="475"/>
        <v>0</v>
      </c>
      <c r="AF1332">
        <f t="shared" si="471"/>
        <v>-9999</v>
      </c>
      <c r="AG1332" s="106"/>
      <c r="AH1332">
        <f t="shared" si="462"/>
        <v>-4.7256811237064993E-4</v>
      </c>
      <c r="AI1332">
        <f t="shared" si="463"/>
        <v>1.2726506571333673</v>
      </c>
      <c r="AJ1332">
        <f t="shared" si="464"/>
        <v>-1.9192477769216735E-2</v>
      </c>
      <c r="AK1332">
        <f t="shared" si="465"/>
        <v>2.0177893546708442E-3</v>
      </c>
      <c r="AL1332">
        <f t="shared" si="466"/>
        <v>7.400504878085557E-3</v>
      </c>
      <c r="AM1332">
        <f t="shared" si="467"/>
        <v>3.7002693269247286E-3</v>
      </c>
      <c r="AN1332" s="80">
        <f t="shared" si="476"/>
        <v>5.5946847242161011E-3</v>
      </c>
      <c r="AO1332" s="80">
        <f t="shared" si="476"/>
        <v>5.5942288779216968E-3</v>
      </c>
      <c r="AP1332" s="80">
        <f t="shared" si="476"/>
        <v>5.5925569914601313E-3</v>
      </c>
      <c r="AQ1332" s="80">
        <f t="shared" si="476"/>
        <v>5.586425090611761E-3</v>
      </c>
      <c r="AR1332" s="80">
        <f t="shared" si="476"/>
        <v>5.5639354025405052E-3</v>
      </c>
      <c r="AS1332" s="80">
        <f t="shared" si="476"/>
        <v>5.4814510416755884E-3</v>
      </c>
      <c r="AT1332" s="80">
        <f t="shared" si="476"/>
        <v>5.1789273836108747E-3</v>
      </c>
      <c r="AU1332" s="80">
        <f t="shared" si="469"/>
        <v>4.0693807318081809E-3</v>
      </c>
    </row>
    <row r="1333" spans="26:64" x14ac:dyDescent="0.2">
      <c r="Z1333">
        <f t="shared" si="460"/>
        <v>0</v>
      </c>
      <c r="AA1333" s="80">
        <f t="shared" si="461"/>
        <v>3.4471155238050962E-3</v>
      </c>
      <c r="AB1333" s="80">
        <f t="shared" si="473"/>
        <v>-9999</v>
      </c>
      <c r="AC1333" s="80">
        <f t="shared" si="474"/>
        <v>0</v>
      </c>
      <c r="AD1333" s="80">
        <f t="shared" si="470"/>
        <v>-9999</v>
      </c>
      <c r="AE1333" s="80">
        <f t="shared" si="475"/>
        <v>0</v>
      </c>
      <c r="AF1333">
        <f t="shared" si="471"/>
        <v>-9999</v>
      </c>
      <c r="AG1333" s="106"/>
      <c r="AH1333">
        <f t="shared" si="462"/>
        <v>-4.7256811237064993E-4</v>
      </c>
      <c r="AI1333">
        <f t="shared" si="463"/>
        <v>1.2726506571333673</v>
      </c>
      <c r="AJ1333">
        <f t="shared" si="464"/>
        <v>-1.9192477769216735E-2</v>
      </c>
      <c r="AK1333">
        <f t="shared" si="465"/>
        <v>2.0177893546708442E-3</v>
      </c>
      <c r="AL1333">
        <f t="shared" si="466"/>
        <v>7.400504878085557E-3</v>
      </c>
      <c r="AM1333">
        <f t="shared" si="467"/>
        <v>3.7002693269247286E-3</v>
      </c>
      <c r="AN1333" s="80">
        <f t="shared" si="476"/>
        <v>5.5946847242161011E-3</v>
      </c>
      <c r="AO1333" s="80">
        <f t="shared" si="476"/>
        <v>5.5942288779216968E-3</v>
      </c>
      <c r="AP1333" s="80">
        <f t="shared" si="476"/>
        <v>5.5925569914601313E-3</v>
      </c>
      <c r="AQ1333" s="80">
        <f t="shared" si="476"/>
        <v>5.586425090611761E-3</v>
      </c>
      <c r="AR1333" s="80">
        <f t="shared" si="476"/>
        <v>5.5639354025405052E-3</v>
      </c>
      <c r="AS1333" s="80">
        <f t="shared" si="476"/>
        <v>5.4814510416755884E-3</v>
      </c>
      <c r="AT1333" s="80">
        <f t="shared" si="476"/>
        <v>5.1789273836108747E-3</v>
      </c>
      <c r="AU1333" s="80">
        <f t="shared" si="469"/>
        <v>4.0693807318081809E-3</v>
      </c>
    </row>
    <row r="1334" spans="26:64" x14ac:dyDescent="0.2">
      <c r="Z1334">
        <f t="shared" si="460"/>
        <v>0</v>
      </c>
      <c r="AA1334" s="80">
        <f t="shared" si="461"/>
        <v>3.4471155238050962E-3</v>
      </c>
      <c r="AB1334" s="80">
        <f t="shared" si="473"/>
        <v>-9999</v>
      </c>
      <c r="AC1334" s="80">
        <f t="shared" si="474"/>
        <v>0</v>
      </c>
      <c r="AD1334" s="80">
        <f t="shared" si="470"/>
        <v>-9999</v>
      </c>
      <c r="AE1334" s="80">
        <f t="shared" si="475"/>
        <v>0</v>
      </c>
      <c r="AF1334">
        <f t="shared" si="471"/>
        <v>-9999</v>
      </c>
      <c r="AG1334" s="106"/>
      <c r="AH1334">
        <f t="shared" si="462"/>
        <v>-4.7256811237064993E-4</v>
      </c>
      <c r="AI1334">
        <f t="shared" si="463"/>
        <v>1.2726506571333673</v>
      </c>
      <c r="AJ1334">
        <f t="shared" si="464"/>
        <v>-1.9192477769216735E-2</v>
      </c>
      <c r="AK1334">
        <f t="shared" si="465"/>
        <v>2.0177893546708442E-3</v>
      </c>
      <c r="AL1334">
        <f t="shared" si="466"/>
        <v>7.400504878085557E-3</v>
      </c>
      <c r="AM1334">
        <f t="shared" si="467"/>
        <v>3.7002693269247286E-3</v>
      </c>
      <c r="AN1334" s="80">
        <f t="shared" si="476"/>
        <v>5.5946847242161011E-3</v>
      </c>
      <c r="AO1334" s="80">
        <f t="shared" si="476"/>
        <v>5.5942288779216968E-3</v>
      </c>
      <c r="AP1334" s="80">
        <f t="shared" si="476"/>
        <v>5.5925569914601313E-3</v>
      </c>
      <c r="AQ1334" s="80">
        <f t="shared" si="476"/>
        <v>5.586425090611761E-3</v>
      </c>
      <c r="AR1334" s="80">
        <f t="shared" si="476"/>
        <v>5.5639354025405052E-3</v>
      </c>
      <c r="AS1334" s="80">
        <f t="shared" si="476"/>
        <v>5.4814510416755884E-3</v>
      </c>
      <c r="AT1334" s="80">
        <f t="shared" si="476"/>
        <v>5.1789273836108747E-3</v>
      </c>
      <c r="AU1334" s="80">
        <f t="shared" si="469"/>
        <v>4.0693807318081809E-3</v>
      </c>
      <c r="AV1334" s="80"/>
    </row>
    <row r="1335" spans="26:64" x14ac:dyDescent="0.2">
      <c r="Z1335">
        <f t="shared" si="460"/>
        <v>0</v>
      </c>
      <c r="AA1335" s="80">
        <f t="shared" si="461"/>
        <v>3.4471155238050962E-3</v>
      </c>
      <c r="AB1335" s="80">
        <f t="shared" si="473"/>
        <v>-9999</v>
      </c>
      <c r="AC1335" s="80">
        <f t="shared" si="474"/>
        <v>0</v>
      </c>
      <c r="AD1335" s="80">
        <f t="shared" si="470"/>
        <v>-9999</v>
      </c>
      <c r="AE1335" s="80">
        <f t="shared" si="475"/>
        <v>0</v>
      </c>
      <c r="AF1335">
        <f t="shared" si="471"/>
        <v>-9999</v>
      </c>
      <c r="AG1335" s="106"/>
      <c r="AH1335">
        <f t="shared" si="462"/>
        <v>-4.7256811237064993E-4</v>
      </c>
      <c r="AI1335">
        <f t="shared" si="463"/>
        <v>1.2726506571333673</v>
      </c>
      <c r="AJ1335">
        <f t="shared" si="464"/>
        <v>-1.9192477769216735E-2</v>
      </c>
      <c r="AK1335">
        <f t="shared" si="465"/>
        <v>2.0177893546708442E-3</v>
      </c>
      <c r="AL1335">
        <f t="shared" si="466"/>
        <v>7.400504878085557E-3</v>
      </c>
      <c r="AM1335">
        <f t="shared" si="467"/>
        <v>3.7002693269247286E-3</v>
      </c>
      <c r="AN1335" s="80">
        <f t="shared" si="476"/>
        <v>5.5946847242161011E-3</v>
      </c>
      <c r="AO1335" s="80">
        <f t="shared" si="476"/>
        <v>5.5942288779216968E-3</v>
      </c>
      <c r="AP1335" s="80">
        <f t="shared" si="476"/>
        <v>5.5925569914601313E-3</v>
      </c>
      <c r="AQ1335" s="80">
        <f t="shared" si="476"/>
        <v>5.586425090611761E-3</v>
      </c>
      <c r="AR1335" s="80">
        <f t="shared" si="476"/>
        <v>5.5639354025405052E-3</v>
      </c>
      <c r="AS1335" s="80">
        <f t="shared" si="476"/>
        <v>5.4814510416755884E-3</v>
      </c>
      <c r="AT1335" s="80">
        <f t="shared" si="476"/>
        <v>5.1789273836108747E-3</v>
      </c>
      <c r="AU1335" s="80">
        <f t="shared" si="469"/>
        <v>4.0693807318081809E-3</v>
      </c>
    </row>
    <row r="1336" spans="26:64" x14ac:dyDescent="0.2">
      <c r="Z1336">
        <f t="shared" si="460"/>
        <v>0</v>
      </c>
      <c r="AA1336" s="80">
        <f t="shared" si="461"/>
        <v>3.4471155238050962E-3</v>
      </c>
      <c r="AB1336" s="80">
        <f t="shared" si="473"/>
        <v>-9999</v>
      </c>
      <c r="AC1336" s="80">
        <f t="shared" si="474"/>
        <v>0</v>
      </c>
      <c r="AD1336" s="80">
        <f t="shared" si="470"/>
        <v>-9999</v>
      </c>
      <c r="AE1336" s="80">
        <f t="shared" si="475"/>
        <v>0</v>
      </c>
      <c r="AF1336">
        <f t="shared" si="471"/>
        <v>-9999</v>
      </c>
      <c r="AG1336" s="106"/>
      <c r="AH1336">
        <f t="shared" si="462"/>
        <v>-4.7256811237064993E-4</v>
      </c>
      <c r="AI1336">
        <f t="shared" si="463"/>
        <v>1.2726506571333673</v>
      </c>
      <c r="AJ1336">
        <f t="shared" si="464"/>
        <v>-1.9192477769216735E-2</v>
      </c>
      <c r="AK1336">
        <f t="shared" si="465"/>
        <v>2.0177893546708442E-3</v>
      </c>
      <c r="AL1336">
        <f t="shared" si="466"/>
        <v>7.400504878085557E-3</v>
      </c>
      <c r="AM1336">
        <f t="shared" si="467"/>
        <v>3.7002693269247286E-3</v>
      </c>
      <c r="AN1336" s="80">
        <f t="shared" si="476"/>
        <v>5.5946847242161011E-3</v>
      </c>
      <c r="AO1336" s="80">
        <f t="shared" si="476"/>
        <v>5.5942288779216968E-3</v>
      </c>
      <c r="AP1336" s="80">
        <f t="shared" si="476"/>
        <v>5.5925569914601313E-3</v>
      </c>
      <c r="AQ1336" s="80">
        <f t="shared" si="476"/>
        <v>5.586425090611761E-3</v>
      </c>
      <c r="AR1336" s="80">
        <f t="shared" si="476"/>
        <v>5.5639354025405052E-3</v>
      </c>
      <c r="AS1336" s="80">
        <f t="shared" si="476"/>
        <v>5.4814510416755884E-3</v>
      </c>
      <c r="AT1336" s="80">
        <f t="shared" si="476"/>
        <v>5.1789273836108747E-3</v>
      </c>
      <c r="AU1336" s="80">
        <f t="shared" si="469"/>
        <v>4.0693807318081809E-3</v>
      </c>
      <c r="AV1336" s="80"/>
    </row>
    <row r="1337" spans="26:64" x14ac:dyDescent="0.2">
      <c r="Z1337">
        <f t="shared" si="460"/>
        <v>0</v>
      </c>
      <c r="AA1337" s="80">
        <f t="shared" si="461"/>
        <v>3.4471155238050962E-3</v>
      </c>
      <c r="AB1337" s="80">
        <f t="shared" si="473"/>
        <v>-9999</v>
      </c>
      <c r="AC1337" s="80">
        <f t="shared" si="474"/>
        <v>0</v>
      </c>
      <c r="AD1337" s="80">
        <f t="shared" si="470"/>
        <v>-9999</v>
      </c>
      <c r="AE1337" s="80">
        <f t="shared" si="475"/>
        <v>0</v>
      </c>
      <c r="AF1337">
        <f t="shared" si="471"/>
        <v>-9999</v>
      </c>
      <c r="AG1337" s="106"/>
      <c r="AH1337">
        <f t="shared" si="462"/>
        <v>-4.7256811237064993E-4</v>
      </c>
      <c r="AI1337">
        <f t="shared" si="463"/>
        <v>1.2726506571333673</v>
      </c>
      <c r="AJ1337">
        <f t="shared" si="464"/>
        <v>-1.9192477769216735E-2</v>
      </c>
      <c r="AK1337">
        <f t="shared" si="465"/>
        <v>2.0177893546708442E-3</v>
      </c>
      <c r="AL1337">
        <f t="shared" si="466"/>
        <v>7.400504878085557E-3</v>
      </c>
      <c r="AM1337">
        <f t="shared" si="467"/>
        <v>3.7002693269247286E-3</v>
      </c>
      <c r="AN1337" s="80">
        <f t="shared" si="476"/>
        <v>5.5946847242161011E-3</v>
      </c>
      <c r="AO1337" s="80">
        <f t="shared" si="476"/>
        <v>5.5942288779216968E-3</v>
      </c>
      <c r="AP1337" s="80">
        <f t="shared" si="476"/>
        <v>5.5925569914601313E-3</v>
      </c>
      <c r="AQ1337" s="80">
        <f t="shared" si="476"/>
        <v>5.586425090611761E-3</v>
      </c>
      <c r="AR1337" s="80">
        <f t="shared" si="476"/>
        <v>5.5639354025405052E-3</v>
      </c>
      <c r="AS1337" s="80">
        <f t="shared" si="476"/>
        <v>5.4814510416755884E-3</v>
      </c>
      <c r="AT1337" s="80">
        <f t="shared" si="476"/>
        <v>5.1789273836108747E-3</v>
      </c>
      <c r="AU1337" s="80">
        <f t="shared" si="469"/>
        <v>4.0693807318081809E-3</v>
      </c>
      <c r="AV1337" s="80"/>
      <c r="AW1337" s="80"/>
      <c r="AX1337" s="80"/>
      <c r="AY1337" s="80"/>
      <c r="AZ1337" s="80"/>
      <c r="BA1337" s="80"/>
      <c r="BB1337" s="80"/>
      <c r="BC1337" s="80"/>
      <c r="BD1337" s="80"/>
      <c r="BE1337" s="80"/>
      <c r="BF1337" s="80"/>
      <c r="BG1337" s="80"/>
      <c r="BH1337" s="80"/>
      <c r="BI1337" s="80"/>
      <c r="BJ1337" s="80"/>
      <c r="BK1337" s="80"/>
      <c r="BL1337" s="80"/>
    </row>
    <row r="1338" spans="26:64" x14ac:dyDescent="0.2">
      <c r="Z1338">
        <f t="shared" si="460"/>
        <v>0</v>
      </c>
      <c r="AA1338" s="80">
        <f t="shared" si="461"/>
        <v>3.4471155238050962E-3</v>
      </c>
      <c r="AB1338" s="80">
        <f t="shared" si="473"/>
        <v>-9999</v>
      </c>
      <c r="AC1338" s="80">
        <f t="shared" si="474"/>
        <v>0</v>
      </c>
      <c r="AD1338" s="80">
        <f t="shared" si="470"/>
        <v>-9999</v>
      </c>
      <c r="AE1338" s="80">
        <f t="shared" si="475"/>
        <v>0</v>
      </c>
      <c r="AF1338">
        <f t="shared" si="471"/>
        <v>-9999</v>
      </c>
      <c r="AG1338" s="106"/>
      <c r="AH1338">
        <f t="shared" si="462"/>
        <v>-4.7256811237064993E-4</v>
      </c>
      <c r="AI1338">
        <f t="shared" si="463"/>
        <v>1.2726506571333673</v>
      </c>
      <c r="AJ1338">
        <f t="shared" si="464"/>
        <v>-1.9192477769216735E-2</v>
      </c>
      <c r="AK1338">
        <f t="shared" si="465"/>
        <v>2.0177893546708442E-3</v>
      </c>
      <c r="AL1338">
        <f t="shared" si="466"/>
        <v>7.400504878085557E-3</v>
      </c>
      <c r="AM1338">
        <f t="shared" si="467"/>
        <v>3.7002693269247286E-3</v>
      </c>
      <c r="AN1338" s="80">
        <f t="shared" si="476"/>
        <v>5.5946847242161011E-3</v>
      </c>
      <c r="AO1338" s="80">
        <f t="shared" si="476"/>
        <v>5.5942288779216968E-3</v>
      </c>
      <c r="AP1338" s="80">
        <f t="shared" si="476"/>
        <v>5.5925569914601313E-3</v>
      </c>
      <c r="AQ1338" s="80">
        <f t="shared" si="476"/>
        <v>5.586425090611761E-3</v>
      </c>
      <c r="AR1338" s="80">
        <f t="shared" si="476"/>
        <v>5.5639354025405052E-3</v>
      </c>
      <c r="AS1338" s="80">
        <f t="shared" si="476"/>
        <v>5.4814510416755884E-3</v>
      </c>
      <c r="AT1338" s="80">
        <f t="shared" si="476"/>
        <v>5.1789273836108747E-3</v>
      </c>
      <c r="AU1338" s="80">
        <f t="shared" si="469"/>
        <v>4.0693807318081809E-3</v>
      </c>
    </row>
    <row r="1339" spans="26:64" x14ac:dyDescent="0.2">
      <c r="Z1339">
        <f t="shared" si="460"/>
        <v>0</v>
      </c>
      <c r="AA1339" s="80">
        <f t="shared" si="461"/>
        <v>3.4471155238050962E-3</v>
      </c>
      <c r="AB1339" s="80">
        <f t="shared" si="473"/>
        <v>-9999</v>
      </c>
      <c r="AC1339" s="80">
        <f t="shared" si="474"/>
        <v>0</v>
      </c>
      <c r="AD1339" s="80">
        <f t="shared" si="470"/>
        <v>-9999</v>
      </c>
      <c r="AE1339" s="80">
        <f t="shared" si="475"/>
        <v>0</v>
      </c>
      <c r="AF1339">
        <f t="shared" si="471"/>
        <v>-9999</v>
      </c>
      <c r="AG1339" s="106"/>
      <c r="AH1339">
        <f t="shared" si="462"/>
        <v>-4.7256811237064993E-4</v>
      </c>
      <c r="AI1339">
        <f t="shared" si="463"/>
        <v>1.2726506571333673</v>
      </c>
      <c r="AJ1339">
        <f t="shared" si="464"/>
        <v>-1.9192477769216735E-2</v>
      </c>
      <c r="AK1339">
        <f t="shared" si="465"/>
        <v>2.0177893546708442E-3</v>
      </c>
      <c r="AL1339">
        <f t="shared" si="466"/>
        <v>7.400504878085557E-3</v>
      </c>
      <c r="AM1339">
        <f t="shared" si="467"/>
        <v>3.7002693269247286E-3</v>
      </c>
      <c r="AN1339" s="80">
        <f t="shared" si="476"/>
        <v>5.5946847242161011E-3</v>
      </c>
      <c r="AO1339" s="80">
        <f t="shared" si="476"/>
        <v>5.5942288779216968E-3</v>
      </c>
      <c r="AP1339" s="80">
        <f t="shared" si="476"/>
        <v>5.5925569914601313E-3</v>
      </c>
      <c r="AQ1339" s="80">
        <f t="shared" si="476"/>
        <v>5.586425090611761E-3</v>
      </c>
      <c r="AR1339" s="80">
        <f t="shared" si="476"/>
        <v>5.5639354025405052E-3</v>
      </c>
      <c r="AS1339" s="80">
        <f t="shared" si="476"/>
        <v>5.4814510416755884E-3</v>
      </c>
      <c r="AT1339" s="80">
        <f t="shared" si="476"/>
        <v>5.1789273836108747E-3</v>
      </c>
      <c r="AU1339" s="80">
        <f t="shared" si="469"/>
        <v>4.0693807318081809E-3</v>
      </c>
    </row>
    <row r="1340" spans="26:64" x14ac:dyDescent="0.2">
      <c r="Z1340">
        <f t="shared" si="460"/>
        <v>0</v>
      </c>
      <c r="AA1340" s="80">
        <f t="shared" si="461"/>
        <v>3.4471155238050962E-3</v>
      </c>
      <c r="AB1340" s="80">
        <f t="shared" si="473"/>
        <v>-9999</v>
      </c>
      <c r="AC1340" s="80">
        <f t="shared" si="474"/>
        <v>0</v>
      </c>
      <c r="AD1340" s="80">
        <f t="shared" si="470"/>
        <v>-9999</v>
      </c>
      <c r="AE1340" s="80">
        <f t="shared" si="475"/>
        <v>0</v>
      </c>
      <c r="AF1340">
        <f t="shared" si="471"/>
        <v>-9999</v>
      </c>
      <c r="AG1340" s="106"/>
      <c r="AH1340">
        <f t="shared" si="462"/>
        <v>-4.7256811237064993E-4</v>
      </c>
      <c r="AI1340">
        <f t="shared" si="463"/>
        <v>1.2726506571333673</v>
      </c>
      <c r="AJ1340">
        <f t="shared" si="464"/>
        <v>-1.9192477769216735E-2</v>
      </c>
      <c r="AK1340">
        <f t="shared" si="465"/>
        <v>2.0177893546708442E-3</v>
      </c>
      <c r="AL1340">
        <f t="shared" si="466"/>
        <v>7.400504878085557E-3</v>
      </c>
      <c r="AM1340">
        <f t="shared" si="467"/>
        <v>3.7002693269247286E-3</v>
      </c>
      <c r="AN1340" s="80">
        <f t="shared" si="476"/>
        <v>5.5946847242161011E-3</v>
      </c>
      <c r="AO1340" s="80">
        <f t="shared" si="476"/>
        <v>5.5942288779216968E-3</v>
      </c>
      <c r="AP1340" s="80">
        <f t="shared" si="476"/>
        <v>5.5925569914601313E-3</v>
      </c>
      <c r="AQ1340" s="80">
        <f t="shared" si="476"/>
        <v>5.586425090611761E-3</v>
      </c>
      <c r="AR1340" s="80">
        <f t="shared" si="476"/>
        <v>5.5639354025405052E-3</v>
      </c>
      <c r="AS1340" s="80">
        <f t="shared" si="476"/>
        <v>5.4814510416755884E-3</v>
      </c>
      <c r="AT1340" s="80">
        <f t="shared" si="476"/>
        <v>5.1789273836108747E-3</v>
      </c>
      <c r="AU1340" s="80">
        <f t="shared" si="469"/>
        <v>4.0693807318081809E-3</v>
      </c>
    </row>
    <row r="1341" spans="26:64" x14ac:dyDescent="0.2">
      <c r="Z1341">
        <f t="shared" si="460"/>
        <v>0</v>
      </c>
      <c r="AA1341" s="80">
        <f t="shared" si="461"/>
        <v>3.4471155238050962E-3</v>
      </c>
      <c r="AB1341" s="80">
        <f t="shared" si="473"/>
        <v>-9999</v>
      </c>
      <c r="AC1341" s="80">
        <f t="shared" si="474"/>
        <v>0</v>
      </c>
      <c r="AD1341" s="80">
        <f t="shared" si="470"/>
        <v>-9999</v>
      </c>
      <c r="AE1341" s="80">
        <f t="shared" si="475"/>
        <v>0</v>
      </c>
      <c r="AF1341">
        <f t="shared" si="471"/>
        <v>-9999</v>
      </c>
      <c r="AG1341" s="106"/>
      <c r="AH1341">
        <f t="shared" si="462"/>
        <v>-4.7256811237064993E-4</v>
      </c>
      <c r="AI1341">
        <f t="shared" si="463"/>
        <v>1.2726506571333673</v>
      </c>
      <c r="AJ1341">
        <f t="shared" si="464"/>
        <v>-1.9192477769216735E-2</v>
      </c>
      <c r="AK1341">
        <f t="shared" si="465"/>
        <v>2.0177893546708442E-3</v>
      </c>
      <c r="AL1341">
        <f t="shared" si="466"/>
        <v>7.400504878085557E-3</v>
      </c>
      <c r="AM1341">
        <f t="shared" si="467"/>
        <v>3.7002693269247286E-3</v>
      </c>
      <c r="AN1341" s="80">
        <f t="shared" si="476"/>
        <v>5.5946847242161011E-3</v>
      </c>
      <c r="AO1341" s="80">
        <f t="shared" si="476"/>
        <v>5.5942288779216968E-3</v>
      </c>
      <c r="AP1341" s="80">
        <f t="shared" si="476"/>
        <v>5.5925569914601313E-3</v>
      </c>
      <c r="AQ1341" s="80">
        <f t="shared" si="476"/>
        <v>5.586425090611761E-3</v>
      </c>
      <c r="AR1341" s="80">
        <f t="shared" si="476"/>
        <v>5.5639354025405052E-3</v>
      </c>
      <c r="AS1341" s="80">
        <f t="shared" si="476"/>
        <v>5.4814510416755884E-3</v>
      </c>
      <c r="AT1341" s="80">
        <f t="shared" si="476"/>
        <v>5.1789273836108747E-3</v>
      </c>
      <c r="AU1341" s="80">
        <f t="shared" si="469"/>
        <v>4.0693807318081809E-3</v>
      </c>
    </row>
    <row r="1342" spans="26:64" x14ac:dyDescent="0.2">
      <c r="Z1342">
        <f t="shared" si="460"/>
        <v>0</v>
      </c>
      <c r="AA1342" s="80">
        <f t="shared" si="461"/>
        <v>3.4471155238050962E-3</v>
      </c>
      <c r="AB1342" s="80">
        <f t="shared" si="473"/>
        <v>-9999</v>
      </c>
      <c r="AC1342" s="80">
        <f t="shared" si="474"/>
        <v>0</v>
      </c>
      <c r="AD1342" s="80">
        <f t="shared" si="470"/>
        <v>-9999</v>
      </c>
      <c r="AE1342" s="80">
        <f t="shared" si="475"/>
        <v>0</v>
      </c>
      <c r="AF1342">
        <f t="shared" si="471"/>
        <v>-9999</v>
      </c>
      <c r="AG1342" s="106"/>
      <c r="AH1342">
        <f t="shared" si="462"/>
        <v>-4.7256811237064993E-4</v>
      </c>
      <c r="AI1342">
        <f t="shared" si="463"/>
        <v>1.2726506571333673</v>
      </c>
      <c r="AJ1342">
        <f t="shared" si="464"/>
        <v>-1.9192477769216735E-2</v>
      </c>
      <c r="AK1342">
        <f t="shared" si="465"/>
        <v>2.0177893546708442E-3</v>
      </c>
      <c r="AL1342">
        <f t="shared" si="466"/>
        <v>7.400504878085557E-3</v>
      </c>
      <c r="AM1342">
        <f t="shared" si="467"/>
        <v>3.7002693269247286E-3</v>
      </c>
      <c r="AN1342" s="80">
        <f t="shared" si="476"/>
        <v>5.5946847242161011E-3</v>
      </c>
      <c r="AO1342" s="80">
        <f t="shared" si="476"/>
        <v>5.5942288779216968E-3</v>
      </c>
      <c r="AP1342" s="80">
        <f t="shared" si="476"/>
        <v>5.5925569914601313E-3</v>
      </c>
      <c r="AQ1342" s="80">
        <f t="shared" si="476"/>
        <v>5.586425090611761E-3</v>
      </c>
      <c r="AR1342" s="80">
        <f t="shared" si="476"/>
        <v>5.5639354025405052E-3</v>
      </c>
      <c r="AS1342" s="80">
        <f t="shared" si="476"/>
        <v>5.4814510416755884E-3</v>
      </c>
      <c r="AT1342" s="80">
        <f t="shared" si="476"/>
        <v>5.1789273836108747E-3</v>
      </c>
      <c r="AU1342" s="80">
        <f t="shared" si="469"/>
        <v>4.0693807318081809E-3</v>
      </c>
    </row>
    <row r="1343" spans="26:64" x14ac:dyDescent="0.2">
      <c r="Z1343">
        <f t="shared" si="460"/>
        <v>0</v>
      </c>
      <c r="AA1343" s="80">
        <f t="shared" si="461"/>
        <v>3.4471155238050962E-3</v>
      </c>
      <c r="AB1343" s="80">
        <f t="shared" si="473"/>
        <v>-9999</v>
      </c>
      <c r="AC1343" s="80">
        <f t="shared" si="474"/>
        <v>0</v>
      </c>
      <c r="AD1343" s="80">
        <f t="shared" si="470"/>
        <v>-9999</v>
      </c>
      <c r="AE1343" s="80">
        <f t="shared" si="475"/>
        <v>0</v>
      </c>
      <c r="AF1343">
        <f t="shared" si="471"/>
        <v>-9999</v>
      </c>
      <c r="AG1343" s="106"/>
      <c r="AH1343">
        <f t="shared" si="462"/>
        <v>-4.7256811237064993E-4</v>
      </c>
      <c r="AI1343">
        <f t="shared" si="463"/>
        <v>1.2726506571333673</v>
      </c>
      <c r="AJ1343">
        <f t="shared" si="464"/>
        <v>-1.9192477769216735E-2</v>
      </c>
      <c r="AK1343">
        <f t="shared" si="465"/>
        <v>2.0177893546708442E-3</v>
      </c>
      <c r="AL1343">
        <f t="shared" si="466"/>
        <v>7.400504878085557E-3</v>
      </c>
      <c r="AM1343">
        <f t="shared" si="467"/>
        <v>3.7002693269247286E-3</v>
      </c>
      <c r="AN1343" s="80">
        <f t="shared" si="476"/>
        <v>5.5946847242161011E-3</v>
      </c>
      <c r="AO1343" s="80">
        <f t="shared" si="476"/>
        <v>5.5942288779216968E-3</v>
      </c>
      <c r="AP1343" s="80">
        <f t="shared" si="476"/>
        <v>5.5925569914601313E-3</v>
      </c>
      <c r="AQ1343" s="80">
        <f t="shared" si="476"/>
        <v>5.586425090611761E-3</v>
      </c>
      <c r="AR1343" s="80">
        <f t="shared" si="476"/>
        <v>5.5639354025405052E-3</v>
      </c>
      <c r="AS1343" s="80">
        <f t="shared" si="476"/>
        <v>5.4814510416755884E-3</v>
      </c>
      <c r="AT1343" s="80">
        <f t="shared" si="476"/>
        <v>5.1789273836108747E-3</v>
      </c>
      <c r="AU1343" s="80">
        <f t="shared" si="469"/>
        <v>4.0693807318081809E-3</v>
      </c>
    </row>
    <row r="1344" spans="26:64" x14ac:dyDescent="0.2">
      <c r="Z1344">
        <f t="shared" si="460"/>
        <v>0</v>
      </c>
      <c r="AA1344" s="80">
        <f t="shared" si="461"/>
        <v>3.4471155238050962E-3</v>
      </c>
      <c r="AB1344" s="80">
        <f t="shared" si="473"/>
        <v>-9999</v>
      </c>
      <c r="AC1344" s="80">
        <f t="shared" si="474"/>
        <v>0</v>
      </c>
      <c r="AD1344" s="80">
        <f t="shared" si="470"/>
        <v>-9999</v>
      </c>
      <c r="AE1344" s="80">
        <f t="shared" si="475"/>
        <v>0</v>
      </c>
      <c r="AF1344">
        <f t="shared" si="471"/>
        <v>-9999</v>
      </c>
      <c r="AG1344" s="106"/>
      <c r="AH1344">
        <f t="shared" si="462"/>
        <v>-4.7256811237064993E-4</v>
      </c>
      <c r="AI1344">
        <f t="shared" si="463"/>
        <v>1.2726506571333673</v>
      </c>
      <c r="AJ1344">
        <f t="shared" si="464"/>
        <v>-1.9192477769216735E-2</v>
      </c>
      <c r="AK1344">
        <f t="shared" si="465"/>
        <v>2.0177893546708442E-3</v>
      </c>
      <c r="AL1344">
        <f t="shared" si="466"/>
        <v>7.400504878085557E-3</v>
      </c>
      <c r="AM1344">
        <f t="shared" si="467"/>
        <v>3.7002693269247286E-3</v>
      </c>
      <c r="AN1344" s="80">
        <f t="shared" si="476"/>
        <v>5.5946847242161011E-3</v>
      </c>
      <c r="AO1344" s="80">
        <f t="shared" si="476"/>
        <v>5.5942288779216968E-3</v>
      </c>
      <c r="AP1344" s="80">
        <f t="shared" si="476"/>
        <v>5.5925569914601313E-3</v>
      </c>
      <c r="AQ1344" s="80">
        <f t="shared" si="476"/>
        <v>5.586425090611761E-3</v>
      </c>
      <c r="AR1344" s="80">
        <f t="shared" si="476"/>
        <v>5.5639354025405052E-3</v>
      </c>
      <c r="AS1344" s="80">
        <f t="shared" si="476"/>
        <v>5.4814510416755884E-3</v>
      </c>
      <c r="AT1344" s="80">
        <f t="shared" si="476"/>
        <v>5.1789273836108747E-3</v>
      </c>
      <c r="AU1344" s="80">
        <f t="shared" si="469"/>
        <v>4.0693807318081809E-3</v>
      </c>
      <c r="AV1344" s="80"/>
      <c r="AW1344" s="80"/>
      <c r="AX1344" s="80"/>
      <c r="AY1344" s="80"/>
      <c r="AZ1344" s="80"/>
      <c r="BA1344" s="80"/>
      <c r="BB1344" s="80"/>
      <c r="BC1344" s="80"/>
      <c r="BD1344" s="80"/>
      <c r="BE1344" s="80"/>
      <c r="BF1344" s="80"/>
      <c r="BG1344" s="80"/>
      <c r="BH1344" s="80"/>
      <c r="BI1344" s="80"/>
      <c r="BJ1344" s="80"/>
      <c r="BK1344" s="80"/>
      <c r="BL1344" s="80"/>
    </row>
    <row r="1345" spans="26:64" x14ac:dyDescent="0.2">
      <c r="Z1345">
        <f t="shared" si="460"/>
        <v>0</v>
      </c>
      <c r="AA1345" s="80">
        <f t="shared" si="461"/>
        <v>3.4471155238050962E-3</v>
      </c>
      <c r="AB1345" s="80">
        <f t="shared" si="473"/>
        <v>-9999</v>
      </c>
      <c r="AC1345" s="80">
        <f t="shared" si="474"/>
        <v>0</v>
      </c>
      <c r="AD1345" s="80">
        <f t="shared" si="470"/>
        <v>-9999</v>
      </c>
      <c r="AE1345" s="80">
        <f t="shared" si="475"/>
        <v>0</v>
      </c>
      <c r="AF1345">
        <f t="shared" si="471"/>
        <v>-9999</v>
      </c>
      <c r="AG1345" s="106"/>
      <c r="AH1345">
        <f t="shared" si="462"/>
        <v>-4.7256811237064993E-4</v>
      </c>
      <c r="AI1345">
        <f t="shared" si="463"/>
        <v>1.2726506571333673</v>
      </c>
      <c r="AJ1345">
        <f t="shared" si="464"/>
        <v>-1.9192477769216735E-2</v>
      </c>
      <c r="AK1345">
        <f t="shared" si="465"/>
        <v>2.0177893546708442E-3</v>
      </c>
      <c r="AL1345">
        <f t="shared" si="466"/>
        <v>7.400504878085557E-3</v>
      </c>
      <c r="AM1345">
        <f t="shared" si="467"/>
        <v>3.7002693269247286E-3</v>
      </c>
      <c r="AN1345" s="80">
        <f t="shared" ref="AN1345:AT1360" si="477">$AU1345+$AB$7*SIN(AO1345)</f>
        <v>5.5946847242161011E-3</v>
      </c>
      <c r="AO1345" s="80">
        <f t="shared" si="477"/>
        <v>5.5942288779216968E-3</v>
      </c>
      <c r="AP1345" s="80">
        <f t="shared" si="477"/>
        <v>5.5925569914601313E-3</v>
      </c>
      <c r="AQ1345" s="80">
        <f t="shared" si="477"/>
        <v>5.586425090611761E-3</v>
      </c>
      <c r="AR1345" s="80">
        <f t="shared" si="477"/>
        <v>5.5639354025405052E-3</v>
      </c>
      <c r="AS1345" s="80">
        <f t="shared" si="477"/>
        <v>5.4814510416755884E-3</v>
      </c>
      <c r="AT1345" s="80">
        <f t="shared" si="477"/>
        <v>5.1789273836108747E-3</v>
      </c>
      <c r="AU1345" s="80">
        <f t="shared" si="469"/>
        <v>4.0693807318081809E-3</v>
      </c>
      <c r="AV1345" s="80"/>
      <c r="AX1345" s="80"/>
    </row>
    <row r="1346" spans="26:64" x14ac:dyDescent="0.2">
      <c r="Z1346">
        <f t="shared" si="460"/>
        <v>0</v>
      </c>
      <c r="AA1346" s="80">
        <f t="shared" si="461"/>
        <v>3.4471155238050962E-3</v>
      </c>
      <c r="AB1346" s="80">
        <f t="shared" si="473"/>
        <v>-9999</v>
      </c>
      <c r="AC1346" s="80">
        <f t="shared" si="474"/>
        <v>0</v>
      </c>
      <c r="AD1346" s="80">
        <f t="shared" si="470"/>
        <v>-9999</v>
      </c>
      <c r="AE1346" s="80">
        <f t="shared" si="475"/>
        <v>0</v>
      </c>
      <c r="AF1346">
        <f t="shared" si="471"/>
        <v>-9999</v>
      </c>
      <c r="AG1346" s="106"/>
      <c r="AH1346">
        <f t="shared" si="462"/>
        <v>-4.7256811237064993E-4</v>
      </c>
      <c r="AI1346">
        <f t="shared" si="463"/>
        <v>1.2726506571333673</v>
      </c>
      <c r="AJ1346">
        <f t="shared" si="464"/>
        <v>-1.9192477769216735E-2</v>
      </c>
      <c r="AK1346">
        <f t="shared" si="465"/>
        <v>2.0177893546708442E-3</v>
      </c>
      <c r="AL1346">
        <f t="shared" si="466"/>
        <v>7.400504878085557E-3</v>
      </c>
      <c r="AM1346">
        <f t="shared" si="467"/>
        <v>3.7002693269247286E-3</v>
      </c>
      <c r="AN1346" s="80">
        <f t="shared" si="477"/>
        <v>5.5946847242161011E-3</v>
      </c>
      <c r="AO1346" s="80">
        <f t="shared" si="477"/>
        <v>5.5942288779216968E-3</v>
      </c>
      <c r="AP1346" s="80">
        <f t="shared" si="477"/>
        <v>5.5925569914601313E-3</v>
      </c>
      <c r="AQ1346" s="80">
        <f t="shared" si="477"/>
        <v>5.586425090611761E-3</v>
      </c>
      <c r="AR1346" s="80">
        <f t="shared" si="477"/>
        <v>5.5639354025405052E-3</v>
      </c>
      <c r="AS1346" s="80">
        <f t="shared" si="477"/>
        <v>5.4814510416755884E-3</v>
      </c>
      <c r="AT1346" s="80">
        <f t="shared" si="477"/>
        <v>5.1789273836108747E-3</v>
      </c>
      <c r="AU1346" s="80">
        <f t="shared" si="469"/>
        <v>4.0693807318081809E-3</v>
      </c>
      <c r="AV1346" s="80"/>
      <c r="AW1346" s="80"/>
      <c r="AX1346" s="80"/>
      <c r="AY1346" s="80"/>
      <c r="AZ1346" s="80"/>
      <c r="BA1346" s="80"/>
      <c r="BB1346" s="80"/>
      <c r="BC1346" s="80"/>
      <c r="BD1346" s="80"/>
      <c r="BE1346" s="80"/>
      <c r="BF1346" s="80"/>
      <c r="BG1346" s="80"/>
      <c r="BH1346" s="80"/>
      <c r="BI1346" s="80"/>
      <c r="BJ1346" s="80"/>
      <c r="BK1346" s="80"/>
      <c r="BL1346" s="80"/>
    </row>
    <row r="1347" spans="26:64" x14ac:dyDescent="0.2">
      <c r="Z1347">
        <f t="shared" si="460"/>
        <v>0</v>
      </c>
      <c r="AA1347" s="80">
        <f t="shared" si="461"/>
        <v>3.4471155238050962E-3</v>
      </c>
      <c r="AB1347" s="80">
        <f t="shared" si="473"/>
        <v>-9999</v>
      </c>
      <c r="AC1347" s="80">
        <f t="shared" si="474"/>
        <v>0</v>
      </c>
      <c r="AD1347" s="80">
        <f t="shared" si="470"/>
        <v>-9999</v>
      </c>
      <c r="AE1347" s="80">
        <f t="shared" si="475"/>
        <v>0</v>
      </c>
      <c r="AF1347">
        <f t="shared" si="471"/>
        <v>-9999</v>
      </c>
      <c r="AG1347" s="106"/>
      <c r="AH1347">
        <f t="shared" si="462"/>
        <v>-4.7256811237064993E-4</v>
      </c>
      <c r="AI1347">
        <f t="shared" si="463"/>
        <v>1.2726506571333673</v>
      </c>
      <c r="AJ1347">
        <f t="shared" si="464"/>
        <v>-1.9192477769216735E-2</v>
      </c>
      <c r="AK1347">
        <f t="shared" si="465"/>
        <v>2.0177893546708442E-3</v>
      </c>
      <c r="AL1347">
        <f t="shared" si="466"/>
        <v>7.400504878085557E-3</v>
      </c>
      <c r="AM1347">
        <f t="shared" si="467"/>
        <v>3.7002693269247286E-3</v>
      </c>
      <c r="AN1347" s="80">
        <f t="shared" si="477"/>
        <v>5.5946847242161011E-3</v>
      </c>
      <c r="AO1347" s="80">
        <f t="shared" si="477"/>
        <v>5.5942288779216968E-3</v>
      </c>
      <c r="AP1347" s="80">
        <f t="shared" si="477"/>
        <v>5.5925569914601313E-3</v>
      </c>
      <c r="AQ1347" s="80">
        <f t="shared" si="477"/>
        <v>5.586425090611761E-3</v>
      </c>
      <c r="AR1347" s="80">
        <f t="shared" si="477"/>
        <v>5.5639354025405052E-3</v>
      </c>
      <c r="AS1347" s="80">
        <f t="shared" si="477"/>
        <v>5.4814510416755884E-3</v>
      </c>
      <c r="AT1347" s="80">
        <f t="shared" si="477"/>
        <v>5.1789273836108747E-3</v>
      </c>
      <c r="AU1347" s="80">
        <f t="shared" si="469"/>
        <v>4.0693807318081809E-3</v>
      </c>
      <c r="AV1347" s="80"/>
      <c r="AW1347" s="80"/>
      <c r="AX1347" s="80"/>
      <c r="AY1347" s="80"/>
      <c r="AZ1347" s="80"/>
      <c r="BA1347" s="80"/>
      <c r="BB1347" s="80"/>
      <c r="BC1347" s="80"/>
      <c r="BD1347" s="80"/>
      <c r="BE1347" s="80"/>
      <c r="BF1347" s="80"/>
      <c r="BG1347" s="80"/>
      <c r="BH1347" s="80"/>
      <c r="BI1347" s="80"/>
      <c r="BJ1347" s="80"/>
      <c r="BK1347" s="80"/>
      <c r="BL1347" s="80"/>
    </row>
    <row r="1348" spans="26:64" x14ac:dyDescent="0.2">
      <c r="Z1348">
        <f t="shared" si="460"/>
        <v>0</v>
      </c>
      <c r="AA1348" s="80">
        <f t="shared" si="461"/>
        <v>3.4471155238050962E-3</v>
      </c>
      <c r="AB1348" s="80">
        <f t="shared" si="473"/>
        <v>-9999</v>
      </c>
      <c r="AC1348" s="80">
        <f t="shared" si="474"/>
        <v>0</v>
      </c>
      <c r="AD1348" s="80">
        <f t="shared" si="470"/>
        <v>-9999</v>
      </c>
      <c r="AE1348" s="80">
        <f t="shared" si="475"/>
        <v>0</v>
      </c>
      <c r="AF1348">
        <f t="shared" si="471"/>
        <v>-9999</v>
      </c>
      <c r="AG1348" s="106"/>
      <c r="AH1348">
        <f t="shared" si="462"/>
        <v>-4.7256811237064993E-4</v>
      </c>
      <c r="AI1348">
        <f t="shared" si="463"/>
        <v>1.2726506571333673</v>
      </c>
      <c r="AJ1348">
        <f t="shared" si="464"/>
        <v>-1.9192477769216735E-2</v>
      </c>
      <c r="AK1348">
        <f t="shared" si="465"/>
        <v>2.0177893546708442E-3</v>
      </c>
      <c r="AL1348">
        <f t="shared" si="466"/>
        <v>7.400504878085557E-3</v>
      </c>
      <c r="AM1348">
        <f t="shared" si="467"/>
        <v>3.7002693269247286E-3</v>
      </c>
      <c r="AN1348" s="80">
        <f t="shared" si="477"/>
        <v>5.5946847242161011E-3</v>
      </c>
      <c r="AO1348" s="80">
        <f t="shared" si="477"/>
        <v>5.5942288779216968E-3</v>
      </c>
      <c r="AP1348" s="80">
        <f t="shared" si="477"/>
        <v>5.5925569914601313E-3</v>
      </c>
      <c r="AQ1348" s="80">
        <f t="shared" si="477"/>
        <v>5.586425090611761E-3</v>
      </c>
      <c r="AR1348" s="80">
        <f t="shared" si="477"/>
        <v>5.5639354025405052E-3</v>
      </c>
      <c r="AS1348" s="80">
        <f t="shared" si="477"/>
        <v>5.4814510416755884E-3</v>
      </c>
      <c r="AT1348" s="80">
        <f t="shared" si="477"/>
        <v>5.1789273836108747E-3</v>
      </c>
      <c r="AU1348" s="80">
        <f t="shared" si="469"/>
        <v>4.0693807318081809E-3</v>
      </c>
    </row>
    <row r="1349" spans="26:64" x14ac:dyDescent="0.2">
      <c r="Z1349">
        <f t="shared" si="460"/>
        <v>0</v>
      </c>
      <c r="AA1349" s="80">
        <f t="shared" si="461"/>
        <v>3.4471155238050962E-3</v>
      </c>
      <c r="AB1349" s="80">
        <f t="shared" si="473"/>
        <v>-9999</v>
      </c>
      <c r="AC1349" s="80">
        <f t="shared" si="474"/>
        <v>0</v>
      </c>
      <c r="AD1349" s="80">
        <f t="shared" si="470"/>
        <v>-9999</v>
      </c>
      <c r="AE1349" s="80">
        <f t="shared" si="475"/>
        <v>0</v>
      </c>
      <c r="AF1349">
        <f t="shared" si="471"/>
        <v>-9999</v>
      </c>
      <c r="AG1349" s="106"/>
      <c r="AH1349">
        <f t="shared" si="462"/>
        <v>-4.7256811237064993E-4</v>
      </c>
      <c r="AI1349">
        <f t="shared" si="463"/>
        <v>1.2726506571333673</v>
      </c>
      <c r="AJ1349">
        <f t="shared" si="464"/>
        <v>-1.9192477769216735E-2</v>
      </c>
      <c r="AK1349">
        <f t="shared" si="465"/>
        <v>2.0177893546708442E-3</v>
      </c>
      <c r="AL1349">
        <f t="shared" si="466"/>
        <v>7.400504878085557E-3</v>
      </c>
      <c r="AM1349">
        <f t="shared" si="467"/>
        <v>3.7002693269247286E-3</v>
      </c>
      <c r="AN1349" s="80">
        <f t="shared" si="477"/>
        <v>5.5946847242161011E-3</v>
      </c>
      <c r="AO1349" s="80">
        <f t="shared" si="477"/>
        <v>5.5942288779216968E-3</v>
      </c>
      <c r="AP1349" s="80">
        <f t="shared" si="477"/>
        <v>5.5925569914601313E-3</v>
      </c>
      <c r="AQ1349" s="80">
        <f t="shared" si="477"/>
        <v>5.586425090611761E-3</v>
      </c>
      <c r="AR1349" s="80">
        <f t="shared" si="477"/>
        <v>5.5639354025405052E-3</v>
      </c>
      <c r="AS1349" s="80">
        <f t="shared" si="477"/>
        <v>5.4814510416755884E-3</v>
      </c>
      <c r="AT1349" s="80">
        <f t="shared" si="477"/>
        <v>5.1789273836108747E-3</v>
      </c>
      <c r="AU1349" s="80">
        <f t="shared" si="469"/>
        <v>4.0693807318081809E-3</v>
      </c>
    </row>
    <row r="1350" spans="26:64" x14ac:dyDescent="0.2">
      <c r="Z1350">
        <f t="shared" si="460"/>
        <v>0</v>
      </c>
      <c r="AA1350" s="80">
        <f t="shared" si="461"/>
        <v>3.4471155238050962E-3</v>
      </c>
      <c r="AB1350" s="80">
        <f t="shared" si="473"/>
        <v>-9999</v>
      </c>
      <c r="AC1350" s="80">
        <f t="shared" si="474"/>
        <v>0</v>
      </c>
      <c r="AD1350" s="80">
        <f t="shared" si="470"/>
        <v>-9999</v>
      </c>
      <c r="AE1350" s="80">
        <f t="shared" si="475"/>
        <v>0</v>
      </c>
      <c r="AF1350">
        <f t="shared" si="471"/>
        <v>-9999</v>
      </c>
      <c r="AG1350" s="106"/>
      <c r="AH1350">
        <f t="shared" si="462"/>
        <v>-4.7256811237064993E-4</v>
      </c>
      <c r="AI1350">
        <f t="shared" si="463"/>
        <v>1.2726506571333673</v>
      </c>
      <c r="AJ1350">
        <f t="shared" si="464"/>
        <v>-1.9192477769216735E-2</v>
      </c>
      <c r="AK1350">
        <f t="shared" si="465"/>
        <v>2.0177893546708442E-3</v>
      </c>
      <c r="AL1350">
        <f t="shared" si="466"/>
        <v>7.400504878085557E-3</v>
      </c>
      <c r="AM1350">
        <f t="shared" si="467"/>
        <v>3.7002693269247286E-3</v>
      </c>
      <c r="AN1350" s="80">
        <f t="shared" si="477"/>
        <v>5.5946847242161011E-3</v>
      </c>
      <c r="AO1350" s="80">
        <f t="shared" si="477"/>
        <v>5.5942288779216968E-3</v>
      </c>
      <c r="AP1350" s="80">
        <f t="shared" si="477"/>
        <v>5.5925569914601313E-3</v>
      </c>
      <c r="AQ1350" s="80">
        <f t="shared" si="477"/>
        <v>5.586425090611761E-3</v>
      </c>
      <c r="AR1350" s="80">
        <f t="shared" si="477"/>
        <v>5.5639354025405052E-3</v>
      </c>
      <c r="AS1350" s="80">
        <f t="shared" si="477"/>
        <v>5.4814510416755884E-3</v>
      </c>
      <c r="AT1350" s="80">
        <f t="shared" si="477"/>
        <v>5.1789273836108747E-3</v>
      </c>
      <c r="AU1350" s="80">
        <f t="shared" si="469"/>
        <v>4.0693807318081809E-3</v>
      </c>
    </row>
    <row r="1351" spans="26:64" x14ac:dyDescent="0.2">
      <c r="Z1351">
        <f t="shared" si="460"/>
        <v>0</v>
      </c>
      <c r="AA1351" s="80">
        <f t="shared" si="461"/>
        <v>3.4471155238050962E-3</v>
      </c>
      <c r="AB1351" s="80">
        <f t="shared" si="473"/>
        <v>-9999</v>
      </c>
      <c r="AC1351" s="80">
        <f t="shared" si="474"/>
        <v>0</v>
      </c>
      <c r="AD1351" s="80">
        <f t="shared" si="470"/>
        <v>-9999</v>
      </c>
      <c r="AE1351" s="80">
        <f t="shared" si="475"/>
        <v>0</v>
      </c>
      <c r="AF1351">
        <f t="shared" si="471"/>
        <v>-9999</v>
      </c>
      <c r="AG1351" s="106"/>
      <c r="AH1351">
        <f t="shared" si="462"/>
        <v>-4.7256811237064993E-4</v>
      </c>
      <c r="AI1351">
        <f t="shared" si="463"/>
        <v>1.2726506571333673</v>
      </c>
      <c r="AJ1351">
        <f t="shared" si="464"/>
        <v>-1.9192477769216735E-2</v>
      </c>
      <c r="AK1351">
        <f t="shared" si="465"/>
        <v>2.0177893546708442E-3</v>
      </c>
      <c r="AL1351">
        <f t="shared" si="466"/>
        <v>7.400504878085557E-3</v>
      </c>
      <c r="AM1351">
        <f t="shared" si="467"/>
        <v>3.7002693269247286E-3</v>
      </c>
      <c r="AN1351" s="80">
        <f t="shared" si="477"/>
        <v>5.5946847242161011E-3</v>
      </c>
      <c r="AO1351" s="80">
        <f t="shared" si="477"/>
        <v>5.5942288779216968E-3</v>
      </c>
      <c r="AP1351" s="80">
        <f t="shared" si="477"/>
        <v>5.5925569914601313E-3</v>
      </c>
      <c r="AQ1351" s="80">
        <f t="shared" si="477"/>
        <v>5.586425090611761E-3</v>
      </c>
      <c r="AR1351" s="80">
        <f t="shared" si="477"/>
        <v>5.5639354025405052E-3</v>
      </c>
      <c r="AS1351" s="80">
        <f t="shared" si="477"/>
        <v>5.4814510416755884E-3</v>
      </c>
      <c r="AT1351" s="80">
        <f t="shared" si="477"/>
        <v>5.1789273836108747E-3</v>
      </c>
      <c r="AU1351" s="80">
        <f t="shared" si="469"/>
        <v>4.0693807318081809E-3</v>
      </c>
    </row>
    <row r="1352" spans="26:64" x14ac:dyDescent="0.2">
      <c r="Z1352">
        <f t="shared" si="460"/>
        <v>0</v>
      </c>
      <c r="AA1352" s="80">
        <f t="shared" si="461"/>
        <v>3.4471155238050962E-3</v>
      </c>
      <c r="AB1352" s="80">
        <f t="shared" si="473"/>
        <v>-9999</v>
      </c>
      <c r="AC1352" s="80">
        <f t="shared" si="474"/>
        <v>0</v>
      </c>
      <c r="AD1352" s="80">
        <f t="shared" si="470"/>
        <v>-9999</v>
      </c>
      <c r="AE1352" s="80">
        <f t="shared" si="475"/>
        <v>0</v>
      </c>
      <c r="AF1352">
        <f t="shared" si="471"/>
        <v>-9999</v>
      </c>
      <c r="AG1352" s="106"/>
      <c r="AH1352">
        <f t="shared" si="462"/>
        <v>-4.7256811237064993E-4</v>
      </c>
      <c r="AI1352">
        <f t="shared" si="463"/>
        <v>1.2726506571333673</v>
      </c>
      <c r="AJ1352">
        <f t="shared" si="464"/>
        <v>-1.9192477769216735E-2</v>
      </c>
      <c r="AK1352">
        <f t="shared" si="465"/>
        <v>2.0177893546708442E-3</v>
      </c>
      <c r="AL1352">
        <f t="shared" si="466"/>
        <v>7.400504878085557E-3</v>
      </c>
      <c r="AM1352">
        <f t="shared" si="467"/>
        <v>3.7002693269247286E-3</v>
      </c>
      <c r="AN1352" s="80">
        <f t="shared" si="477"/>
        <v>5.5946847242161011E-3</v>
      </c>
      <c r="AO1352" s="80">
        <f t="shared" si="477"/>
        <v>5.5942288779216968E-3</v>
      </c>
      <c r="AP1352" s="80">
        <f t="shared" si="477"/>
        <v>5.5925569914601313E-3</v>
      </c>
      <c r="AQ1352" s="80">
        <f t="shared" si="477"/>
        <v>5.586425090611761E-3</v>
      </c>
      <c r="AR1352" s="80">
        <f t="shared" si="477"/>
        <v>5.5639354025405052E-3</v>
      </c>
      <c r="AS1352" s="80">
        <f t="shared" si="477"/>
        <v>5.4814510416755884E-3</v>
      </c>
      <c r="AT1352" s="80">
        <f t="shared" si="477"/>
        <v>5.1789273836108747E-3</v>
      </c>
      <c r="AU1352" s="80">
        <f t="shared" si="469"/>
        <v>4.0693807318081809E-3</v>
      </c>
    </row>
    <row r="1353" spans="26:64" x14ac:dyDescent="0.2">
      <c r="Z1353">
        <f t="shared" si="460"/>
        <v>0</v>
      </c>
      <c r="AA1353" s="80">
        <f t="shared" si="461"/>
        <v>3.4471155238050962E-3</v>
      </c>
      <c r="AB1353" s="80">
        <f t="shared" si="473"/>
        <v>-9999</v>
      </c>
      <c r="AC1353" s="80">
        <f t="shared" si="474"/>
        <v>0</v>
      </c>
      <c r="AD1353" s="80">
        <f t="shared" si="470"/>
        <v>-9999</v>
      </c>
      <c r="AE1353" s="80">
        <f t="shared" si="475"/>
        <v>0</v>
      </c>
      <c r="AF1353">
        <f t="shared" si="471"/>
        <v>-9999</v>
      </c>
      <c r="AG1353" s="106"/>
      <c r="AH1353">
        <f t="shared" si="462"/>
        <v>-4.7256811237064993E-4</v>
      </c>
      <c r="AI1353">
        <f t="shared" si="463"/>
        <v>1.2726506571333673</v>
      </c>
      <c r="AJ1353">
        <f t="shared" si="464"/>
        <v>-1.9192477769216735E-2</v>
      </c>
      <c r="AK1353">
        <f t="shared" si="465"/>
        <v>2.0177893546708442E-3</v>
      </c>
      <c r="AL1353">
        <f t="shared" si="466"/>
        <v>7.400504878085557E-3</v>
      </c>
      <c r="AM1353">
        <f t="shared" si="467"/>
        <v>3.7002693269247286E-3</v>
      </c>
      <c r="AN1353" s="80">
        <f t="shared" si="477"/>
        <v>5.5946847242161011E-3</v>
      </c>
      <c r="AO1353" s="80">
        <f t="shared" si="477"/>
        <v>5.5942288779216968E-3</v>
      </c>
      <c r="AP1353" s="80">
        <f t="shared" si="477"/>
        <v>5.5925569914601313E-3</v>
      </c>
      <c r="AQ1353" s="80">
        <f t="shared" si="477"/>
        <v>5.586425090611761E-3</v>
      </c>
      <c r="AR1353" s="80">
        <f t="shared" si="477"/>
        <v>5.5639354025405052E-3</v>
      </c>
      <c r="AS1353" s="80">
        <f t="shared" si="477"/>
        <v>5.4814510416755884E-3</v>
      </c>
      <c r="AT1353" s="80">
        <f t="shared" si="477"/>
        <v>5.1789273836108747E-3</v>
      </c>
      <c r="AU1353" s="80">
        <f t="shared" si="469"/>
        <v>4.0693807318081809E-3</v>
      </c>
    </row>
    <row r="1354" spans="26:64" x14ac:dyDescent="0.2">
      <c r="Z1354">
        <f t="shared" si="460"/>
        <v>0</v>
      </c>
      <c r="AA1354" s="80">
        <f t="shared" si="461"/>
        <v>3.4471155238050962E-3</v>
      </c>
      <c r="AB1354" s="80">
        <f t="shared" si="473"/>
        <v>-9999</v>
      </c>
      <c r="AC1354" s="80">
        <f t="shared" si="474"/>
        <v>0</v>
      </c>
      <c r="AD1354" s="80">
        <f t="shared" si="470"/>
        <v>-9999</v>
      </c>
      <c r="AE1354" s="80">
        <f t="shared" si="475"/>
        <v>0</v>
      </c>
      <c r="AF1354">
        <f t="shared" si="471"/>
        <v>-9999</v>
      </c>
      <c r="AG1354" s="106"/>
      <c r="AH1354">
        <f t="shared" si="462"/>
        <v>-4.7256811237064993E-4</v>
      </c>
      <c r="AI1354">
        <f t="shared" si="463"/>
        <v>1.2726506571333673</v>
      </c>
      <c r="AJ1354">
        <f t="shared" si="464"/>
        <v>-1.9192477769216735E-2</v>
      </c>
      <c r="AK1354">
        <f t="shared" si="465"/>
        <v>2.0177893546708442E-3</v>
      </c>
      <c r="AL1354">
        <f t="shared" si="466"/>
        <v>7.400504878085557E-3</v>
      </c>
      <c r="AM1354">
        <f t="shared" si="467"/>
        <v>3.7002693269247286E-3</v>
      </c>
      <c r="AN1354" s="80">
        <f t="shared" si="477"/>
        <v>5.5946847242161011E-3</v>
      </c>
      <c r="AO1354" s="80">
        <f t="shared" si="477"/>
        <v>5.5942288779216968E-3</v>
      </c>
      <c r="AP1354" s="80">
        <f t="shared" si="477"/>
        <v>5.5925569914601313E-3</v>
      </c>
      <c r="AQ1354" s="80">
        <f t="shared" si="477"/>
        <v>5.586425090611761E-3</v>
      </c>
      <c r="AR1354" s="80">
        <f t="shared" si="477"/>
        <v>5.5639354025405052E-3</v>
      </c>
      <c r="AS1354" s="80">
        <f t="shared" si="477"/>
        <v>5.4814510416755884E-3</v>
      </c>
      <c r="AT1354" s="80">
        <f t="shared" si="477"/>
        <v>5.1789273836108747E-3</v>
      </c>
      <c r="AU1354" s="80">
        <f t="shared" si="469"/>
        <v>4.0693807318081809E-3</v>
      </c>
    </row>
    <row r="1355" spans="26:64" x14ac:dyDescent="0.2">
      <c r="Z1355">
        <f t="shared" si="460"/>
        <v>0</v>
      </c>
      <c r="AA1355" s="80">
        <f t="shared" si="461"/>
        <v>3.4471155238050962E-3</v>
      </c>
      <c r="AB1355" s="80">
        <f t="shared" si="473"/>
        <v>-9999</v>
      </c>
      <c r="AC1355" s="80">
        <f t="shared" si="474"/>
        <v>0</v>
      </c>
      <c r="AD1355" s="80">
        <f t="shared" si="470"/>
        <v>-9999</v>
      </c>
      <c r="AE1355" s="80">
        <f t="shared" si="475"/>
        <v>0</v>
      </c>
      <c r="AF1355">
        <f t="shared" si="471"/>
        <v>-9999</v>
      </c>
      <c r="AG1355" s="106"/>
      <c r="AH1355">
        <f t="shared" si="462"/>
        <v>-4.7256811237064993E-4</v>
      </c>
      <c r="AI1355">
        <f t="shared" si="463"/>
        <v>1.2726506571333673</v>
      </c>
      <c r="AJ1355">
        <f t="shared" si="464"/>
        <v>-1.9192477769216735E-2</v>
      </c>
      <c r="AK1355">
        <f t="shared" si="465"/>
        <v>2.0177893546708442E-3</v>
      </c>
      <c r="AL1355">
        <f t="shared" si="466"/>
        <v>7.400504878085557E-3</v>
      </c>
      <c r="AM1355">
        <f t="shared" si="467"/>
        <v>3.7002693269247286E-3</v>
      </c>
      <c r="AN1355" s="80">
        <f t="shared" si="477"/>
        <v>5.5946847242161011E-3</v>
      </c>
      <c r="AO1355" s="80">
        <f t="shared" si="477"/>
        <v>5.5942288779216968E-3</v>
      </c>
      <c r="AP1355" s="80">
        <f t="shared" si="477"/>
        <v>5.5925569914601313E-3</v>
      </c>
      <c r="AQ1355" s="80">
        <f t="shared" si="477"/>
        <v>5.586425090611761E-3</v>
      </c>
      <c r="AR1355" s="80">
        <f t="shared" si="477"/>
        <v>5.5639354025405052E-3</v>
      </c>
      <c r="AS1355" s="80">
        <f t="shared" si="477"/>
        <v>5.4814510416755884E-3</v>
      </c>
      <c r="AT1355" s="80">
        <f t="shared" si="477"/>
        <v>5.1789273836108747E-3</v>
      </c>
      <c r="AU1355" s="80">
        <f t="shared" si="469"/>
        <v>4.0693807318081809E-3</v>
      </c>
    </row>
    <row r="1356" spans="26:64" x14ac:dyDescent="0.2">
      <c r="Z1356">
        <f t="shared" si="460"/>
        <v>0</v>
      </c>
      <c r="AA1356" s="80">
        <f t="shared" si="461"/>
        <v>3.4471155238050962E-3</v>
      </c>
      <c r="AB1356" s="80">
        <f t="shared" si="473"/>
        <v>-9999</v>
      </c>
      <c r="AC1356" s="80">
        <f t="shared" si="474"/>
        <v>0</v>
      </c>
      <c r="AD1356" s="80">
        <f t="shared" si="470"/>
        <v>-9999</v>
      </c>
      <c r="AE1356" s="80">
        <f t="shared" si="475"/>
        <v>0</v>
      </c>
      <c r="AF1356">
        <f t="shared" si="471"/>
        <v>-9999</v>
      </c>
      <c r="AG1356" s="106"/>
      <c r="AH1356">
        <f t="shared" si="462"/>
        <v>-4.7256811237064993E-4</v>
      </c>
      <c r="AI1356">
        <f t="shared" si="463"/>
        <v>1.2726506571333673</v>
      </c>
      <c r="AJ1356">
        <f t="shared" si="464"/>
        <v>-1.9192477769216735E-2</v>
      </c>
      <c r="AK1356">
        <f t="shared" si="465"/>
        <v>2.0177893546708442E-3</v>
      </c>
      <c r="AL1356">
        <f t="shared" si="466"/>
        <v>7.400504878085557E-3</v>
      </c>
      <c r="AM1356">
        <f t="shared" si="467"/>
        <v>3.7002693269247286E-3</v>
      </c>
      <c r="AN1356" s="80">
        <f t="shared" si="477"/>
        <v>5.5946847242161011E-3</v>
      </c>
      <c r="AO1356" s="80">
        <f t="shared" si="477"/>
        <v>5.5942288779216968E-3</v>
      </c>
      <c r="AP1356" s="80">
        <f t="shared" si="477"/>
        <v>5.5925569914601313E-3</v>
      </c>
      <c r="AQ1356" s="80">
        <f t="shared" si="477"/>
        <v>5.586425090611761E-3</v>
      </c>
      <c r="AR1356" s="80">
        <f t="shared" si="477"/>
        <v>5.5639354025405052E-3</v>
      </c>
      <c r="AS1356" s="80">
        <f t="shared" si="477"/>
        <v>5.4814510416755884E-3</v>
      </c>
      <c r="AT1356" s="80">
        <f t="shared" si="477"/>
        <v>5.1789273836108747E-3</v>
      </c>
      <c r="AU1356" s="80">
        <f t="shared" si="469"/>
        <v>4.0693807318081809E-3</v>
      </c>
    </row>
    <row r="1357" spans="26:64" x14ac:dyDescent="0.2">
      <c r="Z1357">
        <f t="shared" si="460"/>
        <v>0</v>
      </c>
      <c r="AA1357" s="80">
        <f t="shared" si="461"/>
        <v>3.4471155238050962E-3</v>
      </c>
      <c r="AB1357" s="80">
        <f t="shared" si="473"/>
        <v>-9999</v>
      </c>
      <c r="AC1357" s="80">
        <f t="shared" si="474"/>
        <v>0</v>
      </c>
      <c r="AD1357" s="80">
        <f t="shared" si="470"/>
        <v>-9999</v>
      </c>
      <c r="AE1357" s="80">
        <f t="shared" si="475"/>
        <v>0</v>
      </c>
      <c r="AF1357">
        <f t="shared" si="471"/>
        <v>-9999</v>
      </c>
      <c r="AG1357" s="106"/>
      <c r="AH1357">
        <f t="shared" si="462"/>
        <v>-4.7256811237064993E-4</v>
      </c>
      <c r="AI1357">
        <f t="shared" si="463"/>
        <v>1.2726506571333673</v>
      </c>
      <c r="AJ1357">
        <f t="shared" si="464"/>
        <v>-1.9192477769216735E-2</v>
      </c>
      <c r="AK1357">
        <f t="shared" si="465"/>
        <v>2.0177893546708442E-3</v>
      </c>
      <c r="AL1357">
        <f t="shared" si="466"/>
        <v>7.400504878085557E-3</v>
      </c>
      <c r="AM1357">
        <f t="shared" si="467"/>
        <v>3.7002693269247286E-3</v>
      </c>
      <c r="AN1357" s="80">
        <f t="shared" si="477"/>
        <v>5.5946847242161011E-3</v>
      </c>
      <c r="AO1357" s="80">
        <f t="shared" si="477"/>
        <v>5.5942288779216968E-3</v>
      </c>
      <c r="AP1357" s="80">
        <f t="shared" si="477"/>
        <v>5.5925569914601313E-3</v>
      </c>
      <c r="AQ1357" s="80">
        <f t="shared" si="477"/>
        <v>5.586425090611761E-3</v>
      </c>
      <c r="AR1357" s="80">
        <f t="shared" si="477"/>
        <v>5.5639354025405052E-3</v>
      </c>
      <c r="AS1357" s="80">
        <f t="shared" si="477"/>
        <v>5.4814510416755884E-3</v>
      </c>
      <c r="AT1357" s="80">
        <f t="shared" si="477"/>
        <v>5.1789273836108747E-3</v>
      </c>
      <c r="AU1357" s="80">
        <f t="shared" si="469"/>
        <v>4.0693807318081809E-3</v>
      </c>
    </row>
    <row r="1358" spans="26:64" x14ac:dyDescent="0.2">
      <c r="Z1358">
        <f t="shared" si="460"/>
        <v>0</v>
      </c>
      <c r="AA1358" s="80">
        <f t="shared" si="461"/>
        <v>3.4471155238050962E-3</v>
      </c>
      <c r="AB1358" s="80">
        <f t="shared" si="473"/>
        <v>-9999</v>
      </c>
      <c r="AC1358" s="80">
        <f t="shared" si="474"/>
        <v>0</v>
      </c>
      <c r="AD1358" s="80">
        <f t="shared" si="470"/>
        <v>-9999</v>
      </c>
      <c r="AE1358" s="80">
        <f t="shared" si="475"/>
        <v>0</v>
      </c>
      <c r="AF1358">
        <f t="shared" si="471"/>
        <v>-9999</v>
      </c>
      <c r="AG1358" s="106"/>
      <c r="AH1358">
        <f t="shared" si="462"/>
        <v>-4.7256811237064993E-4</v>
      </c>
      <c r="AI1358">
        <f t="shared" si="463"/>
        <v>1.2726506571333673</v>
      </c>
      <c r="AJ1358">
        <f t="shared" si="464"/>
        <v>-1.9192477769216735E-2</v>
      </c>
      <c r="AK1358">
        <f t="shared" si="465"/>
        <v>2.0177893546708442E-3</v>
      </c>
      <c r="AL1358">
        <f t="shared" si="466"/>
        <v>7.400504878085557E-3</v>
      </c>
      <c r="AM1358">
        <f t="shared" si="467"/>
        <v>3.7002693269247286E-3</v>
      </c>
      <c r="AN1358" s="80">
        <f t="shared" si="477"/>
        <v>5.5946847242161011E-3</v>
      </c>
      <c r="AO1358" s="80">
        <f t="shared" si="477"/>
        <v>5.5942288779216968E-3</v>
      </c>
      <c r="AP1358" s="80">
        <f t="shared" si="477"/>
        <v>5.5925569914601313E-3</v>
      </c>
      <c r="AQ1358" s="80">
        <f t="shared" si="477"/>
        <v>5.586425090611761E-3</v>
      </c>
      <c r="AR1358" s="80">
        <f t="shared" si="477"/>
        <v>5.5639354025405052E-3</v>
      </c>
      <c r="AS1358" s="80">
        <f t="shared" si="477"/>
        <v>5.4814510416755884E-3</v>
      </c>
      <c r="AT1358" s="80">
        <f t="shared" si="477"/>
        <v>5.1789273836108747E-3</v>
      </c>
      <c r="AU1358" s="80">
        <f t="shared" si="469"/>
        <v>4.0693807318081809E-3</v>
      </c>
    </row>
    <row r="1359" spans="26:64" x14ac:dyDescent="0.2">
      <c r="Z1359">
        <f t="shared" si="460"/>
        <v>0</v>
      </c>
      <c r="AA1359" s="80">
        <f t="shared" si="461"/>
        <v>3.4471155238050962E-3</v>
      </c>
      <c r="AB1359" s="80">
        <f t="shared" si="473"/>
        <v>-9999</v>
      </c>
      <c r="AC1359" s="80">
        <f t="shared" si="474"/>
        <v>0</v>
      </c>
      <c r="AD1359" s="80">
        <f t="shared" si="470"/>
        <v>-9999</v>
      </c>
      <c r="AE1359" s="80">
        <f t="shared" si="475"/>
        <v>0</v>
      </c>
      <c r="AF1359">
        <f t="shared" si="471"/>
        <v>-9999</v>
      </c>
      <c r="AG1359" s="106"/>
      <c r="AH1359">
        <f t="shared" si="462"/>
        <v>-4.7256811237064993E-4</v>
      </c>
      <c r="AI1359">
        <f t="shared" si="463"/>
        <v>1.2726506571333673</v>
      </c>
      <c r="AJ1359">
        <f t="shared" si="464"/>
        <v>-1.9192477769216735E-2</v>
      </c>
      <c r="AK1359">
        <f t="shared" si="465"/>
        <v>2.0177893546708442E-3</v>
      </c>
      <c r="AL1359">
        <f t="shared" si="466"/>
        <v>7.400504878085557E-3</v>
      </c>
      <c r="AM1359">
        <f t="shared" si="467"/>
        <v>3.7002693269247286E-3</v>
      </c>
      <c r="AN1359" s="80">
        <f t="shared" si="477"/>
        <v>5.5946847242161011E-3</v>
      </c>
      <c r="AO1359" s="80">
        <f t="shared" si="477"/>
        <v>5.5942288779216968E-3</v>
      </c>
      <c r="AP1359" s="80">
        <f t="shared" si="477"/>
        <v>5.5925569914601313E-3</v>
      </c>
      <c r="AQ1359" s="80">
        <f t="shared" si="477"/>
        <v>5.586425090611761E-3</v>
      </c>
      <c r="AR1359" s="80">
        <f t="shared" si="477"/>
        <v>5.5639354025405052E-3</v>
      </c>
      <c r="AS1359" s="80">
        <f t="shared" si="477"/>
        <v>5.4814510416755884E-3</v>
      </c>
      <c r="AT1359" s="80">
        <f t="shared" si="477"/>
        <v>5.1789273836108747E-3</v>
      </c>
      <c r="AU1359" s="80">
        <f t="shared" si="469"/>
        <v>4.0693807318081809E-3</v>
      </c>
    </row>
    <row r="1360" spans="26:64" x14ac:dyDescent="0.2">
      <c r="Z1360">
        <f t="shared" si="460"/>
        <v>0</v>
      </c>
      <c r="AA1360" s="80">
        <f t="shared" si="461"/>
        <v>3.4471155238050962E-3</v>
      </c>
      <c r="AB1360" s="80">
        <f t="shared" si="473"/>
        <v>-9999</v>
      </c>
      <c r="AC1360" s="80">
        <f t="shared" si="474"/>
        <v>0</v>
      </c>
      <c r="AD1360" s="80">
        <f t="shared" si="470"/>
        <v>-9999</v>
      </c>
      <c r="AE1360" s="80">
        <f t="shared" si="475"/>
        <v>0</v>
      </c>
      <c r="AF1360">
        <f t="shared" si="471"/>
        <v>-9999</v>
      </c>
      <c r="AG1360" s="106"/>
      <c r="AH1360">
        <f t="shared" si="462"/>
        <v>-4.7256811237064993E-4</v>
      </c>
      <c r="AI1360">
        <f t="shared" si="463"/>
        <v>1.2726506571333673</v>
      </c>
      <c r="AJ1360">
        <f t="shared" si="464"/>
        <v>-1.9192477769216735E-2</v>
      </c>
      <c r="AK1360">
        <f t="shared" si="465"/>
        <v>2.0177893546708442E-3</v>
      </c>
      <c r="AL1360">
        <f t="shared" si="466"/>
        <v>7.400504878085557E-3</v>
      </c>
      <c r="AM1360">
        <f t="shared" si="467"/>
        <v>3.7002693269247286E-3</v>
      </c>
      <c r="AN1360" s="80">
        <f t="shared" si="477"/>
        <v>5.5946847242161011E-3</v>
      </c>
      <c r="AO1360" s="80">
        <f t="shared" si="477"/>
        <v>5.5942288779216968E-3</v>
      </c>
      <c r="AP1360" s="80">
        <f t="shared" si="477"/>
        <v>5.5925569914601313E-3</v>
      </c>
      <c r="AQ1360" s="80">
        <f t="shared" si="477"/>
        <v>5.586425090611761E-3</v>
      </c>
      <c r="AR1360" s="80">
        <f t="shared" si="477"/>
        <v>5.5639354025405052E-3</v>
      </c>
      <c r="AS1360" s="80">
        <f t="shared" si="477"/>
        <v>5.4814510416755884E-3</v>
      </c>
      <c r="AT1360" s="80">
        <f t="shared" si="477"/>
        <v>5.1789273836108747E-3</v>
      </c>
      <c r="AU1360" s="80">
        <f t="shared" si="469"/>
        <v>4.0693807318081809E-3</v>
      </c>
    </row>
    <row r="1361" spans="26:64" x14ac:dyDescent="0.2">
      <c r="Z1361">
        <f t="shared" ref="Z1361:Z1424" si="478">F1361</f>
        <v>0</v>
      </c>
      <c r="AA1361" s="80">
        <f t="shared" ref="AA1361:AA1424" si="479">AB$3+AB$4*Z1361+AB$5*Z1361^2+AH1361</f>
        <v>3.4471155238050962E-3</v>
      </c>
      <c r="AB1361" s="80">
        <f t="shared" si="473"/>
        <v>-9999</v>
      </c>
      <c r="AC1361" s="80">
        <f t="shared" si="474"/>
        <v>0</v>
      </c>
      <c r="AD1361" s="80">
        <f t="shared" si="470"/>
        <v>-9999</v>
      </c>
      <c r="AE1361" s="80">
        <f t="shared" si="475"/>
        <v>0</v>
      </c>
      <c r="AF1361">
        <f t="shared" si="471"/>
        <v>-9999</v>
      </c>
      <c r="AG1361" s="106"/>
      <c r="AH1361">
        <f t="shared" ref="AH1361:AH1424" si="480">$AB$6*($AB$11/AI1361*AJ1361+$AB$12)</f>
        <v>-4.7256811237064993E-4</v>
      </c>
      <c r="AI1361">
        <f t="shared" ref="AI1361:AI1424" si="481">1+$AB$7*COS(AL1361)</f>
        <v>1.2726506571333673</v>
      </c>
      <c r="AJ1361">
        <f t="shared" ref="AJ1361:AJ1424" si="482">SIN(AL1361+RADIANS($AB$9))</f>
        <v>-1.9192477769216735E-2</v>
      </c>
      <c r="AK1361">
        <f t="shared" ref="AK1361:AK1424" si="483">$AB$7*SIN(AL1361)</f>
        <v>2.0177893546708442E-3</v>
      </c>
      <c r="AL1361">
        <f t="shared" ref="AL1361:AL1424" si="484">2*ATAN(AM1361)</f>
        <v>7.400504878085557E-3</v>
      </c>
      <c r="AM1361">
        <f t="shared" ref="AM1361:AM1424" si="485">SQRT((1+$AB$7)/(1-$AB$7))*TAN(AN1361/2)</f>
        <v>3.7002693269247286E-3</v>
      </c>
      <c r="AN1361" s="80">
        <f t="shared" ref="AN1361:AT1376" si="486">$AU1361+$AB$7*SIN(AO1361)</f>
        <v>5.5946847242161011E-3</v>
      </c>
      <c r="AO1361" s="80">
        <f t="shared" si="486"/>
        <v>5.5942288779216968E-3</v>
      </c>
      <c r="AP1361" s="80">
        <f t="shared" si="486"/>
        <v>5.5925569914601313E-3</v>
      </c>
      <c r="AQ1361" s="80">
        <f t="shared" si="486"/>
        <v>5.586425090611761E-3</v>
      </c>
      <c r="AR1361" s="80">
        <f t="shared" si="486"/>
        <v>5.5639354025405052E-3</v>
      </c>
      <c r="AS1361" s="80">
        <f t="shared" si="486"/>
        <v>5.4814510416755884E-3</v>
      </c>
      <c r="AT1361" s="80">
        <f t="shared" si="486"/>
        <v>5.1789273836108747E-3</v>
      </c>
      <c r="AU1361" s="80">
        <f t="shared" ref="AU1361:AU1424" si="487">RADIANS($AB$9)+$AB$18*(F1361-AB$15)</f>
        <v>4.0693807318081809E-3</v>
      </c>
    </row>
    <row r="1362" spans="26:64" x14ac:dyDescent="0.2">
      <c r="Z1362">
        <f t="shared" si="478"/>
        <v>0</v>
      </c>
      <c r="AA1362" s="80">
        <f t="shared" si="479"/>
        <v>3.4471155238050962E-3</v>
      </c>
      <c r="AB1362" s="80">
        <f t="shared" si="473"/>
        <v>-9999</v>
      </c>
      <c r="AC1362" s="80">
        <f t="shared" si="474"/>
        <v>0</v>
      </c>
      <c r="AD1362" s="80">
        <f t="shared" ref="AD1362:AD1425" si="488">IF(S1362&lt;&gt;0,G1362-AA1362, -9999)</f>
        <v>-9999</v>
      </c>
      <c r="AE1362" s="80">
        <f t="shared" si="475"/>
        <v>0</v>
      </c>
      <c r="AF1362">
        <f t="shared" ref="AF1362:AF1425" si="489">IF(S1362&lt;&gt;0,G1362-P1362, -9999)</f>
        <v>-9999</v>
      </c>
      <c r="AG1362" s="106"/>
      <c r="AH1362">
        <f t="shared" si="480"/>
        <v>-4.7256811237064993E-4</v>
      </c>
      <c r="AI1362">
        <f t="shared" si="481"/>
        <v>1.2726506571333673</v>
      </c>
      <c r="AJ1362">
        <f t="shared" si="482"/>
        <v>-1.9192477769216735E-2</v>
      </c>
      <c r="AK1362">
        <f t="shared" si="483"/>
        <v>2.0177893546708442E-3</v>
      </c>
      <c r="AL1362">
        <f t="shared" si="484"/>
        <v>7.400504878085557E-3</v>
      </c>
      <c r="AM1362">
        <f t="shared" si="485"/>
        <v>3.7002693269247286E-3</v>
      </c>
      <c r="AN1362" s="80">
        <f t="shared" si="486"/>
        <v>5.5946847242161011E-3</v>
      </c>
      <c r="AO1362" s="80">
        <f t="shared" si="486"/>
        <v>5.5942288779216968E-3</v>
      </c>
      <c r="AP1362" s="80">
        <f t="shared" si="486"/>
        <v>5.5925569914601313E-3</v>
      </c>
      <c r="AQ1362" s="80">
        <f t="shared" si="486"/>
        <v>5.586425090611761E-3</v>
      </c>
      <c r="AR1362" s="80">
        <f t="shared" si="486"/>
        <v>5.5639354025405052E-3</v>
      </c>
      <c r="AS1362" s="80">
        <f t="shared" si="486"/>
        <v>5.4814510416755884E-3</v>
      </c>
      <c r="AT1362" s="80">
        <f t="shared" si="486"/>
        <v>5.1789273836108747E-3</v>
      </c>
      <c r="AU1362" s="80">
        <f t="shared" si="487"/>
        <v>4.0693807318081809E-3</v>
      </c>
    </row>
    <row r="1363" spans="26:64" x14ac:dyDescent="0.2">
      <c r="Z1363">
        <f t="shared" si="478"/>
        <v>0</v>
      </c>
      <c r="AA1363" s="80">
        <f t="shared" si="479"/>
        <v>3.4471155238050962E-3</v>
      </c>
      <c r="AB1363" s="80">
        <f>+G1363-AH1363</f>
        <v>4.7256811237064993E-4</v>
      </c>
      <c r="AC1363" s="80">
        <f t="shared" si="474"/>
        <v>0</v>
      </c>
      <c r="AD1363" s="80">
        <f t="shared" si="488"/>
        <v>-9999</v>
      </c>
      <c r="AE1363" s="80">
        <f t="shared" si="475"/>
        <v>0</v>
      </c>
      <c r="AF1363">
        <f t="shared" si="489"/>
        <v>-9999</v>
      </c>
      <c r="AG1363" s="106"/>
      <c r="AH1363">
        <f t="shared" si="480"/>
        <v>-4.7256811237064993E-4</v>
      </c>
      <c r="AI1363">
        <f t="shared" si="481"/>
        <v>1.2726506571333673</v>
      </c>
      <c r="AJ1363">
        <f t="shared" si="482"/>
        <v>-1.9192477769216735E-2</v>
      </c>
      <c r="AK1363">
        <f t="shared" si="483"/>
        <v>2.0177893546708442E-3</v>
      </c>
      <c r="AL1363">
        <f t="shared" si="484"/>
        <v>7.400504878085557E-3</v>
      </c>
      <c r="AM1363">
        <f t="shared" si="485"/>
        <v>3.7002693269247286E-3</v>
      </c>
      <c r="AN1363" s="80">
        <f t="shared" si="486"/>
        <v>5.5946847242161011E-3</v>
      </c>
      <c r="AO1363" s="80">
        <f t="shared" si="486"/>
        <v>5.5942288779216968E-3</v>
      </c>
      <c r="AP1363" s="80">
        <f t="shared" si="486"/>
        <v>5.5925569914601313E-3</v>
      </c>
      <c r="AQ1363" s="80">
        <f t="shared" si="486"/>
        <v>5.586425090611761E-3</v>
      </c>
      <c r="AR1363" s="80">
        <f t="shared" si="486"/>
        <v>5.5639354025405052E-3</v>
      </c>
      <c r="AS1363" s="80">
        <f t="shared" si="486"/>
        <v>5.4814510416755884E-3</v>
      </c>
      <c r="AT1363" s="80">
        <f t="shared" si="486"/>
        <v>5.1789273836108747E-3</v>
      </c>
      <c r="AU1363" s="80">
        <f t="shared" si="487"/>
        <v>4.0693807318081809E-3</v>
      </c>
    </row>
    <row r="1364" spans="26:64" x14ac:dyDescent="0.2">
      <c r="Z1364">
        <f t="shared" si="478"/>
        <v>0</v>
      </c>
      <c r="AA1364" s="80">
        <f t="shared" si="479"/>
        <v>3.4471155238050962E-3</v>
      </c>
      <c r="AB1364" s="80">
        <f>+G1364-AH1364</f>
        <v>4.7256811237064993E-4</v>
      </c>
      <c r="AC1364" s="80">
        <f t="shared" si="474"/>
        <v>0</v>
      </c>
      <c r="AD1364" s="80">
        <f t="shared" si="488"/>
        <v>-9999</v>
      </c>
      <c r="AE1364" s="80">
        <f t="shared" si="475"/>
        <v>0</v>
      </c>
      <c r="AF1364">
        <f t="shared" si="489"/>
        <v>-9999</v>
      </c>
      <c r="AG1364" s="106"/>
      <c r="AH1364">
        <f t="shared" si="480"/>
        <v>-4.7256811237064993E-4</v>
      </c>
      <c r="AI1364">
        <f t="shared" si="481"/>
        <v>1.2726506571333673</v>
      </c>
      <c r="AJ1364">
        <f t="shared" si="482"/>
        <v>-1.9192477769216735E-2</v>
      </c>
      <c r="AK1364">
        <f t="shared" si="483"/>
        <v>2.0177893546708442E-3</v>
      </c>
      <c r="AL1364">
        <f t="shared" si="484"/>
        <v>7.400504878085557E-3</v>
      </c>
      <c r="AM1364">
        <f t="shared" si="485"/>
        <v>3.7002693269247286E-3</v>
      </c>
      <c r="AN1364" s="80">
        <f t="shared" si="486"/>
        <v>5.5946847242161011E-3</v>
      </c>
      <c r="AO1364" s="80">
        <f t="shared" si="486"/>
        <v>5.5942288779216968E-3</v>
      </c>
      <c r="AP1364" s="80">
        <f t="shared" si="486"/>
        <v>5.5925569914601313E-3</v>
      </c>
      <c r="AQ1364" s="80">
        <f t="shared" si="486"/>
        <v>5.586425090611761E-3</v>
      </c>
      <c r="AR1364" s="80">
        <f t="shared" si="486"/>
        <v>5.5639354025405052E-3</v>
      </c>
      <c r="AS1364" s="80">
        <f t="shared" si="486"/>
        <v>5.4814510416755884E-3</v>
      </c>
      <c r="AT1364" s="80">
        <f t="shared" si="486"/>
        <v>5.1789273836108747E-3</v>
      </c>
      <c r="AU1364" s="80">
        <f t="shared" si="487"/>
        <v>4.0693807318081809E-3</v>
      </c>
    </row>
    <row r="1365" spans="26:64" x14ac:dyDescent="0.2">
      <c r="Z1365">
        <f t="shared" si="478"/>
        <v>0</v>
      </c>
      <c r="AA1365" s="80">
        <f t="shared" si="479"/>
        <v>3.4471155238050962E-3</v>
      </c>
      <c r="AB1365" s="80"/>
      <c r="AC1365" s="80">
        <f t="shared" si="474"/>
        <v>0</v>
      </c>
      <c r="AD1365" s="80">
        <f t="shared" si="488"/>
        <v>-9999</v>
      </c>
      <c r="AE1365" s="80">
        <f t="shared" si="475"/>
        <v>0</v>
      </c>
      <c r="AF1365">
        <f t="shared" si="489"/>
        <v>-9999</v>
      </c>
      <c r="AG1365" s="106"/>
      <c r="AH1365">
        <f t="shared" si="480"/>
        <v>-4.7256811237064993E-4</v>
      </c>
      <c r="AI1365">
        <f t="shared" si="481"/>
        <v>1.2726506571333673</v>
      </c>
      <c r="AJ1365">
        <f t="shared" si="482"/>
        <v>-1.9192477769216735E-2</v>
      </c>
      <c r="AK1365">
        <f t="shared" si="483"/>
        <v>2.0177893546708442E-3</v>
      </c>
      <c r="AL1365">
        <f t="shared" si="484"/>
        <v>7.400504878085557E-3</v>
      </c>
      <c r="AM1365">
        <f t="shared" si="485"/>
        <v>3.7002693269247286E-3</v>
      </c>
      <c r="AN1365" s="80">
        <f t="shared" si="486"/>
        <v>5.5946847242161011E-3</v>
      </c>
      <c r="AO1365" s="80">
        <f t="shared" si="486"/>
        <v>5.5942288779216968E-3</v>
      </c>
      <c r="AP1365" s="80">
        <f t="shared" si="486"/>
        <v>5.5925569914601313E-3</v>
      </c>
      <c r="AQ1365" s="80">
        <f t="shared" si="486"/>
        <v>5.586425090611761E-3</v>
      </c>
      <c r="AR1365" s="80">
        <f t="shared" si="486"/>
        <v>5.5639354025405052E-3</v>
      </c>
      <c r="AS1365" s="80">
        <f t="shared" si="486"/>
        <v>5.4814510416755884E-3</v>
      </c>
      <c r="AT1365" s="80">
        <f t="shared" si="486"/>
        <v>5.1789273836108747E-3</v>
      </c>
      <c r="AU1365" s="80">
        <f t="shared" si="487"/>
        <v>4.0693807318081809E-3</v>
      </c>
      <c r="AV1365" s="80"/>
      <c r="AX1365" s="80"/>
      <c r="AY1365" s="80"/>
      <c r="AZ1365" s="80"/>
      <c r="BA1365" s="80"/>
      <c r="BB1365" s="80"/>
      <c r="BC1365" s="80"/>
      <c r="BD1365" s="80"/>
      <c r="BE1365" s="80"/>
      <c r="BF1365" s="80"/>
      <c r="BG1365" s="80"/>
      <c r="BH1365" s="80"/>
      <c r="BI1365" s="80"/>
      <c r="BJ1365" s="80"/>
      <c r="BK1365" s="80"/>
      <c r="BL1365" s="80"/>
    </row>
    <row r="1366" spans="26:64" x14ac:dyDescent="0.2">
      <c r="Z1366">
        <f t="shared" si="478"/>
        <v>0</v>
      </c>
      <c r="AA1366" s="80">
        <f t="shared" si="479"/>
        <v>3.4471155238050962E-3</v>
      </c>
      <c r="AB1366" s="80"/>
      <c r="AC1366" s="80">
        <f t="shared" si="474"/>
        <v>0</v>
      </c>
      <c r="AD1366" s="80">
        <f t="shared" si="488"/>
        <v>-9999</v>
      </c>
      <c r="AE1366" s="80">
        <f t="shared" si="475"/>
        <v>0</v>
      </c>
      <c r="AF1366">
        <f t="shared" si="489"/>
        <v>-9999</v>
      </c>
      <c r="AG1366" s="106"/>
      <c r="AH1366">
        <f t="shared" si="480"/>
        <v>-4.7256811237064993E-4</v>
      </c>
      <c r="AI1366">
        <f t="shared" si="481"/>
        <v>1.2726506571333673</v>
      </c>
      <c r="AJ1366">
        <f t="shared" si="482"/>
        <v>-1.9192477769216735E-2</v>
      </c>
      <c r="AK1366">
        <f t="shared" si="483"/>
        <v>2.0177893546708442E-3</v>
      </c>
      <c r="AL1366">
        <f t="shared" si="484"/>
        <v>7.400504878085557E-3</v>
      </c>
      <c r="AM1366">
        <f t="shared" si="485"/>
        <v>3.7002693269247286E-3</v>
      </c>
      <c r="AN1366" s="80">
        <f t="shared" si="486"/>
        <v>5.5946847242161011E-3</v>
      </c>
      <c r="AO1366" s="80">
        <f t="shared" si="486"/>
        <v>5.5942288779216968E-3</v>
      </c>
      <c r="AP1366" s="80">
        <f t="shared" si="486"/>
        <v>5.5925569914601313E-3</v>
      </c>
      <c r="AQ1366" s="80">
        <f t="shared" si="486"/>
        <v>5.586425090611761E-3</v>
      </c>
      <c r="AR1366" s="80">
        <f t="shared" si="486"/>
        <v>5.5639354025405052E-3</v>
      </c>
      <c r="AS1366" s="80">
        <f t="shared" si="486"/>
        <v>5.4814510416755884E-3</v>
      </c>
      <c r="AT1366" s="80">
        <f t="shared" si="486"/>
        <v>5.1789273836108747E-3</v>
      </c>
      <c r="AU1366" s="80">
        <f t="shared" si="487"/>
        <v>4.0693807318081809E-3</v>
      </c>
    </row>
    <row r="1367" spans="26:64" x14ac:dyDescent="0.2">
      <c r="Z1367">
        <f t="shared" si="478"/>
        <v>0</v>
      </c>
      <c r="AA1367" s="80">
        <f t="shared" si="479"/>
        <v>3.4471155238050962E-3</v>
      </c>
      <c r="AB1367" s="80">
        <f>IF(S1367&lt;&gt;0,G1367-AH1367, -9999)</f>
        <v>-9999</v>
      </c>
      <c r="AC1367" s="80">
        <f t="shared" si="474"/>
        <v>0</v>
      </c>
      <c r="AD1367" s="80">
        <f t="shared" si="488"/>
        <v>-9999</v>
      </c>
      <c r="AE1367" s="80">
        <f t="shared" si="475"/>
        <v>0</v>
      </c>
      <c r="AF1367">
        <f t="shared" si="489"/>
        <v>-9999</v>
      </c>
      <c r="AG1367" s="106"/>
      <c r="AH1367">
        <f t="shared" si="480"/>
        <v>-4.7256811237064993E-4</v>
      </c>
      <c r="AI1367">
        <f t="shared" si="481"/>
        <v>1.2726506571333673</v>
      </c>
      <c r="AJ1367">
        <f t="shared" si="482"/>
        <v>-1.9192477769216735E-2</v>
      </c>
      <c r="AK1367">
        <f t="shared" si="483"/>
        <v>2.0177893546708442E-3</v>
      </c>
      <c r="AL1367">
        <f t="shared" si="484"/>
        <v>7.400504878085557E-3</v>
      </c>
      <c r="AM1367">
        <f t="shared" si="485"/>
        <v>3.7002693269247286E-3</v>
      </c>
      <c r="AN1367" s="80">
        <f t="shared" si="486"/>
        <v>5.5946847242161011E-3</v>
      </c>
      <c r="AO1367" s="80">
        <f t="shared" si="486"/>
        <v>5.5942288779216968E-3</v>
      </c>
      <c r="AP1367" s="80">
        <f t="shared" si="486"/>
        <v>5.5925569914601313E-3</v>
      </c>
      <c r="AQ1367" s="80">
        <f t="shared" si="486"/>
        <v>5.586425090611761E-3</v>
      </c>
      <c r="AR1367" s="80">
        <f t="shared" si="486"/>
        <v>5.5639354025405052E-3</v>
      </c>
      <c r="AS1367" s="80">
        <f t="shared" si="486"/>
        <v>5.4814510416755884E-3</v>
      </c>
      <c r="AT1367" s="80">
        <f t="shared" si="486"/>
        <v>5.1789273836108747E-3</v>
      </c>
      <c r="AU1367" s="80">
        <f t="shared" si="487"/>
        <v>4.0693807318081809E-3</v>
      </c>
    </row>
    <row r="1368" spans="26:64" x14ac:dyDescent="0.2">
      <c r="Z1368">
        <f t="shared" si="478"/>
        <v>0</v>
      </c>
      <c r="AA1368" s="80">
        <f t="shared" si="479"/>
        <v>3.4471155238050962E-3</v>
      </c>
      <c r="AB1368" s="80">
        <f>IF(S1368&lt;&gt;0,G1368-AH1368, -9999)</f>
        <v>-9999</v>
      </c>
      <c r="AC1368" s="80">
        <f t="shared" si="474"/>
        <v>0</v>
      </c>
      <c r="AD1368" s="80">
        <f t="shared" si="488"/>
        <v>-9999</v>
      </c>
      <c r="AE1368" s="80">
        <f t="shared" si="475"/>
        <v>0</v>
      </c>
      <c r="AF1368">
        <f t="shared" si="489"/>
        <v>-9999</v>
      </c>
      <c r="AG1368" s="106"/>
      <c r="AH1368">
        <f t="shared" si="480"/>
        <v>-4.7256811237064993E-4</v>
      </c>
      <c r="AI1368">
        <f t="shared" si="481"/>
        <v>1.2726506571333673</v>
      </c>
      <c r="AJ1368">
        <f t="shared" si="482"/>
        <v>-1.9192477769216735E-2</v>
      </c>
      <c r="AK1368">
        <f t="shared" si="483"/>
        <v>2.0177893546708442E-3</v>
      </c>
      <c r="AL1368">
        <f t="shared" si="484"/>
        <v>7.400504878085557E-3</v>
      </c>
      <c r="AM1368">
        <f t="shared" si="485"/>
        <v>3.7002693269247286E-3</v>
      </c>
      <c r="AN1368" s="80">
        <f t="shared" si="486"/>
        <v>5.5946847242161011E-3</v>
      </c>
      <c r="AO1368" s="80">
        <f t="shared" si="486"/>
        <v>5.5942288779216968E-3</v>
      </c>
      <c r="AP1368" s="80">
        <f t="shared" si="486"/>
        <v>5.5925569914601313E-3</v>
      </c>
      <c r="AQ1368" s="80">
        <f t="shared" si="486"/>
        <v>5.586425090611761E-3</v>
      </c>
      <c r="AR1368" s="80">
        <f t="shared" si="486"/>
        <v>5.5639354025405052E-3</v>
      </c>
      <c r="AS1368" s="80">
        <f t="shared" si="486"/>
        <v>5.4814510416755884E-3</v>
      </c>
      <c r="AT1368" s="80">
        <f t="shared" si="486"/>
        <v>5.1789273836108747E-3</v>
      </c>
      <c r="AU1368" s="80">
        <f t="shared" si="487"/>
        <v>4.0693807318081809E-3</v>
      </c>
    </row>
    <row r="1369" spans="26:64" x14ac:dyDescent="0.2">
      <c r="Z1369">
        <f t="shared" si="478"/>
        <v>0</v>
      </c>
      <c r="AA1369" s="80">
        <f t="shared" si="479"/>
        <v>3.4471155238050962E-3</v>
      </c>
      <c r="AB1369" s="80">
        <f>IF(S1369&lt;&gt;0,G1369-AH1369, -9999)</f>
        <v>-9999</v>
      </c>
      <c r="AC1369" s="80">
        <f t="shared" si="474"/>
        <v>0</v>
      </c>
      <c r="AD1369" s="80">
        <f t="shared" si="488"/>
        <v>-9999</v>
      </c>
      <c r="AE1369" s="80">
        <f t="shared" si="475"/>
        <v>0</v>
      </c>
      <c r="AF1369">
        <f t="shared" si="489"/>
        <v>-9999</v>
      </c>
      <c r="AG1369" s="106"/>
      <c r="AH1369">
        <f t="shared" si="480"/>
        <v>-4.7256811237064993E-4</v>
      </c>
      <c r="AI1369">
        <f t="shared" si="481"/>
        <v>1.2726506571333673</v>
      </c>
      <c r="AJ1369">
        <f t="shared" si="482"/>
        <v>-1.9192477769216735E-2</v>
      </c>
      <c r="AK1369">
        <f t="shared" si="483"/>
        <v>2.0177893546708442E-3</v>
      </c>
      <c r="AL1369">
        <f t="shared" si="484"/>
        <v>7.400504878085557E-3</v>
      </c>
      <c r="AM1369">
        <f t="shared" si="485"/>
        <v>3.7002693269247286E-3</v>
      </c>
      <c r="AN1369" s="80">
        <f t="shared" si="486"/>
        <v>5.5946847242161011E-3</v>
      </c>
      <c r="AO1369" s="80">
        <f t="shared" si="486"/>
        <v>5.5942288779216968E-3</v>
      </c>
      <c r="AP1369" s="80">
        <f t="shared" si="486"/>
        <v>5.5925569914601313E-3</v>
      </c>
      <c r="AQ1369" s="80">
        <f t="shared" si="486"/>
        <v>5.586425090611761E-3</v>
      </c>
      <c r="AR1369" s="80">
        <f t="shared" si="486"/>
        <v>5.5639354025405052E-3</v>
      </c>
      <c r="AS1369" s="80">
        <f t="shared" si="486"/>
        <v>5.4814510416755884E-3</v>
      </c>
      <c r="AT1369" s="80">
        <f t="shared" si="486"/>
        <v>5.1789273836108747E-3</v>
      </c>
      <c r="AU1369" s="80">
        <f t="shared" si="487"/>
        <v>4.0693807318081809E-3</v>
      </c>
      <c r="AV1369" s="80"/>
      <c r="AX1369" s="80"/>
    </row>
    <row r="1370" spans="26:64" x14ac:dyDescent="0.2">
      <c r="Z1370">
        <f t="shared" si="478"/>
        <v>0</v>
      </c>
      <c r="AA1370" s="80">
        <f t="shared" si="479"/>
        <v>3.4471155238050962E-3</v>
      </c>
      <c r="AB1370" s="80"/>
      <c r="AC1370" s="80">
        <f t="shared" si="474"/>
        <v>0</v>
      </c>
      <c r="AD1370" s="80">
        <f t="shared" si="488"/>
        <v>-9999</v>
      </c>
      <c r="AE1370" s="80">
        <f t="shared" si="475"/>
        <v>0</v>
      </c>
      <c r="AF1370">
        <f t="shared" si="489"/>
        <v>-9999</v>
      </c>
      <c r="AG1370" s="106"/>
      <c r="AH1370">
        <f t="shared" si="480"/>
        <v>-4.7256811237064993E-4</v>
      </c>
      <c r="AI1370">
        <f t="shared" si="481"/>
        <v>1.2726506571333673</v>
      </c>
      <c r="AJ1370">
        <f t="shared" si="482"/>
        <v>-1.9192477769216735E-2</v>
      </c>
      <c r="AK1370">
        <f t="shared" si="483"/>
        <v>2.0177893546708442E-3</v>
      </c>
      <c r="AL1370">
        <f t="shared" si="484"/>
        <v>7.400504878085557E-3</v>
      </c>
      <c r="AM1370">
        <f t="shared" si="485"/>
        <v>3.7002693269247286E-3</v>
      </c>
      <c r="AN1370" s="80">
        <f t="shared" si="486"/>
        <v>5.5946847242161011E-3</v>
      </c>
      <c r="AO1370" s="80">
        <f t="shared" si="486"/>
        <v>5.5942288779216968E-3</v>
      </c>
      <c r="AP1370" s="80">
        <f t="shared" si="486"/>
        <v>5.5925569914601313E-3</v>
      </c>
      <c r="AQ1370" s="80">
        <f t="shared" si="486"/>
        <v>5.586425090611761E-3</v>
      </c>
      <c r="AR1370" s="80">
        <f t="shared" si="486"/>
        <v>5.5639354025405052E-3</v>
      </c>
      <c r="AS1370" s="80">
        <f t="shared" si="486"/>
        <v>5.4814510416755884E-3</v>
      </c>
      <c r="AT1370" s="80">
        <f t="shared" si="486"/>
        <v>5.1789273836108747E-3</v>
      </c>
      <c r="AU1370" s="80">
        <f t="shared" si="487"/>
        <v>4.0693807318081809E-3</v>
      </c>
    </row>
    <row r="1371" spans="26:64" x14ac:dyDescent="0.2">
      <c r="Z1371">
        <f t="shared" si="478"/>
        <v>0</v>
      </c>
      <c r="AA1371" s="80">
        <f t="shared" si="479"/>
        <v>3.4471155238050962E-3</v>
      </c>
      <c r="AB1371" s="80">
        <f t="shared" ref="AB1371:AB1399" si="490">IF(S1371&lt;&gt;0,G1371-AH1371, -9999)</f>
        <v>-9999</v>
      </c>
      <c r="AC1371" s="80">
        <f t="shared" si="474"/>
        <v>0</v>
      </c>
      <c r="AD1371" s="80">
        <f t="shared" si="488"/>
        <v>-9999</v>
      </c>
      <c r="AE1371" s="80">
        <f t="shared" si="475"/>
        <v>0</v>
      </c>
      <c r="AF1371">
        <f t="shared" si="489"/>
        <v>-9999</v>
      </c>
      <c r="AG1371" s="106"/>
      <c r="AH1371">
        <f t="shared" si="480"/>
        <v>-4.7256811237064993E-4</v>
      </c>
      <c r="AI1371">
        <f t="shared" si="481"/>
        <v>1.2726506571333673</v>
      </c>
      <c r="AJ1371">
        <f t="shared" si="482"/>
        <v>-1.9192477769216735E-2</v>
      </c>
      <c r="AK1371">
        <f t="shared" si="483"/>
        <v>2.0177893546708442E-3</v>
      </c>
      <c r="AL1371">
        <f t="shared" si="484"/>
        <v>7.400504878085557E-3</v>
      </c>
      <c r="AM1371">
        <f t="shared" si="485"/>
        <v>3.7002693269247286E-3</v>
      </c>
      <c r="AN1371" s="80">
        <f t="shared" si="486"/>
        <v>5.5946847242161011E-3</v>
      </c>
      <c r="AO1371" s="80">
        <f t="shared" si="486"/>
        <v>5.5942288779216968E-3</v>
      </c>
      <c r="AP1371" s="80">
        <f t="shared" si="486"/>
        <v>5.5925569914601313E-3</v>
      </c>
      <c r="AQ1371" s="80">
        <f t="shared" si="486"/>
        <v>5.586425090611761E-3</v>
      </c>
      <c r="AR1371" s="80">
        <f t="shared" si="486"/>
        <v>5.5639354025405052E-3</v>
      </c>
      <c r="AS1371" s="80">
        <f t="shared" si="486"/>
        <v>5.4814510416755884E-3</v>
      </c>
      <c r="AT1371" s="80">
        <f t="shared" si="486"/>
        <v>5.1789273836108747E-3</v>
      </c>
      <c r="AU1371" s="80">
        <f t="shared" si="487"/>
        <v>4.0693807318081809E-3</v>
      </c>
      <c r="AV1371" s="80"/>
      <c r="AX1371" s="80"/>
      <c r="AY1371" s="80"/>
      <c r="AZ1371" s="80"/>
      <c r="BA1371" s="80"/>
      <c r="BB1371" s="80"/>
      <c r="BC1371" s="80"/>
      <c r="BD1371" s="80"/>
      <c r="BE1371" s="80"/>
      <c r="BF1371" s="80"/>
      <c r="BG1371" s="80"/>
      <c r="BH1371" s="80"/>
      <c r="BI1371" s="80"/>
      <c r="BJ1371" s="80"/>
      <c r="BK1371" s="80"/>
      <c r="BL1371" s="80"/>
    </row>
    <row r="1372" spans="26:64" x14ac:dyDescent="0.2">
      <c r="Z1372">
        <f t="shared" si="478"/>
        <v>0</v>
      </c>
      <c r="AA1372" s="80">
        <f t="shared" si="479"/>
        <v>3.4471155238050962E-3</v>
      </c>
      <c r="AB1372" s="80">
        <f t="shared" si="490"/>
        <v>-9999</v>
      </c>
      <c r="AC1372" s="80">
        <f t="shared" si="474"/>
        <v>0</v>
      </c>
      <c r="AD1372" s="80">
        <f t="shared" si="488"/>
        <v>-9999</v>
      </c>
      <c r="AE1372" s="80">
        <f t="shared" si="475"/>
        <v>0</v>
      </c>
      <c r="AF1372">
        <f t="shared" si="489"/>
        <v>-9999</v>
      </c>
      <c r="AG1372" s="106"/>
      <c r="AH1372">
        <f t="shared" si="480"/>
        <v>-4.7256811237064993E-4</v>
      </c>
      <c r="AI1372">
        <f t="shared" si="481"/>
        <v>1.2726506571333673</v>
      </c>
      <c r="AJ1372">
        <f t="shared" si="482"/>
        <v>-1.9192477769216735E-2</v>
      </c>
      <c r="AK1372">
        <f t="shared" si="483"/>
        <v>2.0177893546708442E-3</v>
      </c>
      <c r="AL1372">
        <f t="shared" si="484"/>
        <v>7.400504878085557E-3</v>
      </c>
      <c r="AM1372">
        <f t="shared" si="485"/>
        <v>3.7002693269247286E-3</v>
      </c>
      <c r="AN1372" s="80">
        <f t="shared" si="486"/>
        <v>5.5946847242161011E-3</v>
      </c>
      <c r="AO1372" s="80">
        <f t="shared" si="486"/>
        <v>5.5942288779216968E-3</v>
      </c>
      <c r="AP1372" s="80">
        <f t="shared" si="486"/>
        <v>5.5925569914601313E-3</v>
      </c>
      <c r="AQ1372" s="80">
        <f t="shared" si="486"/>
        <v>5.586425090611761E-3</v>
      </c>
      <c r="AR1372" s="80">
        <f t="shared" si="486"/>
        <v>5.5639354025405052E-3</v>
      </c>
      <c r="AS1372" s="80">
        <f t="shared" si="486"/>
        <v>5.4814510416755884E-3</v>
      </c>
      <c r="AT1372" s="80">
        <f t="shared" si="486"/>
        <v>5.1789273836108747E-3</v>
      </c>
      <c r="AU1372" s="80">
        <f t="shared" si="487"/>
        <v>4.0693807318081809E-3</v>
      </c>
    </row>
    <row r="1373" spans="26:64" x14ac:dyDescent="0.2">
      <c r="Z1373">
        <f t="shared" si="478"/>
        <v>0</v>
      </c>
      <c r="AA1373" s="80">
        <f t="shared" si="479"/>
        <v>3.4471155238050962E-3</v>
      </c>
      <c r="AB1373" s="80">
        <f t="shared" si="490"/>
        <v>-9999</v>
      </c>
      <c r="AC1373" s="80">
        <f t="shared" si="474"/>
        <v>0</v>
      </c>
      <c r="AD1373" s="80">
        <f t="shared" si="488"/>
        <v>-9999</v>
      </c>
      <c r="AE1373" s="80">
        <f t="shared" si="475"/>
        <v>0</v>
      </c>
      <c r="AF1373">
        <f t="shared" si="489"/>
        <v>-9999</v>
      </c>
      <c r="AG1373" s="106"/>
      <c r="AH1373">
        <f t="shared" si="480"/>
        <v>-4.7256811237064993E-4</v>
      </c>
      <c r="AI1373">
        <f t="shared" si="481"/>
        <v>1.2726506571333673</v>
      </c>
      <c r="AJ1373">
        <f t="shared" si="482"/>
        <v>-1.9192477769216735E-2</v>
      </c>
      <c r="AK1373">
        <f t="shared" si="483"/>
        <v>2.0177893546708442E-3</v>
      </c>
      <c r="AL1373">
        <f t="shared" si="484"/>
        <v>7.400504878085557E-3</v>
      </c>
      <c r="AM1373">
        <f t="shared" si="485"/>
        <v>3.7002693269247286E-3</v>
      </c>
      <c r="AN1373" s="80">
        <f t="shared" si="486"/>
        <v>5.5946847242161011E-3</v>
      </c>
      <c r="AO1373" s="80">
        <f t="shared" si="486"/>
        <v>5.5942288779216968E-3</v>
      </c>
      <c r="AP1373" s="80">
        <f t="shared" si="486"/>
        <v>5.5925569914601313E-3</v>
      </c>
      <c r="AQ1373" s="80">
        <f t="shared" si="486"/>
        <v>5.586425090611761E-3</v>
      </c>
      <c r="AR1373" s="80">
        <f t="shared" si="486"/>
        <v>5.5639354025405052E-3</v>
      </c>
      <c r="AS1373" s="80">
        <f t="shared" si="486"/>
        <v>5.4814510416755884E-3</v>
      </c>
      <c r="AT1373" s="80">
        <f t="shared" si="486"/>
        <v>5.1789273836108747E-3</v>
      </c>
      <c r="AU1373" s="80">
        <f t="shared" si="487"/>
        <v>4.0693807318081809E-3</v>
      </c>
    </row>
    <row r="1374" spans="26:64" x14ac:dyDescent="0.2">
      <c r="Z1374">
        <f t="shared" si="478"/>
        <v>0</v>
      </c>
      <c r="AA1374" s="80">
        <f t="shared" si="479"/>
        <v>3.4471155238050962E-3</v>
      </c>
      <c r="AB1374" s="80">
        <f t="shared" si="490"/>
        <v>-9999</v>
      </c>
      <c r="AC1374" s="80">
        <f t="shared" si="474"/>
        <v>0</v>
      </c>
      <c r="AD1374" s="80">
        <f t="shared" si="488"/>
        <v>-9999</v>
      </c>
      <c r="AE1374" s="80">
        <f t="shared" si="475"/>
        <v>0</v>
      </c>
      <c r="AF1374">
        <f t="shared" si="489"/>
        <v>-9999</v>
      </c>
      <c r="AG1374" s="106"/>
      <c r="AH1374">
        <f t="shared" si="480"/>
        <v>-4.7256811237064993E-4</v>
      </c>
      <c r="AI1374">
        <f t="shared" si="481"/>
        <v>1.2726506571333673</v>
      </c>
      <c r="AJ1374">
        <f t="shared" si="482"/>
        <v>-1.9192477769216735E-2</v>
      </c>
      <c r="AK1374">
        <f t="shared" si="483"/>
        <v>2.0177893546708442E-3</v>
      </c>
      <c r="AL1374">
        <f t="shared" si="484"/>
        <v>7.400504878085557E-3</v>
      </c>
      <c r="AM1374">
        <f t="shared" si="485"/>
        <v>3.7002693269247286E-3</v>
      </c>
      <c r="AN1374" s="80">
        <f t="shared" si="486"/>
        <v>5.5946847242161011E-3</v>
      </c>
      <c r="AO1374" s="80">
        <f t="shared" si="486"/>
        <v>5.5942288779216968E-3</v>
      </c>
      <c r="AP1374" s="80">
        <f t="shared" si="486"/>
        <v>5.5925569914601313E-3</v>
      </c>
      <c r="AQ1374" s="80">
        <f t="shared" si="486"/>
        <v>5.586425090611761E-3</v>
      </c>
      <c r="AR1374" s="80">
        <f t="shared" si="486"/>
        <v>5.5639354025405052E-3</v>
      </c>
      <c r="AS1374" s="80">
        <f t="shared" si="486"/>
        <v>5.4814510416755884E-3</v>
      </c>
      <c r="AT1374" s="80">
        <f t="shared" si="486"/>
        <v>5.1789273836108747E-3</v>
      </c>
      <c r="AU1374" s="80">
        <f t="shared" si="487"/>
        <v>4.0693807318081809E-3</v>
      </c>
      <c r="AV1374" s="80"/>
    </row>
    <row r="1375" spans="26:64" x14ac:dyDescent="0.2">
      <c r="Z1375">
        <f t="shared" si="478"/>
        <v>0</v>
      </c>
      <c r="AA1375" s="80">
        <f t="shared" si="479"/>
        <v>3.4471155238050962E-3</v>
      </c>
      <c r="AB1375" s="80">
        <f t="shared" si="490"/>
        <v>-9999</v>
      </c>
      <c r="AC1375" s="80">
        <f t="shared" si="474"/>
        <v>0</v>
      </c>
      <c r="AD1375" s="80">
        <f t="shared" si="488"/>
        <v>-9999</v>
      </c>
      <c r="AE1375" s="80">
        <f t="shared" si="475"/>
        <v>0</v>
      </c>
      <c r="AF1375">
        <f t="shared" si="489"/>
        <v>-9999</v>
      </c>
      <c r="AG1375" s="106"/>
      <c r="AH1375">
        <f t="shared" si="480"/>
        <v>-4.7256811237064993E-4</v>
      </c>
      <c r="AI1375">
        <f t="shared" si="481"/>
        <v>1.2726506571333673</v>
      </c>
      <c r="AJ1375">
        <f t="shared" si="482"/>
        <v>-1.9192477769216735E-2</v>
      </c>
      <c r="AK1375">
        <f t="shared" si="483"/>
        <v>2.0177893546708442E-3</v>
      </c>
      <c r="AL1375">
        <f t="shared" si="484"/>
        <v>7.400504878085557E-3</v>
      </c>
      <c r="AM1375">
        <f t="shared" si="485"/>
        <v>3.7002693269247286E-3</v>
      </c>
      <c r="AN1375" s="80">
        <f t="shared" si="486"/>
        <v>5.5946847242161011E-3</v>
      </c>
      <c r="AO1375" s="80">
        <f t="shared" si="486"/>
        <v>5.5942288779216968E-3</v>
      </c>
      <c r="AP1375" s="80">
        <f t="shared" si="486"/>
        <v>5.5925569914601313E-3</v>
      </c>
      <c r="AQ1375" s="80">
        <f t="shared" si="486"/>
        <v>5.586425090611761E-3</v>
      </c>
      <c r="AR1375" s="80">
        <f t="shared" si="486"/>
        <v>5.5639354025405052E-3</v>
      </c>
      <c r="AS1375" s="80">
        <f t="shared" si="486"/>
        <v>5.4814510416755884E-3</v>
      </c>
      <c r="AT1375" s="80">
        <f t="shared" si="486"/>
        <v>5.1789273836108747E-3</v>
      </c>
      <c r="AU1375" s="80">
        <f t="shared" si="487"/>
        <v>4.0693807318081809E-3</v>
      </c>
      <c r="AV1375" s="80"/>
    </row>
    <row r="1376" spans="26:64" x14ac:dyDescent="0.2">
      <c r="Z1376">
        <f t="shared" si="478"/>
        <v>0</v>
      </c>
      <c r="AA1376" s="80">
        <f t="shared" si="479"/>
        <v>3.4471155238050962E-3</v>
      </c>
      <c r="AB1376" s="80">
        <f t="shared" si="490"/>
        <v>-9999</v>
      </c>
      <c r="AC1376" s="80">
        <f t="shared" si="474"/>
        <v>0</v>
      </c>
      <c r="AD1376" s="80">
        <f t="shared" si="488"/>
        <v>-9999</v>
      </c>
      <c r="AE1376" s="80">
        <f t="shared" si="475"/>
        <v>0</v>
      </c>
      <c r="AF1376">
        <f t="shared" si="489"/>
        <v>-9999</v>
      </c>
      <c r="AG1376" s="106"/>
      <c r="AH1376">
        <f t="shared" si="480"/>
        <v>-4.7256811237064993E-4</v>
      </c>
      <c r="AI1376">
        <f t="shared" si="481"/>
        <v>1.2726506571333673</v>
      </c>
      <c r="AJ1376">
        <f t="shared" si="482"/>
        <v>-1.9192477769216735E-2</v>
      </c>
      <c r="AK1376">
        <f t="shared" si="483"/>
        <v>2.0177893546708442E-3</v>
      </c>
      <c r="AL1376">
        <f t="shared" si="484"/>
        <v>7.400504878085557E-3</v>
      </c>
      <c r="AM1376">
        <f t="shared" si="485"/>
        <v>3.7002693269247286E-3</v>
      </c>
      <c r="AN1376" s="80">
        <f t="shared" si="486"/>
        <v>5.5946847242161011E-3</v>
      </c>
      <c r="AO1376" s="80">
        <f t="shared" si="486"/>
        <v>5.5942288779216968E-3</v>
      </c>
      <c r="AP1376" s="80">
        <f t="shared" si="486"/>
        <v>5.5925569914601313E-3</v>
      </c>
      <c r="AQ1376" s="80">
        <f t="shared" si="486"/>
        <v>5.586425090611761E-3</v>
      </c>
      <c r="AR1376" s="80">
        <f t="shared" si="486"/>
        <v>5.5639354025405052E-3</v>
      </c>
      <c r="AS1376" s="80">
        <f t="shared" si="486"/>
        <v>5.4814510416755884E-3</v>
      </c>
      <c r="AT1376" s="80">
        <f t="shared" si="486"/>
        <v>5.1789273836108747E-3</v>
      </c>
      <c r="AU1376" s="80">
        <f t="shared" si="487"/>
        <v>4.0693807318081809E-3</v>
      </c>
      <c r="AV1376" s="80"/>
      <c r="AW1376" s="80"/>
      <c r="AX1376" s="80"/>
      <c r="AY1376" s="80"/>
      <c r="AZ1376" s="80"/>
      <c r="BA1376" s="80"/>
      <c r="BB1376" s="80"/>
      <c r="BC1376" s="80"/>
      <c r="BD1376" s="80"/>
      <c r="BE1376" s="80"/>
      <c r="BF1376" s="80"/>
      <c r="BG1376" s="80"/>
      <c r="BH1376" s="80"/>
      <c r="BI1376" s="80"/>
      <c r="BJ1376" s="80"/>
      <c r="BK1376" s="80"/>
      <c r="BL1376" s="80"/>
    </row>
    <row r="1377" spans="26:64" x14ac:dyDescent="0.2">
      <c r="Z1377">
        <f t="shared" si="478"/>
        <v>0</v>
      </c>
      <c r="AA1377" s="80">
        <f t="shared" si="479"/>
        <v>3.4471155238050962E-3</v>
      </c>
      <c r="AB1377" s="80">
        <f t="shared" si="490"/>
        <v>-9999</v>
      </c>
      <c r="AC1377" s="80">
        <f t="shared" si="474"/>
        <v>0</v>
      </c>
      <c r="AD1377" s="80">
        <f t="shared" si="488"/>
        <v>-9999</v>
      </c>
      <c r="AE1377" s="80">
        <f t="shared" si="475"/>
        <v>0</v>
      </c>
      <c r="AF1377">
        <f t="shared" si="489"/>
        <v>-9999</v>
      </c>
      <c r="AG1377" s="106"/>
      <c r="AH1377">
        <f t="shared" si="480"/>
        <v>-4.7256811237064993E-4</v>
      </c>
      <c r="AI1377">
        <f t="shared" si="481"/>
        <v>1.2726506571333673</v>
      </c>
      <c r="AJ1377">
        <f t="shared" si="482"/>
        <v>-1.9192477769216735E-2</v>
      </c>
      <c r="AK1377">
        <f t="shared" si="483"/>
        <v>2.0177893546708442E-3</v>
      </c>
      <c r="AL1377">
        <f t="shared" si="484"/>
        <v>7.400504878085557E-3</v>
      </c>
      <c r="AM1377">
        <f t="shared" si="485"/>
        <v>3.7002693269247286E-3</v>
      </c>
      <c r="AN1377" s="80">
        <f t="shared" ref="AN1377:AT1392" si="491">$AU1377+$AB$7*SIN(AO1377)</f>
        <v>5.5946847242161011E-3</v>
      </c>
      <c r="AO1377" s="80">
        <f t="shared" si="491"/>
        <v>5.5942288779216968E-3</v>
      </c>
      <c r="AP1377" s="80">
        <f t="shared" si="491"/>
        <v>5.5925569914601313E-3</v>
      </c>
      <c r="AQ1377" s="80">
        <f t="shared" si="491"/>
        <v>5.586425090611761E-3</v>
      </c>
      <c r="AR1377" s="80">
        <f t="shared" si="491"/>
        <v>5.5639354025405052E-3</v>
      </c>
      <c r="AS1377" s="80">
        <f t="shared" si="491"/>
        <v>5.4814510416755884E-3</v>
      </c>
      <c r="AT1377" s="80">
        <f t="shared" si="491"/>
        <v>5.1789273836108747E-3</v>
      </c>
      <c r="AU1377" s="80">
        <f t="shared" si="487"/>
        <v>4.0693807318081809E-3</v>
      </c>
    </row>
    <row r="1378" spans="26:64" x14ac:dyDescent="0.2">
      <c r="Z1378">
        <f t="shared" si="478"/>
        <v>0</v>
      </c>
      <c r="AA1378" s="80">
        <f t="shared" si="479"/>
        <v>3.4471155238050962E-3</v>
      </c>
      <c r="AB1378" s="80">
        <f t="shared" si="490"/>
        <v>-9999</v>
      </c>
      <c r="AC1378" s="80">
        <f t="shared" si="474"/>
        <v>0</v>
      </c>
      <c r="AD1378" s="80">
        <f t="shared" si="488"/>
        <v>-9999</v>
      </c>
      <c r="AE1378" s="80">
        <f t="shared" si="475"/>
        <v>0</v>
      </c>
      <c r="AF1378">
        <f t="shared" si="489"/>
        <v>-9999</v>
      </c>
      <c r="AG1378" s="106"/>
      <c r="AH1378">
        <f t="shared" si="480"/>
        <v>-4.7256811237064993E-4</v>
      </c>
      <c r="AI1378">
        <f t="shared" si="481"/>
        <v>1.2726506571333673</v>
      </c>
      <c r="AJ1378">
        <f t="shared" si="482"/>
        <v>-1.9192477769216735E-2</v>
      </c>
      <c r="AK1378">
        <f t="shared" si="483"/>
        <v>2.0177893546708442E-3</v>
      </c>
      <c r="AL1378">
        <f t="shared" si="484"/>
        <v>7.400504878085557E-3</v>
      </c>
      <c r="AM1378">
        <f t="shared" si="485"/>
        <v>3.7002693269247286E-3</v>
      </c>
      <c r="AN1378" s="80">
        <f t="shared" si="491"/>
        <v>5.5946847242161011E-3</v>
      </c>
      <c r="AO1378" s="80">
        <f t="shared" si="491"/>
        <v>5.5942288779216968E-3</v>
      </c>
      <c r="AP1378" s="80">
        <f t="shared" si="491"/>
        <v>5.5925569914601313E-3</v>
      </c>
      <c r="AQ1378" s="80">
        <f t="shared" si="491"/>
        <v>5.586425090611761E-3</v>
      </c>
      <c r="AR1378" s="80">
        <f t="shared" si="491"/>
        <v>5.5639354025405052E-3</v>
      </c>
      <c r="AS1378" s="80">
        <f t="shared" si="491"/>
        <v>5.4814510416755884E-3</v>
      </c>
      <c r="AT1378" s="80">
        <f t="shared" si="491"/>
        <v>5.1789273836108747E-3</v>
      </c>
      <c r="AU1378" s="80">
        <f t="shared" si="487"/>
        <v>4.0693807318081809E-3</v>
      </c>
    </row>
    <row r="1379" spans="26:64" x14ac:dyDescent="0.2">
      <c r="Z1379">
        <f t="shared" si="478"/>
        <v>0</v>
      </c>
      <c r="AA1379" s="80">
        <f t="shared" si="479"/>
        <v>3.4471155238050962E-3</v>
      </c>
      <c r="AB1379" s="80">
        <f t="shared" si="490"/>
        <v>-9999</v>
      </c>
      <c r="AC1379" s="80">
        <f t="shared" ref="AC1379:AC1442" si="492">+G1379-P1379</f>
        <v>0</v>
      </c>
      <c r="AD1379" s="80">
        <f t="shared" si="488"/>
        <v>-9999</v>
      </c>
      <c r="AE1379" s="80">
        <f t="shared" ref="AE1379:AE1442" si="493">+(G1379-AA1379)^2*S1379</f>
        <v>0</v>
      </c>
      <c r="AF1379">
        <f t="shared" si="489"/>
        <v>-9999</v>
      </c>
      <c r="AG1379" s="106"/>
      <c r="AH1379">
        <f t="shared" si="480"/>
        <v>-4.7256811237064993E-4</v>
      </c>
      <c r="AI1379">
        <f t="shared" si="481"/>
        <v>1.2726506571333673</v>
      </c>
      <c r="AJ1379">
        <f t="shared" si="482"/>
        <v>-1.9192477769216735E-2</v>
      </c>
      <c r="AK1379">
        <f t="shared" si="483"/>
        <v>2.0177893546708442E-3</v>
      </c>
      <c r="AL1379">
        <f t="shared" si="484"/>
        <v>7.400504878085557E-3</v>
      </c>
      <c r="AM1379">
        <f t="shared" si="485"/>
        <v>3.7002693269247286E-3</v>
      </c>
      <c r="AN1379" s="80">
        <f t="shared" si="491"/>
        <v>5.5946847242161011E-3</v>
      </c>
      <c r="AO1379" s="80">
        <f t="shared" si="491"/>
        <v>5.5942288779216968E-3</v>
      </c>
      <c r="AP1379" s="80">
        <f t="shared" si="491"/>
        <v>5.5925569914601313E-3</v>
      </c>
      <c r="AQ1379" s="80">
        <f t="shared" si="491"/>
        <v>5.586425090611761E-3</v>
      </c>
      <c r="AR1379" s="80">
        <f t="shared" si="491"/>
        <v>5.5639354025405052E-3</v>
      </c>
      <c r="AS1379" s="80">
        <f t="shared" si="491"/>
        <v>5.4814510416755884E-3</v>
      </c>
      <c r="AT1379" s="80">
        <f t="shared" si="491"/>
        <v>5.1789273836108747E-3</v>
      </c>
      <c r="AU1379" s="80">
        <f t="shared" si="487"/>
        <v>4.0693807318081809E-3</v>
      </c>
      <c r="AV1379" s="80"/>
      <c r="AX1379" s="80"/>
      <c r="AY1379" s="80"/>
      <c r="AZ1379" s="80"/>
      <c r="BA1379" s="80"/>
      <c r="BB1379" s="80"/>
      <c r="BC1379" s="80"/>
      <c r="BD1379" s="80"/>
      <c r="BE1379" s="80"/>
      <c r="BF1379" s="80"/>
      <c r="BG1379" s="80"/>
      <c r="BH1379" s="80"/>
      <c r="BI1379" s="80"/>
      <c r="BJ1379" s="80"/>
      <c r="BK1379" s="80"/>
      <c r="BL1379" s="80"/>
    </row>
    <row r="1380" spans="26:64" x14ac:dyDescent="0.2">
      <c r="Z1380">
        <f t="shared" si="478"/>
        <v>0</v>
      </c>
      <c r="AA1380" s="80">
        <f t="shared" si="479"/>
        <v>3.4471155238050962E-3</v>
      </c>
      <c r="AB1380" s="80">
        <f t="shared" si="490"/>
        <v>-9999</v>
      </c>
      <c r="AC1380" s="80">
        <f t="shared" si="492"/>
        <v>0</v>
      </c>
      <c r="AD1380" s="80">
        <f t="shared" si="488"/>
        <v>-9999</v>
      </c>
      <c r="AE1380" s="80">
        <f t="shared" si="493"/>
        <v>0</v>
      </c>
      <c r="AF1380">
        <f t="shared" si="489"/>
        <v>-9999</v>
      </c>
      <c r="AG1380" s="106"/>
      <c r="AH1380">
        <f t="shared" si="480"/>
        <v>-4.7256811237064993E-4</v>
      </c>
      <c r="AI1380">
        <f t="shared" si="481"/>
        <v>1.2726506571333673</v>
      </c>
      <c r="AJ1380">
        <f t="shared" si="482"/>
        <v>-1.9192477769216735E-2</v>
      </c>
      <c r="AK1380">
        <f t="shared" si="483"/>
        <v>2.0177893546708442E-3</v>
      </c>
      <c r="AL1380">
        <f t="shared" si="484"/>
        <v>7.400504878085557E-3</v>
      </c>
      <c r="AM1380">
        <f t="shared" si="485"/>
        <v>3.7002693269247286E-3</v>
      </c>
      <c r="AN1380" s="80">
        <f t="shared" si="491"/>
        <v>5.5946847242161011E-3</v>
      </c>
      <c r="AO1380" s="80">
        <f t="shared" si="491"/>
        <v>5.5942288779216968E-3</v>
      </c>
      <c r="AP1380" s="80">
        <f t="shared" si="491"/>
        <v>5.5925569914601313E-3</v>
      </c>
      <c r="AQ1380" s="80">
        <f t="shared" si="491"/>
        <v>5.586425090611761E-3</v>
      </c>
      <c r="AR1380" s="80">
        <f t="shared" si="491"/>
        <v>5.5639354025405052E-3</v>
      </c>
      <c r="AS1380" s="80">
        <f t="shared" si="491"/>
        <v>5.4814510416755884E-3</v>
      </c>
      <c r="AT1380" s="80">
        <f t="shared" si="491"/>
        <v>5.1789273836108747E-3</v>
      </c>
      <c r="AU1380" s="80">
        <f t="shared" si="487"/>
        <v>4.0693807318081809E-3</v>
      </c>
      <c r="AV1380" s="80"/>
      <c r="AW1380" s="80"/>
      <c r="AX1380" s="80"/>
      <c r="AY1380" s="80"/>
      <c r="AZ1380" s="80"/>
      <c r="BA1380" s="80"/>
      <c r="BB1380" s="80"/>
      <c r="BC1380" s="80"/>
      <c r="BD1380" s="80"/>
      <c r="BE1380" s="80"/>
      <c r="BF1380" s="80"/>
      <c r="BG1380" s="80"/>
      <c r="BH1380" s="80"/>
      <c r="BI1380" s="80"/>
      <c r="BJ1380" s="80"/>
      <c r="BK1380" s="80"/>
      <c r="BL1380" s="80"/>
    </row>
    <row r="1381" spans="26:64" x14ac:dyDescent="0.2">
      <c r="Z1381">
        <f t="shared" si="478"/>
        <v>0</v>
      </c>
      <c r="AA1381" s="80">
        <f t="shared" si="479"/>
        <v>3.4471155238050962E-3</v>
      </c>
      <c r="AB1381" s="80">
        <f t="shared" si="490"/>
        <v>-9999</v>
      </c>
      <c r="AC1381" s="80">
        <f t="shared" si="492"/>
        <v>0</v>
      </c>
      <c r="AD1381" s="80">
        <f t="shared" si="488"/>
        <v>-9999</v>
      </c>
      <c r="AE1381" s="80">
        <f t="shared" si="493"/>
        <v>0</v>
      </c>
      <c r="AF1381">
        <f t="shared" si="489"/>
        <v>-9999</v>
      </c>
      <c r="AG1381" s="106"/>
      <c r="AH1381">
        <f t="shared" si="480"/>
        <v>-4.7256811237064993E-4</v>
      </c>
      <c r="AI1381">
        <f t="shared" si="481"/>
        <v>1.2726506571333673</v>
      </c>
      <c r="AJ1381">
        <f t="shared" si="482"/>
        <v>-1.9192477769216735E-2</v>
      </c>
      <c r="AK1381">
        <f t="shared" si="483"/>
        <v>2.0177893546708442E-3</v>
      </c>
      <c r="AL1381">
        <f t="shared" si="484"/>
        <v>7.400504878085557E-3</v>
      </c>
      <c r="AM1381">
        <f t="shared" si="485"/>
        <v>3.7002693269247286E-3</v>
      </c>
      <c r="AN1381" s="80">
        <f t="shared" si="491"/>
        <v>5.5946847242161011E-3</v>
      </c>
      <c r="AO1381" s="80">
        <f t="shared" si="491"/>
        <v>5.5942288779216968E-3</v>
      </c>
      <c r="AP1381" s="80">
        <f t="shared" si="491"/>
        <v>5.5925569914601313E-3</v>
      </c>
      <c r="AQ1381" s="80">
        <f t="shared" si="491"/>
        <v>5.586425090611761E-3</v>
      </c>
      <c r="AR1381" s="80">
        <f t="shared" si="491"/>
        <v>5.5639354025405052E-3</v>
      </c>
      <c r="AS1381" s="80">
        <f t="shared" si="491"/>
        <v>5.4814510416755884E-3</v>
      </c>
      <c r="AT1381" s="80">
        <f t="shared" si="491"/>
        <v>5.1789273836108747E-3</v>
      </c>
      <c r="AU1381" s="80">
        <f t="shared" si="487"/>
        <v>4.0693807318081809E-3</v>
      </c>
    </row>
    <row r="1382" spans="26:64" x14ac:dyDescent="0.2">
      <c r="Z1382">
        <f t="shared" si="478"/>
        <v>0</v>
      </c>
      <c r="AA1382" s="80">
        <f t="shared" si="479"/>
        <v>3.4471155238050962E-3</v>
      </c>
      <c r="AB1382" s="80">
        <f t="shared" si="490"/>
        <v>-9999</v>
      </c>
      <c r="AC1382" s="80">
        <f t="shared" si="492"/>
        <v>0</v>
      </c>
      <c r="AD1382" s="80">
        <f t="shared" si="488"/>
        <v>-9999</v>
      </c>
      <c r="AE1382" s="80">
        <f t="shared" si="493"/>
        <v>0</v>
      </c>
      <c r="AF1382">
        <f t="shared" si="489"/>
        <v>-9999</v>
      </c>
      <c r="AG1382" s="106"/>
      <c r="AH1382">
        <f t="shared" si="480"/>
        <v>-4.7256811237064993E-4</v>
      </c>
      <c r="AI1382">
        <f t="shared" si="481"/>
        <v>1.2726506571333673</v>
      </c>
      <c r="AJ1382">
        <f t="shared" si="482"/>
        <v>-1.9192477769216735E-2</v>
      </c>
      <c r="AK1382">
        <f t="shared" si="483"/>
        <v>2.0177893546708442E-3</v>
      </c>
      <c r="AL1382">
        <f t="shared" si="484"/>
        <v>7.400504878085557E-3</v>
      </c>
      <c r="AM1382">
        <f t="shared" si="485"/>
        <v>3.7002693269247286E-3</v>
      </c>
      <c r="AN1382" s="80">
        <f t="shared" si="491"/>
        <v>5.5946847242161011E-3</v>
      </c>
      <c r="AO1382" s="80">
        <f t="shared" si="491"/>
        <v>5.5942288779216968E-3</v>
      </c>
      <c r="AP1382" s="80">
        <f t="shared" si="491"/>
        <v>5.5925569914601313E-3</v>
      </c>
      <c r="AQ1382" s="80">
        <f t="shared" si="491"/>
        <v>5.586425090611761E-3</v>
      </c>
      <c r="AR1382" s="80">
        <f t="shared" si="491"/>
        <v>5.5639354025405052E-3</v>
      </c>
      <c r="AS1382" s="80">
        <f t="shared" si="491"/>
        <v>5.4814510416755884E-3</v>
      </c>
      <c r="AT1382" s="80">
        <f t="shared" si="491"/>
        <v>5.1789273836108747E-3</v>
      </c>
      <c r="AU1382" s="80">
        <f t="shared" si="487"/>
        <v>4.0693807318081809E-3</v>
      </c>
    </row>
    <row r="1383" spans="26:64" x14ac:dyDescent="0.2">
      <c r="Z1383">
        <f t="shared" si="478"/>
        <v>0</v>
      </c>
      <c r="AA1383" s="80">
        <f t="shared" si="479"/>
        <v>3.4471155238050962E-3</v>
      </c>
      <c r="AB1383" s="80">
        <f t="shared" si="490"/>
        <v>-9999</v>
      </c>
      <c r="AC1383" s="80">
        <f t="shared" si="492"/>
        <v>0</v>
      </c>
      <c r="AD1383" s="80">
        <f t="shared" si="488"/>
        <v>-9999</v>
      </c>
      <c r="AE1383" s="80">
        <f t="shared" si="493"/>
        <v>0</v>
      </c>
      <c r="AF1383">
        <f t="shared" si="489"/>
        <v>-9999</v>
      </c>
      <c r="AG1383" s="106"/>
      <c r="AH1383">
        <f t="shared" si="480"/>
        <v>-4.7256811237064993E-4</v>
      </c>
      <c r="AI1383">
        <f t="shared" si="481"/>
        <v>1.2726506571333673</v>
      </c>
      <c r="AJ1383">
        <f t="shared" si="482"/>
        <v>-1.9192477769216735E-2</v>
      </c>
      <c r="AK1383">
        <f t="shared" si="483"/>
        <v>2.0177893546708442E-3</v>
      </c>
      <c r="AL1383">
        <f t="shared" si="484"/>
        <v>7.400504878085557E-3</v>
      </c>
      <c r="AM1383">
        <f t="shared" si="485"/>
        <v>3.7002693269247286E-3</v>
      </c>
      <c r="AN1383" s="80">
        <f t="shared" si="491"/>
        <v>5.5946847242161011E-3</v>
      </c>
      <c r="AO1383" s="80">
        <f t="shared" si="491"/>
        <v>5.5942288779216968E-3</v>
      </c>
      <c r="AP1383" s="80">
        <f t="shared" si="491"/>
        <v>5.5925569914601313E-3</v>
      </c>
      <c r="AQ1383" s="80">
        <f t="shared" si="491"/>
        <v>5.586425090611761E-3</v>
      </c>
      <c r="AR1383" s="80">
        <f t="shared" si="491"/>
        <v>5.5639354025405052E-3</v>
      </c>
      <c r="AS1383" s="80">
        <f t="shared" si="491"/>
        <v>5.4814510416755884E-3</v>
      </c>
      <c r="AT1383" s="80">
        <f t="shared" si="491"/>
        <v>5.1789273836108747E-3</v>
      </c>
      <c r="AU1383" s="80">
        <f t="shared" si="487"/>
        <v>4.0693807318081809E-3</v>
      </c>
    </row>
    <row r="1384" spans="26:64" x14ac:dyDescent="0.2">
      <c r="Z1384">
        <f t="shared" si="478"/>
        <v>0</v>
      </c>
      <c r="AA1384" s="80">
        <f t="shared" si="479"/>
        <v>3.4471155238050962E-3</v>
      </c>
      <c r="AB1384" s="80">
        <f t="shared" si="490"/>
        <v>-9999</v>
      </c>
      <c r="AC1384" s="80">
        <f t="shared" si="492"/>
        <v>0</v>
      </c>
      <c r="AD1384" s="80">
        <f t="shared" si="488"/>
        <v>-9999</v>
      </c>
      <c r="AE1384" s="80">
        <f t="shared" si="493"/>
        <v>0</v>
      </c>
      <c r="AF1384">
        <f t="shared" si="489"/>
        <v>-9999</v>
      </c>
      <c r="AG1384" s="106"/>
      <c r="AH1384">
        <f t="shared" si="480"/>
        <v>-4.7256811237064993E-4</v>
      </c>
      <c r="AI1384">
        <f t="shared" si="481"/>
        <v>1.2726506571333673</v>
      </c>
      <c r="AJ1384">
        <f t="shared" si="482"/>
        <v>-1.9192477769216735E-2</v>
      </c>
      <c r="AK1384">
        <f t="shared" si="483"/>
        <v>2.0177893546708442E-3</v>
      </c>
      <c r="AL1384">
        <f t="shared" si="484"/>
        <v>7.400504878085557E-3</v>
      </c>
      <c r="AM1384">
        <f t="shared" si="485"/>
        <v>3.7002693269247286E-3</v>
      </c>
      <c r="AN1384" s="80">
        <f t="shared" si="491"/>
        <v>5.5946847242161011E-3</v>
      </c>
      <c r="AO1384" s="80">
        <f t="shared" si="491"/>
        <v>5.5942288779216968E-3</v>
      </c>
      <c r="AP1384" s="80">
        <f t="shared" si="491"/>
        <v>5.5925569914601313E-3</v>
      </c>
      <c r="AQ1384" s="80">
        <f t="shared" si="491"/>
        <v>5.586425090611761E-3</v>
      </c>
      <c r="AR1384" s="80">
        <f t="shared" si="491"/>
        <v>5.5639354025405052E-3</v>
      </c>
      <c r="AS1384" s="80">
        <f t="shared" si="491"/>
        <v>5.4814510416755884E-3</v>
      </c>
      <c r="AT1384" s="80">
        <f t="shared" si="491"/>
        <v>5.1789273836108747E-3</v>
      </c>
      <c r="AU1384" s="80">
        <f t="shared" si="487"/>
        <v>4.0693807318081809E-3</v>
      </c>
    </row>
    <row r="1385" spans="26:64" x14ac:dyDescent="0.2">
      <c r="Z1385">
        <f t="shared" si="478"/>
        <v>0</v>
      </c>
      <c r="AA1385" s="80">
        <f t="shared" si="479"/>
        <v>3.4471155238050962E-3</v>
      </c>
      <c r="AB1385" s="80">
        <f t="shared" si="490"/>
        <v>-9999</v>
      </c>
      <c r="AC1385" s="80">
        <f t="shared" si="492"/>
        <v>0</v>
      </c>
      <c r="AD1385" s="80">
        <f t="shared" si="488"/>
        <v>-9999</v>
      </c>
      <c r="AE1385" s="80">
        <f t="shared" si="493"/>
        <v>0</v>
      </c>
      <c r="AF1385">
        <f t="shared" si="489"/>
        <v>-9999</v>
      </c>
      <c r="AG1385" s="106"/>
      <c r="AH1385">
        <f t="shared" si="480"/>
        <v>-4.7256811237064993E-4</v>
      </c>
      <c r="AI1385">
        <f t="shared" si="481"/>
        <v>1.2726506571333673</v>
      </c>
      <c r="AJ1385">
        <f t="shared" si="482"/>
        <v>-1.9192477769216735E-2</v>
      </c>
      <c r="AK1385">
        <f t="shared" si="483"/>
        <v>2.0177893546708442E-3</v>
      </c>
      <c r="AL1385">
        <f t="shared" si="484"/>
        <v>7.400504878085557E-3</v>
      </c>
      <c r="AM1385">
        <f t="shared" si="485"/>
        <v>3.7002693269247286E-3</v>
      </c>
      <c r="AN1385" s="80">
        <f t="shared" si="491"/>
        <v>5.5946847242161011E-3</v>
      </c>
      <c r="AO1385" s="80">
        <f t="shared" si="491"/>
        <v>5.5942288779216968E-3</v>
      </c>
      <c r="AP1385" s="80">
        <f t="shared" si="491"/>
        <v>5.5925569914601313E-3</v>
      </c>
      <c r="AQ1385" s="80">
        <f t="shared" si="491"/>
        <v>5.586425090611761E-3</v>
      </c>
      <c r="AR1385" s="80">
        <f t="shared" si="491"/>
        <v>5.5639354025405052E-3</v>
      </c>
      <c r="AS1385" s="80">
        <f t="shared" si="491"/>
        <v>5.4814510416755884E-3</v>
      </c>
      <c r="AT1385" s="80">
        <f t="shared" si="491"/>
        <v>5.1789273836108747E-3</v>
      </c>
      <c r="AU1385" s="80">
        <f t="shared" si="487"/>
        <v>4.0693807318081809E-3</v>
      </c>
      <c r="AV1385" s="80"/>
      <c r="AX1385" s="80"/>
      <c r="AY1385" s="80"/>
      <c r="AZ1385" s="80"/>
      <c r="BA1385" s="80"/>
      <c r="BB1385" s="80"/>
      <c r="BC1385" s="80"/>
      <c r="BD1385" s="80"/>
      <c r="BE1385" s="80"/>
      <c r="BF1385" s="80"/>
      <c r="BG1385" s="80"/>
      <c r="BH1385" s="80"/>
      <c r="BI1385" s="80"/>
      <c r="BJ1385" s="80"/>
      <c r="BK1385" s="80"/>
      <c r="BL1385" s="80"/>
    </row>
    <row r="1386" spans="26:64" x14ac:dyDescent="0.2">
      <c r="Z1386">
        <f t="shared" si="478"/>
        <v>0</v>
      </c>
      <c r="AA1386" s="80">
        <f t="shared" si="479"/>
        <v>3.4471155238050962E-3</v>
      </c>
      <c r="AB1386" s="80">
        <f t="shared" si="490"/>
        <v>-9999</v>
      </c>
      <c r="AC1386" s="80">
        <f t="shared" si="492"/>
        <v>0</v>
      </c>
      <c r="AD1386" s="80">
        <f t="shared" si="488"/>
        <v>-9999</v>
      </c>
      <c r="AE1386" s="80">
        <f t="shared" si="493"/>
        <v>0</v>
      </c>
      <c r="AF1386">
        <f t="shared" si="489"/>
        <v>-9999</v>
      </c>
      <c r="AG1386" s="106"/>
      <c r="AH1386">
        <f t="shared" si="480"/>
        <v>-4.7256811237064993E-4</v>
      </c>
      <c r="AI1386">
        <f t="shared" si="481"/>
        <v>1.2726506571333673</v>
      </c>
      <c r="AJ1386">
        <f t="shared" si="482"/>
        <v>-1.9192477769216735E-2</v>
      </c>
      <c r="AK1386">
        <f t="shared" si="483"/>
        <v>2.0177893546708442E-3</v>
      </c>
      <c r="AL1386">
        <f t="shared" si="484"/>
        <v>7.400504878085557E-3</v>
      </c>
      <c r="AM1386">
        <f t="shared" si="485"/>
        <v>3.7002693269247286E-3</v>
      </c>
      <c r="AN1386" s="80">
        <f t="shared" si="491"/>
        <v>5.5946847242161011E-3</v>
      </c>
      <c r="AO1386" s="80">
        <f t="shared" si="491"/>
        <v>5.5942288779216968E-3</v>
      </c>
      <c r="AP1386" s="80">
        <f t="shared" si="491"/>
        <v>5.5925569914601313E-3</v>
      </c>
      <c r="AQ1386" s="80">
        <f t="shared" si="491"/>
        <v>5.586425090611761E-3</v>
      </c>
      <c r="AR1386" s="80">
        <f t="shared" si="491"/>
        <v>5.5639354025405052E-3</v>
      </c>
      <c r="AS1386" s="80">
        <f t="shared" si="491"/>
        <v>5.4814510416755884E-3</v>
      </c>
      <c r="AT1386" s="80">
        <f t="shared" si="491"/>
        <v>5.1789273836108747E-3</v>
      </c>
      <c r="AU1386" s="80">
        <f t="shared" si="487"/>
        <v>4.0693807318081809E-3</v>
      </c>
      <c r="AV1386" s="80"/>
      <c r="AX1386" s="80"/>
      <c r="AY1386" s="80"/>
      <c r="AZ1386" s="80"/>
      <c r="BA1386" s="80"/>
      <c r="BB1386" s="80"/>
      <c r="BC1386" s="80"/>
      <c r="BD1386" s="80"/>
      <c r="BE1386" s="80"/>
      <c r="BF1386" s="80"/>
      <c r="BG1386" s="80"/>
      <c r="BH1386" s="80"/>
      <c r="BI1386" s="80"/>
      <c r="BJ1386" s="80"/>
      <c r="BK1386" s="80"/>
      <c r="BL1386" s="80"/>
    </row>
    <row r="1387" spans="26:64" x14ac:dyDescent="0.2">
      <c r="Z1387">
        <f t="shared" si="478"/>
        <v>0</v>
      </c>
      <c r="AA1387" s="80">
        <f t="shared" si="479"/>
        <v>3.4471155238050962E-3</v>
      </c>
      <c r="AB1387" s="80">
        <f t="shared" si="490"/>
        <v>-9999</v>
      </c>
      <c r="AC1387" s="80">
        <f t="shared" si="492"/>
        <v>0</v>
      </c>
      <c r="AD1387" s="80">
        <f t="shared" si="488"/>
        <v>-9999</v>
      </c>
      <c r="AE1387" s="80">
        <f t="shared" si="493"/>
        <v>0</v>
      </c>
      <c r="AF1387">
        <f t="shared" si="489"/>
        <v>-9999</v>
      </c>
      <c r="AG1387" s="106"/>
      <c r="AH1387">
        <f t="shared" si="480"/>
        <v>-4.7256811237064993E-4</v>
      </c>
      <c r="AI1387">
        <f t="shared" si="481"/>
        <v>1.2726506571333673</v>
      </c>
      <c r="AJ1387">
        <f t="shared" si="482"/>
        <v>-1.9192477769216735E-2</v>
      </c>
      <c r="AK1387">
        <f t="shared" si="483"/>
        <v>2.0177893546708442E-3</v>
      </c>
      <c r="AL1387">
        <f t="shared" si="484"/>
        <v>7.400504878085557E-3</v>
      </c>
      <c r="AM1387">
        <f t="shared" si="485"/>
        <v>3.7002693269247286E-3</v>
      </c>
      <c r="AN1387" s="80">
        <f t="shared" si="491"/>
        <v>5.5946847242161011E-3</v>
      </c>
      <c r="AO1387" s="80">
        <f t="shared" si="491"/>
        <v>5.5942288779216968E-3</v>
      </c>
      <c r="AP1387" s="80">
        <f t="shared" si="491"/>
        <v>5.5925569914601313E-3</v>
      </c>
      <c r="AQ1387" s="80">
        <f t="shared" si="491"/>
        <v>5.586425090611761E-3</v>
      </c>
      <c r="AR1387" s="80">
        <f t="shared" si="491"/>
        <v>5.5639354025405052E-3</v>
      </c>
      <c r="AS1387" s="80">
        <f t="shared" si="491"/>
        <v>5.4814510416755884E-3</v>
      </c>
      <c r="AT1387" s="80">
        <f t="shared" si="491"/>
        <v>5.1789273836108747E-3</v>
      </c>
      <c r="AU1387" s="80">
        <f t="shared" si="487"/>
        <v>4.0693807318081809E-3</v>
      </c>
    </row>
    <row r="1388" spans="26:64" x14ac:dyDescent="0.2">
      <c r="Z1388">
        <f t="shared" si="478"/>
        <v>0</v>
      </c>
      <c r="AA1388" s="80">
        <f t="shared" si="479"/>
        <v>3.4471155238050962E-3</v>
      </c>
      <c r="AB1388" s="80">
        <f t="shared" si="490"/>
        <v>-9999</v>
      </c>
      <c r="AC1388" s="80">
        <f t="shared" si="492"/>
        <v>0</v>
      </c>
      <c r="AD1388" s="80">
        <f t="shared" si="488"/>
        <v>-9999</v>
      </c>
      <c r="AE1388" s="80">
        <f t="shared" si="493"/>
        <v>0</v>
      </c>
      <c r="AF1388">
        <f t="shared" si="489"/>
        <v>-9999</v>
      </c>
      <c r="AG1388" s="106"/>
      <c r="AH1388">
        <f t="shared" si="480"/>
        <v>-4.7256811237064993E-4</v>
      </c>
      <c r="AI1388">
        <f t="shared" si="481"/>
        <v>1.2726506571333673</v>
      </c>
      <c r="AJ1388">
        <f t="shared" si="482"/>
        <v>-1.9192477769216735E-2</v>
      </c>
      <c r="AK1388">
        <f t="shared" si="483"/>
        <v>2.0177893546708442E-3</v>
      </c>
      <c r="AL1388">
        <f t="shared" si="484"/>
        <v>7.400504878085557E-3</v>
      </c>
      <c r="AM1388">
        <f t="shared" si="485"/>
        <v>3.7002693269247286E-3</v>
      </c>
      <c r="AN1388" s="80">
        <f t="shared" si="491"/>
        <v>5.5946847242161011E-3</v>
      </c>
      <c r="AO1388" s="80">
        <f t="shared" si="491"/>
        <v>5.5942288779216968E-3</v>
      </c>
      <c r="AP1388" s="80">
        <f t="shared" si="491"/>
        <v>5.5925569914601313E-3</v>
      </c>
      <c r="AQ1388" s="80">
        <f t="shared" si="491"/>
        <v>5.586425090611761E-3</v>
      </c>
      <c r="AR1388" s="80">
        <f t="shared" si="491"/>
        <v>5.5639354025405052E-3</v>
      </c>
      <c r="AS1388" s="80">
        <f t="shared" si="491"/>
        <v>5.4814510416755884E-3</v>
      </c>
      <c r="AT1388" s="80">
        <f t="shared" si="491"/>
        <v>5.1789273836108747E-3</v>
      </c>
      <c r="AU1388" s="80">
        <f t="shared" si="487"/>
        <v>4.0693807318081809E-3</v>
      </c>
    </row>
    <row r="1389" spans="26:64" x14ac:dyDescent="0.2">
      <c r="Z1389">
        <f t="shared" si="478"/>
        <v>0</v>
      </c>
      <c r="AA1389" s="80">
        <f t="shared" si="479"/>
        <v>3.4471155238050962E-3</v>
      </c>
      <c r="AB1389" s="80">
        <f t="shared" si="490"/>
        <v>-9999</v>
      </c>
      <c r="AC1389" s="80">
        <f t="shared" si="492"/>
        <v>0</v>
      </c>
      <c r="AD1389" s="80">
        <f t="shared" si="488"/>
        <v>-9999</v>
      </c>
      <c r="AE1389" s="80">
        <f t="shared" si="493"/>
        <v>0</v>
      </c>
      <c r="AF1389">
        <f t="shared" si="489"/>
        <v>-9999</v>
      </c>
      <c r="AG1389" s="106"/>
      <c r="AH1389">
        <f t="shared" si="480"/>
        <v>-4.7256811237064993E-4</v>
      </c>
      <c r="AI1389">
        <f t="shared" si="481"/>
        <v>1.2726506571333673</v>
      </c>
      <c r="AJ1389">
        <f t="shared" si="482"/>
        <v>-1.9192477769216735E-2</v>
      </c>
      <c r="AK1389">
        <f t="shared" si="483"/>
        <v>2.0177893546708442E-3</v>
      </c>
      <c r="AL1389">
        <f t="shared" si="484"/>
        <v>7.400504878085557E-3</v>
      </c>
      <c r="AM1389">
        <f t="shared" si="485"/>
        <v>3.7002693269247286E-3</v>
      </c>
      <c r="AN1389" s="80">
        <f t="shared" si="491"/>
        <v>5.5946847242161011E-3</v>
      </c>
      <c r="AO1389" s="80">
        <f t="shared" si="491"/>
        <v>5.5942288779216968E-3</v>
      </c>
      <c r="AP1389" s="80">
        <f t="shared" si="491"/>
        <v>5.5925569914601313E-3</v>
      </c>
      <c r="AQ1389" s="80">
        <f t="shared" si="491"/>
        <v>5.586425090611761E-3</v>
      </c>
      <c r="AR1389" s="80">
        <f t="shared" si="491"/>
        <v>5.5639354025405052E-3</v>
      </c>
      <c r="AS1389" s="80">
        <f t="shared" si="491"/>
        <v>5.4814510416755884E-3</v>
      </c>
      <c r="AT1389" s="80">
        <f t="shared" si="491"/>
        <v>5.1789273836108747E-3</v>
      </c>
      <c r="AU1389" s="80">
        <f t="shared" si="487"/>
        <v>4.0693807318081809E-3</v>
      </c>
    </row>
    <row r="1390" spans="26:64" x14ac:dyDescent="0.2">
      <c r="Z1390">
        <f t="shared" si="478"/>
        <v>0</v>
      </c>
      <c r="AA1390" s="80">
        <f t="shared" si="479"/>
        <v>3.4471155238050962E-3</v>
      </c>
      <c r="AB1390" s="80">
        <f t="shared" si="490"/>
        <v>-9999</v>
      </c>
      <c r="AC1390" s="80">
        <f t="shared" si="492"/>
        <v>0</v>
      </c>
      <c r="AD1390" s="80">
        <f t="shared" si="488"/>
        <v>-9999</v>
      </c>
      <c r="AE1390" s="80">
        <f t="shared" si="493"/>
        <v>0</v>
      </c>
      <c r="AF1390">
        <f t="shared" si="489"/>
        <v>-9999</v>
      </c>
      <c r="AG1390" s="106"/>
      <c r="AH1390">
        <f t="shared" si="480"/>
        <v>-4.7256811237064993E-4</v>
      </c>
      <c r="AI1390">
        <f t="shared" si="481"/>
        <v>1.2726506571333673</v>
      </c>
      <c r="AJ1390">
        <f t="shared" si="482"/>
        <v>-1.9192477769216735E-2</v>
      </c>
      <c r="AK1390">
        <f t="shared" si="483"/>
        <v>2.0177893546708442E-3</v>
      </c>
      <c r="AL1390">
        <f t="shared" si="484"/>
        <v>7.400504878085557E-3</v>
      </c>
      <c r="AM1390">
        <f t="shared" si="485"/>
        <v>3.7002693269247286E-3</v>
      </c>
      <c r="AN1390" s="80">
        <f t="shared" si="491"/>
        <v>5.5946847242161011E-3</v>
      </c>
      <c r="AO1390" s="80">
        <f t="shared" si="491"/>
        <v>5.5942288779216968E-3</v>
      </c>
      <c r="AP1390" s="80">
        <f t="shared" si="491"/>
        <v>5.5925569914601313E-3</v>
      </c>
      <c r="AQ1390" s="80">
        <f t="shared" si="491"/>
        <v>5.586425090611761E-3</v>
      </c>
      <c r="AR1390" s="80">
        <f t="shared" si="491"/>
        <v>5.5639354025405052E-3</v>
      </c>
      <c r="AS1390" s="80">
        <f t="shared" si="491"/>
        <v>5.4814510416755884E-3</v>
      </c>
      <c r="AT1390" s="80">
        <f t="shared" si="491"/>
        <v>5.1789273836108747E-3</v>
      </c>
      <c r="AU1390" s="80">
        <f t="shared" si="487"/>
        <v>4.0693807318081809E-3</v>
      </c>
    </row>
    <row r="1391" spans="26:64" x14ac:dyDescent="0.2">
      <c r="Z1391">
        <f t="shared" si="478"/>
        <v>0</v>
      </c>
      <c r="AA1391" s="80">
        <f t="shared" si="479"/>
        <v>3.4471155238050962E-3</v>
      </c>
      <c r="AB1391" s="80">
        <f t="shared" si="490"/>
        <v>-9999</v>
      </c>
      <c r="AC1391" s="80">
        <f t="shared" si="492"/>
        <v>0</v>
      </c>
      <c r="AD1391" s="80">
        <f t="shared" si="488"/>
        <v>-9999</v>
      </c>
      <c r="AE1391" s="80">
        <f t="shared" si="493"/>
        <v>0</v>
      </c>
      <c r="AF1391">
        <f t="shared" si="489"/>
        <v>-9999</v>
      </c>
      <c r="AG1391" s="106"/>
      <c r="AH1391">
        <f t="shared" si="480"/>
        <v>-4.7256811237064993E-4</v>
      </c>
      <c r="AI1391">
        <f t="shared" si="481"/>
        <v>1.2726506571333673</v>
      </c>
      <c r="AJ1391">
        <f t="shared" si="482"/>
        <v>-1.9192477769216735E-2</v>
      </c>
      <c r="AK1391">
        <f t="shared" si="483"/>
        <v>2.0177893546708442E-3</v>
      </c>
      <c r="AL1391">
        <f t="shared" si="484"/>
        <v>7.400504878085557E-3</v>
      </c>
      <c r="AM1391">
        <f t="shared" si="485"/>
        <v>3.7002693269247286E-3</v>
      </c>
      <c r="AN1391" s="80">
        <f t="shared" si="491"/>
        <v>5.5946847242161011E-3</v>
      </c>
      <c r="AO1391" s="80">
        <f t="shared" si="491"/>
        <v>5.5942288779216968E-3</v>
      </c>
      <c r="AP1391" s="80">
        <f t="shared" si="491"/>
        <v>5.5925569914601313E-3</v>
      </c>
      <c r="AQ1391" s="80">
        <f t="shared" si="491"/>
        <v>5.586425090611761E-3</v>
      </c>
      <c r="AR1391" s="80">
        <f t="shared" si="491"/>
        <v>5.5639354025405052E-3</v>
      </c>
      <c r="AS1391" s="80">
        <f t="shared" si="491"/>
        <v>5.4814510416755884E-3</v>
      </c>
      <c r="AT1391" s="80">
        <f t="shared" si="491"/>
        <v>5.1789273836108747E-3</v>
      </c>
      <c r="AU1391" s="80">
        <f t="shared" si="487"/>
        <v>4.0693807318081809E-3</v>
      </c>
    </row>
    <row r="1392" spans="26:64" x14ac:dyDescent="0.2">
      <c r="Z1392">
        <f t="shared" si="478"/>
        <v>0</v>
      </c>
      <c r="AA1392" s="80">
        <f t="shared" si="479"/>
        <v>3.4471155238050962E-3</v>
      </c>
      <c r="AB1392" s="80">
        <f t="shared" si="490"/>
        <v>-9999</v>
      </c>
      <c r="AC1392" s="80">
        <f t="shared" si="492"/>
        <v>0</v>
      </c>
      <c r="AD1392" s="80">
        <f t="shared" si="488"/>
        <v>-9999</v>
      </c>
      <c r="AE1392" s="80">
        <f t="shared" si="493"/>
        <v>0</v>
      </c>
      <c r="AF1392">
        <f t="shared" si="489"/>
        <v>-9999</v>
      </c>
      <c r="AG1392" s="106"/>
      <c r="AH1392">
        <f t="shared" si="480"/>
        <v>-4.7256811237064993E-4</v>
      </c>
      <c r="AI1392">
        <f t="shared" si="481"/>
        <v>1.2726506571333673</v>
      </c>
      <c r="AJ1392">
        <f t="shared" si="482"/>
        <v>-1.9192477769216735E-2</v>
      </c>
      <c r="AK1392">
        <f t="shared" si="483"/>
        <v>2.0177893546708442E-3</v>
      </c>
      <c r="AL1392">
        <f t="shared" si="484"/>
        <v>7.400504878085557E-3</v>
      </c>
      <c r="AM1392">
        <f t="shared" si="485"/>
        <v>3.7002693269247286E-3</v>
      </c>
      <c r="AN1392" s="80">
        <f t="shared" si="491"/>
        <v>5.5946847242161011E-3</v>
      </c>
      <c r="AO1392" s="80">
        <f t="shared" si="491"/>
        <v>5.5942288779216968E-3</v>
      </c>
      <c r="AP1392" s="80">
        <f t="shared" si="491"/>
        <v>5.5925569914601313E-3</v>
      </c>
      <c r="AQ1392" s="80">
        <f t="shared" si="491"/>
        <v>5.586425090611761E-3</v>
      </c>
      <c r="AR1392" s="80">
        <f t="shared" si="491"/>
        <v>5.5639354025405052E-3</v>
      </c>
      <c r="AS1392" s="80">
        <f t="shared" si="491"/>
        <v>5.4814510416755884E-3</v>
      </c>
      <c r="AT1392" s="80">
        <f t="shared" si="491"/>
        <v>5.1789273836108747E-3</v>
      </c>
      <c r="AU1392" s="80">
        <f t="shared" si="487"/>
        <v>4.0693807318081809E-3</v>
      </c>
    </row>
    <row r="1393" spans="26:64" x14ac:dyDescent="0.2">
      <c r="Z1393">
        <f t="shared" si="478"/>
        <v>0</v>
      </c>
      <c r="AA1393" s="80">
        <f t="shared" si="479"/>
        <v>3.4471155238050962E-3</v>
      </c>
      <c r="AB1393" s="80">
        <f t="shared" si="490"/>
        <v>-9999</v>
      </c>
      <c r="AC1393" s="80">
        <f t="shared" si="492"/>
        <v>0</v>
      </c>
      <c r="AD1393" s="80">
        <f t="shared" si="488"/>
        <v>-9999</v>
      </c>
      <c r="AE1393" s="80">
        <f t="shared" si="493"/>
        <v>0</v>
      </c>
      <c r="AF1393">
        <f t="shared" si="489"/>
        <v>-9999</v>
      </c>
      <c r="AG1393" s="106"/>
      <c r="AH1393">
        <f t="shared" si="480"/>
        <v>-4.7256811237064993E-4</v>
      </c>
      <c r="AI1393">
        <f t="shared" si="481"/>
        <v>1.2726506571333673</v>
      </c>
      <c r="AJ1393">
        <f t="shared" si="482"/>
        <v>-1.9192477769216735E-2</v>
      </c>
      <c r="AK1393">
        <f t="shared" si="483"/>
        <v>2.0177893546708442E-3</v>
      </c>
      <c r="AL1393">
        <f t="shared" si="484"/>
        <v>7.400504878085557E-3</v>
      </c>
      <c r="AM1393">
        <f t="shared" si="485"/>
        <v>3.7002693269247286E-3</v>
      </c>
      <c r="AN1393" s="80">
        <f t="shared" ref="AN1393:AT1408" si="494">$AU1393+$AB$7*SIN(AO1393)</f>
        <v>5.5946847242161011E-3</v>
      </c>
      <c r="AO1393" s="80">
        <f t="shared" si="494"/>
        <v>5.5942288779216968E-3</v>
      </c>
      <c r="AP1393" s="80">
        <f t="shared" si="494"/>
        <v>5.5925569914601313E-3</v>
      </c>
      <c r="AQ1393" s="80">
        <f t="shared" si="494"/>
        <v>5.586425090611761E-3</v>
      </c>
      <c r="AR1393" s="80">
        <f t="shared" si="494"/>
        <v>5.5639354025405052E-3</v>
      </c>
      <c r="AS1393" s="80">
        <f t="shared" si="494"/>
        <v>5.4814510416755884E-3</v>
      </c>
      <c r="AT1393" s="80">
        <f t="shared" si="494"/>
        <v>5.1789273836108747E-3</v>
      </c>
      <c r="AU1393" s="80">
        <f t="shared" si="487"/>
        <v>4.0693807318081809E-3</v>
      </c>
    </row>
    <row r="1394" spans="26:64" x14ac:dyDescent="0.2">
      <c r="Z1394">
        <f t="shared" si="478"/>
        <v>0</v>
      </c>
      <c r="AA1394" s="80">
        <f t="shared" si="479"/>
        <v>3.4471155238050962E-3</v>
      </c>
      <c r="AB1394" s="80">
        <f t="shared" si="490"/>
        <v>-9999</v>
      </c>
      <c r="AC1394" s="80">
        <f t="shared" si="492"/>
        <v>0</v>
      </c>
      <c r="AD1394" s="80">
        <f t="shared" si="488"/>
        <v>-9999</v>
      </c>
      <c r="AE1394" s="80">
        <f t="shared" si="493"/>
        <v>0</v>
      </c>
      <c r="AF1394">
        <f t="shared" si="489"/>
        <v>-9999</v>
      </c>
      <c r="AG1394" s="106"/>
      <c r="AH1394">
        <f t="shared" si="480"/>
        <v>-4.7256811237064993E-4</v>
      </c>
      <c r="AI1394">
        <f t="shared" si="481"/>
        <v>1.2726506571333673</v>
      </c>
      <c r="AJ1394">
        <f t="shared" si="482"/>
        <v>-1.9192477769216735E-2</v>
      </c>
      <c r="AK1394">
        <f t="shared" si="483"/>
        <v>2.0177893546708442E-3</v>
      </c>
      <c r="AL1394">
        <f t="shared" si="484"/>
        <v>7.400504878085557E-3</v>
      </c>
      <c r="AM1394">
        <f t="shared" si="485"/>
        <v>3.7002693269247286E-3</v>
      </c>
      <c r="AN1394" s="80">
        <f t="shared" si="494"/>
        <v>5.5946847242161011E-3</v>
      </c>
      <c r="AO1394" s="80">
        <f t="shared" si="494"/>
        <v>5.5942288779216968E-3</v>
      </c>
      <c r="AP1394" s="80">
        <f t="shared" si="494"/>
        <v>5.5925569914601313E-3</v>
      </c>
      <c r="AQ1394" s="80">
        <f t="shared" si="494"/>
        <v>5.586425090611761E-3</v>
      </c>
      <c r="AR1394" s="80">
        <f t="shared" si="494"/>
        <v>5.5639354025405052E-3</v>
      </c>
      <c r="AS1394" s="80">
        <f t="shared" si="494"/>
        <v>5.4814510416755884E-3</v>
      </c>
      <c r="AT1394" s="80">
        <f t="shared" si="494"/>
        <v>5.1789273836108747E-3</v>
      </c>
      <c r="AU1394" s="80">
        <f t="shared" si="487"/>
        <v>4.0693807318081809E-3</v>
      </c>
      <c r="AV1394" s="80"/>
      <c r="AX1394" s="80"/>
      <c r="AY1394" s="80"/>
      <c r="AZ1394" s="80"/>
      <c r="BA1394" s="80"/>
      <c r="BB1394" s="80"/>
      <c r="BC1394" s="80"/>
      <c r="BD1394" s="80"/>
      <c r="BE1394" s="80"/>
      <c r="BF1394" s="80"/>
      <c r="BG1394" s="80"/>
      <c r="BH1394" s="80"/>
      <c r="BI1394" s="80"/>
      <c r="BJ1394" s="80"/>
      <c r="BK1394" s="80"/>
      <c r="BL1394" s="80"/>
    </row>
    <row r="1395" spans="26:64" x14ac:dyDescent="0.2">
      <c r="Z1395">
        <f t="shared" si="478"/>
        <v>0</v>
      </c>
      <c r="AA1395" s="80">
        <f t="shared" si="479"/>
        <v>3.4471155238050962E-3</v>
      </c>
      <c r="AB1395" s="80">
        <f t="shared" si="490"/>
        <v>-9999</v>
      </c>
      <c r="AC1395" s="80">
        <f t="shared" si="492"/>
        <v>0</v>
      </c>
      <c r="AD1395" s="80">
        <f t="shared" si="488"/>
        <v>-9999</v>
      </c>
      <c r="AE1395" s="80">
        <f t="shared" si="493"/>
        <v>0</v>
      </c>
      <c r="AF1395">
        <f t="shared" si="489"/>
        <v>-9999</v>
      </c>
      <c r="AG1395" s="106"/>
      <c r="AH1395">
        <f t="shared" si="480"/>
        <v>-4.7256811237064993E-4</v>
      </c>
      <c r="AI1395">
        <f t="shared" si="481"/>
        <v>1.2726506571333673</v>
      </c>
      <c r="AJ1395">
        <f t="shared" si="482"/>
        <v>-1.9192477769216735E-2</v>
      </c>
      <c r="AK1395">
        <f t="shared" si="483"/>
        <v>2.0177893546708442E-3</v>
      </c>
      <c r="AL1395">
        <f t="shared" si="484"/>
        <v>7.400504878085557E-3</v>
      </c>
      <c r="AM1395">
        <f t="shared" si="485"/>
        <v>3.7002693269247286E-3</v>
      </c>
      <c r="AN1395" s="80">
        <f t="shared" si="494"/>
        <v>5.5946847242161011E-3</v>
      </c>
      <c r="AO1395" s="80">
        <f t="shared" si="494"/>
        <v>5.5942288779216968E-3</v>
      </c>
      <c r="AP1395" s="80">
        <f t="shared" si="494"/>
        <v>5.5925569914601313E-3</v>
      </c>
      <c r="AQ1395" s="80">
        <f t="shared" si="494"/>
        <v>5.586425090611761E-3</v>
      </c>
      <c r="AR1395" s="80">
        <f t="shared" si="494"/>
        <v>5.5639354025405052E-3</v>
      </c>
      <c r="AS1395" s="80">
        <f t="shared" si="494"/>
        <v>5.4814510416755884E-3</v>
      </c>
      <c r="AT1395" s="80">
        <f t="shared" si="494"/>
        <v>5.1789273836108747E-3</v>
      </c>
      <c r="AU1395" s="80">
        <f t="shared" si="487"/>
        <v>4.0693807318081809E-3</v>
      </c>
    </row>
    <row r="1396" spans="26:64" x14ac:dyDescent="0.2">
      <c r="Z1396">
        <f t="shared" si="478"/>
        <v>0</v>
      </c>
      <c r="AA1396" s="80">
        <f t="shared" si="479"/>
        <v>3.4471155238050962E-3</v>
      </c>
      <c r="AB1396" s="80">
        <f t="shared" si="490"/>
        <v>-9999</v>
      </c>
      <c r="AC1396" s="80">
        <f t="shared" si="492"/>
        <v>0</v>
      </c>
      <c r="AD1396" s="80">
        <f t="shared" si="488"/>
        <v>-9999</v>
      </c>
      <c r="AE1396" s="80">
        <f t="shared" si="493"/>
        <v>0</v>
      </c>
      <c r="AF1396">
        <f t="shared" si="489"/>
        <v>-9999</v>
      </c>
      <c r="AG1396" s="106"/>
      <c r="AH1396">
        <f t="shared" si="480"/>
        <v>-4.7256811237064993E-4</v>
      </c>
      <c r="AI1396">
        <f t="shared" si="481"/>
        <v>1.2726506571333673</v>
      </c>
      <c r="AJ1396">
        <f t="shared" si="482"/>
        <v>-1.9192477769216735E-2</v>
      </c>
      <c r="AK1396">
        <f t="shared" si="483"/>
        <v>2.0177893546708442E-3</v>
      </c>
      <c r="AL1396">
        <f t="shared" si="484"/>
        <v>7.400504878085557E-3</v>
      </c>
      <c r="AM1396">
        <f t="shared" si="485"/>
        <v>3.7002693269247286E-3</v>
      </c>
      <c r="AN1396" s="80">
        <f t="shared" si="494"/>
        <v>5.5946847242161011E-3</v>
      </c>
      <c r="AO1396" s="80">
        <f t="shared" si="494"/>
        <v>5.5942288779216968E-3</v>
      </c>
      <c r="AP1396" s="80">
        <f t="shared" si="494"/>
        <v>5.5925569914601313E-3</v>
      </c>
      <c r="AQ1396" s="80">
        <f t="shared" si="494"/>
        <v>5.586425090611761E-3</v>
      </c>
      <c r="AR1396" s="80">
        <f t="shared" si="494"/>
        <v>5.5639354025405052E-3</v>
      </c>
      <c r="AS1396" s="80">
        <f t="shared" si="494"/>
        <v>5.4814510416755884E-3</v>
      </c>
      <c r="AT1396" s="80">
        <f t="shared" si="494"/>
        <v>5.1789273836108747E-3</v>
      </c>
      <c r="AU1396" s="80">
        <f t="shared" si="487"/>
        <v>4.0693807318081809E-3</v>
      </c>
    </row>
    <row r="1397" spans="26:64" x14ac:dyDescent="0.2">
      <c r="Z1397">
        <f t="shared" si="478"/>
        <v>0</v>
      </c>
      <c r="AA1397" s="80">
        <f t="shared" si="479"/>
        <v>3.4471155238050962E-3</v>
      </c>
      <c r="AB1397" s="80">
        <f t="shared" si="490"/>
        <v>-9999</v>
      </c>
      <c r="AC1397" s="80">
        <f t="shared" si="492"/>
        <v>0</v>
      </c>
      <c r="AD1397" s="80">
        <f t="shared" si="488"/>
        <v>-9999</v>
      </c>
      <c r="AE1397" s="80">
        <f t="shared" si="493"/>
        <v>0</v>
      </c>
      <c r="AF1397">
        <f t="shared" si="489"/>
        <v>-9999</v>
      </c>
      <c r="AG1397" s="106"/>
      <c r="AH1397">
        <f t="shared" si="480"/>
        <v>-4.7256811237064993E-4</v>
      </c>
      <c r="AI1397">
        <f t="shared" si="481"/>
        <v>1.2726506571333673</v>
      </c>
      <c r="AJ1397">
        <f t="shared" si="482"/>
        <v>-1.9192477769216735E-2</v>
      </c>
      <c r="AK1397">
        <f t="shared" si="483"/>
        <v>2.0177893546708442E-3</v>
      </c>
      <c r="AL1397">
        <f t="shared" si="484"/>
        <v>7.400504878085557E-3</v>
      </c>
      <c r="AM1397">
        <f t="shared" si="485"/>
        <v>3.7002693269247286E-3</v>
      </c>
      <c r="AN1397" s="80">
        <f t="shared" si="494"/>
        <v>5.5946847242161011E-3</v>
      </c>
      <c r="AO1397" s="80">
        <f t="shared" si="494"/>
        <v>5.5942288779216968E-3</v>
      </c>
      <c r="AP1397" s="80">
        <f t="shared" si="494"/>
        <v>5.5925569914601313E-3</v>
      </c>
      <c r="AQ1397" s="80">
        <f t="shared" si="494"/>
        <v>5.586425090611761E-3</v>
      </c>
      <c r="AR1397" s="80">
        <f t="shared" si="494"/>
        <v>5.5639354025405052E-3</v>
      </c>
      <c r="AS1397" s="80">
        <f t="shared" si="494"/>
        <v>5.4814510416755884E-3</v>
      </c>
      <c r="AT1397" s="80">
        <f t="shared" si="494"/>
        <v>5.1789273836108747E-3</v>
      </c>
      <c r="AU1397" s="80">
        <f t="shared" si="487"/>
        <v>4.0693807318081809E-3</v>
      </c>
    </row>
    <row r="1398" spans="26:64" x14ac:dyDescent="0.2">
      <c r="Z1398">
        <f t="shared" si="478"/>
        <v>0</v>
      </c>
      <c r="AA1398" s="80">
        <f t="shared" si="479"/>
        <v>3.4471155238050962E-3</v>
      </c>
      <c r="AB1398" s="80">
        <f t="shared" si="490"/>
        <v>-9999</v>
      </c>
      <c r="AC1398" s="80">
        <f t="shared" si="492"/>
        <v>0</v>
      </c>
      <c r="AD1398" s="80">
        <f t="shared" si="488"/>
        <v>-9999</v>
      </c>
      <c r="AE1398" s="80">
        <f t="shared" si="493"/>
        <v>0</v>
      </c>
      <c r="AF1398">
        <f t="shared" si="489"/>
        <v>-9999</v>
      </c>
      <c r="AG1398" s="106"/>
      <c r="AH1398">
        <f t="shared" si="480"/>
        <v>-4.7256811237064993E-4</v>
      </c>
      <c r="AI1398">
        <f t="shared" si="481"/>
        <v>1.2726506571333673</v>
      </c>
      <c r="AJ1398">
        <f t="shared" si="482"/>
        <v>-1.9192477769216735E-2</v>
      </c>
      <c r="AK1398">
        <f t="shared" si="483"/>
        <v>2.0177893546708442E-3</v>
      </c>
      <c r="AL1398">
        <f t="shared" si="484"/>
        <v>7.400504878085557E-3</v>
      </c>
      <c r="AM1398">
        <f t="shared" si="485"/>
        <v>3.7002693269247286E-3</v>
      </c>
      <c r="AN1398" s="80">
        <f t="shared" si="494"/>
        <v>5.5946847242161011E-3</v>
      </c>
      <c r="AO1398" s="80">
        <f t="shared" si="494"/>
        <v>5.5942288779216968E-3</v>
      </c>
      <c r="AP1398" s="80">
        <f t="shared" si="494"/>
        <v>5.5925569914601313E-3</v>
      </c>
      <c r="AQ1398" s="80">
        <f t="shared" si="494"/>
        <v>5.586425090611761E-3</v>
      </c>
      <c r="AR1398" s="80">
        <f t="shared" si="494"/>
        <v>5.5639354025405052E-3</v>
      </c>
      <c r="AS1398" s="80">
        <f t="shared" si="494"/>
        <v>5.4814510416755884E-3</v>
      </c>
      <c r="AT1398" s="80">
        <f t="shared" si="494"/>
        <v>5.1789273836108747E-3</v>
      </c>
      <c r="AU1398" s="80">
        <f t="shared" si="487"/>
        <v>4.0693807318081809E-3</v>
      </c>
    </row>
    <row r="1399" spans="26:64" x14ac:dyDescent="0.2">
      <c r="Z1399">
        <f t="shared" si="478"/>
        <v>0</v>
      </c>
      <c r="AA1399" s="80">
        <f t="shared" si="479"/>
        <v>3.4471155238050962E-3</v>
      </c>
      <c r="AB1399" s="80">
        <f t="shared" si="490"/>
        <v>-9999</v>
      </c>
      <c r="AC1399" s="80">
        <f t="shared" si="492"/>
        <v>0</v>
      </c>
      <c r="AD1399" s="80">
        <f t="shared" si="488"/>
        <v>-9999</v>
      </c>
      <c r="AE1399" s="80">
        <f t="shared" si="493"/>
        <v>0</v>
      </c>
      <c r="AF1399">
        <f t="shared" si="489"/>
        <v>-9999</v>
      </c>
      <c r="AG1399" s="106"/>
      <c r="AH1399">
        <f t="shared" si="480"/>
        <v>-4.7256811237064993E-4</v>
      </c>
      <c r="AI1399">
        <f t="shared" si="481"/>
        <v>1.2726506571333673</v>
      </c>
      <c r="AJ1399">
        <f t="shared" si="482"/>
        <v>-1.9192477769216735E-2</v>
      </c>
      <c r="AK1399">
        <f t="shared" si="483"/>
        <v>2.0177893546708442E-3</v>
      </c>
      <c r="AL1399">
        <f t="shared" si="484"/>
        <v>7.400504878085557E-3</v>
      </c>
      <c r="AM1399">
        <f t="shared" si="485"/>
        <v>3.7002693269247286E-3</v>
      </c>
      <c r="AN1399" s="80">
        <f t="shared" si="494"/>
        <v>5.5946847242161011E-3</v>
      </c>
      <c r="AO1399" s="80">
        <f t="shared" si="494"/>
        <v>5.5942288779216968E-3</v>
      </c>
      <c r="AP1399" s="80">
        <f t="shared" si="494"/>
        <v>5.5925569914601313E-3</v>
      </c>
      <c r="AQ1399" s="80">
        <f t="shared" si="494"/>
        <v>5.586425090611761E-3</v>
      </c>
      <c r="AR1399" s="80">
        <f t="shared" si="494"/>
        <v>5.5639354025405052E-3</v>
      </c>
      <c r="AS1399" s="80">
        <f t="shared" si="494"/>
        <v>5.4814510416755884E-3</v>
      </c>
      <c r="AT1399" s="80">
        <f t="shared" si="494"/>
        <v>5.1789273836108747E-3</v>
      </c>
      <c r="AU1399" s="80">
        <f t="shared" si="487"/>
        <v>4.0693807318081809E-3</v>
      </c>
    </row>
    <row r="1400" spans="26:64" x14ac:dyDescent="0.2">
      <c r="Z1400">
        <f t="shared" si="478"/>
        <v>0</v>
      </c>
      <c r="AA1400" s="80">
        <f t="shared" si="479"/>
        <v>3.4471155238050962E-3</v>
      </c>
      <c r="AB1400" s="80"/>
      <c r="AC1400" s="80">
        <f t="shared" si="492"/>
        <v>0</v>
      </c>
      <c r="AD1400" s="80">
        <f t="shared" si="488"/>
        <v>-9999</v>
      </c>
      <c r="AE1400" s="80">
        <f t="shared" si="493"/>
        <v>0</v>
      </c>
      <c r="AF1400">
        <f t="shared" si="489"/>
        <v>-9999</v>
      </c>
      <c r="AG1400" s="106"/>
      <c r="AH1400">
        <f t="shared" si="480"/>
        <v>-4.7256811237064993E-4</v>
      </c>
      <c r="AI1400">
        <f t="shared" si="481"/>
        <v>1.2726506571333673</v>
      </c>
      <c r="AJ1400">
        <f t="shared" si="482"/>
        <v>-1.9192477769216735E-2</v>
      </c>
      <c r="AK1400">
        <f t="shared" si="483"/>
        <v>2.0177893546708442E-3</v>
      </c>
      <c r="AL1400">
        <f t="shared" si="484"/>
        <v>7.400504878085557E-3</v>
      </c>
      <c r="AM1400">
        <f t="shared" si="485"/>
        <v>3.7002693269247286E-3</v>
      </c>
      <c r="AN1400" s="80">
        <f t="shared" si="494"/>
        <v>5.5946847242161011E-3</v>
      </c>
      <c r="AO1400" s="80">
        <f t="shared" si="494"/>
        <v>5.5942288779216968E-3</v>
      </c>
      <c r="AP1400" s="80">
        <f t="shared" si="494"/>
        <v>5.5925569914601313E-3</v>
      </c>
      <c r="AQ1400" s="80">
        <f t="shared" si="494"/>
        <v>5.586425090611761E-3</v>
      </c>
      <c r="AR1400" s="80">
        <f t="shared" si="494"/>
        <v>5.5639354025405052E-3</v>
      </c>
      <c r="AS1400" s="80">
        <f t="shared" si="494"/>
        <v>5.4814510416755884E-3</v>
      </c>
      <c r="AT1400" s="80">
        <f t="shared" si="494"/>
        <v>5.1789273836108747E-3</v>
      </c>
      <c r="AU1400" s="80">
        <f t="shared" si="487"/>
        <v>4.0693807318081809E-3</v>
      </c>
      <c r="AV1400" s="80"/>
      <c r="AW1400" s="80"/>
      <c r="AX1400" s="80"/>
      <c r="AY1400" s="80"/>
      <c r="AZ1400" s="80"/>
      <c r="BA1400" s="80"/>
      <c r="BB1400" s="80"/>
      <c r="BC1400" s="80"/>
      <c r="BD1400" s="80"/>
      <c r="BE1400" s="80"/>
      <c r="BF1400" s="80"/>
      <c r="BG1400" s="80"/>
      <c r="BH1400" s="80"/>
      <c r="BI1400" s="80"/>
      <c r="BJ1400" s="80"/>
      <c r="BK1400" s="80"/>
      <c r="BL1400" s="80"/>
    </row>
    <row r="1401" spans="26:64" x14ac:dyDescent="0.2">
      <c r="Z1401">
        <f t="shared" si="478"/>
        <v>0</v>
      </c>
      <c r="AA1401" s="80">
        <f t="shared" si="479"/>
        <v>3.4471155238050962E-3</v>
      </c>
      <c r="AB1401" s="80">
        <f>IF(S1401&lt;&gt;0,G1401-AH1401, -9999)</f>
        <v>-9999</v>
      </c>
      <c r="AC1401" s="80">
        <f t="shared" si="492"/>
        <v>0</v>
      </c>
      <c r="AD1401" s="80">
        <f t="shared" si="488"/>
        <v>-9999</v>
      </c>
      <c r="AE1401" s="80">
        <f t="shared" si="493"/>
        <v>0</v>
      </c>
      <c r="AF1401">
        <f t="shared" si="489"/>
        <v>-9999</v>
      </c>
      <c r="AG1401" s="106"/>
      <c r="AH1401">
        <f t="shared" si="480"/>
        <v>-4.7256811237064993E-4</v>
      </c>
      <c r="AI1401">
        <f t="shared" si="481"/>
        <v>1.2726506571333673</v>
      </c>
      <c r="AJ1401">
        <f t="shared" si="482"/>
        <v>-1.9192477769216735E-2</v>
      </c>
      <c r="AK1401">
        <f t="shared" si="483"/>
        <v>2.0177893546708442E-3</v>
      </c>
      <c r="AL1401">
        <f t="shared" si="484"/>
        <v>7.400504878085557E-3</v>
      </c>
      <c r="AM1401">
        <f t="shared" si="485"/>
        <v>3.7002693269247286E-3</v>
      </c>
      <c r="AN1401" s="80">
        <f t="shared" si="494"/>
        <v>5.5946847242161011E-3</v>
      </c>
      <c r="AO1401" s="80">
        <f t="shared" si="494"/>
        <v>5.5942288779216968E-3</v>
      </c>
      <c r="AP1401" s="80">
        <f t="shared" si="494"/>
        <v>5.5925569914601313E-3</v>
      </c>
      <c r="AQ1401" s="80">
        <f t="shared" si="494"/>
        <v>5.586425090611761E-3</v>
      </c>
      <c r="AR1401" s="80">
        <f t="shared" si="494"/>
        <v>5.5639354025405052E-3</v>
      </c>
      <c r="AS1401" s="80">
        <f t="shared" si="494"/>
        <v>5.4814510416755884E-3</v>
      </c>
      <c r="AT1401" s="80">
        <f t="shared" si="494"/>
        <v>5.1789273836108747E-3</v>
      </c>
      <c r="AU1401" s="80">
        <f t="shared" si="487"/>
        <v>4.0693807318081809E-3</v>
      </c>
    </row>
    <row r="1402" spans="26:64" x14ac:dyDescent="0.2">
      <c r="Z1402">
        <f t="shared" si="478"/>
        <v>0</v>
      </c>
      <c r="AA1402" s="80">
        <f t="shared" si="479"/>
        <v>3.4471155238050962E-3</v>
      </c>
      <c r="AB1402" s="80"/>
      <c r="AC1402" s="80">
        <f t="shared" si="492"/>
        <v>0</v>
      </c>
      <c r="AD1402" s="80">
        <f t="shared" si="488"/>
        <v>-9999</v>
      </c>
      <c r="AE1402" s="80">
        <f t="shared" si="493"/>
        <v>0</v>
      </c>
      <c r="AF1402">
        <f t="shared" si="489"/>
        <v>-9999</v>
      </c>
      <c r="AG1402" s="106"/>
      <c r="AH1402">
        <f t="shared" si="480"/>
        <v>-4.7256811237064993E-4</v>
      </c>
      <c r="AI1402">
        <f t="shared" si="481"/>
        <v>1.2726506571333673</v>
      </c>
      <c r="AJ1402">
        <f t="shared" si="482"/>
        <v>-1.9192477769216735E-2</v>
      </c>
      <c r="AK1402">
        <f t="shared" si="483"/>
        <v>2.0177893546708442E-3</v>
      </c>
      <c r="AL1402">
        <f t="shared" si="484"/>
        <v>7.400504878085557E-3</v>
      </c>
      <c r="AM1402">
        <f t="shared" si="485"/>
        <v>3.7002693269247286E-3</v>
      </c>
      <c r="AN1402" s="80">
        <f t="shared" si="494"/>
        <v>5.5946847242161011E-3</v>
      </c>
      <c r="AO1402" s="80">
        <f t="shared" si="494"/>
        <v>5.5942288779216968E-3</v>
      </c>
      <c r="AP1402" s="80">
        <f t="shared" si="494"/>
        <v>5.5925569914601313E-3</v>
      </c>
      <c r="AQ1402" s="80">
        <f t="shared" si="494"/>
        <v>5.586425090611761E-3</v>
      </c>
      <c r="AR1402" s="80">
        <f t="shared" si="494"/>
        <v>5.5639354025405052E-3</v>
      </c>
      <c r="AS1402" s="80">
        <f t="shared" si="494"/>
        <v>5.4814510416755884E-3</v>
      </c>
      <c r="AT1402" s="80">
        <f t="shared" si="494"/>
        <v>5.1789273836108747E-3</v>
      </c>
      <c r="AU1402" s="80">
        <f t="shared" si="487"/>
        <v>4.0693807318081809E-3</v>
      </c>
    </row>
    <row r="1403" spans="26:64" x14ac:dyDescent="0.2">
      <c r="Z1403">
        <f t="shared" si="478"/>
        <v>0</v>
      </c>
      <c r="AA1403" s="80">
        <f t="shared" si="479"/>
        <v>3.4471155238050962E-3</v>
      </c>
      <c r="AB1403" s="80"/>
      <c r="AC1403" s="80">
        <f t="shared" si="492"/>
        <v>0</v>
      </c>
      <c r="AD1403" s="80">
        <f t="shared" si="488"/>
        <v>-9999</v>
      </c>
      <c r="AE1403" s="80">
        <f t="shared" si="493"/>
        <v>0</v>
      </c>
      <c r="AF1403">
        <f t="shared" si="489"/>
        <v>-9999</v>
      </c>
      <c r="AG1403" s="106"/>
      <c r="AH1403">
        <f t="shared" si="480"/>
        <v>-4.7256811237064993E-4</v>
      </c>
      <c r="AI1403">
        <f t="shared" si="481"/>
        <v>1.2726506571333673</v>
      </c>
      <c r="AJ1403">
        <f t="shared" si="482"/>
        <v>-1.9192477769216735E-2</v>
      </c>
      <c r="AK1403">
        <f t="shared" si="483"/>
        <v>2.0177893546708442E-3</v>
      </c>
      <c r="AL1403">
        <f t="shared" si="484"/>
        <v>7.400504878085557E-3</v>
      </c>
      <c r="AM1403">
        <f t="shared" si="485"/>
        <v>3.7002693269247286E-3</v>
      </c>
      <c r="AN1403" s="80">
        <f t="shared" si="494"/>
        <v>5.5946847242161011E-3</v>
      </c>
      <c r="AO1403" s="80">
        <f t="shared" si="494"/>
        <v>5.5942288779216968E-3</v>
      </c>
      <c r="AP1403" s="80">
        <f t="shared" si="494"/>
        <v>5.5925569914601313E-3</v>
      </c>
      <c r="AQ1403" s="80">
        <f t="shared" si="494"/>
        <v>5.586425090611761E-3</v>
      </c>
      <c r="AR1403" s="80">
        <f t="shared" si="494"/>
        <v>5.5639354025405052E-3</v>
      </c>
      <c r="AS1403" s="80">
        <f t="shared" si="494"/>
        <v>5.4814510416755884E-3</v>
      </c>
      <c r="AT1403" s="80">
        <f t="shared" si="494"/>
        <v>5.1789273836108747E-3</v>
      </c>
      <c r="AU1403" s="80">
        <f t="shared" si="487"/>
        <v>4.0693807318081809E-3</v>
      </c>
    </row>
    <row r="1404" spans="26:64" x14ac:dyDescent="0.2">
      <c r="Z1404">
        <f t="shared" si="478"/>
        <v>0</v>
      </c>
      <c r="AA1404" s="80">
        <f t="shared" si="479"/>
        <v>3.4471155238050962E-3</v>
      </c>
      <c r="AB1404" s="80"/>
      <c r="AC1404" s="80">
        <f t="shared" si="492"/>
        <v>0</v>
      </c>
      <c r="AD1404" s="80">
        <f t="shared" si="488"/>
        <v>-9999</v>
      </c>
      <c r="AE1404" s="80">
        <f t="shared" si="493"/>
        <v>0</v>
      </c>
      <c r="AF1404">
        <f t="shared" si="489"/>
        <v>-9999</v>
      </c>
      <c r="AG1404" s="106"/>
      <c r="AH1404">
        <f t="shared" si="480"/>
        <v>-4.7256811237064993E-4</v>
      </c>
      <c r="AI1404">
        <f t="shared" si="481"/>
        <v>1.2726506571333673</v>
      </c>
      <c r="AJ1404">
        <f t="shared" si="482"/>
        <v>-1.9192477769216735E-2</v>
      </c>
      <c r="AK1404">
        <f t="shared" si="483"/>
        <v>2.0177893546708442E-3</v>
      </c>
      <c r="AL1404">
        <f t="shared" si="484"/>
        <v>7.400504878085557E-3</v>
      </c>
      <c r="AM1404">
        <f t="shared" si="485"/>
        <v>3.7002693269247286E-3</v>
      </c>
      <c r="AN1404" s="80">
        <f t="shared" si="494"/>
        <v>5.5946847242161011E-3</v>
      </c>
      <c r="AO1404" s="80">
        <f t="shared" si="494"/>
        <v>5.5942288779216968E-3</v>
      </c>
      <c r="AP1404" s="80">
        <f t="shared" si="494"/>
        <v>5.5925569914601313E-3</v>
      </c>
      <c r="AQ1404" s="80">
        <f t="shared" si="494"/>
        <v>5.586425090611761E-3</v>
      </c>
      <c r="AR1404" s="80">
        <f t="shared" si="494"/>
        <v>5.5639354025405052E-3</v>
      </c>
      <c r="AS1404" s="80">
        <f t="shared" si="494"/>
        <v>5.4814510416755884E-3</v>
      </c>
      <c r="AT1404" s="80">
        <f t="shared" si="494"/>
        <v>5.1789273836108747E-3</v>
      </c>
      <c r="AU1404" s="80">
        <f t="shared" si="487"/>
        <v>4.0693807318081809E-3</v>
      </c>
    </row>
    <row r="1405" spans="26:64" x14ac:dyDescent="0.2">
      <c r="Z1405">
        <f t="shared" si="478"/>
        <v>0</v>
      </c>
      <c r="AA1405" s="80">
        <f t="shared" si="479"/>
        <v>3.4471155238050962E-3</v>
      </c>
      <c r="AB1405" s="80">
        <f t="shared" ref="AB1405:AB1413" si="495">IF(S1405&lt;&gt;0,G1405-AH1405, -9999)</f>
        <v>-9999</v>
      </c>
      <c r="AC1405" s="80">
        <f t="shared" si="492"/>
        <v>0</v>
      </c>
      <c r="AD1405" s="80">
        <f t="shared" si="488"/>
        <v>-9999</v>
      </c>
      <c r="AE1405" s="80">
        <f t="shared" si="493"/>
        <v>0</v>
      </c>
      <c r="AF1405">
        <f t="shared" si="489"/>
        <v>-9999</v>
      </c>
      <c r="AG1405" s="106"/>
      <c r="AH1405">
        <f t="shared" si="480"/>
        <v>-4.7256811237064993E-4</v>
      </c>
      <c r="AI1405">
        <f t="shared" si="481"/>
        <v>1.2726506571333673</v>
      </c>
      <c r="AJ1405">
        <f t="shared" si="482"/>
        <v>-1.9192477769216735E-2</v>
      </c>
      <c r="AK1405">
        <f t="shared" si="483"/>
        <v>2.0177893546708442E-3</v>
      </c>
      <c r="AL1405">
        <f t="shared" si="484"/>
        <v>7.400504878085557E-3</v>
      </c>
      <c r="AM1405">
        <f t="shared" si="485"/>
        <v>3.7002693269247286E-3</v>
      </c>
      <c r="AN1405" s="80">
        <f t="shared" si="494"/>
        <v>5.5946847242161011E-3</v>
      </c>
      <c r="AO1405" s="80">
        <f t="shared" si="494"/>
        <v>5.5942288779216968E-3</v>
      </c>
      <c r="AP1405" s="80">
        <f t="shared" si="494"/>
        <v>5.5925569914601313E-3</v>
      </c>
      <c r="AQ1405" s="80">
        <f t="shared" si="494"/>
        <v>5.586425090611761E-3</v>
      </c>
      <c r="AR1405" s="80">
        <f t="shared" si="494"/>
        <v>5.5639354025405052E-3</v>
      </c>
      <c r="AS1405" s="80">
        <f t="shared" si="494"/>
        <v>5.4814510416755884E-3</v>
      </c>
      <c r="AT1405" s="80">
        <f t="shared" si="494"/>
        <v>5.1789273836108747E-3</v>
      </c>
      <c r="AU1405" s="80">
        <f t="shared" si="487"/>
        <v>4.0693807318081809E-3</v>
      </c>
    </row>
    <row r="1406" spans="26:64" x14ac:dyDescent="0.2">
      <c r="Z1406">
        <f t="shared" si="478"/>
        <v>0</v>
      </c>
      <c r="AA1406" s="80">
        <f t="shared" si="479"/>
        <v>3.4471155238050962E-3</v>
      </c>
      <c r="AB1406" s="80">
        <f t="shared" si="495"/>
        <v>-9999</v>
      </c>
      <c r="AC1406" s="80">
        <f t="shared" si="492"/>
        <v>0</v>
      </c>
      <c r="AD1406" s="80">
        <f t="shared" si="488"/>
        <v>-9999</v>
      </c>
      <c r="AE1406" s="80">
        <f t="shared" si="493"/>
        <v>0</v>
      </c>
      <c r="AF1406">
        <f t="shared" si="489"/>
        <v>-9999</v>
      </c>
      <c r="AG1406" s="106"/>
      <c r="AH1406">
        <f t="shared" si="480"/>
        <v>-4.7256811237064993E-4</v>
      </c>
      <c r="AI1406">
        <f t="shared" si="481"/>
        <v>1.2726506571333673</v>
      </c>
      <c r="AJ1406">
        <f t="shared" si="482"/>
        <v>-1.9192477769216735E-2</v>
      </c>
      <c r="AK1406">
        <f t="shared" si="483"/>
        <v>2.0177893546708442E-3</v>
      </c>
      <c r="AL1406">
        <f t="shared" si="484"/>
        <v>7.400504878085557E-3</v>
      </c>
      <c r="AM1406">
        <f t="shared" si="485"/>
        <v>3.7002693269247286E-3</v>
      </c>
      <c r="AN1406" s="80">
        <f t="shared" si="494"/>
        <v>5.5946847242161011E-3</v>
      </c>
      <c r="AO1406" s="80">
        <f t="shared" si="494"/>
        <v>5.5942288779216968E-3</v>
      </c>
      <c r="AP1406" s="80">
        <f t="shared" si="494"/>
        <v>5.5925569914601313E-3</v>
      </c>
      <c r="AQ1406" s="80">
        <f t="shared" si="494"/>
        <v>5.586425090611761E-3</v>
      </c>
      <c r="AR1406" s="80">
        <f t="shared" si="494"/>
        <v>5.5639354025405052E-3</v>
      </c>
      <c r="AS1406" s="80">
        <f t="shared" si="494"/>
        <v>5.4814510416755884E-3</v>
      </c>
      <c r="AT1406" s="80">
        <f t="shared" si="494"/>
        <v>5.1789273836108747E-3</v>
      </c>
      <c r="AU1406" s="80">
        <f t="shared" si="487"/>
        <v>4.0693807318081809E-3</v>
      </c>
    </row>
    <row r="1407" spans="26:64" x14ac:dyDescent="0.2">
      <c r="Z1407">
        <f t="shared" si="478"/>
        <v>0</v>
      </c>
      <c r="AA1407" s="80">
        <f t="shared" si="479"/>
        <v>3.4471155238050962E-3</v>
      </c>
      <c r="AB1407" s="80">
        <f t="shared" si="495"/>
        <v>-9999</v>
      </c>
      <c r="AC1407" s="80">
        <f t="shared" si="492"/>
        <v>0</v>
      </c>
      <c r="AD1407" s="80">
        <f t="shared" si="488"/>
        <v>-9999</v>
      </c>
      <c r="AE1407" s="80">
        <f t="shared" si="493"/>
        <v>0</v>
      </c>
      <c r="AF1407">
        <f t="shared" si="489"/>
        <v>-9999</v>
      </c>
      <c r="AG1407" s="106"/>
      <c r="AH1407">
        <f t="shared" si="480"/>
        <v>-4.7256811237064993E-4</v>
      </c>
      <c r="AI1407">
        <f t="shared" si="481"/>
        <v>1.2726506571333673</v>
      </c>
      <c r="AJ1407">
        <f t="shared" si="482"/>
        <v>-1.9192477769216735E-2</v>
      </c>
      <c r="AK1407">
        <f t="shared" si="483"/>
        <v>2.0177893546708442E-3</v>
      </c>
      <c r="AL1407">
        <f t="shared" si="484"/>
        <v>7.400504878085557E-3</v>
      </c>
      <c r="AM1407">
        <f t="shared" si="485"/>
        <v>3.7002693269247286E-3</v>
      </c>
      <c r="AN1407" s="80">
        <f t="shared" si="494"/>
        <v>5.5946847242161011E-3</v>
      </c>
      <c r="AO1407" s="80">
        <f t="shared" si="494"/>
        <v>5.5942288779216968E-3</v>
      </c>
      <c r="AP1407" s="80">
        <f t="shared" si="494"/>
        <v>5.5925569914601313E-3</v>
      </c>
      <c r="AQ1407" s="80">
        <f t="shared" si="494"/>
        <v>5.586425090611761E-3</v>
      </c>
      <c r="AR1407" s="80">
        <f t="shared" si="494"/>
        <v>5.5639354025405052E-3</v>
      </c>
      <c r="AS1407" s="80">
        <f t="shared" si="494"/>
        <v>5.4814510416755884E-3</v>
      </c>
      <c r="AT1407" s="80">
        <f t="shared" si="494"/>
        <v>5.1789273836108747E-3</v>
      </c>
      <c r="AU1407" s="80">
        <f t="shared" si="487"/>
        <v>4.0693807318081809E-3</v>
      </c>
    </row>
    <row r="1408" spans="26:64" x14ac:dyDescent="0.2">
      <c r="Z1408">
        <f t="shared" si="478"/>
        <v>0</v>
      </c>
      <c r="AA1408" s="80">
        <f t="shared" si="479"/>
        <v>3.4471155238050962E-3</v>
      </c>
      <c r="AB1408" s="80">
        <f t="shared" si="495"/>
        <v>-9999</v>
      </c>
      <c r="AC1408" s="80">
        <f t="shared" si="492"/>
        <v>0</v>
      </c>
      <c r="AD1408" s="80">
        <f t="shared" si="488"/>
        <v>-9999</v>
      </c>
      <c r="AE1408" s="80">
        <f t="shared" si="493"/>
        <v>0</v>
      </c>
      <c r="AF1408">
        <f t="shared" si="489"/>
        <v>-9999</v>
      </c>
      <c r="AG1408" s="106"/>
      <c r="AH1408">
        <f t="shared" si="480"/>
        <v>-4.7256811237064993E-4</v>
      </c>
      <c r="AI1408">
        <f t="shared" si="481"/>
        <v>1.2726506571333673</v>
      </c>
      <c r="AJ1408">
        <f t="shared" si="482"/>
        <v>-1.9192477769216735E-2</v>
      </c>
      <c r="AK1408">
        <f t="shared" si="483"/>
        <v>2.0177893546708442E-3</v>
      </c>
      <c r="AL1408">
        <f t="shared" si="484"/>
        <v>7.400504878085557E-3</v>
      </c>
      <c r="AM1408">
        <f t="shared" si="485"/>
        <v>3.7002693269247286E-3</v>
      </c>
      <c r="AN1408" s="80">
        <f t="shared" si="494"/>
        <v>5.5946847242161011E-3</v>
      </c>
      <c r="AO1408" s="80">
        <f t="shared" si="494"/>
        <v>5.5942288779216968E-3</v>
      </c>
      <c r="AP1408" s="80">
        <f t="shared" si="494"/>
        <v>5.5925569914601313E-3</v>
      </c>
      <c r="AQ1408" s="80">
        <f t="shared" si="494"/>
        <v>5.586425090611761E-3</v>
      </c>
      <c r="AR1408" s="80">
        <f t="shared" si="494"/>
        <v>5.5639354025405052E-3</v>
      </c>
      <c r="AS1408" s="80">
        <f t="shared" si="494"/>
        <v>5.4814510416755884E-3</v>
      </c>
      <c r="AT1408" s="80">
        <f t="shared" si="494"/>
        <v>5.1789273836108747E-3</v>
      </c>
      <c r="AU1408" s="80">
        <f t="shared" si="487"/>
        <v>4.0693807318081809E-3</v>
      </c>
    </row>
    <row r="1409" spans="26:64" x14ac:dyDescent="0.2">
      <c r="Z1409">
        <f t="shared" si="478"/>
        <v>0</v>
      </c>
      <c r="AA1409" s="80">
        <f t="shared" si="479"/>
        <v>3.4471155238050962E-3</v>
      </c>
      <c r="AB1409" s="80">
        <f t="shared" si="495"/>
        <v>-9999</v>
      </c>
      <c r="AC1409" s="80">
        <f t="shared" si="492"/>
        <v>0</v>
      </c>
      <c r="AD1409" s="80">
        <f t="shared" si="488"/>
        <v>-9999</v>
      </c>
      <c r="AE1409" s="80">
        <f t="shared" si="493"/>
        <v>0</v>
      </c>
      <c r="AF1409">
        <f t="shared" si="489"/>
        <v>-9999</v>
      </c>
      <c r="AG1409" s="106"/>
      <c r="AH1409">
        <f t="shared" si="480"/>
        <v>-4.7256811237064993E-4</v>
      </c>
      <c r="AI1409">
        <f t="shared" si="481"/>
        <v>1.2726506571333673</v>
      </c>
      <c r="AJ1409">
        <f t="shared" si="482"/>
        <v>-1.9192477769216735E-2</v>
      </c>
      <c r="AK1409">
        <f t="shared" si="483"/>
        <v>2.0177893546708442E-3</v>
      </c>
      <c r="AL1409">
        <f t="shared" si="484"/>
        <v>7.400504878085557E-3</v>
      </c>
      <c r="AM1409">
        <f t="shared" si="485"/>
        <v>3.7002693269247286E-3</v>
      </c>
      <c r="AN1409" s="80">
        <f t="shared" ref="AN1409:AT1424" si="496">$AU1409+$AB$7*SIN(AO1409)</f>
        <v>5.5946847242161011E-3</v>
      </c>
      <c r="AO1409" s="80">
        <f t="shared" si="496"/>
        <v>5.5942288779216968E-3</v>
      </c>
      <c r="AP1409" s="80">
        <f t="shared" si="496"/>
        <v>5.5925569914601313E-3</v>
      </c>
      <c r="AQ1409" s="80">
        <f t="shared" si="496"/>
        <v>5.586425090611761E-3</v>
      </c>
      <c r="AR1409" s="80">
        <f t="shared" si="496"/>
        <v>5.5639354025405052E-3</v>
      </c>
      <c r="AS1409" s="80">
        <f t="shared" si="496"/>
        <v>5.4814510416755884E-3</v>
      </c>
      <c r="AT1409" s="80">
        <f t="shared" si="496"/>
        <v>5.1789273836108747E-3</v>
      </c>
      <c r="AU1409" s="80">
        <f t="shared" si="487"/>
        <v>4.0693807318081809E-3</v>
      </c>
    </row>
    <row r="1410" spans="26:64" x14ac:dyDescent="0.2">
      <c r="Z1410">
        <f t="shared" si="478"/>
        <v>0</v>
      </c>
      <c r="AA1410" s="80">
        <f t="shared" si="479"/>
        <v>3.4471155238050962E-3</v>
      </c>
      <c r="AB1410" s="80">
        <f t="shared" si="495"/>
        <v>-9999</v>
      </c>
      <c r="AC1410" s="80">
        <f t="shared" si="492"/>
        <v>0</v>
      </c>
      <c r="AD1410" s="80">
        <f t="shared" si="488"/>
        <v>-9999</v>
      </c>
      <c r="AE1410" s="80">
        <f t="shared" si="493"/>
        <v>0</v>
      </c>
      <c r="AF1410">
        <f t="shared" si="489"/>
        <v>-9999</v>
      </c>
      <c r="AG1410" s="106"/>
      <c r="AH1410">
        <f t="shared" si="480"/>
        <v>-4.7256811237064993E-4</v>
      </c>
      <c r="AI1410">
        <f t="shared" si="481"/>
        <v>1.2726506571333673</v>
      </c>
      <c r="AJ1410">
        <f t="shared" si="482"/>
        <v>-1.9192477769216735E-2</v>
      </c>
      <c r="AK1410">
        <f t="shared" si="483"/>
        <v>2.0177893546708442E-3</v>
      </c>
      <c r="AL1410">
        <f t="shared" si="484"/>
        <v>7.400504878085557E-3</v>
      </c>
      <c r="AM1410">
        <f t="shared" si="485"/>
        <v>3.7002693269247286E-3</v>
      </c>
      <c r="AN1410" s="80">
        <f t="shared" si="496"/>
        <v>5.5946847242161011E-3</v>
      </c>
      <c r="AO1410" s="80">
        <f t="shared" si="496"/>
        <v>5.5942288779216968E-3</v>
      </c>
      <c r="AP1410" s="80">
        <f t="shared" si="496"/>
        <v>5.5925569914601313E-3</v>
      </c>
      <c r="AQ1410" s="80">
        <f t="shared" si="496"/>
        <v>5.586425090611761E-3</v>
      </c>
      <c r="AR1410" s="80">
        <f t="shared" si="496"/>
        <v>5.5639354025405052E-3</v>
      </c>
      <c r="AS1410" s="80">
        <f t="shared" si="496"/>
        <v>5.4814510416755884E-3</v>
      </c>
      <c r="AT1410" s="80">
        <f t="shared" si="496"/>
        <v>5.1789273836108747E-3</v>
      </c>
      <c r="AU1410" s="80">
        <f t="shared" si="487"/>
        <v>4.0693807318081809E-3</v>
      </c>
    </row>
    <row r="1411" spans="26:64" x14ac:dyDescent="0.2">
      <c r="Z1411">
        <f t="shared" si="478"/>
        <v>0</v>
      </c>
      <c r="AA1411" s="80">
        <f t="shared" si="479"/>
        <v>3.4471155238050962E-3</v>
      </c>
      <c r="AB1411" s="80">
        <f t="shared" si="495"/>
        <v>-9999</v>
      </c>
      <c r="AC1411" s="80">
        <f t="shared" si="492"/>
        <v>0</v>
      </c>
      <c r="AD1411" s="80">
        <f t="shared" si="488"/>
        <v>-9999</v>
      </c>
      <c r="AE1411" s="80">
        <f t="shared" si="493"/>
        <v>0</v>
      </c>
      <c r="AF1411">
        <f t="shared" si="489"/>
        <v>-9999</v>
      </c>
      <c r="AG1411" s="106"/>
      <c r="AH1411">
        <f t="shared" si="480"/>
        <v>-4.7256811237064993E-4</v>
      </c>
      <c r="AI1411">
        <f t="shared" si="481"/>
        <v>1.2726506571333673</v>
      </c>
      <c r="AJ1411">
        <f t="shared" si="482"/>
        <v>-1.9192477769216735E-2</v>
      </c>
      <c r="AK1411">
        <f t="shared" si="483"/>
        <v>2.0177893546708442E-3</v>
      </c>
      <c r="AL1411">
        <f t="shared" si="484"/>
        <v>7.400504878085557E-3</v>
      </c>
      <c r="AM1411">
        <f t="shared" si="485"/>
        <v>3.7002693269247286E-3</v>
      </c>
      <c r="AN1411" s="80">
        <f t="shared" si="496"/>
        <v>5.5946847242161011E-3</v>
      </c>
      <c r="AO1411" s="80">
        <f t="shared" si="496"/>
        <v>5.5942288779216968E-3</v>
      </c>
      <c r="AP1411" s="80">
        <f t="shared" si="496"/>
        <v>5.5925569914601313E-3</v>
      </c>
      <c r="AQ1411" s="80">
        <f t="shared" si="496"/>
        <v>5.586425090611761E-3</v>
      </c>
      <c r="AR1411" s="80">
        <f t="shared" si="496"/>
        <v>5.5639354025405052E-3</v>
      </c>
      <c r="AS1411" s="80">
        <f t="shared" si="496"/>
        <v>5.4814510416755884E-3</v>
      </c>
      <c r="AT1411" s="80">
        <f t="shared" si="496"/>
        <v>5.1789273836108747E-3</v>
      </c>
      <c r="AU1411" s="80">
        <f t="shared" si="487"/>
        <v>4.0693807318081809E-3</v>
      </c>
    </row>
    <row r="1412" spans="26:64" x14ac:dyDescent="0.2">
      <c r="Z1412">
        <f t="shared" si="478"/>
        <v>0</v>
      </c>
      <c r="AA1412" s="80">
        <f t="shared" si="479"/>
        <v>3.4471155238050962E-3</v>
      </c>
      <c r="AB1412" s="80">
        <f t="shared" si="495"/>
        <v>-9999</v>
      </c>
      <c r="AC1412" s="80">
        <f t="shared" si="492"/>
        <v>0</v>
      </c>
      <c r="AD1412" s="80">
        <f t="shared" si="488"/>
        <v>-9999</v>
      </c>
      <c r="AE1412" s="80">
        <f t="shared" si="493"/>
        <v>0</v>
      </c>
      <c r="AF1412">
        <f t="shared" si="489"/>
        <v>-9999</v>
      </c>
      <c r="AG1412" s="106"/>
      <c r="AH1412">
        <f t="shared" si="480"/>
        <v>-4.7256811237064993E-4</v>
      </c>
      <c r="AI1412">
        <f t="shared" si="481"/>
        <v>1.2726506571333673</v>
      </c>
      <c r="AJ1412">
        <f t="shared" si="482"/>
        <v>-1.9192477769216735E-2</v>
      </c>
      <c r="AK1412">
        <f t="shared" si="483"/>
        <v>2.0177893546708442E-3</v>
      </c>
      <c r="AL1412">
        <f t="shared" si="484"/>
        <v>7.400504878085557E-3</v>
      </c>
      <c r="AM1412">
        <f t="shared" si="485"/>
        <v>3.7002693269247286E-3</v>
      </c>
      <c r="AN1412" s="80">
        <f t="shared" si="496"/>
        <v>5.5946847242161011E-3</v>
      </c>
      <c r="AO1412" s="80">
        <f t="shared" si="496"/>
        <v>5.5942288779216968E-3</v>
      </c>
      <c r="AP1412" s="80">
        <f t="shared" si="496"/>
        <v>5.5925569914601313E-3</v>
      </c>
      <c r="AQ1412" s="80">
        <f t="shared" si="496"/>
        <v>5.586425090611761E-3</v>
      </c>
      <c r="AR1412" s="80">
        <f t="shared" si="496"/>
        <v>5.5639354025405052E-3</v>
      </c>
      <c r="AS1412" s="80">
        <f t="shared" si="496"/>
        <v>5.4814510416755884E-3</v>
      </c>
      <c r="AT1412" s="80">
        <f t="shared" si="496"/>
        <v>5.1789273836108747E-3</v>
      </c>
      <c r="AU1412" s="80">
        <f t="shared" si="487"/>
        <v>4.0693807318081809E-3</v>
      </c>
    </row>
    <row r="1413" spans="26:64" x14ac:dyDescent="0.2">
      <c r="Z1413">
        <f t="shared" si="478"/>
        <v>0</v>
      </c>
      <c r="AA1413" s="80">
        <f t="shared" si="479"/>
        <v>3.4471155238050962E-3</v>
      </c>
      <c r="AB1413" s="80">
        <f t="shared" si="495"/>
        <v>-9999</v>
      </c>
      <c r="AC1413" s="80">
        <f t="shared" si="492"/>
        <v>0</v>
      </c>
      <c r="AD1413" s="80">
        <f t="shared" si="488"/>
        <v>-9999</v>
      </c>
      <c r="AE1413" s="80">
        <f t="shared" si="493"/>
        <v>0</v>
      </c>
      <c r="AF1413">
        <f t="shared" si="489"/>
        <v>-9999</v>
      </c>
      <c r="AG1413" s="106"/>
      <c r="AH1413">
        <f t="shared" si="480"/>
        <v>-4.7256811237064993E-4</v>
      </c>
      <c r="AI1413">
        <f t="shared" si="481"/>
        <v>1.2726506571333673</v>
      </c>
      <c r="AJ1413">
        <f t="shared" si="482"/>
        <v>-1.9192477769216735E-2</v>
      </c>
      <c r="AK1413">
        <f t="shared" si="483"/>
        <v>2.0177893546708442E-3</v>
      </c>
      <c r="AL1413">
        <f t="shared" si="484"/>
        <v>7.400504878085557E-3</v>
      </c>
      <c r="AM1413">
        <f t="shared" si="485"/>
        <v>3.7002693269247286E-3</v>
      </c>
      <c r="AN1413" s="80">
        <f t="shared" si="496"/>
        <v>5.5946847242161011E-3</v>
      </c>
      <c r="AO1413" s="80">
        <f t="shared" si="496"/>
        <v>5.5942288779216968E-3</v>
      </c>
      <c r="AP1413" s="80">
        <f t="shared" si="496"/>
        <v>5.5925569914601313E-3</v>
      </c>
      <c r="AQ1413" s="80">
        <f t="shared" si="496"/>
        <v>5.586425090611761E-3</v>
      </c>
      <c r="AR1413" s="80">
        <f t="shared" si="496"/>
        <v>5.5639354025405052E-3</v>
      </c>
      <c r="AS1413" s="80">
        <f t="shared" si="496"/>
        <v>5.4814510416755884E-3</v>
      </c>
      <c r="AT1413" s="80">
        <f t="shared" si="496"/>
        <v>5.1789273836108747E-3</v>
      </c>
      <c r="AU1413" s="80">
        <f t="shared" si="487"/>
        <v>4.0693807318081809E-3</v>
      </c>
    </row>
    <row r="1414" spans="26:64" x14ac:dyDescent="0.2">
      <c r="Z1414">
        <f t="shared" si="478"/>
        <v>0</v>
      </c>
      <c r="AA1414" s="80">
        <f t="shared" si="479"/>
        <v>3.4471155238050962E-3</v>
      </c>
      <c r="AB1414" s="80"/>
      <c r="AC1414" s="80">
        <f t="shared" si="492"/>
        <v>0</v>
      </c>
      <c r="AD1414" s="80">
        <f t="shared" si="488"/>
        <v>-9999</v>
      </c>
      <c r="AE1414" s="80">
        <f t="shared" si="493"/>
        <v>0</v>
      </c>
      <c r="AF1414">
        <f t="shared" si="489"/>
        <v>-9999</v>
      </c>
      <c r="AG1414" s="106"/>
      <c r="AH1414">
        <f t="shared" si="480"/>
        <v>-4.7256811237064993E-4</v>
      </c>
      <c r="AI1414">
        <f t="shared" si="481"/>
        <v>1.2726506571333673</v>
      </c>
      <c r="AJ1414">
        <f t="shared" si="482"/>
        <v>-1.9192477769216735E-2</v>
      </c>
      <c r="AK1414">
        <f t="shared" si="483"/>
        <v>2.0177893546708442E-3</v>
      </c>
      <c r="AL1414">
        <f t="shared" si="484"/>
        <v>7.400504878085557E-3</v>
      </c>
      <c r="AM1414">
        <f t="shared" si="485"/>
        <v>3.7002693269247286E-3</v>
      </c>
      <c r="AN1414" s="80">
        <f t="shared" si="496"/>
        <v>5.5946847242161011E-3</v>
      </c>
      <c r="AO1414" s="80">
        <f t="shared" si="496"/>
        <v>5.5942288779216968E-3</v>
      </c>
      <c r="AP1414" s="80">
        <f t="shared" si="496"/>
        <v>5.5925569914601313E-3</v>
      </c>
      <c r="AQ1414" s="80">
        <f t="shared" si="496"/>
        <v>5.586425090611761E-3</v>
      </c>
      <c r="AR1414" s="80">
        <f t="shared" si="496"/>
        <v>5.5639354025405052E-3</v>
      </c>
      <c r="AS1414" s="80">
        <f t="shared" si="496"/>
        <v>5.4814510416755884E-3</v>
      </c>
      <c r="AT1414" s="80">
        <f t="shared" si="496"/>
        <v>5.1789273836108747E-3</v>
      </c>
      <c r="AU1414" s="80">
        <f t="shared" si="487"/>
        <v>4.0693807318081809E-3</v>
      </c>
      <c r="AV1414" s="80"/>
      <c r="AW1414" s="80"/>
      <c r="AX1414" s="80"/>
      <c r="AY1414" s="80"/>
      <c r="AZ1414" s="80"/>
      <c r="BA1414" s="80"/>
      <c r="BB1414" s="80"/>
      <c r="BC1414" s="80"/>
      <c r="BD1414" s="80"/>
      <c r="BE1414" s="80"/>
      <c r="BF1414" s="80"/>
      <c r="BG1414" s="80"/>
      <c r="BH1414" s="80"/>
      <c r="BI1414" s="80"/>
      <c r="BJ1414" s="80"/>
      <c r="BK1414" s="80"/>
      <c r="BL1414" s="80"/>
    </row>
    <row r="1415" spans="26:64" x14ac:dyDescent="0.2">
      <c r="Z1415">
        <f t="shared" si="478"/>
        <v>0</v>
      </c>
      <c r="AA1415" s="80">
        <f t="shared" si="479"/>
        <v>3.4471155238050962E-3</v>
      </c>
      <c r="AB1415" s="80"/>
      <c r="AC1415" s="80">
        <f t="shared" si="492"/>
        <v>0</v>
      </c>
      <c r="AD1415" s="80">
        <f t="shared" si="488"/>
        <v>-9999</v>
      </c>
      <c r="AE1415" s="80">
        <f t="shared" si="493"/>
        <v>0</v>
      </c>
      <c r="AF1415">
        <f t="shared" si="489"/>
        <v>-9999</v>
      </c>
      <c r="AG1415" s="106"/>
      <c r="AH1415">
        <f t="shared" si="480"/>
        <v>-4.7256811237064993E-4</v>
      </c>
      <c r="AI1415">
        <f t="shared" si="481"/>
        <v>1.2726506571333673</v>
      </c>
      <c r="AJ1415">
        <f t="shared" si="482"/>
        <v>-1.9192477769216735E-2</v>
      </c>
      <c r="AK1415">
        <f t="shared" si="483"/>
        <v>2.0177893546708442E-3</v>
      </c>
      <c r="AL1415">
        <f t="shared" si="484"/>
        <v>7.400504878085557E-3</v>
      </c>
      <c r="AM1415">
        <f t="shared" si="485"/>
        <v>3.7002693269247286E-3</v>
      </c>
      <c r="AN1415" s="80">
        <f t="shared" si="496"/>
        <v>5.5946847242161011E-3</v>
      </c>
      <c r="AO1415" s="80">
        <f t="shared" si="496"/>
        <v>5.5942288779216968E-3</v>
      </c>
      <c r="AP1415" s="80">
        <f t="shared" si="496"/>
        <v>5.5925569914601313E-3</v>
      </c>
      <c r="AQ1415" s="80">
        <f t="shared" si="496"/>
        <v>5.586425090611761E-3</v>
      </c>
      <c r="AR1415" s="80">
        <f t="shared" si="496"/>
        <v>5.5639354025405052E-3</v>
      </c>
      <c r="AS1415" s="80">
        <f t="shared" si="496"/>
        <v>5.4814510416755884E-3</v>
      </c>
      <c r="AT1415" s="80">
        <f t="shared" si="496"/>
        <v>5.1789273836108747E-3</v>
      </c>
      <c r="AU1415" s="80">
        <f t="shared" si="487"/>
        <v>4.0693807318081809E-3</v>
      </c>
    </row>
    <row r="1416" spans="26:64" x14ac:dyDescent="0.2">
      <c r="Z1416">
        <f t="shared" si="478"/>
        <v>0</v>
      </c>
      <c r="AA1416" s="80">
        <f t="shared" si="479"/>
        <v>3.4471155238050962E-3</v>
      </c>
      <c r="AB1416" s="80"/>
      <c r="AC1416" s="80">
        <f t="shared" si="492"/>
        <v>0</v>
      </c>
      <c r="AD1416" s="80">
        <f t="shared" si="488"/>
        <v>-9999</v>
      </c>
      <c r="AE1416" s="80">
        <f t="shared" si="493"/>
        <v>0</v>
      </c>
      <c r="AF1416">
        <f t="shared" si="489"/>
        <v>-9999</v>
      </c>
      <c r="AG1416" s="106"/>
      <c r="AH1416">
        <f t="shared" si="480"/>
        <v>-4.7256811237064993E-4</v>
      </c>
      <c r="AI1416">
        <f t="shared" si="481"/>
        <v>1.2726506571333673</v>
      </c>
      <c r="AJ1416">
        <f t="shared" si="482"/>
        <v>-1.9192477769216735E-2</v>
      </c>
      <c r="AK1416">
        <f t="shared" si="483"/>
        <v>2.0177893546708442E-3</v>
      </c>
      <c r="AL1416">
        <f t="shared" si="484"/>
        <v>7.400504878085557E-3</v>
      </c>
      <c r="AM1416">
        <f t="shared" si="485"/>
        <v>3.7002693269247286E-3</v>
      </c>
      <c r="AN1416" s="80">
        <f t="shared" si="496"/>
        <v>5.5946847242161011E-3</v>
      </c>
      <c r="AO1416" s="80">
        <f t="shared" si="496"/>
        <v>5.5942288779216968E-3</v>
      </c>
      <c r="AP1416" s="80">
        <f t="shared" si="496"/>
        <v>5.5925569914601313E-3</v>
      </c>
      <c r="AQ1416" s="80">
        <f t="shared" si="496"/>
        <v>5.586425090611761E-3</v>
      </c>
      <c r="AR1416" s="80">
        <f t="shared" si="496"/>
        <v>5.5639354025405052E-3</v>
      </c>
      <c r="AS1416" s="80">
        <f t="shared" si="496"/>
        <v>5.4814510416755884E-3</v>
      </c>
      <c r="AT1416" s="80">
        <f t="shared" si="496"/>
        <v>5.1789273836108747E-3</v>
      </c>
      <c r="AU1416" s="80">
        <f t="shared" si="487"/>
        <v>4.0693807318081809E-3</v>
      </c>
    </row>
    <row r="1417" spans="26:64" x14ac:dyDescent="0.2">
      <c r="Z1417">
        <f t="shared" si="478"/>
        <v>0</v>
      </c>
      <c r="AA1417" s="80">
        <f t="shared" si="479"/>
        <v>3.4471155238050962E-3</v>
      </c>
      <c r="AB1417" s="80"/>
      <c r="AC1417" s="80">
        <f t="shared" si="492"/>
        <v>0</v>
      </c>
      <c r="AD1417" s="80">
        <f t="shared" si="488"/>
        <v>-9999</v>
      </c>
      <c r="AE1417" s="80">
        <f t="shared" si="493"/>
        <v>0</v>
      </c>
      <c r="AF1417">
        <f t="shared" si="489"/>
        <v>-9999</v>
      </c>
      <c r="AG1417" s="106"/>
      <c r="AH1417">
        <f t="shared" si="480"/>
        <v>-4.7256811237064993E-4</v>
      </c>
      <c r="AI1417">
        <f t="shared" si="481"/>
        <v>1.2726506571333673</v>
      </c>
      <c r="AJ1417">
        <f t="shared" si="482"/>
        <v>-1.9192477769216735E-2</v>
      </c>
      <c r="AK1417">
        <f t="shared" si="483"/>
        <v>2.0177893546708442E-3</v>
      </c>
      <c r="AL1417">
        <f t="shared" si="484"/>
        <v>7.400504878085557E-3</v>
      </c>
      <c r="AM1417">
        <f t="shared" si="485"/>
        <v>3.7002693269247286E-3</v>
      </c>
      <c r="AN1417" s="80">
        <f t="shared" si="496"/>
        <v>5.5946847242161011E-3</v>
      </c>
      <c r="AO1417" s="80">
        <f t="shared" si="496"/>
        <v>5.5942288779216968E-3</v>
      </c>
      <c r="AP1417" s="80">
        <f t="shared" si="496"/>
        <v>5.5925569914601313E-3</v>
      </c>
      <c r="AQ1417" s="80">
        <f t="shared" si="496"/>
        <v>5.586425090611761E-3</v>
      </c>
      <c r="AR1417" s="80">
        <f t="shared" si="496"/>
        <v>5.5639354025405052E-3</v>
      </c>
      <c r="AS1417" s="80">
        <f t="shared" si="496"/>
        <v>5.4814510416755884E-3</v>
      </c>
      <c r="AT1417" s="80">
        <f t="shared" si="496"/>
        <v>5.1789273836108747E-3</v>
      </c>
      <c r="AU1417" s="80">
        <f t="shared" si="487"/>
        <v>4.0693807318081809E-3</v>
      </c>
    </row>
    <row r="1418" spans="26:64" x14ac:dyDescent="0.2">
      <c r="Z1418">
        <f t="shared" si="478"/>
        <v>0</v>
      </c>
      <c r="AA1418" s="80">
        <f t="shared" si="479"/>
        <v>3.4471155238050962E-3</v>
      </c>
      <c r="AB1418" s="80">
        <f t="shared" ref="AB1418:AB1429" si="497">IF(S1418&lt;&gt;0,G1418-AH1418, -9999)</f>
        <v>-9999</v>
      </c>
      <c r="AC1418" s="80">
        <f t="shared" si="492"/>
        <v>0</v>
      </c>
      <c r="AD1418" s="80">
        <f t="shared" si="488"/>
        <v>-9999</v>
      </c>
      <c r="AE1418" s="80">
        <f t="shared" si="493"/>
        <v>0</v>
      </c>
      <c r="AF1418">
        <f t="shared" si="489"/>
        <v>-9999</v>
      </c>
      <c r="AG1418" s="106"/>
      <c r="AH1418">
        <f t="shared" si="480"/>
        <v>-4.7256811237064993E-4</v>
      </c>
      <c r="AI1418">
        <f t="shared" si="481"/>
        <v>1.2726506571333673</v>
      </c>
      <c r="AJ1418">
        <f t="shared" si="482"/>
        <v>-1.9192477769216735E-2</v>
      </c>
      <c r="AK1418">
        <f t="shared" si="483"/>
        <v>2.0177893546708442E-3</v>
      </c>
      <c r="AL1418">
        <f t="shared" si="484"/>
        <v>7.400504878085557E-3</v>
      </c>
      <c r="AM1418">
        <f t="shared" si="485"/>
        <v>3.7002693269247286E-3</v>
      </c>
      <c r="AN1418" s="80">
        <f t="shared" si="496"/>
        <v>5.5946847242161011E-3</v>
      </c>
      <c r="AO1418" s="80">
        <f t="shared" si="496"/>
        <v>5.5942288779216968E-3</v>
      </c>
      <c r="AP1418" s="80">
        <f t="shared" si="496"/>
        <v>5.5925569914601313E-3</v>
      </c>
      <c r="AQ1418" s="80">
        <f t="shared" si="496"/>
        <v>5.586425090611761E-3</v>
      </c>
      <c r="AR1418" s="80">
        <f t="shared" si="496"/>
        <v>5.5639354025405052E-3</v>
      </c>
      <c r="AS1418" s="80">
        <f t="shared" si="496"/>
        <v>5.4814510416755884E-3</v>
      </c>
      <c r="AT1418" s="80">
        <f t="shared" si="496"/>
        <v>5.1789273836108747E-3</v>
      </c>
      <c r="AU1418" s="80">
        <f t="shared" si="487"/>
        <v>4.0693807318081809E-3</v>
      </c>
    </row>
    <row r="1419" spans="26:64" x14ac:dyDescent="0.2">
      <c r="Z1419">
        <f t="shared" si="478"/>
        <v>0</v>
      </c>
      <c r="AA1419" s="80">
        <f t="shared" si="479"/>
        <v>3.4471155238050962E-3</v>
      </c>
      <c r="AB1419" s="80">
        <f t="shared" si="497"/>
        <v>-9999</v>
      </c>
      <c r="AC1419" s="80">
        <f t="shared" si="492"/>
        <v>0</v>
      </c>
      <c r="AD1419" s="80">
        <f t="shared" si="488"/>
        <v>-9999</v>
      </c>
      <c r="AE1419" s="80">
        <f t="shared" si="493"/>
        <v>0</v>
      </c>
      <c r="AF1419">
        <f t="shared" si="489"/>
        <v>-9999</v>
      </c>
      <c r="AG1419" s="106"/>
      <c r="AH1419">
        <f t="shared" si="480"/>
        <v>-4.7256811237064993E-4</v>
      </c>
      <c r="AI1419">
        <f t="shared" si="481"/>
        <v>1.2726506571333673</v>
      </c>
      <c r="AJ1419">
        <f t="shared" si="482"/>
        <v>-1.9192477769216735E-2</v>
      </c>
      <c r="AK1419">
        <f t="shared" si="483"/>
        <v>2.0177893546708442E-3</v>
      </c>
      <c r="AL1419">
        <f t="shared" si="484"/>
        <v>7.400504878085557E-3</v>
      </c>
      <c r="AM1419">
        <f t="shared" si="485"/>
        <v>3.7002693269247286E-3</v>
      </c>
      <c r="AN1419" s="80">
        <f t="shared" si="496"/>
        <v>5.5946847242161011E-3</v>
      </c>
      <c r="AO1419" s="80">
        <f t="shared" si="496"/>
        <v>5.5942288779216968E-3</v>
      </c>
      <c r="AP1419" s="80">
        <f t="shared" si="496"/>
        <v>5.5925569914601313E-3</v>
      </c>
      <c r="AQ1419" s="80">
        <f t="shared" si="496"/>
        <v>5.586425090611761E-3</v>
      </c>
      <c r="AR1419" s="80">
        <f t="shared" si="496"/>
        <v>5.5639354025405052E-3</v>
      </c>
      <c r="AS1419" s="80">
        <f t="shared" si="496"/>
        <v>5.4814510416755884E-3</v>
      </c>
      <c r="AT1419" s="80">
        <f t="shared" si="496"/>
        <v>5.1789273836108747E-3</v>
      </c>
      <c r="AU1419" s="80">
        <f t="shared" si="487"/>
        <v>4.0693807318081809E-3</v>
      </c>
    </row>
    <row r="1420" spans="26:64" x14ac:dyDescent="0.2">
      <c r="Z1420">
        <f t="shared" si="478"/>
        <v>0</v>
      </c>
      <c r="AA1420" s="80">
        <f t="shared" si="479"/>
        <v>3.4471155238050962E-3</v>
      </c>
      <c r="AB1420" s="80">
        <f t="shared" si="497"/>
        <v>-9999</v>
      </c>
      <c r="AC1420" s="80">
        <f t="shared" si="492"/>
        <v>0</v>
      </c>
      <c r="AD1420" s="80">
        <f t="shared" si="488"/>
        <v>-9999</v>
      </c>
      <c r="AE1420" s="80">
        <f t="shared" si="493"/>
        <v>0</v>
      </c>
      <c r="AF1420">
        <f t="shared" si="489"/>
        <v>-9999</v>
      </c>
      <c r="AG1420" s="106"/>
      <c r="AH1420">
        <f t="shared" si="480"/>
        <v>-4.7256811237064993E-4</v>
      </c>
      <c r="AI1420">
        <f t="shared" si="481"/>
        <v>1.2726506571333673</v>
      </c>
      <c r="AJ1420">
        <f t="shared" si="482"/>
        <v>-1.9192477769216735E-2</v>
      </c>
      <c r="AK1420">
        <f t="shared" si="483"/>
        <v>2.0177893546708442E-3</v>
      </c>
      <c r="AL1420">
        <f t="shared" si="484"/>
        <v>7.400504878085557E-3</v>
      </c>
      <c r="AM1420">
        <f t="shared" si="485"/>
        <v>3.7002693269247286E-3</v>
      </c>
      <c r="AN1420" s="80">
        <f t="shared" si="496"/>
        <v>5.5946847242161011E-3</v>
      </c>
      <c r="AO1420" s="80">
        <f t="shared" si="496"/>
        <v>5.5942288779216968E-3</v>
      </c>
      <c r="AP1420" s="80">
        <f t="shared" si="496"/>
        <v>5.5925569914601313E-3</v>
      </c>
      <c r="AQ1420" s="80">
        <f t="shared" si="496"/>
        <v>5.586425090611761E-3</v>
      </c>
      <c r="AR1420" s="80">
        <f t="shared" si="496"/>
        <v>5.5639354025405052E-3</v>
      </c>
      <c r="AS1420" s="80">
        <f t="shared" si="496"/>
        <v>5.4814510416755884E-3</v>
      </c>
      <c r="AT1420" s="80">
        <f t="shared" si="496"/>
        <v>5.1789273836108747E-3</v>
      </c>
      <c r="AU1420" s="80">
        <f t="shared" si="487"/>
        <v>4.0693807318081809E-3</v>
      </c>
    </row>
    <row r="1421" spans="26:64" x14ac:dyDescent="0.2">
      <c r="Z1421">
        <f t="shared" si="478"/>
        <v>0</v>
      </c>
      <c r="AA1421" s="80">
        <f t="shared" si="479"/>
        <v>3.4471155238050962E-3</v>
      </c>
      <c r="AB1421" s="80">
        <f t="shared" si="497"/>
        <v>-9999</v>
      </c>
      <c r="AC1421" s="80">
        <f t="shared" si="492"/>
        <v>0</v>
      </c>
      <c r="AD1421" s="80">
        <f t="shared" si="488"/>
        <v>-9999</v>
      </c>
      <c r="AE1421" s="80">
        <f t="shared" si="493"/>
        <v>0</v>
      </c>
      <c r="AF1421">
        <f t="shared" si="489"/>
        <v>-9999</v>
      </c>
      <c r="AG1421" s="106"/>
      <c r="AH1421">
        <f t="shared" si="480"/>
        <v>-4.7256811237064993E-4</v>
      </c>
      <c r="AI1421">
        <f t="shared" si="481"/>
        <v>1.2726506571333673</v>
      </c>
      <c r="AJ1421">
        <f t="shared" si="482"/>
        <v>-1.9192477769216735E-2</v>
      </c>
      <c r="AK1421">
        <f t="shared" si="483"/>
        <v>2.0177893546708442E-3</v>
      </c>
      <c r="AL1421">
        <f t="shared" si="484"/>
        <v>7.400504878085557E-3</v>
      </c>
      <c r="AM1421">
        <f t="shared" si="485"/>
        <v>3.7002693269247286E-3</v>
      </c>
      <c r="AN1421" s="80">
        <f t="shared" si="496"/>
        <v>5.5946847242161011E-3</v>
      </c>
      <c r="AO1421" s="80">
        <f t="shared" si="496"/>
        <v>5.5942288779216968E-3</v>
      </c>
      <c r="AP1421" s="80">
        <f t="shared" si="496"/>
        <v>5.5925569914601313E-3</v>
      </c>
      <c r="AQ1421" s="80">
        <f t="shared" si="496"/>
        <v>5.586425090611761E-3</v>
      </c>
      <c r="AR1421" s="80">
        <f t="shared" si="496"/>
        <v>5.5639354025405052E-3</v>
      </c>
      <c r="AS1421" s="80">
        <f t="shared" si="496"/>
        <v>5.4814510416755884E-3</v>
      </c>
      <c r="AT1421" s="80">
        <f t="shared" si="496"/>
        <v>5.1789273836108747E-3</v>
      </c>
      <c r="AU1421" s="80">
        <f t="shared" si="487"/>
        <v>4.0693807318081809E-3</v>
      </c>
    </row>
    <row r="1422" spans="26:64" x14ac:dyDescent="0.2">
      <c r="Z1422">
        <f t="shared" si="478"/>
        <v>0</v>
      </c>
      <c r="AA1422" s="80">
        <f t="shared" si="479"/>
        <v>3.4471155238050962E-3</v>
      </c>
      <c r="AB1422" s="80">
        <f t="shared" si="497"/>
        <v>-9999</v>
      </c>
      <c r="AC1422" s="80">
        <f t="shared" si="492"/>
        <v>0</v>
      </c>
      <c r="AD1422" s="80">
        <f t="shared" si="488"/>
        <v>-9999</v>
      </c>
      <c r="AE1422" s="80">
        <f t="shared" si="493"/>
        <v>0</v>
      </c>
      <c r="AF1422">
        <f t="shared" si="489"/>
        <v>-9999</v>
      </c>
      <c r="AG1422" s="106"/>
      <c r="AH1422">
        <f t="shared" si="480"/>
        <v>-4.7256811237064993E-4</v>
      </c>
      <c r="AI1422">
        <f t="shared" si="481"/>
        <v>1.2726506571333673</v>
      </c>
      <c r="AJ1422">
        <f t="shared" si="482"/>
        <v>-1.9192477769216735E-2</v>
      </c>
      <c r="AK1422">
        <f t="shared" si="483"/>
        <v>2.0177893546708442E-3</v>
      </c>
      <c r="AL1422">
        <f t="shared" si="484"/>
        <v>7.400504878085557E-3</v>
      </c>
      <c r="AM1422">
        <f t="shared" si="485"/>
        <v>3.7002693269247286E-3</v>
      </c>
      <c r="AN1422" s="80">
        <f t="shared" si="496"/>
        <v>5.5946847242161011E-3</v>
      </c>
      <c r="AO1422" s="80">
        <f t="shared" si="496"/>
        <v>5.5942288779216968E-3</v>
      </c>
      <c r="AP1422" s="80">
        <f t="shared" si="496"/>
        <v>5.5925569914601313E-3</v>
      </c>
      <c r="AQ1422" s="80">
        <f t="shared" si="496"/>
        <v>5.586425090611761E-3</v>
      </c>
      <c r="AR1422" s="80">
        <f t="shared" si="496"/>
        <v>5.5639354025405052E-3</v>
      </c>
      <c r="AS1422" s="80">
        <f t="shared" si="496"/>
        <v>5.4814510416755884E-3</v>
      </c>
      <c r="AT1422" s="80">
        <f t="shared" si="496"/>
        <v>5.1789273836108747E-3</v>
      </c>
      <c r="AU1422" s="80">
        <f t="shared" si="487"/>
        <v>4.0693807318081809E-3</v>
      </c>
    </row>
    <row r="1423" spans="26:64" x14ac:dyDescent="0.2">
      <c r="Z1423">
        <f t="shared" si="478"/>
        <v>0</v>
      </c>
      <c r="AA1423" s="80">
        <f t="shared" si="479"/>
        <v>3.4471155238050962E-3</v>
      </c>
      <c r="AB1423" s="80">
        <f t="shared" si="497"/>
        <v>-9999</v>
      </c>
      <c r="AC1423" s="80">
        <f t="shared" si="492"/>
        <v>0</v>
      </c>
      <c r="AD1423" s="80">
        <f t="shared" si="488"/>
        <v>-9999</v>
      </c>
      <c r="AE1423" s="80">
        <f t="shared" si="493"/>
        <v>0</v>
      </c>
      <c r="AF1423">
        <f t="shared" si="489"/>
        <v>-9999</v>
      </c>
      <c r="AG1423" s="106"/>
      <c r="AH1423">
        <f t="shared" si="480"/>
        <v>-4.7256811237064993E-4</v>
      </c>
      <c r="AI1423">
        <f t="shared" si="481"/>
        <v>1.2726506571333673</v>
      </c>
      <c r="AJ1423">
        <f t="shared" si="482"/>
        <v>-1.9192477769216735E-2</v>
      </c>
      <c r="AK1423">
        <f t="shared" si="483"/>
        <v>2.0177893546708442E-3</v>
      </c>
      <c r="AL1423">
        <f t="shared" si="484"/>
        <v>7.400504878085557E-3</v>
      </c>
      <c r="AM1423">
        <f t="shared" si="485"/>
        <v>3.7002693269247286E-3</v>
      </c>
      <c r="AN1423" s="80">
        <f t="shared" si="496"/>
        <v>5.5946847242161011E-3</v>
      </c>
      <c r="AO1423" s="80">
        <f t="shared" si="496"/>
        <v>5.5942288779216968E-3</v>
      </c>
      <c r="AP1423" s="80">
        <f t="shared" si="496"/>
        <v>5.5925569914601313E-3</v>
      </c>
      <c r="AQ1423" s="80">
        <f t="shared" si="496"/>
        <v>5.586425090611761E-3</v>
      </c>
      <c r="AR1423" s="80">
        <f t="shared" si="496"/>
        <v>5.5639354025405052E-3</v>
      </c>
      <c r="AS1423" s="80">
        <f t="shared" si="496"/>
        <v>5.4814510416755884E-3</v>
      </c>
      <c r="AT1423" s="80">
        <f t="shared" si="496"/>
        <v>5.1789273836108747E-3</v>
      </c>
      <c r="AU1423" s="80">
        <f t="shared" si="487"/>
        <v>4.0693807318081809E-3</v>
      </c>
    </row>
    <row r="1424" spans="26:64" x14ac:dyDescent="0.2">
      <c r="Z1424">
        <f t="shared" si="478"/>
        <v>0</v>
      </c>
      <c r="AA1424" s="80">
        <f t="shared" si="479"/>
        <v>3.4471155238050962E-3</v>
      </c>
      <c r="AB1424" s="80">
        <f t="shared" si="497"/>
        <v>-9999</v>
      </c>
      <c r="AC1424" s="80">
        <f t="shared" si="492"/>
        <v>0</v>
      </c>
      <c r="AD1424" s="80">
        <f t="shared" si="488"/>
        <v>-9999</v>
      </c>
      <c r="AE1424" s="80">
        <f t="shared" si="493"/>
        <v>0</v>
      </c>
      <c r="AF1424">
        <f t="shared" si="489"/>
        <v>-9999</v>
      </c>
      <c r="AG1424" s="106"/>
      <c r="AH1424">
        <f t="shared" si="480"/>
        <v>-4.7256811237064993E-4</v>
      </c>
      <c r="AI1424">
        <f t="shared" si="481"/>
        <v>1.2726506571333673</v>
      </c>
      <c r="AJ1424">
        <f t="shared" si="482"/>
        <v>-1.9192477769216735E-2</v>
      </c>
      <c r="AK1424">
        <f t="shared" si="483"/>
        <v>2.0177893546708442E-3</v>
      </c>
      <c r="AL1424">
        <f t="shared" si="484"/>
        <v>7.400504878085557E-3</v>
      </c>
      <c r="AM1424">
        <f t="shared" si="485"/>
        <v>3.7002693269247286E-3</v>
      </c>
      <c r="AN1424" s="80">
        <f t="shared" si="496"/>
        <v>5.5946847242161011E-3</v>
      </c>
      <c r="AO1424" s="80">
        <f t="shared" si="496"/>
        <v>5.5942288779216968E-3</v>
      </c>
      <c r="AP1424" s="80">
        <f t="shared" si="496"/>
        <v>5.5925569914601313E-3</v>
      </c>
      <c r="AQ1424" s="80">
        <f t="shared" si="496"/>
        <v>5.586425090611761E-3</v>
      </c>
      <c r="AR1424" s="80">
        <f t="shared" si="496"/>
        <v>5.5639354025405052E-3</v>
      </c>
      <c r="AS1424" s="80">
        <f t="shared" si="496"/>
        <v>5.4814510416755884E-3</v>
      </c>
      <c r="AT1424" s="80">
        <f t="shared" si="496"/>
        <v>5.1789273836108747E-3</v>
      </c>
      <c r="AU1424" s="80">
        <f t="shared" si="487"/>
        <v>4.0693807318081809E-3</v>
      </c>
    </row>
    <row r="1425" spans="26:64" x14ac:dyDescent="0.2">
      <c r="Z1425">
        <f t="shared" ref="Z1425:Z1488" si="498">F1425</f>
        <v>0</v>
      </c>
      <c r="AA1425" s="80">
        <f t="shared" ref="AA1425:AA1488" si="499">AB$3+AB$4*Z1425+AB$5*Z1425^2+AH1425</f>
        <v>3.4471155238050962E-3</v>
      </c>
      <c r="AB1425" s="80">
        <f t="shared" si="497"/>
        <v>-9999</v>
      </c>
      <c r="AC1425" s="80">
        <f t="shared" si="492"/>
        <v>0</v>
      </c>
      <c r="AD1425" s="80">
        <f t="shared" si="488"/>
        <v>-9999</v>
      </c>
      <c r="AE1425" s="80">
        <f t="shared" si="493"/>
        <v>0</v>
      </c>
      <c r="AF1425">
        <f t="shared" si="489"/>
        <v>-9999</v>
      </c>
      <c r="AG1425" s="106"/>
      <c r="AH1425">
        <f t="shared" ref="AH1425:AH1488" si="500">$AB$6*($AB$11/AI1425*AJ1425+$AB$12)</f>
        <v>-4.7256811237064993E-4</v>
      </c>
      <c r="AI1425">
        <f t="shared" ref="AI1425:AI1488" si="501">1+$AB$7*COS(AL1425)</f>
        <v>1.2726506571333673</v>
      </c>
      <c r="AJ1425">
        <f t="shared" ref="AJ1425:AJ1488" si="502">SIN(AL1425+RADIANS($AB$9))</f>
        <v>-1.9192477769216735E-2</v>
      </c>
      <c r="AK1425">
        <f t="shared" ref="AK1425:AK1488" si="503">$AB$7*SIN(AL1425)</f>
        <v>2.0177893546708442E-3</v>
      </c>
      <c r="AL1425">
        <f t="shared" ref="AL1425:AL1488" si="504">2*ATAN(AM1425)</f>
        <v>7.400504878085557E-3</v>
      </c>
      <c r="AM1425">
        <f t="shared" ref="AM1425:AM1488" si="505">SQRT((1+$AB$7)/(1-$AB$7))*TAN(AN1425/2)</f>
        <v>3.7002693269247286E-3</v>
      </c>
      <c r="AN1425" s="80">
        <f t="shared" ref="AN1425:AT1440" si="506">$AU1425+$AB$7*SIN(AO1425)</f>
        <v>5.5946847242161011E-3</v>
      </c>
      <c r="AO1425" s="80">
        <f t="shared" si="506"/>
        <v>5.5942288779216968E-3</v>
      </c>
      <c r="AP1425" s="80">
        <f t="shared" si="506"/>
        <v>5.5925569914601313E-3</v>
      </c>
      <c r="AQ1425" s="80">
        <f t="shared" si="506"/>
        <v>5.586425090611761E-3</v>
      </c>
      <c r="AR1425" s="80">
        <f t="shared" si="506"/>
        <v>5.5639354025405052E-3</v>
      </c>
      <c r="AS1425" s="80">
        <f t="shared" si="506"/>
        <v>5.4814510416755884E-3</v>
      </c>
      <c r="AT1425" s="80">
        <f t="shared" si="506"/>
        <v>5.1789273836108747E-3</v>
      </c>
      <c r="AU1425" s="80">
        <f t="shared" ref="AU1425:AU1488" si="507">RADIANS($AB$9)+$AB$18*(F1425-AB$15)</f>
        <v>4.0693807318081809E-3</v>
      </c>
    </row>
    <row r="1426" spans="26:64" x14ac:dyDescent="0.2">
      <c r="Z1426">
        <f t="shared" si="498"/>
        <v>0</v>
      </c>
      <c r="AA1426" s="80">
        <f t="shared" si="499"/>
        <v>3.4471155238050962E-3</v>
      </c>
      <c r="AB1426" s="80">
        <f t="shared" si="497"/>
        <v>-9999</v>
      </c>
      <c r="AC1426" s="80">
        <f t="shared" si="492"/>
        <v>0</v>
      </c>
      <c r="AD1426" s="80">
        <f t="shared" ref="AD1426:AD1489" si="508">IF(S1426&lt;&gt;0,G1426-AA1426, -9999)</f>
        <v>-9999</v>
      </c>
      <c r="AE1426" s="80">
        <f t="shared" si="493"/>
        <v>0</v>
      </c>
      <c r="AF1426">
        <f t="shared" ref="AF1426:AF1489" si="509">IF(S1426&lt;&gt;0,G1426-P1426, -9999)</f>
        <v>-9999</v>
      </c>
      <c r="AG1426" s="106"/>
      <c r="AH1426">
        <f t="shared" si="500"/>
        <v>-4.7256811237064993E-4</v>
      </c>
      <c r="AI1426">
        <f t="shared" si="501"/>
        <v>1.2726506571333673</v>
      </c>
      <c r="AJ1426">
        <f t="shared" si="502"/>
        <v>-1.9192477769216735E-2</v>
      </c>
      <c r="AK1426">
        <f t="shared" si="503"/>
        <v>2.0177893546708442E-3</v>
      </c>
      <c r="AL1426">
        <f t="shared" si="504"/>
        <v>7.400504878085557E-3</v>
      </c>
      <c r="AM1426">
        <f t="shared" si="505"/>
        <v>3.7002693269247286E-3</v>
      </c>
      <c r="AN1426" s="80">
        <f t="shared" si="506"/>
        <v>5.5946847242161011E-3</v>
      </c>
      <c r="AO1426" s="80">
        <f t="shared" si="506"/>
        <v>5.5942288779216968E-3</v>
      </c>
      <c r="AP1426" s="80">
        <f t="shared" si="506"/>
        <v>5.5925569914601313E-3</v>
      </c>
      <c r="AQ1426" s="80">
        <f t="shared" si="506"/>
        <v>5.586425090611761E-3</v>
      </c>
      <c r="AR1426" s="80">
        <f t="shared" si="506"/>
        <v>5.5639354025405052E-3</v>
      </c>
      <c r="AS1426" s="80">
        <f t="shared" si="506"/>
        <v>5.4814510416755884E-3</v>
      </c>
      <c r="AT1426" s="80">
        <f t="shared" si="506"/>
        <v>5.1789273836108747E-3</v>
      </c>
      <c r="AU1426" s="80">
        <f t="shared" si="507"/>
        <v>4.0693807318081809E-3</v>
      </c>
    </row>
    <row r="1427" spans="26:64" x14ac:dyDescent="0.2">
      <c r="Z1427">
        <f t="shared" si="498"/>
        <v>0</v>
      </c>
      <c r="AA1427" s="80">
        <f t="shared" si="499"/>
        <v>3.4471155238050962E-3</v>
      </c>
      <c r="AB1427" s="80">
        <f t="shared" si="497"/>
        <v>-9999</v>
      </c>
      <c r="AC1427" s="80">
        <f t="shared" si="492"/>
        <v>0</v>
      </c>
      <c r="AD1427" s="80">
        <f t="shared" si="508"/>
        <v>-9999</v>
      </c>
      <c r="AE1427" s="80">
        <f t="shared" si="493"/>
        <v>0</v>
      </c>
      <c r="AF1427">
        <f t="shared" si="509"/>
        <v>-9999</v>
      </c>
      <c r="AG1427" s="106"/>
      <c r="AH1427">
        <f t="shared" si="500"/>
        <v>-4.7256811237064993E-4</v>
      </c>
      <c r="AI1427">
        <f t="shared" si="501"/>
        <v>1.2726506571333673</v>
      </c>
      <c r="AJ1427">
        <f t="shared" si="502"/>
        <v>-1.9192477769216735E-2</v>
      </c>
      <c r="AK1427">
        <f t="shared" si="503"/>
        <v>2.0177893546708442E-3</v>
      </c>
      <c r="AL1427">
        <f t="shared" si="504"/>
        <v>7.400504878085557E-3</v>
      </c>
      <c r="AM1427">
        <f t="shared" si="505"/>
        <v>3.7002693269247286E-3</v>
      </c>
      <c r="AN1427" s="80">
        <f t="shared" si="506"/>
        <v>5.5946847242161011E-3</v>
      </c>
      <c r="AO1427" s="80">
        <f t="shared" si="506"/>
        <v>5.5942288779216968E-3</v>
      </c>
      <c r="AP1427" s="80">
        <f t="shared" si="506"/>
        <v>5.5925569914601313E-3</v>
      </c>
      <c r="AQ1427" s="80">
        <f t="shared" si="506"/>
        <v>5.586425090611761E-3</v>
      </c>
      <c r="AR1427" s="80">
        <f t="shared" si="506"/>
        <v>5.5639354025405052E-3</v>
      </c>
      <c r="AS1427" s="80">
        <f t="shared" si="506"/>
        <v>5.4814510416755884E-3</v>
      </c>
      <c r="AT1427" s="80">
        <f t="shared" si="506"/>
        <v>5.1789273836108747E-3</v>
      </c>
      <c r="AU1427" s="80">
        <f t="shared" si="507"/>
        <v>4.0693807318081809E-3</v>
      </c>
    </row>
    <row r="1428" spans="26:64" x14ac:dyDescent="0.2">
      <c r="Z1428">
        <f t="shared" si="498"/>
        <v>0</v>
      </c>
      <c r="AA1428" s="80">
        <f t="shared" si="499"/>
        <v>3.4471155238050962E-3</v>
      </c>
      <c r="AB1428" s="80">
        <f t="shared" si="497"/>
        <v>-9999</v>
      </c>
      <c r="AC1428" s="80">
        <f t="shared" si="492"/>
        <v>0</v>
      </c>
      <c r="AD1428" s="80">
        <f t="shared" si="508"/>
        <v>-9999</v>
      </c>
      <c r="AE1428" s="80">
        <f t="shared" si="493"/>
        <v>0</v>
      </c>
      <c r="AF1428">
        <f t="shared" si="509"/>
        <v>-9999</v>
      </c>
      <c r="AG1428" s="106"/>
      <c r="AH1428">
        <f t="shared" si="500"/>
        <v>-4.7256811237064993E-4</v>
      </c>
      <c r="AI1428">
        <f t="shared" si="501"/>
        <v>1.2726506571333673</v>
      </c>
      <c r="AJ1428">
        <f t="shared" si="502"/>
        <v>-1.9192477769216735E-2</v>
      </c>
      <c r="AK1428">
        <f t="shared" si="503"/>
        <v>2.0177893546708442E-3</v>
      </c>
      <c r="AL1428">
        <f t="shared" si="504"/>
        <v>7.400504878085557E-3</v>
      </c>
      <c r="AM1428">
        <f t="shared" si="505"/>
        <v>3.7002693269247286E-3</v>
      </c>
      <c r="AN1428" s="80">
        <f t="shared" si="506"/>
        <v>5.5946847242161011E-3</v>
      </c>
      <c r="AO1428" s="80">
        <f t="shared" si="506"/>
        <v>5.5942288779216968E-3</v>
      </c>
      <c r="AP1428" s="80">
        <f t="shared" si="506"/>
        <v>5.5925569914601313E-3</v>
      </c>
      <c r="AQ1428" s="80">
        <f t="shared" si="506"/>
        <v>5.586425090611761E-3</v>
      </c>
      <c r="AR1428" s="80">
        <f t="shared" si="506"/>
        <v>5.5639354025405052E-3</v>
      </c>
      <c r="AS1428" s="80">
        <f t="shared" si="506"/>
        <v>5.4814510416755884E-3</v>
      </c>
      <c r="AT1428" s="80">
        <f t="shared" si="506"/>
        <v>5.1789273836108747E-3</v>
      </c>
      <c r="AU1428" s="80">
        <f t="shared" si="507"/>
        <v>4.0693807318081809E-3</v>
      </c>
    </row>
    <row r="1429" spans="26:64" x14ac:dyDescent="0.2">
      <c r="Z1429">
        <f t="shared" si="498"/>
        <v>0</v>
      </c>
      <c r="AA1429" s="80">
        <f t="shared" si="499"/>
        <v>3.4471155238050962E-3</v>
      </c>
      <c r="AB1429" s="80">
        <f t="shared" si="497"/>
        <v>-9999</v>
      </c>
      <c r="AC1429" s="80">
        <f t="shared" si="492"/>
        <v>0</v>
      </c>
      <c r="AD1429" s="80">
        <f t="shared" si="508"/>
        <v>-9999</v>
      </c>
      <c r="AE1429" s="80">
        <f t="shared" si="493"/>
        <v>0</v>
      </c>
      <c r="AF1429">
        <f t="shared" si="509"/>
        <v>-9999</v>
      </c>
      <c r="AG1429" s="106"/>
      <c r="AH1429">
        <f t="shared" si="500"/>
        <v>-4.7256811237064993E-4</v>
      </c>
      <c r="AI1429">
        <f t="shared" si="501"/>
        <v>1.2726506571333673</v>
      </c>
      <c r="AJ1429">
        <f t="shared" si="502"/>
        <v>-1.9192477769216735E-2</v>
      </c>
      <c r="AK1429">
        <f t="shared" si="503"/>
        <v>2.0177893546708442E-3</v>
      </c>
      <c r="AL1429">
        <f t="shared" si="504"/>
        <v>7.400504878085557E-3</v>
      </c>
      <c r="AM1429">
        <f t="shared" si="505"/>
        <v>3.7002693269247286E-3</v>
      </c>
      <c r="AN1429" s="80">
        <f t="shared" si="506"/>
        <v>5.5946847242161011E-3</v>
      </c>
      <c r="AO1429" s="80">
        <f t="shared" si="506"/>
        <v>5.5942288779216968E-3</v>
      </c>
      <c r="AP1429" s="80">
        <f t="shared" si="506"/>
        <v>5.5925569914601313E-3</v>
      </c>
      <c r="AQ1429" s="80">
        <f t="shared" si="506"/>
        <v>5.586425090611761E-3</v>
      </c>
      <c r="AR1429" s="80">
        <f t="shared" si="506"/>
        <v>5.5639354025405052E-3</v>
      </c>
      <c r="AS1429" s="80">
        <f t="shared" si="506"/>
        <v>5.4814510416755884E-3</v>
      </c>
      <c r="AT1429" s="80">
        <f t="shared" si="506"/>
        <v>5.1789273836108747E-3</v>
      </c>
      <c r="AU1429" s="80">
        <f t="shared" si="507"/>
        <v>4.0693807318081809E-3</v>
      </c>
    </row>
    <row r="1430" spans="26:64" x14ac:dyDescent="0.2">
      <c r="Z1430">
        <f t="shared" si="498"/>
        <v>0</v>
      </c>
      <c r="AA1430" s="80">
        <f t="shared" si="499"/>
        <v>3.4471155238050962E-3</v>
      </c>
      <c r="AB1430" s="80"/>
      <c r="AC1430" s="80">
        <f t="shared" si="492"/>
        <v>0</v>
      </c>
      <c r="AD1430" s="80">
        <f t="shared" si="508"/>
        <v>-9999</v>
      </c>
      <c r="AE1430" s="80">
        <f t="shared" si="493"/>
        <v>0</v>
      </c>
      <c r="AF1430">
        <f t="shared" si="509"/>
        <v>-9999</v>
      </c>
      <c r="AG1430" s="106"/>
      <c r="AH1430">
        <f t="shared" si="500"/>
        <v>-4.7256811237064993E-4</v>
      </c>
      <c r="AI1430">
        <f t="shared" si="501"/>
        <v>1.2726506571333673</v>
      </c>
      <c r="AJ1430">
        <f t="shared" si="502"/>
        <v>-1.9192477769216735E-2</v>
      </c>
      <c r="AK1430">
        <f t="shared" si="503"/>
        <v>2.0177893546708442E-3</v>
      </c>
      <c r="AL1430">
        <f t="shared" si="504"/>
        <v>7.400504878085557E-3</v>
      </c>
      <c r="AM1430">
        <f t="shared" si="505"/>
        <v>3.7002693269247286E-3</v>
      </c>
      <c r="AN1430" s="80">
        <f t="shared" si="506"/>
        <v>5.5946847242161011E-3</v>
      </c>
      <c r="AO1430" s="80">
        <f t="shared" si="506"/>
        <v>5.5942288779216968E-3</v>
      </c>
      <c r="AP1430" s="80">
        <f t="shared" si="506"/>
        <v>5.5925569914601313E-3</v>
      </c>
      <c r="AQ1430" s="80">
        <f t="shared" si="506"/>
        <v>5.586425090611761E-3</v>
      </c>
      <c r="AR1430" s="80">
        <f t="shared" si="506"/>
        <v>5.5639354025405052E-3</v>
      </c>
      <c r="AS1430" s="80">
        <f t="shared" si="506"/>
        <v>5.4814510416755884E-3</v>
      </c>
      <c r="AT1430" s="80">
        <f t="shared" si="506"/>
        <v>5.1789273836108747E-3</v>
      </c>
      <c r="AU1430" s="80">
        <f t="shared" si="507"/>
        <v>4.0693807318081809E-3</v>
      </c>
    </row>
    <row r="1431" spans="26:64" x14ac:dyDescent="0.2">
      <c r="Z1431">
        <f t="shared" si="498"/>
        <v>0</v>
      </c>
      <c r="AA1431" s="80">
        <f t="shared" si="499"/>
        <v>3.4471155238050962E-3</v>
      </c>
      <c r="AB1431" s="80"/>
      <c r="AC1431" s="80">
        <f t="shared" si="492"/>
        <v>0</v>
      </c>
      <c r="AD1431" s="80">
        <f t="shared" si="508"/>
        <v>-9999</v>
      </c>
      <c r="AE1431" s="80">
        <f t="shared" si="493"/>
        <v>0</v>
      </c>
      <c r="AF1431">
        <f t="shared" si="509"/>
        <v>-9999</v>
      </c>
      <c r="AG1431" s="106"/>
      <c r="AH1431">
        <f t="shared" si="500"/>
        <v>-4.7256811237064993E-4</v>
      </c>
      <c r="AI1431">
        <f t="shared" si="501"/>
        <v>1.2726506571333673</v>
      </c>
      <c r="AJ1431">
        <f t="shared" si="502"/>
        <v>-1.9192477769216735E-2</v>
      </c>
      <c r="AK1431">
        <f t="shared" si="503"/>
        <v>2.0177893546708442E-3</v>
      </c>
      <c r="AL1431">
        <f t="shared" si="504"/>
        <v>7.400504878085557E-3</v>
      </c>
      <c r="AM1431">
        <f t="shared" si="505"/>
        <v>3.7002693269247286E-3</v>
      </c>
      <c r="AN1431" s="80">
        <f t="shared" si="506"/>
        <v>5.5946847242161011E-3</v>
      </c>
      <c r="AO1431" s="80">
        <f t="shared" si="506"/>
        <v>5.5942288779216968E-3</v>
      </c>
      <c r="AP1431" s="80">
        <f t="shared" si="506"/>
        <v>5.5925569914601313E-3</v>
      </c>
      <c r="AQ1431" s="80">
        <f t="shared" si="506"/>
        <v>5.586425090611761E-3</v>
      </c>
      <c r="AR1431" s="80">
        <f t="shared" si="506"/>
        <v>5.5639354025405052E-3</v>
      </c>
      <c r="AS1431" s="80">
        <f t="shared" si="506"/>
        <v>5.4814510416755884E-3</v>
      </c>
      <c r="AT1431" s="80">
        <f t="shared" si="506"/>
        <v>5.1789273836108747E-3</v>
      </c>
      <c r="AU1431" s="80">
        <f t="shared" si="507"/>
        <v>4.0693807318081809E-3</v>
      </c>
      <c r="AV1431" s="80"/>
      <c r="AW1431" s="80"/>
      <c r="AX1431" s="80"/>
      <c r="AY1431" s="80"/>
      <c r="AZ1431" s="80"/>
      <c r="BA1431" s="80"/>
      <c r="BB1431" s="80"/>
      <c r="BC1431" s="80"/>
      <c r="BD1431" s="80"/>
      <c r="BE1431" s="80"/>
      <c r="BF1431" s="80"/>
      <c r="BG1431" s="80"/>
      <c r="BH1431" s="80"/>
      <c r="BI1431" s="80"/>
      <c r="BJ1431" s="80"/>
      <c r="BK1431" s="80"/>
      <c r="BL1431" s="80"/>
    </row>
    <row r="1432" spans="26:64" x14ac:dyDescent="0.2">
      <c r="Z1432">
        <f t="shared" si="498"/>
        <v>0</v>
      </c>
      <c r="AA1432" s="80">
        <f t="shared" si="499"/>
        <v>3.4471155238050962E-3</v>
      </c>
      <c r="AB1432" s="80"/>
      <c r="AC1432" s="80">
        <f t="shared" si="492"/>
        <v>0</v>
      </c>
      <c r="AD1432" s="80">
        <f t="shared" si="508"/>
        <v>-9999</v>
      </c>
      <c r="AE1432" s="80">
        <f t="shared" si="493"/>
        <v>0</v>
      </c>
      <c r="AF1432">
        <f t="shared" si="509"/>
        <v>-9999</v>
      </c>
      <c r="AG1432" s="106"/>
      <c r="AH1432">
        <f t="shared" si="500"/>
        <v>-4.7256811237064993E-4</v>
      </c>
      <c r="AI1432">
        <f t="shared" si="501"/>
        <v>1.2726506571333673</v>
      </c>
      <c r="AJ1432">
        <f t="shared" si="502"/>
        <v>-1.9192477769216735E-2</v>
      </c>
      <c r="AK1432">
        <f t="shared" si="503"/>
        <v>2.0177893546708442E-3</v>
      </c>
      <c r="AL1432">
        <f t="shared" si="504"/>
        <v>7.400504878085557E-3</v>
      </c>
      <c r="AM1432">
        <f t="shared" si="505"/>
        <v>3.7002693269247286E-3</v>
      </c>
      <c r="AN1432" s="80">
        <f t="shared" si="506"/>
        <v>5.5946847242161011E-3</v>
      </c>
      <c r="AO1432" s="80">
        <f t="shared" si="506"/>
        <v>5.5942288779216968E-3</v>
      </c>
      <c r="AP1432" s="80">
        <f t="shared" si="506"/>
        <v>5.5925569914601313E-3</v>
      </c>
      <c r="AQ1432" s="80">
        <f t="shared" si="506"/>
        <v>5.586425090611761E-3</v>
      </c>
      <c r="AR1432" s="80">
        <f t="shared" si="506"/>
        <v>5.5639354025405052E-3</v>
      </c>
      <c r="AS1432" s="80">
        <f t="shared" si="506"/>
        <v>5.4814510416755884E-3</v>
      </c>
      <c r="AT1432" s="80">
        <f t="shared" si="506"/>
        <v>5.1789273836108747E-3</v>
      </c>
      <c r="AU1432" s="80">
        <f t="shared" si="507"/>
        <v>4.0693807318081809E-3</v>
      </c>
    </row>
    <row r="1433" spans="26:64" x14ac:dyDescent="0.2">
      <c r="Z1433">
        <f t="shared" si="498"/>
        <v>0</v>
      </c>
      <c r="AA1433" s="80">
        <f t="shared" si="499"/>
        <v>3.4471155238050962E-3</v>
      </c>
      <c r="AB1433" s="80">
        <f t="shared" ref="AB1433:AB1496" si="510">IF(S1433&lt;&gt;0,G1433-AH1433, -9999)</f>
        <v>-9999</v>
      </c>
      <c r="AC1433" s="80">
        <f t="shared" si="492"/>
        <v>0</v>
      </c>
      <c r="AD1433" s="80">
        <f t="shared" si="508"/>
        <v>-9999</v>
      </c>
      <c r="AE1433" s="80">
        <f t="shared" si="493"/>
        <v>0</v>
      </c>
      <c r="AF1433">
        <f t="shared" si="509"/>
        <v>-9999</v>
      </c>
      <c r="AG1433" s="106"/>
      <c r="AH1433">
        <f t="shared" si="500"/>
        <v>-4.7256811237064993E-4</v>
      </c>
      <c r="AI1433">
        <f t="shared" si="501"/>
        <v>1.2726506571333673</v>
      </c>
      <c r="AJ1433">
        <f t="shared" si="502"/>
        <v>-1.9192477769216735E-2</v>
      </c>
      <c r="AK1433">
        <f t="shared" si="503"/>
        <v>2.0177893546708442E-3</v>
      </c>
      <c r="AL1433">
        <f t="shared" si="504"/>
        <v>7.400504878085557E-3</v>
      </c>
      <c r="AM1433">
        <f t="shared" si="505"/>
        <v>3.7002693269247286E-3</v>
      </c>
      <c r="AN1433" s="80">
        <f t="shared" si="506"/>
        <v>5.5946847242161011E-3</v>
      </c>
      <c r="AO1433" s="80">
        <f t="shared" si="506"/>
        <v>5.5942288779216968E-3</v>
      </c>
      <c r="AP1433" s="80">
        <f t="shared" si="506"/>
        <v>5.5925569914601313E-3</v>
      </c>
      <c r="AQ1433" s="80">
        <f t="shared" si="506"/>
        <v>5.586425090611761E-3</v>
      </c>
      <c r="AR1433" s="80">
        <f t="shared" si="506"/>
        <v>5.5639354025405052E-3</v>
      </c>
      <c r="AS1433" s="80">
        <f t="shared" si="506"/>
        <v>5.4814510416755884E-3</v>
      </c>
      <c r="AT1433" s="80">
        <f t="shared" si="506"/>
        <v>5.1789273836108747E-3</v>
      </c>
      <c r="AU1433" s="80">
        <f t="shared" si="507"/>
        <v>4.0693807318081809E-3</v>
      </c>
      <c r="AV1433" s="80"/>
    </row>
    <row r="1434" spans="26:64" x14ac:dyDescent="0.2">
      <c r="Z1434">
        <f t="shared" si="498"/>
        <v>0</v>
      </c>
      <c r="AA1434" s="80">
        <f t="shared" si="499"/>
        <v>3.4471155238050962E-3</v>
      </c>
      <c r="AB1434" s="80">
        <f t="shared" si="510"/>
        <v>-9999</v>
      </c>
      <c r="AC1434" s="80">
        <f t="shared" si="492"/>
        <v>0</v>
      </c>
      <c r="AD1434" s="80">
        <f t="shared" si="508"/>
        <v>-9999</v>
      </c>
      <c r="AE1434" s="80">
        <f t="shared" si="493"/>
        <v>0</v>
      </c>
      <c r="AF1434">
        <f t="shared" si="509"/>
        <v>-9999</v>
      </c>
      <c r="AG1434" s="106"/>
      <c r="AH1434">
        <f t="shared" si="500"/>
        <v>-4.7256811237064993E-4</v>
      </c>
      <c r="AI1434">
        <f t="shared" si="501"/>
        <v>1.2726506571333673</v>
      </c>
      <c r="AJ1434">
        <f t="shared" si="502"/>
        <v>-1.9192477769216735E-2</v>
      </c>
      <c r="AK1434">
        <f t="shared" si="503"/>
        <v>2.0177893546708442E-3</v>
      </c>
      <c r="AL1434">
        <f t="shared" si="504"/>
        <v>7.400504878085557E-3</v>
      </c>
      <c r="AM1434">
        <f t="shared" si="505"/>
        <v>3.7002693269247286E-3</v>
      </c>
      <c r="AN1434" s="80">
        <f t="shared" si="506"/>
        <v>5.5946847242161011E-3</v>
      </c>
      <c r="AO1434" s="80">
        <f t="shared" si="506"/>
        <v>5.5942288779216968E-3</v>
      </c>
      <c r="AP1434" s="80">
        <f t="shared" si="506"/>
        <v>5.5925569914601313E-3</v>
      </c>
      <c r="AQ1434" s="80">
        <f t="shared" si="506"/>
        <v>5.586425090611761E-3</v>
      </c>
      <c r="AR1434" s="80">
        <f t="shared" si="506"/>
        <v>5.5639354025405052E-3</v>
      </c>
      <c r="AS1434" s="80">
        <f t="shared" si="506"/>
        <v>5.4814510416755884E-3</v>
      </c>
      <c r="AT1434" s="80">
        <f t="shared" si="506"/>
        <v>5.1789273836108747E-3</v>
      </c>
      <c r="AU1434" s="80">
        <f t="shared" si="507"/>
        <v>4.0693807318081809E-3</v>
      </c>
      <c r="AV1434" s="80"/>
    </row>
    <row r="1435" spans="26:64" x14ac:dyDescent="0.2">
      <c r="Z1435">
        <f t="shared" si="498"/>
        <v>0</v>
      </c>
      <c r="AA1435" s="80">
        <f t="shared" si="499"/>
        <v>3.4471155238050962E-3</v>
      </c>
      <c r="AB1435" s="80">
        <f t="shared" si="510"/>
        <v>-9999</v>
      </c>
      <c r="AC1435" s="80">
        <f t="shared" si="492"/>
        <v>0</v>
      </c>
      <c r="AD1435" s="80">
        <f t="shared" si="508"/>
        <v>-9999</v>
      </c>
      <c r="AE1435" s="80">
        <f t="shared" si="493"/>
        <v>0</v>
      </c>
      <c r="AF1435">
        <f t="shared" si="509"/>
        <v>-9999</v>
      </c>
      <c r="AG1435" s="106"/>
      <c r="AH1435">
        <f t="shared" si="500"/>
        <v>-4.7256811237064993E-4</v>
      </c>
      <c r="AI1435">
        <f t="shared" si="501"/>
        <v>1.2726506571333673</v>
      </c>
      <c r="AJ1435">
        <f t="shared" si="502"/>
        <v>-1.9192477769216735E-2</v>
      </c>
      <c r="AK1435">
        <f t="shared" si="503"/>
        <v>2.0177893546708442E-3</v>
      </c>
      <c r="AL1435">
        <f t="shared" si="504"/>
        <v>7.400504878085557E-3</v>
      </c>
      <c r="AM1435">
        <f t="shared" si="505"/>
        <v>3.7002693269247286E-3</v>
      </c>
      <c r="AN1435" s="80">
        <f t="shared" si="506"/>
        <v>5.5946847242161011E-3</v>
      </c>
      <c r="AO1435" s="80">
        <f t="shared" si="506"/>
        <v>5.5942288779216968E-3</v>
      </c>
      <c r="AP1435" s="80">
        <f t="shared" si="506"/>
        <v>5.5925569914601313E-3</v>
      </c>
      <c r="AQ1435" s="80">
        <f t="shared" si="506"/>
        <v>5.586425090611761E-3</v>
      </c>
      <c r="AR1435" s="80">
        <f t="shared" si="506"/>
        <v>5.5639354025405052E-3</v>
      </c>
      <c r="AS1435" s="80">
        <f t="shared" si="506"/>
        <v>5.4814510416755884E-3</v>
      </c>
      <c r="AT1435" s="80">
        <f t="shared" si="506"/>
        <v>5.1789273836108747E-3</v>
      </c>
      <c r="AU1435" s="80">
        <f t="shared" si="507"/>
        <v>4.0693807318081809E-3</v>
      </c>
      <c r="AV1435" s="80"/>
    </row>
    <row r="1436" spans="26:64" x14ac:dyDescent="0.2">
      <c r="Z1436">
        <f t="shared" si="498"/>
        <v>0</v>
      </c>
      <c r="AA1436" s="80">
        <f t="shared" si="499"/>
        <v>3.4471155238050962E-3</v>
      </c>
      <c r="AB1436" s="80">
        <f t="shared" si="510"/>
        <v>-9999</v>
      </c>
      <c r="AC1436" s="80">
        <f t="shared" si="492"/>
        <v>0</v>
      </c>
      <c r="AD1436" s="80">
        <f t="shared" si="508"/>
        <v>-9999</v>
      </c>
      <c r="AE1436" s="80">
        <f t="shared" si="493"/>
        <v>0</v>
      </c>
      <c r="AF1436">
        <f t="shared" si="509"/>
        <v>-9999</v>
      </c>
      <c r="AG1436" s="106"/>
      <c r="AH1436">
        <f t="shared" si="500"/>
        <v>-4.7256811237064993E-4</v>
      </c>
      <c r="AI1436">
        <f t="shared" si="501"/>
        <v>1.2726506571333673</v>
      </c>
      <c r="AJ1436">
        <f t="shared" si="502"/>
        <v>-1.9192477769216735E-2</v>
      </c>
      <c r="AK1436">
        <f t="shared" si="503"/>
        <v>2.0177893546708442E-3</v>
      </c>
      <c r="AL1436">
        <f t="shared" si="504"/>
        <v>7.400504878085557E-3</v>
      </c>
      <c r="AM1436">
        <f t="shared" si="505"/>
        <v>3.7002693269247286E-3</v>
      </c>
      <c r="AN1436" s="80">
        <f t="shared" si="506"/>
        <v>5.5946847242161011E-3</v>
      </c>
      <c r="AO1436" s="80">
        <f t="shared" si="506"/>
        <v>5.5942288779216968E-3</v>
      </c>
      <c r="AP1436" s="80">
        <f t="shared" si="506"/>
        <v>5.5925569914601313E-3</v>
      </c>
      <c r="AQ1436" s="80">
        <f t="shared" si="506"/>
        <v>5.586425090611761E-3</v>
      </c>
      <c r="AR1436" s="80">
        <f t="shared" si="506"/>
        <v>5.5639354025405052E-3</v>
      </c>
      <c r="AS1436" s="80">
        <f t="shared" si="506"/>
        <v>5.4814510416755884E-3</v>
      </c>
      <c r="AT1436" s="80">
        <f t="shared" si="506"/>
        <v>5.1789273836108747E-3</v>
      </c>
      <c r="AU1436" s="80">
        <f t="shared" si="507"/>
        <v>4.0693807318081809E-3</v>
      </c>
      <c r="AV1436" s="80"/>
      <c r="AX1436" s="80"/>
    </row>
    <row r="1437" spans="26:64" x14ac:dyDescent="0.2">
      <c r="Z1437">
        <f t="shared" si="498"/>
        <v>0</v>
      </c>
      <c r="AA1437" s="80">
        <f t="shared" si="499"/>
        <v>3.4471155238050962E-3</v>
      </c>
      <c r="AB1437" s="80">
        <f t="shared" si="510"/>
        <v>-9999</v>
      </c>
      <c r="AC1437" s="80">
        <f t="shared" si="492"/>
        <v>0</v>
      </c>
      <c r="AD1437" s="80">
        <f t="shared" si="508"/>
        <v>-9999</v>
      </c>
      <c r="AE1437" s="80">
        <f t="shared" si="493"/>
        <v>0</v>
      </c>
      <c r="AF1437">
        <f t="shared" si="509"/>
        <v>-9999</v>
      </c>
      <c r="AG1437" s="106"/>
      <c r="AH1437">
        <f t="shared" si="500"/>
        <v>-4.7256811237064993E-4</v>
      </c>
      <c r="AI1437">
        <f t="shared" si="501"/>
        <v>1.2726506571333673</v>
      </c>
      <c r="AJ1437">
        <f t="shared" si="502"/>
        <v>-1.9192477769216735E-2</v>
      </c>
      <c r="AK1437">
        <f t="shared" si="503"/>
        <v>2.0177893546708442E-3</v>
      </c>
      <c r="AL1437">
        <f t="shared" si="504"/>
        <v>7.400504878085557E-3</v>
      </c>
      <c r="AM1437">
        <f t="shared" si="505"/>
        <v>3.7002693269247286E-3</v>
      </c>
      <c r="AN1437" s="80">
        <f t="shared" si="506"/>
        <v>5.5946847242161011E-3</v>
      </c>
      <c r="AO1437" s="80">
        <f t="shared" si="506"/>
        <v>5.5942288779216968E-3</v>
      </c>
      <c r="AP1437" s="80">
        <f t="shared" si="506"/>
        <v>5.5925569914601313E-3</v>
      </c>
      <c r="AQ1437" s="80">
        <f t="shared" si="506"/>
        <v>5.586425090611761E-3</v>
      </c>
      <c r="AR1437" s="80">
        <f t="shared" si="506"/>
        <v>5.5639354025405052E-3</v>
      </c>
      <c r="AS1437" s="80">
        <f t="shared" si="506"/>
        <v>5.4814510416755884E-3</v>
      </c>
      <c r="AT1437" s="80">
        <f t="shared" si="506"/>
        <v>5.1789273836108747E-3</v>
      </c>
      <c r="AU1437" s="80">
        <f t="shared" si="507"/>
        <v>4.0693807318081809E-3</v>
      </c>
      <c r="AV1437" s="80"/>
      <c r="AX1437" s="80"/>
    </row>
    <row r="1438" spans="26:64" x14ac:dyDescent="0.2">
      <c r="Z1438">
        <f t="shared" si="498"/>
        <v>0</v>
      </c>
      <c r="AA1438" s="80">
        <f t="shared" si="499"/>
        <v>3.4471155238050962E-3</v>
      </c>
      <c r="AB1438" s="80">
        <f t="shared" si="510"/>
        <v>-9999</v>
      </c>
      <c r="AC1438" s="80">
        <f t="shared" si="492"/>
        <v>0</v>
      </c>
      <c r="AD1438" s="80">
        <f t="shared" si="508"/>
        <v>-9999</v>
      </c>
      <c r="AE1438" s="80">
        <f t="shared" si="493"/>
        <v>0</v>
      </c>
      <c r="AF1438">
        <f t="shared" si="509"/>
        <v>-9999</v>
      </c>
      <c r="AG1438" s="106"/>
      <c r="AH1438">
        <f t="shared" si="500"/>
        <v>-4.7256811237064993E-4</v>
      </c>
      <c r="AI1438">
        <f t="shared" si="501"/>
        <v>1.2726506571333673</v>
      </c>
      <c r="AJ1438">
        <f t="shared" si="502"/>
        <v>-1.9192477769216735E-2</v>
      </c>
      <c r="AK1438">
        <f t="shared" si="503"/>
        <v>2.0177893546708442E-3</v>
      </c>
      <c r="AL1438">
        <f t="shared" si="504"/>
        <v>7.400504878085557E-3</v>
      </c>
      <c r="AM1438">
        <f t="shared" si="505"/>
        <v>3.7002693269247286E-3</v>
      </c>
      <c r="AN1438" s="80">
        <f t="shared" si="506"/>
        <v>5.5946847242161011E-3</v>
      </c>
      <c r="AO1438" s="80">
        <f t="shared" si="506"/>
        <v>5.5942288779216968E-3</v>
      </c>
      <c r="AP1438" s="80">
        <f t="shared" si="506"/>
        <v>5.5925569914601313E-3</v>
      </c>
      <c r="AQ1438" s="80">
        <f t="shared" si="506"/>
        <v>5.586425090611761E-3</v>
      </c>
      <c r="AR1438" s="80">
        <f t="shared" si="506"/>
        <v>5.5639354025405052E-3</v>
      </c>
      <c r="AS1438" s="80">
        <f t="shared" si="506"/>
        <v>5.4814510416755884E-3</v>
      </c>
      <c r="AT1438" s="80">
        <f t="shared" si="506"/>
        <v>5.1789273836108747E-3</v>
      </c>
      <c r="AU1438" s="80">
        <f t="shared" si="507"/>
        <v>4.0693807318081809E-3</v>
      </c>
      <c r="AV1438" s="80"/>
      <c r="AW1438" s="80"/>
      <c r="AX1438" s="80"/>
      <c r="AY1438" s="80"/>
      <c r="AZ1438" s="80"/>
      <c r="BA1438" s="80"/>
      <c r="BB1438" s="80"/>
      <c r="BC1438" s="80"/>
      <c r="BD1438" s="80"/>
      <c r="BE1438" s="80"/>
      <c r="BF1438" s="80"/>
      <c r="BG1438" s="80"/>
      <c r="BH1438" s="80"/>
      <c r="BI1438" s="80"/>
      <c r="BJ1438" s="80"/>
      <c r="BK1438" s="80"/>
      <c r="BL1438" s="80"/>
    </row>
    <row r="1439" spans="26:64" x14ac:dyDescent="0.2">
      <c r="Z1439">
        <f t="shared" si="498"/>
        <v>0</v>
      </c>
      <c r="AA1439" s="80">
        <f t="shared" si="499"/>
        <v>3.4471155238050962E-3</v>
      </c>
      <c r="AB1439" s="80">
        <f t="shared" si="510"/>
        <v>-9999</v>
      </c>
      <c r="AC1439" s="80">
        <f t="shared" si="492"/>
        <v>0</v>
      </c>
      <c r="AD1439" s="80">
        <f t="shared" si="508"/>
        <v>-9999</v>
      </c>
      <c r="AE1439" s="80">
        <f t="shared" si="493"/>
        <v>0</v>
      </c>
      <c r="AF1439">
        <f t="shared" si="509"/>
        <v>-9999</v>
      </c>
      <c r="AG1439" s="106"/>
      <c r="AH1439">
        <f t="shared" si="500"/>
        <v>-4.7256811237064993E-4</v>
      </c>
      <c r="AI1439">
        <f t="shared" si="501"/>
        <v>1.2726506571333673</v>
      </c>
      <c r="AJ1439">
        <f t="shared" si="502"/>
        <v>-1.9192477769216735E-2</v>
      </c>
      <c r="AK1439">
        <f t="shared" si="503"/>
        <v>2.0177893546708442E-3</v>
      </c>
      <c r="AL1439">
        <f t="shared" si="504"/>
        <v>7.400504878085557E-3</v>
      </c>
      <c r="AM1439">
        <f t="shared" si="505"/>
        <v>3.7002693269247286E-3</v>
      </c>
      <c r="AN1439" s="80">
        <f t="shared" si="506"/>
        <v>5.5946847242161011E-3</v>
      </c>
      <c r="AO1439" s="80">
        <f t="shared" si="506"/>
        <v>5.5942288779216968E-3</v>
      </c>
      <c r="AP1439" s="80">
        <f t="shared" si="506"/>
        <v>5.5925569914601313E-3</v>
      </c>
      <c r="AQ1439" s="80">
        <f t="shared" si="506"/>
        <v>5.586425090611761E-3</v>
      </c>
      <c r="AR1439" s="80">
        <f t="shared" si="506"/>
        <v>5.5639354025405052E-3</v>
      </c>
      <c r="AS1439" s="80">
        <f t="shared" si="506"/>
        <v>5.4814510416755884E-3</v>
      </c>
      <c r="AT1439" s="80">
        <f t="shared" si="506"/>
        <v>5.1789273836108747E-3</v>
      </c>
      <c r="AU1439" s="80">
        <f t="shared" si="507"/>
        <v>4.0693807318081809E-3</v>
      </c>
    </row>
    <row r="1440" spans="26:64" x14ac:dyDescent="0.2">
      <c r="Z1440">
        <f t="shared" si="498"/>
        <v>0</v>
      </c>
      <c r="AA1440" s="80">
        <f t="shared" si="499"/>
        <v>3.4471155238050962E-3</v>
      </c>
      <c r="AB1440" s="80">
        <f t="shared" si="510"/>
        <v>-9999</v>
      </c>
      <c r="AC1440" s="80">
        <f t="shared" si="492"/>
        <v>0</v>
      </c>
      <c r="AD1440" s="80">
        <f t="shared" si="508"/>
        <v>-9999</v>
      </c>
      <c r="AE1440" s="80">
        <f t="shared" si="493"/>
        <v>0</v>
      </c>
      <c r="AF1440">
        <f t="shared" si="509"/>
        <v>-9999</v>
      </c>
      <c r="AG1440" s="106"/>
      <c r="AH1440">
        <f t="shared" si="500"/>
        <v>-4.7256811237064993E-4</v>
      </c>
      <c r="AI1440">
        <f t="shared" si="501"/>
        <v>1.2726506571333673</v>
      </c>
      <c r="AJ1440">
        <f t="shared" si="502"/>
        <v>-1.9192477769216735E-2</v>
      </c>
      <c r="AK1440">
        <f t="shared" si="503"/>
        <v>2.0177893546708442E-3</v>
      </c>
      <c r="AL1440">
        <f t="shared" si="504"/>
        <v>7.400504878085557E-3</v>
      </c>
      <c r="AM1440">
        <f t="shared" si="505"/>
        <v>3.7002693269247286E-3</v>
      </c>
      <c r="AN1440" s="80">
        <f t="shared" si="506"/>
        <v>5.5946847242161011E-3</v>
      </c>
      <c r="AO1440" s="80">
        <f t="shared" si="506"/>
        <v>5.5942288779216968E-3</v>
      </c>
      <c r="AP1440" s="80">
        <f t="shared" si="506"/>
        <v>5.5925569914601313E-3</v>
      </c>
      <c r="AQ1440" s="80">
        <f t="shared" si="506"/>
        <v>5.586425090611761E-3</v>
      </c>
      <c r="AR1440" s="80">
        <f t="shared" si="506"/>
        <v>5.5639354025405052E-3</v>
      </c>
      <c r="AS1440" s="80">
        <f t="shared" si="506"/>
        <v>5.4814510416755884E-3</v>
      </c>
      <c r="AT1440" s="80">
        <f t="shared" si="506"/>
        <v>5.1789273836108747E-3</v>
      </c>
      <c r="AU1440" s="80">
        <f t="shared" si="507"/>
        <v>4.0693807318081809E-3</v>
      </c>
    </row>
    <row r="1441" spans="26:64" x14ac:dyDescent="0.2">
      <c r="Z1441">
        <f t="shared" si="498"/>
        <v>0</v>
      </c>
      <c r="AA1441" s="80">
        <f t="shared" si="499"/>
        <v>3.4471155238050962E-3</v>
      </c>
      <c r="AB1441" s="80">
        <f t="shared" si="510"/>
        <v>-9999</v>
      </c>
      <c r="AC1441" s="80">
        <f t="shared" si="492"/>
        <v>0</v>
      </c>
      <c r="AD1441" s="80">
        <f t="shared" si="508"/>
        <v>-9999</v>
      </c>
      <c r="AE1441" s="80">
        <f t="shared" si="493"/>
        <v>0</v>
      </c>
      <c r="AF1441">
        <f t="shared" si="509"/>
        <v>-9999</v>
      </c>
      <c r="AG1441" s="106"/>
      <c r="AH1441">
        <f t="shared" si="500"/>
        <v>-4.7256811237064993E-4</v>
      </c>
      <c r="AI1441">
        <f t="shared" si="501"/>
        <v>1.2726506571333673</v>
      </c>
      <c r="AJ1441">
        <f t="shared" si="502"/>
        <v>-1.9192477769216735E-2</v>
      </c>
      <c r="AK1441">
        <f t="shared" si="503"/>
        <v>2.0177893546708442E-3</v>
      </c>
      <c r="AL1441">
        <f t="shared" si="504"/>
        <v>7.400504878085557E-3</v>
      </c>
      <c r="AM1441">
        <f t="shared" si="505"/>
        <v>3.7002693269247286E-3</v>
      </c>
      <c r="AN1441" s="80">
        <f t="shared" ref="AN1441:AT1456" si="511">$AU1441+$AB$7*SIN(AO1441)</f>
        <v>5.5946847242161011E-3</v>
      </c>
      <c r="AO1441" s="80">
        <f t="shared" si="511"/>
        <v>5.5942288779216968E-3</v>
      </c>
      <c r="AP1441" s="80">
        <f t="shared" si="511"/>
        <v>5.5925569914601313E-3</v>
      </c>
      <c r="AQ1441" s="80">
        <f t="shared" si="511"/>
        <v>5.586425090611761E-3</v>
      </c>
      <c r="AR1441" s="80">
        <f t="shared" si="511"/>
        <v>5.5639354025405052E-3</v>
      </c>
      <c r="AS1441" s="80">
        <f t="shared" si="511"/>
        <v>5.4814510416755884E-3</v>
      </c>
      <c r="AT1441" s="80">
        <f t="shared" si="511"/>
        <v>5.1789273836108747E-3</v>
      </c>
      <c r="AU1441" s="80">
        <f t="shared" si="507"/>
        <v>4.0693807318081809E-3</v>
      </c>
    </row>
    <row r="1442" spans="26:64" x14ac:dyDescent="0.2">
      <c r="Z1442">
        <f t="shared" si="498"/>
        <v>0</v>
      </c>
      <c r="AA1442" s="80">
        <f t="shared" si="499"/>
        <v>3.4471155238050962E-3</v>
      </c>
      <c r="AB1442" s="80">
        <f t="shared" si="510"/>
        <v>-9999</v>
      </c>
      <c r="AC1442" s="80">
        <f t="shared" si="492"/>
        <v>0</v>
      </c>
      <c r="AD1442" s="80">
        <f t="shared" si="508"/>
        <v>-9999</v>
      </c>
      <c r="AE1442" s="80">
        <f t="shared" si="493"/>
        <v>0</v>
      </c>
      <c r="AF1442">
        <f t="shared" si="509"/>
        <v>-9999</v>
      </c>
      <c r="AG1442" s="106"/>
      <c r="AH1442">
        <f t="shared" si="500"/>
        <v>-4.7256811237064993E-4</v>
      </c>
      <c r="AI1442">
        <f t="shared" si="501"/>
        <v>1.2726506571333673</v>
      </c>
      <c r="AJ1442">
        <f t="shared" si="502"/>
        <v>-1.9192477769216735E-2</v>
      </c>
      <c r="AK1442">
        <f t="shared" si="503"/>
        <v>2.0177893546708442E-3</v>
      </c>
      <c r="AL1442">
        <f t="shared" si="504"/>
        <v>7.400504878085557E-3</v>
      </c>
      <c r="AM1442">
        <f t="shared" si="505"/>
        <v>3.7002693269247286E-3</v>
      </c>
      <c r="AN1442" s="80">
        <f t="shared" si="511"/>
        <v>5.5946847242161011E-3</v>
      </c>
      <c r="AO1442" s="80">
        <f t="shared" si="511"/>
        <v>5.5942288779216968E-3</v>
      </c>
      <c r="AP1442" s="80">
        <f t="shared" si="511"/>
        <v>5.5925569914601313E-3</v>
      </c>
      <c r="AQ1442" s="80">
        <f t="shared" si="511"/>
        <v>5.586425090611761E-3</v>
      </c>
      <c r="AR1442" s="80">
        <f t="shared" si="511"/>
        <v>5.5639354025405052E-3</v>
      </c>
      <c r="AS1442" s="80">
        <f t="shared" si="511"/>
        <v>5.4814510416755884E-3</v>
      </c>
      <c r="AT1442" s="80">
        <f t="shared" si="511"/>
        <v>5.1789273836108747E-3</v>
      </c>
      <c r="AU1442" s="80">
        <f t="shared" si="507"/>
        <v>4.0693807318081809E-3</v>
      </c>
      <c r="AV1442" s="80"/>
      <c r="AW1442" s="80"/>
      <c r="AX1442" s="80"/>
      <c r="AY1442" s="80"/>
      <c r="AZ1442" s="80"/>
      <c r="BA1442" s="80"/>
      <c r="BB1442" s="80"/>
      <c r="BC1442" s="80"/>
      <c r="BD1442" s="80"/>
      <c r="BE1442" s="80"/>
      <c r="BF1442" s="80"/>
      <c r="BG1442" s="80"/>
      <c r="BH1442" s="80"/>
      <c r="BI1442" s="80"/>
      <c r="BJ1442" s="80"/>
      <c r="BK1442" s="80"/>
      <c r="BL1442" s="80"/>
    </row>
    <row r="1443" spans="26:64" x14ac:dyDescent="0.2">
      <c r="Z1443">
        <f t="shared" si="498"/>
        <v>0</v>
      </c>
      <c r="AA1443" s="80">
        <f t="shared" si="499"/>
        <v>3.4471155238050962E-3</v>
      </c>
      <c r="AB1443" s="80">
        <f t="shared" si="510"/>
        <v>-9999</v>
      </c>
      <c r="AC1443" s="80">
        <f t="shared" ref="AC1443:AC1506" si="512">+G1443-P1443</f>
        <v>0</v>
      </c>
      <c r="AD1443" s="80">
        <f t="shared" si="508"/>
        <v>-9999</v>
      </c>
      <c r="AE1443" s="80">
        <f t="shared" ref="AE1443:AE1506" si="513">+(G1443-AA1443)^2*S1443</f>
        <v>0</v>
      </c>
      <c r="AF1443">
        <f t="shared" si="509"/>
        <v>-9999</v>
      </c>
      <c r="AG1443" s="106"/>
      <c r="AH1443">
        <f t="shared" si="500"/>
        <v>-4.7256811237064993E-4</v>
      </c>
      <c r="AI1443">
        <f t="shared" si="501"/>
        <v>1.2726506571333673</v>
      </c>
      <c r="AJ1443">
        <f t="shared" si="502"/>
        <v>-1.9192477769216735E-2</v>
      </c>
      <c r="AK1443">
        <f t="shared" si="503"/>
        <v>2.0177893546708442E-3</v>
      </c>
      <c r="AL1443">
        <f t="shared" si="504"/>
        <v>7.400504878085557E-3</v>
      </c>
      <c r="AM1443">
        <f t="shared" si="505"/>
        <v>3.7002693269247286E-3</v>
      </c>
      <c r="AN1443" s="80">
        <f t="shared" si="511"/>
        <v>5.5946847242161011E-3</v>
      </c>
      <c r="AO1443" s="80">
        <f t="shared" si="511"/>
        <v>5.5942288779216968E-3</v>
      </c>
      <c r="AP1443" s="80">
        <f t="shared" si="511"/>
        <v>5.5925569914601313E-3</v>
      </c>
      <c r="AQ1443" s="80">
        <f t="shared" si="511"/>
        <v>5.586425090611761E-3</v>
      </c>
      <c r="AR1443" s="80">
        <f t="shared" si="511"/>
        <v>5.5639354025405052E-3</v>
      </c>
      <c r="AS1443" s="80">
        <f t="shared" si="511"/>
        <v>5.4814510416755884E-3</v>
      </c>
      <c r="AT1443" s="80">
        <f t="shared" si="511"/>
        <v>5.1789273836108747E-3</v>
      </c>
      <c r="AU1443" s="80">
        <f t="shared" si="507"/>
        <v>4.0693807318081809E-3</v>
      </c>
      <c r="AV1443" s="80"/>
      <c r="AX1443" s="80"/>
    </row>
    <row r="1444" spans="26:64" x14ac:dyDescent="0.2">
      <c r="Z1444">
        <f t="shared" si="498"/>
        <v>0</v>
      </c>
      <c r="AA1444" s="80">
        <f t="shared" si="499"/>
        <v>3.4471155238050962E-3</v>
      </c>
      <c r="AB1444" s="80">
        <f t="shared" si="510"/>
        <v>-9999</v>
      </c>
      <c r="AC1444" s="80">
        <f t="shared" si="512"/>
        <v>0</v>
      </c>
      <c r="AD1444" s="80">
        <f t="shared" si="508"/>
        <v>-9999</v>
      </c>
      <c r="AE1444" s="80">
        <f t="shared" si="513"/>
        <v>0</v>
      </c>
      <c r="AF1444">
        <f t="shared" si="509"/>
        <v>-9999</v>
      </c>
      <c r="AG1444" s="106"/>
      <c r="AH1444">
        <f t="shared" si="500"/>
        <v>-4.7256811237064993E-4</v>
      </c>
      <c r="AI1444">
        <f t="shared" si="501"/>
        <v>1.2726506571333673</v>
      </c>
      <c r="AJ1444">
        <f t="shared" si="502"/>
        <v>-1.9192477769216735E-2</v>
      </c>
      <c r="AK1444">
        <f t="shared" si="503"/>
        <v>2.0177893546708442E-3</v>
      </c>
      <c r="AL1444">
        <f t="shared" si="504"/>
        <v>7.400504878085557E-3</v>
      </c>
      <c r="AM1444">
        <f t="shared" si="505"/>
        <v>3.7002693269247286E-3</v>
      </c>
      <c r="AN1444" s="80">
        <f t="shared" si="511"/>
        <v>5.5946847242161011E-3</v>
      </c>
      <c r="AO1444" s="80">
        <f t="shared" si="511"/>
        <v>5.5942288779216968E-3</v>
      </c>
      <c r="AP1444" s="80">
        <f t="shared" si="511"/>
        <v>5.5925569914601313E-3</v>
      </c>
      <c r="AQ1444" s="80">
        <f t="shared" si="511"/>
        <v>5.586425090611761E-3</v>
      </c>
      <c r="AR1444" s="80">
        <f t="shared" si="511"/>
        <v>5.5639354025405052E-3</v>
      </c>
      <c r="AS1444" s="80">
        <f t="shared" si="511"/>
        <v>5.4814510416755884E-3</v>
      </c>
      <c r="AT1444" s="80">
        <f t="shared" si="511"/>
        <v>5.1789273836108747E-3</v>
      </c>
      <c r="AU1444" s="80">
        <f t="shared" si="507"/>
        <v>4.0693807318081809E-3</v>
      </c>
      <c r="AV1444" s="80"/>
      <c r="AX1444" s="80"/>
      <c r="AY1444" s="80"/>
      <c r="AZ1444" s="80"/>
      <c r="BA1444" s="80"/>
      <c r="BB1444" s="80"/>
      <c r="BC1444" s="80"/>
      <c r="BD1444" s="80"/>
      <c r="BE1444" s="80"/>
      <c r="BF1444" s="80"/>
      <c r="BG1444" s="80"/>
      <c r="BH1444" s="80"/>
      <c r="BI1444" s="80"/>
      <c r="BJ1444" s="80"/>
      <c r="BK1444" s="80"/>
      <c r="BL1444" s="80"/>
    </row>
    <row r="1445" spans="26:64" x14ac:dyDescent="0.2">
      <c r="Z1445">
        <f t="shared" si="498"/>
        <v>0</v>
      </c>
      <c r="AA1445" s="80">
        <f t="shared" si="499"/>
        <v>3.4471155238050962E-3</v>
      </c>
      <c r="AB1445" s="80">
        <f t="shared" si="510"/>
        <v>-9999</v>
      </c>
      <c r="AC1445" s="80">
        <f t="shared" si="512"/>
        <v>0</v>
      </c>
      <c r="AD1445" s="80">
        <f t="shared" si="508"/>
        <v>-9999</v>
      </c>
      <c r="AE1445" s="80">
        <f t="shared" si="513"/>
        <v>0</v>
      </c>
      <c r="AF1445">
        <f t="shared" si="509"/>
        <v>-9999</v>
      </c>
      <c r="AG1445" s="106"/>
      <c r="AH1445">
        <f t="shared" si="500"/>
        <v>-4.7256811237064993E-4</v>
      </c>
      <c r="AI1445">
        <f t="shared" si="501"/>
        <v>1.2726506571333673</v>
      </c>
      <c r="AJ1445">
        <f t="shared" si="502"/>
        <v>-1.9192477769216735E-2</v>
      </c>
      <c r="AK1445">
        <f t="shared" si="503"/>
        <v>2.0177893546708442E-3</v>
      </c>
      <c r="AL1445">
        <f t="shared" si="504"/>
        <v>7.400504878085557E-3</v>
      </c>
      <c r="AM1445">
        <f t="shared" si="505"/>
        <v>3.7002693269247286E-3</v>
      </c>
      <c r="AN1445" s="80">
        <f t="shared" si="511"/>
        <v>5.5946847242161011E-3</v>
      </c>
      <c r="AO1445" s="80">
        <f t="shared" si="511"/>
        <v>5.5942288779216968E-3</v>
      </c>
      <c r="AP1445" s="80">
        <f t="shared" si="511"/>
        <v>5.5925569914601313E-3</v>
      </c>
      <c r="AQ1445" s="80">
        <f t="shared" si="511"/>
        <v>5.586425090611761E-3</v>
      </c>
      <c r="AR1445" s="80">
        <f t="shared" si="511"/>
        <v>5.5639354025405052E-3</v>
      </c>
      <c r="AS1445" s="80">
        <f t="shared" si="511"/>
        <v>5.4814510416755884E-3</v>
      </c>
      <c r="AT1445" s="80">
        <f t="shared" si="511"/>
        <v>5.1789273836108747E-3</v>
      </c>
      <c r="AU1445" s="80">
        <f t="shared" si="507"/>
        <v>4.0693807318081809E-3</v>
      </c>
      <c r="AV1445" s="80"/>
      <c r="AW1445" s="80"/>
      <c r="AX1445" s="80"/>
      <c r="AY1445" s="80"/>
      <c r="AZ1445" s="80"/>
      <c r="BA1445" s="80"/>
      <c r="BB1445" s="80"/>
      <c r="BC1445" s="80"/>
      <c r="BD1445" s="80"/>
      <c r="BE1445" s="80"/>
      <c r="BF1445" s="80"/>
      <c r="BG1445" s="80"/>
      <c r="BH1445" s="80"/>
      <c r="BI1445" s="80"/>
      <c r="BJ1445" s="80"/>
      <c r="BK1445" s="80"/>
      <c r="BL1445" s="80"/>
    </row>
    <row r="1446" spans="26:64" x14ac:dyDescent="0.2">
      <c r="Z1446">
        <f t="shared" si="498"/>
        <v>0</v>
      </c>
      <c r="AA1446" s="80">
        <f t="shared" si="499"/>
        <v>3.4471155238050962E-3</v>
      </c>
      <c r="AB1446" s="80">
        <f t="shared" si="510"/>
        <v>-9999</v>
      </c>
      <c r="AC1446" s="80">
        <f t="shared" si="512"/>
        <v>0</v>
      </c>
      <c r="AD1446" s="80">
        <f t="shared" si="508"/>
        <v>-9999</v>
      </c>
      <c r="AE1446" s="80">
        <f t="shared" si="513"/>
        <v>0</v>
      </c>
      <c r="AF1446">
        <f t="shared" si="509"/>
        <v>-9999</v>
      </c>
      <c r="AG1446" s="106"/>
      <c r="AH1446">
        <f t="shared" si="500"/>
        <v>-4.7256811237064993E-4</v>
      </c>
      <c r="AI1446">
        <f t="shared" si="501"/>
        <v>1.2726506571333673</v>
      </c>
      <c r="AJ1446">
        <f t="shared" si="502"/>
        <v>-1.9192477769216735E-2</v>
      </c>
      <c r="AK1446">
        <f t="shared" si="503"/>
        <v>2.0177893546708442E-3</v>
      </c>
      <c r="AL1446">
        <f t="shared" si="504"/>
        <v>7.400504878085557E-3</v>
      </c>
      <c r="AM1446">
        <f t="shared" si="505"/>
        <v>3.7002693269247286E-3</v>
      </c>
      <c r="AN1446" s="80">
        <f t="shared" si="511"/>
        <v>5.5946847242161011E-3</v>
      </c>
      <c r="AO1446" s="80">
        <f t="shared" si="511"/>
        <v>5.5942288779216968E-3</v>
      </c>
      <c r="AP1446" s="80">
        <f t="shared" si="511"/>
        <v>5.5925569914601313E-3</v>
      </c>
      <c r="AQ1446" s="80">
        <f t="shared" si="511"/>
        <v>5.586425090611761E-3</v>
      </c>
      <c r="AR1446" s="80">
        <f t="shared" si="511"/>
        <v>5.5639354025405052E-3</v>
      </c>
      <c r="AS1446" s="80">
        <f t="shared" si="511"/>
        <v>5.4814510416755884E-3</v>
      </c>
      <c r="AT1446" s="80">
        <f t="shared" si="511"/>
        <v>5.1789273836108747E-3</v>
      </c>
      <c r="AU1446" s="80">
        <f t="shared" si="507"/>
        <v>4.0693807318081809E-3</v>
      </c>
      <c r="AV1446" s="80"/>
      <c r="AW1446" s="80"/>
      <c r="AX1446" s="80"/>
      <c r="AY1446" s="80"/>
      <c r="AZ1446" s="80"/>
      <c r="BA1446" s="80"/>
      <c r="BB1446" s="80"/>
      <c r="BC1446" s="80"/>
      <c r="BD1446" s="80"/>
      <c r="BE1446" s="80"/>
      <c r="BF1446" s="80"/>
      <c r="BG1446" s="80"/>
      <c r="BH1446" s="80"/>
      <c r="BI1446" s="80"/>
      <c r="BJ1446" s="80"/>
      <c r="BK1446" s="80"/>
      <c r="BL1446" s="80"/>
    </row>
    <row r="1447" spans="26:64" x14ac:dyDescent="0.2">
      <c r="Z1447">
        <f t="shared" si="498"/>
        <v>0</v>
      </c>
      <c r="AA1447" s="80">
        <f t="shared" si="499"/>
        <v>3.4471155238050962E-3</v>
      </c>
      <c r="AB1447" s="80">
        <f t="shared" si="510"/>
        <v>-9999</v>
      </c>
      <c r="AC1447" s="80">
        <f t="shared" si="512"/>
        <v>0</v>
      </c>
      <c r="AD1447" s="80">
        <f t="shared" si="508"/>
        <v>-9999</v>
      </c>
      <c r="AE1447" s="80">
        <f t="shared" si="513"/>
        <v>0</v>
      </c>
      <c r="AF1447">
        <f t="shared" si="509"/>
        <v>-9999</v>
      </c>
      <c r="AG1447" s="106"/>
      <c r="AH1447">
        <f t="shared" si="500"/>
        <v>-4.7256811237064993E-4</v>
      </c>
      <c r="AI1447">
        <f t="shared" si="501"/>
        <v>1.2726506571333673</v>
      </c>
      <c r="AJ1447">
        <f t="shared" si="502"/>
        <v>-1.9192477769216735E-2</v>
      </c>
      <c r="AK1447">
        <f t="shared" si="503"/>
        <v>2.0177893546708442E-3</v>
      </c>
      <c r="AL1447">
        <f t="shared" si="504"/>
        <v>7.400504878085557E-3</v>
      </c>
      <c r="AM1447">
        <f t="shared" si="505"/>
        <v>3.7002693269247286E-3</v>
      </c>
      <c r="AN1447" s="80">
        <f t="shared" si="511"/>
        <v>5.5946847242161011E-3</v>
      </c>
      <c r="AO1447" s="80">
        <f t="shared" si="511"/>
        <v>5.5942288779216968E-3</v>
      </c>
      <c r="AP1447" s="80">
        <f t="shared" si="511"/>
        <v>5.5925569914601313E-3</v>
      </c>
      <c r="AQ1447" s="80">
        <f t="shared" si="511"/>
        <v>5.586425090611761E-3</v>
      </c>
      <c r="AR1447" s="80">
        <f t="shared" si="511"/>
        <v>5.5639354025405052E-3</v>
      </c>
      <c r="AS1447" s="80">
        <f t="shared" si="511"/>
        <v>5.4814510416755884E-3</v>
      </c>
      <c r="AT1447" s="80">
        <f t="shared" si="511"/>
        <v>5.1789273836108747E-3</v>
      </c>
      <c r="AU1447" s="80">
        <f t="shared" si="507"/>
        <v>4.0693807318081809E-3</v>
      </c>
      <c r="AV1447" s="80"/>
    </row>
    <row r="1448" spans="26:64" x14ac:dyDescent="0.2">
      <c r="Z1448">
        <f t="shared" si="498"/>
        <v>0</v>
      </c>
      <c r="AA1448" s="80">
        <f t="shared" si="499"/>
        <v>3.4471155238050962E-3</v>
      </c>
      <c r="AB1448" s="80">
        <f t="shared" si="510"/>
        <v>-9999</v>
      </c>
      <c r="AC1448" s="80">
        <f t="shared" si="512"/>
        <v>0</v>
      </c>
      <c r="AD1448" s="80">
        <f t="shared" si="508"/>
        <v>-9999</v>
      </c>
      <c r="AE1448" s="80">
        <f t="shared" si="513"/>
        <v>0</v>
      </c>
      <c r="AF1448">
        <f t="shared" si="509"/>
        <v>-9999</v>
      </c>
      <c r="AG1448" s="106"/>
      <c r="AH1448">
        <f t="shared" si="500"/>
        <v>-4.7256811237064993E-4</v>
      </c>
      <c r="AI1448">
        <f t="shared" si="501"/>
        <v>1.2726506571333673</v>
      </c>
      <c r="AJ1448">
        <f t="shared" si="502"/>
        <v>-1.9192477769216735E-2</v>
      </c>
      <c r="AK1448">
        <f t="shared" si="503"/>
        <v>2.0177893546708442E-3</v>
      </c>
      <c r="AL1448">
        <f t="shared" si="504"/>
        <v>7.400504878085557E-3</v>
      </c>
      <c r="AM1448">
        <f t="shared" si="505"/>
        <v>3.7002693269247286E-3</v>
      </c>
      <c r="AN1448" s="80">
        <f t="shared" si="511"/>
        <v>5.5946847242161011E-3</v>
      </c>
      <c r="AO1448" s="80">
        <f t="shared" si="511"/>
        <v>5.5942288779216968E-3</v>
      </c>
      <c r="AP1448" s="80">
        <f t="shared" si="511"/>
        <v>5.5925569914601313E-3</v>
      </c>
      <c r="AQ1448" s="80">
        <f t="shared" si="511"/>
        <v>5.586425090611761E-3</v>
      </c>
      <c r="AR1448" s="80">
        <f t="shared" si="511"/>
        <v>5.5639354025405052E-3</v>
      </c>
      <c r="AS1448" s="80">
        <f t="shared" si="511"/>
        <v>5.4814510416755884E-3</v>
      </c>
      <c r="AT1448" s="80">
        <f t="shared" si="511"/>
        <v>5.1789273836108747E-3</v>
      </c>
      <c r="AU1448" s="80">
        <f t="shared" si="507"/>
        <v>4.0693807318081809E-3</v>
      </c>
    </row>
    <row r="1449" spans="26:64" x14ac:dyDescent="0.2">
      <c r="Z1449">
        <f t="shared" si="498"/>
        <v>0</v>
      </c>
      <c r="AA1449" s="80">
        <f t="shared" si="499"/>
        <v>3.4471155238050962E-3</v>
      </c>
      <c r="AB1449" s="80">
        <f t="shared" si="510"/>
        <v>-9999</v>
      </c>
      <c r="AC1449" s="80">
        <f t="shared" si="512"/>
        <v>0</v>
      </c>
      <c r="AD1449" s="80">
        <f t="shared" si="508"/>
        <v>-9999</v>
      </c>
      <c r="AE1449" s="80">
        <f t="shared" si="513"/>
        <v>0</v>
      </c>
      <c r="AF1449">
        <f t="shared" si="509"/>
        <v>-9999</v>
      </c>
      <c r="AG1449" s="106"/>
      <c r="AH1449">
        <f t="shared" si="500"/>
        <v>-4.7256811237064993E-4</v>
      </c>
      <c r="AI1449">
        <f t="shared" si="501"/>
        <v>1.2726506571333673</v>
      </c>
      <c r="AJ1449">
        <f t="shared" si="502"/>
        <v>-1.9192477769216735E-2</v>
      </c>
      <c r="AK1449">
        <f t="shared" si="503"/>
        <v>2.0177893546708442E-3</v>
      </c>
      <c r="AL1449">
        <f t="shared" si="504"/>
        <v>7.400504878085557E-3</v>
      </c>
      <c r="AM1449">
        <f t="shared" si="505"/>
        <v>3.7002693269247286E-3</v>
      </c>
      <c r="AN1449" s="80">
        <f t="shared" si="511"/>
        <v>5.5946847242161011E-3</v>
      </c>
      <c r="AO1449" s="80">
        <f t="shared" si="511"/>
        <v>5.5942288779216968E-3</v>
      </c>
      <c r="AP1449" s="80">
        <f t="shared" si="511"/>
        <v>5.5925569914601313E-3</v>
      </c>
      <c r="AQ1449" s="80">
        <f t="shared" si="511"/>
        <v>5.586425090611761E-3</v>
      </c>
      <c r="AR1449" s="80">
        <f t="shared" si="511"/>
        <v>5.5639354025405052E-3</v>
      </c>
      <c r="AS1449" s="80">
        <f t="shared" si="511"/>
        <v>5.4814510416755884E-3</v>
      </c>
      <c r="AT1449" s="80">
        <f t="shared" si="511"/>
        <v>5.1789273836108747E-3</v>
      </c>
      <c r="AU1449" s="80">
        <f t="shared" si="507"/>
        <v>4.0693807318081809E-3</v>
      </c>
      <c r="AV1449" s="80"/>
      <c r="AX1449" s="80"/>
    </row>
    <row r="1450" spans="26:64" x14ac:dyDescent="0.2">
      <c r="Z1450">
        <f t="shared" si="498"/>
        <v>0</v>
      </c>
      <c r="AA1450" s="80">
        <f t="shared" si="499"/>
        <v>3.4471155238050962E-3</v>
      </c>
      <c r="AB1450" s="80">
        <f t="shared" si="510"/>
        <v>-9999</v>
      </c>
      <c r="AC1450" s="80">
        <f t="shared" si="512"/>
        <v>0</v>
      </c>
      <c r="AD1450" s="80">
        <f t="shared" si="508"/>
        <v>-9999</v>
      </c>
      <c r="AE1450" s="80">
        <f t="shared" si="513"/>
        <v>0</v>
      </c>
      <c r="AF1450">
        <f t="shared" si="509"/>
        <v>-9999</v>
      </c>
      <c r="AG1450" s="106"/>
      <c r="AH1450">
        <f t="shared" si="500"/>
        <v>-4.7256811237064993E-4</v>
      </c>
      <c r="AI1450">
        <f t="shared" si="501"/>
        <v>1.2726506571333673</v>
      </c>
      <c r="AJ1450">
        <f t="shared" si="502"/>
        <v>-1.9192477769216735E-2</v>
      </c>
      <c r="AK1450">
        <f t="shared" si="503"/>
        <v>2.0177893546708442E-3</v>
      </c>
      <c r="AL1450">
        <f t="shared" si="504"/>
        <v>7.400504878085557E-3</v>
      </c>
      <c r="AM1450">
        <f t="shared" si="505"/>
        <v>3.7002693269247286E-3</v>
      </c>
      <c r="AN1450" s="80">
        <f t="shared" si="511"/>
        <v>5.5946847242161011E-3</v>
      </c>
      <c r="AO1450" s="80">
        <f t="shared" si="511"/>
        <v>5.5942288779216968E-3</v>
      </c>
      <c r="AP1450" s="80">
        <f t="shared" si="511"/>
        <v>5.5925569914601313E-3</v>
      </c>
      <c r="AQ1450" s="80">
        <f t="shared" si="511"/>
        <v>5.586425090611761E-3</v>
      </c>
      <c r="AR1450" s="80">
        <f t="shared" si="511"/>
        <v>5.5639354025405052E-3</v>
      </c>
      <c r="AS1450" s="80">
        <f t="shared" si="511"/>
        <v>5.4814510416755884E-3</v>
      </c>
      <c r="AT1450" s="80">
        <f t="shared" si="511"/>
        <v>5.1789273836108747E-3</v>
      </c>
      <c r="AU1450" s="80">
        <f t="shared" si="507"/>
        <v>4.0693807318081809E-3</v>
      </c>
      <c r="AV1450" s="80"/>
      <c r="AX1450" s="80"/>
      <c r="AY1450" s="80"/>
      <c r="AZ1450" s="80"/>
      <c r="BA1450" s="80"/>
      <c r="BB1450" s="80"/>
      <c r="BC1450" s="80"/>
      <c r="BD1450" s="80"/>
      <c r="BE1450" s="80"/>
      <c r="BF1450" s="80"/>
      <c r="BG1450" s="80"/>
      <c r="BH1450" s="80"/>
      <c r="BI1450" s="80"/>
      <c r="BJ1450" s="80"/>
      <c r="BK1450" s="80"/>
      <c r="BL1450" s="80"/>
    </row>
    <row r="1451" spans="26:64" x14ac:dyDescent="0.2">
      <c r="Z1451">
        <f t="shared" si="498"/>
        <v>0</v>
      </c>
      <c r="AA1451" s="80">
        <f t="shared" si="499"/>
        <v>3.4471155238050962E-3</v>
      </c>
      <c r="AB1451" s="80">
        <f t="shared" si="510"/>
        <v>-9999</v>
      </c>
      <c r="AC1451" s="80">
        <f t="shared" si="512"/>
        <v>0</v>
      </c>
      <c r="AD1451" s="80">
        <f t="shared" si="508"/>
        <v>-9999</v>
      </c>
      <c r="AE1451" s="80">
        <f t="shared" si="513"/>
        <v>0</v>
      </c>
      <c r="AF1451">
        <f t="shared" si="509"/>
        <v>-9999</v>
      </c>
      <c r="AG1451" s="106"/>
      <c r="AH1451">
        <f t="shared" si="500"/>
        <v>-4.7256811237064993E-4</v>
      </c>
      <c r="AI1451">
        <f t="shared" si="501"/>
        <v>1.2726506571333673</v>
      </c>
      <c r="AJ1451">
        <f t="shared" si="502"/>
        <v>-1.9192477769216735E-2</v>
      </c>
      <c r="AK1451">
        <f t="shared" si="503"/>
        <v>2.0177893546708442E-3</v>
      </c>
      <c r="AL1451">
        <f t="shared" si="504"/>
        <v>7.400504878085557E-3</v>
      </c>
      <c r="AM1451">
        <f t="shared" si="505"/>
        <v>3.7002693269247286E-3</v>
      </c>
      <c r="AN1451" s="80">
        <f t="shared" si="511"/>
        <v>5.5946847242161011E-3</v>
      </c>
      <c r="AO1451" s="80">
        <f t="shared" si="511"/>
        <v>5.5942288779216968E-3</v>
      </c>
      <c r="AP1451" s="80">
        <f t="shared" si="511"/>
        <v>5.5925569914601313E-3</v>
      </c>
      <c r="AQ1451" s="80">
        <f t="shared" si="511"/>
        <v>5.586425090611761E-3</v>
      </c>
      <c r="AR1451" s="80">
        <f t="shared" si="511"/>
        <v>5.5639354025405052E-3</v>
      </c>
      <c r="AS1451" s="80">
        <f t="shared" si="511"/>
        <v>5.4814510416755884E-3</v>
      </c>
      <c r="AT1451" s="80">
        <f t="shared" si="511"/>
        <v>5.1789273836108747E-3</v>
      </c>
      <c r="AU1451" s="80">
        <f t="shared" si="507"/>
        <v>4.0693807318081809E-3</v>
      </c>
      <c r="AV1451" s="80"/>
      <c r="AW1451" s="80"/>
      <c r="AX1451" s="80"/>
      <c r="AY1451" s="80"/>
      <c r="AZ1451" s="80"/>
      <c r="BA1451" s="80"/>
      <c r="BB1451" s="80"/>
      <c r="BC1451" s="80"/>
      <c r="BD1451" s="80"/>
      <c r="BE1451" s="80"/>
      <c r="BF1451" s="80"/>
      <c r="BG1451" s="80"/>
      <c r="BH1451" s="80"/>
      <c r="BI1451" s="80"/>
      <c r="BJ1451" s="80"/>
      <c r="BK1451" s="80"/>
      <c r="BL1451" s="80"/>
    </row>
    <row r="1452" spans="26:64" x14ac:dyDescent="0.2">
      <c r="Z1452">
        <f t="shared" si="498"/>
        <v>0</v>
      </c>
      <c r="AA1452" s="80">
        <f t="shared" si="499"/>
        <v>3.4471155238050962E-3</v>
      </c>
      <c r="AB1452" s="80">
        <f t="shared" si="510"/>
        <v>-9999</v>
      </c>
      <c r="AC1452" s="80">
        <f t="shared" si="512"/>
        <v>0</v>
      </c>
      <c r="AD1452" s="80">
        <f t="shared" si="508"/>
        <v>-9999</v>
      </c>
      <c r="AE1452" s="80">
        <f t="shared" si="513"/>
        <v>0</v>
      </c>
      <c r="AF1452">
        <f t="shared" si="509"/>
        <v>-9999</v>
      </c>
      <c r="AG1452" s="106"/>
      <c r="AH1452">
        <f t="shared" si="500"/>
        <v>-4.7256811237064993E-4</v>
      </c>
      <c r="AI1452">
        <f t="shared" si="501"/>
        <v>1.2726506571333673</v>
      </c>
      <c r="AJ1452">
        <f t="shared" si="502"/>
        <v>-1.9192477769216735E-2</v>
      </c>
      <c r="AK1452">
        <f t="shared" si="503"/>
        <v>2.0177893546708442E-3</v>
      </c>
      <c r="AL1452">
        <f t="shared" si="504"/>
        <v>7.400504878085557E-3</v>
      </c>
      <c r="AM1452">
        <f t="shared" si="505"/>
        <v>3.7002693269247286E-3</v>
      </c>
      <c r="AN1452" s="80">
        <f t="shared" si="511"/>
        <v>5.5946847242161011E-3</v>
      </c>
      <c r="AO1452" s="80">
        <f t="shared" si="511"/>
        <v>5.5942288779216968E-3</v>
      </c>
      <c r="AP1452" s="80">
        <f t="shared" si="511"/>
        <v>5.5925569914601313E-3</v>
      </c>
      <c r="AQ1452" s="80">
        <f t="shared" si="511"/>
        <v>5.586425090611761E-3</v>
      </c>
      <c r="AR1452" s="80">
        <f t="shared" si="511"/>
        <v>5.5639354025405052E-3</v>
      </c>
      <c r="AS1452" s="80">
        <f t="shared" si="511"/>
        <v>5.4814510416755884E-3</v>
      </c>
      <c r="AT1452" s="80">
        <f t="shared" si="511"/>
        <v>5.1789273836108747E-3</v>
      </c>
      <c r="AU1452" s="80">
        <f t="shared" si="507"/>
        <v>4.0693807318081809E-3</v>
      </c>
      <c r="AV1452" s="80"/>
      <c r="AW1452" s="80"/>
      <c r="AX1452" s="80"/>
      <c r="AY1452" s="80"/>
      <c r="AZ1452" s="80"/>
      <c r="BA1452" s="80"/>
      <c r="BB1452" s="80"/>
      <c r="BC1452" s="80"/>
      <c r="BD1452" s="80"/>
      <c r="BE1452" s="80"/>
      <c r="BF1452" s="80"/>
      <c r="BG1452" s="80"/>
      <c r="BH1452" s="80"/>
      <c r="BI1452" s="80"/>
      <c r="BJ1452" s="80"/>
      <c r="BK1452" s="80"/>
      <c r="BL1452" s="80"/>
    </row>
    <row r="1453" spans="26:64" x14ac:dyDescent="0.2">
      <c r="Z1453">
        <f t="shared" si="498"/>
        <v>0</v>
      </c>
      <c r="AA1453" s="80">
        <f t="shared" si="499"/>
        <v>3.4471155238050962E-3</v>
      </c>
      <c r="AB1453" s="80">
        <f t="shared" si="510"/>
        <v>-9999</v>
      </c>
      <c r="AC1453" s="80">
        <f t="shared" si="512"/>
        <v>0</v>
      </c>
      <c r="AD1453" s="80">
        <f t="shared" si="508"/>
        <v>-9999</v>
      </c>
      <c r="AE1453" s="80">
        <f t="shared" si="513"/>
        <v>0</v>
      </c>
      <c r="AF1453">
        <f t="shared" si="509"/>
        <v>-9999</v>
      </c>
      <c r="AG1453" s="106"/>
      <c r="AH1453">
        <f t="shared" si="500"/>
        <v>-4.7256811237064993E-4</v>
      </c>
      <c r="AI1453">
        <f t="shared" si="501"/>
        <v>1.2726506571333673</v>
      </c>
      <c r="AJ1453">
        <f t="shared" si="502"/>
        <v>-1.9192477769216735E-2</v>
      </c>
      <c r="AK1453">
        <f t="shared" si="503"/>
        <v>2.0177893546708442E-3</v>
      </c>
      <c r="AL1453">
        <f t="shared" si="504"/>
        <v>7.400504878085557E-3</v>
      </c>
      <c r="AM1453">
        <f t="shared" si="505"/>
        <v>3.7002693269247286E-3</v>
      </c>
      <c r="AN1453" s="80">
        <f t="shared" si="511"/>
        <v>5.5946847242161011E-3</v>
      </c>
      <c r="AO1453" s="80">
        <f t="shared" si="511"/>
        <v>5.5942288779216968E-3</v>
      </c>
      <c r="AP1453" s="80">
        <f t="shared" si="511"/>
        <v>5.5925569914601313E-3</v>
      </c>
      <c r="AQ1453" s="80">
        <f t="shared" si="511"/>
        <v>5.586425090611761E-3</v>
      </c>
      <c r="AR1453" s="80">
        <f t="shared" si="511"/>
        <v>5.5639354025405052E-3</v>
      </c>
      <c r="AS1453" s="80">
        <f t="shared" si="511"/>
        <v>5.4814510416755884E-3</v>
      </c>
      <c r="AT1453" s="80">
        <f t="shared" si="511"/>
        <v>5.1789273836108747E-3</v>
      </c>
      <c r="AU1453" s="80">
        <f t="shared" si="507"/>
        <v>4.0693807318081809E-3</v>
      </c>
    </row>
    <row r="1454" spans="26:64" x14ac:dyDescent="0.2">
      <c r="Z1454">
        <f t="shared" si="498"/>
        <v>0</v>
      </c>
      <c r="AA1454" s="80">
        <f t="shared" si="499"/>
        <v>3.4471155238050962E-3</v>
      </c>
      <c r="AB1454" s="80">
        <f t="shared" si="510"/>
        <v>-9999</v>
      </c>
      <c r="AC1454" s="80">
        <f t="shared" si="512"/>
        <v>0</v>
      </c>
      <c r="AD1454" s="80">
        <f t="shared" si="508"/>
        <v>-9999</v>
      </c>
      <c r="AE1454" s="80">
        <f t="shared" si="513"/>
        <v>0</v>
      </c>
      <c r="AF1454">
        <f t="shared" si="509"/>
        <v>-9999</v>
      </c>
      <c r="AG1454" s="106"/>
      <c r="AH1454">
        <f t="shared" si="500"/>
        <v>-4.7256811237064993E-4</v>
      </c>
      <c r="AI1454">
        <f t="shared" si="501"/>
        <v>1.2726506571333673</v>
      </c>
      <c r="AJ1454">
        <f t="shared" si="502"/>
        <v>-1.9192477769216735E-2</v>
      </c>
      <c r="AK1454">
        <f t="shared" si="503"/>
        <v>2.0177893546708442E-3</v>
      </c>
      <c r="AL1454">
        <f t="shared" si="504"/>
        <v>7.400504878085557E-3</v>
      </c>
      <c r="AM1454">
        <f t="shared" si="505"/>
        <v>3.7002693269247286E-3</v>
      </c>
      <c r="AN1454" s="80">
        <f t="shared" si="511"/>
        <v>5.5946847242161011E-3</v>
      </c>
      <c r="AO1454" s="80">
        <f t="shared" si="511"/>
        <v>5.5942288779216968E-3</v>
      </c>
      <c r="AP1454" s="80">
        <f t="shared" si="511"/>
        <v>5.5925569914601313E-3</v>
      </c>
      <c r="AQ1454" s="80">
        <f t="shared" si="511"/>
        <v>5.586425090611761E-3</v>
      </c>
      <c r="AR1454" s="80">
        <f t="shared" si="511"/>
        <v>5.5639354025405052E-3</v>
      </c>
      <c r="AS1454" s="80">
        <f t="shared" si="511"/>
        <v>5.4814510416755884E-3</v>
      </c>
      <c r="AT1454" s="80">
        <f t="shared" si="511"/>
        <v>5.1789273836108747E-3</v>
      </c>
      <c r="AU1454" s="80">
        <f t="shared" si="507"/>
        <v>4.0693807318081809E-3</v>
      </c>
    </row>
    <row r="1455" spans="26:64" x14ac:dyDescent="0.2">
      <c r="Z1455">
        <f t="shared" si="498"/>
        <v>0</v>
      </c>
      <c r="AA1455" s="80">
        <f t="shared" si="499"/>
        <v>3.4471155238050962E-3</v>
      </c>
      <c r="AB1455" s="80">
        <f t="shared" si="510"/>
        <v>-9999</v>
      </c>
      <c r="AC1455" s="80">
        <f t="shared" si="512"/>
        <v>0</v>
      </c>
      <c r="AD1455" s="80">
        <f t="shared" si="508"/>
        <v>-9999</v>
      </c>
      <c r="AE1455" s="80">
        <f t="shared" si="513"/>
        <v>0</v>
      </c>
      <c r="AF1455">
        <f t="shared" si="509"/>
        <v>-9999</v>
      </c>
      <c r="AG1455" s="106"/>
      <c r="AH1455">
        <f t="shared" si="500"/>
        <v>-4.7256811237064993E-4</v>
      </c>
      <c r="AI1455">
        <f t="shared" si="501"/>
        <v>1.2726506571333673</v>
      </c>
      <c r="AJ1455">
        <f t="shared" si="502"/>
        <v>-1.9192477769216735E-2</v>
      </c>
      <c r="AK1455">
        <f t="shared" si="503"/>
        <v>2.0177893546708442E-3</v>
      </c>
      <c r="AL1455">
        <f t="shared" si="504"/>
        <v>7.400504878085557E-3</v>
      </c>
      <c r="AM1455">
        <f t="shared" si="505"/>
        <v>3.7002693269247286E-3</v>
      </c>
      <c r="AN1455" s="80">
        <f t="shared" si="511"/>
        <v>5.5946847242161011E-3</v>
      </c>
      <c r="AO1455" s="80">
        <f t="shared" si="511"/>
        <v>5.5942288779216968E-3</v>
      </c>
      <c r="AP1455" s="80">
        <f t="shared" si="511"/>
        <v>5.5925569914601313E-3</v>
      </c>
      <c r="AQ1455" s="80">
        <f t="shared" si="511"/>
        <v>5.586425090611761E-3</v>
      </c>
      <c r="AR1455" s="80">
        <f t="shared" si="511"/>
        <v>5.5639354025405052E-3</v>
      </c>
      <c r="AS1455" s="80">
        <f t="shared" si="511"/>
        <v>5.4814510416755884E-3</v>
      </c>
      <c r="AT1455" s="80">
        <f t="shared" si="511"/>
        <v>5.1789273836108747E-3</v>
      </c>
      <c r="AU1455" s="80">
        <f t="shared" si="507"/>
        <v>4.0693807318081809E-3</v>
      </c>
      <c r="AV1455" s="80"/>
      <c r="AX1455" s="80"/>
      <c r="AY1455" s="80"/>
      <c r="AZ1455" s="80"/>
      <c r="BA1455" s="80"/>
      <c r="BB1455" s="80"/>
      <c r="BC1455" s="80"/>
      <c r="BD1455" s="80"/>
      <c r="BE1455" s="80"/>
      <c r="BF1455" s="80"/>
      <c r="BG1455" s="80"/>
      <c r="BH1455" s="80"/>
      <c r="BI1455" s="80"/>
      <c r="BJ1455" s="80"/>
      <c r="BK1455" s="80"/>
      <c r="BL1455" s="80"/>
    </row>
    <row r="1456" spans="26:64" x14ac:dyDescent="0.2">
      <c r="Z1456">
        <f t="shared" si="498"/>
        <v>0</v>
      </c>
      <c r="AA1456" s="80">
        <f t="shared" si="499"/>
        <v>3.4471155238050962E-3</v>
      </c>
      <c r="AB1456" s="80">
        <f t="shared" si="510"/>
        <v>-9999</v>
      </c>
      <c r="AC1456" s="80">
        <f t="shared" si="512"/>
        <v>0</v>
      </c>
      <c r="AD1456" s="80">
        <f t="shared" si="508"/>
        <v>-9999</v>
      </c>
      <c r="AE1456" s="80">
        <f t="shared" si="513"/>
        <v>0</v>
      </c>
      <c r="AF1456">
        <f t="shared" si="509"/>
        <v>-9999</v>
      </c>
      <c r="AG1456" s="106"/>
      <c r="AH1456">
        <f t="shared" si="500"/>
        <v>-4.7256811237064993E-4</v>
      </c>
      <c r="AI1456">
        <f t="shared" si="501"/>
        <v>1.2726506571333673</v>
      </c>
      <c r="AJ1456">
        <f t="shared" si="502"/>
        <v>-1.9192477769216735E-2</v>
      </c>
      <c r="AK1456">
        <f t="shared" si="503"/>
        <v>2.0177893546708442E-3</v>
      </c>
      <c r="AL1456">
        <f t="shared" si="504"/>
        <v>7.400504878085557E-3</v>
      </c>
      <c r="AM1456">
        <f t="shared" si="505"/>
        <v>3.7002693269247286E-3</v>
      </c>
      <c r="AN1456" s="80">
        <f t="shared" si="511"/>
        <v>5.5946847242161011E-3</v>
      </c>
      <c r="AO1456" s="80">
        <f t="shared" si="511"/>
        <v>5.5942288779216968E-3</v>
      </c>
      <c r="AP1456" s="80">
        <f t="shared" si="511"/>
        <v>5.5925569914601313E-3</v>
      </c>
      <c r="AQ1456" s="80">
        <f t="shared" si="511"/>
        <v>5.586425090611761E-3</v>
      </c>
      <c r="AR1456" s="80">
        <f t="shared" si="511"/>
        <v>5.5639354025405052E-3</v>
      </c>
      <c r="AS1456" s="80">
        <f t="shared" si="511"/>
        <v>5.4814510416755884E-3</v>
      </c>
      <c r="AT1456" s="80">
        <f t="shared" si="511"/>
        <v>5.1789273836108747E-3</v>
      </c>
      <c r="AU1456" s="80">
        <f t="shared" si="507"/>
        <v>4.0693807318081809E-3</v>
      </c>
      <c r="AV1456" s="80"/>
      <c r="AW1456" s="80"/>
      <c r="AX1456" s="80"/>
      <c r="AY1456" s="80"/>
      <c r="AZ1456" s="80"/>
      <c r="BA1456" s="80"/>
      <c r="BB1456" s="80"/>
      <c r="BC1456" s="80"/>
      <c r="BD1456" s="80"/>
      <c r="BE1456" s="80"/>
      <c r="BF1456" s="80"/>
      <c r="BG1456" s="80"/>
      <c r="BH1456" s="80"/>
      <c r="BI1456" s="80"/>
      <c r="BJ1456" s="80"/>
      <c r="BK1456" s="80"/>
      <c r="BL1456" s="80"/>
    </row>
    <row r="1457" spans="26:64" x14ac:dyDescent="0.2">
      <c r="Z1457">
        <f t="shared" si="498"/>
        <v>0</v>
      </c>
      <c r="AA1457" s="80">
        <f t="shared" si="499"/>
        <v>3.4471155238050962E-3</v>
      </c>
      <c r="AB1457" s="80">
        <f t="shared" si="510"/>
        <v>-9999</v>
      </c>
      <c r="AC1457" s="80">
        <f t="shared" si="512"/>
        <v>0</v>
      </c>
      <c r="AD1457" s="80">
        <f t="shared" si="508"/>
        <v>-9999</v>
      </c>
      <c r="AE1457" s="80">
        <f t="shared" si="513"/>
        <v>0</v>
      </c>
      <c r="AF1457">
        <f t="shared" si="509"/>
        <v>-9999</v>
      </c>
      <c r="AG1457" s="106"/>
      <c r="AH1457">
        <f t="shared" si="500"/>
        <v>-4.7256811237064993E-4</v>
      </c>
      <c r="AI1457">
        <f t="shared" si="501"/>
        <v>1.2726506571333673</v>
      </c>
      <c r="AJ1457">
        <f t="shared" si="502"/>
        <v>-1.9192477769216735E-2</v>
      </c>
      <c r="AK1457">
        <f t="shared" si="503"/>
        <v>2.0177893546708442E-3</v>
      </c>
      <c r="AL1457">
        <f t="shared" si="504"/>
        <v>7.400504878085557E-3</v>
      </c>
      <c r="AM1457">
        <f t="shared" si="505"/>
        <v>3.7002693269247286E-3</v>
      </c>
      <c r="AN1457" s="80">
        <f t="shared" ref="AN1457:AT1472" si="514">$AU1457+$AB$7*SIN(AO1457)</f>
        <v>5.5946847242161011E-3</v>
      </c>
      <c r="AO1457" s="80">
        <f t="shared" si="514"/>
        <v>5.5942288779216968E-3</v>
      </c>
      <c r="AP1457" s="80">
        <f t="shared" si="514"/>
        <v>5.5925569914601313E-3</v>
      </c>
      <c r="AQ1457" s="80">
        <f t="shared" si="514"/>
        <v>5.586425090611761E-3</v>
      </c>
      <c r="AR1457" s="80">
        <f t="shared" si="514"/>
        <v>5.5639354025405052E-3</v>
      </c>
      <c r="AS1457" s="80">
        <f t="shared" si="514"/>
        <v>5.4814510416755884E-3</v>
      </c>
      <c r="AT1457" s="80">
        <f t="shared" si="514"/>
        <v>5.1789273836108747E-3</v>
      </c>
      <c r="AU1457" s="80">
        <f t="shared" si="507"/>
        <v>4.0693807318081809E-3</v>
      </c>
      <c r="AV1457" s="80"/>
      <c r="AW1457" s="80"/>
      <c r="AX1457" s="80"/>
      <c r="AY1457" s="80"/>
      <c r="AZ1457" s="80"/>
      <c r="BA1457" s="80"/>
      <c r="BB1457" s="80"/>
      <c r="BC1457" s="80"/>
      <c r="BD1457" s="80"/>
      <c r="BE1457" s="80"/>
      <c r="BF1457" s="80"/>
      <c r="BG1457" s="80"/>
      <c r="BH1457" s="80"/>
      <c r="BI1457" s="80"/>
      <c r="BJ1457" s="80"/>
      <c r="BK1457" s="80"/>
      <c r="BL1457" s="80"/>
    </row>
    <row r="1458" spans="26:64" x14ac:dyDescent="0.2">
      <c r="Z1458">
        <f t="shared" si="498"/>
        <v>0</v>
      </c>
      <c r="AA1458" s="80">
        <f t="shared" si="499"/>
        <v>3.4471155238050962E-3</v>
      </c>
      <c r="AB1458" s="80">
        <f t="shared" si="510"/>
        <v>-9999</v>
      </c>
      <c r="AC1458" s="80">
        <f t="shared" si="512"/>
        <v>0</v>
      </c>
      <c r="AD1458" s="80">
        <f t="shared" si="508"/>
        <v>-9999</v>
      </c>
      <c r="AE1458" s="80">
        <f t="shared" si="513"/>
        <v>0</v>
      </c>
      <c r="AF1458">
        <f t="shared" si="509"/>
        <v>-9999</v>
      </c>
      <c r="AG1458" s="106"/>
      <c r="AH1458">
        <f t="shared" si="500"/>
        <v>-4.7256811237064993E-4</v>
      </c>
      <c r="AI1458">
        <f t="shared" si="501"/>
        <v>1.2726506571333673</v>
      </c>
      <c r="AJ1458">
        <f t="shared" si="502"/>
        <v>-1.9192477769216735E-2</v>
      </c>
      <c r="AK1458">
        <f t="shared" si="503"/>
        <v>2.0177893546708442E-3</v>
      </c>
      <c r="AL1458">
        <f t="shared" si="504"/>
        <v>7.400504878085557E-3</v>
      </c>
      <c r="AM1458">
        <f t="shared" si="505"/>
        <v>3.7002693269247286E-3</v>
      </c>
      <c r="AN1458" s="80">
        <f t="shared" si="514"/>
        <v>5.5946847242161011E-3</v>
      </c>
      <c r="AO1458" s="80">
        <f t="shared" si="514"/>
        <v>5.5942288779216968E-3</v>
      </c>
      <c r="AP1458" s="80">
        <f t="shared" si="514"/>
        <v>5.5925569914601313E-3</v>
      </c>
      <c r="AQ1458" s="80">
        <f t="shared" si="514"/>
        <v>5.586425090611761E-3</v>
      </c>
      <c r="AR1458" s="80">
        <f t="shared" si="514"/>
        <v>5.5639354025405052E-3</v>
      </c>
      <c r="AS1458" s="80">
        <f t="shared" si="514"/>
        <v>5.4814510416755884E-3</v>
      </c>
      <c r="AT1458" s="80">
        <f t="shared" si="514"/>
        <v>5.1789273836108747E-3</v>
      </c>
      <c r="AU1458" s="80">
        <f t="shared" si="507"/>
        <v>4.0693807318081809E-3</v>
      </c>
    </row>
    <row r="1459" spans="26:64" x14ac:dyDescent="0.2">
      <c r="Z1459">
        <f t="shared" si="498"/>
        <v>0</v>
      </c>
      <c r="AA1459" s="80">
        <f t="shared" si="499"/>
        <v>3.4471155238050962E-3</v>
      </c>
      <c r="AB1459" s="80">
        <f t="shared" si="510"/>
        <v>-9999</v>
      </c>
      <c r="AC1459" s="80">
        <f t="shared" si="512"/>
        <v>0</v>
      </c>
      <c r="AD1459" s="80">
        <f t="shared" si="508"/>
        <v>-9999</v>
      </c>
      <c r="AE1459" s="80">
        <f t="shared" si="513"/>
        <v>0</v>
      </c>
      <c r="AF1459">
        <f t="shared" si="509"/>
        <v>-9999</v>
      </c>
      <c r="AG1459" s="106"/>
      <c r="AH1459">
        <f t="shared" si="500"/>
        <v>-4.7256811237064993E-4</v>
      </c>
      <c r="AI1459">
        <f t="shared" si="501"/>
        <v>1.2726506571333673</v>
      </c>
      <c r="AJ1459">
        <f t="shared" si="502"/>
        <v>-1.9192477769216735E-2</v>
      </c>
      <c r="AK1459">
        <f t="shared" si="503"/>
        <v>2.0177893546708442E-3</v>
      </c>
      <c r="AL1459">
        <f t="shared" si="504"/>
        <v>7.400504878085557E-3</v>
      </c>
      <c r="AM1459">
        <f t="shared" si="505"/>
        <v>3.7002693269247286E-3</v>
      </c>
      <c r="AN1459" s="80">
        <f t="shared" si="514"/>
        <v>5.5946847242161011E-3</v>
      </c>
      <c r="AO1459" s="80">
        <f t="shared" si="514"/>
        <v>5.5942288779216968E-3</v>
      </c>
      <c r="AP1459" s="80">
        <f t="shared" si="514"/>
        <v>5.5925569914601313E-3</v>
      </c>
      <c r="AQ1459" s="80">
        <f t="shared" si="514"/>
        <v>5.586425090611761E-3</v>
      </c>
      <c r="AR1459" s="80">
        <f t="shared" si="514"/>
        <v>5.5639354025405052E-3</v>
      </c>
      <c r="AS1459" s="80">
        <f t="shared" si="514"/>
        <v>5.4814510416755884E-3</v>
      </c>
      <c r="AT1459" s="80">
        <f t="shared" si="514"/>
        <v>5.1789273836108747E-3</v>
      </c>
      <c r="AU1459" s="80">
        <f t="shared" si="507"/>
        <v>4.0693807318081809E-3</v>
      </c>
      <c r="AV1459" s="80"/>
      <c r="AW1459" s="80"/>
      <c r="AX1459" s="80"/>
      <c r="AY1459" s="80"/>
      <c r="AZ1459" s="80"/>
      <c r="BA1459" s="80"/>
      <c r="BB1459" s="80"/>
      <c r="BC1459" s="80"/>
      <c r="BD1459" s="80"/>
      <c r="BE1459" s="80"/>
      <c r="BF1459" s="80"/>
      <c r="BG1459" s="80"/>
      <c r="BH1459" s="80"/>
      <c r="BI1459" s="80"/>
      <c r="BJ1459" s="80"/>
      <c r="BK1459" s="80"/>
      <c r="BL1459" s="80"/>
    </row>
    <row r="1460" spans="26:64" x14ac:dyDescent="0.2">
      <c r="Z1460">
        <f t="shared" si="498"/>
        <v>0</v>
      </c>
      <c r="AA1460" s="80">
        <f t="shared" si="499"/>
        <v>3.4471155238050962E-3</v>
      </c>
      <c r="AB1460" s="80">
        <f t="shared" si="510"/>
        <v>-9999</v>
      </c>
      <c r="AC1460" s="80">
        <f t="shared" si="512"/>
        <v>0</v>
      </c>
      <c r="AD1460" s="80">
        <f t="shared" si="508"/>
        <v>-9999</v>
      </c>
      <c r="AE1460" s="80">
        <f t="shared" si="513"/>
        <v>0</v>
      </c>
      <c r="AF1460">
        <f t="shared" si="509"/>
        <v>-9999</v>
      </c>
      <c r="AG1460" s="106"/>
      <c r="AH1460">
        <f t="shared" si="500"/>
        <v>-4.7256811237064993E-4</v>
      </c>
      <c r="AI1460">
        <f t="shared" si="501"/>
        <v>1.2726506571333673</v>
      </c>
      <c r="AJ1460">
        <f t="shared" si="502"/>
        <v>-1.9192477769216735E-2</v>
      </c>
      <c r="AK1460">
        <f t="shared" si="503"/>
        <v>2.0177893546708442E-3</v>
      </c>
      <c r="AL1460">
        <f t="shared" si="504"/>
        <v>7.400504878085557E-3</v>
      </c>
      <c r="AM1460">
        <f t="shared" si="505"/>
        <v>3.7002693269247286E-3</v>
      </c>
      <c r="AN1460" s="80">
        <f t="shared" si="514"/>
        <v>5.5946847242161011E-3</v>
      </c>
      <c r="AO1460" s="80">
        <f t="shared" si="514"/>
        <v>5.5942288779216968E-3</v>
      </c>
      <c r="AP1460" s="80">
        <f t="shared" si="514"/>
        <v>5.5925569914601313E-3</v>
      </c>
      <c r="AQ1460" s="80">
        <f t="shared" si="514"/>
        <v>5.586425090611761E-3</v>
      </c>
      <c r="AR1460" s="80">
        <f t="shared" si="514"/>
        <v>5.5639354025405052E-3</v>
      </c>
      <c r="AS1460" s="80">
        <f t="shared" si="514"/>
        <v>5.4814510416755884E-3</v>
      </c>
      <c r="AT1460" s="80">
        <f t="shared" si="514"/>
        <v>5.1789273836108747E-3</v>
      </c>
      <c r="AU1460" s="80">
        <f t="shared" si="507"/>
        <v>4.0693807318081809E-3</v>
      </c>
      <c r="AV1460" s="80"/>
    </row>
    <row r="1461" spans="26:64" x14ac:dyDescent="0.2">
      <c r="Z1461">
        <f t="shared" si="498"/>
        <v>0</v>
      </c>
      <c r="AA1461" s="80">
        <f t="shared" si="499"/>
        <v>3.4471155238050962E-3</v>
      </c>
      <c r="AB1461" s="80">
        <f t="shared" si="510"/>
        <v>-9999</v>
      </c>
      <c r="AC1461" s="80">
        <f t="shared" si="512"/>
        <v>0</v>
      </c>
      <c r="AD1461" s="80">
        <f t="shared" si="508"/>
        <v>-9999</v>
      </c>
      <c r="AE1461" s="80">
        <f t="shared" si="513"/>
        <v>0</v>
      </c>
      <c r="AF1461">
        <f t="shared" si="509"/>
        <v>-9999</v>
      </c>
      <c r="AG1461" s="106"/>
      <c r="AH1461">
        <f t="shared" si="500"/>
        <v>-4.7256811237064993E-4</v>
      </c>
      <c r="AI1461">
        <f t="shared" si="501"/>
        <v>1.2726506571333673</v>
      </c>
      <c r="AJ1461">
        <f t="shared" si="502"/>
        <v>-1.9192477769216735E-2</v>
      </c>
      <c r="AK1461">
        <f t="shared" si="503"/>
        <v>2.0177893546708442E-3</v>
      </c>
      <c r="AL1461">
        <f t="shared" si="504"/>
        <v>7.400504878085557E-3</v>
      </c>
      <c r="AM1461">
        <f t="shared" si="505"/>
        <v>3.7002693269247286E-3</v>
      </c>
      <c r="AN1461" s="80">
        <f t="shared" si="514"/>
        <v>5.5946847242161011E-3</v>
      </c>
      <c r="AO1461" s="80">
        <f t="shared" si="514"/>
        <v>5.5942288779216968E-3</v>
      </c>
      <c r="AP1461" s="80">
        <f t="shared" si="514"/>
        <v>5.5925569914601313E-3</v>
      </c>
      <c r="AQ1461" s="80">
        <f t="shared" si="514"/>
        <v>5.586425090611761E-3</v>
      </c>
      <c r="AR1461" s="80">
        <f t="shared" si="514"/>
        <v>5.5639354025405052E-3</v>
      </c>
      <c r="AS1461" s="80">
        <f t="shared" si="514"/>
        <v>5.4814510416755884E-3</v>
      </c>
      <c r="AT1461" s="80">
        <f t="shared" si="514"/>
        <v>5.1789273836108747E-3</v>
      </c>
      <c r="AU1461" s="80">
        <f t="shared" si="507"/>
        <v>4.0693807318081809E-3</v>
      </c>
      <c r="AV1461" s="80"/>
    </row>
    <row r="1462" spans="26:64" x14ac:dyDescent="0.2">
      <c r="Z1462">
        <f t="shared" si="498"/>
        <v>0</v>
      </c>
      <c r="AA1462" s="80">
        <f t="shared" si="499"/>
        <v>3.4471155238050962E-3</v>
      </c>
      <c r="AB1462" s="80">
        <f t="shared" si="510"/>
        <v>-9999</v>
      </c>
      <c r="AC1462" s="80">
        <f t="shared" si="512"/>
        <v>0</v>
      </c>
      <c r="AD1462" s="80">
        <f t="shared" si="508"/>
        <v>-9999</v>
      </c>
      <c r="AE1462" s="80">
        <f t="shared" si="513"/>
        <v>0</v>
      </c>
      <c r="AF1462">
        <f t="shared" si="509"/>
        <v>-9999</v>
      </c>
      <c r="AG1462" s="106"/>
      <c r="AH1462">
        <f t="shared" si="500"/>
        <v>-4.7256811237064993E-4</v>
      </c>
      <c r="AI1462">
        <f t="shared" si="501"/>
        <v>1.2726506571333673</v>
      </c>
      <c r="AJ1462">
        <f t="shared" si="502"/>
        <v>-1.9192477769216735E-2</v>
      </c>
      <c r="AK1462">
        <f t="shared" si="503"/>
        <v>2.0177893546708442E-3</v>
      </c>
      <c r="AL1462">
        <f t="shared" si="504"/>
        <v>7.400504878085557E-3</v>
      </c>
      <c r="AM1462">
        <f t="shared" si="505"/>
        <v>3.7002693269247286E-3</v>
      </c>
      <c r="AN1462" s="80">
        <f t="shared" si="514"/>
        <v>5.5946847242161011E-3</v>
      </c>
      <c r="AO1462" s="80">
        <f t="shared" si="514"/>
        <v>5.5942288779216968E-3</v>
      </c>
      <c r="AP1462" s="80">
        <f t="shared" si="514"/>
        <v>5.5925569914601313E-3</v>
      </c>
      <c r="AQ1462" s="80">
        <f t="shared" si="514"/>
        <v>5.586425090611761E-3</v>
      </c>
      <c r="AR1462" s="80">
        <f t="shared" si="514"/>
        <v>5.5639354025405052E-3</v>
      </c>
      <c r="AS1462" s="80">
        <f t="shared" si="514"/>
        <v>5.4814510416755884E-3</v>
      </c>
      <c r="AT1462" s="80">
        <f t="shared" si="514"/>
        <v>5.1789273836108747E-3</v>
      </c>
      <c r="AU1462" s="80">
        <f t="shared" si="507"/>
        <v>4.0693807318081809E-3</v>
      </c>
      <c r="AV1462" s="80"/>
    </row>
    <row r="1463" spans="26:64" x14ac:dyDescent="0.2">
      <c r="Z1463">
        <f t="shared" si="498"/>
        <v>0</v>
      </c>
      <c r="AA1463" s="80">
        <f t="shared" si="499"/>
        <v>3.4471155238050962E-3</v>
      </c>
      <c r="AB1463" s="80">
        <f t="shared" si="510"/>
        <v>-9999</v>
      </c>
      <c r="AC1463" s="80">
        <f t="shared" si="512"/>
        <v>0</v>
      </c>
      <c r="AD1463" s="80">
        <f t="shared" si="508"/>
        <v>-9999</v>
      </c>
      <c r="AE1463" s="80">
        <f t="shared" si="513"/>
        <v>0</v>
      </c>
      <c r="AF1463">
        <f t="shared" si="509"/>
        <v>-9999</v>
      </c>
      <c r="AG1463" s="106"/>
      <c r="AH1463">
        <f t="shared" si="500"/>
        <v>-4.7256811237064993E-4</v>
      </c>
      <c r="AI1463">
        <f t="shared" si="501"/>
        <v>1.2726506571333673</v>
      </c>
      <c r="AJ1463">
        <f t="shared" si="502"/>
        <v>-1.9192477769216735E-2</v>
      </c>
      <c r="AK1463">
        <f t="shared" si="503"/>
        <v>2.0177893546708442E-3</v>
      </c>
      <c r="AL1463">
        <f t="shared" si="504"/>
        <v>7.400504878085557E-3</v>
      </c>
      <c r="AM1463">
        <f t="shared" si="505"/>
        <v>3.7002693269247286E-3</v>
      </c>
      <c r="AN1463" s="80">
        <f t="shared" si="514"/>
        <v>5.5946847242161011E-3</v>
      </c>
      <c r="AO1463" s="80">
        <f t="shared" si="514"/>
        <v>5.5942288779216968E-3</v>
      </c>
      <c r="AP1463" s="80">
        <f t="shared" si="514"/>
        <v>5.5925569914601313E-3</v>
      </c>
      <c r="AQ1463" s="80">
        <f t="shared" si="514"/>
        <v>5.586425090611761E-3</v>
      </c>
      <c r="AR1463" s="80">
        <f t="shared" si="514"/>
        <v>5.5639354025405052E-3</v>
      </c>
      <c r="AS1463" s="80">
        <f t="shared" si="514"/>
        <v>5.4814510416755884E-3</v>
      </c>
      <c r="AT1463" s="80">
        <f t="shared" si="514"/>
        <v>5.1789273836108747E-3</v>
      </c>
      <c r="AU1463" s="80">
        <f t="shared" si="507"/>
        <v>4.0693807318081809E-3</v>
      </c>
      <c r="AV1463" s="80"/>
      <c r="AW1463" s="80"/>
      <c r="AX1463" s="80"/>
      <c r="AY1463" s="80"/>
      <c r="AZ1463" s="80"/>
      <c r="BA1463" s="80"/>
      <c r="BB1463" s="80"/>
      <c r="BC1463" s="80"/>
      <c r="BD1463" s="80"/>
      <c r="BE1463" s="80"/>
      <c r="BF1463" s="80"/>
      <c r="BG1463" s="80"/>
      <c r="BH1463" s="80"/>
      <c r="BI1463" s="80"/>
      <c r="BJ1463" s="80"/>
      <c r="BK1463" s="80"/>
      <c r="BL1463" s="80"/>
    </row>
    <row r="1464" spans="26:64" x14ac:dyDescent="0.2">
      <c r="Z1464">
        <f t="shared" si="498"/>
        <v>0</v>
      </c>
      <c r="AA1464" s="80">
        <f t="shared" si="499"/>
        <v>3.4471155238050962E-3</v>
      </c>
      <c r="AB1464" s="80">
        <f t="shared" si="510"/>
        <v>-9999</v>
      </c>
      <c r="AC1464" s="80">
        <f t="shared" si="512"/>
        <v>0</v>
      </c>
      <c r="AD1464" s="80">
        <f t="shared" si="508"/>
        <v>-9999</v>
      </c>
      <c r="AE1464" s="80">
        <f t="shared" si="513"/>
        <v>0</v>
      </c>
      <c r="AF1464">
        <f t="shared" si="509"/>
        <v>-9999</v>
      </c>
      <c r="AG1464" s="106"/>
      <c r="AH1464">
        <f t="shared" si="500"/>
        <v>-4.7256811237064993E-4</v>
      </c>
      <c r="AI1464">
        <f t="shared" si="501"/>
        <v>1.2726506571333673</v>
      </c>
      <c r="AJ1464">
        <f t="shared" si="502"/>
        <v>-1.9192477769216735E-2</v>
      </c>
      <c r="AK1464">
        <f t="shared" si="503"/>
        <v>2.0177893546708442E-3</v>
      </c>
      <c r="AL1464">
        <f t="shared" si="504"/>
        <v>7.400504878085557E-3</v>
      </c>
      <c r="AM1464">
        <f t="shared" si="505"/>
        <v>3.7002693269247286E-3</v>
      </c>
      <c r="AN1464" s="80">
        <f t="shared" si="514"/>
        <v>5.5946847242161011E-3</v>
      </c>
      <c r="AO1464" s="80">
        <f t="shared" si="514"/>
        <v>5.5942288779216968E-3</v>
      </c>
      <c r="AP1464" s="80">
        <f t="shared" si="514"/>
        <v>5.5925569914601313E-3</v>
      </c>
      <c r="AQ1464" s="80">
        <f t="shared" si="514"/>
        <v>5.586425090611761E-3</v>
      </c>
      <c r="AR1464" s="80">
        <f t="shared" si="514"/>
        <v>5.5639354025405052E-3</v>
      </c>
      <c r="AS1464" s="80">
        <f t="shared" si="514"/>
        <v>5.4814510416755884E-3</v>
      </c>
      <c r="AT1464" s="80">
        <f t="shared" si="514"/>
        <v>5.1789273836108747E-3</v>
      </c>
      <c r="AU1464" s="80">
        <f t="shared" si="507"/>
        <v>4.0693807318081809E-3</v>
      </c>
      <c r="AV1464" s="80"/>
      <c r="AW1464" s="80"/>
      <c r="AX1464" s="80"/>
      <c r="AY1464" s="80"/>
      <c r="AZ1464" s="80"/>
      <c r="BA1464" s="80"/>
      <c r="BB1464" s="80"/>
      <c r="BC1464" s="80"/>
      <c r="BD1464" s="80"/>
      <c r="BE1464" s="80"/>
      <c r="BF1464" s="80"/>
      <c r="BG1464" s="80"/>
      <c r="BH1464" s="80"/>
      <c r="BI1464" s="80"/>
      <c r="BJ1464" s="80"/>
      <c r="BK1464" s="80"/>
      <c r="BL1464" s="80"/>
    </row>
    <row r="1465" spans="26:64" x14ac:dyDescent="0.2">
      <c r="Z1465">
        <f t="shared" si="498"/>
        <v>0</v>
      </c>
      <c r="AA1465" s="80">
        <f t="shared" si="499"/>
        <v>3.4471155238050962E-3</v>
      </c>
      <c r="AB1465" s="80">
        <f t="shared" si="510"/>
        <v>-9999</v>
      </c>
      <c r="AC1465" s="80">
        <f t="shared" si="512"/>
        <v>0</v>
      </c>
      <c r="AD1465" s="80">
        <f t="shared" si="508"/>
        <v>-9999</v>
      </c>
      <c r="AE1465" s="80">
        <f t="shared" si="513"/>
        <v>0</v>
      </c>
      <c r="AF1465">
        <f t="shared" si="509"/>
        <v>-9999</v>
      </c>
      <c r="AG1465" s="106"/>
      <c r="AH1465">
        <f t="shared" si="500"/>
        <v>-4.7256811237064993E-4</v>
      </c>
      <c r="AI1465">
        <f t="shared" si="501"/>
        <v>1.2726506571333673</v>
      </c>
      <c r="AJ1465">
        <f t="shared" si="502"/>
        <v>-1.9192477769216735E-2</v>
      </c>
      <c r="AK1465">
        <f t="shared" si="503"/>
        <v>2.0177893546708442E-3</v>
      </c>
      <c r="AL1465">
        <f t="shared" si="504"/>
        <v>7.400504878085557E-3</v>
      </c>
      <c r="AM1465">
        <f t="shared" si="505"/>
        <v>3.7002693269247286E-3</v>
      </c>
      <c r="AN1465" s="80">
        <f t="shared" si="514"/>
        <v>5.5946847242161011E-3</v>
      </c>
      <c r="AO1465" s="80">
        <f t="shared" si="514"/>
        <v>5.5942288779216968E-3</v>
      </c>
      <c r="AP1465" s="80">
        <f t="shared" si="514"/>
        <v>5.5925569914601313E-3</v>
      </c>
      <c r="AQ1465" s="80">
        <f t="shared" si="514"/>
        <v>5.586425090611761E-3</v>
      </c>
      <c r="AR1465" s="80">
        <f t="shared" si="514"/>
        <v>5.5639354025405052E-3</v>
      </c>
      <c r="AS1465" s="80">
        <f t="shared" si="514"/>
        <v>5.4814510416755884E-3</v>
      </c>
      <c r="AT1465" s="80">
        <f t="shared" si="514"/>
        <v>5.1789273836108747E-3</v>
      </c>
      <c r="AU1465" s="80">
        <f t="shared" si="507"/>
        <v>4.0693807318081809E-3</v>
      </c>
    </row>
    <row r="1466" spans="26:64" x14ac:dyDescent="0.2">
      <c r="Z1466">
        <f t="shared" si="498"/>
        <v>0</v>
      </c>
      <c r="AA1466" s="80">
        <f t="shared" si="499"/>
        <v>3.4471155238050962E-3</v>
      </c>
      <c r="AB1466" s="80">
        <f t="shared" si="510"/>
        <v>-9999</v>
      </c>
      <c r="AC1466" s="80">
        <f t="shared" si="512"/>
        <v>0</v>
      </c>
      <c r="AD1466" s="80">
        <f t="shared" si="508"/>
        <v>-9999</v>
      </c>
      <c r="AE1466" s="80">
        <f t="shared" si="513"/>
        <v>0</v>
      </c>
      <c r="AF1466">
        <f t="shared" si="509"/>
        <v>-9999</v>
      </c>
      <c r="AG1466" s="106"/>
      <c r="AH1466">
        <f t="shared" si="500"/>
        <v>-4.7256811237064993E-4</v>
      </c>
      <c r="AI1466">
        <f t="shared" si="501"/>
        <v>1.2726506571333673</v>
      </c>
      <c r="AJ1466">
        <f t="shared" si="502"/>
        <v>-1.9192477769216735E-2</v>
      </c>
      <c r="AK1466">
        <f t="shared" si="503"/>
        <v>2.0177893546708442E-3</v>
      </c>
      <c r="AL1466">
        <f t="shared" si="504"/>
        <v>7.400504878085557E-3</v>
      </c>
      <c r="AM1466">
        <f t="shared" si="505"/>
        <v>3.7002693269247286E-3</v>
      </c>
      <c r="AN1466" s="80">
        <f t="shared" si="514"/>
        <v>5.5946847242161011E-3</v>
      </c>
      <c r="AO1466" s="80">
        <f t="shared" si="514"/>
        <v>5.5942288779216968E-3</v>
      </c>
      <c r="AP1466" s="80">
        <f t="shared" si="514"/>
        <v>5.5925569914601313E-3</v>
      </c>
      <c r="AQ1466" s="80">
        <f t="shared" si="514"/>
        <v>5.586425090611761E-3</v>
      </c>
      <c r="AR1466" s="80">
        <f t="shared" si="514"/>
        <v>5.5639354025405052E-3</v>
      </c>
      <c r="AS1466" s="80">
        <f t="shared" si="514"/>
        <v>5.4814510416755884E-3</v>
      </c>
      <c r="AT1466" s="80">
        <f t="shared" si="514"/>
        <v>5.1789273836108747E-3</v>
      </c>
      <c r="AU1466" s="80">
        <f t="shared" si="507"/>
        <v>4.0693807318081809E-3</v>
      </c>
      <c r="AV1466" s="80"/>
      <c r="AW1466" s="80"/>
      <c r="AX1466" s="80"/>
      <c r="AY1466" s="80"/>
      <c r="AZ1466" s="80"/>
      <c r="BA1466" s="80"/>
      <c r="BB1466" s="80"/>
      <c r="BC1466" s="80"/>
      <c r="BD1466" s="80"/>
      <c r="BE1466" s="80"/>
      <c r="BF1466" s="80"/>
      <c r="BG1466" s="80"/>
      <c r="BH1466" s="80"/>
      <c r="BI1466" s="80"/>
      <c r="BJ1466" s="80"/>
      <c r="BK1466" s="80"/>
      <c r="BL1466" s="80"/>
    </row>
    <row r="1467" spans="26:64" x14ac:dyDescent="0.2">
      <c r="Z1467">
        <f t="shared" si="498"/>
        <v>0</v>
      </c>
      <c r="AA1467" s="80">
        <f t="shared" si="499"/>
        <v>3.4471155238050962E-3</v>
      </c>
      <c r="AB1467" s="80">
        <f t="shared" si="510"/>
        <v>-9999</v>
      </c>
      <c r="AC1467" s="80">
        <f t="shared" si="512"/>
        <v>0</v>
      </c>
      <c r="AD1467" s="80">
        <f t="shared" si="508"/>
        <v>-9999</v>
      </c>
      <c r="AE1467" s="80">
        <f t="shared" si="513"/>
        <v>0</v>
      </c>
      <c r="AF1467">
        <f t="shared" si="509"/>
        <v>-9999</v>
      </c>
      <c r="AG1467" s="106"/>
      <c r="AH1467">
        <f t="shared" si="500"/>
        <v>-4.7256811237064993E-4</v>
      </c>
      <c r="AI1467">
        <f t="shared" si="501"/>
        <v>1.2726506571333673</v>
      </c>
      <c r="AJ1467">
        <f t="shared" si="502"/>
        <v>-1.9192477769216735E-2</v>
      </c>
      <c r="AK1467">
        <f t="shared" si="503"/>
        <v>2.0177893546708442E-3</v>
      </c>
      <c r="AL1467">
        <f t="shared" si="504"/>
        <v>7.400504878085557E-3</v>
      </c>
      <c r="AM1467">
        <f t="shared" si="505"/>
        <v>3.7002693269247286E-3</v>
      </c>
      <c r="AN1467" s="80">
        <f t="shared" si="514"/>
        <v>5.5946847242161011E-3</v>
      </c>
      <c r="AO1467" s="80">
        <f t="shared" si="514"/>
        <v>5.5942288779216968E-3</v>
      </c>
      <c r="AP1467" s="80">
        <f t="shared" si="514"/>
        <v>5.5925569914601313E-3</v>
      </c>
      <c r="AQ1467" s="80">
        <f t="shared" si="514"/>
        <v>5.586425090611761E-3</v>
      </c>
      <c r="AR1467" s="80">
        <f t="shared" si="514"/>
        <v>5.5639354025405052E-3</v>
      </c>
      <c r="AS1467" s="80">
        <f t="shared" si="514"/>
        <v>5.4814510416755884E-3</v>
      </c>
      <c r="AT1467" s="80">
        <f t="shared" si="514"/>
        <v>5.1789273836108747E-3</v>
      </c>
      <c r="AU1467" s="80">
        <f t="shared" si="507"/>
        <v>4.0693807318081809E-3</v>
      </c>
      <c r="AV1467" s="80"/>
    </row>
    <row r="1468" spans="26:64" x14ac:dyDescent="0.2">
      <c r="Z1468">
        <f t="shared" si="498"/>
        <v>0</v>
      </c>
      <c r="AA1468" s="80">
        <f t="shared" si="499"/>
        <v>3.4471155238050962E-3</v>
      </c>
      <c r="AB1468" s="80">
        <f t="shared" si="510"/>
        <v>-9999</v>
      </c>
      <c r="AC1468" s="80">
        <f t="shared" si="512"/>
        <v>0</v>
      </c>
      <c r="AD1468" s="80">
        <f t="shared" si="508"/>
        <v>-9999</v>
      </c>
      <c r="AE1468" s="80">
        <f t="shared" si="513"/>
        <v>0</v>
      </c>
      <c r="AF1468">
        <f t="shared" si="509"/>
        <v>-9999</v>
      </c>
      <c r="AG1468" s="106"/>
      <c r="AH1468">
        <f t="shared" si="500"/>
        <v>-4.7256811237064993E-4</v>
      </c>
      <c r="AI1468">
        <f t="shared" si="501"/>
        <v>1.2726506571333673</v>
      </c>
      <c r="AJ1468">
        <f t="shared" si="502"/>
        <v>-1.9192477769216735E-2</v>
      </c>
      <c r="AK1468">
        <f t="shared" si="503"/>
        <v>2.0177893546708442E-3</v>
      </c>
      <c r="AL1468">
        <f t="shared" si="504"/>
        <v>7.400504878085557E-3</v>
      </c>
      <c r="AM1468">
        <f t="shared" si="505"/>
        <v>3.7002693269247286E-3</v>
      </c>
      <c r="AN1468" s="80">
        <f t="shared" si="514"/>
        <v>5.5946847242161011E-3</v>
      </c>
      <c r="AO1468" s="80">
        <f t="shared" si="514"/>
        <v>5.5942288779216968E-3</v>
      </c>
      <c r="AP1468" s="80">
        <f t="shared" si="514"/>
        <v>5.5925569914601313E-3</v>
      </c>
      <c r="AQ1468" s="80">
        <f t="shared" si="514"/>
        <v>5.586425090611761E-3</v>
      </c>
      <c r="AR1468" s="80">
        <f t="shared" si="514"/>
        <v>5.5639354025405052E-3</v>
      </c>
      <c r="AS1468" s="80">
        <f t="shared" si="514"/>
        <v>5.4814510416755884E-3</v>
      </c>
      <c r="AT1468" s="80">
        <f t="shared" si="514"/>
        <v>5.1789273836108747E-3</v>
      </c>
      <c r="AU1468" s="80">
        <f t="shared" si="507"/>
        <v>4.0693807318081809E-3</v>
      </c>
      <c r="AV1468" s="80"/>
    </row>
    <row r="1469" spans="26:64" x14ac:dyDescent="0.2">
      <c r="Z1469">
        <f t="shared" si="498"/>
        <v>0</v>
      </c>
      <c r="AA1469" s="80">
        <f t="shared" si="499"/>
        <v>3.4471155238050962E-3</v>
      </c>
      <c r="AB1469" s="80">
        <f t="shared" si="510"/>
        <v>-9999</v>
      </c>
      <c r="AC1469" s="80">
        <f t="shared" si="512"/>
        <v>0</v>
      </c>
      <c r="AD1469" s="80">
        <f t="shared" si="508"/>
        <v>-9999</v>
      </c>
      <c r="AE1469" s="80">
        <f t="shared" si="513"/>
        <v>0</v>
      </c>
      <c r="AF1469">
        <f t="shared" si="509"/>
        <v>-9999</v>
      </c>
      <c r="AG1469" s="106"/>
      <c r="AH1469">
        <f t="shared" si="500"/>
        <v>-4.7256811237064993E-4</v>
      </c>
      <c r="AI1469">
        <f t="shared" si="501"/>
        <v>1.2726506571333673</v>
      </c>
      <c r="AJ1469">
        <f t="shared" si="502"/>
        <v>-1.9192477769216735E-2</v>
      </c>
      <c r="AK1469">
        <f t="shared" si="503"/>
        <v>2.0177893546708442E-3</v>
      </c>
      <c r="AL1469">
        <f t="shared" si="504"/>
        <v>7.400504878085557E-3</v>
      </c>
      <c r="AM1469">
        <f t="shared" si="505"/>
        <v>3.7002693269247286E-3</v>
      </c>
      <c r="AN1469" s="80">
        <f t="shared" si="514"/>
        <v>5.5946847242161011E-3</v>
      </c>
      <c r="AO1469" s="80">
        <f t="shared" si="514"/>
        <v>5.5942288779216968E-3</v>
      </c>
      <c r="AP1469" s="80">
        <f t="shared" si="514"/>
        <v>5.5925569914601313E-3</v>
      </c>
      <c r="AQ1469" s="80">
        <f t="shared" si="514"/>
        <v>5.586425090611761E-3</v>
      </c>
      <c r="AR1469" s="80">
        <f t="shared" si="514"/>
        <v>5.5639354025405052E-3</v>
      </c>
      <c r="AS1469" s="80">
        <f t="shared" si="514"/>
        <v>5.4814510416755884E-3</v>
      </c>
      <c r="AT1469" s="80">
        <f t="shared" si="514"/>
        <v>5.1789273836108747E-3</v>
      </c>
      <c r="AU1469" s="80">
        <f t="shared" si="507"/>
        <v>4.0693807318081809E-3</v>
      </c>
    </row>
    <row r="1470" spans="26:64" x14ac:dyDescent="0.2">
      <c r="Z1470">
        <f t="shared" si="498"/>
        <v>0</v>
      </c>
      <c r="AA1470" s="80">
        <f t="shared" si="499"/>
        <v>3.4471155238050962E-3</v>
      </c>
      <c r="AB1470" s="80">
        <f t="shared" si="510"/>
        <v>-9999</v>
      </c>
      <c r="AC1470" s="80">
        <f t="shared" si="512"/>
        <v>0</v>
      </c>
      <c r="AD1470" s="80">
        <f t="shared" si="508"/>
        <v>-9999</v>
      </c>
      <c r="AE1470" s="80">
        <f t="shared" si="513"/>
        <v>0</v>
      </c>
      <c r="AF1470">
        <f t="shared" si="509"/>
        <v>-9999</v>
      </c>
      <c r="AG1470" s="106"/>
      <c r="AH1470">
        <f t="shared" si="500"/>
        <v>-4.7256811237064993E-4</v>
      </c>
      <c r="AI1470">
        <f t="shared" si="501"/>
        <v>1.2726506571333673</v>
      </c>
      <c r="AJ1470">
        <f t="shared" si="502"/>
        <v>-1.9192477769216735E-2</v>
      </c>
      <c r="AK1470">
        <f t="shared" si="503"/>
        <v>2.0177893546708442E-3</v>
      </c>
      <c r="AL1470">
        <f t="shared" si="504"/>
        <v>7.400504878085557E-3</v>
      </c>
      <c r="AM1470">
        <f t="shared" si="505"/>
        <v>3.7002693269247286E-3</v>
      </c>
      <c r="AN1470" s="80">
        <f t="shared" si="514"/>
        <v>5.5946847242161011E-3</v>
      </c>
      <c r="AO1470" s="80">
        <f t="shared" si="514"/>
        <v>5.5942288779216968E-3</v>
      </c>
      <c r="AP1470" s="80">
        <f t="shared" si="514"/>
        <v>5.5925569914601313E-3</v>
      </c>
      <c r="AQ1470" s="80">
        <f t="shared" si="514"/>
        <v>5.586425090611761E-3</v>
      </c>
      <c r="AR1470" s="80">
        <f t="shared" si="514"/>
        <v>5.5639354025405052E-3</v>
      </c>
      <c r="AS1470" s="80">
        <f t="shared" si="514"/>
        <v>5.4814510416755884E-3</v>
      </c>
      <c r="AT1470" s="80">
        <f t="shared" si="514"/>
        <v>5.1789273836108747E-3</v>
      </c>
      <c r="AU1470" s="80">
        <f t="shared" si="507"/>
        <v>4.0693807318081809E-3</v>
      </c>
      <c r="AV1470" s="80"/>
      <c r="AX1470" s="80"/>
      <c r="AY1470" s="80"/>
      <c r="AZ1470" s="80"/>
      <c r="BA1470" s="80"/>
      <c r="BB1470" s="80"/>
      <c r="BC1470" s="80"/>
      <c r="BD1470" s="80"/>
      <c r="BE1470" s="80"/>
      <c r="BF1470" s="80"/>
      <c r="BG1470" s="80"/>
      <c r="BH1470" s="80"/>
      <c r="BI1470" s="80"/>
      <c r="BJ1470" s="80"/>
      <c r="BK1470" s="80"/>
      <c r="BL1470" s="80"/>
    </row>
    <row r="1471" spans="26:64" x14ac:dyDescent="0.2">
      <c r="Z1471">
        <f t="shared" si="498"/>
        <v>0</v>
      </c>
      <c r="AA1471" s="80">
        <f t="shared" si="499"/>
        <v>3.4471155238050962E-3</v>
      </c>
      <c r="AB1471" s="80">
        <f t="shared" si="510"/>
        <v>-9999</v>
      </c>
      <c r="AC1471" s="80">
        <f t="shared" si="512"/>
        <v>0</v>
      </c>
      <c r="AD1471" s="80">
        <f t="shared" si="508"/>
        <v>-9999</v>
      </c>
      <c r="AE1471" s="80">
        <f t="shared" si="513"/>
        <v>0</v>
      </c>
      <c r="AF1471">
        <f t="shared" si="509"/>
        <v>-9999</v>
      </c>
      <c r="AG1471" s="106"/>
      <c r="AH1471">
        <f t="shared" si="500"/>
        <v>-4.7256811237064993E-4</v>
      </c>
      <c r="AI1471">
        <f t="shared" si="501"/>
        <v>1.2726506571333673</v>
      </c>
      <c r="AJ1471">
        <f t="shared" si="502"/>
        <v>-1.9192477769216735E-2</v>
      </c>
      <c r="AK1471">
        <f t="shared" si="503"/>
        <v>2.0177893546708442E-3</v>
      </c>
      <c r="AL1471">
        <f t="shared" si="504"/>
        <v>7.400504878085557E-3</v>
      </c>
      <c r="AM1471">
        <f t="shared" si="505"/>
        <v>3.7002693269247286E-3</v>
      </c>
      <c r="AN1471" s="80">
        <f t="shared" si="514"/>
        <v>5.5946847242161011E-3</v>
      </c>
      <c r="AO1471" s="80">
        <f t="shared" si="514"/>
        <v>5.5942288779216968E-3</v>
      </c>
      <c r="AP1471" s="80">
        <f t="shared" si="514"/>
        <v>5.5925569914601313E-3</v>
      </c>
      <c r="AQ1471" s="80">
        <f t="shared" si="514"/>
        <v>5.586425090611761E-3</v>
      </c>
      <c r="AR1471" s="80">
        <f t="shared" si="514"/>
        <v>5.5639354025405052E-3</v>
      </c>
      <c r="AS1471" s="80">
        <f t="shared" si="514"/>
        <v>5.4814510416755884E-3</v>
      </c>
      <c r="AT1471" s="80">
        <f t="shared" si="514"/>
        <v>5.1789273836108747E-3</v>
      </c>
      <c r="AU1471" s="80">
        <f t="shared" si="507"/>
        <v>4.0693807318081809E-3</v>
      </c>
      <c r="AV1471" s="80"/>
      <c r="AX1471" s="80"/>
    </row>
    <row r="1472" spans="26:64" x14ac:dyDescent="0.2">
      <c r="Z1472">
        <f t="shared" si="498"/>
        <v>0</v>
      </c>
      <c r="AA1472" s="80">
        <f t="shared" si="499"/>
        <v>3.4471155238050962E-3</v>
      </c>
      <c r="AB1472" s="80">
        <f t="shared" si="510"/>
        <v>-9999</v>
      </c>
      <c r="AC1472" s="80">
        <f t="shared" si="512"/>
        <v>0</v>
      </c>
      <c r="AD1472" s="80">
        <f t="shared" si="508"/>
        <v>-9999</v>
      </c>
      <c r="AE1472" s="80">
        <f t="shared" si="513"/>
        <v>0</v>
      </c>
      <c r="AF1472">
        <f t="shared" si="509"/>
        <v>-9999</v>
      </c>
      <c r="AG1472" s="106"/>
      <c r="AH1472">
        <f t="shared" si="500"/>
        <v>-4.7256811237064993E-4</v>
      </c>
      <c r="AI1472">
        <f t="shared" si="501"/>
        <v>1.2726506571333673</v>
      </c>
      <c r="AJ1472">
        <f t="shared" si="502"/>
        <v>-1.9192477769216735E-2</v>
      </c>
      <c r="AK1472">
        <f t="shared" si="503"/>
        <v>2.0177893546708442E-3</v>
      </c>
      <c r="AL1472">
        <f t="shared" si="504"/>
        <v>7.400504878085557E-3</v>
      </c>
      <c r="AM1472">
        <f t="shared" si="505"/>
        <v>3.7002693269247286E-3</v>
      </c>
      <c r="AN1472" s="80">
        <f t="shared" si="514"/>
        <v>5.5946847242161011E-3</v>
      </c>
      <c r="AO1472" s="80">
        <f t="shared" si="514"/>
        <v>5.5942288779216968E-3</v>
      </c>
      <c r="AP1472" s="80">
        <f t="shared" si="514"/>
        <v>5.5925569914601313E-3</v>
      </c>
      <c r="AQ1472" s="80">
        <f t="shared" si="514"/>
        <v>5.586425090611761E-3</v>
      </c>
      <c r="AR1472" s="80">
        <f t="shared" si="514"/>
        <v>5.5639354025405052E-3</v>
      </c>
      <c r="AS1472" s="80">
        <f t="shared" si="514"/>
        <v>5.4814510416755884E-3</v>
      </c>
      <c r="AT1472" s="80">
        <f t="shared" si="514"/>
        <v>5.1789273836108747E-3</v>
      </c>
      <c r="AU1472" s="80">
        <f t="shared" si="507"/>
        <v>4.0693807318081809E-3</v>
      </c>
      <c r="AV1472" s="80"/>
      <c r="AX1472" s="80"/>
    </row>
    <row r="1473" spans="26:64" x14ac:dyDescent="0.2">
      <c r="Z1473">
        <f t="shared" si="498"/>
        <v>0</v>
      </c>
      <c r="AA1473" s="80">
        <f t="shared" si="499"/>
        <v>3.4471155238050962E-3</v>
      </c>
      <c r="AB1473" s="80">
        <f t="shared" si="510"/>
        <v>-9999</v>
      </c>
      <c r="AC1473" s="80">
        <f t="shared" si="512"/>
        <v>0</v>
      </c>
      <c r="AD1473" s="80">
        <f t="shared" si="508"/>
        <v>-9999</v>
      </c>
      <c r="AE1473" s="80">
        <f t="shared" si="513"/>
        <v>0</v>
      </c>
      <c r="AF1473">
        <f t="shared" si="509"/>
        <v>-9999</v>
      </c>
      <c r="AG1473" s="106"/>
      <c r="AH1473">
        <f t="shared" si="500"/>
        <v>-4.7256811237064993E-4</v>
      </c>
      <c r="AI1473">
        <f t="shared" si="501"/>
        <v>1.2726506571333673</v>
      </c>
      <c r="AJ1473">
        <f t="shared" si="502"/>
        <v>-1.9192477769216735E-2</v>
      </c>
      <c r="AK1473">
        <f t="shared" si="503"/>
        <v>2.0177893546708442E-3</v>
      </c>
      <c r="AL1473">
        <f t="shared" si="504"/>
        <v>7.400504878085557E-3</v>
      </c>
      <c r="AM1473">
        <f t="shared" si="505"/>
        <v>3.7002693269247286E-3</v>
      </c>
      <c r="AN1473" s="80">
        <f t="shared" ref="AN1473:AT1488" si="515">$AU1473+$AB$7*SIN(AO1473)</f>
        <v>5.5946847242161011E-3</v>
      </c>
      <c r="AO1473" s="80">
        <f t="shared" si="515"/>
        <v>5.5942288779216968E-3</v>
      </c>
      <c r="AP1473" s="80">
        <f t="shared" si="515"/>
        <v>5.5925569914601313E-3</v>
      </c>
      <c r="AQ1473" s="80">
        <f t="shared" si="515"/>
        <v>5.586425090611761E-3</v>
      </c>
      <c r="AR1473" s="80">
        <f t="shared" si="515"/>
        <v>5.5639354025405052E-3</v>
      </c>
      <c r="AS1473" s="80">
        <f t="shared" si="515"/>
        <v>5.4814510416755884E-3</v>
      </c>
      <c r="AT1473" s="80">
        <f t="shared" si="515"/>
        <v>5.1789273836108747E-3</v>
      </c>
      <c r="AU1473" s="80">
        <f t="shared" si="507"/>
        <v>4.0693807318081809E-3</v>
      </c>
      <c r="AV1473" s="80"/>
      <c r="AW1473" s="80"/>
      <c r="AX1473" s="80"/>
      <c r="AY1473" s="80"/>
      <c r="AZ1473" s="80"/>
      <c r="BA1473" s="80"/>
      <c r="BB1473" s="80"/>
      <c r="BC1473" s="80"/>
      <c r="BD1473" s="80"/>
      <c r="BE1473" s="80"/>
      <c r="BF1473" s="80"/>
      <c r="BG1473" s="80"/>
      <c r="BH1473" s="80"/>
      <c r="BI1473" s="80"/>
      <c r="BJ1473" s="80"/>
      <c r="BK1473" s="80"/>
      <c r="BL1473" s="80"/>
    </row>
    <row r="1474" spans="26:64" x14ac:dyDescent="0.2">
      <c r="Z1474">
        <f t="shared" si="498"/>
        <v>0</v>
      </c>
      <c r="AA1474" s="80">
        <f t="shared" si="499"/>
        <v>3.4471155238050962E-3</v>
      </c>
      <c r="AB1474" s="80">
        <f t="shared" si="510"/>
        <v>-9999</v>
      </c>
      <c r="AC1474" s="80">
        <f t="shared" si="512"/>
        <v>0</v>
      </c>
      <c r="AD1474" s="80">
        <f t="shared" si="508"/>
        <v>-9999</v>
      </c>
      <c r="AE1474" s="80">
        <f t="shared" si="513"/>
        <v>0</v>
      </c>
      <c r="AF1474">
        <f t="shared" si="509"/>
        <v>-9999</v>
      </c>
      <c r="AG1474" s="106"/>
      <c r="AH1474">
        <f t="shared" si="500"/>
        <v>-4.7256811237064993E-4</v>
      </c>
      <c r="AI1474">
        <f t="shared" si="501"/>
        <v>1.2726506571333673</v>
      </c>
      <c r="AJ1474">
        <f t="shared" si="502"/>
        <v>-1.9192477769216735E-2</v>
      </c>
      <c r="AK1474">
        <f t="shared" si="503"/>
        <v>2.0177893546708442E-3</v>
      </c>
      <c r="AL1474">
        <f t="shared" si="504"/>
        <v>7.400504878085557E-3</v>
      </c>
      <c r="AM1474">
        <f t="shared" si="505"/>
        <v>3.7002693269247286E-3</v>
      </c>
      <c r="AN1474" s="80">
        <f t="shared" si="515"/>
        <v>5.5946847242161011E-3</v>
      </c>
      <c r="AO1474" s="80">
        <f t="shared" si="515"/>
        <v>5.5942288779216968E-3</v>
      </c>
      <c r="AP1474" s="80">
        <f t="shared" si="515"/>
        <v>5.5925569914601313E-3</v>
      </c>
      <c r="AQ1474" s="80">
        <f t="shared" si="515"/>
        <v>5.586425090611761E-3</v>
      </c>
      <c r="AR1474" s="80">
        <f t="shared" si="515"/>
        <v>5.5639354025405052E-3</v>
      </c>
      <c r="AS1474" s="80">
        <f t="shared" si="515"/>
        <v>5.4814510416755884E-3</v>
      </c>
      <c r="AT1474" s="80">
        <f t="shared" si="515"/>
        <v>5.1789273836108747E-3</v>
      </c>
      <c r="AU1474" s="80">
        <f t="shared" si="507"/>
        <v>4.0693807318081809E-3</v>
      </c>
      <c r="AV1474" s="80"/>
      <c r="AW1474" s="80"/>
      <c r="AX1474" s="80"/>
      <c r="AY1474" s="80"/>
      <c r="AZ1474" s="80"/>
      <c r="BA1474" s="80"/>
      <c r="BB1474" s="80"/>
      <c r="BC1474" s="80"/>
      <c r="BD1474" s="80"/>
      <c r="BE1474" s="80"/>
      <c r="BF1474" s="80"/>
      <c r="BG1474" s="80"/>
      <c r="BH1474" s="80"/>
      <c r="BI1474" s="80"/>
      <c r="BJ1474" s="80"/>
      <c r="BK1474" s="80"/>
      <c r="BL1474" s="80"/>
    </row>
    <row r="1475" spans="26:64" x14ac:dyDescent="0.2">
      <c r="Z1475">
        <f t="shared" si="498"/>
        <v>0</v>
      </c>
      <c r="AA1475" s="80">
        <f t="shared" si="499"/>
        <v>3.4471155238050962E-3</v>
      </c>
      <c r="AB1475" s="80">
        <f t="shared" si="510"/>
        <v>-9999</v>
      </c>
      <c r="AC1475" s="80">
        <f t="shared" si="512"/>
        <v>0</v>
      </c>
      <c r="AD1475" s="80">
        <f t="shared" si="508"/>
        <v>-9999</v>
      </c>
      <c r="AE1475" s="80">
        <f t="shared" si="513"/>
        <v>0</v>
      </c>
      <c r="AF1475">
        <f t="shared" si="509"/>
        <v>-9999</v>
      </c>
      <c r="AG1475" s="106"/>
      <c r="AH1475">
        <f t="shared" si="500"/>
        <v>-4.7256811237064993E-4</v>
      </c>
      <c r="AI1475">
        <f t="shared" si="501"/>
        <v>1.2726506571333673</v>
      </c>
      <c r="AJ1475">
        <f t="shared" si="502"/>
        <v>-1.9192477769216735E-2</v>
      </c>
      <c r="AK1475">
        <f t="shared" si="503"/>
        <v>2.0177893546708442E-3</v>
      </c>
      <c r="AL1475">
        <f t="shared" si="504"/>
        <v>7.400504878085557E-3</v>
      </c>
      <c r="AM1475">
        <f t="shared" si="505"/>
        <v>3.7002693269247286E-3</v>
      </c>
      <c r="AN1475" s="80">
        <f t="shared" si="515"/>
        <v>5.5946847242161011E-3</v>
      </c>
      <c r="AO1475" s="80">
        <f t="shared" si="515"/>
        <v>5.5942288779216968E-3</v>
      </c>
      <c r="AP1475" s="80">
        <f t="shared" si="515"/>
        <v>5.5925569914601313E-3</v>
      </c>
      <c r="AQ1475" s="80">
        <f t="shared" si="515"/>
        <v>5.586425090611761E-3</v>
      </c>
      <c r="AR1475" s="80">
        <f t="shared" si="515"/>
        <v>5.5639354025405052E-3</v>
      </c>
      <c r="AS1475" s="80">
        <f t="shared" si="515"/>
        <v>5.4814510416755884E-3</v>
      </c>
      <c r="AT1475" s="80">
        <f t="shared" si="515"/>
        <v>5.1789273836108747E-3</v>
      </c>
      <c r="AU1475" s="80">
        <f t="shared" si="507"/>
        <v>4.0693807318081809E-3</v>
      </c>
      <c r="AV1475" s="80"/>
      <c r="AW1475" s="80"/>
      <c r="AX1475" s="80"/>
      <c r="AY1475" s="80"/>
      <c r="AZ1475" s="80"/>
      <c r="BA1475" s="80"/>
      <c r="BB1475" s="80"/>
      <c r="BC1475" s="80"/>
      <c r="BD1475" s="80"/>
      <c r="BE1475" s="80"/>
      <c r="BF1475" s="80"/>
      <c r="BG1475" s="80"/>
      <c r="BH1475" s="80"/>
      <c r="BI1475" s="80"/>
      <c r="BJ1475" s="80"/>
      <c r="BK1475" s="80"/>
      <c r="BL1475" s="80"/>
    </row>
    <row r="1476" spans="26:64" x14ac:dyDescent="0.2">
      <c r="Z1476">
        <f t="shared" si="498"/>
        <v>0</v>
      </c>
      <c r="AA1476" s="80">
        <f t="shared" si="499"/>
        <v>3.4471155238050962E-3</v>
      </c>
      <c r="AB1476" s="80">
        <f t="shared" si="510"/>
        <v>-9999</v>
      </c>
      <c r="AC1476" s="80">
        <f t="shared" si="512"/>
        <v>0</v>
      </c>
      <c r="AD1476" s="80">
        <f t="shared" si="508"/>
        <v>-9999</v>
      </c>
      <c r="AE1476" s="80">
        <f t="shared" si="513"/>
        <v>0</v>
      </c>
      <c r="AF1476">
        <f t="shared" si="509"/>
        <v>-9999</v>
      </c>
      <c r="AG1476" s="106"/>
      <c r="AH1476">
        <f t="shared" si="500"/>
        <v>-4.7256811237064993E-4</v>
      </c>
      <c r="AI1476">
        <f t="shared" si="501"/>
        <v>1.2726506571333673</v>
      </c>
      <c r="AJ1476">
        <f t="shared" si="502"/>
        <v>-1.9192477769216735E-2</v>
      </c>
      <c r="AK1476">
        <f t="shared" si="503"/>
        <v>2.0177893546708442E-3</v>
      </c>
      <c r="AL1476">
        <f t="shared" si="504"/>
        <v>7.400504878085557E-3</v>
      </c>
      <c r="AM1476">
        <f t="shared" si="505"/>
        <v>3.7002693269247286E-3</v>
      </c>
      <c r="AN1476" s="80">
        <f t="shared" si="515"/>
        <v>5.5946847242161011E-3</v>
      </c>
      <c r="AO1476" s="80">
        <f t="shared" si="515"/>
        <v>5.5942288779216968E-3</v>
      </c>
      <c r="AP1476" s="80">
        <f t="shared" si="515"/>
        <v>5.5925569914601313E-3</v>
      </c>
      <c r="AQ1476" s="80">
        <f t="shared" si="515"/>
        <v>5.586425090611761E-3</v>
      </c>
      <c r="AR1476" s="80">
        <f t="shared" si="515"/>
        <v>5.5639354025405052E-3</v>
      </c>
      <c r="AS1476" s="80">
        <f t="shared" si="515"/>
        <v>5.4814510416755884E-3</v>
      </c>
      <c r="AT1476" s="80">
        <f t="shared" si="515"/>
        <v>5.1789273836108747E-3</v>
      </c>
      <c r="AU1476" s="80">
        <f t="shared" si="507"/>
        <v>4.0693807318081809E-3</v>
      </c>
      <c r="AV1476" s="80"/>
      <c r="AW1476" s="80"/>
      <c r="AX1476" s="80"/>
      <c r="AY1476" s="80"/>
      <c r="AZ1476" s="80"/>
      <c r="BA1476" s="80"/>
      <c r="BB1476" s="80"/>
      <c r="BC1476" s="80"/>
      <c r="BD1476" s="80"/>
      <c r="BE1476" s="80"/>
      <c r="BF1476" s="80"/>
      <c r="BG1476" s="80"/>
      <c r="BH1476" s="80"/>
      <c r="BI1476" s="80"/>
      <c r="BJ1476" s="80"/>
      <c r="BK1476" s="80"/>
      <c r="BL1476" s="80"/>
    </row>
    <row r="1477" spans="26:64" x14ac:dyDescent="0.2">
      <c r="Z1477">
        <f t="shared" si="498"/>
        <v>0</v>
      </c>
      <c r="AA1477" s="80">
        <f t="shared" si="499"/>
        <v>3.4471155238050962E-3</v>
      </c>
      <c r="AB1477" s="80">
        <f t="shared" si="510"/>
        <v>-9999</v>
      </c>
      <c r="AC1477" s="80">
        <f t="shared" si="512"/>
        <v>0</v>
      </c>
      <c r="AD1477" s="80">
        <f t="shared" si="508"/>
        <v>-9999</v>
      </c>
      <c r="AE1477" s="80">
        <f t="shared" si="513"/>
        <v>0</v>
      </c>
      <c r="AF1477">
        <f t="shared" si="509"/>
        <v>-9999</v>
      </c>
      <c r="AG1477" s="106"/>
      <c r="AH1477">
        <f t="shared" si="500"/>
        <v>-4.7256811237064993E-4</v>
      </c>
      <c r="AI1477">
        <f t="shared" si="501"/>
        <v>1.2726506571333673</v>
      </c>
      <c r="AJ1477">
        <f t="shared" si="502"/>
        <v>-1.9192477769216735E-2</v>
      </c>
      <c r="AK1477">
        <f t="shared" si="503"/>
        <v>2.0177893546708442E-3</v>
      </c>
      <c r="AL1477">
        <f t="shared" si="504"/>
        <v>7.400504878085557E-3</v>
      </c>
      <c r="AM1477">
        <f t="shared" si="505"/>
        <v>3.7002693269247286E-3</v>
      </c>
      <c r="AN1477" s="80">
        <f t="shared" si="515"/>
        <v>5.5946847242161011E-3</v>
      </c>
      <c r="AO1477" s="80">
        <f t="shared" si="515"/>
        <v>5.5942288779216968E-3</v>
      </c>
      <c r="AP1477" s="80">
        <f t="shared" si="515"/>
        <v>5.5925569914601313E-3</v>
      </c>
      <c r="AQ1477" s="80">
        <f t="shared" si="515"/>
        <v>5.586425090611761E-3</v>
      </c>
      <c r="AR1477" s="80">
        <f t="shared" si="515"/>
        <v>5.5639354025405052E-3</v>
      </c>
      <c r="AS1477" s="80">
        <f t="shared" si="515"/>
        <v>5.4814510416755884E-3</v>
      </c>
      <c r="AT1477" s="80">
        <f t="shared" si="515"/>
        <v>5.1789273836108747E-3</v>
      </c>
      <c r="AU1477" s="80">
        <f t="shared" si="507"/>
        <v>4.0693807318081809E-3</v>
      </c>
      <c r="AV1477" s="80"/>
    </row>
    <row r="1478" spans="26:64" x14ac:dyDescent="0.2">
      <c r="Z1478">
        <f t="shared" si="498"/>
        <v>0</v>
      </c>
      <c r="AA1478" s="80">
        <f t="shared" si="499"/>
        <v>3.4471155238050962E-3</v>
      </c>
      <c r="AB1478" s="80">
        <f t="shared" si="510"/>
        <v>-9999</v>
      </c>
      <c r="AC1478" s="80">
        <f t="shared" si="512"/>
        <v>0</v>
      </c>
      <c r="AD1478" s="80">
        <f t="shared" si="508"/>
        <v>-9999</v>
      </c>
      <c r="AE1478" s="80">
        <f t="shared" si="513"/>
        <v>0</v>
      </c>
      <c r="AF1478">
        <f t="shared" si="509"/>
        <v>-9999</v>
      </c>
      <c r="AG1478" s="106"/>
      <c r="AH1478">
        <f t="shared" si="500"/>
        <v>-4.7256811237064993E-4</v>
      </c>
      <c r="AI1478">
        <f t="shared" si="501"/>
        <v>1.2726506571333673</v>
      </c>
      <c r="AJ1478">
        <f t="shared" si="502"/>
        <v>-1.9192477769216735E-2</v>
      </c>
      <c r="AK1478">
        <f t="shared" si="503"/>
        <v>2.0177893546708442E-3</v>
      </c>
      <c r="AL1478">
        <f t="shared" si="504"/>
        <v>7.400504878085557E-3</v>
      </c>
      <c r="AM1478">
        <f t="shared" si="505"/>
        <v>3.7002693269247286E-3</v>
      </c>
      <c r="AN1478" s="80">
        <f t="shared" si="515"/>
        <v>5.5946847242161011E-3</v>
      </c>
      <c r="AO1478" s="80">
        <f t="shared" si="515"/>
        <v>5.5942288779216968E-3</v>
      </c>
      <c r="AP1478" s="80">
        <f t="shared" si="515"/>
        <v>5.5925569914601313E-3</v>
      </c>
      <c r="AQ1478" s="80">
        <f t="shared" si="515"/>
        <v>5.586425090611761E-3</v>
      </c>
      <c r="AR1478" s="80">
        <f t="shared" si="515"/>
        <v>5.5639354025405052E-3</v>
      </c>
      <c r="AS1478" s="80">
        <f t="shared" si="515"/>
        <v>5.4814510416755884E-3</v>
      </c>
      <c r="AT1478" s="80">
        <f t="shared" si="515"/>
        <v>5.1789273836108747E-3</v>
      </c>
      <c r="AU1478" s="80">
        <f t="shared" si="507"/>
        <v>4.0693807318081809E-3</v>
      </c>
    </row>
    <row r="1479" spans="26:64" x14ac:dyDescent="0.2">
      <c r="Z1479">
        <f t="shared" si="498"/>
        <v>0</v>
      </c>
      <c r="AA1479" s="80">
        <f t="shared" si="499"/>
        <v>3.4471155238050962E-3</v>
      </c>
      <c r="AB1479" s="80">
        <f t="shared" si="510"/>
        <v>-9999</v>
      </c>
      <c r="AC1479" s="80">
        <f t="shared" si="512"/>
        <v>0</v>
      </c>
      <c r="AD1479" s="80">
        <f t="shared" si="508"/>
        <v>-9999</v>
      </c>
      <c r="AE1479" s="80">
        <f t="shared" si="513"/>
        <v>0</v>
      </c>
      <c r="AF1479">
        <f t="shared" si="509"/>
        <v>-9999</v>
      </c>
      <c r="AG1479" s="106"/>
      <c r="AH1479">
        <f t="shared" si="500"/>
        <v>-4.7256811237064993E-4</v>
      </c>
      <c r="AI1479">
        <f t="shared" si="501"/>
        <v>1.2726506571333673</v>
      </c>
      <c r="AJ1479">
        <f t="shared" si="502"/>
        <v>-1.9192477769216735E-2</v>
      </c>
      <c r="AK1479">
        <f t="shared" si="503"/>
        <v>2.0177893546708442E-3</v>
      </c>
      <c r="AL1479">
        <f t="shared" si="504"/>
        <v>7.400504878085557E-3</v>
      </c>
      <c r="AM1479">
        <f t="shared" si="505"/>
        <v>3.7002693269247286E-3</v>
      </c>
      <c r="AN1479" s="80">
        <f t="shared" si="515"/>
        <v>5.5946847242161011E-3</v>
      </c>
      <c r="AO1479" s="80">
        <f t="shared" si="515"/>
        <v>5.5942288779216968E-3</v>
      </c>
      <c r="AP1479" s="80">
        <f t="shared" si="515"/>
        <v>5.5925569914601313E-3</v>
      </c>
      <c r="AQ1479" s="80">
        <f t="shared" si="515"/>
        <v>5.586425090611761E-3</v>
      </c>
      <c r="AR1479" s="80">
        <f t="shared" si="515"/>
        <v>5.5639354025405052E-3</v>
      </c>
      <c r="AS1479" s="80">
        <f t="shared" si="515"/>
        <v>5.4814510416755884E-3</v>
      </c>
      <c r="AT1479" s="80">
        <f t="shared" si="515"/>
        <v>5.1789273836108747E-3</v>
      </c>
      <c r="AU1479" s="80">
        <f t="shared" si="507"/>
        <v>4.0693807318081809E-3</v>
      </c>
    </row>
    <row r="1480" spans="26:64" x14ac:dyDescent="0.2">
      <c r="Z1480">
        <f t="shared" si="498"/>
        <v>0</v>
      </c>
      <c r="AA1480" s="80">
        <f t="shared" si="499"/>
        <v>3.4471155238050962E-3</v>
      </c>
      <c r="AB1480" s="80">
        <f t="shared" si="510"/>
        <v>-9999</v>
      </c>
      <c r="AC1480" s="80">
        <f t="shared" si="512"/>
        <v>0</v>
      </c>
      <c r="AD1480" s="80">
        <f t="shared" si="508"/>
        <v>-9999</v>
      </c>
      <c r="AE1480" s="80">
        <f t="shared" si="513"/>
        <v>0</v>
      </c>
      <c r="AF1480">
        <f t="shared" si="509"/>
        <v>-9999</v>
      </c>
      <c r="AG1480" s="106"/>
      <c r="AH1480">
        <f t="shared" si="500"/>
        <v>-4.7256811237064993E-4</v>
      </c>
      <c r="AI1480">
        <f t="shared" si="501"/>
        <v>1.2726506571333673</v>
      </c>
      <c r="AJ1480">
        <f t="shared" si="502"/>
        <v>-1.9192477769216735E-2</v>
      </c>
      <c r="AK1480">
        <f t="shared" si="503"/>
        <v>2.0177893546708442E-3</v>
      </c>
      <c r="AL1480">
        <f t="shared" si="504"/>
        <v>7.400504878085557E-3</v>
      </c>
      <c r="AM1480">
        <f t="shared" si="505"/>
        <v>3.7002693269247286E-3</v>
      </c>
      <c r="AN1480" s="80">
        <f t="shared" si="515"/>
        <v>5.5946847242161011E-3</v>
      </c>
      <c r="AO1480" s="80">
        <f t="shared" si="515"/>
        <v>5.5942288779216968E-3</v>
      </c>
      <c r="AP1480" s="80">
        <f t="shared" si="515"/>
        <v>5.5925569914601313E-3</v>
      </c>
      <c r="AQ1480" s="80">
        <f t="shared" si="515"/>
        <v>5.586425090611761E-3</v>
      </c>
      <c r="AR1480" s="80">
        <f t="shared" si="515"/>
        <v>5.5639354025405052E-3</v>
      </c>
      <c r="AS1480" s="80">
        <f t="shared" si="515"/>
        <v>5.4814510416755884E-3</v>
      </c>
      <c r="AT1480" s="80">
        <f t="shared" si="515"/>
        <v>5.1789273836108747E-3</v>
      </c>
      <c r="AU1480" s="80">
        <f t="shared" si="507"/>
        <v>4.0693807318081809E-3</v>
      </c>
      <c r="AV1480" s="80"/>
    </row>
    <row r="1481" spans="26:64" x14ac:dyDescent="0.2">
      <c r="Z1481">
        <f t="shared" si="498"/>
        <v>0</v>
      </c>
      <c r="AA1481" s="80">
        <f t="shared" si="499"/>
        <v>3.4471155238050962E-3</v>
      </c>
      <c r="AB1481" s="80">
        <f t="shared" si="510"/>
        <v>-9999</v>
      </c>
      <c r="AC1481" s="80">
        <f t="shared" si="512"/>
        <v>0</v>
      </c>
      <c r="AD1481" s="80">
        <f t="shared" si="508"/>
        <v>-9999</v>
      </c>
      <c r="AE1481" s="80">
        <f t="shared" si="513"/>
        <v>0</v>
      </c>
      <c r="AF1481">
        <f t="shared" si="509"/>
        <v>-9999</v>
      </c>
      <c r="AG1481" s="106"/>
      <c r="AH1481">
        <f t="shared" si="500"/>
        <v>-4.7256811237064993E-4</v>
      </c>
      <c r="AI1481">
        <f t="shared" si="501"/>
        <v>1.2726506571333673</v>
      </c>
      <c r="AJ1481">
        <f t="shared" si="502"/>
        <v>-1.9192477769216735E-2</v>
      </c>
      <c r="AK1481">
        <f t="shared" si="503"/>
        <v>2.0177893546708442E-3</v>
      </c>
      <c r="AL1481">
        <f t="shared" si="504"/>
        <v>7.400504878085557E-3</v>
      </c>
      <c r="AM1481">
        <f t="shared" si="505"/>
        <v>3.7002693269247286E-3</v>
      </c>
      <c r="AN1481" s="80">
        <f t="shared" si="515"/>
        <v>5.5946847242161011E-3</v>
      </c>
      <c r="AO1481" s="80">
        <f t="shared" si="515"/>
        <v>5.5942288779216968E-3</v>
      </c>
      <c r="AP1481" s="80">
        <f t="shared" si="515"/>
        <v>5.5925569914601313E-3</v>
      </c>
      <c r="AQ1481" s="80">
        <f t="shared" si="515"/>
        <v>5.586425090611761E-3</v>
      </c>
      <c r="AR1481" s="80">
        <f t="shared" si="515"/>
        <v>5.5639354025405052E-3</v>
      </c>
      <c r="AS1481" s="80">
        <f t="shared" si="515"/>
        <v>5.4814510416755884E-3</v>
      </c>
      <c r="AT1481" s="80">
        <f t="shared" si="515"/>
        <v>5.1789273836108747E-3</v>
      </c>
      <c r="AU1481" s="80">
        <f t="shared" si="507"/>
        <v>4.0693807318081809E-3</v>
      </c>
      <c r="AV1481" s="80"/>
      <c r="AW1481" s="80"/>
      <c r="AX1481" s="80"/>
      <c r="AY1481" s="80"/>
      <c r="AZ1481" s="80"/>
      <c r="BA1481" s="80"/>
      <c r="BB1481" s="80"/>
      <c r="BC1481" s="80"/>
      <c r="BD1481" s="80"/>
      <c r="BE1481" s="80"/>
      <c r="BF1481" s="80"/>
      <c r="BG1481" s="80"/>
      <c r="BH1481" s="80"/>
      <c r="BI1481" s="80"/>
      <c r="BJ1481" s="80"/>
      <c r="BK1481" s="80"/>
      <c r="BL1481" s="80"/>
    </row>
    <row r="1482" spans="26:64" x14ac:dyDescent="0.2">
      <c r="Z1482">
        <f t="shared" si="498"/>
        <v>0</v>
      </c>
      <c r="AA1482" s="80">
        <f t="shared" si="499"/>
        <v>3.4471155238050962E-3</v>
      </c>
      <c r="AB1482" s="80">
        <f t="shared" si="510"/>
        <v>-9999</v>
      </c>
      <c r="AC1482" s="80">
        <f t="shared" si="512"/>
        <v>0</v>
      </c>
      <c r="AD1482" s="80">
        <f t="shared" si="508"/>
        <v>-9999</v>
      </c>
      <c r="AE1482" s="80">
        <f t="shared" si="513"/>
        <v>0</v>
      </c>
      <c r="AF1482">
        <f t="shared" si="509"/>
        <v>-9999</v>
      </c>
      <c r="AG1482" s="106"/>
      <c r="AH1482">
        <f t="shared" si="500"/>
        <v>-4.7256811237064993E-4</v>
      </c>
      <c r="AI1482">
        <f t="shared" si="501"/>
        <v>1.2726506571333673</v>
      </c>
      <c r="AJ1482">
        <f t="shared" si="502"/>
        <v>-1.9192477769216735E-2</v>
      </c>
      <c r="AK1482">
        <f t="shared" si="503"/>
        <v>2.0177893546708442E-3</v>
      </c>
      <c r="AL1482">
        <f t="shared" si="504"/>
        <v>7.400504878085557E-3</v>
      </c>
      <c r="AM1482">
        <f t="shared" si="505"/>
        <v>3.7002693269247286E-3</v>
      </c>
      <c r="AN1482" s="80">
        <f t="shared" si="515"/>
        <v>5.5946847242161011E-3</v>
      </c>
      <c r="AO1482" s="80">
        <f t="shared" si="515"/>
        <v>5.5942288779216968E-3</v>
      </c>
      <c r="AP1482" s="80">
        <f t="shared" si="515"/>
        <v>5.5925569914601313E-3</v>
      </c>
      <c r="AQ1482" s="80">
        <f t="shared" si="515"/>
        <v>5.586425090611761E-3</v>
      </c>
      <c r="AR1482" s="80">
        <f t="shared" si="515"/>
        <v>5.5639354025405052E-3</v>
      </c>
      <c r="AS1482" s="80">
        <f t="shared" si="515"/>
        <v>5.4814510416755884E-3</v>
      </c>
      <c r="AT1482" s="80">
        <f t="shared" si="515"/>
        <v>5.1789273836108747E-3</v>
      </c>
      <c r="AU1482" s="80">
        <f t="shared" si="507"/>
        <v>4.0693807318081809E-3</v>
      </c>
      <c r="AV1482" s="80"/>
      <c r="AW1482" s="80"/>
      <c r="AX1482" s="80"/>
      <c r="AY1482" s="80"/>
      <c r="AZ1482" s="80"/>
      <c r="BA1482" s="80"/>
      <c r="BB1482" s="80"/>
      <c r="BC1482" s="80"/>
      <c r="BD1482" s="80"/>
      <c r="BE1482" s="80"/>
      <c r="BF1482" s="80"/>
      <c r="BG1482" s="80"/>
      <c r="BH1482" s="80"/>
      <c r="BI1482" s="80"/>
      <c r="BJ1482" s="80"/>
      <c r="BK1482" s="80"/>
      <c r="BL1482" s="80"/>
    </row>
    <row r="1483" spans="26:64" x14ac:dyDescent="0.2">
      <c r="Z1483">
        <f t="shared" si="498"/>
        <v>0</v>
      </c>
      <c r="AA1483" s="80">
        <f t="shared" si="499"/>
        <v>3.4471155238050962E-3</v>
      </c>
      <c r="AB1483" s="80">
        <f t="shared" si="510"/>
        <v>-9999</v>
      </c>
      <c r="AC1483" s="80">
        <f t="shared" si="512"/>
        <v>0</v>
      </c>
      <c r="AD1483" s="80">
        <f t="shared" si="508"/>
        <v>-9999</v>
      </c>
      <c r="AE1483" s="80">
        <f t="shared" si="513"/>
        <v>0</v>
      </c>
      <c r="AF1483">
        <f t="shared" si="509"/>
        <v>-9999</v>
      </c>
      <c r="AG1483" s="106"/>
      <c r="AH1483">
        <f t="shared" si="500"/>
        <v>-4.7256811237064993E-4</v>
      </c>
      <c r="AI1483">
        <f t="shared" si="501"/>
        <v>1.2726506571333673</v>
      </c>
      <c r="AJ1483">
        <f t="shared" si="502"/>
        <v>-1.9192477769216735E-2</v>
      </c>
      <c r="AK1483">
        <f t="shared" si="503"/>
        <v>2.0177893546708442E-3</v>
      </c>
      <c r="AL1483">
        <f t="shared" si="504"/>
        <v>7.400504878085557E-3</v>
      </c>
      <c r="AM1483">
        <f t="shared" si="505"/>
        <v>3.7002693269247286E-3</v>
      </c>
      <c r="AN1483" s="80">
        <f t="shared" si="515"/>
        <v>5.5946847242161011E-3</v>
      </c>
      <c r="AO1483" s="80">
        <f t="shared" si="515"/>
        <v>5.5942288779216968E-3</v>
      </c>
      <c r="AP1483" s="80">
        <f t="shared" si="515"/>
        <v>5.5925569914601313E-3</v>
      </c>
      <c r="AQ1483" s="80">
        <f t="shared" si="515"/>
        <v>5.586425090611761E-3</v>
      </c>
      <c r="AR1483" s="80">
        <f t="shared" si="515"/>
        <v>5.5639354025405052E-3</v>
      </c>
      <c r="AS1483" s="80">
        <f t="shared" si="515"/>
        <v>5.4814510416755884E-3</v>
      </c>
      <c r="AT1483" s="80">
        <f t="shared" si="515"/>
        <v>5.1789273836108747E-3</v>
      </c>
      <c r="AU1483" s="80">
        <f t="shared" si="507"/>
        <v>4.0693807318081809E-3</v>
      </c>
    </row>
    <row r="1484" spans="26:64" x14ac:dyDescent="0.2">
      <c r="Z1484">
        <f t="shared" si="498"/>
        <v>0</v>
      </c>
      <c r="AA1484" s="80">
        <f t="shared" si="499"/>
        <v>3.4471155238050962E-3</v>
      </c>
      <c r="AB1484" s="80">
        <f t="shared" si="510"/>
        <v>-9999</v>
      </c>
      <c r="AC1484" s="80">
        <f t="shared" si="512"/>
        <v>0</v>
      </c>
      <c r="AD1484" s="80">
        <f t="shared" si="508"/>
        <v>-9999</v>
      </c>
      <c r="AE1484" s="80">
        <f t="shared" si="513"/>
        <v>0</v>
      </c>
      <c r="AF1484">
        <f t="shared" si="509"/>
        <v>-9999</v>
      </c>
      <c r="AG1484" s="106"/>
      <c r="AH1484">
        <f t="shared" si="500"/>
        <v>-4.7256811237064993E-4</v>
      </c>
      <c r="AI1484">
        <f t="shared" si="501"/>
        <v>1.2726506571333673</v>
      </c>
      <c r="AJ1484">
        <f t="shared" si="502"/>
        <v>-1.9192477769216735E-2</v>
      </c>
      <c r="AK1484">
        <f t="shared" si="503"/>
        <v>2.0177893546708442E-3</v>
      </c>
      <c r="AL1484">
        <f t="shared" si="504"/>
        <v>7.400504878085557E-3</v>
      </c>
      <c r="AM1484">
        <f t="shared" si="505"/>
        <v>3.7002693269247286E-3</v>
      </c>
      <c r="AN1484" s="80">
        <f t="shared" si="515"/>
        <v>5.5946847242161011E-3</v>
      </c>
      <c r="AO1484" s="80">
        <f t="shared" si="515"/>
        <v>5.5942288779216968E-3</v>
      </c>
      <c r="AP1484" s="80">
        <f t="shared" si="515"/>
        <v>5.5925569914601313E-3</v>
      </c>
      <c r="AQ1484" s="80">
        <f t="shared" si="515"/>
        <v>5.586425090611761E-3</v>
      </c>
      <c r="AR1484" s="80">
        <f t="shared" si="515"/>
        <v>5.5639354025405052E-3</v>
      </c>
      <c r="AS1484" s="80">
        <f t="shared" si="515"/>
        <v>5.4814510416755884E-3</v>
      </c>
      <c r="AT1484" s="80">
        <f t="shared" si="515"/>
        <v>5.1789273836108747E-3</v>
      </c>
      <c r="AU1484" s="80">
        <f t="shared" si="507"/>
        <v>4.0693807318081809E-3</v>
      </c>
      <c r="AV1484" s="80"/>
      <c r="AX1484" s="80"/>
    </row>
    <row r="1485" spans="26:64" x14ac:dyDescent="0.2">
      <c r="Z1485">
        <f t="shared" si="498"/>
        <v>0</v>
      </c>
      <c r="AA1485" s="80">
        <f t="shared" si="499"/>
        <v>3.4471155238050962E-3</v>
      </c>
      <c r="AB1485" s="80">
        <f t="shared" si="510"/>
        <v>-9999</v>
      </c>
      <c r="AC1485" s="80">
        <f t="shared" si="512"/>
        <v>0</v>
      </c>
      <c r="AD1485" s="80">
        <f t="shared" si="508"/>
        <v>-9999</v>
      </c>
      <c r="AE1485" s="80">
        <f t="shared" si="513"/>
        <v>0</v>
      </c>
      <c r="AF1485">
        <f t="shared" si="509"/>
        <v>-9999</v>
      </c>
      <c r="AG1485" s="106"/>
      <c r="AH1485">
        <f t="shared" si="500"/>
        <v>-4.7256811237064993E-4</v>
      </c>
      <c r="AI1485">
        <f t="shared" si="501"/>
        <v>1.2726506571333673</v>
      </c>
      <c r="AJ1485">
        <f t="shared" si="502"/>
        <v>-1.9192477769216735E-2</v>
      </c>
      <c r="AK1485">
        <f t="shared" si="503"/>
        <v>2.0177893546708442E-3</v>
      </c>
      <c r="AL1485">
        <f t="shared" si="504"/>
        <v>7.400504878085557E-3</v>
      </c>
      <c r="AM1485">
        <f t="shared" si="505"/>
        <v>3.7002693269247286E-3</v>
      </c>
      <c r="AN1485" s="80">
        <f t="shared" si="515"/>
        <v>5.5946847242161011E-3</v>
      </c>
      <c r="AO1485" s="80">
        <f t="shared" si="515"/>
        <v>5.5942288779216968E-3</v>
      </c>
      <c r="AP1485" s="80">
        <f t="shared" si="515"/>
        <v>5.5925569914601313E-3</v>
      </c>
      <c r="AQ1485" s="80">
        <f t="shared" si="515"/>
        <v>5.586425090611761E-3</v>
      </c>
      <c r="AR1485" s="80">
        <f t="shared" si="515"/>
        <v>5.5639354025405052E-3</v>
      </c>
      <c r="AS1485" s="80">
        <f t="shared" si="515"/>
        <v>5.4814510416755884E-3</v>
      </c>
      <c r="AT1485" s="80">
        <f t="shared" si="515"/>
        <v>5.1789273836108747E-3</v>
      </c>
      <c r="AU1485" s="80">
        <f t="shared" si="507"/>
        <v>4.0693807318081809E-3</v>
      </c>
      <c r="AV1485" s="80"/>
    </row>
    <row r="1486" spans="26:64" x14ac:dyDescent="0.2">
      <c r="Z1486">
        <f t="shared" si="498"/>
        <v>0</v>
      </c>
      <c r="AA1486" s="80">
        <f t="shared" si="499"/>
        <v>3.4471155238050962E-3</v>
      </c>
      <c r="AB1486" s="80">
        <f t="shared" si="510"/>
        <v>-9999</v>
      </c>
      <c r="AC1486" s="80">
        <f t="shared" si="512"/>
        <v>0</v>
      </c>
      <c r="AD1486" s="80">
        <f t="shared" si="508"/>
        <v>-9999</v>
      </c>
      <c r="AE1486" s="80">
        <f t="shared" si="513"/>
        <v>0</v>
      </c>
      <c r="AF1486">
        <f t="shared" si="509"/>
        <v>-9999</v>
      </c>
      <c r="AG1486" s="106"/>
      <c r="AH1486">
        <f t="shared" si="500"/>
        <v>-4.7256811237064993E-4</v>
      </c>
      <c r="AI1486">
        <f t="shared" si="501"/>
        <v>1.2726506571333673</v>
      </c>
      <c r="AJ1486">
        <f t="shared" si="502"/>
        <v>-1.9192477769216735E-2</v>
      </c>
      <c r="AK1486">
        <f t="shared" si="503"/>
        <v>2.0177893546708442E-3</v>
      </c>
      <c r="AL1486">
        <f t="shared" si="504"/>
        <v>7.400504878085557E-3</v>
      </c>
      <c r="AM1486">
        <f t="shared" si="505"/>
        <v>3.7002693269247286E-3</v>
      </c>
      <c r="AN1486" s="80">
        <f t="shared" si="515"/>
        <v>5.5946847242161011E-3</v>
      </c>
      <c r="AO1486" s="80">
        <f t="shared" si="515"/>
        <v>5.5942288779216968E-3</v>
      </c>
      <c r="AP1486" s="80">
        <f t="shared" si="515"/>
        <v>5.5925569914601313E-3</v>
      </c>
      <c r="AQ1486" s="80">
        <f t="shared" si="515"/>
        <v>5.586425090611761E-3</v>
      </c>
      <c r="AR1486" s="80">
        <f t="shared" si="515"/>
        <v>5.5639354025405052E-3</v>
      </c>
      <c r="AS1486" s="80">
        <f t="shared" si="515"/>
        <v>5.4814510416755884E-3</v>
      </c>
      <c r="AT1486" s="80">
        <f t="shared" si="515"/>
        <v>5.1789273836108747E-3</v>
      </c>
      <c r="AU1486" s="80">
        <f t="shared" si="507"/>
        <v>4.0693807318081809E-3</v>
      </c>
    </row>
    <row r="1487" spans="26:64" x14ac:dyDescent="0.2">
      <c r="Z1487">
        <f t="shared" si="498"/>
        <v>0</v>
      </c>
      <c r="AA1487" s="80">
        <f t="shared" si="499"/>
        <v>3.4471155238050962E-3</v>
      </c>
      <c r="AB1487" s="80">
        <f t="shared" si="510"/>
        <v>-9999</v>
      </c>
      <c r="AC1487" s="80">
        <f t="shared" si="512"/>
        <v>0</v>
      </c>
      <c r="AD1487" s="80">
        <f t="shared" si="508"/>
        <v>-9999</v>
      </c>
      <c r="AE1487" s="80">
        <f t="shared" si="513"/>
        <v>0</v>
      </c>
      <c r="AF1487">
        <f t="shared" si="509"/>
        <v>-9999</v>
      </c>
      <c r="AG1487" s="106"/>
      <c r="AH1487">
        <f t="shared" si="500"/>
        <v>-4.7256811237064993E-4</v>
      </c>
      <c r="AI1487">
        <f t="shared" si="501"/>
        <v>1.2726506571333673</v>
      </c>
      <c r="AJ1487">
        <f t="shared" si="502"/>
        <v>-1.9192477769216735E-2</v>
      </c>
      <c r="AK1487">
        <f t="shared" si="503"/>
        <v>2.0177893546708442E-3</v>
      </c>
      <c r="AL1487">
        <f t="shared" si="504"/>
        <v>7.400504878085557E-3</v>
      </c>
      <c r="AM1487">
        <f t="shared" si="505"/>
        <v>3.7002693269247286E-3</v>
      </c>
      <c r="AN1487" s="80">
        <f t="shared" si="515"/>
        <v>5.5946847242161011E-3</v>
      </c>
      <c r="AO1487" s="80">
        <f t="shared" si="515"/>
        <v>5.5942288779216968E-3</v>
      </c>
      <c r="AP1487" s="80">
        <f t="shared" si="515"/>
        <v>5.5925569914601313E-3</v>
      </c>
      <c r="AQ1487" s="80">
        <f t="shared" si="515"/>
        <v>5.586425090611761E-3</v>
      </c>
      <c r="AR1487" s="80">
        <f t="shared" si="515"/>
        <v>5.5639354025405052E-3</v>
      </c>
      <c r="AS1487" s="80">
        <f t="shared" si="515"/>
        <v>5.4814510416755884E-3</v>
      </c>
      <c r="AT1487" s="80">
        <f t="shared" si="515"/>
        <v>5.1789273836108747E-3</v>
      </c>
      <c r="AU1487" s="80">
        <f t="shared" si="507"/>
        <v>4.0693807318081809E-3</v>
      </c>
    </row>
    <row r="1488" spans="26:64" x14ac:dyDescent="0.2">
      <c r="Z1488">
        <f t="shared" si="498"/>
        <v>0</v>
      </c>
      <c r="AA1488" s="80">
        <f t="shared" si="499"/>
        <v>3.4471155238050962E-3</v>
      </c>
      <c r="AB1488" s="80">
        <f t="shared" si="510"/>
        <v>-9999</v>
      </c>
      <c r="AC1488" s="80">
        <f t="shared" si="512"/>
        <v>0</v>
      </c>
      <c r="AD1488" s="80">
        <f t="shared" si="508"/>
        <v>-9999</v>
      </c>
      <c r="AE1488" s="80">
        <f t="shared" si="513"/>
        <v>0</v>
      </c>
      <c r="AF1488">
        <f t="shared" si="509"/>
        <v>-9999</v>
      </c>
      <c r="AG1488" s="106"/>
      <c r="AH1488">
        <f t="shared" si="500"/>
        <v>-4.7256811237064993E-4</v>
      </c>
      <c r="AI1488">
        <f t="shared" si="501"/>
        <v>1.2726506571333673</v>
      </c>
      <c r="AJ1488">
        <f t="shared" si="502"/>
        <v>-1.9192477769216735E-2</v>
      </c>
      <c r="AK1488">
        <f t="shared" si="503"/>
        <v>2.0177893546708442E-3</v>
      </c>
      <c r="AL1488">
        <f t="shared" si="504"/>
        <v>7.400504878085557E-3</v>
      </c>
      <c r="AM1488">
        <f t="shared" si="505"/>
        <v>3.7002693269247286E-3</v>
      </c>
      <c r="AN1488" s="80">
        <f t="shared" si="515"/>
        <v>5.5946847242161011E-3</v>
      </c>
      <c r="AO1488" s="80">
        <f t="shared" si="515"/>
        <v>5.5942288779216968E-3</v>
      </c>
      <c r="AP1488" s="80">
        <f t="shared" si="515"/>
        <v>5.5925569914601313E-3</v>
      </c>
      <c r="AQ1488" s="80">
        <f t="shared" si="515"/>
        <v>5.586425090611761E-3</v>
      </c>
      <c r="AR1488" s="80">
        <f t="shared" si="515"/>
        <v>5.5639354025405052E-3</v>
      </c>
      <c r="AS1488" s="80">
        <f t="shared" si="515"/>
        <v>5.4814510416755884E-3</v>
      </c>
      <c r="AT1488" s="80">
        <f t="shared" si="515"/>
        <v>5.1789273836108747E-3</v>
      </c>
      <c r="AU1488" s="80">
        <f t="shared" si="507"/>
        <v>4.0693807318081809E-3</v>
      </c>
    </row>
    <row r="1489" spans="26:64" x14ac:dyDescent="0.2">
      <c r="Z1489">
        <f t="shared" ref="Z1489:Z1552" si="516">F1489</f>
        <v>0</v>
      </c>
      <c r="AA1489" s="80">
        <f t="shared" ref="AA1489:AA1552" si="517">AB$3+AB$4*Z1489+AB$5*Z1489^2+AH1489</f>
        <v>3.4471155238050962E-3</v>
      </c>
      <c r="AB1489" s="80">
        <f t="shared" si="510"/>
        <v>-9999</v>
      </c>
      <c r="AC1489" s="80">
        <f t="shared" si="512"/>
        <v>0</v>
      </c>
      <c r="AD1489" s="80">
        <f t="shared" si="508"/>
        <v>-9999</v>
      </c>
      <c r="AE1489" s="80">
        <f t="shared" si="513"/>
        <v>0</v>
      </c>
      <c r="AF1489">
        <f t="shared" si="509"/>
        <v>-9999</v>
      </c>
      <c r="AG1489" s="106"/>
      <c r="AH1489">
        <f t="shared" ref="AH1489:AH1552" si="518">$AB$6*($AB$11/AI1489*AJ1489+$AB$12)</f>
        <v>-4.7256811237064993E-4</v>
      </c>
      <c r="AI1489">
        <f t="shared" ref="AI1489:AI1552" si="519">1+$AB$7*COS(AL1489)</f>
        <v>1.2726506571333673</v>
      </c>
      <c r="AJ1489">
        <f t="shared" ref="AJ1489:AJ1552" si="520">SIN(AL1489+RADIANS($AB$9))</f>
        <v>-1.9192477769216735E-2</v>
      </c>
      <c r="AK1489">
        <f t="shared" ref="AK1489:AK1552" si="521">$AB$7*SIN(AL1489)</f>
        <v>2.0177893546708442E-3</v>
      </c>
      <c r="AL1489">
        <f t="shared" ref="AL1489:AL1552" si="522">2*ATAN(AM1489)</f>
        <v>7.400504878085557E-3</v>
      </c>
      <c r="AM1489">
        <f t="shared" ref="AM1489:AM1552" si="523">SQRT((1+$AB$7)/(1-$AB$7))*TAN(AN1489/2)</f>
        <v>3.7002693269247286E-3</v>
      </c>
      <c r="AN1489" s="80">
        <f t="shared" ref="AN1489:AT1504" si="524">$AU1489+$AB$7*SIN(AO1489)</f>
        <v>5.5946847242161011E-3</v>
      </c>
      <c r="AO1489" s="80">
        <f t="shared" si="524"/>
        <v>5.5942288779216968E-3</v>
      </c>
      <c r="AP1489" s="80">
        <f t="shared" si="524"/>
        <v>5.5925569914601313E-3</v>
      </c>
      <c r="AQ1489" s="80">
        <f t="shared" si="524"/>
        <v>5.586425090611761E-3</v>
      </c>
      <c r="AR1489" s="80">
        <f t="shared" si="524"/>
        <v>5.5639354025405052E-3</v>
      </c>
      <c r="AS1489" s="80">
        <f t="shared" si="524"/>
        <v>5.4814510416755884E-3</v>
      </c>
      <c r="AT1489" s="80">
        <f t="shared" si="524"/>
        <v>5.1789273836108747E-3</v>
      </c>
      <c r="AU1489" s="80">
        <f t="shared" ref="AU1489:AU1552" si="525">RADIANS($AB$9)+$AB$18*(F1489-AB$15)</f>
        <v>4.0693807318081809E-3</v>
      </c>
    </row>
    <row r="1490" spans="26:64" x14ac:dyDescent="0.2">
      <c r="Z1490">
        <f t="shared" si="516"/>
        <v>0</v>
      </c>
      <c r="AA1490" s="80">
        <f t="shared" si="517"/>
        <v>3.4471155238050962E-3</v>
      </c>
      <c r="AB1490" s="80">
        <f t="shared" si="510"/>
        <v>-9999</v>
      </c>
      <c r="AC1490" s="80">
        <f t="shared" si="512"/>
        <v>0</v>
      </c>
      <c r="AD1490" s="80">
        <f t="shared" ref="AD1490:AD1553" si="526">IF(S1490&lt;&gt;0,G1490-AA1490, -9999)</f>
        <v>-9999</v>
      </c>
      <c r="AE1490" s="80">
        <f t="shared" si="513"/>
        <v>0</v>
      </c>
      <c r="AF1490">
        <f t="shared" ref="AF1490:AF1553" si="527">IF(S1490&lt;&gt;0,G1490-P1490, -9999)</f>
        <v>-9999</v>
      </c>
      <c r="AG1490" s="106"/>
      <c r="AH1490">
        <f t="shared" si="518"/>
        <v>-4.7256811237064993E-4</v>
      </c>
      <c r="AI1490">
        <f t="shared" si="519"/>
        <v>1.2726506571333673</v>
      </c>
      <c r="AJ1490">
        <f t="shared" si="520"/>
        <v>-1.9192477769216735E-2</v>
      </c>
      <c r="AK1490">
        <f t="shared" si="521"/>
        <v>2.0177893546708442E-3</v>
      </c>
      <c r="AL1490">
        <f t="shared" si="522"/>
        <v>7.400504878085557E-3</v>
      </c>
      <c r="AM1490">
        <f t="shared" si="523"/>
        <v>3.7002693269247286E-3</v>
      </c>
      <c r="AN1490" s="80">
        <f t="shared" si="524"/>
        <v>5.5946847242161011E-3</v>
      </c>
      <c r="AO1490" s="80">
        <f t="shared" si="524"/>
        <v>5.5942288779216968E-3</v>
      </c>
      <c r="AP1490" s="80">
        <f t="shared" si="524"/>
        <v>5.5925569914601313E-3</v>
      </c>
      <c r="AQ1490" s="80">
        <f t="shared" si="524"/>
        <v>5.586425090611761E-3</v>
      </c>
      <c r="AR1490" s="80">
        <f t="shared" si="524"/>
        <v>5.5639354025405052E-3</v>
      </c>
      <c r="AS1490" s="80">
        <f t="shared" si="524"/>
        <v>5.4814510416755884E-3</v>
      </c>
      <c r="AT1490" s="80">
        <f t="shared" si="524"/>
        <v>5.1789273836108747E-3</v>
      </c>
      <c r="AU1490" s="80">
        <f t="shared" si="525"/>
        <v>4.0693807318081809E-3</v>
      </c>
      <c r="AV1490" s="80"/>
      <c r="AW1490" s="80"/>
      <c r="AX1490" s="80"/>
      <c r="AY1490" s="80"/>
      <c r="AZ1490" s="80"/>
      <c r="BA1490" s="80"/>
      <c r="BB1490" s="80"/>
      <c r="BC1490" s="80"/>
      <c r="BD1490" s="80"/>
      <c r="BE1490" s="80"/>
      <c r="BF1490" s="80"/>
      <c r="BG1490" s="80"/>
      <c r="BH1490" s="80"/>
      <c r="BI1490" s="80"/>
      <c r="BJ1490" s="80"/>
      <c r="BK1490" s="80"/>
      <c r="BL1490" s="80"/>
    </row>
    <row r="1491" spans="26:64" x14ac:dyDescent="0.2">
      <c r="Z1491">
        <f t="shared" si="516"/>
        <v>0</v>
      </c>
      <c r="AA1491" s="80">
        <f t="shared" si="517"/>
        <v>3.4471155238050962E-3</v>
      </c>
      <c r="AB1491" s="80">
        <f t="shared" si="510"/>
        <v>-9999</v>
      </c>
      <c r="AC1491" s="80">
        <f t="shared" si="512"/>
        <v>0</v>
      </c>
      <c r="AD1491" s="80">
        <f t="shared" si="526"/>
        <v>-9999</v>
      </c>
      <c r="AE1491" s="80">
        <f t="shared" si="513"/>
        <v>0</v>
      </c>
      <c r="AF1491">
        <f t="shared" si="527"/>
        <v>-9999</v>
      </c>
      <c r="AG1491" s="106"/>
      <c r="AH1491">
        <f t="shared" si="518"/>
        <v>-4.7256811237064993E-4</v>
      </c>
      <c r="AI1491">
        <f t="shared" si="519"/>
        <v>1.2726506571333673</v>
      </c>
      <c r="AJ1491">
        <f t="shared" si="520"/>
        <v>-1.9192477769216735E-2</v>
      </c>
      <c r="AK1491">
        <f t="shared" si="521"/>
        <v>2.0177893546708442E-3</v>
      </c>
      <c r="AL1491">
        <f t="shared" si="522"/>
        <v>7.400504878085557E-3</v>
      </c>
      <c r="AM1491">
        <f t="shared" si="523"/>
        <v>3.7002693269247286E-3</v>
      </c>
      <c r="AN1491" s="80">
        <f t="shared" si="524"/>
        <v>5.5946847242161011E-3</v>
      </c>
      <c r="AO1491" s="80">
        <f t="shared" si="524"/>
        <v>5.5942288779216968E-3</v>
      </c>
      <c r="AP1491" s="80">
        <f t="shared" si="524"/>
        <v>5.5925569914601313E-3</v>
      </c>
      <c r="AQ1491" s="80">
        <f t="shared" si="524"/>
        <v>5.586425090611761E-3</v>
      </c>
      <c r="AR1491" s="80">
        <f t="shared" si="524"/>
        <v>5.5639354025405052E-3</v>
      </c>
      <c r="AS1491" s="80">
        <f t="shared" si="524"/>
        <v>5.4814510416755884E-3</v>
      </c>
      <c r="AT1491" s="80">
        <f t="shared" si="524"/>
        <v>5.1789273836108747E-3</v>
      </c>
      <c r="AU1491" s="80">
        <f t="shared" si="525"/>
        <v>4.0693807318081809E-3</v>
      </c>
    </row>
    <row r="1492" spans="26:64" x14ac:dyDescent="0.2">
      <c r="Z1492">
        <f t="shared" si="516"/>
        <v>0</v>
      </c>
      <c r="AA1492" s="80">
        <f t="shared" si="517"/>
        <v>3.4471155238050962E-3</v>
      </c>
      <c r="AB1492" s="80">
        <f t="shared" si="510"/>
        <v>-9999</v>
      </c>
      <c r="AC1492" s="80">
        <f t="shared" si="512"/>
        <v>0</v>
      </c>
      <c r="AD1492" s="80">
        <f t="shared" si="526"/>
        <v>-9999</v>
      </c>
      <c r="AE1492" s="80">
        <f t="shared" si="513"/>
        <v>0</v>
      </c>
      <c r="AF1492">
        <f t="shared" si="527"/>
        <v>-9999</v>
      </c>
      <c r="AG1492" s="106"/>
      <c r="AH1492">
        <f t="shared" si="518"/>
        <v>-4.7256811237064993E-4</v>
      </c>
      <c r="AI1492">
        <f t="shared" si="519"/>
        <v>1.2726506571333673</v>
      </c>
      <c r="AJ1492">
        <f t="shared" si="520"/>
        <v>-1.9192477769216735E-2</v>
      </c>
      <c r="AK1492">
        <f t="shared" si="521"/>
        <v>2.0177893546708442E-3</v>
      </c>
      <c r="AL1492">
        <f t="shared" si="522"/>
        <v>7.400504878085557E-3</v>
      </c>
      <c r="AM1492">
        <f t="shared" si="523"/>
        <v>3.7002693269247286E-3</v>
      </c>
      <c r="AN1492" s="80">
        <f t="shared" si="524"/>
        <v>5.5946847242161011E-3</v>
      </c>
      <c r="AO1492" s="80">
        <f t="shared" si="524"/>
        <v>5.5942288779216968E-3</v>
      </c>
      <c r="AP1492" s="80">
        <f t="shared" si="524"/>
        <v>5.5925569914601313E-3</v>
      </c>
      <c r="AQ1492" s="80">
        <f t="shared" si="524"/>
        <v>5.586425090611761E-3</v>
      </c>
      <c r="AR1492" s="80">
        <f t="shared" si="524"/>
        <v>5.5639354025405052E-3</v>
      </c>
      <c r="AS1492" s="80">
        <f t="shared" si="524"/>
        <v>5.4814510416755884E-3</v>
      </c>
      <c r="AT1492" s="80">
        <f t="shared" si="524"/>
        <v>5.1789273836108747E-3</v>
      </c>
      <c r="AU1492" s="80">
        <f t="shared" si="525"/>
        <v>4.0693807318081809E-3</v>
      </c>
      <c r="AV1492" s="80"/>
      <c r="AW1492" s="80"/>
      <c r="AX1492" s="80"/>
      <c r="AY1492" s="80"/>
      <c r="AZ1492" s="80"/>
      <c r="BA1492" s="80"/>
      <c r="BB1492" s="80"/>
      <c r="BC1492" s="80"/>
      <c r="BD1492" s="80"/>
      <c r="BE1492" s="80"/>
      <c r="BF1492" s="80"/>
      <c r="BG1492" s="80"/>
      <c r="BH1492" s="80"/>
      <c r="BI1492" s="80"/>
      <c r="BJ1492" s="80"/>
      <c r="BK1492" s="80"/>
      <c r="BL1492" s="80"/>
    </row>
    <row r="1493" spans="26:64" x14ac:dyDescent="0.2">
      <c r="Z1493">
        <f t="shared" si="516"/>
        <v>0</v>
      </c>
      <c r="AA1493" s="80">
        <f t="shared" si="517"/>
        <v>3.4471155238050962E-3</v>
      </c>
      <c r="AB1493" s="80">
        <f t="shared" si="510"/>
        <v>-9999</v>
      </c>
      <c r="AC1493" s="80">
        <f t="shared" si="512"/>
        <v>0</v>
      </c>
      <c r="AD1493" s="80">
        <f t="shared" si="526"/>
        <v>-9999</v>
      </c>
      <c r="AE1493" s="80">
        <f t="shared" si="513"/>
        <v>0</v>
      </c>
      <c r="AF1493">
        <f t="shared" si="527"/>
        <v>-9999</v>
      </c>
      <c r="AG1493" s="106"/>
      <c r="AH1493">
        <f t="shared" si="518"/>
        <v>-4.7256811237064993E-4</v>
      </c>
      <c r="AI1493">
        <f t="shared" si="519"/>
        <v>1.2726506571333673</v>
      </c>
      <c r="AJ1493">
        <f t="shared" si="520"/>
        <v>-1.9192477769216735E-2</v>
      </c>
      <c r="AK1493">
        <f t="shared" si="521"/>
        <v>2.0177893546708442E-3</v>
      </c>
      <c r="AL1493">
        <f t="shared" si="522"/>
        <v>7.400504878085557E-3</v>
      </c>
      <c r="AM1493">
        <f t="shared" si="523"/>
        <v>3.7002693269247286E-3</v>
      </c>
      <c r="AN1493" s="80">
        <f t="shared" si="524"/>
        <v>5.5946847242161011E-3</v>
      </c>
      <c r="AO1493" s="80">
        <f t="shared" si="524"/>
        <v>5.5942288779216968E-3</v>
      </c>
      <c r="AP1493" s="80">
        <f t="shared" si="524"/>
        <v>5.5925569914601313E-3</v>
      </c>
      <c r="AQ1493" s="80">
        <f t="shared" si="524"/>
        <v>5.586425090611761E-3</v>
      </c>
      <c r="AR1493" s="80">
        <f t="shared" si="524"/>
        <v>5.5639354025405052E-3</v>
      </c>
      <c r="AS1493" s="80">
        <f t="shared" si="524"/>
        <v>5.4814510416755884E-3</v>
      </c>
      <c r="AT1493" s="80">
        <f t="shared" si="524"/>
        <v>5.1789273836108747E-3</v>
      </c>
      <c r="AU1493" s="80">
        <f t="shared" si="525"/>
        <v>4.0693807318081809E-3</v>
      </c>
      <c r="AV1493" s="80"/>
      <c r="AX1493" s="80"/>
    </row>
    <row r="1494" spans="26:64" x14ac:dyDescent="0.2">
      <c r="Z1494">
        <f t="shared" si="516"/>
        <v>0</v>
      </c>
      <c r="AA1494" s="80">
        <f t="shared" si="517"/>
        <v>3.4471155238050962E-3</v>
      </c>
      <c r="AB1494" s="80">
        <f t="shared" si="510"/>
        <v>-9999</v>
      </c>
      <c r="AC1494" s="80">
        <f t="shared" si="512"/>
        <v>0</v>
      </c>
      <c r="AD1494" s="80">
        <f t="shared" si="526"/>
        <v>-9999</v>
      </c>
      <c r="AE1494" s="80">
        <f t="shared" si="513"/>
        <v>0</v>
      </c>
      <c r="AF1494">
        <f t="shared" si="527"/>
        <v>-9999</v>
      </c>
      <c r="AG1494" s="106"/>
      <c r="AH1494">
        <f t="shared" si="518"/>
        <v>-4.7256811237064993E-4</v>
      </c>
      <c r="AI1494">
        <f t="shared" si="519"/>
        <v>1.2726506571333673</v>
      </c>
      <c r="AJ1494">
        <f t="shared" si="520"/>
        <v>-1.9192477769216735E-2</v>
      </c>
      <c r="AK1494">
        <f t="shared" si="521"/>
        <v>2.0177893546708442E-3</v>
      </c>
      <c r="AL1494">
        <f t="shared" si="522"/>
        <v>7.400504878085557E-3</v>
      </c>
      <c r="AM1494">
        <f t="shared" si="523"/>
        <v>3.7002693269247286E-3</v>
      </c>
      <c r="AN1494" s="80">
        <f t="shared" si="524"/>
        <v>5.5946847242161011E-3</v>
      </c>
      <c r="AO1494" s="80">
        <f t="shared" si="524"/>
        <v>5.5942288779216968E-3</v>
      </c>
      <c r="AP1494" s="80">
        <f t="shared" si="524"/>
        <v>5.5925569914601313E-3</v>
      </c>
      <c r="AQ1494" s="80">
        <f t="shared" si="524"/>
        <v>5.586425090611761E-3</v>
      </c>
      <c r="AR1494" s="80">
        <f t="shared" si="524"/>
        <v>5.5639354025405052E-3</v>
      </c>
      <c r="AS1494" s="80">
        <f t="shared" si="524"/>
        <v>5.4814510416755884E-3</v>
      </c>
      <c r="AT1494" s="80">
        <f t="shared" si="524"/>
        <v>5.1789273836108747E-3</v>
      </c>
      <c r="AU1494" s="80">
        <f t="shared" si="525"/>
        <v>4.0693807318081809E-3</v>
      </c>
      <c r="AV1494" s="80"/>
    </row>
    <row r="1495" spans="26:64" x14ac:dyDescent="0.2">
      <c r="Z1495">
        <f t="shared" si="516"/>
        <v>0</v>
      </c>
      <c r="AA1495" s="80">
        <f t="shared" si="517"/>
        <v>3.4471155238050962E-3</v>
      </c>
      <c r="AB1495" s="80">
        <f t="shared" si="510"/>
        <v>-9999</v>
      </c>
      <c r="AC1495" s="80">
        <f t="shared" si="512"/>
        <v>0</v>
      </c>
      <c r="AD1495" s="80">
        <f t="shared" si="526"/>
        <v>-9999</v>
      </c>
      <c r="AE1495" s="80">
        <f t="shared" si="513"/>
        <v>0</v>
      </c>
      <c r="AF1495">
        <f t="shared" si="527"/>
        <v>-9999</v>
      </c>
      <c r="AG1495" s="106"/>
      <c r="AH1495">
        <f t="shared" si="518"/>
        <v>-4.7256811237064993E-4</v>
      </c>
      <c r="AI1495">
        <f t="shared" si="519"/>
        <v>1.2726506571333673</v>
      </c>
      <c r="AJ1495">
        <f t="shared" si="520"/>
        <v>-1.9192477769216735E-2</v>
      </c>
      <c r="AK1495">
        <f t="shared" si="521"/>
        <v>2.0177893546708442E-3</v>
      </c>
      <c r="AL1495">
        <f t="shared" si="522"/>
        <v>7.400504878085557E-3</v>
      </c>
      <c r="AM1495">
        <f t="shared" si="523"/>
        <v>3.7002693269247286E-3</v>
      </c>
      <c r="AN1495" s="80">
        <f t="shared" si="524"/>
        <v>5.5946847242161011E-3</v>
      </c>
      <c r="AO1495" s="80">
        <f t="shared" si="524"/>
        <v>5.5942288779216968E-3</v>
      </c>
      <c r="AP1495" s="80">
        <f t="shared" si="524"/>
        <v>5.5925569914601313E-3</v>
      </c>
      <c r="AQ1495" s="80">
        <f t="shared" si="524"/>
        <v>5.586425090611761E-3</v>
      </c>
      <c r="AR1495" s="80">
        <f t="shared" si="524"/>
        <v>5.5639354025405052E-3</v>
      </c>
      <c r="AS1495" s="80">
        <f t="shared" si="524"/>
        <v>5.4814510416755884E-3</v>
      </c>
      <c r="AT1495" s="80">
        <f t="shared" si="524"/>
        <v>5.1789273836108747E-3</v>
      </c>
      <c r="AU1495" s="80">
        <f t="shared" si="525"/>
        <v>4.0693807318081809E-3</v>
      </c>
      <c r="AV1495" s="80"/>
    </row>
    <row r="1496" spans="26:64" x14ac:dyDescent="0.2">
      <c r="Z1496">
        <f t="shared" si="516"/>
        <v>0</v>
      </c>
      <c r="AA1496" s="80">
        <f t="shared" si="517"/>
        <v>3.4471155238050962E-3</v>
      </c>
      <c r="AB1496" s="80">
        <f t="shared" si="510"/>
        <v>-9999</v>
      </c>
      <c r="AC1496" s="80">
        <f t="shared" si="512"/>
        <v>0</v>
      </c>
      <c r="AD1496" s="80">
        <f t="shared" si="526"/>
        <v>-9999</v>
      </c>
      <c r="AE1496" s="80">
        <f t="shared" si="513"/>
        <v>0</v>
      </c>
      <c r="AF1496">
        <f t="shared" si="527"/>
        <v>-9999</v>
      </c>
      <c r="AG1496" s="106"/>
      <c r="AH1496">
        <f t="shared" si="518"/>
        <v>-4.7256811237064993E-4</v>
      </c>
      <c r="AI1496">
        <f t="shared" si="519"/>
        <v>1.2726506571333673</v>
      </c>
      <c r="AJ1496">
        <f t="shared" si="520"/>
        <v>-1.9192477769216735E-2</v>
      </c>
      <c r="AK1496">
        <f t="shared" si="521"/>
        <v>2.0177893546708442E-3</v>
      </c>
      <c r="AL1496">
        <f t="shared" si="522"/>
        <v>7.400504878085557E-3</v>
      </c>
      <c r="AM1496">
        <f t="shared" si="523"/>
        <v>3.7002693269247286E-3</v>
      </c>
      <c r="AN1496" s="80">
        <f t="shared" si="524"/>
        <v>5.5946847242161011E-3</v>
      </c>
      <c r="AO1496" s="80">
        <f t="shared" si="524"/>
        <v>5.5942288779216968E-3</v>
      </c>
      <c r="AP1496" s="80">
        <f t="shared" si="524"/>
        <v>5.5925569914601313E-3</v>
      </c>
      <c r="AQ1496" s="80">
        <f t="shared" si="524"/>
        <v>5.586425090611761E-3</v>
      </c>
      <c r="AR1496" s="80">
        <f t="shared" si="524"/>
        <v>5.5639354025405052E-3</v>
      </c>
      <c r="AS1496" s="80">
        <f t="shared" si="524"/>
        <v>5.4814510416755884E-3</v>
      </c>
      <c r="AT1496" s="80">
        <f t="shared" si="524"/>
        <v>5.1789273836108747E-3</v>
      </c>
      <c r="AU1496" s="80">
        <f t="shared" si="525"/>
        <v>4.0693807318081809E-3</v>
      </c>
      <c r="AV1496" s="80"/>
      <c r="AX1496" s="80"/>
    </row>
    <row r="1497" spans="26:64" x14ac:dyDescent="0.2">
      <c r="Z1497">
        <f t="shared" si="516"/>
        <v>0</v>
      </c>
      <c r="AA1497" s="80">
        <f t="shared" si="517"/>
        <v>3.4471155238050962E-3</v>
      </c>
      <c r="AB1497" s="80">
        <f t="shared" ref="AB1497:AB1560" si="528">IF(S1497&lt;&gt;0,G1497-AH1497, -9999)</f>
        <v>-9999</v>
      </c>
      <c r="AC1497" s="80">
        <f t="shared" si="512"/>
        <v>0</v>
      </c>
      <c r="AD1497" s="80">
        <f t="shared" si="526"/>
        <v>-9999</v>
      </c>
      <c r="AE1497" s="80">
        <f t="shared" si="513"/>
        <v>0</v>
      </c>
      <c r="AF1497">
        <f t="shared" si="527"/>
        <v>-9999</v>
      </c>
      <c r="AG1497" s="106"/>
      <c r="AH1497">
        <f t="shared" si="518"/>
        <v>-4.7256811237064993E-4</v>
      </c>
      <c r="AI1497">
        <f t="shared" si="519"/>
        <v>1.2726506571333673</v>
      </c>
      <c r="AJ1497">
        <f t="shared" si="520"/>
        <v>-1.9192477769216735E-2</v>
      </c>
      <c r="AK1497">
        <f t="shared" si="521"/>
        <v>2.0177893546708442E-3</v>
      </c>
      <c r="AL1497">
        <f t="shared" si="522"/>
        <v>7.400504878085557E-3</v>
      </c>
      <c r="AM1497">
        <f t="shared" si="523"/>
        <v>3.7002693269247286E-3</v>
      </c>
      <c r="AN1497" s="80">
        <f t="shared" si="524"/>
        <v>5.5946847242161011E-3</v>
      </c>
      <c r="AO1497" s="80">
        <f t="shared" si="524"/>
        <v>5.5942288779216968E-3</v>
      </c>
      <c r="AP1497" s="80">
        <f t="shared" si="524"/>
        <v>5.5925569914601313E-3</v>
      </c>
      <c r="AQ1497" s="80">
        <f t="shared" si="524"/>
        <v>5.586425090611761E-3</v>
      </c>
      <c r="AR1497" s="80">
        <f t="shared" si="524"/>
        <v>5.5639354025405052E-3</v>
      </c>
      <c r="AS1497" s="80">
        <f t="shared" si="524"/>
        <v>5.4814510416755884E-3</v>
      </c>
      <c r="AT1497" s="80">
        <f t="shared" si="524"/>
        <v>5.1789273836108747E-3</v>
      </c>
      <c r="AU1497" s="80">
        <f t="shared" si="525"/>
        <v>4.0693807318081809E-3</v>
      </c>
      <c r="AV1497" s="80"/>
      <c r="AW1497" s="80"/>
      <c r="AX1497" s="80"/>
      <c r="AY1497" s="80"/>
      <c r="AZ1497" s="80"/>
      <c r="BA1497" s="80"/>
      <c r="BB1497" s="80"/>
      <c r="BC1497" s="80"/>
      <c r="BD1497" s="80"/>
      <c r="BE1497" s="80"/>
      <c r="BF1497" s="80"/>
      <c r="BG1497" s="80"/>
      <c r="BH1497" s="80"/>
      <c r="BI1497" s="80"/>
      <c r="BJ1497" s="80"/>
      <c r="BK1497" s="80"/>
      <c r="BL1497" s="80"/>
    </row>
    <row r="1498" spans="26:64" x14ac:dyDescent="0.2">
      <c r="Z1498">
        <f t="shared" si="516"/>
        <v>0</v>
      </c>
      <c r="AA1498" s="80">
        <f t="shared" si="517"/>
        <v>3.4471155238050962E-3</v>
      </c>
      <c r="AB1498" s="80">
        <f t="shared" si="528"/>
        <v>-9999</v>
      </c>
      <c r="AC1498" s="80">
        <f t="shared" si="512"/>
        <v>0</v>
      </c>
      <c r="AD1498" s="80">
        <f t="shared" si="526"/>
        <v>-9999</v>
      </c>
      <c r="AE1498" s="80">
        <f t="shared" si="513"/>
        <v>0</v>
      </c>
      <c r="AF1498">
        <f t="shared" si="527"/>
        <v>-9999</v>
      </c>
      <c r="AG1498" s="106"/>
      <c r="AH1498">
        <f t="shared" si="518"/>
        <v>-4.7256811237064993E-4</v>
      </c>
      <c r="AI1498">
        <f t="shared" si="519"/>
        <v>1.2726506571333673</v>
      </c>
      <c r="AJ1498">
        <f t="shared" si="520"/>
        <v>-1.9192477769216735E-2</v>
      </c>
      <c r="AK1498">
        <f t="shared" si="521"/>
        <v>2.0177893546708442E-3</v>
      </c>
      <c r="AL1498">
        <f t="shared" si="522"/>
        <v>7.400504878085557E-3</v>
      </c>
      <c r="AM1498">
        <f t="shared" si="523"/>
        <v>3.7002693269247286E-3</v>
      </c>
      <c r="AN1498" s="80">
        <f t="shared" si="524"/>
        <v>5.5946847242161011E-3</v>
      </c>
      <c r="AO1498" s="80">
        <f t="shared" si="524"/>
        <v>5.5942288779216968E-3</v>
      </c>
      <c r="AP1498" s="80">
        <f t="shared" si="524"/>
        <v>5.5925569914601313E-3</v>
      </c>
      <c r="AQ1498" s="80">
        <f t="shared" si="524"/>
        <v>5.586425090611761E-3</v>
      </c>
      <c r="AR1498" s="80">
        <f t="shared" si="524"/>
        <v>5.5639354025405052E-3</v>
      </c>
      <c r="AS1498" s="80">
        <f t="shared" si="524"/>
        <v>5.4814510416755884E-3</v>
      </c>
      <c r="AT1498" s="80">
        <f t="shared" si="524"/>
        <v>5.1789273836108747E-3</v>
      </c>
      <c r="AU1498" s="80">
        <f t="shared" si="525"/>
        <v>4.0693807318081809E-3</v>
      </c>
      <c r="AV1498" s="80"/>
    </row>
    <row r="1499" spans="26:64" x14ac:dyDescent="0.2">
      <c r="Z1499">
        <f t="shared" si="516"/>
        <v>0</v>
      </c>
      <c r="AA1499" s="80">
        <f t="shared" si="517"/>
        <v>3.4471155238050962E-3</v>
      </c>
      <c r="AB1499" s="80">
        <f t="shared" si="528"/>
        <v>-9999</v>
      </c>
      <c r="AC1499" s="80">
        <f t="shared" si="512"/>
        <v>0</v>
      </c>
      <c r="AD1499" s="80">
        <f t="shared" si="526"/>
        <v>-9999</v>
      </c>
      <c r="AE1499" s="80">
        <f t="shared" si="513"/>
        <v>0</v>
      </c>
      <c r="AF1499">
        <f t="shared" si="527"/>
        <v>-9999</v>
      </c>
      <c r="AG1499" s="106"/>
      <c r="AH1499">
        <f t="shared" si="518"/>
        <v>-4.7256811237064993E-4</v>
      </c>
      <c r="AI1499">
        <f t="shared" si="519"/>
        <v>1.2726506571333673</v>
      </c>
      <c r="AJ1499">
        <f t="shared" si="520"/>
        <v>-1.9192477769216735E-2</v>
      </c>
      <c r="AK1499">
        <f t="shared" si="521"/>
        <v>2.0177893546708442E-3</v>
      </c>
      <c r="AL1499">
        <f t="shared" si="522"/>
        <v>7.400504878085557E-3</v>
      </c>
      <c r="AM1499">
        <f t="shared" si="523"/>
        <v>3.7002693269247286E-3</v>
      </c>
      <c r="AN1499" s="80">
        <f t="shared" si="524"/>
        <v>5.5946847242161011E-3</v>
      </c>
      <c r="AO1499" s="80">
        <f t="shared" si="524"/>
        <v>5.5942288779216968E-3</v>
      </c>
      <c r="AP1499" s="80">
        <f t="shared" si="524"/>
        <v>5.5925569914601313E-3</v>
      </c>
      <c r="AQ1499" s="80">
        <f t="shared" si="524"/>
        <v>5.586425090611761E-3</v>
      </c>
      <c r="AR1499" s="80">
        <f t="shared" si="524"/>
        <v>5.5639354025405052E-3</v>
      </c>
      <c r="AS1499" s="80">
        <f t="shared" si="524"/>
        <v>5.4814510416755884E-3</v>
      </c>
      <c r="AT1499" s="80">
        <f t="shared" si="524"/>
        <v>5.1789273836108747E-3</v>
      </c>
      <c r="AU1499" s="80">
        <f t="shared" si="525"/>
        <v>4.0693807318081809E-3</v>
      </c>
      <c r="AV1499" s="80"/>
      <c r="AX1499" s="80"/>
    </row>
    <row r="1500" spans="26:64" x14ac:dyDescent="0.2">
      <c r="Z1500">
        <f t="shared" si="516"/>
        <v>0</v>
      </c>
      <c r="AA1500" s="80">
        <f t="shared" si="517"/>
        <v>3.4471155238050962E-3</v>
      </c>
      <c r="AB1500" s="80">
        <f t="shared" si="528"/>
        <v>-9999</v>
      </c>
      <c r="AC1500" s="80">
        <f t="shared" si="512"/>
        <v>0</v>
      </c>
      <c r="AD1500" s="80">
        <f t="shared" si="526"/>
        <v>-9999</v>
      </c>
      <c r="AE1500" s="80">
        <f t="shared" si="513"/>
        <v>0</v>
      </c>
      <c r="AF1500">
        <f t="shared" si="527"/>
        <v>-9999</v>
      </c>
      <c r="AG1500" s="106"/>
      <c r="AH1500">
        <f t="shared" si="518"/>
        <v>-4.7256811237064993E-4</v>
      </c>
      <c r="AI1500">
        <f t="shared" si="519"/>
        <v>1.2726506571333673</v>
      </c>
      <c r="AJ1500">
        <f t="shared" si="520"/>
        <v>-1.9192477769216735E-2</v>
      </c>
      <c r="AK1500">
        <f t="shared" si="521"/>
        <v>2.0177893546708442E-3</v>
      </c>
      <c r="AL1500">
        <f t="shared" si="522"/>
        <v>7.400504878085557E-3</v>
      </c>
      <c r="AM1500">
        <f t="shared" si="523"/>
        <v>3.7002693269247286E-3</v>
      </c>
      <c r="AN1500" s="80">
        <f t="shared" si="524"/>
        <v>5.5946847242161011E-3</v>
      </c>
      <c r="AO1500" s="80">
        <f t="shared" si="524"/>
        <v>5.5942288779216968E-3</v>
      </c>
      <c r="AP1500" s="80">
        <f t="shared" si="524"/>
        <v>5.5925569914601313E-3</v>
      </c>
      <c r="AQ1500" s="80">
        <f t="shared" si="524"/>
        <v>5.586425090611761E-3</v>
      </c>
      <c r="AR1500" s="80">
        <f t="shared" si="524"/>
        <v>5.5639354025405052E-3</v>
      </c>
      <c r="AS1500" s="80">
        <f t="shared" si="524"/>
        <v>5.4814510416755884E-3</v>
      </c>
      <c r="AT1500" s="80">
        <f t="shared" si="524"/>
        <v>5.1789273836108747E-3</v>
      </c>
      <c r="AU1500" s="80">
        <f t="shared" si="525"/>
        <v>4.0693807318081809E-3</v>
      </c>
      <c r="AV1500" s="80"/>
      <c r="AW1500" s="80"/>
      <c r="AX1500" s="80"/>
      <c r="AY1500" s="80"/>
      <c r="AZ1500" s="80"/>
      <c r="BA1500" s="80"/>
      <c r="BB1500" s="80"/>
      <c r="BC1500" s="80"/>
      <c r="BD1500" s="80"/>
      <c r="BE1500" s="80"/>
      <c r="BF1500" s="80"/>
      <c r="BG1500" s="80"/>
      <c r="BH1500" s="80"/>
      <c r="BI1500" s="80"/>
      <c r="BJ1500" s="80"/>
      <c r="BK1500" s="80"/>
      <c r="BL1500" s="80"/>
    </row>
    <row r="1501" spans="26:64" x14ac:dyDescent="0.2">
      <c r="Z1501">
        <f t="shared" si="516"/>
        <v>0</v>
      </c>
      <c r="AA1501" s="80">
        <f t="shared" si="517"/>
        <v>3.4471155238050962E-3</v>
      </c>
      <c r="AB1501" s="80">
        <f t="shared" si="528"/>
        <v>-9999</v>
      </c>
      <c r="AC1501" s="80">
        <f t="shared" si="512"/>
        <v>0</v>
      </c>
      <c r="AD1501" s="80">
        <f t="shared" si="526"/>
        <v>-9999</v>
      </c>
      <c r="AE1501" s="80">
        <f t="shared" si="513"/>
        <v>0</v>
      </c>
      <c r="AF1501">
        <f t="shared" si="527"/>
        <v>-9999</v>
      </c>
      <c r="AG1501" s="106"/>
      <c r="AH1501">
        <f t="shared" si="518"/>
        <v>-4.7256811237064993E-4</v>
      </c>
      <c r="AI1501">
        <f t="shared" si="519"/>
        <v>1.2726506571333673</v>
      </c>
      <c r="AJ1501">
        <f t="shared" si="520"/>
        <v>-1.9192477769216735E-2</v>
      </c>
      <c r="AK1501">
        <f t="shared" si="521"/>
        <v>2.0177893546708442E-3</v>
      </c>
      <c r="AL1501">
        <f t="shared" si="522"/>
        <v>7.400504878085557E-3</v>
      </c>
      <c r="AM1501">
        <f t="shared" si="523"/>
        <v>3.7002693269247286E-3</v>
      </c>
      <c r="AN1501" s="80">
        <f t="shared" si="524"/>
        <v>5.5946847242161011E-3</v>
      </c>
      <c r="AO1501" s="80">
        <f t="shared" si="524"/>
        <v>5.5942288779216968E-3</v>
      </c>
      <c r="AP1501" s="80">
        <f t="shared" si="524"/>
        <v>5.5925569914601313E-3</v>
      </c>
      <c r="AQ1501" s="80">
        <f t="shared" si="524"/>
        <v>5.586425090611761E-3</v>
      </c>
      <c r="AR1501" s="80">
        <f t="shared" si="524"/>
        <v>5.5639354025405052E-3</v>
      </c>
      <c r="AS1501" s="80">
        <f t="shared" si="524"/>
        <v>5.4814510416755884E-3</v>
      </c>
      <c r="AT1501" s="80">
        <f t="shared" si="524"/>
        <v>5.1789273836108747E-3</v>
      </c>
      <c r="AU1501" s="80">
        <f t="shared" si="525"/>
        <v>4.0693807318081809E-3</v>
      </c>
      <c r="AV1501" s="80"/>
    </row>
    <row r="1502" spans="26:64" x14ac:dyDescent="0.2">
      <c r="Z1502">
        <f t="shared" si="516"/>
        <v>0</v>
      </c>
      <c r="AA1502" s="80">
        <f t="shared" si="517"/>
        <v>3.4471155238050962E-3</v>
      </c>
      <c r="AB1502" s="80">
        <f t="shared" si="528"/>
        <v>-9999</v>
      </c>
      <c r="AC1502" s="80">
        <f t="shared" si="512"/>
        <v>0</v>
      </c>
      <c r="AD1502" s="80">
        <f t="shared" si="526"/>
        <v>-9999</v>
      </c>
      <c r="AE1502" s="80">
        <f t="shared" si="513"/>
        <v>0</v>
      </c>
      <c r="AF1502">
        <f t="shared" si="527"/>
        <v>-9999</v>
      </c>
      <c r="AG1502" s="106"/>
      <c r="AH1502">
        <f t="shared" si="518"/>
        <v>-4.7256811237064993E-4</v>
      </c>
      <c r="AI1502">
        <f t="shared" si="519"/>
        <v>1.2726506571333673</v>
      </c>
      <c r="AJ1502">
        <f t="shared" si="520"/>
        <v>-1.9192477769216735E-2</v>
      </c>
      <c r="AK1502">
        <f t="shared" si="521"/>
        <v>2.0177893546708442E-3</v>
      </c>
      <c r="AL1502">
        <f t="shared" si="522"/>
        <v>7.400504878085557E-3</v>
      </c>
      <c r="AM1502">
        <f t="shared" si="523"/>
        <v>3.7002693269247286E-3</v>
      </c>
      <c r="AN1502" s="80">
        <f t="shared" si="524"/>
        <v>5.5946847242161011E-3</v>
      </c>
      <c r="AO1502" s="80">
        <f t="shared" si="524"/>
        <v>5.5942288779216968E-3</v>
      </c>
      <c r="AP1502" s="80">
        <f t="shared" si="524"/>
        <v>5.5925569914601313E-3</v>
      </c>
      <c r="AQ1502" s="80">
        <f t="shared" si="524"/>
        <v>5.586425090611761E-3</v>
      </c>
      <c r="AR1502" s="80">
        <f t="shared" si="524"/>
        <v>5.5639354025405052E-3</v>
      </c>
      <c r="AS1502" s="80">
        <f t="shared" si="524"/>
        <v>5.4814510416755884E-3</v>
      </c>
      <c r="AT1502" s="80">
        <f t="shared" si="524"/>
        <v>5.1789273836108747E-3</v>
      </c>
      <c r="AU1502" s="80">
        <f t="shared" si="525"/>
        <v>4.0693807318081809E-3</v>
      </c>
      <c r="AV1502" s="80"/>
    </row>
    <row r="1503" spans="26:64" x14ac:dyDescent="0.2">
      <c r="Z1503">
        <f t="shared" si="516"/>
        <v>0</v>
      </c>
      <c r="AA1503" s="80">
        <f t="shared" si="517"/>
        <v>3.4471155238050962E-3</v>
      </c>
      <c r="AB1503" s="80">
        <f t="shared" si="528"/>
        <v>-9999</v>
      </c>
      <c r="AC1503" s="80">
        <f t="shared" si="512"/>
        <v>0</v>
      </c>
      <c r="AD1503" s="80">
        <f t="shared" si="526"/>
        <v>-9999</v>
      </c>
      <c r="AE1503" s="80">
        <f t="shared" si="513"/>
        <v>0</v>
      </c>
      <c r="AF1503">
        <f t="shared" si="527"/>
        <v>-9999</v>
      </c>
      <c r="AG1503" s="106"/>
      <c r="AH1503">
        <f t="shared" si="518"/>
        <v>-4.7256811237064993E-4</v>
      </c>
      <c r="AI1503">
        <f t="shared" si="519"/>
        <v>1.2726506571333673</v>
      </c>
      <c r="AJ1503">
        <f t="shared" si="520"/>
        <v>-1.9192477769216735E-2</v>
      </c>
      <c r="AK1503">
        <f t="shared" si="521"/>
        <v>2.0177893546708442E-3</v>
      </c>
      <c r="AL1503">
        <f t="shared" si="522"/>
        <v>7.400504878085557E-3</v>
      </c>
      <c r="AM1503">
        <f t="shared" si="523"/>
        <v>3.7002693269247286E-3</v>
      </c>
      <c r="AN1503" s="80">
        <f t="shared" si="524"/>
        <v>5.5946847242161011E-3</v>
      </c>
      <c r="AO1503" s="80">
        <f t="shared" si="524"/>
        <v>5.5942288779216968E-3</v>
      </c>
      <c r="AP1503" s="80">
        <f t="shared" si="524"/>
        <v>5.5925569914601313E-3</v>
      </c>
      <c r="AQ1503" s="80">
        <f t="shared" si="524"/>
        <v>5.586425090611761E-3</v>
      </c>
      <c r="AR1503" s="80">
        <f t="shared" si="524"/>
        <v>5.5639354025405052E-3</v>
      </c>
      <c r="AS1503" s="80">
        <f t="shared" si="524"/>
        <v>5.4814510416755884E-3</v>
      </c>
      <c r="AT1503" s="80">
        <f t="shared" si="524"/>
        <v>5.1789273836108747E-3</v>
      </c>
      <c r="AU1503" s="80">
        <f t="shared" si="525"/>
        <v>4.0693807318081809E-3</v>
      </c>
      <c r="AV1503" s="80"/>
      <c r="AX1503" s="80"/>
      <c r="AY1503" s="80"/>
      <c r="AZ1503" s="80"/>
      <c r="BA1503" s="80"/>
      <c r="BB1503" s="80"/>
      <c r="BC1503" s="80"/>
      <c r="BD1503" s="80"/>
      <c r="BE1503" s="80"/>
      <c r="BF1503" s="80"/>
      <c r="BG1503" s="80"/>
      <c r="BH1503" s="80"/>
      <c r="BI1503" s="80"/>
      <c r="BJ1503" s="80"/>
      <c r="BK1503" s="80"/>
      <c r="BL1503" s="80"/>
    </row>
    <row r="1504" spans="26:64" x14ac:dyDescent="0.2">
      <c r="Z1504">
        <f t="shared" si="516"/>
        <v>0</v>
      </c>
      <c r="AA1504" s="80">
        <f t="shared" si="517"/>
        <v>3.4471155238050962E-3</v>
      </c>
      <c r="AB1504" s="80">
        <f t="shared" si="528"/>
        <v>-9999</v>
      </c>
      <c r="AC1504" s="80">
        <f t="shared" si="512"/>
        <v>0</v>
      </c>
      <c r="AD1504" s="80">
        <f t="shared" si="526"/>
        <v>-9999</v>
      </c>
      <c r="AE1504" s="80">
        <f t="shared" si="513"/>
        <v>0</v>
      </c>
      <c r="AF1504">
        <f t="shared" si="527"/>
        <v>-9999</v>
      </c>
      <c r="AG1504" s="106"/>
      <c r="AH1504">
        <f t="shared" si="518"/>
        <v>-4.7256811237064993E-4</v>
      </c>
      <c r="AI1504">
        <f t="shared" si="519"/>
        <v>1.2726506571333673</v>
      </c>
      <c r="AJ1504">
        <f t="shared" si="520"/>
        <v>-1.9192477769216735E-2</v>
      </c>
      <c r="AK1504">
        <f t="shared" si="521"/>
        <v>2.0177893546708442E-3</v>
      </c>
      <c r="AL1504">
        <f t="shared" si="522"/>
        <v>7.400504878085557E-3</v>
      </c>
      <c r="AM1504">
        <f t="shared" si="523"/>
        <v>3.7002693269247286E-3</v>
      </c>
      <c r="AN1504" s="80">
        <f t="shared" si="524"/>
        <v>5.5946847242161011E-3</v>
      </c>
      <c r="AO1504" s="80">
        <f t="shared" si="524"/>
        <v>5.5942288779216968E-3</v>
      </c>
      <c r="AP1504" s="80">
        <f t="shared" si="524"/>
        <v>5.5925569914601313E-3</v>
      </c>
      <c r="AQ1504" s="80">
        <f t="shared" si="524"/>
        <v>5.586425090611761E-3</v>
      </c>
      <c r="AR1504" s="80">
        <f t="shared" si="524"/>
        <v>5.5639354025405052E-3</v>
      </c>
      <c r="AS1504" s="80">
        <f t="shared" si="524"/>
        <v>5.4814510416755884E-3</v>
      </c>
      <c r="AT1504" s="80">
        <f t="shared" si="524"/>
        <v>5.1789273836108747E-3</v>
      </c>
      <c r="AU1504" s="80">
        <f t="shared" si="525"/>
        <v>4.0693807318081809E-3</v>
      </c>
      <c r="AV1504" s="80"/>
    </row>
    <row r="1505" spans="26:64" x14ac:dyDescent="0.2">
      <c r="Z1505">
        <f t="shared" si="516"/>
        <v>0</v>
      </c>
      <c r="AA1505" s="80">
        <f t="shared" si="517"/>
        <v>3.4471155238050962E-3</v>
      </c>
      <c r="AB1505" s="80">
        <f t="shared" si="528"/>
        <v>-9999</v>
      </c>
      <c r="AC1505" s="80">
        <f t="shared" si="512"/>
        <v>0</v>
      </c>
      <c r="AD1505" s="80">
        <f t="shared" si="526"/>
        <v>-9999</v>
      </c>
      <c r="AE1505" s="80">
        <f t="shared" si="513"/>
        <v>0</v>
      </c>
      <c r="AF1505">
        <f t="shared" si="527"/>
        <v>-9999</v>
      </c>
      <c r="AG1505" s="106"/>
      <c r="AH1505">
        <f t="shared" si="518"/>
        <v>-4.7256811237064993E-4</v>
      </c>
      <c r="AI1505">
        <f t="shared" si="519"/>
        <v>1.2726506571333673</v>
      </c>
      <c r="AJ1505">
        <f t="shared" si="520"/>
        <v>-1.9192477769216735E-2</v>
      </c>
      <c r="AK1505">
        <f t="shared" si="521"/>
        <v>2.0177893546708442E-3</v>
      </c>
      <c r="AL1505">
        <f t="shared" si="522"/>
        <v>7.400504878085557E-3</v>
      </c>
      <c r="AM1505">
        <f t="shared" si="523"/>
        <v>3.7002693269247286E-3</v>
      </c>
      <c r="AN1505" s="80">
        <f t="shared" ref="AN1505:AT1520" si="529">$AU1505+$AB$7*SIN(AO1505)</f>
        <v>5.5946847242161011E-3</v>
      </c>
      <c r="AO1505" s="80">
        <f t="shared" si="529"/>
        <v>5.5942288779216968E-3</v>
      </c>
      <c r="AP1505" s="80">
        <f t="shared" si="529"/>
        <v>5.5925569914601313E-3</v>
      </c>
      <c r="AQ1505" s="80">
        <f t="shared" si="529"/>
        <v>5.586425090611761E-3</v>
      </c>
      <c r="AR1505" s="80">
        <f t="shared" si="529"/>
        <v>5.5639354025405052E-3</v>
      </c>
      <c r="AS1505" s="80">
        <f t="shared" si="529"/>
        <v>5.4814510416755884E-3</v>
      </c>
      <c r="AT1505" s="80">
        <f t="shared" si="529"/>
        <v>5.1789273836108747E-3</v>
      </c>
      <c r="AU1505" s="80">
        <f t="shared" si="525"/>
        <v>4.0693807318081809E-3</v>
      </c>
      <c r="AV1505" s="80"/>
      <c r="AX1505" s="80"/>
      <c r="AY1505" s="80"/>
      <c r="AZ1505" s="80"/>
      <c r="BA1505" s="80"/>
      <c r="BB1505" s="80"/>
      <c r="BC1505" s="80"/>
      <c r="BD1505" s="80"/>
      <c r="BE1505" s="80"/>
      <c r="BF1505" s="80"/>
      <c r="BG1505" s="80"/>
      <c r="BH1505" s="80"/>
      <c r="BI1505" s="80"/>
      <c r="BJ1505" s="80"/>
      <c r="BK1505" s="80"/>
      <c r="BL1505" s="80"/>
    </row>
    <row r="1506" spans="26:64" x14ac:dyDescent="0.2">
      <c r="Z1506">
        <f t="shared" si="516"/>
        <v>0</v>
      </c>
      <c r="AA1506" s="80">
        <f t="shared" si="517"/>
        <v>3.4471155238050962E-3</v>
      </c>
      <c r="AB1506" s="80">
        <f t="shared" si="528"/>
        <v>-9999</v>
      </c>
      <c r="AC1506" s="80">
        <f t="shared" si="512"/>
        <v>0</v>
      </c>
      <c r="AD1506" s="80">
        <f t="shared" si="526"/>
        <v>-9999</v>
      </c>
      <c r="AE1506" s="80">
        <f t="shared" si="513"/>
        <v>0</v>
      </c>
      <c r="AF1506">
        <f t="shared" si="527"/>
        <v>-9999</v>
      </c>
      <c r="AG1506" s="106"/>
      <c r="AH1506">
        <f t="shared" si="518"/>
        <v>-4.7256811237064993E-4</v>
      </c>
      <c r="AI1506">
        <f t="shared" si="519"/>
        <v>1.2726506571333673</v>
      </c>
      <c r="AJ1506">
        <f t="shared" si="520"/>
        <v>-1.9192477769216735E-2</v>
      </c>
      <c r="AK1506">
        <f t="shared" si="521"/>
        <v>2.0177893546708442E-3</v>
      </c>
      <c r="AL1506">
        <f t="shared" si="522"/>
        <v>7.400504878085557E-3</v>
      </c>
      <c r="AM1506">
        <f t="shared" si="523"/>
        <v>3.7002693269247286E-3</v>
      </c>
      <c r="AN1506" s="80">
        <f t="shared" si="529"/>
        <v>5.5946847242161011E-3</v>
      </c>
      <c r="AO1506" s="80">
        <f t="shared" si="529"/>
        <v>5.5942288779216968E-3</v>
      </c>
      <c r="AP1506" s="80">
        <f t="shared" si="529"/>
        <v>5.5925569914601313E-3</v>
      </c>
      <c r="AQ1506" s="80">
        <f t="shared" si="529"/>
        <v>5.586425090611761E-3</v>
      </c>
      <c r="AR1506" s="80">
        <f t="shared" si="529"/>
        <v>5.5639354025405052E-3</v>
      </c>
      <c r="AS1506" s="80">
        <f t="shared" si="529"/>
        <v>5.4814510416755884E-3</v>
      </c>
      <c r="AT1506" s="80">
        <f t="shared" si="529"/>
        <v>5.1789273836108747E-3</v>
      </c>
      <c r="AU1506" s="80">
        <f t="shared" si="525"/>
        <v>4.0693807318081809E-3</v>
      </c>
    </row>
    <row r="1507" spans="26:64" x14ac:dyDescent="0.2">
      <c r="Z1507">
        <f t="shared" si="516"/>
        <v>0</v>
      </c>
      <c r="AA1507" s="80">
        <f t="shared" si="517"/>
        <v>3.4471155238050962E-3</v>
      </c>
      <c r="AB1507" s="80">
        <f t="shared" si="528"/>
        <v>-9999</v>
      </c>
      <c r="AC1507" s="80">
        <f t="shared" ref="AC1507:AC1570" si="530">+G1507-P1507</f>
        <v>0</v>
      </c>
      <c r="AD1507" s="80">
        <f t="shared" si="526"/>
        <v>-9999</v>
      </c>
      <c r="AE1507" s="80">
        <f t="shared" ref="AE1507:AE1570" si="531">+(G1507-AA1507)^2*S1507</f>
        <v>0</v>
      </c>
      <c r="AF1507">
        <f t="shared" si="527"/>
        <v>-9999</v>
      </c>
      <c r="AG1507" s="106"/>
      <c r="AH1507">
        <f t="shared" si="518"/>
        <v>-4.7256811237064993E-4</v>
      </c>
      <c r="AI1507">
        <f t="shared" si="519"/>
        <v>1.2726506571333673</v>
      </c>
      <c r="AJ1507">
        <f t="shared" si="520"/>
        <v>-1.9192477769216735E-2</v>
      </c>
      <c r="AK1507">
        <f t="shared" si="521"/>
        <v>2.0177893546708442E-3</v>
      </c>
      <c r="AL1507">
        <f t="shared" si="522"/>
        <v>7.400504878085557E-3</v>
      </c>
      <c r="AM1507">
        <f t="shared" si="523"/>
        <v>3.7002693269247286E-3</v>
      </c>
      <c r="AN1507" s="80">
        <f t="shared" si="529"/>
        <v>5.5946847242161011E-3</v>
      </c>
      <c r="AO1507" s="80">
        <f t="shared" si="529"/>
        <v>5.5942288779216968E-3</v>
      </c>
      <c r="AP1507" s="80">
        <f t="shared" si="529"/>
        <v>5.5925569914601313E-3</v>
      </c>
      <c r="AQ1507" s="80">
        <f t="shared" si="529"/>
        <v>5.586425090611761E-3</v>
      </c>
      <c r="AR1507" s="80">
        <f t="shared" si="529"/>
        <v>5.5639354025405052E-3</v>
      </c>
      <c r="AS1507" s="80">
        <f t="shared" si="529"/>
        <v>5.4814510416755884E-3</v>
      </c>
      <c r="AT1507" s="80">
        <f t="shared" si="529"/>
        <v>5.1789273836108747E-3</v>
      </c>
      <c r="AU1507" s="80">
        <f t="shared" si="525"/>
        <v>4.0693807318081809E-3</v>
      </c>
      <c r="AV1507" s="80"/>
      <c r="AX1507" s="80"/>
    </row>
    <row r="1508" spans="26:64" x14ac:dyDescent="0.2">
      <c r="Z1508">
        <f t="shared" si="516"/>
        <v>0</v>
      </c>
      <c r="AA1508" s="80">
        <f t="shared" si="517"/>
        <v>3.4471155238050962E-3</v>
      </c>
      <c r="AB1508" s="80">
        <f t="shared" si="528"/>
        <v>-9999</v>
      </c>
      <c r="AC1508" s="80">
        <f t="shared" si="530"/>
        <v>0</v>
      </c>
      <c r="AD1508" s="80">
        <f t="shared" si="526"/>
        <v>-9999</v>
      </c>
      <c r="AE1508" s="80">
        <f t="shared" si="531"/>
        <v>0</v>
      </c>
      <c r="AF1508">
        <f t="shared" si="527"/>
        <v>-9999</v>
      </c>
      <c r="AG1508" s="106"/>
      <c r="AH1508">
        <f t="shared" si="518"/>
        <v>-4.7256811237064993E-4</v>
      </c>
      <c r="AI1508">
        <f t="shared" si="519"/>
        <v>1.2726506571333673</v>
      </c>
      <c r="AJ1508">
        <f t="shared" si="520"/>
        <v>-1.9192477769216735E-2</v>
      </c>
      <c r="AK1508">
        <f t="shared" si="521"/>
        <v>2.0177893546708442E-3</v>
      </c>
      <c r="AL1508">
        <f t="shared" si="522"/>
        <v>7.400504878085557E-3</v>
      </c>
      <c r="AM1508">
        <f t="shared" si="523"/>
        <v>3.7002693269247286E-3</v>
      </c>
      <c r="AN1508" s="80">
        <f t="shared" si="529"/>
        <v>5.5946847242161011E-3</v>
      </c>
      <c r="AO1508" s="80">
        <f t="shared" si="529"/>
        <v>5.5942288779216968E-3</v>
      </c>
      <c r="AP1508" s="80">
        <f t="shared" si="529"/>
        <v>5.5925569914601313E-3</v>
      </c>
      <c r="AQ1508" s="80">
        <f t="shared" si="529"/>
        <v>5.586425090611761E-3</v>
      </c>
      <c r="AR1508" s="80">
        <f t="shared" si="529"/>
        <v>5.5639354025405052E-3</v>
      </c>
      <c r="AS1508" s="80">
        <f t="shared" si="529"/>
        <v>5.4814510416755884E-3</v>
      </c>
      <c r="AT1508" s="80">
        <f t="shared" si="529"/>
        <v>5.1789273836108747E-3</v>
      </c>
      <c r="AU1508" s="80">
        <f t="shared" si="525"/>
        <v>4.0693807318081809E-3</v>
      </c>
    </row>
    <row r="1509" spans="26:64" x14ac:dyDescent="0.2">
      <c r="Z1509">
        <f t="shared" si="516"/>
        <v>0</v>
      </c>
      <c r="AA1509" s="80">
        <f t="shared" si="517"/>
        <v>3.4471155238050962E-3</v>
      </c>
      <c r="AB1509" s="80">
        <f t="shared" si="528"/>
        <v>-9999</v>
      </c>
      <c r="AC1509" s="80">
        <f t="shared" si="530"/>
        <v>0</v>
      </c>
      <c r="AD1509" s="80">
        <f t="shared" si="526"/>
        <v>-9999</v>
      </c>
      <c r="AE1509" s="80">
        <f t="shared" si="531"/>
        <v>0</v>
      </c>
      <c r="AF1509">
        <f t="shared" si="527"/>
        <v>-9999</v>
      </c>
      <c r="AG1509" s="106"/>
      <c r="AH1509">
        <f t="shared" si="518"/>
        <v>-4.7256811237064993E-4</v>
      </c>
      <c r="AI1509">
        <f t="shared" si="519"/>
        <v>1.2726506571333673</v>
      </c>
      <c r="AJ1509">
        <f t="shared" si="520"/>
        <v>-1.9192477769216735E-2</v>
      </c>
      <c r="AK1509">
        <f t="shared" si="521"/>
        <v>2.0177893546708442E-3</v>
      </c>
      <c r="AL1509">
        <f t="shared" si="522"/>
        <v>7.400504878085557E-3</v>
      </c>
      <c r="AM1509">
        <f t="shared" si="523"/>
        <v>3.7002693269247286E-3</v>
      </c>
      <c r="AN1509" s="80">
        <f t="shared" si="529"/>
        <v>5.5946847242161011E-3</v>
      </c>
      <c r="AO1509" s="80">
        <f t="shared" si="529"/>
        <v>5.5942288779216968E-3</v>
      </c>
      <c r="AP1509" s="80">
        <f t="shared" si="529"/>
        <v>5.5925569914601313E-3</v>
      </c>
      <c r="AQ1509" s="80">
        <f t="shared" si="529"/>
        <v>5.586425090611761E-3</v>
      </c>
      <c r="AR1509" s="80">
        <f t="shared" si="529"/>
        <v>5.5639354025405052E-3</v>
      </c>
      <c r="AS1509" s="80">
        <f t="shared" si="529"/>
        <v>5.4814510416755884E-3</v>
      </c>
      <c r="AT1509" s="80">
        <f t="shared" si="529"/>
        <v>5.1789273836108747E-3</v>
      </c>
      <c r="AU1509" s="80">
        <f t="shared" si="525"/>
        <v>4.0693807318081809E-3</v>
      </c>
      <c r="AV1509" s="80"/>
    </row>
    <row r="1510" spans="26:64" x14ac:dyDescent="0.2">
      <c r="Z1510">
        <f t="shared" si="516"/>
        <v>0</v>
      </c>
      <c r="AA1510" s="80">
        <f t="shared" si="517"/>
        <v>3.4471155238050962E-3</v>
      </c>
      <c r="AB1510" s="80">
        <f t="shared" si="528"/>
        <v>-9999</v>
      </c>
      <c r="AC1510" s="80">
        <f t="shared" si="530"/>
        <v>0</v>
      </c>
      <c r="AD1510" s="80">
        <f t="shared" si="526"/>
        <v>-9999</v>
      </c>
      <c r="AE1510" s="80">
        <f t="shared" si="531"/>
        <v>0</v>
      </c>
      <c r="AF1510">
        <f t="shared" si="527"/>
        <v>-9999</v>
      </c>
      <c r="AG1510" s="106"/>
      <c r="AH1510">
        <f t="shared" si="518"/>
        <v>-4.7256811237064993E-4</v>
      </c>
      <c r="AI1510">
        <f t="shared" si="519"/>
        <v>1.2726506571333673</v>
      </c>
      <c r="AJ1510">
        <f t="shared" si="520"/>
        <v>-1.9192477769216735E-2</v>
      </c>
      <c r="AK1510">
        <f t="shared" si="521"/>
        <v>2.0177893546708442E-3</v>
      </c>
      <c r="AL1510">
        <f t="shared" si="522"/>
        <v>7.400504878085557E-3</v>
      </c>
      <c r="AM1510">
        <f t="shared" si="523"/>
        <v>3.7002693269247286E-3</v>
      </c>
      <c r="AN1510" s="80">
        <f t="shared" si="529"/>
        <v>5.5946847242161011E-3</v>
      </c>
      <c r="AO1510" s="80">
        <f t="shared" si="529"/>
        <v>5.5942288779216968E-3</v>
      </c>
      <c r="AP1510" s="80">
        <f t="shared" si="529"/>
        <v>5.5925569914601313E-3</v>
      </c>
      <c r="AQ1510" s="80">
        <f t="shared" si="529"/>
        <v>5.586425090611761E-3</v>
      </c>
      <c r="AR1510" s="80">
        <f t="shared" si="529"/>
        <v>5.5639354025405052E-3</v>
      </c>
      <c r="AS1510" s="80">
        <f t="shared" si="529"/>
        <v>5.4814510416755884E-3</v>
      </c>
      <c r="AT1510" s="80">
        <f t="shared" si="529"/>
        <v>5.1789273836108747E-3</v>
      </c>
      <c r="AU1510" s="80">
        <f t="shared" si="525"/>
        <v>4.0693807318081809E-3</v>
      </c>
      <c r="AV1510" s="80"/>
      <c r="AW1510" s="80"/>
      <c r="AX1510" s="80"/>
      <c r="AY1510" s="80"/>
      <c r="AZ1510" s="80"/>
      <c r="BA1510" s="80"/>
      <c r="BB1510" s="80"/>
      <c r="BC1510" s="80"/>
      <c r="BD1510" s="80"/>
      <c r="BE1510" s="80"/>
      <c r="BF1510" s="80"/>
      <c r="BG1510" s="80"/>
      <c r="BH1510" s="80"/>
      <c r="BI1510" s="80"/>
      <c r="BJ1510" s="80"/>
      <c r="BK1510" s="80"/>
      <c r="BL1510" s="80"/>
    </row>
    <row r="1511" spans="26:64" x14ac:dyDescent="0.2">
      <c r="Z1511">
        <f t="shared" si="516"/>
        <v>0</v>
      </c>
      <c r="AA1511" s="80">
        <f t="shared" si="517"/>
        <v>3.4471155238050962E-3</v>
      </c>
      <c r="AB1511" s="80">
        <f t="shared" si="528"/>
        <v>-9999</v>
      </c>
      <c r="AC1511" s="80">
        <f t="shared" si="530"/>
        <v>0</v>
      </c>
      <c r="AD1511" s="80">
        <f t="shared" si="526"/>
        <v>-9999</v>
      </c>
      <c r="AE1511" s="80">
        <f t="shared" si="531"/>
        <v>0</v>
      </c>
      <c r="AF1511">
        <f t="shared" si="527"/>
        <v>-9999</v>
      </c>
      <c r="AG1511" s="106"/>
      <c r="AH1511">
        <f t="shared" si="518"/>
        <v>-4.7256811237064993E-4</v>
      </c>
      <c r="AI1511">
        <f t="shared" si="519"/>
        <v>1.2726506571333673</v>
      </c>
      <c r="AJ1511">
        <f t="shared" si="520"/>
        <v>-1.9192477769216735E-2</v>
      </c>
      <c r="AK1511">
        <f t="shared" si="521"/>
        <v>2.0177893546708442E-3</v>
      </c>
      <c r="AL1511">
        <f t="shared" si="522"/>
        <v>7.400504878085557E-3</v>
      </c>
      <c r="AM1511">
        <f t="shared" si="523"/>
        <v>3.7002693269247286E-3</v>
      </c>
      <c r="AN1511" s="80">
        <f t="shared" si="529"/>
        <v>5.5946847242161011E-3</v>
      </c>
      <c r="AO1511" s="80">
        <f t="shared" si="529"/>
        <v>5.5942288779216968E-3</v>
      </c>
      <c r="AP1511" s="80">
        <f t="shared" si="529"/>
        <v>5.5925569914601313E-3</v>
      </c>
      <c r="AQ1511" s="80">
        <f t="shared" si="529"/>
        <v>5.586425090611761E-3</v>
      </c>
      <c r="AR1511" s="80">
        <f t="shared" si="529"/>
        <v>5.5639354025405052E-3</v>
      </c>
      <c r="AS1511" s="80">
        <f t="shared" si="529"/>
        <v>5.4814510416755884E-3</v>
      </c>
      <c r="AT1511" s="80">
        <f t="shared" si="529"/>
        <v>5.1789273836108747E-3</v>
      </c>
      <c r="AU1511" s="80">
        <f t="shared" si="525"/>
        <v>4.0693807318081809E-3</v>
      </c>
    </row>
    <row r="1512" spans="26:64" x14ac:dyDescent="0.2">
      <c r="Z1512">
        <f t="shared" si="516"/>
        <v>0</v>
      </c>
      <c r="AA1512" s="80">
        <f t="shared" si="517"/>
        <v>3.4471155238050962E-3</v>
      </c>
      <c r="AB1512" s="80">
        <f t="shared" si="528"/>
        <v>-9999</v>
      </c>
      <c r="AC1512" s="80">
        <f t="shared" si="530"/>
        <v>0</v>
      </c>
      <c r="AD1512" s="80">
        <f t="shared" si="526"/>
        <v>-9999</v>
      </c>
      <c r="AE1512" s="80">
        <f t="shared" si="531"/>
        <v>0</v>
      </c>
      <c r="AF1512">
        <f t="shared" si="527"/>
        <v>-9999</v>
      </c>
      <c r="AG1512" s="106"/>
      <c r="AH1512">
        <f t="shared" si="518"/>
        <v>-4.7256811237064993E-4</v>
      </c>
      <c r="AI1512">
        <f t="shared" si="519"/>
        <v>1.2726506571333673</v>
      </c>
      <c r="AJ1512">
        <f t="shared" si="520"/>
        <v>-1.9192477769216735E-2</v>
      </c>
      <c r="AK1512">
        <f t="shared" si="521"/>
        <v>2.0177893546708442E-3</v>
      </c>
      <c r="AL1512">
        <f t="shared" si="522"/>
        <v>7.400504878085557E-3</v>
      </c>
      <c r="AM1512">
        <f t="shared" si="523"/>
        <v>3.7002693269247286E-3</v>
      </c>
      <c r="AN1512" s="80">
        <f t="shared" si="529"/>
        <v>5.5946847242161011E-3</v>
      </c>
      <c r="AO1512" s="80">
        <f t="shared" si="529"/>
        <v>5.5942288779216968E-3</v>
      </c>
      <c r="AP1512" s="80">
        <f t="shared" si="529"/>
        <v>5.5925569914601313E-3</v>
      </c>
      <c r="AQ1512" s="80">
        <f t="shared" si="529"/>
        <v>5.586425090611761E-3</v>
      </c>
      <c r="AR1512" s="80">
        <f t="shared" si="529"/>
        <v>5.5639354025405052E-3</v>
      </c>
      <c r="AS1512" s="80">
        <f t="shared" si="529"/>
        <v>5.4814510416755884E-3</v>
      </c>
      <c r="AT1512" s="80">
        <f t="shared" si="529"/>
        <v>5.1789273836108747E-3</v>
      </c>
      <c r="AU1512" s="80">
        <f t="shared" si="525"/>
        <v>4.0693807318081809E-3</v>
      </c>
      <c r="AV1512" s="80"/>
      <c r="AX1512" s="80"/>
    </row>
    <row r="1513" spans="26:64" x14ac:dyDescent="0.2">
      <c r="Z1513">
        <f t="shared" si="516"/>
        <v>0</v>
      </c>
      <c r="AA1513" s="80">
        <f t="shared" si="517"/>
        <v>3.4471155238050962E-3</v>
      </c>
      <c r="AB1513" s="80">
        <f t="shared" si="528"/>
        <v>-9999</v>
      </c>
      <c r="AC1513" s="80">
        <f t="shared" si="530"/>
        <v>0</v>
      </c>
      <c r="AD1513" s="80">
        <f t="shared" si="526"/>
        <v>-9999</v>
      </c>
      <c r="AE1513" s="80">
        <f t="shared" si="531"/>
        <v>0</v>
      </c>
      <c r="AF1513">
        <f t="shared" si="527"/>
        <v>-9999</v>
      </c>
      <c r="AG1513" s="106"/>
      <c r="AH1513">
        <f t="shared" si="518"/>
        <v>-4.7256811237064993E-4</v>
      </c>
      <c r="AI1513">
        <f t="shared" si="519"/>
        <v>1.2726506571333673</v>
      </c>
      <c r="AJ1513">
        <f t="shared" si="520"/>
        <v>-1.9192477769216735E-2</v>
      </c>
      <c r="AK1513">
        <f t="shared" si="521"/>
        <v>2.0177893546708442E-3</v>
      </c>
      <c r="AL1513">
        <f t="shared" si="522"/>
        <v>7.400504878085557E-3</v>
      </c>
      <c r="AM1513">
        <f t="shared" si="523"/>
        <v>3.7002693269247286E-3</v>
      </c>
      <c r="AN1513" s="80">
        <f t="shared" si="529"/>
        <v>5.5946847242161011E-3</v>
      </c>
      <c r="AO1513" s="80">
        <f t="shared" si="529"/>
        <v>5.5942288779216968E-3</v>
      </c>
      <c r="AP1513" s="80">
        <f t="shared" si="529"/>
        <v>5.5925569914601313E-3</v>
      </c>
      <c r="AQ1513" s="80">
        <f t="shared" si="529"/>
        <v>5.586425090611761E-3</v>
      </c>
      <c r="AR1513" s="80">
        <f t="shared" si="529"/>
        <v>5.5639354025405052E-3</v>
      </c>
      <c r="AS1513" s="80">
        <f t="shared" si="529"/>
        <v>5.4814510416755884E-3</v>
      </c>
      <c r="AT1513" s="80">
        <f t="shared" si="529"/>
        <v>5.1789273836108747E-3</v>
      </c>
      <c r="AU1513" s="80">
        <f t="shared" si="525"/>
        <v>4.0693807318081809E-3</v>
      </c>
      <c r="AV1513" s="80"/>
      <c r="AW1513" s="80"/>
      <c r="AX1513" s="80"/>
      <c r="AY1513" s="80"/>
      <c r="AZ1513" s="80"/>
      <c r="BA1513" s="80"/>
      <c r="BB1513" s="80"/>
      <c r="BC1513" s="80"/>
      <c r="BD1513" s="80"/>
      <c r="BE1513" s="80"/>
      <c r="BF1513" s="80"/>
      <c r="BG1513" s="80"/>
      <c r="BH1513" s="80"/>
      <c r="BI1513" s="80"/>
      <c r="BJ1513" s="80"/>
      <c r="BK1513" s="80"/>
      <c r="BL1513" s="80"/>
    </row>
    <row r="1514" spans="26:64" x14ac:dyDescent="0.2">
      <c r="Z1514">
        <f t="shared" si="516"/>
        <v>0</v>
      </c>
      <c r="AA1514" s="80">
        <f t="shared" si="517"/>
        <v>3.4471155238050962E-3</v>
      </c>
      <c r="AB1514" s="80">
        <f t="shared" si="528"/>
        <v>-9999</v>
      </c>
      <c r="AC1514" s="80">
        <f t="shared" si="530"/>
        <v>0</v>
      </c>
      <c r="AD1514" s="80">
        <f t="shared" si="526"/>
        <v>-9999</v>
      </c>
      <c r="AE1514" s="80">
        <f t="shared" si="531"/>
        <v>0</v>
      </c>
      <c r="AF1514">
        <f t="shared" si="527"/>
        <v>-9999</v>
      </c>
      <c r="AG1514" s="106"/>
      <c r="AH1514">
        <f t="shared" si="518"/>
        <v>-4.7256811237064993E-4</v>
      </c>
      <c r="AI1514">
        <f t="shared" si="519"/>
        <v>1.2726506571333673</v>
      </c>
      <c r="AJ1514">
        <f t="shared" si="520"/>
        <v>-1.9192477769216735E-2</v>
      </c>
      <c r="AK1514">
        <f t="shared" si="521"/>
        <v>2.0177893546708442E-3</v>
      </c>
      <c r="AL1514">
        <f t="shared" si="522"/>
        <v>7.400504878085557E-3</v>
      </c>
      <c r="AM1514">
        <f t="shared" si="523"/>
        <v>3.7002693269247286E-3</v>
      </c>
      <c r="AN1514" s="80">
        <f t="shared" si="529"/>
        <v>5.5946847242161011E-3</v>
      </c>
      <c r="AO1514" s="80">
        <f t="shared" si="529"/>
        <v>5.5942288779216968E-3</v>
      </c>
      <c r="AP1514" s="80">
        <f t="shared" si="529"/>
        <v>5.5925569914601313E-3</v>
      </c>
      <c r="AQ1514" s="80">
        <f t="shared" si="529"/>
        <v>5.586425090611761E-3</v>
      </c>
      <c r="AR1514" s="80">
        <f t="shared" si="529"/>
        <v>5.5639354025405052E-3</v>
      </c>
      <c r="AS1514" s="80">
        <f t="shared" si="529"/>
        <v>5.4814510416755884E-3</v>
      </c>
      <c r="AT1514" s="80">
        <f t="shared" si="529"/>
        <v>5.1789273836108747E-3</v>
      </c>
      <c r="AU1514" s="80">
        <f t="shared" si="525"/>
        <v>4.0693807318081809E-3</v>
      </c>
      <c r="AV1514" s="80"/>
      <c r="AW1514" s="80"/>
      <c r="AX1514" s="80"/>
      <c r="AY1514" s="80"/>
      <c r="AZ1514" s="80"/>
      <c r="BA1514" s="80"/>
      <c r="BB1514" s="80"/>
      <c r="BC1514" s="80"/>
      <c r="BD1514" s="80"/>
      <c r="BE1514" s="80"/>
      <c r="BF1514" s="80"/>
      <c r="BG1514" s="80"/>
      <c r="BH1514" s="80"/>
      <c r="BI1514" s="80"/>
      <c r="BJ1514" s="80"/>
      <c r="BK1514" s="80"/>
      <c r="BL1514" s="80"/>
    </row>
    <row r="1515" spans="26:64" x14ac:dyDescent="0.2">
      <c r="Z1515">
        <f t="shared" si="516"/>
        <v>0</v>
      </c>
      <c r="AA1515" s="80">
        <f t="shared" si="517"/>
        <v>3.4471155238050962E-3</v>
      </c>
      <c r="AB1515" s="80">
        <f t="shared" si="528"/>
        <v>-9999</v>
      </c>
      <c r="AC1515" s="80">
        <f t="shared" si="530"/>
        <v>0</v>
      </c>
      <c r="AD1515" s="80">
        <f t="shared" si="526"/>
        <v>-9999</v>
      </c>
      <c r="AE1515" s="80">
        <f t="shared" si="531"/>
        <v>0</v>
      </c>
      <c r="AF1515">
        <f t="shared" si="527"/>
        <v>-9999</v>
      </c>
      <c r="AG1515" s="106"/>
      <c r="AH1515">
        <f t="shared" si="518"/>
        <v>-4.7256811237064993E-4</v>
      </c>
      <c r="AI1515">
        <f t="shared" si="519"/>
        <v>1.2726506571333673</v>
      </c>
      <c r="AJ1515">
        <f t="shared" si="520"/>
        <v>-1.9192477769216735E-2</v>
      </c>
      <c r="AK1515">
        <f t="shared" si="521"/>
        <v>2.0177893546708442E-3</v>
      </c>
      <c r="AL1515">
        <f t="shared" si="522"/>
        <v>7.400504878085557E-3</v>
      </c>
      <c r="AM1515">
        <f t="shared" si="523"/>
        <v>3.7002693269247286E-3</v>
      </c>
      <c r="AN1515" s="80">
        <f t="shared" si="529"/>
        <v>5.5946847242161011E-3</v>
      </c>
      <c r="AO1515" s="80">
        <f t="shared" si="529"/>
        <v>5.5942288779216968E-3</v>
      </c>
      <c r="AP1515" s="80">
        <f t="shared" si="529"/>
        <v>5.5925569914601313E-3</v>
      </c>
      <c r="AQ1515" s="80">
        <f t="shared" si="529"/>
        <v>5.586425090611761E-3</v>
      </c>
      <c r="AR1515" s="80">
        <f t="shared" si="529"/>
        <v>5.5639354025405052E-3</v>
      </c>
      <c r="AS1515" s="80">
        <f t="shared" si="529"/>
        <v>5.4814510416755884E-3</v>
      </c>
      <c r="AT1515" s="80">
        <f t="shared" si="529"/>
        <v>5.1789273836108747E-3</v>
      </c>
      <c r="AU1515" s="80">
        <f t="shared" si="525"/>
        <v>4.0693807318081809E-3</v>
      </c>
      <c r="AV1515" s="80"/>
      <c r="AW1515" s="80"/>
      <c r="AX1515" s="80"/>
      <c r="AY1515" s="80"/>
      <c r="AZ1515" s="80"/>
      <c r="BA1515" s="80"/>
      <c r="BB1515" s="80"/>
      <c r="BC1515" s="80"/>
      <c r="BD1515" s="80"/>
      <c r="BE1515" s="80"/>
      <c r="BF1515" s="80"/>
      <c r="BG1515" s="80"/>
      <c r="BH1515" s="80"/>
      <c r="BI1515" s="80"/>
      <c r="BJ1515" s="80"/>
      <c r="BK1515" s="80"/>
      <c r="BL1515" s="80"/>
    </row>
    <row r="1516" spans="26:64" x14ac:dyDescent="0.2">
      <c r="Z1516">
        <f t="shared" si="516"/>
        <v>0</v>
      </c>
      <c r="AA1516" s="80">
        <f t="shared" si="517"/>
        <v>3.4471155238050962E-3</v>
      </c>
      <c r="AB1516" s="80">
        <f t="shared" si="528"/>
        <v>-9999</v>
      </c>
      <c r="AC1516" s="80">
        <f t="shared" si="530"/>
        <v>0</v>
      </c>
      <c r="AD1516" s="80">
        <f t="shared" si="526"/>
        <v>-9999</v>
      </c>
      <c r="AE1516" s="80">
        <f t="shared" si="531"/>
        <v>0</v>
      </c>
      <c r="AF1516">
        <f t="shared" si="527"/>
        <v>-9999</v>
      </c>
      <c r="AG1516" s="106"/>
      <c r="AH1516">
        <f t="shared" si="518"/>
        <v>-4.7256811237064993E-4</v>
      </c>
      <c r="AI1516">
        <f t="shared" si="519"/>
        <v>1.2726506571333673</v>
      </c>
      <c r="AJ1516">
        <f t="shared" si="520"/>
        <v>-1.9192477769216735E-2</v>
      </c>
      <c r="AK1516">
        <f t="shared" si="521"/>
        <v>2.0177893546708442E-3</v>
      </c>
      <c r="AL1516">
        <f t="shared" si="522"/>
        <v>7.400504878085557E-3</v>
      </c>
      <c r="AM1516">
        <f t="shared" si="523"/>
        <v>3.7002693269247286E-3</v>
      </c>
      <c r="AN1516" s="80">
        <f t="shared" si="529"/>
        <v>5.5946847242161011E-3</v>
      </c>
      <c r="AO1516" s="80">
        <f t="shared" si="529"/>
        <v>5.5942288779216968E-3</v>
      </c>
      <c r="AP1516" s="80">
        <f t="shared" si="529"/>
        <v>5.5925569914601313E-3</v>
      </c>
      <c r="AQ1516" s="80">
        <f t="shared" si="529"/>
        <v>5.586425090611761E-3</v>
      </c>
      <c r="AR1516" s="80">
        <f t="shared" si="529"/>
        <v>5.5639354025405052E-3</v>
      </c>
      <c r="AS1516" s="80">
        <f t="shared" si="529"/>
        <v>5.4814510416755884E-3</v>
      </c>
      <c r="AT1516" s="80">
        <f t="shared" si="529"/>
        <v>5.1789273836108747E-3</v>
      </c>
      <c r="AU1516" s="80">
        <f t="shared" si="525"/>
        <v>4.0693807318081809E-3</v>
      </c>
      <c r="AV1516" s="80"/>
    </row>
    <row r="1517" spans="26:64" x14ac:dyDescent="0.2">
      <c r="Z1517">
        <f t="shared" si="516"/>
        <v>0</v>
      </c>
      <c r="AA1517" s="80">
        <f t="shared" si="517"/>
        <v>3.4471155238050962E-3</v>
      </c>
      <c r="AB1517" s="80">
        <f t="shared" si="528"/>
        <v>-9999</v>
      </c>
      <c r="AC1517" s="80">
        <f t="shared" si="530"/>
        <v>0</v>
      </c>
      <c r="AD1517" s="80">
        <f t="shared" si="526"/>
        <v>-9999</v>
      </c>
      <c r="AE1517" s="80">
        <f t="shared" si="531"/>
        <v>0</v>
      </c>
      <c r="AF1517">
        <f t="shared" si="527"/>
        <v>-9999</v>
      </c>
      <c r="AG1517" s="106"/>
      <c r="AH1517">
        <f t="shared" si="518"/>
        <v>-4.7256811237064993E-4</v>
      </c>
      <c r="AI1517">
        <f t="shared" si="519"/>
        <v>1.2726506571333673</v>
      </c>
      <c r="AJ1517">
        <f t="shared" si="520"/>
        <v>-1.9192477769216735E-2</v>
      </c>
      <c r="AK1517">
        <f t="shared" si="521"/>
        <v>2.0177893546708442E-3</v>
      </c>
      <c r="AL1517">
        <f t="shared" si="522"/>
        <v>7.400504878085557E-3</v>
      </c>
      <c r="AM1517">
        <f t="shared" si="523"/>
        <v>3.7002693269247286E-3</v>
      </c>
      <c r="AN1517" s="80">
        <f t="shared" si="529"/>
        <v>5.5946847242161011E-3</v>
      </c>
      <c r="AO1517" s="80">
        <f t="shared" si="529"/>
        <v>5.5942288779216968E-3</v>
      </c>
      <c r="AP1517" s="80">
        <f t="shared" si="529"/>
        <v>5.5925569914601313E-3</v>
      </c>
      <c r="AQ1517" s="80">
        <f t="shared" si="529"/>
        <v>5.586425090611761E-3</v>
      </c>
      <c r="AR1517" s="80">
        <f t="shared" si="529"/>
        <v>5.5639354025405052E-3</v>
      </c>
      <c r="AS1517" s="80">
        <f t="shared" si="529"/>
        <v>5.4814510416755884E-3</v>
      </c>
      <c r="AT1517" s="80">
        <f t="shared" si="529"/>
        <v>5.1789273836108747E-3</v>
      </c>
      <c r="AU1517" s="80">
        <f t="shared" si="525"/>
        <v>4.0693807318081809E-3</v>
      </c>
      <c r="AV1517" s="80"/>
    </row>
    <row r="1518" spans="26:64" x14ac:dyDescent="0.2">
      <c r="Z1518">
        <f t="shared" si="516"/>
        <v>0</v>
      </c>
      <c r="AA1518" s="80">
        <f t="shared" si="517"/>
        <v>3.4471155238050962E-3</v>
      </c>
      <c r="AB1518" s="80">
        <f t="shared" si="528"/>
        <v>-9999</v>
      </c>
      <c r="AC1518" s="80">
        <f t="shared" si="530"/>
        <v>0</v>
      </c>
      <c r="AD1518" s="80">
        <f t="shared" si="526"/>
        <v>-9999</v>
      </c>
      <c r="AE1518" s="80">
        <f t="shared" si="531"/>
        <v>0</v>
      </c>
      <c r="AF1518">
        <f t="shared" si="527"/>
        <v>-9999</v>
      </c>
      <c r="AG1518" s="106"/>
      <c r="AH1518">
        <f t="shared" si="518"/>
        <v>-4.7256811237064993E-4</v>
      </c>
      <c r="AI1518">
        <f t="shared" si="519"/>
        <v>1.2726506571333673</v>
      </c>
      <c r="AJ1518">
        <f t="shared" si="520"/>
        <v>-1.9192477769216735E-2</v>
      </c>
      <c r="AK1518">
        <f t="shared" si="521"/>
        <v>2.0177893546708442E-3</v>
      </c>
      <c r="AL1518">
        <f t="shared" si="522"/>
        <v>7.400504878085557E-3</v>
      </c>
      <c r="AM1518">
        <f t="shared" si="523"/>
        <v>3.7002693269247286E-3</v>
      </c>
      <c r="AN1518" s="80">
        <f t="shared" si="529"/>
        <v>5.5946847242161011E-3</v>
      </c>
      <c r="AO1518" s="80">
        <f t="shared" si="529"/>
        <v>5.5942288779216968E-3</v>
      </c>
      <c r="AP1518" s="80">
        <f t="shared" si="529"/>
        <v>5.5925569914601313E-3</v>
      </c>
      <c r="AQ1518" s="80">
        <f t="shared" si="529"/>
        <v>5.586425090611761E-3</v>
      </c>
      <c r="AR1518" s="80">
        <f t="shared" si="529"/>
        <v>5.5639354025405052E-3</v>
      </c>
      <c r="AS1518" s="80">
        <f t="shared" si="529"/>
        <v>5.4814510416755884E-3</v>
      </c>
      <c r="AT1518" s="80">
        <f t="shared" si="529"/>
        <v>5.1789273836108747E-3</v>
      </c>
      <c r="AU1518" s="80">
        <f t="shared" si="525"/>
        <v>4.0693807318081809E-3</v>
      </c>
      <c r="AV1518" s="80"/>
      <c r="AX1518" s="80"/>
      <c r="AY1518" s="80"/>
      <c r="AZ1518" s="80"/>
      <c r="BA1518" s="80"/>
      <c r="BB1518" s="80"/>
      <c r="BC1518" s="80"/>
      <c r="BD1518" s="80"/>
      <c r="BE1518" s="80"/>
      <c r="BF1518" s="80"/>
      <c r="BG1518" s="80"/>
      <c r="BH1518" s="80"/>
      <c r="BI1518" s="80"/>
      <c r="BJ1518" s="80"/>
      <c r="BK1518" s="80"/>
      <c r="BL1518" s="80"/>
    </row>
    <row r="1519" spans="26:64" x14ac:dyDescent="0.2">
      <c r="Z1519">
        <f t="shared" si="516"/>
        <v>0</v>
      </c>
      <c r="AA1519" s="80">
        <f t="shared" si="517"/>
        <v>3.4471155238050962E-3</v>
      </c>
      <c r="AB1519" s="80">
        <f t="shared" si="528"/>
        <v>-9999</v>
      </c>
      <c r="AC1519" s="80">
        <f t="shared" si="530"/>
        <v>0</v>
      </c>
      <c r="AD1519" s="80">
        <f t="shared" si="526"/>
        <v>-9999</v>
      </c>
      <c r="AE1519" s="80">
        <f t="shared" si="531"/>
        <v>0</v>
      </c>
      <c r="AF1519">
        <f t="shared" si="527"/>
        <v>-9999</v>
      </c>
      <c r="AG1519" s="106"/>
      <c r="AH1519">
        <f t="shared" si="518"/>
        <v>-4.7256811237064993E-4</v>
      </c>
      <c r="AI1519">
        <f t="shared" si="519"/>
        <v>1.2726506571333673</v>
      </c>
      <c r="AJ1519">
        <f t="shared" si="520"/>
        <v>-1.9192477769216735E-2</v>
      </c>
      <c r="AK1519">
        <f t="shared" si="521"/>
        <v>2.0177893546708442E-3</v>
      </c>
      <c r="AL1519">
        <f t="shared" si="522"/>
        <v>7.400504878085557E-3</v>
      </c>
      <c r="AM1519">
        <f t="shared" si="523"/>
        <v>3.7002693269247286E-3</v>
      </c>
      <c r="AN1519" s="80">
        <f t="shared" si="529"/>
        <v>5.5946847242161011E-3</v>
      </c>
      <c r="AO1519" s="80">
        <f t="shared" si="529"/>
        <v>5.5942288779216968E-3</v>
      </c>
      <c r="AP1519" s="80">
        <f t="shared" si="529"/>
        <v>5.5925569914601313E-3</v>
      </c>
      <c r="AQ1519" s="80">
        <f t="shared" si="529"/>
        <v>5.586425090611761E-3</v>
      </c>
      <c r="AR1519" s="80">
        <f t="shared" si="529"/>
        <v>5.5639354025405052E-3</v>
      </c>
      <c r="AS1519" s="80">
        <f t="shared" si="529"/>
        <v>5.4814510416755884E-3</v>
      </c>
      <c r="AT1519" s="80">
        <f t="shared" si="529"/>
        <v>5.1789273836108747E-3</v>
      </c>
      <c r="AU1519" s="80">
        <f t="shared" si="525"/>
        <v>4.0693807318081809E-3</v>
      </c>
      <c r="AV1519" s="80"/>
    </row>
    <row r="1520" spans="26:64" x14ac:dyDescent="0.2">
      <c r="Z1520">
        <f t="shared" si="516"/>
        <v>0</v>
      </c>
      <c r="AA1520" s="80">
        <f t="shared" si="517"/>
        <v>3.4471155238050962E-3</v>
      </c>
      <c r="AB1520" s="80">
        <f t="shared" si="528"/>
        <v>-9999</v>
      </c>
      <c r="AC1520" s="80">
        <f t="shared" si="530"/>
        <v>0</v>
      </c>
      <c r="AD1520" s="80">
        <f t="shared" si="526"/>
        <v>-9999</v>
      </c>
      <c r="AE1520" s="80">
        <f t="shared" si="531"/>
        <v>0</v>
      </c>
      <c r="AF1520">
        <f t="shared" si="527"/>
        <v>-9999</v>
      </c>
      <c r="AG1520" s="106"/>
      <c r="AH1520">
        <f t="shared" si="518"/>
        <v>-4.7256811237064993E-4</v>
      </c>
      <c r="AI1520">
        <f t="shared" si="519"/>
        <v>1.2726506571333673</v>
      </c>
      <c r="AJ1520">
        <f t="shared" si="520"/>
        <v>-1.9192477769216735E-2</v>
      </c>
      <c r="AK1520">
        <f t="shared" si="521"/>
        <v>2.0177893546708442E-3</v>
      </c>
      <c r="AL1520">
        <f t="shared" si="522"/>
        <v>7.400504878085557E-3</v>
      </c>
      <c r="AM1520">
        <f t="shared" si="523"/>
        <v>3.7002693269247286E-3</v>
      </c>
      <c r="AN1520" s="80">
        <f t="shared" si="529"/>
        <v>5.5946847242161011E-3</v>
      </c>
      <c r="AO1520" s="80">
        <f t="shared" si="529"/>
        <v>5.5942288779216968E-3</v>
      </c>
      <c r="AP1520" s="80">
        <f t="shared" si="529"/>
        <v>5.5925569914601313E-3</v>
      </c>
      <c r="AQ1520" s="80">
        <f t="shared" si="529"/>
        <v>5.586425090611761E-3</v>
      </c>
      <c r="AR1520" s="80">
        <f t="shared" si="529"/>
        <v>5.5639354025405052E-3</v>
      </c>
      <c r="AS1520" s="80">
        <f t="shared" si="529"/>
        <v>5.4814510416755884E-3</v>
      </c>
      <c r="AT1520" s="80">
        <f t="shared" si="529"/>
        <v>5.1789273836108747E-3</v>
      </c>
      <c r="AU1520" s="80">
        <f t="shared" si="525"/>
        <v>4.0693807318081809E-3</v>
      </c>
      <c r="AV1520" s="80"/>
      <c r="AX1520" s="80"/>
      <c r="AY1520" s="80"/>
      <c r="AZ1520" s="80"/>
      <c r="BA1520" s="80"/>
      <c r="BB1520" s="80"/>
      <c r="BC1520" s="80"/>
      <c r="BD1520" s="80"/>
      <c r="BE1520" s="80"/>
      <c r="BF1520" s="80"/>
      <c r="BG1520" s="80"/>
      <c r="BH1520" s="80"/>
      <c r="BI1520" s="80"/>
      <c r="BJ1520" s="80"/>
      <c r="BK1520" s="80"/>
      <c r="BL1520" s="80"/>
    </row>
    <row r="1521" spans="26:64" x14ac:dyDescent="0.2">
      <c r="Z1521">
        <f t="shared" si="516"/>
        <v>0</v>
      </c>
      <c r="AA1521" s="80">
        <f t="shared" si="517"/>
        <v>3.4471155238050962E-3</v>
      </c>
      <c r="AB1521" s="80">
        <f t="shared" si="528"/>
        <v>-9999</v>
      </c>
      <c r="AC1521" s="80">
        <f t="shared" si="530"/>
        <v>0</v>
      </c>
      <c r="AD1521" s="80">
        <f t="shared" si="526"/>
        <v>-9999</v>
      </c>
      <c r="AE1521" s="80">
        <f t="shared" si="531"/>
        <v>0</v>
      </c>
      <c r="AF1521">
        <f t="shared" si="527"/>
        <v>-9999</v>
      </c>
      <c r="AG1521" s="106"/>
      <c r="AH1521">
        <f t="shared" si="518"/>
        <v>-4.7256811237064993E-4</v>
      </c>
      <c r="AI1521">
        <f t="shared" si="519"/>
        <v>1.2726506571333673</v>
      </c>
      <c r="AJ1521">
        <f t="shared" si="520"/>
        <v>-1.9192477769216735E-2</v>
      </c>
      <c r="AK1521">
        <f t="shared" si="521"/>
        <v>2.0177893546708442E-3</v>
      </c>
      <c r="AL1521">
        <f t="shared" si="522"/>
        <v>7.400504878085557E-3</v>
      </c>
      <c r="AM1521">
        <f t="shared" si="523"/>
        <v>3.7002693269247286E-3</v>
      </c>
      <c r="AN1521" s="80">
        <f t="shared" ref="AN1521:AT1536" si="532">$AU1521+$AB$7*SIN(AO1521)</f>
        <v>5.5946847242161011E-3</v>
      </c>
      <c r="AO1521" s="80">
        <f t="shared" si="532"/>
        <v>5.5942288779216968E-3</v>
      </c>
      <c r="AP1521" s="80">
        <f t="shared" si="532"/>
        <v>5.5925569914601313E-3</v>
      </c>
      <c r="AQ1521" s="80">
        <f t="shared" si="532"/>
        <v>5.586425090611761E-3</v>
      </c>
      <c r="AR1521" s="80">
        <f t="shared" si="532"/>
        <v>5.5639354025405052E-3</v>
      </c>
      <c r="AS1521" s="80">
        <f t="shared" si="532"/>
        <v>5.4814510416755884E-3</v>
      </c>
      <c r="AT1521" s="80">
        <f t="shared" si="532"/>
        <v>5.1789273836108747E-3</v>
      </c>
      <c r="AU1521" s="80">
        <f t="shared" si="525"/>
        <v>4.0693807318081809E-3</v>
      </c>
      <c r="AV1521" s="80"/>
    </row>
    <row r="1522" spans="26:64" x14ac:dyDescent="0.2">
      <c r="Z1522">
        <f t="shared" si="516"/>
        <v>0</v>
      </c>
      <c r="AA1522" s="80">
        <f t="shared" si="517"/>
        <v>3.4471155238050962E-3</v>
      </c>
      <c r="AB1522" s="80">
        <f t="shared" si="528"/>
        <v>-9999</v>
      </c>
      <c r="AC1522" s="80">
        <f t="shared" si="530"/>
        <v>0</v>
      </c>
      <c r="AD1522" s="80">
        <f t="shared" si="526"/>
        <v>-9999</v>
      </c>
      <c r="AE1522" s="80">
        <f t="shared" si="531"/>
        <v>0</v>
      </c>
      <c r="AF1522">
        <f t="shared" si="527"/>
        <v>-9999</v>
      </c>
      <c r="AG1522" s="106"/>
      <c r="AH1522">
        <f t="shared" si="518"/>
        <v>-4.7256811237064993E-4</v>
      </c>
      <c r="AI1522">
        <f t="shared" si="519"/>
        <v>1.2726506571333673</v>
      </c>
      <c r="AJ1522">
        <f t="shared" si="520"/>
        <v>-1.9192477769216735E-2</v>
      </c>
      <c r="AK1522">
        <f t="shared" si="521"/>
        <v>2.0177893546708442E-3</v>
      </c>
      <c r="AL1522">
        <f t="shared" si="522"/>
        <v>7.400504878085557E-3</v>
      </c>
      <c r="AM1522">
        <f t="shared" si="523"/>
        <v>3.7002693269247286E-3</v>
      </c>
      <c r="AN1522" s="80">
        <f t="shared" si="532"/>
        <v>5.5946847242161011E-3</v>
      </c>
      <c r="AO1522" s="80">
        <f t="shared" si="532"/>
        <v>5.5942288779216968E-3</v>
      </c>
      <c r="AP1522" s="80">
        <f t="shared" si="532"/>
        <v>5.5925569914601313E-3</v>
      </c>
      <c r="AQ1522" s="80">
        <f t="shared" si="532"/>
        <v>5.586425090611761E-3</v>
      </c>
      <c r="AR1522" s="80">
        <f t="shared" si="532"/>
        <v>5.5639354025405052E-3</v>
      </c>
      <c r="AS1522" s="80">
        <f t="shared" si="532"/>
        <v>5.4814510416755884E-3</v>
      </c>
      <c r="AT1522" s="80">
        <f t="shared" si="532"/>
        <v>5.1789273836108747E-3</v>
      </c>
      <c r="AU1522" s="80">
        <f t="shared" si="525"/>
        <v>4.0693807318081809E-3</v>
      </c>
      <c r="AV1522" s="80"/>
    </row>
    <row r="1523" spans="26:64" x14ac:dyDescent="0.2">
      <c r="Z1523">
        <f t="shared" si="516"/>
        <v>0</v>
      </c>
      <c r="AA1523" s="80">
        <f t="shared" si="517"/>
        <v>3.4471155238050962E-3</v>
      </c>
      <c r="AB1523" s="80">
        <f t="shared" si="528"/>
        <v>-9999</v>
      </c>
      <c r="AC1523" s="80">
        <f t="shared" si="530"/>
        <v>0</v>
      </c>
      <c r="AD1523" s="80">
        <f t="shared" si="526"/>
        <v>-9999</v>
      </c>
      <c r="AE1523" s="80">
        <f t="shared" si="531"/>
        <v>0</v>
      </c>
      <c r="AF1523">
        <f t="shared" si="527"/>
        <v>-9999</v>
      </c>
      <c r="AG1523" s="106"/>
      <c r="AH1523">
        <f t="shared" si="518"/>
        <v>-4.7256811237064993E-4</v>
      </c>
      <c r="AI1523">
        <f t="shared" si="519"/>
        <v>1.2726506571333673</v>
      </c>
      <c r="AJ1523">
        <f t="shared" si="520"/>
        <v>-1.9192477769216735E-2</v>
      </c>
      <c r="AK1523">
        <f t="shared" si="521"/>
        <v>2.0177893546708442E-3</v>
      </c>
      <c r="AL1523">
        <f t="shared" si="522"/>
        <v>7.400504878085557E-3</v>
      </c>
      <c r="AM1523">
        <f t="shared" si="523"/>
        <v>3.7002693269247286E-3</v>
      </c>
      <c r="AN1523" s="80">
        <f t="shared" si="532"/>
        <v>5.5946847242161011E-3</v>
      </c>
      <c r="AO1523" s="80">
        <f t="shared" si="532"/>
        <v>5.5942288779216968E-3</v>
      </c>
      <c r="AP1523" s="80">
        <f t="shared" si="532"/>
        <v>5.5925569914601313E-3</v>
      </c>
      <c r="AQ1523" s="80">
        <f t="shared" si="532"/>
        <v>5.586425090611761E-3</v>
      </c>
      <c r="AR1523" s="80">
        <f t="shared" si="532"/>
        <v>5.5639354025405052E-3</v>
      </c>
      <c r="AS1523" s="80">
        <f t="shared" si="532"/>
        <v>5.4814510416755884E-3</v>
      </c>
      <c r="AT1523" s="80">
        <f t="shared" si="532"/>
        <v>5.1789273836108747E-3</v>
      </c>
      <c r="AU1523" s="80">
        <f t="shared" si="525"/>
        <v>4.0693807318081809E-3</v>
      </c>
      <c r="AV1523" s="80"/>
      <c r="AX1523" s="80"/>
    </row>
    <row r="1524" spans="26:64" x14ac:dyDescent="0.2">
      <c r="Z1524">
        <f t="shared" si="516"/>
        <v>0</v>
      </c>
      <c r="AA1524" s="80">
        <f t="shared" si="517"/>
        <v>3.4471155238050962E-3</v>
      </c>
      <c r="AB1524" s="80">
        <f t="shared" si="528"/>
        <v>-9999</v>
      </c>
      <c r="AC1524" s="80">
        <f t="shared" si="530"/>
        <v>0</v>
      </c>
      <c r="AD1524" s="80">
        <f t="shared" si="526"/>
        <v>-9999</v>
      </c>
      <c r="AE1524" s="80">
        <f t="shared" si="531"/>
        <v>0</v>
      </c>
      <c r="AF1524">
        <f t="shared" si="527"/>
        <v>-9999</v>
      </c>
      <c r="AG1524" s="106"/>
      <c r="AH1524">
        <f t="shared" si="518"/>
        <v>-4.7256811237064993E-4</v>
      </c>
      <c r="AI1524">
        <f t="shared" si="519"/>
        <v>1.2726506571333673</v>
      </c>
      <c r="AJ1524">
        <f t="shared" si="520"/>
        <v>-1.9192477769216735E-2</v>
      </c>
      <c r="AK1524">
        <f t="shared" si="521"/>
        <v>2.0177893546708442E-3</v>
      </c>
      <c r="AL1524">
        <f t="shared" si="522"/>
        <v>7.400504878085557E-3</v>
      </c>
      <c r="AM1524">
        <f t="shared" si="523"/>
        <v>3.7002693269247286E-3</v>
      </c>
      <c r="AN1524" s="80">
        <f t="shared" si="532"/>
        <v>5.5946847242161011E-3</v>
      </c>
      <c r="AO1524" s="80">
        <f t="shared" si="532"/>
        <v>5.5942288779216968E-3</v>
      </c>
      <c r="AP1524" s="80">
        <f t="shared" si="532"/>
        <v>5.5925569914601313E-3</v>
      </c>
      <c r="AQ1524" s="80">
        <f t="shared" si="532"/>
        <v>5.586425090611761E-3</v>
      </c>
      <c r="AR1524" s="80">
        <f t="shared" si="532"/>
        <v>5.5639354025405052E-3</v>
      </c>
      <c r="AS1524" s="80">
        <f t="shared" si="532"/>
        <v>5.4814510416755884E-3</v>
      </c>
      <c r="AT1524" s="80">
        <f t="shared" si="532"/>
        <v>5.1789273836108747E-3</v>
      </c>
      <c r="AU1524" s="80">
        <f t="shared" si="525"/>
        <v>4.0693807318081809E-3</v>
      </c>
      <c r="AV1524" s="80"/>
    </row>
    <row r="1525" spans="26:64" x14ac:dyDescent="0.2">
      <c r="Z1525">
        <f t="shared" si="516"/>
        <v>0</v>
      </c>
      <c r="AA1525" s="80">
        <f t="shared" si="517"/>
        <v>3.4471155238050962E-3</v>
      </c>
      <c r="AB1525" s="80">
        <f t="shared" si="528"/>
        <v>-9999</v>
      </c>
      <c r="AC1525" s="80">
        <f t="shared" si="530"/>
        <v>0</v>
      </c>
      <c r="AD1525" s="80">
        <f t="shared" si="526"/>
        <v>-9999</v>
      </c>
      <c r="AE1525" s="80">
        <f t="shared" si="531"/>
        <v>0</v>
      </c>
      <c r="AF1525">
        <f t="shared" si="527"/>
        <v>-9999</v>
      </c>
      <c r="AG1525" s="106"/>
      <c r="AH1525">
        <f t="shared" si="518"/>
        <v>-4.7256811237064993E-4</v>
      </c>
      <c r="AI1525">
        <f t="shared" si="519"/>
        <v>1.2726506571333673</v>
      </c>
      <c r="AJ1525">
        <f t="shared" si="520"/>
        <v>-1.9192477769216735E-2</v>
      </c>
      <c r="AK1525">
        <f t="shared" si="521"/>
        <v>2.0177893546708442E-3</v>
      </c>
      <c r="AL1525">
        <f t="shared" si="522"/>
        <v>7.400504878085557E-3</v>
      </c>
      <c r="AM1525">
        <f t="shared" si="523"/>
        <v>3.7002693269247286E-3</v>
      </c>
      <c r="AN1525" s="80">
        <f t="shared" si="532"/>
        <v>5.5946847242161011E-3</v>
      </c>
      <c r="AO1525" s="80">
        <f t="shared" si="532"/>
        <v>5.5942288779216968E-3</v>
      </c>
      <c r="AP1525" s="80">
        <f t="shared" si="532"/>
        <v>5.5925569914601313E-3</v>
      </c>
      <c r="AQ1525" s="80">
        <f t="shared" si="532"/>
        <v>5.586425090611761E-3</v>
      </c>
      <c r="AR1525" s="80">
        <f t="shared" si="532"/>
        <v>5.5639354025405052E-3</v>
      </c>
      <c r="AS1525" s="80">
        <f t="shared" si="532"/>
        <v>5.4814510416755884E-3</v>
      </c>
      <c r="AT1525" s="80">
        <f t="shared" si="532"/>
        <v>5.1789273836108747E-3</v>
      </c>
      <c r="AU1525" s="80">
        <f t="shared" si="525"/>
        <v>4.0693807318081809E-3</v>
      </c>
      <c r="AV1525" s="80"/>
      <c r="AX1525" s="80"/>
    </row>
    <row r="1526" spans="26:64" x14ac:dyDescent="0.2">
      <c r="Z1526">
        <f t="shared" si="516"/>
        <v>0</v>
      </c>
      <c r="AA1526" s="80">
        <f t="shared" si="517"/>
        <v>3.4471155238050962E-3</v>
      </c>
      <c r="AB1526" s="80">
        <f t="shared" si="528"/>
        <v>-9999</v>
      </c>
      <c r="AC1526" s="80">
        <f t="shared" si="530"/>
        <v>0</v>
      </c>
      <c r="AD1526" s="80">
        <f t="shared" si="526"/>
        <v>-9999</v>
      </c>
      <c r="AE1526" s="80">
        <f t="shared" si="531"/>
        <v>0</v>
      </c>
      <c r="AF1526">
        <f t="shared" si="527"/>
        <v>-9999</v>
      </c>
      <c r="AG1526" s="106"/>
      <c r="AH1526">
        <f t="shared" si="518"/>
        <v>-4.7256811237064993E-4</v>
      </c>
      <c r="AI1526">
        <f t="shared" si="519"/>
        <v>1.2726506571333673</v>
      </c>
      <c r="AJ1526">
        <f t="shared" si="520"/>
        <v>-1.9192477769216735E-2</v>
      </c>
      <c r="AK1526">
        <f t="shared" si="521"/>
        <v>2.0177893546708442E-3</v>
      </c>
      <c r="AL1526">
        <f t="shared" si="522"/>
        <v>7.400504878085557E-3</v>
      </c>
      <c r="AM1526">
        <f t="shared" si="523"/>
        <v>3.7002693269247286E-3</v>
      </c>
      <c r="AN1526" s="80">
        <f t="shared" si="532"/>
        <v>5.5946847242161011E-3</v>
      </c>
      <c r="AO1526" s="80">
        <f t="shared" si="532"/>
        <v>5.5942288779216968E-3</v>
      </c>
      <c r="AP1526" s="80">
        <f t="shared" si="532"/>
        <v>5.5925569914601313E-3</v>
      </c>
      <c r="AQ1526" s="80">
        <f t="shared" si="532"/>
        <v>5.586425090611761E-3</v>
      </c>
      <c r="AR1526" s="80">
        <f t="shared" si="532"/>
        <v>5.5639354025405052E-3</v>
      </c>
      <c r="AS1526" s="80">
        <f t="shared" si="532"/>
        <v>5.4814510416755884E-3</v>
      </c>
      <c r="AT1526" s="80">
        <f t="shared" si="532"/>
        <v>5.1789273836108747E-3</v>
      </c>
      <c r="AU1526" s="80">
        <f t="shared" si="525"/>
        <v>4.0693807318081809E-3</v>
      </c>
      <c r="AV1526" s="80"/>
    </row>
    <row r="1527" spans="26:64" x14ac:dyDescent="0.2">
      <c r="Z1527">
        <f t="shared" si="516"/>
        <v>0</v>
      </c>
      <c r="AA1527" s="80">
        <f t="shared" si="517"/>
        <v>3.4471155238050962E-3</v>
      </c>
      <c r="AB1527" s="80">
        <f t="shared" si="528"/>
        <v>-9999</v>
      </c>
      <c r="AC1527" s="80">
        <f t="shared" si="530"/>
        <v>0</v>
      </c>
      <c r="AD1527" s="80">
        <f t="shared" si="526"/>
        <v>-9999</v>
      </c>
      <c r="AE1527" s="80">
        <f t="shared" si="531"/>
        <v>0</v>
      </c>
      <c r="AF1527">
        <f t="shared" si="527"/>
        <v>-9999</v>
      </c>
      <c r="AG1527" s="106"/>
      <c r="AH1527">
        <f t="shared" si="518"/>
        <v>-4.7256811237064993E-4</v>
      </c>
      <c r="AI1527">
        <f t="shared" si="519"/>
        <v>1.2726506571333673</v>
      </c>
      <c r="AJ1527">
        <f t="shared" si="520"/>
        <v>-1.9192477769216735E-2</v>
      </c>
      <c r="AK1527">
        <f t="shared" si="521"/>
        <v>2.0177893546708442E-3</v>
      </c>
      <c r="AL1527">
        <f t="shared" si="522"/>
        <v>7.400504878085557E-3</v>
      </c>
      <c r="AM1527">
        <f t="shared" si="523"/>
        <v>3.7002693269247286E-3</v>
      </c>
      <c r="AN1527" s="80">
        <f t="shared" si="532"/>
        <v>5.5946847242161011E-3</v>
      </c>
      <c r="AO1527" s="80">
        <f t="shared" si="532"/>
        <v>5.5942288779216968E-3</v>
      </c>
      <c r="AP1527" s="80">
        <f t="shared" si="532"/>
        <v>5.5925569914601313E-3</v>
      </c>
      <c r="AQ1527" s="80">
        <f t="shared" si="532"/>
        <v>5.586425090611761E-3</v>
      </c>
      <c r="AR1527" s="80">
        <f t="shared" si="532"/>
        <v>5.5639354025405052E-3</v>
      </c>
      <c r="AS1527" s="80">
        <f t="shared" si="532"/>
        <v>5.4814510416755884E-3</v>
      </c>
      <c r="AT1527" s="80">
        <f t="shared" si="532"/>
        <v>5.1789273836108747E-3</v>
      </c>
      <c r="AU1527" s="80">
        <f t="shared" si="525"/>
        <v>4.0693807318081809E-3</v>
      </c>
      <c r="AV1527" s="80"/>
    </row>
    <row r="1528" spans="26:64" x14ac:dyDescent="0.2">
      <c r="Z1528">
        <f t="shared" si="516"/>
        <v>0</v>
      </c>
      <c r="AA1528" s="80">
        <f t="shared" si="517"/>
        <v>3.4471155238050962E-3</v>
      </c>
      <c r="AB1528" s="80">
        <f t="shared" si="528"/>
        <v>-9999</v>
      </c>
      <c r="AC1528" s="80">
        <f t="shared" si="530"/>
        <v>0</v>
      </c>
      <c r="AD1528" s="80">
        <f t="shared" si="526"/>
        <v>-9999</v>
      </c>
      <c r="AE1528" s="80">
        <f t="shared" si="531"/>
        <v>0</v>
      </c>
      <c r="AF1528">
        <f t="shared" si="527"/>
        <v>-9999</v>
      </c>
      <c r="AG1528" s="106"/>
      <c r="AH1528">
        <f t="shared" si="518"/>
        <v>-4.7256811237064993E-4</v>
      </c>
      <c r="AI1528">
        <f t="shared" si="519"/>
        <v>1.2726506571333673</v>
      </c>
      <c r="AJ1528">
        <f t="shared" si="520"/>
        <v>-1.9192477769216735E-2</v>
      </c>
      <c r="AK1528">
        <f t="shared" si="521"/>
        <v>2.0177893546708442E-3</v>
      </c>
      <c r="AL1528">
        <f t="shared" si="522"/>
        <v>7.400504878085557E-3</v>
      </c>
      <c r="AM1528">
        <f t="shared" si="523"/>
        <v>3.7002693269247286E-3</v>
      </c>
      <c r="AN1528" s="80">
        <f t="shared" si="532"/>
        <v>5.5946847242161011E-3</v>
      </c>
      <c r="AO1528" s="80">
        <f t="shared" si="532"/>
        <v>5.5942288779216968E-3</v>
      </c>
      <c r="AP1528" s="80">
        <f t="shared" si="532"/>
        <v>5.5925569914601313E-3</v>
      </c>
      <c r="AQ1528" s="80">
        <f t="shared" si="532"/>
        <v>5.586425090611761E-3</v>
      </c>
      <c r="AR1528" s="80">
        <f t="shared" si="532"/>
        <v>5.5639354025405052E-3</v>
      </c>
      <c r="AS1528" s="80">
        <f t="shared" si="532"/>
        <v>5.4814510416755884E-3</v>
      </c>
      <c r="AT1528" s="80">
        <f t="shared" si="532"/>
        <v>5.1789273836108747E-3</v>
      </c>
      <c r="AU1528" s="80">
        <f t="shared" si="525"/>
        <v>4.0693807318081809E-3</v>
      </c>
      <c r="AV1528" s="80"/>
    </row>
    <row r="1529" spans="26:64" x14ac:dyDescent="0.2">
      <c r="Z1529">
        <f t="shared" si="516"/>
        <v>0</v>
      </c>
      <c r="AA1529" s="80">
        <f t="shared" si="517"/>
        <v>3.4471155238050962E-3</v>
      </c>
      <c r="AB1529" s="80">
        <f t="shared" si="528"/>
        <v>-9999</v>
      </c>
      <c r="AC1529" s="80">
        <f t="shared" si="530"/>
        <v>0</v>
      </c>
      <c r="AD1529" s="80">
        <f t="shared" si="526"/>
        <v>-9999</v>
      </c>
      <c r="AE1529" s="80">
        <f t="shared" si="531"/>
        <v>0</v>
      </c>
      <c r="AF1529">
        <f t="shared" si="527"/>
        <v>-9999</v>
      </c>
      <c r="AG1529" s="106"/>
      <c r="AH1529">
        <f t="shared" si="518"/>
        <v>-4.7256811237064993E-4</v>
      </c>
      <c r="AI1529">
        <f t="shared" si="519"/>
        <v>1.2726506571333673</v>
      </c>
      <c r="AJ1529">
        <f t="shared" si="520"/>
        <v>-1.9192477769216735E-2</v>
      </c>
      <c r="AK1529">
        <f t="shared" si="521"/>
        <v>2.0177893546708442E-3</v>
      </c>
      <c r="AL1529">
        <f t="shared" si="522"/>
        <v>7.400504878085557E-3</v>
      </c>
      <c r="AM1529">
        <f t="shared" si="523"/>
        <v>3.7002693269247286E-3</v>
      </c>
      <c r="AN1529" s="80">
        <f t="shared" si="532"/>
        <v>5.5946847242161011E-3</v>
      </c>
      <c r="AO1529" s="80">
        <f t="shared" si="532"/>
        <v>5.5942288779216968E-3</v>
      </c>
      <c r="AP1529" s="80">
        <f t="shared" si="532"/>
        <v>5.5925569914601313E-3</v>
      </c>
      <c r="AQ1529" s="80">
        <f t="shared" si="532"/>
        <v>5.586425090611761E-3</v>
      </c>
      <c r="AR1529" s="80">
        <f t="shared" si="532"/>
        <v>5.5639354025405052E-3</v>
      </c>
      <c r="AS1529" s="80">
        <f t="shared" si="532"/>
        <v>5.4814510416755884E-3</v>
      </c>
      <c r="AT1529" s="80">
        <f t="shared" si="532"/>
        <v>5.1789273836108747E-3</v>
      </c>
      <c r="AU1529" s="80">
        <f t="shared" si="525"/>
        <v>4.0693807318081809E-3</v>
      </c>
    </row>
    <row r="1530" spans="26:64" x14ac:dyDescent="0.2">
      <c r="Z1530">
        <f t="shared" si="516"/>
        <v>0</v>
      </c>
      <c r="AA1530" s="80">
        <f t="shared" si="517"/>
        <v>3.4471155238050962E-3</v>
      </c>
      <c r="AB1530" s="80">
        <f t="shared" si="528"/>
        <v>-9999</v>
      </c>
      <c r="AC1530" s="80">
        <f t="shared" si="530"/>
        <v>0</v>
      </c>
      <c r="AD1530" s="80">
        <f t="shared" si="526"/>
        <v>-9999</v>
      </c>
      <c r="AE1530" s="80">
        <f t="shared" si="531"/>
        <v>0</v>
      </c>
      <c r="AF1530">
        <f t="shared" si="527"/>
        <v>-9999</v>
      </c>
      <c r="AG1530" s="106"/>
      <c r="AH1530">
        <f t="shared" si="518"/>
        <v>-4.7256811237064993E-4</v>
      </c>
      <c r="AI1530">
        <f t="shared" si="519"/>
        <v>1.2726506571333673</v>
      </c>
      <c r="AJ1530">
        <f t="shared" si="520"/>
        <v>-1.9192477769216735E-2</v>
      </c>
      <c r="AK1530">
        <f t="shared" si="521"/>
        <v>2.0177893546708442E-3</v>
      </c>
      <c r="AL1530">
        <f t="shared" si="522"/>
        <v>7.400504878085557E-3</v>
      </c>
      <c r="AM1530">
        <f t="shared" si="523"/>
        <v>3.7002693269247286E-3</v>
      </c>
      <c r="AN1530" s="80">
        <f t="shared" si="532"/>
        <v>5.5946847242161011E-3</v>
      </c>
      <c r="AO1530" s="80">
        <f t="shared" si="532"/>
        <v>5.5942288779216968E-3</v>
      </c>
      <c r="AP1530" s="80">
        <f t="shared" si="532"/>
        <v>5.5925569914601313E-3</v>
      </c>
      <c r="AQ1530" s="80">
        <f t="shared" si="532"/>
        <v>5.586425090611761E-3</v>
      </c>
      <c r="AR1530" s="80">
        <f t="shared" si="532"/>
        <v>5.5639354025405052E-3</v>
      </c>
      <c r="AS1530" s="80">
        <f t="shared" si="532"/>
        <v>5.4814510416755884E-3</v>
      </c>
      <c r="AT1530" s="80">
        <f t="shared" si="532"/>
        <v>5.1789273836108747E-3</v>
      </c>
      <c r="AU1530" s="80">
        <f t="shared" si="525"/>
        <v>4.0693807318081809E-3</v>
      </c>
      <c r="AV1530" s="80"/>
    </row>
    <row r="1531" spans="26:64" x14ac:dyDescent="0.2">
      <c r="Z1531">
        <f t="shared" si="516"/>
        <v>0</v>
      </c>
      <c r="AA1531" s="80">
        <f t="shared" si="517"/>
        <v>3.4471155238050962E-3</v>
      </c>
      <c r="AB1531" s="80">
        <f t="shared" si="528"/>
        <v>-9999</v>
      </c>
      <c r="AC1531" s="80">
        <f t="shared" si="530"/>
        <v>0</v>
      </c>
      <c r="AD1531" s="80">
        <f t="shared" si="526"/>
        <v>-9999</v>
      </c>
      <c r="AE1531" s="80">
        <f t="shared" si="531"/>
        <v>0</v>
      </c>
      <c r="AF1531">
        <f t="shared" si="527"/>
        <v>-9999</v>
      </c>
      <c r="AG1531" s="106"/>
      <c r="AH1531">
        <f t="shared" si="518"/>
        <v>-4.7256811237064993E-4</v>
      </c>
      <c r="AI1531">
        <f t="shared" si="519"/>
        <v>1.2726506571333673</v>
      </c>
      <c r="AJ1531">
        <f t="shared" si="520"/>
        <v>-1.9192477769216735E-2</v>
      </c>
      <c r="AK1531">
        <f t="shared" si="521"/>
        <v>2.0177893546708442E-3</v>
      </c>
      <c r="AL1531">
        <f t="shared" si="522"/>
        <v>7.400504878085557E-3</v>
      </c>
      <c r="AM1531">
        <f t="shared" si="523"/>
        <v>3.7002693269247286E-3</v>
      </c>
      <c r="AN1531" s="80">
        <f t="shared" si="532"/>
        <v>5.5946847242161011E-3</v>
      </c>
      <c r="AO1531" s="80">
        <f t="shared" si="532"/>
        <v>5.5942288779216968E-3</v>
      </c>
      <c r="AP1531" s="80">
        <f t="shared" si="532"/>
        <v>5.5925569914601313E-3</v>
      </c>
      <c r="AQ1531" s="80">
        <f t="shared" si="532"/>
        <v>5.586425090611761E-3</v>
      </c>
      <c r="AR1531" s="80">
        <f t="shared" si="532"/>
        <v>5.5639354025405052E-3</v>
      </c>
      <c r="AS1531" s="80">
        <f t="shared" si="532"/>
        <v>5.4814510416755884E-3</v>
      </c>
      <c r="AT1531" s="80">
        <f t="shared" si="532"/>
        <v>5.1789273836108747E-3</v>
      </c>
      <c r="AU1531" s="80">
        <f t="shared" si="525"/>
        <v>4.0693807318081809E-3</v>
      </c>
      <c r="AV1531" s="80"/>
      <c r="AW1531" s="80"/>
      <c r="AX1531" s="80"/>
      <c r="AY1531" s="80"/>
      <c r="AZ1531" s="80"/>
      <c r="BA1531" s="80"/>
      <c r="BB1531" s="80"/>
      <c r="BC1531" s="80"/>
      <c r="BD1531" s="80"/>
      <c r="BE1531" s="80"/>
      <c r="BF1531" s="80"/>
      <c r="BG1531" s="80"/>
      <c r="BH1531" s="80"/>
      <c r="BI1531" s="80"/>
      <c r="BJ1531" s="80"/>
      <c r="BK1531" s="80"/>
      <c r="BL1531" s="80"/>
    </row>
    <row r="1532" spans="26:64" x14ac:dyDescent="0.2">
      <c r="Z1532">
        <f t="shared" si="516"/>
        <v>0</v>
      </c>
      <c r="AA1532" s="80">
        <f t="shared" si="517"/>
        <v>3.4471155238050962E-3</v>
      </c>
      <c r="AB1532" s="80">
        <f t="shared" si="528"/>
        <v>-9999</v>
      </c>
      <c r="AC1532" s="80">
        <f t="shared" si="530"/>
        <v>0</v>
      </c>
      <c r="AD1532" s="80">
        <f t="shared" si="526"/>
        <v>-9999</v>
      </c>
      <c r="AE1532" s="80">
        <f t="shared" si="531"/>
        <v>0</v>
      </c>
      <c r="AF1532">
        <f t="shared" si="527"/>
        <v>-9999</v>
      </c>
      <c r="AG1532" s="106"/>
      <c r="AH1532">
        <f t="shared" si="518"/>
        <v>-4.7256811237064993E-4</v>
      </c>
      <c r="AI1532">
        <f t="shared" si="519"/>
        <v>1.2726506571333673</v>
      </c>
      <c r="AJ1532">
        <f t="shared" si="520"/>
        <v>-1.9192477769216735E-2</v>
      </c>
      <c r="AK1532">
        <f t="shared" si="521"/>
        <v>2.0177893546708442E-3</v>
      </c>
      <c r="AL1532">
        <f t="shared" si="522"/>
        <v>7.400504878085557E-3</v>
      </c>
      <c r="AM1532">
        <f t="shared" si="523"/>
        <v>3.7002693269247286E-3</v>
      </c>
      <c r="AN1532" s="80">
        <f t="shared" si="532"/>
        <v>5.5946847242161011E-3</v>
      </c>
      <c r="AO1532" s="80">
        <f t="shared" si="532"/>
        <v>5.5942288779216968E-3</v>
      </c>
      <c r="AP1532" s="80">
        <f t="shared" si="532"/>
        <v>5.5925569914601313E-3</v>
      </c>
      <c r="AQ1532" s="80">
        <f t="shared" si="532"/>
        <v>5.586425090611761E-3</v>
      </c>
      <c r="AR1532" s="80">
        <f t="shared" si="532"/>
        <v>5.5639354025405052E-3</v>
      </c>
      <c r="AS1532" s="80">
        <f t="shared" si="532"/>
        <v>5.4814510416755884E-3</v>
      </c>
      <c r="AT1532" s="80">
        <f t="shared" si="532"/>
        <v>5.1789273836108747E-3</v>
      </c>
      <c r="AU1532" s="80">
        <f t="shared" si="525"/>
        <v>4.0693807318081809E-3</v>
      </c>
    </row>
    <row r="1533" spans="26:64" x14ac:dyDescent="0.2">
      <c r="Z1533">
        <f t="shared" si="516"/>
        <v>0</v>
      </c>
      <c r="AA1533" s="80">
        <f t="shared" si="517"/>
        <v>3.4471155238050962E-3</v>
      </c>
      <c r="AB1533" s="80">
        <f t="shared" si="528"/>
        <v>-9999</v>
      </c>
      <c r="AC1533" s="80">
        <f t="shared" si="530"/>
        <v>0</v>
      </c>
      <c r="AD1533" s="80">
        <f t="shared" si="526"/>
        <v>-9999</v>
      </c>
      <c r="AE1533" s="80">
        <f t="shared" si="531"/>
        <v>0</v>
      </c>
      <c r="AF1533">
        <f t="shared" si="527"/>
        <v>-9999</v>
      </c>
      <c r="AG1533" s="106"/>
      <c r="AH1533">
        <f t="shared" si="518"/>
        <v>-4.7256811237064993E-4</v>
      </c>
      <c r="AI1533">
        <f t="shared" si="519"/>
        <v>1.2726506571333673</v>
      </c>
      <c r="AJ1533">
        <f t="shared" si="520"/>
        <v>-1.9192477769216735E-2</v>
      </c>
      <c r="AK1533">
        <f t="shared" si="521"/>
        <v>2.0177893546708442E-3</v>
      </c>
      <c r="AL1533">
        <f t="shared" si="522"/>
        <v>7.400504878085557E-3</v>
      </c>
      <c r="AM1533">
        <f t="shared" si="523"/>
        <v>3.7002693269247286E-3</v>
      </c>
      <c r="AN1533" s="80">
        <f t="shared" si="532"/>
        <v>5.5946847242161011E-3</v>
      </c>
      <c r="AO1533" s="80">
        <f t="shared" si="532"/>
        <v>5.5942288779216968E-3</v>
      </c>
      <c r="AP1533" s="80">
        <f t="shared" si="532"/>
        <v>5.5925569914601313E-3</v>
      </c>
      <c r="AQ1533" s="80">
        <f t="shared" si="532"/>
        <v>5.586425090611761E-3</v>
      </c>
      <c r="AR1533" s="80">
        <f t="shared" si="532"/>
        <v>5.5639354025405052E-3</v>
      </c>
      <c r="AS1533" s="80">
        <f t="shared" si="532"/>
        <v>5.4814510416755884E-3</v>
      </c>
      <c r="AT1533" s="80">
        <f t="shared" si="532"/>
        <v>5.1789273836108747E-3</v>
      </c>
      <c r="AU1533" s="80">
        <f t="shared" si="525"/>
        <v>4.0693807318081809E-3</v>
      </c>
    </row>
    <row r="1534" spans="26:64" x14ac:dyDescent="0.2">
      <c r="Z1534">
        <f t="shared" si="516"/>
        <v>0</v>
      </c>
      <c r="AA1534" s="80">
        <f t="shared" si="517"/>
        <v>3.4471155238050962E-3</v>
      </c>
      <c r="AB1534" s="80">
        <f t="shared" si="528"/>
        <v>-9999</v>
      </c>
      <c r="AC1534" s="80">
        <f t="shared" si="530"/>
        <v>0</v>
      </c>
      <c r="AD1534" s="80">
        <f t="shared" si="526"/>
        <v>-9999</v>
      </c>
      <c r="AE1534" s="80">
        <f t="shared" si="531"/>
        <v>0</v>
      </c>
      <c r="AF1534">
        <f t="shared" si="527"/>
        <v>-9999</v>
      </c>
      <c r="AG1534" s="106"/>
      <c r="AH1534">
        <f t="shared" si="518"/>
        <v>-4.7256811237064993E-4</v>
      </c>
      <c r="AI1534">
        <f t="shared" si="519"/>
        <v>1.2726506571333673</v>
      </c>
      <c r="AJ1534">
        <f t="shared" si="520"/>
        <v>-1.9192477769216735E-2</v>
      </c>
      <c r="AK1534">
        <f t="shared" si="521"/>
        <v>2.0177893546708442E-3</v>
      </c>
      <c r="AL1534">
        <f t="shared" si="522"/>
        <v>7.400504878085557E-3</v>
      </c>
      <c r="AM1534">
        <f t="shared" si="523"/>
        <v>3.7002693269247286E-3</v>
      </c>
      <c r="AN1534" s="80">
        <f t="shared" si="532"/>
        <v>5.5946847242161011E-3</v>
      </c>
      <c r="AO1534" s="80">
        <f t="shared" si="532"/>
        <v>5.5942288779216968E-3</v>
      </c>
      <c r="AP1534" s="80">
        <f t="shared" si="532"/>
        <v>5.5925569914601313E-3</v>
      </c>
      <c r="AQ1534" s="80">
        <f t="shared" si="532"/>
        <v>5.586425090611761E-3</v>
      </c>
      <c r="AR1534" s="80">
        <f t="shared" si="532"/>
        <v>5.5639354025405052E-3</v>
      </c>
      <c r="AS1534" s="80">
        <f t="shared" si="532"/>
        <v>5.4814510416755884E-3</v>
      </c>
      <c r="AT1534" s="80">
        <f t="shared" si="532"/>
        <v>5.1789273836108747E-3</v>
      </c>
      <c r="AU1534" s="80">
        <f t="shared" si="525"/>
        <v>4.0693807318081809E-3</v>
      </c>
    </row>
    <row r="1535" spans="26:64" x14ac:dyDescent="0.2">
      <c r="Z1535">
        <f t="shared" si="516"/>
        <v>0</v>
      </c>
      <c r="AA1535" s="80">
        <f t="shared" si="517"/>
        <v>3.4471155238050962E-3</v>
      </c>
      <c r="AB1535" s="80">
        <f t="shared" si="528"/>
        <v>-9999</v>
      </c>
      <c r="AC1535" s="80">
        <f t="shared" si="530"/>
        <v>0</v>
      </c>
      <c r="AD1535" s="80">
        <f t="shared" si="526"/>
        <v>-9999</v>
      </c>
      <c r="AE1535" s="80">
        <f t="shared" si="531"/>
        <v>0</v>
      </c>
      <c r="AF1535">
        <f t="shared" si="527"/>
        <v>-9999</v>
      </c>
      <c r="AG1535" s="106"/>
      <c r="AH1535">
        <f t="shared" si="518"/>
        <v>-4.7256811237064993E-4</v>
      </c>
      <c r="AI1535">
        <f t="shared" si="519"/>
        <v>1.2726506571333673</v>
      </c>
      <c r="AJ1535">
        <f t="shared" si="520"/>
        <v>-1.9192477769216735E-2</v>
      </c>
      <c r="AK1535">
        <f t="shared" si="521"/>
        <v>2.0177893546708442E-3</v>
      </c>
      <c r="AL1535">
        <f t="shared" si="522"/>
        <v>7.400504878085557E-3</v>
      </c>
      <c r="AM1535">
        <f t="shared" si="523"/>
        <v>3.7002693269247286E-3</v>
      </c>
      <c r="AN1535" s="80">
        <f t="shared" si="532"/>
        <v>5.5946847242161011E-3</v>
      </c>
      <c r="AO1535" s="80">
        <f t="shared" si="532"/>
        <v>5.5942288779216968E-3</v>
      </c>
      <c r="AP1535" s="80">
        <f t="shared" si="532"/>
        <v>5.5925569914601313E-3</v>
      </c>
      <c r="AQ1535" s="80">
        <f t="shared" si="532"/>
        <v>5.586425090611761E-3</v>
      </c>
      <c r="AR1535" s="80">
        <f t="shared" si="532"/>
        <v>5.5639354025405052E-3</v>
      </c>
      <c r="AS1535" s="80">
        <f t="shared" si="532"/>
        <v>5.4814510416755884E-3</v>
      </c>
      <c r="AT1535" s="80">
        <f t="shared" si="532"/>
        <v>5.1789273836108747E-3</v>
      </c>
      <c r="AU1535" s="80">
        <f t="shared" si="525"/>
        <v>4.0693807318081809E-3</v>
      </c>
      <c r="AV1535" s="80"/>
    </row>
    <row r="1536" spans="26:64" x14ac:dyDescent="0.2">
      <c r="Z1536">
        <f t="shared" si="516"/>
        <v>0</v>
      </c>
      <c r="AA1536" s="80">
        <f t="shared" si="517"/>
        <v>3.4471155238050962E-3</v>
      </c>
      <c r="AB1536" s="80">
        <f t="shared" si="528"/>
        <v>-9999</v>
      </c>
      <c r="AC1536" s="80">
        <f t="shared" si="530"/>
        <v>0</v>
      </c>
      <c r="AD1536" s="80">
        <f t="shared" si="526"/>
        <v>-9999</v>
      </c>
      <c r="AE1536" s="80">
        <f t="shared" si="531"/>
        <v>0</v>
      </c>
      <c r="AF1536">
        <f t="shared" si="527"/>
        <v>-9999</v>
      </c>
      <c r="AG1536" s="106"/>
      <c r="AH1536">
        <f t="shared" si="518"/>
        <v>-4.7256811237064993E-4</v>
      </c>
      <c r="AI1536">
        <f t="shared" si="519"/>
        <v>1.2726506571333673</v>
      </c>
      <c r="AJ1536">
        <f t="shared" si="520"/>
        <v>-1.9192477769216735E-2</v>
      </c>
      <c r="AK1536">
        <f t="shared" si="521"/>
        <v>2.0177893546708442E-3</v>
      </c>
      <c r="AL1536">
        <f t="shared" si="522"/>
        <v>7.400504878085557E-3</v>
      </c>
      <c r="AM1536">
        <f t="shared" si="523"/>
        <v>3.7002693269247286E-3</v>
      </c>
      <c r="AN1536" s="80">
        <f t="shared" si="532"/>
        <v>5.5946847242161011E-3</v>
      </c>
      <c r="AO1536" s="80">
        <f t="shared" si="532"/>
        <v>5.5942288779216968E-3</v>
      </c>
      <c r="AP1536" s="80">
        <f t="shared" si="532"/>
        <v>5.5925569914601313E-3</v>
      </c>
      <c r="AQ1536" s="80">
        <f t="shared" si="532"/>
        <v>5.586425090611761E-3</v>
      </c>
      <c r="AR1536" s="80">
        <f t="shared" si="532"/>
        <v>5.5639354025405052E-3</v>
      </c>
      <c r="AS1536" s="80">
        <f t="shared" si="532"/>
        <v>5.4814510416755884E-3</v>
      </c>
      <c r="AT1536" s="80">
        <f t="shared" si="532"/>
        <v>5.1789273836108747E-3</v>
      </c>
      <c r="AU1536" s="80">
        <f t="shared" si="525"/>
        <v>4.0693807318081809E-3</v>
      </c>
      <c r="AV1536" s="80"/>
    </row>
    <row r="1537" spans="26:64" x14ac:dyDescent="0.2">
      <c r="Z1537">
        <f t="shared" si="516"/>
        <v>0</v>
      </c>
      <c r="AA1537" s="80">
        <f t="shared" si="517"/>
        <v>3.4471155238050962E-3</v>
      </c>
      <c r="AB1537" s="80">
        <f t="shared" si="528"/>
        <v>-9999</v>
      </c>
      <c r="AC1537" s="80">
        <f t="shared" si="530"/>
        <v>0</v>
      </c>
      <c r="AD1537" s="80">
        <f t="shared" si="526"/>
        <v>-9999</v>
      </c>
      <c r="AE1537" s="80">
        <f t="shared" si="531"/>
        <v>0</v>
      </c>
      <c r="AF1537">
        <f t="shared" si="527"/>
        <v>-9999</v>
      </c>
      <c r="AG1537" s="106"/>
      <c r="AH1537">
        <f t="shared" si="518"/>
        <v>-4.7256811237064993E-4</v>
      </c>
      <c r="AI1537">
        <f t="shared" si="519"/>
        <v>1.2726506571333673</v>
      </c>
      <c r="AJ1537">
        <f t="shared" si="520"/>
        <v>-1.9192477769216735E-2</v>
      </c>
      <c r="AK1537">
        <f t="shared" si="521"/>
        <v>2.0177893546708442E-3</v>
      </c>
      <c r="AL1537">
        <f t="shared" si="522"/>
        <v>7.400504878085557E-3</v>
      </c>
      <c r="AM1537">
        <f t="shared" si="523"/>
        <v>3.7002693269247286E-3</v>
      </c>
      <c r="AN1537" s="80">
        <f t="shared" ref="AN1537:AT1552" si="533">$AU1537+$AB$7*SIN(AO1537)</f>
        <v>5.5946847242161011E-3</v>
      </c>
      <c r="AO1537" s="80">
        <f t="shared" si="533"/>
        <v>5.5942288779216968E-3</v>
      </c>
      <c r="AP1537" s="80">
        <f t="shared" si="533"/>
        <v>5.5925569914601313E-3</v>
      </c>
      <c r="AQ1537" s="80">
        <f t="shared" si="533"/>
        <v>5.586425090611761E-3</v>
      </c>
      <c r="AR1537" s="80">
        <f t="shared" si="533"/>
        <v>5.5639354025405052E-3</v>
      </c>
      <c r="AS1537" s="80">
        <f t="shared" si="533"/>
        <v>5.4814510416755884E-3</v>
      </c>
      <c r="AT1537" s="80">
        <f t="shared" si="533"/>
        <v>5.1789273836108747E-3</v>
      </c>
      <c r="AU1537" s="80">
        <f t="shared" si="525"/>
        <v>4.0693807318081809E-3</v>
      </c>
      <c r="AV1537" s="80"/>
    </row>
    <row r="1538" spans="26:64" x14ac:dyDescent="0.2">
      <c r="Z1538">
        <f t="shared" si="516"/>
        <v>0</v>
      </c>
      <c r="AA1538" s="80">
        <f t="shared" si="517"/>
        <v>3.4471155238050962E-3</v>
      </c>
      <c r="AB1538" s="80">
        <f t="shared" si="528"/>
        <v>-9999</v>
      </c>
      <c r="AC1538" s="80">
        <f t="shared" si="530"/>
        <v>0</v>
      </c>
      <c r="AD1538" s="80">
        <f t="shared" si="526"/>
        <v>-9999</v>
      </c>
      <c r="AE1538" s="80">
        <f t="shared" si="531"/>
        <v>0</v>
      </c>
      <c r="AF1538">
        <f t="shared" si="527"/>
        <v>-9999</v>
      </c>
      <c r="AG1538" s="106"/>
      <c r="AH1538">
        <f t="shared" si="518"/>
        <v>-4.7256811237064993E-4</v>
      </c>
      <c r="AI1538">
        <f t="shared" si="519"/>
        <v>1.2726506571333673</v>
      </c>
      <c r="AJ1538">
        <f t="shared" si="520"/>
        <v>-1.9192477769216735E-2</v>
      </c>
      <c r="AK1538">
        <f t="shared" si="521"/>
        <v>2.0177893546708442E-3</v>
      </c>
      <c r="AL1538">
        <f t="shared" si="522"/>
        <v>7.400504878085557E-3</v>
      </c>
      <c r="AM1538">
        <f t="shared" si="523"/>
        <v>3.7002693269247286E-3</v>
      </c>
      <c r="AN1538" s="80">
        <f t="shared" si="533"/>
        <v>5.5946847242161011E-3</v>
      </c>
      <c r="AO1538" s="80">
        <f t="shared" si="533"/>
        <v>5.5942288779216968E-3</v>
      </c>
      <c r="AP1538" s="80">
        <f t="shared" si="533"/>
        <v>5.5925569914601313E-3</v>
      </c>
      <c r="AQ1538" s="80">
        <f t="shared" si="533"/>
        <v>5.586425090611761E-3</v>
      </c>
      <c r="AR1538" s="80">
        <f t="shared" si="533"/>
        <v>5.5639354025405052E-3</v>
      </c>
      <c r="AS1538" s="80">
        <f t="shared" si="533"/>
        <v>5.4814510416755884E-3</v>
      </c>
      <c r="AT1538" s="80">
        <f t="shared" si="533"/>
        <v>5.1789273836108747E-3</v>
      </c>
      <c r="AU1538" s="80">
        <f t="shared" si="525"/>
        <v>4.0693807318081809E-3</v>
      </c>
    </row>
    <row r="1539" spans="26:64" x14ac:dyDescent="0.2">
      <c r="Z1539">
        <f t="shared" si="516"/>
        <v>0</v>
      </c>
      <c r="AA1539" s="80">
        <f t="shared" si="517"/>
        <v>3.4471155238050962E-3</v>
      </c>
      <c r="AB1539" s="80">
        <f t="shared" si="528"/>
        <v>-9999</v>
      </c>
      <c r="AC1539" s="80">
        <f t="shared" si="530"/>
        <v>0</v>
      </c>
      <c r="AD1539" s="80">
        <f t="shared" si="526"/>
        <v>-9999</v>
      </c>
      <c r="AE1539" s="80">
        <f t="shared" si="531"/>
        <v>0</v>
      </c>
      <c r="AF1539">
        <f t="shared" si="527"/>
        <v>-9999</v>
      </c>
      <c r="AG1539" s="106"/>
      <c r="AH1539">
        <f t="shared" si="518"/>
        <v>-4.7256811237064993E-4</v>
      </c>
      <c r="AI1539">
        <f t="shared" si="519"/>
        <v>1.2726506571333673</v>
      </c>
      <c r="AJ1539">
        <f t="shared" si="520"/>
        <v>-1.9192477769216735E-2</v>
      </c>
      <c r="AK1539">
        <f t="shared" si="521"/>
        <v>2.0177893546708442E-3</v>
      </c>
      <c r="AL1539">
        <f t="shared" si="522"/>
        <v>7.400504878085557E-3</v>
      </c>
      <c r="AM1539">
        <f t="shared" si="523"/>
        <v>3.7002693269247286E-3</v>
      </c>
      <c r="AN1539" s="80">
        <f t="shared" si="533"/>
        <v>5.5946847242161011E-3</v>
      </c>
      <c r="AO1539" s="80">
        <f t="shared" si="533"/>
        <v>5.5942288779216968E-3</v>
      </c>
      <c r="AP1539" s="80">
        <f t="shared" si="533"/>
        <v>5.5925569914601313E-3</v>
      </c>
      <c r="AQ1539" s="80">
        <f t="shared" si="533"/>
        <v>5.586425090611761E-3</v>
      </c>
      <c r="AR1539" s="80">
        <f t="shared" si="533"/>
        <v>5.5639354025405052E-3</v>
      </c>
      <c r="AS1539" s="80">
        <f t="shared" si="533"/>
        <v>5.4814510416755884E-3</v>
      </c>
      <c r="AT1539" s="80">
        <f t="shared" si="533"/>
        <v>5.1789273836108747E-3</v>
      </c>
      <c r="AU1539" s="80">
        <f t="shared" si="525"/>
        <v>4.0693807318081809E-3</v>
      </c>
      <c r="AV1539" s="80"/>
      <c r="AW1539" s="80"/>
      <c r="AX1539" s="80"/>
      <c r="AY1539" s="80"/>
      <c r="AZ1539" s="80"/>
      <c r="BA1539" s="80"/>
      <c r="BB1539" s="80"/>
      <c r="BC1539" s="80"/>
      <c r="BD1539" s="80"/>
      <c r="BE1539" s="80"/>
      <c r="BF1539" s="80"/>
      <c r="BG1539" s="80"/>
      <c r="BH1539" s="80"/>
      <c r="BI1539" s="80"/>
      <c r="BJ1539" s="80"/>
      <c r="BK1539" s="80"/>
      <c r="BL1539" s="80"/>
    </row>
    <row r="1540" spans="26:64" x14ac:dyDescent="0.2">
      <c r="Z1540">
        <f t="shared" si="516"/>
        <v>0</v>
      </c>
      <c r="AA1540" s="80">
        <f t="shared" si="517"/>
        <v>3.4471155238050962E-3</v>
      </c>
      <c r="AB1540" s="80">
        <f t="shared" si="528"/>
        <v>-9999</v>
      </c>
      <c r="AC1540" s="80">
        <f t="shared" si="530"/>
        <v>0</v>
      </c>
      <c r="AD1540" s="80">
        <f t="shared" si="526"/>
        <v>-9999</v>
      </c>
      <c r="AE1540" s="80">
        <f t="shared" si="531"/>
        <v>0</v>
      </c>
      <c r="AF1540">
        <f t="shared" si="527"/>
        <v>-9999</v>
      </c>
      <c r="AG1540" s="106"/>
      <c r="AH1540">
        <f t="shared" si="518"/>
        <v>-4.7256811237064993E-4</v>
      </c>
      <c r="AI1540">
        <f t="shared" si="519"/>
        <v>1.2726506571333673</v>
      </c>
      <c r="AJ1540">
        <f t="shared" si="520"/>
        <v>-1.9192477769216735E-2</v>
      </c>
      <c r="AK1540">
        <f t="shared" si="521"/>
        <v>2.0177893546708442E-3</v>
      </c>
      <c r="AL1540">
        <f t="shared" si="522"/>
        <v>7.400504878085557E-3</v>
      </c>
      <c r="AM1540">
        <f t="shared" si="523"/>
        <v>3.7002693269247286E-3</v>
      </c>
      <c r="AN1540" s="80">
        <f t="shared" si="533"/>
        <v>5.5946847242161011E-3</v>
      </c>
      <c r="AO1540" s="80">
        <f t="shared" si="533"/>
        <v>5.5942288779216968E-3</v>
      </c>
      <c r="AP1540" s="80">
        <f t="shared" si="533"/>
        <v>5.5925569914601313E-3</v>
      </c>
      <c r="AQ1540" s="80">
        <f t="shared" si="533"/>
        <v>5.586425090611761E-3</v>
      </c>
      <c r="AR1540" s="80">
        <f t="shared" si="533"/>
        <v>5.5639354025405052E-3</v>
      </c>
      <c r="AS1540" s="80">
        <f t="shared" si="533"/>
        <v>5.4814510416755884E-3</v>
      </c>
      <c r="AT1540" s="80">
        <f t="shared" si="533"/>
        <v>5.1789273836108747E-3</v>
      </c>
      <c r="AU1540" s="80">
        <f t="shared" si="525"/>
        <v>4.0693807318081809E-3</v>
      </c>
      <c r="AV1540" s="80"/>
      <c r="AX1540" s="80"/>
      <c r="AY1540" s="80"/>
      <c r="AZ1540" s="80"/>
      <c r="BA1540" s="80"/>
      <c r="BB1540" s="80"/>
      <c r="BC1540" s="80"/>
      <c r="BD1540" s="80"/>
      <c r="BE1540" s="80"/>
      <c r="BF1540" s="80"/>
      <c r="BG1540" s="80"/>
      <c r="BH1540" s="80"/>
      <c r="BI1540" s="80"/>
      <c r="BJ1540" s="80"/>
      <c r="BK1540" s="80"/>
      <c r="BL1540" s="80"/>
    </row>
    <row r="1541" spans="26:64" x14ac:dyDescent="0.2">
      <c r="Z1541">
        <f t="shared" si="516"/>
        <v>0</v>
      </c>
      <c r="AA1541" s="80">
        <f t="shared" si="517"/>
        <v>3.4471155238050962E-3</v>
      </c>
      <c r="AB1541" s="80">
        <f t="shared" si="528"/>
        <v>-9999</v>
      </c>
      <c r="AC1541" s="80">
        <f t="shared" si="530"/>
        <v>0</v>
      </c>
      <c r="AD1541" s="80">
        <f t="shared" si="526"/>
        <v>-9999</v>
      </c>
      <c r="AE1541" s="80">
        <f t="shared" si="531"/>
        <v>0</v>
      </c>
      <c r="AF1541">
        <f t="shared" si="527"/>
        <v>-9999</v>
      </c>
      <c r="AG1541" s="106"/>
      <c r="AH1541">
        <f t="shared" si="518"/>
        <v>-4.7256811237064993E-4</v>
      </c>
      <c r="AI1541">
        <f t="shared" si="519"/>
        <v>1.2726506571333673</v>
      </c>
      <c r="AJ1541">
        <f t="shared" si="520"/>
        <v>-1.9192477769216735E-2</v>
      </c>
      <c r="AK1541">
        <f t="shared" si="521"/>
        <v>2.0177893546708442E-3</v>
      </c>
      <c r="AL1541">
        <f t="shared" si="522"/>
        <v>7.400504878085557E-3</v>
      </c>
      <c r="AM1541">
        <f t="shared" si="523"/>
        <v>3.7002693269247286E-3</v>
      </c>
      <c r="AN1541" s="80">
        <f t="shared" si="533"/>
        <v>5.5946847242161011E-3</v>
      </c>
      <c r="AO1541" s="80">
        <f t="shared" si="533"/>
        <v>5.5942288779216968E-3</v>
      </c>
      <c r="AP1541" s="80">
        <f t="shared" si="533"/>
        <v>5.5925569914601313E-3</v>
      </c>
      <c r="AQ1541" s="80">
        <f t="shared" si="533"/>
        <v>5.586425090611761E-3</v>
      </c>
      <c r="AR1541" s="80">
        <f t="shared" si="533"/>
        <v>5.5639354025405052E-3</v>
      </c>
      <c r="AS1541" s="80">
        <f t="shared" si="533"/>
        <v>5.4814510416755884E-3</v>
      </c>
      <c r="AT1541" s="80">
        <f t="shared" si="533"/>
        <v>5.1789273836108747E-3</v>
      </c>
      <c r="AU1541" s="80">
        <f t="shared" si="525"/>
        <v>4.0693807318081809E-3</v>
      </c>
    </row>
    <row r="1542" spans="26:64" x14ac:dyDescent="0.2">
      <c r="Z1542">
        <f t="shared" si="516"/>
        <v>0</v>
      </c>
      <c r="AA1542" s="80">
        <f t="shared" si="517"/>
        <v>3.4471155238050962E-3</v>
      </c>
      <c r="AB1542" s="80">
        <f t="shared" si="528"/>
        <v>-9999</v>
      </c>
      <c r="AC1542" s="80">
        <f t="shared" si="530"/>
        <v>0</v>
      </c>
      <c r="AD1542" s="80">
        <f t="shared" si="526"/>
        <v>-9999</v>
      </c>
      <c r="AE1542" s="80">
        <f t="shared" si="531"/>
        <v>0</v>
      </c>
      <c r="AF1542">
        <f t="shared" si="527"/>
        <v>-9999</v>
      </c>
      <c r="AG1542" s="106"/>
      <c r="AH1542">
        <f t="shared" si="518"/>
        <v>-4.7256811237064993E-4</v>
      </c>
      <c r="AI1542">
        <f t="shared" si="519"/>
        <v>1.2726506571333673</v>
      </c>
      <c r="AJ1542">
        <f t="shared" si="520"/>
        <v>-1.9192477769216735E-2</v>
      </c>
      <c r="AK1542">
        <f t="shared" si="521"/>
        <v>2.0177893546708442E-3</v>
      </c>
      <c r="AL1542">
        <f t="shared" si="522"/>
        <v>7.400504878085557E-3</v>
      </c>
      <c r="AM1542">
        <f t="shared" si="523"/>
        <v>3.7002693269247286E-3</v>
      </c>
      <c r="AN1542" s="80">
        <f t="shared" si="533"/>
        <v>5.5946847242161011E-3</v>
      </c>
      <c r="AO1542" s="80">
        <f t="shared" si="533"/>
        <v>5.5942288779216968E-3</v>
      </c>
      <c r="AP1542" s="80">
        <f t="shared" si="533"/>
        <v>5.5925569914601313E-3</v>
      </c>
      <c r="AQ1542" s="80">
        <f t="shared" si="533"/>
        <v>5.586425090611761E-3</v>
      </c>
      <c r="AR1542" s="80">
        <f t="shared" si="533"/>
        <v>5.5639354025405052E-3</v>
      </c>
      <c r="AS1542" s="80">
        <f t="shared" si="533"/>
        <v>5.4814510416755884E-3</v>
      </c>
      <c r="AT1542" s="80">
        <f t="shared" si="533"/>
        <v>5.1789273836108747E-3</v>
      </c>
      <c r="AU1542" s="80">
        <f t="shared" si="525"/>
        <v>4.0693807318081809E-3</v>
      </c>
      <c r="AV1542" s="80"/>
    </row>
    <row r="1543" spans="26:64" x14ac:dyDescent="0.2">
      <c r="Z1543">
        <f t="shared" si="516"/>
        <v>0</v>
      </c>
      <c r="AA1543" s="80">
        <f t="shared" si="517"/>
        <v>3.4471155238050962E-3</v>
      </c>
      <c r="AB1543" s="80">
        <f t="shared" si="528"/>
        <v>-9999</v>
      </c>
      <c r="AC1543" s="80">
        <f t="shared" si="530"/>
        <v>0</v>
      </c>
      <c r="AD1543" s="80">
        <f t="shared" si="526"/>
        <v>-9999</v>
      </c>
      <c r="AE1543" s="80">
        <f t="shared" si="531"/>
        <v>0</v>
      </c>
      <c r="AF1543">
        <f t="shared" si="527"/>
        <v>-9999</v>
      </c>
      <c r="AG1543" s="106"/>
      <c r="AH1543">
        <f t="shared" si="518"/>
        <v>-4.7256811237064993E-4</v>
      </c>
      <c r="AI1543">
        <f t="shared" si="519"/>
        <v>1.2726506571333673</v>
      </c>
      <c r="AJ1543">
        <f t="shared" si="520"/>
        <v>-1.9192477769216735E-2</v>
      </c>
      <c r="AK1543">
        <f t="shared" si="521"/>
        <v>2.0177893546708442E-3</v>
      </c>
      <c r="AL1543">
        <f t="shared" si="522"/>
        <v>7.400504878085557E-3</v>
      </c>
      <c r="AM1543">
        <f t="shared" si="523"/>
        <v>3.7002693269247286E-3</v>
      </c>
      <c r="AN1543" s="80">
        <f t="shared" si="533"/>
        <v>5.5946847242161011E-3</v>
      </c>
      <c r="AO1543" s="80">
        <f t="shared" si="533"/>
        <v>5.5942288779216968E-3</v>
      </c>
      <c r="AP1543" s="80">
        <f t="shared" si="533"/>
        <v>5.5925569914601313E-3</v>
      </c>
      <c r="AQ1543" s="80">
        <f t="shared" si="533"/>
        <v>5.586425090611761E-3</v>
      </c>
      <c r="AR1543" s="80">
        <f t="shared" si="533"/>
        <v>5.5639354025405052E-3</v>
      </c>
      <c r="AS1543" s="80">
        <f t="shared" si="533"/>
        <v>5.4814510416755884E-3</v>
      </c>
      <c r="AT1543" s="80">
        <f t="shared" si="533"/>
        <v>5.1789273836108747E-3</v>
      </c>
      <c r="AU1543" s="80">
        <f t="shared" si="525"/>
        <v>4.0693807318081809E-3</v>
      </c>
    </row>
    <row r="1544" spans="26:64" x14ac:dyDescent="0.2">
      <c r="Z1544">
        <f t="shared" si="516"/>
        <v>0</v>
      </c>
      <c r="AA1544" s="80">
        <f t="shared" si="517"/>
        <v>3.4471155238050962E-3</v>
      </c>
      <c r="AB1544" s="80">
        <f t="shared" si="528"/>
        <v>-9999</v>
      </c>
      <c r="AC1544" s="80">
        <f t="shared" si="530"/>
        <v>0</v>
      </c>
      <c r="AD1544" s="80">
        <f t="shared" si="526"/>
        <v>-9999</v>
      </c>
      <c r="AE1544" s="80">
        <f t="shared" si="531"/>
        <v>0</v>
      </c>
      <c r="AF1544">
        <f t="shared" si="527"/>
        <v>-9999</v>
      </c>
      <c r="AG1544" s="106"/>
      <c r="AH1544">
        <f t="shared" si="518"/>
        <v>-4.7256811237064993E-4</v>
      </c>
      <c r="AI1544">
        <f t="shared" si="519"/>
        <v>1.2726506571333673</v>
      </c>
      <c r="AJ1544">
        <f t="shared" si="520"/>
        <v>-1.9192477769216735E-2</v>
      </c>
      <c r="AK1544">
        <f t="shared" si="521"/>
        <v>2.0177893546708442E-3</v>
      </c>
      <c r="AL1544">
        <f t="shared" si="522"/>
        <v>7.400504878085557E-3</v>
      </c>
      <c r="AM1544">
        <f t="shared" si="523"/>
        <v>3.7002693269247286E-3</v>
      </c>
      <c r="AN1544" s="80">
        <f t="shared" si="533"/>
        <v>5.5946847242161011E-3</v>
      </c>
      <c r="AO1544" s="80">
        <f t="shared" si="533"/>
        <v>5.5942288779216968E-3</v>
      </c>
      <c r="AP1544" s="80">
        <f t="shared" si="533"/>
        <v>5.5925569914601313E-3</v>
      </c>
      <c r="AQ1544" s="80">
        <f t="shared" si="533"/>
        <v>5.586425090611761E-3</v>
      </c>
      <c r="AR1544" s="80">
        <f t="shared" si="533"/>
        <v>5.5639354025405052E-3</v>
      </c>
      <c r="AS1544" s="80">
        <f t="shared" si="533"/>
        <v>5.4814510416755884E-3</v>
      </c>
      <c r="AT1544" s="80">
        <f t="shared" si="533"/>
        <v>5.1789273836108747E-3</v>
      </c>
      <c r="AU1544" s="80">
        <f t="shared" si="525"/>
        <v>4.0693807318081809E-3</v>
      </c>
      <c r="AV1544" s="80"/>
      <c r="AW1544" s="80"/>
      <c r="AX1544" s="80"/>
      <c r="AY1544" s="80"/>
      <c r="AZ1544" s="80"/>
      <c r="BA1544" s="80"/>
      <c r="BB1544" s="80"/>
      <c r="BC1544" s="80"/>
      <c r="BD1544" s="80"/>
      <c r="BE1544" s="80"/>
      <c r="BF1544" s="80"/>
      <c r="BG1544" s="80"/>
      <c r="BH1544" s="80"/>
      <c r="BI1544" s="80"/>
      <c r="BJ1544" s="80"/>
      <c r="BK1544" s="80"/>
      <c r="BL1544" s="80"/>
    </row>
    <row r="1545" spans="26:64" x14ac:dyDescent="0.2">
      <c r="Z1545">
        <f t="shared" si="516"/>
        <v>0</v>
      </c>
      <c r="AA1545" s="80">
        <f t="shared" si="517"/>
        <v>3.4471155238050962E-3</v>
      </c>
      <c r="AB1545" s="80">
        <f t="shared" si="528"/>
        <v>-9999</v>
      </c>
      <c r="AC1545" s="80">
        <f t="shared" si="530"/>
        <v>0</v>
      </c>
      <c r="AD1545" s="80">
        <f t="shared" si="526"/>
        <v>-9999</v>
      </c>
      <c r="AE1545" s="80">
        <f t="shared" si="531"/>
        <v>0</v>
      </c>
      <c r="AF1545">
        <f t="shared" si="527"/>
        <v>-9999</v>
      </c>
      <c r="AG1545" s="106"/>
      <c r="AH1545">
        <f t="shared" si="518"/>
        <v>-4.7256811237064993E-4</v>
      </c>
      <c r="AI1545">
        <f t="shared" si="519"/>
        <v>1.2726506571333673</v>
      </c>
      <c r="AJ1545">
        <f t="shared" si="520"/>
        <v>-1.9192477769216735E-2</v>
      </c>
      <c r="AK1545">
        <f t="shared" si="521"/>
        <v>2.0177893546708442E-3</v>
      </c>
      <c r="AL1545">
        <f t="shared" si="522"/>
        <v>7.400504878085557E-3</v>
      </c>
      <c r="AM1545">
        <f t="shared" si="523"/>
        <v>3.7002693269247286E-3</v>
      </c>
      <c r="AN1545" s="80">
        <f t="shared" si="533"/>
        <v>5.5946847242161011E-3</v>
      </c>
      <c r="AO1545" s="80">
        <f t="shared" si="533"/>
        <v>5.5942288779216968E-3</v>
      </c>
      <c r="AP1545" s="80">
        <f t="shared" si="533"/>
        <v>5.5925569914601313E-3</v>
      </c>
      <c r="AQ1545" s="80">
        <f t="shared" si="533"/>
        <v>5.586425090611761E-3</v>
      </c>
      <c r="AR1545" s="80">
        <f t="shared" si="533"/>
        <v>5.5639354025405052E-3</v>
      </c>
      <c r="AS1545" s="80">
        <f t="shared" si="533"/>
        <v>5.4814510416755884E-3</v>
      </c>
      <c r="AT1545" s="80">
        <f t="shared" si="533"/>
        <v>5.1789273836108747E-3</v>
      </c>
      <c r="AU1545" s="80">
        <f t="shared" si="525"/>
        <v>4.0693807318081809E-3</v>
      </c>
    </row>
    <row r="1546" spans="26:64" x14ac:dyDescent="0.2">
      <c r="Z1546">
        <f t="shared" si="516"/>
        <v>0</v>
      </c>
      <c r="AA1546" s="80">
        <f t="shared" si="517"/>
        <v>3.4471155238050962E-3</v>
      </c>
      <c r="AB1546" s="80">
        <f t="shared" si="528"/>
        <v>-9999</v>
      </c>
      <c r="AC1546" s="80">
        <f t="shared" si="530"/>
        <v>0</v>
      </c>
      <c r="AD1546" s="80">
        <f t="shared" si="526"/>
        <v>-9999</v>
      </c>
      <c r="AE1546" s="80">
        <f t="shared" si="531"/>
        <v>0</v>
      </c>
      <c r="AF1546">
        <f t="shared" si="527"/>
        <v>-9999</v>
      </c>
      <c r="AG1546" s="106"/>
      <c r="AH1546">
        <f t="shared" si="518"/>
        <v>-4.7256811237064993E-4</v>
      </c>
      <c r="AI1546">
        <f t="shared" si="519"/>
        <v>1.2726506571333673</v>
      </c>
      <c r="AJ1546">
        <f t="shared" si="520"/>
        <v>-1.9192477769216735E-2</v>
      </c>
      <c r="AK1546">
        <f t="shared" si="521"/>
        <v>2.0177893546708442E-3</v>
      </c>
      <c r="AL1546">
        <f t="shared" si="522"/>
        <v>7.400504878085557E-3</v>
      </c>
      <c r="AM1546">
        <f t="shared" si="523"/>
        <v>3.7002693269247286E-3</v>
      </c>
      <c r="AN1546" s="80">
        <f t="shared" si="533"/>
        <v>5.5946847242161011E-3</v>
      </c>
      <c r="AO1546" s="80">
        <f t="shared" si="533"/>
        <v>5.5942288779216968E-3</v>
      </c>
      <c r="AP1546" s="80">
        <f t="shared" si="533"/>
        <v>5.5925569914601313E-3</v>
      </c>
      <c r="AQ1546" s="80">
        <f t="shared" si="533"/>
        <v>5.586425090611761E-3</v>
      </c>
      <c r="AR1546" s="80">
        <f t="shared" si="533"/>
        <v>5.5639354025405052E-3</v>
      </c>
      <c r="AS1546" s="80">
        <f t="shared" si="533"/>
        <v>5.4814510416755884E-3</v>
      </c>
      <c r="AT1546" s="80">
        <f t="shared" si="533"/>
        <v>5.1789273836108747E-3</v>
      </c>
      <c r="AU1546" s="80">
        <f t="shared" si="525"/>
        <v>4.0693807318081809E-3</v>
      </c>
      <c r="AV1546" s="80"/>
      <c r="AX1546" s="80"/>
    </row>
    <row r="1547" spans="26:64" x14ac:dyDescent="0.2">
      <c r="Z1547">
        <f t="shared" si="516"/>
        <v>0</v>
      </c>
      <c r="AA1547" s="80">
        <f t="shared" si="517"/>
        <v>3.4471155238050962E-3</v>
      </c>
      <c r="AB1547" s="80">
        <f t="shared" si="528"/>
        <v>-9999</v>
      </c>
      <c r="AC1547" s="80">
        <f t="shared" si="530"/>
        <v>0</v>
      </c>
      <c r="AD1547" s="80">
        <f t="shared" si="526"/>
        <v>-9999</v>
      </c>
      <c r="AE1547" s="80">
        <f t="shared" si="531"/>
        <v>0</v>
      </c>
      <c r="AF1547">
        <f t="shared" si="527"/>
        <v>-9999</v>
      </c>
      <c r="AG1547" s="106"/>
      <c r="AH1547">
        <f t="shared" si="518"/>
        <v>-4.7256811237064993E-4</v>
      </c>
      <c r="AI1547">
        <f t="shared" si="519"/>
        <v>1.2726506571333673</v>
      </c>
      <c r="AJ1547">
        <f t="shared" si="520"/>
        <v>-1.9192477769216735E-2</v>
      </c>
      <c r="AK1547">
        <f t="shared" si="521"/>
        <v>2.0177893546708442E-3</v>
      </c>
      <c r="AL1547">
        <f t="shared" si="522"/>
        <v>7.400504878085557E-3</v>
      </c>
      <c r="AM1547">
        <f t="shared" si="523"/>
        <v>3.7002693269247286E-3</v>
      </c>
      <c r="AN1547" s="80">
        <f t="shared" si="533"/>
        <v>5.5946847242161011E-3</v>
      </c>
      <c r="AO1547" s="80">
        <f t="shared" si="533"/>
        <v>5.5942288779216968E-3</v>
      </c>
      <c r="AP1547" s="80">
        <f t="shared" si="533"/>
        <v>5.5925569914601313E-3</v>
      </c>
      <c r="AQ1547" s="80">
        <f t="shared" si="533"/>
        <v>5.586425090611761E-3</v>
      </c>
      <c r="AR1547" s="80">
        <f t="shared" si="533"/>
        <v>5.5639354025405052E-3</v>
      </c>
      <c r="AS1547" s="80">
        <f t="shared" si="533"/>
        <v>5.4814510416755884E-3</v>
      </c>
      <c r="AT1547" s="80">
        <f t="shared" si="533"/>
        <v>5.1789273836108747E-3</v>
      </c>
      <c r="AU1547" s="80">
        <f t="shared" si="525"/>
        <v>4.0693807318081809E-3</v>
      </c>
      <c r="AV1547" s="80"/>
      <c r="AX1547" s="80"/>
    </row>
    <row r="1548" spans="26:64" x14ac:dyDescent="0.2">
      <c r="Z1548">
        <f t="shared" si="516"/>
        <v>0</v>
      </c>
      <c r="AA1548" s="80">
        <f t="shared" si="517"/>
        <v>3.4471155238050962E-3</v>
      </c>
      <c r="AB1548" s="80">
        <f t="shared" si="528"/>
        <v>-9999</v>
      </c>
      <c r="AC1548" s="80">
        <f t="shared" si="530"/>
        <v>0</v>
      </c>
      <c r="AD1548" s="80">
        <f t="shared" si="526"/>
        <v>-9999</v>
      </c>
      <c r="AE1548" s="80">
        <f t="shared" si="531"/>
        <v>0</v>
      </c>
      <c r="AF1548">
        <f t="shared" si="527"/>
        <v>-9999</v>
      </c>
      <c r="AG1548" s="106"/>
      <c r="AH1548">
        <f t="shared" si="518"/>
        <v>-4.7256811237064993E-4</v>
      </c>
      <c r="AI1548">
        <f t="shared" si="519"/>
        <v>1.2726506571333673</v>
      </c>
      <c r="AJ1548">
        <f t="shared" si="520"/>
        <v>-1.9192477769216735E-2</v>
      </c>
      <c r="AK1548">
        <f t="shared" si="521"/>
        <v>2.0177893546708442E-3</v>
      </c>
      <c r="AL1548">
        <f t="shared" si="522"/>
        <v>7.400504878085557E-3</v>
      </c>
      <c r="AM1548">
        <f t="shared" si="523"/>
        <v>3.7002693269247286E-3</v>
      </c>
      <c r="AN1548" s="80">
        <f t="shared" si="533"/>
        <v>5.5946847242161011E-3</v>
      </c>
      <c r="AO1548" s="80">
        <f t="shared" si="533"/>
        <v>5.5942288779216968E-3</v>
      </c>
      <c r="AP1548" s="80">
        <f t="shared" si="533"/>
        <v>5.5925569914601313E-3</v>
      </c>
      <c r="AQ1548" s="80">
        <f t="shared" si="533"/>
        <v>5.586425090611761E-3</v>
      </c>
      <c r="AR1548" s="80">
        <f t="shared" si="533"/>
        <v>5.5639354025405052E-3</v>
      </c>
      <c r="AS1548" s="80">
        <f t="shared" si="533"/>
        <v>5.4814510416755884E-3</v>
      </c>
      <c r="AT1548" s="80">
        <f t="shared" si="533"/>
        <v>5.1789273836108747E-3</v>
      </c>
      <c r="AU1548" s="80">
        <f t="shared" si="525"/>
        <v>4.0693807318081809E-3</v>
      </c>
      <c r="AV1548" s="80"/>
      <c r="AX1548" s="80"/>
    </row>
    <row r="1549" spans="26:64" x14ac:dyDescent="0.2">
      <c r="Z1549">
        <f t="shared" si="516"/>
        <v>0</v>
      </c>
      <c r="AA1549" s="80">
        <f t="shared" si="517"/>
        <v>3.4471155238050962E-3</v>
      </c>
      <c r="AB1549" s="80">
        <f t="shared" si="528"/>
        <v>-9999</v>
      </c>
      <c r="AC1549" s="80">
        <f t="shared" si="530"/>
        <v>0</v>
      </c>
      <c r="AD1549" s="80">
        <f t="shared" si="526"/>
        <v>-9999</v>
      </c>
      <c r="AE1549" s="80">
        <f t="shared" si="531"/>
        <v>0</v>
      </c>
      <c r="AF1549">
        <f t="shared" si="527"/>
        <v>-9999</v>
      </c>
      <c r="AG1549" s="106"/>
      <c r="AH1549">
        <f t="shared" si="518"/>
        <v>-4.7256811237064993E-4</v>
      </c>
      <c r="AI1549">
        <f t="shared" si="519"/>
        <v>1.2726506571333673</v>
      </c>
      <c r="AJ1549">
        <f t="shared" si="520"/>
        <v>-1.9192477769216735E-2</v>
      </c>
      <c r="AK1549">
        <f t="shared" si="521"/>
        <v>2.0177893546708442E-3</v>
      </c>
      <c r="AL1549">
        <f t="shared" si="522"/>
        <v>7.400504878085557E-3</v>
      </c>
      <c r="AM1549">
        <f t="shared" si="523"/>
        <v>3.7002693269247286E-3</v>
      </c>
      <c r="AN1549" s="80">
        <f t="shared" si="533"/>
        <v>5.5946847242161011E-3</v>
      </c>
      <c r="AO1549" s="80">
        <f t="shared" si="533"/>
        <v>5.5942288779216968E-3</v>
      </c>
      <c r="AP1549" s="80">
        <f t="shared" si="533"/>
        <v>5.5925569914601313E-3</v>
      </c>
      <c r="AQ1549" s="80">
        <f t="shared" si="533"/>
        <v>5.586425090611761E-3</v>
      </c>
      <c r="AR1549" s="80">
        <f t="shared" si="533"/>
        <v>5.5639354025405052E-3</v>
      </c>
      <c r="AS1549" s="80">
        <f t="shared" si="533"/>
        <v>5.4814510416755884E-3</v>
      </c>
      <c r="AT1549" s="80">
        <f t="shared" si="533"/>
        <v>5.1789273836108747E-3</v>
      </c>
      <c r="AU1549" s="80">
        <f t="shared" si="525"/>
        <v>4.0693807318081809E-3</v>
      </c>
      <c r="AV1549" s="80"/>
    </row>
    <row r="1550" spans="26:64" x14ac:dyDescent="0.2">
      <c r="Z1550">
        <f t="shared" si="516"/>
        <v>0</v>
      </c>
      <c r="AA1550" s="80">
        <f t="shared" si="517"/>
        <v>3.4471155238050962E-3</v>
      </c>
      <c r="AB1550" s="80">
        <f t="shared" si="528"/>
        <v>-9999</v>
      </c>
      <c r="AC1550" s="80">
        <f t="shared" si="530"/>
        <v>0</v>
      </c>
      <c r="AD1550" s="80">
        <f t="shared" si="526"/>
        <v>-9999</v>
      </c>
      <c r="AE1550" s="80">
        <f t="shared" si="531"/>
        <v>0</v>
      </c>
      <c r="AF1550">
        <f t="shared" si="527"/>
        <v>-9999</v>
      </c>
      <c r="AG1550" s="106"/>
      <c r="AH1550">
        <f t="shared" si="518"/>
        <v>-4.7256811237064993E-4</v>
      </c>
      <c r="AI1550">
        <f t="shared" si="519"/>
        <v>1.2726506571333673</v>
      </c>
      <c r="AJ1550">
        <f t="shared" si="520"/>
        <v>-1.9192477769216735E-2</v>
      </c>
      <c r="AK1550">
        <f t="shared" si="521"/>
        <v>2.0177893546708442E-3</v>
      </c>
      <c r="AL1550">
        <f t="shared" si="522"/>
        <v>7.400504878085557E-3</v>
      </c>
      <c r="AM1550">
        <f t="shared" si="523"/>
        <v>3.7002693269247286E-3</v>
      </c>
      <c r="AN1550" s="80">
        <f t="shared" si="533"/>
        <v>5.5946847242161011E-3</v>
      </c>
      <c r="AO1550" s="80">
        <f t="shared" si="533"/>
        <v>5.5942288779216968E-3</v>
      </c>
      <c r="AP1550" s="80">
        <f t="shared" si="533"/>
        <v>5.5925569914601313E-3</v>
      </c>
      <c r="AQ1550" s="80">
        <f t="shared" si="533"/>
        <v>5.586425090611761E-3</v>
      </c>
      <c r="AR1550" s="80">
        <f t="shared" si="533"/>
        <v>5.5639354025405052E-3</v>
      </c>
      <c r="AS1550" s="80">
        <f t="shared" si="533"/>
        <v>5.4814510416755884E-3</v>
      </c>
      <c r="AT1550" s="80">
        <f t="shared" si="533"/>
        <v>5.1789273836108747E-3</v>
      </c>
      <c r="AU1550" s="80">
        <f t="shared" si="525"/>
        <v>4.0693807318081809E-3</v>
      </c>
    </row>
    <row r="1551" spans="26:64" x14ac:dyDescent="0.2">
      <c r="Z1551">
        <f t="shared" si="516"/>
        <v>0</v>
      </c>
      <c r="AA1551" s="80">
        <f t="shared" si="517"/>
        <v>3.4471155238050962E-3</v>
      </c>
      <c r="AB1551" s="80">
        <f t="shared" si="528"/>
        <v>-9999</v>
      </c>
      <c r="AC1551" s="80">
        <f t="shared" si="530"/>
        <v>0</v>
      </c>
      <c r="AD1551" s="80">
        <f t="shared" si="526"/>
        <v>-9999</v>
      </c>
      <c r="AE1551" s="80">
        <f t="shared" si="531"/>
        <v>0</v>
      </c>
      <c r="AF1551">
        <f t="shared" si="527"/>
        <v>-9999</v>
      </c>
      <c r="AG1551" s="106"/>
      <c r="AH1551">
        <f t="shared" si="518"/>
        <v>-4.7256811237064993E-4</v>
      </c>
      <c r="AI1551">
        <f t="shared" si="519"/>
        <v>1.2726506571333673</v>
      </c>
      <c r="AJ1551">
        <f t="shared" si="520"/>
        <v>-1.9192477769216735E-2</v>
      </c>
      <c r="AK1551">
        <f t="shared" si="521"/>
        <v>2.0177893546708442E-3</v>
      </c>
      <c r="AL1551">
        <f t="shared" si="522"/>
        <v>7.400504878085557E-3</v>
      </c>
      <c r="AM1551">
        <f t="shared" si="523"/>
        <v>3.7002693269247286E-3</v>
      </c>
      <c r="AN1551" s="80">
        <f t="shared" si="533"/>
        <v>5.5946847242161011E-3</v>
      </c>
      <c r="AO1551" s="80">
        <f t="shared" si="533"/>
        <v>5.5942288779216968E-3</v>
      </c>
      <c r="AP1551" s="80">
        <f t="shared" si="533"/>
        <v>5.5925569914601313E-3</v>
      </c>
      <c r="AQ1551" s="80">
        <f t="shared" si="533"/>
        <v>5.586425090611761E-3</v>
      </c>
      <c r="AR1551" s="80">
        <f t="shared" si="533"/>
        <v>5.5639354025405052E-3</v>
      </c>
      <c r="AS1551" s="80">
        <f t="shared" si="533"/>
        <v>5.4814510416755884E-3</v>
      </c>
      <c r="AT1551" s="80">
        <f t="shared" si="533"/>
        <v>5.1789273836108747E-3</v>
      </c>
      <c r="AU1551" s="80">
        <f t="shared" si="525"/>
        <v>4.0693807318081809E-3</v>
      </c>
      <c r="AV1551" s="80"/>
    </row>
    <row r="1552" spans="26:64" x14ac:dyDescent="0.2">
      <c r="Z1552">
        <f t="shared" si="516"/>
        <v>0</v>
      </c>
      <c r="AA1552" s="80">
        <f t="shared" si="517"/>
        <v>3.4471155238050962E-3</v>
      </c>
      <c r="AB1552" s="80">
        <f t="shared" si="528"/>
        <v>-9999</v>
      </c>
      <c r="AC1552" s="80">
        <f t="shared" si="530"/>
        <v>0</v>
      </c>
      <c r="AD1552" s="80">
        <f t="shared" si="526"/>
        <v>-9999</v>
      </c>
      <c r="AE1552" s="80">
        <f t="shared" si="531"/>
        <v>0</v>
      </c>
      <c r="AF1552">
        <f t="shared" si="527"/>
        <v>-9999</v>
      </c>
      <c r="AG1552" s="106"/>
      <c r="AH1552">
        <f t="shared" si="518"/>
        <v>-4.7256811237064993E-4</v>
      </c>
      <c r="AI1552">
        <f t="shared" si="519"/>
        <v>1.2726506571333673</v>
      </c>
      <c r="AJ1552">
        <f t="shared" si="520"/>
        <v>-1.9192477769216735E-2</v>
      </c>
      <c r="AK1552">
        <f t="shared" si="521"/>
        <v>2.0177893546708442E-3</v>
      </c>
      <c r="AL1552">
        <f t="shared" si="522"/>
        <v>7.400504878085557E-3</v>
      </c>
      <c r="AM1552">
        <f t="shared" si="523"/>
        <v>3.7002693269247286E-3</v>
      </c>
      <c r="AN1552" s="80">
        <f t="shared" si="533"/>
        <v>5.5946847242161011E-3</v>
      </c>
      <c r="AO1552" s="80">
        <f t="shared" si="533"/>
        <v>5.5942288779216968E-3</v>
      </c>
      <c r="AP1552" s="80">
        <f t="shared" si="533"/>
        <v>5.5925569914601313E-3</v>
      </c>
      <c r="AQ1552" s="80">
        <f t="shared" si="533"/>
        <v>5.586425090611761E-3</v>
      </c>
      <c r="AR1552" s="80">
        <f t="shared" si="533"/>
        <v>5.5639354025405052E-3</v>
      </c>
      <c r="AS1552" s="80">
        <f t="shared" si="533"/>
        <v>5.4814510416755884E-3</v>
      </c>
      <c r="AT1552" s="80">
        <f t="shared" si="533"/>
        <v>5.1789273836108747E-3</v>
      </c>
      <c r="AU1552" s="80">
        <f t="shared" si="525"/>
        <v>4.0693807318081809E-3</v>
      </c>
      <c r="AV1552" s="80"/>
    </row>
    <row r="1553" spans="26:64" x14ac:dyDescent="0.2">
      <c r="Z1553">
        <f t="shared" ref="Z1553:Z1616" si="534">F1553</f>
        <v>0</v>
      </c>
      <c r="AA1553" s="80">
        <f t="shared" ref="AA1553:AA1616" si="535">AB$3+AB$4*Z1553+AB$5*Z1553^2+AH1553</f>
        <v>3.4471155238050962E-3</v>
      </c>
      <c r="AB1553" s="80">
        <f t="shared" si="528"/>
        <v>-9999</v>
      </c>
      <c r="AC1553" s="80">
        <f t="shared" si="530"/>
        <v>0</v>
      </c>
      <c r="AD1553" s="80">
        <f t="shared" si="526"/>
        <v>-9999</v>
      </c>
      <c r="AE1553" s="80">
        <f t="shared" si="531"/>
        <v>0</v>
      </c>
      <c r="AF1553">
        <f t="shared" si="527"/>
        <v>-9999</v>
      </c>
      <c r="AG1553" s="106"/>
      <c r="AH1553">
        <f t="shared" ref="AH1553:AH1616" si="536">$AB$6*($AB$11/AI1553*AJ1553+$AB$12)</f>
        <v>-4.7256811237064993E-4</v>
      </c>
      <c r="AI1553">
        <f t="shared" ref="AI1553:AI1616" si="537">1+$AB$7*COS(AL1553)</f>
        <v>1.2726506571333673</v>
      </c>
      <c r="AJ1553">
        <f t="shared" ref="AJ1553:AJ1616" si="538">SIN(AL1553+RADIANS($AB$9))</f>
        <v>-1.9192477769216735E-2</v>
      </c>
      <c r="AK1553">
        <f t="shared" ref="AK1553:AK1616" si="539">$AB$7*SIN(AL1553)</f>
        <v>2.0177893546708442E-3</v>
      </c>
      <c r="AL1553">
        <f t="shared" ref="AL1553:AL1616" si="540">2*ATAN(AM1553)</f>
        <v>7.400504878085557E-3</v>
      </c>
      <c r="AM1553">
        <f t="shared" ref="AM1553:AM1616" si="541">SQRT((1+$AB$7)/(1-$AB$7))*TAN(AN1553/2)</f>
        <v>3.7002693269247286E-3</v>
      </c>
      <c r="AN1553" s="80">
        <f t="shared" ref="AN1553:AT1568" si="542">$AU1553+$AB$7*SIN(AO1553)</f>
        <v>5.5946847242161011E-3</v>
      </c>
      <c r="AO1553" s="80">
        <f t="shared" si="542"/>
        <v>5.5942288779216968E-3</v>
      </c>
      <c r="AP1553" s="80">
        <f t="shared" si="542"/>
        <v>5.5925569914601313E-3</v>
      </c>
      <c r="AQ1553" s="80">
        <f t="shared" si="542"/>
        <v>5.586425090611761E-3</v>
      </c>
      <c r="AR1553" s="80">
        <f t="shared" si="542"/>
        <v>5.5639354025405052E-3</v>
      </c>
      <c r="AS1553" s="80">
        <f t="shared" si="542"/>
        <v>5.4814510416755884E-3</v>
      </c>
      <c r="AT1553" s="80">
        <f t="shared" si="542"/>
        <v>5.1789273836108747E-3</v>
      </c>
      <c r="AU1553" s="80">
        <f t="shared" ref="AU1553:AU1616" si="543">RADIANS($AB$9)+$AB$18*(F1553-AB$15)</f>
        <v>4.0693807318081809E-3</v>
      </c>
      <c r="AV1553" s="80"/>
      <c r="AW1553" s="80"/>
      <c r="AX1553" s="80"/>
      <c r="AY1553" s="80"/>
      <c r="AZ1553" s="80"/>
      <c r="BA1553" s="80"/>
      <c r="BB1553" s="80"/>
      <c r="BC1553" s="80"/>
      <c r="BD1553" s="80"/>
      <c r="BE1553" s="80"/>
      <c r="BF1553" s="80"/>
      <c r="BG1553" s="80"/>
      <c r="BH1553" s="80"/>
      <c r="BI1553" s="80"/>
      <c r="BJ1553" s="80"/>
      <c r="BK1553" s="80"/>
      <c r="BL1553" s="80"/>
    </row>
    <row r="1554" spans="26:64" x14ac:dyDescent="0.2">
      <c r="Z1554">
        <f t="shared" si="534"/>
        <v>0</v>
      </c>
      <c r="AA1554" s="80">
        <f t="shared" si="535"/>
        <v>3.4471155238050962E-3</v>
      </c>
      <c r="AB1554" s="80">
        <f t="shared" si="528"/>
        <v>-9999</v>
      </c>
      <c r="AC1554" s="80">
        <f t="shared" si="530"/>
        <v>0</v>
      </c>
      <c r="AD1554" s="80">
        <f t="shared" ref="AD1554:AD1617" si="544">IF(S1554&lt;&gt;0,G1554-AA1554, -9999)</f>
        <v>-9999</v>
      </c>
      <c r="AE1554" s="80">
        <f t="shared" si="531"/>
        <v>0</v>
      </c>
      <c r="AF1554">
        <f t="shared" ref="AF1554:AF1617" si="545">IF(S1554&lt;&gt;0,G1554-P1554, -9999)</f>
        <v>-9999</v>
      </c>
      <c r="AG1554" s="106"/>
      <c r="AH1554">
        <f t="shared" si="536"/>
        <v>-4.7256811237064993E-4</v>
      </c>
      <c r="AI1554">
        <f t="shared" si="537"/>
        <v>1.2726506571333673</v>
      </c>
      <c r="AJ1554">
        <f t="shared" si="538"/>
        <v>-1.9192477769216735E-2</v>
      </c>
      <c r="AK1554">
        <f t="shared" si="539"/>
        <v>2.0177893546708442E-3</v>
      </c>
      <c r="AL1554">
        <f t="shared" si="540"/>
        <v>7.400504878085557E-3</v>
      </c>
      <c r="AM1554">
        <f t="shared" si="541"/>
        <v>3.7002693269247286E-3</v>
      </c>
      <c r="AN1554" s="80">
        <f t="shared" si="542"/>
        <v>5.5946847242161011E-3</v>
      </c>
      <c r="AO1554" s="80">
        <f t="shared" si="542"/>
        <v>5.5942288779216968E-3</v>
      </c>
      <c r="AP1554" s="80">
        <f t="shared" si="542"/>
        <v>5.5925569914601313E-3</v>
      </c>
      <c r="AQ1554" s="80">
        <f t="shared" si="542"/>
        <v>5.586425090611761E-3</v>
      </c>
      <c r="AR1554" s="80">
        <f t="shared" si="542"/>
        <v>5.5639354025405052E-3</v>
      </c>
      <c r="AS1554" s="80">
        <f t="shared" si="542"/>
        <v>5.4814510416755884E-3</v>
      </c>
      <c r="AT1554" s="80">
        <f t="shared" si="542"/>
        <v>5.1789273836108747E-3</v>
      </c>
      <c r="AU1554" s="80">
        <f t="shared" si="543"/>
        <v>4.0693807318081809E-3</v>
      </c>
    </row>
    <row r="1555" spans="26:64" x14ac:dyDescent="0.2">
      <c r="Z1555">
        <f t="shared" si="534"/>
        <v>0</v>
      </c>
      <c r="AA1555" s="80">
        <f t="shared" si="535"/>
        <v>3.4471155238050962E-3</v>
      </c>
      <c r="AB1555" s="80">
        <f t="shared" si="528"/>
        <v>-9999</v>
      </c>
      <c r="AC1555" s="80">
        <f t="shared" si="530"/>
        <v>0</v>
      </c>
      <c r="AD1555" s="80">
        <f t="shared" si="544"/>
        <v>-9999</v>
      </c>
      <c r="AE1555" s="80">
        <f t="shared" si="531"/>
        <v>0</v>
      </c>
      <c r="AF1555">
        <f t="shared" si="545"/>
        <v>-9999</v>
      </c>
      <c r="AG1555" s="106"/>
      <c r="AH1555">
        <f t="shared" si="536"/>
        <v>-4.7256811237064993E-4</v>
      </c>
      <c r="AI1555">
        <f t="shared" si="537"/>
        <v>1.2726506571333673</v>
      </c>
      <c r="AJ1555">
        <f t="shared" si="538"/>
        <v>-1.9192477769216735E-2</v>
      </c>
      <c r="AK1555">
        <f t="shared" si="539"/>
        <v>2.0177893546708442E-3</v>
      </c>
      <c r="AL1555">
        <f t="shared" si="540"/>
        <v>7.400504878085557E-3</v>
      </c>
      <c r="AM1555">
        <f t="shared" si="541"/>
        <v>3.7002693269247286E-3</v>
      </c>
      <c r="AN1555" s="80">
        <f t="shared" si="542"/>
        <v>5.5946847242161011E-3</v>
      </c>
      <c r="AO1555" s="80">
        <f t="shared" si="542"/>
        <v>5.5942288779216968E-3</v>
      </c>
      <c r="AP1555" s="80">
        <f t="shared" si="542"/>
        <v>5.5925569914601313E-3</v>
      </c>
      <c r="AQ1555" s="80">
        <f t="shared" si="542"/>
        <v>5.586425090611761E-3</v>
      </c>
      <c r="AR1555" s="80">
        <f t="shared" si="542"/>
        <v>5.5639354025405052E-3</v>
      </c>
      <c r="AS1555" s="80">
        <f t="shared" si="542"/>
        <v>5.4814510416755884E-3</v>
      </c>
      <c r="AT1555" s="80">
        <f t="shared" si="542"/>
        <v>5.1789273836108747E-3</v>
      </c>
      <c r="AU1555" s="80">
        <f t="shared" si="543"/>
        <v>4.0693807318081809E-3</v>
      </c>
    </row>
    <row r="1556" spans="26:64" x14ac:dyDescent="0.2">
      <c r="Z1556">
        <f t="shared" si="534"/>
        <v>0</v>
      </c>
      <c r="AA1556" s="80">
        <f t="shared" si="535"/>
        <v>3.4471155238050962E-3</v>
      </c>
      <c r="AB1556" s="80">
        <f t="shared" si="528"/>
        <v>-9999</v>
      </c>
      <c r="AC1556" s="80">
        <f t="shared" si="530"/>
        <v>0</v>
      </c>
      <c r="AD1556" s="80">
        <f t="shared" si="544"/>
        <v>-9999</v>
      </c>
      <c r="AE1556" s="80">
        <f t="shared" si="531"/>
        <v>0</v>
      </c>
      <c r="AF1556">
        <f t="shared" si="545"/>
        <v>-9999</v>
      </c>
      <c r="AG1556" s="106"/>
      <c r="AH1556">
        <f t="shared" si="536"/>
        <v>-4.7256811237064993E-4</v>
      </c>
      <c r="AI1556">
        <f t="shared" si="537"/>
        <v>1.2726506571333673</v>
      </c>
      <c r="AJ1556">
        <f t="shared" si="538"/>
        <v>-1.9192477769216735E-2</v>
      </c>
      <c r="AK1556">
        <f t="shared" si="539"/>
        <v>2.0177893546708442E-3</v>
      </c>
      <c r="AL1556">
        <f t="shared" si="540"/>
        <v>7.400504878085557E-3</v>
      </c>
      <c r="AM1556">
        <f t="shared" si="541"/>
        <v>3.7002693269247286E-3</v>
      </c>
      <c r="AN1556" s="80">
        <f t="shared" si="542"/>
        <v>5.5946847242161011E-3</v>
      </c>
      <c r="AO1556" s="80">
        <f t="shared" si="542"/>
        <v>5.5942288779216968E-3</v>
      </c>
      <c r="AP1556" s="80">
        <f t="shared" si="542"/>
        <v>5.5925569914601313E-3</v>
      </c>
      <c r="AQ1556" s="80">
        <f t="shared" si="542"/>
        <v>5.586425090611761E-3</v>
      </c>
      <c r="AR1556" s="80">
        <f t="shared" si="542"/>
        <v>5.5639354025405052E-3</v>
      </c>
      <c r="AS1556" s="80">
        <f t="shared" si="542"/>
        <v>5.4814510416755884E-3</v>
      </c>
      <c r="AT1556" s="80">
        <f t="shared" si="542"/>
        <v>5.1789273836108747E-3</v>
      </c>
      <c r="AU1556" s="80">
        <f t="shared" si="543"/>
        <v>4.0693807318081809E-3</v>
      </c>
      <c r="AV1556" s="80"/>
      <c r="AW1556" s="80"/>
      <c r="AX1556" s="80"/>
      <c r="AY1556" s="80"/>
      <c r="AZ1556" s="80"/>
      <c r="BA1556" s="80"/>
      <c r="BB1556" s="80"/>
      <c r="BC1556" s="80"/>
      <c r="BD1556" s="80"/>
      <c r="BE1556" s="80"/>
      <c r="BF1556" s="80"/>
      <c r="BG1556" s="80"/>
      <c r="BH1556" s="80"/>
      <c r="BI1556" s="80"/>
      <c r="BJ1556" s="80"/>
      <c r="BK1556" s="80"/>
      <c r="BL1556" s="80"/>
    </row>
    <row r="1557" spans="26:64" x14ac:dyDescent="0.2">
      <c r="Z1557">
        <f t="shared" si="534"/>
        <v>0</v>
      </c>
      <c r="AA1557" s="80">
        <f t="shared" si="535"/>
        <v>3.4471155238050962E-3</v>
      </c>
      <c r="AB1557" s="80">
        <f t="shared" si="528"/>
        <v>-9999</v>
      </c>
      <c r="AC1557" s="80">
        <f t="shared" si="530"/>
        <v>0</v>
      </c>
      <c r="AD1557" s="80">
        <f t="shared" si="544"/>
        <v>-9999</v>
      </c>
      <c r="AE1557" s="80">
        <f t="shared" si="531"/>
        <v>0</v>
      </c>
      <c r="AF1557">
        <f t="shared" si="545"/>
        <v>-9999</v>
      </c>
      <c r="AG1557" s="106"/>
      <c r="AH1557">
        <f t="shared" si="536"/>
        <v>-4.7256811237064993E-4</v>
      </c>
      <c r="AI1557">
        <f t="shared" si="537"/>
        <v>1.2726506571333673</v>
      </c>
      <c r="AJ1557">
        <f t="shared" si="538"/>
        <v>-1.9192477769216735E-2</v>
      </c>
      <c r="AK1557">
        <f t="shared" si="539"/>
        <v>2.0177893546708442E-3</v>
      </c>
      <c r="AL1557">
        <f t="shared" si="540"/>
        <v>7.400504878085557E-3</v>
      </c>
      <c r="AM1557">
        <f t="shared" si="541"/>
        <v>3.7002693269247286E-3</v>
      </c>
      <c r="AN1557" s="80">
        <f t="shared" si="542"/>
        <v>5.5946847242161011E-3</v>
      </c>
      <c r="AO1557" s="80">
        <f t="shared" si="542"/>
        <v>5.5942288779216968E-3</v>
      </c>
      <c r="AP1557" s="80">
        <f t="shared" si="542"/>
        <v>5.5925569914601313E-3</v>
      </c>
      <c r="AQ1557" s="80">
        <f t="shared" si="542"/>
        <v>5.586425090611761E-3</v>
      </c>
      <c r="AR1557" s="80">
        <f t="shared" si="542"/>
        <v>5.5639354025405052E-3</v>
      </c>
      <c r="AS1557" s="80">
        <f t="shared" si="542"/>
        <v>5.4814510416755884E-3</v>
      </c>
      <c r="AT1557" s="80">
        <f t="shared" si="542"/>
        <v>5.1789273836108747E-3</v>
      </c>
      <c r="AU1557" s="80">
        <f t="shared" si="543"/>
        <v>4.0693807318081809E-3</v>
      </c>
      <c r="AV1557" s="80"/>
      <c r="AX1557" s="80"/>
      <c r="AY1557" s="80"/>
      <c r="AZ1557" s="80"/>
      <c r="BA1557" s="80"/>
      <c r="BB1557" s="80"/>
      <c r="BC1557" s="80"/>
      <c r="BD1557" s="80"/>
      <c r="BE1557" s="80"/>
      <c r="BF1557" s="80"/>
      <c r="BG1557" s="80"/>
      <c r="BH1557" s="80"/>
      <c r="BI1557" s="80"/>
      <c r="BJ1557" s="80"/>
      <c r="BK1557" s="80"/>
      <c r="BL1557" s="80"/>
    </row>
    <row r="1558" spans="26:64" x14ac:dyDescent="0.2">
      <c r="Z1558">
        <f t="shared" si="534"/>
        <v>0</v>
      </c>
      <c r="AA1558" s="80">
        <f t="shared" si="535"/>
        <v>3.4471155238050962E-3</v>
      </c>
      <c r="AB1558" s="80">
        <f t="shared" si="528"/>
        <v>-9999</v>
      </c>
      <c r="AC1558" s="80">
        <f t="shared" si="530"/>
        <v>0</v>
      </c>
      <c r="AD1558" s="80">
        <f t="shared" si="544"/>
        <v>-9999</v>
      </c>
      <c r="AE1558" s="80">
        <f t="shared" si="531"/>
        <v>0</v>
      </c>
      <c r="AF1558">
        <f t="shared" si="545"/>
        <v>-9999</v>
      </c>
      <c r="AG1558" s="106"/>
      <c r="AH1558">
        <f t="shared" si="536"/>
        <v>-4.7256811237064993E-4</v>
      </c>
      <c r="AI1558">
        <f t="shared" si="537"/>
        <v>1.2726506571333673</v>
      </c>
      <c r="AJ1558">
        <f t="shared" si="538"/>
        <v>-1.9192477769216735E-2</v>
      </c>
      <c r="AK1558">
        <f t="shared" si="539"/>
        <v>2.0177893546708442E-3</v>
      </c>
      <c r="AL1558">
        <f t="shared" si="540"/>
        <v>7.400504878085557E-3</v>
      </c>
      <c r="AM1558">
        <f t="shared" si="541"/>
        <v>3.7002693269247286E-3</v>
      </c>
      <c r="AN1558" s="80">
        <f t="shared" si="542"/>
        <v>5.5946847242161011E-3</v>
      </c>
      <c r="AO1558" s="80">
        <f t="shared" si="542"/>
        <v>5.5942288779216968E-3</v>
      </c>
      <c r="AP1558" s="80">
        <f t="shared" si="542"/>
        <v>5.5925569914601313E-3</v>
      </c>
      <c r="AQ1558" s="80">
        <f t="shared" si="542"/>
        <v>5.586425090611761E-3</v>
      </c>
      <c r="AR1558" s="80">
        <f t="shared" si="542"/>
        <v>5.5639354025405052E-3</v>
      </c>
      <c r="AS1558" s="80">
        <f t="shared" si="542"/>
        <v>5.4814510416755884E-3</v>
      </c>
      <c r="AT1558" s="80">
        <f t="shared" si="542"/>
        <v>5.1789273836108747E-3</v>
      </c>
      <c r="AU1558" s="80">
        <f t="shared" si="543"/>
        <v>4.0693807318081809E-3</v>
      </c>
      <c r="AV1558" s="80"/>
      <c r="AX1558" s="80"/>
    </row>
    <row r="1559" spans="26:64" x14ac:dyDescent="0.2">
      <c r="Z1559">
        <f t="shared" si="534"/>
        <v>0</v>
      </c>
      <c r="AA1559" s="80">
        <f t="shared" si="535"/>
        <v>3.4471155238050962E-3</v>
      </c>
      <c r="AB1559" s="80">
        <f t="shared" si="528"/>
        <v>-9999</v>
      </c>
      <c r="AC1559" s="80">
        <f t="shared" si="530"/>
        <v>0</v>
      </c>
      <c r="AD1559" s="80">
        <f t="shared" si="544"/>
        <v>-9999</v>
      </c>
      <c r="AE1559" s="80">
        <f t="shared" si="531"/>
        <v>0</v>
      </c>
      <c r="AF1559">
        <f t="shared" si="545"/>
        <v>-9999</v>
      </c>
      <c r="AG1559" s="106"/>
      <c r="AH1559">
        <f t="shared" si="536"/>
        <v>-4.7256811237064993E-4</v>
      </c>
      <c r="AI1559">
        <f t="shared" si="537"/>
        <v>1.2726506571333673</v>
      </c>
      <c r="AJ1559">
        <f t="shared" si="538"/>
        <v>-1.9192477769216735E-2</v>
      </c>
      <c r="AK1559">
        <f t="shared" si="539"/>
        <v>2.0177893546708442E-3</v>
      </c>
      <c r="AL1559">
        <f t="shared" si="540"/>
        <v>7.400504878085557E-3</v>
      </c>
      <c r="AM1559">
        <f t="shared" si="541"/>
        <v>3.7002693269247286E-3</v>
      </c>
      <c r="AN1559" s="80">
        <f t="shared" si="542"/>
        <v>5.5946847242161011E-3</v>
      </c>
      <c r="AO1559" s="80">
        <f t="shared" si="542"/>
        <v>5.5942288779216968E-3</v>
      </c>
      <c r="AP1559" s="80">
        <f t="shared" si="542"/>
        <v>5.5925569914601313E-3</v>
      </c>
      <c r="AQ1559" s="80">
        <f t="shared" si="542"/>
        <v>5.586425090611761E-3</v>
      </c>
      <c r="AR1559" s="80">
        <f t="shared" si="542"/>
        <v>5.5639354025405052E-3</v>
      </c>
      <c r="AS1559" s="80">
        <f t="shared" si="542"/>
        <v>5.4814510416755884E-3</v>
      </c>
      <c r="AT1559" s="80">
        <f t="shared" si="542"/>
        <v>5.1789273836108747E-3</v>
      </c>
      <c r="AU1559" s="80">
        <f t="shared" si="543"/>
        <v>4.0693807318081809E-3</v>
      </c>
    </row>
    <row r="1560" spans="26:64" x14ac:dyDescent="0.2">
      <c r="Z1560">
        <f t="shared" si="534"/>
        <v>0</v>
      </c>
      <c r="AA1560" s="80">
        <f t="shared" si="535"/>
        <v>3.4471155238050962E-3</v>
      </c>
      <c r="AB1560" s="80">
        <f t="shared" si="528"/>
        <v>-9999</v>
      </c>
      <c r="AC1560" s="80">
        <f t="shared" si="530"/>
        <v>0</v>
      </c>
      <c r="AD1560" s="80">
        <f t="shared" si="544"/>
        <v>-9999</v>
      </c>
      <c r="AE1560" s="80">
        <f t="shared" si="531"/>
        <v>0</v>
      </c>
      <c r="AF1560">
        <f t="shared" si="545"/>
        <v>-9999</v>
      </c>
      <c r="AG1560" s="106"/>
      <c r="AH1560">
        <f t="shared" si="536"/>
        <v>-4.7256811237064993E-4</v>
      </c>
      <c r="AI1560">
        <f t="shared" si="537"/>
        <v>1.2726506571333673</v>
      </c>
      <c r="AJ1560">
        <f t="shared" si="538"/>
        <v>-1.9192477769216735E-2</v>
      </c>
      <c r="AK1560">
        <f t="shared" si="539"/>
        <v>2.0177893546708442E-3</v>
      </c>
      <c r="AL1560">
        <f t="shared" si="540"/>
        <v>7.400504878085557E-3</v>
      </c>
      <c r="AM1560">
        <f t="shared" si="541"/>
        <v>3.7002693269247286E-3</v>
      </c>
      <c r="AN1560" s="80">
        <f t="shared" si="542"/>
        <v>5.5946847242161011E-3</v>
      </c>
      <c r="AO1560" s="80">
        <f t="shared" si="542"/>
        <v>5.5942288779216968E-3</v>
      </c>
      <c r="AP1560" s="80">
        <f t="shared" si="542"/>
        <v>5.5925569914601313E-3</v>
      </c>
      <c r="AQ1560" s="80">
        <f t="shared" si="542"/>
        <v>5.586425090611761E-3</v>
      </c>
      <c r="AR1560" s="80">
        <f t="shared" si="542"/>
        <v>5.5639354025405052E-3</v>
      </c>
      <c r="AS1560" s="80">
        <f t="shared" si="542"/>
        <v>5.4814510416755884E-3</v>
      </c>
      <c r="AT1560" s="80">
        <f t="shared" si="542"/>
        <v>5.1789273836108747E-3</v>
      </c>
      <c r="AU1560" s="80">
        <f t="shared" si="543"/>
        <v>4.0693807318081809E-3</v>
      </c>
      <c r="AV1560" s="80"/>
    </row>
    <row r="1561" spans="26:64" x14ac:dyDescent="0.2">
      <c r="Z1561">
        <f t="shared" si="534"/>
        <v>0</v>
      </c>
      <c r="AA1561" s="80">
        <f t="shared" si="535"/>
        <v>3.4471155238050962E-3</v>
      </c>
      <c r="AB1561" s="80">
        <f t="shared" ref="AB1561:AB1624" si="546">IF(S1561&lt;&gt;0,G1561-AH1561, -9999)</f>
        <v>-9999</v>
      </c>
      <c r="AC1561" s="80">
        <f t="shared" si="530"/>
        <v>0</v>
      </c>
      <c r="AD1561" s="80">
        <f t="shared" si="544"/>
        <v>-9999</v>
      </c>
      <c r="AE1561" s="80">
        <f t="shared" si="531"/>
        <v>0</v>
      </c>
      <c r="AF1561">
        <f t="shared" si="545"/>
        <v>-9999</v>
      </c>
      <c r="AG1561" s="106"/>
      <c r="AH1561">
        <f t="shared" si="536"/>
        <v>-4.7256811237064993E-4</v>
      </c>
      <c r="AI1561">
        <f t="shared" si="537"/>
        <v>1.2726506571333673</v>
      </c>
      <c r="AJ1561">
        <f t="shared" si="538"/>
        <v>-1.9192477769216735E-2</v>
      </c>
      <c r="AK1561">
        <f t="shared" si="539"/>
        <v>2.0177893546708442E-3</v>
      </c>
      <c r="AL1561">
        <f t="shared" si="540"/>
        <v>7.400504878085557E-3</v>
      </c>
      <c r="AM1561">
        <f t="shared" si="541"/>
        <v>3.7002693269247286E-3</v>
      </c>
      <c r="AN1561" s="80">
        <f t="shared" si="542"/>
        <v>5.5946847242161011E-3</v>
      </c>
      <c r="AO1561" s="80">
        <f t="shared" si="542"/>
        <v>5.5942288779216968E-3</v>
      </c>
      <c r="AP1561" s="80">
        <f t="shared" si="542"/>
        <v>5.5925569914601313E-3</v>
      </c>
      <c r="AQ1561" s="80">
        <f t="shared" si="542"/>
        <v>5.586425090611761E-3</v>
      </c>
      <c r="AR1561" s="80">
        <f t="shared" si="542"/>
        <v>5.5639354025405052E-3</v>
      </c>
      <c r="AS1561" s="80">
        <f t="shared" si="542"/>
        <v>5.4814510416755884E-3</v>
      </c>
      <c r="AT1561" s="80">
        <f t="shared" si="542"/>
        <v>5.1789273836108747E-3</v>
      </c>
      <c r="AU1561" s="80">
        <f t="shared" si="543"/>
        <v>4.0693807318081809E-3</v>
      </c>
      <c r="AV1561" s="80"/>
    </row>
    <row r="1562" spans="26:64" x14ac:dyDescent="0.2">
      <c r="Z1562">
        <f t="shared" si="534"/>
        <v>0</v>
      </c>
      <c r="AA1562" s="80">
        <f t="shared" si="535"/>
        <v>3.4471155238050962E-3</v>
      </c>
      <c r="AB1562" s="80">
        <f t="shared" si="546"/>
        <v>-9999</v>
      </c>
      <c r="AC1562" s="80">
        <f t="shared" si="530"/>
        <v>0</v>
      </c>
      <c r="AD1562" s="80">
        <f t="shared" si="544"/>
        <v>-9999</v>
      </c>
      <c r="AE1562" s="80">
        <f t="shared" si="531"/>
        <v>0</v>
      </c>
      <c r="AF1562">
        <f t="shared" si="545"/>
        <v>-9999</v>
      </c>
      <c r="AG1562" s="106"/>
      <c r="AH1562">
        <f t="shared" si="536"/>
        <v>-4.7256811237064993E-4</v>
      </c>
      <c r="AI1562">
        <f t="shared" si="537"/>
        <v>1.2726506571333673</v>
      </c>
      <c r="AJ1562">
        <f t="shared" si="538"/>
        <v>-1.9192477769216735E-2</v>
      </c>
      <c r="AK1562">
        <f t="shared" si="539"/>
        <v>2.0177893546708442E-3</v>
      </c>
      <c r="AL1562">
        <f t="shared" si="540"/>
        <v>7.400504878085557E-3</v>
      </c>
      <c r="AM1562">
        <f t="shared" si="541"/>
        <v>3.7002693269247286E-3</v>
      </c>
      <c r="AN1562" s="80">
        <f t="shared" si="542"/>
        <v>5.5946847242161011E-3</v>
      </c>
      <c r="AO1562" s="80">
        <f t="shared" si="542"/>
        <v>5.5942288779216968E-3</v>
      </c>
      <c r="AP1562" s="80">
        <f t="shared" si="542"/>
        <v>5.5925569914601313E-3</v>
      </c>
      <c r="AQ1562" s="80">
        <f t="shared" si="542"/>
        <v>5.586425090611761E-3</v>
      </c>
      <c r="AR1562" s="80">
        <f t="shared" si="542"/>
        <v>5.5639354025405052E-3</v>
      </c>
      <c r="AS1562" s="80">
        <f t="shared" si="542"/>
        <v>5.4814510416755884E-3</v>
      </c>
      <c r="AT1562" s="80">
        <f t="shared" si="542"/>
        <v>5.1789273836108747E-3</v>
      </c>
      <c r="AU1562" s="80">
        <f t="shared" si="543"/>
        <v>4.0693807318081809E-3</v>
      </c>
      <c r="AV1562" s="80"/>
      <c r="AX1562" s="80"/>
    </row>
    <row r="1563" spans="26:64" x14ac:dyDescent="0.2">
      <c r="Z1563">
        <f t="shared" si="534"/>
        <v>0</v>
      </c>
      <c r="AA1563" s="80">
        <f t="shared" si="535"/>
        <v>3.4471155238050962E-3</v>
      </c>
      <c r="AB1563" s="80">
        <f t="shared" si="546"/>
        <v>-9999</v>
      </c>
      <c r="AC1563" s="80">
        <f t="shared" si="530"/>
        <v>0</v>
      </c>
      <c r="AD1563" s="80">
        <f t="shared" si="544"/>
        <v>-9999</v>
      </c>
      <c r="AE1563" s="80">
        <f t="shared" si="531"/>
        <v>0</v>
      </c>
      <c r="AF1563">
        <f t="shared" si="545"/>
        <v>-9999</v>
      </c>
      <c r="AG1563" s="106"/>
      <c r="AH1563">
        <f t="shared" si="536"/>
        <v>-4.7256811237064993E-4</v>
      </c>
      <c r="AI1563">
        <f t="shared" si="537"/>
        <v>1.2726506571333673</v>
      </c>
      <c r="AJ1563">
        <f t="shared" si="538"/>
        <v>-1.9192477769216735E-2</v>
      </c>
      <c r="AK1563">
        <f t="shared" si="539"/>
        <v>2.0177893546708442E-3</v>
      </c>
      <c r="AL1563">
        <f t="shared" si="540"/>
        <v>7.400504878085557E-3</v>
      </c>
      <c r="AM1563">
        <f t="shared" si="541"/>
        <v>3.7002693269247286E-3</v>
      </c>
      <c r="AN1563" s="80">
        <f t="shared" si="542"/>
        <v>5.5946847242161011E-3</v>
      </c>
      <c r="AO1563" s="80">
        <f t="shared" si="542"/>
        <v>5.5942288779216968E-3</v>
      </c>
      <c r="AP1563" s="80">
        <f t="shared" si="542"/>
        <v>5.5925569914601313E-3</v>
      </c>
      <c r="AQ1563" s="80">
        <f t="shared" si="542"/>
        <v>5.586425090611761E-3</v>
      </c>
      <c r="AR1563" s="80">
        <f t="shared" si="542"/>
        <v>5.5639354025405052E-3</v>
      </c>
      <c r="AS1563" s="80">
        <f t="shared" si="542"/>
        <v>5.4814510416755884E-3</v>
      </c>
      <c r="AT1563" s="80">
        <f t="shared" si="542"/>
        <v>5.1789273836108747E-3</v>
      </c>
      <c r="AU1563" s="80">
        <f t="shared" si="543"/>
        <v>4.0693807318081809E-3</v>
      </c>
      <c r="AV1563" s="80"/>
      <c r="AX1563" s="80"/>
      <c r="AY1563" s="80"/>
      <c r="AZ1563" s="80"/>
      <c r="BA1563" s="80"/>
      <c r="BB1563" s="80"/>
      <c r="BC1563" s="80"/>
      <c r="BD1563" s="80"/>
      <c r="BE1563" s="80"/>
      <c r="BF1563" s="80"/>
      <c r="BG1563" s="80"/>
      <c r="BH1563" s="80"/>
      <c r="BI1563" s="80"/>
      <c r="BJ1563" s="80"/>
      <c r="BK1563" s="80"/>
      <c r="BL1563" s="80"/>
    </row>
    <row r="1564" spans="26:64" x14ac:dyDescent="0.2">
      <c r="Z1564">
        <f t="shared" si="534"/>
        <v>0</v>
      </c>
      <c r="AA1564" s="80">
        <f t="shared" si="535"/>
        <v>3.4471155238050962E-3</v>
      </c>
      <c r="AB1564" s="80">
        <f t="shared" si="546"/>
        <v>-9999</v>
      </c>
      <c r="AC1564" s="80">
        <f t="shared" si="530"/>
        <v>0</v>
      </c>
      <c r="AD1564" s="80">
        <f t="shared" si="544"/>
        <v>-9999</v>
      </c>
      <c r="AE1564" s="80">
        <f t="shared" si="531"/>
        <v>0</v>
      </c>
      <c r="AF1564">
        <f t="shared" si="545"/>
        <v>-9999</v>
      </c>
      <c r="AG1564" s="106"/>
      <c r="AH1564">
        <f t="shared" si="536"/>
        <v>-4.7256811237064993E-4</v>
      </c>
      <c r="AI1564">
        <f t="shared" si="537"/>
        <v>1.2726506571333673</v>
      </c>
      <c r="AJ1564">
        <f t="shared" si="538"/>
        <v>-1.9192477769216735E-2</v>
      </c>
      <c r="AK1564">
        <f t="shared" si="539"/>
        <v>2.0177893546708442E-3</v>
      </c>
      <c r="AL1564">
        <f t="shared" si="540"/>
        <v>7.400504878085557E-3</v>
      </c>
      <c r="AM1564">
        <f t="shared" si="541"/>
        <v>3.7002693269247286E-3</v>
      </c>
      <c r="AN1564" s="80">
        <f t="shared" si="542"/>
        <v>5.5946847242161011E-3</v>
      </c>
      <c r="AO1564" s="80">
        <f t="shared" si="542"/>
        <v>5.5942288779216968E-3</v>
      </c>
      <c r="AP1564" s="80">
        <f t="shared" si="542"/>
        <v>5.5925569914601313E-3</v>
      </c>
      <c r="AQ1564" s="80">
        <f t="shared" si="542"/>
        <v>5.586425090611761E-3</v>
      </c>
      <c r="AR1564" s="80">
        <f t="shared" si="542"/>
        <v>5.5639354025405052E-3</v>
      </c>
      <c r="AS1564" s="80">
        <f t="shared" si="542"/>
        <v>5.4814510416755884E-3</v>
      </c>
      <c r="AT1564" s="80">
        <f t="shared" si="542"/>
        <v>5.1789273836108747E-3</v>
      </c>
      <c r="AU1564" s="80">
        <f t="shared" si="543"/>
        <v>4.0693807318081809E-3</v>
      </c>
      <c r="AV1564" s="80"/>
    </row>
    <row r="1565" spans="26:64" x14ac:dyDescent="0.2">
      <c r="Z1565">
        <f t="shared" si="534"/>
        <v>0</v>
      </c>
      <c r="AA1565" s="80">
        <f t="shared" si="535"/>
        <v>3.4471155238050962E-3</v>
      </c>
      <c r="AB1565" s="80">
        <f t="shared" si="546"/>
        <v>-9999</v>
      </c>
      <c r="AC1565" s="80">
        <f t="shared" si="530"/>
        <v>0</v>
      </c>
      <c r="AD1565" s="80">
        <f t="shared" si="544"/>
        <v>-9999</v>
      </c>
      <c r="AE1565" s="80">
        <f t="shared" si="531"/>
        <v>0</v>
      </c>
      <c r="AF1565">
        <f t="shared" si="545"/>
        <v>-9999</v>
      </c>
      <c r="AG1565" s="106"/>
      <c r="AH1565">
        <f t="shared" si="536"/>
        <v>-4.7256811237064993E-4</v>
      </c>
      <c r="AI1565">
        <f t="shared" si="537"/>
        <v>1.2726506571333673</v>
      </c>
      <c r="AJ1565">
        <f t="shared" si="538"/>
        <v>-1.9192477769216735E-2</v>
      </c>
      <c r="AK1565">
        <f t="shared" si="539"/>
        <v>2.0177893546708442E-3</v>
      </c>
      <c r="AL1565">
        <f t="shared" si="540"/>
        <v>7.400504878085557E-3</v>
      </c>
      <c r="AM1565">
        <f t="shared" si="541"/>
        <v>3.7002693269247286E-3</v>
      </c>
      <c r="AN1565" s="80">
        <f t="shared" si="542"/>
        <v>5.5946847242161011E-3</v>
      </c>
      <c r="AO1565" s="80">
        <f t="shared" si="542"/>
        <v>5.5942288779216968E-3</v>
      </c>
      <c r="AP1565" s="80">
        <f t="shared" si="542"/>
        <v>5.5925569914601313E-3</v>
      </c>
      <c r="AQ1565" s="80">
        <f t="shared" si="542"/>
        <v>5.586425090611761E-3</v>
      </c>
      <c r="AR1565" s="80">
        <f t="shared" si="542"/>
        <v>5.5639354025405052E-3</v>
      </c>
      <c r="AS1565" s="80">
        <f t="shared" si="542"/>
        <v>5.4814510416755884E-3</v>
      </c>
      <c r="AT1565" s="80">
        <f t="shared" si="542"/>
        <v>5.1789273836108747E-3</v>
      </c>
      <c r="AU1565" s="80">
        <f t="shared" si="543"/>
        <v>4.0693807318081809E-3</v>
      </c>
      <c r="AV1565" s="80"/>
    </row>
    <row r="1566" spans="26:64" x14ac:dyDescent="0.2">
      <c r="Z1566">
        <f t="shared" si="534"/>
        <v>0</v>
      </c>
      <c r="AA1566" s="80">
        <f t="shared" si="535"/>
        <v>3.4471155238050962E-3</v>
      </c>
      <c r="AB1566" s="80">
        <f t="shared" si="546"/>
        <v>-9999</v>
      </c>
      <c r="AC1566" s="80">
        <f t="shared" si="530"/>
        <v>0</v>
      </c>
      <c r="AD1566" s="80">
        <f t="shared" si="544"/>
        <v>-9999</v>
      </c>
      <c r="AE1566" s="80">
        <f t="shared" si="531"/>
        <v>0</v>
      </c>
      <c r="AF1566">
        <f t="shared" si="545"/>
        <v>-9999</v>
      </c>
      <c r="AG1566" s="106"/>
      <c r="AH1566">
        <f t="shared" si="536"/>
        <v>-4.7256811237064993E-4</v>
      </c>
      <c r="AI1566">
        <f t="shared" si="537"/>
        <v>1.2726506571333673</v>
      </c>
      <c r="AJ1566">
        <f t="shared" si="538"/>
        <v>-1.9192477769216735E-2</v>
      </c>
      <c r="AK1566">
        <f t="shared" si="539"/>
        <v>2.0177893546708442E-3</v>
      </c>
      <c r="AL1566">
        <f t="shared" si="540"/>
        <v>7.400504878085557E-3</v>
      </c>
      <c r="AM1566">
        <f t="shared" si="541"/>
        <v>3.7002693269247286E-3</v>
      </c>
      <c r="AN1566" s="80">
        <f t="shared" si="542"/>
        <v>5.5946847242161011E-3</v>
      </c>
      <c r="AO1566" s="80">
        <f t="shared" si="542"/>
        <v>5.5942288779216968E-3</v>
      </c>
      <c r="AP1566" s="80">
        <f t="shared" si="542"/>
        <v>5.5925569914601313E-3</v>
      </c>
      <c r="AQ1566" s="80">
        <f t="shared" si="542"/>
        <v>5.586425090611761E-3</v>
      </c>
      <c r="AR1566" s="80">
        <f t="shared" si="542"/>
        <v>5.5639354025405052E-3</v>
      </c>
      <c r="AS1566" s="80">
        <f t="shared" si="542"/>
        <v>5.4814510416755884E-3</v>
      </c>
      <c r="AT1566" s="80">
        <f t="shared" si="542"/>
        <v>5.1789273836108747E-3</v>
      </c>
      <c r="AU1566" s="80">
        <f t="shared" si="543"/>
        <v>4.0693807318081809E-3</v>
      </c>
      <c r="AV1566" s="80"/>
    </row>
    <row r="1567" spans="26:64" x14ac:dyDescent="0.2">
      <c r="Z1567">
        <f t="shared" si="534"/>
        <v>0</v>
      </c>
      <c r="AA1567" s="80">
        <f t="shared" si="535"/>
        <v>3.4471155238050962E-3</v>
      </c>
      <c r="AB1567" s="80">
        <f t="shared" si="546"/>
        <v>-9999</v>
      </c>
      <c r="AC1567" s="80">
        <f t="shared" si="530"/>
        <v>0</v>
      </c>
      <c r="AD1567" s="80">
        <f t="shared" si="544"/>
        <v>-9999</v>
      </c>
      <c r="AE1567" s="80">
        <f t="shared" si="531"/>
        <v>0</v>
      </c>
      <c r="AF1567">
        <f t="shared" si="545"/>
        <v>-9999</v>
      </c>
      <c r="AG1567" s="106"/>
      <c r="AH1567">
        <f t="shared" si="536"/>
        <v>-4.7256811237064993E-4</v>
      </c>
      <c r="AI1567">
        <f t="shared" si="537"/>
        <v>1.2726506571333673</v>
      </c>
      <c r="AJ1567">
        <f t="shared" si="538"/>
        <v>-1.9192477769216735E-2</v>
      </c>
      <c r="AK1567">
        <f t="shared" si="539"/>
        <v>2.0177893546708442E-3</v>
      </c>
      <c r="AL1567">
        <f t="shared" si="540"/>
        <v>7.400504878085557E-3</v>
      </c>
      <c r="AM1567">
        <f t="shared" si="541"/>
        <v>3.7002693269247286E-3</v>
      </c>
      <c r="AN1567" s="80">
        <f t="shared" si="542"/>
        <v>5.5946847242161011E-3</v>
      </c>
      <c r="AO1567" s="80">
        <f t="shared" si="542"/>
        <v>5.5942288779216968E-3</v>
      </c>
      <c r="AP1567" s="80">
        <f t="shared" si="542"/>
        <v>5.5925569914601313E-3</v>
      </c>
      <c r="AQ1567" s="80">
        <f t="shared" si="542"/>
        <v>5.586425090611761E-3</v>
      </c>
      <c r="AR1567" s="80">
        <f t="shared" si="542"/>
        <v>5.5639354025405052E-3</v>
      </c>
      <c r="AS1567" s="80">
        <f t="shared" si="542"/>
        <v>5.4814510416755884E-3</v>
      </c>
      <c r="AT1567" s="80">
        <f t="shared" si="542"/>
        <v>5.1789273836108747E-3</v>
      </c>
      <c r="AU1567" s="80">
        <f t="shared" si="543"/>
        <v>4.0693807318081809E-3</v>
      </c>
      <c r="AV1567" s="80"/>
      <c r="AX1567" s="80"/>
    </row>
    <row r="1568" spans="26:64" x14ac:dyDescent="0.2">
      <c r="Z1568">
        <f t="shared" si="534"/>
        <v>0</v>
      </c>
      <c r="AA1568" s="80">
        <f t="shared" si="535"/>
        <v>3.4471155238050962E-3</v>
      </c>
      <c r="AB1568" s="80">
        <f t="shared" si="546"/>
        <v>-9999</v>
      </c>
      <c r="AC1568" s="80">
        <f t="shared" si="530"/>
        <v>0</v>
      </c>
      <c r="AD1568" s="80">
        <f t="shared" si="544"/>
        <v>-9999</v>
      </c>
      <c r="AE1568" s="80">
        <f t="shared" si="531"/>
        <v>0</v>
      </c>
      <c r="AF1568">
        <f t="shared" si="545"/>
        <v>-9999</v>
      </c>
      <c r="AG1568" s="106"/>
      <c r="AH1568">
        <f t="shared" si="536"/>
        <v>-4.7256811237064993E-4</v>
      </c>
      <c r="AI1568">
        <f t="shared" si="537"/>
        <v>1.2726506571333673</v>
      </c>
      <c r="AJ1568">
        <f t="shared" si="538"/>
        <v>-1.9192477769216735E-2</v>
      </c>
      <c r="AK1568">
        <f t="shared" si="539"/>
        <v>2.0177893546708442E-3</v>
      </c>
      <c r="AL1568">
        <f t="shared" si="540"/>
        <v>7.400504878085557E-3</v>
      </c>
      <c r="AM1568">
        <f t="shared" si="541"/>
        <v>3.7002693269247286E-3</v>
      </c>
      <c r="AN1568" s="80">
        <f t="shared" si="542"/>
        <v>5.5946847242161011E-3</v>
      </c>
      <c r="AO1568" s="80">
        <f t="shared" si="542"/>
        <v>5.5942288779216968E-3</v>
      </c>
      <c r="AP1568" s="80">
        <f t="shared" si="542"/>
        <v>5.5925569914601313E-3</v>
      </c>
      <c r="AQ1568" s="80">
        <f t="shared" si="542"/>
        <v>5.586425090611761E-3</v>
      </c>
      <c r="AR1568" s="80">
        <f t="shared" si="542"/>
        <v>5.5639354025405052E-3</v>
      </c>
      <c r="AS1568" s="80">
        <f t="shared" si="542"/>
        <v>5.4814510416755884E-3</v>
      </c>
      <c r="AT1568" s="80">
        <f t="shared" si="542"/>
        <v>5.1789273836108747E-3</v>
      </c>
      <c r="AU1568" s="80">
        <f t="shared" si="543"/>
        <v>4.0693807318081809E-3</v>
      </c>
      <c r="AV1568" s="80"/>
      <c r="AX1568" s="80"/>
      <c r="AY1568" s="80"/>
      <c r="AZ1568" s="80"/>
      <c r="BA1568" s="80"/>
      <c r="BB1568" s="80"/>
      <c r="BC1568" s="80"/>
      <c r="BD1568" s="80"/>
      <c r="BE1568" s="80"/>
      <c r="BF1568" s="80"/>
      <c r="BG1568" s="80"/>
      <c r="BH1568" s="80"/>
      <c r="BI1568" s="80"/>
      <c r="BJ1568" s="80"/>
      <c r="BK1568" s="80"/>
      <c r="BL1568" s="80"/>
    </row>
    <row r="1569" spans="26:64" x14ac:dyDescent="0.2">
      <c r="Z1569">
        <f t="shared" si="534"/>
        <v>0</v>
      </c>
      <c r="AA1569" s="80">
        <f t="shared" si="535"/>
        <v>3.4471155238050962E-3</v>
      </c>
      <c r="AB1569" s="80">
        <f t="shared" si="546"/>
        <v>-9999</v>
      </c>
      <c r="AC1569" s="80">
        <f t="shared" si="530"/>
        <v>0</v>
      </c>
      <c r="AD1569" s="80">
        <f t="shared" si="544"/>
        <v>-9999</v>
      </c>
      <c r="AE1569" s="80">
        <f t="shared" si="531"/>
        <v>0</v>
      </c>
      <c r="AF1569">
        <f t="shared" si="545"/>
        <v>-9999</v>
      </c>
      <c r="AG1569" s="106"/>
      <c r="AH1569">
        <f t="shared" si="536"/>
        <v>-4.7256811237064993E-4</v>
      </c>
      <c r="AI1569">
        <f t="shared" si="537"/>
        <v>1.2726506571333673</v>
      </c>
      <c r="AJ1569">
        <f t="shared" si="538"/>
        <v>-1.9192477769216735E-2</v>
      </c>
      <c r="AK1569">
        <f t="shared" si="539"/>
        <v>2.0177893546708442E-3</v>
      </c>
      <c r="AL1569">
        <f t="shared" si="540"/>
        <v>7.400504878085557E-3</v>
      </c>
      <c r="AM1569">
        <f t="shared" si="541"/>
        <v>3.7002693269247286E-3</v>
      </c>
      <c r="AN1569" s="80">
        <f t="shared" ref="AN1569:AT1584" si="547">$AU1569+$AB$7*SIN(AO1569)</f>
        <v>5.5946847242161011E-3</v>
      </c>
      <c r="AO1569" s="80">
        <f t="shared" si="547"/>
        <v>5.5942288779216968E-3</v>
      </c>
      <c r="AP1569" s="80">
        <f t="shared" si="547"/>
        <v>5.5925569914601313E-3</v>
      </c>
      <c r="AQ1569" s="80">
        <f t="shared" si="547"/>
        <v>5.586425090611761E-3</v>
      </c>
      <c r="AR1569" s="80">
        <f t="shared" si="547"/>
        <v>5.5639354025405052E-3</v>
      </c>
      <c r="AS1569" s="80">
        <f t="shared" si="547"/>
        <v>5.4814510416755884E-3</v>
      </c>
      <c r="AT1569" s="80">
        <f t="shared" si="547"/>
        <v>5.1789273836108747E-3</v>
      </c>
      <c r="AU1569" s="80">
        <f t="shared" si="543"/>
        <v>4.0693807318081809E-3</v>
      </c>
    </row>
    <row r="1570" spans="26:64" x14ac:dyDescent="0.2">
      <c r="Z1570">
        <f t="shared" si="534"/>
        <v>0</v>
      </c>
      <c r="AA1570" s="80">
        <f t="shared" si="535"/>
        <v>3.4471155238050962E-3</v>
      </c>
      <c r="AB1570" s="80">
        <f t="shared" si="546"/>
        <v>-9999</v>
      </c>
      <c r="AC1570" s="80">
        <f t="shared" si="530"/>
        <v>0</v>
      </c>
      <c r="AD1570" s="80">
        <f t="shared" si="544"/>
        <v>-9999</v>
      </c>
      <c r="AE1570" s="80">
        <f t="shared" si="531"/>
        <v>0</v>
      </c>
      <c r="AF1570">
        <f t="shared" si="545"/>
        <v>-9999</v>
      </c>
      <c r="AG1570" s="106"/>
      <c r="AH1570">
        <f t="shared" si="536"/>
        <v>-4.7256811237064993E-4</v>
      </c>
      <c r="AI1570">
        <f t="shared" si="537"/>
        <v>1.2726506571333673</v>
      </c>
      <c r="AJ1570">
        <f t="shared" si="538"/>
        <v>-1.9192477769216735E-2</v>
      </c>
      <c r="AK1570">
        <f t="shared" si="539"/>
        <v>2.0177893546708442E-3</v>
      </c>
      <c r="AL1570">
        <f t="shared" si="540"/>
        <v>7.400504878085557E-3</v>
      </c>
      <c r="AM1570">
        <f t="shared" si="541"/>
        <v>3.7002693269247286E-3</v>
      </c>
      <c r="AN1570" s="80">
        <f t="shared" si="547"/>
        <v>5.5946847242161011E-3</v>
      </c>
      <c r="AO1570" s="80">
        <f t="shared" si="547"/>
        <v>5.5942288779216968E-3</v>
      </c>
      <c r="AP1570" s="80">
        <f t="shared" si="547"/>
        <v>5.5925569914601313E-3</v>
      </c>
      <c r="AQ1570" s="80">
        <f t="shared" si="547"/>
        <v>5.586425090611761E-3</v>
      </c>
      <c r="AR1570" s="80">
        <f t="shared" si="547"/>
        <v>5.5639354025405052E-3</v>
      </c>
      <c r="AS1570" s="80">
        <f t="shared" si="547"/>
        <v>5.4814510416755884E-3</v>
      </c>
      <c r="AT1570" s="80">
        <f t="shared" si="547"/>
        <v>5.1789273836108747E-3</v>
      </c>
      <c r="AU1570" s="80">
        <f t="shared" si="543"/>
        <v>4.0693807318081809E-3</v>
      </c>
      <c r="AV1570" s="80"/>
    </row>
    <row r="1571" spans="26:64" x14ac:dyDescent="0.2">
      <c r="Z1571">
        <f t="shared" si="534"/>
        <v>0</v>
      </c>
      <c r="AA1571" s="80">
        <f t="shared" si="535"/>
        <v>3.4471155238050962E-3</v>
      </c>
      <c r="AB1571" s="80">
        <f t="shared" si="546"/>
        <v>-9999</v>
      </c>
      <c r="AC1571" s="80">
        <f t="shared" ref="AC1571:AC1634" si="548">+G1571-P1571</f>
        <v>0</v>
      </c>
      <c r="AD1571" s="80">
        <f t="shared" si="544"/>
        <v>-9999</v>
      </c>
      <c r="AE1571" s="80">
        <f t="shared" ref="AE1571:AE1634" si="549">+(G1571-AA1571)^2*S1571</f>
        <v>0</v>
      </c>
      <c r="AF1571">
        <f t="shared" si="545"/>
        <v>-9999</v>
      </c>
      <c r="AG1571" s="106"/>
      <c r="AH1571">
        <f t="shared" si="536"/>
        <v>-4.7256811237064993E-4</v>
      </c>
      <c r="AI1571">
        <f t="shared" si="537"/>
        <v>1.2726506571333673</v>
      </c>
      <c r="AJ1571">
        <f t="shared" si="538"/>
        <v>-1.9192477769216735E-2</v>
      </c>
      <c r="AK1571">
        <f t="shared" si="539"/>
        <v>2.0177893546708442E-3</v>
      </c>
      <c r="AL1571">
        <f t="shared" si="540"/>
        <v>7.400504878085557E-3</v>
      </c>
      <c r="AM1571">
        <f t="shared" si="541"/>
        <v>3.7002693269247286E-3</v>
      </c>
      <c r="AN1571" s="80">
        <f t="shared" si="547"/>
        <v>5.5946847242161011E-3</v>
      </c>
      <c r="AO1571" s="80">
        <f t="shared" si="547"/>
        <v>5.5942288779216968E-3</v>
      </c>
      <c r="AP1571" s="80">
        <f t="shared" si="547"/>
        <v>5.5925569914601313E-3</v>
      </c>
      <c r="AQ1571" s="80">
        <f t="shared" si="547"/>
        <v>5.586425090611761E-3</v>
      </c>
      <c r="AR1571" s="80">
        <f t="shared" si="547"/>
        <v>5.5639354025405052E-3</v>
      </c>
      <c r="AS1571" s="80">
        <f t="shared" si="547"/>
        <v>5.4814510416755884E-3</v>
      </c>
      <c r="AT1571" s="80">
        <f t="shared" si="547"/>
        <v>5.1789273836108747E-3</v>
      </c>
      <c r="AU1571" s="80">
        <f t="shared" si="543"/>
        <v>4.0693807318081809E-3</v>
      </c>
      <c r="AV1571" s="80"/>
    </row>
    <row r="1572" spans="26:64" x14ac:dyDescent="0.2">
      <c r="Z1572">
        <f t="shared" si="534"/>
        <v>0</v>
      </c>
      <c r="AA1572" s="80">
        <f t="shared" si="535"/>
        <v>3.4471155238050962E-3</v>
      </c>
      <c r="AB1572" s="80">
        <f t="shared" si="546"/>
        <v>-9999</v>
      </c>
      <c r="AC1572" s="80">
        <f t="shared" si="548"/>
        <v>0</v>
      </c>
      <c r="AD1572" s="80">
        <f t="shared" si="544"/>
        <v>-9999</v>
      </c>
      <c r="AE1572" s="80">
        <f t="shared" si="549"/>
        <v>0</v>
      </c>
      <c r="AF1572">
        <f t="shared" si="545"/>
        <v>-9999</v>
      </c>
      <c r="AG1572" s="106"/>
      <c r="AH1572">
        <f t="shared" si="536"/>
        <v>-4.7256811237064993E-4</v>
      </c>
      <c r="AI1572">
        <f t="shared" si="537"/>
        <v>1.2726506571333673</v>
      </c>
      <c r="AJ1572">
        <f t="shared" si="538"/>
        <v>-1.9192477769216735E-2</v>
      </c>
      <c r="AK1572">
        <f t="shared" si="539"/>
        <v>2.0177893546708442E-3</v>
      </c>
      <c r="AL1572">
        <f t="shared" si="540"/>
        <v>7.400504878085557E-3</v>
      </c>
      <c r="AM1572">
        <f t="shared" si="541"/>
        <v>3.7002693269247286E-3</v>
      </c>
      <c r="AN1572" s="80">
        <f t="shared" si="547"/>
        <v>5.5946847242161011E-3</v>
      </c>
      <c r="AO1572" s="80">
        <f t="shared" si="547"/>
        <v>5.5942288779216968E-3</v>
      </c>
      <c r="AP1572" s="80">
        <f t="shared" si="547"/>
        <v>5.5925569914601313E-3</v>
      </c>
      <c r="AQ1572" s="80">
        <f t="shared" si="547"/>
        <v>5.586425090611761E-3</v>
      </c>
      <c r="AR1572" s="80">
        <f t="shared" si="547"/>
        <v>5.5639354025405052E-3</v>
      </c>
      <c r="AS1572" s="80">
        <f t="shared" si="547"/>
        <v>5.4814510416755884E-3</v>
      </c>
      <c r="AT1572" s="80">
        <f t="shared" si="547"/>
        <v>5.1789273836108747E-3</v>
      </c>
      <c r="AU1572" s="80">
        <f t="shared" si="543"/>
        <v>4.0693807318081809E-3</v>
      </c>
      <c r="AV1572" s="80"/>
      <c r="AX1572" s="80"/>
    </row>
    <row r="1573" spans="26:64" x14ac:dyDescent="0.2">
      <c r="Z1573">
        <f t="shared" si="534"/>
        <v>0</v>
      </c>
      <c r="AA1573" s="80">
        <f t="shared" si="535"/>
        <v>3.4471155238050962E-3</v>
      </c>
      <c r="AB1573" s="80">
        <f t="shared" si="546"/>
        <v>-9999</v>
      </c>
      <c r="AC1573" s="80">
        <f t="shared" si="548"/>
        <v>0</v>
      </c>
      <c r="AD1573" s="80">
        <f t="shared" si="544"/>
        <v>-9999</v>
      </c>
      <c r="AE1573" s="80">
        <f t="shared" si="549"/>
        <v>0</v>
      </c>
      <c r="AF1573">
        <f t="shared" si="545"/>
        <v>-9999</v>
      </c>
      <c r="AG1573" s="106"/>
      <c r="AH1573">
        <f t="shared" si="536"/>
        <v>-4.7256811237064993E-4</v>
      </c>
      <c r="AI1573">
        <f t="shared" si="537"/>
        <v>1.2726506571333673</v>
      </c>
      <c r="AJ1573">
        <f t="shared" si="538"/>
        <v>-1.9192477769216735E-2</v>
      </c>
      <c r="AK1573">
        <f t="shared" si="539"/>
        <v>2.0177893546708442E-3</v>
      </c>
      <c r="AL1573">
        <f t="shared" si="540"/>
        <v>7.400504878085557E-3</v>
      </c>
      <c r="AM1573">
        <f t="shared" si="541"/>
        <v>3.7002693269247286E-3</v>
      </c>
      <c r="AN1573" s="80">
        <f t="shared" si="547"/>
        <v>5.5946847242161011E-3</v>
      </c>
      <c r="AO1573" s="80">
        <f t="shared" si="547"/>
        <v>5.5942288779216968E-3</v>
      </c>
      <c r="AP1573" s="80">
        <f t="shared" si="547"/>
        <v>5.5925569914601313E-3</v>
      </c>
      <c r="AQ1573" s="80">
        <f t="shared" si="547"/>
        <v>5.586425090611761E-3</v>
      </c>
      <c r="AR1573" s="80">
        <f t="shared" si="547"/>
        <v>5.5639354025405052E-3</v>
      </c>
      <c r="AS1573" s="80">
        <f t="shared" si="547"/>
        <v>5.4814510416755884E-3</v>
      </c>
      <c r="AT1573" s="80">
        <f t="shared" si="547"/>
        <v>5.1789273836108747E-3</v>
      </c>
      <c r="AU1573" s="80">
        <f t="shared" si="543"/>
        <v>4.0693807318081809E-3</v>
      </c>
      <c r="AV1573" s="80"/>
    </row>
    <row r="1574" spans="26:64" x14ac:dyDescent="0.2">
      <c r="Z1574">
        <f t="shared" si="534"/>
        <v>0</v>
      </c>
      <c r="AA1574" s="80">
        <f t="shared" si="535"/>
        <v>3.4471155238050962E-3</v>
      </c>
      <c r="AB1574" s="80">
        <f t="shared" si="546"/>
        <v>-9999</v>
      </c>
      <c r="AC1574" s="80">
        <f t="shared" si="548"/>
        <v>0</v>
      </c>
      <c r="AD1574" s="80">
        <f t="shared" si="544"/>
        <v>-9999</v>
      </c>
      <c r="AE1574" s="80">
        <f t="shared" si="549"/>
        <v>0</v>
      </c>
      <c r="AF1574">
        <f t="shared" si="545"/>
        <v>-9999</v>
      </c>
      <c r="AG1574" s="106"/>
      <c r="AH1574">
        <f t="shared" si="536"/>
        <v>-4.7256811237064993E-4</v>
      </c>
      <c r="AI1574">
        <f t="shared" si="537"/>
        <v>1.2726506571333673</v>
      </c>
      <c r="AJ1574">
        <f t="shared" si="538"/>
        <v>-1.9192477769216735E-2</v>
      </c>
      <c r="AK1574">
        <f t="shared" si="539"/>
        <v>2.0177893546708442E-3</v>
      </c>
      <c r="AL1574">
        <f t="shared" si="540"/>
        <v>7.400504878085557E-3</v>
      </c>
      <c r="AM1574">
        <f t="shared" si="541"/>
        <v>3.7002693269247286E-3</v>
      </c>
      <c r="AN1574" s="80">
        <f t="shared" si="547"/>
        <v>5.5946847242161011E-3</v>
      </c>
      <c r="AO1574" s="80">
        <f t="shared" si="547"/>
        <v>5.5942288779216968E-3</v>
      </c>
      <c r="AP1574" s="80">
        <f t="shared" si="547"/>
        <v>5.5925569914601313E-3</v>
      </c>
      <c r="AQ1574" s="80">
        <f t="shared" si="547"/>
        <v>5.586425090611761E-3</v>
      </c>
      <c r="AR1574" s="80">
        <f t="shared" si="547"/>
        <v>5.5639354025405052E-3</v>
      </c>
      <c r="AS1574" s="80">
        <f t="shared" si="547"/>
        <v>5.4814510416755884E-3</v>
      </c>
      <c r="AT1574" s="80">
        <f t="shared" si="547"/>
        <v>5.1789273836108747E-3</v>
      </c>
      <c r="AU1574" s="80">
        <f t="shared" si="543"/>
        <v>4.0693807318081809E-3</v>
      </c>
    </row>
    <row r="1575" spans="26:64" x14ac:dyDescent="0.2">
      <c r="Z1575">
        <f t="shared" si="534"/>
        <v>0</v>
      </c>
      <c r="AA1575" s="80">
        <f t="shared" si="535"/>
        <v>3.4471155238050962E-3</v>
      </c>
      <c r="AB1575" s="80">
        <f t="shared" si="546"/>
        <v>-9999</v>
      </c>
      <c r="AC1575" s="80">
        <f t="shared" si="548"/>
        <v>0</v>
      </c>
      <c r="AD1575" s="80">
        <f t="shared" si="544"/>
        <v>-9999</v>
      </c>
      <c r="AE1575" s="80">
        <f t="shared" si="549"/>
        <v>0</v>
      </c>
      <c r="AF1575">
        <f t="shared" si="545"/>
        <v>-9999</v>
      </c>
      <c r="AG1575" s="106"/>
      <c r="AH1575">
        <f t="shared" si="536"/>
        <v>-4.7256811237064993E-4</v>
      </c>
      <c r="AI1575">
        <f t="shared" si="537"/>
        <v>1.2726506571333673</v>
      </c>
      <c r="AJ1575">
        <f t="shared" si="538"/>
        <v>-1.9192477769216735E-2</v>
      </c>
      <c r="AK1575">
        <f t="shared" si="539"/>
        <v>2.0177893546708442E-3</v>
      </c>
      <c r="AL1575">
        <f t="shared" si="540"/>
        <v>7.400504878085557E-3</v>
      </c>
      <c r="AM1575">
        <f t="shared" si="541"/>
        <v>3.7002693269247286E-3</v>
      </c>
      <c r="AN1575" s="80">
        <f t="shared" si="547"/>
        <v>5.5946847242161011E-3</v>
      </c>
      <c r="AO1575" s="80">
        <f t="shared" si="547"/>
        <v>5.5942288779216968E-3</v>
      </c>
      <c r="AP1575" s="80">
        <f t="shared" si="547"/>
        <v>5.5925569914601313E-3</v>
      </c>
      <c r="AQ1575" s="80">
        <f t="shared" si="547"/>
        <v>5.586425090611761E-3</v>
      </c>
      <c r="AR1575" s="80">
        <f t="shared" si="547"/>
        <v>5.5639354025405052E-3</v>
      </c>
      <c r="AS1575" s="80">
        <f t="shared" si="547"/>
        <v>5.4814510416755884E-3</v>
      </c>
      <c r="AT1575" s="80">
        <f t="shared" si="547"/>
        <v>5.1789273836108747E-3</v>
      </c>
      <c r="AU1575" s="80">
        <f t="shared" si="543"/>
        <v>4.0693807318081809E-3</v>
      </c>
    </row>
    <row r="1576" spans="26:64" x14ac:dyDescent="0.2">
      <c r="Z1576">
        <f t="shared" si="534"/>
        <v>0</v>
      </c>
      <c r="AA1576" s="80">
        <f t="shared" si="535"/>
        <v>3.4471155238050962E-3</v>
      </c>
      <c r="AB1576" s="80">
        <f t="shared" si="546"/>
        <v>-9999</v>
      </c>
      <c r="AC1576" s="80">
        <f t="shared" si="548"/>
        <v>0</v>
      </c>
      <c r="AD1576" s="80">
        <f t="shared" si="544"/>
        <v>-9999</v>
      </c>
      <c r="AE1576" s="80">
        <f t="shared" si="549"/>
        <v>0</v>
      </c>
      <c r="AF1576">
        <f t="shared" si="545"/>
        <v>-9999</v>
      </c>
      <c r="AG1576" s="106"/>
      <c r="AH1576">
        <f t="shared" si="536"/>
        <v>-4.7256811237064993E-4</v>
      </c>
      <c r="AI1576">
        <f t="shared" si="537"/>
        <v>1.2726506571333673</v>
      </c>
      <c r="AJ1576">
        <f t="shared" si="538"/>
        <v>-1.9192477769216735E-2</v>
      </c>
      <c r="AK1576">
        <f t="shared" si="539"/>
        <v>2.0177893546708442E-3</v>
      </c>
      <c r="AL1576">
        <f t="shared" si="540"/>
        <v>7.400504878085557E-3</v>
      </c>
      <c r="AM1576">
        <f t="shared" si="541"/>
        <v>3.7002693269247286E-3</v>
      </c>
      <c r="AN1576" s="80">
        <f t="shared" si="547"/>
        <v>5.5946847242161011E-3</v>
      </c>
      <c r="AO1576" s="80">
        <f t="shared" si="547"/>
        <v>5.5942288779216968E-3</v>
      </c>
      <c r="AP1576" s="80">
        <f t="shared" si="547"/>
        <v>5.5925569914601313E-3</v>
      </c>
      <c r="AQ1576" s="80">
        <f t="shared" si="547"/>
        <v>5.586425090611761E-3</v>
      </c>
      <c r="AR1576" s="80">
        <f t="shared" si="547"/>
        <v>5.5639354025405052E-3</v>
      </c>
      <c r="AS1576" s="80">
        <f t="shared" si="547"/>
        <v>5.4814510416755884E-3</v>
      </c>
      <c r="AT1576" s="80">
        <f t="shared" si="547"/>
        <v>5.1789273836108747E-3</v>
      </c>
      <c r="AU1576" s="80">
        <f t="shared" si="543"/>
        <v>4.0693807318081809E-3</v>
      </c>
      <c r="AV1576" s="80"/>
      <c r="AW1576" s="80"/>
      <c r="AX1576" s="80"/>
      <c r="AY1576" s="80"/>
      <c r="AZ1576" s="80"/>
      <c r="BA1576" s="80"/>
      <c r="BB1576" s="80"/>
      <c r="BC1576" s="80"/>
      <c r="BD1576" s="80"/>
      <c r="BE1576" s="80"/>
      <c r="BF1576" s="80"/>
      <c r="BG1576" s="80"/>
      <c r="BH1576" s="80"/>
      <c r="BI1576" s="80"/>
      <c r="BJ1576" s="80"/>
      <c r="BK1576" s="80"/>
      <c r="BL1576" s="80"/>
    </row>
    <row r="1577" spans="26:64" x14ac:dyDescent="0.2">
      <c r="Z1577">
        <f t="shared" si="534"/>
        <v>0</v>
      </c>
      <c r="AA1577" s="80">
        <f t="shared" si="535"/>
        <v>3.4471155238050962E-3</v>
      </c>
      <c r="AB1577" s="80">
        <f t="shared" si="546"/>
        <v>-9999</v>
      </c>
      <c r="AC1577" s="80">
        <f t="shared" si="548"/>
        <v>0</v>
      </c>
      <c r="AD1577" s="80">
        <f t="shared" si="544"/>
        <v>-9999</v>
      </c>
      <c r="AE1577" s="80">
        <f t="shared" si="549"/>
        <v>0</v>
      </c>
      <c r="AF1577">
        <f t="shared" si="545"/>
        <v>-9999</v>
      </c>
      <c r="AG1577" s="106"/>
      <c r="AH1577">
        <f t="shared" si="536"/>
        <v>-4.7256811237064993E-4</v>
      </c>
      <c r="AI1577">
        <f t="shared" si="537"/>
        <v>1.2726506571333673</v>
      </c>
      <c r="AJ1577">
        <f t="shared" si="538"/>
        <v>-1.9192477769216735E-2</v>
      </c>
      <c r="AK1577">
        <f t="shared" si="539"/>
        <v>2.0177893546708442E-3</v>
      </c>
      <c r="AL1577">
        <f t="shared" si="540"/>
        <v>7.400504878085557E-3</v>
      </c>
      <c r="AM1577">
        <f t="shared" si="541"/>
        <v>3.7002693269247286E-3</v>
      </c>
      <c r="AN1577" s="80">
        <f t="shared" si="547"/>
        <v>5.5946847242161011E-3</v>
      </c>
      <c r="AO1577" s="80">
        <f t="shared" si="547"/>
        <v>5.5942288779216968E-3</v>
      </c>
      <c r="AP1577" s="80">
        <f t="shared" si="547"/>
        <v>5.5925569914601313E-3</v>
      </c>
      <c r="AQ1577" s="80">
        <f t="shared" si="547"/>
        <v>5.586425090611761E-3</v>
      </c>
      <c r="AR1577" s="80">
        <f t="shared" si="547"/>
        <v>5.5639354025405052E-3</v>
      </c>
      <c r="AS1577" s="80">
        <f t="shared" si="547"/>
        <v>5.4814510416755884E-3</v>
      </c>
      <c r="AT1577" s="80">
        <f t="shared" si="547"/>
        <v>5.1789273836108747E-3</v>
      </c>
      <c r="AU1577" s="80">
        <f t="shared" si="543"/>
        <v>4.0693807318081809E-3</v>
      </c>
    </row>
    <row r="1578" spans="26:64" x14ac:dyDescent="0.2">
      <c r="Z1578">
        <f t="shared" si="534"/>
        <v>0</v>
      </c>
      <c r="AA1578" s="80">
        <f t="shared" si="535"/>
        <v>3.4471155238050962E-3</v>
      </c>
      <c r="AB1578" s="80">
        <f t="shared" si="546"/>
        <v>-9999</v>
      </c>
      <c r="AC1578" s="80">
        <f t="shared" si="548"/>
        <v>0</v>
      </c>
      <c r="AD1578" s="80">
        <f t="shared" si="544"/>
        <v>-9999</v>
      </c>
      <c r="AE1578" s="80">
        <f t="shared" si="549"/>
        <v>0</v>
      </c>
      <c r="AF1578">
        <f t="shared" si="545"/>
        <v>-9999</v>
      </c>
      <c r="AG1578" s="106"/>
      <c r="AH1578">
        <f t="shared" si="536"/>
        <v>-4.7256811237064993E-4</v>
      </c>
      <c r="AI1578">
        <f t="shared" si="537"/>
        <v>1.2726506571333673</v>
      </c>
      <c r="AJ1578">
        <f t="shared" si="538"/>
        <v>-1.9192477769216735E-2</v>
      </c>
      <c r="AK1578">
        <f t="shared" si="539"/>
        <v>2.0177893546708442E-3</v>
      </c>
      <c r="AL1578">
        <f t="shared" si="540"/>
        <v>7.400504878085557E-3</v>
      </c>
      <c r="AM1578">
        <f t="shared" si="541"/>
        <v>3.7002693269247286E-3</v>
      </c>
      <c r="AN1578" s="80">
        <f t="shared" si="547"/>
        <v>5.5946847242161011E-3</v>
      </c>
      <c r="AO1578" s="80">
        <f t="shared" si="547"/>
        <v>5.5942288779216968E-3</v>
      </c>
      <c r="AP1578" s="80">
        <f t="shared" si="547"/>
        <v>5.5925569914601313E-3</v>
      </c>
      <c r="AQ1578" s="80">
        <f t="shared" si="547"/>
        <v>5.586425090611761E-3</v>
      </c>
      <c r="AR1578" s="80">
        <f t="shared" si="547"/>
        <v>5.5639354025405052E-3</v>
      </c>
      <c r="AS1578" s="80">
        <f t="shared" si="547"/>
        <v>5.4814510416755884E-3</v>
      </c>
      <c r="AT1578" s="80">
        <f t="shared" si="547"/>
        <v>5.1789273836108747E-3</v>
      </c>
      <c r="AU1578" s="80">
        <f t="shared" si="543"/>
        <v>4.0693807318081809E-3</v>
      </c>
      <c r="AV1578" s="80"/>
      <c r="AW1578" s="80"/>
      <c r="AX1578" s="80"/>
      <c r="AY1578" s="80"/>
      <c r="AZ1578" s="80"/>
      <c r="BA1578" s="80"/>
      <c r="BB1578" s="80"/>
      <c r="BC1578" s="80"/>
      <c r="BD1578" s="80"/>
      <c r="BE1578" s="80"/>
      <c r="BF1578" s="80"/>
      <c r="BG1578" s="80"/>
      <c r="BH1578" s="80"/>
      <c r="BI1578" s="80"/>
      <c r="BJ1578" s="80"/>
      <c r="BK1578" s="80"/>
      <c r="BL1578" s="80"/>
    </row>
    <row r="1579" spans="26:64" x14ac:dyDescent="0.2">
      <c r="Z1579">
        <f t="shared" si="534"/>
        <v>0</v>
      </c>
      <c r="AA1579" s="80">
        <f t="shared" si="535"/>
        <v>3.4471155238050962E-3</v>
      </c>
      <c r="AB1579" s="80">
        <f t="shared" si="546"/>
        <v>-9999</v>
      </c>
      <c r="AC1579" s="80">
        <f t="shared" si="548"/>
        <v>0</v>
      </c>
      <c r="AD1579" s="80">
        <f t="shared" si="544"/>
        <v>-9999</v>
      </c>
      <c r="AE1579" s="80">
        <f t="shared" si="549"/>
        <v>0</v>
      </c>
      <c r="AF1579">
        <f t="shared" si="545"/>
        <v>-9999</v>
      </c>
      <c r="AG1579" s="106"/>
      <c r="AH1579">
        <f t="shared" si="536"/>
        <v>-4.7256811237064993E-4</v>
      </c>
      <c r="AI1579">
        <f t="shared" si="537"/>
        <v>1.2726506571333673</v>
      </c>
      <c r="AJ1579">
        <f t="shared" si="538"/>
        <v>-1.9192477769216735E-2</v>
      </c>
      <c r="AK1579">
        <f t="shared" si="539"/>
        <v>2.0177893546708442E-3</v>
      </c>
      <c r="AL1579">
        <f t="shared" si="540"/>
        <v>7.400504878085557E-3</v>
      </c>
      <c r="AM1579">
        <f t="shared" si="541"/>
        <v>3.7002693269247286E-3</v>
      </c>
      <c r="AN1579" s="80">
        <f t="shared" si="547"/>
        <v>5.5946847242161011E-3</v>
      </c>
      <c r="AO1579" s="80">
        <f t="shared" si="547"/>
        <v>5.5942288779216968E-3</v>
      </c>
      <c r="AP1579" s="80">
        <f t="shared" si="547"/>
        <v>5.5925569914601313E-3</v>
      </c>
      <c r="AQ1579" s="80">
        <f t="shared" si="547"/>
        <v>5.586425090611761E-3</v>
      </c>
      <c r="AR1579" s="80">
        <f t="shared" si="547"/>
        <v>5.5639354025405052E-3</v>
      </c>
      <c r="AS1579" s="80">
        <f t="shared" si="547"/>
        <v>5.4814510416755884E-3</v>
      </c>
      <c r="AT1579" s="80">
        <f t="shared" si="547"/>
        <v>5.1789273836108747E-3</v>
      </c>
      <c r="AU1579" s="80">
        <f t="shared" si="543"/>
        <v>4.0693807318081809E-3</v>
      </c>
      <c r="AV1579" s="80"/>
      <c r="AX1579" s="80"/>
      <c r="AY1579" s="80"/>
      <c r="AZ1579" s="80"/>
      <c r="BA1579" s="80"/>
      <c r="BB1579" s="80"/>
      <c r="BC1579" s="80"/>
      <c r="BD1579" s="80"/>
      <c r="BE1579" s="80"/>
      <c r="BF1579" s="80"/>
      <c r="BG1579" s="80"/>
      <c r="BH1579" s="80"/>
      <c r="BI1579" s="80"/>
      <c r="BJ1579" s="80"/>
      <c r="BK1579" s="80"/>
      <c r="BL1579" s="80"/>
    </row>
    <row r="1580" spans="26:64" x14ac:dyDescent="0.2">
      <c r="Z1580">
        <f t="shared" si="534"/>
        <v>0</v>
      </c>
      <c r="AA1580" s="80">
        <f t="shared" si="535"/>
        <v>3.4471155238050962E-3</v>
      </c>
      <c r="AB1580" s="80">
        <f t="shared" si="546"/>
        <v>-9999</v>
      </c>
      <c r="AC1580" s="80">
        <f t="shared" si="548"/>
        <v>0</v>
      </c>
      <c r="AD1580" s="80">
        <f t="shared" si="544"/>
        <v>-9999</v>
      </c>
      <c r="AE1580" s="80">
        <f t="shared" si="549"/>
        <v>0</v>
      </c>
      <c r="AF1580">
        <f t="shared" si="545"/>
        <v>-9999</v>
      </c>
      <c r="AG1580" s="106"/>
      <c r="AH1580">
        <f t="shared" si="536"/>
        <v>-4.7256811237064993E-4</v>
      </c>
      <c r="AI1580">
        <f t="shared" si="537"/>
        <v>1.2726506571333673</v>
      </c>
      <c r="AJ1580">
        <f t="shared" si="538"/>
        <v>-1.9192477769216735E-2</v>
      </c>
      <c r="AK1580">
        <f t="shared" si="539"/>
        <v>2.0177893546708442E-3</v>
      </c>
      <c r="AL1580">
        <f t="shared" si="540"/>
        <v>7.400504878085557E-3</v>
      </c>
      <c r="AM1580">
        <f t="shared" si="541"/>
        <v>3.7002693269247286E-3</v>
      </c>
      <c r="AN1580" s="80">
        <f t="shared" si="547"/>
        <v>5.5946847242161011E-3</v>
      </c>
      <c r="AO1580" s="80">
        <f t="shared" si="547"/>
        <v>5.5942288779216968E-3</v>
      </c>
      <c r="AP1580" s="80">
        <f t="shared" si="547"/>
        <v>5.5925569914601313E-3</v>
      </c>
      <c r="AQ1580" s="80">
        <f t="shared" si="547"/>
        <v>5.586425090611761E-3</v>
      </c>
      <c r="AR1580" s="80">
        <f t="shared" si="547"/>
        <v>5.5639354025405052E-3</v>
      </c>
      <c r="AS1580" s="80">
        <f t="shared" si="547"/>
        <v>5.4814510416755884E-3</v>
      </c>
      <c r="AT1580" s="80">
        <f t="shared" si="547"/>
        <v>5.1789273836108747E-3</v>
      </c>
      <c r="AU1580" s="80">
        <f t="shared" si="543"/>
        <v>4.0693807318081809E-3</v>
      </c>
      <c r="AV1580" s="80"/>
      <c r="AW1580" s="80"/>
      <c r="AX1580" s="80"/>
      <c r="AY1580" s="80"/>
      <c r="AZ1580" s="80"/>
      <c r="BA1580" s="80"/>
      <c r="BB1580" s="80"/>
      <c r="BC1580" s="80"/>
      <c r="BD1580" s="80"/>
      <c r="BE1580" s="80"/>
      <c r="BF1580" s="80"/>
      <c r="BG1580" s="80"/>
      <c r="BH1580" s="80"/>
      <c r="BI1580" s="80"/>
      <c r="BJ1580" s="80"/>
      <c r="BK1580" s="80"/>
      <c r="BL1580" s="80"/>
    </row>
    <row r="1581" spans="26:64" x14ac:dyDescent="0.2">
      <c r="Z1581">
        <f t="shared" si="534"/>
        <v>0</v>
      </c>
      <c r="AA1581" s="80">
        <f t="shared" si="535"/>
        <v>3.4471155238050962E-3</v>
      </c>
      <c r="AB1581" s="80">
        <f t="shared" si="546"/>
        <v>-9999</v>
      </c>
      <c r="AC1581" s="80">
        <f t="shared" si="548"/>
        <v>0</v>
      </c>
      <c r="AD1581" s="80">
        <f t="shared" si="544"/>
        <v>-9999</v>
      </c>
      <c r="AE1581" s="80">
        <f t="shared" si="549"/>
        <v>0</v>
      </c>
      <c r="AF1581">
        <f t="shared" si="545"/>
        <v>-9999</v>
      </c>
      <c r="AG1581" s="106"/>
      <c r="AH1581">
        <f t="shared" si="536"/>
        <v>-4.7256811237064993E-4</v>
      </c>
      <c r="AI1581">
        <f t="shared" si="537"/>
        <v>1.2726506571333673</v>
      </c>
      <c r="AJ1581">
        <f t="shared" si="538"/>
        <v>-1.9192477769216735E-2</v>
      </c>
      <c r="AK1581">
        <f t="shared" si="539"/>
        <v>2.0177893546708442E-3</v>
      </c>
      <c r="AL1581">
        <f t="shared" si="540"/>
        <v>7.400504878085557E-3</v>
      </c>
      <c r="AM1581">
        <f t="shared" si="541"/>
        <v>3.7002693269247286E-3</v>
      </c>
      <c r="AN1581" s="80">
        <f t="shared" si="547"/>
        <v>5.5946847242161011E-3</v>
      </c>
      <c r="AO1581" s="80">
        <f t="shared" si="547"/>
        <v>5.5942288779216968E-3</v>
      </c>
      <c r="AP1581" s="80">
        <f t="shared" si="547"/>
        <v>5.5925569914601313E-3</v>
      </c>
      <c r="AQ1581" s="80">
        <f t="shared" si="547"/>
        <v>5.586425090611761E-3</v>
      </c>
      <c r="AR1581" s="80">
        <f t="shared" si="547"/>
        <v>5.5639354025405052E-3</v>
      </c>
      <c r="AS1581" s="80">
        <f t="shared" si="547"/>
        <v>5.4814510416755884E-3</v>
      </c>
      <c r="AT1581" s="80">
        <f t="shared" si="547"/>
        <v>5.1789273836108747E-3</v>
      </c>
      <c r="AU1581" s="80">
        <f t="shared" si="543"/>
        <v>4.0693807318081809E-3</v>
      </c>
      <c r="AV1581" s="80"/>
      <c r="AX1581" s="80"/>
      <c r="AY1581" s="80"/>
      <c r="AZ1581" s="80"/>
      <c r="BA1581" s="80"/>
      <c r="BB1581" s="80"/>
      <c r="BC1581" s="80"/>
      <c r="BD1581" s="80"/>
      <c r="BE1581" s="80"/>
      <c r="BF1581" s="80"/>
      <c r="BG1581" s="80"/>
      <c r="BH1581" s="80"/>
      <c r="BI1581" s="80"/>
      <c r="BJ1581" s="80"/>
      <c r="BK1581" s="80"/>
      <c r="BL1581" s="80"/>
    </row>
    <row r="1582" spans="26:64" x14ac:dyDescent="0.2">
      <c r="Z1582">
        <f t="shared" si="534"/>
        <v>0</v>
      </c>
      <c r="AA1582" s="80">
        <f t="shared" si="535"/>
        <v>3.4471155238050962E-3</v>
      </c>
      <c r="AB1582" s="80">
        <f t="shared" si="546"/>
        <v>-9999</v>
      </c>
      <c r="AC1582" s="80">
        <f t="shared" si="548"/>
        <v>0</v>
      </c>
      <c r="AD1582" s="80">
        <f t="shared" si="544"/>
        <v>-9999</v>
      </c>
      <c r="AE1582" s="80">
        <f t="shared" si="549"/>
        <v>0</v>
      </c>
      <c r="AF1582">
        <f t="shared" si="545"/>
        <v>-9999</v>
      </c>
      <c r="AG1582" s="106"/>
      <c r="AH1582">
        <f t="shared" si="536"/>
        <v>-4.7256811237064993E-4</v>
      </c>
      <c r="AI1582">
        <f t="shared" si="537"/>
        <v>1.2726506571333673</v>
      </c>
      <c r="AJ1582">
        <f t="shared" si="538"/>
        <v>-1.9192477769216735E-2</v>
      </c>
      <c r="AK1582">
        <f t="shared" si="539"/>
        <v>2.0177893546708442E-3</v>
      </c>
      <c r="AL1582">
        <f t="shared" si="540"/>
        <v>7.400504878085557E-3</v>
      </c>
      <c r="AM1582">
        <f t="shared" si="541"/>
        <v>3.7002693269247286E-3</v>
      </c>
      <c r="AN1582" s="80">
        <f t="shared" si="547"/>
        <v>5.5946847242161011E-3</v>
      </c>
      <c r="AO1582" s="80">
        <f t="shared" si="547"/>
        <v>5.5942288779216968E-3</v>
      </c>
      <c r="AP1582" s="80">
        <f t="shared" si="547"/>
        <v>5.5925569914601313E-3</v>
      </c>
      <c r="AQ1582" s="80">
        <f t="shared" si="547"/>
        <v>5.586425090611761E-3</v>
      </c>
      <c r="AR1582" s="80">
        <f t="shared" si="547"/>
        <v>5.5639354025405052E-3</v>
      </c>
      <c r="AS1582" s="80">
        <f t="shared" si="547"/>
        <v>5.4814510416755884E-3</v>
      </c>
      <c r="AT1582" s="80">
        <f t="shared" si="547"/>
        <v>5.1789273836108747E-3</v>
      </c>
      <c r="AU1582" s="80">
        <f t="shared" si="543"/>
        <v>4.0693807318081809E-3</v>
      </c>
      <c r="AV1582" s="80"/>
      <c r="AW1582" s="80"/>
      <c r="AX1582" s="80"/>
      <c r="AY1582" s="80"/>
      <c r="AZ1582" s="80"/>
      <c r="BA1582" s="80"/>
      <c r="BB1582" s="80"/>
      <c r="BC1582" s="80"/>
      <c r="BD1582" s="80"/>
      <c r="BE1582" s="80"/>
      <c r="BF1582" s="80"/>
      <c r="BG1582" s="80"/>
      <c r="BH1582" s="80"/>
      <c r="BI1582" s="80"/>
      <c r="BJ1582" s="80"/>
      <c r="BK1582" s="80"/>
      <c r="BL1582" s="80"/>
    </row>
    <row r="1583" spans="26:64" x14ac:dyDescent="0.2">
      <c r="Z1583">
        <f t="shared" si="534"/>
        <v>0</v>
      </c>
      <c r="AA1583" s="80">
        <f t="shared" si="535"/>
        <v>3.4471155238050962E-3</v>
      </c>
      <c r="AB1583" s="80">
        <f t="shared" si="546"/>
        <v>-9999</v>
      </c>
      <c r="AC1583" s="80">
        <f t="shared" si="548"/>
        <v>0</v>
      </c>
      <c r="AD1583" s="80">
        <f t="shared" si="544"/>
        <v>-9999</v>
      </c>
      <c r="AE1583" s="80">
        <f t="shared" si="549"/>
        <v>0</v>
      </c>
      <c r="AF1583">
        <f t="shared" si="545"/>
        <v>-9999</v>
      </c>
      <c r="AG1583" s="106"/>
      <c r="AH1583">
        <f t="shared" si="536"/>
        <v>-4.7256811237064993E-4</v>
      </c>
      <c r="AI1583">
        <f t="shared" si="537"/>
        <v>1.2726506571333673</v>
      </c>
      <c r="AJ1583">
        <f t="shared" si="538"/>
        <v>-1.9192477769216735E-2</v>
      </c>
      <c r="AK1583">
        <f t="shared" si="539"/>
        <v>2.0177893546708442E-3</v>
      </c>
      <c r="AL1583">
        <f t="shared" si="540"/>
        <v>7.400504878085557E-3</v>
      </c>
      <c r="AM1583">
        <f t="shared" si="541"/>
        <v>3.7002693269247286E-3</v>
      </c>
      <c r="AN1583" s="80">
        <f t="shared" si="547"/>
        <v>5.5946847242161011E-3</v>
      </c>
      <c r="AO1583" s="80">
        <f t="shared" si="547"/>
        <v>5.5942288779216968E-3</v>
      </c>
      <c r="AP1583" s="80">
        <f t="shared" si="547"/>
        <v>5.5925569914601313E-3</v>
      </c>
      <c r="AQ1583" s="80">
        <f t="shared" si="547"/>
        <v>5.586425090611761E-3</v>
      </c>
      <c r="AR1583" s="80">
        <f t="shared" si="547"/>
        <v>5.5639354025405052E-3</v>
      </c>
      <c r="AS1583" s="80">
        <f t="shared" si="547"/>
        <v>5.4814510416755884E-3</v>
      </c>
      <c r="AT1583" s="80">
        <f t="shared" si="547"/>
        <v>5.1789273836108747E-3</v>
      </c>
      <c r="AU1583" s="80">
        <f t="shared" si="543"/>
        <v>4.0693807318081809E-3</v>
      </c>
      <c r="AV1583" s="80"/>
      <c r="AX1583" s="80"/>
    </row>
    <row r="1584" spans="26:64" x14ac:dyDescent="0.2">
      <c r="Z1584">
        <f t="shared" si="534"/>
        <v>0</v>
      </c>
      <c r="AA1584" s="80">
        <f t="shared" si="535"/>
        <v>3.4471155238050962E-3</v>
      </c>
      <c r="AB1584" s="80">
        <f t="shared" si="546"/>
        <v>-9999</v>
      </c>
      <c r="AC1584" s="80">
        <f t="shared" si="548"/>
        <v>0</v>
      </c>
      <c r="AD1584" s="80">
        <f t="shared" si="544"/>
        <v>-9999</v>
      </c>
      <c r="AE1584" s="80">
        <f t="shared" si="549"/>
        <v>0</v>
      </c>
      <c r="AF1584">
        <f t="shared" si="545"/>
        <v>-9999</v>
      </c>
      <c r="AG1584" s="106"/>
      <c r="AH1584">
        <f t="shared" si="536"/>
        <v>-4.7256811237064993E-4</v>
      </c>
      <c r="AI1584">
        <f t="shared" si="537"/>
        <v>1.2726506571333673</v>
      </c>
      <c r="AJ1584">
        <f t="shared" si="538"/>
        <v>-1.9192477769216735E-2</v>
      </c>
      <c r="AK1584">
        <f t="shared" si="539"/>
        <v>2.0177893546708442E-3</v>
      </c>
      <c r="AL1584">
        <f t="shared" si="540"/>
        <v>7.400504878085557E-3</v>
      </c>
      <c r="AM1584">
        <f t="shared" si="541"/>
        <v>3.7002693269247286E-3</v>
      </c>
      <c r="AN1584" s="80">
        <f t="shared" si="547"/>
        <v>5.5946847242161011E-3</v>
      </c>
      <c r="AO1584" s="80">
        <f t="shared" si="547"/>
        <v>5.5942288779216968E-3</v>
      </c>
      <c r="AP1584" s="80">
        <f t="shared" si="547"/>
        <v>5.5925569914601313E-3</v>
      </c>
      <c r="AQ1584" s="80">
        <f t="shared" si="547"/>
        <v>5.586425090611761E-3</v>
      </c>
      <c r="AR1584" s="80">
        <f t="shared" si="547"/>
        <v>5.5639354025405052E-3</v>
      </c>
      <c r="AS1584" s="80">
        <f t="shared" si="547"/>
        <v>5.4814510416755884E-3</v>
      </c>
      <c r="AT1584" s="80">
        <f t="shared" si="547"/>
        <v>5.1789273836108747E-3</v>
      </c>
      <c r="AU1584" s="80">
        <f t="shared" si="543"/>
        <v>4.0693807318081809E-3</v>
      </c>
      <c r="AV1584" s="80"/>
      <c r="AW1584" s="80"/>
      <c r="AX1584" s="80"/>
      <c r="AY1584" s="80"/>
      <c r="AZ1584" s="80"/>
      <c r="BA1584" s="80"/>
      <c r="BB1584" s="80"/>
      <c r="BC1584" s="80"/>
      <c r="BD1584" s="80"/>
      <c r="BE1584" s="80"/>
      <c r="BF1584" s="80"/>
      <c r="BG1584" s="80"/>
      <c r="BH1584" s="80"/>
      <c r="BI1584" s="80"/>
      <c r="BJ1584" s="80"/>
      <c r="BK1584" s="80"/>
      <c r="BL1584" s="80"/>
    </row>
    <row r="1585" spans="26:64" x14ac:dyDescent="0.2">
      <c r="Z1585">
        <f t="shared" si="534"/>
        <v>0</v>
      </c>
      <c r="AA1585" s="80">
        <f t="shared" si="535"/>
        <v>3.4471155238050962E-3</v>
      </c>
      <c r="AB1585" s="80">
        <f t="shared" si="546"/>
        <v>-9999</v>
      </c>
      <c r="AC1585" s="80">
        <f t="shared" si="548"/>
        <v>0</v>
      </c>
      <c r="AD1585" s="80">
        <f t="shared" si="544"/>
        <v>-9999</v>
      </c>
      <c r="AE1585" s="80">
        <f t="shared" si="549"/>
        <v>0</v>
      </c>
      <c r="AF1585">
        <f t="shared" si="545"/>
        <v>-9999</v>
      </c>
      <c r="AG1585" s="106"/>
      <c r="AH1585">
        <f t="shared" si="536"/>
        <v>-4.7256811237064993E-4</v>
      </c>
      <c r="AI1585">
        <f t="shared" si="537"/>
        <v>1.2726506571333673</v>
      </c>
      <c r="AJ1585">
        <f t="shared" si="538"/>
        <v>-1.9192477769216735E-2</v>
      </c>
      <c r="AK1585">
        <f t="shared" si="539"/>
        <v>2.0177893546708442E-3</v>
      </c>
      <c r="AL1585">
        <f t="shared" si="540"/>
        <v>7.400504878085557E-3</v>
      </c>
      <c r="AM1585">
        <f t="shared" si="541"/>
        <v>3.7002693269247286E-3</v>
      </c>
      <c r="AN1585" s="80">
        <f t="shared" ref="AN1585:AT1600" si="550">$AU1585+$AB$7*SIN(AO1585)</f>
        <v>5.5946847242161011E-3</v>
      </c>
      <c r="AO1585" s="80">
        <f t="shared" si="550"/>
        <v>5.5942288779216968E-3</v>
      </c>
      <c r="AP1585" s="80">
        <f t="shared" si="550"/>
        <v>5.5925569914601313E-3</v>
      </c>
      <c r="AQ1585" s="80">
        <f t="shared" si="550"/>
        <v>5.586425090611761E-3</v>
      </c>
      <c r="AR1585" s="80">
        <f t="shared" si="550"/>
        <v>5.5639354025405052E-3</v>
      </c>
      <c r="AS1585" s="80">
        <f t="shared" si="550"/>
        <v>5.4814510416755884E-3</v>
      </c>
      <c r="AT1585" s="80">
        <f t="shared" si="550"/>
        <v>5.1789273836108747E-3</v>
      </c>
      <c r="AU1585" s="80">
        <f t="shared" si="543"/>
        <v>4.0693807318081809E-3</v>
      </c>
      <c r="AV1585" s="80"/>
      <c r="AX1585" s="80"/>
    </row>
    <row r="1586" spans="26:64" x14ac:dyDescent="0.2">
      <c r="Z1586">
        <f t="shared" si="534"/>
        <v>0</v>
      </c>
      <c r="AA1586" s="80">
        <f t="shared" si="535"/>
        <v>3.4471155238050962E-3</v>
      </c>
      <c r="AB1586" s="80">
        <f t="shared" si="546"/>
        <v>-9999</v>
      </c>
      <c r="AC1586" s="80">
        <f t="shared" si="548"/>
        <v>0</v>
      </c>
      <c r="AD1586" s="80">
        <f t="shared" si="544"/>
        <v>-9999</v>
      </c>
      <c r="AE1586" s="80">
        <f t="shared" si="549"/>
        <v>0</v>
      </c>
      <c r="AF1586">
        <f t="shared" si="545"/>
        <v>-9999</v>
      </c>
      <c r="AG1586" s="106"/>
      <c r="AH1586">
        <f t="shared" si="536"/>
        <v>-4.7256811237064993E-4</v>
      </c>
      <c r="AI1586">
        <f t="shared" si="537"/>
        <v>1.2726506571333673</v>
      </c>
      <c r="AJ1586">
        <f t="shared" si="538"/>
        <v>-1.9192477769216735E-2</v>
      </c>
      <c r="AK1586">
        <f t="shared" si="539"/>
        <v>2.0177893546708442E-3</v>
      </c>
      <c r="AL1586">
        <f t="shared" si="540"/>
        <v>7.400504878085557E-3</v>
      </c>
      <c r="AM1586">
        <f t="shared" si="541"/>
        <v>3.7002693269247286E-3</v>
      </c>
      <c r="AN1586" s="80">
        <f t="shared" si="550"/>
        <v>5.5946847242161011E-3</v>
      </c>
      <c r="AO1586" s="80">
        <f t="shared" si="550"/>
        <v>5.5942288779216968E-3</v>
      </c>
      <c r="AP1586" s="80">
        <f t="shared" si="550"/>
        <v>5.5925569914601313E-3</v>
      </c>
      <c r="AQ1586" s="80">
        <f t="shared" si="550"/>
        <v>5.586425090611761E-3</v>
      </c>
      <c r="AR1586" s="80">
        <f t="shared" si="550"/>
        <v>5.5639354025405052E-3</v>
      </c>
      <c r="AS1586" s="80">
        <f t="shared" si="550"/>
        <v>5.4814510416755884E-3</v>
      </c>
      <c r="AT1586" s="80">
        <f t="shared" si="550"/>
        <v>5.1789273836108747E-3</v>
      </c>
      <c r="AU1586" s="80">
        <f t="shared" si="543"/>
        <v>4.0693807318081809E-3</v>
      </c>
      <c r="AV1586" s="80"/>
      <c r="AW1586" s="80"/>
      <c r="AX1586" s="80"/>
      <c r="AY1586" s="80"/>
      <c r="AZ1586" s="80"/>
      <c r="BA1586" s="80"/>
      <c r="BB1586" s="80"/>
      <c r="BC1586" s="80"/>
      <c r="BD1586" s="80"/>
      <c r="BE1586" s="80"/>
      <c r="BF1586" s="80"/>
      <c r="BG1586" s="80"/>
      <c r="BH1586" s="80"/>
      <c r="BI1586" s="80"/>
      <c r="BJ1586" s="80"/>
      <c r="BK1586" s="80"/>
      <c r="BL1586" s="80"/>
    </row>
    <row r="1587" spans="26:64" x14ac:dyDescent="0.2">
      <c r="Z1587">
        <f t="shared" si="534"/>
        <v>0</v>
      </c>
      <c r="AA1587" s="80">
        <f t="shared" si="535"/>
        <v>3.4471155238050962E-3</v>
      </c>
      <c r="AB1587" s="80">
        <f t="shared" si="546"/>
        <v>-9999</v>
      </c>
      <c r="AC1587" s="80">
        <f t="shared" si="548"/>
        <v>0</v>
      </c>
      <c r="AD1587" s="80">
        <f t="shared" si="544"/>
        <v>-9999</v>
      </c>
      <c r="AE1587" s="80">
        <f t="shared" si="549"/>
        <v>0</v>
      </c>
      <c r="AF1587">
        <f t="shared" si="545"/>
        <v>-9999</v>
      </c>
      <c r="AG1587" s="106"/>
      <c r="AH1587">
        <f t="shared" si="536"/>
        <v>-4.7256811237064993E-4</v>
      </c>
      <c r="AI1587">
        <f t="shared" si="537"/>
        <v>1.2726506571333673</v>
      </c>
      <c r="AJ1587">
        <f t="shared" si="538"/>
        <v>-1.9192477769216735E-2</v>
      </c>
      <c r="AK1587">
        <f t="shared" si="539"/>
        <v>2.0177893546708442E-3</v>
      </c>
      <c r="AL1587">
        <f t="shared" si="540"/>
        <v>7.400504878085557E-3</v>
      </c>
      <c r="AM1587">
        <f t="shared" si="541"/>
        <v>3.7002693269247286E-3</v>
      </c>
      <c r="AN1587" s="80">
        <f t="shared" si="550"/>
        <v>5.5946847242161011E-3</v>
      </c>
      <c r="AO1587" s="80">
        <f t="shared" si="550"/>
        <v>5.5942288779216968E-3</v>
      </c>
      <c r="AP1587" s="80">
        <f t="shared" si="550"/>
        <v>5.5925569914601313E-3</v>
      </c>
      <c r="AQ1587" s="80">
        <f t="shared" si="550"/>
        <v>5.586425090611761E-3</v>
      </c>
      <c r="AR1587" s="80">
        <f t="shared" si="550"/>
        <v>5.5639354025405052E-3</v>
      </c>
      <c r="AS1587" s="80">
        <f t="shared" si="550"/>
        <v>5.4814510416755884E-3</v>
      </c>
      <c r="AT1587" s="80">
        <f t="shared" si="550"/>
        <v>5.1789273836108747E-3</v>
      </c>
      <c r="AU1587" s="80">
        <f t="shared" si="543"/>
        <v>4.0693807318081809E-3</v>
      </c>
      <c r="AV1587" s="80"/>
      <c r="AW1587" s="80"/>
      <c r="AX1587" s="80"/>
      <c r="AY1587" s="80"/>
      <c r="AZ1587" s="80"/>
      <c r="BA1587" s="80"/>
      <c r="BB1587" s="80"/>
      <c r="BC1587" s="80"/>
      <c r="BD1587" s="80"/>
      <c r="BE1587" s="80"/>
      <c r="BF1587" s="80"/>
      <c r="BG1587" s="80"/>
      <c r="BH1587" s="80"/>
      <c r="BI1587" s="80"/>
      <c r="BJ1587" s="80"/>
      <c r="BK1587" s="80"/>
      <c r="BL1587" s="80"/>
    </row>
    <row r="1588" spans="26:64" x14ac:dyDescent="0.2">
      <c r="Z1588">
        <f t="shared" si="534"/>
        <v>0</v>
      </c>
      <c r="AA1588" s="80">
        <f t="shared" si="535"/>
        <v>3.4471155238050962E-3</v>
      </c>
      <c r="AB1588" s="80">
        <f t="shared" si="546"/>
        <v>-9999</v>
      </c>
      <c r="AC1588" s="80">
        <f t="shared" si="548"/>
        <v>0</v>
      </c>
      <c r="AD1588" s="80">
        <f t="shared" si="544"/>
        <v>-9999</v>
      </c>
      <c r="AE1588" s="80">
        <f t="shared" si="549"/>
        <v>0</v>
      </c>
      <c r="AF1588">
        <f t="shared" si="545"/>
        <v>-9999</v>
      </c>
      <c r="AG1588" s="106"/>
      <c r="AH1588">
        <f t="shared" si="536"/>
        <v>-4.7256811237064993E-4</v>
      </c>
      <c r="AI1588">
        <f t="shared" si="537"/>
        <v>1.2726506571333673</v>
      </c>
      <c r="AJ1588">
        <f t="shared" si="538"/>
        <v>-1.9192477769216735E-2</v>
      </c>
      <c r="AK1588">
        <f t="shared" si="539"/>
        <v>2.0177893546708442E-3</v>
      </c>
      <c r="AL1588">
        <f t="shared" si="540"/>
        <v>7.400504878085557E-3</v>
      </c>
      <c r="AM1588">
        <f t="shared" si="541"/>
        <v>3.7002693269247286E-3</v>
      </c>
      <c r="AN1588" s="80">
        <f t="shared" si="550"/>
        <v>5.5946847242161011E-3</v>
      </c>
      <c r="AO1588" s="80">
        <f t="shared" si="550"/>
        <v>5.5942288779216968E-3</v>
      </c>
      <c r="AP1588" s="80">
        <f t="shared" si="550"/>
        <v>5.5925569914601313E-3</v>
      </c>
      <c r="AQ1588" s="80">
        <f t="shared" si="550"/>
        <v>5.586425090611761E-3</v>
      </c>
      <c r="AR1588" s="80">
        <f t="shared" si="550"/>
        <v>5.5639354025405052E-3</v>
      </c>
      <c r="AS1588" s="80">
        <f t="shared" si="550"/>
        <v>5.4814510416755884E-3</v>
      </c>
      <c r="AT1588" s="80">
        <f t="shared" si="550"/>
        <v>5.1789273836108747E-3</v>
      </c>
      <c r="AU1588" s="80">
        <f t="shared" si="543"/>
        <v>4.0693807318081809E-3</v>
      </c>
      <c r="AV1588" s="80"/>
      <c r="AW1588" s="80"/>
      <c r="AX1588" s="80"/>
      <c r="AY1588" s="80"/>
      <c r="AZ1588" s="80"/>
      <c r="BA1588" s="80"/>
      <c r="BB1588" s="80"/>
      <c r="BC1588" s="80"/>
      <c r="BD1588" s="80"/>
      <c r="BE1588" s="80"/>
      <c r="BF1588" s="80"/>
      <c r="BG1588" s="80"/>
      <c r="BH1588" s="80"/>
      <c r="BI1588" s="80"/>
      <c r="BJ1588" s="80"/>
      <c r="BK1588" s="80"/>
      <c r="BL1588" s="80"/>
    </row>
    <row r="1589" spans="26:64" x14ac:dyDescent="0.2">
      <c r="Z1589">
        <f t="shared" si="534"/>
        <v>0</v>
      </c>
      <c r="AA1589" s="80">
        <f t="shared" si="535"/>
        <v>3.4471155238050962E-3</v>
      </c>
      <c r="AB1589" s="80">
        <f t="shared" si="546"/>
        <v>-9999</v>
      </c>
      <c r="AC1589" s="80">
        <f t="shared" si="548"/>
        <v>0</v>
      </c>
      <c r="AD1589" s="80">
        <f t="shared" si="544"/>
        <v>-9999</v>
      </c>
      <c r="AE1589" s="80">
        <f t="shared" si="549"/>
        <v>0</v>
      </c>
      <c r="AF1589">
        <f t="shared" si="545"/>
        <v>-9999</v>
      </c>
      <c r="AG1589" s="106"/>
      <c r="AH1589">
        <f t="shared" si="536"/>
        <v>-4.7256811237064993E-4</v>
      </c>
      <c r="AI1589">
        <f t="shared" si="537"/>
        <v>1.2726506571333673</v>
      </c>
      <c r="AJ1589">
        <f t="shared" si="538"/>
        <v>-1.9192477769216735E-2</v>
      </c>
      <c r="AK1589">
        <f t="shared" si="539"/>
        <v>2.0177893546708442E-3</v>
      </c>
      <c r="AL1589">
        <f t="shared" si="540"/>
        <v>7.400504878085557E-3</v>
      </c>
      <c r="AM1589">
        <f t="shared" si="541"/>
        <v>3.7002693269247286E-3</v>
      </c>
      <c r="AN1589" s="80">
        <f t="shared" si="550"/>
        <v>5.5946847242161011E-3</v>
      </c>
      <c r="AO1589" s="80">
        <f t="shared" si="550"/>
        <v>5.5942288779216968E-3</v>
      </c>
      <c r="AP1589" s="80">
        <f t="shared" si="550"/>
        <v>5.5925569914601313E-3</v>
      </c>
      <c r="AQ1589" s="80">
        <f t="shared" si="550"/>
        <v>5.586425090611761E-3</v>
      </c>
      <c r="AR1589" s="80">
        <f t="shared" si="550"/>
        <v>5.5639354025405052E-3</v>
      </c>
      <c r="AS1589" s="80">
        <f t="shared" si="550"/>
        <v>5.4814510416755884E-3</v>
      </c>
      <c r="AT1589" s="80">
        <f t="shared" si="550"/>
        <v>5.1789273836108747E-3</v>
      </c>
      <c r="AU1589" s="80">
        <f t="shared" si="543"/>
        <v>4.0693807318081809E-3</v>
      </c>
      <c r="AV1589" s="80"/>
      <c r="AW1589" s="80"/>
      <c r="AX1589" s="80"/>
      <c r="AY1589" s="80"/>
      <c r="AZ1589" s="80"/>
      <c r="BA1589" s="80"/>
      <c r="BB1589" s="80"/>
      <c r="BC1589" s="80"/>
      <c r="BD1589" s="80"/>
      <c r="BE1589" s="80"/>
      <c r="BF1589" s="80"/>
      <c r="BG1589" s="80"/>
      <c r="BH1589" s="80"/>
      <c r="BI1589" s="80"/>
      <c r="BJ1589" s="80"/>
      <c r="BK1589" s="80"/>
      <c r="BL1589" s="80"/>
    </row>
    <row r="1590" spans="26:64" x14ac:dyDescent="0.2">
      <c r="Z1590">
        <f t="shared" si="534"/>
        <v>0</v>
      </c>
      <c r="AA1590" s="80">
        <f t="shared" si="535"/>
        <v>3.4471155238050962E-3</v>
      </c>
      <c r="AB1590" s="80">
        <f t="shared" si="546"/>
        <v>-9999</v>
      </c>
      <c r="AC1590" s="80">
        <f t="shared" si="548"/>
        <v>0</v>
      </c>
      <c r="AD1590" s="80">
        <f t="shared" si="544"/>
        <v>-9999</v>
      </c>
      <c r="AE1590" s="80">
        <f t="shared" si="549"/>
        <v>0</v>
      </c>
      <c r="AF1590">
        <f t="shared" si="545"/>
        <v>-9999</v>
      </c>
      <c r="AG1590" s="106"/>
      <c r="AH1590">
        <f t="shared" si="536"/>
        <v>-4.7256811237064993E-4</v>
      </c>
      <c r="AI1590">
        <f t="shared" si="537"/>
        <v>1.2726506571333673</v>
      </c>
      <c r="AJ1590">
        <f t="shared" si="538"/>
        <v>-1.9192477769216735E-2</v>
      </c>
      <c r="AK1590">
        <f t="shared" si="539"/>
        <v>2.0177893546708442E-3</v>
      </c>
      <c r="AL1590">
        <f t="shared" si="540"/>
        <v>7.400504878085557E-3</v>
      </c>
      <c r="AM1590">
        <f t="shared" si="541"/>
        <v>3.7002693269247286E-3</v>
      </c>
      <c r="AN1590" s="80">
        <f t="shared" si="550"/>
        <v>5.5946847242161011E-3</v>
      </c>
      <c r="AO1590" s="80">
        <f t="shared" si="550"/>
        <v>5.5942288779216968E-3</v>
      </c>
      <c r="AP1590" s="80">
        <f t="shared" si="550"/>
        <v>5.5925569914601313E-3</v>
      </c>
      <c r="AQ1590" s="80">
        <f t="shared" si="550"/>
        <v>5.586425090611761E-3</v>
      </c>
      <c r="AR1590" s="80">
        <f t="shared" si="550"/>
        <v>5.5639354025405052E-3</v>
      </c>
      <c r="AS1590" s="80">
        <f t="shared" si="550"/>
        <v>5.4814510416755884E-3</v>
      </c>
      <c r="AT1590" s="80">
        <f t="shared" si="550"/>
        <v>5.1789273836108747E-3</v>
      </c>
      <c r="AU1590" s="80">
        <f t="shared" si="543"/>
        <v>4.0693807318081809E-3</v>
      </c>
      <c r="AV1590" s="80"/>
      <c r="AX1590" s="80"/>
    </row>
    <row r="1591" spans="26:64" x14ac:dyDescent="0.2">
      <c r="Z1591">
        <f t="shared" si="534"/>
        <v>0</v>
      </c>
      <c r="AA1591" s="80">
        <f t="shared" si="535"/>
        <v>3.4471155238050962E-3</v>
      </c>
      <c r="AB1591" s="80">
        <f t="shared" si="546"/>
        <v>-9999</v>
      </c>
      <c r="AC1591" s="80">
        <f t="shared" si="548"/>
        <v>0</v>
      </c>
      <c r="AD1591" s="80">
        <f t="shared" si="544"/>
        <v>-9999</v>
      </c>
      <c r="AE1591" s="80">
        <f t="shared" si="549"/>
        <v>0</v>
      </c>
      <c r="AF1591">
        <f t="shared" si="545"/>
        <v>-9999</v>
      </c>
      <c r="AG1591" s="106"/>
      <c r="AH1591">
        <f t="shared" si="536"/>
        <v>-4.7256811237064993E-4</v>
      </c>
      <c r="AI1591">
        <f t="shared" si="537"/>
        <v>1.2726506571333673</v>
      </c>
      <c r="AJ1591">
        <f t="shared" si="538"/>
        <v>-1.9192477769216735E-2</v>
      </c>
      <c r="AK1591">
        <f t="shared" si="539"/>
        <v>2.0177893546708442E-3</v>
      </c>
      <c r="AL1591">
        <f t="shared" si="540"/>
        <v>7.400504878085557E-3</v>
      </c>
      <c r="AM1591">
        <f t="shared" si="541"/>
        <v>3.7002693269247286E-3</v>
      </c>
      <c r="AN1591" s="80">
        <f t="shared" si="550"/>
        <v>5.5946847242161011E-3</v>
      </c>
      <c r="AO1591" s="80">
        <f t="shared" si="550"/>
        <v>5.5942288779216968E-3</v>
      </c>
      <c r="AP1591" s="80">
        <f t="shared" si="550"/>
        <v>5.5925569914601313E-3</v>
      </c>
      <c r="AQ1591" s="80">
        <f t="shared" si="550"/>
        <v>5.586425090611761E-3</v>
      </c>
      <c r="AR1591" s="80">
        <f t="shared" si="550"/>
        <v>5.5639354025405052E-3</v>
      </c>
      <c r="AS1591" s="80">
        <f t="shared" si="550"/>
        <v>5.4814510416755884E-3</v>
      </c>
      <c r="AT1591" s="80">
        <f t="shared" si="550"/>
        <v>5.1789273836108747E-3</v>
      </c>
      <c r="AU1591" s="80">
        <f t="shared" si="543"/>
        <v>4.0693807318081809E-3</v>
      </c>
    </row>
    <row r="1592" spans="26:64" x14ac:dyDescent="0.2">
      <c r="Z1592">
        <f t="shared" si="534"/>
        <v>0</v>
      </c>
      <c r="AA1592" s="80">
        <f t="shared" si="535"/>
        <v>3.4471155238050962E-3</v>
      </c>
      <c r="AB1592" s="80">
        <f t="shared" si="546"/>
        <v>-9999</v>
      </c>
      <c r="AC1592" s="80">
        <f t="shared" si="548"/>
        <v>0</v>
      </c>
      <c r="AD1592" s="80">
        <f t="shared" si="544"/>
        <v>-9999</v>
      </c>
      <c r="AE1592" s="80">
        <f t="shared" si="549"/>
        <v>0</v>
      </c>
      <c r="AF1592">
        <f t="shared" si="545"/>
        <v>-9999</v>
      </c>
      <c r="AG1592" s="106"/>
      <c r="AH1592">
        <f t="shared" si="536"/>
        <v>-4.7256811237064993E-4</v>
      </c>
      <c r="AI1592">
        <f t="shared" si="537"/>
        <v>1.2726506571333673</v>
      </c>
      <c r="AJ1592">
        <f t="shared" si="538"/>
        <v>-1.9192477769216735E-2</v>
      </c>
      <c r="AK1592">
        <f t="shared" si="539"/>
        <v>2.0177893546708442E-3</v>
      </c>
      <c r="AL1592">
        <f t="shared" si="540"/>
        <v>7.400504878085557E-3</v>
      </c>
      <c r="AM1592">
        <f t="shared" si="541"/>
        <v>3.7002693269247286E-3</v>
      </c>
      <c r="AN1592" s="80">
        <f t="shared" si="550"/>
        <v>5.5946847242161011E-3</v>
      </c>
      <c r="AO1592" s="80">
        <f t="shared" si="550"/>
        <v>5.5942288779216968E-3</v>
      </c>
      <c r="AP1592" s="80">
        <f t="shared" si="550"/>
        <v>5.5925569914601313E-3</v>
      </c>
      <c r="AQ1592" s="80">
        <f t="shared" si="550"/>
        <v>5.586425090611761E-3</v>
      </c>
      <c r="AR1592" s="80">
        <f t="shared" si="550"/>
        <v>5.5639354025405052E-3</v>
      </c>
      <c r="AS1592" s="80">
        <f t="shared" si="550"/>
        <v>5.4814510416755884E-3</v>
      </c>
      <c r="AT1592" s="80">
        <f t="shared" si="550"/>
        <v>5.1789273836108747E-3</v>
      </c>
      <c r="AU1592" s="80">
        <f t="shared" si="543"/>
        <v>4.0693807318081809E-3</v>
      </c>
    </row>
    <row r="1593" spans="26:64" x14ac:dyDescent="0.2">
      <c r="Z1593">
        <f t="shared" si="534"/>
        <v>0</v>
      </c>
      <c r="AA1593" s="80">
        <f t="shared" si="535"/>
        <v>3.4471155238050962E-3</v>
      </c>
      <c r="AB1593" s="80">
        <f t="shared" si="546"/>
        <v>-9999</v>
      </c>
      <c r="AC1593" s="80">
        <f t="shared" si="548"/>
        <v>0</v>
      </c>
      <c r="AD1593" s="80">
        <f t="shared" si="544"/>
        <v>-9999</v>
      </c>
      <c r="AE1593" s="80">
        <f t="shared" si="549"/>
        <v>0</v>
      </c>
      <c r="AF1593">
        <f t="shared" si="545"/>
        <v>-9999</v>
      </c>
      <c r="AG1593" s="106"/>
      <c r="AH1593">
        <f t="shared" si="536"/>
        <v>-4.7256811237064993E-4</v>
      </c>
      <c r="AI1593">
        <f t="shared" si="537"/>
        <v>1.2726506571333673</v>
      </c>
      <c r="AJ1593">
        <f t="shared" si="538"/>
        <v>-1.9192477769216735E-2</v>
      </c>
      <c r="AK1593">
        <f t="shared" si="539"/>
        <v>2.0177893546708442E-3</v>
      </c>
      <c r="AL1593">
        <f t="shared" si="540"/>
        <v>7.400504878085557E-3</v>
      </c>
      <c r="AM1593">
        <f t="shared" si="541"/>
        <v>3.7002693269247286E-3</v>
      </c>
      <c r="AN1593" s="80">
        <f t="shared" si="550"/>
        <v>5.5946847242161011E-3</v>
      </c>
      <c r="AO1593" s="80">
        <f t="shared" si="550"/>
        <v>5.5942288779216968E-3</v>
      </c>
      <c r="AP1593" s="80">
        <f t="shared" si="550"/>
        <v>5.5925569914601313E-3</v>
      </c>
      <c r="AQ1593" s="80">
        <f t="shared" si="550"/>
        <v>5.586425090611761E-3</v>
      </c>
      <c r="AR1593" s="80">
        <f t="shared" si="550"/>
        <v>5.5639354025405052E-3</v>
      </c>
      <c r="AS1593" s="80">
        <f t="shared" si="550"/>
        <v>5.4814510416755884E-3</v>
      </c>
      <c r="AT1593" s="80">
        <f t="shared" si="550"/>
        <v>5.1789273836108747E-3</v>
      </c>
      <c r="AU1593" s="80">
        <f t="shared" si="543"/>
        <v>4.0693807318081809E-3</v>
      </c>
    </row>
    <row r="1594" spans="26:64" x14ac:dyDescent="0.2">
      <c r="Z1594">
        <f t="shared" si="534"/>
        <v>0</v>
      </c>
      <c r="AA1594" s="80">
        <f t="shared" si="535"/>
        <v>3.4471155238050962E-3</v>
      </c>
      <c r="AB1594" s="80">
        <f t="shared" si="546"/>
        <v>-9999</v>
      </c>
      <c r="AC1594" s="80">
        <f t="shared" si="548"/>
        <v>0</v>
      </c>
      <c r="AD1594" s="80">
        <f t="shared" si="544"/>
        <v>-9999</v>
      </c>
      <c r="AE1594" s="80">
        <f t="shared" si="549"/>
        <v>0</v>
      </c>
      <c r="AF1594">
        <f t="shared" si="545"/>
        <v>-9999</v>
      </c>
      <c r="AG1594" s="106"/>
      <c r="AH1594">
        <f t="shared" si="536"/>
        <v>-4.7256811237064993E-4</v>
      </c>
      <c r="AI1594">
        <f t="shared" si="537"/>
        <v>1.2726506571333673</v>
      </c>
      <c r="AJ1594">
        <f t="shared" si="538"/>
        <v>-1.9192477769216735E-2</v>
      </c>
      <c r="AK1594">
        <f t="shared" si="539"/>
        <v>2.0177893546708442E-3</v>
      </c>
      <c r="AL1594">
        <f t="shared" si="540"/>
        <v>7.400504878085557E-3</v>
      </c>
      <c r="AM1594">
        <f t="shared" si="541"/>
        <v>3.7002693269247286E-3</v>
      </c>
      <c r="AN1594" s="80">
        <f t="shared" si="550"/>
        <v>5.5946847242161011E-3</v>
      </c>
      <c r="AO1594" s="80">
        <f t="shared" si="550"/>
        <v>5.5942288779216968E-3</v>
      </c>
      <c r="AP1594" s="80">
        <f t="shared" si="550"/>
        <v>5.5925569914601313E-3</v>
      </c>
      <c r="AQ1594" s="80">
        <f t="shared" si="550"/>
        <v>5.586425090611761E-3</v>
      </c>
      <c r="AR1594" s="80">
        <f t="shared" si="550"/>
        <v>5.5639354025405052E-3</v>
      </c>
      <c r="AS1594" s="80">
        <f t="shared" si="550"/>
        <v>5.4814510416755884E-3</v>
      </c>
      <c r="AT1594" s="80">
        <f t="shared" si="550"/>
        <v>5.1789273836108747E-3</v>
      </c>
      <c r="AU1594" s="80">
        <f t="shared" si="543"/>
        <v>4.0693807318081809E-3</v>
      </c>
      <c r="AV1594" s="80"/>
    </row>
    <row r="1595" spans="26:64" x14ac:dyDescent="0.2">
      <c r="Z1595">
        <f t="shared" si="534"/>
        <v>0</v>
      </c>
      <c r="AA1595" s="80">
        <f t="shared" si="535"/>
        <v>3.4471155238050962E-3</v>
      </c>
      <c r="AB1595" s="80">
        <f t="shared" si="546"/>
        <v>-9999</v>
      </c>
      <c r="AC1595" s="80">
        <f t="shared" si="548"/>
        <v>0</v>
      </c>
      <c r="AD1595" s="80">
        <f t="shared" si="544"/>
        <v>-9999</v>
      </c>
      <c r="AE1595" s="80">
        <f t="shared" si="549"/>
        <v>0</v>
      </c>
      <c r="AF1595">
        <f t="shared" si="545"/>
        <v>-9999</v>
      </c>
      <c r="AG1595" s="106"/>
      <c r="AH1595">
        <f t="shared" si="536"/>
        <v>-4.7256811237064993E-4</v>
      </c>
      <c r="AI1595">
        <f t="shared" si="537"/>
        <v>1.2726506571333673</v>
      </c>
      <c r="AJ1595">
        <f t="shared" si="538"/>
        <v>-1.9192477769216735E-2</v>
      </c>
      <c r="AK1595">
        <f t="shared" si="539"/>
        <v>2.0177893546708442E-3</v>
      </c>
      <c r="AL1595">
        <f t="shared" si="540"/>
        <v>7.400504878085557E-3</v>
      </c>
      <c r="AM1595">
        <f t="shared" si="541"/>
        <v>3.7002693269247286E-3</v>
      </c>
      <c r="AN1595" s="80">
        <f t="shared" si="550"/>
        <v>5.5946847242161011E-3</v>
      </c>
      <c r="AO1595" s="80">
        <f t="shared" si="550"/>
        <v>5.5942288779216968E-3</v>
      </c>
      <c r="AP1595" s="80">
        <f t="shared" si="550"/>
        <v>5.5925569914601313E-3</v>
      </c>
      <c r="AQ1595" s="80">
        <f t="shared" si="550"/>
        <v>5.586425090611761E-3</v>
      </c>
      <c r="AR1595" s="80">
        <f t="shared" si="550"/>
        <v>5.5639354025405052E-3</v>
      </c>
      <c r="AS1595" s="80">
        <f t="shared" si="550"/>
        <v>5.4814510416755884E-3</v>
      </c>
      <c r="AT1595" s="80">
        <f t="shared" si="550"/>
        <v>5.1789273836108747E-3</v>
      </c>
      <c r="AU1595" s="80">
        <f t="shared" si="543"/>
        <v>4.0693807318081809E-3</v>
      </c>
      <c r="AV1595" s="80"/>
      <c r="AX1595" s="80"/>
    </row>
    <row r="1596" spans="26:64" x14ac:dyDescent="0.2">
      <c r="Z1596">
        <f t="shared" si="534"/>
        <v>0</v>
      </c>
      <c r="AA1596" s="80">
        <f t="shared" si="535"/>
        <v>3.4471155238050962E-3</v>
      </c>
      <c r="AB1596" s="80">
        <f t="shared" si="546"/>
        <v>-9999</v>
      </c>
      <c r="AC1596" s="80">
        <f t="shared" si="548"/>
        <v>0</v>
      </c>
      <c r="AD1596" s="80">
        <f t="shared" si="544"/>
        <v>-9999</v>
      </c>
      <c r="AE1596" s="80">
        <f t="shared" si="549"/>
        <v>0</v>
      </c>
      <c r="AF1596">
        <f t="shared" si="545"/>
        <v>-9999</v>
      </c>
      <c r="AG1596" s="106"/>
      <c r="AH1596">
        <f t="shared" si="536"/>
        <v>-4.7256811237064993E-4</v>
      </c>
      <c r="AI1596">
        <f t="shared" si="537"/>
        <v>1.2726506571333673</v>
      </c>
      <c r="AJ1596">
        <f t="shared" si="538"/>
        <v>-1.9192477769216735E-2</v>
      </c>
      <c r="AK1596">
        <f t="shared" si="539"/>
        <v>2.0177893546708442E-3</v>
      </c>
      <c r="AL1596">
        <f t="shared" si="540"/>
        <v>7.400504878085557E-3</v>
      </c>
      <c r="AM1596">
        <f t="shared" si="541"/>
        <v>3.7002693269247286E-3</v>
      </c>
      <c r="AN1596" s="80">
        <f t="shared" si="550"/>
        <v>5.5946847242161011E-3</v>
      </c>
      <c r="AO1596" s="80">
        <f t="shared" si="550"/>
        <v>5.5942288779216968E-3</v>
      </c>
      <c r="AP1596" s="80">
        <f t="shared" si="550"/>
        <v>5.5925569914601313E-3</v>
      </c>
      <c r="AQ1596" s="80">
        <f t="shared" si="550"/>
        <v>5.586425090611761E-3</v>
      </c>
      <c r="AR1596" s="80">
        <f t="shared" si="550"/>
        <v>5.5639354025405052E-3</v>
      </c>
      <c r="AS1596" s="80">
        <f t="shared" si="550"/>
        <v>5.4814510416755884E-3</v>
      </c>
      <c r="AT1596" s="80">
        <f t="shared" si="550"/>
        <v>5.1789273836108747E-3</v>
      </c>
      <c r="AU1596" s="80">
        <f t="shared" si="543"/>
        <v>4.0693807318081809E-3</v>
      </c>
      <c r="AV1596" s="80"/>
      <c r="AW1596" s="80"/>
      <c r="AX1596" s="80"/>
      <c r="AY1596" s="80"/>
      <c r="AZ1596" s="80"/>
      <c r="BA1596" s="80"/>
      <c r="BB1596" s="80"/>
      <c r="BC1596" s="80"/>
      <c r="BD1596" s="80"/>
      <c r="BE1596" s="80"/>
      <c r="BF1596" s="80"/>
      <c r="BG1596" s="80"/>
      <c r="BH1596" s="80"/>
      <c r="BI1596" s="80"/>
      <c r="BJ1596" s="80"/>
      <c r="BK1596" s="80"/>
      <c r="BL1596" s="80"/>
    </row>
    <row r="1597" spans="26:64" x14ac:dyDescent="0.2">
      <c r="Z1597">
        <f t="shared" si="534"/>
        <v>0</v>
      </c>
      <c r="AA1597" s="80">
        <f t="shared" si="535"/>
        <v>3.4471155238050962E-3</v>
      </c>
      <c r="AB1597" s="80">
        <f t="shared" si="546"/>
        <v>-9999</v>
      </c>
      <c r="AC1597" s="80">
        <f t="shared" si="548"/>
        <v>0</v>
      </c>
      <c r="AD1597" s="80">
        <f t="shared" si="544"/>
        <v>-9999</v>
      </c>
      <c r="AE1597" s="80">
        <f t="shared" si="549"/>
        <v>0</v>
      </c>
      <c r="AF1597">
        <f t="shared" si="545"/>
        <v>-9999</v>
      </c>
      <c r="AG1597" s="106"/>
      <c r="AH1597">
        <f t="shared" si="536"/>
        <v>-4.7256811237064993E-4</v>
      </c>
      <c r="AI1597">
        <f t="shared" si="537"/>
        <v>1.2726506571333673</v>
      </c>
      <c r="AJ1597">
        <f t="shared" si="538"/>
        <v>-1.9192477769216735E-2</v>
      </c>
      <c r="AK1597">
        <f t="shared" si="539"/>
        <v>2.0177893546708442E-3</v>
      </c>
      <c r="AL1597">
        <f t="shared" si="540"/>
        <v>7.400504878085557E-3</v>
      </c>
      <c r="AM1597">
        <f t="shared" si="541"/>
        <v>3.7002693269247286E-3</v>
      </c>
      <c r="AN1597" s="80">
        <f t="shared" si="550"/>
        <v>5.5946847242161011E-3</v>
      </c>
      <c r="AO1597" s="80">
        <f t="shared" si="550"/>
        <v>5.5942288779216968E-3</v>
      </c>
      <c r="AP1597" s="80">
        <f t="shared" si="550"/>
        <v>5.5925569914601313E-3</v>
      </c>
      <c r="AQ1597" s="80">
        <f t="shared" si="550"/>
        <v>5.586425090611761E-3</v>
      </c>
      <c r="AR1597" s="80">
        <f t="shared" si="550"/>
        <v>5.5639354025405052E-3</v>
      </c>
      <c r="AS1597" s="80">
        <f t="shared" si="550"/>
        <v>5.4814510416755884E-3</v>
      </c>
      <c r="AT1597" s="80">
        <f t="shared" si="550"/>
        <v>5.1789273836108747E-3</v>
      </c>
      <c r="AU1597" s="80">
        <f t="shared" si="543"/>
        <v>4.0693807318081809E-3</v>
      </c>
      <c r="AV1597" s="80"/>
    </row>
    <row r="1598" spans="26:64" x14ac:dyDescent="0.2">
      <c r="Z1598">
        <f t="shared" si="534"/>
        <v>0</v>
      </c>
      <c r="AA1598" s="80">
        <f t="shared" si="535"/>
        <v>3.4471155238050962E-3</v>
      </c>
      <c r="AB1598" s="80">
        <f t="shared" si="546"/>
        <v>-9999</v>
      </c>
      <c r="AC1598" s="80">
        <f t="shared" si="548"/>
        <v>0</v>
      </c>
      <c r="AD1598" s="80">
        <f t="shared" si="544"/>
        <v>-9999</v>
      </c>
      <c r="AE1598" s="80">
        <f t="shared" si="549"/>
        <v>0</v>
      </c>
      <c r="AF1598">
        <f t="shared" si="545"/>
        <v>-9999</v>
      </c>
      <c r="AG1598" s="106"/>
      <c r="AH1598">
        <f t="shared" si="536"/>
        <v>-4.7256811237064993E-4</v>
      </c>
      <c r="AI1598">
        <f t="shared" si="537"/>
        <v>1.2726506571333673</v>
      </c>
      <c r="AJ1598">
        <f t="shared" si="538"/>
        <v>-1.9192477769216735E-2</v>
      </c>
      <c r="AK1598">
        <f t="shared" si="539"/>
        <v>2.0177893546708442E-3</v>
      </c>
      <c r="AL1598">
        <f t="shared" si="540"/>
        <v>7.400504878085557E-3</v>
      </c>
      <c r="AM1598">
        <f t="shared" si="541"/>
        <v>3.7002693269247286E-3</v>
      </c>
      <c r="AN1598" s="80">
        <f t="shared" si="550"/>
        <v>5.5946847242161011E-3</v>
      </c>
      <c r="AO1598" s="80">
        <f t="shared" si="550"/>
        <v>5.5942288779216968E-3</v>
      </c>
      <c r="AP1598" s="80">
        <f t="shared" si="550"/>
        <v>5.5925569914601313E-3</v>
      </c>
      <c r="AQ1598" s="80">
        <f t="shared" si="550"/>
        <v>5.586425090611761E-3</v>
      </c>
      <c r="AR1598" s="80">
        <f t="shared" si="550"/>
        <v>5.5639354025405052E-3</v>
      </c>
      <c r="AS1598" s="80">
        <f t="shared" si="550"/>
        <v>5.4814510416755884E-3</v>
      </c>
      <c r="AT1598" s="80">
        <f t="shared" si="550"/>
        <v>5.1789273836108747E-3</v>
      </c>
      <c r="AU1598" s="80">
        <f t="shared" si="543"/>
        <v>4.0693807318081809E-3</v>
      </c>
      <c r="AV1598" s="80"/>
      <c r="AX1598" s="80"/>
    </row>
    <row r="1599" spans="26:64" x14ac:dyDescent="0.2">
      <c r="Z1599">
        <f t="shared" si="534"/>
        <v>0</v>
      </c>
      <c r="AA1599" s="80">
        <f t="shared" si="535"/>
        <v>3.4471155238050962E-3</v>
      </c>
      <c r="AB1599" s="80">
        <f t="shared" si="546"/>
        <v>-9999</v>
      </c>
      <c r="AC1599" s="80">
        <f t="shared" si="548"/>
        <v>0</v>
      </c>
      <c r="AD1599" s="80">
        <f t="shared" si="544"/>
        <v>-9999</v>
      </c>
      <c r="AE1599" s="80">
        <f t="shared" si="549"/>
        <v>0</v>
      </c>
      <c r="AF1599">
        <f t="shared" si="545"/>
        <v>-9999</v>
      </c>
      <c r="AG1599" s="106"/>
      <c r="AH1599">
        <f t="shared" si="536"/>
        <v>-4.7256811237064993E-4</v>
      </c>
      <c r="AI1599">
        <f t="shared" si="537"/>
        <v>1.2726506571333673</v>
      </c>
      <c r="AJ1599">
        <f t="shared" si="538"/>
        <v>-1.9192477769216735E-2</v>
      </c>
      <c r="AK1599">
        <f t="shared" si="539"/>
        <v>2.0177893546708442E-3</v>
      </c>
      <c r="AL1599">
        <f t="shared" si="540"/>
        <v>7.400504878085557E-3</v>
      </c>
      <c r="AM1599">
        <f t="shared" si="541"/>
        <v>3.7002693269247286E-3</v>
      </c>
      <c r="AN1599" s="80">
        <f t="shared" si="550"/>
        <v>5.5946847242161011E-3</v>
      </c>
      <c r="AO1599" s="80">
        <f t="shared" si="550"/>
        <v>5.5942288779216968E-3</v>
      </c>
      <c r="AP1599" s="80">
        <f t="shared" si="550"/>
        <v>5.5925569914601313E-3</v>
      </c>
      <c r="AQ1599" s="80">
        <f t="shared" si="550"/>
        <v>5.586425090611761E-3</v>
      </c>
      <c r="AR1599" s="80">
        <f t="shared" si="550"/>
        <v>5.5639354025405052E-3</v>
      </c>
      <c r="AS1599" s="80">
        <f t="shared" si="550"/>
        <v>5.4814510416755884E-3</v>
      </c>
      <c r="AT1599" s="80">
        <f t="shared" si="550"/>
        <v>5.1789273836108747E-3</v>
      </c>
      <c r="AU1599" s="80">
        <f t="shared" si="543"/>
        <v>4.0693807318081809E-3</v>
      </c>
    </row>
    <row r="1600" spans="26:64" x14ac:dyDescent="0.2">
      <c r="Z1600">
        <f t="shared" si="534"/>
        <v>0</v>
      </c>
      <c r="AA1600" s="80">
        <f t="shared" si="535"/>
        <v>3.4471155238050962E-3</v>
      </c>
      <c r="AB1600" s="80">
        <f t="shared" si="546"/>
        <v>-9999</v>
      </c>
      <c r="AC1600" s="80">
        <f t="shared" si="548"/>
        <v>0</v>
      </c>
      <c r="AD1600" s="80">
        <f t="shared" si="544"/>
        <v>-9999</v>
      </c>
      <c r="AE1600" s="80">
        <f t="shared" si="549"/>
        <v>0</v>
      </c>
      <c r="AF1600">
        <f t="shared" si="545"/>
        <v>-9999</v>
      </c>
      <c r="AG1600" s="106"/>
      <c r="AH1600">
        <f t="shared" si="536"/>
        <v>-4.7256811237064993E-4</v>
      </c>
      <c r="AI1600">
        <f t="shared" si="537"/>
        <v>1.2726506571333673</v>
      </c>
      <c r="AJ1600">
        <f t="shared" si="538"/>
        <v>-1.9192477769216735E-2</v>
      </c>
      <c r="AK1600">
        <f t="shared" si="539"/>
        <v>2.0177893546708442E-3</v>
      </c>
      <c r="AL1600">
        <f t="shared" si="540"/>
        <v>7.400504878085557E-3</v>
      </c>
      <c r="AM1600">
        <f t="shared" si="541"/>
        <v>3.7002693269247286E-3</v>
      </c>
      <c r="AN1600" s="80">
        <f t="shared" si="550"/>
        <v>5.5946847242161011E-3</v>
      </c>
      <c r="AO1600" s="80">
        <f t="shared" si="550"/>
        <v>5.5942288779216968E-3</v>
      </c>
      <c r="AP1600" s="80">
        <f t="shared" si="550"/>
        <v>5.5925569914601313E-3</v>
      </c>
      <c r="AQ1600" s="80">
        <f t="shared" si="550"/>
        <v>5.586425090611761E-3</v>
      </c>
      <c r="AR1600" s="80">
        <f t="shared" si="550"/>
        <v>5.5639354025405052E-3</v>
      </c>
      <c r="AS1600" s="80">
        <f t="shared" si="550"/>
        <v>5.4814510416755884E-3</v>
      </c>
      <c r="AT1600" s="80">
        <f t="shared" si="550"/>
        <v>5.1789273836108747E-3</v>
      </c>
      <c r="AU1600" s="80">
        <f t="shared" si="543"/>
        <v>4.0693807318081809E-3</v>
      </c>
      <c r="AV1600" s="80"/>
      <c r="AX1600" s="80"/>
    </row>
    <row r="1601" spans="26:64" x14ac:dyDescent="0.2">
      <c r="Z1601">
        <f t="shared" si="534"/>
        <v>0</v>
      </c>
      <c r="AA1601" s="80">
        <f t="shared" si="535"/>
        <v>3.4471155238050962E-3</v>
      </c>
      <c r="AB1601" s="80">
        <f t="shared" si="546"/>
        <v>-9999</v>
      </c>
      <c r="AC1601" s="80">
        <f t="shared" si="548"/>
        <v>0</v>
      </c>
      <c r="AD1601" s="80">
        <f t="shared" si="544"/>
        <v>-9999</v>
      </c>
      <c r="AE1601" s="80">
        <f t="shared" si="549"/>
        <v>0</v>
      </c>
      <c r="AF1601">
        <f t="shared" si="545"/>
        <v>-9999</v>
      </c>
      <c r="AG1601" s="106"/>
      <c r="AH1601">
        <f t="shared" si="536"/>
        <v>-4.7256811237064993E-4</v>
      </c>
      <c r="AI1601">
        <f t="shared" si="537"/>
        <v>1.2726506571333673</v>
      </c>
      <c r="AJ1601">
        <f t="shared" si="538"/>
        <v>-1.9192477769216735E-2</v>
      </c>
      <c r="AK1601">
        <f t="shared" si="539"/>
        <v>2.0177893546708442E-3</v>
      </c>
      <c r="AL1601">
        <f t="shared" si="540"/>
        <v>7.400504878085557E-3</v>
      </c>
      <c r="AM1601">
        <f t="shared" si="541"/>
        <v>3.7002693269247286E-3</v>
      </c>
      <c r="AN1601" s="80">
        <f t="shared" ref="AN1601:AT1616" si="551">$AU1601+$AB$7*SIN(AO1601)</f>
        <v>5.5946847242161011E-3</v>
      </c>
      <c r="AO1601" s="80">
        <f t="shared" si="551"/>
        <v>5.5942288779216968E-3</v>
      </c>
      <c r="AP1601" s="80">
        <f t="shared" si="551"/>
        <v>5.5925569914601313E-3</v>
      </c>
      <c r="AQ1601" s="80">
        <f t="shared" si="551"/>
        <v>5.586425090611761E-3</v>
      </c>
      <c r="AR1601" s="80">
        <f t="shared" si="551"/>
        <v>5.5639354025405052E-3</v>
      </c>
      <c r="AS1601" s="80">
        <f t="shared" si="551"/>
        <v>5.4814510416755884E-3</v>
      </c>
      <c r="AT1601" s="80">
        <f t="shared" si="551"/>
        <v>5.1789273836108747E-3</v>
      </c>
      <c r="AU1601" s="80">
        <f t="shared" si="543"/>
        <v>4.0693807318081809E-3</v>
      </c>
    </row>
    <row r="1602" spans="26:64" x14ac:dyDescent="0.2">
      <c r="Z1602">
        <f t="shared" si="534"/>
        <v>0</v>
      </c>
      <c r="AA1602" s="80">
        <f t="shared" si="535"/>
        <v>3.4471155238050962E-3</v>
      </c>
      <c r="AB1602" s="80">
        <f t="shared" si="546"/>
        <v>-9999</v>
      </c>
      <c r="AC1602" s="80">
        <f t="shared" si="548"/>
        <v>0</v>
      </c>
      <c r="AD1602" s="80">
        <f t="shared" si="544"/>
        <v>-9999</v>
      </c>
      <c r="AE1602" s="80">
        <f t="shared" si="549"/>
        <v>0</v>
      </c>
      <c r="AF1602">
        <f t="shared" si="545"/>
        <v>-9999</v>
      </c>
      <c r="AG1602" s="106"/>
      <c r="AH1602">
        <f t="shared" si="536"/>
        <v>-4.7256811237064993E-4</v>
      </c>
      <c r="AI1602">
        <f t="shared" si="537"/>
        <v>1.2726506571333673</v>
      </c>
      <c r="AJ1602">
        <f t="shared" si="538"/>
        <v>-1.9192477769216735E-2</v>
      </c>
      <c r="AK1602">
        <f t="shared" si="539"/>
        <v>2.0177893546708442E-3</v>
      </c>
      <c r="AL1602">
        <f t="shared" si="540"/>
        <v>7.400504878085557E-3</v>
      </c>
      <c r="AM1602">
        <f t="shared" si="541"/>
        <v>3.7002693269247286E-3</v>
      </c>
      <c r="AN1602" s="80">
        <f t="shared" si="551"/>
        <v>5.5946847242161011E-3</v>
      </c>
      <c r="AO1602" s="80">
        <f t="shared" si="551"/>
        <v>5.5942288779216968E-3</v>
      </c>
      <c r="AP1602" s="80">
        <f t="shared" si="551"/>
        <v>5.5925569914601313E-3</v>
      </c>
      <c r="AQ1602" s="80">
        <f t="shared" si="551"/>
        <v>5.586425090611761E-3</v>
      </c>
      <c r="AR1602" s="80">
        <f t="shared" si="551"/>
        <v>5.5639354025405052E-3</v>
      </c>
      <c r="AS1602" s="80">
        <f t="shared" si="551"/>
        <v>5.4814510416755884E-3</v>
      </c>
      <c r="AT1602" s="80">
        <f t="shared" si="551"/>
        <v>5.1789273836108747E-3</v>
      </c>
      <c r="AU1602" s="80">
        <f t="shared" si="543"/>
        <v>4.0693807318081809E-3</v>
      </c>
      <c r="AV1602" s="80"/>
    </row>
    <row r="1603" spans="26:64" x14ac:dyDescent="0.2">
      <c r="Z1603">
        <f t="shared" si="534"/>
        <v>0</v>
      </c>
      <c r="AA1603" s="80">
        <f t="shared" si="535"/>
        <v>3.4471155238050962E-3</v>
      </c>
      <c r="AB1603" s="80">
        <f t="shared" si="546"/>
        <v>-9999</v>
      </c>
      <c r="AC1603" s="80">
        <f t="shared" si="548"/>
        <v>0</v>
      </c>
      <c r="AD1603" s="80">
        <f t="shared" si="544"/>
        <v>-9999</v>
      </c>
      <c r="AE1603" s="80">
        <f t="shared" si="549"/>
        <v>0</v>
      </c>
      <c r="AF1603">
        <f t="shared" si="545"/>
        <v>-9999</v>
      </c>
      <c r="AG1603" s="106"/>
      <c r="AH1603">
        <f t="shared" si="536"/>
        <v>-4.7256811237064993E-4</v>
      </c>
      <c r="AI1603">
        <f t="shared" si="537"/>
        <v>1.2726506571333673</v>
      </c>
      <c r="AJ1603">
        <f t="shared" si="538"/>
        <v>-1.9192477769216735E-2</v>
      </c>
      <c r="AK1603">
        <f t="shared" si="539"/>
        <v>2.0177893546708442E-3</v>
      </c>
      <c r="AL1603">
        <f t="shared" si="540"/>
        <v>7.400504878085557E-3</v>
      </c>
      <c r="AM1603">
        <f t="shared" si="541"/>
        <v>3.7002693269247286E-3</v>
      </c>
      <c r="AN1603" s="80">
        <f t="shared" si="551"/>
        <v>5.5946847242161011E-3</v>
      </c>
      <c r="AO1603" s="80">
        <f t="shared" si="551"/>
        <v>5.5942288779216968E-3</v>
      </c>
      <c r="AP1603" s="80">
        <f t="shared" si="551"/>
        <v>5.5925569914601313E-3</v>
      </c>
      <c r="AQ1603" s="80">
        <f t="shared" si="551"/>
        <v>5.586425090611761E-3</v>
      </c>
      <c r="AR1603" s="80">
        <f t="shared" si="551"/>
        <v>5.5639354025405052E-3</v>
      </c>
      <c r="AS1603" s="80">
        <f t="shared" si="551"/>
        <v>5.4814510416755884E-3</v>
      </c>
      <c r="AT1603" s="80">
        <f t="shared" si="551"/>
        <v>5.1789273836108747E-3</v>
      </c>
      <c r="AU1603" s="80">
        <f t="shared" si="543"/>
        <v>4.0693807318081809E-3</v>
      </c>
      <c r="AV1603" s="80"/>
      <c r="AW1603" s="80"/>
      <c r="AX1603" s="80"/>
      <c r="AY1603" s="80"/>
      <c r="AZ1603" s="80"/>
      <c r="BA1603" s="80"/>
      <c r="BB1603" s="80"/>
      <c r="BC1603" s="80"/>
      <c r="BD1603" s="80"/>
      <c r="BE1603" s="80"/>
      <c r="BF1603" s="80"/>
      <c r="BG1603" s="80"/>
      <c r="BH1603" s="80"/>
      <c r="BI1603" s="80"/>
      <c r="BJ1603" s="80"/>
      <c r="BK1603" s="80"/>
      <c r="BL1603" s="80"/>
    </row>
    <row r="1604" spans="26:64" x14ac:dyDescent="0.2">
      <c r="Z1604">
        <f t="shared" si="534"/>
        <v>0</v>
      </c>
      <c r="AA1604" s="80">
        <f t="shared" si="535"/>
        <v>3.4471155238050962E-3</v>
      </c>
      <c r="AB1604" s="80">
        <f t="shared" si="546"/>
        <v>-9999</v>
      </c>
      <c r="AC1604" s="80">
        <f t="shared" si="548"/>
        <v>0</v>
      </c>
      <c r="AD1604" s="80">
        <f t="shared" si="544"/>
        <v>-9999</v>
      </c>
      <c r="AE1604" s="80">
        <f t="shared" si="549"/>
        <v>0</v>
      </c>
      <c r="AF1604">
        <f t="shared" si="545"/>
        <v>-9999</v>
      </c>
      <c r="AG1604" s="106"/>
      <c r="AH1604">
        <f t="shared" si="536"/>
        <v>-4.7256811237064993E-4</v>
      </c>
      <c r="AI1604">
        <f t="shared" si="537"/>
        <v>1.2726506571333673</v>
      </c>
      <c r="AJ1604">
        <f t="shared" si="538"/>
        <v>-1.9192477769216735E-2</v>
      </c>
      <c r="AK1604">
        <f t="shared" si="539"/>
        <v>2.0177893546708442E-3</v>
      </c>
      <c r="AL1604">
        <f t="shared" si="540"/>
        <v>7.400504878085557E-3</v>
      </c>
      <c r="AM1604">
        <f t="shared" si="541"/>
        <v>3.7002693269247286E-3</v>
      </c>
      <c r="AN1604" s="80">
        <f t="shared" si="551"/>
        <v>5.5946847242161011E-3</v>
      </c>
      <c r="AO1604" s="80">
        <f t="shared" si="551"/>
        <v>5.5942288779216968E-3</v>
      </c>
      <c r="AP1604" s="80">
        <f t="shared" si="551"/>
        <v>5.5925569914601313E-3</v>
      </c>
      <c r="AQ1604" s="80">
        <f t="shared" si="551"/>
        <v>5.586425090611761E-3</v>
      </c>
      <c r="AR1604" s="80">
        <f t="shared" si="551"/>
        <v>5.5639354025405052E-3</v>
      </c>
      <c r="AS1604" s="80">
        <f t="shared" si="551"/>
        <v>5.4814510416755884E-3</v>
      </c>
      <c r="AT1604" s="80">
        <f t="shared" si="551"/>
        <v>5.1789273836108747E-3</v>
      </c>
      <c r="AU1604" s="80">
        <f t="shared" si="543"/>
        <v>4.0693807318081809E-3</v>
      </c>
    </row>
    <row r="1605" spans="26:64" x14ac:dyDescent="0.2">
      <c r="Z1605">
        <f t="shared" si="534"/>
        <v>0</v>
      </c>
      <c r="AA1605" s="80">
        <f t="shared" si="535"/>
        <v>3.4471155238050962E-3</v>
      </c>
      <c r="AB1605" s="80">
        <f t="shared" si="546"/>
        <v>-9999</v>
      </c>
      <c r="AC1605" s="80">
        <f t="shared" si="548"/>
        <v>0</v>
      </c>
      <c r="AD1605" s="80">
        <f t="shared" si="544"/>
        <v>-9999</v>
      </c>
      <c r="AE1605" s="80">
        <f t="shared" si="549"/>
        <v>0</v>
      </c>
      <c r="AF1605">
        <f t="shared" si="545"/>
        <v>-9999</v>
      </c>
      <c r="AG1605" s="106"/>
      <c r="AH1605">
        <f t="shared" si="536"/>
        <v>-4.7256811237064993E-4</v>
      </c>
      <c r="AI1605">
        <f t="shared" si="537"/>
        <v>1.2726506571333673</v>
      </c>
      <c r="AJ1605">
        <f t="shared" si="538"/>
        <v>-1.9192477769216735E-2</v>
      </c>
      <c r="AK1605">
        <f t="shared" si="539"/>
        <v>2.0177893546708442E-3</v>
      </c>
      <c r="AL1605">
        <f t="shared" si="540"/>
        <v>7.400504878085557E-3</v>
      </c>
      <c r="AM1605">
        <f t="shared" si="541"/>
        <v>3.7002693269247286E-3</v>
      </c>
      <c r="AN1605" s="80">
        <f t="shared" si="551"/>
        <v>5.5946847242161011E-3</v>
      </c>
      <c r="AO1605" s="80">
        <f t="shared" si="551"/>
        <v>5.5942288779216968E-3</v>
      </c>
      <c r="AP1605" s="80">
        <f t="shared" si="551"/>
        <v>5.5925569914601313E-3</v>
      </c>
      <c r="AQ1605" s="80">
        <f t="shared" si="551"/>
        <v>5.586425090611761E-3</v>
      </c>
      <c r="AR1605" s="80">
        <f t="shared" si="551"/>
        <v>5.5639354025405052E-3</v>
      </c>
      <c r="AS1605" s="80">
        <f t="shared" si="551"/>
        <v>5.4814510416755884E-3</v>
      </c>
      <c r="AT1605" s="80">
        <f t="shared" si="551"/>
        <v>5.1789273836108747E-3</v>
      </c>
      <c r="AU1605" s="80">
        <f t="shared" si="543"/>
        <v>4.0693807318081809E-3</v>
      </c>
      <c r="AV1605" s="80"/>
    </row>
    <row r="1606" spans="26:64" x14ac:dyDescent="0.2">
      <c r="Z1606">
        <f t="shared" si="534"/>
        <v>0</v>
      </c>
      <c r="AA1606" s="80">
        <f t="shared" si="535"/>
        <v>3.4471155238050962E-3</v>
      </c>
      <c r="AB1606" s="80">
        <f t="shared" si="546"/>
        <v>-9999</v>
      </c>
      <c r="AC1606" s="80">
        <f t="shared" si="548"/>
        <v>0</v>
      </c>
      <c r="AD1606" s="80">
        <f t="shared" si="544"/>
        <v>-9999</v>
      </c>
      <c r="AE1606" s="80">
        <f t="shared" si="549"/>
        <v>0</v>
      </c>
      <c r="AF1606">
        <f t="shared" si="545"/>
        <v>-9999</v>
      </c>
      <c r="AG1606" s="106"/>
      <c r="AH1606">
        <f t="shared" si="536"/>
        <v>-4.7256811237064993E-4</v>
      </c>
      <c r="AI1606">
        <f t="shared" si="537"/>
        <v>1.2726506571333673</v>
      </c>
      <c r="AJ1606">
        <f t="shared" si="538"/>
        <v>-1.9192477769216735E-2</v>
      </c>
      <c r="AK1606">
        <f t="shared" si="539"/>
        <v>2.0177893546708442E-3</v>
      </c>
      <c r="AL1606">
        <f t="shared" si="540"/>
        <v>7.400504878085557E-3</v>
      </c>
      <c r="AM1606">
        <f t="shared" si="541"/>
        <v>3.7002693269247286E-3</v>
      </c>
      <c r="AN1606" s="80">
        <f t="shared" si="551"/>
        <v>5.5946847242161011E-3</v>
      </c>
      <c r="AO1606" s="80">
        <f t="shared" si="551"/>
        <v>5.5942288779216968E-3</v>
      </c>
      <c r="AP1606" s="80">
        <f t="shared" si="551"/>
        <v>5.5925569914601313E-3</v>
      </c>
      <c r="AQ1606" s="80">
        <f t="shared" si="551"/>
        <v>5.586425090611761E-3</v>
      </c>
      <c r="AR1606" s="80">
        <f t="shared" si="551"/>
        <v>5.5639354025405052E-3</v>
      </c>
      <c r="AS1606" s="80">
        <f t="shared" si="551"/>
        <v>5.4814510416755884E-3</v>
      </c>
      <c r="AT1606" s="80">
        <f t="shared" si="551"/>
        <v>5.1789273836108747E-3</v>
      </c>
      <c r="AU1606" s="80">
        <f t="shared" si="543"/>
        <v>4.0693807318081809E-3</v>
      </c>
    </row>
    <row r="1607" spans="26:64" x14ac:dyDescent="0.2">
      <c r="Z1607">
        <f t="shared" si="534"/>
        <v>0</v>
      </c>
      <c r="AA1607" s="80">
        <f t="shared" si="535"/>
        <v>3.4471155238050962E-3</v>
      </c>
      <c r="AB1607" s="80">
        <f t="shared" si="546"/>
        <v>-9999</v>
      </c>
      <c r="AC1607" s="80">
        <f t="shared" si="548"/>
        <v>0</v>
      </c>
      <c r="AD1607" s="80">
        <f t="shared" si="544"/>
        <v>-9999</v>
      </c>
      <c r="AE1607" s="80">
        <f t="shared" si="549"/>
        <v>0</v>
      </c>
      <c r="AF1607">
        <f t="shared" si="545"/>
        <v>-9999</v>
      </c>
      <c r="AG1607" s="106"/>
      <c r="AH1607">
        <f t="shared" si="536"/>
        <v>-4.7256811237064993E-4</v>
      </c>
      <c r="AI1607">
        <f t="shared" si="537"/>
        <v>1.2726506571333673</v>
      </c>
      <c r="AJ1607">
        <f t="shared" si="538"/>
        <v>-1.9192477769216735E-2</v>
      </c>
      <c r="AK1607">
        <f t="shared" si="539"/>
        <v>2.0177893546708442E-3</v>
      </c>
      <c r="AL1607">
        <f t="shared" si="540"/>
        <v>7.400504878085557E-3</v>
      </c>
      <c r="AM1607">
        <f t="shared" si="541"/>
        <v>3.7002693269247286E-3</v>
      </c>
      <c r="AN1607" s="80">
        <f t="shared" si="551"/>
        <v>5.5946847242161011E-3</v>
      </c>
      <c r="AO1607" s="80">
        <f t="shared" si="551"/>
        <v>5.5942288779216968E-3</v>
      </c>
      <c r="AP1607" s="80">
        <f t="shared" si="551"/>
        <v>5.5925569914601313E-3</v>
      </c>
      <c r="AQ1607" s="80">
        <f t="shared" si="551"/>
        <v>5.586425090611761E-3</v>
      </c>
      <c r="AR1607" s="80">
        <f t="shared" si="551"/>
        <v>5.5639354025405052E-3</v>
      </c>
      <c r="AS1607" s="80">
        <f t="shared" si="551"/>
        <v>5.4814510416755884E-3</v>
      </c>
      <c r="AT1607" s="80">
        <f t="shared" si="551"/>
        <v>5.1789273836108747E-3</v>
      </c>
      <c r="AU1607" s="80">
        <f t="shared" si="543"/>
        <v>4.0693807318081809E-3</v>
      </c>
      <c r="AV1607" s="80"/>
      <c r="AX1607" s="80"/>
    </row>
    <row r="1608" spans="26:64" x14ac:dyDescent="0.2">
      <c r="Z1608">
        <f t="shared" si="534"/>
        <v>0</v>
      </c>
      <c r="AA1608" s="80">
        <f t="shared" si="535"/>
        <v>3.4471155238050962E-3</v>
      </c>
      <c r="AB1608" s="80">
        <f t="shared" si="546"/>
        <v>-9999</v>
      </c>
      <c r="AC1608" s="80">
        <f t="shared" si="548"/>
        <v>0</v>
      </c>
      <c r="AD1608" s="80">
        <f t="shared" si="544"/>
        <v>-9999</v>
      </c>
      <c r="AE1608" s="80">
        <f t="shared" si="549"/>
        <v>0</v>
      </c>
      <c r="AF1608">
        <f t="shared" si="545"/>
        <v>-9999</v>
      </c>
      <c r="AG1608" s="106"/>
      <c r="AH1608">
        <f t="shared" si="536"/>
        <v>-4.7256811237064993E-4</v>
      </c>
      <c r="AI1608">
        <f t="shared" si="537"/>
        <v>1.2726506571333673</v>
      </c>
      <c r="AJ1608">
        <f t="shared" si="538"/>
        <v>-1.9192477769216735E-2</v>
      </c>
      <c r="AK1608">
        <f t="shared" si="539"/>
        <v>2.0177893546708442E-3</v>
      </c>
      <c r="AL1608">
        <f t="shared" si="540"/>
        <v>7.400504878085557E-3</v>
      </c>
      <c r="AM1608">
        <f t="shared" si="541"/>
        <v>3.7002693269247286E-3</v>
      </c>
      <c r="AN1608" s="80">
        <f t="shared" si="551"/>
        <v>5.5946847242161011E-3</v>
      </c>
      <c r="AO1608" s="80">
        <f t="shared" si="551"/>
        <v>5.5942288779216968E-3</v>
      </c>
      <c r="AP1608" s="80">
        <f t="shared" si="551"/>
        <v>5.5925569914601313E-3</v>
      </c>
      <c r="AQ1608" s="80">
        <f t="shared" si="551"/>
        <v>5.586425090611761E-3</v>
      </c>
      <c r="AR1608" s="80">
        <f t="shared" si="551"/>
        <v>5.5639354025405052E-3</v>
      </c>
      <c r="AS1608" s="80">
        <f t="shared" si="551"/>
        <v>5.4814510416755884E-3</v>
      </c>
      <c r="AT1608" s="80">
        <f t="shared" si="551"/>
        <v>5.1789273836108747E-3</v>
      </c>
      <c r="AU1608" s="80">
        <f t="shared" si="543"/>
        <v>4.0693807318081809E-3</v>
      </c>
      <c r="AV1608" s="80"/>
    </row>
    <row r="1609" spans="26:64" x14ac:dyDescent="0.2">
      <c r="Z1609">
        <f t="shared" si="534"/>
        <v>0</v>
      </c>
      <c r="AA1609" s="80">
        <f t="shared" si="535"/>
        <v>3.4471155238050962E-3</v>
      </c>
      <c r="AB1609" s="80">
        <f t="shared" si="546"/>
        <v>-9999</v>
      </c>
      <c r="AC1609" s="80">
        <f t="shared" si="548"/>
        <v>0</v>
      </c>
      <c r="AD1609" s="80">
        <f t="shared" si="544"/>
        <v>-9999</v>
      </c>
      <c r="AE1609" s="80">
        <f t="shared" si="549"/>
        <v>0</v>
      </c>
      <c r="AF1609">
        <f t="shared" si="545"/>
        <v>-9999</v>
      </c>
      <c r="AG1609" s="106"/>
      <c r="AH1609">
        <f t="shared" si="536"/>
        <v>-4.7256811237064993E-4</v>
      </c>
      <c r="AI1609">
        <f t="shared" si="537"/>
        <v>1.2726506571333673</v>
      </c>
      <c r="AJ1609">
        <f t="shared" si="538"/>
        <v>-1.9192477769216735E-2</v>
      </c>
      <c r="AK1609">
        <f t="shared" si="539"/>
        <v>2.0177893546708442E-3</v>
      </c>
      <c r="AL1609">
        <f t="shared" si="540"/>
        <v>7.400504878085557E-3</v>
      </c>
      <c r="AM1609">
        <f t="shared" si="541"/>
        <v>3.7002693269247286E-3</v>
      </c>
      <c r="AN1609" s="80">
        <f t="shared" si="551"/>
        <v>5.5946847242161011E-3</v>
      </c>
      <c r="AO1609" s="80">
        <f t="shared" si="551"/>
        <v>5.5942288779216968E-3</v>
      </c>
      <c r="AP1609" s="80">
        <f t="shared" si="551"/>
        <v>5.5925569914601313E-3</v>
      </c>
      <c r="AQ1609" s="80">
        <f t="shared" si="551"/>
        <v>5.586425090611761E-3</v>
      </c>
      <c r="AR1609" s="80">
        <f t="shared" si="551"/>
        <v>5.5639354025405052E-3</v>
      </c>
      <c r="AS1609" s="80">
        <f t="shared" si="551"/>
        <v>5.4814510416755884E-3</v>
      </c>
      <c r="AT1609" s="80">
        <f t="shared" si="551"/>
        <v>5.1789273836108747E-3</v>
      </c>
      <c r="AU1609" s="80">
        <f t="shared" si="543"/>
        <v>4.0693807318081809E-3</v>
      </c>
    </row>
    <row r="1610" spans="26:64" x14ac:dyDescent="0.2">
      <c r="Z1610">
        <f t="shared" si="534"/>
        <v>0</v>
      </c>
      <c r="AA1610" s="80">
        <f t="shared" si="535"/>
        <v>3.4471155238050962E-3</v>
      </c>
      <c r="AB1610" s="80">
        <f t="shared" si="546"/>
        <v>-9999</v>
      </c>
      <c r="AC1610" s="80">
        <f t="shared" si="548"/>
        <v>0</v>
      </c>
      <c r="AD1610" s="80">
        <f t="shared" si="544"/>
        <v>-9999</v>
      </c>
      <c r="AE1610" s="80">
        <f t="shared" si="549"/>
        <v>0</v>
      </c>
      <c r="AF1610">
        <f t="shared" si="545"/>
        <v>-9999</v>
      </c>
      <c r="AG1610" s="106"/>
      <c r="AH1610">
        <f t="shared" si="536"/>
        <v>-4.7256811237064993E-4</v>
      </c>
      <c r="AI1610">
        <f t="shared" si="537"/>
        <v>1.2726506571333673</v>
      </c>
      <c r="AJ1610">
        <f t="shared" si="538"/>
        <v>-1.9192477769216735E-2</v>
      </c>
      <c r="AK1610">
        <f t="shared" si="539"/>
        <v>2.0177893546708442E-3</v>
      </c>
      <c r="AL1610">
        <f t="shared" si="540"/>
        <v>7.400504878085557E-3</v>
      </c>
      <c r="AM1610">
        <f t="shared" si="541"/>
        <v>3.7002693269247286E-3</v>
      </c>
      <c r="AN1610" s="80">
        <f t="shared" si="551"/>
        <v>5.5946847242161011E-3</v>
      </c>
      <c r="AO1610" s="80">
        <f t="shared" si="551"/>
        <v>5.5942288779216968E-3</v>
      </c>
      <c r="AP1610" s="80">
        <f t="shared" si="551"/>
        <v>5.5925569914601313E-3</v>
      </c>
      <c r="AQ1610" s="80">
        <f t="shared" si="551"/>
        <v>5.586425090611761E-3</v>
      </c>
      <c r="AR1610" s="80">
        <f t="shared" si="551"/>
        <v>5.5639354025405052E-3</v>
      </c>
      <c r="AS1610" s="80">
        <f t="shared" si="551"/>
        <v>5.4814510416755884E-3</v>
      </c>
      <c r="AT1610" s="80">
        <f t="shared" si="551"/>
        <v>5.1789273836108747E-3</v>
      </c>
      <c r="AU1610" s="80">
        <f t="shared" si="543"/>
        <v>4.0693807318081809E-3</v>
      </c>
    </row>
    <row r="1611" spans="26:64" x14ac:dyDescent="0.2">
      <c r="Z1611">
        <f t="shared" si="534"/>
        <v>0</v>
      </c>
      <c r="AA1611" s="80">
        <f t="shared" si="535"/>
        <v>3.4471155238050962E-3</v>
      </c>
      <c r="AB1611" s="80">
        <f t="shared" si="546"/>
        <v>-9999</v>
      </c>
      <c r="AC1611" s="80">
        <f t="shared" si="548"/>
        <v>0</v>
      </c>
      <c r="AD1611" s="80">
        <f t="shared" si="544"/>
        <v>-9999</v>
      </c>
      <c r="AE1611" s="80">
        <f t="shared" si="549"/>
        <v>0</v>
      </c>
      <c r="AF1611">
        <f t="shared" si="545"/>
        <v>-9999</v>
      </c>
      <c r="AG1611" s="106"/>
      <c r="AH1611">
        <f t="shared" si="536"/>
        <v>-4.7256811237064993E-4</v>
      </c>
      <c r="AI1611">
        <f t="shared" si="537"/>
        <v>1.2726506571333673</v>
      </c>
      <c r="AJ1611">
        <f t="shared" si="538"/>
        <v>-1.9192477769216735E-2</v>
      </c>
      <c r="AK1611">
        <f t="shared" si="539"/>
        <v>2.0177893546708442E-3</v>
      </c>
      <c r="AL1611">
        <f t="shared" si="540"/>
        <v>7.400504878085557E-3</v>
      </c>
      <c r="AM1611">
        <f t="shared" si="541"/>
        <v>3.7002693269247286E-3</v>
      </c>
      <c r="AN1611" s="80">
        <f t="shared" si="551"/>
        <v>5.5946847242161011E-3</v>
      </c>
      <c r="AO1611" s="80">
        <f t="shared" si="551"/>
        <v>5.5942288779216968E-3</v>
      </c>
      <c r="AP1611" s="80">
        <f t="shared" si="551"/>
        <v>5.5925569914601313E-3</v>
      </c>
      <c r="AQ1611" s="80">
        <f t="shared" si="551"/>
        <v>5.586425090611761E-3</v>
      </c>
      <c r="AR1611" s="80">
        <f t="shared" si="551"/>
        <v>5.5639354025405052E-3</v>
      </c>
      <c r="AS1611" s="80">
        <f t="shared" si="551"/>
        <v>5.4814510416755884E-3</v>
      </c>
      <c r="AT1611" s="80">
        <f t="shared" si="551"/>
        <v>5.1789273836108747E-3</v>
      </c>
      <c r="AU1611" s="80">
        <f t="shared" si="543"/>
        <v>4.0693807318081809E-3</v>
      </c>
      <c r="AV1611" s="80"/>
      <c r="AX1611" s="80"/>
      <c r="AY1611" s="80"/>
      <c r="AZ1611" s="80"/>
      <c r="BA1611" s="80"/>
      <c r="BB1611" s="80"/>
      <c r="BC1611" s="80"/>
      <c r="BD1611" s="80"/>
      <c r="BE1611" s="80"/>
      <c r="BF1611" s="80"/>
      <c r="BG1611" s="80"/>
      <c r="BH1611" s="80"/>
      <c r="BI1611" s="80"/>
      <c r="BJ1611" s="80"/>
      <c r="BK1611" s="80"/>
      <c r="BL1611" s="80"/>
    </row>
    <row r="1612" spans="26:64" x14ac:dyDescent="0.2">
      <c r="Z1612">
        <f t="shared" si="534"/>
        <v>0</v>
      </c>
      <c r="AA1612" s="80">
        <f t="shared" si="535"/>
        <v>3.4471155238050962E-3</v>
      </c>
      <c r="AB1612" s="80">
        <f t="shared" si="546"/>
        <v>-9999</v>
      </c>
      <c r="AC1612" s="80">
        <f t="shared" si="548"/>
        <v>0</v>
      </c>
      <c r="AD1612" s="80">
        <f t="shared" si="544"/>
        <v>-9999</v>
      </c>
      <c r="AE1612" s="80">
        <f t="shared" si="549"/>
        <v>0</v>
      </c>
      <c r="AF1612">
        <f t="shared" si="545"/>
        <v>-9999</v>
      </c>
      <c r="AG1612" s="106"/>
      <c r="AH1612">
        <f t="shared" si="536"/>
        <v>-4.7256811237064993E-4</v>
      </c>
      <c r="AI1612">
        <f t="shared" si="537"/>
        <v>1.2726506571333673</v>
      </c>
      <c r="AJ1612">
        <f t="shared" si="538"/>
        <v>-1.9192477769216735E-2</v>
      </c>
      <c r="AK1612">
        <f t="shared" si="539"/>
        <v>2.0177893546708442E-3</v>
      </c>
      <c r="AL1612">
        <f t="shared" si="540"/>
        <v>7.400504878085557E-3</v>
      </c>
      <c r="AM1612">
        <f t="shared" si="541"/>
        <v>3.7002693269247286E-3</v>
      </c>
      <c r="AN1612" s="80">
        <f t="shared" si="551"/>
        <v>5.5946847242161011E-3</v>
      </c>
      <c r="AO1612" s="80">
        <f t="shared" si="551"/>
        <v>5.5942288779216968E-3</v>
      </c>
      <c r="AP1612" s="80">
        <f t="shared" si="551"/>
        <v>5.5925569914601313E-3</v>
      </c>
      <c r="AQ1612" s="80">
        <f t="shared" si="551"/>
        <v>5.586425090611761E-3</v>
      </c>
      <c r="AR1612" s="80">
        <f t="shared" si="551"/>
        <v>5.5639354025405052E-3</v>
      </c>
      <c r="AS1612" s="80">
        <f t="shared" si="551"/>
        <v>5.4814510416755884E-3</v>
      </c>
      <c r="AT1612" s="80">
        <f t="shared" si="551"/>
        <v>5.1789273836108747E-3</v>
      </c>
      <c r="AU1612" s="80">
        <f t="shared" si="543"/>
        <v>4.0693807318081809E-3</v>
      </c>
      <c r="AV1612" s="80"/>
    </row>
    <row r="1613" spans="26:64" x14ac:dyDescent="0.2">
      <c r="Z1613">
        <f t="shared" si="534"/>
        <v>0</v>
      </c>
      <c r="AA1613" s="80">
        <f t="shared" si="535"/>
        <v>3.4471155238050962E-3</v>
      </c>
      <c r="AB1613" s="80">
        <f t="shared" si="546"/>
        <v>-9999</v>
      </c>
      <c r="AC1613" s="80">
        <f t="shared" si="548"/>
        <v>0</v>
      </c>
      <c r="AD1613" s="80">
        <f t="shared" si="544"/>
        <v>-9999</v>
      </c>
      <c r="AE1613" s="80">
        <f t="shared" si="549"/>
        <v>0</v>
      </c>
      <c r="AF1613">
        <f t="shared" si="545"/>
        <v>-9999</v>
      </c>
      <c r="AG1613" s="106"/>
      <c r="AH1613">
        <f t="shared" si="536"/>
        <v>-4.7256811237064993E-4</v>
      </c>
      <c r="AI1613">
        <f t="shared" si="537"/>
        <v>1.2726506571333673</v>
      </c>
      <c r="AJ1613">
        <f t="shared" si="538"/>
        <v>-1.9192477769216735E-2</v>
      </c>
      <c r="AK1613">
        <f t="shared" si="539"/>
        <v>2.0177893546708442E-3</v>
      </c>
      <c r="AL1613">
        <f t="shared" si="540"/>
        <v>7.400504878085557E-3</v>
      </c>
      <c r="AM1613">
        <f t="shared" si="541"/>
        <v>3.7002693269247286E-3</v>
      </c>
      <c r="AN1613" s="80">
        <f t="shared" si="551"/>
        <v>5.5946847242161011E-3</v>
      </c>
      <c r="AO1613" s="80">
        <f t="shared" si="551"/>
        <v>5.5942288779216968E-3</v>
      </c>
      <c r="AP1613" s="80">
        <f t="shared" si="551"/>
        <v>5.5925569914601313E-3</v>
      </c>
      <c r="AQ1613" s="80">
        <f t="shared" si="551"/>
        <v>5.586425090611761E-3</v>
      </c>
      <c r="AR1613" s="80">
        <f t="shared" si="551"/>
        <v>5.5639354025405052E-3</v>
      </c>
      <c r="AS1613" s="80">
        <f t="shared" si="551"/>
        <v>5.4814510416755884E-3</v>
      </c>
      <c r="AT1613" s="80">
        <f t="shared" si="551"/>
        <v>5.1789273836108747E-3</v>
      </c>
      <c r="AU1613" s="80">
        <f t="shared" si="543"/>
        <v>4.0693807318081809E-3</v>
      </c>
      <c r="AV1613" s="80"/>
    </row>
    <row r="1614" spans="26:64" x14ac:dyDescent="0.2">
      <c r="Z1614">
        <f t="shared" si="534"/>
        <v>0</v>
      </c>
      <c r="AA1614" s="80">
        <f t="shared" si="535"/>
        <v>3.4471155238050962E-3</v>
      </c>
      <c r="AB1614" s="80">
        <f t="shared" si="546"/>
        <v>-9999</v>
      </c>
      <c r="AC1614" s="80">
        <f t="shared" si="548"/>
        <v>0</v>
      </c>
      <c r="AD1614" s="80">
        <f t="shared" si="544"/>
        <v>-9999</v>
      </c>
      <c r="AE1614" s="80">
        <f t="shared" si="549"/>
        <v>0</v>
      </c>
      <c r="AF1614">
        <f t="shared" si="545"/>
        <v>-9999</v>
      </c>
      <c r="AG1614" s="106"/>
      <c r="AH1614">
        <f t="shared" si="536"/>
        <v>-4.7256811237064993E-4</v>
      </c>
      <c r="AI1614">
        <f t="shared" si="537"/>
        <v>1.2726506571333673</v>
      </c>
      <c r="AJ1614">
        <f t="shared" si="538"/>
        <v>-1.9192477769216735E-2</v>
      </c>
      <c r="AK1614">
        <f t="shared" si="539"/>
        <v>2.0177893546708442E-3</v>
      </c>
      <c r="AL1614">
        <f t="shared" si="540"/>
        <v>7.400504878085557E-3</v>
      </c>
      <c r="AM1614">
        <f t="shared" si="541"/>
        <v>3.7002693269247286E-3</v>
      </c>
      <c r="AN1614" s="80">
        <f t="shared" si="551"/>
        <v>5.5946847242161011E-3</v>
      </c>
      <c r="AO1614" s="80">
        <f t="shared" si="551"/>
        <v>5.5942288779216968E-3</v>
      </c>
      <c r="AP1614" s="80">
        <f t="shared" si="551"/>
        <v>5.5925569914601313E-3</v>
      </c>
      <c r="AQ1614" s="80">
        <f t="shared" si="551"/>
        <v>5.586425090611761E-3</v>
      </c>
      <c r="AR1614" s="80">
        <f t="shared" si="551"/>
        <v>5.5639354025405052E-3</v>
      </c>
      <c r="AS1614" s="80">
        <f t="shared" si="551"/>
        <v>5.4814510416755884E-3</v>
      </c>
      <c r="AT1614" s="80">
        <f t="shared" si="551"/>
        <v>5.1789273836108747E-3</v>
      </c>
      <c r="AU1614" s="80">
        <f t="shared" si="543"/>
        <v>4.0693807318081809E-3</v>
      </c>
      <c r="AV1614" s="80"/>
    </row>
    <row r="1615" spans="26:64" x14ac:dyDescent="0.2">
      <c r="Z1615">
        <f t="shared" si="534"/>
        <v>0</v>
      </c>
      <c r="AA1615" s="80">
        <f t="shared" si="535"/>
        <v>3.4471155238050962E-3</v>
      </c>
      <c r="AB1615" s="80">
        <f t="shared" si="546"/>
        <v>-9999</v>
      </c>
      <c r="AC1615" s="80">
        <f t="shared" si="548"/>
        <v>0</v>
      </c>
      <c r="AD1615" s="80">
        <f t="shared" si="544"/>
        <v>-9999</v>
      </c>
      <c r="AE1615" s="80">
        <f t="shared" si="549"/>
        <v>0</v>
      </c>
      <c r="AF1615">
        <f t="shared" si="545"/>
        <v>-9999</v>
      </c>
      <c r="AG1615" s="106"/>
      <c r="AH1615">
        <f t="shared" si="536"/>
        <v>-4.7256811237064993E-4</v>
      </c>
      <c r="AI1615">
        <f t="shared" si="537"/>
        <v>1.2726506571333673</v>
      </c>
      <c r="AJ1615">
        <f t="shared" si="538"/>
        <v>-1.9192477769216735E-2</v>
      </c>
      <c r="AK1615">
        <f t="shared" si="539"/>
        <v>2.0177893546708442E-3</v>
      </c>
      <c r="AL1615">
        <f t="shared" si="540"/>
        <v>7.400504878085557E-3</v>
      </c>
      <c r="AM1615">
        <f t="shared" si="541"/>
        <v>3.7002693269247286E-3</v>
      </c>
      <c r="AN1615" s="80">
        <f t="shared" si="551"/>
        <v>5.5946847242161011E-3</v>
      </c>
      <c r="AO1615" s="80">
        <f t="shared" si="551"/>
        <v>5.5942288779216968E-3</v>
      </c>
      <c r="AP1615" s="80">
        <f t="shared" si="551"/>
        <v>5.5925569914601313E-3</v>
      </c>
      <c r="AQ1615" s="80">
        <f t="shared" si="551"/>
        <v>5.586425090611761E-3</v>
      </c>
      <c r="AR1615" s="80">
        <f t="shared" si="551"/>
        <v>5.5639354025405052E-3</v>
      </c>
      <c r="AS1615" s="80">
        <f t="shared" si="551"/>
        <v>5.4814510416755884E-3</v>
      </c>
      <c r="AT1615" s="80">
        <f t="shared" si="551"/>
        <v>5.1789273836108747E-3</v>
      </c>
      <c r="AU1615" s="80">
        <f t="shared" si="543"/>
        <v>4.0693807318081809E-3</v>
      </c>
      <c r="AV1615" s="80"/>
      <c r="AX1615" s="80"/>
    </row>
    <row r="1616" spans="26:64" x14ac:dyDescent="0.2">
      <c r="Z1616">
        <f t="shared" si="534"/>
        <v>0</v>
      </c>
      <c r="AA1616" s="80">
        <f t="shared" si="535"/>
        <v>3.4471155238050962E-3</v>
      </c>
      <c r="AB1616" s="80">
        <f t="shared" si="546"/>
        <v>-9999</v>
      </c>
      <c r="AC1616" s="80">
        <f t="shared" si="548"/>
        <v>0</v>
      </c>
      <c r="AD1616" s="80">
        <f t="shared" si="544"/>
        <v>-9999</v>
      </c>
      <c r="AE1616" s="80">
        <f t="shared" si="549"/>
        <v>0</v>
      </c>
      <c r="AF1616">
        <f t="shared" si="545"/>
        <v>-9999</v>
      </c>
      <c r="AG1616" s="106"/>
      <c r="AH1616">
        <f t="shared" si="536"/>
        <v>-4.7256811237064993E-4</v>
      </c>
      <c r="AI1616">
        <f t="shared" si="537"/>
        <v>1.2726506571333673</v>
      </c>
      <c r="AJ1616">
        <f t="shared" si="538"/>
        <v>-1.9192477769216735E-2</v>
      </c>
      <c r="AK1616">
        <f t="shared" si="539"/>
        <v>2.0177893546708442E-3</v>
      </c>
      <c r="AL1616">
        <f t="shared" si="540"/>
        <v>7.400504878085557E-3</v>
      </c>
      <c r="AM1616">
        <f t="shared" si="541"/>
        <v>3.7002693269247286E-3</v>
      </c>
      <c r="AN1616" s="80">
        <f t="shared" si="551"/>
        <v>5.5946847242161011E-3</v>
      </c>
      <c r="AO1616" s="80">
        <f t="shared" si="551"/>
        <v>5.5942288779216968E-3</v>
      </c>
      <c r="AP1616" s="80">
        <f t="shared" si="551"/>
        <v>5.5925569914601313E-3</v>
      </c>
      <c r="AQ1616" s="80">
        <f t="shared" si="551"/>
        <v>5.586425090611761E-3</v>
      </c>
      <c r="AR1616" s="80">
        <f t="shared" si="551"/>
        <v>5.5639354025405052E-3</v>
      </c>
      <c r="AS1616" s="80">
        <f t="shared" si="551"/>
        <v>5.4814510416755884E-3</v>
      </c>
      <c r="AT1616" s="80">
        <f t="shared" si="551"/>
        <v>5.1789273836108747E-3</v>
      </c>
      <c r="AU1616" s="80">
        <f t="shared" si="543"/>
        <v>4.0693807318081809E-3</v>
      </c>
      <c r="AV1616" s="80"/>
    </row>
    <row r="1617" spans="26:64" x14ac:dyDescent="0.2">
      <c r="Z1617">
        <f t="shared" ref="Z1617:Z1680" si="552">F1617</f>
        <v>0</v>
      </c>
      <c r="AA1617" s="80">
        <f t="shared" ref="AA1617:AA1680" si="553">AB$3+AB$4*Z1617+AB$5*Z1617^2+AH1617</f>
        <v>3.4471155238050962E-3</v>
      </c>
      <c r="AB1617" s="80">
        <f t="shared" si="546"/>
        <v>-9999</v>
      </c>
      <c r="AC1617" s="80">
        <f t="shared" si="548"/>
        <v>0</v>
      </c>
      <c r="AD1617" s="80">
        <f t="shared" si="544"/>
        <v>-9999</v>
      </c>
      <c r="AE1617" s="80">
        <f t="shared" si="549"/>
        <v>0</v>
      </c>
      <c r="AF1617">
        <f t="shared" si="545"/>
        <v>-9999</v>
      </c>
      <c r="AG1617" s="106"/>
      <c r="AH1617">
        <f t="shared" ref="AH1617:AH1680" si="554">$AB$6*($AB$11/AI1617*AJ1617+$AB$12)</f>
        <v>-4.7256811237064993E-4</v>
      </c>
      <c r="AI1617">
        <f t="shared" ref="AI1617:AI1680" si="555">1+$AB$7*COS(AL1617)</f>
        <v>1.2726506571333673</v>
      </c>
      <c r="AJ1617">
        <f t="shared" ref="AJ1617:AJ1680" si="556">SIN(AL1617+RADIANS($AB$9))</f>
        <v>-1.9192477769216735E-2</v>
      </c>
      <c r="AK1617">
        <f t="shared" ref="AK1617:AK1680" si="557">$AB$7*SIN(AL1617)</f>
        <v>2.0177893546708442E-3</v>
      </c>
      <c r="AL1617">
        <f t="shared" ref="AL1617:AL1680" si="558">2*ATAN(AM1617)</f>
        <v>7.400504878085557E-3</v>
      </c>
      <c r="AM1617">
        <f t="shared" ref="AM1617:AM1680" si="559">SQRT((1+$AB$7)/(1-$AB$7))*TAN(AN1617/2)</f>
        <v>3.7002693269247286E-3</v>
      </c>
      <c r="AN1617" s="80">
        <f t="shared" ref="AN1617:AT1632" si="560">$AU1617+$AB$7*SIN(AO1617)</f>
        <v>5.5946847242161011E-3</v>
      </c>
      <c r="AO1617" s="80">
        <f t="shared" si="560"/>
        <v>5.5942288779216968E-3</v>
      </c>
      <c r="AP1617" s="80">
        <f t="shared" si="560"/>
        <v>5.5925569914601313E-3</v>
      </c>
      <c r="AQ1617" s="80">
        <f t="shared" si="560"/>
        <v>5.586425090611761E-3</v>
      </c>
      <c r="AR1617" s="80">
        <f t="shared" si="560"/>
        <v>5.5639354025405052E-3</v>
      </c>
      <c r="AS1617" s="80">
        <f t="shared" si="560"/>
        <v>5.4814510416755884E-3</v>
      </c>
      <c r="AT1617" s="80">
        <f t="shared" si="560"/>
        <v>5.1789273836108747E-3</v>
      </c>
      <c r="AU1617" s="80">
        <f t="shared" ref="AU1617:AU1680" si="561">RADIANS($AB$9)+$AB$18*(F1617-AB$15)</f>
        <v>4.0693807318081809E-3</v>
      </c>
      <c r="AV1617" s="80"/>
    </row>
    <row r="1618" spans="26:64" x14ac:dyDescent="0.2">
      <c r="Z1618">
        <f t="shared" si="552"/>
        <v>0</v>
      </c>
      <c r="AA1618" s="80">
        <f t="shared" si="553"/>
        <v>3.4471155238050962E-3</v>
      </c>
      <c r="AB1618" s="80">
        <f t="shared" si="546"/>
        <v>-9999</v>
      </c>
      <c r="AC1618" s="80">
        <f t="shared" si="548"/>
        <v>0</v>
      </c>
      <c r="AD1618" s="80">
        <f t="shared" ref="AD1618:AD1681" si="562">IF(S1618&lt;&gt;0,G1618-AA1618, -9999)</f>
        <v>-9999</v>
      </c>
      <c r="AE1618" s="80">
        <f t="shared" si="549"/>
        <v>0</v>
      </c>
      <c r="AF1618">
        <f t="shared" ref="AF1618:AF1681" si="563">IF(S1618&lt;&gt;0,G1618-P1618, -9999)</f>
        <v>-9999</v>
      </c>
      <c r="AG1618" s="106"/>
      <c r="AH1618">
        <f t="shared" si="554"/>
        <v>-4.7256811237064993E-4</v>
      </c>
      <c r="AI1618">
        <f t="shared" si="555"/>
        <v>1.2726506571333673</v>
      </c>
      <c r="AJ1618">
        <f t="shared" si="556"/>
        <v>-1.9192477769216735E-2</v>
      </c>
      <c r="AK1618">
        <f t="shared" si="557"/>
        <v>2.0177893546708442E-3</v>
      </c>
      <c r="AL1618">
        <f t="shared" si="558"/>
        <v>7.400504878085557E-3</v>
      </c>
      <c r="AM1618">
        <f t="shared" si="559"/>
        <v>3.7002693269247286E-3</v>
      </c>
      <c r="AN1618" s="80">
        <f t="shared" si="560"/>
        <v>5.5946847242161011E-3</v>
      </c>
      <c r="AO1618" s="80">
        <f t="shared" si="560"/>
        <v>5.5942288779216968E-3</v>
      </c>
      <c r="AP1618" s="80">
        <f t="shared" si="560"/>
        <v>5.5925569914601313E-3</v>
      </c>
      <c r="AQ1618" s="80">
        <f t="shared" si="560"/>
        <v>5.586425090611761E-3</v>
      </c>
      <c r="AR1618" s="80">
        <f t="shared" si="560"/>
        <v>5.5639354025405052E-3</v>
      </c>
      <c r="AS1618" s="80">
        <f t="shared" si="560"/>
        <v>5.4814510416755884E-3</v>
      </c>
      <c r="AT1618" s="80">
        <f t="shared" si="560"/>
        <v>5.1789273836108747E-3</v>
      </c>
      <c r="AU1618" s="80">
        <f t="shared" si="561"/>
        <v>4.0693807318081809E-3</v>
      </c>
      <c r="AV1618" s="80"/>
      <c r="AW1618" s="80"/>
      <c r="AX1618" s="80"/>
      <c r="AY1618" s="80"/>
      <c r="AZ1618" s="80"/>
      <c r="BA1618" s="80"/>
      <c r="BB1618" s="80"/>
      <c r="BC1618" s="80"/>
      <c r="BD1618" s="80"/>
      <c r="BE1618" s="80"/>
      <c r="BF1618" s="80"/>
      <c r="BG1618" s="80"/>
      <c r="BH1618" s="80"/>
      <c r="BI1618" s="80"/>
      <c r="BJ1618" s="80"/>
      <c r="BK1618" s="80"/>
      <c r="BL1618" s="80"/>
    </row>
    <row r="1619" spans="26:64" x14ac:dyDescent="0.2">
      <c r="Z1619">
        <f t="shared" si="552"/>
        <v>0</v>
      </c>
      <c r="AA1619" s="80">
        <f t="shared" si="553"/>
        <v>3.4471155238050962E-3</v>
      </c>
      <c r="AB1619" s="80">
        <f t="shared" si="546"/>
        <v>-9999</v>
      </c>
      <c r="AC1619" s="80">
        <f t="shared" si="548"/>
        <v>0</v>
      </c>
      <c r="AD1619" s="80">
        <f t="shared" si="562"/>
        <v>-9999</v>
      </c>
      <c r="AE1619" s="80">
        <f t="shared" si="549"/>
        <v>0</v>
      </c>
      <c r="AF1619">
        <f t="shared" si="563"/>
        <v>-9999</v>
      </c>
      <c r="AG1619" s="106"/>
      <c r="AH1619">
        <f t="shared" si="554"/>
        <v>-4.7256811237064993E-4</v>
      </c>
      <c r="AI1619">
        <f t="shared" si="555"/>
        <v>1.2726506571333673</v>
      </c>
      <c r="AJ1619">
        <f t="shared" si="556"/>
        <v>-1.9192477769216735E-2</v>
      </c>
      <c r="AK1619">
        <f t="shared" si="557"/>
        <v>2.0177893546708442E-3</v>
      </c>
      <c r="AL1619">
        <f t="shared" si="558"/>
        <v>7.400504878085557E-3</v>
      </c>
      <c r="AM1619">
        <f t="shared" si="559"/>
        <v>3.7002693269247286E-3</v>
      </c>
      <c r="AN1619" s="80">
        <f t="shared" si="560"/>
        <v>5.5946847242161011E-3</v>
      </c>
      <c r="AO1619" s="80">
        <f t="shared" si="560"/>
        <v>5.5942288779216968E-3</v>
      </c>
      <c r="AP1619" s="80">
        <f t="shared" si="560"/>
        <v>5.5925569914601313E-3</v>
      </c>
      <c r="AQ1619" s="80">
        <f t="shared" si="560"/>
        <v>5.586425090611761E-3</v>
      </c>
      <c r="AR1619" s="80">
        <f t="shared" si="560"/>
        <v>5.5639354025405052E-3</v>
      </c>
      <c r="AS1619" s="80">
        <f t="shared" si="560"/>
        <v>5.4814510416755884E-3</v>
      </c>
      <c r="AT1619" s="80">
        <f t="shared" si="560"/>
        <v>5.1789273836108747E-3</v>
      </c>
      <c r="AU1619" s="80">
        <f t="shared" si="561"/>
        <v>4.0693807318081809E-3</v>
      </c>
      <c r="AV1619" s="80"/>
      <c r="AX1619" s="80"/>
      <c r="AY1619" s="80"/>
      <c r="AZ1619" s="80"/>
      <c r="BA1619" s="80"/>
      <c r="BB1619" s="80"/>
      <c r="BC1619" s="80"/>
      <c r="BD1619" s="80"/>
      <c r="BE1619" s="80"/>
      <c r="BF1619" s="80"/>
      <c r="BG1619" s="80"/>
      <c r="BH1619" s="80"/>
      <c r="BI1619" s="80"/>
      <c r="BJ1619" s="80"/>
      <c r="BK1619" s="80"/>
      <c r="BL1619" s="80"/>
    </row>
    <row r="1620" spans="26:64" x14ac:dyDescent="0.2">
      <c r="Z1620">
        <f t="shared" si="552"/>
        <v>0</v>
      </c>
      <c r="AA1620" s="80">
        <f t="shared" si="553"/>
        <v>3.4471155238050962E-3</v>
      </c>
      <c r="AB1620" s="80">
        <f t="shared" si="546"/>
        <v>-9999</v>
      </c>
      <c r="AC1620" s="80">
        <f t="shared" si="548"/>
        <v>0</v>
      </c>
      <c r="AD1620" s="80">
        <f t="shared" si="562"/>
        <v>-9999</v>
      </c>
      <c r="AE1620" s="80">
        <f t="shared" si="549"/>
        <v>0</v>
      </c>
      <c r="AF1620">
        <f t="shared" si="563"/>
        <v>-9999</v>
      </c>
      <c r="AG1620" s="106"/>
      <c r="AH1620">
        <f t="shared" si="554"/>
        <v>-4.7256811237064993E-4</v>
      </c>
      <c r="AI1620">
        <f t="shared" si="555"/>
        <v>1.2726506571333673</v>
      </c>
      <c r="AJ1620">
        <f t="shared" si="556"/>
        <v>-1.9192477769216735E-2</v>
      </c>
      <c r="AK1620">
        <f t="shared" si="557"/>
        <v>2.0177893546708442E-3</v>
      </c>
      <c r="AL1620">
        <f t="shared" si="558"/>
        <v>7.400504878085557E-3</v>
      </c>
      <c r="AM1620">
        <f t="shared" si="559"/>
        <v>3.7002693269247286E-3</v>
      </c>
      <c r="AN1620" s="80">
        <f t="shared" si="560"/>
        <v>5.5946847242161011E-3</v>
      </c>
      <c r="AO1620" s="80">
        <f t="shared" si="560"/>
        <v>5.5942288779216968E-3</v>
      </c>
      <c r="AP1620" s="80">
        <f t="shared" si="560"/>
        <v>5.5925569914601313E-3</v>
      </c>
      <c r="AQ1620" s="80">
        <f t="shared" si="560"/>
        <v>5.586425090611761E-3</v>
      </c>
      <c r="AR1620" s="80">
        <f t="shared" si="560"/>
        <v>5.5639354025405052E-3</v>
      </c>
      <c r="AS1620" s="80">
        <f t="shared" si="560"/>
        <v>5.4814510416755884E-3</v>
      </c>
      <c r="AT1620" s="80">
        <f t="shared" si="560"/>
        <v>5.1789273836108747E-3</v>
      </c>
      <c r="AU1620" s="80">
        <f t="shared" si="561"/>
        <v>4.0693807318081809E-3</v>
      </c>
      <c r="AV1620" s="80"/>
      <c r="AX1620" s="80"/>
    </row>
    <row r="1621" spans="26:64" x14ac:dyDescent="0.2">
      <c r="Z1621">
        <f t="shared" si="552"/>
        <v>0</v>
      </c>
      <c r="AA1621" s="80">
        <f t="shared" si="553"/>
        <v>3.4471155238050962E-3</v>
      </c>
      <c r="AB1621" s="80">
        <f t="shared" si="546"/>
        <v>-9999</v>
      </c>
      <c r="AC1621" s="80">
        <f t="shared" si="548"/>
        <v>0</v>
      </c>
      <c r="AD1621" s="80">
        <f t="shared" si="562"/>
        <v>-9999</v>
      </c>
      <c r="AE1621" s="80">
        <f t="shared" si="549"/>
        <v>0</v>
      </c>
      <c r="AF1621">
        <f t="shared" si="563"/>
        <v>-9999</v>
      </c>
      <c r="AG1621" s="106"/>
      <c r="AH1621">
        <f t="shared" si="554"/>
        <v>-4.7256811237064993E-4</v>
      </c>
      <c r="AI1621">
        <f t="shared" si="555"/>
        <v>1.2726506571333673</v>
      </c>
      <c r="AJ1621">
        <f t="shared" si="556"/>
        <v>-1.9192477769216735E-2</v>
      </c>
      <c r="AK1621">
        <f t="shared" si="557"/>
        <v>2.0177893546708442E-3</v>
      </c>
      <c r="AL1621">
        <f t="shared" si="558"/>
        <v>7.400504878085557E-3</v>
      </c>
      <c r="AM1621">
        <f t="shared" si="559"/>
        <v>3.7002693269247286E-3</v>
      </c>
      <c r="AN1621" s="80">
        <f t="shared" si="560"/>
        <v>5.5946847242161011E-3</v>
      </c>
      <c r="AO1621" s="80">
        <f t="shared" si="560"/>
        <v>5.5942288779216968E-3</v>
      </c>
      <c r="AP1621" s="80">
        <f t="shared" si="560"/>
        <v>5.5925569914601313E-3</v>
      </c>
      <c r="AQ1621" s="80">
        <f t="shared" si="560"/>
        <v>5.586425090611761E-3</v>
      </c>
      <c r="AR1621" s="80">
        <f t="shared" si="560"/>
        <v>5.5639354025405052E-3</v>
      </c>
      <c r="AS1621" s="80">
        <f t="shared" si="560"/>
        <v>5.4814510416755884E-3</v>
      </c>
      <c r="AT1621" s="80">
        <f t="shared" si="560"/>
        <v>5.1789273836108747E-3</v>
      </c>
      <c r="AU1621" s="80">
        <f t="shared" si="561"/>
        <v>4.0693807318081809E-3</v>
      </c>
      <c r="AV1621" s="80"/>
      <c r="AW1621" s="80"/>
      <c r="AX1621" s="80"/>
      <c r="AY1621" s="80"/>
      <c r="AZ1621" s="80"/>
      <c r="BA1621" s="80"/>
      <c r="BB1621" s="80"/>
      <c r="BC1621" s="80"/>
      <c r="BD1621" s="80"/>
      <c r="BE1621" s="80"/>
      <c r="BF1621" s="80"/>
      <c r="BG1621" s="80"/>
      <c r="BH1621" s="80"/>
      <c r="BI1621" s="80"/>
      <c r="BJ1621" s="80"/>
      <c r="BK1621" s="80"/>
      <c r="BL1621" s="80"/>
    </row>
    <row r="1622" spans="26:64" x14ac:dyDescent="0.2">
      <c r="Z1622">
        <f t="shared" si="552"/>
        <v>0</v>
      </c>
      <c r="AA1622" s="80">
        <f t="shared" si="553"/>
        <v>3.4471155238050962E-3</v>
      </c>
      <c r="AB1622" s="80">
        <f t="shared" si="546"/>
        <v>-9999</v>
      </c>
      <c r="AC1622" s="80">
        <f t="shared" si="548"/>
        <v>0</v>
      </c>
      <c r="AD1622" s="80">
        <f t="shared" si="562"/>
        <v>-9999</v>
      </c>
      <c r="AE1622" s="80">
        <f t="shared" si="549"/>
        <v>0</v>
      </c>
      <c r="AF1622">
        <f t="shared" si="563"/>
        <v>-9999</v>
      </c>
      <c r="AG1622" s="106"/>
      <c r="AH1622">
        <f t="shared" si="554"/>
        <v>-4.7256811237064993E-4</v>
      </c>
      <c r="AI1622">
        <f t="shared" si="555"/>
        <v>1.2726506571333673</v>
      </c>
      <c r="AJ1622">
        <f t="shared" si="556"/>
        <v>-1.9192477769216735E-2</v>
      </c>
      <c r="AK1622">
        <f t="shared" si="557"/>
        <v>2.0177893546708442E-3</v>
      </c>
      <c r="AL1622">
        <f t="shared" si="558"/>
        <v>7.400504878085557E-3</v>
      </c>
      <c r="AM1622">
        <f t="shared" si="559"/>
        <v>3.7002693269247286E-3</v>
      </c>
      <c r="AN1622" s="80">
        <f t="shared" si="560"/>
        <v>5.5946847242161011E-3</v>
      </c>
      <c r="AO1622" s="80">
        <f t="shared" si="560"/>
        <v>5.5942288779216968E-3</v>
      </c>
      <c r="AP1622" s="80">
        <f t="shared" si="560"/>
        <v>5.5925569914601313E-3</v>
      </c>
      <c r="AQ1622" s="80">
        <f t="shared" si="560"/>
        <v>5.586425090611761E-3</v>
      </c>
      <c r="AR1622" s="80">
        <f t="shared" si="560"/>
        <v>5.5639354025405052E-3</v>
      </c>
      <c r="AS1622" s="80">
        <f t="shared" si="560"/>
        <v>5.4814510416755884E-3</v>
      </c>
      <c r="AT1622" s="80">
        <f t="shared" si="560"/>
        <v>5.1789273836108747E-3</v>
      </c>
      <c r="AU1622" s="80">
        <f t="shared" si="561"/>
        <v>4.0693807318081809E-3</v>
      </c>
    </row>
    <row r="1623" spans="26:64" x14ac:dyDescent="0.2">
      <c r="Z1623">
        <f t="shared" si="552"/>
        <v>0</v>
      </c>
      <c r="AA1623" s="80">
        <f t="shared" si="553"/>
        <v>3.4471155238050962E-3</v>
      </c>
      <c r="AB1623" s="80">
        <f t="shared" si="546"/>
        <v>-9999</v>
      </c>
      <c r="AC1623" s="80">
        <f t="shared" si="548"/>
        <v>0</v>
      </c>
      <c r="AD1623" s="80">
        <f t="shared" si="562"/>
        <v>-9999</v>
      </c>
      <c r="AE1623" s="80">
        <f t="shared" si="549"/>
        <v>0</v>
      </c>
      <c r="AF1623">
        <f t="shared" si="563"/>
        <v>-9999</v>
      </c>
      <c r="AG1623" s="106"/>
      <c r="AH1623">
        <f t="shared" si="554"/>
        <v>-4.7256811237064993E-4</v>
      </c>
      <c r="AI1623">
        <f t="shared" si="555"/>
        <v>1.2726506571333673</v>
      </c>
      <c r="AJ1623">
        <f t="shared" si="556"/>
        <v>-1.9192477769216735E-2</v>
      </c>
      <c r="AK1623">
        <f t="shared" si="557"/>
        <v>2.0177893546708442E-3</v>
      </c>
      <c r="AL1623">
        <f t="shared" si="558"/>
        <v>7.400504878085557E-3</v>
      </c>
      <c r="AM1623">
        <f t="shared" si="559"/>
        <v>3.7002693269247286E-3</v>
      </c>
      <c r="AN1623" s="80">
        <f t="shared" si="560"/>
        <v>5.5946847242161011E-3</v>
      </c>
      <c r="AO1623" s="80">
        <f t="shared" si="560"/>
        <v>5.5942288779216968E-3</v>
      </c>
      <c r="AP1623" s="80">
        <f t="shared" si="560"/>
        <v>5.5925569914601313E-3</v>
      </c>
      <c r="AQ1623" s="80">
        <f t="shared" si="560"/>
        <v>5.586425090611761E-3</v>
      </c>
      <c r="AR1623" s="80">
        <f t="shared" si="560"/>
        <v>5.5639354025405052E-3</v>
      </c>
      <c r="AS1623" s="80">
        <f t="shared" si="560"/>
        <v>5.4814510416755884E-3</v>
      </c>
      <c r="AT1623" s="80">
        <f t="shared" si="560"/>
        <v>5.1789273836108747E-3</v>
      </c>
      <c r="AU1623" s="80">
        <f t="shared" si="561"/>
        <v>4.0693807318081809E-3</v>
      </c>
    </row>
    <row r="1624" spans="26:64" x14ac:dyDescent="0.2">
      <c r="Z1624">
        <f t="shared" si="552"/>
        <v>0</v>
      </c>
      <c r="AA1624" s="80">
        <f t="shared" si="553"/>
        <v>3.4471155238050962E-3</v>
      </c>
      <c r="AB1624" s="80">
        <f t="shared" si="546"/>
        <v>-9999</v>
      </c>
      <c r="AC1624" s="80">
        <f t="shared" si="548"/>
        <v>0</v>
      </c>
      <c r="AD1624" s="80">
        <f t="shared" si="562"/>
        <v>-9999</v>
      </c>
      <c r="AE1624" s="80">
        <f t="shared" si="549"/>
        <v>0</v>
      </c>
      <c r="AF1624">
        <f t="shared" si="563"/>
        <v>-9999</v>
      </c>
      <c r="AG1624" s="106"/>
      <c r="AH1624">
        <f t="shared" si="554"/>
        <v>-4.7256811237064993E-4</v>
      </c>
      <c r="AI1624">
        <f t="shared" si="555"/>
        <v>1.2726506571333673</v>
      </c>
      <c r="AJ1624">
        <f t="shared" si="556"/>
        <v>-1.9192477769216735E-2</v>
      </c>
      <c r="AK1624">
        <f t="shared" si="557"/>
        <v>2.0177893546708442E-3</v>
      </c>
      <c r="AL1624">
        <f t="shared" si="558"/>
        <v>7.400504878085557E-3</v>
      </c>
      <c r="AM1624">
        <f t="shared" si="559"/>
        <v>3.7002693269247286E-3</v>
      </c>
      <c r="AN1624" s="80">
        <f t="shared" si="560"/>
        <v>5.5946847242161011E-3</v>
      </c>
      <c r="AO1624" s="80">
        <f t="shared" si="560"/>
        <v>5.5942288779216968E-3</v>
      </c>
      <c r="AP1624" s="80">
        <f t="shared" si="560"/>
        <v>5.5925569914601313E-3</v>
      </c>
      <c r="AQ1624" s="80">
        <f t="shared" si="560"/>
        <v>5.586425090611761E-3</v>
      </c>
      <c r="AR1624" s="80">
        <f t="shared" si="560"/>
        <v>5.5639354025405052E-3</v>
      </c>
      <c r="AS1624" s="80">
        <f t="shared" si="560"/>
        <v>5.4814510416755884E-3</v>
      </c>
      <c r="AT1624" s="80">
        <f t="shared" si="560"/>
        <v>5.1789273836108747E-3</v>
      </c>
      <c r="AU1624" s="80">
        <f t="shared" si="561"/>
        <v>4.0693807318081809E-3</v>
      </c>
      <c r="AV1624" s="80"/>
      <c r="AX1624" s="80"/>
      <c r="AY1624" s="80"/>
      <c r="AZ1624" s="80"/>
      <c r="BA1624" s="80"/>
      <c r="BB1624" s="80"/>
      <c r="BC1624" s="80"/>
      <c r="BD1624" s="80"/>
      <c r="BE1624" s="80"/>
      <c r="BF1624" s="80"/>
      <c r="BG1624" s="80"/>
      <c r="BH1624" s="80"/>
      <c r="BI1624" s="80"/>
      <c r="BJ1624" s="80"/>
      <c r="BK1624" s="80"/>
      <c r="BL1624" s="80"/>
    </row>
    <row r="1625" spans="26:64" x14ac:dyDescent="0.2">
      <c r="Z1625">
        <f t="shared" si="552"/>
        <v>0</v>
      </c>
      <c r="AA1625" s="80">
        <f t="shared" si="553"/>
        <v>3.4471155238050962E-3</v>
      </c>
      <c r="AB1625" s="80">
        <f t="shared" ref="AB1625:AB1688" si="564">IF(S1625&lt;&gt;0,G1625-AH1625, -9999)</f>
        <v>-9999</v>
      </c>
      <c r="AC1625" s="80">
        <f t="shared" si="548"/>
        <v>0</v>
      </c>
      <c r="AD1625" s="80">
        <f t="shared" si="562"/>
        <v>-9999</v>
      </c>
      <c r="AE1625" s="80">
        <f t="shared" si="549"/>
        <v>0</v>
      </c>
      <c r="AF1625">
        <f t="shared" si="563"/>
        <v>-9999</v>
      </c>
      <c r="AG1625" s="106"/>
      <c r="AH1625">
        <f t="shared" si="554"/>
        <v>-4.7256811237064993E-4</v>
      </c>
      <c r="AI1625">
        <f t="shared" si="555"/>
        <v>1.2726506571333673</v>
      </c>
      <c r="AJ1625">
        <f t="shared" si="556"/>
        <v>-1.9192477769216735E-2</v>
      </c>
      <c r="AK1625">
        <f t="shared" si="557"/>
        <v>2.0177893546708442E-3</v>
      </c>
      <c r="AL1625">
        <f t="shared" si="558"/>
        <v>7.400504878085557E-3</v>
      </c>
      <c r="AM1625">
        <f t="shared" si="559"/>
        <v>3.7002693269247286E-3</v>
      </c>
      <c r="AN1625" s="80">
        <f t="shared" si="560"/>
        <v>5.5946847242161011E-3</v>
      </c>
      <c r="AO1625" s="80">
        <f t="shared" si="560"/>
        <v>5.5942288779216968E-3</v>
      </c>
      <c r="AP1625" s="80">
        <f t="shared" si="560"/>
        <v>5.5925569914601313E-3</v>
      </c>
      <c r="AQ1625" s="80">
        <f t="shared" si="560"/>
        <v>5.586425090611761E-3</v>
      </c>
      <c r="AR1625" s="80">
        <f t="shared" si="560"/>
        <v>5.5639354025405052E-3</v>
      </c>
      <c r="AS1625" s="80">
        <f t="shared" si="560"/>
        <v>5.4814510416755884E-3</v>
      </c>
      <c r="AT1625" s="80">
        <f t="shared" si="560"/>
        <v>5.1789273836108747E-3</v>
      </c>
      <c r="AU1625" s="80">
        <f t="shared" si="561"/>
        <v>4.0693807318081809E-3</v>
      </c>
      <c r="AV1625" s="80"/>
    </row>
    <row r="1626" spans="26:64" x14ac:dyDescent="0.2">
      <c r="Z1626">
        <f t="shared" si="552"/>
        <v>0</v>
      </c>
      <c r="AA1626" s="80">
        <f t="shared" si="553"/>
        <v>3.4471155238050962E-3</v>
      </c>
      <c r="AB1626" s="80">
        <f t="shared" si="564"/>
        <v>-9999</v>
      </c>
      <c r="AC1626" s="80">
        <f t="shared" si="548"/>
        <v>0</v>
      </c>
      <c r="AD1626" s="80">
        <f t="shared" si="562"/>
        <v>-9999</v>
      </c>
      <c r="AE1626" s="80">
        <f t="shared" si="549"/>
        <v>0</v>
      </c>
      <c r="AF1626">
        <f t="shared" si="563"/>
        <v>-9999</v>
      </c>
      <c r="AG1626" s="106"/>
      <c r="AH1626">
        <f t="shared" si="554"/>
        <v>-4.7256811237064993E-4</v>
      </c>
      <c r="AI1626">
        <f t="shared" si="555"/>
        <v>1.2726506571333673</v>
      </c>
      <c r="AJ1626">
        <f t="shared" si="556"/>
        <v>-1.9192477769216735E-2</v>
      </c>
      <c r="AK1626">
        <f t="shared" si="557"/>
        <v>2.0177893546708442E-3</v>
      </c>
      <c r="AL1626">
        <f t="shared" si="558"/>
        <v>7.400504878085557E-3</v>
      </c>
      <c r="AM1626">
        <f t="shared" si="559"/>
        <v>3.7002693269247286E-3</v>
      </c>
      <c r="AN1626" s="80">
        <f t="shared" si="560"/>
        <v>5.5946847242161011E-3</v>
      </c>
      <c r="AO1626" s="80">
        <f t="shared" si="560"/>
        <v>5.5942288779216968E-3</v>
      </c>
      <c r="AP1626" s="80">
        <f t="shared" si="560"/>
        <v>5.5925569914601313E-3</v>
      </c>
      <c r="AQ1626" s="80">
        <f t="shared" si="560"/>
        <v>5.586425090611761E-3</v>
      </c>
      <c r="AR1626" s="80">
        <f t="shared" si="560"/>
        <v>5.5639354025405052E-3</v>
      </c>
      <c r="AS1626" s="80">
        <f t="shared" si="560"/>
        <v>5.4814510416755884E-3</v>
      </c>
      <c r="AT1626" s="80">
        <f t="shared" si="560"/>
        <v>5.1789273836108747E-3</v>
      </c>
      <c r="AU1626" s="80">
        <f t="shared" si="561"/>
        <v>4.0693807318081809E-3</v>
      </c>
      <c r="AV1626" s="80"/>
      <c r="AW1626" s="80"/>
      <c r="AX1626" s="80"/>
      <c r="AY1626" s="80"/>
      <c r="AZ1626" s="80"/>
      <c r="BA1626" s="80"/>
      <c r="BB1626" s="80"/>
      <c r="BC1626" s="80"/>
      <c r="BD1626" s="80"/>
      <c r="BE1626" s="80"/>
      <c r="BF1626" s="80"/>
      <c r="BG1626" s="80"/>
      <c r="BH1626" s="80"/>
      <c r="BI1626" s="80"/>
      <c r="BJ1626" s="80"/>
      <c r="BK1626" s="80"/>
      <c r="BL1626" s="80"/>
    </row>
    <row r="1627" spans="26:64" x14ac:dyDescent="0.2">
      <c r="Z1627">
        <f t="shared" si="552"/>
        <v>0</v>
      </c>
      <c r="AA1627" s="80">
        <f t="shared" si="553"/>
        <v>3.4471155238050962E-3</v>
      </c>
      <c r="AB1627" s="80">
        <f t="shared" si="564"/>
        <v>-9999</v>
      </c>
      <c r="AC1627" s="80">
        <f t="shared" si="548"/>
        <v>0</v>
      </c>
      <c r="AD1627" s="80">
        <f t="shared" si="562"/>
        <v>-9999</v>
      </c>
      <c r="AE1627" s="80">
        <f t="shared" si="549"/>
        <v>0</v>
      </c>
      <c r="AF1627">
        <f t="shared" si="563"/>
        <v>-9999</v>
      </c>
      <c r="AG1627" s="106"/>
      <c r="AH1627">
        <f t="shared" si="554"/>
        <v>-4.7256811237064993E-4</v>
      </c>
      <c r="AI1627">
        <f t="shared" si="555"/>
        <v>1.2726506571333673</v>
      </c>
      <c r="AJ1627">
        <f t="shared" si="556"/>
        <v>-1.9192477769216735E-2</v>
      </c>
      <c r="AK1627">
        <f t="shared" si="557"/>
        <v>2.0177893546708442E-3</v>
      </c>
      <c r="AL1627">
        <f t="shared" si="558"/>
        <v>7.400504878085557E-3</v>
      </c>
      <c r="AM1627">
        <f t="shared" si="559"/>
        <v>3.7002693269247286E-3</v>
      </c>
      <c r="AN1627" s="80">
        <f t="shared" si="560"/>
        <v>5.5946847242161011E-3</v>
      </c>
      <c r="AO1627" s="80">
        <f t="shared" si="560"/>
        <v>5.5942288779216968E-3</v>
      </c>
      <c r="AP1627" s="80">
        <f t="shared" si="560"/>
        <v>5.5925569914601313E-3</v>
      </c>
      <c r="AQ1627" s="80">
        <f t="shared" si="560"/>
        <v>5.586425090611761E-3</v>
      </c>
      <c r="AR1627" s="80">
        <f t="shared" si="560"/>
        <v>5.5639354025405052E-3</v>
      </c>
      <c r="AS1627" s="80">
        <f t="shared" si="560"/>
        <v>5.4814510416755884E-3</v>
      </c>
      <c r="AT1627" s="80">
        <f t="shared" si="560"/>
        <v>5.1789273836108747E-3</v>
      </c>
      <c r="AU1627" s="80">
        <f t="shared" si="561"/>
        <v>4.0693807318081809E-3</v>
      </c>
    </row>
    <row r="1628" spans="26:64" x14ac:dyDescent="0.2">
      <c r="Z1628">
        <f t="shared" si="552"/>
        <v>0</v>
      </c>
      <c r="AA1628" s="80">
        <f t="shared" si="553"/>
        <v>3.4471155238050962E-3</v>
      </c>
      <c r="AB1628" s="80">
        <f t="shared" si="564"/>
        <v>-9999</v>
      </c>
      <c r="AC1628" s="80">
        <f t="shared" si="548"/>
        <v>0</v>
      </c>
      <c r="AD1628" s="80">
        <f t="shared" si="562"/>
        <v>-9999</v>
      </c>
      <c r="AE1628" s="80">
        <f t="shared" si="549"/>
        <v>0</v>
      </c>
      <c r="AF1628">
        <f t="shared" si="563"/>
        <v>-9999</v>
      </c>
      <c r="AG1628" s="106"/>
      <c r="AH1628">
        <f t="shared" si="554"/>
        <v>-4.7256811237064993E-4</v>
      </c>
      <c r="AI1628">
        <f t="shared" si="555"/>
        <v>1.2726506571333673</v>
      </c>
      <c r="AJ1628">
        <f t="shared" si="556"/>
        <v>-1.9192477769216735E-2</v>
      </c>
      <c r="AK1628">
        <f t="shared" si="557"/>
        <v>2.0177893546708442E-3</v>
      </c>
      <c r="AL1628">
        <f t="shared" si="558"/>
        <v>7.400504878085557E-3</v>
      </c>
      <c r="AM1628">
        <f t="shared" si="559"/>
        <v>3.7002693269247286E-3</v>
      </c>
      <c r="AN1628" s="80">
        <f t="shared" si="560"/>
        <v>5.5946847242161011E-3</v>
      </c>
      <c r="AO1628" s="80">
        <f t="shared" si="560"/>
        <v>5.5942288779216968E-3</v>
      </c>
      <c r="AP1628" s="80">
        <f t="shared" si="560"/>
        <v>5.5925569914601313E-3</v>
      </c>
      <c r="AQ1628" s="80">
        <f t="shared" si="560"/>
        <v>5.586425090611761E-3</v>
      </c>
      <c r="AR1628" s="80">
        <f t="shared" si="560"/>
        <v>5.5639354025405052E-3</v>
      </c>
      <c r="AS1628" s="80">
        <f t="shared" si="560"/>
        <v>5.4814510416755884E-3</v>
      </c>
      <c r="AT1628" s="80">
        <f t="shared" si="560"/>
        <v>5.1789273836108747E-3</v>
      </c>
      <c r="AU1628" s="80">
        <f t="shared" si="561"/>
        <v>4.0693807318081809E-3</v>
      </c>
      <c r="AV1628" s="80"/>
      <c r="AW1628" s="80"/>
      <c r="AX1628" s="80"/>
      <c r="AY1628" s="80"/>
      <c r="AZ1628" s="80"/>
      <c r="BA1628" s="80"/>
      <c r="BB1628" s="80"/>
      <c r="BC1628" s="80"/>
      <c r="BD1628" s="80"/>
      <c r="BE1628" s="80"/>
      <c r="BF1628" s="80"/>
      <c r="BG1628" s="80"/>
      <c r="BH1628" s="80"/>
      <c r="BI1628" s="80"/>
      <c r="BJ1628" s="80"/>
      <c r="BK1628" s="80"/>
      <c r="BL1628" s="80"/>
    </row>
    <row r="1629" spans="26:64" x14ac:dyDescent="0.2">
      <c r="Z1629">
        <f t="shared" si="552"/>
        <v>0</v>
      </c>
      <c r="AA1629" s="80">
        <f t="shared" si="553"/>
        <v>3.4471155238050962E-3</v>
      </c>
      <c r="AB1629" s="80">
        <f t="shared" si="564"/>
        <v>-9999</v>
      </c>
      <c r="AC1629" s="80">
        <f t="shared" si="548"/>
        <v>0</v>
      </c>
      <c r="AD1629" s="80">
        <f t="shared" si="562"/>
        <v>-9999</v>
      </c>
      <c r="AE1629" s="80">
        <f t="shared" si="549"/>
        <v>0</v>
      </c>
      <c r="AF1629">
        <f t="shared" si="563"/>
        <v>-9999</v>
      </c>
      <c r="AG1629" s="106"/>
      <c r="AH1629">
        <f t="shared" si="554"/>
        <v>-4.7256811237064993E-4</v>
      </c>
      <c r="AI1629">
        <f t="shared" si="555"/>
        <v>1.2726506571333673</v>
      </c>
      <c r="AJ1629">
        <f t="shared" si="556"/>
        <v>-1.9192477769216735E-2</v>
      </c>
      <c r="AK1629">
        <f t="shared" si="557"/>
        <v>2.0177893546708442E-3</v>
      </c>
      <c r="AL1629">
        <f t="shared" si="558"/>
        <v>7.400504878085557E-3</v>
      </c>
      <c r="AM1629">
        <f t="shared" si="559"/>
        <v>3.7002693269247286E-3</v>
      </c>
      <c r="AN1629" s="80">
        <f t="shared" si="560"/>
        <v>5.5946847242161011E-3</v>
      </c>
      <c r="AO1629" s="80">
        <f t="shared" si="560"/>
        <v>5.5942288779216968E-3</v>
      </c>
      <c r="AP1629" s="80">
        <f t="shared" si="560"/>
        <v>5.5925569914601313E-3</v>
      </c>
      <c r="AQ1629" s="80">
        <f t="shared" si="560"/>
        <v>5.586425090611761E-3</v>
      </c>
      <c r="AR1629" s="80">
        <f t="shared" si="560"/>
        <v>5.5639354025405052E-3</v>
      </c>
      <c r="AS1629" s="80">
        <f t="shared" si="560"/>
        <v>5.4814510416755884E-3</v>
      </c>
      <c r="AT1629" s="80">
        <f t="shared" si="560"/>
        <v>5.1789273836108747E-3</v>
      </c>
      <c r="AU1629" s="80">
        <f t="shared" si="561"/>
        <v>4.0693807318081809E-3</v>
      </c>
    </row>
    <row r="1630" spans="26:64" x14ac:dyDescent="0.2">
      <c r="Z1630">
        <f t="shared" si="552"/>
        <v>0</v>
      </c>
      <c r="AA1630" s="80">
        <f t="shared" si="553"/>
        <v>3.4471155238050962E-3</v>
      </c>
      <c r="AB1630" s="80">
        <f t="shared" si="564"/>
        <v>-9999</v>
      </c>
      <c r="AC1630" s="80">
        <f t="shared" si="548"/>
        <v>0</v>
      </c>
      <c r="AD1630" s="80">
        <f t="shared" si="562"/>
        <v>-9999</v>
      </c>
      <c r="AE1630" s="80">
        <f t="shared" si="549"/>
        <v>0</v>
      </c>
      <c r="AF1630">
        <f t="shared" si="563"/>
        <v>-9999</v>
      </c>
      <c r="AG1630" s="106"/>
      <c r="AH1630">
        <f t="shared" si="554"/>
        <v>-4.7256811237064993E-4</v>
      </c>
      <c r="AI1630">
        <f t="shared" si="555"/>
        <v>1.2726506571333673</v>
      </c>
      <c r="AJ1630">
        <f t="shared" si="556"/>
        <v>-1.9192477769216735E-2</v>
      </c>
      <c r="AK1630">
        <f t="shared" si="557"/>
        <v>2.0177893546708442E-3</v>
      </c>
      <c r="AL1630">
        <f t="shared" si="558"/>
        <v>7.400504878085557E-3</v>
      </c>
      <c r="AM1630">
        <f t="shared" si="559"/>
        <v>3.7002693269247286E-3</v>
      </c>
      <c r="AN1630" s="80">
        <f t="shared" si="560"/>
        <v>5.5946847242161011E-3</v>
      </c>
      <c r="AO1630" s="80">
        <f t="shared" si="560"/>
        <v>5.5942288779216968E-3</v>
      </c>
      <c r="AP1630" s="80">
        <f t="shared" si="560"/>
        <v>5.5925569914601313E-3</v>
      </c>
      <c r="AQ1630" s="80">
        <f t="shared" si="560"/>
        <v>5.586425090611761E-3</v>
      </c>
      <c r="AR1630" s="80">
        <f t="shared" si="560"/>
        <v>5.5639354025405052E-3</v>
      </c>
      <c r="AS1630" s="80">
        <f t="shared" si="560"/>
        <v>5.4814510416755884E-3</v>
      </c>
      <c r="AT1630" s="80">
        <f t="shared" si="560"/>
        <v>5.1789273836108747E-3</v>
      </c>
      <c r="AU1630" s="80">
        <f t="shared" si="561"/>
        <v>4.0693807318081809E-3</v>
      </c>
    </row>
    <row r="1631" spans="26:64" x14ac:dyDescent="0.2">
      <c r="Z1631">
        <f t="shared" si="552"/>
        <v>0</v>
      </c>
      <c r="AA1631" s="80">
        <f t="shared" si="553"/>
        <v>3.4471155238050962E-3</v>
      </c>
      <c r="AB1631" s="80">
        <f t="shared" si="564"/>
        <v>-9999</v>
      </c>
      <c r="AC1631" s="80">
        <f t="shared" si="548"/>
        <v>0</v>
      </c>
      <c r="AD1631" s="80">
        <f t="shared" si="562"/>
        <v>-9999</v>
      </c>
      <c r="AE1631" s="80">
        <f t="shared" si="549"/>
        <v>0</v>
      </c>
      <c r="AF1631">
        <f t="shared" si="563"/>
        <v>-9999</v>
      </c>
      <c r="AG1631" s="106"/>
      <c r="AH1631">
        <f t="shared" si="554"/>
        <v>-4.7256811237064993E-4</v>
      </c>
      <c r="AI1631">
        <f t="shared" si="555"/>
        <v>1.2726506571333673</v>
      </c>
      <c r="AJ1631">
        <f t="shared" si="556"/>
        <v>-1.9192477769216735E-2</v>
      </c>
      <c r="AK1631">
        <f t="shared" si="557"/>
        <v>2.0177893546708442E-3</v>
      </c>
      <c r="AL1631">
        <f t="shared" si="558"/>
        <v>7.400504878085557E-3</v>
      </c>
      <c r="AM1631">
        <f t="shared" si="559"/>
        <v>3.7002693269247286E-3</v>
      </c>
      <c r="AN1631" s="80">
        <f t="shared" si="560"/>
        <v>5.5946847242161011E-3</v>
      </c>
      <c r="AO1631" s="80">
        <f t="shared" si="560"/>
        <v>5.5942288779216968E-3</v>
      </c>
      <c r="AP1631" s="80">
        <f t="shared" si="560"/>
        <v>5.5925569914601313E-3</v>
      </c>
      <c r="AQ1631" s="80">
        <f t="shared" si="560"/>
        <v>5.586425090611761E-3</v>
      </c>
      <c r="AR1631" s="80">
        <f t="shared" si="560"/>
        <v>5.5639354025405052E-3</v>
      </c>
      <c r="AS1631" s="80">
        <f t="shared" si="560"/>
        <v>5.4814510416755884E-3</v>
      </c>
      <c r="AT1631" s="80">
        <f t="shared" si="560"/>
        <v>5.1789273836108747E-3</v>
      </c>
      <c r="AU1631" s="80">
        <f t="shared" si="561"/>
        <v>4.0693807318081809E-3</v>
      </c>
    </row>
    <row r="1632" spans="26:64" x14ac:dyDescent="0.2">
      <c r="Z1632">
        <f t="shared" si="552"/>
        <v>0</v>
      </c>
      <c r="AA1632" s="80">
        <f t="shared" si="553"/>
        <v>3.4471155238050962E-3</v>
      </c>
      <c r="AB1632" s="80">
        <f t="shared" si="564"/>
        <v>-9999</v>
      </c>
      <c r="AC1632" s="80">
        <f t="shared" si="548"/>
        <v>0</v>
      </c>
      <c r="AD1632" s="80">
        <f t="shared" si="562"/>
        <v>-9999</v>
      </c>
      <c r="AE1632" s="80">
        <f t="shared" si="549"/>
        <v>0</v>
      </c>
      <c r="AF1632">
        <f t="shared" si="563"/>
        <v>-9999</v>
      </c>
      <c r="AG1632" s="106"/>
      <c r="AH1632">
        <f t="shared" si="554"/>
        <v>-4.7256811237064993E-4</v>
      </c>
      <c r="AI1632">
        <f t="shared" si="555"/>
        <v>1.2726506571333673</v>
      </c>
      <c r="AJ1632">
        <f t="shared" si="556"/>
        <v>-1.9192477769216735E-2</v>
      </c>
      <c r="AK1632">
        <f t="shared" si="557"/>
        <v>2.0177893546708442E-3</v>
      </c>
      <c r="AL1632">
        <f t="shared" si="558"/>
        <v>7.400504878085557E-3</v>
      </c>
      <c r="AM1632">
        <f t="shared" si="559"/>
        <v>3.7002693269247286E-3</v>
      </c>
      <c r="AN1632" s="80">
        <f t="shared" si="560"/>
        <v>5.5946847242161011E-3</v>
      </c>
      <c r="AO1632" s="80">
        <f t="shared" si="560"/>
        <v>5.5942288779216968E-3</v>
      </c>
      <c r="AP1632" s="80">
        <f t="shared" si="560"/>
        <v>5.5925569914601313E-3</v>
      </c>
      <c r="AQ1632" s="80">
        <f t="shared" si="560"/>
        <v>5.586425090611761E-3</v>
      </c>
      <c r="AR1632" s="80">
        <f t="shared" si="560"/>
        <v>5.5639354025405052E-3</v>
      </c>
      <c r="AS1632" s="80">
        <f t="shared" si="560"/>
        <v>5.4814510416755884E-3</v>
      </c>
      <c r="AT1632" s="80">
        <f t="shared" si="560"/>
        <v>5.1789273836108747E-3</v>
      </c>
      <c r="AU1632" s="80">
        <f t="shared" si="561"/>
        <v>4.0693807318081809E-3</v>
      </c>
    </row>
    <row r="1633" spans="26:64" x14ac:dyDescent="0.2">
      <c r="Z1633">
        <f t="shared" si="552"/>
        <v>0</v>
      </c>
      <c r="AA1633" s="80">
        <f t="shared" si="553"/>
        <v>3.4471155238050962E-3</v>
      </c>
      <c r="AB1633" s="80">
        <f t="shared" si="564"/>
        <v>-9999</v>
      </c>
      <c r="AC1633" s="80">
        <f t="shared" si="548"/>
        <v>0</v>
      </c>
      <c r="AD1633" s="80">
        <f t="shared" si="562"/>
        <v>-9999</v>
      </c>
      <c r="AE1633" s="80">
        <f t="shared" si="549"/>
        <v>0</v>
      </c>
      <c r="AF1633">
        <f t="shared" si="563"/>
        <v>-9999</v>
      </c>
      <c r="AG1633" s="106"/>
      <c r="AH1633">
        <f t="shared" si="554"/>
        <v>-4.7256811237064993E-4</v>
      </c>
      <c r="AI1633">
        <f t="shared" si="555"/>
        <v>1.2726506571333673</v>
      </c>
      <c r="AJ1633">
        <f t="shared" si="556"/>
        <v>-1.9192477769216735E-2</v>
      </c>
      <c r="AK1633">
        <f t="shared" si="557"/>
        <v>2.0177893546708442E-3</v>
      </c>
      <c r="AL1633">
        <f t="shared" si="558"/>
        <v>7.400504878085557E-3</v>
      </c>
      <c r="AM1633">
        <f t="shared" si="559"/>
        <v>3.7002693269247286E-3</v>
      </c>
      <c r="AN1633" s="80">
        <f t="shared" ref="AN1633:AT1648" si="565">$AU1633+$AB$7*SIN(AO1633)</f>
        <v>5.5946847242161011E-3</v>
      </c>
      <c r="AO1633" s="80">
        <f t="shared" si="565"/>
        <v>5.5942288779216968E-3</v>
      </c>
      <c r="AP1633" s="80">
        <f t="shared" si="565"/>
        <v>5.5925569914601313E-3</v>
      </c>
      <c r="AQ1633" s="80">
        <f t="shared" si="565"/>
        <v>5.586425090611761E-3</v>
      </c>
      <c r="AR1633" s="80">
        <f t="shared" si="565"/>
        <v>5.5639354025405052E-3</v>
      </c>
      <c r="AS1633" s="80">
        <f t="shared" si="565"/>
        <v>5.4814510416755884E-3</v>
      </c>
      <c r="AT1633" s="80">
        <f t="shared" si="565"/>
        <v>5.1789273836108747E-3</v>
      </c>
      <c r="AU1633" s="80">
        <f t="shared" si="561"/>
        <v>4.0693807318081809E-3</v>
      </c>
    </row>
    <row r="1634" spans="26:64" x14ac:dyDescent="0.2">
      <c r="Z1634">
        <f t="shared" si="552"/>
        <v>0</v>
      </c>
      <c r="AA1634" s="80">
        <f t="shared" si="553"/>
        <v>3.4471155238050962E-3</v>
      </c>
      <c r="AB1634" s="80">
        <f t="shared" si="564"/>
        <v>-9999</v>
      </c>
      <c r="AC1634" s="80">
        <f t="shared" si="548"/>
        <v>0</v>
      </c>
      <c r="AD1634" s="80">
        <f t="shared" si="562"/>
        <v>-9999</v>
      </c>
      <c r="AE1634" s="80">
        <f t="shared" si="549"/>
        <v>0</v>
      </c>
      <c r="AF1634">
        <f t="shared" si="563"/>
        <v>-9999</v>
      </c>
      <c r="AG1634" s="106"/>
      <c r="AH1634">
        <f t="shared" si="554"/>
        <v>-4.7256811237064993E-4</v>
      </c>
      <c r="AI1634">
        <f t="shared" si="555"/>
        <v>1.2726506571333673</v>
      </c>
      <c r="AJ1634">
        <f t="shared" si="556"/>
        <v>-1.9192477769216735E-2</v>
      </c>
      <c r="AK1634">
        <f t="shared" si="557"/>
        <v>2.0177893546708442E-3</v>
      </c>
      <c r="AL1634">
        <f t="shared" si="558"/>
        <v>7.400504878085557E-3</v>
      </c>
      <c r="AM1634">
        <f t="shared" si="559"/>
        <v>3.7002693269247286E-3</v>
      </c>
      <c r="AN1634" s="80">
        <f t="shared" si="565"/>
        <v>5.5946847242161011E-3</v>
      </c>
      <c r="AO1634" s="80">
        <f t="shared" si="565"/>
        <v>5.5942288779216968E-3</v>
      </c>
      <c r="AP1634" s="80">
        <f t="shared" si="565"/>
        <v>5.5925569914601313E-3</v>
      </c>
      <c r="AQ1634" s="80">
        <f t="shared" si="565"/>
        <v>5.586425090611761E-3</v>
      </c>
      <c r="AR1634" s="80">
        <f t="shared" si="565"/>
        <v>5.5639354025405052E-3</v>
      </c>
      <c r="AS1634" s="80">
        <f t="shared" si="565"/>
        <v>5.4814510416755884E-3</v>
      </c>
      <c r="AT1634" s="80">
        <f t="shared" si="565"/>
        <v>5.1789273836108747E-3</v>
      </c>
      <c r="AU1634" s="80">
        <f t="shared" si="561"/>
        <v>4.0693807318081809E-3</v>
      </c>
      <c r="AV1634" s="80"/>
      <c r="AX1634" s="80"/>
    </row>
    <row r="1635" spans="26:64" x14ac:dyDescent="0.2">
      <c r="Z1635">
        <f t="shared" si="552"/>
        <v>0</v>
      </c>
      <c r="AA1635" s="80">
        <f t="shared" si="553"/>
        <v>3.4471155238050962E-3</v>
      </c>
      <c r="AB1635" s="80">
        <f t="shared" si="564"/>
        <v>-9999</v>
      </c>
      <c r="AC1635" s="80">
        <f t="shared" ref="AC1635:AC1698" si="566">+G1635-P1635</f>
        <v>0</v>
      </c>
      <c r="AD1635" s="80">
        <f t="shared" si="562"/>
        <v>-9999</v>
      </c>
      <c r="AE1635" s="80">
        <f t="shared" ref="AE1635:AE1698" si="567">+(G1635-AA1635)^2*S1635</f>
        <v>0</v>
      </c>
      <c r="AF1635">
        <f t="shared" si="563"/>
        <v>-9999</v>
      </c>
      <c r="AG1635" s="106"/>
      <c r="AH1635">
        <f t="shared" si="554"/>
        <v>-4.7256811237064993E-4</v>
      </c>
      <c r="AI1635">
        <f t="shared" si="555"/>
        <v>1.2726506571333673</v>
      </c>
      <c r="AJ1635">
        <f t="shared" si="556"/>
        <v>-1.9192477769216735E-2</v>
      </c>
      <c r="AK1635">
        <f t="shared" si="557"/>
        <v>2.0177893546708442E-3</v>
      </c>
      <c r="AL1635">
        <f t="shared" si="558"/>
        <v>7.400504878085557E-3</v>
      </c>
      <c r="AM1635">
        <f t="shared" si="559"/>
        <v>3.7002693269247286E-3</v>
      </c>
      <c r="AN1635" s="80">
        <f t="shared" si="565"/>
        <v>5.5946847242161011E-3</v>
      </c>
      <c r="AO1635" s="80">
        <f t="shared" si="565"/>
        <v>5.5942288779216968E-3</v>
      </c>
      <c r="AP1635" s="80">
        <f t="shared" si="565"/>
        <v>5.5925569914601313E-3</v>
      </c>
      <c r="AQ1635" s="80">
        <f t="shared" si="565"/>
        <v>5.586425090611761E-3</v>
      </c>
      <c r="AR1635" s="80">
        <f t="shared" si="565"/>
        <v>5.5639354025405052E-3</v>
      </c>
      <c r="AS1635" s="80">
        <f t="shared" si="565"/>
        <v>5.4814510416755884E-3</v>
      </c>
      <c r="AT1635" s="80">
        <f t="shared" si="565"/>
        <v>5.1789273836108747E-3</v>
      </c>
      <c r="AU1635" s="80">
        <f t="shared" si="561"/>
        <v>4.0693807318081809E-3</v>
      </c>
      <c r="AV1635" s="80"/>
      <c r="AX1635" s="80"/>
    </row>
    <row r="1636" spans="26:64" x14ac:dyDescent="0.2">
      <c r="Z1636">
        <f t="shared" si="552"/>
        <v>0</v>
      </c>
      <c r="AA1636" s="80">
        <f t="shared" si="553"/>
        <v>3.4471155238050962E-3</v>
      </c>
      <c r="AB1636" s="80">
        <f t="shared" si="564"/>
        <v>-9999</v>
      </c>
      <c r="AC1636" s="80">
        <f t="shared" si="566"/>
        <v>0</v>
      </c>
      <c r="AD1636" s="80">
        <f t="shared" si="562"/>
        <v>-9999</v>
      </c>
      <c r="AE1636" s="80">
        <f t="shared" si="567"/>
        <v>0</v>
      </c>
      <c r="AF1636">
        <f t="shared" si="563"/>
        <v>-9999</v>
      </c>
      <c r="AG1636" s="106"/>
      <c r="AH1636">
        <f t="shared" si="554"/>
        <v>-4.7256811237064993E-4</v>
      </c>
      <c r="AI1636">
        <f t="shared" si="555"/>
        <v>1.2726506571333673</v>
      </c>
      <c r="AJ1636">
        <f t="shared" si="556"/>
        <v>-1.9192477769216735E-2</v>
      </c>
      <c r="AK1636">
        <f t="shared" si="557"/>
        <v>2.0177893546708442E-3</v>
      </c>
      <c r="AL1636">
        <f t="shared" si="558"/>
        <v>7.400504878085557E-3</v>
      </c>
      <c r="AM1636">
        <f t="shared" si="559"/>
        <v>3.7002693269247286E-3</v>
      </c>
      <c r="AN1636" s="80">
        <f t="shared" si="565"/>
        <v>5.5946847242161011E-3</v>
      </c>
      <c r="AO1636" s="80">
        <f t="shared" si="565"/>
        <v>5.5942288779216968E-3</v>
      </c>
      <c r="AP1636" s="80">
        <f t="shared" si="565"/>
        <v>5.5925569914601313E-3</v>
      </c>
      <c r="AQ1636" s="80">
        <f t="shared" si="565"/>
        <v>5.586425090611761E-3</v>
      </c>
      <c r="AR1636" s="80">
        <f t="shared" si="565"/>
        <v>5.5639354025405052E-3</v>
      </c>
      <c r="AS1636" s="80">
        <f t="shared" si="565"/>
        <v>5.4814510416755884E-3</v>
      </c>
      <c r="AT1636" s="80">
        <f t="shared" si="565"/>
        <v>5.1789273836108747E-3</v>
      </c>
      <c r="AU1636" s="80">
        <f t="shared" si="561"/>
        <v>4.0693807318081809E-3</v>
      </c>
      <c r="AV1636" s="80"/>
      <c r="AW1636" s="80"/>
      <c r="AX1636" s="80"/>
      <c r="AY1636" s="80"/>
      <c r="AZ1636" s="80"/>
      <c r="BA1636" s="80"/>
      <c r="BB1636" s="80"/>
      <c r="BC1636" s="80"/>
      <c r="BD1636" s="80"/>
      <c r="BE1636" s="80"/>
      <c r="BF1636" s="80"/>
      <c r="BG1636" s="80"/>
      <c r="BH1636" s="80"/>
      <c r="BI1636" s="80"/>
      <c r="BJ1636" s="80"/>
      <c r="BK1636" s="80"/>
      <c r="BL1636" s="80"/>
    </row>
    <row r="1637" spans="26:64" x14ac:dyDescent="0.2">
      <c r="Z1637">
        <f t="shared" si="552"/>
        <v>0</v>
      </c>
      <c r="AA1637" s="80">
        <f t="shared" si="553"/>
        <v>3.4471155238050962E-3</v>
      </c>
      <c r="AB1637" s="80">
        <f t="shared" si="564"/>
        <v>-9999</v>
      </c>
      <c r="AC1637" s="80">
        <f t="shared" si="566"/>
        <v>0</v>
      </c>
      <c r="AD1637" s="80">
        <f t="shared" si="562"/>
        <v>-9999</v>
      </c>
      <c r="AE1637" s="80">
        <f t="shared" si="567"/>
        <v>0</v>
      </c>
      <c r="AF1637">
        <f t="shared" si="563"/>
        <v>-9999</v>
      </c>
      <c r="AG1637" s="106"/>
      <c r="AH1637">
        <f t="shared" si="554"/>
        <v>-4.7256811237064993E-4</v>
      </c>
      <c r="AI1637">
        <f t="shared" si="555"/>
        <v>1.2726506571333673</v>
      </c>
      <c r="AJ1637">
        <f t="shared" si="556"/>
        <v>-1.9192477769216735E-2</v>
      </c>
      <c r="AK1637">
        <f t="shared" si="557"/>
        <v>2.0177893546708442E-3</v>
      </c>
      <c r="AL1637">
        <f t="shared" si="558"/>
        <v>7.400504878085557E-3</v>
      </c>
      <c r="AM1637">
        <f t="shared" si="559"/>
        <v>3.7002693269247286E-3</v>
      </c>
      <c r="AN1637" s="80">
        <f t="shared" si="565"/>
        <v>5.5946847242161011E-3</v>
      </c>
      <c r="AO1637" s="80">
        <f t="shared" si="565"/>
        <v>5.5942288779216968E-3</v>
      </c>
      <c r="AP1637" s="80">
        <f t="shared" si="565"/>
        <v>5.5925569914601313E-3</v>
      </c>
      <c r="AQ1637" s="80">
        <f t="shared" si="565"/>
        <v>5.586425090611761E-3</v>
      </c>
      <c r="AR1637" s="80">
        <f t="shared" si="565"/>
        <v>5.5639354025405052E-3</v>
      </c>
      <c r="AS1637" s="80">
        <f t="shared" si="565"/>
        <v>5.4814510416755884E-3</v>
      </c>
      <c r="AT1637" s="80">
        <f t="shared" si="565"/>
        <v>5.1789273836108747E-3</v>
      </c>
      <c r="AU1637" s="80">
        <f t="shared" si="561"/>
        <v>4.0693807318081809E-3</v>
      </c>
    </row>
    <row r="1638" spans="26:64" x14ac:dyDescent="0.2">
      <c r="Z1638">
        <f t="shared" si="552"/>
        <v>0</v>
      </c>
      <c r="AA1638" s="80">
        <f t="shared" si="553"/>
        <v>3.4471155238050962E-3</v>
      </c>
      <c r="AB1638" s="80">
        <f t="shared" si="564"/>
        <v>-9999</v>
      </c>
      <c r="AC1638" s="80">
        <f t="shared" si="566"/>
        <v>0</v>
      </c>
      <c r="AD1638" s="80">
        <f t="shared" si="562"/>
        <v>-9999</v>
      </c>
      <c r="AE1638" s="80">
        <f t="shared" si="567"/>
        <v>0</v>
      </c>
      <c r="AF1638">
        <f t="shared" si="563"/>
        <v>-9999</v>
      </c>
      <c r="AG1638" s="106"/>
      <c r="AH1638">
        <f t="shared" si="554"/>
        <v>-4.7256811237064993E-4</v>
      </c>
      <c r="AI1638">
        <f t="shared" si="555"/>
        <v>1.2726506571333673</v>
      </c>
      <c r="AJ1638">
        <f t="shared" si="556"/>
        <v>-1.9192477769216735E-2</v>
      </c>
      <c r="AK1638">
        <f t="shared" si="557"/>
        <v>2.0177893546708442E-3</v>
      </c>
      <c r="AL1638">
        <f t="shared" si="558"/>
        <v>7.400504878085557E-3</v>
      </c>
      <c r="AM1638">
        <f t="shared" si="559"/>
        <v>3.7002693269247286E-3</v>
      </c>
      <c r="AN1638" s="80">
        <f t="shared" si="565"/>
        <v>5.5946847242161011E-3</v>
      </c>
      <c r="AO1638" s="80">
        <f t="shared" si="565"/>
        <v>5.5942288779216968E-3</v>
      </c>
      <c r="AP1638" s="80">
        <f t="shared" si="565"/>
        <v>5.5925569914601313E-3</v>
      </c>
      <c r="AQ1638" s="80">
        <f t="shared" si="565"/>
        <v>5.586425090611761E-3</v>
      </c>
      <c r="AR1638" s="80">
        <f t="shared" si="565"/>
        <v>5.5639354025405052E-3</v>
      </c>
      <c r="AS1638" s="80">
        <f t="shared" si="565"/>
        <v>5.4814510416755884E-3</v>
      </c>
      <c r="AT1638" s="80">
        <f t="shared" si="565"/>
        <v>5.1789273836108747E-3</v>
      </c>
      <c r="AU1638" s="80">
        <f t="shared" si="561"/>
        <v>4.0693807318081809E-3</v>
      </c>
      <c r="AV1638" s="80"/>
      <c r="AX1638" s="80"/>
      <c r="AY1638" s="80"/>
      <c r="AZ1638" s="80"/>
      <c r="BA1638" s="80"/>
      <c r="BB1638" s="80"/>
      <c r="BC1638" s="80"/>
      <c r="BD1638" s="80"/>
      <c r="BE1638" s="80"/>
      <c r="BF1638" s="80"/>
      <c r="BG1638" s="80"/>
      <c r="BH1638" s="80"/>
      <c r="BI1638" s="80"/>
      <c r="BJ1638" s="80"/>
      <c r="BK1638" s="80"/>
      <c r="BL1638" s="80"/>
    </row>
    <row r="1639" spans="26:64" x14ac:dyDescent="0.2">
      <c r="Z1639">
        <f t="shared" si="552"/>
        <v>0</v>
      </c>
      <c r="AA1639" s="80">
        <f t="shared" si="553"/>
        <v>3.4471155238050962E-3</v>
      </c>
      <c r="AB1639" s="80">
        <f t="shared" si="564"/>
        <v>-9999</v>
      </c>
      <c r="AC1639" s="80">
        <f t="shared" si="566"/>
        <v>0</v>
      </c>
      <c r="AD1639" s="80">
        <f t="shared" si="562"/>
        <v>-9999</v>
      </c>
      <c r="AE1639" s="80">
        <f t="shared" si="567"/>
        <v>0</v>
      </c>
      <c r="AF1639">
        <f t="shared" si="563"/>
        <v>-9999</v>
      </c>
      <c r="AG1639" s="106"/>
      <c r="AH1639">
        <f t="shared" si="554"/>
        <v>-4.7256811237064993E-4</v>
      </c>
      <c r="AI1639">
        <f t="shared" si="555"/>
        <v>1.2726506571333673</v>
      </c>
      <c r="AJ1639">
        <f t="shared" si="556"/>
        <v>-1.9192477769216735E-2</v>
      </c>
      <c r="AK1639">
        <f t="shared" si="557"/>
        <v>2.0177893546708442E-3</v>
      </c>
      <c r="AL1639">
        <f t="shared" si="558"/>
        <v>7.400504878085557E-3</v>
      </c>
      <c r="AM1639">
        <f t="shared" si="559"/>
        <v>3.7002693269247286E-3</v>
      </c>
      <c r="AN1639" s="80">
        <f t="shared" si="565"/>
        <v>5.5946847242161011E-3</v>
      </c>
      <c r="AO1639" s="80">
        <f t="shared" si="565"/>
        <v>5.5942288779216968E-3</v>
      </c>
      <c r="AP1639" s="80">
        <f t="shared" si="565"/>
        <v>5.5925569914601313E-3</v>
      </c>
      <c r="AQ1639" s="80">
        <f t="shared" si="565"/>
        <v>5.586425090611761E-3</v>
      </c>
      <c r="AR1639" s="80">
        <f t="shared" si="565"/>
        <v>5.5639354025405052E-3</v>
      </c>
      <c r="AS1639" s="80">
        <f t="shared" si="565"/>
        <v>5.4814510416755884E-3</v>
      </c>
      <c r="AT1639" s="80">
        <f t="shared" si="565"/>
        <v>5.1789273836108747E-3</v>
      </c>
      <c r="AU1639" s="80">
        <f t="shared" si="561"/>
        <v>4.0693807318081809E-3</v>
      </c>
      <c r="AV1639" s="12"/>
    </row>
    <row r="1640" spans="26:64" x14ac:dyDescent="0.2">
      <c r="Z1640">
        <f t="shared" si="552"/>
        <v>0</v>
      </c>
      <c r="AA1640" s="80">
        <f t="shared" si="553"/>
        <v>3.4471155238050962E-3</v>
      </c>
      <c r="AB1640" s="80">
        <f t="shared" si="564"/>
        <v>-9999</v>
      </c>
      <c r="AC1640" s="80">
        <f t="shared" si="566"/>
        <v>0</v>
      </c>
      <c r="AD1640" s="80">
        <f t="shared" si="562"/>
        <v>-9999</v>
      </c>
      <c r="AE1640" s="80">
        <f t="shared" si="567"/>
        <v>0</v>
      </c>
      <c r="AF1640">
        <f t="shared" si="563"/>
        <v>-9999</v>
      </c>
      <c r="AG1640" s="106"/>
      <c r="AH1640">
        <f t="shared" si="554"/>
        <v>-4.7256811237064993E-4</v>
      </c>
      <c r="AI1640">
        <f t="shared" si="555"/>
        <v>1.2726506571333673</v>
      </c>
      <c r="AJ1640">
        <f t="shared" si="556"/>
        <v>-1.9192477769216735E-2</v>
      </c>
      <c r="AK1640">
        <f t="shared" si="557"/>
        <v>2.0177893546708442E-3</v>
      </c>
      <c r="AL1640">
        <f t="shared" si="558"/>
        <v>7.400504878085557E-3</v>
      </c>
      <c r="AM1640">
        <f t="shared" si="559"/>
        <v>3.7002693269247286E-3</v>
      </c>
      <c r="AN1640" s="80">
        <f t="shared" si="565"/>
        <v>5.5946847242161011E-3</v>
      </c>
      <c r="AO1640" s="80">
        <f t="shared" si="565"/>
        <v>5.5942288779216968E-3</v>
      </c>
      <c r="AP1640" s="80">
        <f t="shared" si="565"/>
        <v>5.5925569914601313E-3</v>
      </c>
      <c r="AQ1640" s="80">
        <f t="shared" si="565"/>
        <v>5.586425090611761E-3</v>
      </c>
      <c r="AR1640" s="80">
        <f t="shared" si="565"/>
        <v>5.5639354025405052E-3</v>
      </c>
      <c r="AS1640" s="80">
        <f t="shared" si="565"/>
        <v>5.4814510416755884E-3</v>
      </c>
      <c r="AT1640" s="80">
        <f t="shared" si="565"/>
        <v>5.1789273836108747E-3</v>
      </c>
      <c r="AU1640" s="80">
        <f t="shared" si="561"/>
        <v>4.0693807318081809E-3</v>
      </c>
      <c r="AV1640" s="80"/>
    </row>
    <row r="1641" spans="26:64" x14ac:dyDescent="0.2">
      <c r="Z1641">
        <f t="shared" si="552"/>
        <v>0</v>
      </c>
      <c r="AA1641" s="80">
        <f t="shared" si="553"/>
        <v>3.4471155238050962E-3</v>
      </c>
      <c r="AB1641" s="80">
        <f t="shared" si="564"/>
        <v>-9999</v>
      </c>
      <c r="AC1641" s="80">
        <f t="shared" si="566"/>
        <v>0</v>
      </c>
      <c r="AD1641" s="80">
        <f t="shared" si="562"/>
        <v>-9999</v>
      </c>
      <c r="AE1641" s="80">
        <f t="shared" si="567"/>
        <v>0</v>
      </c>
      <c r="AF1641">
        <f t="shared" si="563"/>
        <v>-9999</v>
      </c>
      <c r="AG1641" s="106"/>
      <c r="AH1641">
        <f t="shared" si="554"/>
        <v>-4.7256811237064993E-4</v>
      </c>
      <c r="AI1641">
        <f t="shared" si="555"/>
        <v>1.2726506571333673</v>
      </c>
      <c r="AJ1641">
        <f t="shared" si="556"/>
        <v>-1.9192477769216735E-2</v>
      </c>
      <c r="AK1641">
        <f t="shared" si="557"/>
        <v>2.0177893546708442E-3</v>
      </c>
      <c r="AL1641">
        <f t="shared" si="558"/>
        <v>7.400504878085557E-3</v>
      </c>
      <c r="AM1641">
        <f t="shared" si="559"/>
        <v>3.7002693269247286E-3</v>
      </c>
      <c r="AN1641" s="80">
        <f t="shared" si="565"/>
        <v>5.5946847242161011E-3</v>
      </c>
      <c r="AO1641" s="80">
        <f t="shared" si="565"/>
        <v>5.5942288779216968E-3</v>
      </c>
      <c r="AP1641" s="80">
        <f t="shared" si="565"/>
        <v>5.5925569914601313E-3</v>
      </c>
      <c r="AQ1641" s="80">
        <f t="shared" si="565"/>
        <v>5.586425090611761E-3</v>
      </c>
      <c r="AR1641" s="80">
        <f t="shared" si="565"/>
        <v>5.5639354025405052E-3</v>
      </c>
      <c r="AS1641" s="80">
        <f t="shared" si="565"/>
        <v>5.4814510416755884E-3</v>
      </c>
      <c r="AT1641" s="80">
        <f t="shared" si="565"/>
        <v>5.1789273836108747E-3</v>
      </c>
      <c r="AU1641" s="80">
        <f t="shared" si="561"/>
        <v>4.0693807318081809E-3</v>
      </c>
      <c r="AV1641" s="80"/>
      <c r="AX1641" s="80"/>
      <c r="AY1641" s="80"/>
      <c r="AZ1641" s="80"/>
      <c r="BA1641" s="80"/>
      <c r="BB1641" s="80"/>
      <c r="BC1641" s="80"/>
      <c r="BD1641" s="80"/>
      <c r="BE1641" s="80"/>
      <c r="BF1641" s="80"/>
      <c r="BG1641" s="80"/>
      <c r="BH1641" s="80"/>
      <c r="BI1641" s="80"/>
      <c r="BJ1641" s="80"/>
      <c r="BK1641" s="80"/>
      <c r="BL1641" s="80"/>
    </row>
    <row r="1642" spans="26:64" x14ac:dyDescent="0.2">
      <c r="Z1642">
        <f t="shared" si="552"/>
        <v>0</v>
      </c>
      <c r="AA1642" s="80">
        <f t="shared" si="553"/>
        <v>3.4471155238050962E-3</v>
      </c>
      <c r="AB1642" s="80">
        <f t="shared" si="564"/>
        <v>-9999</v>
      </c>
      <c r="AC1642" s="80">
        <f t="shared" si="566"/>
        <v>0</v>
      </c>
      <c r="AD1642" s="80">
        <f t="shared" si="562"/>
        <v>-9999</v>
      </c>
      <c r="AE1642" s="80">
        <f t="shared" si="567"/>
        <v>0</v>
      </c>
      <c r="AF1642">
        <f t="shared" si="563"/>
        <v>-9999</v>
      </c>
      <c r="AG1642" s="106"/>
      <c r="AH1642">
        <f t="shared" si="554"/>
        <v>-4.7256811237064993E-4</v>
      </c>
      <c r="AI1642">
        <f t="shared" si="555"/>
        <v>1.2726506571333673</v>
      </c>
      <c r="AJ1642">
        <f t="shared" si="556"/>
        <v>-1.9192477769216735E-2</v>
      </c>
      <c r="AK1642">
        <f t="shared" si="557"/>
        <v>2.0177893546708442E-3</v>
      </c>
      <c r="AL1642">
        <f t="shared" si="558"/>
        <v>7.400504878085557E-3</v>
      </c>
      <c r="AM1642">
        <f t="shared" si="559"/>
        <v>3.7002693269247286E-3</v>
      </c>
      <c r="AN1642" s="80">
        <f t="shared" si="565"/>
        <v>5.5946847242161011E-3</v>
      </c>
      <c r="AO1642" s="80">
        <f t="shared" si="565"/>
        <v>5.5942288779216968E-3</v>
      </c>
      <c r="AP1642" s="80">
        <f t="shared" si="565"/>
        <v>5.5925569914601313E-3</v>
      </c>
      <c r="AQ1642" s="80">
        <f t="shared" si="565"/>
        <v>5.586425090611761E-3</v>
      </c>
      <c r="AR1642" s="80">
        <f t="shared" si="565"/>
        <v>5.5639354025405052E-3</v>
      </c>
      <c r="AS1642" s="80">
        <f t="shared" si="565"/>
        <v>5.4814510416755884E-3</v>
      </c>
      <c r="AT1642" s="80">
        <f t="shared" si="565"/>
        <v>5.1789273836108747E-3</v>
      </c>
      <c r="AU1642" s="80">
        <f t="shared" si="561"/>
        <v>4.0693807318081809E-3</v>
      </c>
      <c r="AV1642" s="80"/>
    </row>
    <row r="1643" spans="26:64" x14ac:dyDescent="0.2">
      <c r="Z1643">
        <f t="shared" si="552"/>
        <v>0</v>
      </c>
      <c r="AA1643" s="80">
        <f t="shared" si="553"/>
        <v>3.4471155238050962E-3</v>
      </c>
      <c r="AB1643" s="80">
        <f t="shared" si="564"/>
        <v>-9999</v>
      </c>
      <c r="AC1643" s="80">
        <f t="shared" si="566"/>
        <v>0</v>
      </c>
      <c r="AD1643" s="80">
        <f t="shared" si="562"/>
        <v>-9999</v>
      </c>
      <c r="AE1643" s="80">
        <f t="shared" si="567"/>
        <v>0</v>
      </c>
      <c r="AF1643">
        <f t="shared" si="563"/>
        <v>-9999</v>
      </c>
      <c r="AG1643" s="106"/>
      <c r="AH1643">
        <f t="shared" si="554"/>
        <v>-4.7256811237064993E-4</v>
      </c>
      <c r="AI1643">
        <f t="shared" si="555"/>
        <v>1.2726506571333673</v>
      </c>
      <c r="AJ1643">
        <f t="shared" si="556"/>
        <v>-1.9192477769216735E-2</v>
      </c>
      <c r="AK1643">
        <f t="shared" si="557"/>
        <v>2.0177893546708442E-3</v>
      </c>
      <c r="AL1643">
        <f t="shared" si="558"/>
        <v>7.400504878085557E-3</v>
      </c>
      <c r="AM1643">
        <f t="shared" si="559"/>
        <v>3.7002693269247286E-3</v>
      </c>
      <c r="AN1643" s="80">
        <f t="shared" si="565"/>
        <v>5.5946847242161011E-3</v>
      </c>
      <c r="AO1643" s="80">
        <f t="shared" si="565"/>
        <v>5.5942288779216968E-3</v>
      </c>
      <c r="AP1643" s="80">
        <f t="shared" si="565"/>
        <v>5.5925569914601313E-3</v>
      </c>
      <c r="AQ1643" s="80">
        <f t="shared" si="565"/>
        <v>5.586425090611761E-3</v>
      </c>
      <c r="AR1643" s="80">
        <f t="shared" si="565"/>
        <v>5.5639354025405052E-3</v>
      </c>
      <c r="AS1643" s="80">
        <f t="shared" si="565"/>
        <v>5.4814510416755884E-3</v>
      </c>
      <c r="AT1643" s="80">
        <f t="shared" si="565"/>
        <v>5.1789273836108747E-3</v>
      </c>
      <c r="AU1643" s="80">
        <f t="shared" si="561"/>
        <v>4.0693807318081809E-3</v>
      </c>
      <c r="AV1643" s="80"/>
    </row>
    <row r="1644" spans="26:64" x14ac:dyDescent="0.2">
      <c r="Z1644">
        <f t="shared" si="552"/>
        <v>0</v>
      </c>
      <c r="AA1644" s="80">
        <f t="shared" si="553"/>
        <v>3.4471155238050962E-3</v>
      </c>
      <c r="AB1644" s="80">
        <f t="shared" si="564"/>
        <v>-9999</v>
      </c>
      <c r="AC1644" s="80">
        <f t="shared" si="566"/>
        <v>0</v>
      </c>
      <c r="AD1644" s="80">
        <f t="shared" si="562"/>
        <v>-9999</v>
      </c>
      <c r="AE1644" s="80">
        <f t="shared" si="567"/>
        <v>0</v>
      </c>
      <c r="AF1644">
        <f t="shared" si="563"/>
        <v>-9999</v>
      </c>
      <c r="AG1644" s="106"/>
      <c r="AH1644">
        <f t="shared" si="554"/>
        <v>-4.7256811237064993E-4</v>
      </c>
      <c r="AI1644">
        <f t="shared" si="555"/>
        <v>1.2726506571333673</v>
      </c>
      <c r="AJ1644">
        <f t="shared" si="556"/>
        <v>-1.9192477769216735E-2</v>
      </c>
      <c r="AK1644">
        <f t="shared" si="557"/>
        <v>2.0177893546708442E-3</v>
      </c>
      <c r="AL1644">
        <f t="shared" si="558"/>
        <v>7.400504878085557E-3</v>
      </c>
      <c r="AM1644">
        <f t="shared" si="559"/>
        <v>3.7002693269247286E-3</v>
      </c>
      <c r="AN1644" s="80">
        <f t="shared" si="565"/>
        <v>5.5946847242161011E-3</v>
      </c>
      <c r="AO1644" s="80">
        <f t="shared" si="565"/>
        <v>5.5942288779216968E-3</v>
      </c>
      <c r="AP1644" s="80">
        <f t="shared" si="565"/>
        <v>5.5925569914601313E-3</v>
      </c>
      <c r="AQ1644" s="80">
        <f t="shared" si="565"/>
        <v>5.586425090611761E-3</v>
      </c>
      <c r="AR1644" s="80">
        <f t="shared" si="565"/>
        <v>5.5639354025405052E-3</v>
      </c>
      <c r="AS1644" s="80">
        <f t="shared" si="565"/>
        <v>5.4814510416755884E-3</v>
      </c>
      <c r="AT1644" s="80">
        <f t="shared" si="565"/>
        <v>5.1789273836108747E-3</v>
      </c>
      <c r="AU1644" s="80">
        <f t="shared" si="561"/>
        <v>4.0693807318081809E-3</v>
      </c>
    </row>
    <row r="1645" spans="26:64" x14ac:dyDescent="0.2">
      <c r="Z1645">
        <f t="shared" si="552"/>
        <v>0</v>
      </c>
      <c r="AA1645" s="80">
        <f t="shared" si="553"/>
        <v>3.4471155238050962E-3</v>
      </c>
      <c r="AB1645" s="80">
        <f t="shared" si="564"/>
        <v>-9999</v>
      </c>
      <c r="AC1645" s="80">
        <f t="shared" si="566"/>
        <v>0</v>
      </c>
      <c r="AD1645" s="80">
        <f t="shared" si="562"/>
        <v>-9999</v>
      </c>
      <c r="AE1645" s="80">
        <f t="shared" si="567"/>
        <v>0</v>
      </c>
      <c r="AF1645">
        <f t="shared" si="563"/>
        <v>-9999</v>
      </c>
      <c r="AG1645" s="106"/>
      <c r="AH1645">
        <f t="shared" si="554"/>
        <v>-4.7256811237064993E-4</v>
      </c>
      <c r="AI1645">
        <f t="shared" si="555"/>
        <v>1.2726506571333673</v>
      </c>
      <c r="AJ1645">
        <f t="shared" si="556"/>
        <v>-1.9192477769216735E-2</v>
      </c>
      <c r="AK1645">
        <f t="shared" si="557"/>
        <v>2.0177893546708442E-3</v>
      </c>
      <c r="AL1645">
        <f t="shared" si="558"/>
        <v>7.400504878085557E-3</v>
      </c>
      <c r="AM1645">
        <f t="shared" si="559"/>
        <v>3.7002693269247286E-3</v>
      </c>
      <c r="AN1645" s="80">
        <f t="shared" si="565"/>
        <v>5.5946847242161011E-3</v>
      </c>
      <c r="AO1645" s="80">
        <f t="shared" si="565"/>
        <v>5.5942288779216968E-3</v>
      </c>
      <c r="AP1645" s="80">
        <f t="shared" si="565"/>
        <v>5.5925569914601313E-3</v>
      </c>
      <c r="AQ1645" s="80">
        <f t="shared" si="565"/>
        <v>5.586425090611761E-3</v>
      </c>
      <c r="AR1645" s="80">
        <f t="shared" si="565"/>
        <v>5.5639354025405052E-3</v>
      </c>
      <c r="AS1645" s="80">
        <f t="shared" si="565"/>
        <v>5.4814510416755884E-3</v>
      </c>
      <c r="AT1645" s="80">
        <f t="shared" si="565"/>
        <v>5.1789273836108747E-3</v>
      </c>
      <c r="AU1645" s="80">
        <f t="shared" si="561"/>
        <v>4.0693807318081809E-3</v>
      </c>
    </row>
    <row r="1646" spans="26:64" x14ac:dyDescent="0.2">
      <c r="Z1646">
        <f t="shared" si="552"/>
        <v>0</v>
      </c>
      <c r="AA1646" s="80">
        <f t="shared" si="553"/>
        <v>3.4471155238050962E-3</v>
      </c>
      <c r="AB1646" s="80">
        <f t="shared" si="564"/>
        <v>-9999</v>
      </c>
      <c r="AC1646" s="80">
        <f t="shared" si="566"/>
        <v>0</v>
      </c>
      <c r="AD1646" s="80">
        <f t="shared" si="562"/>
        <v>-9999</v>
      </c>
      <c r="AE1646" s="80">
        <f t="shared" si="567"/>
        <v>0</v>
      </c>
      <c r="AF1646">
        <f t="shared" si="563"/>
        <v>-9999</v>
      </c>
      <c r="AG1646" s="106"/>
      <c r="AH1646">
        <f t="shared" si="554"/>
        <v>-4.7256811237064993E-4</v>
      </c>
      <c r="AI1646">
        <f t="shared" si="555"/>
        <v>1.2726506571333673</v>
      </c>
      <c r="AJ1646">
        <f t="shared" si="556"/>
        <v>-1.9192477769216735E-2</v>
      </c>
      <c r="AK1646">
        <f t="shared" si="557"/>
        <v>2.0177893546708442E-3</v>
      </c>
      <c r="AL1646">
        <f t="shared" si="558"/>
        <v>7.400504878085557E-3</v>
      </c>
      <c r="AM1646">
        <f t="shared" si="559"/>
        <v>3.7002693269247286E-3</v>
      </c>
      <c r="AN1646" s="80">
        <f t="shared" si="565"/>
        <v>5.5946847242161011E-3</v>
      </c>
      <c r="AO1646" s="80">
        <f t="shared" si="565"/>
        <v>5.5942288779216968E-3</v>
      </c>
      <c r="AP1646" s="80">
        <f t="shared" si="565"/>
        <v>5.5925569914601313E-3</v>
      </c>
      <c r="AQ1646" s="80">
        <f t="shared" si="565"/>
        <v>5.586425090611761E-3</v>
      </c>
      <c r="AR1646" s="80">
        <f t="shared" si="565"/>
        <v>5.5639354025405052E-3</v>
      </c>
      <c r="AS1646" s="80">
        <f t="shared" si="565"/>
        <v>5.4814510416755884E-3</v>
      </c>
      <c r="AT1646" s="80">
        <f t="shared" si="565"/>
        <v>5.1789273836108747E-3</v>
      </c>
      <c r="AU1646" s="80">
        <f t="shared" si="561"/>
        <v>4.0693807318081809E-3</v>
      </c>
    </row>
    <row r="1647" spans="26:64" x14ac:dyDescent="0.2">
      <c r="Z1647">
        <f t="shared" si="552"/>
        <v>0</v>
      </c>
      <c r="AA1647" s="80">
        <f t="shared" si="553"/>
        <v>3.4471155238050962E-3</v>
      </c>
      <c r="AB1647" s="80">
        <f t="shared" si="564"/>
        <v>-9999</v>
      </c>
      <c r="AC1647" s="80">
        <f t="shared" si="566"/>
        <v>0</v>
      </c>
      <c r="AD1647" s="80">
        <f t="shared" si="562"/>
        <v>-9999</v>
      </c>
      <c r="AE1647" s="80">
        <f t="shared" si="567"/>
        <v>0</v>
      </c>
      <c r="AF1647">
        <f t="shared" si="563"/>
        <v>-9999</v>
      </c>
      <c r="AG1647" s="106"/>
      <c r="AH1647">
        <f t="shared" si="554"/>
        <v>-4.7256811237064993E-4</v>
      </c>
      <c r="AI1647">
        <f t="shared" si="555"/>
        <v>1.2726506571333673</v>
      </c>
      <c r="AJ1647">
        <f t="shared" si="556"/>
        <v>-1.9192477769216735E-2</v>
      </c>
      <c r="AK1647">
        <f t="shared" si="557"/>
        <v>2.0177893546708442E-3</v>
      </c>
      <c r="AL1647">
        <f t="shared" si="558"/>
        <v>7.400504878085557E-3</v>
      </c>
      <c r="AM1647">
        <f t="shared" si="559"/>
        <v>3.7002693269247286E-3</v>
      </c>
      <c r="AN1647" s="80">
        <f t="shared" si="565"/>
        <v>5.5946847242161011E-3</v>
      </c>
      <c r="AO1647" s="80">
        <f t="shared" si="565"/>
        <v>5.5942288779216968E-3</v>
      </c>
      <c r="AP1647" s="80">
        <f t="shared" si="565"/>
        <v>5.5925569914601313E-3</v>
      </c>
      <c r="AQ1647" s="80">
        <f t="shared" si="565"/>
        <v>5.586425090611761E-3</v>
      </c>
      <c r="AR1647" s="80">
        <f t="shared" si="565"/>
        <v>5.5639354025405052E-3</v>
      </c>
      <c r="AS1647" s="80">
        <f t="shared" si="565"/>
        <v>5.4814510416755884E-3</v>
      </c>
      <c r="AT1647" s="80">
        <f t="shared" si="565"/>
        <v>5.1789273836108747E-3</v>
      </c>
      <c r="AU1647" s="80">
        <f t="shared" si="561"/>
        <v>4.0693807318081809E-3</v>
      </c>
    </row>
    <row r="1648" spans="26:64" x14ac:dyDescent="0.2">
      <c r="Z1648">
        <f t="shared" si="552"/>
        <v>0</v>
      </c>
      <c r="AA1648" s="80">
        <f t="shared" si="553"/>
        <v>3.4471155238050962E-3</v>
      </c>
      <c r="AB1648" s="80">
        <f t="shared" si="564"/>
        <v>-9999</v>
      </c>
      <c r="AC1648" s="80">
        <f t="shared" si="566"/>
        <v>0</v>
      </c>
      <c r="AD1648" s="80">
        <f t="shared" si="562"/>
        <v>-9999</v>
      </c>
      <c r="AE1648" s="80">
        <f t="shared" si="567"/>
        <v>0</v>
      </c>
      <c r="AF1648">
        <f t="shared" si="563"/>
        <v>-9999</v>
      </c>
      <c r="AG1648" s="106"/>
      <c r="AH1648">
        <f t="shared" si="554"/>
        <v>-4.7256811237064993E-4</v>
      </c>
      <c r="AI1648">
        <f t="shared" si="555"/>
        <v>1.2726506571333673</v>
      </c>
      <c r="AJ1648">
        <f t="shared" si="556"/>
        <v>-1.9192477769216735E-2</v>
      </c>
      <c r="AK1648">
        <f t="shared" si="557"/>
        <v>2.0177893546708442E-3</v>
      </c>
      <c r="AL1648">
        <f t="shared" si="558"/>
        <v>7.400504878085557E-3</v>
      </c>
      <c r="AM1648">
        <f t="shared" si="559"/>
        <v>3.7002693269247286E-3</v>
      </c>
      <c r="AN1648" s="80">
        <f t="shared" si="565"/>
        <v>5.5946847242161011E-3</v>
      </c>
      <c r="AO1648" s="80">
        <f t="shared" si="565"/>
        <v>5.5942288779216968E-3</v>
      </c>
      <c r="AP1648" s="80">
        <f t="shared" si="565"/>
        <v>5.5925569914601313E-3</v>
      </c>
      <c r="AQ1648" s="80">
        <f t="shared" si="565"/>
        <v>5.586425090611761E-3</v>
      </c>
      <c r="AR1648" s="80">
        <f t="shared" si="565"/>
        <v>5.5639354025405052E-3</v>
      </c>
      <c r="AS1648" s="80">
        <f t="shared" si="565"/>
        <v>5.4814510416755884E-3</v>
      </c>
      <c r="AT1648" s="80">
        <f t="shared" si="565"/>
        <v>5.1789273836108747E-3</v>
      </c>
      <c r="AU1648" s="80">
        <f t="shared" si="561"/>
        <v>4.0693807318081809E-3</v>
      </c>
    </row>
    <row r="1649" spans="26:64" x14ac:dyDescent="0.2">
      <c r="Z1649">
        <f t="shared" si="552"/>
        <v>0</v>
      </c>
      <c r="AA1649" s="80">
        <f t="shared" si="553"/>
        <v>3.4471155238050962E-3</v>
      </c>
      <c r="AB1649" s="80">
        <f t="shared" si="564"/>
        <v>-9999</v>
      </c>
      <c r="AC1649" s="80">
        <f t="shared" si="566"/>
        <v>0</v>
      </c>
      <c r="AD1649" s="80">
        <f t="shared" si="562"/>
        <v>-9999</v>
      </c>
      <c r="AE1649" s="80">
        <f t="shared" si="567"/>
        <v>0</v>
      </c>
      <c r="AF1649">
        <f t="shared" si="563"/>
        <v>-9999</v>
      </c>
      <c r="AG1649" s="106"/>
      <c r="AH1649">
        <f t="shared" si="554"/>
        <v>-4.7256811237064993E-4</v>
      </c>
      <c r="AI1649">
        <f t="shared" si="555"/>
        <v>1.2726506571333673</v>
      </c>
      <c r="AJ1649">
        <f t="shared" si="556"/>
        <v>-1.9192477769216735E-2</v>
      </c>
      <c r="AK1649">
        <f t="shared" si="557"/>
        <v>2.0177893546708442E-3</v>
      </c>
      <c r="AL1649">
        <f t="shared" si="558"/>
        <v>7.400504878085557E-3</v>
      </c>
      <c r="AM1649">
        <f t="shared" si="559"/>
        <v>3.7002693269247286E-3</v>
      </c>
      <c r="AN1649" s="80">
        <f t="shared" ref="AN1649:AT1664" si="568">$AU1649+$AB$7*SIN(AO1649)</f>
        <v>5.5946847242161011E-3</v>
      </c>
      <c r="AO1649" s="80">
        <f t="shared" si="568"/>
        <v>5.5942288779216968E-3</v>
      </c>
      <c r="AP1649" s="80">
        <f t="shared" si="568"/>
        <v>5.5925569914601313E-3</v>
      </c>
      <c r="AQ1649" s="80">
        <f t="shared" si="568"/>
        <v>5.586425090611761E-3</v>
      </c>
      <c r="AR1649" s="80">
        <f t="shared" si="568"/>
        <v>5.5639354025405052E-3</v>
      </c>
      <c r="AS1649" s="80">
        <f t="shared" si="568"/>
        <v>5.4814510416755884E-3</v>
      </c>
      <c r="AT1649" s="80">
        <f t="shared" si="568"/>
        <v>5.1789273836108747E-3</v>
      </c>
      <c r="AU1649" s="80">
        <f t="shared" si="561"/>
        <v>4.0693807318081809E-3</v>
      </c>
    </row>
    <row r="1650" spans="26:64" x14ac:dyDescent="0.2">
      <c r="Z1650">
        <f t="shared" si="552"/>
        <v>0</v>
      </c>
      <c r="AA1650" s="80">
        <f t="shared" si="553"/>
        <v>3.4471155238050962E-3</v>
      </c>
      <c r="AB1650" s="80">
        <f t="shared" si="564"/>
        <v>-9999</v>
      </c>
      <c r="AC1650" s="80">
        <f t="shared" si="566"/>
        <v>0</v>
      </c>
      <c r="AD1650" s="80">
        <f t="shared" si="562"/>
        <v>-9999</v>
      </c>
      <c r="AE1650" s="80">
        <f t="shared" si="567"/>
        <v>0</v>
      </c>
      <c r="AF1650">
        <f t="shared" si="563"/>
        <v>-9999</v>
      </c>
      <c r="AG1650" s="106"/>
      <c r="AH1650">
        <f t="shared" si="554"/>
        <v>-4.7256811237064993E-4</v>
      </c>
      <c r="AI1650">
        <f t="shared" si="555"/>
        <v>1.2726506571333673</v>
      </c>
      <c r="AJ1650">
        <f t="shared" si="556"/>
        <v>-1.9192477769216735E-2</v>
      </c>
      <c r="AK1650">
        <f t="shared" si="557"/>
        <v>2.0177893546708442E-3</v>
      </c>
      <c r="AL1650">
        <f t="shared" si="558"/>
        <v>7.400504878085557E-3</v>
      </c>
      <c r="AM1650">
        <f t="shared" si="559"/>
        <v>3.7002693269247286E-3</v>
      </c>
      <c r="AN1650" s="80">
        <f t="shared" si="568"/>
        <v>5.5946847242161011E-3</v>
      </c>
      <c r="AO1650" s="80">
        <f t="shared" si="568"/>
        <v>5.5942288779216968E-3</v>
      </c>
      <c r="AP1650" s="80">
        <f t="shared" si="568"/>
        <v>5.5925569914601313E-3</v>
      </c>
      <c r="AQ1650" s="80">
        <f t="shared" si="568"/>
        <v>5.586425090611761E-3</v>
      </c>
      <c r="AR1650" s="80">
        <f t="shared" si="568"/>
        <v>5.5639354025405052E-3</v>
      </c>
      <c r="AS1650" s="80">
        <f t="shared" si="568"/>
        <v>5.4814510416755884E-3</v>
      </c>
      <c r="AT1650" s="80">
        <f t="shared" si="568"/>
        <v>5.1789273836108747E-3</v>
      </c>
      <c r="AU1650" s="80">
        <f t="shared" si="561"/>
        <v>4.0693807318081809E-3</v>
      </c>
    </row>
    <row r="1651" spans="26:64" x14ac:dyDescent="0.2">
      <c r="Z1651">
        <f t="shared" si="552"/>
        <v>0</v>
      </c>
      <c r="AA1651" s="80">
        <f t="shared" si="553"/>
        <v>3.4471155238050962E-3</v>
      </c>
      <c r="AB1651" s="80">
        <f t="shared" si="564"/>
        <v>-9999</v>
      </c>
      <c r="AC1651" s="80">
        <f t="shared" si="566"/>
        <v>0</v>
      </c>
      <c r="AD1651" s="80">
        <f t="shared" si="562"/>
        <v>-9999</v>
      </c>
      <c r="AE1651" s="80">
        <f t="shared" si="567"/>
        <v>0</v>
      </c>
      <c r="AF1651">
        <f t="shared" si="563"/>
        <v>-9999</v>
      </c>
      <c r="AG1651" s="106"/>
      <c r="AH1651">
        <f t="shared" si="554"/>
        <v>-4.7256811237064993E-4</v>
      </c>
      <c r="AI1651">
        <f t="shared" si="555"/>
        <v>1.2726506571333673</v>
      </c>
      <c r="AJ1651">
        <f t="shared" si="556"/>
        <v>-1.9192477769216735E-2</v>
      </c>
      <c r="AK1651">
        <f t="shared" si="557"/>
        <v>2.0177893546708442E-3</v>
      </c>
      <c r="AL1651">
        <f t="shared" si="558"/>
        <v>7.400504878085557E-3</v>
      </c>
      <c r="AM1651">
        <f t="shared" si="559"/>
        <v>3.7002693269247286E-3</v>
      </c>
      <c r="AN1651" s="80">
        <f t="shared" si="568"/>
        <v>5.5946847242161011E-3</v>
      </c>
      <c r="AO1651" s="80">
        <f t="shared" si="568"/>
        <v>5.5942288779216968E-3</v>
      </c>
      <c r="AP1651" s="80">
        <f t="shared" si="568"/>
        <v>5.5925569914601313E-3</v>
      </c>
      <c r="AQ1651" s="80">
        <f t="shared" si="568"/>
        <v>5.586425090611761E-3</v>
      </c>
      <c r="AR1651" s="80">
        <f t="shared" si="568"/>
        <v>5.5639354025405052E-3</v>
      </c>
      <c r="AS1651" s="80">
        <f t="shared" si="568"/>
        <v>5.4814510416755884E-3</v>
      </c>
      <c r="AT1651" s="80">
        <f t="shared" si="568"/>
        <v>5.1789273836108747E-3</v>
      </c>
      <c r="AU1651" s="80">
        <f t="shared" si="561"/>
        <v>4.0693807318081809E-3</v>
      </c>
      <c r="AV1651" s="80"/>
    </row>
    <row r="1652" spans="26:64" x14ac:dyDescent="0.2">
      <c r="Z1652">
        <f t="shared" si="552"/>
        <v>0</v>
      </c>
      <c r="AA1652" s="80">
        <f t="shared" si="553"/>
        <v>3.4471155238050962E-3</v>
      </c>
      <c r="AB1652" s="80">
        <f t="shared" si="564"/>
        <v>-9999</v>
      </c>
      <c r="AC1652" s="80">
        <f t="shared" si="566"/>
        <v>0</v>
      </c>
      <c r="AD1652" s="80">
        <f t="shared" si="562"/>
        <v>-9999</v>
      </c>
      <c r="AE1652" s="80">
        <f t="shared" si="567"/>
        <v>0</v>
      </c>
      <c r="AF1652">
        <f t="shared" si="563"/>
        <v>-9999</v>
      </c>
      <c r="AG1652" s="106"/>
      <c r="AH1652">
        <f t="shared" si="554"/>
        <v>-4.7256811237064993E-4</v>
      </c>
      <c r="AI1652">
        <f t="shared" si="555"/>
        <v>1.2726506571333673</v>
      </c>
      <c r="AJ1652">
        <f t="shared" si="556"/>
        <v>-1.9192477769216735E-2</v>
      </c>
      <c r="AK1652">
        <f t="shared" si="557"/>
        <v>2.0177893546708442E-3</v>
      </c>
      <c r="AL1652">
        <f t="shared" si="558"/>
        <v>7.400504878085557E-3</v>
      </c>
      <c r="AM1652">
        <f t="shared" si="559"/>
        <v>3.7002693269247286E-3</v>
      </c>
      <c r="AN1652" s="80">
        <f t="shared" si="568"/>
        <v>5.5946847242161011E-3</v>
      </c>
      <c r="AO1652" s="80">
        <f t="shared" si="568"/>
        <v>5.5942288779216968E-3</v>
      </c>
      <c r="AP1652" s="80">
        <f t="shared" si="568"/>
        <v>5.5925569914601313E-3</v>
      </c>
      <c r="AQ1652" s="80">
        <f t="shared" si="568"/>
        <v>5.586425090611761E-3</v>
      </c>
      <c r="AR1652" s="80">
        <f t="shared" si="568"/>
        <v>5.5639354025405052E-3</v>
      </c>
      <c r="AS1652" s="80">
        <f t="shared" si="568"/>
        <v>5.4814510416755884E-3</v>
      </c>
      <c r="AT1652" s="80">
        <f t="shared" si="568"/>
        <v>5.1789273836108747E-3</v>
      </c>
      <c r="AU1652" s="80">
        <f t="shared" si="561"/>
        <v>4.0693807318081809E-3</v>
      </c>
      <c r="AV1652" s="80"/>
      <c r="AW1652" s="80"/>
      <c r="AX1652" s="80"/>
      <c r="AY1652" s="80"/>
      <c r="AZ1652" s="80"/>
      <c r="BA1652" s="80"/>
      <c r="BB1652" s="80"/>
      <c r="BC1652" s="80"/>
      <c r="BD1652" s="80"/>
      <c r="BE1652" s="80"/>
      <c r="BF1652" s="80"/>
      <c r="BG1652" s="80"/>
      <c r="BH1652" s="80"/>
      <c r="BI1652" s="80"/>
      <c r="BJ1652" s="80"/>
      <c r="BK1652" s="80"/>
      <c r="BL1652" s="80"/>
    </row>
    <row r="1653" spans="26:64" x14ac:dyDescent="0.2">
      <c r="Z1653">
        <f t="shared" si="552"/>
        <v>0</v>
      </c>
      <c r="AA1653" s="80">
        <f t="shared" si="553"/>
        <v>3.4471155238050962E-3</v>
      </c>
      <c r="AB1653" s="80">
        <f t="shared" si="564"/>
        <v>-9999</v>
      </c>
      <c r="AC1653" s="80">
        <f t="shared" si="566"/>
        <v>0</v>
      </c>
      <c r="AD1653" s="80">
        <f t="shared" si="562"/>
        <v>-9999</v>
      </c>
      <c r="AE1653" s="80">
        <f t="shared" si="567"/>
        <v>0</v>
      </c>
      <c r="AF1653">
        <f t="shared" si="563"/>
        <v>-9999</v>
      </c>
      <c r="AG1653" s="106"/>
      <c r="AH1653">
        <f t="shared" si="554"/>
        <v>-4.7256811237064993E-4</v>
      </c>
      <c r="AI1653">
        <f t="shared" si="555"/>
        <v>1.2726506571333673</v>
      </c>
      <c r="AJ1653">
        <f t="shared" si="556"/>
        <v>-1.9192477769216735E-2</v>
      </c>
      <c r="AK1653">
        <f t="shared" si="557"/>
        <v>2.0177893546708442E-3</v>
      </c>
      <c r="AL1653">
        <f t="shared" si="558"/>
        <v>7.400504878085557E-3</v>
      </c>
      <c r="AM1653">
        <f t="shared" si="559"/>
        <v>3.7002693269247286E-3</v>
      </c>
      <c r="AN1653" s="80">
        <f t="shared" si="568"/>
        <v>5.5946847242161011E-3</v>
      </c>
      <c r="AO1653" s="80">
        <f t="shared" si="568"/>
        <v>5.5942288779216968E-3</v>
      </c>
      <c r="AP1653" s="80">
        <f t="shared" si="568"/>
        <v>5.5925569914601313E-3</v>
      </c>
      <c r="AQ1653" s="80">
        <f t="shared" si="568"/>
        <v>5.586425090611761E-3</v>
      </c>
      <c r="AR1653" s="80">
        <f t="shared" si="568"/>
        <v>5.5639354025405052E-3</v>
      </c>
      <c r="AS1653" s="80">
        <f t="shared" si="568"/>
        <v>5.4814510416755884E-3</v>
      </c>
      <c r="AT1653" s="80">
        <f t="shared" si="568"/>
        <v>5.1789273836108747E-3</v>
      </c>
      <c r="AU1653" s="80">
        <f t="shared" si="561"/>
        <v>4.0693807318081809E-3</v>
      </c>
    </row>
    <row r="1654" spans="26:64" x14ac:dyDescent="0.2">
      <c r="Z1654">
        <f t="shared" si="552"/>
        <v>0</v>
      </c>
      <c r="AA1654" s="80">
        <f t="shared" si="553"/>
        <v>3.4471155238050962E-3</v>
      </c>
      <c r="AB1654" s="80">
        <f t="shared" si="564"/>
        <v>-9999</v>
      </c>
      <c r="AC1654" s="80">
        <f t="shared" si="566"/>
        <v>0</v>
      </c>
      <c r="AD1654" s="80">
        <f t="shared" si="562"/>
        <v>-9999</v>
      </c>
      <c r="AE1654" s="80">
        <f t="shared" si="567"/>
        <v>0</v>
      </c>
      <c r="AF1654">
        <f t="shared" si="563"/>
        <v>-9999</v>
      </c>
      <c r="AG1654" s="106"/>
      <c r="AH1654">
        <f t="shared" si="554"/>
        <v>-4.7256811237064993E-4</v>
      </c>
      <c r="AI1654">
        <f t="shared" si="555"/>
        <v>1.2726506571333673</v>
      </c>
      <c r="AJ1654">
        <f t="shared" si="556"/>
        <v>-1.9192477769216735E-2</v>
      </c>
      <c r="AK1654">
        <f t="shared" si="557"/>
        <v>2.0177893546708442E-3</v>
      </c>
      <c r="AL1654">
        <f t="shared" si="558"/>
        <v>7.400504878085557E-3</v>
      </c>
      <c r="AM1654">
        <f t="shared" si="559"/>
        <v>3.7002693269247286E-3</v>
      </c>
      <c r="AN1654" s="80">
        <f t="shared" si="568"/>
        <v>5.5946847242161011E-3</v>
      </c>
      <c r="AO1654" s="80">
        <f t="shared" si="568"/>
        <v>5.5942288779216968E-3</v>
      </c>
      <c r="AP1654" s="80">
        <f t="shared" si="568"/>
        <v>5.5925569914601313E-3</v>
      </c>
      <c r="AQ1654" s="80">
        <f t="shared" si="568"/>
        <v>5.586425090611761E-3</v>
      </c>
      <c r="AR1654" s="80">
        <f t="shared" si="568"/>
        <v>5.5639354025405052E-3</v>
      </c>
      <c r="AS1654" s="80">
        <f t="shared" si="568"/>
        <v>5.4814510416755884E-3</v>
      </c>
      <c r="AT1654" s="80">
        <f t="shared" si="568"/>
        <v>5.1789273836108747E-3</v>
      </c>
      <c r="AU1654" s="80">
        <f t="shared" si="561"/>
        <v>4.0693807318081809E-3</v>
      </c>
    </row>
    <row r="1655" spans="26:64" x14ac:dyDescent="0.2">
      <c r="Z1655">
        <f t="shared" si="552"/>
        <v>0</v>
      </c>
      <c r="AA1655" s="80">
        <f t="shared" si="553"/>
        <v>3.4471155238050962E-3</v>
      </c>
      <c r="AB1655" s="80">
        <f t="shared" si="564"/>
        <v>-9999</v>
      </c>
      <c r="AC1655" s="80">
        <f t="shared" si="566"/>
        <v>0</v>
      </c>
      <c r="AD1655" s="80">
        <f t="shared" si="562"/>
        <v>-9999</v>
      </c>
      <c r="AE1655" s="80">
        <f t="shared" si="567"/>
        <v>0</v>
      </c>
      <c r="AF1655">
        <f t="shared" si="563"/>
        <v>-9999</v>
      </c>
      <c r="AG1655" s="106"/>
      <c r="AH1655">
        <f t="shared" si="554"/>
        <v>-4.7256811237064993E-4</v>
      </c>
      <c r="AI1655">
        <f t="shared" si="555"/>
        <v>1.2726506571333673</v>
      </c>
      <c r="AJ1655">
        <f t="shared" si="556"/>
        <v>-1.9192477769216735E-2</v>
      </c>
      <c r="AK1655">
        <f t="shared" si="557"/>
        <v>2.0177893546708442E-3</v>
      </c>
      <c r="AL1655">
        <f t="shared" si="558"/>
        <v>7.400504878085557E-3</v>
      </c>
      <c r="AM1655">
        <f t="shared" si="559"/>
        <v>3.7002693269247286E-3</v>
      </c>
      <c r="AN1655" s="80">
        <f t="shared" si="568"/>
        <v>5.5946847242161011E-3</v>
      </c>
      <c r="AO1655" s="80">
        <f t="shared" si="568"/>
        <v>5.5942288779216968E-3</v>
      </c>
      <c r="AP1655" s="80">
        <f t="shared" si="568"/>
        <v>5.5925569914601313E-3</v>
      </c>
      <c r="AQ1655" s="80">
        <f t="shared" si="568"/>
        <v>5.586425090611761E-3</v>
      </c>
      <c r="AR1655" s="80">
        <f t="shared" si="568"/>
        <v>5.5639354025405052E-3</v>
      </c>
      <c r="AS1655" s="80">
        <f t="shared" si="568"/>
        <v>5.4814510416755884E-3</v>
      </c>
      <c r="AT1655" s="80">
        <f t="shared" si="568"/>
        <v>5.1789273836108747E-3</v>
      </c>
      <c r="AU1655" s="80">
        <f t="shared" si="561"/>
        <v>4.0693807318081809E-3</v>
      </c>
    </row>
    <row r="1656" spans="26:64" x14ac:dyDescent="0.2">
      <c r="Z1656">
        <f t="shared" si="552"/>
        <v>0</v>
      </c>
      <c r="AA1656" s="80">
        <f t="shared" si="553"/>
        <v>3.4471155238050962E-3</v>
      </c>
      <c r="AB1656" s="80">
        <f t="shared" si="564"/>
        <v>-9999</v>
      </c>
      <c r="AC1656" s="80">
        <f t="shared" si="566"/>
        <v>0</v>
      </c>
      <c r="AD1656" s="80">
        <f t="shared" si="562"/>
        <v>-9999</v>
      </c>
      <c r="AE1656" s="80">
        <f t="shared" si="567"/>
        <v>0</v>
      </c>
      <c r="AF1656">
        <f t="shared" si="563"/>
        <v>-9999</v>
      </c>
      <c r="AG1656" s="106"/>
      <c r="AH1656">
        <f t="shared" si="554"/>
        <v>-4.7256811237064993E-4</v>
      </c>
      <c r="AI1656">
        <f t="shared" si="555"/>
        <v>1.2726506571333673</v>
      </c>
      <c r="AJ1656">
        <f t="shared" si="556"/>
        <v>-1.9192477769216735E-2</v>
      </c>
      <c r="AK1656">
        <f t="shared" si="557"/>
        <v>2.0177893546708442E-3</v>
      </c>
      <c r="AL1656">
        <f t="shared" si="558"/>
        <v>7.400504878085557E-3</v>
      </c>
      <c r="AM1656">
        <f t="shared" si="559"/>
        <v>3.7002693269247286E-3</v>
      </c>
      <c r="AN1656" s="80">
        <f t="shared" si="568"/>
        <v>5.5946847242161011E-3</v>
      </c>
      <c r="AO1656" s="80">
        <f t="shared" si="568"/>
        <v>5.5942288779216968E-3</v>
      </c>
      <c r="AP1656" s="80">
        <f t="shared" si="568"/>
        <v>5.5925569914601313E-3</v>
      </c>
      <c r="AQ1656" s="80">
        <f t="shared" si="568"/>
        <v>5.586425090611761E-3</v>
      </c>
      <c r="AR1656" s="80">
        <f t="shared" si="568"/>
        <v>5.5639354025405052E-3</v>
      </c>
      <c r="AS1656" s="80">
        <f t="shared" si="568"/>
        <v>5.4814510416755884E-3</v>
      </c>
      <c r="AT1656" s="80">
        <f t="shared" si="568"/>
        <v>5.1789273836108747E-3</v>
      </c>
      <c r="AU1656" s="80">
        <f t="shared" si="561"/>
        <v>4.0693807318081809E-3</v>
      </c>
    </row>
    <row r="1657" spans="26:64" x14ac:dyDescent="0.2">
      <c r="Z1657">
        <f t="shared" si="552"/>
        <v>0</v>
      </c>
      <c r="AA1657" s="80">
        <f t="shared" si="553"/>
        <v>3.4471155238050962E-3</v>
      </c>
      <c r="AB1657" s="80">
        <f t="shared" si="564"/>
        <v>-9999</v>
      </c>
      <c r="AC1657" s="80">
        <f t="shared" si="566"/>
        <v>0</v>
      </c>
      <c r="AD1657" s="80">
        <f t="shared" si="562"/>
        <v>-9999</v>
      </c>
      <c r="AE1657" s="80">
        <f t="shared" si="567"/>
        <v>0</v>
      </c>
      <c r="AF1657">
        <f t="shared" si="563"/>
        <v>-9999</v>
      </c>
      <c r="AG1657" s="106"/>
      <c r="AH1657">
        <f t="shared" si="554"/>
        <v>-4.7256811237064993E-4</v>
      </c>
      <c r="AI1657">
        <f t="shared" si="555"/>
        <v>1.2726506571333673</v>
      </c>
      <c r="AJ1657">
        <f t="shared" si="556"/>
        <v>-1.9192477769216735E-2</v>
      </c>
      <c r="AK1657">
        <f t="shared" si="557"/>
        <v>2.0177893546708442E-3</v>
      </c>
      <c r="AL1657">
        <f t="shared" si="558"/>
        <v>7.400504878085557E-3</v>
      </c>
      <c r="AM1657">
        <f t="shared" si="559"/>
        <v>3.7002693269247286E-3</v>
      </c>
      <c r="AN1657" s="80">
        <f t="shared" si="568"/>
        <v>5.5946847242161011E-3</v>
      </c>
      <c r="AO1657" s="80">
        <f t="shared" si="568"/>
        <v>5.5942288779216968E-3</v>
      </c>
      <c r="AP1657" s="80">
        <f t="shared" si="568"/>
        <v>5.5925569914601313E-3</v>
      </c>
      <c r="AQ1657" s="80">
        <f t="shared" si="568"/>
        <v>5.586425090611761E-3</v>
      </c>
      <c r="AR1657" s="80">
        <f t="shared" si="568"/>
        <v>5.5639354025405052E-3</v>
      </c>
      <c r="AS1657" s="80">
        <f t="shared" si="568"/>
        <v>5.4814510416755884E-3</v>
      </c>
      <c r="AT1657" s="80">
        <f t="shared" si="568"/>
        <v>5.1789273836108747E-3</v>
      </c>
      <c r="AU1657" s="80">
        <f t="shared" si="561"/>
        <v>4.0693807318081809E-3</v>
      </c>
      <c r="AV1657" s="80"/>
      <c r="AW1657" s="80"/>
      <c r="AX1657" s="80"/>
      <c r="AY1657" s="80"/>
      <c r="AZ1657" s="80"/>
      <c r="BA1657" s="80"/>
      <c r="BB1657" s="80"/>
      <c r="BC1657" s="80"/>
      <c r="BD1657" s="80"/>
      <c r="BE1657" s="80"/>
      <c r="BF1657" s="80"/>
      <c r="BG1657" s="80"/>
      <c r="BH1657" s="80"/>
      <c r="BI1657" s="80"/>
      <c r="BJ1657" s="80"/>
      <c r="BK1657" s="80"/>
      <c r="BL1657" s="80"/>
    </row>
    <row r="1658" spans="26:64" x14ac:dyDescent="0.2">
      <c r="Z1658">
        <f t="shared" si="552"/>
        <v>0</v>
      </c>
      <c r="AA1658" s="80">
        <f t="shared" si="553"/>
        <v>3.4471155238050962E-3</v>
      </c>
      <c r="AB1658" s="80">
        <f t="shared" si="564"/>
        <v>-9999</v>
      </c>
      <c r="AC1658" s="80">
        <f t="shared" si="566"/>
        <v>0</v>
      </c>
      <c r="AD1658" s="80">
        <f t="shared" si="562"/>
        <v>-9999</v>
      </c>
      <c r="AE1658" s="80">
        <f t="shared" si="567"/>
        <v>0</v>
      </c>
      <c r="AF1658">
        <f t="shared" si="563"/>
        <v>-9999</v>
      </c>
      <c r="AG1658" s="106"/>
      <c r="AH1658">
        <f t="shared" si="554"/>
        <v>-4.7256811237064993E-4</v>
      </c>
      <c r="AI1658">
        <f t="shared" si="555"/>
        <v>1.2726506571333673</v>
      </c>
      <c r="AJ1658">
        <f t="shared" si="556"/>
        <v>-1.9192477769216735E-2</v>
      </c>
      <c r="AK1658">
        <f t="shared" si="557"/>
        <v>2.0177893546708442E-3</v>
      </c>
      <c r="AL1658">
        <f t="shared" si="558"/>
        <v>7.400504878085557E-3</v>
      </c>
      <c r="AM1658">
        <f t="shared" si="559"/>
        <v>3.7002693269247286E-3</v>
      </c>
      <c r="AN1658" s="80">
        <f t="shared" si="568"/>
        <v>5.5946847242161011E-3</v>
      </c>
      <c r="AO1658" s="80">
        <f t="shared" si="568"/>
        <v>5.5942288779216968E-3</v>
      </c>
      <c r="AP1658" s="80">
        <f t="shared" si="568"/>
        <v>5.5925569914601313E-3</v>
      </c>
      <c r="AQ1658" s="80">
        <f t="shared" si="568"/>
        <v>5.586425090611761E-3</v>
      </c>
      <c r="AR1658" s="80">
        <f t="shared" si="568"/>
        <v>5.5639354025405052E-3</v>
      </c>
      <c r="AS1658" s="80">
        <f t="shared" si="568"/>
        <v>5.4814510416755884E-3</v>
      </c>
      <c r="AT1658" s="80">
        <f t="shared" si="568"/>
        <v>5.1789273836108747E-3</v>
      </c>
      <c r="AU1658" s="80">
        <f t="shared" si="561"/>
        <v>4.0693807318081809E-3</v>
      </c>
    </row>
    <row r="1659" spans="26:64" x14ac:dyDescent="0.2">
      <c r="Z1659">
        <f t="shared" si="552"/>
        <v>0</v>
      </c>
      <c r="AA1659" s="80">
        <f t="shared" si="553"/>
        <v>3.4471155238050962E-3</v>
      </c>
      <c r="AB1659" s="80">
        <f t="shared" si="564"/>
        <v>-9999</v>
      </c>
      <c r="AC1659" s="80">
        <f t="shared" si="566"/>
        <v>0</v>
      </c>
      <c r="AD1659" s="80">
        <f t="shared" si="562"/>
        <v>-9999</v>
      </c>
      <c r="AE1659" s="80">
        <f t="shared" si="567"/>
        <v>0</v>
      </c>
      <c r="AF1659">
        <f t="shared" si="563"/>
        <v>-9999</v>
      </c>
      <c r="AG1659" s="106"/>
      <c r="AH1659">
        <f t="shared" si="554"/>
        <v>-4.7256811237064993E-4</v>
      </c>
      <c r="AI1659">
        <f t="shared" si="555"/>
        <v>1.2726506571333673</v>
      </c>
      <c r="AJ1659">
        <f t="shared" si="556"/>
        <v>-1.9192477769216735E-2</v>
      </c>
      <c r="AK1659">
        <f t="shared" si="557"/>
        <v>2.0177893546708442E-3</v>
      </c>
      <c r="AL1659">
        <f t="shared" si="558"/>
        <v>7.400504878085557E-3</v>
      </c>
      <c r="AM1659">
        <f t="shared" si="559"/>
        <v>3.7002693269247286E-3</v>
      </c>
      <c r="AN1659" s="80">
        <f t="shared" si="568"/>
        <v>5.5946847242161011E-3</v>
      </c>
      <c r="AO1659" s="80">
        <f t="shared" si="568"/>
        <v>5.5942288779216968E-3</v>
      </c>
      <c r="AP1659" s="80">
        <f t="shared" si="568"/>
        <v>5.5925569914601313E-3</v>
      </c>
      <c r="AQ1659" s="80">
        <f t="shared" si="568"/>
        <v>5.586425090611761E-3</v>
      </c>
      <c r="AR1659" s="80">
        <f t="shared" si="568"/>
        <v>5.5639354025405052E-3</v>
      </c>
      <c r="AS1659" s="80">
        <f t="shared" si="568"/>
        <v>5.4814510416755884E-3</v>
      </c>
      <c r="AT1659" s="80">
        <f t="shared" si="568"/>
        <v>5.1789273836108747E-3</v>
      </c>
      <c r="AU1659" s="80">
        <f t="shared" si="561"/>
        <v>4.0693807318081809E-3</v>
      </c>
    </row>
    <row r="1660" spans="26:64" x14ac:dyDescent="0.2">
      <c r="Z1660">
        <f t="shared" si="552"/>
        <v>0</v>
      </c>
      <c r="AA1660" s="80">
        <f t="shared" si="553"/>
        <v>3.4471155238050962E-3</v>
      </c>
      <c r="AB1660" s="80">
        <f t="shared" si="564"/>
        <v>-9999</v>
      </c>
      <c r="AC1660" s="80">
        <f t="shared" si="566"/>
        <v>0</v>
      </c>
      <c r="AD1660" s="80">
        <f t="shared" si="562"/>
        <v>-9999</v>
      </c>
      <c r="AE1660" s="80">
        <f t="shared" si="567"/>
        <v>0</v>
      </c>
      <c r="AF1660">
        <f t="shared" si="563"/>
        <v>-9999</v>
      </c>
      <c r="AG1660" s="106"/>
      <c r="AH1660">
        <f t="shared" si="554"/>
        <v>-4.7256811237064993E-4</v>
      </c>
      <c r="AI1660">
        <f t="shared" si="555"/>
        <v>1.2726506571333673</v>
      </c>
      <c r="AJ1660">
        <f t="shared" si="556"/>
        <v>-1.9192477769216735E-2</v>
      </c>
      <c r="AK1660">
        <f t="shared" si="557"/>
        <v>2.0177893546708442E-3</v>
      </c>
      <c r="AL1660">
        <f t="shared" si="558"/>
        <v>7.400504878085557E-3</v>
      </c>
      <c r="AM1660">
        <f t="shared" si="559"/>
        <v>3.7002693269247286E-3</v>
      </c>
      <c r="AN1660" s="80">
        <f t="shared" si="568"/>
        <v>5.5946847242161011E-3</v>
      </c>
      <c r="AO1660" s="80">
        <f t="shared" si="568"/>
        <v>5.5942288779216968E-3</v>
      </c>
      <c r="AP1660" s="80">
        <f t="shared" si="568"/>
        <v>5.5925569914601313E-3</v>
      </c>
      <c r="AQ1660" s="80">
        <f t="shared" si="568"/>
        <v>5.586425090611761E-3</v>
      </c>
      <c r="AR1660" s="80">
        <f t="shared" si="568"/>
        <v>5.5639354025405052E-3</v>
      </c>
      <c r="AS1660" s="80">
        <f t="shared" si="568"/>
        <v>5.4814510416755884E-3</v>
      </c>
      <c r="AT1660" s="80">
        <f t="shared" si="568"/>
        <v>5.1789273836108747E-3</v>
      </c>
      <c r="AU1660" s="80">
        <f t="shared" si="561"/>
        <v>4.0693807318081809E-3</v>
      </c>
      <c r="AV1660" s="80"/>
      <c r="AX1660" s="80"/>
    </row>
    <row r="1661" spans="26:64" x14ac:dyDescent="0.2">
      <c r="Z1661">
        <f t="shared" si="552"/>
        <v>0</v>
      </c>
      <c r="AA1661" s="80">
        <f t="shared" si="553"/>
        <v>3.4471155238050962E-3</v>
      </c>
      <c r="AB1661" s="80">
        <f t="shared" si="564"/>
        <v>-9999</v>
      </c>
      <c r="AC1661" s="80">
        <f t="shared" si="566"/>
        <v>0</v>
      </c>
      <c r="AD1661" s="80">
        <f t="shared" si="562"/>
        <v>-9999</v>
      </c>
      <c r="AE1661" s="80">
        <f t="shared" si="567"/>
        <v>0</v>
      </c>
      <c r="AF1661">
        <f t="shared" si="563"/>
        <v>-9999</v>
      </c>
      <c r="AG1661" s="106"/>
      <c r="AH1661">
        <f t="shared" si="554"/>
        <v>-4.7256811237064993E-4</v>
      </c>
      <c r="AI1661">
        <f t="shared" si="555"/>
        <v>1.2726506571333673</v>
      </c>
      <c r="AJ1661">
        <f t="shared" si="556"/>
        <v>-1.9192477769216735E-2</v>
      </c>
      <c r="AK1661">
        <f t="shared" si="557"/>
        <v>2.0177893546708442E-3</v>
      </c>
      <c r="AL1661">
        <f t="shared" si="558"/>
        <v>7.400504878085557E-3</v>
      </c>
      <c r="AM1661">
        <f t="shared" si="559"/>
        <v>3.7002693269247286E-3</v>
      </c>
      <c r="AN1661" s="80">
        <f t="shared" si="568"/>
        <v>5.5946847242161011E-3</v>
      </c>
      <c r="AO1661" s="80">
        <f t="shared" si="568"/>
        <v>5.5942288779216968E-3</v>
      </c>
      <c r="AP1661" s="80">
        <f t="shared" si="568"/>
        <v>5.5925569914601313E-3</v>
      </c>
      <c r="AQ1661" s="80">
        <f t="shared" si="568"/>
        <v>5.586425090611761E-3</v>
      </c>
      <c r="AR1661" s="80">
        <f t="shared" si="568"/>
        <v>5.5639354025405052E-3</v>
      </c>
      <c r="AS1661" s="80">
        <f t="shared" si="568"/>
        <v>5.4814510416755884E-3</v>
      </c>
      <c r="AT1661" s="80">
        <f t="shared" si="568"/>
        <v>5.1789273836108747E-3</v>
      </c>
      <c r="AU1661" s="80">
        <f t="shared" si="561"/>
        <v>4.0693807318081809E-3</v>
      </c>
      <c r="AV1661" s="80"/>
      <c r="AX1661" s="80"/>
      <c r="AY1661" s="80"/>
      <c r="AZ1661" s="80"/>
      <c r="BA1661" s="80"/>
      <c r="BB1661" s="80"/>
      <c r="BC1661" s="80"/>
      <c r="BD1661" s="80"/>
      <c r="BE1661" s="80"/>
      <c r="BF1661" s="80"/>
      <c r="BG1661" s="80"/>
      <c r="BH1661" s="80"/>
      <c r="BI1661" s="80"/>
      <c r="BJ1661" s="80"/>
      <c r="BK1661" s="80"/>
      <c r="BL1661" s="80"/>
    </row>
    <row r="1662" spans="26:64" x14ac:dyDescent="0.2">
      <c r="Z1662">
        <f t="shared" si="552"/>
        <v>0</v>
      </c>
      <c r="AA1662" s="80">
        <f t="shared" si="553"/>
        <v>3.4471155238050962E-3</v>
      </c>
      <c r="AB1662" s="80">
        <f t="shared" si="564"/>
        <v>-9999</v>
      </c>
      <c r="AC1662" s="80">
        <f t="shared" si="566"/>
        <v>0</v>
      </c>
      <c r="AD1662" s="80">
        <f t="shared" si="562"/>
        <v>-9999</v>
      </c>
      <c r="AE1662" s="80">
        <f t="shared" si="567"/>
        <v>0</v>
      </c>
      <c r="AF1662">
        <f t="shared" si="563"/>
        <v>-9999</v>
      </c>
      <c r="AG1662" s="106"/>
      <c r="AH1662">
        <f t="shared" si="554"/>
        <v>-4.7256811237064993E-4</v>
      </c>
      <c r="AI1662">
        <f t="shared" si="555"/>
        <v>1.2726506571333673</v>
      </c>
      <c r="AJ1662">
        <f t="shared" si="556"/>
        <v>-1.9192477769216735E-2</v>
      </c>
      <c r="AK1662">
        <f t="shared" si="557"/>
        <v>2.0177893546708442E-3</v>
      </c>
      <c r="AL1662">
        <f t="shared" si="558"/>
        <v>7.400504878085557E-3</v>
      </c>
      <c r="AM1662">
        <f t="shared" si="559"/>
        <v>3.7002693269247286E-3</v>
      </c>
      <c r="AN1662" s="80">
        <f t="shared" si="568"/>
        <v>5.5946847242161011E-3</v>
      </c>
      <c r="AO1662" s="80">
        <f t="shared" si="568"/>
        <v>5.5942288779216968E-3</v>
      </c>
      <c r="AP1662" s="80">
        <f t="shared" si="568"/>
        <v>5.5925569914601313E-3</v>
      </c>
      <c r="AQ1662" s="80">
        <f t="shared" si="568"/>
        <v>5.586425090611761E-3</v>
      </c>
      <c r="AR1662" s="80">
        <f t="shared" si="568"/>
        <v>5.5639354025405052E-3</v>
      </c>
      <c r="AS1662" s="80">
        <f t="shared" si="568"/>
        <v>5.4814510416755884E-3</v>
      </c>
      <c r="AT1662" s="80">
        <f t="shared" si="568"/>
        <v>5.1789273836108747E-3</v>
      </c>
      <c r="AU1662" s="80">
        <f t="shared" si="561"/>
        <v>4.0693807318081809E-3</v>
      </c>
      <c r="AV1662" s="80"/>
      <c r="AW1662" s="80"/>
      <c r="AX1662" s="80"/>
      <c r="AY1662" s="80"/>
      <c r="AZ1662" s="80"/>
      <c r="BA1662" s="80"/>
      <c r="BB1662" s="80"/>
      <c r="BC1662" s="80"/>
      <c r="BD1662" s="80"/>
      <c r="BE1662" s="80"/>
      <c r="BF1662" s="80"/>
      <c r="BG1662" s="80"/>
      <c r="BH1662" s="80"/>
      <c r="BI1662" s="80"/>
      <c r="BJ1662" s="80"/>
      <c r="BK1662" s="80"/>
      <c r="BL1662" s="80"/>
    </row>
    <row r="1663" spans="26:64" x14ac:dyDescent="0.2">
      <c r="Z1663">
        <f t="shared" si="552"/>
        <v>0</v>
      </c>
      <c r="AA1663" s="80">
        <f t="shared" si="553"/>
        <v>3.4471155238050962E-3</v>
      </c>
      <c r="AB1663" s="80">
        <f t="shared" si="564"/>
        <v>-9999</v>
      </c>
      <c r="AC1663" s="80">
        <f t="shared" si="566"/>
        <v>0</v>
      </c>
      <c r="AD1663" s="80">
        <f t="shared" si="562"/>
        <v>-9999</v>
      </c>
      <c r="AE1663" s="80">
        <f t="shared" si="567"/>
        <v>0</v>
      </c>
      <c r="AF1663">
        <f t="shared" si="563"/>
        <v>-9999</v>
      </c>
      <c r="AG1663" s="106"/>
      <c r="AH1663">
        <f t="shared" si="554"/>
        <v>-4.7256811237064993E-4</v>
      </c>
      <c r="AI1663">
        <f t="shared" si="555"/>
        <v>1.2726506571333673</v>
      </c>
      <c r="AJ1663">
        <f t="shared" si="556"/>
        <v>-1.9192477769216735E-2</v>
      </c>
      <c r="AK1663">
        <f t="shared" si="557"/>
        <v>2.0177893546708442E-3</v>
      </c>
      <c r="AL1663">
        <f t="shared" si="558"/>
        <v>7.400504878085557E-3</v>
      </c>
      <c r="AM1663">
        <f t="shared" si="559"/>
        <v>3.7002693269247286E-3</v>
      </c>
      <c r="AN1663" s="80">
        <f t="shared" si="568"/>
        <v>5.5946847242161011E-3</v>
      </c>
      <c r="AO1663" s="80">
        <f t="shared" si="568"/>
        <v>5.5942288779216968E-3</v>
      </c>
      <c r="AP1663" s="80">
        <f t="shared" si="568"/>
        <v>5.5925569914601313E-3</v>
      </c>
      <c r="AQ1663" s="80">
        <f t="shared" si="568"/>
        <v>5.586425090611761E-3</v>
      </c>
      <c r="AR1663" s="80">
        <f t="shared" si="568"/>
        <v>5.5639354025405052E-3</v>
      </c>
      <c r="AS1663" s="80">
        <f t="shared" si="568"/>
        <v>5.4814510416755884E-3</v>
      </c>
      <c r="AT1663" s="80">
        <f t="shared" si="568"/>
        <v>5.1789273836108747E-3</v>
      </c>
      <c r="AU1663" s="80">
        <f t="shared" si="561"/>
        <v>4.0693807318081809E-3</v>
      </c>
      <c r="AV1663" s="80"/>
    </row>
    <row r="1664" spans="26:64" x14ac:dyDescent="0.2">
      <c r="Z1664">
        <f t="shared" si="552"/>
        <v>0</v>
      </c>
      <c r="AA1664" s="80">
        <f t="shared" si="553"/>
        <v>3.4471155238050962E-3</v>
      </c>
      <c r="AB1664" s="80">
        <f t="shared" si="564"/>
        <v>-9999</v>
      </c>
      <c r="AC1664" s="80">
        <f t="shared" si="566"/>
        <v>0</v>
      </c>
      <c r="AD1664" s="80">
        <f t="shared" si="562"/>
        <v>-9999</v>
      </c>
      <c r="AE1664" s="80">
        <f t="shared" si="567"/>
        <v>0</v>
      </c>
      <c r="AF1664">
        <f t="shared" si="563"/>
        <v>-9999</v>
      </c>
      <c r="AG1664" s="106"/>
      <c r="AH1664">
        <f t="shared" si="554"/>
        <v>-4.7256811237064993E-4</v>
      </c>
      <c r="AI1664">
        <f t="shared" si="555"/>
        <v>1.2726506571333673</v>
      </c>
      <c r="AJ1664">
        <f t="shared" si="556"/>
        <v>-1.9192477769216735E-2</v>
      </c>
      <c r="AK1664">
        <f t="shared" si="557"/>
        <v>2.0177893546708442E-3</v>
      </c>
      <c r="AL1664">
        <f t="shared" si="558"/>
        <v>7.400504878085557E-3</v>
      </c>
      <c r="AM1664">
        <f t="shared" si="559"/>
        <v>3.7002693269247286E-3</v>
      </c>
      <c r="AN1664" s="80">
        <f t="shared" si="568"/>
        <v>5.5946847242161011E-3</v>
      </c>
      <c r="AO1664" s="80">
        <f t="shared" si="568"/>
        <v>5.5942288779216968E-3</v>
      </c>
      <c r="AP1664" s="80">
        <f t="shared" si="568"/>
        <v>5.5925569914601313E-3</v>
      </c>
      <c r="AQ1664" s="80">
        <f t="shared" si="568"/>
        <v>5.586425090611761E-3</v>
      </c>
      <c r="AR1664" s="80">
        <f t="shared" si="568"/>
        <v>5.5639354025405052E-3</v>
      </c>
      <c r="AS1664" s="80">
        <f t="shared" si="568"/>
        <v>5.4814510416755884E-3</v>
      </c>
      <c r="AT1664" s="80">
        <f t="shared" si="568"/>
        <v>5.1789273836108747E-3</v>
      </c>
      <c r="AU1664" s="80">
        <f t="shared" si="561"/>
        <v>4.0693807318081809E-3</v>
      </c>
    </row>
    <row r="1665" spans="26:64" x14ac:dyDescent="0.2">
      <c r="Z1665">
        <f t="shared" si="552"/>
        <v>0</v>
      </c>
      <c r="AA1665" s="80">
        <f t="shared" si="553"/>
        <v>3.4471155238050962E-3</v>
      </c>
      <c r="AB1665" s="80">
        <f t="shared" si="564"/>
        <v>-9999</v>
      </c>
      <c r="AC1665" s="80">
        <f t="shared" si="566"/>
        <v>0</v>
      </c>
      <c r="AD1665" s="80">
        <f t="shared" si="562"/>
        <v>-9999</v>
      </c>
      <c r="AE1665" s="80">
        <f t="shared" si="567"/>
        <v>0</v>
      </c>
      <c r="AF1665">
        <f t="shared" si="563"/>
        <v>-9999</v>
      </c>
      <c r="AG1665" s="106"/>
      <c r="AH1665">
        <f t="shared" si="554"/>
        <v>-4.7256811237064993E-4</v>
      </c>
      <c r="AI1665">
        <f t="shared" si="555"/>
        <v>1.2726506571333673</v>
      </c>
      <c r="AJ1665">
        <f t="shared" si="556"/>
        <v>-1.9192477769216735E-2</v>
      </c>
      <c r="AK1665">
        <f t="shared" si="557"/>
        <v>2.0177893546708442E-3</v>
      </c>
      <c r="AL1665">
        <f t="shared" si="558"/>
        <v>7.400504878085557E-3</v>
      </c>
      <c r="AM1665">
        <f t="shared" si="559"/>
        <v>3.7002693269247286E-3</v>
      </c>
      <c r="AN1665" s="80">
        <f t="shared" ref="AN1665:AT1680" si="569">$AU1665+$AB$7*SIN(AO1665)</f>
        <v>5.5946847242161011E-3</v>
      </c>
      <c r="AO1665" s="80">
        <f t="shared" si="569"/>
        <v>5.5942288779216968E-3</v>
      </c>
      <c r="AP1665" s="80">
        <f t="shared" si="569"/>
        <v>5.5925569914601313E-3</v>
      </c>
      <c r="AQ1665" s="80">
        <f t="shared" si="569"/>
        <v>5.586425090611761E-3</v>
      </c>
      <c r="AR1665" s="80">
        <f t="shared" si="569"/>
        <v>5.5639354025405052E-3</v>
      </c>
      <c r="AS1665" s="80">
        <f t="shared" si="569"/>
        <v>5.4814510416755884E-3</v>
      </c>
      <c r="AT1665" s="80">
        <f t="shared" si="569"/>
        <v>5.1789273836108747E-3</v>
      </c>
      <c r="AU1665" s="80">
        <f t="shared" si="561"/>
        <v>4.0693807318081809E-3</v>
      </c>
      <c r="AV1665" s="80"/>
    </row>
    <row r="1666" spans="26:64" x14ac:dyDescent="0.2">
      <c r="Z1666">
        <f t="shared" si="552"/>
        <v>0</v>
      </c>
      <c r="AA1666" s="80">
        <f t="shared" si="553"/>
        <v>3.4471155238050962E-3</v>
      </c>
      <c r="AB1666" s="80">
        <f t="shared" si="564"/>
        <v>-9999</v>
      </c>
      <c r="AC1666" s="80">
        <f t="shared" si="566"/>
        <v>0</v>
      </c>
      <c r="AD1666" s="80">
        <f t="shared" si="562"/>
        <v>-9999</v>
      </c>
      <c r="AE1666" s="80">
        <f t="shared" si="567"/>
        <v>0</v>
      </c>
      <c r="AF1666">
        <f t="shared" si="563"/>
        <v>-9999</v>
      </c>
      <c r="AG1666" s="106"/>
      <c r="AH1666">
        <f t="shared" si="554"/>
        <v>-4.7256811237064993E-4</v>
      </c>
      <c r="AI1666">
        <f t="shared" si="555"/>
        <v>1.2726506571333673</v>
      </c>
      <c r="AJ1666">
        <f t="shared" si="556"/>
        <v>-1.9192477769216735E-2</v>
      </c>
      <c r="AK1666">
        <f t="shared" si="557"/>
        <v>2.0177893546708442E-3</v>
      </c>
      <c r="AL1666">
        <f t="shared" si="558"/>
        <v>7.400504878085557E-3</v>
      </c>
      <c r="AM1666">
        <f t="shared" si="559"/>
        <v>3.7002693269247286E-3</v>
      </c>
      <c r="AN1666" s="80">
        <f t="shared" si="569"/>
        <v>5.5946847242161011E-3</v>
      </c>
      <c r="AO1666" s="80">
        <f t="shared" si="569"/>
        <v>5.5942288779216968E-3</v>
      </c>
      <c r="AP1666" s="80">
        <f t="shared" si="569"/>
        <v>5.5925569914601313E-3</v>
      </c>
      <c r="AQ1666" s="80">
        <f t="shared" si="569"/>
        <v>5.586425090611761E-3</v>
      </c>
      <c r="AR1666" s="80">
        <f t="shared" si="569"/>
        <v>5.5639354025405052E-3</v>
      </c>
      <c r="AS1666" s="80">
        <f t="shared" si="569"/>
        <v>5.4814510416755884E-3</v>
      </c>
      <c r="AT1666" s="80">
        <f t="shared" si="569"/>
        <v>5.1789273836108747E-3</v>
      </c>
      <c r="AU1666" s="80">
        <f t="shared" si="561"/>
        <v>4.0693807318081809E-3</v>
      </c>
      <c r="AV1666" s="80"/>
    </row>
    <row r="1667" spans="26:64" x14ac:dyDescent="0.2">
      <c r="Z1667">
        <f t="shared" si="552"/>
        <v>0</v>
      </c>
      <c r="AA1667" s="80">
        <f t="shared" si="553"/>
        <v>3.4471155238050962E-3</v>
      </c>
      <c r="AB1667" s="80">
        <f t="shared" si="564"/>
        <v>-9999</v>
      </c>
      <c r="AC1667" s="80">
        <f t="shared" si="566"/>
        <v>0</v>
      </c>
      <c r="AD1667" s="80">
        <f t="shared" si="562"/>
        <v>-9999</v>
      </c>
      <c r="AE1667" s="80">
        <f t="shared" si="567"/>
        <v>0</v>
      </c>
      <c r="AF1667">
        <f t="shared" si="563"/>
        <v>-9999</v>
      </c>
      <c r="AG1667" s="106"/>
      <c r="AH1667">
        <f t="shared" si="554"/>
        <v>-4.7256811237064993E-4</v>
      </c>
      <c r="AI1667">
        <f t="shared" si="555"/>
        <v>1.2726506571333673</v>
      </c>
      <c r="AJ1667">
        <f t="shared" si="556"/>
        <v>-1.9192477769216735E-2</v>
      </c>
      <c r="AK1667">
        <f t="shared" si="557"/>
        <v>2.0177893546708442E-3</v>
      </c>
      <c r="AL1667">
        <f t="shared" si="558"/>
        <v>7.400504878085557E-3</v>
      </c>
      <c r="AM1667">
        <f t="shared" si="559"/>
        <v>3.7002693269247286E-3</v>
      </c>
      <c r="AN1667" s="80">
        <f t="shared" si="569"/>
        <v>5.5946847242161011E-3</v>
      </c>
      <c r="AO1667" s="80">
        <f t="shared" si="569"/>
        <v>5.5942288779216968E-3</v>
      </c>
      <c r="AP1667" s="80">
        <f t="shared" si="569"/>
        <v>5.5925569914601313E-3</v>
      </c>
      <c r="AQ1667" s="80">
        <f t="shared" si="569"/>
        <v>5.586425090611761E-3</v>
      </c>
      <c r="AR1667" s="80">
        <f t="shared" si="569"/>
        <v>5.5639354025405052E-3</v>
      </c>
      <c r="AS1667" s="80">
        <f t="shared" si="569"/>
        <v>5.4814510416755884E-3</v>
      </c>
      <c r="AT1667" s="80">
        <f t="shared" si="569"/>
        <v>5.1789273836108747E-3</v>
      </c>
      <c r="AU1667" s="80">
        <f t="shared" si="561"/>
        <v>4.0693807318081809E-3</v>
      </c>
    </row>
    <row r="1668" spans="26:64" x14ac:dyDescent="0.2">
      <c r="Z1668">
        <f t="shared" si="552"/>
        <v>0</v>
      </c>
      <c r="AA1668" s="80">
        <f t="shared" si="553"/>
        <v>3.4471155238050962E-3</v>
      </c>
      <c r="AB1668" s="80">
        <f t="shared" si="564"/>
        <v>-9999</v>
      </c>
      <c r="AC1668" s="80">
        <f t="shared" si="566"/>
        <v>0</v>
      </c>
      <c r="AD1668" s="80">
        <f t="shared" si="562"/>
        <v>-9999</v>
      </c>
      <c r="AE1668" s="80">
        <f t="shared" si="567"/>
        <v>0</v>
      </c>
      <c r="AF1668">
        <f t="shared" si="563"/>
        <v>-9999</v>
      </c>
      <c r="AG1668" s="106"/>
      <c r="AH1668">
        <f t="shared" si="554"/>
        <v>-4.7256811237064993E-4</v>
      </c>
      <c r="AI1668">
        <f t="shared" si="555"/>
        <v>1.2726506571333673</v>
      </c>
      <c r="AJ1668">
        <f t="shared" si="556"/>
        <v>-1.9192477769216735E-2</v>
      </c>
      <c r="AK1668">
        <f t="shared" si="557"/>
        <v>2.0177893546708442E-3</v>
      </c>
      <c r="AL1668">
        <f t="shared" si="558"/>
        <v>7.400504878085557E-3</v>
      </c>
      <c r="AM1668">
        <f t="shared" si="559"/>
        <v>3.7002693269247286E-3</v>
      </c>
      <c r="AN1668" s="80">
        <f t="shared" si="569"/>
        <v>5.5946847242161011E-3</v>
      </c>
      <c r="AO1668" s="80">
        <f t="shared" si="569"/>
        <v>5.5942288779216968E-3</v>
      </c>
      <c r="AP1668" s="80">
        <f t="shared" si="569"/>
        <v>5.5925569914601313E-3</v>
      </c>
      <c r="AQ1668" s="80">
        <f t="shared" si="569"/>
        <v>5.586425090611761E-3</v>
      </c>
      <c r="AR1668" s="80">
        <f t="shared" si="569"/>
        <v>5.5639354025405052E-3</v>
      </c>
      <c r="AS1668" s="80">
        <f t="shared" si="569"/>
        <v>5.4814510416755884E-3</v>
      </c>
      <c r="AT1668" s="80">
        <f t="shared" si="569"/>
        <v>5.1789273836108747E-3</v>
      </c>
      <c r="AU1668" s="80">
        <f t="shared" si="561"/>
        <v>4.0693807318081809E-3</v>
      </c>
      <c r="AV1668" s="80"/>
      <c r="AX1668" s="80"/>
    </row>
    <row r="1669" spans="26:64" x14ac:dyDescent="0.2">
      <c r="Z1669">
        <f t="shared" si="552"/>
        <v>0</v>
      </c>
      <c r="AA1669" s="80">
        <f t="shared" si="553"/>
        <v>3.4471155238050962E-3</v>
      </c>
      <c r="AB1669" s="80">
        <f t="shared" si="564"/>
        <v>-9999</v>
      </c>
      <c r="AC1669" s="80">
        <f t="shared" si="566"/>
        <v>0</v>
      </c>
      <c r="AD1669" s="80">
        <f t="shared" si="562"/>
        <v>-9999</v>
      </c>
      <c r="AE1669" s="80">
        <f t="shared" si="567"/>
        <v>0</v>
      </c>
      <c r="AF1669">
        <f t="shared" si="563"/>
        <v>-9999</v>
      </c>
      <c r="AG1669" s="106"/>
      <c r="AH1669">
        <f t="shared" si="554"/>
        <v>-4.7256811237064993E-4</v>
      </c>
      <c r="AI1669">
        <f t="shared" si="555"/>
        <v>1.2726506571333673</v>
      </c>
      <c r="AJ1669">
        <f t="shared" si="556"/>
        <v>-1.9192477769216735E-2</v>
      </c>
      <c r="AK1669">
        <f t="shared" si="557"/>
        <v>2.0177893546708442E-3</v>
      </c>
      <c r="AL1669">
        <f t="shared" si="558"/>
        <v>7.400504878085557E-3</v>
      </c>
      <c r="AM1669">
        <f t="shared" si="559"/>
        <v>3.7002693269247286E-3</v>
      </c>
      <c r="AN1669" s="80">
        <f t="shared" si="569"/>
        <v>5.5946847242161011E-3</v>
      </c>
      <c r="AO1669" s="80">
        <f t="shared" si="569"/>
        <v>5.5942288779216968E-3</v>
      </c>
      <c r="AP1669" s="80">
        <f t="shared" si="569"/>
        <v>5.5925569914601313E-3</v>
      </c>
      <c r="AQ1669" s="80">
        <f t="shared" si="569"/>
        <v>5.586425090611761E-3</v>
      </c>
      <c r="AR1669" s="80">
        <f t="shared" si="569"/>
        <v>5.5639354025405052E-3</v>
      </c>
      <c r="AS1669" s="80">
        <f t="shared" si="569"/>
        <v>5.4814510416755884E-3</v>
      </c>
      <c r="AT1669" s="80">
        <f t="shared" si="569"/>
        <v>5.1789273836108747E-3</v>
      </c>
      <c r="AU1669" s="80">
        <f t="shared" si="561"/>
        <v>4.0693807318081809E-3</v>
      </c>
    </row>
    <row r="1670" spans="26:64" x14ac:dyDescent="0.2">
      <c r="Z1670">
        <f t="shared" si="552"/>
        <v>0</v>
      </c>
      <c r="AA1670" s="80">
        <f t="shared" si="553"/>
        <v>3.4471155238050962E-3</v>
      </c>
      <c r="AB1670" s="80">
        <f t="shared" si="564"/>
        <v>-9999</v>
      </c>
      <c r="AC1670" s="80">
        <f t="shared" si="566"/>
        <v>0</v>
      </c>
      <c r="AD1670" s="80">
        <f t="shared" si="562"/>
        <v>-9999</v>
      </c>
      <c r="AE1670" s="80">
        <f t="shared" si="567"/>
        <v>0</v>
      </c>
      <c r="AF1670">
        <f t="shared" si="563"/>
        <v>-9999</v>
      </c>
      <c r="AG1670" s="106"/>
      <c r="AH1670">
        <f t="shared" si="554"/>
        <v>-4.7256811237064993E-4</v>
      </c>
      <c r="AI1670">
        <f t="shared" si="555"/>
        <v>1.2726506571333673</v>
      </c>
      <c r="AJ1670">
        <f t="shared" si="556"/>
        <v>-1.9192477769216735E-2</v>
      </c>
      <c r="AK1670">
        <f t="shared" si="557"/>
        <v>2.0177893546708442E-3</v>
      </c>
      <c r="AL1670">
        <f t="shared" si="558"/>
        <v>7.400504878085557E-3</v>
      </c>
      <c r="AM1670">
        <f t="shared" si="559"/>
        <v>3.7002693269247286E-3</v>
      </c>
      <c r="AN1670" s="80">
        <f t="shared" si="569"/>
        <v>5.5946847242161011E-3</v>
      </c>
      <c r="AO1670" s="80">
        <f t="shared" si="569"/>
        <v>5.5942288779216968E-3</v>
      </c>
      <c r="AP1670" s="80">
        <f t="shared" si="569"/>
        <v>5.5925569914601313E-3</v>
      </c>
      <c r="AQ1670" s="80">
        <f t="shared" si="569"/>
        <v>5.586425090611761E-3</v>
      </c>
      <c r="AR1670" s="80">
        <f t="shared" si="569"/>
        <v>5.5639354025405052E-3</v>
      </c>
      <c r="AS1670" s="80">
        <f t="shared" si="569"/>
        <v>5.4814510416755884E-3</v>
      </c>
      <c r="AT1670" s="80">
        <f t="shared" si="569"/>
        <v>5.1789273836108747E-3</v>
      </c>
      <c r="AU1670" s="80">
        <f t="shared" si="561"/>
        <v>4.0693807318081809E-3</v>
      </c>
    </row>
    <row r="1671" spans="26:64" x14ac:dyDescent="0.2">
      <c r="Z1671">
        <f t="shared" si="552"/>
        <v>0</v>
      </c>
      <c r="AA1671" s="80">
        <f t="shared" si="553"/>
        <v>3.4471155238050962E-3</v>
      </c>
      <c r="AB1671" s="80">
        <f t="shared" si="564"/>
        <v>-9999</v>
      </c>
      <c r="AC1671" s="80">
        <f t="shared" si="566"/>
        <v>0</v>
      </c>
      <c r="AD1671" s="80">
        <f t="shared" si="562"/>
        <v>-9999</v>
      </c>
      <c r="AE1671" s="80">
        <f t="shared" si="567"/>
        <v>0</v>
      </c>
      <c r="AF1671">
        <f t="shared" si="563"/>
        <v>-9999</v>
      </c>
      <c r="AG1671" s="106"/>
      <c r="AH1671">
        <f t="shared" si="554"/>
        <v>-4.7256811237064993E-4</v>
      </c>
      <c r="AI1671">
        <f t="shared" si="555"/>
        <v>1.2726506571333673</v>
      </c>
      <c r="AJ1671">
        <f t="shared" si="556"/>
        <v>-1.9192477769216735E-2</v>
      </c>
      <c r="AK1671">
        <f t="shared" si="557"/>
        <v>2.0177893546708442E-3</v>
      </c>
      <c r="AL1671">
        <f t="shared" si="558"/>
        <v>7.400504878085557E-3</v>
      </c>
      <c r="AM1671">
        <f t="shared" si="559"/>
        <v>3.7002693269247286E-3</v>
      </c>
      <c r="AN1671" s="80">
        <f t="shared" si="569"/>
        <v>5.5946847242161011E-3</v>
      </c>
      <c r="AO1671" s="80">
        <f t="shared" si="569"/>
        <v>5.5942288779216968E-3</v>
      </c>
      <c r="AP1671" s="80">
        <f t="shared" si="569"/>
        <v>5.5925569914601313E-3</v>
      </c>
      <c r="AQ1671" s="80">
        <f t="shared" si="569"/>
        <v>5.586425090611761E-3</v>
      </c>
      <c r="AR1671" s="80">
        <f t="shared" si="569"/>
        <v>5.5639354025405052E-3</v>
      </c>
      <c r="AS1671" s="80">
        <f t="shared" si="569"/>
        <v>5.4814510416755884E-3</v>
      </c>
      <c r="AT1671" s="80">
        <f t="shared" si="569"/>
        <v>5.1789273836108747E-3</v>
      </c>
      <c r="AU1671" s="80">
        <f t="shared" si="561"/>
        <v>4.0693807318081809E-3</v>
      </c>
    </row>
    <row r="1672" spans="26:64" x14ac:dyDescent="0.2">
      <c r="Z1672">
        <f t="shared" si="552"/>
        <v>0</v>
      </c>
      <c r="AA1672" s="80">
        <f t="shared" si="553"/>
        <v>3.4471155238050962E-3</v>
      </c>
      <c r="AB1672" s="80">
        <f t="shared" si="564"/>
        <v>-9999</v>
      </c>
      <c r="AC1672" s="80">
        <f t="shared" si="566"/>
        <v>0</v>
      </c>
      <c r="AD1672" s="80">
        <f t="shared" si="562"/>
        <v>-9999</v>
      </c>
      <c r="AE1672" s="80">
        <f t="shared" si="567"/>
        <v>0</v>
      </c>
      <c r="AF1672">
        <f t="shared" si="563"/>
        <v>-9999</v>
      </c>
      <c r="AG1672" s="106"/>
      <c r="AH1672">
        <f t="shared" si="554"/>
        <v>-4.7256811237064993E-4</v>
      </c>
      <c r="AI1672">
        <f t="shared" si="555"/>
        <v>1.2726506571333673</v>
      </c>
      <c r="AJ1672">
        <f t="shared" si="556"/>
        <v>-1.9192477769216735E-2</v>
      </c>
      <c r="AK1672">
        <f t="shared" si="557"/>
        <v>2.0177893546708442E-3</v>
      </c>
      <c r="AL1672">
        <f t="shared" si="558"/>
        <v>7.400504878085557E-3</v>
      </c>
      <c r="AM1672">
        <f t="shared" si="559"/>
        <v>3.7002693269247286E-3</v>
      </c>
      <c r="AN1672" s="80">
        <f t="shared" si="569"/>
        <v>5.5946847242161011E-3</v>
      </c>
      <c r="AO1672" s="80">
        <f t="shared" si="569"/>
        <v>5.5942288779216968E-3</v>
      </c>
      <c r="AP1672" s="80">
        <f t="shared" si="569"/>
        <v>5.5925569914601313E-3</v>
      </c>
      <c r="AQ1672" s="80">
        <f t="shared" si="569"/>
        <v>5.586425090611761E-3</v>
      </c>
      <c r="AR1672" s="80">
        <f t="shared" si="569"/>
        <v>5.5639354025405052E-3</v>
      </c>
      <c r="AS1672" s="80">
        <f t="shared" si="569"/>
        <v>5.4814510416755884E-3</v>
      </c>
      <c r="AT1672" s="80">
        <f t="shared" si="569"/>
        <v>5.1789273836108747E-3</v>
      </c>
      <c r="AU1672" s="80">
        <f t="shared" si="561"/>
        <v>4.0693807318081809E-3</v>
      </c>
      <c r="AV1672" s="80"/>
      <c r="AX1672" s="80"/>
    </row>
    <row r="1673" spans="26:64" x14ac:dyDescent="0.2">
      <c r="Z1673">
        <f t="shared" si="552"/>
        <v>0</v>
      </c>
      <c r="AA1673" s="80">
        <f t="shared" si="553"/>
        <v>3.4471155238050962E-3</v>
      </c>
      <c r="AB1673" s="80">
        <f t="shared" si="564"/>
        <v>-9999</v>
      </c>
      <c r="AC1673" s="80">
        <f t="shared" si="566"/>
        <v>0</v>
      </c>
      <c r="AD1673" s="80">
        <f t="shared" si="562"/>
        <v>-9999</v>
      </c>
      <c r="AE1673" s="80">
        <f t="shared" si="567"/>
        <v>0</v>
      </c>
      <c r="AF1673">
        <f t="shared" si="563"/>
        <v>-9999</v>
      </c>
      <c r="AG1673" s="106"/>
      <c r="AH1673">
        <f t="shared" si="554"/>
        <v>-4.7256811237064993E-4</v>
      </c>
      <c r="AI1673">
        <f t="shared" si="555"/>
        <v>1.2726506571333673</v>
      </c>
      <c r="AJ1673">
        <f t="shared" si="556"/>
        <v>-1.9192477769216735E-2</v>
      </c>
      <c r="AK1673">
        <f t="shared" si="557"/>
        <v>2.0177893546708442E-3</v>
      </c>
      <c r="AL1673">
        <f t="shared" si="558"/>
        <v>7.400504878085557E-3</v>
      </c>
      <c r="AM1673">
        <f t="shared" si="559"/>
        <v>3.7002693269247286E-3</v>
      </c>
      <c r="AN1673" s="80">
        <f t="shared" si="569"/>
        <v>5.5946847242161011E-3</v>
      </c>
      <c r="AO1673" s="80">
        <f t="shared" si="569"/>
        <v>5.5942288779216968E-3</v>
      </c>
      <c r="AP1673" s="80">
        <f t="shared" si="569"/>
        <v>5.5925569914601313E-3</v>
      </c>
      <c r="AQ1673" s="80">
        <f t="shared" si="569"/>
        <v>5.586425090611761E-3</v>
      </c>
      <c r="AR1673" s="80">
        <f t="shared" si="569"/>
        <v>5.5639354025405052E-3</v>
      </c>
      <c r="AS1673" s="80">
        <f t="shared" si="569"/>
        <v>5.4814510416755884E-3</v>
      </c>
      <c r="AT1673" s="80">
        <f t="shared" si="569"/>
        <v>5.1789273836108747E-3</v>
      </c>
      <c r="AU1673" s="80">
        <f t="shared" si="561"/>
        <v>4.0693807318081809E-3</v>
      </c>
      <c r="AV1673" s="80"/>
    </row>
    <row r="1674" spans="26:64" x14ac:dyDescent="0.2">
      <c r="Z1674">
        <f t="shared" si="552"/>
        <v>0</v>
      </c>
      <c r="AA1674" s="80">
        <f t="shared" si="553"/>
        <v>3.4471155238050962E-3</v>
      </c>
      <c r="AB1674" s="80">
        <f t="shared" si="564"/>
        <v>-9999</v>
      </c>
      <c r="AC1674" s="80">
        <f t="shared" si="566"/>
        <v>0</v>
      </c>
      <c r="AD1674" s="80">
        <f t="shared" si="562"/>
        <v>-9999</v>
      </c>
      <c r="AE1674" s="80">
        <f t="shared" si="567"/>
        <v>0</v>
      </c>
      <c r="AF1674">
        <f t="shared" si="563"/>
        <v>-9999</v>
      </c>
      <c r="AG1674" s="106"/>
      <c r="AH1674">
        <f t="shared" si="554"/>
        <v>-4.7256811237064993E-4</v>
      </c>
      <c r="AI1674">
        <f t="shared" si="555"/>
        <v>1.2726506571333673</v>
      </c>
      <c r="AJ1674">
        <f t="shared" si="556"/>
        <v>-1.9192477769216735E-2</v>
      </c>
      <c r="AK1674">
        <f t="shared" si="557"/>
        <v>2.0177893546708442E-3</v>
      </c>
      <c r="AL1674">
        <f t="shared" si="558"/>
        <v>7.400504878085557E-3</v>
      </c>
      <c r="AM1674">
        <f t="shared" si="559"/>
        <v>3.7002693269247286E-3</v>
      </c>
      <c r="AN1674" s="80">
        <f t="shared" si="569"/>
        <v>5.5946847242161011E-3</v>
      </c>
      <c r="AO1674" s="80">
        <f t="shared" si="569"/>
        <v>5.5942288779216968E-3</v>
      </c>
      <c r="AP1674" s="80">
        <f t="shared" si="569"/>
        <v>5.5925569914601313E-3</v>
      </c>
      <c r="AQ1674" s="80">
        <f t="shared" si="569"/>
        <v>5.586425090611761E-3</v>
      </c>
      <c r="AR1674" s="80">
        <f t="shared" si="569"/>
        <v>5.5639354025405052E-3</v>
      </c>
      <c r="AS1674" s="80">
        <f t="shared" si="569"/>
        <v>5.4814510416755884E-3</v>
      </c>
      <c r="AT1674" s="80">
        <f t="shared" si="569"/>
        <v>5.1789273836108747E-3</v>
      </c>
      <c r="AU1674" s="80">
        <f t="shared" si="561"/>
        <v>4.0693807318081809E-3</v>
      </c>
      <c r="AV1674" s="80"/>
      <c r="AW1674" s="80"/>
      <c r="AX1674" s="80"/>
      <c r="AY1674" s="80"/>
      <c r="AZ1674" s="80"/>
      <c r="BA1674" s="80"/>
      <c r="BB1674" s="80"/>
      <c r="BC1674" s="80"/>
      <c r="BD1674" s="80"/>
      <c r="BE1674" s="80"/>
      <c r="BF1674" s="80"/>
      <c r="BG1674" s="80"/>
      <c r="BH1674" s="80"/>
      <c r="BI1674" s="80"/>
      <c r="BJ1674" s="80"/>
      <c r="BK1674" s="80"/>
      <c r="BL1674" s="80"/>
    </row>
    <row r="1675" spans="26:64" x14ac:dyDescent="0.2">
      <c r="Z1675">
        <f t="shared" si="552"/>
        <v>0</v>
      </c>
      <c r="AA1675" s="80">
        <f t="shared" si="553"/>
        <v>3.4471155238050962E-3</v>
      </c>
      <c r="AB1675" s="80">
        <f t="shared" si="564"/>
        <v>-9999</v>
      </c>
      <c r="AC1675" s="80">
        <f t="shared" si="566"/>
        <v>0</v>
      </c>
      <c r="AD1675" s="80">
        <f t="shared" si="562"/>
        <v>-9999</v>
      </c>
      <c r="AE1675" s="80">
        <f t="shared" si="567"/>
        <v>0</v>
      </c>
      <c r="AF1675">
        <f t="shared" si="563"/>
        <v>-9999</v>
      </c>
      <c r="AG1675" s="106"/>
      <c r="AH1675">
        <f t="shared" si="554"/>
        <v>-4.7256811237064993E-4</v>
      </c>
      <c r="AI1675">
        <f t="shared" si="555"/>
        <v>1.2726506571333673</v>
      </c>
      <c r="AJ1675">
        <f t="shared" si="556"/>
        <v>-1.9192477769216735E-2</v>
      </c>
      <c r="AK1675">
        <f t="shared" si="557"/>
        <v>2.0177893546708442E-3</v>
      </c>
      <c r="AL1675">
        <f t="shared" si="558"/>
        <v>7.400504878085557E-3</v>
      </c>
      <c r="AM1675">
        <f t="shared" si="559"/>
        <v>3.7002693269247286E-3</v>
      </c>
      <c r="AN1675" s="80">
        <f t="shared" si="569"/>
        <v>5.5946847242161011E-3</v>
      </c>
      <c r="AO1675" s="80">
        <f t="shared" si="569"/>
        <v>5.5942288779216968E-3</v>
      </c>
      <c r="AP1675" s="80">
        <f t="shared" si="569"/>
        <v>5.5925569914601313E-3</v>
      </c>
      <c r="AQ1675" s="80">
        <f t="shared" si="569"/>
        <v>5.586425090611761E-3</v>
      </c>
      <c r="AR1675" s="80">
        <f t="shared" si="569"/>
        <v>5.5639354025405052E-3</v>
      </c>
      <c r="AS1675" s="80">
        <f t="shared" si="569"/>
        <v>5.4814510416755884E-3</v>
      </c>
      <c r="AT1675" s="80">
        <f t="shared" si="569"/>
        <v>5.1789273836108747E-3</v>
      </c>
      <c r="AU1675" s="80">
        <f t="shared" si="561"/>
        <v>4.0693807318081809E-3</v>
      </c>
      <c r="AV1675" s="80"/>
      <c r="AW1675" s="80"/>
      <c r="AX1675" s="80"/>
      <c r="AY1675" s="80"/>
      <c r="AZ1675" s="80"/>
      <c r="BA1675" s="80"/>
      <c r="BB1675" s="80"/>
      <c r="BC1675" s="80"/>
      <c r="BD1675" s="80"/>
      <c r="BE1675" s="80"/>
      <c r="BF1675" s="80"/>
      <c r="BG1675" s="80"/>
      <c r="BH1675" s="80"/>
      <c r="BI1675" s="80"/>
      <c r="BJ1675" s="80"/>
      <c r="BK1675" s="80"/>
      <c r="BL1675" s="80"/>
    </row>
    <row r="1676" spans="26:64" x14ac:dyDescent="0.2">
      <c r="Z1676">
        <f t="shared" si="552"/>
        <v>0</v>
      </c>
      <c r="AA1676" s="80">
        <f t="shared" si="553"/>
        <v>3.4471155238050962E-3</v>
      </c>
      <c r="AB1676" s="80">
        <f t="shared" si="564"/>
        <v>-9999</v>
      </c>
      <c r="AC1676" s="80">
        <f t="shared" si="566"/>
        <v>0</v>
      </c>
      <c r="AD1676" s="80">
        <f t="shared" si="562"/>
        <v>-9999</v>
      </c>
      <c r="AE1676" s="80">
        <f t="shared" si="567"/>
        <v>0</v>
      </c>
      <c r="AF1676">
        <f t="shared" si="563"/>
        <v>-9999</v>
      </c>
      <c r="AG1676" s="106"/>
      <c r="AH1676">
        <f t="shared" si="554"/>
        <v>-4.7256811237064993E-4</v>
      </c>
      <c r="AI1676">
        <f t="shared" si="555"/>
        <v>1.2726506571333673</v>
      </c>
      <c r="AJ1676">
        <f t="shared" si="556"/>
        <v>-1.9192477769216735E-2</v>
      </c>
      <c r="AK1676">
        <f t="shared" si="557"/>
        <v>2.0177893546708442E-3</v>
      </c>
      <c r="AL1676">
        <f t="shared" si="558"/>
        <v>7.400504878085557E-3</v>
      </c>
      <c r="AM1676">
        <f t="shared" si="559"/>
        <v>3.7002693269247286E-3</v>
      </c>
      <c r="AN1676" s="80">
        <f t="shared" si="569"/>
        <v>5.5946847242161011E-3</v>
      </c>
      <c r="AO1676" s="80">
        <f t="shared" si="569"/>
        <v>5.5942288779216968E-3</v>
      </c>
      <c r="AP1676" s="80">
        <f t="shared" si="569"/>
        <v>5.5925569914601313E-3</v>
      </c>
      <c r="AQ1676" s="80">
        <f t="shared" si="569"/>
        <v>5.586425090611761E-3</v>
      </c>
      <c r="AR1676" s="80">
        <f t="shared" si="569"/>
        <v>5.5639354025405052E-3</v>
      </c>
      <c r="AS1676" s="80">
        <f t="shared" si="569"/>
        <v>5.4814510416755884E-3</v>
      </c>
      <c r="AT1676" s="80">
        <f t="shared" si="569"/>
        <v>5.1789273836108747E-3</v>
      </c>
      <c r="AU1676" s="80">
        <f t="shared" si="561"/>
        <v>4.0693807318081809E-3</v>
      </c>
      <c r="AV1676" s="80"/>
      <c r="AW1676" s="80"/>
      <c r="AX1676" s="80"/>
      <c r="AY1676" s="80"/>
      <c r="AZ1676" s="80"/>
      <c r="BA1676" s="80"/>
      <c r="BB1676" s="80"/>
      <c r="BC1676" s="80"/>
      <c r="BD1676" s="80"/>
      <c r="BE1676" s="80"/>
      <c r="BF1676" s="80"/>
      <c r="BG1676" s="80"/>
      <c r="BH1676" s="80"/>
      <c r="BI1676" s="80"/>
      <c r="BJ1676" s="80"/>
      <c r="BK1676" s="80"/>
      <c r="BL1676" s="80"/>
    </row>
    <row r="1677" spans="26:64" x14ac:dyDescent="0.2">
      <c r="Z1677">
        <f t="shared" si="552"/>
        <v>0</v>
      </c>
      <c r="AA1677" s="80">
        <f t="shared" si="553"/>
        <v>3.4471155238050962E-3</v>
      </c>
      <c r="AB1677" s="80">
        <f t="shared" si="564"/>
        <v>-9999</v>
      </c>
      <c r="AC1677" s="80">
        <f t="shared" si="566"/>
        <v>0</v>
      </c>
      <c r="AD1677" s="80">
        <f t="shared" si="562"/>
        <v>-9999</v>
      </c>
      <c r="AE1677" s="80">
        <f t="shared" si="567"/>
        <v>0</v>
      </c>
      <c r="AF1677">
        <f t="shared" si="563"/>
        <v>-9999</v>
      </c>
      <c r="AG1677" s="106"/>
      <c r="AH1677">
        <f t="shared" si="554"/>
        <v>-4.7256811237064993E-4</v>
      </c>
      <c r="AI1677">
        <f t="shared" si="555"/>
        <v>1.2726506571333673</v>
      </c>
      <c r="AJ1677">
        <f t="shared" si="556"/>
        <v>-1.9192477769216735E-2</v>
      </c>
      <c r="AK1677">
        <f t="shared" si="557"/>
        <v>2.0177893546708442E-3</v>
      </c>
      <c r="AL1677">
        <f t="shared" si="558"/>
        <v>7.400504878085557E-3</v>
      </c>
      <c r="AM1677">
        <f t="shared" si="559"/>
        <v>3.7002693269247286E-3</v>
      </c>
      <c r="AN1677" s="80">
        <f t="shared" si="569"/>
        <v>5.5946847242161011E-3</v>
      </c>
      <c r="AO1677" s="80">
        <f t="shared" si="569"/>
        <v>5.5942288779216968E-3</v>
      </c>
      <c r="AP1677" s="80">
        <f t="shared" si="569"/>
        <v>5.5925569914601313E-3</v>
      </c>
      <c r="AQ1677" s="80">
        <f t="shared" si="569"/>
        <v>5.586425090611761E-3</v>
      </c>
      <c r="AR1677" s="80">
        <f t="shared" si="569"/>
        <v>5.5639354025405052E-3</v>
      </c>
      <c r="AS1677" s="80">
        <f t="shared" si="569"/>
        <v>5.4814510416755884E-3</v>
      </c>
      <c r="AT1677" s="80">
        <f t="shared" si="569"/>
        <v>5.1789273836108747E-3</v>
      </c>
      <c r="AU1677" s="80">
        <f t="shared" si="561"/>
        <v>4.0693807318081809E-3</v>
      </c>
      <c r="AV1677" s="80"/>
      <c r="AW1677" s="80"/>
      <c r="AX1677" s="80"/>
      <c r="AY1677" s="80"/>
      <c r="AZ1677" s="80"/>
      <c r="BA1677" s="80"/>
      <c r="BB1677" s="80"/>
      <c r="BC1677" s="80"/>
      <c r="BD1677" s="80"/>
      <c r="BE1677" s="80"/>
      <c r="BF1677" s="80"/>
      <c r="BG1677" s="80"/>
      <c r="BH1677" s="80"/>
      <c r="BI1677" s="80"/>
      <c r="BJ1677" s="80"/>
      <c r="BK1677" s="80"/>
      <c r="BL1677" s="80"/>
    </row>
    <row r="1678" spans="26:64" x14ac:dyDescent="0.2">
      <c r="Z1678">
        <f t="shared" si="552"/>
        <v>0</v>
      </c>
      <c r="AA1678" s="80">
        <f t="shared" si="553"/>
        <v>3.4471155238050962E-3</v>
      </c>
      <c r="AB1678" s="80">
        <f t="shared" si="564"/>
        <v>-9999</v>
      </c>
      <c r="AC1678" s="80">
        <f t="shared" si="566"/>
        <v>0</v>
      </c>
      <c r="AD1678" s="80">
        <f t="shared" si="562"/>
        <v>-9999</v>
      </c>
      <c r="AE1678" s="80">
        <f t="shared" si="567"/>
        <v>0</v>
      </c>
      <c r="AF1678">
        <f t="shared" si="563"/>
        <v>-9999</v>
      </c>
      <c r="AG1678" s="106"/>
      <c r="AH1678">
        <f t="shared" si="554"/>
        <v>-4.7256811237064993E-4</v>
      </c>
      <c r="AI1678">
        <f t="shared" si="555"/>
        <v>1.2726506571333673</v>
      </c>
      <c r="AJ1678">
        <f t="shared" si="556"/>
        <v>-1.9192477769216735E-2</v>
      </c>
      <c r="AK1678">
        <f t="shared" si="557"/>
        <v>2.0177893546708442E-3</v>
      </c>
      <c r="AL1678">
        <f t="shared" si="558"/>
        <v>7.400504878085557E-3</v>
      </c>
      <c r="AM1678">
        <f t="shared" si="559"/>
        <v>3.7002693269247286E-3</v>
      </c>
      <c r="AN1678" s="80">
        <f t="shared" si="569"/>
        <v>5.5946847242161011E-3</v>
      </c>
      <c r="AO1678" s="80">
        <f t="shared" si="569"/>
        <v>5.5942288779216968E-3</v>
      </c>
      <c r="AP1678" s="80">
        <f t="shared" si="569"/>
        <v>5.5925569914601313E-3</v>
      </c>
      <c r="AQ1678" s="80">
        <f t="shared" si="569"/>
        <v>5.586425090611761E-3</v>
      </c>
      <c r="AR1678" s="80">
        <f t="shared" si="569"/>
        <v>5.5639354025405052E-3</v>
      </c>
      <c r="AS1678" s="80">
        <f t="shared" si="569"/>
        <v>5.4814510416755884E-3</v>
      </c>
      <c r="AT1678" s="80">
        <f t="shared" si="569"/>
        <v>5.1789273836108747E-3</v>
      </c>
      <c r="AU1678" s="80">
        <f t="shared" si="561"/>
        <v>4.0693807318081809E-3</v>
      </c>
      <c r="AV1678" s="80"/>
      <c r="AX1678" s="80"/>
    </row>
    <row r="1679" spans="26:64" x14ac:dyDescent="0.2">
      <c r="Z1679">
        <f t="shared" si="552"/>
        <v>0</v>
      </c>
      <c r="AA1679" s="80">
        <f t="shared" si="553"/>
        <v>3.4471155238050962E-3</v>
      </c>
      <c r="AB1679" s="80">
        <f t="shared" si="564"/>
        <v>-9999</v>
      </c>
      <c r="AC1679" s="80">
        <f t="shared" si="566"/>
        <v>0</v>
      </c>
      <c r="AD1679" s="80">
        <f t="shared" si="562"/>
        <v>-9999</v>
      </c>
      <c r="AE1679" s="80">
        <f t="shared" si="567"/>
        <v>0</v>
      </c>
      <c r="AF1679">
        <f t="shared" si="563"/>
        <v>-9999</v>
      </c>
      <c r="AG1679" s="106"/>
      <c r="AH1679">
        <f t="shared" si="554"/>
        <v>-4.7256811237064993E-4</v>
      </c>
      <c r="AI1679">
        <f t="shared" si="555"/>
        <v>1.2726506571333673</v>
      </c>
      <c r="AJ1679">
        <f t="shared" si="556"/>
        <v>-1.9192477769216735E-2</v>
      </c>
      <c r="AK1679">
        <f t="shared" si="557"/>
        <v>2.0177893546708442E-3</v>
      </c>
      <c r="AL1679">
        <f t="shared" si="558"/>
        <v>7.400504878085557E-3</v>
      </c>
      <c r="AM1679">
        <f t="shared" si="559"/>
        <v>3.7002693269247286E-3</v>
      </c>
      <c r="AN1679" s="80">
        <f t="shared" si="569"/>
        <v>5.5946847242161011E-3</v>
      </c>
      <c r="AO1679" s="80">
        <f t="shared" si="569"/>
        <v>5.5942288779216968E-3</v>
      </c>
      <c r="AP1679" s="80">
        <f t="shared" si="569"/>
        <v>5.5925569914601313E-3</v>
      </c>
      <c r="AQ1679" s="80">
        <f t="shared" si="569"/>
        <v>5.586425090611761E-3</v>
      </c>
      <c r="AR1679" s="80">
        <f t="shared" si="569"/>
        <v>5.5639354025405052E-3</v>
      </c>
      <c r="AS1679" s="80">
        <f t="shared" si="569"/>
        <v>5.4814510416755884E-3</v>
      </c>
      <c r="AT1679" s="80">
        <f t="shared" si="569"/>
        <v>5.1789273836108747E-3</v>
      </c>
      <c r="AU1679" s="80">
        <f t="shared" si="561"/>
        <v>4.0693807318081809E-3</v>
      </c>
      <c r="AV1679" s="80"/>
      <c r="AW1679" s="80"/>
      <c r="AX1679" s="80"/>
      <c r="AY1679" s="80"/>
      <c r="AZ1679" s="80"/>
      <c r="BA1679" s="80"/>
      <c r="BB1679" s="80"/>
      <c r="BC1679" s="80"/>
      <c r="BD1679" s="80"/>
      <c r="BE1679" s="80"/>
      <c r="BF1679" s="80"/>
      <c r="BG1679" s="80"/>
      <c r="BH1679" s="80"/>
      <c r="BI1679" s="80"/>
      <c r="BJ1679" s="80"/>
      <c r="BK1679" s="80"/>
      <c r="BL1679" s="80"/>
    </row>
    <row r="1680" spans="26:64" x14ac:dyDescent="0.2">
      <c r="Z1680">
        <f t="shared" si="552"/>
        <v>0</v>
      </c>
      <c r="AA1680" s="80">
        <f t="shared" si="553"/>
        <v>3.4471155238050962E-3</v>
      </c>
      <c r="AB1680" s="80">
        <f t="shared" si="564"/>
        <v>-9999</v>
      </c>
      <c r="AC1680" s="80">
        <f t="shared" si="566"/>
        <v>0</v>
      </c>
      <c r="AD1680" s="80">
        <f t="shared" si="562"/>
        <v>-9999</v>
      </c>
      <c r="AE1680" s="80">
        <f t="shared" si="567"/>
        <v>0</v>
      </c>
      <c r="AF1680">
        <f t="shared" si="563"/>
        <v>-9999</v>
      </c>
      <c r="AG1680" s="106"/>
      <c r="AH1680">
        <f t="shared" si="554"/>
        <v>-4.7256811237064993E-4</v>
      </c>
      <c r="AI1680">
        <f t="shared" si="555"/>
        <v>1.2726506571333673</v>
      </c>
      <c r="AJ1680">
        <f t="shared" si="556"/>
        <v>-1.9192477769216735E-2</v>
      </c>
      <c r="AK1680">
        <f t="shared" si="557"/>
        <v>2.0177893546708442E-3</v>
      </c>
      <c r="AL1680">
        <f t="shared" si="558"/>
        <v>7.400504878085557E-3</v>
      </c>
      <c r="AM1680">
        <f t="shared" si="559"/>
        <v>3.7002693269247286E-3</v>
      </c>
      <c r="AN1680" s="80">
        <f t="shared" si="569"/>
        <v>5.5946847242161011E-3</v>
      </c>
      <c r="AO1680" s="80">
        <f t="shared" si="569"/>
        <v>5.5942288779216968E-3</v>
      </c>
      <c r="AP1680" s="80">
        <f t="shared" si="569"/>
        <v>5.5925569914601313E-3</v>
      </c>
      <c r="AQ1680" s="80">
        <f t="shared" si="569"/>
        <v>5.586425090611761E-3</v>
      </c>
      <c r="AR1680" s="80">
        <f t="shared" si="569"/>
        <v>5.5639354025405052E-3</v>
      </c>
      <c r="AS1680" s="80">
        <f t="shared" si="569"/>
        <v>5.4814510416755884E-3</v>
      </c>
      <c r="AT1680" s="80">
        <f t="shared" si="569"/>
        <v>5.1789273836108747E-3</v>
      </c>
      <c r="AU1680" s="80">
        <f t="shared" si="561"/>
        <v>4.0693807318081809E-3</v>
      </c>
      <c r="AV1680" s="80"/>
      <c r="AW1680" s="80"/>
      <c r="AX1680" s="80"/>
      <c r="AY1680" s="80"/>
      <c r="AZ1680" s="80"/>
      <c r="BA1680" s="80"/>
      <c r="BB1680" s="80"/>
      <c r="BC1680" s="80"/>
      <c r="BD1680" s="80"/>
      <c r="BE1680" s="80"/>
      <c r="BF1680" s="80"/>
      <c r="BG1680" s="80"/>
      <c r="BH1680" s="80"/>
      <c r="BI1680" s="80"/>
      <c r="BJ1680" s="80"/>
      <c r="BK1680" s="80"/>
      <c r="BL1680" s="80"/>
    </row>
    <row r="1681" spans="26:64" x14ac:dyDescent="0.2">
      <c r="Z1681">
        <f t="shared" ref="Z1681:Z1744" si="570">F1681</f>
        <v>0</v>
      </c>
      <c r="AA1681" s="80">
        <f t="shared" ref="AA1681:AA1744" si="571">AB$3+AB$4*Z1681+AB$5*Z1681^2+AH1681</f>
        <v>3.4471155238050962E-3</v>
      </c>
      <c r="AB1681" s="80">
        <f t="shared" si="564"/>
        <v>-9999</v>
      </c>
      <c r="AC1681" s="80">
        <f t="shared" si="566"/>
        <v>0</v>
      </c>
      <c r="AD1681" s="80">
        <f t="shared" si="562"/>
        <v>-9999</v>
      </c>
      <c r="AE1681" s="80">
        <f t="shared" si="567"/>
        <v>0</v>
      </c>
      <c r="AF1681">
        <f t="shared" si="563"/>
        <v>-9999</v>
      </c>
      <c r="AG1681" s="106"/>
      <c r="AH1681">
        <f t="shared" ref="AH1681:AH1744" si="572">$AB$6*($AB$11/AI1681*AJ1681+$AB$12)</f>
        <v>-4.7256811237064993E-4</v>
      </c>
      <c r="AI1681">
        <f t="shared" ref="AI1681:AI1744" si="573">1+$AB$7*COS(AL1681)</f>
        <v>1.2726506571333673</v>
      </c>
      <c r="AJ1681">
        <f t="shared" ref="AJ1681:AJ1744" si="574">SIN(AL1681+RADIANS($AB$9))</f>
        <v>-1.9192477769216735E-2</v>
      </c>
      <c r="AK1681">
        <f t="shared" ref="AK1681:AK1744" si="575">$AB$7*SIN(AL1681)</f>
        <v>2.0177893546708442E-3</v>
      </c>
      <c r="AL1681">
        <f t="shared" ref="AL1681:AL1744" si="576">2*ATAN(AM1681)</f>
        <v>7.400504878085557E-3</v>
      </c>
      <c r="AM1681">
        <f t="shared" ref="AM1681:AM1744" si="577">SQRT((1+$AB$7)/(1-$AB$7))*TAN(AN1681/2)</f>
        <v>3.7002693269247286E-3</v>
      </c>
      <c r="AN1681" s="80">
        <f t="shared" ref="AN1681:AT1696" si="578">$AU1681+$AB$7*SIN(AO1681)</f>
        <v>5.5946847242161011E-3</v>
      </c>
      <c r="AO1681" s="80">
        <f t="shared" si="578"/>
        <v>5.5942288779216968E-3</v>
      </c>
      <c r="AP1681" s="80">
        <f t="shared" si="578"/>
        <v>5.5925569914601313E-3</v>
      </c>
      <c r="AQ1681" s="80">
        <f t="shared" si="578"/>
        <v>5.586425090611761E-3</v>
      </c>
      <c r="AR1681" s="80">
        <f t="shared" si="578"/>
        <v>5.5639354025405052E-3</v>
      </c>
      <c r="AS1681" s="80">
        <f t="shared" si="578"/>
        <v>5.4814510416755884E-3</v>
      </c>
      <c r="AT1681" s="80">
        <f t="shared" si="578"/>
        <v>5.1789273836108747E-3</v>
      </c>
      <c r="AU1681" s="80">
        <f t="shared" ref="AU1681:AU1744" si="579">RADIANS($AB$9)+$AB$18*(F1681-AB$15)</f>
        <v>4.0693807318081809E-3</v>
      </c>
      <c r="AV1681" s="80"/>
      <c r="AX1681" s="80"/>
    </row>
    <row r="1682" spans="26:64" x14ac:dyDescent="0.2">
      <c r="Z1682">
        <f t="shared" si="570"/>
        <v>0</v>
      </c>
      <c r="AA1682" s="80">
        <f t="shared" si="571"/>
        <v>3.4471155238050962E-3</v>
      </c>
      <c r="AB1682" s="80">
        <f t="shared" si="564"/>
        <v>-9999</v>
      </c>
      <c r="AC1682" s="80">
        <f t="shared" si="566"/>
        <v>0</v>
      </c>
      <c r="AD1682" s="80">
        <f t="shared" ref="AD1682:AD1745" si="580">IF(S1682&lt;&gt;0,G1682-AA1682, -9999)</f>
        <v>-9999</v>
      </c>
      <c r="AE1682" s="80">
        <f t="shared" si="567"/>
        <v>0</v>
      </c>
      <c r="AF1682">
        <f t="shared" ref="AF1682:AF1745" si="581">IF(S1682&lt;&gt;0,G1682-P1682, -9999)</f>
        <v>-9999</v>
      </c>
      <c r="AG1682" s="106"/>
      <c r="AH1682">
        <f t="shared" si="572"/>
        <v>-4.7256811237064993E-4</v>
      </c>
      <c r="AI1682">
        <f t="shared" si="573"/>
        <v>1.2726506571333673</v>
      </c>
      <c r="AJ1682">
        <f t="shared" si="574"/>
        <v>-1.9192477769216735E-2</v>
      </c>
      <c r="AK1682">
        <f t="shared" si="575"/>
        <v>2.0177893546708442E-3</v>
      </c>
      <c r="AL1682">
        <f t="shared" si="576"/>
        <v>7.400504878085557E-3</v>
      </c>
      <c r="AM1682">
        <f t="shared" si="577"/>
        <v>3.7002693269247286E-3</v>
      </c>
      <c r="AN1682" s="80">
        <f t="shared" si="578"/>
        <v>5.5946847242161011E-3</v>
      </c>
      <c r="AO1682" s="80">
        <f t="shared" si="578"/>
        <v>5.5942288779216968E-3</v>
      </c>
      <c r="AP1682" s="80">
        <f t="shared" si="578"/>
        <v>5.5925569914601313E-3</v>
      </c>
      <c r="AQ1682" s="80">
        <f t="shared" si="578"/>
        <v>5.586425090611761E-3</v>
      </c>
      <c r="AR1682" s="80">
        <f t="shared" si="578"/>
        <v>5.5639354025405052E-3</v>
      </c>
      <c r="AS1682" s="80">
        <f t="shared" si="578"/>
        <v>5.4814510416755884E-3</v>
      </c>
      <c r="AT1682" s="80">
        <f t="shared" si="578"/>
        <v>5.1789273836108747E-3</v>
      </c>
      <c r="AU1682" s="80">
        <f t="shared" si="579"/>
        <v>4.0693807318081809E-3</v>
      </c>
      <c r="AV1682" s="80"/>
      <c r="AX1682" s="80"/>
    </row>
    <row r="1683" spans="26:64" x14ac:dyDescent="0.2">
      <c r="Z1683">
        <f t="shared" si="570"/>
        <v>0</v>
      </c>
      <c r="AA1683" s="80">
        <f t="shared" si="571"/>
        <v>3.4471155238050962E-3</v>
      </c>
      <c r="AB1683" s="80">
        <f t="shared" si="564"/>
        <v>-9999</v>
      </c>
      <c r="AC1683" s="80">
        <f t="shared" si="566"/>
        <v>0</v>
      </c>
      <c r="AD1683" s="80">
        <f t="shared" si="580"/>
        <v>-9999</v>
      </c>
      <c r="AE1683" s="80">
        <f t="shared" si="567"/>
        <v>0</v>
      </c>
      <c r="AF1683">
        <f t="shared" si="581"/>
        <v>-9999</v>
      </c>
      <c r="AG1683" s="106"/>
      <c r="AH1683">
        <f t="shared" si="572"/>
        <v>-4.7256811237064993E-4</v>
      </c>
      <c r="AI1683">
        <f t="shared" si="573"/>
        <v>1.2726506571333673</v>
      </c>
      <c r="AJ1683">
        <f t="shared" si="574"/>
        <v>-1.9192477769216735E-2</v>
      </c>
      <c r="AK1683">
        <f t="shared" si="575"/>
        <v>2.0177893546708442E-3</v>
      </c>
      <c r="AL1683">
        <f t="shared" si="576"/>
        <v>7.400504878085557E-3</v>
      </c>
      <c r="AM1683">
        <f t="shared" si="577"/>
        <v>3.7002693269247286E-3</v>
      </c>
      <c r="AN1683" s="80">
        <f t="shared" si="578"/>
        <v>5.5946847242161011E-3</v>
      </c>
      <c r="AO1683" s="80">
        <f t="shared" si="578"/>
        <v>5.5942288779216968E-3</v>
      </c>
      <c r="AP1683" s="80">
        <f t="shared" si="578"/>
        <v>5.5925569914601313E-3</v>
      </c>
      <c r="AQ1683" s="80">
        <f t="shared" si="578"/>
        <v>5.586425090611761E-3</v>
      </c>
      <c r="AR1683" s="80">
        <f t="shared" si="578"/>
        <v>5.5639354025405052E-3</v>
      </c>
      <c r="AS1683" s="80">
        <f t="shared" si="578"/>
        <v>5.4814510416755884E-3</v>
      </c>
      <c r="AT1683" s="80">
        <f t="shared" si="578"/>
        <v>5.1789273836108747E-3</v>
      </c>
      <c r="AU1683" s="80">
        <f t="shared" si="579"/>
        <v>4.0693807318081809E-3</v>
      </c>
      <c r="AV1683" s="80"/>
      <c r="AX1683" s="80"/>
      <c r="AY1683" s="80"/>
      <c r="AZ1683" s="80"/>
      <c r="BA1683" s="80"/>
      <c r="BB1683" s="80"/>
      <c r="BC1683" s="80"/>
      <c r="BD1683" s="80"/>
      <c r="BE1683" s="80"/>
      <c r="BF1683" s="80"/>
      <c r="BG1683" s="80"/>
      <c r="BH1683" s="80"/>
      <c r="BI1683" s="80"/>
      <c r="BJ1683" s="80"/>
      <c r="BK1683" s="80"/>
      <c r="BL1683" s="80"/>
    </row>
    <row r="1684" spans="26:64" x14ac:dyDescent="0.2">
      <c r="Z1684">
        <f t="shared" si="570"/>
        <v>0</v>
      </c>
      <c r="AA1684" s="80">
        <f t="shared" si="571"/>
        <v>3.4471155238050962E-3</v>
      </c>
      <c r="AB1684" s="80">
        <f t="shared" si="564"/>
        <v>-9999</v>
      </c>
      <c r="AC1684" s="80">
        <f t="shared" si="566"/>
        <v>0</v>
      </c>
      <c r="AD1684" s="80">
        <f t="shared" si="580"/>
        <v>-9999</v>
      </c>
      <c r="AE1684" s="80">
        <f t="shared" si="567"/>
        <v>0</v>
      </c>
      <c r="AF1684">
        <f t="shared" si="581"/>
        <v>-9999</v>
      </c>
      <c r="AG1684" s="106"/>
      <c r="AH1684">
        <f t="shared" si="572"/>
        <v>-4.7256811237064993E-4</v>
      </c>
      <c r="AI1684">
        <f t="shared" si="573"/>
        <v>1.2726506571333673</v>
      </c>
      <c r="AJ1684">
        <f t="shared" si="574"/>
        <v>-1.9192477769216735E-2</v>
      </c>
      <c r="AK1684">
        <f t="shared" si="575"/>
        <v>2.0177893546708442E-3</v>
      </c>
      <c r="AL1684">
        <f t="shared" si="576"/>
        <v>7.400504878085557E-3</v>
      </c>
      <c r="AM1684">
        <f t="shared" si="577"/>
        <v>3.7002693269247286E-3</v>
      </c>
      <c r="AN1684" s="80">
        <f t="shared" si="578"/>
        <v>5.5946847242161011E-3</v>
      </c>
      <c r="AO1684" s="80">
        <f t="shared" si="578"/>
        <v>5.5942288779216968E-3</v>
      </c>
      <c r="AP1684" s="80">
        <f t="shared" si="578"/>
        <v>5.5925569914601313E-3</v>
      </c>
      <c r="AQ1684" s="80">
        <f t="shared" si="578"/>
        <v>5.586425090611761E-3</v>
      </c>
      <c r="AR1684" s="80">
        <f t="shared" si="578"/>
        <v>5.5639354025405052E-3</v>
      </c>
      <c r="AS1684" s="80">
        <f t="shared" si="578"/>
        <v>5.4814510416755884E-3</v>
      </c>
      <c r="AT1684" s="80">
        <f t="shared" si="578"/>
        <v>5.1789273836108747E-3</v>
      </c>
      <c r="AU1684" s="80">
        <f t="shared" si="579"/>
        <v>4.0693807318081809E-3</v>
      </c>
      <c r="AV1684" s="80"/>
      <c r="AW1684" s="80"/>
      <c r="AX1684" s="80"/>
      <c r="AY1684" s="80"/>
      <c r="AZ1684" s="80"/>
      <c r="BA1684" s="80"/>
      <c r="BB1684" s="80"/>
      <c r="BC1684" s="80"/>
      <c r="BD1684" s="80"/>
      <c r="BE1684" s="80"/>
      <c r="BF1684" s="80"/>
      <c r="BG1684" s="80"/>
      <c r="BH1684" s="80"/>
      <c r="BI1684" s="80"/>
      <c r="BJ1684" s="80"/>
      <c r="BK1684" s="80"/>
      <c r="BL1684" s="80"/>
    </row>
    <row r="1685" spans="26:64" x14ac:dyDescent="0.2">
      <c r="Z1685">
        <f t="shared" si="570"/>
        <v>0</v>
      </c>
      <c r="AA1685" s="80">
        <f t="shared" si="571"/>
        <v>3.4471155238050962E-3</v>
      </c>
      <c r="AB1685" s="80">
        <f t="shared" si="564"/>
        <v>-9999</v>
      </c>
      <c r="AC1685" s="80">
        <f t="shared" si="566"/>
        <v>0</v>
      </c>
      <c r="AD1685" s="80">
        <f t="shared" si="580"/>
        <v>-9999</v>
      </c>
      <c r="AE1685" s="80">
        <f t="shared" si="567"/>
        <v>0</v>
      </c>
      <c r="AF1685">
        <f t="shared" si="581"/>
        <v>-9999</v>
      </c>
      <c r="AG1685" s="106"/>
      <c r="AH1685">
        <f t="shared" si="572"/>
        <v>-4.7256811237064993E-4</v>
      </c>
      <c r="AI1685">
        <f t="shared" si="573"/>
        <v>1.2726506571333673</v>
      </c>
      <c r="AJ1685">
        <f t="shared" si="574"/>
        <v>-1.9192477769216735E-2</v>
      </c>
      <c r="AK1685">
        <f t="shared" si="575"/>
        <v>2.0177893546708442E-3</v>
      </c>
      <c r="AL1685">
        <f t="shared" si="576"/>
        <v>7.400504878085557E-3</v>
      </c>
      <c r="AM1685">
        <f t="shared" si="577"/>
        <v>3.7002693269247286E-3</v>
      </c>
      <c r="AN1685" s="80">
        <f t="shared" si="578"/>
        <v>5.5946847242161011E-3</v>
      </c>
      <c r="AO1685" s="80">
        <f t="shared" si="578"/>
        <v>5.5942288779216968E-3</v>
      </c>
      <c r="AP1685" s="80">
        <f t="shared" si="578"/>
        <v>5.5925569914601313E-3</v>
      </c>
      <c r="AQ1685" s="80">
        <f t="shared" si="578"/>
        <v>5.586425090611761E-3</v>
      </c>
      <c r="AR1685" s="80">
        <f t="shared" si="578"/>
        <v>5.5639354025405052E-3</v>
      </c>
      <c r="AS1685" s="80">
        <f t="shared" si="578"/>
        <v>5.4814510416755884E-3</v>
      </c>
      <c r="AT1685" s="80">
        <f t="shared" si="578"/>
        <v>5.1789273836108747E-3</v>
      </c>
      <c r="AU1685" s="80">
        <f t="shared" si="579"/>
        <v>4.0693807318081809E-3</v>
      </c>
      <c r="AV1685" s="80"/>
      <c r="AW1685" s="80"/>
      <c r="AX1685" s="80"/>
      <c r="AY1685" s="80"/>
      <c r="AZ1685" s="80"/>
      <c r="BA1685" s="80"/>
      <c r="BB1685" s="80"/>
      <c r="BC1685" s="80"/>
      <c r="BD1685" s="80"/>
      <c r="BE1685" s="80"/>
      <c r="BF1685" s="80"/>
      <c r="BG1685" s="80"/>
      <c r="BH1685" s="80"/>
      <c r="BI1685" s="80"/>
      <c r="BJ1685" s="80"/>
      <c r="BK1685" s="80"/>
      <c r="BL1685" s="80"/>
    </row>
    <row r="1686" spans="26:64" x14ac:dyDescent="0.2">
      <c r="Z1686">
        <f t="shared" si="570"/>
        <v>0</v>
      </c>
      <c r="AA1686" s="80">
        <f t="shared" si="571"/>
        <v>3.4471155238050962E-3</v>
      </c>
      <c r="AB1686" s="80">
        <f t="shared" si="564"/>
        <v>-9999</v>
      </c>
      <c r="AC1686" s="80">
        <f t="shared" si="566"/>
        <v>0</v>
      </c>
      <c r="AD1686" s="80">
        <f t="shared" si="580"/>
        <v>-9999</v>
      </c>
      <c r="AE1686" s="80">
        <f t="shared" si="567"/>
        <v>0</v>
      </c>
      <c r="AF1686">
        <f t="shared" si="581"/>
        <v>-9999</v>
      </c>
      <c r="AG1686" s="106"/>
      <c r="AH1686">
        <f t="shared" si="572"/>
        <v>-4.7256811237064993E-4</v>
      </c>
      <c r="AI1686">
        <f t="shared" si="573"/>
        <v>1.2726506571333673</v>
      </c>
      <c r="AJ1686">
        <f t="shared" si="574"/>
        <v>-1.9192477769216735E-2</v>
      </c>
      <c r="AK1686">
        <f t="shared" si="575"/>
        <v>2.0177893546708442E-3</v>
      </c>
      <c r="AL1686">
        <f t="shared" si="576"/>
        <v>7.400504878085557E-3</v>
      </c>
      <c r="AM1686">
        <f t="shared" si="577"/>
        <v>3.7002693269247286E-3</v>
      </c>
      <c r="AN1686" s="80">
        <f t="shared" si="578"/>
        <v>5.5946847242161011E-3</v>
      </c>
      <c r="AO1686" s="80">
        <f t="shared" si="578"/>
        <v>5.5942288779216968E-3</v>
      </c>
      <c r="AP1686" s="80">
        <f t="shared" si="578"/>
        <v>5.5925569914601313E-3</v>
      </c>
      <c r="AQ1686" s="80">
        <f t="shared" si="578"/>
        <v>5.586425090611761E-3</v>
      </c>
      <c r="AR1686" s="80">
        <f t="shared" si="578"/>
        <v>5.5639354025405052E-3</v>
      </c>
      <c r="AS1686" s="80">
        <f t="shared" si="578"/>
        <v>5.4814510416755884E-3</v>
      </c>
      <c r="AT1686" s="80">
        <f t="shared" si="578"/>
        <v>5.1789273836108747E-3</v>
      </c>
      <c r="AU1686" s="80">
        <f t="shared" si="579"/>
        <v>4.0693807318081809E-3</v>
      </c>
      <c r="AV1686" s="80"/>
    </row>
    <row r="1687" spans="26:64" x14ac:dyDescent="0.2">
      <c r="Z1687">
        <f t="shared" si="570"/>
        <v>0</v>
      </c>
      <c r="AA1687" s="80">
        <f t="shared" si="571"/>
        <v>3.4471155238050962E-3</v>
      </c>
      <c r="AB1687" s="80">
        <f t="shared" si="564"/>
        <v>-9999</v>
      </c>
      <c r="AC1687" s="80">
        <f t="shared" si="566"/>
        <v>0</v>
      </c>
      <c r="AD1687" s="80">
        <f t="shared" si="580"/>
        <v>-9999</v>
      </c>
      <c r="AE1687" s="80">
        <f t="shared" si="567"/>
        <v>0</v>
      </c>
      <c r="AF1687">
        <f t="shared" si="581"/>
        <v>-9999</v>
      </c>
      <c r="AG1687" s="106"/>
      <c r="AH1687">
        <f t="shared" si="572"/>
        <v>-4.7256811237064993E-4</v>
      </c>
      <c r="AI1687">
        <f t="shared" si="573"/>
        <v>1.2726506571333673</v>
      </c>
      <c r="AJ1687">
        <f t="shared" si="574"/>
        <v>-1.9192477769216735E-2</v>
      </c>
      <c r="AK1687">
        <f t="shared" si="575"/>
        <v>2.0177893546708442E-3</v>
      </c>
      <c r="AL1687">
        <f t="shared" si="576"/>
        <v>7.400504878085557E-3</v>
      </c>
      <c r="AM1687">
        <f t="shared" si="577"/>
        <v>3.7002693269247286E-3</v>
      </c>
      <c r="AN1687" s="80">
        <f t="shared" si="578"/>
        <v>5.5946847242161011E-3</v>
      </c>
      <c r="AO1687" s="80">
        <f t="shared" si="578"/>
        <v>5.5942288779216968E-3</v>
      </c>
      <c r="AP1687" s="80">
        <f t="shared" si="578"/>
        <v>5.5925569914601313E-3</v>
      </c>
      <c r="AQ1687" s="80">
        <f t="shared" si="578"/>
        <v>5.586425090611761E-3</v>
      </c>
      <c r="AR1687" s="80">
        <f t="shared" si="578"/>
        <v>5.5639354025405052E-3</v>
      </c>
      <c r="AS1687" s="80">
        <f t="shared" si="578"/>
        <v>5.4814510416755884E-3</v>
      </c>
      <c r="AT1687" s="80">
        <f t="shared" si="578"/>
        <v>5.1789273836108747E-3</v>
      </c>
      <c r="AU1687" s="80">
        <f t="shared" si="579"/>
        <v>4.0693807318081809E-3</v>
      </c>
      <c r="AV1687" s="80"/>
    </row>
    <row r="1688" spans="26:64" x14ac:dyDescent="0.2">
      <c r="Z1688">
        <f t="shared" si="570"/>
        <v>0</v>
      </c>
      <c r="AA1688" s="80">
        <f t="shared" si="571"/>
        <v>3.4471155238050962E-3</v>
      </c>
      <c r="AB1688" s="80">
        <f t="shared" si="564"/>
        <v>-9999</v>
      </c>
      <c r="AC1688" s="80">
        <f t="shared" si="566"/>
        <v>0</v>
      </c>
      <c r="AD1688" s="80">
        <f t="shared" si="580"/>
        <v>-9999</v>
      </c>
      <c r="AE1688" s="80">
        <f t="shared" si="567"/>
        <v>0</v>
      </c>
      <c r="AF1688">
        <f t="shared" si="581"/>
        <v>-9999</v>
      </c>
      <c r="AG1688" s="106"/>
      <c r="AH1688">
        <f t="shared" si="572"/>
        <v>-4.7256811237064993E-4</v>
      </c>
      <c r="AI1688">
        <f t="shared" si="573"/>
        <v>1.2726506571333673</v>
      </c>
      <c r="AJ1688">
        <f t="shared" si="574"/>
        <v>-1.9192477769216735E-2</v>
      </c>
      <c r="AK1688">
        <f t="shared" si="575"/>
        <v>2.0177893546708442E-3</v>
      </c>
      <c r="AL1688">
        <f t="shared" si="576"/>
        <v>7.400504878085557E-3</v>
      </c>
      <c r="AM1688">
        <f t="shared" si="577"/>
        <v>3.7002693269247286E-3</v>
      </c>
      <c r="AN1688" s="80">
        <f t="shared" si="578"/>
        <v>5.5946847242161011E-3</v>
      </c>
      <c r="AO1688" s="80">
        <f t="shared" si="578"/>
        <v>5.5942288779216968E-3</v>
      </c>
      <c r="AP1688" s="80">
        <f t="shared" si="578"/>
        <v>5.5925569914601313E-3</v>
      </c>
      <c r="AQ1688" s="80">
        <f t="shared" si="578"/>
        <v>5.586425090611761E-3</v>
      </c>
      <c r="AR1688" s="80">
        <f t="shared" si="578"/>
        <v>5.5639354025405052E-3</v>
      </c>
      <c r="AS1688" s="80">
        <f t="shared" si="578"/>
        <v>5.4814510416755884E-3</v>
      </c>
      <c r="AT1688" s="80">
        <f t="shared" si="578"/>
        <v>5.1789273836108747E-3</v>
      </c>
      <c r="AU1688" s="80">
        <f t="shared" si="579"/>
        <v>4.0693807318081809E-3</v>
      </c>
      <c r="AV1688" s="80"/>
    </row>
    <row r="1689" spans="26:64" x14ac:dyDescent="0.2">
      <c r="Z1689">
        <f t="shared" si="570"/>
        <v>0</v>
      </c>
      <c r="AA1689" s="80">
        <f t="shared" si="571"/>
        <v>3.4471155238050962E-3</v>
      </c>
      <c r="AB1689" s="80">
        <f t="shared" ref="AB1689:AB1752" si="582">IF(S1689&lt;&gt;0,G1689-AH1689, -9999)</f>
        <v>-9999</v>
      </c>
      <c r="AC1689" s="80">
        <f t="shared" si="566"/>
        <v>0</v>
      </c>
      <c r="AD1689" s="80">
        <f t="shared" si="580"/>
        <v>-9999</v>
      </c>
      <c r="AE1689" s="80">
        <f t="shared" si="567"/>
        <v>0</v>
      </c>
      <c r="AF1689">
        <f t="shared" si="581"/>
        <v>-9999</v>
      </c>
      <c r="AG1689" s="106"/>
      <c r="AH1689">
        <f t="shared" si="572"/>
        <v>-4.7256811237064993E-4</v>
      </c>
      <c r="AI1689">
        <f t="shared" si="573"/>
        <v>1.2726506571333673</v>
      </c>
      <c r="AJ1689">
        <f t="shared" si="574"/>
        <v>-1.9192477769216735E-2</v>
      </c>
      <c r="AK1689">
        <f t="shared" si="575"/>
        <v>2.0177893546708442E-3</v>
      </c>
      <c r="AL1689">
        <f t="shared" si="576"/>
        <v>7.400504878085557E-3</v>
      </c>
      <c r="AM1689">
        <f t="shared" si="577"/>
        <v>3.7002693269247286E-3</v>
      </c>
      <c r="AN1689" s="80">
        <f t="shared" si="578"/>
        <v>5.5946847242161011E-3</v>
      </c>
      <c r="AO1689" s="80">
        <f t="shared" si="578"/>
        <v>5.5942288779216968E-3</v>
      </c>
      <c r="AP1689" s="80">
        <f t="shared" si="578"/>
        <v>5.5925569914601313E-3</v>
      </c>
      <c r="AQ1689" s="80">
        <f t="shared" si="578"/>
        <v>5.586425090611761E-3</v>
      </c>
      <c r="AR1689" s="80">
        <f t="shared" si="578"/>
        <v>5.5639354025405052E-3</v>
      </c>
      <c r="AS1689" s="80">
        <f t="shared" si="578"/>
        <v>5.4814510416755884E-3</v>
      </c>
      <c r="AT1689" s="80">
        <f t="shared" si="578"/>
        <v>5.1789273836108747E-3</v>
      </c>
      <c r="AU1689" s="80">
        <f t="shared" si="579"/>
        <v>4.0693807318081809E-3</v>
      </c>
      <c r="AV1689" s="80"/>
      <c r="AX1689" s="80"/>
    </row>
    <row r="1690" spans="26:64" x14ac:dyDescent="0.2">
      <c r="Z1690">
        <f t="shared" si="570"/>
        <v>0</v>
      </c>
      <c r="AA1690" s="80">
        <f t="shared" si="571"/>
        <v>3.4471155238050962E-3</v>
      </c>
      <c r="AB1690" s="80">
        <f t="shared" si="582"/>
        <v>-9999</v>
      </c>
      <c r="AC1690" s="80">
        <f t="shared" si="566"/>
        <v>0</v>
      </c>
      <c r="AD1690" s="80">
        <f t="shared" si="580"/>
        <v>-9999</v>
      </c>
      <c r="AE1690" s="80">
        <f t="shared" si="567"/>
        <v>0</v>
      </c>
      <c r="AF1690">
        <f t="shared" si="581"/>
        <v>-9999</v>
      </c>
      <c r="AG1690" s="106"/>
      <c r="AH1690">
        <f t="shared" si="572"/>
        <v>-4.7256811237064993E-4</v>
      </c>
      <c r="AI1690">
        <f t="shared" si="573"/>
        <v>1.2726506571333673</v>
      </c>
      <c r="AJ1690">
        <f t="shared" si="574"/>
        <v>-1.9192477769216735E-2</v>
      </c>
      <c r="AK1690">
        <f t="shared" si="575"/>
        <v>2.0177893546708442E-3</v>
      </c>
      <c r="AL1690">
        <f t="shared" si="576"/>
        <v>7.400504878085557E-3</v>
      </c>
      <c r="AM1690">
        <f t="shared" si="577"/>
        <v>3.7002693269247286E-3</v>
      </c>
      <c r="AN1690" s="80">
        <f t="shared" si="578"/>
        <v>5.5946847242161011E-3</v>
      </c>
      <c r="AO1690" s="80">
        <f t="shared" si="578"/>
        <v>5.5942288779216968E-3</v>
      </c>
      <c r="AP1690" s="80">
        <f t="shared" si="578"/>
        <v>5.5925569914601313E-3</v>
      </c>
      <c r="AQ1690" s="80">
        <f t="shared" si="578"/>
        <v>5.586425090611761E-3</v>
      </c>
      <c r="AR1690" s="80">
        <f t="shared" si="578"/>
        <v>5.5639354025405052E-3</v>
      </c>
      <c r="AS1690" s="80">
        <f t="shared" si="578"/>
        <v>5.4814510416755884E-3</v>
      </c>
      <c r="AT1690" s="80">
        <f t="shared" si="578"/>
        <v>5.1789273836108747E-3</v>
      </c>
      <c r="AU1690" s="80">
        <f t="shared" si="579"/>
        <v>4.0693807318081809E-3</v>
      </c>
      <c r="AV1690" s="80"/>
      <c r="AW1690" s="80"/>
      <c r="AX1690" s="80"/>
      <c r="AY1690" s="80"/>
      <c r="AZ1690" s="80"/>
      <c r="BA1690" s="80"/>
      <c r="BB1690" s="80"/>
      <c r="BC1690" s="80"/>
      <c r="BD1690" s="80"/>
      <c r="BE1690" s="80"/>
      <c r="BF1690" s="80"/>
      <c r="BG1690" s="80"/>
      <c r="BH1690" s="80"/>
      <c r="BI1690" s="80"/>
      <c r="BJ1690" s="80"/>
      <c r="BK1690" s="80"/>
      <c r="BL1690" s="80"/>
    </row>
    <row r="1691" spans="26:64" x14ac:dyDescent="0.2">
      <c r="Z1691">
        <f t="shared" si="570"/>
        <v>0</v>
      </c>
      <c r="AA1691" s="80">
        <f t="shared" si="571"/>
        <v>3.4471155238050962E-3</v>
      </c>
      <c r="AB1691" s="80">
        <f t="shared" si="582"/>
        <v>-9999</v>
      </c>
      <c r="AC1691" s="80">
        <f t="shared" si="566"/>
        <v>0</v>
      </c>
      <c r="AD1691" s="80">
        <f t="shared" si="580"/>
        <v>-9999</v>
      </c>
      <c r="AE1691" s="80">
        <f t="shared" si="567"/>
        <v>0</v>
      </c>
      <c r="AF1691">
        <f t="shared" si="581"/>
        <v>-9999</v>
      </c>
      <c r="AG1691" s="106"/>
      <c r="AH1691">
        <f t="shared" si="572"/>
        <v>-4.7256811237064993E-4</v>
      </c>
      <c r="AI1691">
        <f t="shared" si="573"/>
        <v>1.2726506571333673</v>
      </c>
      <c r="AJ1691">
        <f t="shared" si="574"/>
        <v>-1.9192477769216735E-2</v>
      </c>
      <c r="AK1691">
        <f t="shared" si="575"/>
        <v>2.0177893546708442E-3</v>
      </c>
      <c r="AL1691">
        <f t="shared" si="576"/>
        <v>7.400504878085557E-3</v>
      </c>
      <c r="AM1691">
        <f t="shared" si="577"/>
        <v>3.7002693269247286E-3</v>
      </c>
      <c r="AN1691" s="80">
        <f t="shared" si="578"/>
        <v>5.5946847242161011E-3</v>
      </c>
      <c r="AO1691" s="80">
        <f t="shared" si="578"/>
        <v>5.5942288779216968E-3</v>
      </c>
      <c r="AP1691" s="80">
        <f t="shared" si="578"/>
        <v>5.5925569914601313E-3</v>
      </c>
      <c r="AQ1691" s="80">
        <f t="shared" si="578"/>
        <v>5.586425090611761E-3</v>
      </c>
      <c r="AR1691" s="80">
        <f t="shared" si="578"/>
        <v>5.5639354025405052E-3</v>
      </c>
      <c r="AS1691" s="80">
        <f t="shared" si="578"/>
        <v>5.4814510416755884E-3</v>
      </c>
      <c r="AT1691" s="80">
        <f t="shared" si="578"/>
        <v>5.1789273836108747E-3</v>
      </c>
      <c r="AU1691" s="80">
        <f t="shared" si="579"/>
        <v>4.0693807318081809E-3</v>
      </c>
      <c r="AV1691" s="80"/>
      <c r="AW1691" s="80"/>
      <c r="AX1691" s="80"/>
      <c r="AY1691" s="80"/>
      <c r="AZ1691" s="80"/>
      <c r="BA1691" s="80"/>
      <c r="BB1691" s="80"/>
      <c r="BC1691" s="80"/>
      <c r="BD1691" s="80"/>
      <c r="BE1691" s="80"/>
      <c r="BF1691" s="80"/>
      <c r="BG1691" s="80"/>
      <c r="BH1691" s="80"/>
      <c r="BI1691" s="80"/>
      <c r="BJ1691" s="80"/>
      <c r="BK1691" s="80"/>
      <c r="BL1691" s="80"/>
    </row>
    <row r="1692" spans="26:64" x14ac:dyDescent="0.2">
      <c r="Z1692">
        <f t="shared" si="570"/>
        <v>0</v>
      </c>
      <c r="AA1692" s="80">
        <f t="shared" si="571"/>
        <v>3.4471155238050962E-3</v>
      </c>
      <c r="AB1692" s="80">
        <f t="shared" si="582"/>
        <v>-9999</v>
      </c>
      <c r="AC1692" s="80">
        <f t="shared" si="566"/>
        <v>0</v>
      </c>
      <c r="AD1692" s="80">
        <f t="shared" si="580"/>
        <v>-9999</v>
      </c>
      <c r="AE1692" s="80">
        <f t="shared" si="567"/>
        <v>0</v>
      </c>
      <c r="AF1692">
        <f t="shared" si="581"/>
        <v>-9999</v>
      </c>
      <c r="AG1692" s="106"/>
      <c r="AH1692">
        <f t="shared" si="572"/>
        <v>-4.7256811237064993E-4</v>
      </c>
      <c r="AI1692">
        <f t="shared" si="573"/>
        <v>1.2726506571333673</v>
      </c>
      <c r="AJ1692">
        <f t="shared" si="574"/>
        <v>-1.9192477769216735E-2</v>
      </c>
      <c r="AK1692">
        <f t="shared" si="575"/>
        <v>2.0177893546708442E-3</v>
      </c>
      <c r="AL1692">
        <f t="shared" si="576"/>
        <v>7.400504878085557E-3</v>
      </c>
      <c r="AM1692">
        <f t="shared" si="577"/>
        <v>3.7002693269247286E-3</v>
      </c>
      <c r="AN1692" s="80">
        <f t="shared" si="578"/>
        <v>5.5946847242161011E-3</v>
      </c>
      <c r="AO1692" s="80">
        <f t="shared" si="578"/>
        <v>5.5942288779216968E-3</v>
      </c>
      <c r="AP1692" s="80">
        <f t="shared" si="578"/>
        <v>5.5925569914601313E-3</v>
      </c>
      <c r="AQ1692" s="80">
        <f t="shared" si="578"/>
        <v>5.586425090611761E-3</v>
      </c>
      <c r="AR1692" s="80">
        <f t="shared" si="578"/>
        <v>5.5639354025405052E-3</v>
      </c>
      <c r="AS1692" s="80">
        <f t="shared" si="578"/>
        <v>5.4814510416755884E-3</v>
      </c>
      <c r="AT1692" s="80">
        <f t="shared" si="578"/>
        <v>5.1789273836108747E-3</v>
      </c>
      <c r="AU1692" s="80">
        <f t="shared" si="579"/>
        <v>4.0693807318081809E-3</v>
      </c>
    </row>
    <row r="1693" spans="26:64" x14ac:dyDescent="0.2">
      <c r="Z1693">
        <f t="shared" si="570"/>
        <v>0</v>
      </c>
      <c r="AA1693" s="80">
        <f t="shared" si="571"/>
        <v>3.4471155238050962E-3</v>
      </c>
      <c r="AB1693" s="80">
        <f t="shared" si="582"/>
        <v>-9999</v>
      </c>
      <c r="AC1693" s="80">
        <f t="shared" si="566"/>
        <v>0</v>
      </c>
      <c r="AD1693" s="80">
        <f t="shared" si="580"/>
        <v>-9999</v>
      </c>
      <c r="AE1693" s="80">
        <f t="shared" si="567"/>
        <v>0</v>
      </c>
      <c r="AF1693">
        <f t="shared" si="581"/>
        <v>-9999</v>
      </c>
      <c r="AG1693" s="106"/>
      <c r="AH1693">
        <f t="shared" si="572"/>
        <v>-4.7256811237064993E-4</v>
      </c>
      <c r="AI1693">
        <f t="shared" si="573"/>
        <v>1.2726506571333673</v>
      </c>
      <c r="AJ1693">
        <f t="shared" si="574"/>
        <v>-1.9192477769216735E-2</v>
      </c>
      <c r="AK1693">
        <f t="shared" si="575"/>
        <v>2.0177893546708442E-3</v>
      </c>
      <c r="AL1693">
        <f t="shared" si="576"/>
        <v>7.400504878085557E-3</v>
      </c>
      <c r="AM1693">
        <f t="shared" si="577"/>
        <v>3.7002693269247286E-3</v>
      </c>
      <c r="AN1693" s="80">
        <f t="shared" si="578"/>
        <v>5.5946847242161011E-3</v>
      </c>
      <c r="AO1693" s="80">
        <f t="shared" si="578"/>
        <v>5.5942288779216968E-3</v>
      </c>
      <c r="AP1693" s="80">
        <f t="shared" si="578"/>
        <v>5.5925569914601313E-3</v>
      </c>
      <c r="AQ1693" s="80">
        <f t="shared" si="578"/>
        <v>5.586425090611761E-3</v>
      </c>
      <c r="AR1693" s="80">
        <f t="shared" si="578"/>
        <v>5.5639354025405052E-3</v>
      </c>
      <c r="AS1693" s="80">
        <f t="shared" si="578"/>
        <v>5.4814510416755884E-3</v>
      </c>
      <c r="AT1693" s="80">
        <f t="shared" si="578"/>
        <v>5.1789273836108747E-3</v>
      </c>
      <c r="AU1693" s="80">
        <f t="shared" si="579"/>
        <v>4.0693807318081809E-3</v>
      </c>
      <c r="AV1693" s="80"/>
      <c r="AX1693" s="80"/>
    </row>
    <row r="1694" spans="26:64" x14ac:dyDescent="0.2">
      <c r="Z1694">
        <f t="shared" si="570"/>
        <v>0</v>
      </c>
      <c r="AA1694" s="80">
        <f t="shared" si="571"/>
        <v>3.4471155238050962E-3</v>
      </c>
      <c r="AB1694" s="80">
        <f t="shared" si="582"/>
        <v>-9999</v>
      </c>
      <c r="AC1694" s="80">
        <f t="shared" si="566"/>
        <v>0</v>
      </c>
      <c r="AD1694" s="80">
        <f t="shared" si="580"/>
        <v>-9999</v>
      </c>
      <c r="AE1694" s="80">
        <f t="shared" si="567"/>
        <v>0</v>
      </c>
      <c r="AF1694">
        <f t="shared" si="581"/>
        <v>-9999</v>
      </c>
      <c r="AG1694" s="106"/>
      <c r="AH1694">
        <f t="shared" si="572"/>
        <v>-4.7256811237064993E-4</v>
      </c>
      <c r="AI1694">
        <f t="shared" si="573"/>
        <v>1.2726506571333673</v>
      </c>
      <c r="AJ1694">
        <f t="shared" si="574"/>
        <v>-1.9192477769216735E-2</v>
      </c>
      <c r="AK1694">
        <f t="shared" si="575"/>
        <v>2.0177893546708442E-3</v>
      </c>
      <c r="AL1694">
        <f t="shared" si="576"/>
        <v>7.400504878085557E-3</v>
      </c>
      <c r="AM1694">
        <f t="shared" si="577"/>
        <v>3.7002693269247286E-3</v>
      </c>
      <c r="AN1694" s="80">
        <f t="shared" si="578"/>
        <v>5.5946847242161011E-3</v>
      </c>
      <c r="AO1694" s="80">
        <f t="shared" si="578"/>
        <v>5.5942288779216968E-3</v>
      </c>
      <c r="AP1694" s="80">
        <f t="shared" si="578"/>
        <v>5.5925569914601313E-3</v>
      </c>
      <c r="AQ1694" s="80">
        <f t="shared" si="578"/>
        <v>5.586425090611761E-3</v>
      </c>
      <c r="AR1694" s="80">
        <f t="shared" si="578"/>
        <v>5.5639354025405052E-3</v>
      </c>
      <c r="AS1694" s="80">
        <f t="shared" si="578"/>
        <v>5.4814510416755884E-3</v>
      </c>
      <c r="AT1694" s="80">
        <f t="shared" si="578"/>
        <v>5.1789273836108747E-3</v>
      </c>
      <c r="AU1694" s="80">
        <f t="shared" si="579"/>
        <v>4.0693807318081809E-3</v>
      </c>
      <c r="AV1694" s="80"/>
    </row>
    <row r="1695" spans="26:64" x14ac:dyDescent="0.2">
      <c r="Z1695">
        <f t="shared" si="570"/>
        <v>0</v>
      </c>
      <c r="AA1695" s="80">
        <f t="shared" si="571"/>
        <v>3.4471155238050962E-3</v>
      </c>
      <c r="AB1695" s="80">
        <f t="shared" si="582"/>
        <v>-9999</v>
      </c>
      <c r="AC1695" s="80">
        <f t="shared" si="566"/>
        <v>0</v>
      </c>
      <c r="AD1695" s="80">
        <f t="shared" si="580"/>
        <v>-9999</v>
      </c>
      <c r="AE1695" s="80">
        <f t="shared" si="567"/>
        <v>0</v>
      </c>
      <c r="AF1695">
        <f t="shared" si="581"/>
        <v>-9999</v>
      </c>
      <c r="AG1695" s="106"/>
      <c r="AH1695">
        <f t="shared" si="572"/>
        <v>-4.7256811237064993E-4</v>
      </c>
      <c r="AI1695">
        <f t="shared" si="573"/>
        <v>1.2726506571333673</v>
      </c>
      <c r="AJ1695">
        <f t="shared" si="574"/>
        <v>-1.9192477769216735E-2</v>
      </c>
      <c r="AK1695">
        <f t="shared" si="575"/>
        <v>2.0177893546708442E-3</v>
      </c>
      <c r="AL1695">
        <f t="shared" si="576"/>
        <v>7.400504878085557E-3</v>
      </c>
      <c r="AM1695">
        <f t="shared" si="577"/>
        <v>3.7002693269247286E-3</v>
      </c>
      <c r="AN1695" s="80">
        <f t="shared" si="578"/>
        <v>5.5946847242161011E-3</v>
      </c>
      <c r="AO1695" s="80">
        <f t="shared" si="578"/>
        <v>5.5942288779216968E-3</v>
      </c>
      <c r="AP1695" s="80">
        <f t="shared" si="578"/>
        <v>5.5925569914601313E-3</v>
      </c>
      <c r="AQ1695" s="80">
        <f t="shared" si="578"/>
        <v>5.586425090611761E-3</v>
      </c>
      <c r="AR1695" s="80">
        <f t="shared" si="578"/>
        <v>5.5639354025405052E-3</v>
      </c>
      <c r="AS1695" s="80">
        <f t="shared" si="578"/>
        <v>5.4814510416755884E-3</v>
      </c>
      <c r="AT1695" s="80">
        <f t="shared" si="578"/>
        <v>5.1789273836108747E-3</v>
      </c>
      <c r="AU1695" s="80">
        <f t="shared" si="579"/>
        <v>4.0693807318081809E-3</v>
      </c>
      <c r="AV1695" s="80"/>
    </row>
    <row r="1696" spans="26:64" x14ac:dyDescent="0.2">
      <c r="Z1696">
        <f t="shared" si="570"/>
        <v>0</v>
      </c>
      <c r="AA1696" s="80">
        <f t="shared" si="571"/>
        <v>3.4471155238050962E-3</v>
      </c>
      <c r="AB1696" s="80">
        <f t="shared" si="582"/>
        <v>-9999</v>
      </c>
      <c r="AC1696" s="80">
        <f t="shared" si="566"/>
        <v>0</v>
      </c>
      <c r="AD1696" s="80">
        <f t="shared" si="580"/>
        <v>-9999</v>
      </c>
      <c r="AE1696" s="80">
        <f t="shared" si="567"/>
        <v>0</v>
      </c>
      <c r="AF1696">
        <f t="shared" si="581"/>
        <v>-9999</v>
      </c>
      <c r="AG1696" s="106"/>
      <c r="AH1696">
        <f t="shared" si="572"/>
        <v>-4.7256811237064993E-4</v>
      </c>
      <c r="AI1696">
        <f t="shared" si="573"/>
        <v>1.2726506571333673</v>
      </c>
      <c r="AJ1696">
        <f t="shared" si="574"/>
        <v>-1.9192477769216735E-2</v>
      </c>
      <c r="AK1696">
        <f t="shared" si="575"/>
        <v>2.0177893546708442E-3</v>
      </c>
      <c r="AL1696">
        <f t="shared" si="576"/>
        <v>7.400504878085557E-3</v>
      </c>
      <c r="AM1696">
        <f t="shared" si="577"/>
        <v>3.7002693269247286E-3</v>
      </c>
      <c r="AN1696" s="80">
        <f t="shared" si="578"/>
        <v>5.5946847242161011E-3</v>
      </c>
      <c r="AO1696" s="80">
        <f t="shared" si="578"/>
        <v>5.5942288779216968E-3</v>
      </c>
      <c r="AP1696" s="80">
        <f t="shared" si="578"/>
        <v>5.5925569914601313E-3</v>
      </c>
      <c r="AQ1696" s="80">
        <f t="shared" si="578"/>
        <v>5.586425090611761E-3</v>
      </c>
      <c r="AR1696" s="80">
        <f t="shared" si="578"/>
        <v>5.5639354025405052E-3</v>
      </c>
      <c r="AS1696" s="80">
        <f t="shared" si="578"/>
        <v>5.4814510416755884E-3</v>
      </c>
      <c r="AT1696" s="80">
        <f t="shared" si="578"/>
        <v>5.1789273836108747E-3</v>
      </c>
      <c r="AU1696" s="80">
        <f t="shared" si="579"/>
        <v>4.0693807318081809E-3</v>
      </c>
    </row>
    <row r="1697" spans="26:64" x14ac:dyDescent="0.2">
      <c r="Z1697">
        <f t="shared" si="570"/>
        <v>0</v>
      </c>
      <c r="AA1697" s="80">
        <f t="shared" si="571"/>
        <v>3.4471155238050962E-3</v>
      </c>
      <c r="AB1697" s="80">
        <f t="shared" si="582"/>
        <v>-9999</v>
      </c>
      <c r="AC1697" s="80">
        <f t="shared" si="566"/>
        <v>0</v>
      </c>
      <c r="AD1697" s="80">
        <f t="shared" si="580"/>
        <v>-9999</v>
      </c>
      <c r="AE1697" s="80">
        <f t="shared" si="567"/>
        <v>0</v>
      </c>
      <c r="AF1697">
        <f t="shared" si="581"/>
        <v>-9999</v>
      </c>
      <c r="AG1697" s="106"/>
      <c r="AH1697">
        <f t="shared" si="572"/>
        <v>-4.7256811237064993E-4</v>
      </c>
      <c r="AI1697">
        <f t="shared" si="573"/>
        <v>1.2726506571333673</v>
      </c>
      <c r="AJ1697">
        <f t="shared" si="574"/>
        <v>-1.9192477769216735E-2</v>
      </c>
      <c r="AK1697">
        <f t="shared" si="575"/>
        <v>2.0177893546708442E-3</v>
      </c>
      <c r="AL1697">
        <f t="shared" si="576"/>
        <v>7.400504878085557E-3</v>
      </c>
      <c r="AM1697">
        <f t="shared" si="577"/>
        <v>3.7002693269247286E-3</v>
      </c>
      <c r="AN1697" s="80">
        <f t="shared" ref="AN1697:AT1712" si="583">$AU1697+$AB$7*SIN(AO1697)</f>
        <v>5.5946847242161011E-3</v>
      </c>
      <c r="AO1697" s="80">
        <f t="shared" si="583"/>
        <v>5.5942288779216968E-3</v>
      </c>
      <c r="AP1697" s="80">
        <f t="shared" si="583"/>
        <v>5.5925569914601313E-3</v>
      </c>
      <c r="AQ1697" s="80">
        <f t="shared" si="583"/>
        <v>5.586425090611761E-3</v>
      </c>
      <c r="AR1697" s="80">
        <f t="shared" si="583"/>
        <v>5.5639354025405052E-3</v>
      </c>
      <c r="AS1697" s="80">
        <f t="shared" si="583"/>
        <v>5.4814510416755884E-3</v>
      </c>
      <c r="AT1697" s="80">
        <f t="shared" si="583"/>
        <v>5.1789273836108747E-3</v>
      </c>
      <c r="AU1697" s="80">
        <f t="shared" si="579"/>
        <v>4.0693807318081809E-3</v>
      </c>
    </row>
    <row r="1698" spans="26:64" x14ac:dyDescent="0.2">
      <c r="Z1698">
        <f t="shared" si="570"/>
        <v>0</v>
      </c>
      <c r="AA1698" s="80">
        <f t="shared" si="571"/>
        <v>3.4471155238050962E-3</v>
      </c>
      <c r="AB1698" s="80">
        <f t="shared" si="582"/>
        <v>-9999</v>
      </c>
      <c r="AC1698" s="80">
        <f t="shared" si="566"/>
        <v>0</v>
      </c>
      <c r="AD1698" s="80">
        <f t="shared" si="580"/>
        <v>-9999</v>
      </c>
      <c r="AE1698" s="80">
        <f t="shared" si="567"/>
        <v>0</v>
      </c>
      <c r="AF1698">
        <f t="shared" si="581"/>
        <v>-9999</v>
      </c>
      <c r="AG1698" s="106"/>
      <c r="AH1698">
        <f t="shared" si="572"/>
        <v>-4.7256811237064993E-4</v>
      </c>
      <c r="AI1698">
        <f t="shared" si="573"/>
        <v>1.2726506571333673</v>
      </c>
      <c r="AJ1698">
        <f t="shared" si="574"/>
        <v>-1.9192477769216735E-2</v>
      </c>
      <c r="AK1698">
        <f t="shared" si="575"/>
        <v>2.0177893546708442E-3</v>
      </c>
      <c r="AL1698">
        <f t="shared" si="576"/>
        <v>7.400504878085557E-3</v>
      </c>
      <c r="AM1698">
        <f t="shared" si="577"/>
        <v>3.7002693269247286E-3</v>
      </c>
      <c r="AN1698" s="80">
        <f t="shared" si="583"/>
        <v>5.5946847242161011E-3</v>
      </c>
      <c r="AO1698" s="80">
        <f t="shared" si="583"/>
        <v>5.5942288779216968E-3</v>
      </c>
      <c r="AP1698" s="80">
        <f t="shared" si="583"/>
        <v>5.5925569914601313E-3</v>
      </c>
      <c r="AQ1698" s="80">
        <f t="shared" si="583"/>
        <v>5.586425090611761E-3</v>
      </c>
      <c r="AR1698" s="80">
        <f t="shared" si="583"/>
        <v>5.5639354025405052E-3</v>
      </c>
      <c r="AS1698" s="80">
        <f t="shared" si="583"/>
        <v>5.4814510416755884E-3</v>
      </c>
      <c r="AT1698" s="80">
        <f t="shared" si="583"/>
        <v>5.1789273836108747E-3</v>
      </c>
      <c r="AU1698" s="80">
        <f t="shared" si="579"/>
        <v>4.0693807318081809E-3</v>
      </c>
    </row>
    <row r="1699" spans="26:64" x14ac:dyDescent="0.2">
      <c r="Z1699">
        <f t="shared" si="570"/>
        <v>0</v>
      </c>
      <c r="AA1699" s="80">
        <f t="shared" si="571"/>
        <v>3.4471155238050962E-3</v>
      </c>
      <c r="AB1699" s="80">
        <f t="shared" si="582"/>
        <v>-9999</v>
      </c>
      <c r="AC1699" s="80">
        <f t="shared" ref="AC1699:AC1762" si="584">+G1699-P1699</f>
        <v>0</v>
      </c>
      <c r="AD1699" s="80">
        <f t="shared" si="580"/>
        <v>-9999</v>
      </c>
      <c r="AE1699" s="80">
        <f t="shared" ref="AE1699:AE1762" si="585">+(G1699-AA1699)^2*S1699</f>
        <v>0</v>
      </c>
      <c r="AF1699">
        <f t="shared" si="581"/>
        <v>-9999</v>
      </c>
      <c r="AG1699" s="106"/>
      <c r="AH1699">
        <f t="shared" si="572"/>
        <v>-4.7256811237064993E-4</v>
      </c>
      <c r="AI1699">
        <f t="shared" si="573"/>
        <v>1.2726506571333673</v>
      </c>
      <c r="AJ1699">
        <f t="shared" si="574"/>
        <v>-1.9192477769216735E-2</v>
      </c>
      <c r="AK1699">
        <f t="shared" si="575"/>
        <v>2.0177893546708442E-3</v>
      </c>
      <c r="AL1699">
        <f t="shared" si="576"/>
        <v>7.400504878085557E-3</v>
      </c>
      <c r="AM1699">
        <f t="shared" si="577"/>
        <v>3.7002693269247286E-3</v>
      </c>
      <c r="AN1699" s="80">
        <f t="shared" si="583"/>
        <v>5.5946847242161011E-3</v>
      </c>
      <c r="AO1699" s="80">
        <f t="shared" si="583"/>
        <v>5.5942288779216968E-3</v>
      </c>
      <c r="AP1699" s="80">
        <f t="shared" si="583"/>
        <v>5.5925569914601313E-3</v>
      </c>
      <c r="AQ1699" s="80">
        <f t="shared" si="583"/>
        <v>5.586425090611761E-3</v>
      </c>
      <c r="AR1699" s="80">
        <f t="shared" si="583"/>
        <v>5.5639354025405052E-3</v>
      </c>
      <c r="AS1699" s="80">
        <f t="shared" si="583"/>
        <v>5.4814510416755884E-3</v>
      </c>
      <c r="AT1699" s="80">
        <f t="shared" si="583"/>
        <v>5.1789273836108747E-3</v>
      </c>
      <c r="AU1699" s="80">
        <f t="shared" si="579"/>
        <v>4.0693807318081809E-3</v>
      </c>
    </row>
    <row r="1700" spans="26:64" x14ac:dyDescent="0.2">
      <c r="Z1700">
        <f t="shared" si="570"/>
        <v>0</v>
      </c>
      <c r="AA1700" s="80">
        <f t="shared" si="571"/>
        <v>3.4471155238050962E-3</v>
      </c>
      <c r="AB1700" s="80">
        <f t="shared" si="582"/>
        <v>-9999</v>
      </c>
      <c r="AC1700" s="80">
        <f t="shared" si="584"/>
        <v>0</v>
      </c>
      <c r="AD1700" s="80">
        <f t="shared" si="580"/>
        <v>-9999</v>
      </c>
      <c r="AE1700" s="80">
        <f t="shared" si="585"/>
        <v>0</v>
      </c>
      <c r="AF1700">
        <f t="shared" si="581"/>
        <v>-9999</v>
      </c>
      <c r="AG1700" s="106"/>
      <c r="AH1700">
        <f t="shared" si="572"/>
        <v>-4.7256811237064993E-4</v>
      </c>
      <c r="AI1700">
        <f t="shared" si="573"/>
        <v>1.2726506571333673</v>
      </c>
      <c r="AJ1700">
        <f t="shared" si="574"/>
        <v>-1.9192477769216735E-2</v>
      </c>
      <c r="AK1700">
        <f t="shared" si="575"/>
        <v>2.0177893546708442E-3</v>
      </c>
      <c r="AL1700">
        <f t="shared" si="576"/>
        <v>7.400504878085557E-3</v>
      </c>
      <c r="AM1700">
        <f t="shared" si="577"/>
        <v>3.7002693269247286E-3</v>
      </c>
      <c r="AN1700" s="80">
        <f t="shared" si="583"/>
        <v>5.5946847242161011E-3</v>
      </c>
      <c r="AO1700" s="80">
        <f t="shared" si="583"/>
        <v>5.5942288779216968E-3</v>
      </c>
      <c r="AP1700" s="80">
        <f t="shared" si="583"/>
        <v>5.5925569914601313E-3</v>
      </c>
      <c r="AQ1700" s="80">
        <f t="shared" si="583"/>
        <v>5.586425090611761E-3</v>
      </c>
      <c r="AR1700" s="80">
        <f t="shared" si="583"/>
        <v>5.5639354025405052E-3</v>
      </c>
      <c r="AS1700" s="80">
        <f t="shared" si="583"/>
        <v>5.4814510416755884E-3</v>
      </c>
      <c r="AT1700" s="80">
        <f t="shared" si="583"/>
        <v>5.1789273836108747E-3</v>
      </c>
      <c r="AU1700" s="80">
        <f t="shared" si="579"/>
        <v>4.0693807318081809E-3</v>
      </c>
    </row>
    <row r="1701" spans="26:64" x14ac:dyDescent="0.2">
      <c r="Z1701">
        <f t="shared" si="570"/>
        <v>0</v>
      </c>
      <c r="AA1701" s="80">
        <f t="shared" si="571"/>
        <v>3.4471155238050962E-3</v>
      </c>
      <c r="AB1701" s="80">
        <f t="shared" si="582"/>
        <v>-9999</v>
      </c>
      <c r="AC1701" s="80">
        <f t="shared" si="584"/>
        <v>0</v>
      </c>
      <c r="AD1701" s="80">
        <f t="shared" si="580"/>
        <v>-9999</v>
      </c>
      <c r="AE1701" s="80">
        <f t="shared" si="585"/>
        <v>0</v>
      </c>
      <c r="AF1701">
        <f t="shared" si="581"/>
        <v>-9999</v>
      </c>
      <c r="AG1701" s="106"/>
      <c r="AH1701">
        <f t="shared" si="572"/>
        <v>-4.7256811237064993E-4</v>
      </c>
      <c r="AI1701">
        <f t="shared" si="573"/>
        <v>1.2726506571333673</v>
      </c>
      <c r="AJ1701">
        <f t="shared" si="574"/>
        <v>-1.9192477769216735E-2</v>
      </c>
      <c r="AK1701">
        <f t="shared" si="575"/>
        <v>2.0177893546708442E-3</v>
      </c>
      <c r="AL1701">
        <f t="shared" si="576"/>
        <v>7.400504878085557E-3</v>
      </c>
      <c r="AM1701">
        <f t="shared" si="577"/>
        <v>3.7002693269247286E-3</v>
      </c>
      <c r="AN1701" s="80">
        <f t="shared" si="583"/>
        <v>5.5946847242161011E-3</v>
      </c>
      <c r="AO1701" s="80">
        <f t="shared" si="583"/>
        <v>5.5942288779216968E-3</v>
      </c>
      <c r="AP1701" s="80">
        <f t="shared" si="583"/>
        <v>5.5925569914601313E-3</v>
      </c>
      <c r="AQ1701" s="80">
        <f t="shared" si="583"/>
        <v>5.586425090611761E-3</v>
      </c>
      <c r="AR1701" s="80">
        <f t="shared" si="583"/>
        <v>5.5639354025405052E-3</v>
      </c>
      <c r="AS1701" s="80">
        <f t="shared" si="583"/>
        <v>5.4814510416755884E-3</v>
      </c>
      <c r="AT1701" s="80">
        <f t="shared" si="583"/>
        <v>5.1789273836108747E-3</v>
      </c>
      <c r="AU1701" s="80">
        <f t="shared" si="579"/>
        <v>4.0693807318081809E-3</v>
      </c>
    </row>
    <row r="1702" spans="26:64" x14ac:dyDescent="0.2">
      <c r="Z1702">
        <f t="shared" si="570"/>
        <v>0</v>
      </c>
      <c r="AA1702" s="80">
        <f t="shared" si="571"/>
        <v>3.4471155238050962E-3</v>
      </c>
      <c r="AB1702" s="80">
        <f t="shared" si="582"/>
        <v>-9999</v>
      </c>
      <c r="AC1702" s="80">
        <f t="shared" si="584"/>
        <v>0</v>
      </c>
      <c r="AD1702" s="80">
        <f t="shared" si="580"/>
        <v>-9999</v>
      </c>
      <c r="AE1702" s="80">
        <f t="shared" si="585"/>
        <v>0</v>
      </c>
      <c r="AF1702">
        <f t="shared" si="581"/>
        <v>-9999</v>
      </c>
      <c r="AG1702" s="106"/>
      <c r="AH1702">
        <f t="shared" si="572"/>
        <v>-4.7256811237064993E-4</v>
      </c>
      <c r="AI1702">
        <f t="shared" si="573"/>
        <v>1.2726506571333673</v>
      </c>
      <c r="AJ1702">
        <f t="shared" si="574"/>
        <v>-1.9192477769216735E-2</v>
      </c>
      <c r="AK1702">
        <f t="shared" si="575"/>
        <v>2.0177893546708442E-3</v>
      </c>
      <c r="AL1702">
        <f t="shared" si="576"/>
        <v>7.400504878085557E-3</v>
      </c>
      <c r="AM1702">
        <f t="shared" si="577"/>
        <v>3.7002693269247286E-3</v>
      </c>
      <c r="AN1702" s="80">
        <f t="shared" si="583"/>
        <v>5.5946847242161011E-3</v>
      </c>
      <c r="AO1702" s="80">
        <f t="shared" si="583"/>
        <v>5.5942288779216968E-3</v>
      </c>
      <c r="AP1702" s="80">
        <f t="shared" si="583"/>
        <v>5.5925569914601313E-3</v>
      </c>
      <c r="AQ1702" s="80">
        <f t="shared" si="583"/>
        <v>5.586425090611761E-3</v>
      </c>
      <c r="AR1702" s="80">
        <f t="shared" si="583"/>
        <v>5.5639354025405052E-3</v>
      </c>
      <c r="AS1702" s="80">
        <f t="shared" si="583"/>
        <v>5.4814510416755884E-3</v>
      </c>
      <c r="AT1702" s="80">
        <f t="shared" si="583"/>
        <v>5.1789273836108747E-3</v>
      </c>
      <c r="AU1702" s="80">
        <f t="shared" si="579"/>
        <v>4.0693807318081809E-3</v>
      </c>
    </row>
    <row r="1703" spans="26:64" x14ac:dyDescent="0.2">
      <c r="Z1703">
        <f t="shared" si="570"/>
        <v>0</v>
      </c>
      <c r="AA1703" s="80">
        <f t="shared" si="571"/>
        <v>3.4471155238050962E-3</v>
      </c>
      <c r="AB1703" s="80">
        <f t="shared" si="582"/>
        <v>-9999</v>
      </c>
      <c r="AC1703" s="80">
        <f t="shared" si="584"/>
        <v>0</v>
      </c>
      <c r="AD1703" s="80">
        <f t="shared" si="580"/>
        <v>-9999</v>
      </c>
      <c r="AE1703" s="80">
        <f t="shared" si="585"/>
        <v>0</v>
      </c>
      <c r="AF1703">
        <f t="shared" si="581"/>
        <v>-9999</v>
      </c>
      <c r="AG1703" s="106"/>
      <c r="AH1703">
        <f t="shared" si="572"/>
        <v>-4.7256811237064993E-4</v>
      </c>
      <c r="AI1703">
        <f t="shared" si="573"/>
        <v>1.2726506571333673</v>
      </c>
      <c r="AJ1703">
        <f t="shared" si="574"/>
        <v>-1.9192477769216735E-2</v>
      </c>
      <c r="AK1703">
        <f t="shared" si="575"/>
        <v>2.0177893546708442E-3</v>
      </c>
      <c r="AL1703">
        <f t="shared" si="576"/>
        <v>7.400504878085557E-3</v>
      </c>
      <c r="AM1703">
        <f t="shared" si="577"/>
        <v>3.7002693269247286E-3</v>
      </c>
      <c r="AN1703" s="80">
        <f t="shared" si="583"/>
        <v>5.5946847242161011E-3</v>
      </c>
      <c r="AO1703" s="80">
        <f t="shared" si="583"/>
        <v>5.5942288779216968E-3</v>
      </c>
      <c r="AP1703" s="80">
        <f t="shared" si="583"/>
        <v>5.5925569914601313E-3</v>
      </c>
      <c r="AQ1703" s="80">
        <f t="shared" si="583"/>
        <v>5.586425090611761E-3</v>
      </c>
      <c r="AR1703" s="80">
        <f t="shared" si="583"/>
        <v>5.5639354025405052E-3</v>
      </c>
      <c r="AS1703" s="80">
        <f t="shared" si="583"/>
        <v>5.4814510416755884E-3</v>
      </c>
      <c r="AT1703" s="80">
        <f t="shared" si="583"/>
        <v>5.1789273836108747E-3</v>
      </c>
      <c r="AU1703" s="80">
        <f t="shared" si="579"/>
        <v>4.0693807318081809E-3</v>
      </c>
    </row>
    <row r="1704" spans="26:64" x14ac:dyDescent="0.2">
      <c r="Z1704">
        <f t="shared" si="570"/>
        <v>0</v>
      </c>
      <c r="AA1704" s="80">
        <f t="shared" si="571"/>
        <v>3.4471155238050962E-3</v>
      </c>
      <c r="AB1704" s="80">
        <f t="shared" si="582"/>
        <v>-9999</v>
      </c>
      <c r="AC1704" s="80">
        <f t="shared" si="584"/>
        <v>0</v>
      </c>
      <c r="AD1704" s="80">
        <f t="shared" si="580"/>
        <v>-9999</v>
      </c>
      <c r="AE1704" s="80">
        <f t="shared" si="585"/>
        <v>0</v>
      </c>
      <c r="AF1704">
        <f t="shared" si="581"/>
        <v>-9999</v>
      </c>
      <c r="AG1704" s="106"/>
      <c r="AH1704">
        <f t="shared" si="572"/>
        <v>-4.7256811237064993E-4</v>
      </c>
      <c r="AI1704">
        <f t="shared" si="573"/>
        <v>1.2726506571333673</v>
      </c>
      <c r="AJ1704">
        <f t="shared" si="574"/>
        <v>-1.9192477769216735E-2</v>
      </c>
      <c r="AK1704">
        <f t="shared" si="575"/>
        <v>2.0177893546708442E-3</v>
      </c>
      <c r="AL1704">
        <f t="shared" si="576"/>
        <v>7.400504878085557E-3</v>
      </c>
      <c r="AM1704">
        <f t="shared" si="577"/>
        <v>3.7002693269247286E-3</v>
      </c>
      <c r="AN1704" s="80">
        <f t="shared" si="583"/>
        <v>5.5946847242161011E-3</v>
      </c>
      <c r="AO1704" s="80">
        <f t="shared" si="583"/>
        <v>5.5942288779216968E-3</v>
      </c>
      <c r="AP1704" s="80">
        <f t="shared" si="583"/>
        <v>5.5925569914601313E-3</v>
      </c>
      <c r="AQ1704" s="80">
        <f t="shared" si="583"/>
        <v>5.586425090611761E-3</v>
      </c>
      <c r="AR1704" s="80">
        <f t="shared" si="583"/>
        <v>5.5639354025405052E-3</v>
      </c>
      <c r="AS1704" s="80">
        <f t="shared" si="583"/>
        <v>5.4814510416755884E-3</v>
      </c>
      <c r="AT1704" s="80">
        <f t="shared" si="583"/>
        <v>5.1789273836108747E-3</v>
      </c>
      <c r="AU1704" s="80">
        <f t="shared" si="579"/>
        <v>4.0693807318081809E-3</v>
      </c>
      <c r="AV1704" s="80"/>
    </row>
    <row r="1705" spans="26:64" x14ac:dyDescent="0.2">
      <c r="Z1705">
        <f t="shared" si="570"/>
        <v>0</v>
      </c>
      <c r="AA1705" s="80">
        <f t="shared" si="571"/>
        <v>3.4471155238050962E-3</v>
      </c>
      <c r="AB1705" s="80">
        <f t="shared" si="582"/>
        <v>-9999</v>
      </c>
      <c r="AC1705" s="80">
        <f t="shared" si="584"/>
        <v>0</v>
      </c>
      <c r="AD1705" s="80">
        <f t="shared" si="580"/>
        <v>-9999</v>
      </c>
      <c r="AE1705" s="80">
        <f t="shared" si="585"/>
        <v>0</v>
      </c>
      <c r="AF1705">
        <f t="shared" si="581"/>
        <v>-9999</v>
      </c>
      <c r="AG1705" s="106"/>
      <c r="AH1705">
        <f t="shared" si="572"/>
        <v>-4.7256811237064993E-4</v>
      </c>
      <c r="AI1705">
        <f t="shared" si="573"/>
        <v>1.2726506571333673</v>
      </c>
      <c r="AJ1705">
        <f t="shared" si="574"/>
        <v>-1.9192477769216735E-2</v>
      </c>
      <c r="AK1705">
        <f t="shared" si="575"/>
        <v>2.0177893546708442E-3</v>
      </c>
      <c r="AL1705">
        <f t="shared" si="576"/>
        <v>7.400504878085557E-3</v>
      </c>
      <c r="AM1705">
        <f t="shared" si="577"/>
        <v>3.7002693269247286E-3</v>
      </c>
      <c r="AN1705" s="80">
        <f t="shared" si="583"/>
        <v>5.5946847242161011E-3</v>
      </c>
      <c r="AO1705" s="80">
        <f t="shared" si="583"/>
        <v>5.5942288779216968E-3</v>
      </c>
      <c r="AP1705" s="80">
        <f t="shared" si="583"/>
        <v>5.5925569914601313E-3</v>
      </c>
      <c r="AQ1705" s="80">
        <f t="shared" si="583"/>
        <v>5.586425090611761E-3</v>
      </c>
      <c r="AR1705" s="80">
        <f t="shared" si="583"/>
        <v>5.5639354025405052E-3</v>
      </c>
      <c r="AS1705" s="80">
        <f t="shared" si="583"/>
        <v>5.4814510416755884E-3</v>
      </c>
      <c r="AT1705" s="80">
        <f t="shared" si="583"/>
        <v>5.1789273836108747E-3</v>
      </c>
      <c r="AU1705" s="80">
        <f t="shared" si="579"/>
        <v>4.0693807318081809E-3</v>
      </c>
      <c r="AV1705" s="80"/>
      <c r="AW1705" s="80"/>
      <c r="AX1705" s="80"/>
      <c r="AY1705" s="80"/>
      <c r="AZ1705" s="80"/>
      <c r="BA1705" s="80"/>
      <c r="BB1705" s="80"/>
      <c r="BC1705" s="80"/>
      <c r="BD1705" s="80"/>
      <c r="BE1705" s="80"/>
      <c r="BF1705" s="80"/>
      <c r="BG1705" s="80"/>
      <c r="BH1705" s="80"/>
      <c r="BI1705" s="80"/>
      <c r="BJ1705" s="80"/>
      <c r="BK1705" s="80"/>
      <c r="BL1705" s="80"/>
    </row>
    <row r="1706" spans="26:64" x14ac:dyDescent="0.2">
      <c r="Z1706">
        <f t="shared" si="570"/>
        <v>0</v>
      </c>
      <c r="AA1706" s="80">
        <f t="shared" si="571"/>
        <v>3.4471155238050962E-3</v>
      </c>
      <c r="AB1706" s="80">
        <f t="shared" si="582"/>
        <v>-9999</v>
      </c>
      <c r="AC1706" s="80">
        <f t="shared" si="584"/>
        <v>0</v>
      </c>
      <c r="AD1706" s="80">
        <f t="shared" si="580"/>
        <v>-9999</v>
      </c>
      <c r="AE1706" s="80">
        <f t="shared" si="585"/>
        <v>0</v>
      </c>
      <c r="AF1706">
        <f t="shared" si="581"/>
        <v>-9999</v>
      </c>
      <c r="AG1706" s="106"/>
      <c r="AH1706">
        <f t="shared" si="572"/>
        <v>-4.7256811237064993E-4</v>
      </c>
      <c r="AI1706">
        <f t="shared" si="573"/>
        <v>1.2726506571333673</v>
      </c>
      <c r="AJ1706">
        <f t="shared" si="574"/>
        <v>-1.9192477769216735E-2</v>
      </c>
      <c r="AK1706">
        <f t="shared" si="575"/>
        <v>2.0177893546708442E-3</v>
      </c>
      <c r="AL1706">
        <f t="shared" si="576"/>
        <v>7.400504878085557E-3</v>
      </c>
      <c r="AM1706">
        <f t="shared" si="577"/>
        <v>3.7002693269247286E-3</v>
      </c>
      <c r="AN1706" s="80">
        <f t="shared" si="583"/>
        <v>5.5946847242161011E-3</v>
      </c>
      <c r="AO1706" s="80">
        <f t="shared" si="583"/>
        <v>5.5942288779216968E-3</v>
      </c>
      <c r="AP1706" s="80">
        <f t="shared" si="583"/>
        <v>5.5925569914601313E-3</v>
      </c>
      <c r="AQ1706" s="80">
        <f t="shared" si="583"/>
        <v>5.586425090611761E-3</v>
      </c>
      <c r="AR1706" s="80">
        <f t="shared" si="583"/>
        <v>5.5639354025405052E-3</v>
      </c>
      <c r="AS1706" s="80">
        <f t="shared" si="583"/>
        <v>5.4814510416755884E-3</v>
      </c>
      <c r="AT1706" s="80">
        <f t="shared" si="583"/>
        <v>5.1789273836108747E-3</v>
      </c>
      <c r="AU1706" s="80">
        <f t="shared" si="579"/>
        <v>4.0693807318081809E-3</v>
      </c>
      <c r="AV1706" s="80"/>
    </row>
    <row r="1707" spans="26:64" x14ac:dyDescent="0.2">
      <c r="Z1707">
        <f t="shared" si="570"/>
        <v>0</v>
      </c>
      <c r="AA1707" s="80">
        <f t="shared" si="571"/>
        <v>3.4471155238050962E-3</v>
      </c>
      <c r="AB1707" s="80">
        <f t="shared" si="582"/>
        <v>-9999</v>
      </c>
      <c r="AC1707" s="80">
        <f t="shared" si="584"/>
        <v>0</v>
      </c>
      <c r="AD1707" s="80">
        <f t="shared" si="580"/>
        <v>-9999</v>
      </c>
      <c r="AE1707" s="80">
        <f t="shared" si="585"/>
        <v>0</v>
      </c>
      <c r="AF1707">
        <f t="shared" si="581"/>
        <v>-9999</v>
      </c>
      <c r="AG1707" s="106"/>
      <c r="AH1707">
        <f t="shared" si="572"/>
        <v>-4.7256811237064993E-4</v>
      </c>
      <c r="AI1707">
        <f t="shared" si="573"/>
        <v>1.2726506571333673</v>
      </c>
      <c r="AJ1707">
        <f t="shared" si="574"/>
        <v>-1.9192477769216735E-2</v>
      </c>
      <c r="AK1707">
        <f t="shared" si="575"/>
        <v>2.0177893546708442E-3</v>
      </c>
      <c r="AL1707">
        <f t="shared" si="576"/>
        <v>7.400504878085557E-3</v>
      </c>
      <c r="AM1707">
        <f t="shared" si="577"/>
        <v>3.7002693269247286E-3</v>
      </c>
      <c r="AN1707" s="80">
        <f t="shared" si="583"/>
        <v>5.5946847242161011E-3</v>
      </c>
      <c r="AO1707" s="80">
        <f t="shared" si="583"/>
        <v>5.5942288779216968E-3</v>
      </c>
      <c r="AP1707" s="80">
        <f t="shared" si="583"/>
        <v>5.5925569914601313E-3</v>
      </c>
      <c r="AQ1707" s="80">
        <f t="shared" si="583"/>
        <v>5.586425090611761E-3</v>
      </c>
      <c r="AR1707" s="80">
        <f t="shared" si="583"/>
        <v>5.5639354025405052E-3</v>
      </c>
      <c r="AS1707" s="80">
        <f t="shared" si="583"/>
        <v>5.4814510416755884E-3</v>
      </c>
      <c r="AT1707" s="80">
        <f t="shared" si="583"/>
        <v>5.1789273836108747E-3</v>
      </c>
      <c r="AU1707" s="80">
        <f t="shared" si="579"/>
        <v>4.0693807318081809E-3</v>
      </c>
      <c r="AV1707" s="80"/>
    </row>
    <row r="1708" spans="26:64" x14ac:dyDescent="0.2">
      <c r="Z1708">
        <f t="shared" si="570"/>
        <v>0</v>
      </c>
      <c r="AA1708" s="80">
        <f t="shared" si="571"/>
        <v>3.4471155238050962E-3</v>
      </c>
      <c r="AB1708" s="80">
        <f t="shared" si="582"/>
        <v>-9999</v>
      </c>
      <c r="AC1708" s="80">
        <f t="shared" si="584"/>
        <v>0</v>
      </c>
      <c r="AD1708" s="80">
        <f t="shared" si="580"/>
        <v>-9999</v>
      </c>
      <c r="AE1708" s="80">
        <f t="shared" si="585"/>
        <v>0</v>
      </c>
      <c r="AF1708">
        <f t="shared" si="581"/>
        <v>-9999</v>
      </c>
      <c r="AG1708" s="106"/>
      <c r="AH1708">
        <f t="shared" si="572"/>
        <v>-4.7256811237064993E-4</v>
      </c>
      <c r="AI1708">
        <f t="shared" si="573"/>
        <v>1.2726506571333673</v>
      </c>
      <c r="AJ1708">
        <f t="shared" si="574"/>
        <v>-1.9192477769216735E-2</v>
      </c>
      <c r="AK1708">
        <f t="shared" si="575"/>
        <v>2.0177893546708442E-3</v>
      </c>
      <c r="AL1708">
        <f t="shared" si="576"/>
        <v>7.400504878085557E-3</v>
      </c>
      <c r="AM1708">
        <f t="shared" si="577"/>
        <v>3.7002693269247286E-3</v>
      </c>
      <c r="AN1708" s="80">
        <f t="shared" si="583"/>
        <v>5.5946847242161011E-3</v>
      </c>
      <c r="AO1708" s="80">
        <f t="shared" si="583"/>
        <v>5.5942288779216968E-3</v>
      </c>
      <c r="AP1708" s="80">
        <f t="shared" si="583"/>
        <v>5.5925569914601313E-3</v>
      </c>
      <c r="AQ1708" s="80">
        <f t="shared" si="583"/>
        <v>5.586425090611761E-3</v>
      </c>
      <c r="AR1708" s="80">
        <f t="shared" si="583"/>
        <v>5.5639354025405052E-3</v>
      </c>
      <c r="AS1708" s="80">
        <f t="shared" si="583"/>
        <v>5.4814510416755884E-3</v>
      </c>
      <c r="AT1708" s="80">
        <f t="shared" si="583"/>
        <v>5.1789273836108747E-3</v>
      </c>
      <c r="AU1708" s="80">
        <f t="shared" si="579"/>
        <v>4.0693807318081809E-3</v>
      </c>
      <c r="AV1708" s="80"/>
      <c r="AX1708" s="80"/>
    </row>
    <row r="1709" spans="26:64" x14ac:dyDescent="0.2">
      <c r="Z1709">
        <f t="shared" si="570"/>
        <v>0</v>
      </c>
      <c r="AA1709" s="80">
        <f t="shared" si="571"/>
        <v>3.4471155238050962E-3</v>
      </c>
      <c r="AB1709" s="80">
        <f t="shared" si="582"/>
        <v>-9999</v>
      </c>
      <c r="AC1709" s="80">
        <f t="shared" si="584"/>
        <v>0</v>
      </c>
      <c r="AD1709" s="80">
        <f t="shared" si="580"/>
        <v>-9999</v>
      </c>
      <c r="AE1709" s="80">
        <f t="shared" si="585"/>
        <v>0</v>
      </c>
      <c r="AF1709">
        <f t="shared" si="581"/>
        <v>-9999</v>
      </c>
      <c r="AG1709" s="106"/>
      <c r="AH1709">
        <f t="shared" si="572"/>
        <v>-4.7256811237064993E-4</v>
      </c>
      <c r="AI1709">
        <f t="shared" si="573"/>
        <v>1.2726506571333673</v>
      </c>
      <c r="AJ1709">
        <f t="shared" si="574"/>
        <v>-1.9192477769216735E-2</v>
      </c>
      <c r="AK1709">
        <f t="shared" si="575"/>
        <v>2.0177893546708442E-3</v>
      </c>
      <c r="AL1709">
        <f t="shared" si="576"/>
        <v>7.400504878085557E-3</v>
      </c>
      <c r="AM1709">
        <f t="shared" si="577"/>
        <v>3.7002693269247286E-3</v>
      </c>
      <c r="AN1709" s="80">
        <f t="shared" si="583"/>
        <v>5.5946847242161011E-3</v>
      </c>
      <c r="AO1709" s="80">
        <f t="shared" si="583"/>
        <v>5.5942288779216968E-3</v>
      </c>
      <c r="AP1709" s="80">
        <f t="shared" si="583"/>
        <v>5.5925569914601313E-3</v>
      </c>
      <c r="AQ1709" s="80">
        <f t="shared" si="583"/>
        <v>5.586425090611761E-3</v>
      </c>
      <c r="AR1709" s="80">
        <f t="shared" si="583"/>
        <v>5.5639354025405052E-3</v>
      </c>
      <c r="AS1709" s="80">
        <f t="shared" si="583"/>
        <v>5.4814510416755884E-3</v>
      </c>
      <c r="AT1709" s="80">
        <f t="shared" si="583"/>
        <v>5.1789273836108747E-3</v>
      </c>
      <c r="AU1709" s="80">
        <f t="shared" si="579"/>
        <v>4.0693807318081809E-3</v>
      </c>
      <c r="AV1709" s="80"/>
    </row>
    <row r="1710" spans="26:64" x14ac:dyDescent="0.2">
      <c r="Z1710">
        <f t="shared" si="570"/>
        <v>0</v>
      </c>
      <c r="AA1710" s="80">
        <f t="shared" si="571"/>
        <v>3.4471155238050962E-3</v>
      </c>
      <c r="AB1710" s="80">
        <f t="shared" si="582"/>
        <v>-9999</v>
      </c>
      <c r="AC1710" s="80">
        <f t="shared" si="584"/>
        <v>0</v>
      </c>
      <c r="AD1710" s="80">
        <f t="shared" si="580"/>
        <v>-9999</v>
      </c>
      <c r="AE1710" s="80">
        <f t="shared" si="585"/>
        <v>0</v>
      </c>
      <c r="AF1710">
        <f t="shared" si="581"/>
        <v>-9999</v>
      </c>
      <c r="AG1710" s="106"/>
      <c r="AH1710">
        <f t="shared" si="572"/>
        <v>-4.7256811237064993E-4</v>
      </c>
      <c r="AI1710">
        <f t="shared" si="573"/>
        <v>1.2726506571333673</v>
      </c>
      <c r="AJ1710">
        <f t="shared" si="574"/>
        <v>-1.9192477769216735E-2</v>
      </c>
      <c r="AK1710">
        <f t="shared" si="575"/>
        <v>2.0177893546708442E-3</v>
      </c>
      <c r="AL1710">
        <f t="shared" si="576"/>
        <v>7.400504878085557E-3</v>
      </c>
      <c r="AM1710">
        <f t="shared" si="577"/>
        <v>3.7002693269247286E-3</v>
      </c>
      <c r="AN1710" s="80">
        <f t="shared" si="583"/>
        <v>5.5946847242161011E-3</v>
      </c>
      <c r="AO1710" s="80">
        <f t="shared" si="583"/>
        <v>5.5942288779216968E-3</v>
      </c>
      <c r="AP1710" s="80">
        <f t="shared" si="583"/>
        <v>5.5925569914601313E-3</v>
      </c>
      <c r="AQ1710" s="80">
        <f t="shared" si="583"/>
        <v>5.586425090611761E-3</v>
      </c>
      <c r="AR1710" s="80">
        <f t="shared" si="583"/>
        <v>5.5639354025405052E-3</v>
      </c>
      <c r="AS1710" s="80">
        <f t="shared" si="583"/>
        <v>5.4814510416755884E-3</v>
      </c>
      <c r="AT1710" s="80">
        <f t="shared" si="583"/>
        <v>5.1789273836108747E-3</v>
      </c>
      <c r="AU1710" s="80">
        <f t="shared" si="579"/>
        <v>4.0693807318081809E-3</v>
      </c>
    </row>
    <row r="1711" spans="26:64" x14ac:dyDescent="0.2">
      <c r="Z1711">
        <f t="shared" si="570"/>
        <v>0</v>
      </c>
      <c r="AA1711" s="80">
        <f t="shared" si="571"/>
        <v>3.4471155238050962E-3</v>
      </c>
      <c r="AB1711" s="80">
        <f t="shared" si="582"/>
        <v>-9999</v>
      </c>
      <c r="AC1711" s="80">
        <f t="shared" si="584"/>
        <v>0</v>
      </c>
      <c r="AD1711" s="80">
        <f t="shared" si="580"/>
        <v>-9999</v>
      </c>
      <c r="AE1711" s="80">
        <f t="shared" si="585"/>
        <v>0</v>
      </c>
      <c r="AF1711">
        <f t="shared" si="581"/>
        <v>-9999</v>
      </c>
      <c r="AG1711" s="106"/>
      <c r="AH1711">
        <f t="shared" si="572"/>
        <v>-4.7256811237064993E-4</v>
      </c>
      <c r="AI1711">
        <f t="shared" si="573"/>
        <v>1.2726506571333673</v>
      </c>
      <c r="AJ1711">
        <f t="shared" si="574"/>
        <v>-1.9192477769216735E-2</v>
      </c>
      <c r="AK1711">
        <f t="shared" si="575"/>
        <v>2.0177893546708442E-3</v>
      </c>
      <c r="AL1711">
        <f t="shared" si="576"/>
        <v>7.400504878085557E-3</v>
      </c>
      <c r="AM1711">
        <f t="shared" si="577"/>
        <v>3.7002693269247286E-3</v>
      </c>
      <c r="AN1711" s="80">
        <f t="shared" si="583"/>
        <v>5.5946847242161011E-3</v>
      </c>
      <c r="AO1711" s="80">
        <f t="shared" si="583"/>
        <v>5.5942288779216968E-3</v>
      </c>
      <c r="AP1711" s="80">
        <f t="shared" si="583"/>
        <v>5.5925569914601313E-3</v>
      </c>
      <c r="AQ1711" s="80">
        <f t="shared" si="583"/>
        <v>5.586425090611761E-3</v>
      </c>
      <c r="AR1711" s="80">
        <f t="shared" si="583"/>
        <v>5.5639354025405052E-3</v>
      </c>
      <c r="AS1711" s="80">
        <f t="shared" si="583"/>
        <v>5.4814510416755884E-3</v>
      </c>
      <c r="AT1711" s="80">
        <f t="shared" si="583"/>
        <v>5.1789273836108747E-3</v>
      </c>
      <c r="AU1711" s="80">
        <f t="shared" si="579"/>
        <v>4.0693807318081809E-3</v>
      </c>
      <c r="AV1711" s="80"/>
      <c r="AX1711" s="80"/>
    </row>
    <row r="1712" spans="26:64" x14ac:dyDescent="0.2">
      <c r="Z1712">
        <f t="shared" si="570"/>
        <v>0</v>
      </c>
      <c r="AA1712" s="80">
        <f t="shared" si="571"/>
        <v>3.4471155238050962E-3</v>
      </c>
      <c r="AB1712" s="80">
        <f t="shared" si="582"/>
        <v>-9999</v>
      </c>
      <c r="AC1712" s="80">
        <f t="shared" si="584"/>
        <v>0</v>
      </c>
      <c r="AD1712" s="80">
        <f t="shared" si="580"/>
        <v>-9999</v>
      </c>
      <c r="AE1712" s="80">
        <f t="shared" si="585"/>
        <v>0</v>
      </c>
      <c r="AF1712">
        <f t="shared" si="581"/>
        <v>-9999</v>
      </c>
      <c r="AG1712" s="106"/>
      <c r="AH1712">
        <f t="shared" si="572"/>
        <v>-4.7256811237064993E-4</v>
      </c>
      <c r="AI1712">
        <f t="shared" si="573"/>
        <v>1.2726506571333673</v>
      </c>
      <c r="AJ1712">
        <f t="shared" si="574"/>
        <v>-1.9192477769216735E-2</v>
      </c>
      <c r="AK1712">
        <f t="shared" si="575"/>
        <v>2.0177893546708442E-3</v>
      </c>
      <c r="AL1712">
        <f t="shared" si="576"/>
        <v>7.400504878085557E-3</v>
      </c>
      <c r="AM1712">
        <f t="shared" si="577"/>
        <v>3.7002693269247286E-3</v>
      </c>
      <c r="AN1712" s="80">
        <f t="shared" si="583"/>
        <v>5.5946847242161011E-3</v>
      </c>
      <c r="AO1712" s="80">
        <f t="shared" si="583"/>
        <v>5.5942288779216968E-3</v>
      </c>
      <c r="AP1712" s="80">
        <f t="shared" si="583"/>
        <v>5.5925569914601313E-3</v>
      </c>
      <c r="AQ1712" s="80">
        <f t="shared" si="583"/>
        <v>5.586425090611761E-3</v>
      </c>
      <c r="AR1712" s="80">
        <f t="shared" si="583"/>
        <v>5.5639354025405052E-3</v>
      </c>
      <c r="AS1712" s="80">
        <f t="shared" si="583"/>
        <v>5.4814510416755884E-3</v>
      </c>
      <c r="AT1712" s="80">
        <f t="shared" si="583"/>
        <v>5.1789273836108747E-3</v>
      </c>
      <c r="AU1712" s="80">
        <f t="shared" si="579"/>
        <v>4.0693807318081809E-3</v>
      </c>
      <c r="AV1712" s="80"/>
      <c r="AX1712" s="80"/>
      <c r="AY1712" s="80"/>
      <c r="AZ1712" s="80"/>
      <c r="BA1712" s="80"/>
      <c r="BB1712" s="80"/>
      <c r="BC1712" s="80"/>
      <c r="BD1712" s="80"/>
      <c r="BE1712" s="80"/>
      <c r="BF1712" s="80"/>
      <c r="BG1712" s="80"/>
      <c r="BH1712" s="80"/>
      <c r="BI1712" s="80"/>
      <c r="BJ1712" s="80"/>
      <c r="BK1712" s="80"/>
      <c r="BL1712" s="80"/>
    </row>
    <row r="1713" spans="26:64" x14ac:dyDescent="0.2">
      <c r="Z1713">
        <f t="shared" si="570"/>
        <v>0</v>
      </c>
      <c r="AA1713" s="80">
        <f t="shared" si="571"/>
        <v>3.4471155238050962E-3</v>
      </c>
      <c r="AB1713" s="80">
        <f t="shared" si="582"/>
        <v>-9999</v>
      </c>
      <c r="AC1713" s="80">
        <f t="shared" si="584"/>
        <v>0</v>
      </c>
      <c r="AD1713" s="80">
        <f t="shared" si="580"/>
        <v>-9999</v>
      </c>
      <c r="AE1713" s="80">
        <f t="shared" si="585"/>
        <v>0</v>
      </c>
      <c r="AF1713">
        <f t="shared" si="581"/>
        <v>-9999</v>
      </c>
      <c r="AG1713" s="106"/>
      <c r="AH1713">
        <f t="shared" si="572"/>
        <v>-4.7256811237064993E-4</v>
      </c>
      <c r="AI1713">
        <f t="shared" si="573"/>
        <v>1.2726506571333673</v>
      </c>
      <c r="AJ1713">
        <f t="shared" si="574"/>
        <v>-1.9192477769216735E-2</v>
      </c>
      <c r="AK1713">
        <f t="shared" si="575"/>
        <v>2.0177893546708442E-3</v>
      </c>
      <c r="AL1713">
        <f t="shared" si="576"/>
        <v>7.400504878085557E-3</v>
      </c>
      <c r="AM1713">
        <f t="shared" si="577"/>
        <v>3.7002693269247286E-3</v>
      </c>
      <c r="AN1713" s="80">
        <f t="shared" ref="AN1713:AT1728" si="586">$AU1713+$AB$7*SIN(AO1713)</f>
        <v>5.5946847242161011E-3</v>
      </c>
      <c r="AO1713" s="80">
        <f t="shared" si="586"/>
        <v>5.5942288779216968E-3</v>
      </c>
      <c r="AP1713" s="80">
        <f t="shared" si="586"/>
        <v>5.5925569914601313E-3</v>
      </c>
      <c r="AQ1713" s="80">
        <f t="shared" si="586"/>
        <v>5.586425090611761E-3</v>
      </c>
      <c r="AR1713" s="80">
        <f t="shared" si="586"/>
        <v>5.5639354025405052E-3</v>
      </c>
      <c r="AS1713" s="80">
        <f t="shared" si="586"/>
        <v>5.4814510416755884E-3</v>
      </c>
      <c r="AT1713" s="80">
        <f t="shared" si="586"/>
        <v>5.1789273836108747E-3</v>
      </c>
      <c r="AU1713" s="80">
        <f t="shared" si="579"/>
        <v>4.0693807318081809E-3</v>
      </c>
      <c r="AV1713" s="80"/>
      <c r="AW1713" s="80"/>
      <c r="AX1713" s="80"/>
      <c r="AY1713" s="80"/>
      <c r="AZ1713" s="80"/>
      <c r="BA1713" s="80"/>
      <c r="BB1713" s="80"/>
      <c r="BC1713" s="80"/>
      <c r="BD1713" s="80"/>
      <c r="BE1713" s="80"/>
      <c r="BF1713" s="80"/>
      <c r="BG1713" s="80"/>
      <c r="BH1713" s="80"/>
      <c r="BI1713" s="80"/>
      <c r="BJ1713" s="80"/>
      <c r="BK1713" s="80"/>
      <c r="BL1713" s="80"/>
    </row>
    <row r="1714" spans="26:64" x14ac:dyDescent="0.2">
      <c r="Z1714">
        <f t="shared" si="570"/>
        <v>0</v>
      </c>
      <c r="AA1714" s="80">
        <f t="shared" si="571"/>
        <v>3.4471155238050962E-3</v>
      </c>
      <c r="AB1714" s="80">
        <f t="shared" si="582"/>
        <v>-9999</v>
      </c>
      <c r="AC1714" s="80">
        <f t="shared" si="584"/>
        <v>0</v>
      </c>
      <c r="AD1714" s="80">
        <f t="shared" si="580"/>
        <v>-9999</v>
      </c>
      <c r="AE1714" s="80">
        <f t="shared" si="585"/>
        <v>0</v>
      </c>
      <c r="AF1714">
        <f t="shared" si="581"/>
        <v>-9999</v>
      </c>
      <c r="AG1714" s="106"/>
      <c r="AH1714">
        <f t="shared" si="572"/>
        <v>-4.7256811237064993E-4</v>
      </c>
      <c r="AI1714">
        <f t="shared" si="573"/>
        <v>1.2726506571333673</v>
      </c>
      <c r="AJ1714">
        <f t="shared" si="574"/>
        <v>-1.9192477769216735E-2</v>
      </c>
      <c r="AK1714">
        <f t="shared" si="575"/>
        <v>2.0177893546708442E-3</v>
      </c>
      <c r="AL1714">
        <f t="shared" si="576"/>
        <v>7.400504878085557E-3</v>
      </c>
      <c r="AM1714">
        <f t="shared" si="577"/>
        <v>3.7002693269247286E-3</v>
      </c>
      <c r="AN1714" s="80">
        <f t="shared" si="586"/>
        <v>5.5946847242161011E-3</v>
      </c>
      <c r="AO1714" s="80">
        <f t="shared" si="586"/>
        <v>5.5942288779216968E-3</v>
      </c>
      <c r="AP1714" s="80">
        <f t="shared" si="586"/>
        <v>5.5925569914601313E-3</v>
      </c>
      <c r="AQ1714" s="80">
        <f t="shared" si="586"/>
        <v>5.586425090611761E-3</v>
      </c>
      <c r="AR1714" s="80">
        <f t="shared" si="586"/>
        <v>5.5639354025405052E-3</v>
      </c>
      <c r="AS1714" s="80">
        <f t="shared" si="586"/>
        <v>5.4814510416755884E-3</v>
      </c>
      <c r="AT1714" s="80">
        <f t="shared" si="586"/>
        <v>5.1789273836108747E-3</v>
      </c>
      <c r="AU1714" s="80">
        <f t="shared" si="579"/>
        <v>4.0693807318081809E-3</v>
      </c>
      <c r="AV1714" s="80"/>
    </row>
    <row r="1715" spans="26:64" x14ac:dyDescent="0.2">
      <c r="Z1715">
        <f t="shared" si="570"/>
        <v>0</v>
      </c>
      <c r="AA1715" s="80">
        <f t="shared" si="571"/>
        <v>3.4471155238050962E-3</v>
      </c>
      <c r="AB1715" s="80">
        <f t="shared" si="582"/>
        <v>-9999</v>
      </c>
      <c r="AC1715" s="80">
        <f t="shared" si="584"/>
        <v>0</v>
      </c>
      <c r="AD1715" s="80">
        <f t="shared" si="580"/>
        <v>-9999</v>
      </c>
      <c r="AE1715" s="80">
        <f t="shared" si="585"/>
        <v>0</v>
      </c>
      <c r="AF1715">
        <f t="shared" si="581"/>
        <v>-9999</v>
      </c>
      <c r="AG1715" s="106"/>
      <c r="AH1715">
        <f t="shared" si="572"/>
        <v>-4.7256811237064993E-4</v>
      </c>
      <c r="AI1715">
        <f t="shared" si="573"/>
        <v>1.2726506571333673</v>
      </c>
      <c r="AJ1715">
        <f t="shared" si="574"/>
        <v>-1.9192477769216735E-2</v>
      </c>
      <c r="AK1715">
        <f t="shared" si="575"/>
        <v>2.0177893546708442E-3</v>
      </c>
      <c r="AL1715">
        <f t="shared" si="576"/>
        <v>7.400504878085557E-3</v>
      </c>
      <c r="AM1715">
        <f t="shared" si="577"/>
        <v>3.7002693269247286E-3</v>
      </c>
      <c r="AN1715" s="80">
        <f t="shared" si="586"/>
        <v>5.5946847242161011E-3</v>
      </c>
      <c r="AO1715" s="80">
        <f t="shared" si="586"/>
        <v>5.5942288779216968E-3</v>
      </c>
      <c r="AP1715" s="80">
        <f t="shared" si="586"/>
        <v>5.5925569914601313E-3</v>
      </c>
      <c r="AQ1715" s="80">
        <f t="shared" si="586"/>
        <v>5.586425090611761E-3</v>
      </c>
      <c r="AR1715" s="80">
        <f t="shared" si="586"/>
        <v>5.5639354025405052E-3</v>
      </c>
      <c r="AS1715" s="80">
        <f t="shared" si="586"/>
        <v>5.4814510416755884E-3</v>
      </c>
      <c r="AT1715" s="80">
        <f t="shared" si="586"/>
        <v>5.1789273836108747E-3</v>
      </c>
      <c r="AU1715" s="80">
        <f t="shared" si="579"/>
        <v>4.0693807318081809E-3</v>
      </c>
    </row>
    <row r="1716" spans="26:64" x14ac:dyDescent="0.2">
      <c r="Z1716">
        <f t="shared" si="570"/>
        <v>0</v>
      </c>
      <c r="AA1716" s="80">
        <f t="shared" si="571"/>
        <v>3.4471155238050962E-3</v>
      </c>
      <c r="AB1716" s="80">
        <f t="shared" si="582"/>
        <v>-9999</v>
      </c>
      <c r="AC1716" s="80">
        <f t="shared" si="584"/>
        <v>0</v>
      </c>
      <c r="AD1716" s="80">
        <f t="shared" si="580"/>
        <v>-9999</v>
      </c>
      <c r="AE1716" s="80">
        <f t="shared" si="585"/>
        <v>0</v>
      </c>
      <c r="AF1716">
        <f t="shared" si="581"/>
        <v>-9999</v>
      </c>
      <c r="AG1716" s="106"/>
      <c r="AH1716">
        <f t="shared" si="572"/>
        <v>-4.7256811237064993E-4</v>
      </c>
      <c r="AI1716">
        <f t="shared" si="573"/>
        <v>1.2726506571333673</v>
      </c>
      <c r="AJ1716">
        <f t="shared" si="574"/>
        <v>-1.9192477769216735E-2</v>
      </c>
      <c r="AK1716">
        <f t="shared" si="575"/>
        <v>2.0177893546708442E-3</v>
      </c>
      <c r="AL1716">
        <f t="shared" si="576"/>
        <v>7.400504878085557E-3</v>
      </c>
      <c r="AM1716">
        <f t="shared" si="577"/>
        <v>3.7002693269247286E-3</v>
      </c>
      <c r="AN1716" s="80">
        <f t="shared" si="586"/>
        <v>5.5946847242161011E-3</v>
      </c>
      <c r="AO1716" s="80">
        <f t="shared" si="586"/>
        <v>5.5942288779216968E-3</v>
      </c>
      <c r="AP1716" s="80">
        <f t="shared" si="586"/>
        <v>5.5925569914601313E-3</v>
      </c>
      <c r="AQ1716" s="80">
        <f t="shared" si="586"/>
        <v>5.586425090611761E-3</v>
      </c>
      <c r="AR1716" s="80">
        <f t="shared" si="586"/>
        <v>5.5639354025405052E-3</v>
      </c>
      <c r="AS1716" s="80">
        <f t="shared" si="586"/>
        <v>5.4814510416755884E-3</v>
      </c>
      <c r="AT1716" s="80">
        <f t="shared" si="586"/>
        <v>5.1789273836108747E-3</v>
      </c>
      <c r="AU1716" s="80">
        <f t="shared" si="579"/>
        <v>4.0693807318081809E-3</v>
      </c>
      <c r="AV1716" s="80"/>
    </row>
    <row r="1717" spans="26:64" x14ac:dyDescent="0.2">
      <c r="Z1717">
        <f t="shared" si="570"/>
        <v>0</v>
      </c>
      <c r="AA1717" s="80">
        <f t="shared" si="571"/>
        <v>3.4471155238050962E-3</v>
      </c>
      <c r="AB1717" s="80">
        <f t="shared" si="582"/>
        <v>-9999</v>
      </c>
      <c r="AC1717" s="80">
        <f t="shared" si="584"/>
        <v>0</v>
      </c>
      <c r="AD1717" s="80">
        <f t="shared" si="580"/>
        <v>-9999</v>
      </c>
      <c r="AE1717" s="80">
        <f t="shared" si="585"/>
        <v>0</v>
      </c>
      <c r="AF1717">
        <f t="shared" si="581"/>
        <v>-9999</v>
      </c>
      <c r="AG1717" s="106"/>
      <c r="AH1717">
        <f t="shared" si="572"/>
        <v>-4.7256811237064993E-4</v>
      </c>
      <c r="AI1717">
        <f t="shared" si="573"/>
        <v>1.2726506571333673</v>
      </c>
      <c r="AJ1717">
        <f t="shared" si="574"/>
        <v>-1.9192477769216735E-2</v>
      </c>
      <c r="AK1717">
        <f t="shared" si="575"/>
        <v>2.0177893546708442E-3</v>
      </c>
      <c r="AL1717">
        <f t="shared" si="576"/>
        <v>7.400504878085557E-3</v>
      </c>
      <c r="AM1717">
        <f t="shared" si="577"/>
        <v>3.7002693269247286E-3</v>
      </c>
      <c r="AN1717" s="80">
        <f t="shared" si="586"/>
        <v>5.5946847242161011E-3</v>
      </c>
      <c r="AO1717" s="80">
        <f t="shared" si="586"/>
        <v>5.5942288779216968E-3</v>
      </c>
      <c r="AP1717" s="80">
        <f t="shared" si="586"/>
        <v>5.5925569914601313E-3</v>
      </c>
      <c r="AQ1717" s="80">
        <f t="shared" si="586"/>
        <v>5.586425090611761E-3</v>
      </c>
      <c r="AR1717" s="80">
        <f t="shared" si="586"/>
        <v>5.5639354025405052E-3</v>
      </c>
      <c r="AS1717" s="80">
        <f t="shared" si="586"/>
        <v>5.4814510416755884E-3</v>
      </c>
      <c r="AT1717" s="80">
        <f t="shared" si="586"/>
        <v>5.1789273836108747E-3</v>
      </c>
      <c r="AU1717" s="80">
        <f t="shared" si="579"/>
        <v>4.0693807318081809E-3</v>
      </c>
      <c r="AV1717" s="80"/>
    </row>
    <row r="1718" spans="26:64" x14ac:dyDescent="0.2">
      <c r="Z1718">
        <f t="shared" si="570"/>
        <v>0</v>
      </c>
      <c r="AA1718" s="80">
        <f t="shared" si="571"/>
        <v>3.4471155238050962E-3</v>
      </c>
      <c r="AB1718" s="80">
        <f t="shared" si="582"/>
        <v>-9999</v>
      </c>
      <c r="AC1718" s="80">
        <f t="shared" si="584"/>
        <v>0</v>
      </c>
      <c r="AD1718" s="80">
        <f t="shared" si="580"/>
        <v>-9999</v>
      </c>
      <c r="AE1718" s="80">
        <f t="shared" si="585"/>
        <v>0</v>
      </c>
      <c r="AF1718">
        <f t="shared" si="581"/>
        <v>-9999</v>
      </c>
      <c r="AG1718" s="106"/>
      <c r="AH1718">
        <f t="shared" si="572"/>
        <v>-4.7256811237064993E-4</v>
      </c>
      <c r="AI1718">
        <f t="shared" si="573"/>
        <v>1.2726506571333673</v>
      </c>
      <c r="AJ1718">
        <f t="shared" si="574"/>
        <v>-1.9192477769216735E-2</v>
      </c>
      <c r="AK1718">
        <f t="shared" si="575"/>
        <v>2.0177893546708442E-3</v>
      </c>
      <c r="AL1718">
        <f t="shared" si="576"/>
        <v>7.400504878085557E-3</v>
      </c>
      <c r="AM1718">
        <f t="shared" si="577"/>
        <v>3.7002693269247286E-3</v>
      </c>
      <c r="AN1718" s="80">
        <f t="shared" si="586"/>
        <v>5.5946847242161011E-3</v>
      </c>
      <c r="AO1718" s="80">
        <f t="shared" si="586"/>
        <v>5.5942288779216968E-3</v>
      </c>
      <c r="AP1718" s="80">
        <f t="shared" si="586"/>
        <v>5.5925569914601313E-3</v>
      </c>
      <c r="AQ1718" s="80">
        <f t="shared" si="586"/>
        <v>5.586425090611761E-3</v>
      </c>
      <c r="AR1718" s="80">
        <f t="shared" si="586"/>
        <v>5.5639354025405052E-3</v>
      </c>
      <c r="AS1718" s="80">
        <f t="shared" si="586"/>
        <v>5.4814510416755884E-3</v>
      </c>
      <c r="AT1718" s="80">
        <f t="shared" si="586"/>
        <v>5.1789273836108747E-3</v>
      </c>
      <c r="AU1718" s="80">
        <f t="shared" si="579"/>
        <v>4.0693807318081809E-3</v>
      </c>
      <c r="AV1718" s="80"/>
    </row>
    <row r="1719" spans="26:64" x14ac:dyDescent="0.2">
      <c r="Z1719">
        <f t="shared" si="570"/>
        <v>0</v>
      </c>
      <c r="AA1719" s="80">
        <f t="shared" si="571"/>
        <v>3.4471155238050962E-3</v>
      </c>
      <c r="AB1719" s="80">
        <f t="shared" si="582"/>
        <v>-9999</v>
      </c>
      <c r="AC1719" s="80">
        <f t="shared" si="584"/>
        <v>0</v>
      </c>
      <c r="AD1719" s="80">
        <f t="shared" si="580"/>
        <v>-9999</v>
      </c>
      <c r="AE1719" s="80">
        <f t="shared" si="585"/>
        <v>0</v>
      </c>
      <c r="AF1719">
        <f t="shared" si="581"/>
        <v>-9999</v>
      </c>
      <c r="AG1719" s="106"/>
      <c r="AH1719">
        <f t="shared" si="572"/>
        <v>-4.7256811237064993E-4</v>
      </c>
      <c r="AI1719">
        <f t="shared" si="573"/>
        <v>1.2726506571333673</v>
      </c>
      <c r="AJ1719">
        <f t="shared" si="574"/>
        <v>-1.9192477769216735E-2</v>
      </c>
      <c r="AK1719">
        <f t="shared" si="575"/>
        <v>2.0177893546708442E-3</v>
      </c>
      <c r="AL1719">
        <f t="shared" si="576"/>
        <v>7.400504878085557E-3</v>
      </c>
      <c r="AM1719">
        <f t="shared" si="577"/>
        <v>3.7002693269247286E-3</v>
      </c>
      <c r="AN1719" s="80">
        <f t="shared" si="586"/>
        <v>5.5946847242161011E-3</v>
      </c>
      <c r="AO1719" s="80">
        <f t="shared" si="586"/>
        <v>5.5942288779216968E-3</v>
      </c>
      <c r="AP1719" s="80">
        <f t="shared" si="586"/>
        <v>5.5925569914601313E-3</v>
      </c>
      <c r="AQ1719" s="80">
        <f t="shared" si="586"/>
        <v>5.586425090611761E-3</v>
      </c>
      <c r="AR1719" s="80">
        <f t="shared" si="586"/>
        <v>5.5639354025405052E-3</v>
      </c>
      <c r="AS1719" s="80">
        <f t="shared" si="586"/>
        <v>5.4814510416755884E-3</v>
      </c>
      <c r="AT1719" s="80">
        <f t="shared" si="586"/>
        <v>5.1789273836108747E-3</v>
      </c>
      <c r="AU1719" s="80">
        <f t="shared" si="579"/>
        <v>4.0693807318081809E-3</v>
      </c>
      <c r="AV1719" s="80"/>
    </row>
    <row r="1720" spans="26:64" x14ac:dyDescent="0.2">
      <c r="Z1720">
        <f t="shared" si="570"/>
        <v>0</v>
      </c>
      <c r="AA1720" s="80">
        <f t="shared" si="571"/>
        <v>3.4471155238050962E-3</v>
      </c>
      <c r="AB1720" s="80">
        <f t="shared" si="582"/>
        <v>-9999</v>
      </c>
      <c r="AC1720" s="80">
        <f t="shared" si="584"/>
        <v>0</v>
      </c>
      <c r="AD1720" s="80">
        <f t="shared" si="580"/>
        <v>-9999</v>
      </c>
      <c r="AE1720" s="80">
        <f t="shared" si="585"/>
        <v>0</v>
      </c>
      <c r="AF1720">
        <f t="shared" si="581"/>
        <v>-9999</v>
      </c>
      <c r="AG1720" s="106"/>
      <c r="AH1720">
        <f t="shared" si="572"/>
        <v>-4.7256811237064993E-4</v>
      </c>
      <c r="AI1720">
        <f t="shared" si="573"/>
        <v>1.2726506571333673</v>
      </c>
      <c r="AJ1720">
        <f t="shared" si="574"/>
        <v>-1.9192477769216735E-2</v>
      </c>
      <c r="AK1720">
        <f t="shared" si="575"/>
        <v>2.0177893546708442E-3</v>
      </c>
      <c r="AL1720">
        <f t="shared" si="576"/>
        <v>7.400504878085557E-3</v>
      </c>
      <c r="AM1720">
        <f t="shared" si="577"/>
        <v>3.7002693269247286E-3</v>
      </c>
      <c r="AN1720" s="80">
        <f t="shared" si="586"/>
        <v>5.5946847242161011E-3</v>
      </c>
      <c r="AO1720" s="80">
        <f t="shared" si="586"/>
        <v>5.5942288779216968E-3</v>
      </c>
      <c r="AP1720" s="80">
        <f t="shared" si="586"/>
        <v>5.5925569914601313E-3</v>
      </c>
      <c r="AQ1720" s="80">
        <f t="shared" si="586"/>
        <v>5.586425090611761E-3</v>
      </c>
      <c r="AR1720" s="80">
        <f t="shared" si="586"/>
        <v>5.5639354025405052E-3</v>
      </c>
      <c r="AS1720" s="80">
        <f t="shared" si="586"/>
        <v>5.4814510416755884E-3</v>
      </c>
      <c r="AT1720" s="80">
        <f t="shared" si="586"/>
        <v>5.1789273836108747E-3</v>
      </c>
      <c r="AU1720" s="80">
        <f t="shared" si="579"/>
        <v>4.0693807318081809E-3</v>
      </c>
      <c r="AV1720" s="80"/>
    </row>
    <row r="1721" spans="26:64" x14ac:dyDescent="0.2">
      <c r="Z1721">
        <f t="shared" si="570"/>
        <v>0</v>
      </c>
      <c r="AA1721" s="80">
        <f t="shared" si="571"/>
        <v>3.4471155238050962E-3</v>
      </c>
      <c r="AB1721" s="80">
        <f t="shared" si="582"/>
        <v>-9999</v>
      </c>
      <c r="AC1721" s="80">
        <f t="shared" si="584"/>
        <v>0</v>
      </c>
      <c r="AD1721" s="80">
        <f t="shared" si="580"/>
        <v>-9999</v>
      </c>
      <c r="AE1721" s="80">
        <f t="shared" si="585"/>
        <v>0</v>
      </c>
      <c r="AF1721">
        <f t="shared" si="581"/>
        <v>-9999</v>
      </c>
      <c r="AG1721" s="106"/>
      <c r="AH1721">
        <f t="shared" si="572"/>
        <v>-4.7256811237064993E-4</v>
      </c>
      <c r="AI1721">
        <f t="shared" si="573"/>
        <v>1.2726506571333673</v>
      </c>
      <c r="AJ1721">
        <f t="shared" si="574"/>
        <v>-1.9192477769216735E-2</v>
      </c>
      <c r="AK1721">
        <f t="shared" si="575"/>
        <v>2.0177893546708442E-3</v>
      </c>
      <c r="AL1721">
        <f t="shared" si="576"/>
        <v>7.400504878085557E-3</v>
      </c>
      <c r="AM1721">
        <f t="shared" si="577"/>
        <v>3.7002693269247286E-3</v>
      </c>
      <c r="AN1721" s="80">
        <f t="shared" si="586"/>
        <v>5.5946847242161011E-3</v>
      </c>
      <c r="AO1721" s="80">
        <f t="shared" si="586"/>
        <v>5.5942288779216968E-3</v>
      </c>
      <c r="AP1721" s="80">
        <f t="shared" si="586"/>
        <v>5.5925569914601313E-3</v>
      </c>
      <c r="AQ1721" s="80">
        <f t="shared" si="586"/>
        <v>5.586425090611761E-3</v>
      </c>
      <c r="AR1721" s="80">
        <f t="shared" si="586"/>
        <v>5.5639354025405052E-3</v>
      </c>
      <c r="AS1721" s="80">
        <f t="shared" si="586"/>
        <v>5.4814510416755884E-3</v>
      </c>
      <c r="AT1721" s="80">
        <f t="shared" si="586"/>
        <v>5.1789273836108747E-3</v>
      </c>
      <c r="AU1721" s="80">
        <f t="shared" si="579"/>
        <v>4.0693807318081809E-3</v>
      </c>
      <c r="AV1721" s="80"/>
      <c r="AX1721" s="80"/>
      <c r="AY1721" s="80"/>
      <c r="AZ1721" s="80"/>
      <c r="BA1721" s="80"/>
      <c r="BB1721" s="80"/>
      <c r="BC1721" s="80"/>
      <c r="BD1721" s="80"/>
      <c r="BE1721" s="80"/>
      <c r="BF1721" s="80"/>
      <c r="BG1721" s="80"/>
      <c r="BH1721" s="80"/>
      <c r="BI1721" s="80"/>
      <c r="BJ1721" s="80"/>
      <c r="BK1721" s="80"/>
      <c r="BL1721" s="80"/>
    </row>
    <row r="1722" spans="26:64" x14ac:dyDescent="0.2">
      <c r="Z1722">
        <f t="shared" si="570"/>
        <v>0</v>
      </c>
      <c r="AA1722" s="80">
        <f t="shared" si="571"/>
        <v>3.4471155238050962E-3</v>
      </c>
      <c r="AB1722" s="80">
        <f t="shared" si="582"/>
        <v>-9999</v>
      </c>
      <c r="AC1722" s="80">
        <f t="shared" si="584"/>
        <v>0</v>
      </c>
      <c r="AD1722" s="80">
        <f t="shared" si="580"/>
        <v>-9999</v>
      </c>
      <c r="AE1722" s="80">
        <f t="shared" si="585"/>
        <v>0</v>
      </c>
      <c r="AF1722">
        <f t="shared" si="581"/>
        <v>-9999</v>
      </c>
      <c r="AG1722" s="106"/>
      <c r="AH1722">
        <f t="shared" si="572"/>
        <v>-4.7256811237064993E-4</v>
      </c>
      <c r="AI1722">
        <f t="shared" si="573"/>
        <v>1.2726506571333673</v>
      </c>
      <c r="AJ1722">
        <f t="shared" si="574"/>
        <v>-1.9192477769216735E-2</v>
      </c>
      <c r="AK1722">
        <f t="shared" si="575"/>
        <v>2.0177893546708442E-3</v>
      </c>
      <c r="AL1722">
        <f t="shared" si="576"/>
        <v>7.400504878085557E-3</v>
      </c>
      <c r="AM1722">
        <f t="shared" si="577"/>
        <v>3.7002693269247286E-3</v>
      </c>
      <c r="AN1722" s="80">
        <f t="shared" si="586"/>
        <v>5.5946847242161011E-3</v>
      </c>
      <c r="AO1722" s="80">
        <f t="shared" si="586"/>
        <v>5.5942288779216968E-3</v>
      </c>
      <c r="AP1722" s="80">
        <f t="shared" si="586"/>
        <v>5.5925569914601313E-3</v>
      </c>
      <c r="AQ1722" s="80">
        <f t="shared" si="586"/>
        <v>5.586425090611761E-3</v>
      </c>
      <c r="AR1722" s="80">
        <f t="shared" si="586"/>
        <v>5.5639354025405052E-3</v>
      </c>
      <c r="AS1722" s="80">
        <f t="shared" si="586"/>
        <v>5.4814510416755884E-3</v>
      </c>
      <c r="AT1722" s="80">
        <f t="shared" si="586"/>
        <v>5.1789273836108747E-3</v>
      </c>
      <c r="AU1722" s="80">
        <f t="shared" si="579"/>
        <v>4.0693807318081809E-3</v>
      </c>
    </row>
    <row r="1723" spans="26:64" x14ac:dyDescent="0.2">
      <c r="Z1723">
        <f t="shared" si="570"/>
        <v>0</v>
      </c>
      <c r="AA1723" s="80">
        <f t="shared" si="571"/>
        <v>3.4471155238050962E-3</v>
      </c>
      <c r="AB1723" s="80">
        <f t="shared" si="582"/>
        <v>-9999</v>
      </c>
      <c r="AC1723" s="80">
        <f t="shared" si="584"/>
        <v>0</v>
      </c>
      <c r="AD1723" s="80">
        <f t="shared" si="580"/>
        <v>-9999</v>
      </c>
      <c r="AE1723" s="80">
        <f t="shared" si="585"/>
        <v>0</v>
      </c>
      <c r="AF1723">
        <f t="shared" si="581"/>
        <v>-9999</v>
      </c>
      <c r="AG1723" s="106"/>
      <c r="AH1723">
        <f t="shared" si="572"/>
        <v>-4.7256811237064993E-4</v>
      </c>
      <c r="AI1723">
        <f t="shared" si="573"/>
        <v>1.2726506571333673</v>
      </c>
      <c r="AJ1723">
        <f t="shared" si="574"/>
        <v>-1.9192477769216735E-2</v>
      </c>
      <c r="AK1723">
        <f t="shared" si="575"/>
        <v>2.0177893546708442E-3</v>
      </c>
      <c r="AL1723">
        <f t="shared" si="576"/>
        <v>7.400504878085557E-3</v>
      </c>
      <c r="AM1723">
        <f t="shared" si="577"/>
        <v>3.7002693269247286E-3</v>
      </c>
      <c r="AN1723" s="80">
        <f t="shared" si="586"/>
        <v>5.5946847242161011E-3</v>
      </c>
      <c r="AO1723" s="80">
        <f t="shared" si="586"/>
        <v>5.5942288779216968E-3</v>
      </c>
      <c r="AP1723" s="80">
        <f t="shared" si="586"/>
        <v>5.5925569914601313E-3</v>
      </c>
      <c r="AQ1723" s="80">
        <f t="shared" si="586"/>
        <v>5.586425090611761E-3</v>
      </c>
      <c r="AR1723" s="80">
        <f t="shared" si="586"/>
        <v>5.5639354025405052E-3</v>
      </c>
      <c r="AS1723" s="80">
        <f t="shared" si="586"/>
        <v>5.4814510416755884E-3</v>
      </c>
      <c r="AT1723" s="80">
        <f t="shared" si="586"/>
        <v>5.1789273836108747E-3</v>
      </c>
      <c r="AU1723" s="80">
        <f t="shared" si="579"/>
        <v>4.0693807318081809E-3</v>
      </c>
      <c r="AV1723" s="80"/>
    </row>
    <row r="1724" spans="26:64" x14ac:dyDescent="0.2">
      <c r="Z1724">
        <f t="shared" si="570"/>
        <v>0</v>
      </c>
      <c r="AA1724" s="80">
        <f t="shared" si="571"/>
        <v>3.4471155238050962E-3</v>
      </c>
      <c r="AB1724" s="80">
        <f t="shared" si="582"/>
        <v>-9999</v>
      </c>
      <c r="AC1724" s="80">
        <f t="shared" si="584"/>
        <v>0</v>
      </c>
      <c r="AD1724" s="80">
        <f t="shared" si="580"/>
        <v>-9999</v>
      </c>
      <c r="AE1724" s="80">
        <f t="shared" si="585"/>
        <v>0</v>
      </c>
      <c r="AF1724">
        <f t="shared" si="581"/>
        <v>-9999</v>
      </c>
      <c r="AG1724" s="106"/>
      <c r="AH1724">
        <f t="shared" si="572"/>
        <v>-4.7256811237064993E-4</v>
      </c>
      <c r="AI1724">
        <f t="shared" si="573"/>
        <v>1.2726506571333673</v>
      </c>
      <c r="AJ1724">
        <f t="shared" si="574"/>
        <v>-1.9192477769216735E-2</v>
      </c>
      <c r="AK1724">
        <f t="shared" si="575"/>
        <v>2.0177893546708442E-3</v>
      </c>
      <c r="AL1724">
        <f t="shared" si="576"/>
        <v>7.400504878085557E-3</v>
      </c>
      <c r="AM1724">
        <f t="shared" si="577"/>
        <v>3.7002693269247286E-3</v>
      </c>
      <c r="AN1724" s="80">
        <f t="shared" si="586"/>
        <v>5.5946847242161011E-3</v>
      </c>
      <c r="AO1724" s="80">
        <f t="shared" si="586"/>
        <v>5.5942288779216968E-3</v>
      </c>
      <c r="AP1724" s="80">
        <f t="shared" si="586"/>
        <v>5.5925569914601313E-3</v>
      </c>
      <c r="AQ1724" s="80">
        <f t="shared" si="586"/>
        <v>5.586425090611761E-3</v>
      </c>
      <c r="AR1724" s="80">
        <f t="shared" si="586"/>
        <v>5.5639354025405052E-3</v>
      </c>
      <c r="AS1724" s="80">
        <f t="shared" si="586"/>
        <v>5.4814510416755884E-3</v>
      </c>
      <c r="AT1724" s="80">
        <f t="shared" si="586"/>
        <v>5.1789273836108747E-3</v>
      </c>
      <c r="AU1724" s="80">
        <f t="shared" si="579"/>
        <v>4.0693807318081809E-3</v>
      </c>
      <c r="AV1724" s="80"/>
    </row>
    <row r="1725" spans="26:64" x14ac:dyDescent="0.2">
      <c r="Z1725">
        <f t="shared" si="570"/>
        <v>0</v>
      </c>
      <c r="AA1725" s="80">
        <f t="shared" si="571"/>
        <v>3.4471155238050962E-3</v>
      </c>
      <c r="AB1725" s="80">
        <f t="shared" si="582"/>
        <v>-9999</v>
      </c>
      <c r="AC1725" s="80">
        <f t="shared" si="584"/>
        <v>0</v>
      </c>
      <c r="AD1725" s="80">
        <f t="shared" si="580"/>
        <v>-9999</v>
      </c>
      <c r="AE1725" s="80">
        <f t="shared" si="585"/>
        <v>0</v>
      </c>
      <c r="AF1725">
        <f t="shared" si="581"/>
        <v>-9999</v>
      </c>
      <c r="AG1725" s="106"/>
      <c r="AH1725">
        <f t="shared" si="572"/>
        <v>-4.7256811237064993E-4</v>
      </c>
      <c r="AI1725">
        <f t="shared" si="573"/>
        <v>1.2726506571333673</v>
      </c>
      <c r="AJ1725">
        <f t="shared" si="574"/>
        <v>-1.9192477769216735E-2</v>
      </c>
      <c r="AK1725">
        <f t="shared" si="575"/>
        <v>2.0177893546708442E-3</v>
      </c>
      <c r="AL1725">
        <f t="shared" si="576"/>
        <v>7.400504878085557E-3</v>
      </c>
      <c r="AM1725">
        <f t="shared" si="577"/>
        <v>3.7002693269247286E-3</v>
      </c>
      <c r="AN1725" s="80">
        <f t="shared" si="586"/>
        <v>5.5946847242161011E-3</v>
      </c>
      <c r="AO1725" s="80">
        <f t="shared" si="586"/>
        <v>5.5942288779216968E-3</v>
      </c>
      <c r="AP1725" s="80">
        <f t="shared" si="586"/>
        <v>5.5925569914601313E-3</v>
      </c>
      <c r="AQ1725" s="80">
        <f t="shared" si="586"/>
        <v>5.586425090611761E-3</v>
      </c>
      <c r="AR1725" s="80">
        <f t="shared" si="586"/>
        <v>5.5639354025405052E-3</v>
      </c>
      <c r="AS1725" s="80">
        <f t="shared" si="586"/>
        <v>5.4814510416755884E-3</v>
      </c>
      <c r="AT1725" s="80">
        <f t="shared" si="586"/>
        <v>5.1789273836108747E-3</v>
      </c>
      <c r="AU1725" s="80">
        <f t="shared" si="579"/>
        <v>4.0693807318081809E-3</v>
      </c>
    </row>
    <row r="1726" spans="26:64" x14ac:dyDescent="0.2">
      <c r="Z1726">
        <f t="shared" si="570"/>
        <v>0</v>
      </c>
      <c r="AA1726" s="80">
        <f t="shared" si="571"/>
        <v>3.4471155238050962E-3</v>
      </c>
      <c r="AB1726" s="80">
        <f t="shared" si="582"/>
        <v>-9999</v>
      </c>
      <c r="AC1726" s="80">
        <f t="shared" si="584"/>
        <v>0</v>
      </c>
      <c r="AD1726" s="80">
        <f t="shared" si="580"/>
        <v>-9999</v>
      </c>
      <c r="AE1726" s="80">
        <f t="shared" si="585"/>
        <v>0</v>
      </c>
      <c r="AF1726">
        <f t="shared" si="581"/>
        <v>-9999</v>
      </c>
      <c r="AG1726" s="106"/>
      <c r="AH1726">
        <f t="shared" si="572"/>
        <v>-4.7256811237064993E-4</v>
      </c>
      <c r="AI1726">
        <f t="shared" si="573"/>
        <v>1.2726506571333673</v>
      </c>
      <c r="AJ1726">
        <f t="shared" si="574"/>
        <v>-1.9192477769216735E-2</v>
      </c>
      <c r="AK1726">
        <f t="shared" si="575"/>
        <v>2.0177893546708442E-3</v>
      </c>
      <c r="AL1726">
        <f t="shared" si="576"/>
        <v>7.400504878085557E-3</v>
      </c>
      <c r="AM1726">
        <f t="shared" si="577"/>
        <v>3.7002693269247286E-3</v>
      </c>
      <c r="AN1726" s="80">
        <f t="shared" si="586"/>
        <v>5.5946847242161011E-3</v>
      </c>
      <c r="AO1726" s="80">
        <f t="shared" si="586"/>
        <v>5.5942288779216968E-3</v>
      </c>
      <c r="AP1726" s="80">
        <f t="shared" si="586"/>
        <v>5.5925569914601313E-3</v>
      </c>
      <c r="AQ1726" s="80">
        <f t="shared" si="586"/>
        <v>5.586425090611761E-3</v>
      </c>
      <c r="AR1726" s="80">
        <f t="shared" si="586"/>
        <v>5.5639354025405052E-3</v>
      </c>
      <c r="AS1726" s="80">
        <f t="shared" si="586"/>
        <v>5.4814510416755884E-3</v>
      </c>
      <c r="AT1726" s="80">
        <f t="shared" si="586"/>
        <v>5.1789273836108747E-3</v>
      </c>
      <c r="AU1726" s="80">
        <f t="shared" si="579"/>
        <v>4.0693807318081809E-3</v>
      </c>
      <c r="AV1726" s="80"/>
      <c r="AX1726" s="80"/>
      <c r="AY1726" s="80"/>
      <c r="AZ1726" s="80"/>
      <c r="BA1726" s="80"/>
      <c r="BB1726" s="80"/>
      <c r="BC1726" s="80"/>
      <c r="BD1726" s="80"/>
      <c r="BE1726" s="80"/>
      <c r="BF1726" s="80"/>
      <c r="BG1726" s="80"/>
      <c r="BH1726" s="80"/>
      <c r="BI1726" s="80"/>
      <c r="BJ1726" s="80"/>
      <c r="BK1726" s="80"/>
      <c r="BL1726" s="80"/>
    </row>
    <row r="1727" spans="26:64" x14ac:dyDescent="0.2">
      <c r="Z1727">
        <f t="shared" si="570"/>
        <v>0</v>
      </c>
      <c r="AA1727" s="80">
        <f t="shared" si="571"/>
        <v>3.4471155238050962E-3</v>
      </c>
      <c r="AB1727" s="80">
        <f t="shared" si="582"/>
        <v>-9999</v>
      </c>
      <c r="AC1727" s="80">
        <f t="shared" si="584"/>
        <v>0</v>
      </c>
      <c r="AD1727" s="80">
        <f t="shared" si="580"/>
        <v>-9999</v>
      </c>
      <c r="AE1727" s="80">
        <f t="shared" si="585"/>
        <v>0</v>
      </c>
      <c r="AF1727">
        <f t="shared" si="581"/>
        <v>-9999</v>
      </c>
      <c r="AG1727" s="106"/>
      <c r="AH1727">
        <f t="shared" si="572"/>
        <v>-4.7256811237064993E-4</v>
      </c>
      <c r="AI1727">
        <f t="shared" si="573"/>
        <v>1.2726506571333673</v>
      </c>
      <c r="AJ1727">
        <f t="shared" si="574"/>
        <v>-1.9192477769216735E-2</v>
      </c>
      <c r="AK1727">
        <f t="shared" si="575"/>
        <v>2.0177893546708442E-3</v>
      </c>
      <c r="AL1727">
        <f t="shared" si="576"/>
        <v>7.400504878085557E-3</v>
      </c>
      <c r="AM1727">
        <f t="shared" si="577"/>
        <v>3.7002693269247286E-3</v>
      </c>
      <c r="AN1727" s="80">
        <f t="shared" si="586"/>
        <v>5.5946847242161011E-3</v>
      </c>
      <c r="AO1727" s="80">
        <f t="shared" si="586"/>
        <v>5.5942288779216968E-3</v>
      </c>
      <c r="AP1727" s="80">
        <f t="shared" si="586"/>
        <v>5.5925569914601313E-3</v>
      </c>
      <c r="AQ1727" s="80">
        <f t="shared" si="586"/>
        <v>5.586425090611761E-3</v>
      </c>
      <c r="AR1727" s="80">
        <f t="shared" si="586"/>
        <v>5.5639354025405052E-3</v>
      </c>
      <c r="AS1727" s="80">
        <f t="shared" si="586"/>
        <v>5.4814510416755884E-3</v>
      </c>
      <c r="AT1727" s="80">
        <f t="shared" si="586"/>
        <v>5.1789273836108747E-3</v>
      </c>
      <c r="AU1727" s="80">
        <f t="shared" si="579"/>
        <v>4.0693807318081809E-3</v>
      </c>
      <c r="AV1727" s="80"/>
    </row>
    <row r="1728" spans="26:64" x14ac:dyDescent="0.2">
      <c r="Z1728">
        <f t="shared" si="570"/>
        <v>0</v>
      </c>
      <c r="AA1728" s="80">
        <f t="shared" si="571"/>
        <v>3.4471155238050962E-3</v>
      </c>
      <c r="AB1728" s="80">
        <f t="shared" si="582"/>
        <v>-9999</v>
      </c>
      <c r="AC1728" s="80">
        <f t="shared" si="584"/>
        <v>0</v>
      </c>
      <c r="AD1728" s="80">
        <f t="shared" si="580"/>
        <v>-9999</v>
      </c>
      <c r="AE1728" s="80">
        <f t="shared" si="585"/>
        <v>0</v>
      </c>
      <c r="AF1728">
        <f t="shared" si="581"/>
        <v>-9999</v>
      </c>
      <c r="AG1728" s="106"/>
      <c r="AH1728">
        <f t="shared" si="572"/>
        <v>-4.7256811237064993E-4</v>
      </c>
      <c r="AI1728">
        <f t="shared" si="573"/>
        <v>1.2726506571333673</v>
      </c>
      <c r="AJ1728">
        <f t="shared" si="574"/>
        <v>-1.9192477769216735E-2</v>
      </c>
      <c r="AK1728">
        <f t="shared" si="575"/>
        <v>2.0177893546708442E-3</v>
      </c>
      <c r="AL1728">
        <f t="shared" si="576"/>
        <v>7.400504878085557E-3</v>
      </c>
      <c r="AM1728">
        <f t="shared" si="577"/>
        <v>3.7002693269247286E-3</v>
      </c>
      <c r="AN1728" s="80">
        <f t="shared" si="586"/>
        <v>5.5946847242161011E-3</v>
      </c>
      <c r="AO1728" s="80">
        <f t="shared" si="586"/>
        <v>5.5942288779216968E-3</v>
      </c>
      <c r="AP1728" s="80">
        <f t="shared" si="586"/>
        <v>5.5925569914601313E-3</v>
      </c>
      <c r="AQ1728" s="80">
        <f t="shared" si="586"/>
        <v>5.586425090611761E-3</v>
      </c>
      <c r="AR1728" s="80">
        <f t="shared" si="586"/>
        <v>5.5639354025405052E-3</v>
      </c>
      <c r="AS1728" s="80">
        <f t="shared" si="586"/>
        <v>5.4814510416755884E-3</v>
      </c>
      <c r="AT1728" s="80">
        <f t="shared" si="586"/>
        <v>5.1789273836108747E-3</v>
      </c>
      <c r="AU1728" s="80">
        <f t="shared" si="579"/>
        <v>4.0693807318081809E-3</v>
      </c>
    </row>
    <row r="1729" spans="26:64" x14ac:dyDescent="0.2">
      <c r="Z1729">
        <f t="shared" si="570"/>
        <v>0</v>
      </c>
      <c r="AA1729" s="80">
        <f t="shared" si="571"/>
        <v>3.4471155238050962E-3</v>
      </c>
      <c r="AB1729" s="80">
        <f t="shared" si="582"/>
        <v>-9999</v>
      </c>
      <c r="AC1729" s="80">
        <f t="shared" si="584"/>
        <v>0</v>
      </c>
      <c r="AD1729" s="80">
        <f t="shared" si="580"/>
        <v>-9999</v>
      </c>
      <c r="AE1729" s="80">
        <f t="shared" si="585"/>
        <v>0</v>
      </c>
      <c r="AF1729">
        <f t="shared" si="581"/>
        <v>-9999</v>
      </c>
      <c r="AG1729" s="106"/>
      <c r="AH1729">
        <f t="shared" si="572"/>
        <v>-4.7256811237064993E-4</v>
      </c>
      <c r="AI1729">
        <f t="shared" si="573"/>
        <v>1.2726506571333673</v>
      </c>
      <c r="AJ1729">
        <f t="shared" si="574"/>
        <v>-1.9192477769216735E-2</v>
      </c>
      <c r="AK1729">
        <f t="shared" si="575"/>
        <v>2.0177893546708442E-3</v>
      </c>
      <c r="AL1729">
        <f t="shared" si="576"/>
        <v>7.400504878085557E-3</v>
      </c>
      <c r="AM1729">
        <f t="shared" si="577"/>
        <v>3.7002693269247286E-3</v>
      </c>
      <c r="AN1729" s="80">
        <f t="shared" ref="AN1729:AT1744" si="587">$AU1729+$AB$7*SIN(AO1729)</f>
        <v>5.5946847242161011E-3</v>
      </c>
      <c r="AO1729" s="80">
        <f t="shared" si="587"/>
        <v>5.5942288779216968E-3</v>
      </c>
      <c r="AP1729" s="80">
        <f t="shared" si="587"/>
        <v>5.5925569914601313E-3</v>
      </c>
      <c r="AQ1729" s="80">
        <f t="shared" si="587"/>
        <v>5.586425090611761E-3</v>
      </c>
      <c r="AR1729" s="80">
        <f t="shared" si="587"/>
        <v>5.5639354025405052E-3</v>
      </c>
      <c r="AS1729" s="80">
        <f t="shared" si="587"/>
        <v>5.4814510416755884E-3</v>
      </c>
      <c r="AT1729" s="80">
        <f t="shared" si="587"/>
        <v>5.1789273836108747E-3</v>
      </c>
      <c r="AU1729" s="80">
        <f t="shared" si="579"/>
        <v>4.0693807318081809E-3</v>
      </c>
    </row>
    <row r="1730" spans="26:64" x14ac:dyDescent="0.2">
      <c r="Z1730">
        <f t="shared" si="570"/>
        <v>0</v>
      </c>
      <c r="AA1730" s="80">
        <f t="shared" si="571"/>
        <v>3.4471155238050962E-3</v>
      </c>
      <c r="AB1730" s="80">
        <f t="shared" si="582"/>
        <v>-9999</v>
      </c>
      <c r="AC1730" s="80">
        <f t="shared" si="584"/>
        <v>0</v>
      </c>
      <c r="AD1730" s="80">
        <f t="shared" si="580"/>
        <v>-9999</v>
      </c>
      <c r="AE1730" s="80">
        <f t="shared" si="585"/>
        <v>0</v>
      </c>
      <c r="AF1730">
        <f t="shared" si="581"/>
        <v>-9999</v>
      </c>
      <c r="AG1730" s="106"/>
      <c r="AH1730">
        <f t="shared" si="572"/>
        <v>-4.7256811237064993E-4</v>
      </c>
      <c r="AI1730">
        <f t="shared" si="573"/>
        <v>1.2726506571333673</v>
      </c>
      <c r="AJ1730">
        <f t="shared" si="574"/>
        <v>-1.9192477769216735E-2</v>
      </c>
      <c r="AK1730">
        <f t="shared" si="575"/>
        <v>2.0177893546708442E-3</v>
      </c>
      <c r="AL1730">
        <f t="shared" si="576"/>
        <v>7.400504878085557E-3</v>
      </c>
      <c r="AM1730">
        <f t="shared" si="577"/>
        <v>3.7002693269247286E-3</v>
      </c>
      <c r="AN1730" s="80">
        <f t="shared" si="587"/>
        <v>5.5946847242161011E-3</v>
      </c>
      <c r="AO1730" s="80">
        <f t="shared" si="587"/>
        <v>5.5942288779216968E-3</v>
      </c>
      <c r="AP1730" s="80">
        <f t="shared" si="587"/>
        <v>5.5925569914601313E-3</v>
      </c>
      <c r="AQ1730" s="80">
        <f t="shared" si="587"/>
        <v>5.586425090611761E-3</v>
      </c>
      <c r="AR1730" s="80">
        <f t="shared" si="587"/>
        <v>5.5639354025405052E-3</v>
      </c>
      <c r="AS1730" s="80">
        <f t="shared" si="587"/>
        <v>5.4814510416755884E-3</v>
      </c>
      <c r="AT1730" s="80">
        <f t="shared" si="587"/>
        <v>5.1789273836108747E-3</v>
      </c>
      <c r="AU1730" s="80">
        <f t="shared" si="579"/>
        <v>4.0693807318081809E-3</v>
      </c>
    </row>
    <row r="1731" spans="26:64" x14ac:dyDescent="0.2">
      <c r="Z1731">
        <f t="shared" si="570"/>
        <v>0</v>
      </c>
      <c r="AA1731" s="80">
        <f t="shared" si="571"/>
        <v>3.4471155238050962E-3</v>
      </c>
      <c r="AB1731" s="80">
        <f t="shared" si="582"/>
        <v>-9999</v>
      </c>
      <c r="AC1731" s="80">
        <f t="shared" si="584"/>
        <v>0</v>
      </c>
      <c r="AD1731" s="80">
        <f t="shared" si="580"/>
        <v>-9999</v>
      </c>
      <c r="AE1731" s="80">
        <f t="shared" si="585"/>
        <v>0</v>
      </c>
      <c r="AF1731">
        <f t="shared" si="581"/>
        <v>-9999</v>
      </c>
      <c r="AG1731" s="106"/>
      <c r="AH1731">
        <f t="shared" si="572"/>
        <v>-4.7256811237064993E-4</v>
      </c>
      <c r="AI1731">
        <f t="shared" si="573"/>
        <v>1.2726506571333673</v>
      </c>
      <c r="AJ1731">
        <f t="shared" si="574"/>
        <v>-1.9192477769216735E-2</v>
      </c>
      <c r="AK1731">
        <f t="shared" si="575"/>
        <v>2.0177893546708442E-3</v>
      </c>
      <c r="AL1731">
        <f t="shared" si="576"/>
        <v>7.400504878085557E-3</v>
      </c>
      <c r="AM1731">
        <f t="shared" si="577"/>
        <v>3.7002693269247286E-3</v>
      </c>
      <c r="AN1731" s="80">
        <f t="shared" si="587"/>
        <v>5.5946847242161011E-3</v>
      </c>
      <c r="AO1731" s="80">
        <f t="shared" si="587"/>
        <v>5.5942288779216968E-3</v>
      </c>
      <c r="AP1731" s="80">
        <f t="shared" si="587"/>
        <v>5.5925569914601313E-3</v>
      </c>
      <c r="AQ1731" s="80">
        <f t="shared" si="587"/>
        <v>5.586425090611761E-3</v>
      </c>
      <c r="AR1731" s="80">
        <f t="shared" si="587"/>
        <v>5.5639354025405052E-3</v>
      </c>
      <c r="AS1731" s="80">
        <f t="shared" si="587"/>
        <v>5.4814510416755884E-3</v>
      </c>
      <c r="AT1731" s="80">
        <f t="shared" si="587"/>
        <v>5.1789273836108747E-3</v>
      </c>
      <c r="AU1731" s="80">
        <f t="shared" si="579"/>
        <v>4.0693807318081809E-3</v>
      </c>
      <c r="AV1731" s="80"/>
      <c r="AX1731" s="80"/>
      <c r="AY1731" s="80"/>
      <c r="AZ1731" s="80"/>
      <c r="BA1731" s="80"/>
      <c r="BB1731" s="80"/>
      <c r="BC1731" s="80"/>
      <c r="BD1731" s="80"/>
      <c r="BE1731" s="80"/>
      <c r="BF1731" s="80"/>
      <c r="BG1731" s="80"/>
      <c r="BH1731" s="80"/>
      <c r="BI1731" s="80"/>
      <c r="BJ1731" s="80"/>
      <c r="BK1731" s="80"/>
      <c r="BL1731" s="80"/>
    </row>
    <row r="1732" spans="26:64" x14ac:dyDescent="0.2">
      <c r="Z1732">
        <f t="shared" si="570"/>
        <v>0</v>
      </c>
      <c r="AA1732" s="80">
        <f t="shared" si="571"/>
        <v>3.4471155238050962E-3</v>
      </c>
      <c r="AB1732" s="80">
        <f t="shared" si="582"/>
        <v>-9999</v>
      </c>
      <c r="AC1732" s="80">
        <f t="shared" si="584"/>
        <v>0</v>
      </c>
      <c r="AD1732" s="80">
        <f t="shared" si="580"/>
        <v>-9999</v>
      </c>
      <c r="AE1732" s="80">
        <f t="shared" si="585"/>
        <v>0</v>
      </c>
      <c r="AF1732">
        <f t="shared" si="581"/>
        <v>-9999</v>
      </c>
      <c r="AG1732" s="106"/>
      <c r="AH1732">
        <f t="shared" si="572"/>
        <v>-4.7256811237064993E-4</v>
      </c>
      <c r="AI1732">
        <f t="shared" si="573"/>
        <v>1.2726506571333673</v>
      </c>
      <c r="AJ1732">
        <f t="shared" si="574"/>
        <v>-1.9192477769216735E-2</v>
      </c>
      <c r="AK1732">
        <f t="shared" si="575"/>
        <v>2.0177893546708442E-3</v>
      </c>
      <c r="AL1732">
        <f t="shared" si="576"/>
        <v>7.400504878085557E-3</v>
      </c>
      <c r="AM1732">
        <f t="shared" si="577"/>
        <v>3.7002693269247286E-3</v>
      </c>
      <c r="AN1732" s="80">
        <f t="shared" si="587"/>
        <v>5.5946847242161011E-3</v>
      </c>
      <c r="AO1732" s="80">
        <f t="shared" si="587"/>
        <v>5.5942288779216968E-3</v>
      </c>
      <c r="AP1732" s="80">
        <f t="shared" si="587"/>
        <v>5.5925569914601313E-3</v>
      </c>
      <c r="AQ1732" s="80">
        <f t="shared" si="587"/>
        <v>5.586425090611761E-3</v>
      </c>
      <c r="AR1732" s="80">
        <f t="shared" si="587"/>
        <v>5.5639354025405052E-3</v>
      </c>
      <c r="AS1732" s="80">
        <f t="shared" si="587"/>
        <v>5.4814510416755884E-3</v>
      </c>
      <c r="AT1732" s="80">
        <f t="shared" si="587"/>
        <v>5.1789273836108747E-3</v>
      </c>
      <c r="AU1732" s="80">
        <f t="shared" si="579"/>
        <v>4.0693807318081809E-3</v>
      </c>
    </row>
    <row r="1733" spans="26:64" x14ac:dyDescent="0.2">
      <c r="Z1733">
        <f t="shared" si="570"/>
        <v>0</v>
      </c>
      <c r="AA1733" s="80">
        <f t="shared" si="571"/>
        <v>3.4471155238050962E-3</v>
      </c>
      <c r="AB1733" s="80">
        <f t="shared" si="582"/>
        <v>-9999</v>
      </c>
      <c r="AC1733" s="80">
        <f t="shared" si="584"/>
        <v>0</v>
      </c>
      <c r="AD1733" s="80">
        <f t="shared" si="580"/>
        <v>-9999</v>
      </c>
      <c r="AE1733" s="80">
        <f t="shared" si="585"/>
        <v>0</v>
      </c>
      <c r="AF1733">
        <f t="shared" si="581"/>
        <v>-9999</v>
      </c>
      <c r="AG1733" s="106"/>
      <c r="AH1733">
        <f t="shared" si="572"/>
        <v>-4.7256811237064993E-4</v>
      </c>
      <c r="AI1733">
        <f t="shared" si="573"/>
        <v>1.2726506571333673</v>
      </c>
      <c r="AJ1733">
        <f t="shared" si="574"/>
        <v>-1.9192477769216735E-2</v>
      </c>
      <c r="AK1733">
        <f t="shared" si="575"/>
        <v>2.0177893546708442E-3</v>
      </c>
      <c r="AL1733">
        <f t="shared" si="576"/>
        <v>7.400504878085557E-3</v>
      </c>
      <c r="AM1733">
        <f t="shared" si="577"/>
        <v>3.7002693269247286E-3</v>
      </c>
      <c r="AN1733" s="80">
        <f t="shared" si="587"/>
        <v>5.5946847242161011E-3</v>
      </c>
      <c r="AO1733" s="80">
        <f t="shared" si="587"/>
        <v>5.5942288779216968E-3</v>
      </c>
      <c r="AP1733" s="80">
        <f t="shared" si="587"/>
        <v>5.5925569914601313E-3</v>
      </c>
      <c r="AQ1733" s="80">
        <f t="shared" si="587"/>
        <v>5.586425090611761E-3</v>
      </c>
      <c r="AR1733" s="80">
        <f t="shared" si="587"/>
        <v>5.5639354025405052E-3</v>
      </c>
      <c r="AS1733" s="80">
        <f t="shared" si="587"/>
        <v>5.4814510416755884E-3</v>
      </c>
      <c r="AT1733" s="80">
        <f t="shared" si="587"/>
        <v>5.1789273836108747E-3</v>
      </c>
      <c r="AU1733" s="80">
        <f t="shared" si="579"/>
        <v>4.0693807318081809E-3</v>
      </c>
      <c r="AV1733" s="80"/>
      <c r="AX1733" s="80"/>
    </row>
    <row r="1734" spans="26:64" x14ac:dyDescent="0.2">
      <c r="Z1734">
        <f t="shared" si="570"/>
        <v>0</v>
      </c>
      <c r="AA1734" s="80">
        <f t="shared" si="571"/>
        <v>3.4471155238050962E-3</v>
      </c>
      <c r="AB1734" s="80">
        <f t="shared" si="582"/>
        <v>-9999</v>
      </c>
      <c r="AC1734" s="80">
        <f t="shared" si="584"/>
        <v>0</v>
      </c>
      <c r="AD1734" s="80">
        <f t="shared" si="580"/>
        <v>-9999</v>
      </c>
      <c r="AE1734" s="80">
        <f t="shared" si="585"/>
        <v>0</v>
      </c>
      <c r="AF1734">
        <f t="shared" si="581"/>
        <v>-9999</v>
      </c>
      <c r="AG1734" s="106"/>
      <c r="AH1734">
        <f t="shared" si="572"/>
        <v>-4.7256811237064993E-4</v>
      </c>
      <c r="AI1734">
        <f t="shared" si="573"/>
        <v>1.2726506571333673</v>
      </c>
      <c r="AJ1734">
        <f t="shared" si="574"/>
        <v>-1.9192477769216735E-2</v>
      </c>
      <c r="AK1734">
        <f t="shared" si="575"/>
        <v>2.0177893546708442E-3</v>
      </c>
      <c r="AL1734">
        <f t="shared" si="576"/>
        <v>7.400504878085557E-3</v>
      </c>
      <c r="AM1734">
        <f t="shared" si="577"/>
        <v>3.7002693269247286E-3</v>
      </c>
      <c r="AN1734" s="80">
        <f t="shared" si="587"/>
        <v>5.5946847242161011E-3</v>
      </c>
      <c r="AO1734" s="80">
        <f t="shared" si="587"/>
        <v>5.5942288779216968E-3</v>
      </c>
      <c r="AP1734" s="80">
        <f t="shared" si="587"/>
        <v>5.5925569914601313E-3</v>
      </c>
      <c r="AQ1734" s="80">
        <f t="shared" si="587"/>
        <v>5.586425090611761E-3</v>
      </c>
      <c r="AR1734" s="80">
        <f t="shared" si="587"/>
        <v>5.5639354025405052E-3</v>
      </c>
      <c r="AS1734" s="80">
        <f t="shared" si="587"/>
        <v>5.4814510416755884E-3</v>
      </c>
      <c r="AT1734" s="80">
        <f t="shared" si="587"/>
        <v>5.1789273836108747E-3</v>
      </c>
      <c r="AU1734" s="80">
        <f t="shared" si="579"/>
        <v>4.0693807318081809E-3</v>
      </c>
    </row>
    <row r="1735" spans="26:64" x14ac:dyDescent="0.2">
      <c r="Z1735">
        <f t="shared" si="570"/>
        <v>0</v>
      </c>
      <c r="AA1735" s="80">
        <f t="shared" si="571"/>
        <v>3.4471155238050962E-3</v>
      </c>
      <c r="AB1735" s="80">
        <f t="shared" si="582"/>
        <v>-9999</v>
      </c>
      <c r="AC1735" s="80">
        <f t="shared" si="584"/>
        <v>0</v>
      </c>
      <c r="AD1735" s="80">
        <f t="shared" si="580"/>
        <v>-9999</v>
      </c>
      <c r="AE1735" s="80">
        <f t="shared" si="585"/>
        <v>0</v>
      </c>
      <c r="AF1735">
        <f t="shared" si="581"/>
        <v>-9999</v>
      </c>
      <c r="AG1735" s="106"/>
      <c r="AH1735">
        <f t="shared" si="572"/>
        <v>-4.7256811237064993E-4</v>
      </c>
      <c r="AI1735">
        <f t="shared" si="573"/>
        <v>1.2726506571333673</v>
      </c>
      <c r="AJ1735">
        <f t="shared" si="574"/>
        <v>-1.9192477769216735E-2</v>
      </c>
      <c r="AK1735">
        <f t="shared" si="575"/>
        <v>2.0177893546708442E-3</v>
      </c>
      <c r="AL1735">
        <f t="shared" si="576"/>
        <v>7.400504878085557E-3</v>
      </c>
      <c r="AM1735">
        <f t="shared" si="577"/>
        <v>3.7002693269247286E-3</v>
      </c>
      <c r="AN1735" s="80">
        <f t="shared" si="587"/>
        <v>5.5946847242161011E-3</v>
      </c>
      <c r="AO1735" s="80">
        <f t="shared" si="587"/>
        <v>5.5942288779216968E-3</v>
      </c>
      <c r="AP1735" s="80">
        <f t="shared" si="587"/>
        <v>5.5925569914601313E-3</v>
      </c>
      <c r="AQ1735" s="80">
        <f t="shared" si="587"/>
        <v>5.586425090611761E-3</v>
      </c>
      <c r="AR1735" s="80">
        <f t="shared" si="587"/>
        <v>5.5639354025405052E-3</v>
      </c>
      <c r="AS1735" s="80">
        <f t="shared" si="587"/>
        <v>5.4814510416755884E-3</v>
      </c>
      <c r="AT1735" s="80">
        <f t="shared" si="587"/>
        <v>5.1789273836108747E-3</v>
      </c>
      <c r="AU1735" s="80">
        <f t="shared" si="579"/>
        <v>4.0693807318081809E-3</v>
      </c>
    </row>
    <row r="1736" spans="26:64" x14ac:dyDescent="0.2">
      <c r="Z1736">
        <f t="shared" si="570"/>
        <v>0</v>
      </c>
      <c r="AA1736" s="80">
        <f t="shared" si="571"/>
        <v>3.4471155238050962E-3</v>
      </c>
      <c r="AB1736" s="80">
        <f t="shared" si="582"/>
        <v>-9999</v>
      </c>
      <c r="AC1736" s="80">
        <f t="shared" si="584"/>
        <v>0</v>
      </c>
      <c r="AD1736" s="80">
        <f t="shared" si="580"/>
        <v>-9999</v>
      </c>
      <c r="AE1736" s="80">
        <f t="shared" si="585"/>
        <v>0</v>
      </c>
      <c r="AF1736">
        <f t="shared" si="581"/>
        <v>-9999</v>
      </c>
      <c r="AG1736" s="106"/>
      <c r="AH1736">
        <f t="shared" si="572"/>
        <v>-4.7256811237064993E-4</v>
      </c>
      <c r="AI1736">
        <f t="shared" si="573"/>
        <v>1.2726506571333673</v>
      </c>
      <c r="AJ1736">
        <f t="shared" si="574"/>
        <v>-1.9192477769216735E-2</v>
      </c>
      <c r="AK1736">
        <f t="shared" si="575"/>
        <v>2.0177893546708442E-3</v>
      </c>
      <c r="AL1736">
        <f t="shared" si="576"/>
        <v>7.400504878085557E-3</v>
      </c>
      <c r="AM1736">
        <f t="shared" si="577"/>
        <v>3.7002693269247286E-3</v>
      </c>
      <c r="AN1736" s="80">
        <f t="shared" si="587"/>
        <v>5.5946847242161011E-3</v>
      </c>
      <c r="AO1736" s="80">
        <f t="shared" si="587"/>
        <v>5.5942288779216968E-3</v>
      </c>
      <c r="AP1736" s="80">
        <f t="shared" si="587"/>
        <v>5.5925569914601313E-3</v>
      </c>
      <c r="AQ1736" s="80">
        <f t="shared" si="587"/>
        <v>5.586425090611761E-3</v>
      </c>
      <c r="AR1736" s="80">
        <f t="shared" si="587"/>
        <v>5.5639354025405052E-3</v>
      </c>
      <c r="AS1736" s="80">
        <f t="shared" si="587"/>
        <v>5.4814510416755884E-3</v>
      </c>
      <c r="AT1736" s="80">
        <f t="shared" si="587"/>
        <v>5.1789273836108747E-3</v>
      </c>
      <c r="AU1736" s="80">
        <f t="shared" si="579"/>
        <v>4.0693807318081809E-3</v>
      </c>
      <c r="AV1736" s="80"/>
      <c r="AW1736" s="80"/>
      <c r="AX1736" s="80"/>
      <c r="AY1736" s="80"/>
      <c r="AZ1736" s="80"/>
      <c r="BA1736" s="80"/>
      <c r="BB1736" s="80"/>
      <c r="BC1736" s="80"/>
      <c r="BD1736" s="80"/>
      <c r="BE1736" s="80"/>
      <c r="BF1736" s="80"/>
      <c r="BG1736" s="80"/>
      <c r="BH1736" s="80"/>
      <c r="BI1736" s="80"/>
      <c r="BJ1736" s="80"/>
      <c r="BK1736" s="80"/>
      <c r="BL1736" s="80"/>
    </row>
    <row r="1737" spans="26:64" x14ac:dyDescent="0.2">
      <c r="Z1737">
        <f t="shared" si="570"/>
        <v>0</v>
      </c>
      <c r="AA1737" s="80">
        <f t="shared" si="571"/>
        <v>3.4471155238050962E-3</v>
      </c>
      <c r="AB1737" s="80">
        <f t="shared" si="582"/>
        <v>-9999</v>
      </c>
      <c r="AC1737" s="80">
        <f t="shared" si="584"/>
        <v>0</v>
      </c>
      <c r="AD1737" s="80">
        <f t="shared" si="580"/>
        <v>-9999</v>
      </c>
      <c r="AE1737" s="80">
        <f t="shared" si="585"/>
        <v>0</v>
      </c>
      <c r="AF1737">
        <f t="shared" si="581"/>
        <v>-9999</v>
      </c>
      <c r="AG1737" s="106"/>
      <c r="AH1737">
        <f t="shared" si="572"/>
        <v>-4.7256811237064993E-4</v>
      </c>
      <c r="AI1737">
        <f t="shared" si="573"/>
        <v>1.2726506571333673</v>
      </c>
      <c r="AJ1737">
        <f t="shared" si="574"/>
        <v>-1.9192477769216735E-2</v>
      </c>
      <c r="AK1737">
        <f t="shared" si="575"/>
        <v>2.0177893546708442E-3</v>
      </c>
      <c r="AL1737">
        <f t="shared" si="576"/>
        <v>7.400504878085557E-3</v>
      </c>
      <c r="AM1737">
        <f t="shared" si="577"/>
        <v>3.7002693269247286E-3</v>
      </c>
      <c r="AN1737" s="80">
        <f t="shared" si="587"/>
        <v>5.5946847242161011E-3</v>
      </c>
      <c r="AO1737" s="80">
        <f t="shared" si="587"/>
        <v>5.5942288779216968E-3</v>
      </c>
      <c r="AP1737" s="80">
        <f t="shared" si="587"/>
        <v>5.5925569914601313E-3</v>
      </c>
      <c r="AQ1737" s="80">
        <f t="shared" si="587"/>
        <v>5.586425090611761E-3</v>
      </c>
      <c r="AR1737" s="80">
        <f t="shared" si="587"/>
        <v>5.5639354025405052E-3</v>
      </c>
      <c r="AS1737" s="80">
        <f t="shared" si="587"/>
        <v>5.4814510416755884E-3</v>
      </c>
      <c r="AT1737" s="80">
        <f t="shared" si="587"/>
        <v>5.1789273836108747E-3</v>
      </c>
      <c r="AU1737" s="80">
        <f t="shared" si="579"/>
        <v>4.0693807318081809E-3</v>
      </c>
      <c r="AV1737" s="80"/>
      <c r="AW1737" s="80"/>
      <c r="AX1737" s="80"/>
      <c r="AY1737" s="80"/>
      <c r="AZ1737" s="80"/>
      <c r="BA1737" s="80"/>
      <c r="BB1737" s="80"/>
      <c r="BC1737" s="80"/>
      <c r="BD1737" s="80"/>
      <c r="BE1737" s="80"/>
      <c r="BF1737" s="80"/>
      <c r="BG1737" s="80"/>
      <c r="BH1737" s="80"/>
      <c r="BI1737" s="80"/>
      <c r="BJ1737" s="80"/>
      <c r="BK1737" s="80"/>
      <c r="BL1737" s="80"/>
    </row>
    <row r="1738" spans="26:64" x14ac:dyDescent="0.2">
      <c r="Z1738">
        <f t="shared" si="570"/>
        <v>0</v>
      </c>
      <c r="AA1738" s="80">
        <f t="shared" si="571"/>
        <v>3.4471155238050962E-3</v>
      </c>
      <c r="AB1738" s="80">
        <f t="shared" si="582"/>
        <v>-9999</v>
      </c>
      <c r="AC1738" s="80">
        <f t="shared" si="584"/>
        <v>0</v>
      </c>
      <c r="AD1738" s="80">
        <f t="shared" si="580"/>
        <v>-9999</v>
      </c>
      <c r="AE1738" s="80">
        <f t="shared" si="585"/>
        <v>0</v>
      </c>
      <c r="AF1738">
        <f t="shared" si="581"/>
        <v>-9999</v>
      </c>
      <c r="AG1738" s="106"/>
      <c r="AH1738">
        <f t="shared" si="572"/>
        <v>-4.7256811237064993E-4</v>
      </c>
      <c r="AI1738">
        <f t="shared" si="573"/>
        <v>1.2726506571333673</v>
      </c>
      <c r="AJ1738">
        <f t="shared" si="574"/>
        <v>-1.9192477769216735E-2</v>
      </c>
      <c r="AK1738">
        <f t="shared" si="575"/>
        <v>2.0177893546708442E-3</v>
      </c>
      <c r="AL1738">
        <f t="shared" si="576"/>
        <v>7.400504878085557E-3</v>
      </c>
      <c r="AM1738">
        <f t="shared" si="577"/>
        <v>3.7002693269247286E-3</v>
      </c>
      <c r="AN1738" s="80">
        <f t="shared" si="587"/>
        <v>5.5946847242161011E-3</v>
      </c>
      <c r="AO1738" s="80">
        <f t="shared" si="587"/>
        <v>5.5942288779216968E-3</v>
      </c>
      <c r="AP1738" s="80">
        <f t="shared" si="587"/>
        <v>5.5925569914601313E-3</v>
      </c>
      <c r="AQ1738" s="80">
        <f t="shared" si="587"/>
        <v>5.586425090611761E-3</v>
      </c>
      <c r="AR1738" s="80">
        <f t="shared" si="587"/>
        <v>5.5639354025405052E-3</v>
      </c>
      <c r="AS1738" s="80">
        <f t="shared" si="587"/>
        <v>5.4814510416755884E-3</v>
      </c>
      <c r="AT1738" s="80">
        <f t="shared" si="587"/>
        <v>5.1789273836108747E-3</v>
      </c>
      <c r="AU1738" s="80">
        <f t="shared" si="579"/>
        <v>4.0693807318081809E-3</v>
      </c>
    </row>
    <row r="1739" spans="26:64" x14ac:dyDescent="0.2">
      <c r="Z1739">
        <f t="shared" si="570"/>
        <v>0</v>
      </c>
      <c r="AA1739" s="80">
        <f t="shared" si="571"/>
        <v>3.4471155238050962E-3</v>
      </c>
      <c r="AB1739" s="80">
        <f t="shared" si="582"/>
        <v>-9999</v>
      </c>
      <c r="AC1739" s="80">
        <f t="shared" si="584"/>
        <v>0</v>
      </c>
      <c r="AD1739" s="80">
        <f t="shared" si="580"/>
        <v>-9999</v>
      </c>
      <c r="AE1739" s="80">
        <f t="shared" si="585"/>
        <v>0</v>
      </c>
      <c r="AF1739">
        <f t="shared" si="581"/>
        <v>-9999</v>
      </c>
      <c r="AG1739" s="106"/>
      <c r="AH1739">
        <f t="shared" si="572"/>
        <v>-4.7256811237064993E-4</v>
      </c>
      <c r="AI1739">
        <f t="shared" si="573"/>
        <v>1.2726506571333673</v>
      </c>
      <c r="AJ1739">
        <f t="shared" si="574"/>
        <v>-1.9192477769216735E-2</v>
      </c>
      <c r="AK1739">
        <f t="shared" si="575"/>
        <v>2.0177893546708442E-3</v>
      </c>
      <c r="AL1739">
        <f t="shared" si="576"/>
        <v>7.400504878085557E-3</v>
      </c>
      <c r="AM1739">
        <f t="shared" si="577"/>
        <v>3.7002693269247286E-3</v>
      </c>
      <c r="AN1739" s="80">
        <f t="shared" si="587"/>
        <v>5.5946847242161011E-3</v>
      </c>
      <c r="AO1739" s="80">
        <f t="shared" si="587"/>
        <v>5.5942288779216968E-3</v>
      </c>
      <c r="AP1739" s="80">
        <f t="shared" si="587"/>
        <v>5.5925569914601313E-3</v>
      </c>
      <c r="AQ1739" s="80">
        <f t="shared" si="587"/>
        <v>5.586425090611761E-3</v>
      </c>
      <c r="AR1739" s="80">
        <f t="shared" si="587"/>
        <v>5.5639354025405052E-3</v>
      </c>
      <c r="AS1739" s="80">
        <f t="shared" si="587"/>
        <v>5.4814510416755884E-3</v>
      </c>
      <c r="AT1739" s="80">
        <f t="shared" si="587"/>
        <v>5.1789273836108747E-3</v>
      </c>
      <c r="AU1739" s="80">
        <f t="shared" si="579"/>
        <v>4.0693807318081809E-3</v>
      </c>
    </row>
    <row r="1740" spans="26:64" x14ac:dyDescent="0.2">
      <c r="Z1740">
        <f t="shared" si="570"/>
        <v>0</v>
      </c>
      <c r="AA1740" s="80">
        <f t="shared" si="571"/>
        <v>3.4471155238050962E-3</v>
      </c>
      <c r="AB1740" s="80">
        <f t="shared" si="582"/>
        <v>-9999</v>
      </c>
      <c r="AC1740" s="80">
        <f t="shared" si="584"/>
        <v>0</v>
      </c>
      <c r="AD1740" s="80">
        <f t="shared" si="580"/>
        <v>-9999</v>
      </c>
      <c r="AE1740" s="80">
        <f t="shared" si="585"/>
        <v>0</v>
      </c>
      <c r="AF1740">
        <f t="shared" si="581"/>
        <v>-9999</v>
      </c>
      <c r="AG1740" s="106"/>
      <c r="AH1740">
        <f t="shared" si="572"/>
        <v>-4.7256811237064993E-4</v>
      </c>
      <c r="AI1740">
        <f t="shared" si="573"/>
        <v>1.2726506571333673</v>
      </c>
      <c r="AJ1740">
        <f t="shared" si="574"/>
        <v>-1.9192477769216735E-2</v>
      </c>
      <c r="AK1740">
        <f t="shared" si="575"/>
        <v>2.0177893546708442E-3</v>
      </c>
      <c r="AL1740">
        <f t="shared" si="576"/>
        <v>7.400504878085557E-3</v>
      </c>
      <c r="AM1740">
        <f t="shared" si="577"/>
        <v>3.7002693269247286E-3</v>
      </c>
      <c r="AN1740" s="80">
        <f t="shared" si="587"/>
        <v>5.5946847242161011E-3</v>
      </c>
      <c r="AO1740" s="80">
        <f t="shared" si="587"/>
        <v>5.5942288779216968E-3</v>
      </c>
      <c r="AP1740" s="80">
        <f t="shared" si="587"/>
        <v>5.5925569914601313E-3</v>
      </c>
      <c r="AQ1740" s="80">
        <f t="shared" si="587"/>
        <v>5.586425090611761E-3</v>
      </c>
      <c r="AR1740" s="80">
        <f t="shared" si="587"/>
        <v>5.5639354025405052E-3</v>
      </c>
      <c r="AS1740" s="80">
        <f t="shared" si="587"/>
        <v>5.4814510416755884E-3</v>
      </c>
      <c r="AT1740" s="80">
        <f t="shared" si="587"/>
        <v>5.1789273836108747E-3</v>
      </c>
      <c r="AU1740" s="80">
        <f t="shared" si="579"/>
        <v>4.0693807318081809E-3</v>
      </c>
      <c r="AV1740" s="80"/>
    </row>
    <row r="1741" spans="26:64" x14ac:dyDescent="0.2">
      <c r="Z1741">
        <f t="shared" si="570"/>
        <v>0</v>
      </c>
      <c r="AA1741" s="80">
        <f t="shared" si="571"/>
        <v>3.4471155238050962E-3</v>
      </c>
      <c r="AB1741" s="80">
        <f t="shared" si="582"/>
        <v>-9999</v>
      </c>
      <c r="AC1741" s="80">
        <f t="shared" si="584"/>
        <v>0</v>
      </c>
      <c r="AD1741" s="80">
        <f t="shared" si="580"/>
        <v>-9999</v>
      </c>
      <c r="AE1741" s="80">
        <f t="shared" si="585"/>
        <v>0</v>
      </c>
      <c r="AF1741">
        <f t="shared" si="581"/>
        <v>-9999</v>
      </c>
      <c r="AG1741" s="106"/>
      <c r="AH1741">
        <f t="shared" si="572"/>
        <v>-4.7256811237064993E-4</v>
      </c>
      <c r="AI1741">
        <f t="shared" si="573"/>
        <v>1.2726506571333673</v>
      </c>
      <c r="AJ1741">
        <f t="shared" si="574"/>
        <v>-1.9192477769216735E-2</v>
      </c>
      <c r="AK1741">
        <f t="shared" si="575"/>
        <v>2.0177893546708442E-3</v>
      </c>
      <c r="AL1741">
        <f t="shared" si="576"/>
        <v>7.400504878085557E-3</v>
      </c>
      <c r="AM1741">
        <f t="shared" si="577"/>
        <v>3.7002693269247286E-3</v>
      </c>
      <c r="AN1741" s="80">
        <f t="shared" si="587"/>
        <v>5.5946847242161011E-3</v>
      </c>
      <c r="AO1741" s="80">
        <f t="shared" si="587"/>
        <v>5.5942288779216968E-3</v>
      </c>
      <c r="AP1741" s="80">
        <f t="shared" si="587"/>
        <v>5.5925569914601313E-3</v>
      </c>
      <c r="AQ1741" s="80">
        <f t="shared" si="587"/>
        <v>5.586425090611761E-3</v>
      </c>
      <c r="AR1741" s="80">
        <f t="shared" si="587"/>
        <v>5.5639354025405052E-3</v>
      </c>
      <c r="AS1741" s="80">
        <f t="shared" si="587"/>
        <v>5.4814510416755884E-3</v>
      </c>
      <c r="AT1741" s="80">
        <f t="shared" si="587"/>
        <v>5.1789273836108747E-3</v>
      </c>
      <c r="AU1741" s="80">
        <f t="shared" si="579"/>
        <v>4.0693807318081809E-3</v>
      </c>
    </row>
    <row r="1742" spans="26:64" x14ac:dyDescent="0.2">
      <c r="Z1742">
        <f t="shared" si="570"/>
        <v>0</v>
      </c>
      <c r="AA1742" s="80">
        <f t="shared" si="571"/>
        <v>3.4471155238050962E-3</v>
      </c>
      <c r="AB1742" s="80">
        <f t="shared" si="582"/>
        <v>-9999</v>
      </c>
      <c r="AC1742" s="80">
        <f t="shared" si="584"/>
        <v>0</v>
      </c>
      <c r="AD1742" s="80">
        <f t="shared" si="580"/>
        <v>-9999</v>
      </c>
      <c r="AE1742" s="80">
        <f t="shared" si="585"/>
        <v>0</v>
      </c>
      <c r="AF1742">
        <f t="shared" si="581"/>
        <v>-9999</v>
      </c>
      <c r="AG1742" s="106"/>
      <c r="AH1742">
        <f t="shared" si="572"/>
        <v>-4.7256811237064993E-4</v>
      </c>
      <c r="AI1742">
        <f t="shared" si="573"/>
        <v>1.2726506571333673</v>
      </c>
      <c r="AJ1742">
        <f t="shared" si="574"/>
        <v>-1.9192477769216735E-2</v>
      </c>
      <c r="AK1742">
        <f t="shared" si="575"/>
        <v>2.0177893546708442E-3</v>
      </c>
      <c r="AL1742">
        <f t="shared" si="576"/>
        <v>7.400504878085557E-3</v>
      </c>
      <c r="AM1742">
        <f t="shared" si="577"/>
        <v>3.7002693269247286E-3</v>
      </c>
      <c r="AN1742" s="80">
        <f t="shared" si="587"/>
        <v>5.5946847242161011E-3</v>
      </c>
      <c r="AO1742" s="80">
        <f t="shared" si="587"/>
        <v>5.5942288779216968E-3</v>
      </c>
      <c r="AP1742" s="80">
        <f t="shared" si="587"/>
        <v>5.5925569914601313E-3</v>
      </c>
      <c r="AQ1742" s="80">
        <f t="shared" si="587"/>
        <v>5.586425090611761E-3</v>
      </c>
      <c r="AR1742" s="80">
        <f t="shared" si="587"/>
        <v>5.5639354025405052E-3</v>
      </c>
      <c r="AS1742" s="80">
        <f t="shared" si="587"/>
        <v>5.4814510416755884E-3</v>
      </c>
      <c r="AT1742" s="80">
        <f t="shared" si="587"/>
        <v>5.1789273836108747E-3</v>
      </c>
      <c r="AU1742" s="80">
        <f t="shared" si="579"/>
        <v>4.0693807318081809E-3</v>
      </c>
    </row>
    <row r="1743" spans="26:64" x14ac:dyDescent="0.2">
      <c r="Z1743">
        <f t="shared" si="570"/>
        <v>0</v>
      </c>
      <c r="AA1743" s="80">
        <f t="shared" si="571"/>
        <v>3.4471155238050962E-3</v>
      </c>
      <c r="AB1743" s="80">
        <f t="shared" si="582"/>
        <v>-9999</v>
      </c>
      <c r="AC1743" s="80">
        <f t="shared" si="584"/>
        <v>0</v>
      </c>
      <c r="AD1743" s="80">
        <f t="shared" si="580"/>
        <v>-9999</v>
      </c>
      <c r="AE1743" s="80">
        <f t="shared" si="585"/>
        <v>0</v>
      </c>
      <c r="AF1743">
        <f t="shared" si="581"/>
        <v>-9999</v>
      </c>
      <c r="AG1743" s="106"/>
      <c r="AH1743">
        <f t="shared" si="572"/>
        <v>-4.7256811237064993E-4</v>
      </c>
      <c r="AI1743">
        <f t="shared" si="573"/>
        <v>1.2726506571333673</v>
      </c>
      <c r="AJ1743">
        <f t="shared" si="574"/>
        <v>-1.9192477769216735E-2</v>
      </c>
      <c r="AK1743">
        <f t="shared" si="575"/>
        <v>2.0177893546708442E-3</v>
      </c>
      <c r="AL1743">
        <f t="shared" si="576"/>
        <v>7.400504878085557E-3</v>
      </c>
      <c r="AM1743">
        <f t="shared" si="577"/>
        <v>3.7002693269247286E-3</v>
      </c>
      <c r="AN1743" s="80">
        <f t="shared" si="587"/>
        <v>5.5946847242161011E-3</v>
      </c>
      <c r="AO1743" s="80">
        <f t="shared" si="587"/>
        <v>5.5942288779216968E-3</v>
      </c>
      <c r="AP1743" s="80">
        <f t="shared" si="587"/>
        <v>5.5925569914601313E-3</v>
      </c>
      <c r="AQ1743" s="80">
        <f t="shared" si="587"/>
        <v>5.586425090611761E-3</v>
      </c>
      <c r="AR1743" s="80">
        <f t="shared" si="587"/>
        <v>5.5639354025405052E-3</v>
      </c>
      <c r="AS1743" s="80">
        <f t="shared" si="587"/>
        <v>5.4814510416755884E-3</v>
      </c>
      <c r="AT1743" s="80">
        <f t="shared" si="587"/>
        <v>5.1789273836108747E-3</v>
      </c>
      <c r="AU1743" s="80">
        <f t="shared" si="579"/>
        <v>4.0693807318081809E-3</v>
      </c>
    </row>
    <row r="1744" spans="26:64" x14ac:dyDescent="0.2">
      <c r="Z1744">
        <f t="shared" si="570"/>
        <v>0</v>
      </c>
      <c r="AA1744" s="80">
        <f t="shared" si="571"/>
        <v>3.4471155238050962E-3</v>
      </c>
      <c r="AB1744" s="80">
        <f t="shared" si="582"/>
        <v>-9999</v>
      </c>
      <c r="AC1744" s="80">
        <f t="shared" si="584"/>
        <v>0</v>
      </c>
      <c r="AD1744" s="80">
        <f t="shared" si="580"/>
        <v>-9999</v>
      </c>
      <c r="AE1744" s="80">
        <f t="shared" si="585"/>
        <v>0</v>
      </c>
      <c r="AF1744">
        <f t="shared" si="581"/>
        <v>-9999</v>
      </c>
      <c r="AG1744" s="106"/>
      <c r="AH1744">
        <f t="shared" si="572"/>
        <v>-4.7256811237064993E-4</v>
      </c>
      <c r="AI1744">
        <f t="shared" si="573"/>
        <v>1.2726506571333673</v>
      </c>
      <c r="AJ1744">
        <f t="shared" si="574"/>
        <v>-1.9192477769216735E-2</v>
      </c>
      <c r="AK1744">
        <f t="shared" si="575"/>
        <v>2.0177893546708442E-3</v>
      </c>
      <c r="AL1744">
        <f t="shared" si="576"/>
        <v>7.400504878085557E-3</v>
      </c>
      <c r="AM1744">
        <f t="shared" si="577"/>
        <v>3.7002693269247286E-3</v>
      </c>
      <c r="AN1744" s="80">
        <f t="shared" si="587"/>
        <v>5.5946847242161011E-3</v>
      </c>
      <c r="AO1744" s="80">
        <f t="shared" si="587"/>
        <v>5.5942288779216968E-3</v>
      </c>
      <c r="AP1744" s="80">
        <f t="shared" si="587"/>
        <v>5.5925569914601313E-3</v>
      </c>
      <c r="AQ1744" s="80">
        <f t="shared" si="587"/>
        <v>5.586425090611761E-3</v>
      </c>
      <c r="AR1744" s="80">
        <f t="shared" si="587"/>
        <v>5.5639354025405052E-3</v>
      </c>
      <c r="AS1744" s="80">
        <f t="shared" si="587"/>
        <v>5.4814510416755884E-3</v>
      </c>
      <c r="AT1744" s="80">
        <f t="shared" si="587"/>
        <v>5.1789273836108747E-3</v>
      </c>
      <c r="AU1744" s="80">
        <f t="shared" si="579"/>
        <v>4.0693807318081809E-3</v>
      </c>
    </row>
    <row r="1745" spans="26:64" x14ac:dyDescent="0.2">
      <c r="Z1745">
        <f t="shared" ref="Z1745:Z1808" si="588">F1745</f>
        <v>0</v>
      </c>
      <c r="AA1745" s="80">
        <f t="shared" ref="AA1745:AA1808" si="589">AB$3+AB$4*Z1745+AB$5*Z1745^2+AH1745</f>
        <v>3.4471155238050962E-3</v>
      </c>
      <c r="AB1745" s="80">
        <f t="shared" si="582"/>
        <v>-9999</v>
      </c>
      <c r="AC1745" s="80">
        <f t="shared" si="584"/>
        <v>0</v>
      </c>
      <c r="AD1745" s="80">
        <f t="shared" si="580"/>
        <v>-9999</v>
      </c>
      <c r="AE1745" s="80">
        <f t="shared" si="585"/>
        <v>0</v>
      </c>
      <c r="AF1745">
        <f t="shared" si="581"/>
        <v>-9999</v>
      </c>
      <c r="AG1745" s="106"/>
      <c r="AH1745">
        <f t="shared" ref="AH1745:AH1808" si="590">$AB$6*($AB$11/AI1745*AJ1745+$AB$12)</f>
        <v>-4.7256811237064993E-4</v>
      </c>
      <c r="AI1745">
        <f t="shared" ref="AI1745:AI1808" si="591">1+$AB$7*COS(AL1745)</f>
        <v>1.2726506571333673</v>
      </c>
      <c r="AJ1745">
        <f t="shared" ref="AJ1745:AJ1808" si="592">SIN(AL1745+RADIANS($AB$9))</f>
        <v>-1.9192477769216735E-2</v>
      </c>
      <c r="AK1745">
        <f t="shared" ref="AK1745:AK1808" si="593">$AB$7*SIN(AL1745)</f>
        <v>2.0177893546708442E-3</v>
      </c>
      <c r="AL1745">
        <f t="shared" ref="AL1745:AL1808" si="594">2*ATAN(AM1745)</f>
        <v>7.400504878085557E-3</v>
      </c>
      <c r="AM1745">
        <f t="shared" ref="AM1745:AM1808" si="595">SQRT((1+$AB$7)/(1-$AB$7))*TAN(AN1745/2)</f>
        <v>3.7002693269247286E-3</v>
      </c>
      <c r="AN1745" s="80">
        <f t="shared" ref="AN1745:AT1760" si="596">$AU1745+$AB$7*SIN(AO1745)</f>
        <v>5.5946847242161011E-3</v>
      </c>
      <c r="AO1745" s="80">
        <f t="shared" si="596"/>
        <v>5.5942288779216968E-3</v>
      </c>
      <c r="AP1745" s="80">
        <f t="shared" si="596"/>
        <v>5.5925569914601313E-3</v>
      </c>
      <c r="AQ1745" s="80">
        <f t="shared" si="596"/>
        <v>5.586425090611761E-3</v>
      </c>
      <c r="AR1745" s="80">
        <f t="shared" si="596"/>
        <v>5.5639354025405052E-3</v>
      </c>
      <c r="AS1745" s="80">
        <f t="shared" si="596"/>
        <v>5.4814510416755884E-3</v>
      </c>
      <c r="AT1745" s="80">
        <f t="shared" si="596"/>
        <v>5.1789273836108747E-3</v>
      </c>
      <c r="AU1745" s="80">
        <f t="shared" ref="AU1745:AU1808" si="597">RADIANS($AB$9)+$AB$18*(F1745-AB$15)</f>
        <v>4.0693807318081809E-3</v>
      </c>
    </row>
    <row r="1746" spans="26:64" x14ac:dyDescent="0.2">
      <c r="Z1746">
        <f t="shared" si="588"/>
        <v>0</v>
      </c>
      <c r="AA1746" s="80">
        <f t="shared" si="589"/>
        <v>3.4471155238050962E-3</v>
      </c>
      <c r="AB1746" s="80">
        <f t="shared" si="582"/>
        <v>-9999</v>
      </c>
      <c r="AC1746" s="80">
        <f t="shared" si="584"/>
        <v>0</v>
      </c>
      <c r="AD1746" s="80">
        <f t="shared" ref="AD1746:AD1809" si="598">IF(S1746&lt;&gt;0,G1746-AA1746, -9999)</f>
        <v>-9999</v>
      </c>
      <c r="AE1746" s="80">
        <f t="shared" si="585"/>
        <v>0</v>
      </c>
      <c r="AF1746">
        <f t="shared" ref="AF1746:AF1809" si="599">IF(S1746&lt;&gt;0,G1746-P1746, -9999)</f>
        <v>-9999</v>
      </c>
      <c r="AG1746" s="106"/>
      <c r="AH1746">
        <f t="shared" si="590"/>
        <v>-4.7256811237064993E-4</v>
      </c>
      <c r="AI1746">
        <f t="shared" si="591"/>
        <v>1.2726506571333673</v>
      </c>
      <c r="AJ1746">
        <f t="shared" si="592"/>
        <v>-1.9192477769216735E-2</v>
      </c>
      <c r="AK1746">
        <f t="shared" si="593"/>
        <v>2.0177893546708442E-3</v>
      </c>
      <c r="AL1746">
        <f t="shared" si="594"/>
        <v>7.400504878085557E-3</v>
      </c>
      <c r="AM1746">
        <f t="shared" si="595"/>
        <v>3.7002693269247286E-3</v>
      </c>
      <c r="AN1746" s="80">
        <f t="shared" si="596"/>
        <v>5.5946847242161011E-3</v>
      </c>
      <c r="AO1746" s="80">
        <f t="shared" si="596"/>
        <v>5.5942288779216968E-3</v>
      </c>
      <c r="AP1746" s="80">
        <f t="shared" si="596"/>
        <v>5.5925569914601313E-3</v>
      </c>
      <c r="AQ1746" s="80">
        <f t="shared" si="596"/>
        <v>5.586425090611761E-3</v>
      </c>
      <c r="AR1746" s="80">
        <f t="shared" si="596"/>
        <v>5.5639354025405052E-3</v>
      </c>
      <c r="AS1746" s="80">
        <f t="shared" si="596"/>
        <v>5.4814510416755884E-3</v>
      </c>
      <c r="AT1746" s="80">
        <f t="shared" si="596"/>
        <v>5.1789273836108747E-3</v>
      </c>
      <c r="AU1746" s="80">
        <f t="shared" si="597"/>
        <v>4.0693807318081809E-3</v>
      </c>
      <c r="AV1746" s="80"/>
    </row>
    <row r="1747" spans="26:64" x14ac:dyDescent="0.2">
      <c r="Z1747">
        <f t="shared" si="588"/>
        <v>0</v>
      </c>
      <c r="AA1747" s="80">
        <f t="shared" si="589"/>
        <v>3.4471155238050962E-3</v>
      </c>
      <c r="AB1747" s="80">
        <f t="shared" si="582"/>
        <v>-9999</v>
      </c>
      <c r="AC1747" s="80">
        <f t="shared" si="584"/>
        <v>0</v>
      </c>
      <c r="AD1747" s="80">
        <f t="shared" si="598"/>
        <v>-9999</v>
      </c>
      <c r="AE1747" s="80">
        <f t="shared" si="585"/>
        <v>0</v>
      </c>
      <c r="AF1747">
        <f t="shared" si="599"/>
        <v>-9999</v>
      </c>
      <c r="AG1747" s="106"/>
      <c r="AH1747">
        <f t="shared" si="590"/>
        <v>-4.7256811237064993E-4</v>
      </c>
      <c r="AI1747">
        <f t="shared" si="591"/>
        <v>1.2726506571333673</v>
      </c>
      <c r="AJ1747">
        <f t="shared" si="592"/>
        <v>-1.9192477769216735E-2</v>
      </c>
      <c r="AK1747">
        <f t="shared" si="593"/>
        <v>2.0177893546708442E-3</v>
      </c>
      <c r="AL1747">
        <f t="shared" si="594"/>
        <v>7.400504878085557E-3</v>
      </c>
      <c r="AM1747">
        <f t="shared" si="595"/>
        <v>3.7002693269247286E-3</v>
      </c>
      <c r="AN1747" s="80">
        <f t="shared" si="596"/>
        <v>5.5946847242161011E-3</v>
      </c>
      <c r="AO1747" s="80">
        <f t="shared" si="596"/>
        <v>5.5942288779216968E-3</v>
      </c>
      <c r="AP1747" s="80">
        <f t="shared" si="596"/>
        <v>5.5925569914601313E-3</v>
      </c>
      <c r="AQ1747" s="80">
        <f t="shared" si="596"/>
        <v>5.586425090611761E-3</v>
      </c>
      <c r="AR1747" s="80">
        <f t="shared" si="596"/>
        <v>5.5639354025405052E-3</v>
      </c>
      <c r="AS1747" s="80">
        <f t="shared" si="596"/>
        <v>5.4814510416755884E-3</v>
      </c>
      <c r="AT1747" s="80">
        <f t="shared" si="596"/>
        <v>5.1789273836108747E-3</v>
      </c>
      <c r="AU1747" s="80">
        <f t="shared" si="597"/>
        <v>4.0693807318081809E-3</v>
      </c>
    </row>
    <row r="1748" spans="26:64" x14ac:dyDescent="0.2">
      <c r="Z1748">
        <f t="shared" si="588"/>
        <v>0</v>
      </c>
      <c r="AA1748" s="80">
        <f t="shared" si="589"/>
        <v>3.4471155238050962E-3</v>
      </c>
      <c r="AB1748" s="80">
        <f t="shared" si="582"/>
        <v>-9999</v>
      </c>
      <c r="AC1748" s="80">
        <f t="shared" si="584"/>
        <v>0</v>
      </c>
      <c r="AD1748" s="80">
        <f t="shared" si="598"/>
        <v>-9999</v>
      </c>
      <c r="AE1748" s="80">
        <f t="shared" si="585"/>
        <v>0</v>
      </c>
      <c r="AF1748">
        <f t="shared" si="599"/>
        <v>-9999</v>
      </c>
      <c r="AG1748" s="106"/>
      <c r="AH1748">
        <f t="shared" si="590"/>
        <v>-4.7256811237064993E-4</v>
      </c>
      <c r="AI1748">
        <f t="shared" si="591"/>
        <v>1.2726506571333673</v>
      </c>
      <c r="AJ1748">
        <f t="shared" si="592"/>
        <v>-1.9192477769216735E-2</v>
      </c>
      <c r="AK1748">
        <f t="shared" si="593"/>
        <v>2.0177893546708442E-3</v>
      </c>
      <c r="AL1748">
        <f t="shared" si="594"/>
        <v>7.400504878085557E-3</v>
      </c>
      <c r="AM1748">
        <f t="shared" si="595"/>
        <v>3.7002693269247286E-3</v>
      </c>
      <c r="AN1748" s="80">
        <f t="shared" si="596"/>
        <v>5.5946847242161011E-3</v>
      </c>
      <c r="AO1748" s="80">
        <f t="shared" si="596"/>
        <v>5.5942288779216968E-3</v>
      </c>
      <c r="AP1748" s="80">
        <f t="shared" si="596"/>
        <v>5.5925569914601313E-3</v>
      </c>
      <c r="AQ1748" s="80">
        <f t="shared" si="596"/>
        <v>5.586425090611761E-3</v>
      </c>
      <c r="AR1748" s="80">
        <f t="shared" si="596"/>
        <v>5.5639354025405052E-3</v>
      </c>
      <c r="AS1748" s="80">
        <f t="shared" si="596"/>
        <v>5.4814510416755884E-3</v>
      </c>
      <c r="AT1748" s="80">
        <f t="shared" si="596"/>
        <v>5.1789273836108747E-3</v>
      </c>
      <c r="AU1748" s="80">
        <f t="shared" si="597"/>
        <v>4.0693807318081809E-3</v>
      </c>
    </row>
    <row r="1749" spans="26:64" x14ac:dyDescent="0.2">
      <c r="Z1749">
        <f t="shared" si="588"/>
        <v>0</v>
      </c>
      <c r="AA1749" s="80">
        <f t="shared" si="589"/>
        <v>3.4471155238050962E-3</v>
      </c>
      <c r="AB1749" s="80">
        <f t="shared" si="582"/>
        <v>-9999</v>
      </c>
      <c r="AC1749" s="80">
        <f t="shared" si="584"/>
        <v>0</v>
      </c>
      <c r="AD1749" s="80">
        <f t="shared" si="598"/>
        <v>-9999</v>
      </c>
      <c r="AE1749" s="80">
        <f t="shared" si="585"/>
        <v>0</v>
      </c>
      <c r="AF1749">
        <f t="shared" si="599"/>
        <v>-9999</v>
      </c>
      <c r="AG1749" s="106"/>
      <c r="AH1749">
        <f t="shared" si="590"/>
        <v>-4.7256811237064993E-4</v>
      </c>
      <c r="AI1749">
        <f t="shared" si="591"/>
        <v>1.2726506571333673</v>
      </c>
      <c r="AJ1749">
        <f t="shared" si="592"/>
        <v>-1.9192477769216735E-2</v>
      </c>
      <c r="AK1749">
        <f t="shared" si="593"/>
        <v>2.0177893546708442E-3</v>
      </c>
      <c r="AL1749">
        <f t="shared" si="594"/>
        <v>7.400504878085557E-3</v>
      </c>
      <c r="AM1749">
        <f t="shared" si="595"/>
        <v>3.7002693269247286E-3</v>
      </c>
      <c r="AN1749" s="80">
        <f t="shared" si="596"/>
        <v>5.5946847242161011E-3</v>
      </c>
      <c r="AO1749" s="80">
        <f t="shared" si="596"/>
        <v>5.5942288779216968E-3</v>
      </c>
      <c r="AP1749" s="80">
        <f t="shared" si="596"/>
        <v>5.5925569914601313E-3</v>
      </c>
      <c r="AQ1749" s="80">
        <f t="shared" si="596"/>
        <v>5.586425090611761E-3</v>
      </c>
      <c r="AR1749" s="80">
        <f t="shared" si="596"/>
        <v>5.5639354025405052E-3</v>
      </c>
      <c r="AS1749" s="80">
        <f t="shared" si="596"/>
        <v>5.4814510416755884E-3</v>
      </c>
      <c r="AT1749" s="80">
        <f t="shared" si="596"/>
        <v>5.1789273836108747E-3</v>
      </c>
      <c r="AU1749" s="80">
        <f t="shared" si="597"/>
        <v>4.0693807318081809E-3</v>
      </c>
      <c r="AV1749" s="80"/>
      <c r="AW1749" s="80"/>
      <c r="AX1749" s="80"/>
      <c r="AY1749" s="80"/>
      <c r="AZ1749" s="80"/>
      <c r="BA1749" s="80"/>
      <c r="BB1749" s="80"/>
      <c r="BC1749" s="80"/>
      <c r="BD1749" s="80"/>
      <c r="BE1749" s="80"/>
      <c r="BF1749" s="80"/>
      <c r="BG1749" s="80"/>
      <c r="BH1749" s="80"/>
      <c r="BI1749" s="80"/>
      <c r="BJ1749" s="80"/>
      <c r="BK1749" s="80"/>
      <c r="BL1749" s="80"/>
    </row>
    <row r="1750" spans="26:64" x14ac:dyDescent="0.2">
      <c r="Z1750">
        <f t="shared" si="588"/>
        <v>0</v>
      </c>
      <c r="AA1750" s="80">
        <f t="shared" si="589"/>
        <v>3.4471155238050962E-3</v>
      </c>
      <c r="AB1750" s="80">
        <f t="shared" si="582"/>
        <v>-9999</v>
      </c>
      <c r="AC1750" s="80">
        <f t="shared" si="584"/>
        <v>0</v>
      </c>
      <c r="AD1750" s="80">
        <f t="shared" si="598"/>
        <v>-9999</v>
      </c>
      <c r="AE1750" s="80">
        <f t="shared" si="585"/>
        <v>0</v>
      </c>
      <c r="AF1750">
        <f t="shared" si="599"/>
        <v>-9999</v>
      </c>
      <c r="AG1750" s="106"/>
      <c r="AH1750">
        <f t="shared" si="590"/>
        <v>-4.7256811237064993E-4</v>
      </c>
      <c r="AI1750">
        <f t="shared" si="591"/>
        <v>1.2726506571333673</v>
      </c>
      <c r="AJ1750">
        <f t="shared" si="592"/>
        <v>-1.9192477769216735E-2</v>
      </c>
      <c r="AK1750">
        <f t="shared" si="593"/>
        <v>2.0177893546708442E-3</v>
      </c>
      <c r="AL1750">
        <f t="shared" si="594"/>
        <v>7.400504878085557E-3</v>
      </c>
      <c r="AM1750">
        <f t="shared" si="595"/>
        <v>3.7002693269247286E-3</v>
      </c>
      <c r="AN1750" s="80">
        <f t="shared" si="596"/>
        <v>5.5946847242161011E-3</v>
      </c>
      <c r="AO1750" s="80">
        <f t="shared" si="596"/>
        <v>5.5942288779216968E-3</v>
      </c>
      <c r="AP1750" s="80">
        <f t="shared" si="596"/>
        <v>5.5925569914601313E-3</v>
      </c>
      <c r="AQ1750" s="80">
        <f t="shared" si="596"/>
        <v>5.586425090611761E-3</v>
      </c>
      <c r="AR1750" s="80">
        <f t="shared" si="596"/>
        <v>5.5639354025405052E-3</v>
      </c>
      <c r="AS1750" s="80">
        <f t="shared" si="596"/>
        <v>5.4814510416755884E-3</v>
      </c>
      <c r="AT1750" s="80">
        <f t="shared" si="596"/>
        <v>5.1789273836108747E-3</v>
      </c>
      <c r="AU1750" s="80">
        <f t="shared" si="597"/>
        <v>4.0693807318081809E-3</v>
      </c>
    </row>
    <row r="1751" spans="26:64" x14ac:dyDescent="0.2">
      <c r="Z1751">
        <f t="shared" si="588"/>
        <v>0</v>
      </c>
      <c r="AA1751" s="80">
        <f t="shared" si="589"/>
        <v>3.4471155238050962E-3</v>
      </c>
      <c r="AB1751" s="80">
        <f t="shared" si="582"/>
        <v>-9999</v>
      </c>
      <c r="AC1751" s="80">
        <f t="shared" si="584"/>
        <v>0</v>
      </c>
      <c r="AD1751" s="80">
        <f t="shared" si="598"/>
        <v>-9999</v>
      </c>
      <c r="AE1751" s="80">
        <f t="shared" si="585"/>
        <v>0</v>
      </c>
      <c r="AF1751">
        <f t="shared" si="599"/>
        <v>-9999</v>
      </c>
      <c r="AG1751" s="106"/>
      <c r="AH1751">
        <f t="shared" si="590"/>
        <v>-4.7256811237064993E-4</v>
      </c>
      <c r="AI1751">
        <f t="shared" si="591"/>
        <v>1.2726506571333673</v>
      </c>
      <c r="AJ1751">
        <f t="shared" si="592"/>
        <v>-1.9192477769216735E-2</v>
      </c>
      <c r="AK1751">
        <f t="shared" si="593"/>
        <v>2.0177893546708442E-3</v>
      </c>
      <c r="AL1751">
        <f t="shared" si="594"/>
        <v>7.400504878085557E-3</v>
      </c>
      <c r="AM1751">
        <f t="shared" si="595"/>
        <v>3.7002693269247286E-3</v>
      </c>
      <c r="AN1751" s="80">
        <f t="shared" si="596"/>
        <v>5.5946847242161011E-3</v>
      </c>
      <c r="AO1751" s="80">
        <f t="shared" si="596"/>
        <v>5.5942288779216968E-3</v>
      </c>
      <c r="AP1751" s="80">
        <f t="shared" si="596"/>
        <v>5.5925569914601313E-3</v>
      </c>
      <c r="AQ1751" s="80">
        <f t="shared" si="596"/>
        <v>5.586425090611761E-3</v>
      </c>
      <c r="AR1751" s="80">
        <f t="shared" si="596"/>
        <v>5.5639354025405052E-3</v>
      </c>
      <c r="AS1751" s="80">
        <f t="shared" si="596"/>
        <v>5.4814510416755884E-3</v>
      </c>
      <c r="AT1751" s="80">
        <f t="shared" si="596"/>
        <v>5.1789273836108747E-3</v>
      </c>
      <c r="AU1751" s="80">
        <f t="shared" si="597"/>
        <v>4.0693807318081809E-3</v>
      </c>
    </row>
    <row r="1752" spans="26:64" x14ac:dyDescent="0.2">
      <c r="Z1752">
        <f t="shared" si="588"/>
        <v>0</v>
      </c>
      <c r="AA1752" s="80">
        <f t="shared" si="589"/>
        <v>3.4471155238050962E-3</v>
      </c>
      <c r="AB1752" s="80">
        <f t="shared" si="582"/>
        <v>-9999</v>
      </c>
      <c r="AC1752" s="80">
        <f t="shared" si="584"/>
        <v>0</v>
      </c>
      <c r="AD1752" s="80">
        <f t="shared" si="598"/>
        <v>-9999</v>
      </c>
      <c r="AE1752" s="80">
        <f t="shared" si="585"/>
        <v>0</v>
      </c>
      <c r="AF1752">
        <f t="shared" si="599"/>
        <v>-9999</v>
      </c>
      <c r="AG1752" s="106"/>
      <c r="AH1752">
        <f t="shared" si="590"/>
        <v>-4.7256811237064993E-4</v>
      </c>
      <c r="AI1752">
        <f t="shared" si="591"/>
        <v>1.2726506571333673</v>
      </c>
      <c r="AJ1752">
        <f t="shared" si="592"/>
        <v>-1.9192477769216735E-2</v>
      </c>
      <c r="AK1752">
        <f t="shared" si="593"/>
        <v>2.0177893546708442E-3</v>
      </c>
      <c r="AL1752">
        <f t="shared" si="594"/>
        <v>7.400504878085557E-3</v>
      </c>
      <c r="AM1752">
        <f t="shared" si="595"/>
        <v>3.7002693269247286E-3</v>
      </c>
      <c r="AN1752" s="80">
        <f t="shared" si="596"/>
        <v>5.5946847242161011E-3</v>
      </c>
      <c r="AO1752" s="80">
        <f t="shared" si="596"/>
        <v>5.5942288779216968E-3</v>
      </c>
      <c r="AP1752" s="80">
        <f t="shared" si="596"/>
        <v>5.5925569914601313E-3</v>
      </c>
      <c r="AQ1752" s="80">
        <f t="shared" si="596"/>
        <v>5.586425090611761E-3</v>
      </c>
      <c r="AR1752" s="80">
        <f t="shared" si="596"/>
        <v>5.5639354025405052E-3</v>
      </c>
      <c r="AS1752" s="80">
        <f t="shared" si="596"/>
        <v>5.4814510416755884E-3</v>
      </c>
      <c r="AT1752" s="80">
        <f t="shared" si="596"/>
        <v>5.1789273836108747E-3</v>
      </c>
      <c r="AU1752" s="80">
        <f t="shared" si="597"/>
        <v>4.0693807318081809E-3</v>
      </c>
    </row>
    <row r="1753" spans="26:64" x14ac:dyDescent="0.2">
      <c r="Z1753">
        <f t="shared" si="588"/>
        <v>0</v>
      </c>
      <c r="AA1753" s="80">
        <f t="shared" si="589"/>
        <v>3.4471155238050962E-3</v>
      </c>
      <c r="AB1753" s="80">
        <f t="shared" ref="AB1753:AB1816" si="600">IF(S1753&lt;&gt;0,G1753-AH1753, -9999)</f>
        <v>-9999</v>
      </c>
      <c r="AC1753" s="80">
        <f t="shared" si="584"/>
        <v>0</v>
      </c>
      <c r="AD1753" s="80">
        <f t="shared" si="598"/>
        <v>-9999</v>
      </c>
      <c r="AE1753" s="80">
        <f t="shared" si="585"/>
        <v>0</v>
      </c>
      <c r="AF1753">
        <f t="shared" si="599"/>
        <v>-9999</v>
      </c>
      <c r="AG1753" s="106"/>
      <c r="AH1753">
        <f t="shared" si="590"/>
        <v>-4.7256811237064993E-4</v>
      </c>
      <c r="AI1753">
        <f t="shared" si="591"/>
        <v>1.2726506571333673</v>
      </c>
      <c r="AJ1753">
        <f t="shared" si="592"/>
        <v>-1.9192477769216735E-2</v>
      </c>
      <c r="AK1753">
        <f t="shared" si="593"/>
        <v>2.0177893546708442E-3</v>
      </c>
      <c r="AL1753">
        <f t="shared" si="594"/>
        <v>7.400504878085557E-3</v>
      </c>
      <c r="AM1753">
        <f t="shared" si="595"/>
        <v>3.7002693269247286E-3</v>
      </c>
      <c r="AN1753" s="80">
        <f t="shared" si="596"/>
        <v>5.5946847242161011E-3</v>
      </c>
      <c r="AO1753" s="80">
        <f t="shared" si="596"/>
        <v>5.5942288779216968E-3</v>
      </c>
      <c r="AP1753" s="80">
        <f t="shared" si="596"/>
        <v>5.5925569914601313E-3</v>
      </c>
      <c r="AQ1753" s="80">
        <f t="shared" si="596"/>
        <v>5.586425090611761E-3</v>
      </c>
      <c r="AR1753" s="80">
        <f t="shared" si="596"/>
        <v>5.5639354025405052E-3</v>
      </c>
      <c r="AS1753" s="80">
        <f t="shared" si="596"/>
        <v>5.4814510416755884E-3</v>
      </c>
      <c r="AT1753" s="80">
        <f t="shared" si="596"/>
        <v>5.1789273836108747E-3</v>
      </c>
      <c r="AU1753" s="80">
        <f t="shared" si="597"/>
        <v>4.0693807318081809E-3</v>
      </c>
    </row>
    <row r="1754" spans="26:64" x14ac:dyDescent="0.2">
      <c r="Z1754">
        <f t="shared" si="588"/>
        <v>0</v>
      </c>
      <c r="AA1754" s="80">
        <f t="shared" si="589"/>
        <v>3.4471155238050962E-3</v>
      </c>
      <c r="AB1754" s="80">
        <f t="shared" si="600"/>
        <v>-9999</v>
      </c>
      <c r="AC1754" s="80">
        <f t="shared" si="584"/>
        <v>0</v>
      </c>
      <c r="AD1754" s="80">
        <f t="shared" si="598"/>
        <v>-9999</v>
      </c>
      <c r="AE1754" s="80">
        <f t="shared" si="585"/>
        <v>0</v>
      </c>
      <c r="AF1754">
        <f t="shared" si="599"/>
        <v>-9999</v>
      </c>
      <c r="AG1754" s="106"/>
      <c r="AH1754">
        <f t="shared" si="590"/>
        <v>-4.7256811237064993E-4</v>
      </c>
      <c r="AI1754">
        <f t="shared" si="591"/>
        <v>1.2726506571333673</v>
      </c>
      <c r="AJ1754">
        <f t="shared" si="592"/>
        <v>-1.9192477769216735E-2</v>
      </c>
      <c r="AK1754">
        <f t="shared" si="593"/>
        <v>2.0177893546708442E-3</v>
      </c>
      <c r="AL1754">
        <f t="shared" si="594"/>
        <v>7.400504878085557E-3</v>
      </c>
      <c r="AM1754">
        <f t="shared" si="595"/>
        <v>3.7002693269247286E-3</v>
      </c>
      <c r="AN1754" s="80">
        <f t="shared" si="596"/>
        <v>5.5946847242161011E-3</v>
      </c>
      <c r="AO1754" s="80">
        <f t="shared" si="596"/>
        <v>5.5942288779216968E-3</v>
      </c>
      <c r="AP1754" s="80">
        <f t="shared" si="596"/>
        <v>5.5925569914601313E-3</v>
      </c>
      <c r="AQ1754" s="80">
        <f t="shared" si="596"/>
        <v>5.586425090611761E-3</v>
      </c>
      <c r="AR1754" s="80">
        <f t="shared" si="596"/>
        <v>5.5639354025405052E-3</v>
      </c>
      <c r="AS1754" s="80">
        <f t="shared" si="596"/>
        <v>5.4814510416755884E-3</v>
      </c>
      <c r="AT1754" s="80">
        <f t="shared" si="596"/>
        <v>5.1789273836108747E-3</v>
      </c>
      <c r="AU1754" s="80">
        <f t="shared" si="597"/>
        <v>4.0693807318081809E-3</v>
      </c>
    </row>
    <row r="1755" spans="26:64" x14ac:dyDescent="0.2">
      <c r="Z1755">
        <f t="shared" si="588"/>
        <v>0</v>
      </c>
      <c r="AA1755" s="80">
        <f t="shared" si="589"/>
        <v>3.4471155238050962E-3</v>
      </c>
      <c r="AB1755" s="80">
        <f t="shared" si="600"/>
        <v>-9999</v>
      </c>
      <c r="AC1755" s="80">
        <f t="shared" si="584"/>
        <v>0</v>
      </c>
      <c r="AD1755" s="80">
        <f t="shared" si="598"/>
        <v>-9999</v>
      </c>
      <c r="AE1755" s="80">
        <f t="shared" si="585"/>
        <v>0</v>
      </c>
      <c r="AF1755">
        <f t="shared" si="599"/>
        <v>-9999</v>
      </c>
      <c r="AG1755" s="106"/>
      <c r="AH1755">
        <f t="shared" si="590"/>
        <v>-4.7256811237064993E-4</v>
      </c>
      <c r="AI1755">
        <f t="shared" si="591"/>
        <v>1.2726506571333673</v>
      </c>
      <c r="AJ1755">
        <f t="shared" si="592"/>
        <v>-1.9192477769216735E-2</v>
      </c>
      <c r="AK1755">
        <f t="shared" si="593"/>
        <v>2.0177893546708442E-3</v>
      </c>
      <c r="AL1755">
        <f t="shared" si="594"/>
        <v>7.400504878085557E-3</v>
      </c>
      <c r="AM1755">
        <f t="shared" si="595"/>
        <v>3.7002693269247286E-3</v>
      </c>
      <c r="AN1755" s="80">
        <f t="shared" si="596"/>
        <v>5.5946847242161011E-3</v>
      </c>
      <c r="AO1755" s="80">
        <f t="shared" si="596"/>
        <v>5.5942288779216968E-3</v>
      </c>
      <c r="AP1755" s="80">
        <f t="shared" si="596"/>
        <v>5.5925569914601313E-3</v>
      </c>
      <c r="AQ1755" s="80">
        <f t="shared" si="596"/>
        <v>5.586425090611761E-3</v>
      </c>
      <c r="AR1755" s="80">
        <f t="shared" si="596"/>
        <v>5.5639354025405052E-3</v>
      </c>
      <c r="AS1755" s="80">
        <f t="shared" si="596"/>
        <v>5.4814510416755884E-3</v>
      </c>
      <c r="AT1755" s="80">
        <f t="shared" si="596"/>
        <v>5.1789273836108747E-3</v>
      </c>
      <c r="AU1755" s="80">
        <f t="shared" si="597"/>
        <v>4.0693807318081809E-3</v>
      </c>
      <c r="AV1755" s="80"/>
      <c r="AW1755" s="80"/>
      <c r="AX1755" s="80"/>
      <c r="AY1755" s="80"/>
      <c r="AZ1755" s="80"/>
      <c r="BA1755" s="80"/>
      <c r="BB1755" s="80"/>
      <c r="BC1755" s="80"/>
      <c r="BD1755" s="80"/>
      <c r="BE1755" s="80"/>
      <c r="BF1755" s="80"/>
      <c r="BG1755" s="80"/>
      <c r="BH1755" s="80"/>
      <c r="BI1755" s="80"/>
      <c r="BJ1755" s="80"/>
      <c r="BK1755" s="80"/>
      <c r="BL1755" s="80"/>
    </row>
    <row r="1756" spans="26:64" x14ac:dyDescent="0.2">
      <c r="Z1756">
        <f t="shared" si="588"/>
        <v>0</v>
      </c>
      <c r="AA1756" s="80">
        <f t="shared" si="589"/>
        <v>3.4471155238050962E-3</v>
      </c>
      <c r="AB1756" s="80">
        <f t="shared" si="600"/>
        <v>-9999</v>
      </c>
      <c r="AC1756" s="80">
        <f t="shared" si="584"/>
        <v>0</v>
      </c>
      <c r="AD1756" s="80">
        <f t="shared" si="598"/>
        <v>-9999</v>
      </c>
      <c r="AE1756" s="80">
        <f t="shared" si="585"/>
        <v>0</v>
      </c>
      <c r="AF1756">
        <f t="shared" si="599"/>
        <v>-9999</v>
      </c>
      <c r="AG1756" s="106"/>
      <c r="AH1756">
        <f t="shared" si="590"/>
        <v>-4.7256811237064993E-4</v>
      </c>
      <c r="AI1756">
        <f t="shared" si="591"/>
        <v>1.2726506571333673</v>
      </c>
      <c r="AJ1756">
        <f t="shared" si="592"/>
        <v>-1.9192477769216735E-2</v>
      </c>
      <c r="AK1756">
        <f t="shared" si="593"/>
        <v>2.0177893546708442E-3</v>
      </c>
      <c r="AL1756">
        <f t="shared" si="594"/>
        <v>7.400504878085557E-3</v>
      </c>
      <c r="AM1756">
        <f t="shared" si="595"/>
        <v>3.7002693269247286E-3</v>
      </c>
      <c r="AN1756" s="80">
        <f t="shared" si="596"/>
        <v>5.5946847242161011E-3</v>
      </c>
      <c r="AO1756" s="80">
        <f t="shared" si="596"/>
        <v>5.5942288779216968E-3</v>
      </c>
      <c r="AP1756" s="80">
        <f t="shared" si="596"/>
        <v>5.5925569914601313E-3</v>
      </c>
      <c r="AQ1756" s="80">
        <f t="shared" si="596"/>
        <v>5.586425090611761E-3</v>
      </c>
      <c r="AR1756" s="80">
        <f t="shared" si="596"/>
        <v>5.5639354025405052E-3</v>
      </c>
      <c r="AS1756" s="80">
        <f t="shared" si="596"/>
        <v>5.4814510416755884E-3</v>
      </c>
      <c r="AT1756" s="80">
        <f t="shared" si="596"/>
        <v>5.1789273836108747E-3</v>
      </c>
      <c r="AU1756" s="80">
        <f t="shared" si="597"/>
        <v>4.0693807318081809E-3</v>
      </c>
      <c r="AV1756" s="80"/>
      <c r="AW1756" s="80"/>
      <c r="AX1756" s="80"/>
      <c r="AY1756" s="80"/>
      <c r="AZ1756" s="80"/>
      <c r="BA1756" s="80"/>
      <c r="BB1756" s="80"/>
      <c r="BC1756" s="80"/>
      <c r="BD1756" s="80"/>
      <c r="BE1756" s="80"/>
      <c r="BF1756" s="80"/>
      <c r="BG1756" s="80"/>
      <c r="BH1756" s="80"/>
      <c r="BI1756" s="80"/>
      <c r="BJ1756" s="80"/>
      <c r="BK1756" s="80"/>
      <c r="BL1756" s="80"/>
    </row>
    <row r="1757" spans="26:64" x14ac:dyDescent="0.2">
      <c r="Z1757">
        <f t="shared" si="588"/>
        <v>0</v>
      </c>
      <c r="AA1757" s="80">
        <f t="shared" si="589"/>
        <v>3.4471155238050962E-3</v>
      </c>
      <c r="AB1757" s="80">
        <f t="shared" si="600"/>
        <v>-9999</v>
      </c>
      <c r="AC1757" s="80">
        <f t="shared" si="584"/>
        <v>0</v>
      </c>
      <c r="AD1757" s="80">
        <f t="shared" si="598"/>
        <v>-9999</v>
      </c>
      <c r="AE1757" s="80">
        <f t="shared" si="585"/>
        <v>0</v>
      </c>
      <c r="AF1757">
        <f t="shared" si="599"/>
        <v>-9999</v>
      </c>
      <c r="AG1757" s="106"/>
      <c r="AH1757">
        <f t="shared" si="590"/>
        <v>-4.7256811237064993E-4</v>
      </c>
      <c r="AI1757">
        <f t="shared" si="591"/>
        <v>1.2726506571333673</v>
      </c>
      <c r="AJ1757">
        <f t="shared" si="592"/>
        <v>-1.9192477769216735E-2</v>
      </c>
      <c r="AK1757">
        <f t="shared" si="593"/>
        <v>2.0177893546708442E-3</v>
      </c>
      <c r="AL1757">
        <f t="shared" si="594"/>
        <v>7.400504878085557E-3</v>
      </c>
      <c r="AM1757">
        <f t="shared" si="595"/>
        <v>3.7002693269247286E-3</v>
      </c>
      <c r="AN1757" s="80">
        <f t="shared" si="596"/>
        <v>5.5946847242161011E-3</v>
      </c>
      <c r="AO1757" s="80">
        <f t="shared" si="596"/>
        <v>5.5942288779216968E-3</v>
      </c>
      <c r="AP1757" s="80">
        <f t="shared" si="596"/>
        <v>5.5925569914601313E-3</v>
      </c>
      <c r="AQ1757" s="80">
        <f t="shared" si="596"/>
        <v>5.586425090611761E-3</v>
      </c>
      <c r="AR1757" s="80">
        <f t="shared" si="596"/>
        <v>5.5639354025405052E-3</v>
      </c>
      <c r="AS1757" s="80">
        <f t="shared" si="596"/>
        <v>5.4814510416755884E-3</v>
      </c>
      <c r="AT1757" s="80">
        <f t="shared" si="596"/>
        <v>5.1789273836108747E-3</v>
      </c>
      <c r="AU1757" s="80">
        <f t="shared" si="597"/>
        <v>4.0693807318081809E-3</v>
      </c>
      <c r="AV1757" s="80"/>
    </row>
    <row r="1758" spans="26:64" x14ac:dyDescent="0.2">
      <c r="Z1758">
        <f t="shared" si="588"/>
        <v>0</v>
      </c>
      <c r="AA1758" s="80">
        <f t="shared" si="589"/>
        <v>3.4471155238050962E-3</v>
      </c>
      <c r="AB1758" s="80">
        <f t="shared" si="600"/>
        <v>-9999</v>
      </c>
      <c r="AC1758" s="80">
        <f t="shared" si="584"/>
        <v>0</v>
      </c>
      <c r="AD1758" s="80">
        <f t="shared" si="598"/>
        <v>-9999</v>
      </c>
      <c r="AE1758" s="80">
        <f t="shared" si="585"/>
        <v>0</v>
      </c>
      <c r="AF1758">
        <f t="shared" si="599"/>
        <v>-9999</v>
      </c>
      <c r="AG1758" s="106"/>
      <c r="AH1758">
        <f t="shared" si="590"/>
        <v>-4.7256811237064993E-4</v>
      </c>
      <c r="AI1758">
        <f t="shared" si="591"/>
        <v>1.2726506571333673</v>
      </c>
      <c r="AJ1758">
        <f t="shared" si="592"/>
        <v>-1.9192477769216735E-2</v>
      </c>
      <c r="AK1758">
        <f t="shared" si="593"/>
        <v>2.0177893546708442E-3</v>
      </c>
      <c r="AL1758">
        <f t="shared" si="594"/>
        <v>7.400504878085557E-3</v>
      </c>
      <c r="AM1758">
        <f t="shared" si="595"/>
        <v>3.7002693269247286E-3</v>
      </c>
      <c r="AN1758" s="80">
        <f t="shared" si="596"/>
        <v>5.5946847242161011E-3</v>
      </c>
      <c r="AO1758" s="80">
        <f t="shared" si="596"/>
        <v>5.5942288779216968E-3</v>
      </c>
      <c r="AP1758" s="80">
        <f t="shared" si="596"/>
        <v>5.5925569914601313E-3</v>
      </c>
      <c r="AQ1758" s="80">
        <f t="shared" si="596"/>
        <v>5.586425090611761E-3</v>
      </c>
      <c r="AR1758" s="80">
        <f t="shared" si="596"/>
        <v>5.5639354025405052E-3</v>
      </c>
      <c r="AS1758" s="80">
        <f t="shared" si="596"/>
        <v>5.4814510416755884E-3</v>
      </c>
      <c r="AT1758" s="80">
        <f t="shared" si="596"/>
        <v>5.1789273836108747E-3</v>
      </c>
      <c r="AU1758" s="80">
        <f t="shared" si="597"/>
        <v>4.0693807318081809E-3</v>
      </c>
      <c r="AV1758" s="80"/>
    </row>
    <row r="1759" spans="26:64" x14ac:dyDescent="0.2">
      <c r="Z1759">
        <f t="shared" si="588"/>
        <v>0</v>
      </c>
      <c r="AA1759" s="80">
        <f t="shared" si="589"/>
        <v>3.4471155238050962E-3</v>
      </c>
      <c r="AB1759" s="80">
        <f t="shared" si="600"/>
        <v>-9999</v>
      </c>
      <c r="AC1759" s="80">
        <f t="shared" si="584"/>
        <v>0</v>
      </c>
      <c r="AD1759" s="80">
        <f t="shared" si="598"/>
        <v>-9999</v>
      </c>
      <c r="AE1759" s="80">
        <f t="shared" si="585"/>
        <v>0</v>
      </c>
      <c r="AF1759">
        <f t="shared" si="599"/>
        <v>-9999</v>
      </c>
      <c r="AG1759" s="106"/>
      <c r="AH1759">
        <f t="shared" si="590"/>
        <v>-4.7256811237064993E-4</v>
      </c>
      <c r="AI1759">
        <f t="shared" si="591"/>
        <v>1.2726506571333673</v>
      </c>
      <c r="AJ1759">
        <f t="shared" si="592"/>
        <v>-1.9192477769216735E-2</v>
      </c>
      <c r="AK1759">
        <f t="shared" si="593"/>
        <v>2.0177893546708442E-3</v>
      </c>
      <c r="AL1759">
        <f t="shared" si="594"/>
        <v>7.400504878085557E-3</v>
      </c>
      <c r="AM1759">
        <f t="shared" si="595"/>
        <v>3.7002693269247286E-3</v>
      </c>
      <c r="AN1759" s="80">
        <f t="shared" si="596"/>
        <v>5.5946847242161011E-3</v>
      </c>
      <c r="AO1759" s="80">
        <f t="shared" si="596"/>
        <v>5.5942288779216968E-3</v>
      </c>
      <c r="AP1759" s="80">
        <f t="shared" si="596"/>
        <v>5.5925569914601313E-3</v>
      </c>
      <c r="AQ1759" s="80">
        <f t="shared" si="596"/>
        <v>5.586425090611761E-3</v>
      </c>
      <c r="AR1759" s="80">
        <f t="shared" si="596"/>
        <v>5.5639354025405052E-3</v>
      </c>
      <c r="AS1759" s="80">
        <f t="shared" si="596"/>
        <v>5.4814510416755884E-3</v>
      </c>
      <c r="AT1759" s="80">
        <f t="shared" si="596"/>
        <v>5.1789273836108747E-3</v>
      </c>
      <c r="AU1759" s="80">
        <f t="shared" si="597"/>
        <v>4.0693807318081809E-3</v>
      </c>
    </row>
    <row r="1760" spans="26:64" x14ac:dyDescent="0.2">
      <c r="Z1760">
        <f t="shared" si="588"/>
        <v>0</v>
      </c>
      <c r="AA1760" s="80">
        <f t="shared" si="589"/>
        <v>3.4471155238050962E-3</v>
      </c>
      <c r="AB1760" s="80">
        <f t="shared" si="600"/>
        <v>-9999</v>
      </c>
      <c r="AC1760" s="80">
        <f t="shared" si="584"/>
        <v>0</v>
      </c>
      <c r="AD1760" s="80">
        <f t="shared" si="598"/>
        <v>-9999</v>
      </c>
      <c r="AE1760" s="80">
        <f t="shared" si="585"/>
        <v>0</v>
      </c>
      <c r="AF1760">
        <f t="shared" si="599"/>
        <v>-9999</v>
      </c>
      <c r="AG1760" s="106"/>
      <c r="AH1760">
        <f t="shared" si="590"/>
        <v>-4.7256811237064993E-4</v>
      </c>
      <c r="AI1760">
        <f t="shared" si="591"/>
        <v>1.2726506571333673</v>
      </c>
      <c r="AJ1760">
        <f t="shared" si="592"/>
        <v>-1.9192477769216735E-2</v>
      </c>
      <c r="AK1760">
        <f t="shared" si="593"/>
        <v>2.0177893546708442E-3</v>
      </c>
      <c r="AL1760">
        <f t="shared" si="594"/>
        <v>7.400504878085557E-3</v>
      </c>
      <c r="AM1760">
        <f t="shared" si="595"/>
        <v>3.7002693269247286E-3</v>
      </c>
      <c r="AN1760" s="80">
        <f t="shared" si="596"/>
        <v>5.5946847242161011E-3</v>
      </c>
      <c r="AO1760" s="80">
        <f t="shared" si="596"/>
        <v>5.5942288779216968E-3</v>
      </c>
      <c r="AP1760" s="80">
        <f t="shared" si="596"/>
        <v>5.5925569914601313E-3</v>
      </c>
      <c r="AQ1760" s="80">
        <f t="shared" si="596"/>
        <v>5.586425090611761E-3</v>
      </c>
      <c r="AR1760" s="80">
        <f t="shared" si="596"/>
        <v>5.5639354025405052E-3</v>
      </c>
      <c r="AS1760" s="80">
        <f t="shared" si="596"/>
        <v>5.4814510416755884E-3</v>
      </c>
      <c r="AT1760" s="80">
        <f t="shared" si="596"/>
        <v>5.1789273836108747E-3</v>
      </c>
      <c r="AU1760" s="80">
        <f t="shared" si="597"/>
        <v>4.0693807318081809E-3</v>
      </c>
    </row>
    <row r="1761" spans="26:64" x14ac:dyDescent="0.2">
      <c r="Z1761">
        <f t="shared" si="588"/>
        <v>0</v>
      </c>
      <c r="AA1761" s="80">
        <f t="shared" si="589"/>
        <v>3.4471155238050962E-3</v>
      </c>
      <c r="AB1761" s="80">
        <f t="shared" si="600"/>
        <v>-9999</v>
      </c>
      <c r="AC1761" s="80">
        <f t="shared" si="584"/>
        <v>0</v>
      </c>
      <c r="AD1761" s="80">
        <f t="shared" si="598"/>
        <v>-9999</v>
      </c>
      <c r="AE1761" s="80">
        <f t="shared" si="585"/>
        <v>0</v>
      </c>
      <c r="AF1761">
        <f t="shared" si="599"/>
        <v>-9999</v>
      </c>
      <c r="AG1761" s="106"/>
      <c r="AH1761">
        <f t="shared" si="590"/>
        <v>-4.7256811237064993E-4</v>
      </c>
      <c r="AI1761">
        <f t="shared" si="591"/>
        <v>1.2726506571333673</v>
      </c>
      <c r="AJ1761">
        <f t="shared" si="592"/>
        <v>-1.9192477769216735E-2</v>
      </c>
      <c r="AK1761">
        <f t="shared" si="593"/>
        <v>2.0177893546708442E-3</v>
      </c>
      <c r="AL1761">
        <f t="shared" si="594"/>
        <v>7.400504878085557E-3</v>
      </c>
      <c r="AM1761">
        <f t="shared" si="595"/>
        <v>3.7002693269247286E-3</v>
      </c>
      <c r="AN1761" s="80">
        <f t="shared" ref="AN1761:AT1776" si="601">$AU1761+$AB$7*SIN(AO1761)</f>
        <v>5.5946847242161011E-3</v>
      </c>
      <c r="AO1761" s="80">
        <f t="shared" si="601"/>
        <v>5.5942288779216968E-3</v>
      </c>
      <c r="AP1761" s="80">
        <f t="shared" si="601"/>
        <v>5.5925569914601313E-3</v>
      </c>
      <c r="AQ1761" s="80">
        <f t="shared" si="601"/>
        <v>5.586425090611761E-3</v>
      </c>
      <c r="AR1761" s="80">
        <f t="shared" si="601"/>
        <v>5.5639354025405052E-3</v>
      </c>
      <c r="AS1761" s="80">
        <f t="shared" si="601"/>
        <v>5.4814510416755884E-3</v>
      </c>
      <c r="AT1761" s="80">
        <f t="shared" si="601"/>
        <v>5.1789273836108747E-3</v>
      </c>
      <c r="AU1761" s="80">
        <f t="shared" si="597"/>
        <v>4.0693807318081809E-3</v>
      </c>
      <c r="AV1761" s="80"/>
      <c r="AW1761" s="80"/>
      <c r="AX1761" s="80"/>
      <c r="AY1761" s="80"/>
      <c r="AZ1761" s="80"/>
      <c r="BA1761" s="80"/>
      <c r="BB1761" s="80"/>
      <c r="BC1761" s="80"/>
      <c r="BD1761" s="80"/>
      <c r="BE1761" s="80"/>
      <c r="BF1761" s="80"/>
      <c r="BG1761" s="80"/>
      <c r="BH1761" s="80"/>
      <c r="BI1761" s="80"/>
      <c r="BJ1761" s="80"/>
      <c r="BK1761" s="80"/>
      <c r="BL1761" s="80"/>
    </row>
    <row r="1762" spans="26:64" x14ac:dyDescent="0.2">
      <c r="Z1762">
        <f t="shared" si="588"/>
        <v>0</v>
      </c>
      <c r="AA1762" s="80">
        <f t="shared" si="589"/>
        <v>3.4471155238050962E-3</v>
      </c>
      <c r="AB1762" s="80">
        <f t="shared" si="600"/>
        <v>-9999</v>
      </c>
      <c r="AC1762" s="80">
        <f t="shared" si="584"/>
        <v>0</v>
      </c>
      <c r="AD1762" s="80">
        <f t="shared" si="598"/>
        <v>-9999</v>
      </c>
      <c r="AE1762" s="80">
        <f t="shared" si="585"/>
        <v>0</v>
      </c>
      <c r="AF1762">
        <f t="shared" si="599"/>
        <v>-9999</v>
      </c>
      <c r="AG1762" s="106"/>
      <c r="AH1762">
        <f t="shared" si="590"/>
        <v>-4.7256811237064993E-4</v>
      </c>
      <c r="AI1762">
        <f t="shared" si="591"/>
        <v>1.2726506571333673</v>
      </c>
      <c r="AJ1762">
        <f t="shared" si="592"/>
        <v>-1.9192477769216735E-2</v>
      </c>
      <c r="AK1762">
        <f t="shared" si="593"/>
        <v>2.0177893546708442E-3</v>
      </c>
      <c r="AL1762">
        <f t="shared" si="594"/>
        <v>7.400504878085557E-3</v>
      </c>
      <c r="AM1762">
        <f t="shared" si="595"/>
        <v>3.7002693269247286E-3</v>
      </c>
      <c r="AN1762" s="80">
        <f t="shared" si="601"/>
        <v>5.5946847242161011E-3</v>
      </c>
      <c r="AO1762" s="80">
        <f t="shared" si="601"/>
        <v>5.5942288779216968E-3</v>
      </c>
      <c r="AP1762" s="80">
        <f t="shared" si="601"/>
        <v>5.5925569914601313E-3</v>
      </c>
      <c r="AQ1762" s="80">
        <f t="shared" si="601"/>
        <v>5.586425090611761E-3</v>
      </c>
      <c r="AR1762" s="80">
        <f t="shared" si="601"/>
        <v>5.5639354025405052E-3</v>
      </c>
      <c r="AS1762" s="80">
        <f t="shared" si="601"/>
        <v>5.4814510416755884E-3</v>
      </c>
      <c r="AT1762" s="80">
        <f t="shared" si="601"/>
        <v>5.1789273836108747E-3</v>
      </c>
      <c r="AU1762" s="80">
        <f t="shared" si="597"/>
        <v>4.0693807318081809E-3</v>
      </c>
      <c r="AV1762" s="80"/>
      <c r="AX1762" s="80"/>
      <c r="AY1762" s="80"/>
      <c r="AZ1762" s="80"/>
      <c r="BA1762" s="80"/>
      <c r="BB1762" s="80"/>
      <c r="BC1762" s="80"/>
      <c r="BD1762" s="80"/>
      <c r="BE1762" s="80"/>
      <c r="BF1762" s="80"/>
      <c r="BG1762" s="80"/>
      <c r="BH1762" s="80"/>
      <c r="BI1762" s="80"/>
      <c r="BJ1762" s="80"/>
      <c r="BK1762" s="80"/>
      <c r="BL1762" s="80"/>
    </row>
    <row r="1763" spans="26:64" x14ac:dyDescent="0.2">
      <c r="Z1763">
        <f t="shared" si="588"/>
        <v>0</v>
      </c>
      <c r="AA1763" s="80">
        <f t="shared" si="589"/>
        <v>3.4471155238050962E-3</v>
      </c>
      <c r="AB1763" s="80">
        <f t="shared" si="600"/>
        <v>-9999</v>
      </c>
      <c r="AC1763" s="80">
        <f t="shared" ref="AC1763:AC1826" si="602">+G1763-P1763</f>
        <v>0</v>
      </c>
      <c r="AD1763" s="80">
        <f t="shared" si="598"/>
        <v>-9999</v>
      </c>
      <c r="AE1763" s="80">
        <f t="shared" ref="AE1763:AE1826" si="603">+(G1763-AA1763)^2*S1763</f>
        <v>0</v>
      </c>
      <c r="AF1763">
        <f t="shared" si="599"/>
        <v>-9999</v>
      </c>
      <c r="AG1763" s="106"/>
      <c r="AH1763">
        <f t="shared" si="590"/>
        <v>-4.7256811237064993E-4</v>
      </c>
      <c r="AI1763">
        <f t="shared" si="591"/>
        <v>1.2726506571333673</v>
      </c>
      <c r="AJ1763">
        <f t="shared" si="592"/>
        <v>-1.9192477769216735E-2</v>
      </c>
      <c r="AK1763">
        <f t="shared" si="593"/>
        <v>2.0177893546708442E-3</v>
      </c>
      <c r="AL1763">
        <f t="shared" si="594"/>
        <v>7.400504878085557E-3</v>
      </c>
      <c r="AM1763">
        <f t="shared" si="595"/>
        <v>3.7002693269247286E-3</v>
      </c>
      <c r="AN1763" s="80">
        <f t="shared" si="601"/>
        <v>5.5946847242161011E-3</v>
      </c>
      <c r="AO1763" s="80">
        <f t="shared" si="601"/>
        <v>5.5942288779216968E-3</v>
      </c>
      <c r="AP1763" s="80">
        <f t="shared" si="601"/>
        <v>5.5925569914601313E-3</v>
      </c>
      <c r="AQ1763" s="80">
        <f t="shared" si="601"/>
        <v>5.586425090611761E-3</v>
      </c>
      <c r="AR1763" s="80">
        <f t="shared" si="601"/>
        <v>5.5639354025405052E-3</v>
      </c>
      <c r="AS1763" s="80">
        <f t="shared" si="601"/>
        <v>5.4814510416755884E-3</v>
      </c>
      <c r="AT1763" s="80">
        <f t="shared" si="601"/>
        <v>5.1789273836108747E-3</v>
      </c>
      <c r="AU1763" s="80">
        <f t="shared" si="597"/>
        <v>4.0693807318081809E-3</v>
      </c>
    </row>
    <row r="1764" spans="26:64" x14ac:dyDescent="0.2">
      <c r="Z1764">
        <f t="shared" si="588"/>
        <v>0</v>
      </c>
      <c r="AA1764" s="80">
        <f t="shared" si="589"/>
        <v>3.4471155238050962E-3</v>
      </c>
      <c r="AB1764" s="80">
        <f t="shared" si="600"/>
        <v>-9999</v>
      </c>
      <c r="AC1764" s="80">
        <f t="shared" si="602"/>
        <v>0</v>
      </c>
      <c r="AD1764" s="80">
        <f t="shared" si="598"/>
        <v>-9999</v>
      </c>
      <c r="AE1764" s="80">
        <f t="shared" si="603"/>
        <v>0</v>
      </c>
      <c r="AF1764">
        <f t="shared" si="599"/>
        <v>-9999</v>
      </c>
      <c r="AG1764" s="106"/>
      <c r="AH1764">
        <f t="shared" si="590"/>
        <v>-4.7256811237064993E-4</v>
      </c>
      <c r="AI1764">
        <f t="shared" si="591"/>
        <v>1.2726506571333673</v>
      </c>
      <c r="AJ1764">
        <f t="shared" si="592"/>
        <v>-1.9192477769216735E-2</v>
      </c>
      <c r="AK1764">
        <f t="shared" si="593"/>
        <v>2.0177893546708442E-3</v>
      </c>
      <c r="AL1764">
        <f t="shared" si="594"/>
        <v>7.400504878085557E-3</v>
      </c>
      <c r="AM1764">
        <f t="shared" si="595"/>
        <v>3.7002693269247286E-3</v>
      </c>
      <c r="AN1764" s="80">
        <f t="shared" si="601"/>
        <v>5.5946847242161011E-3</v>
      </c>
      <c r="AO1764" s="80">
        <f t="shared" si="601"/>
        <v>5.5942288779216968E-3</v>
      </c>
      <c r="AP1764" s="80">
        <f t="shared" si="601"/>
        <v>5.5925569914601313E-3</v>
      </c>
      <c r="AQ1764" s="80">
        <f t="shared" si="601"/>
        <v>5.586425090611761E-3</v>
      </c>
      <c r="AR1764" s="80">
        <f t="shared" si="601"/>
        <v>5.5639354025405052E-3</v>
      </c>
      <c r="AS1764" s="80">
        <f t="shared" si="601"/>
        <v>5.4814510416755884E-3</v>
      </c>
      <c r="AT1764" s="80">
        <f t="shared" si="601"/>
        <v>5.1789273836108747E-3</v>
      </c>
      <c r="AU1764" s="80">
        <f t="shared" si="597"/>
        <v>4.0693807318081809E-3</v>
      </c>
      <c r="AV1764" s="80"/>
    </row>
    <row r="1765" spans="26:64" x14ac:dyDescent="0.2">
      <c r="Z1765">
        <f t="shared" si="588"/>
        <v>0</v>
      </c>
      <c r="AA1765" s="80">
        <f t="shared" si="589"/>
        <v>3.4471155238050962E-3</v>
      </c>
      <c r="AB1765" s="80">
        <f t="shared" si="600"/>
        <v>-9999</v>
      </c>
      <c r="AC1765" s="80">
        <f t="shared" si="602"/>
        <v>0</v>
      </c>
      <c r="AD1765" s="80">
        <f t="shared" si="598"/>
        <v>-9999</v>
      </c>
      <c r="AE1765" s="80">
        <f t="shared" si="603"/>
        <v>0</v>
      </c>
      <c r="AF1765">
        <f t="shared" si="599"/>
        <v>-9999</v>
      </c>
      <c r="AG1765" s="106"/>
      <c r="AH1765">
        <f t="shared" si="590"/>
        <v>-4.7256811237064993E-4</v>
      </c>
      <c r="AI1765">
        <f t="shared" si="591"/>
        <v>1.2726506571333673</v>
      </c>
      <c r="AJ1765">
        <f t="shared" si="592"/>
        <v>-1.9192477769216735E-2</v>
      </c>
      <c r="AK1765">
        <f t="shared" si="593"/>
        <v>2.0177893546708442E-3</v>
      </c>
      <c r="AL1765">
        <f t="shared" si="594"/>
        <v>7.400504878085557E-3</v>
      </c>
      <c r="AM1765">
        <f t="shared" si="595"/>
        <v>3.7002693269247286E-3</v>
      </c>
      <c r="AN1765" s="80">
        <f t="shared" si="601"/>
        <v>5.5946847242161011E-3</v>
      </c>
      <c r="AO1765" s="80">
        <f t="shared" si="601"/>
        <v>5.5942288779216968E-3</v>
      </c>
      <c r="AP1765" s="80">
        <f t="shared" si="601"/>
        <v>5.5925569914601313E-3</v>
      </c>
      <c r="AQ1765" s="80">
        <f t="shared" si="601"/>
        <v>5.586425090611761E-3</v>
      </c>
      <c r="AR1765" s="80">
        <f t="shared" si="601"/>
        <v>5.5639354025405052E-3</v>
      </c>
      <c r="AS1765" s="80">
        <f t="shared" si="601"/>
        <v>5.4814510416755884E-3</v>
      </c>
      <c r="AT1765" s="80">
        <f t="shared" si="601"/>
        <v>5.1789273836108747E-3</v>
      </c>
      <c r="AU1765" s="80">
        <f t="shared" si="597"/>
        <v>4.0693807318081809E-3</v>
      </c>
    </row>
    <row r="1766" spans="26:64" x14ac:dyDescent="0.2">
      <c r="Z1766">
        <f t="shared" si="588"/>
        <v>0</v>
      </c>
      <c r="AA1766" s="80">
        <f t="shared" si="589"/>
        <v>3.4471155238050962E-3</v>
      </c>
      <c r="AB1766" s="80">
        <f t="shared" si="600"/>
        <v>-9999</v>
      </c>
      <c r="AC1766" s="80">
        <f t="shared" si="602"/>
        <v>0</v>
      </c>
      <c r="AD1766" s="80">
        <f t="shared" si="598"/>
        <v>-9999</v>
      </c>
      <c r="AE1766" s="80">
        <f t="shared" si="603"/>
        <v>0</v>
      </c>
      <c r="AF1766">
        <f t="shared" si="599"/>
        <v>-9999</v>
      </c>
      <c r="AG1766" s="106"/>
      <c r="AH1766">
        <f t="shared" si="590"/>
        <v>-4.7256811237064993E-4</v>
      </c>
      <c r="AI1766">
        <f t="shared" si="591"/>
        <v>1.2726506571333673</v>
      </c>
      <c r="AJ1766">
        <f t="shared" si="592"/>
        <v>-1.9192477769216735E-2</v>
      </c>
      <c r="AK1766">
        <f t="shared" si="593"/>
        <v>2.0177893546708442E-3</v>
      </c>
      <c r="AL1766">
        <f t="shared" si="594"/>
        <v>7.400504878085557E-3</v>
      </c>
      <c r="AM1766">
        <f t="shared" si="595"/>
        <v>3.7002693269247286E-3</v>
      </c>
      <c r="AN1766" s="80">
        <f t="shared" si="601"/>
        <v>5.5946847242161011E-3</v>
      </c>
      <c r="AO1766" s="80">
        <f t="shared" si="601"/>
        <v>5.5942288779216968E-3</v>
      </c>
      <c r="AP1766" s="80">
        <f t="shared" si="601"/>
        <v>5.5925569914601313E-3</v>
      </c>
      <c r="AQ1766" s="80">
        <f t="shared" si="601"/>
        <v>5.586425090611761E-3</v>
      </c>
      <c r="AR1766" s="80">
        <f t="shared" si="601"/>
        <v>5.5639354025405052E-3</v>
      </c>
      <c r="AS1766" s="80">
        <f t="shared" si="601"/>
        <v>5.4814510416755884E-3</v>
      </c>
      <c r="AT1766" s="80">
        <f t="shared" si="601"/>
        <v>5.1789273836108747E-3</v>
      </c>
      <c r="AU1766" s="80">
        <f t="shared" si="597"/>
        <v>4.0693807318081809E-3</v>
      </c>
      <c r="AV1766" s="80"/>
    </row>
    <row r="1767" spans="26:64" x14ac:dyDescent="0.2">
      <c r="Z1767">
        <f t="shared" si="588"/>
        <v>0</v>
      </c>
      <c r="AA1767" s="80">
        <f t="shared" si="589"/>
        <v>3.4471155238050962E-3</v>
      </c>
      <c r="AB1767" s="80">
        <f t="shared" si="600"/>
        <v>-9999</v>
      </c>
      <c r="AC1767" s="80">
        <f t="shared" si="602"/>
        <v>0</v>
      </c>
      <c r="AD1767" s="80">
        <f t="shared" si="598"/>
        <v>-9999</v>
      </c>
      <c r="AE1767" s="80">
        <f t="shared" si="603"/>
        <v>0</v>
      </c>
      <c r="AF1767">
        <f t="shared" si="599"/>
        <v>-9999</v>
      </c>
      <c r="AG1767" s="106"/>
      <c r="AH1767">
        <f t="shared" si="590"/>
        <v>-4.7256811237064993E-4</v>
      </c>
      <c r="AI1767">
        <f t="shared" si="591"/>
        <v>1.2726506571333673</v>
      </c>
      <c r="AJ1767">
        <f t="shared" si="592"/>
        <v>-1.9192477769216735E-2</v>
      </c>
      <c r="AK1767">
        <f t="shared" si="593"/>
        <v>2.0177893546708442E-3</v>
      </c>
      <c r="AL1767">
        <f t="shared" si="594"/>
        <v>7.400504878085557E-3</v>
      </c>
      <c r="AM1767">
        <f t="shared" si="595"/>
        <v>3.7002693269247286E-3</v>
      </c>
      <c r="AN1767" s="80">
        <f t="shared" si="601"/>
        <v>5.5946847242161011E-3</v>
      </c>
      <c r="AO1767" s="80">
        <f t="shared" si="601"/>
        <v>5.5942288779216968E-3</v>
      </c>
      <c r="AP1767" s="80">
        <f t="shared" si="601"/>
        <v>5.5925569914601313E-3</v>
      </c>
      <c r="AQ1767" s="80">
        <f t="shared" si="601"/>
        <v>5.586425090611761E-3</v>
      </c>
      <c r="AR1767" s="80">
        <f t="shared" si="601"/>
        <v>5.5639354025405052E-3</v>
      </c>
      <c r="AS1767" s="80">
        <f t="shared" si="601"/>
        <v>5.4814510416755884E-3</v>
      </c>
      <c r="AT1767" s="80">
        <f t="shared" si="601"/>
        <v>5.1789273836108747E-3</v>
      </c>
      <c r="AU1767" s="80">
        <f t="shared" si="597"/>
        <v>4.0693807318081809E-3</v>
      </c>
    </row>
    <row r="1768" spans="26:64" x14ac:dyDescent="0.2">
      <c r="Z1768">
        <f t="shared" si="588"/>
        <v>0</v>
      </c>
      <c r="AA1768" s="80">
        <f t="shared" si="589"/>
        <v>3.4471155238050962E-3</v>
      </c>
      <c r="AB1768" s="80">
        <f t="shared" si="600"/>
        <v>-9999</v>
      </c>
      <c r="AC1768" s="80">
        <f t="shared" si="602"/>
        <v>0</v>
      </c>
      <c r="AD1768" s="80">
        <f t="shared" si="598"/>
        <v>-9999</v>
      </c>
      <c r="AE1768" s="80">
        <f t="shared" si="603"/>
        <v>0</v>
      </c>
      <c r="AF1768">
        <f t="shared" si="599"/>
        <v>-9999</v>
      </c>
      <c r="AG1768" s="106"/>
      <c r="AH1768">
        <f t="shared" si="590"/>
        <v>-4.7256811237064993E-4</v>
      </c>
      <c r="AI1768">
        <f t="shared" si="591"/>
        <v>1.2726506571333673</v>
      </c>
      <c r="AJ1768">
        <f t="shared" si="592"/>
        <v>-1.9192477769216735E-2</v>
      </c>
      <c r="AK1768">
        <f t="shared" si="593"/>
        <v>2.0177893546708442E-3</v>
      </c>
      <c r="AL1768">
        <f t="shared" si="594"/>
        <v>7.400504878085557E-3</v>
      </c>
      <c r="AM1768">
        <f t="shared" si="595"/>
        <v>3.7002693269247286E-3</v>
      </c>
      <c r="AN1768" s="80">
        <f t="shared" si="601"/>
        <v>5.5946847242161011E-3</v>
      </c>
      <c r="AO1768" s="80">
        <f t="shared" si="601"/>
        <v>5.5942288779216968E-3</v>
      </c>
      <c r="AP1768" s="80">
        <f t="shared" si="601"/>
        <v>5.5925569914601313E-3</v>
      </c>
      <c r="AQ1768" s="80">
        <f t="shared" si="601"/>
        <v>5.586425090611761E-3</v>
      </c>
      <c r="AR1768" s="80">
        <f t="shared" si="601"/>
        <v>5.5639354025405052E-3</v>
      </c>
      <c r="AS1768" s="80">
        <f t="shared" si="601"/>
        <v>5.4814510416755884E-3</v>
      </c>
      <c r="AT1768" s="80">
        <f t="shared" si="601"/>
        <v>5.1789273836108747E-3</v>
      </c>
      <c r="AU1768" s="80">
        <f t="shared" si="597"/>
        <v>4.0693807318081809E-3</v>
      </c>
      <c r="AV1768" s="80"/>
    </row>
    <row r="1769" spans="26:64" x14ac:dyDescent="0.2">
      <c r="Z1769">
        <f t="shared" si="588"/>
        <v>0</v>
      </c>
      <c r="AA1769" s="80">
        <f t="shared" si="589"/>
        <v>3.4471155238050962E-3</v>
      </c>
      <c r="AB1769" s="80">
        <f t="shared" si="600"/>
        <v>-9999</v>
      </c>
      <c r="AC1769" s="80">
        <f t="shared" si="602"/>
        <v>0</v>
      </c>
      <c r="AD1769" s="80">
        <f t="shared" si="598"/>
        <v>-9999</v>
      </c>
      <c r="AE1769" s="80">
        <f t="shared" si="603"/>
        <v>0</v>
      </c>
      <c r="AF1769">
        <f t="shared" si="599"/>
        <v>-9999</v>
      </c>
      <c r="AG1769" s="106"/>
      <c r="AH1769">
        <f t="shared" si="590"/>
        <v>-4.7256811237064993E-4</v>
      </c>
      <c r="AI1769">
        <f t="shared" si="591"/>
        <v>1.2726506571333673</v>
      </c>
      <c r="AJ1769">
        <f t="shared" si="592"/>
        <v>-1.9192477769216735E-2</v>
      </c>
      <c r="AK1769">
        <f t="shared" si="593"/>
        <v>2.0177893546708442E-3</v>
      </c>
      <c r="AL1769">
        <f t="shared" si="594"/>
        <v>7.400504878085557E-3</v>
      </c>
      <c r="AM1769">
        <f t="shared" si="595"/>
        <v>3.7002693269247286E-3</v>
      </c>
      <c r="AN1769" s="80">
        <f t="shared" si="601"/>
        <v>5.5946847242161011E-3</v>
      </c>
      <c r="AO1769" s="80">
        <f t="shared" si="601"/>
        <v>5.5942288779216968E-3</v>
      </c>
      <c r="AP1769" s="80">
        <f t="shared" si="601"/>
        <v>5.5925569914601313E-3</v>
      </c>
      <c r="AQ1769" s="80">
        <f t="shared" si="601"/>
        <v>5.586425090611761E-3</v>
      </c>
      <c r="AR1769" s="80">
        <f t="shared" si="601"/>
        <v>5.5639354025405052E-3</v>
      </c>
      <c r="AS1769" s="80">
        <f t="shared" si="601"/>
        <v>5.4814510416755884E-3</v>
      </c>
      <c r="AT1769" s="80">
        <f t="shared" si="601"/>
        <v>5.1789273836108747E-3</v>
      </c>
      <c r="AU1769" s="80">
        <f t="shared" si="597"/>
        <v>4.0693807318081809E-3</v>
      </c>
      <c r="AV1769" s="80"/>
      <c r="AW1769" s="80"/>
      <c r="AX1769" s="80"/>
      <c r="AY1769" s="80"/>
      <c r="AZ1769" s="80"/>
      <c r="BA1769" s="80"/>
      <c r="BB1769" s="80"/>
      <c r="BC1769" s="80"/>
      <c r="BD1769" s="80"/>
      <c r="BE1769" s="80"/>
      <c r="BF1769" s="80"/>
      <c r="BG1769" s="80"/>
      <c r="BH1769" s="80"/>
      <c r="BI1769" s="80"/>
      <c r="BJ1769" s="80"/>
      <c r="BK1769" s="80"/>
      <c r="BL1769" s="80"/>
    </row>
    <row r="1770" spans="26:64" x14ac:dyDescent="0.2">
      <c r="Z1770">
        <f t="shared" si="588"/>
        <v>0</v>
      </c>
      <c r="AA1770" s="80">
        <f t="shared" si="589"/>
        <v>3.4471155238050962E-3</v>
      </c>
      <c r="AB1770" s="80">
        <f t="shared" si="600"/>
        <v>-9999</v>
      </c>
      <c r="AC1770" s="80">
        <f t="shared" si="602"/>
        <v>0</v>
      </c>
      <c r="AD1770" s="80">
        <f t="shared" si="598"/>
        <v>-9999</v>
      </c>
      <c r="AE1770" s="80">
        <f t="shared" si="603"/>
        <v>0</v>
      </c>
      <c r="AF1770">
        <f t="shared" si="599"/>
        <v>-9999</v>
      </c>
      <c r="AG1770" s="106"/>
      <c r="AH1770">
        <f t="shared" si="590"/>
        <v>-4.7256811237064993E-4</v>
      </c>
      <c r="AI1770">
        <f t="shared" si="591"/>
        <v>1.2726506571333673</v>
      </c>
      <c r="AJ1770">
        <f t="shared" si="592"/>
        <v>-1.9192477769216735E-2</v>
      </c>
      <c r="AK1770">
        <f t="shared" si="593"/>
        <v>2.0177893546708442E-3</v>
      </c>
      <c r="AL1770">
        <f t="shared" si="594"/>
        <v>7.400504878085557E-3</v>
      </c>
      <c r="AM1770">
        <f t="shared" si="595"/>
        <v>3.7002693269247286E-3</v>
      </c>
      <c r="AN1770" s="80">
        <f t="shared" si="601"/>
        <v>5.5946847242161011E-3</v>
      </c>
      <c r="AO1770" s="80">
        <f t="shared" si="601"/>
        <v>5.5942288779216968E-3</v>
      </c>
      <c r="AP1770" s="80">
        <f t="shared" si="601"/>
        <v>5.5925569914601313E-3</v>
      </c>
      <c r="AQ1770" s="80">
        <f t="shared" si="601"/>
        <v>5.586425090611761E-3</v>
      </c>
      <c r="AR1770" s="80">
        <f t="shared" si="601"/>
        <v>5.5639354025405052E-3</v>
      </c>
      <c r="AS1770" s="80">
        <f t="shared" si="601"/>
        <v>5.4814510416755884E-3</v>
      </c>
      <c r="AT1770" s="80">
        <f t="shared" si="601"/>
        <v>5.1789273836108747E-3</v>
      </c>
      <c r="AU1770" s="80">
        <f t="shared" si="597"/>
        <v>4.0693807318081809E-3</v>
      </c>
    </row>
    <row r="1771" spans="26:64" x14ac:dyDescent="0.2">
      <c r="Z1771">
        <f t="shared" si="588"/>
        <v>0</v>
      </c>
      <c r="AA1771" s="80">
        <f t="shared" si="589"/>
        <v>3.4471155238050962E-3</v>
      </c>
      <c r="AB1771" s="80">
        <f t="shared" si="600"/>
        <v>-9999</v>
      </c>
      <c r="AC1771" s="80">
        <f t="shared" si="602"/>
        <v>0</v>
      </c>
      <c r="AD1771" s="80">
        <f t="shared" si="598"/>
        <v>-9999</v>
      </c>
      <c r="AE1771" s="80">
        <f t="shared" si="603"/>
        <v>0</v>
      </c>
      <c r="AF1771">
        <f t="shared" si="599"/>
        <v>-9999</v>
      </c>
      <c r="AG1771" s="106"/>
      <c r="AH1771">
        <f t="shared" si="590"/>
        <v>-4.7256811237064993E-4</v>
      </c>
      <c r="AI1771">
        <f t="shared" si="591"/>
        <v>1.2726506571333673</v>
      </c>
      <c r="AJ1771">
        <f t="shared" si="592"/>
        <v>-1.9192477769216735E-2</v>
      </c>
      <c r="AK1771">
        <f t="shared" si="593"/>
        <v>2.0177893546708442E-3</v>
      </c>
      <c r="AL1771">
        <f t="shared" si="594"/>
        <v>7.400504878085557E-3</v>
      </c>
      <c r="AM1771">
        <f t="shared" si="595"/>
        <v>3.7002693269247286E-3</v>
      </c>
      <c r="AN1771" s="80">
        <f t="shared" si="601"/>
        <v>5.5946847242161011E-3</v>
      </c>
      <c r="AO1771" s="80">
        <f t="shared" si="601"/>
        <v>5.5942288779216968E-3</v>
      </c>
      <c r="AP1771" s="80">
        <f t="shared" si="601"/>
        <v>5.5925569914601313E-3</v>
      </c>
      <c r="AQ1771" s="80">
        <f t="shared" si="601"/>
        <v>5.586425090611761E-3</v>
      </c>
      <c r="AR1771" s="80">
        <f t="shared" si="601"/>
        <v>5.5639354025405052E-3</v>
      </c>
      <c r="AS1771" s="80">
        <f t="shared" si="601"/>
        <v>5.4814510416755884E-3</v>
      </c>
      <c r="AT1771" s="80">
        <f t="shared" si="601"/>
        <v>5.1789273836108747E-3</v>
      </c>
      <c r="AU1771" s="80">
        <f t="shared" si="597"/>
        <v>4.0693807318081809E-3</v>
      </c>
    </row>
    <row r="1772" spans="26:64" x14ac:dyDescent="0.2">
      <c r="Z1772">
        <f t="shared" si="588"/>
        <v>0</v>
      </c>
      <c r="AA1772" s="80">
        <f t="shared" si="589"/>
        <v>3.4471155238050962E-3</v>
      </c>
      <c r="AB1772" s="80">
        <f t="shared" si="600"/>
        <v>-9999</v>
      </c>
      <c r="AC1772" s="80">
        <f t="shared" si="602"/>
        <v>0</v>
      </c>
      <c r="AD1772" s="80">
        <f t="shared" si="598"/>
        <v>-9999</v>
      </c>
      <c r="AE1772" s="80">
        <f t="shared" si="603"/>
        <v>0</v>
      </c>
      <c r="AF1772">
        <f t="shared" si="599"/>
        <v>-9999</v>
      </c>
      <c r="AG1772" s="106"/>
      <c r="AH1772">
        <f t="shared" si="590"/>
        <v>-4.7256811237064993E-4</v>
      </c>
      <c r="AI1772">
        <f t="shared" si="591"/>
        <v>1.2726506571333673</v>
      </c>
      <c r="AJ1772">
        <f t="shared" si="592"/>
        <v>-1.9192477769216735E-2</v>
      </c>
      <c r="AK1772">
        <f t="shared" si="593"/>
        <v>2.0177893546708442E-3</v>
      </c>
      <c r="AL1772">
        <f t="shared" si="594"/>
        <v>7.400504878085557E-3</v>
      </c>
      <c r="AM1772">
        <f t="shared" si="595"/>
        <v>3.7002693269247286E-3</v>
      </c>
      <c r="AN1772" s="80">
        <f t="shared" si="601"/>
        <v>5.5946847242161011E-3</v>
      </c>
      <c r="AO1772" s="80">
        <f t="shared" si="601"/>
        <v>5.5942288779216968E-3</v>
      </c>
      <c r="AP1772" s="80">
        <f t="shared" si="601"/>
        <v>5.5925569914601313E-3</v>
      </c>
      <c r="AQ1772" s="80">
        <f t="shared" si="601"/>
        <v>5.586425090611761E-3</v>
      </c>
      <c r="AR1772" s="80">
        <f t="shared" si="601"/>
        <v>5.5639354025405052E-3</v>
      </c>
      <c r="AS1772" s="80">
        <f t="shared" si="601"/>
        <v>5.4814510416755884E-3</v>
      </c>
      <c r="AT1772" s="80">
        <f t="shared" si="601"/>
        <v>5.1789273836108747E-3</v>
      </c>
      <c r="AU1772" s="80">
        <f t="shared" si="597"/>
        <v>4.0693807318081809E-3</v>
      </c>
    </row>
    <row r="1773" spans="26:64" x14ac:dyDescent="0.2">
      <c r="Z1773">
        <f t="shared" si="588"/>
        <v>0</v>
      </c>
      <c r="AA1773" s="80">
        <f t="shared" si="589"/>
        <v>3.4471155238050962E-3</v>
      </c>
      <c r="AB1773" s="80">
        <f t="shared" si="600"/>
        <v>-9999</v>
      </c>
      <c r="AC1773" s="80">
        <f t="shared" si="602"/>
        <v>0</v>
      </c>
      <c r="AD1773" s="80">
        <f t="shared" si="598"/>
        <v>-9999</v>
      </c>
      <c r="AE1773" s="80">
        <f t="shared" si="603"/>
        <v>0</v>
      </c>
      <c r="AF1773">
        <f t="shared" si="599"/>
        <v>-9999</v>
      </c>
      <c r="AG1773" s="106"/>
      <c r="AH1773">
        <f t="shared" si="590"/>
        <v>-4.7256811237064993E-4</v>
      </c>
      <c r="AI1773">
        <f t="shared" si="591"/>
        <v>1.2726506571333673</v>
      </c>
      <c r="AJ1773">
        <f t="shared" si="592"/>
        <v>-1.9192477769216735E-2</v>
      </c>
      <c r="AK1773">
        <f t="shared" si="593"/>
        <v>2.0177893546708442E-3</v>
      </c>
      <c r="AL1773">
        <f t="shared" si="594"/>
        <v>7.400504878085557E-3</v>
      </c>
      <c r="AM1773">
        <f t="shared" si="595"/>
        <v>3.7002693269247286E-3</v>
      </c>
      <c r="AN1773" s="80">
        <f t="shared" si="601"/>
        <v>5.5946847242161011E-3</v>
      </c>
      <c r="AO1773" s="80">
        <f t="shared" si="601"/>
        <v>5.5942288779216968E-3</v>
      </c>
      <c r="AP1773" s="80">
        <f t="shared" si="601"/>
        <v>5.5925569914601313E-3</v>
      </c>
      <c r="AQ1773" s="80">
        <f t="shared" si="601"/>
        <v>5.586425090611761E-3</v>
      </c>
      <c r="AR1773" s="80">
        <f t="shared" si="601"/>
        <v>5.5639354025405052E-3</v>
      </c>
      <c r="AS1773" s="80">
        <f t="shared" si="601"/>
        <v>5.4814510416755884E-3</v>
      </c>
      <c r="AT1773" s="80">
        <f t="shared" si="601"/>
        <v>5.1789273836108747E-3</v>
      </c>
      <c r="AU1773" s="80">
        <f t="shared" si="597"/>
        <v>4.0693807318081809E-3</v>
      </c>
    </row>
    <row r="1774" spans="26:64" x14ac:dyDescent="0.2">
      <c r="Z1774">
        <f t="shared" si="588"/>
        <v>0</v>
      </c>
      <c r="AA1774" s="80">
        <f t="shared" si="589"/>
        <v>3.4471155238050962E-3</v>
      </c>
      <c r="AB1774" s="80">
        <f t="shared" si="600"/>
        <v>-9999</v>
      </c>
      <c r="AC1774" s="80">
        <f t="shared" si="602"/>
        <v>0</v>
      </c>
      <c r="AD1774" s="80">
        <f t="shared" si="598"/>
        <v>-9999</v>
      </c>
      <c r="AE1774" s="80">
        <f t="shared" si="603"/>
        <v>0</v>
      </c>
      <c r="AF1774">
        <f t="shared" si="599"/>
        <v>-9999</v>
      </c>
      <c r="AG1774" s="106"/>
      <c r="AH1774">
        <f t="shared" si="590"/>
        <v>-4.7256811237064993E-4</v>
      </c>
      <c r="AI1774">
        <f t="shared" si="591"/>
        <v>1.2726506571333673</v>
      </c>
      <c r="AJ1774">
        <f t="shared" si="592"/>
        <v>-1.9192477769216735E-2</v>
      </c>
      <c r="AK1774">
        <f t="shared" si="593"/>
        <v>2.0177893546708442E-3</v>
      </c>
      <c r="AL1774">
        <f t="shared" si="594"/>
        <v>7.400504878085557E-3</v>
      </c>
      <c r="AM1774">
        <f t="shared" si="595"/>
        <v>3.7002693269247286E-3</v>
      </c>
      <c r="AN1774" s="80">
        <f t="shared" si="601"/>
        <v>5.5946847242161011E-3</v>
      </c>
      <c r="AO1774" s="80">
        <f t="shared" si="601"/>
        <v>5.5942288779216968E-3</v>
      </c>
      <c r="AP1774" s="80">
        <f t="shared" si="601"/>
        <v>5.5925569914601313E-3</v>
      </c>
      <c r="AQ1774" s="80">
        <f t="shared" si="601"/>
        <v>5.586425090611761E-3</v>
      </c>
      <c r="AR1774" s="80">
        <f t="shared" si="601"/>
        <v>5.5639354025405052E-3</v>
      </c>
      <c r="AS1774" s="80">
        <f t="shared" si="601"/>
        <v>5.4814510416755884E-3</v>
      </c>
      <c r="AT1774" s="80">
        <f t="shared" si="601"/>
        <v>5.1789273836108747E-3</v>
      </c>
      <c r="AU1774" s="80">
        <f t="shared" si="597"/>
        <v>4.0693807318081809E-3</v>
      </c>
    </row>
    <row r="1775" spans="26:64" x14ac:dyDescent="0.2">
      <c r="Z1775">
        <f t="shared" si="588"/>
        <v>0</v>
      </c>
      <c r="AA1775" s="80">
        <f t="shared" si="589"/>
        <v>3.4471155238050962E-3</v>
      </c>
      <c r="AB1775" s="80">
        <f t="shared" si="600"/>
        <v>-9999</v>
      </c>
      <c r="AC1775" s="80">
        <f t="shared" si="602"/>
        <v>0</v>
      </c>
      <c r="AD1775" s="80">
        <f t="shared" si="598"/>
        <v>-9999</v>
      </c>
      <c r="AE1775" s="80">
        <f t="shared" si="603"/>
        <v>0</v>
      </c>
      <c r="AF1775">
        <f t="shared" si="599"/>
        <v>-9999</v>
      </c>
      <c r="AG1775" s="106"/>
      <c r="AH1775">
        <f t="shared" si="590"/>
        <v>-4.7256811237064993E-4</v>
      </c>
      <c r="AI1775">
        <f t="shared" si="591"/>
        <v>1.2726506571333673</v>
      </c>
      <c r="AJ1775">
        <f t="shared" si="592"/>
        <v>-1.9192477769216735E-2</v>
      </c>
      <c r="AK1775">
        <f t="shared" si="593"/>
        <v>2.0177893546708442E-3</v>
      </c>
      <c r="AL1775">
        <f t="shared" si="594"/>
        <v>7.400504878085557E-3</v>
      </c>
      <c r="AM1775">
        <f t="shared" si="595"/>
        <v>3.7002693269247286E-3</v>
      </c>
      <c r="AN1775" s="80">
        <f t="shared" si="601"/>
        <v>5.5946847242161011E-3</v>
      </c>
      <c r="AO1775" s="80">
        <f t="shared" si="601"/>
        <v>5.5942288779216968E-3</v>
      </c>
      <c r="AP1775" s="80">
        <f t="shared" si="601"/>
        <v>5.5925569914601313E-3</v>
      </c>
      <c r="AQ1775" s="80">
        <f t="shared" si="601"/>
        <v>5.586425090611761E-3</v>
      </c>
      <c r="AR1775" s="80">
        <f t="shared" si="601"/>
        <v>5.5639354025405052E-3</v>
      </c>
      <c r="AS1775" s="80">
        <f t="shared" si="601"/>
        <v>5.4814510416755884E-3</v>
      </c>
      <c r="AT1775" s="80">
        <f t="shared" si="601"/>
        <v>5.1789273836108747E-3</v>
      </c>
      <c r="AU1775" s="80">
        <f t="shared" si="597"/>
        <v>4.0693807318081809E-3</v>
      </c>
    </row>
    <row r="1776" spans="26:64" x14ac:dyDescent="0.2">
      <c r="Z1776">
        <f t="shared" si="588"/>
        <v>0</v>
      </c>
      <c r="AA1776" s="80">
        <f t="shared" si="589"/>
        <v>3.4471155238050962E-3</v>
      </c>
      <c r="AB1776" s="80">
        <f t="shared" si="600"/>
        <v>-9999</v>
      </c>
      <c r="AC1776" s="80">
        <f t="shared" si="602"/>
        <v>0</v>
      </c>
      <c r="AD1776" s="80">
        <f t="shared" si="598"/>
        <v>-9999</v>
      </c>
      <c r="AE1776" s="80">
        <f t="shared" si="603"/>
        <v>0</v>
      </c>
      <c r="AF1776">
        <f t="shared" si="599"/>
        <v>-9999</v>
      </c>
      <c r="AG1776" s="106"/>
      <c r="AH1776">
        <f t="shared" si="590"/>
        <v>-4.7256811237064993E-4</v>
      </c>
      <c r="AI1776">
        <f t="shared" si="591"/>
        <v>1.2726506571333673</v>
      </c>
      <c r="AJ1776">
        <f t="shared" si="592"/>
        <v>-1.9192477769216735E-2</v>
      </c>
      <c r="AK1776">
        <f t="shared" si="593"/>
        <v>2.0177893546708442E-3</v>
      </c>
      <c r="AL1776">
        <f t="shared" si="594"/>
        <v>7.400504878085557E-3</v>
      </c>
      <c r="AM1776">
        <f t="shared" si="595"/>
        <v>3.7002693269247286E-3</v>
      </c>
      <c r="AN1776" s="80">
        <f t="shared" si="601"/>
        <v>5.5946847242161011E-3</v>
      </c>
      <c r="AO1776" s="80">
        <f t="shared" si="601"/>
        <v>5.5942288779216968E-3</v>
      </c>
      <c r="AP1776" s="80">
        <f t="shared" si="601"/>
        <v>5.5925569914601313E-3</v>
      </c>
      <c r="AQ1776" s="80">
        <f t="shared" si="601"/>
        <v>5.586425090611761E-3</v>
      </c>
      <c r="AR1776" s="80">
        <f t="shared" si="601"/>
        <v>5.5639354025405052E-3</v>
      </c>
      <c r="AS1776" s="80">
        <f t="shared" si="601"/>
        <v>5.4814510416755884E-3</v>
      </c>
      <c r="AT1776" s="80">
        <f t="shared" si="601"/>
        <v>5.1789273836108747E-3</v>
      </c>
      <c r="AU1776" s="80">
        <f t="shared" si="597"/>
        <v>4.0693807318081809E-3</v>
      </c>
    </row>
    <row r="1777" spans="26:48" x14ac:dyDescent="0.2">
      <c r="Z1777">
        <f t="shared" si="588"/>
        <v>0</v>
      </c>
      <c r="AA1777" s="80">
        <f t="shared" si="589"/>
        <v>3.4471155238050962E-3</v>
      </c>
      <c r="AB1777" s="80">
        <f t="shared" si="600"/>
        <v>-9999</v>
      </c>
      <c r="AC1777" s="80">
        <f t="shared" si="602"/>
        <v>0</v>
      </c>
      <c r="AD1777" s="80">
        <f t="shared" si="598"/>
        <v>-9999</v>
      </c>
      <c r="AE1777" s="80">
        <f t="shared" si="603"/>
        <v>0</v>
      </c>
      <c r="AF1777">
        <f t="shared" si="599"/>
        <v>-9999</v>
      </c>
      <c r="AG1777" s="106"/>
      <c r="AH1777">
        <f t="shared" si="590"/>
        <v>-4.7256811237064993E-4</v>
      </c>
      <c r="AI1777">
        <f t="shared" si="591"/>
        <v>1.2726506571333673</v>
      </c>
      <c r="AJ1777">
        <f t="shared" si="592"/>
        <v>-1.9192477769216735E-2</v>
      </c>
      <c r="AK1777">
        <f t="shared" si="593"/>
        <v>2.0177893546708442E-3</v>
      </c>
      <c r="AL1777">
        <f t="shared" si="594"/>
        <v>7.400504878085557E-3</v>
      </c>
      <c r="AM1777">
        <f t="shared" si="595"/>
        <v>3.7002693269247286E-3</v>
      </c>
      <c r="AN1777" s="80">
        <f t="shared" ref="AN1777:AT1792" si="604">$AU1777+$AB$7*SIN(AO1777)</f>
        <v>5.5946847242161011E-3</v>
      </c>
      <c r="AO1777" s="80">
        <f t="shared" si="604"/>
        <v>5.5942288779216968E-3</v>
      </c>
      <c r="AP1777" s="80">
        <f t="shared" si="604"/>
        <v>5.5925569914601313E-3</v>
      </c>
      <c r="AQ1777" s="80">
        <f t="shared" si="604"/>
        <v>5.586425090611761E-3</v>
      </c>
      <c r="AR1777" s="80">
        <f t="shared" si="604"/>
        <v>5.5639354025405052E-3</v>
      </c>
      <c r="AS1777" s="80">
        <f t="shared" si="604"/>
        <v>5.4814510416755884E-3</v>
      </c>
      <c r="AT1777" s="80">
        <f t="shared" si="604"/>
        <v>5.1789273836108747E-3</v>
      </c>
      <c r="AU1777" s="80">
        <f t="shared" si="597"/>
        <v>4.0693807318081809E-3</v>
      </c>
    </row>
    <row r="1778" spans="26:48" x14ac:dyDescent="0.2">
      <c r="Z1778">
        <f t="shared" si="588"/>
        <v>0</v>
      </c>
      <c r="AA1778" s="80">
        <f t="shared" si="589"/>
        <v>3.4471155238050962E-3</v>
      </c>
      <c r="AB1778" s="80">
        <f t="shared" si="600"/>
        <v>-9999</v>
      </c>
      <c r="AC1778" s="80">
        <f t="shared" si="602"/>
        <v>0</v>
      </c>
      <c r="AD1778" s="80">
        <f t="shared" si="598"/>
        <v>-9999</v>
      </c>
      <c r="AE1778" s="80">
        <f t="shared" si="603"/>
        <v>0</v>
      </c>
      <c r="AF1778">
        <f t="shared" si="599"/>
        <v>-9999</v>
      </c>
      <c r="AG1778" s="106"/>
      <c r="AH1778">
        <f t="shared" si="590"/>
        <v>-4.7256811237064993E-4</v>
      </c>
      <c r="AI1778">
        <f t="shared" si="591"/>
        <v>1.2726506571333673</v>
      </c>
      <c r="AJ1778">
        <f t="shared" si="592"/>
        <v>-1.9192477769216735E-2</v>
      </c>
      <c r="AK1778">
        <f t="shared" si="593"/>
        <v>2.0177893546708442E-3</v>
      </c>
      <c r="AL1778">
        <f t="shared" si="594"/>
        <v>7.400504878085557E-3</v>
      </c>
      <c r="AM1778">
        <f t="shared" si="595"/>
        <v>3.7002693269247286E-3</v>
      </c>
      <c r="AN1778" s="80">
        <f t="shared" si="604"/>
        <v>5.5946847242161011E-3</v>
      </c>
      <c r="AO1778" s="80">
        <f t="shared" si="604"/>
        <v>5.5942288779216968E-3</v>
      </c>
      <c r="AP1778" s="80">
        <f t="shared" si="604"/>
        <v>5.5925569914601313E-3</v>
      </c>
      <c r="AQ1778" s="80">
        <f t="shared" si="604"/>
        <v>5.586425090611761E-3</v>
      </c>
      <c r="AR1778" s="80">
        <f t="shared" si="604"/>
        <v>5.5639354025405052E-3</v>
      </c>
      <c r="AS1778" s="80">
        <f t="shared" si="604"/>
        <v>5.4814510416755884E-3</v>
      </c>
      <c r="AT1778" s="80">
        <f t="shared" si="604"/>
        <v>5.1789273836108747E-3</v>
      </c>
      <c r="AU1778" s="80">
        <f t="shared" si="597"/>
        <v>4.0693807318081809E-3</v>
      </c>
    </row>
    <row r="1779" spans="26:48" x14ac:dyDescent="0.2">
      <c r="Z1779">
        <f t="shared" si="588"/>
        <v>0</v>
      </c>
      <c r="AA1779" s="80">
        <f t="shared" si="589"/>
        <v>3.4471155238050962E-3</v>
      </c>
      <c r="AB1779" s="80">
        <f t="shared" si="600"/>
        <v>-9999</v>
      </c>
      <c r="AC1779" s="80">
        <f t="shared" si="602"/>
        <v>0</v>
      </c>
      <c r="AD1779" s="80">
        <f t="shared" si="598"/>
        <v>-9999</v>
      </c>
      <c r="AE1779" s="80">
        <f t="shared" si="603"/>
        <v>0</v>
      </c>
      <c r="AF1779">
        <f t="shared" si="599"/>
        <v>-9999</v>
      </c>
      <c r="AG1779" s="106"/>
      <c r="AH1779">
        <f t="shared" si="590"/>
        <v>-4.7256811237064993E-4</v>
      </c>
      <c r="AI1779">
        <f t="shared" si="591"/>
        <v>1.2726506571333673</v>
      </c>
      <c r="AJ1779">
        <f t="shared" si="592"/>
        <v>-1.9192477769216735E-2</v>
      </c>
      <c r="AK1779">
        <f t="shared" si="593"/>
        <v>2.0177893546708442E-3</v>
      </c>
      <c r="AL1779">
        <f t="shared" si="594"/>
        <v>7.400504878085557E-3</v>
      </c>
      <c r="AM1779">
        <f t="shared" si="595"/>
        <v>3.7002693269247286E-3</v>
      </c>
      <c r="AN1779" s="80">
        <f t="shared" si="604"/>
        <v>5.5946847242161011E-3</v>
      </c>
      <c r="AO1779" s="80">
        <f t="shared" si="604"/>
        <v>5.5942288779216968E-3</v>
      </c>
      <c r="AP1779" s="80">
        <f t="shared" si="604"/>
        <v>5.5925569914601313E-3</v>
      </c>
      <c r="AQ1779" s="80">
        <f t="shared" si="604"/>
        <v>5.586425090611761E-3</v>
      </c>
      <c r="AR1779" s="80">
        <f t="shared" si="604"/>
        <v>5.5639354025405052E-3</v>
      </c>
      <c r="AS1779" s="80">
        <f t="shared" si="604"/>
        <v>5.4814510416755884E-3</v>
      </c>
      <c r="AT1779" s="80">
        <f t="shared" si="604"/>
        <v>5.1789273836108747E-3</v>
      </c>
      <c r="AU1779" s="80">
        <f t="shared" si="597"/>
        <v>4.0693807318081809E-3</v>
      </c>
    </row>
    <row r="1780" spans="26:48" x14ac:dyDescent="0.2">
      <c r="Z1780">
        <f t="shared" si="588"/>
        <v>0</v>
      </c>
      <c r="AA1780" s="80">
        <f t="shared" si="589"/>
        <v>3.4471155238050962E-3</v>
      </c>
      <c r="AB1780" s="80">
        <f t="shared" si="600"/>
        <v>-9999</v>
      </c>
      <c r="AC1780" s="80">
        <f t="shared" si="602"/>
        <v>0</v>
      </c>
      <c r="AD1780" s="80">
        <f t="shared" si="598"/>
        <v>-9999</v>
      </c>
      <c r="AE1780" s="80">
        <f t="shared" si="603"/>
        <v>0</v>
      </c>
      <c r="AF1780">
        <f t="shared" si="599"/>
        <v>-9999</v>
      </c>
      <c r="AG1780" s="106"/>
      <c r="AH1780">
        <f t="shared" si="590"/>
        <v>-4.7256811237064993E-4</v>
      </c>
      <c r="AI1780">
        <f t="shared" si="591"/>
        <v>1.2726506571333673</v>
      </c>
      <c r="AJ1780">
        <f t="shared" si="592"/>
        <v>-1.9192477769216735E-2</v>
      </c>
      <c r="AK1780">
        <f t="shared" si="593"/>
        <v>2.0177893546708442E-3</v>
      </c>
      <c r="AL1780">
        <f t="shared" si="594"/>
        <v>7.400504878085557E-3</v>
      </c>
      <c r="AM1780">
        <f t="shared" si="595"/>
        <v>3.7002693269247286E-3</v>
      </c>
      <c r="AN1780" s="80">
        <f t="shared" si="604"/>
        <v>5.5946847242161011E-3</v>
      </c>
      <c r="AO1780" s="80">
        <f t="shared" si="604"/>
        <v>5.5942288779216968E-3</v>
      </c>
      <c r="AP1780" s="80">
        <f t="shared" si="604"/>
        <v>5.5925569914601313E-3</v>
      </c>
      <c r="AQ1780" s="80">
        <f t="shared" si="604"/>
        <v>5.586425090611761E-3</v>
      </c>
      <c r="AR1780" s="80">
        <f t="shared" si="604"/>
        <v>5.5639354025405052E-3</v>
      </c>
      <c r="AS1780" s="80">
        <f t="shared" si="604"/>
        <v>5.4814510416755884E-3</v>
      </c>
      <c r="AT1780" s="80">
        <f t="shared" si="604"/>
        <v>5.1789273836108747E-3</v>
      </c>
      <c r="AU1780" s="80">
        <f t="shared" si="597"/>
        <v>4.0693807318081809E-3</v>
      </c>
      <c r="AV1780" s="80"/>
    </row>
    <row r="1781" spans="26:48" x14ac:dyDescent="0.2">
      <c r="Z1781">
        <f t="shared" si="588"/>
        <v>0</v>
      </c>
      <c r="AA1781" s="80">
        <f t="shared" si="589"/>
        <v>3.4471155238050962E-3</v>
      </c>
      <c r="AB1781" s="80">
        <f t="shared" si="600"/>
        <v>-9999</v>
      </c>
      <c r="AC1781" s="80">
        <f t="shared" si="602"/>
        <v>0</v>
      </c>
      <c r="AD1781" s="80">
        <f t="shared" si="598"/>
        <v>-9999</v>
      </c>
      <c r="AE1781" s="80">
        <f t="shared" si="603"/>
        <v>0</v>
      </c>
      <c r="AF1781">
        <f t="shared" si="599"/>
        <v>-9999</v>
      </c>
      <c r="AG1781" s="106"/>
      <c r="AH1781">
        <f t="shared" si="590"/>
        <v>-4.7256811237064993E-4</v>
      </c>
      <c r="AI1781">
        <f t="shared" si="591"/>
        <v>1.2726506571333673</v>
      </c>
      <c r="AJ1781">
        <f t="shared" si="592"/>
        <v>-1.9192477769216735E-2</v>
      </c>
      <c r="AK1781">
        <f t="shared" si="593"/>
        <v>2.0177893546708442E-3</v>
      </c>
      <c r="AL1781">
        <f t="shared" si="594"/>
        <v>7.400504878085557E-3</v>
      </c>
      <c r="AM1781">
        <f t="shared" si="595"/>
        <v>3.7002693269247286E-3</v>
      </c>
      <c r="AN1781" s="80">
        <f t="shared" si="604"/>
        <v>5.5946847242161011E-3</v>
      </c>
      <c r="AO1781" s="80">
        <f t="shared" si="604"/>
        <v>5.5942288779216968E-3</v>
      </c>
      <c r="AP1781" s="80">
        <f t="shared" si="604"/>
        <v>5.5925569914601313E-3</v>
      </c>
      <c r="AQ1781" s="80">
        <f t="shared" si="604"/>
        <v>5.586425090611761E-3</v>
      </c>
      <c r="AR1781" s="80">
        <f t="shared" si="604"/>
        <v>5.5639354025405052E-3</v>
      </c>
      <c r="AS1781" s="80">
        <f t="shared" si="604"/>
        <v>5.4814510416755884E-3</v>
      </c>
      <c r="AT1781" s="80">
        <f t="shared" si="604"/>
        <v>5.1789273836108747E-3</v>
      </c>
      <c r="AU1781" s="80">
        <f t="shared" si="597"/>
        <v>4.0693807318081809E-3</v>
      </c>
    </row>
    <row r="1782" spans="26:48" x14ac:dyDescent="0.2">
      <c r="Z1782">
        <f t="shared" si="588"/>
        <v>0</v>
      </c>
      <c r="AA1782" s="80">
        <f t="shared" si="589"/>
        <v>3.4471155238050962E-3</v>
      </c>
      <c r="AB1782" s="80">
        <f t="shared" si="600"/>
        <v>-9999</v>
      </c>
      <c r="AC1782" s="80">
        <f t="shared" si="602"/>
        <v>0</v>
      </c>
      <c r="AD1782" s="80">
        <f t="shared" si="598"/>
        <v>-9999</v>
      </c>
      <c r="AE1782" s="80">
        <f t="shared" si="603"/>
        <v>0</v>
      </c>
      <c r="AF1782">
        <f t="shared" si="599"/>
        <v>-9999</v>
      </c>
      <c r="AG1782" s="106"/>
      <c r="AH1782">
        <f t="shared" si="590"/>
        <v>-4.7256811237064993E-4</v>
      </c>
      <c r="AI1782">
        <f t="shared" si="591"/>
        <v>1.2726506571333673</v>
      </c>
      <c r="AJ1782">
        <f t="shared" si="592"/>
        <v>-1.9192477769216735E-2</v>
      </c>
      <c r="AK1782">
        <f t="shared" si="593"/>
        <v>2.0177893546708442E-3</v>
      </c>
      <c r="AL1782">
        <f t="shared" si="594"/>
        <v>7.400504878085557E-3</v>
      </c>
      <c r="AM1782">
        <f t="shared" si="595"/>
        <v>3.7002693269247286E-3</v>
      </c>
      <c r="AN1782" s="80">
        <f t="shared" si="604"/>
        <v>5.5946847242161011E-3</v>
      </c>
      <c r="AO1782" s="80">
        <f t="shared" si="604"/>
        <v>5.5942288779216968E-3</v>
      </c>
      <c r="AP1782" s="80">
        <f t="shared" si="604"/>
        <v>5.5925569914601313E-3</v>
      </c>
      <c r="AQ1782" s="80">
        <f t="shared" si="604"/>
        <v>5.586425090611761E-3</v>
      </c>
      <c r="AR1782" s="80">
        <f t="shared" si="604"/>
        <v>5.5639354025405052E-3</v>
      </c>
      <c r="AS1782" s="80">
        <f t="shared" si="604"/>
        <v>5.4814510416755884E-3</v>
      </c>
      <c r="AT1782" s="80">
        <f t="shared" si="604"/>
        <v>5.1789273836108747E-3</v>
      </c>
      <c r="AU1782" s="80">
        <f t="shared" si="597"/>
        <v>4.0693807318081809E-3</v>
      </c>
    </row>
    <row r="1783" spans="26:48" x14ac:dyDescent="0.2">
      <c r="Z1783">
        <f t="shared" si="588"/>
        <v>0</v>
      </c>
      <c r="AA1783" s="80">
        <f t="shared" si="589"/>
        <v>3.4471155238050962E-3</v>
      </c>
      <c r="AB1783" s="80">
        <f t="shared" si="600"/>
        <v>-9999</v>
      </c>
      <c r="AC1783" s="80">
        <f t="shared" si="602"/>
        <v>0</v>
      </c>
      <c r="AD1783" s="80">
        <f t="shared" si="598"/>
        <v>-9999</v>
      </c>
      <c r="AE1783" s="80">
        <f t="shared" si="603"/>
        <v>0</v>
      </c>
      <c r="AF1783">
        <f t="shared" si="599"/>
        <v>-9999</v>
      </c>
      <c r="AG1783" s="106"/>
      <c r="AH1783">
        <f t="shared" si="590"/>
        <v>-4.7256811237064993E-4</v>
      </c>
      <c r="AI1783">
        <f t="shared" si="591"/>
        <v>1.2726506571333673</v>
      </c>
      <c r="AJ1783">
        <f t="shared" si="592"/>
        <v>-1.9192477769216735E-2</v>
      </c>
      <c r="AK1783">
        <f t="shared" si="593"/>
        <v>2.0177893546708442E-3</v>
      </c>
      <c r="AL1783">
        <f t="shared" si="594"/>
        <v>7.400504878085557E-3</v>
      </c>
      <c r="AM1783">
        <f t="shared" si="595"/>
        <v>3.7002693269247286E-3</v>
      </c>
      <c r="AN1783" s="80">
        <f t="shared" si="604"/>
        <v>5.5946847242161011E-3</v>
      </c>
      <c r="AO1783" s="80">
        <f t="shared" si="604"/>
        <v>5.5942288779216968E-3</v>
      </c>
      <c r="AP1783" s="80">
        <f t="shared" si="604"/>
        <v>5.5925569914601313E-3</v>
      </c>
      <c r="AQ1783" s="80">
        <f t="shared" si="604"/>
        <v>5.586425090611761E-3</v>
      </c>
      <c r="AR1783" s="80">
        <f t="shared" si="604"/>
        <v>5.5639354025405052E-3</v>
      </c>
      <c r="AS1783" s="80">
        <f t="shared" si="604"/>
        <v>5.4814510416755884E-3</v>
      </c>
      <c r="AT1783" s="80">
        <f t="shared" si="604"/>
        <v>5.1789273836108747E-3</v>
      </c>
      <c r="AU1783" s="80">
        <f t="shared" si="597"/>
        <v>4.0693807318081809E-3</v>
      </c>
    </row>
    <row r="1784" spans="26:48" x14ac:dyDescent="0.2">
      <c r="Z1784">
        <f t="shared" si="588"/>
        <v>0</v>
      </c>
      <c r="AA1784" s="80">
        <f t="shared" si="589"/>
        <v>3.4471155238050962E-3</v>
      </c>
      <c r="AB1784" s="80">
        <f t="shared" si="600"/>
        <v>-9999</v>
      </c>
      <c r="AC1784" s="80">
        <f t="shared" si="602"/>
        <v>0</v>
      </c>
      <c r="AD1784" s="80">
        <f t="shared" si="598"/>
        <v>-9999</v>
      </c>
      <c r="AE1784" s="80">
        <f t="shared" si="603"/>
        <v>0</v>
      </c>
      <c r="AF1784">
        <f t="shared" si="599"/>
        <v>-9999</v>
      </c>
      <c r="AG1784" s="106"/>
      <c r="AH1784">
        <f t="shared" si="590"/>
        <v>-4.7256811237064993E-4</v>
      </c>
      <c r="AI1784">
        <f t="shared" si="591"/>
        <v>1.2726506571333673</v>
      </c>
      <c r="AJ1784">
        <f t="shared" si="592"/>
        <v>-1.9192477769216735E-2</v>
      </c>
      <c r="AK1784">
        <f t="shared" si="593"/>
        <v>2.0177893546708442E-3</v>
      </c>
      <c r="AL1784">
        <f t="shared" si="594"/>
        <v>7.400504878085557E-3</v>
      </c>
      <c r="AM1784">
        <f t="shared" si="595"/>
        <v>3.7002693269247286E-3</v>
      </c>
      <c r="AN1784" s="80">
        <f t="shared" si="604"/>
        <v>5.5946847242161011E-3</v>
      </c>
      <c r="AO1784" s="80">
        <f t="shared" si="604"/>
        <v>5.5942288779216968E-3</v>
      </c>
      <c r="AP1784" s="80">
        <f t="shared" si="604"/>
        <v>5.5925569914601313E-3</v>
      </c>
      <c r="AQ1784" s="80">
        <f t="shared" si="604"/>
        <v>5.586425090611761E-3</v>
      </c>
      <c r="AR1784" s="80">
        <f t="shared" si="604"/>
        <v>5.5639354025405052E-3</v>
      </c>
      <c r="AS1784" s="80">
        <f t="shared" si="604"/>
        <v>5.4814510416755884E-3</v>
      </c>
      <c r="AT1784" s="80">
        <f t="shared" si="604"/>
        <v>5.1789273836108747E-3</v>
      </c>
      <c r="AU1784" s="80">
        <f t="shared" si="597"/>
        <v>4.0693807318081809E-3</v>
      </c>
    </row>
    <row r="1785" spans="26:48" x14ac:dyDescent="0.2">
      <c r="Z1785">
        <f t="shared" si="588"/>
        <v>0</v>
      </c>
      <c r="AA1785" s="80">
        <f t="shared" si="589"/>
        <v>3.4471155238050962E-3</v>
      </c>
      <c r="AB1785" s="80">
        <f t="shared" si="600"/>
        <v>-9999</v>
      </c>
      <c r="AC1785" s="80">
        <f t="shared" si="602"/>
        <v>0</v>
      </c>
      <c r="AD1785" s="80">
        <f t="shared" si="598"/>
        <v>-9999</v>
      </c>
      <c r="AE1785" s="80">
        <f t="shared" si="603"/>
        <v>0</v>
      </c>
      <c r="AF1785">
        <f t="shared" si="599"/>
        <v>-9999</v>
      </c>
      <c r="AG1785" s="106"/>
      <c r="AH1785">
        <f t="shared" si="590"/>
        <v>-4.7256811237064993E-4</v>
      </c>
      <c r="AI1785">
        <f t="shared" si="591"/>
        <v>1.2726506571333673</v>
      </c>
      <c r="AJ1785">
        <f t="shared" si="592"/>
        <v>-1.9192477769216735E-2</v>
      </c>
      <c r="AK1785">
        <f t="shared" si="593"/>
        <v>2.0177893546708442E-3</v>
      </c>
      <c r="AL1785">
        <f t="shared" si="594"/>
        <v>7.400504878085557E-3</v>
      </c>
      <c r="AM1785">
        <f t="shared" si="595"/>
        <v>3.7002693269247286E-3</v>
      </c>
      <c r="AN1785" s="80">
        <f t="shared" si="604"/>
        <v>5.5946847242161011E-3</v>
      </c>
      <c r="AO1785" s="80">
        <f t="shared" si="604"/>
        <v>5.5942288779216968E-3</v>
      </c>
      <c r="AP1785" s="80">
        <f t="shared" si="604"/>
        <v>5.5925569914601313E-3</v>
      </c>
      <c r="AQ1785" s="80">
        <f t="shared" si="604"/>
        <v>5.586425090611761E-3</v>
      </c>
      <c r="AR1785" s="80">
        <f t="shared" si="604"/>
        <v>5.5639354025405052E-3</v>
      </c>
      <c r="AS1785" s="80">
        <f t="shared" si="604"/>
        <v>5.4814510416755884E-3</v>
      </c>
      <c r="AT1785" s="80">
        <f t="shared" si="604"/>
        <v>5.1789273836108747E-3</v>
      </c>
      <c r="AU1785" s="80">
        <f t="shared" si="597"/>
        <v>4.0693807318081809E-3</v>
      </c>
      <c r="AV1785" s="80"/>
    </row>
    <row r="1786" spans="26:48" x14ac:dyDescent="0.2">
      <c r="Z1786">
        <f t="shared" si="588"/>
        <v>0</v>
      </c>
      <c r="AA1786" s="80">
        <f t="shared" si="589"/>
        <v>3.4471155238050962E-3</v>
      </c>
      <c r="AB1786" s="80">
        <f t="shared" si="600"/>
        <v>-9999</v>
      </c>
      <c r="AC1786" s="80">
        <f t="shared" si="602"/>
        <v>0</v>
      </c>
      <c r="AD1786" s="80">
        <f t="shared" si="598"/>
        <v>-9999</v>
      </c>
      <c r="AE1786" s="80">
        <f t="shared" si="603"/>
        <v>0</v>
      </c>
      <c r="AF1786">
        <f t="shared" si="599"/>
        <v>-9999</v>
      </c>
      <c r="AG1786" s="106"/>
      <c r="AH1786">
        <f t="shared" si="590"/>
        <v>-4.7256811237064993E-4</v>
      </c>
      <c r="AI1786">
        <f t="shared" si="591"/>
        <v>1.2726506571333673</v>
      </c>
      <c r="AJ1786">
        <f t="shared" si="592"/>
        <v>-1.9192477769216735E-2</v>
      </c>
      <c r="AK1786">
        <f t="shared" si="593"/>
        <v>2.0177893546708442E-3</v>
      </c>
      <c r="AL1786">
        <f t="shared" si="594"/>
        <v>7.400504878085557E-3</v>
      </c>
      <c r="AM1786">
        <f t="shared" si="595"/>
        <v>3.7002693269247286E-3</v>
      </c>
      <c r="AN1786" s="80">
        <f t="shared" si="604"/>
        <v>5.5946847242161011E-3</v>
      </c>
      <c r="AO1786" s="80">
        <f t="shared" si="604"/>
        <v>5.5942288779216968E-3</v>
      </c>
      <c r="AP1786" s="80">
        <f t="shared" si="604"/>
        <v>5.5925569914601313E-3</v>
      </c>
      <c r="AQ1786" s="80">
        <f t="shared" si="604"/>
        <v>5.586425090611761E-3</v>
      </c>
      <c r="AR1786" s="80">
        <f t="shared" si="604"/>
        <v>5.5639354025405052E-3</v>
      </c>
      <c r="AS1786" s="80">
        <f t="shared" si="604"/>
        <v>5.4814510416755884E-3</v>
      </c>
      <c r="AT1786" s="80">
        <f t="shared" si="604"/>
        <v>5.1789273836108747E-3</v>
      </c>
      <c r="AU1786" s="80">
        <f t="shared" si="597"/>
        <v>4.0693807318081809E-3</v>
      </c>
    </row>
    <row r="1787" spans="26:48" x14ac:dyDescent="0.2">
      <c r="Z1787">
        <f t="shared" si="588"/>
        <v>0</v>
      </c>
      <c r="AA1787" s="80">
        <f t="shared" si="589"/>
        <v>3.4471155238050962E-3</v>
      </c>
      <c r="AB1787" s="80">
        <f t="shared" si="600"/>
        <v>-9999</v>
      </c>
      <c r="AC1787" s="80">
        <f t="shared" si="602"/>
        <v>0</v>
      </c>
      <c r="AD1787" s="80">
        <f t="shared" si="598"/>
        <v>-9999</v>
      </c>
      <c r="AE1787" s="80">
        <f t="shared" si="603"/>
        <v>0</v>
      </c>
      <c r="AF1787">
        <f t="shared" si="599"/>
        <v>-9999</v>
      </c>
      <c r="AG1787" s="106"/>
      <c r="AH1787">
        <f t="shared" si="590"/>
        <v>-4.7256811237064993E-4</v>
      </c>
      <c r="AI1787">
        <f t="shared" si="591"/>
        <v>1.2726506571333673</v>
      </c>
      <c r="AJ1787">
        <f t="shared" si="592"/>
        <v>-1.9192477769216735E-2</v>
      </c>
      <c r="AK1787">
        <f t="shared" si="593"/>
        <v>2.0177893546708442E-3</v>
      </c>
      <c r="AL1787">
        <f t="shared" si="594"/>
        <v>7.400504878085557E-3</v>
      </c>
      <c r="AM1787">
        <f t="shared" si="595"/>
        <v>3.7002693269247286E-3</v>
      </c>
      <c r="AN1787" s="80">
        <f t="shared" si="604"/>
        <v>5.5946847242161011E-3</v>
      </c>
      <c r="AO1787" s="80">
        <f t="shared" si="604"/>
        <v>5.5942288779216968E-3</v>
      </c>
      <c r="AP1787" s="80">
        <f t="shared" si="604"/>
        <v>5.5925569914601313E-3</v>
      </c>
      <c r="AQ1787" s="80">
        <f t="shared" si="604"/>
        <v>5.586425090611761E-3</v>
      </c>
      <c r="AR1787" s="80">
        <f t="shared" si="604"/>
        <v>5.5639354025405052E-3</v>
      </c>
      <c r="AS1787" s="80">
        <f t="shared" si="604"/>
        <v>5.4814510416755884E-3</v>
      </c>
      <c r="AT1787" s="80">
        <f t="shared" si="604"/>
        <v>5.1789273836108747E-3</v>
      </c>
      <c r="AU1787" s="80">
        <f t="shared" si="597"/>
        <v>4.0693807318081809E-3</v>
      </c>
    </row>
    <row r="1788" spans="26:48" x14ac:dyDescent="0.2">
      <c r="Z1788">
        <f t="shared" si="588"/>
        <v>0</v>
      </c>
      <c r="AA1788" s="80">
        <f t="shared" si="589"/>
        <v>3.4471155238050962E-3</v>
      </c>
      <c r="AB1788" s="80">
        <f t="shared" si="600"/>
        <v>-9999</v>
      </c>
      <c r="AC1788" s="80">
        <f t="shared" si="602"/>
        <v>0</v>
      </c>
      <c r="AD1788" s="80">
        <f t="shared" si="598"/>
        <v>-9999</v>
      </c>
      <c r="AE1788" s="80">
        <f t="shared" si="603"/>
        <v>0</v>
      </c>
      <c r="AF1788">
        <f t="shared" si="599"/>
        <v>-9999</v>
      </c>
      <c r="AG1788" s="106"/>
      <c r="AH1788">
        <f t="shared" si="590"/>
        <v>-4.7256811237064993E-4</v>
      </c>
      <c r="AI1788">
        <f t="shared" si="591"/>
        <v>1.2726506571333673</v>
      </c>
      <c r="AJ1788">
        <f t="shared" si="592"/>
        <v>-1.9192477769216735E-2</v>
      </c>
      <c r="AK1788">
        <f t="shared" si="593"/>
        <v>2.0177893546708442E-3</v>
      </c>
      <c r="AL1788">
        <f t="shared" si="594"/>
        <v>7.400504878085557E-3</v>
      </c>
      <c r="AM1788">
        <f t="shared" si="595"/>
        <v>3.7002693269247286E-3</v>
      </c>
      <c r="AN1788" s="80">
        <f t="shared" si="604"/>
        <v>5.5946847242161011E-3</v>
      </c>
      <c r="AO1788" s="80">
        <f t="shared" si="604"/>
        <v>5.5942288779216968E-3</v>
      </c>
      <c r="AP1788" s="80">
        <f t="shared" si="604"/>
        <v>5.5925569914601313E-3</v>
      </c>
      <c r="AQ1788" s="80">
        <f t="shared" si="604"/>
        <v>5.586425090611761E-3</v>
      </c>
      <c r="AR1788" s="80">
        <f t="shared" si="604"/>
        <v>5.5639354025405052E-3</v>
      </c>
      <c r="AS1788" s="80">
        <f t="shared" si="604"/>
        <v>5.4814510416755884E-3</v>
      </c>
      <c r="AT1788" s="80">
        <f t="shared" si="604"/>
        <v>5.1789273836108747E-3</v>
      </c>
      <c r="AU1788" s="80">
        <f t="shared" si="597"/>
        <v>4.0693807318081809E-3</v>
      </c>
    </row>
    <row r="1789" spans="26:48" x14ac:dyDescent="0.2">
      <c r="Z1789">
        <f t="shared" si="588"/>
        <v>0</v>
      </c>
      <c r="AA1789" s="80">
        <f t="shared" si="589"/>
        <v>3.4471155238050962E-3</v>
      </c>
      <c r="AB1789" s="80">
        <f t="shared" si="600"/>
        <v>-9999</v>
      </c>
      <c r="AC1789" s="80">
        <f t="shared" si="602"/>
        <v>0</v>
      </c>
      <c r="AD1789" s="80">
        <f t="shared" si="598"/>
        <v>-9999</v>
      </c>
      <c r="AE1789" s="80">
        <f t="shared" si="603"/>
        <v>0</v>
      </c>
      <c r="AF1789">
        <f t="shared" si="599"/>
        <v>-9999</v>
      </c>
      <c r="AG1789" s="106"/>
      <c r="AH1789">
        <f t="shared" si="590"/>
        <v>-4.7256811237064993E-4</v>
      </c>
      <c r="AI1789">
        <f t="shared" si="591"/>
        <v>1.2726506571333673</v>
      </c>
      <c r="AJ1789">
        <f t="shared" si="592"/>
        <v>-1.9192477769216735E-2</v>
      </c>
      <c r="AK1789">
        <f t="shared" si="593"/>
        <v>2.0177893546708442E-3</v>
      </c>
      <c r="AL1789">
        <f t="shared" si="594"/>
        <v>7.400504878085557E-3</v>
      </c>
      <c r="AM1789">
        <f t="shared" si="595"/>
        <v>3.7002693269247286E-3</v>
      </c>
      <c r="AN1789" s="80">
        <f t="shared" si="604"/>
        <v>5.5946847242161011E-3</v>
      </c>
      <c r="AO1789" s="80">
        <f t="shared" si="604"/>
        <v>5.5942288779216968E-3</v>
      </c>
      <c r="AP1789" s="80">
        <f t="shared" si="604"/>
        <v>5.5925569914601313E-3</v>
      </c>
      <c r="AQ1789" s="80">
        <f t="shared" si="604"/>
        <v>5.586425090611761E-3</v>
      </c>
      <c r="AR1789" s="80">
        <f t="shared" si="604"/>
        <v>5.5639354025405052E-3</v>
      </c>
      <c r="AS1789" s="80">
        <f t="shared" si="604"/>
        <v>5.4814510416755884E-3</v>
      </c>
      <c r="AT1789" s="80">
        <f t="shared" si="604"/>
        <v>5.1789273836108747E-3</v>
      </c>
      <c r="AU1789" s="80">
        <f t="shared" si="597"/>
        <v>4.0693807318081809E-3</v>
      </c>
    </row>
    <row r="1790" spans="26:48" x14ac:dyDescent="0.2">
      <c r="Z1790">
        <f t="shared" si="588"/>
        <v>0</v>
      </c>
      <c r="AA1790" s="80">
        <f t="shared" si="589"/>
        <v>3.4471155238050962E-3</v>
      </c>
      <c r="AB1790" s="80">
        <f t="shared" si="600"/>
        <v>-9999</v>
      </c>
      <c r="AC1790" s="80">
        <f t="shared" si="602"/>
        <v>0</v>
      </c>
      <c r="AD1790" s="80">
        <f t="shared" si="598"/>
        <v>-9999</v>
      </c>
      <c r="AE1790" s="80">
        <f t="shared" si="603"/>
        <v>0</v>
      </c>
      <c r="AF1790">
        <f t="shared" si="599"/>
        <v>-9999</v>
      </c>
      <c r="AG1790" s="106"/>
      <c r="AH1790">
        <f t="shared" si="590"/>
        <v>-4.7256811237064993E-4</v>
      </c>
      <c r="AI1790">
        <f t="shared" si="591"/>
        <v>1.2726506571333673</v>
      </c>
      <c r="AJ1790">
        <f t="shared" si="592"/>
        <v>-1.9192477769216735E-2</v>
      </c>
      <c r="AK1790">
        <f t="shared" si="593"/>
        <v>2.0177893546708442E-3</v>
      </c>
      <c r="AL1790">
        <f t="shared" si="594"/>
        <v>7.400504878085557E-3</v>
      </c>
      <c r="AM1790">
        <f t="shared" si="595"/>
        <v>3.7002693269247286E-3</v>
      </c>
      <c r="AN1790" s="80">
        <f t="shared" si="604"/>
        <v>5.5946847242161011E-3</v>
      </c>
      <c r="AO1790" s="80">
        <f t="shared" si="604"/>
        <v>5.5942288779216968E-3</v>
      </c>
      <c r="AP1790" s="80">
        <f t="shared" si="604"/>
        <v>5.5925569914601313E-3</v>
      </c>
      <c r="AQ1790" s="80">
        <f t="shared" si="604"/>
        <v>5.586425090611761E-3</v>
      </c>
      <c r="AR1790" s="80">
        <f t="shared" si="604"/>
        <v>5.5639354025405052E-3</v>
      </c>
      <c r="AS1790" s="80">
        <f t="shared" si="604"/>
        <v>5.4814510416755884E-3</v>
      </c>
      <c r="AT1790" s="80">
        <f t="shared" si="604"/>
        <v>5.1789273836108747E-3</v>
      </c>
      <c r="AU1790" s="80">
        <f t="shared" si="597"/>
        <v>4.0693807318081809E-3</v>
      </c>
    </row>
    <row r="1791" spans="26:48" x14ac:dyDescent="0.2">
      <c r="Z1791">
        <f t="shared" si="588"/>
        <v>0</v>
      </c>
      <c r="AA1791" s="80">
        <f t="shared" si="589"/>
        <v>3.4471155238050962E-3</v>
      </c>
      <c r="AB1791" s="80">
        <f t="shared" si="600"/>
        <v>-9999</v>
      </c>
      <c r="AC1791" s="80">
        <f t="shared" si="602"/>
        <v>0</v>
      </c>
      <c r="AD1791" s="80">
        <f t="shared" si="598"/>
        <v>-9999</v>
      </c>
      <c r="AE1791" s="80">
        <f t="shared" si="603"/>
        <v>0</v>
      </c>
      <c r="AF1791">
        <f t="shared" si="599"/>
        <v>-9999</v>
      </c>
      <c r="AG1791" s="106"/>
      <c r="AH1791">
        <f t="shared" si="590"/>
        <v>-4.7256811237064993E-4</v>
      </c>
      <c r="AI1791">
        <f t="shared" si="591"/>
        <v>1.2726506571333673</v>
      </c>
      <c r="AJ1791">
        <f t="shared" si="592"/>
        <v>-1.9192477769216735E-2</v>
      </c>
      <c r="AK1791">
        <f t="shared" si="593"/>
        <v>2.0177893546708442E-3</v>
      </c>
      <c r="AL1791">
        <f t="shared" si="594"/>
        <v>7.400504878085557E-3</v>
      </c>
      <c r="AM1791">
        <f t="shared" si="595"/>
        <v>3.7002693269247286E-3</v>
      </c>
      <c r="AN1791" s="80">
        <f t="shared" si="604"/>
        <v>5.5946847242161011E-3</v>
      </c>
      <c r="AO1791" s="80">
        <f t="shared" si="604"/>
        <v>5.5942288779216968E-3</v>
      </c>
      <c r="AP1791" s="80">
        <f t="shared" si="604"/>
        <v>5.5925569914601313E-3</v>
      </c>
      <c r="AQ1791" s="80">
        <f t="shared" si="604"/>
        <v>5.586425090611761E-3</v>
      </c>
      <c r="AR1791" s="80">
        <f t="shared" si="604"/>
        <v>5.5639354025405052E-3</v>
      </c>
      <c r="AS1791" s="80">
        <f t="shared" si="604"/>
        <v>5.4814510416755884E-3</v>
      </c>
      <c r="AT1791" s="80">
        <f t="shared" si="604"/>
        <v>5.1789273836108747E-3</v>
      </c>
      <c r="AU1791" s="80">
        <f t="shared" si="597"/>
        <v>4.0693807318081809E-3</v>
      </c>
    </row>
    <row r="1792" spans="26:48" x14ac:dyDescent="0.2">
      <c r="Z1792">
        <f t="shared" si="588"/>
        <v>0</v>
      </c>
      <c r="AA1792" s="80">
        <f t="shared" si="589"/>
        <v>3.4471155238050962E-3</v>
      </c>
      <c r="AB1792" s="80">
        <f t="shared" si="600"/>
        <v>-9999</v>
      </c>
      <c r="AC1792" s="80">
        <f t="shared" si="602"/>
        <v>0</v>
      </c>
      <c r="AD1792" s="80">
        <f t="shared" si="598"/>
        <v>-9999</v>
      </c>
      <c r="AE1792" s="80">
        <f t="shared" si="603"/>
        <v>0</v>
      </c>
      <c r="AF1792">
        <f t="shared" si="599"/>
        <v>-9999</v>
      </c>
      <c r="AG1792" s="106"/>
      <c r="AH1792">
        <f t="shared" si="590"/>
        <v>-4.7256811237064993E-4</v>
      </c>
      <c r="AI1792">
        <f t="shared" si="591"/>
        <v>1.2726506571333673</v>
      </c>
      <c r="AJ1792">
        <f t="shared" si="592"/>
        <v>-1.9192477769216735E-2</v>
      </c>
      <c r="AK1792">
        <f t="shared" si="593"/>
        <v>2.0177893546708442E-3</v>
      </c>
      <c r="AL1792">
        <f t="shared" si="594"/>
        <v>7.400504878085557E-3</v>
      </c>
      <c r="AM1792">
        <f t="shared" si="595"/>
        <v>3.7002693269247286E-3</v>
      </c>
      <c r="AN1792" s="80">
        <f t="shared" si="604"/>
        <v>5.5946847242161011E-3</v>
      </c>
      <c r="AO1792" s="80">
        <f t="shared" si="604"/>
        <v>5.5942288779216968E-3</v>
      </c>
      <c r="AP1792" s="80">
        <f t="shared" si="604"/>
        <v>5.5925569914601313E-3</v>
      </c>
      <c r="AQ1792" s="80">
        <f t="shared" si="604"/>
        <v>5.586425090611761E-3</v>
      </c>
      <c r="AR1792" s="80">
        <f t="shared" si="604"/>
        <v>5.5639354025405052E-3</v>
      </c>
      <c r="AS1792" s="80">
        <f t="shared" si="604"/>
        <v>5.4814510416755884E-3</v>
      </c>
      <c r="AT1792" s="80">
        <f t="shared" si="604"/>
        <v>5.1789273836108747E-3</v>
      </c>
      <c r="AU1792" s="80">
        <f t="shared" si="597"/>
        <v>4.0693807318081809E-3</v>
      </c>
    </row>
    <row r="1793" spans="26:64" x14ac:dyDescent="0.2">
      <c r="Z1793">
        <f t="shared" si="588"/>
        <v>0</v>
      </c>
      <c r="AA1793" s="80">
        <f t="shared" si="589"/>
        <v>3.4471155238050962E-3</v>
      </c>
      <c r="AB1793" s="80">
        <f t="shared" si="600"/>
        <v>-9999</v>
      </c>
      <c r="AC1793" s="80">
        <f t="shared" si="602"/>
        <v>0</v>
      </c>
      <c r="AD1793" s="80">
        <f t="shared" si="598"/>
        <v>-9999</v>
      </c>
      <c r="AE1793" s="80">
        <f t="shared" si="603"/>
        <v>0</v>
      </c>
      <c r="AF1793">
        <f t="shared" si="599"/>
        <v>-9999</v>
      </c>
      <c r="AG1793" s="106"/>
      <c r="AH1793">
        <f t="shared" si="590"/>
        <v>-4.7256811237064993E-4</v>
      </c>
      <c r="AI1793">
        <f t="shared" si="591"/>
        <v>1.2726506571333673</v>
      </c>
      <c r="AJ1793">
        <f t="shared" si="592"/>
        <v>-1.9192477769216735E-2</v>
      </c>
      <c r="AK1793">
        <f t="shared" si="593"/>
        <v>2.0177893546708442E-3</v>
      </c>
      <c r="AL1793">
        <f t="shared" si="594"/>
        <v>7.400504878085557E-3</v>
      </c>
      <c r="AM1793">
        <f t="shared" si="595"/>
        <v>3.7002693269247286E-3</v>
      </c>
      <c r="AN1793" s="80">
        <f t="shared" ref="AN1793:AT1808" si="605">$AU1793+$AB$7*SIN(AO1793)</f>
        <v>5.5946847242161011E-3</v>
      </c>
      <c r="AO1793" s="80">
        <f t="shared" si="605"/>
        <v>5.5942288779216968E-3</v>
      </c>
      <c r="AP1793" s="80">
        <f t="shared" si="605"/>
        <v>5.5925569914601313E-3</v>
      </c>
      <c r="AQ1793" s="80">
        <f t="shared" si="605"/>
        <v>5.586425090611761E-3</v>
      </c>
      <c r="AR1793" s="80">
        <f t="shared" si="605"/>
        <v>5.5639354025405052E-3</v>
      </c>
      <c r="AS1793" s="80">
        <f t="shared" si="605"/>
        <v>5.4814510416755884E-3</v>
      </c>
      <c r="AT1793" s="80">
        <f t="shared" si="605"/>
        <v>5.1789273836108747E-3</v>
      </c>
      <c r="AU1793" s="80">
        <f t="shared" si="597"/>
        <v>4.0693807318081809E-3</v>
      </c>
    </row>
    <row r="1794" spans="26:64" x14ac:dyDescent="0.2">
      <c r="Z1794">
        <f t="shared" si="588"/>
        <v>0</v>
      </c>
      <c r="AA1794" s="80">
        <f t="shared" si="589"/>
        <v>3.4471155238050962E-3</v>
      </c>
      <c r="AB1794" s="80">
        <f t="shared" si="600"/>
        <v>-9999</v>
      </c>
      <c r="AC1794" s="80">
        <f t="shared" si="602"/>
        <v>0</v>
      </c>
      <c r="AD1794" s="80">
        <f t="shared" si="598"/>
        <v>-9999</v>
      </c>
      <c r="AE1794" s="80">
        <f t="shared" si="603"/>
        <v>0</v>
      </c>
      <c r="AF1794">
        <f t="shared" si="599"/>
        <v>-9999</v>
      </c>
      <c r="AG1794" s="106"/>
      <c r="AH1794">
        <f t="shared" si="590"/>
        <v>-4.7256811237064993E-4</v>
      </c>
      <c r="AI1794">
        <f t="shared" si="591"/>
        <v>1.2726506571333673</v>
      </c>
      <c r="AJ1794">
        <f t="shared" si="592"/>
        <v>-1.9192477769216735E-2</v>
      </c>
      <c r="AK1794">
        <f t="shared" si="593"/>
        <v>2.0177893546708442E-3</v>
      </c>
      <c r="AL1794">
        <f t="shared" si="594"/>
        <v>7.400504878085557E-3</v>
      </c>
      <c r="AM1794">
        <f t="shared" si="595"/>
        <v>3.7002693269247286E-3</v>
      </c>
      <c r="AN1794" s="80">
        <f t="shared" si="605"/>
        <v>5.5946847242161011E-3</v>
      </c>
      <c r="AO1794" s="80">
        <f t="shared" si="605"/>
        <v>5.5942288779216968E-3</v>
      </c>
      <c r="AP1794" s="80">
        <f t="shared" si="605"/>
        <v>5.5925569914601313E-3</v>
      </c>
      <c r="AQ1794" s="80">
        <f t="shared" si="605"/>
        <v>5.586425090611761E-3</v>
      </c>
      <c r="AR1794" s="80">
        <f t="shared" si="605"/>
        <v>5.5639354025405052E-3</v>
      </c>
      <c r="AS1794" s="80">
        <f t="shared" si="605"/>
        <v>5.4814510416755884E-3</v>
      </c>
      <c r="AT1794" s="80">
        <f t="shared" si="605"/>
        <v>5.1789273836108747E-3</v>
      </c>
      <c r="AU1794" s="80">
        <f t="shared" si="597"/>
        <v>4.0693807318081809E-3</v>
      </c>
      <c r="AV1794" s="80"/>
    </row>
    <row r="1795" spans="26:64" x14ac:dyDescent="0.2">
      <c r="Z1795">
        <f t="shared" si="588"/>
        <v>0</v>
      </c>
      <c r="AA1795" s="80">
        <f t="shared" si="589"/>
        <v>3.4471155238050962E-3</v>
      </c>
      <c r="AB1795" s="80">
        <f t="shared" si="600"/>
        <v>-9999</v>
      </c>
      <c r="AC1795" s="80">
        <f t="shared" si="602"/>
        <v>0</v>
      </c>
      <c r="AD1795" s="80">
        <f t="shared" si="598"/>
        <v>-9999</v>
      </c>
      <c r="AE1795" s="80">
        <f t="shared" si="603"/>
        <v>0</v>
      </c>
      <c r="AF1795">
        <f t="shared" si="599"/>
        <v>-9999</v>
      </c>
      <c r="AG1795" s="106"/>
      <c r="AH1795">
        <f t="shared" si="590"/>
        <v>-4.7256811237064993E-4</v>
      </c>
      <c r="AI1795">
        <f t="shared" si="591"/>
        <v>1.2726506571333673</v>
      </c>
      <c r="AJ1795">
        <f t="shared" si="592"/>
        <v>-1.9192477769216735E-2</v>
      </c>
      <c r="AK1795">
        <f t="shared" si="593"/>
        <v>2.0177893546708442E-3</v>
      </c>
      <c r="AL1795">
        <f t="shared" si="594"/>
        <v>7.400504878085557E-3</v>
      </c>
      <c r="AM1795">
        <f t="shared" si="595"/>
        <v>3.7002693269247286E-3</v>
      </c>
      <c r="AN1795" s="80">
        <f t="shared" si="605"/>
        <v>5.5946847242161011E-3</v>
      </c>
      <c r="AO1795" s="80">
        <f t="shared" si="605"/>
        <v>5.5942288779216968E-3</v>
      </c>
      <c r="AP1795" s="80">
        <f t="shared" si="605"/>
        <v>5.5925569914601313E-3</v>
      </c>
      <c r="AQ1795" s="80">
        <f t="shared" si="605"/>
        <v>5.586425090611761E-3</v>
      </c>
      <c r="AR1795" s="80">
        <f t="shared" si="605"/>
        <v>5.5639354025405052E-3</v>
      </c>
      <c r="AS1795" s="80">
        <f t="shared" si="605"/>
        <v>5.4814510416755884E-3</v>
      </c>
      <c r="AT1795" s="80">
        <f t="shared" si="605"/>
        <v>5.1789273836108747E-3</v>
      </c>
      <c r="AU1795" s="80">
        <f t="shared" si="597"/>
        <v>4.0693807318081809E-3</v>
      </c>
    </row>
    <row r="1796" spans="26:64" x14ac:dyDescent="0.2">
      <c r="Z1796">
        <f t="shared" si="588"/>
        <v>0</v>
      </c>
      <c r="AA1796" s="80">
        <f t="shared" si="589"/>
        <v>3.4471155238050962E-3</v>
      </c>
      <c r="AB1796" s="80">
        <f t="shared" si="600"/>
        <v>-9999</v>
      </c>
      <c r="AC1796" s="80">
        <f t="shared" si="602"/>
        <v>0</v>
      </c>
      <c r="AD1796" s="80">
        <f t="shared" si="598"/>
        <v>-9999</v>
      </c>
      <c r="AE1796" s="80">
        <f t="shared" si="603"/>
        <v>0</v>
      </c>
      <c r="AF1796">
        <f t="shared" si="599"/>
        <v>-9999</v>
      </c>
      <c r="AG1796" s="106"/>
      <c r="AH1796">
        <f t="shared" si="590"/>
        <v>-4.7256811237064993E-4</v>
      </c>
      <c r="AI1796">
        <f t="shared" si="591"/>
        <v>1.2726506571333673</v>
      </c>
      <c r="AJ1796">
        <f t="shared" si="592"/>
        <v>-1.9192477769216735E-2</v>
      </c>
      <c r="AK1796">
        <f t="shared" si="593"/>
        <v>2.0177893546708442E-3</v>
      </c>
      <c r="AL1796">
        <f t="shared" si="594"/>
        <v>7.400504878085557E-3</v>
      </c>
      <c r="AM1796">
        <f t="shared" si="595"/>
        <v>3.7002693269247286E-3</v>
      </c>
      <c r="AN1796" s="80">
        <f t="shared" si="605"/>
        <v>5.5946847242161011E-3</v>
      </c>
      <c r="AO1796" s="80">
        <f t="shared" si="605"/>
        <v>5.5942288779216968E-3</v>
      </c>
      <c r="AP1796" s="80">
        <f t="shared" si="605"/>
        <v>5.5925569914601313E-3</v>
      </c>
      <c r="AQ1796" s="80">
        <f t="shared" si="605"/>
        <v>5.586425090611761E-3</v>
      </c>
      <c r="AR1796" s="80">
        <f t="shared" si="605"/>
        <v>5.5639354025405052E-3</v>
      </c>
      <c r="AS1796" s="80">
        <f t="shared" si="605"/>
        <v>5.4814510416755884E-3</v>
      </c>
      <c r="AT1796" s="80">
        <f t="shared" si="605"/>
        <v>5.1789273836108747E-3</v>
      </c>
      <c r="AU1796" s="80">
        <f t="shared" si="597"/>
        <v>4.0693807318081809E-3</v>
      </c>
      <c r="AV1796" s="80"/>
      <c r="AX1796" s="80"/>
    </row>
    <row r="1797" spans="26:64" x14ac:dyDescent="0.2">
      <c r="Z1797">
        <f t="shared" si="588"/>
        <v>0</v>
      </c>
      <c r="AA1797" s="80">
        <f t="shared" si="589"/>
        <v>3.4471155238050962E-3</v>
      </c>
      <c r="AB1797" s="80">
        <f t="shared" si="600"/>
        <v>-9999</v>
      </c>
      <c r="AC1797" s="80">
        <f t="shared" si="602"/>
        <v>0</v>
      </c>
      <c r="AD1797" s="80">
        <f t="shared" si="598"/>
        <v>-9999</v>
      </c>
      <c r="AE1797" s="80">
        <f t="shared" si="603"/>
        <v>0</v>
      </c>
      <c r="AF1797">
        <f t="shared" si="599"/>
        <v>-9999</v>
      </c>
      <c r="AG1797" s="106"/>
      <c r="AH1797">
        <f t="shared" si="590"/>
        <v>-4.7256811237064993E-4</v>
      </c>
      <c r="AI1797">
        <f t="shared" si="591"/>
        <v>1.2726506571333673</v>
      </c>
      <c r="AJ1797">
        <f t="shared" si="592"/>
        <v>-1.9192477769216735E-2</v>
      </c>
      <c r="AK1797">
        <f t="shared" si="593"/>
        <v>2.0177893546708442E-3</v>
      </c>
      <c r="AL1797">
        <f t="shared" si="594"/>
        <v>7.400504878085557E-3</v>
      </c>
      <c r="AM1797">
        <f t="shared" si="595"/>
        <v>3.7002693269247286E-3</v>
      </c>
      <c r="AN1797" s="80">
        <f t="shared" si="605"/>
        <v>5.5946847242161011E-3</v>
      </c>
      <c r="AO1797" s="80">
        <f t="shared" si="605"/>
        <v>5.5942288779216968E-3</v>
      </c>
      <c r="AP1797" s="80">
        <f t="shared" si="605"/>
        <v>5.5925569914601313E-3</v>
      </c>
      <c r="AQ1797" s="80">
        <f t="shared" si="605"/>
        <v>5.586425090611761E-3</v>
      </c>
      <c r="AR1797" s="80">
        <f t="shared" si="605"/>
        <v>5.5639354025405052E-3</v>
      </c>
      <c r="AS1797" s="80">
        <f t="shared" si="605"/>
        <v>5.4814510416755884E-3</v>
      </c>
      <c r="AT1797" s="80">
        <f t="shared" si="605"/>
        <v>5.1789273836108747E-3</v>
      </c>
      <c r="AU1797" s="80">
        <f t="shared" si="597"/>
        <v>4.0693807318081809E-3</v>
      </c>
      <c r="AV1797" s="80"/>
      <c r="AW1797" s="80"/>
      <c r="AX1797" s="80"/>
      <c r="AY1797" s="80"/>
      <c r="AZ1797" s="80"/>
      <c r="BA1797" s="80"/>
      <c r="BB1797" s="80"/>
      <c r="BC1797" s="80"/>
      <c r="BD1797" s="80"/>
      <c r="BE1797" s="80"/>
      <c r="BF1797" s="80"/>
      <c r="BG1797" s="80"/>
      <c r="BH1797" s="80"/>
      <c r="BI1797" s="80"/>
      <c r="BJ1797" s="80"/>
      <c r="BK1797" s="80"/>
      <c r="BL1797" s="80"/>
    </row>
    <row r="1798" spans="26:64" x14ac:dyDescent="0.2">
      <c r="Z1798">
        <f t="shared" si="588"/>
        <v>0</v>
      </c>
      <c r="AA1798" s="80">
        <f t="shared" si="589"/>
        <v>3.4471155238050962E-3</v>
      </c>
      <c r="AB1798" s="80">
        <f t="shared" si="600"/>
        <v>-9999</v>
      </c>
      <c r="AC1798" s="80">
        <f t="shared" si="602"/>
        <v>0</v>
      </c>
      <c r="AD1798" s="80">
        <f t="shared" si="598"/>
        <v>-9999</v>
      </c>
      <c r="AE1798" s="80">
        <f t="shared" si="603"/>
        <v>0</v>
      </c>
      <c r="AF1798">
        <f t="shared" si="599"/>
        <v>-9999</v>
      </c>
      <c r="AG1798" s="106"/>
      <c r="AH1798">
        <f t="shared" si="590"/>
        <v>-4.7256811237064993E-4</v>
      </c>
      <c r="AI1798">
        <f t="shared" si="591"/>
        <v>1.2726506571333673</v>
      </c>
      <c r="AJ1798">
        <f t="shared" si="592"/>
        <v>-1.9192477769216735E-2</v>
      </c>
      <c r="AK1798">
        <f t="shared" si="593"/>
        <v>2.0177893546708442E-3</v>
      </c>
      <c r="AL1798">
        <f t="shared" si="594"/>
        <v>7.400504878085557E-3</v>
      </c>
      <c r="AM1798">
        <f t="shared" si="595"/>
        <v>3.7002693269247286E-3</v>
      </c>
      <c r="AN1798" s="80">
        <f t="shared" si="605"/>
        <v>5.5946847242161011E-3</v>
      </c>
      <c r="AO1798" s="80">
        <f t="shared" si="605"/>
        <v>5.5942288779216968E-3</v>
      </c>
      <c r="AP1798" s="80">
        <f t="shared" si="605"/>
        <v>5.5925569914601313E-3</v>
      </c>
      <c r="AQ1798" s="80">
        <f t="shared" si="605"/>
        <v>5.586425090611761E-3</v>
      </c>
      <c r="AR1798" s="80">
        <f t="shared" si="605"/>
        <v>5.5639354025405052E-3</v>
      </c>
      <c r="AS1798" s="80">
        <f t="shared" si="605"/>
        <v>5.4814510416755884E-3</v>
      </c>
      <c r="AT1798" s="80">
        <f t="shared" si="605"/>
        <v>5.1789273836108747E-3</v>
      </c>
      <c r="AU1798" s="80">
        <f t="shared" si="597"/>
        <v>4.0693807318081809E-3</v>
      </c>
    </row>
    <row r="1799" spans="26:64" x14ac:dyDescent="0.2">
      <c r="Z1799">
        <f t="shared" si="588"/>
        <v>0</v>
      </c>
      <c r="AA1799" s="80">
        <f t="shared" si="589"/>
        <v>3.4471155238050962E-3</v>
      </c>
      <c r="AB1799" s="80">
        <f t="shared" si="600"/>
        <v>-9999</v>
      </c>
      <c r="AC1799" s="80">
        <f t="shared" si="602"/>
        <v>0</v>
      </c>
      <c r="AD1799" s="80">
        <f t="shared" si="598"/>
        <v>-9999</v>
      </c>
      <c r="AE1799" s="80">
        <f t="shared" si="603"/>
        <v>0</v>
      </c>
      <c r="AF1799">
        <f t="shared" si="599"/>
        <v>-9999</v>
      </c>
      <c r="AG1799" s="106"/>
      <c r="AH1799">
        <f t="shared" si="590"/>
        <v>-4.7256811237064993E-4</v>
      </c>
      <c r="AI1799">
        <f t="shared" si="591"/>
        <v>1.2726506571333673</v>
      </c>
      <c r="AJ1799">
        <f t="shared" si="592"/>
        <v>-1.9192477769216735E-2</v>
      </c>
      <c r="AK1799">
        <f t="shared" si="593"/>
        <v>2.0177893546708442E-3</v>
      </c>
      <c r="AL1799">
        <f t="shared" si="594"/>
        <v>7.400504878085557E-3</v>
      </c>
      <c r="AM1799">
        <f t="shared" si="595"/>
        <v>3.7002693269247286E-3</v>
      </c>
      <c r="AN1799" s="80">
        <f t="shared" si="605"/>
        <v>5.5946847242161011E-3</v>
      </c>
      <c r="AO1799" s="80">
        <f t="shared" si="605"/>
        <v>5.5942288779216968E-3</v>
      </c>
      <c r="AP1799" s="80">
        <f t="shared" si="605"/>
        <v>5.5925569914601313E-3</v>
      </c>
      <c r="AQ1799" s="80">
        <f t="shared" si="605"/>
        <v>5.586425090611761E-3</v>
      </c>
      <c r="AR1799" s="80">
        <f t="shared" si="605"/>
        <v>5.5639354025405052E-3</v>
      </c>
      <c r="AS1799" s="80">
        <f t="shared" si="605"/>
        <v>5.4814510416755884E-3</v>
      </c>
      <c r="AT1799" s="80">
        <f t="shared" si="605"/>
        <v>5.1789273836108747E-3</v>
      </c>
      <c r="AU1799" s="80">
        <f t="shared" si="597"/>
        <v>4.0693807318081809E-3</v>
      </c>
    </row>
    <row r="1800" spans="26:64" x14ac:dyDescent="0.2">
      <c r="Z1800">
        <f t="shared" si="588"/>
        <v>0</v>
      </c>
      <c r="AA1800" s="80">
        <f t="shared" si="589"/>
        <v>3.4471155238050962E-3</v>
      </c>
      <c r="AB1800" s="80">
        <f t="shared" si="600"/>
        <v>-9999</v>
      </c>
      <c r="AC1800" s="80">
        <f t="shared" si="602"/>
        <v>0</v>
      </c>
      <c r="AD1800" s="80">
        <f t="shared" si="598"/>
        <v>-9999</v>
      </c>
      <c r="AE1800" s="80">
        <f t="shared" si="603"/>
        <v>0</v>
      </c>
      <c r="AF1800">
        <f t="shared" si="599"/>
        <v>-9999</v>
      </c>
      <c r="AG1800" s="106"/>
      <c r="AH1800">
        <f t="shared" si="590"/>
        <v>-4.7256811237064993E-4</v>
      </c>
      <c r="AI1800">
        <f t="shared" si="591"/>
        <v>1.2726506571333673</v>
      </c>
      <c r="AJ1800">
        <f t="shared" si="592"/>
        <v>-1.9192477769216735E-2</v>
      </c>
      <c r="AK1800">
        <f t="shared" si="593"/>
        <v>2.0177893546708442E-3</v>
      </c>
      <c r="AL1800">
        <f t="shared" si="594"/>
        <v>7.400504878085557E-3</v>
      </c>
      <c r="AM1800">
        <f t="shared" si="595"/>
        <v>3.7002693269247286E-3</v>
      </c>
      <c r="AN1800" s="80">
        <f t="shared" si="605"/>
        <v>5.5946847242161011E-3</v>
      </c>
      <c r="AO1800" s="80">
        <f t="shared" si="605"/>
        <v>5.5942288779216968E-3</v>
      </c>
      <c r="AP1800" s="80">
        <f t="shared" si="605"/>
        <v>5.5925569914601313E-3</v>
      </c>
      <c r="AQ1800" s="80">
        <f t="shared" si="605"/>
        <v>5.586425090611761E-3</v>
      </c>
      <c r="AR1800" s="80">
        <f t="shared" si="605"/>
        <v>5.5639354025405052E-3</v>
      </c>
      <c r="AS1800" s="80">
        <f t="shared" si="605"/>
        <v>5.4814510416755884E-3</v>
      </c>
      <c r="AT1800" s="80">
        <f t="shared" si="605"/>
        <v>5.1789273836108747E-3</v>
      </c>
      <c r="AU1800" s="80">
        <f t="shared" si="597"/>
        <v>4.0693807318081809E-3</v>
      </c>
      <c r="AV1800" s="80"/>
      <c r="AX1800" s="80"/>
    </row>
    <row r="1801" spans="26:64" x14ac:dyDescent="0.2">
      <c r="Z1801">
        <f t="shared" si="588"/>
        <v>0</v>
      </c>
      <c r="AA1801" s="80">
        <f t="shared" si="589"/>
        <v>3.4471155238050962E-3</v>
      </c>
      <c r="AB1801" s="80">
        <f t="shared" si="600"/>
        <v>-9999</v>
      </c>
      <c r="AC1801" s="80">
        <f t="shared" si="602"/>
        <v>0</v>
      </c>
      <c r="AD1801" s="80">
        <f t="shared" si="598"/>
        <v>-9999</v>
      </c>
      <c r="AE1801" s="80">
        <f t="shared" si="603"/>
        <v>0</v>
      </c>
      <c r="AF1801">
        <f t="shared" si="599"/>
        <v>-9999</v>
      </c>
      <c r="AG1801" s="106"/>
      <c r="AH1801">
        <f t="shared" si="590"/>
        <v>-4.7256811237064993E-4</v>
      </c>
      <c r="AI1801">
        <f t="shared" si="591"/>
        <v>1.2726506571333673</v>
      </c>
      <c r="AJ1801">
        <f t="shared" si="592"/>
        <v>-1.9192477769216735E-2</v>
      </c>
      <c r="AK1801">
        <f t="shared" si="593"/>
        <v>2.0177893546708442E-3</v>
      </c>
      <c r="AL1801">
        <f t="shared" si="594"/>
        <v>7.400504878085557E-3</v>
      </c>
      <c r="AM1801">
        <f t="shared" si="595"/>
        <v>3.7002693269247286E-3</v>
      </c>
      <c r="AN1801" s="80">
        <f t="shared" si="605"/>
        <v>5.5946847242161011E-3</v>
      </c>
      <c r="AO1801" s="80">
        <f t="shared" si="605"/>
        <v>5.5942288779216968E-3</v>
      </c>
      <c r="AP1801" s="80">
        <f t="shared" si="605"/>
        <v>5.5925569914601313E-3</v>
      </c>
      <c r="AQ1801" s="80">
        <f t="shared" si="605"/>
        <v>5.586425090611761E-3</v>
      </c>
      <c r="AR1801" s="80">
        <f t="shared" si="605"/>
        <v>5.5639354025405052E-3</v>
      </c>
      <c r="AS1801" s="80">
        <f t="shared" si="605"/>
        <v>5.4814510416755884E-3</v>
      </c>
      <c r="AT1801" s="80">
        <f t="shared" si="605"/>
        <v>5.1789273836108747E-3</v>
      </c>
      <c r="AU1801" s="80">
        <f t="shared" si="597"/>
        <v>4.0693807318081809E-3</v>
      </c>
      <c r="AV1801" s="80"/>
      <c r="AW1801" s="80"/>
      <c r="AX1801" s="80"/>
      <c r="AY1801" s="80"/>
      <c r="AZ1801" s="80"/>
      <c r="BA1801" s="80"/>
      <c r="BB1801" s="80"/>
      <c r="BC1801" s="80"/>
      <c r="BD1801" s="80"/>
      <c r="BE1801" s="80"/>
      <c r="BF1801" s="80"/>
      <c r="BG1801" s="80"/>
      <c r="BH1801" s="80"/>
      <c r="BI1801" s="80"/>
      <c r="BJ1801" s="80"/>
      <c r="BK1801" s="80"/>
      <c r="BL1801" s="80"/>
    </row>
    <row r="1802" spans="26:64" x14ac:dyDescent="0.2">
      <c r="Z1802">
        <f t="shared" si="588"/>
        <v>0</v>
      </c>
      <c r="AA1802" s="80">
        <f t="shared" si="589"/>
        <v>3.4471155238050962E-3</v>
      </c>
      <c r="AB1802" s="80">
        <f t="shared" si="600"/>
        <v>-9999</v>
      </c>
      <c r="AC1802" s="80">
        <f t="shared" si="602"/>
        <v>0</v>
      </c>
      <c r="AD1802" s="80">
        <f t="shared" si="598"/>
        <v>-9999</v>
      </c>
      <c r="AE1802" s="80">
        <f t="shared" si="603"/>
        <v>0</v>
      </c>
      <c r="AF1802">
        <f t="shared" si="599"/>
        <v>-9999</v>
      </c>
      <c r="AG1802" s="106"/>
      <c r="AH1802">
        <f t="shared" si="590"/>
        <v>-4.7256811237064993E-4</v>
      </c>
      <c r="AI1802">
        <f t="shared" si="591"/>
        <v>1.2726506571333673</v>
      </c>
      <c r="AJ1802">
        <f t="shared" si="592"/>
        <v>-1.9192477769216735E-2</v>
      </c>
      <c r="AK1802">
        <f t="shared" si="593"/>
        <v>2.0177893546708442E-3</v>
      </c>
      <c r="AL1802">
        <f t="shared" si="594"/>
        <v>7.400504878085557E-3</v>
      </c>
      <c r="AM1802">
        <f t="shared" si="595"/>
        <v>3.7002693269247286E-3</v>
      </c>
      <c r="AN1802" s="80">
        <f t="shared" si="605"/>
        <v>5.5946847242161011E-3</v>
      </c>
      <c r="AO1802" s="80">
        <f t="shared" si="605"/>
        <v>5.5942288779216968E-3</v>
      </c>
      <c r="AP1802" s="80">
        <f t="shared" si="605"/>
        <v>5.5925569914601313E-3</v>
      </c>
      <c r="AQ1802" s="80">
        <f t="shared" si="605"/>
        <v>5.586425090611761E-3</v>
      </c>
      <c r="AR1802" s="80">
        <f t="shared" si="605"/>
        <v>5.5639354025405052E-3</v>
      </c>
      <c r="AS1802" s="80">
        <f t="shared" si="605"/>
        <v>5.4814510416755884E-3</v>
      </c>
      <c r="AT1802" s="80">
        <f t="shared" si="605"/>
        <v>5.1789273836108747E-3</v>
      </c>
      <c r="AU1802" s="80">
        <f t="shared" si="597"/>
        <v>4.0693807318081809E-3</v>
      </c>
    </row>
    <row r="1803" spans="26:64" x14ac:dyDescent="0.2">
      <c r="Z1803">
        <f t="shared" si="588"/>
        <v>0</v>
      </c>
      <c r="AA1803" s="80">
        <f t="shared" si="589"/>
        <v>3.4471155238050962E-3</v>
      </c>
      <c r="AB1803" s="80">
        <f t="shared" si="600"/>
        <v>-9999</v>
      </c>
      <c r="AC1803" s="80">
        <f t="shared" si="602"/>
        <v>0</v>
      </c>
      <c r="AD1803" s="80">
        <f t="shared" si="598"/>
        <v>-9999</v>
      </c>
      <c r="AE1803" s="80">
        <f t="shared" si="603"/>
        <v>0</v>
      </c>
      <c r="AF1803">
        <f t="shared" si="599"/>
        <v>-9999</v>
      </c>
      <c r="AG1803" s="106"/>
      <c r="AH1803">
        <f t="shared" si="590"/>
        <v>-4.7256811237064993E-4</v>
      </c>
      <c r="AI1803">
        <f t="shared" si="591"/>
        <v>1.2726506571333673</v>
      </c>
      <c r="AJ1803">
        <f t="shared" si="592"/>
        <v>-1.9192477769216735E-2</v>
      </c>
      <c r="AK1803">
        <f t="shared" si="593"/>
        <v>2.0177893546708442E-3</v>
      </c>
      <c r="AL1803">
        <f t="shared" si="594"/>
        <v>7.400504878085557E-3</v>
      </c>
      <c r="AM1803">
        <f t="shared" si="595"/>
        <v>3.7002693269247286E-3</v>
      </c>
      <c r="AN1803" s="80">
        <f t="shared" si="605"/>
        <v>5.5946847242161011E-3</v>
      </c>
      <c r="AO1803" s="80">
        <f t="shared" si="605"/>
        <v>5.5942288779216968E-3</v>
      </c>
      <c r="AP1803" s="80">
        <f t="shared" si="605"/>
        <v>5.5925569914601313E-3</v>
      </c>
      <c r="AQ1803" s="80">
        <f t="shared" si="605"/>
        <v>5.586425090611761E-3</v>
      </c>
      <c r="AR1803" s="80">
        <f t="shared" si="605"/>
        <v>5.5639354025405052E-3</v>
      </c>
      <c r="AS1803" s="80">
        <f t="shared" si="605"/>
        <v>5.4814510416755884E-3</v>
      </c>
      <c r="AT1803" s="80">
        <f t="shared" si="605"/>
        <v>5.1789273836108747E-3</v>
      </c>
      <c r="AU1803" s="80">
        <f t="shared" si="597"/>
        <v>4.0693807318081809E-3</v>
      </c>
    </row>
    <row r="1804" spans="26:64" x14ac:dyDescent="0.2">
      <c r="Z1804">
        <f t="shared" si="588"/>
        <v>0</v>
      </c>
      <c r="AA1804" s="80">
        <f t="shared" si="589"/>
        <v>3.4471155238050962E-3</v>
      </c>
      <c r="AB1804" s="80">
        <f t="shared" si="600"/>
        <v>-9999</v>
      </c>
      <c r="AC1804" s="80">
        <f t="shared" si="602"/>
        <v>0</v>
      </c>
      <c r="AD1804" s="80">
        <f t="shared" si="598"/>
        <v>-9999</v>
      </c>
      <c r="AE1804" s="80">
        <f t="shared" si="603"/>
        <v>0</v>
      </c>
      <c r="AF1804">
        <f t="shared" si="599"/>
        <v>-9999</v>
      </c>
      <c r="AG1804" s="106"/>
      <c r="AH1804">
        <f t="shared" si="590"/>
        <v>-4.7256811237064993E-4</v>
      </c>
      <c r="AI1804">
        <f t="shared" si="591"/>
        <v>1.2726506571333673</v>
      </c>
      <c r="AJ1804">
        <f t="shared" si="592"/>
        <v>-1.9192477769216735E-2</v>
      </c>
      <c r="AK1804">
        <f t="shared" si="593"/>
        <v>2.0177893546708442E-3</v>
      </c>
      <c r="AL1804">
        <f t="shared" si="594"/>
        <v>7.400504878085557E-3</v>
      </c>
      <c r="AM1804">
        <f t="shared" si="595"/>
        <v>3.7002693269247286E-3</v>
      </c>
      <c r="AN1804" s="80">
        <f t="shared" si="605"/>
        <v>5.5946847242161011E-3</v>
      </c>
      <c r="AO1804" s="80">
        <f t="shared" si="605"/>
        <v>5.5942288779216968E-3</v>
      </c>
      <c r="AP1804" s="80">
        <f t="shared" si="605"/>
        <v>5.5925569914601313E-3</v>
      </c>
      <c r="AQ1804" s="80">
        <f t="shared" si="605"/>
        <v>5.586425090611761E-3</v>
      </c>
      <c r="AR1804" s="80">
        <f t="shared" si="605"/>
        <v>5.5639354025405052E-3</v>
      </c>
      <c r="AS1804" s="80">
        <f t="shared" si="605"/>
        <v>5.4814510416755884E-3</v>
      </c>
      <c r="AT1804" s="80">
        <f t="shared" si="605"/>
        <v>5.1789273836108747E-3</v>
      </c>
      <c r="AU1804" s="80">
        <f t="shared" si="597"/>
        <v>4.0693807318081809E-3</v>
      </c>
    </row>
    <row r="1805" spans="26:64" x14ac:dyDescent="0.2">
      <c r="Z1805">
        <f t="shared" si="588"/>
        <v>0</v>
      </c>
      <c r="AA1805" s="80">
        <f t="shared" si="589"/>
        <v>3.4471155238050962E-3</v>
      </c>
      <c r="AB1805" s="80">
        <f t="shared" si="600"/>
        <v>-9999</v>
      </c>
      <c r="AC1805" s="80">
        <f t="shared" si="602"/>
        <v>0</v>
      </c>
      <c r="AD1805" s="80">
        <f t="shared" si="598"/>
        <v>-9999</v>
      </c>
      <c r="AE1805" s="80">
        <f t="shared" si="603"/>
        <v>0</v>
      </c>
      <c r="AF1805">
        <f t="shared" si="599"/>
        <v>-9999</v>
      </c>
      <c r="AG1805" s="106"/>
      <c r="AH1805">
        <f t="shared" si="590"/>
        <v>-4.7256811237064993E-4</v>
      </c>
      <c r="AI1805">
        <f t="shared" si="591"/>
        <v>1.2726506571333673</v>
      </c>
      <c r="AJ1805">
        <f t="shared" si="592"/>
        <v>-1.9192477769216735E-2</v>
      </c>
      <c r="AK1805">
        <f t="shared" si="593"/>
        <v>2.0177893546708442E-3</v>
      </c>
      <c r="AL1805">
        <f t="shared" si="594"/>
        <v>7.400504878085557E-3</v>
      </c>
      <c r="AM1805">
        <f t="shared" si="595"/>
        <v>3.7002693269247286E-3</v>
      </c>
      <c r="AN1805" s="80">
        <f t="shared" si="605"/>
        <v>5.5946847242161011E-3</v>
      </c>
      <c r="AO1805" s="80">
        <f t="shared" si="605"/>
        <v>5.5942288779216968E-3</v>
      </c>
      <c r="AP1805" s="80">
        <f t="shared" si="605"/>
        <v>5.5925569914601313E-3</v>
      </c>
      <c r="AQ1805" s="80">
        <f t="shared" si="605"/>
        <v>5.586425090611761E-3</v>
      </c>
      <c r="AR1805" s="80">
        <f t="shared" si="605"/>
        <v>5.5639354025405052E-3</v>
      </c>
      <c r="AS1805" s="80">
        <f t="shared" si="605"/>
        <v>5.4814510416755884E-3</v>
      </c>
      <c r="AT1805" s="80">
        <f t="shared" si="605"/>
        <v>5.1789273836108747E-3</v>
      </c>
      <c r="AU1805" s="80">
        <f t="shared" si="597"/>
        <v>4.0693807318081809E-3</v>
      </c>
    </row>
    <row r="1806" spans="26:64" x14ac:dyDescent="0.2">
      <c r="Z1806">
        <f t="shared" si="588"/>
        <v>0</v>
      </c>
      <c r="AA1806" s="80">
        <f t="shared" si="589"/>
        <v>3.4471155238050962E-3</v>
      </c>
      <c r="AB1806" s="80">
        <f t="shared" si="600"/>
        <v>-9999</v>
      </c>
      <c r="AC1806" s="80">
        <f t="shared" si="602"/>
        <v>0</v>
      </c>
      <c r="AD1806" s="80">
        <f t="shared" si="598"/>
        <v>-9999</v>
      </c>
      <c r="AE1806" s="80">
        <f t="shared" si="603"/>
        <v>0</v>
      </c>
      <c r="AF1806">
        <f t="shared" si="599"/>
        <v>-9999</v>
      </c>
      <c r="AG1806" s="106"/>
      <c r="AH1806">
        <f t="shared" si="590"/>
        <v>-4.7256811237064993E-4</v>
      </c>
      <c r="AI1806">
        <f t="shared" si="591"/>
        <v>1.2726506571333673</v>
      </c>
      <c r="AJ1806">
        <f t="shared" si="592"/>
        <v>-1.9192477769216735E-2</v>
      </c>
      <c r="AK1806">
        <f t="shared" si="593"/>
        <v>2.0177893546708442E-3</v>
      </c>
      <c r="AL1806">
        <f t="shared" si="594"/>
        <v>7.400504878085557E-3</v>
      </c>
      <c r="AM1806">
        <f t="shared" si="595"/>
        <v>3.7002693269247286E-3</v>
      </c>
      <c r="AN1806" s="80">
        <f t="shared" si="605"/>
        <v>5.5946847242161011E-3</v>
      </c>
      <c r="AO1806" s="80">
        <f t="shared" si="605"/>
        <v>5.5942288779216968E-3</v>
      </c>
      <c r="AP1806" s="80">
        <f t="shared" si="605"/>
        <v>5.5925569914601313E-3</v>
      </c>
      <c r="AQ1806" s="80">
        <f t="shared" si="605"/>
        <v>5.586425090611761E-3</v>
      </c>
      <c r="AR1806" s="80">
        <f t="shared" si="605"/>
        <v>5.5639354025405052E-3</v>
      </c>
      <c r="AS1806" s="80">
        <f t="shared" si="605"/>
        <v>5.4814510416755884E-3</v>
      </c>
      <c r="AT1806" s="80">
        <f t="shared" si="605"/>
        <v>5.1789273836108747E-3</v>
      </c>
      <c r="AU1806" s="80">
        <f t="shared" si="597"/>
        <v>4.0693807318081809E-3</v>
      </c>
      <c r="AV1806" s="80"/>
      <c r="AX1806" s="80"/>
    </row>
    <row r="1807" spans="26:64" x14ac:dyDescent="0.2">
      <c r="Z1807">
        <f t="shared" si="588"/>
        <v>0</v>
      </c>
      <c r="AA1807" s="80">
        <f t="shared" si="589"/>
        <v>3.4471155238050962E-3</v>
      </c>
      <c r="AB1807" s="80">
        <f t="shared" si="600"/>
        <v>-9999</v>
      </c>
      <c r="AC1807" s="80">
        <f t="shared" si="602"/>
        <v>0</v>
      </c>
      <c r="AD1807" s="80">
        <f t="shared" si="598"/>
        <v>-9999</v>
      </c>
      <c r="AE1807" s="80">
        <f t="shared" si="603"/>
        <v>0</v>
      </c>
      <c r="AF1807">
        <f t="shared" si="599"/>
        <v>-9999</v>
      </c>
      <c r="AG1807" s="106"/>
      <c r="AH1807">
        <f t="shared" si="590"/>
        <v>-4.7256811237064993E-4</v>
      </c>
      <c r="AI1807">
        <f t="shared" si="591"/>
        <v>1.2726506571333673</v>
      </c>
      <c r="AJ1807">
        <f t="shared" si="592"/>
        <v>-1.9192477769216735E-2</v>
      </c>
      <c r="AK1807">
        <f t="shared" si="593"/>
        <v>2.0177893546708442E-3</v>
      </c>
      <c r="AL1807">
        <f t="shared" si="594"/>
        <v>7.400504878085557E-3</v>
      </c>
      <c r="AM1807">
        <f t="shared" si="595"/>
        <v>3.7002693269247286E-3</v>
      </c>
      <c r="AN1807" s="80">
        <f t="shared" si="605"/>
        <v>5.5946847242161011E-3</v>
      </c>
      <c r="AO1807" s="80">
        <f t="shared" si="605"/>
        <v>5.5942288779216968E-3</v>
      </c>
      <c r="AP1807" s="80">
        <f t="shared" si="605"/>
        <v>5.5925569914601313E-3</v>
      </c>
      <c r="AQ1807" s="80">
        <f t="shared" si="605"/>
        <v>5.586425090611761E-3</v>
      </c>
      <c r="AR1807" s="80">
        <f t="shared" si="605"/>
        <v>5.5639354025405052E-3</v>
      </c>
      <c r="AS1807" s="80">
        <f t="shared" si="605"/>
        <v>5.4814510416755884E-3</v>
      </c>
      <c r="AT1807" s="80">
        <f t="shared" si="605"/>
        <v>5.1789273836108747E-3</v>
      </c>
      <c r="AU1807" s="80">
        <f t="shared" si="597"/>
        <v>4.0693807318081809E-3</v>
      </c>
    </row>
    <row r="1808" spans="26:64" x14ac:dyDescent="0.2">
      <c r="Z1808">
        <f t="shared" si="588"/>
        <v>0</v>
      </c>
      <c r="AA1808" s="80">
        <f t="shared" si="589"/>
        <v>3.4471155238050962E-3</v>
      </c>
      <c r="AB1808" s="80">
        <f t="shared" si="600"/>
        <v>-9999</v>
      </c>
      <c r="AC1808" s="80">
        <f t="shared" si="602"/>
        <v>0</v>
      </c>
      <c r="AD1808" s="80">
        <f t="shared" si="598"/>
        <v>-9999</v>
      </c>
      <c r="AE1808" s="80">
        <f t="shared" si="603"/>
        <v>0</v>
      </c>
      <c r="AF1808">
        <f t="shared" si="599"/>
        <v>-9999</v>
      </c>
      <c r="AG1808" s="106"/>
      <c r="AH1808">
        <f t="shared" si="590"/>
        <v>-4.7256811237064993E-4</v>
      </c>
      <c r="AI1808">
        <f t="shared" si="591"/>
        <v>1.2726506571333673</v>
      </c>
      <c r="AJ1808">
        <f t="shared" si="592"/>
        <v>-1.9192477769216735E-2</v>
      </c>
      <c r="AK1808">
        <f t="shared" si="593"/>
        <v>2.0177893546708442E-3</v>
      </c>
      <c r="AL1808">
        <f t="shared" si="594"/>
        <v>7.400504878085557E-3</v>
      </c>
      <c r="AM1808">
        <f t="shared" si="595"/>
        <v>3.7002693269247286E-3</v>
      </c>
      <c r="AN1808" s="80">
        <f t="shared" si="605"/>
        <v>5.5946847242161011E-3</v>
      </c>
      <c r="AO1808" s="80">
        <f t="shared" si="605"/>
        <v>5.5942288779216968E-3</v>
      </c>
      <c r="AP1808" s="80">
        <f t="shared" si="605"/>
        <v>5.5925569914601313E-3</v>
      </c>
      <c r="AQ1808" s="80">
        <f t="shared" si="605"/>
        <v>5.586425090611761E-3</v>
      </c>
      <c r="AR1808" s="80">
        <f t="shared" si="605"/>
        <v>5.5639354025405052E-3</v>
      </c>
      <c r="AS1808" s="80">
        <f t="shared" si="605"/>
        <v>5.4814510416755884E-3</v>
      </c>
      <c r="AT1808" s="80">
        <f t="shared" si="605"/>
        <v>5.1789273836108747E-3</v>
      </c>
      <c r="AU1808" s="80">
        <f t="shared" si="597"/>
        <v>4.0693807318081809E-3</v>
      </c>
    </row>
    <row r="1809" spans="26:64" x14ac:dyDescent="0.2">
      <c r="Z1809">
        <f t="shared" ref="Z1809:Z1872" si="606">F1809</f>
        <v>0</v>
      </c>
      <c r="AA1809" s="80">
        <f t="shared" ref="AA1809:AA1872" si="607">AB$3+AB$4*Z1809+AB$5*Z1809^2+AH1809</f>
        <v>3.4471155238050962E-3</v>
      </c>
      <c r="AB1809" s="80">
        <f t="shared" si="600"/>
        <v>-9999</v>
      </c>
      <c r="AC1809" s="80">
        <f t="shared" si="602"/>
        <v>0</v>
      </c>
      <c r="AD1809" s="80">
        <f t="shared" si="598"/>
        <v>-9999</v>
      </c>
      <c r="AE1809" s="80">
        <f t="shared" si="603"/>
        <v>0</v>
      </c>
      <c r="AF1809">
        <f t="shared" si="599"/>
        <v>-9999</v>
      </c>
      <c r="AG1809" s="106"/>
      <c r="AH1809">
        <f t="shared" ref="AH1809:AH1872" si="608">$AB$6*($AB$11/AI1809*AJ1809+$AB$12)</f>
        <v>-4.7256811237064993E-4</v>
      </c>
      <c r="AI1809">
        <f t="shared" ref="AI1809:AI1872" si="609">1+$AB$7*COS(AL1809)</f>
        <v>1.2726506571333673</v>
      </c>
      <c r="AJ1809">
        <f t="shared" ref="AJ1809:AJ1872" si="610">SIN(AL1809+RADIANS($AB$9))</f>
        <v>-1.9192477769216735E-2</v>
      </c>
      <c r="AK1809">
        <f t="shared" ref="AK1809:AK1872" si="611">$AB$7*SIN(AL1809)</f>
        <v>2.0177893546708442E-3</v>
      </c>
      <c r="AL1809">
        <f t="shared" ref="AL1809:AL1872" si="612">2*ATAN(AM1809)</f>
        <v>7.400504878085557E-3</v>
      </c>
      <c r="AM1809">
        <f t="shared" ref="AM1809:AM1872" si="613">SQRT((1+$AB$7)/(1-$AB$7))*TAN(AN1809/2)</f>
        <v>3.7002693269247286E-3</v>
      </c>
      <c r="AN1809" s="80">
        <f t="shared" ref="AN1809:AT1824" si="614">$AU1809+$AB$7*SIN(AO1809)</f>
        <v>5.5946847242161011E-3</v>
      </c>
      <c r="AO1809" s="80">
        <f t="shared" si="614"/>
        <v>5.5942288779216968E-3</v>
      </c>
      <c r="AP1809" s="80">
        <f t="shared" si="614"/>
        <v>5.5925569914601313E-3</v>
      </c>
      <c r="AQ1809" s="80">
        <f t="shared" si="614"/>
        <v>5.586425090611761E-3</v>
      </c>
      <c r="AR1809" s="80">
        <f t="shared" si="614"/>
        <v>5.5639354025405052E-3</v>
      </c>
      <c r="AS1809" s="80">
        <f t="shared" si="614"/>
        <v>5.4814510416755884E-3</v>
      </c>
      <c r="AT1809" s="80">
        <f t="shared" si="614"/>
        <v>5.1789273836108747E-3</v>
      </c>
      <c r="AU1809" s="80">
        <f t="shared" ref="AU1809:AU1872" si="615">RADIANS($AB$9)+$AB$18*(F1809-AB$15)</f>
        <v>4.0693807318081809E-3</v>
      </c>
    </row>
    <row r="1810" spans="26:64" x14ac:dyDescent="0.2">
      <c r="Z1810">
        <f t="shared" si="606"/>
        <v>0</v>
      </c>
      <c r="AA1810" s="80">
        <f t="shared" si="607"/>
        <v>3.4471155238050962E-3</v>
      </c>
      <c r="AB1810" s="80">
        <f t="shared" si="600"/>
        <v>-9999</v>
      </c>
      <c r="AC1810" s="80">
        <f t="shared" si="602"/>
        <v>0</v>
      </c>
      <c r="AD1810" s="80">
        <f t="shared" ref="AD1810:AD1873" si="616">IF(S1810&lt;&gt;0,G1810-AA1810, -9999)</f>
        <v>-9999</v>
      </c>
      <c r="AE1810" s="80">
        <f t="shared" si="603"/>
        <v>0</v>
      </c>
      <c r="AF1810">
        <f t="shared" ref="AF1810:AF1873" si="617">IF(S1810&lt;&gt;0,G1810-P1810, -9999)</f>
        <v>-9999</v>
      </c>
      <c r="AG1810" s="106"/>
      <c r="AH1810">
        <f t="shared" si="608"/>
        <v>-4.7256811237064993E-4</v>
      </c>
      <c r="AI1810">
        <f t="shared" si="609"/>
        <v>1.2726506571333673</v>
      </c>
      <c r="AJ1810">
        <f t="shared" si="610"/>
        <v>-1.9192477769216735E-2</v>
      </c>
      <c r="AK1810">
        <f t="shared" si="611"/>
        <v>2.0177893546708442E-3</v>
      </c>
      <c r="AL1810">
        <f t="shared" si="612"/>
        <v>7.400504878085557E-3</v>
      </c>
      <c r="AM1810">
        <f t="shared" si="613"/>
        <v>3.7002693269247286E-3</v>
      </c>
      <c r="AN1810" s="80">
        <f t="shared" si="614"/>
        <v>5.5946847242161011E-3</v>
      </c>
      <c r="AO1810" s="80">
        <f t="shared" si="614"/>
        <v>5.5942288779216968E-3</v>
      </c>
      <c r="AP1810" s="80">
        <f t="shared" si="614"/>
        <v>5.5925569914601313E-3</v>
      </c>
      <c r="AQ1810" s="80">
        <f t="shared" si="614"/>
        <v>5.586425090611761E-3</v>
      </c>
      <c r="AR1810" s="80">
        <f t="shared" si="614"/>
        <v>5.5639354025405052E-3</v>
      </c>
      <c r="AS1810" s="80">
        <f t="shared" si="614"/>
        <v>5.4814510416755884E-3</v>
      </c>
      <c r="AT1810" s="80">
        <f t="shared" si="614"/>
        <v>5.1789273836108747E-3</v>
      </c>
      <c r="AU1810" s="80">
        <f t="shared" si="615"/>
        <v>4.0693807318081809E-3</v>
      </c>
    </row>
    <row r="1811" spans="26:64" x14ac:dyDescent="0.2">
      <c r="Z1811">
        <f t="shared" si="606"/>
        <v>0</v>
      </c>
      <c r="AA1811" s="80">
        <f t="shared" si="607"/>
        <v>3.4471155238050962E-3</v>
      </c>
      <c r="AB1811" s="80">
        <f t="shared" si="600"/>
        <v>-9999</v>
      </c>
      <c r="AC1811" s="80">
        <f t="shared" si="602"/>
        <v>0</v>
      </c>
      <c r="AD1811" s="80">
        <f t="shared" si="616"/>
        <v>-9999</v>
      </c>
      <c r="AE1811" s="80">
        <f t="shared" si="603"/>
        <v>0</v>
      </c>
      <c r="AF1811">
        <f t="shared" si="617"/>
        <v>-9999</v>
      </c>
      <c r="AG1811" s="106"/>
      <c r="AH1811">
        <f t="shared" si="608"/>
        <v>-4.7256811237064993E-4</v>
      </c>
      <c r="AI1811">
        <f t="shared" si="609"/>
        <v>1.2726506571333673</v>
      </c>
      <c r="AJ1811">
        <f t="shared" si="610"/>
        <v>-1.9192477769216735E-2</v>
      </c>
      <c r="AK1811">
        <f t="shared" si="611"/>
        <v>2.0177893546708442E-3</v>
      </c>
      <c r="AL1811">
        <f t="shared" si="612"/>
        <v>7.400504878085557E-3</v>
      </c>
      <c r="AM1811">
        <f t="shared" si="613"/>
        <v>3.7002693269247286E-3</v>
      </c>
      <c r="AN1811" s="80">
        <f t="shared" si="614"/>
        <v>5.5946847242161011E-3</v>
      </c>
      <c r="AO1811" s="80">
        <f t="shared" si="614"/>
        <v>5.5942288779216968E-3</v>
      </c>
      <c r="AP1811" s="80">
        <f t="shared" si="614"/>
        <v>5.5925569914601313E-3</v>
      </c>
      <c r="AQ1811" s="80">
        <f t="shared" si="614"/>
        <v>5.586425090611761E-3</v>
      </c>
      <c r="AR1811" s="80">
        <f t="shared" si="614"/>
        <v>5.5639354025405052E-3</v>
      </c>
      <c r="AS1811" s="80">
        <f t="shared" si="614"/>
        <v>5.4814510416755884E-3</v>
      </c>
      <c r="AT1811" s="80">
        <f t="shared" si="614"/>
        <v>5.1789273836108747E-3</v>
      </c>
      <c r="AU1811" s="80">
        <f t="shared" si="615"/>
        <v>4.0693807318081809E-3</v>
      </c>
    </row>
    <row r="1812" spans="26:64" x14ac:dyDescent="0.2">
      <c r="Z1812">
        <f t="shared" si="606"/>
        <v>0</v>
      </c>
      <c r="AA1812" s="80">
        <f t="shared" si="607"/>
        <v>3.4471155238050962E-3</v>
      </c>
      <c r="AB1812" s="80">
        <f t="shared" si="600"/>
        <v>-9999</v>
      </c>
      <c r="AC1812" s="80">
        <f t="shared" si="602"/>
        <v>0</v>
      </c>
      <c r="AD1812" s="80">
        <f t="shared" si="616"/>
        <v>-9999</v>
      </c>
      <c r="AE1812" s="80">
        <f t="shared" si="603"/>
        <v>0</v>
      </c>
      <c r="AF1812">
        <f t="shared" si="617"/>
        <v>-9999</v>
      </c>
      <c r="AG1812" s="106"/>
      <c r="AH1812">
        <f t="shared" si="608"/>
        <v>-4.7256811237064993E-4</v>
      </c>
      <c r="AI1812">
        <f t="shared" si="609"/>
        <v>1.2726506571333673</v>
      </c>
      <c r="AJ1812">
        <f t="shared" si="610"/>
        <v>-1.9192477769216735E-2</v>
      </c>
      <c r="AK1812">
        <f t="shared" si="611"/>
        <v>2.0177893546708442E-3</v>
      </c>
      <c r="AL1812">
        <f t="shared" si="612"/>
        <v>7.400504878085557E-3</v>
      </c>
      <c r="AM1812">
        <f t="shared" si="613"/>
        <v>3.7002693269247286E-3</v>
      </c>
      <c r="AN1812" s="80">
        <f t="shared" si="614"/>
        <v>5.5946847242161011E-3</v>
      </c>
      <c r="AO1812" s="80">
        <f t="shared" si="614"/>
        <v>5.5942288779216968E-3</v>
      </c>
      <c r="AP1812" s="80">
        <f t="shared" si="614"/>
        <v>5.5925569914601313E-3</v>
      </c>
      <c r="AQ1812" s="80">
        <f t="shared" si="614"/>
        <v>5.586425090611761E-3</v>
      </c>
      <c r="AR1812" s="80">
        <f t="shared" si="614"/>
        <v>5.5639354025405052E-3</v>
      </c>
      <c r="AS1812" s="80">
        <f t="shared" si="614"/>
        <v>5.4814510416755884E-3</v>
      </c>
      <c r="AT1812" s="80">
        <f t="shared" si="614"/>
        <v>5.1789273836108747E-3</v>
      </c>
      <c r="AU1812" s="80">
        <f t="shared" si="615"/>
        <v>4.0693807318081809E-3</v>
      </c>
    </row>
    <row r="1813" spans="26:64" x14ac:dyDescent="0.2">
      <c r="Z1813">
        <f t="shared" si="606"/>
        <v>0</v>
      </c>
      <c r="AA1813" s="80">
        <f t="shared" si="607"/>
        <v>3.4471155238050962E-3</v>
      </c>
      <c r="AB1813" s="80">
        <f t="shared" si="600"/>
        <v>-9999</v>
      </c>
      <c r="AC1813" s="80">
        <f t="shared" si="602"/>
        <v>0</v>
      </c>
      <c r="AD1813" s="80">
        <f t="shared" si="616"/>
        <v>-9999</v>
      </c>
      <c r="AE1813" s="80">
        <f t="shared" si="603"/>
        <v>0</v>
      </c>
      <c r="AF1813">
        <f t="shared" si="617"/>
        <v>-9999</v>
      </c>
      <c r="AG1813" s="106"/>
      <c r="AH1813">
        <f t="shared" si="608"/>
        <v>-4.7256811237064993E-4</v>
      </c>
      <c r="AI1813">
        <f t="shared" si="609"/>
        <v>1.2726506571333673</v>
      </c>
      <c r="AJ1813">
        <f t="shared" si="610"/>
        <v>-1.9192477769216735E-2</v>
      </c>
      <c r="AK1813">
        <f t="shared" si="611"/>
        <v>2.0177893546708442E-3</v>
      </c>
      <c r="AL1813">
        <f t="shared" si="612"/>
        <v>7.400504878085557E-3</v>
      </c>
      <c r="AM1813">
        <f t="shared" si="613"/>
        <v>3.7002693269247286E-3</v>
      </c>
      <c r="AN1813" s="80">
        <f t="shared" si="614"/>
        <v>5.5946847242161011E-3</v>
      </c>
      <c r="AO1813" s="80">
        <f t="shared" si="614"/>
        <v>5.5942288779216968E-3</v>
      </c>
      <c r="AP1813" s="80">
        <f t="shared" si="614"/>
        <v>5.5925569914601313E-3</v>
      </c>
      <c r="AQ1813" s="80">
        <f t="shared" si="614"/>
        <v>5.586425090611761E-3</v>
      </c>
      <c r="AR1813" s="80">
        <f t="shared" si="614"/>
        <v>5.5639354025405052E-3</v>
      </c>
      <c r="AS1813" s="80">
        <f t="shared" si="614"/>
        <v>5.4814510416755884E-3</v>
      </c>
      <c r="AT1813" s="80">
        <f t="shared" si="614"/>
        <v>5.1789273836108747E-3</v>
      </c>
      <c r="AU1813" s="80">
        <f t="shared" si="615"/>
        <v>4.0693807318081809E-3</v>
      </c>
      <c r="AV1813" s="80"/>
      <c r="AX1813" s="80"/>
      <c r="AY1813" s="80"/>
      <c r="AZ1813" s="80"/>
      <c r="BA1813" s="80"/>
      <c r="BB1813" s="80"/>
      <c r="BC1813" s="80"/>
      <c r="BD1813" s="80"/>
      <c r="BE1813" s="80"/>
      <c r="BF1813" s="80"/>
      <c r="BG1813" s="80"/>
      <c r="BH1813" s="80"/>
      <c r="BI1813" s="80"/>
      <c r="BJ1813" s="80"/>
      <c r="BK1813" s="80"/>
      <c r="BL1813" s="80"/>
    </row>
    <row r="1814" spans="26:64" x14ac:dyDescent="0.2">
      <c r="Z1814">
        <f t="shared" si="606"/>
        <v>0</v>
      </c>
      <c r="AA1814" s="80">
        <f t="shared" si="607"/>
        <v>3.4471155238050962E-3</v>
      </c>
      <c r="AB1814" s="80">
        <f t="shared" si="600"/>
        <v>-9999</v>
      </c>
      <c r="AC1814" s="80">
        <f t="shared" si="602"/>
        <v>0</v>
      </c>
      <c r="AD1814" s="80">
        <f t="shared" si="616"/>
        <v>-9999</v>
      </c>
      <c r="AE1814" s="80">
        <f t="shared" si="603"/>
        <v>0</v>
      </c>
      <c r="AF1814">
        <f t="shared" si="617"/>
        <v>-9999</v>
      </c>
      <c r="AG1814" s="106"/>
      <c r="AH1814">
        <f t="shared" si="608"/>
        <v>-4.7256811237064993E-4</v>
      </c>
      <c r="AI1814">
        <f t="shared" si="609"/>
        <v>1.2726506571333673</v>
      </c>
      <c r="AJ1814">
        <f t="shared" si="610"/>
        <v>-1.9192477769216735E-2</v>
      </c>
      <c r="AK1814">
        <f t="shared" si="611"/>
        <v>2.0177893546708442E-3</v>
      </c>
      <c r="AL1814">
        <f t="shared" si="612"/>
        <v>7.400504878085557E-3</v>
      </c>
      <c r="AM1814">
        <f t="shared" si="613"/>
        <v>3.7002693269247286E-3</v>
      </c>
      <c r="AN1814" s="80">
        <f t="shared" si="614"/>
        <v>5.5946847242161011E-3</v>
      </c>
      <c r="AO1814" s="80">
        <f t="shared" si="614"/>
        <v>5.5942288779216968E-3</v>
      </c>
      <c r="AP1814" s="80">
        <f t="shared" si="614"/>
        <v>5.5925569914601313E-3</v>
      </c>
      <c r="AQ1814" s="80">
        <f t="shared" si="614"/>
        <v>5.586425090611761E-3</v>
      </c>
      <c r="AR1814" s="80">
        <f t="shared" si="614"/>
        <v>5.5639354025405052E-3</v>
      </c>
      <c r="AS1814" s="80">
        <f t="shared" si="614"/>
        <v>5.4814510416755884E-3</v>
      </c>
      <c r="AT1814" s="80">
        <f t="shared" si="614"/>
        <v>5.1789273836108747E-3</v>
      </c>
      <c r="AU1814" s="80">
        <f t="shared" si="615"/>
        <v>4.0693807318081809E-3</v>
      </c>
      <c r="AV1814" s="80"/>
    </row>
    <row r="1815" spans="26:64" x14ac:dyDescent="0.2">
      <c r="Z1815">
        <f t="shared" si="606"/>
        <v>0</v>
      </c>
      <c r="AA1815" s="80">
        <f t="shared" si="607"/>
        <v>3.4471155238050962E-3</v>
      </c>
      <c r="AB1815" s="80">
        <f t="shared" si="600"/>
        <v>-9999</v>
      </c>
      <c r="AC1815" s="80">
        <f t="shared" si="602"/>
        <v>0</v>
      </c>
      <c r="AD1815" s="80">
        <f t="shared" si="616"/>
        <v>-9999</v>
      </c>
      <c r="AE1815" s="80">
        <f t="shared" si="603"/>
        <v>0</v>
      </c>
      <c r="AF1815">
        <f t="shared" si="617"/>
        <v>-9999</v>
      </c>
      <c r="AG1815" s="106"/>
      <c r="AH1815">
        <f t="shared" si="608"/>
        <v>-4.7256811237064993E-4</v>
      </c>
      <c r="AI1815">
        <f t="shared" si="609"/>
        <v>1.2726506571333673</v>
      </c>
      <c r="AJ1815">
        <f t="shared" si="610"/>
        <v>-1.9192477769216735E-2</v>
      </c>
      <c r="AK1815">
        <f t="shared" si="611"/>
        <v>2.0177893546708442E-3</v>
      </c>
      <c r="AL1815">
        <f t="shared" si="612"/>
        <v>7.400504878085557E-3</v>
      </c>
      <c r="AM1815">
        <f t="shared" si="613"/>
        <v>3.7002693269247286E-3</v>
      </c>
      <c r="AN1815" s="80">
        <f t="shared" si="614"/>
        <v>5.5946847242161011E-3</v>
      </c>
      <c r="AO1815" s="80">
        <f t="shared" si="614"/>
        <v>5.5942288779216968E-3</v>
      </c>
      <c r="AP1815" s="80">
        <f t="shared" si="614"/>
        <v>5.5925569914601313E-3</v>
      </c>
      <c r="AQ1815" s="80">
        <f t="shared" si="614"/>
        <v>5.586425090611761E-3</v>
      </c>
      <c r="AR1815" s="80">
        <f t="shared" si="614"/>
        <v>5.5639354025405052E-3</v>
      </c>
      <c r="AS1815" s="80">
        <f t="shared" si="614"/>
        <v>5.4814510416755884E-3</v>
      </c>
      <c r="AT1815" s="80">
        <f t="shared" si="614"/>
        <v>5.1789273836108747E-3</v>
      </c>
      <c r="AU1815" s="80">
        <f t="shared" si="615"/>
        <v>4.0693807318081809E-3</v>
      </c>
    </row>
    <row r="1816" spans="26:64" x14ac:dyDescent="0.2">
      <c r="Z1816">
        <f t="shared" si="606"/>
        <v>0</v>
      </c>
      <c r="AA1816" s="80">
        <f t="shared" si="607"/>
        <v>3.4471155238050962E-3</v>
      </c>
      <c r="AB1816" s="80">
        <f t="shared" si="600"/>
        <v>-9999</v>
      </c>
      <c r="AC1816" s="80">
        <f t="shared" si="602"/>
        <v>0</v>
      </c>
      <c r="AD1816" s="80">
        <f t="shared" si="616"/>
        <v>-9999</v>
      </c>
      <c r="AE1816" s="80">
        <f t="shared" si="603"/>
        <v>0</v>
      </c>
      <c r="AF1816">
        <f t="shared" si="617"/>
        <v>-9999</v>
      </c>
      <c r="AG1816" s="106"/>
      <c r="AH1816">
        <f t="shared" si="608"/>
        <v>-4.7256811237064993E-4</v>
      </c>
      <c r="AI1816">
        <f t="shared" si="609"/>
        <v>1.2726506571333673</v>
      </c>
      <c r="AJ1816">
        <f t="shared" si="610"/>
        <v>-1.9192477769216735E-2</v>
      </c>
      <c r="AK1816">
        <f t="shared" si="611"/>
        <v>2.0177893546708442E-3</v>
      </c>
      <c r="AL1816">
        <f t="shared" si="612"/>
        <v>7.400504878085557E-3</v>
      </c>
      <c r="AM1816">
        <f t="shared" si="613"/>
        <v>3.7002693269247286E-3</v>
      </c>
      <c r="AN1816" s="80">
        <f t="shared" si="614"/>
        <v>5.5946847242161011E-3</v>
      </c>
      <c r="AO1816" s="80">
        <f t="shared" si="614"/>
        <v>5.5942288779216968E-3</v>
      </c>
      <c r="AP1816" s="80">
        <f t="shared" si="614"/>
        <v>5.5925569914601313E-3</v>
      </c>
      <c r="AQ1816" s="80">
        <f t="shared" si="614"/>
        <v>5.586425090611761E-3</v>
      </c>
      <c r="AR1816" s="80">
        <f t="shared" si="614"/>
        <v>5.5639354025405052E-3</v>
      </c>
      <c r="AS1816" s="80">
        <f t="shared" si="614"/>
        <v>5.4814510416755884E-3</v>
      </c>
      <c r="AT1816" s="80">
        <f t="shared" si="614"/>
        <v>5.1789273836108747E-3</v>
      </c>
      <c r="AU1816" s="80">
        <f t="shared" si="615"/>
        <v>4.0693807318081809E-3</v>
      </c>
      <c r="AV1816" s="80"/>
    </row>
    <row r="1817" spans="26:64" x14ac:dyDescent="0.2">
      <c r="Z1817">
        <f t="shared" si="606"/>
        <v>0</v>
      </c>
      <c r="AA1817" s="80">
        <f t="shared" si="607"/>
        <v>3.4471155238050962E-3</v>
      </c>
      <c r="AB1817" s="80">
        <f t="shared" ref="AB1817:AB1880" si="618">IF(S1817&lt;&gt;0,G1817-AH1817, -9999)</f>
        <v>-9999</v>
      </c>
      <c r="AC1817" s="80">
        <f t="shared" si="602"/>
        <v>0</v>
      </c>
      <c r="AD1817" s="80">
        <f t="shared" si="616"/>
        <v>-9999</v>
      </c>
      <c r="AE1817" s="80">
        <f t="shared" si="603"/>
        <v>0</v>
      </c>
      <c r="AF1817">
        <f t="shared" si="617"/>
        <v>-9999</v>
      </c>
      <c r="AG1817" s="106"/>
      <c r="AH1817">
        <f t="shared" si="608"/>
        <v>-4.7256811237064993E-4</v>
      </c>
      <c r="AI1817">
        <f t="shared" si="609"/>
        <v>1.2726506571333673</v>
      </c>
      <c r="AJ1817">
        <f t="shared" si="610"/>
        <v>-1.9192477769216735E-2</v>
      </c>
      <c r="AK1817">
        <f t="shared" si="611"/>
        <v>2.0177893546708442E-3</v>
      </c>
      <c r="AL1817">
        <f t="shared" si="612"/>
        <v>7.400504878085557E-3</v>
      </c>
      <c r="AM1817">
        <f t="shared" si="613"/>
        <v>3.7002693269247286E-3</v>
      </c>
      <c r="AN1817" s="80">
        <f t="shared" si="614"/>
        <v>5.5946847242161011E-3</v>
      </c>
      <c r="AO1817" s="80">
        <f t="shared" si="614"/>
        <v>5.5942288779216968E-3</v>
      </c>
      <c r="AP1817" s="80">
        <f t="shared" si="614"/>
        <v>5.5925569914601313E-3</v>
      </c>
      <c r="AQ1817" s="80">
        <f t="shared" si="614"/>
        <v>5.586425090611761E-3</v>
      </c>
      <c r="AR1817" s="80">
        <f t="shared" si="614"/>
        <v>5.5639354025405052E-3</v>
      </c>
      <c r="AS1817" s="80">
        <f t="shared" si="614"/>
        <v>5.4814510416755884E-3</v>
      </c>
      <c r="AT1817" s="80">
        <f t="shared" si="614"/>
        <v>5.1789273836108747E-3</v>
      </c>
      <c r="AU1817" s="80">
        <f t="shared" si="615"/>
        <v>4.0693807318081809E-3</v>
      </c>
    </row>
    <row r="1818" spans="26:64" x14ac:dyDescent="0.2">
      <c r="Z1818">
        <f t="shared" si="606"/>
        <v>0</v>
      </c>
      <c r="AA1818" s="80">
        <f t="shared" si="607"/>
        <v>3.4471155238050962E-3</v>
      </c>
      <c r="AB1818" s="80">
        <f t="shared" si="618"/>
        <v>-9999</v>
      </c>
      <c r="AC1818" s="80">
        <f t="shared" si="602"/>
        <v>0</v>
      </c>
      <c r="AD1818" s="80">
        <f t="shared" si="616"/>
        <v>-9999</v>
      </c>
      <c r="AE1818" s="80">
        <f t="shared" si="603"/>
        <v>0</v>
      </c>
      <c r="AF1818">
        <f t="shared" si="617"/>
        <v>-9999</v>
      </c>
      <c r="AG1818" s="106"/>
      <c r="AH1818">
        <f t="shared" si="608"/>
        <v>-4.7256811237064993E-4</v>
      </c>
      <c r="AI1818">
        <f t="shared" si="609"/>
        <v>1.2726506571333673</v>
      </c>
      <c r="AJ1818">
        <f t="shared" si="610"/>
        <v>-1.9192477769216735E-2</v>
      </c>
      <c r="AK1818">
        <f t="shared" si="611"/>
        <v>2.0177893546708442E-3</v>
      </c>
      <c r="AL1818">
        <f t="shared" si="612"/>
        <v>7.400504878085557E-3</v>
      </c>
      <c r="AM1818">
        <f t="shared" si="613"/>
        <v>3.7002693269247286E-3</v>
      </c>
      <c r="AN1818" s="80">
        <f t="shared" si="614"/>
        <v>5.5946847242161011E-3</v>
      </c>
      <c r="AO1818" s="80">
        <f t="shared" si="614"/>
        <v>5.5942288779216968E-3</v>
      </c>
      <c r="AP1818" s="80">
        <f t="shared" si="614"/>
        <v>5.5925569914601313E-3</v>
      </c>
      <c r="AQ1818" s="80">
        <f t="shared" si="614"/>
        <v>5.586425090611761E-3</v>
      </c>
      <c r="AR1818" s="80">
        <f t="shared" si="614"/>
        <v>5.5639354025405052E-3</v>
      </c>
      <c r="AS1818" s="80">
        <f t="shared" si="614"/>
        <v>5.4814510416755884E-3</v>
      </c>
      <c r="AT1818" s="80">
        <f t="shared" si="614"/>
        <v>5.1789273836108747E-3</v>
      </c>
      <c r="AU1818" s="80">
        <f t="shared" si="615"/>
        <v>4.0693807318081809E-3</v>
      </c>
    </row>
    <row r="1819" spans="26:64" x14ac:dyDescent="0.2">
      <c r="Z1819">
        <f t="shared" si="606"/>
        <v>0</v>
      </c>
      <c r="AA1819" s="80">
        <f t="shared" si="607"/>
        <v>3.4471155238050962E-3</v>
      </c>
      <c r="AB1819" s="80">
        <f t="shared" si="618"/>
        <v>-9999</v>
      </c>
      <c r="AC1819" s="80">
        <f t="shared" si="602"/>
        <v>0</v>
      </c>
      <c r="AD1819" s="80">
        <f t="shared" si="616"/>
        <v>-9999</v>
      </c>
      <c r="AE1819" s="80">
        <f t="shared" si="603"/>
        <v>0</v>
      </c>
      <c r="AF1819">
        <f t="shared" si="617"/>
        <v>-9999</v>
      </c>
      <c r="AG1819" s="106"/>
      <c r="AH1819">
        <f t="shared" si="608"/>
        <v>-4.7256811237064993E-4</v>
      </c>
      <c r="AI1819">
        <f t="shared" si="609"/>
        <v>1.2726506571333673</v>
      </c>
      <c r="AJ1819">
        <f t="shared" si="610"/>
        <v>-1.9192477769216735E-2</v>
      </c>
      <c r="AK1819">
        <f t="shared" si="611"/>
        <v>2.0177893546708442E-3</v>
      </c>
      <c r="AL1819">
        <f t="shared" si="612"/>
        <v>7.400504878085557E-3</v>
      </c>
      <c r="AM1819">
        <f t="shared" si="613"/>
        <v>3.7002693269247286E-3</v>
      </c>
      <c r="AN1819" s="80">
        <f t="shared" si="614"/>
        <v>5.5946847242161011E-3</v>
      </c>
      <c r="AO1819" s="80">
        <f t="shared" si="614"/>
        <v>5.5942288779216968E-3</v>
      </c>
      <c r="AP1819" s="80">
        <f t="shared" si="614"/>
        <v>5.5925569914601313E-3</v>
      </c>
      <c r="AQ1819" s="80">
        <f t="shared" si="614"/>
        <v>5.586425090611761E-3</v>
      </c>
      <c r="AR1819" s="80">
        <f t="shared" si="614"/>
        <v>5.5639354025405052E-3</v>
      </c>
      <c r="AS1819" s="80">
        <f t="shared" si="614"/>
        <v>5.4814510416755884E-3</v>
      </c>
      <c r="AT1819" s="80">
        <f t="shared" si="614"/>
        <v>5.1789273836108747E-3</v>
      </c>
      <c r="AU1819" s="80">
        <f t="shared" si="615"/>
        <v>4.0693807318081809E-3</v>
      </c>
    </row>
    <row r="1820" spans="26:64" x14ac:dyDescent="0.2">
      <c r="Z1820">
        <f t="shared" si="606"/>
        <v>0</v>
      </c>
      <c r="AA1820" s="80">
        <f t="shared" si="607"/>
        <v>3.4471155238050962E-3</v>
      </c>
      <c r="AB1820" s="80">
        <f t="shared" si="618"/>
        <v>-9999</v>
      </c>
      <c r="AC1820" s="80">
        <f t="shared" si="602"/>
        <v>0</v>
      </c>
      <c r="AD1820" s="80">
        <f t="shared" si="616"/>
        <v>-9999</v>
      </c>
      <c r="AE1820" s="80">
        <f t="shared" si="603"/>
        <v>0</v>
      </c>
      <c r="AF1820">
        <f t="shared" si="617"/>
        <v>-9999</v>
      </c>
      <c r="AG1820" s="106"/>
      <c r="AH1820">
        <f t="shared" si="608"/>
        <v>-4.7256811237064993E-4</v>
      </c>
      <c r="AI1820">
        <f t="shared" si="609"/>
        <v>1.2726506571333673</v>
      </c>
      <c r="AJ1820">
        <f t="shared" si="610"/>
        <v>-1.9192477769216735E-2</v>
      </c>
      <c r="AK1820">
        <f t="shared" si="611"/>
        <v>2.0177893546708442E-3</v>
      </c>
      <c r="AL1820">
        <f t="shared" si="612"/>
        <v>7.400504878085557E-3</v>
      </c>
      <c r="AM1820">
        <f t="shared" si="613"/>
        <v>3.7002693269247286E-3</v>
      </c>
      <c r="AN1820" s="80">
        <f t="shared" si="614"/>
        <v>5.5946847242161011E-3</v>
      </c>
      <c r="AO1820" s="80">
        <f t="shared" si="614"/>
        <v>5.5942288779216968E-3</v>
      </c>
      <c r="AP1820" s="80">
        <f t="shared" si="614"/>
        <v>5.5925569914601313E-3</v>
      </c>
      <c r="AQ1820" s="80">
        <f t="shared" si="614"/>
        <v>5.586425090611761E-3</v>
      </c>
      <c r="AR1820" s="80">
        <f t="shared" si="614"/>
        <v>5.5639354025405052E-3</v>
      </c>
      <c r="AS1820" s="80">
        <f t="shared" si="614"/>
        <v>5.4814510416755884E-3</v>
      </c>
      <c r="AT1820" s="80">
        <f t="shared" si="614"/>
        <v>5.1789273836108747E-3</v>
      </c>
      <c r="AU1820" s="80">
        <f t="shared" si="615"/>
        <v>4.0693807318081809E-3</v>
      </c>
    </row>
    <row r="1821" spans="26:64" x14ac:dyDescent="0.2">
      <c r="Z1821">
        <f t="shared" si="606"/>
        <v>0</v>
      </c>
      <c r="AA1821" s="80">
        <f t="shared" si="607"/>
        <v>3.4471155238050962E-3</v>
      </c>
      <c r="AB1821" s="80">
        <f t="shared" si="618"/>
        <v>-9999</v>
      </c>
      <c r="AC1821" s="80">
        <f t="shared" si="602"/>
        <v>0</v>
      </c>
      <c r="AD1821" s="80">
        <f t="shared" si="616"/>
        <v>-9999</v>
      </c>
      <c r="AE1821" s="80">
        <f t="shared" si="603"/>
        <v>0</v>
      </c>
      <c r="AF1821">
        <f t="shared" si="617"/>
        <v>-9999</v>
      </c>
      <c r="AG1821" s="106"/>
      <c r="AH1821">
        <f t="shared" si="608"/>
        <v>-4.7256811237064993E-4</v>
      </c>
      <c r="AI1821">
        <f t="shared" si="609"/>
        <v>1.2726506571333673</v>
      </c>
      <c r="AJ1821">
        <f t="shared" si="610"/>
        <v>-1.9192477769216735E-2</v>
      </c>
      <c r="AK1821">
        <f t="shared" si="611"/>
        <v>2.0177893546708442E-3</v>
      </c>
      <c r="AL1821">
        <f t="shared" si="612"/>
        <v>7.400504878085557E-3</v>
      </c>
      <c r="AM1821">
        <f t="shared" si="613"/>
        <v>3.7002693269247286E-3</v>
      </c>
      <c r="AN1821" s="80">
        <f t="shared" si="614"/>
        <v>5.5946847242161011E-3</v>
      </c>
      <c r="AO1821" s="80">
        <f t="shared" si="614"/>
        <v>5.5942288779216968E-3</v>
      </c>
      <c r="AP1821" s="80">
        <f t="shared" si="614"/>
        <v>5.5925569914601313E-3</v>
      </c>
      <c r="AQ1821" s="80">
        <f t="shared" si="614"/>
        <v>5.586425090611761E-3</v>
      </c>
      <c r="AR1821" s="80">
        <f t="shared" si="614"/>
        <v>5.5639354025405052E-3</v>
      </c>
      <c r="AS1821" s="80">
        <f t="shared" si="614"/>
        <v>5.4814510416755884E-3</v>
      </c>
      <c r="AT1821" s="80">
        <f t="shared" si="614"/>
        <v>5.1789273836108747E-3</v>
      </c>
      <c r="AU1821" s="80">
        <f t="shared" si="615"/>
        <v>4.0693807318081809E-3</v>
      </c>
    </row>
    <row r="1822" spans="26:64" x14ac:dyDescent="0.2">
      <c r="Z1822">
        <f t="shared" si="606"/>
        <v>0</v>
      </c>
      <c r="AA1822" s="80">
        <f t="shared" si="607"/>
        <v>3.4471155238050962E-3</v>
      </c>
      <c r="AB1822" s="80">
        <f t="shared" si="618"/>
        <v>-9999</v>
      </c>
      <c r="AC1822" s="80">
        <f t="shared" si="602"/>
        <v>0</v>
      </c>
      <c r="AD1822" s="80">
        <f t="shared" si="616"/>
        <v>-9999</v>
      </c>
      <c r="AE1822" s="80">
        <f t="shared" si="603"/>
        <v>0</v>
      </c>
      <c r="AF1822">
        <f t="shared" si="617"/>
        <v>-9999</v>
      </c>
      <c r="AG1822" s="106"/>
      <c r="AH1822">
        <f t="shared" si="608"/>
        <v>-4.7256811237064993E-4</v>
      </c>
      <c r="AI1822">
        <f t="shared" si="609"/>
        <v>1.2726506571333673</v>
      </c>
      <c r="AJ1822">
        <f t="shared" si="610"/>
        <v>-1.9192477769216735E-2</v>
      </c>
      <c r="AK1822">
        <f t="shared" si="611"/>
        <v>2.0177893546708442E-3</v>
      </c>
      <c r="AL1822">
        <f t="shared" si="612"/>
        <v>7.400504878085557E-3</v>
      </c>
      <c r="AM1822">
        <f t="shared" si="613"/>
        <v>3.7002693269247286E-3</v>
      </c>
      <c r="AN1822" s="80">
        <f t="shared" si="614"/>
        <v>5.5946847242161011E-3</v>
      </c>
      <c r="AO1822" s="80">
        <f t="shared" si="614"/>
        <v>5.5942288779216968E-3</v>
      </c>
      <c r="AP1822" s="80">
        <f t="shared" si="614"/>
        <v>5.5925569914601313E-3</v>
      </c>
      <c r="AQ1822" s="80">
        <f t="shared" si="614"/>
        <v>5.586425090611761E-3</v>
      </c>
      <c r="AR1822" s="80">
        <f t="shared" si="614"/>
        <v>5.5639354025405052E-3</v>
      </c>
      <c r="AS1822" s="80">
        <f t="shared" si="614"/>
        <v>5.4814510416755884E-3</v>
      </c>
      <c r="AT1822" s="80">
        <f t="shared" si="614"/>
        <v>5.1789273836108747E-3</v>
      </c>
      <c r="AU1822" s="80">
        <f t="shared" si="615"/>
        <v>4.0693807318081809E-3</v>
      </c>
    </row>
    <row r="1823" spans="26:64" x14ac:dyDescent="0.2">
      <c r="Z1823">
        <f t="shared" si="606"/>
        <v>0</v>
      </c>
      <c r="AA1823" s="80">
        <f t="shared" si="607"/>
        <v>3.4471155238050962E-3</v>
      </c>
      <c r="AB1823" s="80">
        <f t="shared" si="618"/>
        <v>-9999</v>
      </c>
      <c r="AC1823" s="80">
        <f t="shared" si="602"/>
        <v>0</v>
      </c>
      <c r="AD1823" s="80">
        <f t="shared" si="616"/>
        <v>-9999</v>
      </c>
      <c r="AE1823" s="80">
        <f t="shared" si="603"/>
        <v>0</v>
      </c>
      <c r="AF1823">
        <f t="shared" si="617"/>
        <v>-9999</v>
      </c>
      <c r="AG1823" s="106"/>
      <c r="AH1823">
        <f t="shared" si="608"/>
        <v>-4.7256811237064993E-4</v>
      </c>
      <c r="AI1823">
        <f t="shared" si="609"/>
        <v>1.2726506571333673</v>
      </c>
      <c r="AJ1823">
        <f t="shared" si="610"/>
        <v>-1.9192477769216735E-2</v>
      </c>
      <c r="AK1823">
        <f t="shared" si="611"/>
        <v>2.0177893546708442E-3</v>
      </c>
      <c r="AL1823">
        <f t="shared" si="612"/>
        <v>7.400504878085557E-3</v>
      </c>
      <c r="AM1823">
        <f t="shared" si="613"/>
        <v>3.7002693269247286E-3</v>
      </c>
      <c r="AN1823" s="80">
        <f t="shared" si="614"/>
        <v>5.5946847242161011E-3</v>
      </c>
      <c r="AO1823" s="80">
        <f t="shared" si="614"/>
        <v>5.5942288779216968E-3</v>
      </c>
      <c r="AP1823" s="80">
        <f t="shared" si="614"/>
        <v>5.5925569914601313E-3</v>
      </c>
      <c r="AQ1823" s="80">
        <f t="shared" si="614"/>
        <v>5.586425090611761E-3</v>
      </c>
      <c r="AR1823" s="80">
        <f t="shared" si="614"/>
        <v>5.5639354025405052E-3</v>
      </c>
      <c r="AS1823" s="80">
        <f t="shared" si="614"/>
        <v>5.4814510416755884E-3</v>
      </c>
      <c r="AT1823" s="80">
        <f t="shared" si="614"/>
        <v>5.1789273836108747E-3</v>
      </c>
      <c r="AU1823" s="80">
        <f t="shared" si="615"/>
        <v>4.0693807318081809E-3</v>
      </c>
    </row>
    <row r="1824" spans="26:64" x14ac:dyDescent="0.2">
      <c r="Z1824">
        <f t="shared" si="606"/>
        <v>0</v>
      </c>
      <c r="AA1824" s="80">
        <f t="shared" si="607"/>
        <v>3.4471155238050962E-3</v>
      </c>
      <c r="AB1824" s="80">
        <f t="shared" si="618"/>
        <v>-9999</v>
      </c>
      <c r="AC1824" s="80">
        <f t="shared" si="602"/>
        <v>0</v>
      </c>
      <c r="AD1824" s="80">
        <f t="shared" si="616"/>
        <v>-9999</v>
      </c>
      <c r="AE1824" s="80">
        <f t="shared" si="603"/>
        <v>0</v>
      </c>
      <c r="AF1824">
        <f t="shared" si="617"/>
        <v>-9999</v>
      </c>
      <c r="AG1824" s="106"/>
      <c r="AH1824">
        <f t="shared" si="608"/>
        <v>-4.7256811237064993E-4</v>
      </c>
      <c r="AI1824">
        <f t="shared" si="609"/>
        <v>1.2726506571333673</v>
      </c>
      <c r="AJ1824">
        <f t="shared" si="610"/>
        <v>-1.9192477769216735E-2</v>
      </c>
      <c r="AK1824">
        <f t="shared" si="611"/>
        <v>2.0177893546708442E-3</v>
      </c>
      <c r="AL1824">
        <f t="shared" si="612"/>
        <v>7.400504878085557E-3</v>
      </c>
      <c r="AM1824">
        <f t="shared" si="613"/>
        <v>3.7002693269247286E-3</v>
      </c>
      <c r="AN1824" s="80">
        <f t="shared" si="614"/>
        <v>5.5946847242161011E-3</v>
      </c>
      <c r="AO1824" s="80">
        <f t="shared" si="614"/>
        <v>5.5942288779216968E-3</v>
      </c>
      <c r="AP1824" s="80">
        <f t="shared" si="614"/>
        <v>5.5925569914601313E-3</v>
      </c>
      <c r="AQ1824" s="80">
        <f t="shared" si="614"/>
        <v>5.586425090611761E-3</v>
      </c>
      <c r="AR1824" s="80">
        <f t="shared" si="614"/>
        <v>5.5639354025405052E-3</v>
      </c>
      <c r="AS1824" s="80">
        <f t="shared" si="614"/>
        <v>5.4814510416755884E-3</v>
      </c>
      <c r="AT1824" s="80">
        <f t="shared" si="614"/>
        <v>5.1789273836108747E-3</v>
      </c>
      <c r="AU1824" s="80">
        <f t="shared" si="615"/>
        <v>4.0693807318081809E-3</v>
      </c>
    </row>
    <row r="1825" spans="26:64" x14ac:dyDescent="0.2">
      <c r="Z1825">
        <f t="shared" si="606"/>
        <v>0</v>
      </c>
      <c r="AA1825" s="80">
        <f t="shared" si="607"/>
        <v>3.4471155238050962E-3</v>
      </c>
      <c r="AB1825" s="80">
        <f t="shared" si="618"/>
        <v>-9999</v>
      </c>
      <c r="AC1825" s="80">
        <f t="shared" si="602"/>
        <v>0</v>
      </c>
      <c r="AD1825" s="80">
        <f t="shared" si="616"/>
        <v>-9999</v>
      </c>
      <c r="AE1825" s="80">
        <f t="shared" si="603"/>
        <v>0</v>
      </c>
      <c r="AF1825">
        <f t="shared" si="617"/>
        <v>-9999</v>
      </c>
      <c r="AG1825" s="106"/>
      <c r="AH1825">
        <f t="shared" si="608"/>
        <v>-4.7256811237064993E-4</v>
      </c>
      <c r="AI1825">
        <f t="shared" si="609"/>
        <v>1.2726506571333673</v>
      </c>
      <c r="AJ1825">
        <f t="shared" si="610"/>
        <v>-1.9192477769216735E-2</v>
      </c>
      <c r="AK1825">
        <f t="shared" si="611"/>
        <v>2.0177893546708442E-3</v>
      </c>
      <c r="AL1825">
        <f t="shared" si="612"/>
        <v>7.400504878085557E-3</v>
      </c>
      <c r="AM1825">
        <f t="shared" si="613"/>
        <v>3.7002693269247286E-3</v>
      </c>
      <c r="AN1825" s="80">
        <f t="shared" ref="AN1825:AT1840" si="619">$AU1825+$AB$7*SIN(AO1825)</f>
        <v>5.5946847242161011E-3</v>
      </c>
      <c r="AO1825" s="80">
        <f t="shared" si="619"/>
        <v>5.5942288779216968E-3</v>
      </c>
      <c r="AP1825" s="80">
        <f t="shared" si="619"/>
        <v>5.5925569914601313E-3</v>
      </c>
      <c r="AQ1825" s="80">
        <f t="shared" si="619"/>
        <v>5.586425090611761E-3</v>
      </c>
      <c r="AR1825" s="80">
        <f t="shared" si="619"/>
        <v>5.5639354025405052E-3</v>
      </c>
      <c r="AS1825" s="80">
        <f t="shared" si="619"/>
        <v>5.4814510416755884E-3</v>
      </c>
      <c r="AT1825" s="80">
        <f t="shared" si="619"/>
        <v>5.1789273836108747E-3</v>
      </c>
      <c r="AU1825" s="80">
        <f t="shared" si="615"/>
        <v>4.0693807318081809E-3</v>
      </c>
    </row>
    <row r="1826" spans="26:64" x14ac:dyDescent="0.2">
      <c r="Z1826">
        <f t="shared" si="606"/>
        <v>0</v>
      </c>
      <c r="AA1826" s="80">
        <f t="shared" si="607"/>
        <v>3.4471155238050962E-3</v>
      </c>
      <c r="AB1826" s="80">
        <f t="shared" si="618"/>
        <v>-9999</v>
      </c>
      <c r="AC1826" s="80">
        <f t="shared" si="602"/>
        <v>0</v>
      </c>
      <c r="AD1826" s="80">
        <f t="shared" si="616"/>
        <v>-9999</v>
      </c>
      <c r="AE1826" s="80">
        <f t="shared" si="603"/>
        <v>0</v>
      </c>
      <c r="AF1826">
        <f t="shared" si="617"/>
        <v>-9999</v>
      </c>
      <c r="AG1826" s="106"/>
      <c r="AH1826">
        <f t="shared" si="608"/>
        <v>-4.7256811237064993E-4</v>
      </c>
      <c r="AI1826">
        <f t="shared" si="609"/>
        <v>1.2726506571333673</v>
      </c>
      <c r="AJ1826">
        <f t="shared" si="610"/>
        <v>-1.9192477769216735E-2</v>
      </c>
      <c r="AK1826">
        <f t="shared" si="611"/>
        <v>2.0177893546708442E-3</v>
      </c>
      <c r="AL1826">
        <f t="shared" si="612"/>
        <v>7.400504878085557E-3</v>
      </c>
      <c r="AM1826">
        <f t="shared" si="613"/>
        <v>3.7002693269247286E-3</v>
      </c>
      <c r="AN1826" s="80">
        <f t="shared" si="619"/>
        <v>5.5946847242161011E-3</v>
      </c>
      <c r="AO1826" s="80">
        <f t="shared" si="619"/>
        <v>5.5942288779216968E-3</v>
      </c>
      <c r="AP1826" s="80">
        <f t="shared" si="619"/>
        <v>5.5925569914601313E-3</v>
      </c>
      <c r="AQ1826" s="80">
        <f t="shared" si="619"/>
        <v>5.586425090611761E-3</v>
      </c>
      <c r="AR1826" s="80">
        <f t="shared" si="619"/>
        <v>5.5639354025405052E-3</v>
      </c>
      <c r="AS1826" s="80">
        <f t="shared" si="619"/>
        <v>5.4814510416755884E-3</v>
      </c>
      <c r="AT1826" s="80">
        <f t="shared" si="619"/>
        <v>5.1789273836108747E-3</v>
      </c>
      <c r="AU1826" s="80">
        <f t="shared" si="615"/>
        <v>4.0693807318081809E-3</v>
      </c>
      <c r="AV1826" s="80"/>
      <c r="AW1826" s="80"/>
      <c r="AX1826" s="80"/>
      <c r="AY1826" s="80"/>
      <c r="AZ1826" s="80"/>
      <c r="BA1826" s="80"/>
      <c r="BB1826" s="80"/>
      <c r="BC1826" s="80"/>
      <c r="BD1826" s="80"/>
      <c r="BE1826" s="80"/>
      <c r="BF1826" s="80"/>
      <c r="BG1826" s="80"/>
      <c r="BH1826" s="80"/>
      <c r="BI1826" s="80"/>
      <c r="BJ1826" s="80"/>
      <c r="BK1826" s="80"/>
      <c r="BL1826" s="80"/>
    </row>
    <row r="1827" spans="26:64" x14ac:dyDescent="0.2">
      <c r="Z1827">
        <f t="shared" si="606"/>
        <v>0</v>
      </c>
      <c r="AA1827" s="80">
        <f t="shared" si="607"/>
        <v>3.4471155238050962E-3</v>
      </c>
      <c r="AB1827" s="80">
        <f t="shared" si="618"/>
        <v>-9999</v>
      </c>
      <c r="AC1827" s="80">
        <f t="shared" ref="AC1827:AC1890" si="620">+G1827-P1827</f>
        <v>0</v>
      </c>
      <c r="AD1827" s="80">
        <f t="shared" si="616"/>
        <v>-9999</v>
      </c>
      <c r="AE1827" s="80">
        <f t="shared" ref="AE1827:AE1890" si="621">+(G1827-AA1827)^2*S1827</f>
        <v>0</v>
      </c>
      <c r="AF1827">
        <f t="shared" si="617"/>
        <v>-9999</v>
      </c>
      <c r="AG1827" s="106"/>
      <c r="AH1827">
        <f t="shared" si="608"/>
        <v>-4.7256811237064993E-4</v>
      </c>
      <c r="AI1827">
        <f t="shared" si="609"/>
        <v>1.2726506571333673</v>
      </c>
      <c r="AJ1827">
        <f t="shared" si="610"/>
        <v>-1.9192477769216735E-2</v>
      </c>
      <c r="AK1827">
        <f t="shared" si="611"/>
        <v>2.0177893546708442E-3</v>
      </c>
      <c r="AL1827">
        <f t="shared" si="612"/>
        <v>7.400504878085557E-3</v>
      </c>
      <c r="AM1827">
        <f t="shared" si="613"/>
        <v>3.7002693269247286E-3</v>
      </c>
      <c r="AN1827" s="80">
        <f t="shared" si="619"/>
        <v>5.5946847242161011E-3</v>
      </c>
      <c r="AO1827" s="80">
        <f t="shared" si="619"/>
        <v>5.5942288779216968E-3</v>
      </c>
      <c r="AP1827" s="80">
        <f t="shared" si="619"/>
        <v>5.5925569914601313E-3</v>
      </c>
      <c r="AQ1827" s="80">
        <f t="shared" si="619"/>
        <v>5.586425090611761E-3</v>
      </c>
      <c r="AR1827" s="80">
        <f t="shared" si="619"/>
        <v>5.5639354025405052E-3</v>
      </c>
      <c r="AS1827" s="80">
        <f t="shared" si="619"/>
        <v>5.4814510416755884E-3</v>
      </c>
      <c r="AT1827" s="80">
        <f t="shared" si="619"/>
        <v>5.1789273836108747E-3</v>
      </c>
      <c r="AU1827" s="80">
        <f t="shared" si="615"/>
        <v>4.0693807318081809E-3</v>
      </c>
    </row>
    <row r="1828" spans="26:64" x14ac:dyDescent="0.2">
      <c r="Z1828">
        <f t="shared" si="606"/>
        <v>0</v>
      </c>
      <c r="AA1828" s="80">
        <f t="shared" si="607"/>
        <v>3.4471155238050962E-3</v>
      </c>
      <c r="AB1828" s="80">
        <f t="shared" si="618"/>
        <v>-9999</v>
      </c>
      <c r="AC1828" s="80">
        <f t="shared" si="620"/>
        <v>0</v>
      </c>
      <c r="AD1828" s="80">
        <f t="shared" si="616"/>
        <v>-9999</v>
      </c>
      <c r="AE1828" s="80">
        <f t="shared" si="621"/>
        <v>0</v>
      </c>
      <c r="AF1828">
        <f t="shared" si="617"/>
        <v>-9999</v>
      </c>
      <c r="AG1828" s="106"/>
      <c r="AH1828">
        <f t="shared" si="608"/>
        <v>-4.7256811237064993E-4</v>
      </c>
      <c r="AI1828">
        <f t="shared" si="609"/>
        <v>1.2726506571333673</v>
      </c>
      <c r="AJ1828">
        <f t="shared" si="610"/>
        <v>-1.9192477769216735E-2</v>
      </c>
      <c r="AK1828">
        <f t="shared" si="611"/>
        <v>2.0177893546708442E-3</v>
      </c>
      <c r="AL1828">
        <f t="shared" si="612"/>
        <v>7.400504878085557E-3</v>
      </c>
      <c r="AM1828">
        <f t="shared" si="613"/>
        <v>3.7002693269247286E-3</v>
      </c>
      <c r="AN1828" s="80">
        <f t="shared" si="619"/>
        <v>5.5946847242161011E-3</v>
      </c>
      <c r="AO1828" s="80">
        <f t="shared" si="619"/>
        <v>5.5942288779216968E-3</v>
      </c>
      <c r="AP1828" s="80">
        <f t="shared" si="619"/>
        <v>5.5925569914601313E-3</v>
      </c>
      <c r="AQ1828" s="80">
        <f t="shared" si="619"/>
        <v>5.586425090611761E-3</v>
      </c>
      <c r="AR1828" s="80">
        <f t="shared" si="619"/>
        <v>5.5639354025405052E-3</v>
      </c>
      <c r="AS1828" s="80">
        <f t="shared" si="619"/>
        <v>5.4814510416755884E-3</v>
      </c>
      <c r="AT1828" s="80">
        <f t="shared" si="619"/>
        <v>5.1789273836108747E-3</v>
      </c>
      <c r="AU1828" s="80">
        <f t="shared" si="615"/>
        <v>4.0693807318081809E-3</v>
      </c>
    </row>
    <row r="1829" spans="26:64" x14ac:dyDescent="0.2">
      <c r="Z1829">
        <f t="shared" si="606"/>
        <v>0</v>
      </c>
      <c r="AA1829" s="80">
        <f t="shared" si="607"/>
        <v>3.4471155238050962E-3</v>
      </c>
      <c r="AB1829" s="80">
        <f t="shared" si="618"/>
        <v>-9999</v>
      </c>
      <c r="AC1829" s="80">
        <f t="shared" si="620"/>
        <v>0</v>
      </c>
      <c r="AD1829" s="80">
        <f t="shared" si="616"/>
        <v>-9999</v>
      </c>
      <c r="AE1829" s="80">
        <f t="shared" si="621"/>
        <v>0</v>
      </c>
      <c r="AF1829">
        <f t="shared" si="617"/>
        <v>-9999</v>
      </c>
      <c r="AG1829" s="106"/>
      <c r="AH1829">
        <f t="shared" si="608"/>
        <v>-4.7256811237064993E-4</v>
      </c>
      <c r="AI1829">
        <f t="shared" si="609"/>
        <v>1.2726506571333673</v>
      </c>
      <c r="AJ1829">
        <f t="shared" si="610"/>
        <v>-1.9192477769216735E-2</v>
      </c>
      <c r="AK1829">
        <f t="shared" si="611"/>
        <v>2.0177893546708442E-3</v>
      </c>
      <c r="AL1829">
        <f t="shared" si="612"/>
        <v>7.400504878085557E-3</v>
      </c>
      <c r="AM1829">
        <f t="shared" si="613"/>
        <v>3.7002693269247286E-3</v>
      </c>
      <c r="AN1829" s="80">
        <f t="shared" si="619"/>
        <v>5.5946847242161011E-3</v>
      </c>
      <c r="AO1829" s="80">
        <f t="shared" si="619"/>
        <v>5.5942288779216968E-3</v>
      </c>
      <c r="AP1829" s="80">
        <f t="shared" si="619"/>
        <v>5.5925569914601313E-3</v>
      </c>
      <c r="AQ1829" s="80">
        <f t="shared" si="619"/>
        <v>5.586425090611761E-3</v>
      </c>
      <c r="AR1829" s="80">
        <f t="shared" si="619"/>
        <v>5.5639354025405052E-3</v>
      </c>
      <c r="AS1829" s="80">
        <f t="shared" si="619"/>
        <v>5.4814510416755884E-3</v>
      </c>
      <c r="AT1829" s="80">
        <f t="shared" si="619"/>
        <v>5.1789273836108747E-3</v>
      </c>
      <c r="AU1829" s="80">
        <f t="shared" si="615"/>
        <v>4.0693807318081809E-3</v>
      </c>
    </row>
    <row r="1830" spans="26:64" x14ac:dyDescent="0.2">
      <c r="Z1830">
        <f t="shared" si="606"/>
        <v>0</v>
      </c>
      <c r="AA1830" s="80">
        <f t="shared" si="607"/>
        <v>3.4471155238050962E-3</v>
      </c>
      <c r="AB1830" s="80">
        <f t="shared" si="618"/>
        <v>-9999</v>
      </c>
      <c r="AC1830" s="80">
        <f t="shared" si="620"/>
        <v>0</v>
      </c>
      <c r="AD1830" s="80">
        <f t="shared" si="616"/>
        <v>-9999</v>
      </c>
      <c r="AE1830" s="80">
        <f t="shared" si="621"/>
        <v>0</v>
      </c>
      <c r="AF1830">
        <f t="shared" si="617"/>
        <v>-9999</v>
      </c>
      <c r="AG1830" s="106"/>
      <c r="AH1830">
        <f t="shared" si="608"/>
        <v>-4.7256811237064993E-4</v>
      </c>
      <c r="AI1830">
        <f t="shared" si="609"/>
        <v>1.2726506571333673</v>
      </c>
      <c r="AJ1830">
        <f t="shared" si="610"/>
        <v>-1.9192477769216735E-2</v>
      </c>
      <c r="AK1830">
        <f t="shared" si="611"/>
        <v>2.0177893546708442E-3</v>
      </c>
      <c r="AL1830">
        <f t="shared" si="612"/>
        <v>7.400504878085557E-3</v>
      </c>
      <c r="AM1830">
        <f t="shared" si="613"/>
        <v>3.7002693269247286E-3</v>
      </c>
      <c r="AN1830" s="80">
        <f t="shared" si="619"/>
        <v>5.5946847242161011E-3</v>
      </c>
      <c r="AO1830" s="80">
        <f t="shared" si="619"/>
        <v>5.5942288779216968E-3</v>
      </c>
      <c r="AP1830" s="80">
        <f t="shared" si="619"/>
        <v>5.5925569914601313E-3</v>
      </c>
      <c r="AQ1830" s="80">
        <f t="shared" si="619"/>
        <v>5.586425090611761E-3</v>
      </c>
      <c r="AR1830" s="80">
        <f t="shared" si="619"/>
        <v>5.5639354025405052E-3</v>
      </c>
      <c r="AS1830" s="80">
        <f t="shared" si="619"/>
        <v>5.4814510416755884E-3</v>
      </c>
      <c r="AT1830" s="80">
        <f t="shared" si="619"/>
        <v>5.1789273836108747E-3</v>
      </c>
      <c r="AU1830" s="80">
        <f t="shared" si="615"/>
        <v>4.0693807318081809E-3</v>
      </c>
    </row>
    <row r="1831" spans="26:64" x14ac:dyDescent="0.2">
      <c r="Z1831">
        <f t="shared" si="606"/>
        <v>0</v>
      </c>
      <c r="AA1831" s="80">
        <f t="shared" si="607"/>
        <v>3.4471155238050962E-3</v>
      </c>
      <c r="AB1831" s="80">
        <f t="shared" si="618"/>
        <v>-9999</v>
      </c>
      <c r="AC1831" s="80">
        <f t="shared" si="620"/>
        <v>0</v>
      </c>
      <c r="AD1831" s="80">
        <f t="shared" si="616"/>
        <v>-9999</v>
      </c>
      <c r="AE1831" s="80">
        <f t="shared" si="621"/>
        <v>0</v>
      </c>
      <c r="AF1831">
        <f t="shared" si="617"/>
        <v>-9999</v>
      </c>
      <c r="AG1831" s="106"/>
      <c r="AH1831">
        <f t="shared" si="608"/>
        <v>-4.7256811237064993E-4</v>
      </c>
      <c r="AI1831">
        <f t="shared" si="609"/>
        <v>1.2726506571333673</v>
      </c>
      <c r="AJ1831">
        <f t="shared" si="610"/>
        <v>-1.9192477769216735E-2</v>
      </c>
      <c r="AK1831">
        <f t="shared" si="611"/>
        <v>2.0177893546708442E-3</v>
      </c>
      <c r="AL1831">
        <f t="shared" si="612"/>
        <v>7.400504878085557E-3</v>
      </c>
      <c r="AM1831">
        <f t="shared" si="613"/>
        <v>3.7002693269247286E-3</v>
      </c>
      <c r="AN1831" s="80">
        <f t="shared" si="619"/>
        <v>5.5946847242161011E-3</v>
      </c>
      <c r="AO1831" s="80">
        <f t="shared" si="619"/>
        <v>5.5942288779216968E-3</v>
      </c>
      <c r="AP1831" s="80">
        <f t="shared" si="619"/>
        <v>5.5925569914601313E-3</v>
      </c>
      <c r="AQ1831" s="80">
        <f t="shared" si="619"/>
        <v>5.586425090611761E-3</v>
      </c>
      <c r="AR1831" s="80">
        <f t="shared" si="619"/>
        <v>5.5639354025405052E-3</v>
      </c>
      <c r="AS1831" s="80">
        <f t="shared" si="619"/>
        <v>5.4814510416755884E-3</v>
      </c>
      <c r="AT1831" s="80">
        <f t="shared" si="619"/>
        <v>5.1789273836108747E-3</v>
      </c>
      <c r="AU1831" s="80">
        <f t="shared" si="615"/>
        <v>4.0693807318081809E-3</v>
      </c>
    </row>
    <row r="1832" spans="26:64" x14ac:dyDescent="0.2">
      <c r="Z1832">
        <f t="shared" si="606"/>
        <v>0</v>
      </c>
      <c r="AA1832" s="80">
        <f t="shared" si="607"/>
        <v>3.4471155238050962E-3</v>
      </c>
      <c r="AB1832" s="80">
        <f t="shared" si="618"/>
        <v>-9999</v>
      </c>
      <c r="AC1832" s="80">
        <f t="shared" si="620"/>
        <v>0</v>
      </c>
      <c r="AD1832" s="80">
        <f t="shared" si="616"/>
        <v>-9999</v>
      </c>
      <c r="AE1832" s="80">
        <f t="shared" si="621"/>
        <v>0</v>
      </c>
      <c r="AF1832">
        <f t="shared" si="617"/>
        <v>-9999</v>
      </c>
      <c r="AG1832" s="106"/>
      <c r="AH1832">
        <f t="shared" si="608"/>
        <v>-4.7256811237064993E-4</v>
      </c>
      <c r="AI1832">
        <f t="shared" si="609"/>
        <v>1.2726506571333673</v>
      </c>
      <c r="AJ1832">
        <f t="shared" si="610"/>
        <v>-1.9192477769216735E-2</v>
      </c>
      <c r="AK1832">
        <f t="shared" si="611"/>
        <v>2.0177893546708442E-3</v>
      </c>
      <c r="AL1832">
        <f t="shared" si="612"/>
        <v>7.400504878085557E-3</v>
      </c>
      <c r="AM1832">
        <f t="shared" si="613"/>
        <v>3.7002693269247286E-3</v>
      </c>
      <c r="AN1832" s="80">
        <f t="shared" si="619"/>
        <v>5.5946847242161011E-3</v>
      </c>
      <c r="AO1832" s="80">
        <f t="shared" si="619"/>
        <v>5.5942288779216968E-3</v>
      </c>
      <c r="AP1832" s="80">
        <f t="shared" si="619"/>
        <v>5.5925569914601313E-3</v>
      </c>
      <c r="AQ1832" s="80">
        <f t="shared" si="619"/>
        <v>5.586425090611761E-3</v>
      </c>
      <c r="AR1832" s="80">
        <f t="shared" si="619"/>
        <v>5.5639354025405052E-3</v>
      </c>
      <c r="AS1832" s="80">
        <f t="shared" si="619"/>
        <v>5.4814510416755884E-3</v>
      </c>
      <c r="AT1832" s="80">
        <f t="shared" si="619"/>
        <v>5.1789273836108747E-3</v>
      </c>
      <c r="AU1832" s="80">
        <f t="shared" si="615"/>
        <v>4.0693807318081809E-3</v>
      </c>
    </row>
    <row r="1833" spans="26:64" x14ac:dyDescent="0.2">
      <c r="Z1833">
        <f t="shared" si="606"/>
        <v>0</v>
      </c>
      <c r="AA1833" s="80">
        <f t="shared" si="607"/>
        <v>3.4471155238050962E-3</v>
      </c>
      <c r="AB1833" s="80">
        <f t="shared" si="618"/>
        <v>-9999</v>
      </c>
      <c r="AC1833" s="80">
        <f t="shared" si="620"/>
        <v>0</v>
      </c>
      <c r="AD1833" s="80">
        <f t="shared" si="616"/>
        <v>-9999</v>
      </c>
      <c r="AE1833" s="80">
        <f t="shared" si="621"/>
        <v>0</v>
      </c>
      <c r="AF1833">
        <f t="shared" si="617"/>
        <v>-9999</v>
      </c>
      <c r="AG1833" s="106"/>
      <c r="AH1833">
        <f t="shared" si="608"/>
        <v>-4.7256811237064993E-4</v>
      </c>
      <c r="AI1833">
        <f t="shared" si="609"/>
        <v>1.2726506571333673</v>
      </c>
      <c r="AJ1833">
        <f t="shared" si="610"/>
        <v>-1.9192477769216735E-2</v>
      </c>
      <c r="AK1833">
        <f t="shared" si="611"/>
        <v>2.0177893546708442E-3</v>
      </c>
      <c r="AL1833">
        <f t="shared" si="612"/>
        <v>7.400504878085557E-3</v>
      </c>
      <c r="AM1833">
        <f t="shared" si="613"/>
        <v>3.7002693269247286E-3</v>
      </c>
      <c r="AN1833" s="80">
        <f t="shared" si="619"/>
        <v>5.5946847242161011E-3</v>
      </c>
      <c r="AO1833" s="80">
        <f t="shared" si="619"/>
        <v>5.5942288779216968E-3</v>
      </c>
      <c r="AP1833" s="80">
        <f t="shared" si="619"/>
        <v>5.5925569914601313E-3</v>
      </c>
      <c r="AQ1833" s="80">
        <f t="shared" si="619"/>
        <v>5.586425090611761E-3</v>
      </c>
      <c r="AR1833" s="80">
        <f t="shared" si="619"/>
        <v>5.5639354025405052E-3</v>
      </c>
      <c r="AS1833" s="80">
        <f t="shared" si="619"/>
        <v>5.4814510416755884E-3</v>
      </c>
      <c r="AT1833" s="80">
        <f t="shared" si="619"/>
        <v>5.1789273836108747E-3</v>
      </c>
      <c r="AU1833" s="80">
        <f t="shared" si="615"/>
        <v>4.0693807318081809E-3</v>
      </c>
    </row>
    <row r="1834" spans="26:64" x14ac:dyDescent="0.2">
      <c r="Z1834">
        <f t="shared" si="606"/>
        <v>0</v>
      </c>
      <c r="AA1834" s="80">
        <f t="shared" si="607"/>
        <v>3.4471155238050962E-3</v>
      </c>
      <c r="AB1834" s="80">
        <f t="shared" si="618"/>
        <v>-9999</v>
      </c>
      <c r="AC1834" s="80">
        <f t="shared" si="620"/>
        <v>0</v>
      </c>
      <c r="AD1834" s="80">
        <f t="shared" si="616"/>
        <v>-9999</v>
      </c>
      <c r="AE1834" s="80">
        <f t="shared" si="621"/>
        <v>0</v>
      </c>
      <c r="AF1834">
        <f t="shared" si="617"/>
        <v>-9999</v>
      </c>
      <c r="AG1834" s="106"/>
      <c r="AH1834">
        <f t="shared" si="608"/>
        <v>-4.7256811237064993E-4</v>
      </c>
      <c r="AI1834">
        <f t="shared" si="609"/>
        <v>1.2726506571333673</v>
      </c>
      <c r="AJ1834">
        <f t="shared" si="610"/>
        <v>-1.9192477769216735E-2</v>
      </c>
      <c r="AK1834">
        <f t="shared" si="611"/>
        <v>2.0177893546708442E-3</v>
      </c>
      <c r="AL1834">
        <f t="shared" si="612"/>
        <v>7.400504878085557E-3</v>
      </c>
      <c r="AM1834">
        <f t="shared" si="613"/>
        <v>3.7002693269247286E-3</v>
      </c>
      <c r="AN1834" s="80">
        <f t="shared" si="619"/>
        <v>5.5946847242161011E-3</v>
      </c>
      <c r="AO1834" s="80">
        <f t="shared" si="619"/>
        <v>5.5942288779216968E-3</v>
      </c>
      <c r="AP1834" s="80">
        <f t="shared" si="619"/>
        <v>5.5925569914601313E-3</v>
      </c>
      <c r="AQ1834" s="80">
        <f t="shared" si="619"/>
        <v>5.586425090611761E-3</v>
      </c>
      <c r="AR1834" s="80">
        <f t="shared" si="619"/>
        <v>5.5639354025405052E-3</v>
      </c>
      <c r="AS1834" s="80">
        <f t="shared" si="619"/>
        <v>5.4814510416755884E-3</v>
      </c>
      <c r="AT1834" s="80">
        <f t="shared" si="619"/>
        <v>5.1789273836108747E-3</v>
      </c>
      <c r="AU1834" s="80">
        <f t="shared" si="615"/>
        <v>4.0693807318081809E-3</v>
      </c>
    </row>
    <row r="1835" spans="26:64" x14ac:dyDescent="0.2">
      <c r="Z1835">
        <f t="shared" si="606"/>
        <v>0</v>
      </c>
      <c r="AA1835" s="80">
        <f t="shared" si="607"/>
        <v>3.4471155238050962E-3</v>
      </c>
      <c r="AB1835" s="80">
        <f t="shared" si="618"/>
        <v>-9999</v>
      </c>
      <c r="AC1835" s="80">
        <f t="shared" si="620"/>
        <v>0</v>
      </c>
      <c r="AD1835" s="80">
        <f t="shared" si="616"/>
        <v>-9999</v>
      </c>
      <c r="AE1835" s="80">
        <f t="shared" si="621"/>
        <v>0</v>
      </c>
      <c r="AF1835">
        <f t="shared" si="617"/>
        <v>-9999</v>
      </c>
      <c r="AG1835" s="106"/>
      <c r="AH1835">
        <f t="shared" si="608"/>
        <v>-4.7256811237064993E-4</v>
      </c>
      <c r="AI1835">
        <f t="shared" si="609"/>
        <v>1.2726506571333673</v>
      </c>
      <c r="AJ1835">
        <f t="shared" si="610"/>
        <v>-1.9192477769216735E-2</v>
      </c>
      <c r="AK1835">
        <f t="shared" si="611"/>
        <v>2.0177893546708442E-3</v>
      </c>
      <c r="AL1835">
        <f t="shared" si="612"/>
        <v>7.400504878085557E-3</v>
      </c>
      <c r="AM1835">
        <f t="shared" si="613"/>
        <v>3.7002693269247286E-3</v>
      </c>
      <c r="AN1835" s="80">
        <f t="shared" si="619"/>
        <v>5.5946847242161011E-3</v>
      </c>
      <c r="AO1835" s="80">
        <f t="shared" si="619"/>
        <v>5.5942288779216968E-3</v>
      </c>
      <c r="AP1835" s="80">
        <f t="shared" si="619"/>
        <v>5.5925569914601313E-3</v>
      </c>
      <c r="AQ1835" s="80">
        <f t="shared" si="619"/>
        <v>5.586425090611761E-3</v>
      </c>
      <c r="AR1835" s="80">
        <f t="shared" si="619"/>
        <v>5.5639354025405052E-3</v>
      </c>
      <c r="AS1835" s="80">
        <f t="shared" si="619"/>
        <v>5.4814510416755884E-3</v>
      </c>
      <c r="AT1835" s="80">
        <f t="shared" si="619"/>
        <v>5.1789273836108747E-3</v>
      </c>
      <c r="AU1835" s="80">
        <f t="shared" si="615"/>
        <v>4.0693807318081809E-3</v>
      </c>
    </row>
    <row r="1836" spans="26:64" x14ac:dyDescent="0.2">
      <c r="Z1836">
        <f t="shared" si="606"/>
        <v>0</v>
      </c>
      <c r="AA1836" s="80">
        <f t="shared" si="607"/>
        <v>3.4471155238050962E-3</v>
      </c>
      <c r="AB1836" s="80">
        <f t="shared" si="618"/>
        <v>-9999</v>
      </c>
      <c r="AC1836" s="80">
        <f t="shared" si="620"/>
        <v>0</v>
      </c>
      <c r="AD1836" s="80">
        <f t="shared" si="616"/>
        <v>-9999</v>
      </c>
      <c r="AE1836" s="80">
        <f t="shared" si="621"/>
        <v>0</v>
      </c>
      <c r="AF1836">
        <f t="shared" si="617"/>
        <v>-9999</v>
      </c>
      <c r="AG1836" s="106"/>
      <c r="AH1836">
        <f t="shared" si="608"/>
        <v>-4.7256811237064993E-4</v>
      </c>
      <c r="AI1836">
        <f t="shared" si="609"/>
        <v>1.2726506571333673</v>
      </c>
      <c r="AJ1836">
        <f t="shared" si="610"/>
        <v>-1.9192477769216735E-2</v>
      </c>
      <c r="AK1836">
        <f t="shared" si="611"/>
        <v>2.0177893546708442E-3</v>
      </c>
      <c r="AL1836">
        <f t="shared" si="612"/>
        <v>7.400504878085557E-3</v>
      </c>
      <c r="AM1836">
        <f t="shared" si="613"/>
        <v>3.7002693269247286E-3</v>
      </c>
      <c r="AN1836" s="80">
        <f t="shared" si="619"/>
        <v>5.5946847242161011E-3</v>
      </c>
      <c r="AO1836" s="80">
        <f t="shared" si="619"/>
        <v>5.5942288779216968E-3</v>
      </c>
      <c r="AP1836" s="80">
        <f t="shared" si="619"/>
        <v>5.5925569914601313E-3</v>
      </c>
      <c r="AQ1836" s="80">
        <f t="shared" si="619"/>
        <v>5.586425090611761E-3</v>
      </c>
      <c r="AR1836" s="80">
        <f t="shared" si="619"/>
        <v>5.5639354025405052E-3</v>
      </c>
      <c r="AS1836" s="80">
        <f t="shared" si="619"/>
        <v>5.4814510416755884E-3</v>
      </c>
      <c r="AT1836" s="80">
        <f t="shared" si="619"/>
        <v>5.1789273836108747E-3</v>
      </c>
      <c r="AU1836" s="80">
        <f t="shared" si="615"/>
        <v>4.0693807318081809E-3</v>
      </c>
    </row>
    <row r="1837" spans="26:64" x14ac:dyDescent="0.2">
      <c r="Z1837">
        <f t="shared" si="606"/>
        <v>0</v>
      </c>
      <c r="AA1837" s="80">
        <f t="shared" si="607"/>
        <v>3.4471155238050962E-3</v>
      </c>
      <c r="AB1837" s="80">
        <f t="shared" si="618"/>
        <v>-9999</v>
      </c>
      <c r="AC1837" s="80">
        <f t="shared" si="620"/>
        <v>0</v>
      </c>
      <c r="AD1837" s="80">
        <f t="shared" si="616"/>
        <v>-9999</v>
      </c>
      <c r="AE1837" s="80">
        <f t="shared" si="621"/>
        <v>0</v>
      </c>
      <c r="AF1837">
        <f t="shared" si="617"/>
        <v>-9999</v>
      </c>
      <c r="AG1837" s="106"/>
      <c r="AH1837">
        <f t="shared" si="608"/>
        <v>-4.7256811237064993E-4</v>
      </c>
      <c r="AI1837">
        <f t="shared" si="609"/>
        <v>1.2726506571333673</v>
      </c>
      <c r="AJ1837">
        <f t="shared" si="610"/>
        <v>-1.9192477769216735E-2</v>
      </c>
      <c r="AK1837">
        <f t="shared" si="611"/>
        <v>2.0177893546708442E-3</v>
      </c>
      <c r="AL1837">
        <f t="shared" si="612"/>
        <v>7.400504878085557E-3</v>
      </c>
      <c r="AM1837">
        <f t="shared" si="613"/>
        <v>3.7002693269247286E-3</v>
      </c>
      <c r="AN1837" s="80">
        <f t="shared" si="619"/>
        <v>5.5946847242161011E-3</v>
      </c>
      <c r="AO1837" s="80">
        <f t="shared" si="619"/>
        <v>5.5942288779216968E-3</v>
      </c>
      <c r="AP1837" s="80">
        <f t="shared" si="619"/>
        <v>5.5925569914601313E-3</v>
      </c>
      <c r="AQ1837" s="80">
        <f t="shared" si="619"/>
        <v>5.586425090611761E-3</v>
      </c>
      <c r="AR1837" s="80">
        <f t="shared" si="619"/>
        <v>5.5639354025405052E-3</v>
      </c>
      <c r="AS1837" s="80">
        <f t="shared" si="619"/>
        <v>5.4814510416755884E-3</v>
      </c>
      <c r="AT1837" s="80">
        <f t="shared" si="619"/>
        <v>5.1789273836108747E-3</v>
      </c>
      <c r="AU1837" s="80">
        <f t="shared" si="615"/>
        <v>4.0693807318081809E-3</v>
      </c>
    </row>
    <row r="1838" spans="26:64" x14ac:dyDescent="0.2">
      <c r="Z1838">
        <f t="shared" si="606"/>
        <v>0</v>
      </c>
      <c r="AA1838" s="80">
        <f t="shared" si="607"/>
        <v>3.4471155238050962E-3</v>
      </c>
      <c r="AB1838" s="80">
        <f t="shared" si="618"/>
        <v>-9999</v>
      </c>
      <c r="AC1838" s="80">
        <f t="shared" si="620"/>
        <v>0</v>
      </c>
      <c r="AD1838" s="80">
        <f t="shared" si="616"/>
        <v>-9999</v>
      </c>
      <c r="AE1838" s="80">
        <f t="shared" si="621"/>
        <v>0</v>
      </c>
      <c r="AF1838">
        <f t="shared" si="617"/>
        <v>-9999</v>
      </c>
      <c r="AG1838" s="106"/>
      <c r="AH1838">
        <f t="shared" si="608"/>
        <v>-4.7256811237064993E-4</v>
      </c>
      <c r="AI1838">
        <f t="shared" si="609"/>
        <v>1.2726506571333673</v>
      </c>
      <c r="AJ1838">
        <f t="shared" si="610"/>
        <v>-1.9192477769216735E-2</v>
      </c>
      <c r="AK1838">
        <f t="shared" si="611"/>
        <v>2.0177893546708442E-3</v>
      </c>
      <c r="AL1838">
        <f t="shared" si="612"/>
        <v>7.400504878085557E-3</v>
      </c>
      <c r="AM1838">
        <f t="shared" si="613"/>
        <v>3.7002693269247286E-3</v>
      </c>
      <c r="AN1838" s="80">
        <f t="shared" si="619"/>
        <v>5.5946847242161011E-3</v>
      </c>
      <c r="AO1838" s="80">
        <f t="shared" si="619"/>
        <v>5.5942288779216968E-3</v>
      </c>
      <c r="AP1838" s="80">
        <f t="shared" si="619"/>
        <v>5.5925569914601313E-3</v>
      </c>
      <c r="AQ1838" s="80">
        <f t="shared" si="619"/>
        <v>5.586425090611761E-3</v>
      </c>
      <c r="AR1838" s="80">
        <f t="shared" si="619"/>
        <v>5.5639354025405052E-3</v>
      </c>
      <c r="AS1838" s="80">
        <f t="shared" si="619"/>
        <v>5.4814510416755884E-3</v>
      </c>
      <c r="AT1838" s="80">
        <f t="shared" si="619"/>
        <v>5.1789273836108747E-3</v>
      </c>
      <c r="AU1838" s="80">
        <f t="shared" si="615"/>
        <v>4.0693807318081809E-3</v>
      </c>
    </row>
    <row r="1839" spans="26:64" x14ac:dyDescent="0.2">
      <c r="Z1839">
        <f t="shared" si="606"/>
        <v>0</v>
      </c>
      <c r="AA1839" s="80">
        <f t="shared" si="607"/>
        <v>3.4471155238050962E-3</v>
      </c>
      <c r="AB1839" s="80">
        <f t="shared" si="618"/>
        <v>-9999</v>
      </c>
      <c r="AC1839" s="80">
        <f t="shared" si="620"/>
        <v>0</v>
      </c>
      <c r="AD1839" s="80">
        <f t="shared" si="616"/>
        <v>-9999</v>
      </c>
      <c r="AE1839" s="80">
        <f t="shared" si="621"/>
        <v>0</v>
      </c>
      <c r="AF1839">
        <f t="shared" si="617"/>
        <v>-9999</v>
      </c>
      <c r="AG1839" s="106"/>
      <c r="AH1839">
        <f t="shared" si="608"/>
        <v>-4.7256811237064993E-4</v>
      </c>
      <c r="AI1839">
        <f t="shared" si="609"/>
        <v>1.2726506571333673</v>
      </c>
      <c r="AJ1839">
        <f t="shared" si="610"/>
        <v>-1.9192477769216735E-2</v>
      </c>
      <c r="AK1839">
        <f t="shared" si="611"/>
        <v>2.0177893546708442E-3</v>
      </c>
      <c r="AL1839">
        <f t="shared" si="612"/>
        <v>7.400504878085557E-3</v>
      </c>
      <c r="AM1839">
        <f t="shared" si="613"/>
        <v>3.7002693269247286E-3</v>
      </c>
      <c r="AN1839" s="80">
        <f t="shared" si="619"/>
        <v>5.5946847242161011E-3</v>
      </c>
      <c r="AO1839" s="80">
        <f t="shared" si="619"/>
        <v>5.5942288779216968E-3</v>
      </c>
      <c r="AP1839" s="80">
        <f t="shared" si="619"/>
        <v>5.5925569914601313E-3</v>
      </c>
      <c r="AQ1839" s="80">
        <f t="shared" si="619"/>
        <v>5.586425090611761E-3</v>
      </c>
      <c r="AR1839" s="80">
        <f t="shared" si="619"/>
        <v>5.5639354025405052E-3</v>
      </c>
      <c r="AS1839" s="80">
        <f t="shared" si="619"/>
        <v>5.4814510416755884E-3</v>
      </c>
      <c r="AT1839" s="80">
        <f t="shared" si="619"/>
        <v>5.1789273836108747E-3</v>
      </c>
      <c r="AU1839" s="80">
        <f t="shared" si="615"/>
        <v>4.0693807318081809E-3</v>
      </c>
    </row>
    <row r="1840" spans="26:64" x14ac:dyDescent="0.2">
      <c r="Z1840">
        <f t="shared" si="606"/>
        <v>0</v>
      </c>
      <c r="AA1840" s="80">
        <f t="shared" si="607"/>
        <v>3.4471155238050962E-3</v>
      </c>
      <c r="AB1840" s="80">
        <f t="shared" si="618"/>
        <v>-9999</v>
      </c>
      <c r="AC1840" s="80">
        <f t="shared" si="620"/>
        <v>0</v>
      </c>
      <c r="AD1840" s="80">
        <f t="shared" si="616"/>
        <v>-9999</v>
      </c>
      <c r="AE1840" s="80">
        <f t="shared" si="621"/>
        <v>0</v>
      </c>
      <c r="AF1840">
        <f t="shared" si="617"/>
        <v>-9999</v>
      </c>
      <c r="AG1840" s="106"/>
      <c r="AH1840">
        <f t="shared" si="608"/>
        <v>-4.7256811237064993E-4</v>
      </c>
      <c r="AI1840">
        <f t="shared" si="609"/>
        <v>1.2726506571333673</v>
      </c>
      <c r="AJ1840">
        <f t="shared" si="610"/>
        <v>-1.9192477769216735E-2</v>
      </c>
      <c r="AK1840">
        <f t="shared" si="611"/>
        <v>2.0177893546708442E-3</v>
      </c>
      <c r="AL1840">
        <f t="shared" si="612"/>
        <v>7.400504878085557E-3</v>
      </c>
      <c r="AM1840">
        <f t="shared" si="613"/>
        <v>3.7002693269247286E-3</v>
      </c>
      <c r="AN1840" s="80">
        <f t="shared" si="619"/>
        <v>5.5946847242161011E-3</v>
      </c>
      <c r="AO1840" s="80">
        <f t="shared" si="619"/>
        <v>5.5942288779216968E-3</v>
      </c>
      <c r="AP1840" s="80">
        <f t="shared" si="619"/>
        <v>5.5925569914601313E-3</v>
      </c>
      <c r="AQ1840" s="80">
        <f t="shared" si="619"/>
        <v>5.586425090611761E-3</v>
      </c>
      <c r="AR1840" s="80">
        <f t="shared" si="619"/>
        <v>5.5639354025405052E-3</v>
      </c>
      <c r="AS1840" s="80">
        <f t="shared" si="619"/>
        <v>5.4814510416755884E-3</v>
      </c>
      <c r="AT1840" s="80">
        <f t="shared" si="619"/>
        <v>5.1789273836108747E-3</v>
      </c>
      <c r="AU1840" s="80">
        <f t="shared" si="615"/>
        <v>4.0693807318081809E-3</v>
      </c>
    </row>
    <row r="1841" spans="26:64" x14ac:dyDescent="0.2">
      <c r="Z1841">
        <f t="shared" si="606"/>
        <v>0</v>
      </c>
      <c r="AA1841" s="80">
        <f t="shared" si="607"/>
        <v>3.4471155238050962E-3</v>
      </c>
      <c r="AB1841" s="80">
        <f t="shared" si="618"/>
        <v>-9999</v>
      </c>
      <c r="AC1841" s="80">
        <f t="shared" si="620"/>
        <v>0</v>
      </c>
      <c r="AD1841" s="80">
        <f t="shared" si="616"/>
        <v>-9999</v>
      </c>
      <c r="AE1841" s="80">
        <f t="shared" si="621"/>
        <v>0</v>
      </c>
      <c r="AF1841">
        <f t="shared" si="617"/>
        <v>-9999</v>
      </c>
      <c r="AG1841" s="106"/>
      <c r="AH1841">
        <f t="shared" si="608"/>
        <v>-4.7256811237064993E-4</v>
      </c>
      <c r="AI1841">
        <f t="shared" si="609"/>
        <v>1.2726506571333673</v>
      </c>
      <c r="AJ1841">
        <f t="shared" si="610"/>
        <v>-1.9192477769216735E-2</v>
      </c>
      <c r="AK1841">
        <f t="shared" si="611"/>
        <v>2.0177893546708442E-3</v>
      </c>
      <c r="AL1841">
        <f t="shared" si="612"/>
        <v>7.400504878085557E-3</v>
      </c>
      <c r="AM1841">
        <f t="shared" si="613"/>
        <v>3.7002693269247286E-3</v>
      </c>
      <c r="AN1841" s="80">
        <f t="shared" ref="AN1841:AT1856" si="622">$AU1841+$AB$7*SIN(AO1841)</f>
        <v>5.5946847242161011E-3</v>
      </c>
      <c r="AO1841" s="80">
        <f t="shared" si="622"/>
        <v>5.5942288779216968E-3</v>
      </c>
      <c r="AP1841" s="80">
        <f t="shared" si="622"/>
        <v>5.5925569914601313E-3</v>
      </c>
      <c r="AQ1841" s="80">
        <f t="shared" si="622"/>
        <v>5.586425090611761E-3</v>
      </c>
      <c r="AR1841" s="80">
        <f t="shared" si="622"/>
        <v>5.5639354025405052E-3</v>
      </c>
      <c r="AS1841" s="80">
        <f t="shared" si="622"/>
        <v>5.4814510416755884E-3</v>
      </c>
      <c r="AT1841" s="80">
        <f t="shared" si="622"/>
        <v>5.1789273836108747E-3</v>
      </c>
      <c r="AU1841" s="80">
        <f t="shared" si="615"/>
        <v>4.0693807318081809E-3</v>
      </c>
    </row>
    <row r="1842" spans="26:64" x14ac:dyDescent="0.2">
      <c r="Z1842">
        <f t="shared" si="606"/>
        <v>0</v>
      </c>
      <c r="AA1842" s="80">
        <f t="shared" si="607"/>
        <v>3.4471155238050962E-3</v>
      </c>
      <c r="AB1842" s="80">
        <f t="shared" si="618"/>
        <v>-9999</v>
      </c>
      <c r="AC1842" s="80">
        <f t="shared" si="620"/>
        <v>0</v>
      </c>
      <c r="AD1842" s="80">
        <f t="shared" si="616"/>
        <v>-9999</v>
      </c>
      <c r="AE1842" s="80">
        <f t="shared" si="621"/>
        <v>0</v>
      </c>
      <c r="AF1842">
        <f t="shared" si="617"/>
        <v>-9999</v>
      </c>
      <c r="AG1842" s="106"/>
      <c r="AH1842">
        <f t="shared" si="608"/>
        <v>-4.7256811237064993E-4</v>
      </c>
      <c r="AI1842">
        <f t="shared" si="609"/>
        <v>1.2726506571333673</v>
      </c>
      <c r="AJ1842">
        <f t="shared" si="610"/>
        <v>-1.9192477769216735E-2</v>
      </c>
      <c r="AK1842">
        <f t="shared" si="611"/>
        <v>2.0177893546708442E-3</v>
      </c>
      <c r="AL1842">
        <f t="shared" si="612"/>
        <v>7.400504878085557E-3</v>
      </c>
      <c r="AM1842">
        <f t="shared" si="613"/>
        <v>3.7002693269247286E-3</v>
      </c>
      <c r="AN1842" s="80">
        <f t="shared" si="622"/>
        <v>5.5946847242161011E-3</v>
      </c>
      <c r="AO1842" s="80">
        <f t="shared" si="622"/>
        <v>5.5942288779216968E-3</v>
      </c>
      <c r="AP1842" s="80">
        <f t="shared" si="622"/>
        <v>5.5925569914601313E-3</v>
      </c>
      <c r="AQ1842" s="80">
        <f t="shared" si="622"/>
        <v>5.586425090611761E-3</v>
      </c>
      <c r="AR1842" s="80">
        <f t="shared" si="622"/>
        <v>5.5639354025405052E-3</v>
      </c>
      <c r="AS1842" s="80">
        <f t="shared" si="622"/>
        <v>5.4814510416755884E-3</v>
      </c>
      <c r="AT1842" s="80">
        <f t="shared" si="622"/>
        <v>5.1789273836108747E-3</v>
      </c>
      <c r="AU1842" s="80">
        <f t="shared" si="615"/>
        <v>4.0693807318081809E-3</v>
      </c>
    </row>
    <row r="1843" spans="26:64" x14ac:dyDescent="0.2">
      <c r="Z1843">
        <f t="shared" si="606"/>
        <v>0</v>
      </c>
      <c r="AA1843" s="80">
        <f t="shared" si="607"/>
        <v>3.4471155238050962E-3</v>
      </c>
      <c r="AB1843" s="80">
        <f t="shared" si="618"/>
        <v>-9999</v>
      </c>
      <c r="AC1843" s="80">
        <f t="shared" si="620"/>
        <v>0</v>
      </c>
      <c r="AD1843" s="80">
        <f t="shared" si="616"/>
        <v>-9999</v>
      </c>
      <c r="AE1843" s="80">
        <f t="shared" si="621"/>
        <v>0</v>
      </c>
      <c r="AF1843">
        <f t="shared" si="617"/>
        <v>-9999</v>
      </c>
      <c r="AG1843" s="106"/>
      <c r="AH1843">
        <f t="shared" si="608"/>
        <v>-4.7256811237064993E-4</v>
      </c>
      <c r="AI1843">
        <f t="shared" si="609"/>
        <v>1.2726506571333673</v>
      </c>
      <c r="AJ1843">
        <f t="shared" si="610"/>
        <v>-1.9192477769216735E-2</v>
      </c>
      <c r="AK1843">
        <f t="shared" si="611"/>
        <v>2.0177893546708442E-3</v>
      </c>
      <c r="AL1843">
        <f t="shared" si="612"/>
        <v>7.400504878085557E-3</v>
      </c>
      <c r="AM1843">
        <f t="shared" si="613"/>
        <v>3.7002693269247286E-3</v>
      </c>
      <c r="AN1843" s="80">
        <f t="shared" si="622"/>
        <v>5.5946847242161011E-3</v>
      </c>
      <c r="AO1843" s="80">
        <f t="shared" si="622"/>
        <v>5.5942288779216968E-3</v>
      </c>
      <c r="AP1843" s="80">
        <f t="shared" si="622"/>
        <v>5.5925569914601313E-3</v>
      </c>
      <c r="AQ1843" s="80">
        <f t="shared" si="622"/>
        <v>5.586425090611761E-3</v>
      </c>
      <c r="AR1843" s="80">
        <f t="shared" si="622"/>
        <v>5.5639354025405052E-3</v>
      </c>
      <c r="AS1843" s="80">
        <f t="shared" si="622"/>
        <v>5.4814510416755884E-3</v>
      </c>
      <c r="AT1843" s="80">
        <f t="shared" si="622"/>
        <v>5.1789273836108747E-3</v>
      </c>
      <c r="AU1843" s="80">
        <f t="shared" si="615"/>
        <v>4.0693807318081809E-3</v>
      </c>
    </row>
    <row r="1844" spans="26:64" x14ac:dyDescent="0.2">
      <c r="Z1844">
        <f t="shared" si="606"/>
        <v>0</v>
      </c>
      <c r="AA1844" s="80">
        <f t="shared" si="607"/>
        <v>3.4471155238050962E-3</v>
      </c>
      <c r="AB1844" s="80">
        <f t="shared" si="618"/>
        <v>-9999</v>
      </c>
      <c r="AC1844" s="80">
        <f t="shared" si="620"/>
        <v>0</v>
      </c>
      <c r="AD1844" s="80">
        <f t="shared" si="616"/>
        <v>-9999</v>
      </c>
      <c r="AE1844" s="80">
        <f t="shared" si="621"/>
        <v>0</v>
      </c>
      <c r="AF1844">
        <f t="shared" si="617"/>
        <v>-9999</v>
      </c>
      <c r="AG1844" s="106"/>
      <c r="AH1844">
        <f t="shared" si="608"/>
        <v>-4.7256811237064993E-4</v>
      </c>
      <c r="AI1844">
        <f t="shared" si="609"/>
        <v>1.2726506571333673</v>
      </c>
      <c r="AJ1844">
        <f t="shared" si="610"/>
        <v>-1.9192477769216735E-2</v>
      </c>
      <c r="AK1844">
        <f t="shared" si="611"/>
        <v>2.0177893546708442E-3</v>
      </c>
      <c r="AL1844">
        <f t="shared" si="612"/>
        <v>7.400504878085557E-3</v>
      </c>
      <c r="AM1844">
        <f t="shared" si="613"/>
        <v>3.7002693269247286E-3</v>
      </c>
      <c r="AN1844" s="80">
        <f t="shared" si="622"/>
        <v>5.5946847242161011E-3</v>
      </c>
      <c r="AO1844" s="80">
        <f t="shared" si="622"/>
        <v>5.5942288779216968E-3</v>
      </c>
      <c r="AP1844" s="80">
        <f t="shared" si="622"/>
        <v>5.5925569914601313E-3</v>
      </c>
      <c r="AQ1844" s="80">
        <f t="shared" si="622"/>
        <v>5.586425090611761E-3</v>
      </c>
      <c r="AR1844" s="80">
        <f t="shared" si="622"/>
        <v>5.5639354025405052E-3</v>
      </c>
      <c r="AS1844" s="80">
        <f t="shared" si="622"/>
        <v>5.4814510416755884E-3</v>
      </c>
      <c r="AT1844" s="80">
        <f t="shared" si="622"/>
        <v>5.1789273836108747E-3</v>
      </c>
      <c r="AU1844" s="80">
        <f t="shared" si="615"/>
        <v>4.0693807318081809E-3</v>
      </c>
    </row>
    <row r="1845" spans="26:64" x14ac:dyDescent="0.2">
      <c r="Z1845">
        <f t="shared" si="606"/>
        <v>0</v>
      </c>
      <c r="AA1845" s="80">
        <f t="shared" si="607"/>
        <v>3.4471155238050962E-3</v>
      </c>
      <c r="AB1845" s="80">
        <f t="shared" si="618"/>
        <v>-9999</v>
      </c>
      <c r="AC1845" s="80">
        <f t="shared" si="620"/>
        <v>0</v>
      </c>
      <c r="AD1845" s="80">
        <f t="shared" si="616"/>
        <v>-9999</v>
      </c>
      <c r="AE1845" s="80">
        <f t="shared" si="621"/>
        <v>0</v>
      </c>
      <c r="AF1845">
        <f t="shared" si="617"/>
        <v>-9999</v>
      </c>
      <c r="AG1845" s="106"/>
      <c r="AH1845">
        <f t="shared" si="608"/>
        <v>-4.7256811237064993E-4</v>
      </c>
      <c r="AI1845">
        <f t="shared" si="609"/>
        <v>1.2726506571333673</v>
      </c>
      <c r="AJ1845">
        <f t="shared" si="610"/>
        <v>-1.9192477769216735E-2</v>
      </c>
      <c r="AK1845">
        <f t="shared" si="611"/>
        <v>2.0177893546708442E-3</v>
      </c>
      <c r="AL1845">
        <f t="shared" si="612"/>
        <v>7.400504878085557E-3</v>
      </c>
      <c r="AM1845">
        <f t="shared" si="613"/>
        <v>3.7002693269247286E-3</v>
      </c>
      <c r="AN1845" s="80">
        <f t="shared" si="622"/>
        <v>5.5946847242161011E-3</v>
      </c>
      <c r="AO1845" s="80">
        <f t="shared" si="622"/>
        <v>5.5942288779216968E-3</v>
      </c>
      <c r="AP1845" s="80">
        <f t="shared" si="622"/>
        <v>5.5925569914601313E-3</v>
      </c>
      <c r="AQ1845" s="80">
        <f t="shared" si="622"/>
        <v>5.586425090611761E-3</v>
      </c>
      <c r="AR1845" s="80">
        <f t="shared" si="622"/>
        <v>5.5639354025405052E-3</v>
      </c>
      <c r="AS1845" s="80">
        <f t="shared" si="622"/>
        <v>5.4814510416755884E-3</v>
      </c>
      <c r="AT1845" s="80">
        <f t="shared" si="622"/>
        <v>5.1789273836108747E-3</v>
      </c>
      <c r="AU1845" s="80">
        <f t="shared" si="615"/>
        <v>4.0693807318081809E-3</v>
      </c>
      <c r="AV1845" s="80"/>
    </row>
    <row r="1846" spans="26:64" x14ac:dyDescent="0.2">
      <c r="Z1846">
        <f t="shared" si="606"/>
        <v>0</v>
      </c>
      <c r="AA1846" s="80">
        <f t="shared" si="607"/>
        <v>3.4471155238050962E-3</v>
      </c>
      <c r="AB1846" s="80">
        <f t="shared" si="618"/>
        <v>-9999</v>
      </c>
      <c r="AC1846" s="80">
        <f t="shared" si="620"/>
        <v>0</v>
      </c>
      <c r="AD1846" s="80">
        <f t="shared" si="616"/>
        <v>-9999</v>
      </c>
      <c r="AE1846" s="80">
        <f t="shared" si="621"/>
        <v>0</v>
      </c>
      <c r="AF1846">
        <f t="shared" si="617"/>
        <v>-9999</v>
      </c>
      <c r="AG1846" s="106"/>
      <c r="AH1846">
        <f t="shared" si="608"/>
        <v>-4.7256811237064993E-4</v>
      </c>
      <c r="AI1846">
        <f t="shared" si="609"/>
        <v>1.2726506571333673</v>
      </c>
      <c r="AJ1846">
        <f t="shared" si="610"/>
        <v>-1.9192477769216735E-2</v>
      </c>
      <c r="AK1846">
        <f t="shared" si="611"/>
        <v>2.0177893546708442E-3</v>
      </c>
      <c r="AL1846">
        <f t="shared" si="612"/>
        <v>7.400504878085557E-3</v>
      </c>
      <c r="AM1846">
        <f t="shared" si="613"/>
        <v>3.7002693269247286E-3</v>
      </c>
      <c r="AN1846" s="80">
        <f t="shared" si="622"/>
        <v>5.5946847242161011E-3</v>
      </c>
      <c r="AO1846" s="80">
        <f t="shared" si="622"/>
        <v>5.5942288779216968E-3</v>
      </c>
      <c r="AP1846" s="80">
        <f t="shared" si="622"/>
        <v>5.5925569914601313E-3</v>
      </c>
      <c r="AQ1846" s="80">
        <f t="shared" si="622"/>
        <v>5.586425090611761E-3</v>
      </c>
      <c r="AR1846" s="80">
        <f t="shared" si="622"/>
        <v>5.5639354025405052E-3</v>
      </c>
      <c r="AS1846" s="80">
        <f t="shared" si="622"/>
        <v>5.4814510416755884E-3</v>
      </c>
      <c r="AT1846" s="80">
        <f t="shared" si="622"/>
        <v>5.1789273836108747E-3</v>
      </c>
      <c r="AU1846" s="80">
        <f t="shared" si="615"/>
        <v>4.0693807318081809E-3</v>
      </c>
    </row>
    <row r="1847" spans="26:64" x14ac:dyDescent="0.2">
      <c r="Z1847">
        <f t="shared" si="606"/>
        <v>0</v>
      </c>
      <c r="AA1847" s="80">
        <f t="shared" si="607"/>
        <v>3.4471155238050962E-3</v>
      </c>
      <c r="AB1847" s="80">
        <f t="shared" si="618"/>
        <v>-9999</v>
      </c>
      <c r="AC1847" s="80">
        <f t="shared" si="620"/>
        <v>0</v>
      </c>
      <c r="AD1847" s="80">
        <f t="shared" si="616"/>
        <v>-9999</v>
      </c>
      <c r="AE1847" s="80">
        <f t="shared" si="621"/>
        <v>0</v>
      </c>
      <c r="AF1847">
        <f t="shared" si="617"/>
        <v>-9999</v>
      </c>
      <c r="AG1847" s="106"/>
      <c r="AH1847">
        <f t="shared" si="608"/>
        <v>-4.7256811237064993E-4</v>
      </c>
      <c r="AI1847">
        <f t="shared" si="609"/>
        <v>1.2726506571333673</v>
      </c>
      <c r="AJ1847">
        <f t="shared" si="610"/>
        <v>-1.9192477769216735E-2</v>
      </c>
      <c r="AK1847">
        <f t="shared" si="611"/>
        <v>2.0177893546708442E-3</v>
      </c>
      <c r="AL1847">
        <f t="shared" si="612"/>
        <v>7.400504878085557E-3</v>
      </c>
      <c r="AM1847">
        <f t="shared" si="613"/>
        <v>3.7002693269247286E-3</v>
      </c>
      <c r="AN1847" s="80">
        <f t="shared" si="622"/>
        <v>5.5946847242161011E-3</v>
      </c>
      <c r="AO1847" s="80">
        <f t="shared" si="622"/>
        <v>5.5942288779216968E-3</v>
      </c>
      <c r="AP1847" s="80">
        <f t="shared" si="622"/>
        <v>5.5925569914601313E-3</v>
      </c>
      <c r="AQ1847" s="80">
        <f t="shared" si="622"/>
        <v>5.586425090611761E-3</v>
      </c>
      <c r="AR1847" s="80">
        <f t="shared" si="622"/>
        <v>5.5639354025405052E-3</v>
      </c>
      <c r="AS1847" s="80">
        <f t="shared" si="622"/>
        <v>5.4814510416755884E-3</v>
      </c>
      <c r="AT1847" s="80">
        <f t="shared" si="622"/>
        <v>5.1789273836108747E-3</v>
      </c>
      <c r="AU1847" s="80">
        <f t="shared" si="615"/>
        <v>4.0693807318081809E-3</v>
      </c>
      <c r="AV1847" s="80"/>
      <c r="AW1847" s="80"/>
      <c r="AX1847" s="80"/>
      <c r="AY1847" s="80"/>
      <c r="AZ1847" s="80"/>
      <c r="BA1847" s="80"/>
      <c r="BB1847" s="80"/>
      <c r="BC1847" s="80"/>
      <c r="BD1847" s="80"/>
      <c r="BE1847" s="80"/>
      <c r="BF1847" s="80"/>
      <c r="BG1847" s="80"/>
      <c r="BH1847" s="80"/>
      <c r="BI1847" s="80"/>
      <c r="BJ1847" s="80"/>
      <c r="BK1847" s="80"/>
      <c r="BL1847" s="80"/>
    </row>
    <row r="1848" spans="26:64" x14ac:dyDescent="0.2">
      <c r="Z1848">
        <f t="shared" si="606"/>
        <v>0</v>
      </c>
      <c r="AA1848" s="80">
        <f t="shared" si="607"/>
        <v>3.4471155238050962E-3</v>
      </c>
      <c r="AB1848" s="80">
        <f t="shared" si="618"/>
        <v>-9999</v>
      </c>
      <c r="AC1848" s="80">
        <f t="shared" si="620"/>
        <v>0</v>
      </c>
      <c r="AD1848" s="80">
        <f t="shared" si="616"/>
        <v>-9999</v>
      </c>
      <c r="AE1848" s="80">
        <f t="shared" si="621"/>
        <v>0</v>
      </c>
      <c r="AF1848">
        <f t="shared" si="617"/>
        <v>-9999</v>
      </c>
      <c r="AG1848" s="106"/>
      <c r="AH1848">
        <f t="shared" si="608"/>
        <v>-4.7256811237064993E-4</v>
      </c>
      <c r="AI1848">
        <f t="shared" si="609"/>
        <v>1.2726506571333673</v>
      </c>
      <c r="AJ1848">
        <f t="shared" si="610"/>
        <v>-1.9192477769216735E-2</v>
      </c>
      <c r="AK1848">
        <f t="shared" si="611"/>
        <v>2.0177893546708442E-3</v>
      </c>
      <c r="AL1848">
        <f t="shared" si="612"/>
        <v>7.400504878085557E-3</v>
      </c>
      <c r="AM1848">
        <f t="shared" si="613"/>
        <v>3.7002693269247286E-3</v>
      </c>
      <c r="AN1848" s="80">
        <f t="shared" si="622"/>
        <v>5.5946847242161011E-3</v>
      </c>
      <c r="AO1848" s="80">
        <f t="shared" si="622"/>
        <v>5.5942288779216968E-3</v>
      </c>
      <c r="AP1848" s="80">
        <f t="shared" si="622"/>
        <v>5.5925569914601313E-3</v>
      </c>
      <c r="AQ1848" s="80">
        <f t="shared" si="622"/>
        <v>5.586425090611761E-3</v>
      </c>
      <c r="AR1848" s="80">
        <f t="shared" si="622"/>
        <v>5.5639354025405052E-3</v>
      </c>
      <c r="AS1848" s="80">
        <f t="shared" si="622"/>
        <v>5.4814510416755884E-3</v>
      </c>
      <c r="AT1848" s="80">
        <f t="shared" si="622"/>
        <v>5.1789273836108747E-3</v>
      </c>
      <c r="AU1848" s="80">
        <f t="shared" si="615"/>
        <v>4.0693807318081809E-3</v>
      </c>
      <c r="AV1848" s="80"/>
    </row>
    <row r="1849" spans="26:64" x14ac:dyDescent="0.2">
      <c r="Z1849">
        <f t="shared" si="606"/>
        <v>0</v>
      </c>
      <c r="AA1849" s="80">
        <f t="shared" si="607"/>
        <v>3.4471155238050962E-3</v>
      </c>
      <c r="AB1849" s="80">
        <f t="shared" si="618"/>
        <v>-9999</v>
      </c>
      <c r="AC1849" s="80">
        <f t="shared" si="620"/>
        <v>0</v>
      </c>
      <c r="AD1849" s="80">
        <f t="shared" si="616"/>
        <v>-9999</v>
      </c>
      <c r="AE1849" s="80">
        <f t="shared" si="621"/>
        <v>0</v>
      </c>
      <c r="AF1849">
        <f t="shared" si="617"/>
        <v>-9999</v>
      </c>
      <c r="AG1849" s="106"/>
      <c r="AH1849">
        <f t="shared" si="608"/>
        <v>-4.7256811237064993E-4</v>
      </c>
      <c r="AI1849">
        <f t="shared" si="609"/>
        <v>1.2726506571333673</v>
      </c>
      <c r="AJ1849">
        <f t="shared" si="610"/>
        <v>-1.9192477769216735E-2</v>
      </c>
      <c r="AK1849">
        <f t="shared" si="611"/>
        <v>2.0177893546708442E-3</v>
      </c>
      <c r="AL1849">
        <f t="shared" si="612"/>
        <v>7.400504878085557E-3</v>
      </c>
      <c r="AM1849">
        <f t="shared" si="613"/>
        <v>3.7002693269247286E-3</v>
      </c>
      <c r="AN1849" s="80">
        <f t="shared" si="622"/>
        <v>5.5946847242161011E-3</v>
      </c>
      <c r="AO1849" s="80">
        <f t="shared" si="622"/>
        <v>5.5942288779216968E-3</v>
      </c>
      <c r="AP1849" s="80">
        <f t="shared" si="622"/>
        <v>5.5925569914601313E-3</v>
      </c>
      <c r="AQ1849" s="80">
        <f t="shared" si="622"/>
        <v>5.586425090611761E-3</v>
      </c>
      <c r="AR1849" s="80">
        <f t="shared" si="622"/>
        <v>5.5639354025405052E-3</v>
      </c>
      <c r="AS1849" s="80">
        <f t="shared" si="622"/>
        <v>5.4814510416755884E-3</v>
      </c>
      <c r="AT1849" s="80">
        <f t="shared" si="622"/>
        <v>5.1789273836108747E-3</v>
      </c>
      <c r="AU1849" s="80">
        <f t="shared" si="615"/>
        <v>4.0693807318081809E-3</v>
      </c>
    </row>
    <row r="1850" spans="26:64" x14ac:dyDescent="0.2">
      <c r="Z1850">
        <f t="shared" si="606"/>
        <v>0</v>
      </c>
      <c r="AA1850" s="80">
        <f t="shared" si="607"/>
        <v>3.4471155238050962E-3</v>
      </c>
      <c r="AB1850" s="80">
        <f t="shared" si="618"/>
        <v>-9999</v>
      </c>
      <c r="AC1850" s="80">
        <f t="shared" si="620"/>
        <v>0</v>
      </c>
      <c r="AD1850" s="80">
        <f t="shared" si="616"/>
        <v>-9999</v>
      </c>
      <c r="AE1850" s="80">
        <f t="shared" si="621"/>
        <v>0</v>
      </c>
      <c r="AF1850">
        <f t="shared" si="617"/>
        <v>-9999</v>
      </c>
      <c r="AG1850" s="106"/>
      <c r="AH1850">
        <f t="shared" si="608"/>
        <v>-4.7256811237064993E-4</v>
      </c>
      <c r="AI1850">
        <f t="shared" si="609"/>
        <v>1.2726506571333673</v>
      </c>
      <c r="AJ1850">
        <f t="shared" si="610"/>
        <v>-1.9192477769216735E-2</v>
      </c>
      <c r="AK1850">
        <f t="shared" si="611"/>
        <v>2.0177893546708442E-3</v>
      </c>
      <c r="AL1850">
        <f t="shared" si="612"/>
        <v>7.400504878085557E-3</v>
      </c>
      <c r="AM1850">
        <f t="shared" si="613"/>
        <v>3.7002693269247286E-3</v>
      </c>
      <c r="AN1850" s="80">
        <f t="shared" si="622"/>
        <v>5.5946847242161011E-3</v>
      </c>
      <c r="AO1850" s="80">
        <f t="shared" si="622"/>
        <v>5.5942288779216968E-3</v>
      </c>
      <c r="AP1850" s="80">
        <f t="shared" si="622"/>
        <v>5.5925569914601313E-3</v>
      </c>
      <c r="AQ1850" s="80">
        <f t="shared" si="622"/>
        <v>5.586425090611761E-3</v>
      </c>
      <c r="AR1850" s="80">
        <f t="shared" si="622"/>
        <v>5.5639354025405052E-3</v>
      </c>
      <c r="AS1850" s="80">
        <f t="shared" si="622"/>
        <v>5.4814510416755884E-3</v>
      </c>
      <c r="AT1850" s="80">
        <f t="shared" si="622"/>
        <v>5.1789273836108747E-3</v>
      </c>
      <c r="AU1850" s="80">
        <f t="shared" si="615"/>
        <v>4.0693807318081809E-3</v>
      </c>
    </row>
    <row r="1851" spans="26:64" x14ac:dyDescent="0.2">
      <c r="Z1851">
        <f t="shared" si="606"/>
        <v>0</v>
      </c>
      <c r="AA1851" s="80">
        <f t="shared" si="607"/>
        <v>3.4471155238050962E-3</v>
      </c>
      <c r="AB1851" s="80">
        <f t="shared" si="618"/>
        <v>-9999</v>
      </c>
      <c r="AC1851" s="80">
        <f t="shared" si="620"/>
        <v>0</v>
      </c>
      <c r="AD1851" s="80">
        <f t="shared" si="616"/>
        <v>-9999</v>
      </c>
      <c r="AE1851" s="80">
        <f t="shared" si="621"/>
        <v>0</v>
      </c>
      <c r="AF1851">
        <f t="shared" si="617"/>
        <v>-9999</v>
      </c>
      <c r="AG1851" s="106"/>
      <c r="AH1851">
        <f t="shared" si="608"/>
        <v>-4.7256811237064993E-4</v>
      </c>
      <c r="AI1851">
        <f t="shared" si="609"/>
        <v>1.2726506571333673</v>
      </c>
      <c r="AJ1851">
        <f t="shared" si="610"/>
        <v>-1.9192477769216735E-2</v>
      </c>
      <c r="AK1851">
        <f t="shared" si="611"/>
        <v>2.0177893546708442E-3</v>
      </c>
      <c r="AL1851">
        <f t="shared" si="612"/>
        <v>7.400504878085557E-3</v>
      </c>
      <c r="AM1851">
        <f t="shared" si="613"/>
        <v>3.7002693269247286E-3</v>
      </c>
      <c r="AN1851" s="80">
        <f t="shared" si="622"/>
        <v>5.5946847242161011E-3</v>
      </c>
      <c r="AO1851" s="80">
        <f t="shared" si="622"/>
        <v>5.5942288779216968E-3</v>
      </c>
      <c r="AP1851" s="80">
        <f t="shared" si="622"/>
        <v>5.5925569914601313E-3</v>
      </c>
      <c r="AQ1851" s="80">
        <f t="shared" si="622"/>
        <v>5.586425090611761E-3</v>
      </c>
      <c r="AR1851" s="80">
        <f t="shared" si="622"/>
        <v>5.5639354025405052E-3</v>
      </c>
      <c r="AS1851" s="80">
        <f t="shared" si="622"/>
        <v>5.4814510416755884E-3</v>
      </c>
      <c r="AT1851" s="80">
        <f t="shared" si="622"/>
        <v>5.1789273836108747E-3</v>
      </c>
      <c r="AU1851" s="80">
        <f t="shared" si="615"/>
        <v>4.0693807318081809E-3</v>
      </c>
    </row>
    <row r="1852" spans="26:64" x14ac:dyDescent="0.2">
      <c r="Z1852">
        <f t="shared" si="606"/>
        <v>0</v>
      </c>
      <c r="AA1852" s="80">
        <f t="shared" si="607"/>
        <v>3.4471155238050962E-3</v>
      </c>
      <c r="AB1852" s="80">
        <f t="shared" si="618"/>
        <v>-9999</v>
      </c>
      <c r="AC1852" s="80">
        <f t="shared" si="620"/>
        <v>0</v>
      </c>
      <c r="AD1852" s="80">
        <f t="shared" si="616"/>
        <v>-9999</v>
      </c>
      <c r="AE1852" s="80">
        <f t="shared" si="621"/>
        <v>0</v>
      </c>
      <c r="AF1852">
        <f t="shared" si="617"/>
        <v>-9999</v>
      </c>
      <c r="AG1852" s="106"/>
      <c r="AH1852">
        <f t="shared" si="608"/>
        <v>-4.7256811237064993E-4</v>
      </c>
      <c r="AI1852">
        <f t="shared" si="609"/>
        <v>1.2726506571333673</v>
      </c>
      <c r="AJ1852">
        <f t="shared" si="610"/>
        <v>-1.9192477769216735E-2</v>
      </c>
      <c r="AK1852">
        <f t="shared" si="611"/>
        <v>2.0177893546708442E-3</v>
      </c>
      <c r="AL1852">
        <f t="shared" si="612"/>
        <v>7.400504878085557E-3</v>
      </c>
      <c r="AM1852">
        <f t="shared" si="613"/>
        <v>3.7002693269247286E-3</v>
      </c>
      <c r="AN1852" s="80">
        <f t="shared" si="622"/>
        <v>5.5946847242161011E-3</v>
      </c>
      <c r="AO1852" s="80">
        <f t="shared" si="622"/>
        <v>5.5942288779216968E-3</v>
      </c>
      <c r="AP1852" s="80">
        <f t="shared" si="622"/>
        <v>5.5925569914601313E-3</v>
      </c>
      <c r="AQ1852" s="80">
        <f t="shared" si="622"/>
        <v>5.586425090611761E-3</v>
      </c>
      <c r="AR1852" s="80">
        <f t="shared" si="622"/>
        <v>5.5639354025405052E-3</v>
      </c>
      <c r="AS1852" s="80">
        <f t="shared" si="622"/>
        <v>5.4814510416755884E-3</v>
      </c>
      <c r="AT1852" s="80">
        <f t="shared" si="622"/>
        <v>5.1789273836108747E-3</v>
      </c>
      <c r="AU1852" s="80">
        <f t="shared" si="615"/>
        <v>4.0693807318081809E-3</v>
      </c>
    </row>
    <row r="1853" spans="26:64" x14ac:dyDescent="0.2">
      <c r="Z1853">
        <f t="shared" si="606"/>
        <v>0</v>
      </c>
      <c r="AA1853" s="80">
        <f t="shared" si="607"/>
        <v>3.4471155238050962E-3</v>
      </c>
      <c r="AB1853" s="80">
        <f t="shared" si="618"/>
        <v>-9999</v>
      </c>
      <c r="AC1853" s="80">
        <f t="shared" si="620"/>
        <v>0</v>
      </c>
      <c r="AD1853" s="80">
        <f t="shared" si="616"/>
        <v>-9999</v>
      </c>
      <c r="AE1853" s="80">
        <f t="shared" si="621"/>
        <v>0</v>
      </c>
      <c r="AF1853">
        <f t="shared" si="617"/>
        <v>-9999</v>
      </c>
      <c r="AG1853" s="106"/>
      <c r="AH1853">
        <f t="shared" si="608"/>
        <v>-4.7256811237064993E-4</v>
      </c>
      <c r="AI1853">
        <f t="shared" si="609"/>
        <v>1.2726506571333673</v>
      </c>
      <c r="AJ1853">
        <f t="shared" si="610"/>
        <v>-1.9192477769216735E-2</v>
      </c>
      <c r="AK1853">
        <f t="shared" si="611"/>
        <v>2.0177893546708442E-3</v>
      </c>
      <c r="AL1853">
        <f t="shared" si="612"/>
        <v>7.400504878085557E-3</v>
      </c>
      <c r="AM1853">
        <f t="shared" si="613"/>
        <v>3.7002693269247286E-3</v>
      </c>
      <c r="AN1853" s="80">
        <f t="shared" si="622"/>
        <v>5.5946847242161011E-3</v>
      </c>
      <c r="AO1853" s="80">
        <f t="shared" si="622"/>
        <v>5.5942288779216968E-3</v>
      </c>
      <c r="AP1853" s="80">
        <f t="shared" si="622"/>
        <v>5.5925569914601313E-3</v>
      </c>
      <c r="AQ1853" s="80">
        <f t="shared" si="622"/>
        <v>5.586425090611761E-3</v>
      </c>
      <c r="AR1853" s="80">
        <f t="shared" si="622"/>
        <v>5.5639354025405052E-3</v>
      </c>
      <c r="AS1853" s="80">
        <f t="shared" si="622"/>
        <v>5.4814510416755884E-3</v>
      </c>
      <c r="AT1853" s="80">
        <f t="shared" si="622"/>
        <v>5.1789273836108747E-3</v>
      </c>
      <c r="AU1853" s="80">
        <f t="shared" si="615"/>
        <v>4.0693807318081809E-3</v>
      </c>
    </row>
    <row r="1854" spans="26:64" x14ac:dyDescent="0.2">
      <c r="Z1854">
        <f t="shared" si="606"/>
        <v>0</v>
      </c>
      <c r="AA1854" s="80">
        <f t="shared" si="607"/>
        <v>3.4471155238050962E-3</v>
      </c>
      <c r="AB1854" s="80">
        <f t="shared" si="618"/>
        <v>-9999</v>
      </c>
      <c r="AC1854" s="80">
        <f t="shared" si="620"/>
        <v>0</v>
      </c>
      <c r="AD1854" s="80">
        <f t="shared" si="616"/>
        <v>-9999</v>
      </c>
      <c r="AE1854" s="80">
        <f t="shared" si="621"/>
        <v>0</v>
      </c>
      <c r="AF1854">
        <f t="shared" si="617"/>
        <v>-9999</v>
      </c>
      <c r="AG1854" s="106"/>
      <c r="AH1854">
        <f t="shared" si="608"/>
        <v>-4.7256811237064993E-4</v>
      </c>
      <c r="AI1854">
        <f t="shared" si="609"/>
        <v>1.2726506571333673</v>
      </c>
      <c r="AJ1854">
        <f t="shared" si="610"/>
        <v>-1.9192477769216735E-2</v>
      </c>
      <c r="AK1854">
        <f t="shared" si="611"/>
        <v>2.0177893546708442E-3</v>
      </c>
      <c r="AL1854">
        <f t="shared" si="612"/>
        <v>7.400504878085557E-3</v>
      </c>
      <c r="AM1854">
        <f t="shared" si="613"/>
        <v>3.7002693269247286E-3</v>
      </c>
      <c r="AN1854" s="80">
        <f t="shared" si="622"/>
        <v>5.5946847242161011E-3</v>
      </c>
      <c r="AO1854" s="80">
        <f t="shared" si="622"/>
        <v>5.5942288779216968E-3</v>
      </c>
      <c r="AP1854" s="80">
        <f t="shared" si="622"/>
        <v>5.5925569914601313E-3</v>
      </c>
      <c r="AQ1854" s="80">
        <f t="shared" si="622"/>
        <v>5.586425090611761E-3</v>
      </c>
      <c r="AR1854" s="80">
        <f t="shared" si="622"/>
        <v>5.5639354025405052E-3</v>
      </c>
      <c r="AS1854" s="80">
        <f t="shared" si="622"/>
        <v>5.4814510416755884E-3</v>
      </c>
      <c r="AT1854" s="80">
        <f t="shared" si="622"/>
        <v>5.1789273836108747E-3</v>
      </c>
      <c r="AU1854" s="80">
        <f t="shared" si="615"/>
        <v>4.0693807318081809E-3</v>
      </c>
    </row>
    <row r="1855" spans="26:64" x14ac:dyDescent="0.2">
      <c r="Z1855">
        <f t="shared" si="606"/>
        <v>0</v>
      </c>
      <c r="AA1855" s="80">
        <f t="shared" si="607"/>
        <v>3.4471155238050962E-3</v>
      </c>
      <c r="AB1855" s="80">
        <f t="shared" si="618"/>
        <v>-9999</v>
      </c>
      <c r="AC1855" s="80">
        <f t="shared" si="620"/>
        <v>0</v>
      </c>
      <c r="AD1855" s="80">
        <f t="shared" si="616"/>
        <v>-9999</v>
      </c>
      <c r="AE1855" s="80">
        <f t="shared" si="621"/>
        <v>0</v>
      </c>
      <c r="AF1855">
        <f t="shared" si="617"/>
        <v>-9999</v>
      </c>
      <c r="AG1855" s="106"/>
      <c r="AH1855">
        <f t="shared" si="608"/>
        <v>-4.7256811237064993E-4</v>
      </c>
      <c r="AI1855">
        <f t="shared" si="609"/>
        <v>1.2726506571333673</v>
      </c>
      <c r="AJ1855">
        <f t="shared" si="610"/>
        <v>-1.9192477769216735E-2</v>
      </c>
      <c r="AK1855">
        <f t="shared" si="611"/>
        <v>2.0177893546708442E-3</v>
      </c>
      <c r="AL1855">
        <f t="shared" si="612"/>
        <v>7.400504878085557E-3</v>
      </c>
      <c r="AM1855">
        <f t="shared" si="613"/>
        <v>3.7002693269247286E-3</v>
      </c>
      <c r="AN1855" s="80">
        <f t="shared" si="622"/>
        <v>5.5946847242161011E-3</v>
      </c>
      <c r="AO1855" s="80">
        <f t="shared" si="622"/>
        <v>5.5942288779216968E-3</v>
      </c>
      <c r="AP1855" s="80">
        <f t="shared" si="622"/>
        <v>5.5925569914601313E-3</v>
      </c>
      <c r="AQ1855" s="80">
        <f t="shared" si="622"/>
        <v>5.586425090611761E-3</v>
      </c>
      <c r="AR1855" s="80">
        <f t="shared" si="622"/>
        <v>5.5639354025405052E-3</v>
      </c>
      <c r="AS1855" s="80">
        <f t="shared" si="622"/>
        <v>5.4814510416755884E-3</v>
      </c>
      <c r="AT1855" s="80">
        <f t="shared" si="622"/>
        <v>5.1789273836108747E-3</v>
      </c>
      <c r="AU1855" s="80">
        <f t="shared" si="615"/>
        <v>4.0693807318081809E-3</v>
      </c>
    </row>
    <row r="1856" spans="26:64" x14ac:dyDescent="0.2">
      <c r="Z1856">
        <f t="shared" si="606"/>
        <v>0</v>
      </c>
      <c r="AA1856" s="80">
        <f t="shared" si="607"/>
        <v>3.4471155238050962E-3</v>
      </c>
      <c r="AB1856" s="80">
        <f t="shared" si="618"/>
        <v>-9999</v>
      </c>
      <c r="AC1856" s="80">
        <f t="shared" si="620"/>
        <v>0</v>
      </c>
      <c r="AD1856" s="80">
        <f t="shared" si="616"/>
        <v>-9999</v>
      </c>
      <c r="AE1856" s="80">
        <f t="shared" si="621"/>
        <v>0</v>
      </c>
      <c r="AF1856">
        <f t="shared" si="617"/>
        <v>-9999</v>
      </c>
      <c r="AG1856" s="106"/>
      <c r="AH1856">
        <f t="shared" si="608"/>
        <v>-4.7256811237064993E-4</v>
      </c>
      <c r="AI1856">
        <f t="shared" si="609"/>
        <v>1.2726506571333673</v>
      </c>
      <c r="AJ1856">
        <f t="shared" si="610"/>
        <v>-1.9192477769216735E-2</v>
      </c>
      <c r="AK1856">
        <f t="shared" si="611"/>
        <v>2.0177893546708442E-3</v>
      </c>
      <c r="AL1856">
        <f t="shared" si="612"/>
        <v>7.400504878085557E-3</v>
      </c>
      <c r="AM1856">
        <f t="shared" si="613"/>
        <v>3.7002693269247286E-3</v>
      </c>
      <c r="AN1856" s="80">
        <f t="shared" si="622"/>
        <v>5.5946847242161011E-3</v>
      </c>
      <c r="AO1856" s="80">
        <f t="shared" si="622"/>
        <v>5.5942288779216968E-3</v>
      </c>
      <c r="AP1856" s="80">
        <f t="shared" si="622"/>
        <v>5.5925569914601313E-3</v>
      </c>
      <c r="AQ1856" s="80">
        <f t="shared" si="622"/>
        <v>5.586425090611761E-3</v>
      </c>
      <c r="AR1856" s="80">
        <f t="shared" si="622"/>
        <v>5.5639354025405052E-3</v>
      </c>
      <c r="AS1856" s="80">
        <f t="shared" si="622"/>
        <v>5.4814510416755884E-3</v>
      </c>
      <c r="AT1856" s="80">
        <f t="shared" si="622"/>
        <v>5.1789273836108747E-3</v>
      </c>
      <c r="AU1856" s="80">
        <f t="shared" si="615"/>
        <v>4.0693807318081809E-3</v>
      </c>
    </row>
    <row r="1857" spans="26:47" x14ac:dyDescent="0.2">
      <c r="Z1857">
        <f t="shared" si="606"/>
        <v>0</v>
      </c>
      <c r="AA1857" s="80">
        <f t="shared" si="607"/>
        <v>3.4471155238050962E-3</v>
      </c>
      <c r="AB1857" s="80">
        <f t="shared" si="618"/>
        <v>-9999</v>
      </c>
      <c r="AC1857" s="80">
        <f t="shared" si="620"/>
        <v>0</v>
      </c>
      <c r="AD1857" s="80">
        <f t="shared" si="616"/>
        <v>-9999</v>
      </c>
      <c r="AE1857" s="80">
        <f t="shared" si="621"/>
        <v>0</v>
      </c>
      <c r="AF1857">
        <f t="shared" si="617"/>
        <v>-9999</v>
      </c>
      <c r="AG1857" s="106"/>
      <c r="AH1857">
        <f t="shared" si="608"/>
        <v>-4.7256811237064993E-4</v>
      </c>
      <c r="AI1857">
        <f t="shared" si="609"/>
        <v>1.2726506571333673</v>
      </c>
      <c r="AJ1857">
        <f t="shared" si="610"/>
        <v>-1.9192477769216735E-2</v>
      </c>
      <c r="AK1857">
        <f t="shared" si="611"/>
        <v>2.0177893546708442E-3</v>
      </c>
      <c r="AL1857">
        <f t="shared" si="612"/>
        <v>7.400504878085557E-3</v>
      </c>
      <c r="AM1857">
        <f t="shared" si="613"/>
        <v>3.7002693269247286E-3</v>
      </c>
      <c r="AN1857" s="80">
        <f t="shared" ref="AN1857:AT1872" si="623">$AU1857+$AB$7*SIN(AO1857)</f>
        <v>5.5946847242161011E-3</v>
      </c>
      <c r="AO1857" s="80">
        <f t="shared" si="623"/>
        <v>5.5942288779216968E-3</v>
      </c>
      <c r="AP1857" s="80">
        <f t="shared" si="623"/>
        <v>5.5925569914601313E-3</v>
      </c>
      <c r="AQ1857" s="80">
        <f t="shared" si="623"/>
        <v>5.586425090611761E-3</v>
      </c>
      <c r="AR1857" s="80">
        <f t="shared" si="623"/>
        <v>5.5639354025405052E-3</v>
      </c>
      <c r="AS1857" s="80">
        <f t="shared" si="623"/>
        <v>5.4814510416755884E-3</v>
      </c>
      <c r="AT1857" s="80">
        <f t="shared" si="623"/>
        <v>5.1789273836108747E-3</v>
      </c>
      <c r="AU1857" s="80">
        <f t="shared" si="615"/>
        <v>4.0693807318081809E-3</v>
      </c>
    </row>
    <row r="1858" spans="26:47" x14ac:dyDescent="0.2">
      <c r="Z1858">
        <f t="shared" si="606"/>
        <v>0</v>
      </c>
      <c r="AA1858" s="80">
        <f t="shared" si="607"/>
        <v>3.4471155238050962E-3</v>
      </c>
      <c r="AB1858" s="80">
        <f t="shared" si="618"/>
        <v>-9999</v>
      </c>
      <c r="AC1858" s="80">
        <f t="shared" si="620"/>
        <v>0</v>
      </c>
      <c r="AD1858" s="80">
        <f t="shared" si="616"/>
        <v>-9999</v>
      </c>
      <c r="AE1858" s="80">
        <f t="shared" si="621"/>
        <v>0</v>
      </c>
      <c r="AF1858">
        <f t="shared" si="617"/>
        <v>-9999</v>
      </c>
      <c r="AG1858" s="106"/>
      <c r="AH1858">
        <f t="shared" si="608"/>
        <v>-4.7256811237064993E-4</v>
      </c>
      <c r="AI1858">
        <f t="shared" si="609"/>
        <v>1.2726506571333673</v>
      </c>
      <c r="AJ1858">
        <f t="shared" si="610"/>
        <v>-1.9192477769216735E-2</v>
      </c>
      <c r="AK1858">
        <f t="shared" si="611"/>
        <v>2.0177893546708442E-3</v>
      </c>
      <c r="AL1858">
        <f t="shared" si="612"/>
        <v>7.400504878085557E-3</v>
      </c>
      <c r="AM1858">
        <f t="shared" si="613"/>
        <v>3.7002693269247286E-3</v>
      </c>
      <c r="AN1858" s="80">
        <f t="shared" si="623"/>
        <v>5.5946847242161011E-3</v>
      </c>
      <c r="AO1858" s="80">
        <f t="shared" si="623"/>
        <v>5.5942288779216968E-3</v>
      </c>
      <c r="AP1858" s="80">
        <f t="shared" si="623"/>
        <v>5.5925569914601313E-3</v>
      </c>
      <c r="AQ1858" s="80">
        <f t="shared" si="623"/>
        <v>5.586425090611761E-3</v>
      </c>
      <c r="AR1858" s="80">
        <f t="shared" si="623"/>
        <v>5.5639354025405052E-3</v>
      </c>
      <c r="AS1858" s="80">
        <f t="shared" si="623"/>
        <v>5.4814510416755884E-3</v>
      </c>
      <c r="AT1858" s="80">
        <f t="shared" si="623"/>
        <v>5.1789273836108747E-3</v>
      </c>
      <c r="AU1858" s="80">
        <f t="shared" si="615"/>
        <v>4.0693807318081809E-3</v>
      </c>
    </row>
    <row r="1859" spans="26:47" x14ac:dyDescent="0.2">
      <c r="Z1859">
        <f t="shared" si="606"/>
        <v>0</v>
      </c>
      <c r="AA1859" s="80">
        <f t="shared" si="607"/>
        <v>3.4471155238050962E-3</v>
      </c>
      <c r="AB1859" s="80">
        <f t="shared" si="618"/>
        <v>-9999</v>
      </c>
      <c r="AC1859" s="80">
        <f t="shared" si="620"/>
        <v>0</v>
      </c>
      <c r="AD1859" s="80">
        <f t="shared" si="616"/>
        <v>-9999</v>
      </c>
      <c r="AE1859" s="80">
        <f t="shared" si="621"/>
        <v>0</v>
      </c>
      <c r="AF1859">
        <f t="shared" si="617"/>
        <v>-9999</v>
      </c>
      <c r="AG1859" s="106"/>
      <c r="AH1859">
        <f t="shared" si="608"/>
        <v>-4.7256811237064993E-4</v>
      </c>
      <c r="AI1859">
        <f t="shared" si="609"/>
        <v>1.2726506571333673</v>
      </c>
      <c r="AJ1859">
        <f t="shared" si="610"/>
        <v>-1.9192477769216735E-2</v>
      </c>
      <c r="AK1859">
        <f t="shared" si="611"/>
        <v>2.0177893546708442E-3</v>
      </c>
      <c r="AL1859">
        <f t="shared" si="612"/>
        <v>7.400504878085557E-3</v>
      </c>
      <c r="AM1859">
        <f t="shared" si="613"/>
        <v>3.7002693269247286E-3</v>
      </c>
      <c r="AN1859" s="80">
        <f t="shared" si="623"/>
        <v>5.5946847242161011E-3</v>
      </c>
      <c r="AO1859" s="80">
        <f t="shared" si="623"/>
        <v>5.5942288779216968E-3</v>
      </c>
      <c r="AP1859" s="80">
        <f t="shared" si="623"/>
        <v>5.5925569914601313E-3</v>
      </c>
      <c r="AQ1859" s="80">
        <f t="shared" si="623"/>
        <v>5.586425090611761E-3</v>
      </c>
      <c r="AR1859" s="80">
        <f t="shared" si="623"/>
        <v>5.5639354025405052E-3</v>
      </c>
      <c r="AS1859" s="80">
        <f t="shared" si="623"/>
        <v>5.4814510416755884E-3</v>
      </c>
      <c r="AT1859" s="80">
        <f t="shared" si="623"/>
        <v>5.1789273836108747E-3</v>
      </c>
      <c r="AU1859" s="80">
        <f t="shared" si="615"/>
        <v>4.0693807318081809E-3</v>
      </c>
    </row>
    <row r="1860" spans="26:47" x14ac:dyDescent="0.2">
      <c r="Z1860">
        <f t="shared" si="606"/>
        <v>0</v>
      </c>
      <c r="AA1860" s="80">
        <f t="shared" si="607"/>
        <v>3.4471155238050962E-3</v>
      </c>
      <c r="AB1860" s="80">
        <f t="shared" si="618"/>
        <v>-9999</v>
      </c>
      <c r="AC1860" s="80">
        <f t="shared" si="620"/>
        <v>0</v>
      </c>
      <c r="AD1860" s="80">
        <f t="shared" si="616"/>
        <v>-9999</v>
      </c>
      <c r="AE1860" s="80">
        <f t="shared" si="621"/>
        <v>0</v>
      </c>
      <c r="AF1860">
        <f t="shared" si="617"/>
        <v>-9999</v>
      </c>
      <c r="AG1860" s="106"/>
      <c r="AH1860">
        <f t="shared" si="608"/>
        <v>-4.7256811237064993E-4</v>
      </c>
      <c r="AI1860">
        <f t="shared" si="609"/>
        <v>1.2726506571333673</v>
      </c>
      <c r="AJ1860">
        <f t="shared" si="610"/>
        <v>-1.9192477769216735E-2</v>
      </c>
      <c r="AK1860">
        <f t="shared" si="611"/>
        <v>2.0177893546708442E-3</v>
      </c>
      <c r="AL1860">
        <f t="shared" si="612"/>
        <v>7.400504878085557E-3</v>
      </c>
      <c r="AM1860">
        <f t="shared" si="613"/>
        <v>3.7002693269247286E-3</v>
      </c>
      <c r="AN1860" s="80">
        <f t="shared" si="623"/>
        <v>5.5946847242161011E-3</v>
      </c>
      <c r="AO1860" s="80">
        <f t="shared" si="623"/>
        <v>5.5942288779216968E-3</v>
      </c>
      <c r="AP1860" s="80">
        <f t="shared" si="623"/>
        <v>5.5925569914601313E-3</v>
      </c>
      <c r="AQ1860" s="80">
        <f t="shared" si="623"/>
        <v>5.586425090611761E-3</v>
      </c>
      <c r="AR1860" s="80">
        <f t="shared" si="623"/>
        <v>5.5639354025405052E-3</v>
      </c>
      <c r="AS1860" s="80">
        <f t="shared" si="623"/>
        <v>5.4814510416755884E-3</v>
      </c>
      <c r="AT1860" s="80">
        <f t="shared" si="623"/>
        <v>5.1789273836108747E-3</v>
      </c>
      <c r="AU1860" s="80">
        <f t="shared" si="615"/>
        <v>4.0693807318081809E-3</v>
      </c>
    </row>
    <row r="1861" spans="26:47" x14ac:dyDescent="0.2">
      <c r="Z1861">
        <f t="shared" si="606"/>
        <v>0</v>
      </c>
      <c r="AA1861" s="80">
        <f t="shared" si="607"/>
        <v>3.4471155238050962E-3</v>
      </c>
      <c r="AB1861" s="80">
        <f t="shared" si="618"/>
        <v>-9999</v>
      </c>
      <c r="AC1861" s="80">
        <f t="shared" si="620"/>
        <v>0</v>
      </c>
      <c r="AD1861" s="80">
        <f t="shared" si="616"/>
        <v>-9999</v>
      </c>
      <c r="AE1861" s="80">
        <f t="shared" si="621"/>
        <v>0</v>
      </c>
      <c r="AF1861">
        <f t="shared" si="617"/>
        <v>-9999</v>
      </c>
      <c r="AG1861" s="106"/>
      <c r="AH1861">
        <f t="shared" si="608"/>
        <v>-4.7256811237064993E-4</v>
      </c>
      <c r="AI1861">
        <f t="shared" si="609"/>
        <v>1.2726506571333673</v>
      </c>
      <c r="AJ1861">
        <f t="shared" si="610"/>
        <v>-1.9192477769216735E-2</v>
      </c>
      <c r="AK1861">
        <f t="shared" si="611"/>
        <v>2.0177893546708442E-3</v>
      </c>
      <c r="AL1861">
        <f t="shared" si="612"/>
        <v>7.400504878085557E-3</v>
      </c>
      <c r="AM1861">
        <f t="shared" si="613"/>
        <v>3.7002693269247286E-3</v>
      </c>
      <c r="AN1861" s="80">
        <f t="shared" si="623"/>
        <v>5.5946847242161011E-3</v>
      </c>
      <c r="AO1861" s="80">
        <f t="shared" si="623"/>
        <v>5.5942288779216968E-3</v>
      </c>
      <c r="AP1861" s="80">
        <f t="shared" si="623"/>
        <v>5.5925569914601313E-3</v>
      </c>
      <c r="AQ1861" s="80">
        <f t="shared" si="623"/>
        <v>5.586425090611761E-3</v>
      </c>
      <c r="AR1861" s="80">
        <f t="shared" si="623"/>
        <v>5.5639354025405052E-3</v>
      </c>
      <c r="AS1861" s="80">
        <f t="shared" si="623"/>
        <v>5.4814510416755884E-3</v>
      </c>
      <c r="AT1861" s="80">
        <f t="shared" si="623"/>
        <v>5.1789273836108747E-3</v>
      </c>
      <c r="AU1861" s="80">
        <f t="shared" si="615"/>
        <v>4.0693807318081809E-3</v>
      </c>
    </row>
    <row r="1862" spans="26:47" x14ac:dyDescent="0.2">
      <c r="Z1862">
        <f t="shared" si="606"/>
        <v>0</v>
      </c>
      <c r="AA1862" s="80">
        <f t="shared" si="607"/>
        <v>3.4471155238050962E-3</v>
      </c>
      <c r="AB1862" s="80">
        <f t="shared" si="618"/>
        <v>-9999</v>
      </c>
      <c r="AC1862" s="80">
        <f t="shared" si="620"/>
        <v>0</v>
      </c>
      <c r="AD1862" s="80">
        <f t="shared" si="616"/>
        <v>-9999</v>
      </c>
      <c r="AE1862" s="80">
        <f t="shared" si="621"/>
        <v>0</v>
      </c>
      <c r="AF1862">
        <f t="shared" si="617"/>
        <v>-9999</v>
      </c>
      <c r="AG1862" s="106"/>
      <c r="AH1862">
        <f t="shared" si="608"/>
        <v>-4.7256811237064993E-4</v>
      </c>
      <c r="AI1862">
        <f t="shared" si="609"/>
        <v>1.2726506571333673</v>
      </c>
      <c r="AJ1862">
        <f t="shared" si="610"/>
        <v>-1.9192477769216735E-2</v>
      </c>
      <c r="AK1862">
        <f t="shared" si="611"/>
        <v>2.0177893546708442E-3</v>
      </c>
      <c r="AL1862">
        <f t="shared" si="612"/>
        <v>7.400504878085557E-3</v>
      </c>
      <c r="AM1862">
        <f t="shared" si="613"/>
        <v>3.7002693269247286E-3</v>
      </c>
      <c r="AN1862" s="80">
        <f t="shared" si="623"/>
        <v>5.5946847242161011E-3</v>
      </c>
      <c r="AO1862" s="80">
        <f t="shared" si="623"/>
        <v>5.5942288779216968E-3</v>
      </c>
      <c r="AP1862" s="80">
        <f t="shared" si="623"/>
        <v>5.5925569914601313E-3</v>
      </c>
      <c r="AQ1862" s="80">
        <f t="shared" si="623"/>
        <v>5.586425090611761E-3</v>
      </c>
      <c r="AR1862" s="80">
        <f t="shared" si="623"/>
        <v>5.5639354025405052E-3</v>
      </c>
      <c r="AS1862" s="80">
        <f t="shared" si="623"/>
        <v>5.4814510416755884E-3</v>
      </c>
      <c r="AT1862" s="80">
        <f t="shared" si="623"/>
        <v>5.1789273836108747E-3</v>
      </c>
      <c r="AU1862" s="80">
        <f t="shared" si="615"/>
        <v>4.0693807318081809E-3</v>
      </c>
    </row>
    <row r="1863" spans="26:47" x14ac:dyDescent="0.2">
      <c r="Z1863">
        <f t="shared" si="606"/>
        <v>0</v>
      </c>
      <c r="AA1863" s="80">
        <f t="shared" si="607"/>
        <v>3.4471155238050962E-3</v>
      </c>
      <c r="AB1863" s="80">
        <f t="shared" si="618"/>
        <v>-9999</v>
      </c>
      <c r="AC1863" s="80">
        <f t="shared" si="620"/>
        <v>0</v>
      </c>
      <c r="AD1863" s="80">
        <f t="shared" si="616"/>
        <v>-9999</v>
      </c>
      <c r="AE1863" s="80">
        <f t="shared" si="621"/>
        <v>0</v>
      </c>
      <c r="AF1863">
        <f t="shared" si="617"/>
        <v>-9999</v>
      </c>
      <c r="AG1863" s="106"/>
      <c r="AH1863">
        <f t="shared" si="608"/>
        <v>-4.7256811237064993E-4</v>
      </c>
      <c r="AI1863">
        <f t="shared" si="609"/>
        <v>1.2726506571333673</v>
      </c>
      <c r="AJ1863">
        <f t="shared" si="610"/>
        <v>-1.9192477769216735E-2</v>
      </c>
      <c r="AK1863">
        <f t="shared" si="611"/>
        <v>2.0177893546708442E-3</v>
      </c>
      <c r="AL1863">
        <f t="shared" si="612"/>
        <v>7.400504878085557E-3</v>
      </c>
      <c r="AM1863">
        <f t="shared" si="613"/>
        <v>3.7002693269247286E-3</v>
      </c>
      <c r="AN1863" s="80">
        <f t="shared" si="623"/>
        <v>5.5946847242161011E-3</v>
      </c>
      <c r="AO1863" s="80">
        <f t="shared" si="623"/>
        <v>5.5942288779216968E-3</v>
      </c>
      <c r="AP1863" s="80">
        <f t="shared" si="623"/>
        <v>5.5925569914601313E-3</v>
      </c>
      <c r="AQ1863" s="80">
        <f t="shared" si="623"/>
        <v>5.586425090611761E-3</v>
      </c>
      <c r="AR1863" s="80">
        <f t="shared" si="623"/>
        <v>5.5639354025405052E-3</v>
      </c>
      <c r="AS1863" s="80">
        <f t="shared" si="623"/>
        <v>5.4814510416755884E-3</v>
      </c>
      <c r="AT1863" s="80">
        <f t="shared" si="623"/>
        <v>5.1789273836108747E-3</v>
      </c>
      <c r="AU1863" s="80">
        <f t="shared" si="615"/>
        <v>4.0693807318081809E-3</v>
      </c>
    </row>
    <row r="1864" spans="26:47" x14ac:dyDescent="0.2">
      <c r="Z1864">
        <f t="shared" si="606"/>
        <v>0</v>
      </c>
      <c r="AA1864" s="80">
        <f t="shared" si="607"/>
        <v>3.4471155238050962E-3</v>
      </c>
      <c r="AB1864" s="80">
        <f t="shared" si="618"/>
        <v>-9999</v>
      </c>
      <c r="AC1864" s="80">
        <f t="shared" si="620"/>
        <v>0</v>
      </c>
      <c r="AD1864" s="80">
        <f t="shared" si="616"/>
        <v>-9999</v>
      </c>
      <c r="AE1864" s="80">
        <f t="shared" si="621"/>
        <v>0</v>
      </c>
      <c r="AF1864">
        <f t="shared" si="617"/>
        <v>-9999</v>
      </c>
      <c r="AG1864" s="106"/>
      <c r="AH1864">
        <f t="shared" si="608"/>
        <v>-4.7256811237064993E-4</v>
      </c>
      <c r="AI1864">
        <f t="shared" si="609"/>
        <v>1.2726506571333673</v>
      </c>
      <c r="AJ1864">
        <f t="shared" si="610"/>
        <v>-1.9192477769216735E-2</v>
      </c>
      <c r="AK1864">
        <f t="shared" si="611"/>
        <v>2.0177893546708442E-3</v>
      </c>
      <c r="AL1864">
        <f t="shared" si="612"/>
        <v>7.400504878085557E-3</v>
      </c>
      <c r="AM1864">
        <f t="shared" si="613"/>
        <v>3.7002693269247286E-3</v>
      </c>
      <c r="AN1864" s="80">
        <f t="shared" si="623"/>
        <v>5.5946847242161011E-3</v>
      </c>
      <c r="AO1864" s="80">
        <f t="shared" si="623"/>
        <v>5.5942288779216968E-3</v>
      </c>
      <c r="AP1864" s="80">
        <f t="shared" si="623"/>
        <v>5.5925569914601313E-3</v>
      </c>
      <c r="AQ1864" s="80">
        <f t="shared" si="623"/>
        <v>5.586425090611761E-3</v>
      </c>
      <c r="AR1864" s="80">
        <f t="shared" si="623"/>
        <v>5.5639354025405052E-3</v>
      </c>
      <c r="AS1864" s="80">
        <f t="shared" si="623"/>
        <v>5.4814510416755884E-3</v>
      </c>
      <c r="AT1864" s="80">
        <f t="shared" si="623"/>
        <v>5.1789273836108747E-3</v>
      </c>
      <c r="AU1864" s="80">
        <f t="shared" si="615"/>
        <v>4.0693807318081809E-3</v>
      </c>
    </row>
    <row r="1865" spans="26:47" x14ac:dyDescent="0.2">
      <c r="Z1865">
        <f t="shared" si="606"/>
        <v>0</v>
      </c>
      <c r="AA1865" s="80">
        <f t="shared" si="607"/>
        <v>3.4471155238050962E-3</v>
      </c>
      <c r="AB1865" s="80">
        <f t="shared" si="618"/>
        <v>-9999</v>
      </c>
      <c r="AC1865" s="80">
        <f t="shared" si="620"/>
        <v>0</v>
      </c>
      <c r="AD1865" s="80">
        <f t="shared" si="616"/>
        <v>-9999</v>
      </c>
      <c r="AE1865" s="80">
        <f t="shared" si="621"/>
        <v>0</v>
      </c>
      <c r="AF1865">
        <f t="shared" si="617"/>
        <v>-9999</v>
      </c>
      <c r="AG1865" s="106"/>
      <c r="AH1865">
        <f t="shared" si="608"/>
        <v>-4.7256811237064993E-4</v>
      </c>
      <c r="AI1865">
        <f t="shared" si="609"/>
        <v>1.2726506571333673</v>
      </c>
      <c r="AJ1865">
        <f t="shared" si="610"/>
        <v>-1.9192477769216735E-2</v>
      </c>
      <c r="AK1865">
        <f t="shared" si="611"/>
        <v>2.0177893546708442E-3</v>
      </c>
      <c r="AL1865">
        <f t="shared" si="612"/>
        <v>7.400504878085557E-3</v>
      </c>
      <c r="AM1865">
        <f t="shared" si="613"/>
        <v>3.7002693269247286E-3</v>
      </c>
      <c r="AN1865" s="80">
        <f t="shared" si="623"/>
        <v>5.5946847242161011E-3</v>
      </c>
      <c r="AO1865" s="80">
        <f t="shared" si="623"/>
        <v>5.5942288779216968E-3</v>
      </c>
      <c r="AP1865" s="80">
        <f t="shared" si="623"/>
        <v>5.5925569914601313E-3</v>
      </c>
      <c r="AQ1865" s="80">
        <f t="shared" si="623"/>
        <v>5.586425090611761E-3</v>
      </c>
      <c r="AR1865" s="80">
        <f t="shared" si="623"/>
        <v>5.5639354025405052E-3</v>
      </c>
      <c r="AS1865" s="80">
        <f t="shared" si="623"/>
        <v>5.4814510416755884E-3</v>
      </c>
      <c r="AT1865" s="80">
        <f t="shared" si="623"/>
        <v>5.1789273836108747E-3</v>
      </c>
      <c r="AU1865" s="80">
        <f t="shared" si="615"/>
        <v>4.0693807318081809E-3</v>
      </c>
    </row>
    <row r="1866" spans="26:47" x14ac:dyDescent="0.2">
      <c r="Z1866">
        <f t="shared" si="606"/>
        <v>0</v>
      </c>
      <c r="AA1866" s="80">
        <f t="shared" si="607"/>
        <v>3.4471155238050962E-3</v>
      </c>
      <c r="AB1866" s="80">
        <f t="shared" si="618"/>
        <v>-9999</v>
      </c>
      <c r="AC1866" s="80">
        <f t="shared" si="620"/>
        <v>0</v>
      </c>
      <c r="AD1866" s="80">
        <f t="shared" si="616"/>
        <v>-9999</v>
      </c>
      <c r="AE1866" s="80">
        <f t="shared" si="621"/>
        <v>0</v>
      </c>
      <c r="AF1866">
        <f t="shared" si="617"/>
        <v>-9999</v>
      </c>
      <c r="AG1866" s="106"/>
      <c r="AH1866">
        <f t="shared" si="608"/>
        <v>-4.7256811237064993E-4</v>
      </c>
      <c r="AI1866">
        <f t="shared" si="609"/>
        <v>1.2726506571333673</v>
      </c>
      <c r="AJ1866">
        <f t="shared" si="610"/>
        <v>-1.9192477769216735E-2</v>
      </c>
      <c r="AK1866">
        <f t="shared" si="611"/>
        <v>2.0177893546708442E-3</v>
      </c>
      <c r="AL1866">
        <f t="shared" si="612"/>
        <v>7.400504878085557E-3</v>
      </c>
      <c r="AM1866">
        <f t="shared" si="613"/>
        <v>3.7002693269247286E-3</v>
      </c>
      <c r="AN1866" s="80">
        <f t="shared" si="623"/>
        <v>5.5946847242161011E-3</v>
      </c>
      <c r="AO1866" s="80">
        <f t="shared" si="623"/>
        <v>5.5942288779216968E-3</v>
      </c>
      <c r="AP1866" s="80">
        <f t="shared" si="623"/>
        <v>5.5925569914601313E-3</v>
      </c>
      <c r="AQ1866" s="80">
        <f t="shared" si="623"/>
        <v>5.586425090611761E-3</v>
      </c>
      <c r="AR1866" s="80">
        <f t="shared" si="623"/>
        <v>5.5639354025405052E-3</v>
      </c>
      <c r="AS1866" s="80">
        <f t="shared" si="623"/>
        <v>5.4814510416755884E-3</v>
      </c>
      <c r="AT1866" s="80">
        <f t="shared" si="623"/>
        <v>5.1789273836108747E-3</v>
      </c>
      <c r="AU1866" s="80">
        <f t="shared" si="615"/>
        <v>4.0693807318081809E-3</v>
      </c>
    </row>
    <row r="1867" spans="26:47" x14ac:dyDescent="0.2">
      <c r="Z1867">
        <f t="shared" si="606"/>
        <v>0</v>
      </c>
      <c r="AA1867" s="80">
        <f t="shared" si="607"/>
        <v>3.4471155238050962E-3</v>
      </c>
      <c r="AB1867" s="80">
        <f t="shared" si="618"/>
        <v>-9999</v>
      </c>
      <c r="AC1867" s="80">
        <f t="shared" si="620"/>
        <v>0</v>
      </c>
      <c r="AD1867" s="80">
        <f t="shared" si="616"/>
        <v>-9999</v>
      </c>
      <c r="AE1867" s="80">
        <f t="shared" si="621"/>
        <v>0</v>
      </c>
      <c r="AF1867">
        <f t="shared" si="617"/>
        <v>-9999</v>
      </c>
      <c r="AG1867" s="106"/>
      <c r="AH1867">
        <f t="shared" si="608"/>
        <v>-4.7256811237064993E-4</v>
      </c>
      <c r="AI1867">
        <f t="shared" si="609"/>
        <v>1.2726506571333673</v>
      </c>
      <c r="AJ1867">
        <f t="shared" si="610"/>
        <v>-1.9192477769216735E-2</v>
      </c>
      <c r="AK1867">
        <f t="shared" si="611"/>
        <v>2.0177893546708442E-3</v>
      </c>
      <c r="AL1867">
        <f t="shared" si="612"/>
        <v>7.400504878085557E-3</v>
      </c>
      <c r="AM1867">
        <f t="shared" si="613"/>
        <v>3.7002693269247286E-3</v>
      </c>
      <c r="AN1867" s="80">
        <f t="shared" si="623"/>
        <v>5.5946847242161011E-3</v>
      </c>
      <c r="AO1867" s="80">
        <f t="shared" si="623"/>
        <v>5.5942288779216968E-3</v>
      </c>
      <c r="AP1867" s="80">
        <f t="shared" si="623"/>
        <v>5.5925569914601313E-3</v>
      </c>
      <c r="AQ1867" s="80">
        <f t="shared" si="623"/>
        <v>5.586425090611761E-3</v>
      </c>
      <c r="AR1867" s="80">
        <f t="shared" si="623"/>
        <v>5.5639354025405052E-3</v>
      </c>
      <c r="AS1867" s="80">
        <f t="shared" si="623"/>
        <v>5.4814510416755884E-3</v>
      </c>
      <c r="AT1867" s="80">
        <f t="shared" si="623"/>
        <v>5.1789273836108747E-3</v>
      </c>
      <c r="AU1867" s="80">
        <f t="shared" si="615"/>
        <v>4.0693807318081809E-3</v>
      </c>
    </row>
    <row r="1868" spans="26:47" x14ac:dyDescent="0.2">
      <c r="Z1868">
        <f t="shared" si="606"/>
        <v>0</v>
      </c>
      <c r="AA1868" s="80">
        <f t="shared" si="607"/>
        <v>3.4471155238050962E-3</v>
      </c>
      <c r="AB1868" s="80">
        <f t="shared" si="618"/>
        <v>-9999</v>
      </c>
      <c r="AC1868" s="80">
        <f t="shared" si="620"/>
        <v>0</v>
      </c>
      <c r="AD1868" s="80">
        <f t="shared" si="616"/>
        <v>-9999</v>
      </c>
      <c r="AE1868" s="80">
        <f t="shared" si="621"/>
        <v>0</v>
      </c>
      <c r="AF1868">
        <f t="shared" si="617"/>
        <v>-9999</v>
      </c>
      <c r="AG1868" s="106"/>
      <c r="AH1868">
        <f t="shared" si="608"/>
        <v>-4.7256811237064993E-4</v>
      </c>
      <c r="AI1868">
        <f t="shared" si="609"/>
        <v>1.2726506571333673</v>
      </c>
      <c r="AJ1868">
        <f t="shared" si="610"/>
        <v>-1.9192477769216735E-2</v>
      </c>
      <c r="AK1868">
        <f t="shared" si="611"/>
        <v>2.0177893546708442E-3</v>
      </c>
      <c r="AL1868">
        <f t="shared" si="612"/>
        <v>7.400504878085557E-3</v>
      </c>
      <c r="AM1868">
        <f t="shared" si="613"/>
        <v>3.7002693269247286E-3</v>
      </c>
      <c r="AN1868" s="80">
        <f t="shared" si="623"/>
        <v>5.5946847242161011E-3</v>
      </c>
      <c r="AO1868" s="80">
        <f t="shared" si="623"/>
        <v>5.5942288779216968E-3</v>
      </c>
      <c r="AP1868" s="80">
        <f t="shared" si="623"/>
        <v>5.5925569914601313E-3</v>
      </c>
      <c r="AQ1868" s="80">
        <f t="shared" si="623"/>
        <v>5.586425090611761E-3</v>
      </c>
      <c r="AR1868" s="80">
        <f t="shared" si="623"/>
        <v>5.5639354025405052E-3</v>
      </c>
      <c r="AS1868" s="80">
        <f t="shared" si="623"/>
        <v>5.4814510416755884E-3</v>
      </c>
      <c r="AT1868" s="80">
        <f t="shared" si="623"/>
        <v>5.1789273836108747E-3</v>
      </c>
      <c r="AU1868" s="80">
        <f t="shared" si="615"/>
        <v>4.0693807318081809E-3</v>
      </c>
    </row>
    <row r="1869" spans="26:47" x14ac:dyDescent="0.2">
      <c r="Z1869">
        <f t="shared" si="606"/>
        <v>0</v>
      </c>
      <c r="AA1869" s="80">
        <f t="shared" si="607"/>
        <v>3.4471155238050962E-3</v>
      </c>
      <c r="AB1869" s="80">
        <f t="shared" si="618"/>
        <v>-9999</v>
      </c>
      <c r="AC1869" s="80">
        <f t="shared" si="620"/>
        <v>0</v>
      </c>
      <c r="AD1869" s="80">
        <f t="shared" si="616"/>
        <v>-9999</v>
      </c>
      <c r="AE1869" s="80">
        <f t="shared" si="621"/>
        <v>0</v>
      </c>
      <c r="AF1869">
        <f t="shared" si="617"/>
        <v>-9999</v>
      </c>
      <c r="AG1869" s="106"/>
      <c r="AH1869">
        <f t="shared" si="608"/>
        <v>-4.7256811237064993E-4</v>
      </c>
      <c r="AI1869">
        <f t="shared" si="609"/>
        <v>1.2726506571333673</v>
      </c>
      <c r="AJ1869">
        <f t="shared" si="610"/>
        <v>-1.9192477769216735E-2</v>
      </c>
      <c r="AK1869">
        <f t="shared" si="611"/>
        <v>2.0177893546708442E-3</v>
      </c>
      <c r="AL1869">
        <f t="shared" si="612"/>
        <v>7.400504878085557E-3</v>
      </c>
      <c r="AM1869">
        <f t="shared" si="613"/>
        <v>3.7002693269247286E-3</v>
      </c>
      <c r="AN1869" s="80">
        <f t="shared" si="623"/>
        <v>5.5946847242161011E-3</v>
      </c>
      <c r="AO1869" s="80">
        <f t="shared" si="623"/>
        <v>5.5942288779216968E-3</v>
      </c>
      <c r="AP1869" s="80">
        <f t="shared" si="623"/>
        <v>5.5925569914601313E-3</v>
      </c>
      <c r="AQ1869" s="80">
        <f t="shared" si="623"/>
        <v>5.586425090611761E-3</v>
      </c>
      <c r="AR1869" s="80">
        <f t="shared" si="623"/>
        <v>5.5639354025405052E-3</v>
      </c>
      <c r="AS1869" s="80">
        <f t="shared" si="623"/>
        <v>5.4814510416755884E-3</v>
      </c>
      <c r="AT1869" s="80">
        <f t="shared" si="623"/>
        <v>5.1789273836108747E-3</v>
      </c>
      <c r="AU1869" s="80">
        <f t="shared" si="615"/>
        <v>4.0693807318081809E-3</v>
      </c>
    </row>
    <row r="1870" spans="26:47" x14ac:dyDescent="0.2">
      <c r="Z1870">
        <f t="shared" si="606"/>
        <v>0</v>
      </c>
      <c r="AA1870" s="80">
        <f t="shared" si="607"/>
        <v>3.4471155238050962E-3</v>
      </c>
      <c r="AB1870" s="80">
        <f t="shared" si="618"/>
        <v>-9999</v>
      </c>
      <c r="AC1870" s="80">
        <f t="shared" si="620"/>
        <v>0</v>
      </c>
      <c r="AD1870" s="80">
        <f t="shared" si="616"/>
        <v>-9999</v>
      </c>
      <c r="AE1870" s="80">
        <f t="shared" si="621"/>
        <v>0</v>
      </c>
      <c r="AF1870">
        <f t="shared" si="617"/>
        <v>-9999</v>
      </c>
      <c r="AG1870" s="106"/>
      <c r="AH1870">
        <f t="shared" si="608"/>
        <v>-4.7256811237064993E-4</v>
      </c>
      <c r="AI1870">
        <f t="shared" si="609"/>
        <v>1.2726506571333673</v>
      </c>
      <c r="AJ1870">
        <f t="shared" si="610"/>
        <v>-1.9192477769216735E-2</v>
      </c>
      <c r="AK1870">
        <f t="shared" si="611"/>
        <v>2.0177893546708442E-3</v>
      </c>
      <c r="AL1870">
        <f t="shared" si="612"/>
        <v>7.400504878085557E-3</v>
      </c>
      <c r="AM1870">
        <f t="shared" si="613"/>
        <v>3.7002693269247286E-3</v>
      </c>
      <c r="AN1870" s="80">
        <f t="shared" si="623"/>
        <v>5.5946847242161011E-3</v>
      </c>
      <c r="AO1870" s="80">
        <f t="shared" si="623"/>
        <v>5.5942288779216968E-3</v>
      </c>
      <c r="AP1870" s="80">
        <f t="shared" si="623"/>
        <v>5.5925569914601313E-3</v>
      </c>
      <c r="AQ1870" s="80">
        <f t="shared" si="623"/>
        <v>5.586425090611761E-3</v>
      </c>
      <c r="AR1870" s="80">
        <f t="shared" si="623"/>
        <v>5.5639354025405052E-3</v>
      </c>
      <c r="AS1870" s="80">
        <f t="shared" si="623"/>
        <v>5.4814510416755884E-3</v>
      </c>
      <c r="AT1870" s="80">
        <f t="shared" si="623"/>
        <v>5.1789273836108747E-3</v>
      </c>
      <c r="AU1870" s="80">
        <f t="shared" si="615"/>
        <v>4.0693807318081809E-3</v>
      </c>
    </row>
    <row r="1871" spans="26:47" x14ac:dyDescent="0.2">
      <c r="Z1871">
        <f t="shared" si="606"/>
        <v>0</v>
      </c>
      <c r="AA1871" s="80">
        <f t="shared" si="607"/>
        <v>3.4471155238050962E-3</v>
      </c>
      <c r="AB1871" s="80">
        <f t="shared" si="618"/>
        <v>-9999</v>
      </c>
      <c r="AC1871" s="80">
        <f t="shared" si="620"/>
        <v>0</v>
      </c>
      <c r="AD1871" s="80">
        <f t="shared" si="616"/>
        <v>-9999</v>
      </c>
      <c r="AE1871" s="80">
        <f t="shared" si="621"/>
        <v>0</v>
      </c>
      <c r="AF1871">
        <f t="shared" si="617"/>
        <v>-9999</v>
      </c>
      <c r="AG1871" s="106"/>
      <c r="AH1871">
        <f t="shared" si="608"/>
        <v>-4.7256811237064993E-4</v>
      </c>
      <c r="AI1871">
        <f t="shared" si="609"/>
        <v>1.2726506571333673</v>
      </c>
      <c r="AJ1871">
        <f t="shared" si="610"/>
        <v>-1.9192477769216735E-2</v>
      </c>
      <c r="AK1871">
        <f t="shared" si="611"/>
        <v>2.0177893546708442E-3</v>
      </c>
      <c r="AL1871">
        <f t="shared" si="612"/>
        <v>7.400504878085557E-3</v>
      </c>
      <c r="AM1871">
        <f t="shared" si="613"/>
        <v>3.7002693269247286E-3</v>
      </c>
      <c r="AN1871" s="80">
        <f t="shared" si="623"/>
        <v>5.5946847242161011E-3</v>
      </c>
      <c r="AO1871" s="80">
        <f t="shared" si="623"/>
        <v>5.5942288779216968E-3</v>
      </c>
      <c r="AP1871" s="80">
        <f t="shared" si="623"/>
        <v>5.5925569914601313E-3</v>
      </c>
      <c r="AQ1871" s="80">
        <f t="shared" si="623"/>
        <v>5.586425090611761E-3</v>
      </c>
      <c r="AR1871" s="80">
        <f t="shared" si="623"/>
        <v>5.5639354025405052E-3</v>
      </c>
      <c r="AS1871" s="80">
        <f t="shared" si="623"/>
        <v>5.4814510416755884E-3</v>
      </c>
      <c r="AT1871" s="80">
        <f t="shared" si="623"/>
        <v>5.1789273836108747E-3</v>
      </c>
      <c r="AU1871" s="80">
        <f t="shared" si="615"/>
        <v>4.0693807318081809E-3</v>
      </c>
    </row>
    <row r="1872" spans="26:47" x14ac:dyDescent="0.2">
      <c r="Z1872">
        <f t="shared" si="606"/>
        <v>0</v>
      </c>
      <c r="AA1872" s="80">
        <f t="shared" si="607"/>
        <v>3.4471155238050962E-3</v>
      </c>
      <c r="AB1872" s="80">
        <f t="shared" si="618"/>
        <v>-9999</v>
      </c>
      <c r="AC1872" s="80">
        <f t="shared" si="620"/>
        <v>0</v>
      </c>
      <c r="AD1872" s="80">
        <f t="shared" si="616"/>
        <v>-9999</v>
      </c>
      <c r="AE1872" s="80">
        <f t="shared" si="621"/>
        <v>0</v>
      </c>
      <c r="AF1872">
        <f t="shared" si="617"/>
        <v>-9999</v>
      </c>
      <c r="AG1872" s="106"/>
      <c r="AH1872">
        <f t="shared" si="608"/>
        <v>-4.7256811237064993E-4</v>
      </c>
      <c r="AI1872">
        <f t="shared" si="609"/>
        <v>1.2726506571333673</v>
      </c>
      <c r="AJ1872">
        <f t="shared" si="610"/>
        <v>-1.9192477769216735E-2</v>
      </c>
      <c r="AK1872">
        <f t="shared" si="611"/>
        <v>2.0177893546708442E-3</v>
      </c>
      <c r="AL1872">
        <f t="shared" si="612"/>
        <v>7.400504878085557E-3</v>
      </c>
      <c r="AM1872">
        <f t="shared" si="613"/>
        <v>3.7002693269247286E-3</v>
      </c>
      <c r="AN1872" s="80">
        <f t="shared" si="623"/>
        <v>5.5946847242161011E-3</v>
      </c>
      <c r="AO1872" s="80">
        <f t="shared" si="623"/>
        <v>5.5942288779216968E-3</v>
      </c>
      <c r="AP1872" s="80">
        <f t="shared" si="623"/>
        <v>5.5925569914601313E-3</v>
      </c>
      <c r="AQ1872" s="80">
        <f t="shared" si="623"/>
        <v>5.586425090611761E-3</v>
      </c>
      <c r="AR1872" s="80">
        <f t="shared" si="623"/>
        <v>5.5639354025405052E-3</v>
      </c>
      <c r="AS1872" s="80">
        <f t="shared" si="623"/>
        <v>5.4814510416755884E-3</v>
      </c>
      <c r="AT1872" s="80">
        <f t="shared" si="623"/>
        <v>5.1789273836108747E-3</v>
      </c>
      <c r="AU1872" s="80">
        <f t="shared" si="615"/>
        <v>4.0693807318081809E-3</v>
      </c>
    </row>
    <row r="1873" spans="26:47" x14ac:dyDescent="0.2">
      <c r="Z1873">
        <f t="shared" ref="Z1873:Z1936" si="624">F1873</f>
        <v>0</v>
      </c>
      <c r="AA1873" s="80">
        <f t="shared" ref="AA1873:AA1936" si="625">AB$3+AB$4*Z1873+AB$5*Z1873^2+AH1873</f>
        <v>3.4471155238050962E-3</v>
      </c>
      <c r="AB1873" s="80">
        <f t="shared" si="618"/>
        <v>-9999</v>
      </c>
      <c r="AC1873" s="80">
        <f t="shared" si="620"/>
        <v>0</v>
      </c>
      <c r="AD1873" s="80">
        <f t="shared" si="616"/>
        <v>-9999</v>
      </c>
      <c r="AE1873" s="80">
        <f t="shared" si="621"/>
        <v>0</v>
      </c>
      <c r="AF1873">
        <f t="shared" si="617"/>
        <v>-9999</v>
      </c>
      <c r="AG1873" s="106"/>
      <c r="AH1873">
        <f t="shared" ref="AH1873:AH1936" si="626">$AB$6*($AB$11/AI1873*AJ1873+$AB$12)</f>
        <v>-4.7256811237064993E-4</v>
      </c>
      <c r="AI1873">
        <f t="shared" ref="AI1873:AI1936" si="627">1+$AB$7*COS(AL1873)</f>
        <v>1.2726506571333673</v>
      </c>
      <c r="AJ1873">
        <f t="shared" ref="AJ1873:AJ1936" si="628">SIN(AL1873+RADIANS($AB$9))</f>
        <v>-1.9192477769216735E-2</v>
      </c>
      <c r="AK1873">
        <f t="shared" ref="AK1873:AK1936" si="629">$AB$7*SIN(AL1873)</f>
        <v>2.0177893546708442E-3</v>
      </c>
      <c r="AL1873">
        <f t="shared" ref="AL1873:AL1936" si="630">2*ATAN(AM1873)</f>
        <v>7.400504878085557E-3</v>
      </c>
      <c r="AM1873">
        <f t="shared" ref="AM1873:AM1936" si="631">SQRT((1+$AB$7)/(1-$AB$7))*TAN(AN1873/2)</f>
        <v>3.7002693269247286E-3</v>
      </c>
      <c r="AN1873" s="80">
        <f t="shared" ref="AN1873:AT1888" si="632">$AU1873+$AB$7*SIN(AO1873)</f>
        <v>5.5946847242161011E-3</v>
      </c>
      <c r="AO1873" s="80">
        <f t="shared" si="632"/>
        <v>5.5942288779216968E-3</v>
      </c>
      <c r="AP1873" s="80">
        <f t="shared" si="632"/>
        <v>5.5925569914601313E-3</v>
      </c>
      <c r="AQ1873" s="80">
        <f t="shared" si="632"/>
        <v>5.586425090611761E-3</v>
      </c>
      <c r="AR1873" s="80">
        <f t="shared" si="632"/>
        <v>5.5639354025405052E-3</v>
      </c>
      <c r="AS1873" s="80">
        <f t="shared" si="632"/>
        <v>5.4814510416755884E-3</v>
      </c>
      <c r="AT1873" s="80">
        <f t="shared" si="632"/>
        <v>5.1789273836108747E-3</v>
      </c>
      <c r="AU1873" s="80">
        <f t="shared" ref="AU1873:AU1936" si="633">RADIANS($AB$9)+$AB$18*(F1873-AB$15)</f>
        <v>4.0693807318081809E-3</v>
      </c>
    </row>
    <row r="1874" spans="26:47" x14ac:dyDescent="0.2">
      <c r="Z1874">
        <f t="shared" si="624"/>
        <v>0</v>
      </c>
      <c r="AA1874" s="80">
        <f t="shared" si="625"/>
        <v>3.4471155238050962E-3</v>
      </c>
      <c r="AB1874" s="80">
        <f t="shared" si="618"/>
        <v>-9999</v>
      </c>
      <c r="AC1874" s="80">
        <f t="shared" si="620"/>
        <v>0</v>
      </c>
      <c r="AD1874" s="80">
        <f t="shared" ref="AD1874:AD1937" si="634">IF(S1874&lt;&gt;0,G1874-AA1874, -9999)</f>
        <v>-9999</v>
      </c>
      <c r="AE1874" s="80">
        <f t="shared" si="621"/>
        <v>0</v>
      </c>
      <c r="AF1874">
        <f t="shared" ref="AF1874:AF1937" si="635">IF(S1874&lt;&gt;0,G1874-P1874, -9999)</f>
        <v>-9999</v>
      </c>
      <c r="AG1874" s="106"/>
      <c r="AH1874">
        <f t="shared" si="626"/>
        <v>-4.7256811237064993E-4</v>
      </c>
      <c r="AI1874">
        <f t="shared" si="627"/>
        <v>1.2726506571333673</v>
      </c>
      <c r="AJ1874">
        <f t="shared" si="628"/>
        <v>-1.9192477769216735E-2</v>
      </c>
      <c r="AK1874">
        <f t="shared" si="629"/>
        <v>2.0177893546708442E-3</v>
      </c>
      <c r="AL1874">
        <f t="shared" si="630"/>
        <v>7.400504878085557E-3</v>
      </c>
      <c r="AM1874">
        <f t="shared" si="631"/>
        <v>3.7002693269247286E-3</v>
      </c>
      <c r="AN1874" s="80">
        <f t="shared" si="632"/>
        <v>5.5946847242161011E-3</v>
      </c>
      <c r="AO1874" s="80">
        <f t="shared" si="632"/>
        <v>5.5942288779216968E-3</v>
      </c>
      <c r="AP1874" s="80">
        <f t="shared" si="632"/>
        <v>5.5925569914601313E-3</v>
      </c>
      <c r="AQ1874" s="80">
        <f t="shared" si="632"/>
        <v>5.586425090611761E-3</v>
      </c>
      <c r="AR1874" s="80">
        <f t="shared" si="632"/>
        <v>5.5639354025405052E-3</v>
      </c>
      <c r="AS1874" s="80">
        <f t="shared" si="632"/>
        <v>5.4814510416755884E-3</v>
      </c>
      <c r="AT1874" s="80">
        <f t="shared" si="632"/>
        <v>5.1789273836108747E-3</v>
      </c>
      <c r="AU1874" s="80">
        <f t="shared" si="633"/>
        <v>4.0693807318081809E-3</v>
      </c>
    </row>
    <row r="1875" spans="26:47" x14ac:dyDescent="0.2">
      <c r="Z1875">
        <f t="shared" si="624"/>
        <v>0</v>
      </c>
      <c r="AA1875" s="80">
        <f t="shared" si="625"/>
        <v>3.4471155238050962E-3</v>
      </c>
      <c r="AB1875" s="80">
        <f t="shared" si="618"/>
        <v>-9999</v>
      </c>
      <c r="AC1875" s="80">
        <f t="shared" si="620"/>
        <v>0</v>
      </c>
      <c r="AD1875" s="80">
        <f t="shared" si="634"/>
        <v>-9999</v>
      </c>
      <c r="AE1875" s="80">
        <f t="shared" si="621"/>
        <v>0</v>
      </c>
      <c r="AF1875">
        <f t="shared" si="635"/>
        <v>-9999</v>
      </c>
      <c r="AG1875" s="106"/>
      <c r="AH1875">
        <f t="shared" si="626"/>
        <v>-4.7256811237064993E-4</v>
      </c>
      <c r="AI1875">
        <f t="shared" si="627"/>
        <v>1.2726506571333673</v>
      </c>
      <c r="AJ1875">
        <f t="shared" si="628"/>
        <v>-1.9192477769216735E-2</v>
      </c>
      <c r="AK1875">
        <f t="shared" si="629"/>
        <v>2.0177893546708442E-3</v>
      </c>
      <c r="AL1875">
        <f t="shared" si="630"/>
        <v>7.400504878085557E-3</v>
      </c>
      <c r="AM1875">
        <f t="shared" si="631"/>
        <v>3.7002693269247286E-3</v>
      </c>
      <c r="AN1875" s="80">
        <f t="shared" si="632"/>
        <v>5.5946847242161011E-3</v>
      </c>
      <c r="AO1875" s="80">
        <f t="shared" si="632"/>
        <v>5.5942288779216968E-3</v>
      </c>
      <c r="AP1875" s="80">
        <f t="shared" si="632"/>
        <v>5.5925569914601313E-3</v>
      </c>
      <c r="AQ1875" s="80">
        <f t="shared" si="632"/>
        <v>5.586425090611761E-3</v>
      </c>
      <c r="AR1875" s="80">
        <f t="shared" si="632"/>
        <v>5.5639354025405052E-3</v>
      </c>
      <c r="AS1875" s="80">
        <f t="shared" si="632"/>
        <v>5.4814510416755884E-3</v>
      </c>
      <c r="AT1875" s="80">
        <f t="shared" si="632"/>
        <v>5.1789273836108747E-3</v>
      </c>
      <c r="AU1875" s="80">
        <f t="shared" si="633"/>
        <v>4.0693807318081809E-3</v>
      </c>
    </row>
    <row r="1876" spans="26:47" x14ac:dyDescent="0.2">
      <c r="Z1876">
        <f t="shared" si="624"/>
        <v>0</v>
      </c>
      <c r="AA1876" s="80">
        <f t="shared" si="625"/>
        <v>3.4471155238050962E-3</v>
      </c>
      <c r="AB1876" s="80">
        <f t="shared" si="618"/>
        <v>-9999</v>
      </c>
      <c r="AC1876" s="80">
        <f t="shared" si="620"/>
        <v>0</v>
      </c>
      <c r="AD1876" s="80">
        <f t="shared" si="634"/>
        <v>-9999</v>
      </c>
      <c r="AE1876" s="80">
        <f t="shared" si="621"/>
        <v>0</v>
      </c>
      <c r="AF1876">
        <f t="shared" si="635"/>
        <v>-9999</v>
      </c>
      <c r="AG1876" s="106"/>
      <c r="AH1876">
        <f t="shared" si="626"/>
        <v>-4.7256811237064993E-4</v>
      </c>
      <c r="AI1876">
        <f t="shared" si="627"/>
        <v>1.2726506571333673</v>
      </c>
      <c r="AJ1876">
        <f t="shared" si="628"/>
        <v>-1.9192477769216735E-2</v>
      </c>
      <c r="AK1876">
        <f t="shared" si="629"/>
        <v>2.0177893546708442E-3</v>
      </c>
      <c r="AL1876">
        <f t="shared" si="630"/>
        <v>7.400504878085557E-3</v>
      </c>
      <c r="AM1876">
        <f t="shared" si="631"/>
        <v>3.7002693269247286E-3</v>
      </c>
      <c r="AN1876" s="80">
        <f t="shared" si="632"/>
        <v>5.5946847242161011E-3</v>
      </c>
      <c r="AO1876" s="80">
        <f t="shared" si="632"/>
        <v>5.5942288779216968E-3</v>
      </c>
      <c r="AP1876" s="80">
        <f t="shared" si="632"/>
        <v>5.5925569914601313E-3</v>
      </c>
      <c r="AQ1876" s="80">
        <f t="shared" si="632"/>
        <v>5.586425090611761E-3</v>
      </c>
      <c r="AR1876" s="80">
        <f t="shared" si="632"/>
        <v>5.5639354025405052E-3</v>
      </c>
      <c r="AS1876" s="80">
        <f t="shared" si="632"/>
        <v>5.4814510416755884E-3</v>
      </c>
      <c r="AT1876" s="80">
        <f t="shared" si="632"/>
        <v>5.1789273836108747E-3</v>
      </c>
      <c r="AU1876" s="80">
        <f t="shared" si="633"/>
        <v>4.0693807318081809E-3</v>
      </c>
    </row>
    <row r="1877" spans="26:47" x14ac:dyDescent="0.2">
      <c r="Z1877">
        <f t="shared" si="624"/>
        <v>0</v>
      </c>
      <c r="AA1877" s="80">
        <f t="shared" si="625"/>
        <v>3.4471155238050962E-3</v>
      </c>
      <c r="AB1877" s="80">
        <f t="shared" si="618"/>
        <v>-9999</v>
      </c>
      <c r="AC1877" s="80">
        <f t="shared" si="620"/>
        <v>0</v>
      </c>
      <c r="AD1877" s="80">
        <f t="shared" si="634"/>
        <v>-9999</v>
      </c>
      <c r="AE1877" s="80">
        <f t="shared" si="621"/>
        <v>0</v>
      </c>
      <c r="AF1877">
        <f t="shared" si="635"/>
        <v>-9999</v>
      </c>
      <c r="AG1877" s="106"/>
      <c r="AH1877">
        <f t="shared" si="626"/>
        <v>-4.7256811237064993E-4</v>
      </c>
      <c r="AI1877">
        <f t="shared" si="627"/>
        <v>1.2726506571333673</v>
      </c>
      <c r="AJ1877">
        <f t="shared" si="628"/>
        <v>-1.9192477769216735E-2</v>
      </c>
      <c r="AK1877">
        <f t="shared" si="629"/>
        <v>2.0177893546708442E-3</v>
      </c>
      <c r="AL1877">
        <f t="shared" si="630"/>
        <v>7.400504878085557E-3</v>
      </c>
      <c r="AM1877">
        <f t="shared" si="631"/>
        <v>3.7002693269247286E-3</v>
      </c>
      <c r="AN1877" s="80">
        <f t="shared" si="632"/>
        <v>5.5946847242161011E-3</v>
      </c>
      <c r="AO1877" s="80">
        <f t="shared" si="632"/>
        <v>5.5942288779216968E-3</v>
      </c>
      <c r="AP1877" s="80">
        <f t="shared" si="632"/>
        <v>5.5925569914601313E-3</v>
      </c>
      <c r="AQ1877" s="80">
        <f t="shared" si="632"/>
        <v>5.586425090611761E-3</v>
      </c>
      <c r="AR1877" s="80">
        <f t="shared" si="632"/>
        <v>5.5639354025405052E-3</v>
      </c>
      <c r="AS1877" s="80">
        <f t="shared" si="632"/>
        <v>5.4814510416755884E-3</v>
      </c>
      <c r="AT1877" s="80">
        <f t="shared" si="632"/>
        <v>5.1789273836108747E-3</v>
      </c>
      <c r="AU1877" s="80">
        <f t="shared" si="633"/>
        <v>4.0693807318081809E-3</v>
      </c>
    </row>
    <row r="1878" spans="26:47" x14ac:dyDescent="0.2">
      <c r="Z1878">
        <f t="shared" si="624"/>
        <v>0</v>
      </c>
      <c r="AA1878" s="80">
        <f t="shared" si="625"/>
        <v>3.4471155238050962E-3</v>
      </c>
      <c r="AB1878" s="80">
        <f t="shared" si="618"/>
        <v>-9999</v>
      </c>
      <c r="AC1878" s="80">
        <f t="shared" si="620"/>
        <v>0</v>
      </c>
      <c r="AD1878" s="80">
        <f t="shared" si="634"/>
        <v>-9999</v>
      </c>
      <c r="AE1878" s="80">
        <f t="shared" si="621"/>
        <v>0</v>
      </c>
      <c r="AF1878">
        <f t="shared" si="635"/>
        <v>-9999</v>
      </c>
      <c r="AG1878" s="106"/>
      <c r="AH1878">
        <f t="shared" si="626"/>
        <v>-4.7256811237064993E-4</v>
      </c>
      <c r="AI1878">
        <f t="shared" si="627"/>
        <v>1.2726506571333673</v>
      </c>
      <c r="AJ1878">
        <f t="shared" si="628"/>
        <v>-1.9192477769216735E-2</v>
      </c>
      <c r="AK1878">
        <f t="shared" si="629"/>
        <v>2.0177893546708442E-3</v>
      </c>
      <c r="AL1878">
        <f t="shared" si="630"/>
        <v>7.400504878085557E-3</v>
      </c>
      <c r="AM1878">
        <f t="shared" si="631"/>
        <v>3.7002693269247286E-3</v>
      </c>
      <c r="AN1878" s="80">
        <f t="shared" si="632"/>
        <v>5.5946847242161011E-3</v>
      </c>
      <c r="AO1878" s="80">
        <f t="shared" si="632"/>
        <v>5.5942288779216968E-3</v>
      </c>
      <c r="AP1878" s="80">
        <f t="shared" si="632"/>
        <v>5.5925569914601313E-3</v>
      </c>
      <c r="AQ1878" s="80">
        <f t="shared" si="632"/>
        <v>5.586425090611761E-3</v>
      </c>
      <c r="AR1878" s="80">
        <f t="shared" si="632"/>
        <v>5.5639354025405052E-3</v>
      </c>
      <c r="AS1878" s="80">
        <f t="shared" si="632"/>
        <v>5.4814510416755884E-3</v>
      </c>
      <c r="AT1878" s="80">
        <f t="shared" si="632"/>
        <v>5.1789273836108747E-3</v>
      </c>
      <c r="AU1878" s="80">
        <f t="shared" si="633"/>
        <v>4.0693807318081809E-3</v>
      </c>
    </row>
    <row r="1879" spans="26:47" x14ac:dyDescent="0.2">
      <c r="Z1879">
        <f t="shared" si="624"/>
        <v>0</v>
      </c>
      <c r="AA1879" s="80">
        <f t="shared" si="625"/>
        <v>3.4471155238050962E-3</v>
      </c>
      <c r="AB1879" s="80">
        <f t="shared" si="618"/>
        <v>-9999</v>
      </c>
      <c r="AC1879" s="80">
        <f t="shared" si="620"/>
        <v>0</v>
      </c>
      <c r="AD1879" s="80">
        <f t="shared" si="634"/>
        <v>-9999</v>
      </c>
      <c r="AE1879" s="80">
        <f t="shared" si="621"/>
        <v>0</v>
      </c>
      <c r="AF1879">
        <f t="shared" si="635"/>
        <v>-9999</v>
      </c>
      <c r="AG1879" s="106"/>
      <c r="AH1879">
        <f t="shared" si="626"/>
        <v>-4.7256811237064993E-4</v>
      </c>
      <c r="AI1879">
        <f t="shared" si="627"/>
        <v>1.2726506571333673</v>
      </c>
      <c r="AJ1879">
        <f t="shared" si="628"/>
        <v>-1.9192477769216735E-2</v>
      </c>
      <c r="AK1879">
        <f t="shared" si="629"/>
        <v>2.0177893546708442E-3</v>
      </c>
      <c r="AL1879">
        <f t="shared" si="630"/>
        <v>7.400504878085557E-3</v>
      </c>
      <c r="AM1879">
        <f t="shared" si="631"/>
        <v>3.7002693269247286E-3</v>
      </c>
      <c r="AN1879" s="80">
        <f t="shared" si="632"/>
        <v>5.5946847242161011E-3</v>
      </c>
      <c r="AO1879" s="80">
        <f t="shared" si="632"/>
        <v>5.5942288779216968E-3</v>
      </c>
      <c r="AP1879" s="80">
        <f t="shared" si="632"/>
        <v>5.5925569914601313E-3</v>
      </c>
      <c r="AQ1879" s="80">
        <f t="shared" si="632"/>
        <v>5.586425090611761E-3</v>
      </c>
      <c r="AR1879" s="80">
        <f t="shared" si="632"/>
        <v>5.5639354025405052E-3</v>
      </c>
      <c r="AS1879" s="80">
        <f t="shared" si="632"/>
        <v>5.4814510416755884E-3</v>
      </c>
      <c r="AT1879" s="80">
        <f t="shared" si="632"/>
        <v>5.1789273836108747E-3</v>
      </c>
      <c r="AU1879" s="80">
        <f t="shared" si="633"/>
        <v>4.0693807318081809E-3</v>
      </c>
    </row>
    <row r="1880" spans="26:47" x14ac:dyDescent="0.2">
      <c r="Z1880">
        <f t="shared" si="624"/>
        <v>0</v>
      </c>
      <c r="AA1880" s="80">
        <f t="shared" si="625"/>
        <v>3.4471155238050962E-3</v>
      </c>
      <c r="AB1880" s="80">
        <f t="shared" si="618"/>
        <v>-9999</v>
      </c>
      <c r="AC1880" s="80">
        <f t="shared" si="620"/>
        <v>0</v>
      </c>
      <c r="AD1880" s="80">
        <f t="shared" si="634"/>
        <v>-9999</v>
      </c>
      <c r="AE1880" s="80">
        <f t="shared" si="621"/>
        <v>0</v>
      </c>
      <c r="AF1880">
        <f t="shared" si="635"/>
        <v>-9999</v>
      </c>
      <c r="AG1880" s="106"/>
      <c r="AH1880">
        <f t="shared" si="626"/>
        <v>-4.7256811237064993E-4</v>
      </c>
      <c r="AI1880">
        <f t="shared" si="627"/>
        <v>1.2726506571333673</v>
      </c>
      <c r="AJ1880">
        <f t="shared" si="628"/>
        <v>-1.9192477769216735E-2</v>
      </c>
      <c r="AK1880">
        <f t="shared" si="629"/>
        <v>2.0177893546708442E-3</v>
      </c>
      <c r="AL1880">
        <f t="shared" si="630"/>
        <v>7.400504878085557E-3</v>
      </c>
      <c r="AM1880">
        <f t="shared" si="631"/>
        <v>3.7002693269247286E-3</v>
      </c>
      <c r="AN1880" s="80">
        <f t="shared" si="632"/>
        <v>5.5946847242161011E-3</v>
      </c>
      <c r="AO1880" s="80">
        <f t="shared" si="632"/>
        <v>5.5942288779216968E-3</v>
      </c>
      <c r="AP1880" s="80">
        <f t="shared" si="632"/>
        <v>5.5925569914601313E-3</v>
      </c>
      <c r="AQ1880" s="80">
        <f t="shared" si="632"/>
        <v>5.586425090611761E-3</v>
      </c>
      <c r="AR1880" s="80">
        <f t="shared" si="632"/>
        <v>5.5639354025405052E-3</v>
      </c>
      <c r="AS1880" s="80">
        <f t="shared" si="632"/>
        <v>5.4814510416755884E-3</v>
      </c>
      <c r="AT1880" s="80">
        <f t="shared" si="632"/>
        <v>5.1789273836108747E-3</v>
      </c>
      <c r="AU1880" s="80">
        <f t="shared" si="633"/>
        <v>4.0693807318081809E-3</v>
      </c>
    </row>
    <row r="1881" spans="26:47" x14ac:dyDescent="0.2">
      <c r="Z1881">
        <f t="shared" si="624"/>
        <v>0</v>
      </c>
      <c r="AA1881" s="80">
        <f t="shared" si="625"/>
        <v>3.4471155238050962E-3</v>
      </c>
      <c r="AB1881" s="80">
        <f t="shared" ref="AB1881:AB1941" si="636">IF(S1881&lt;&gt;0,G1881-AH1881, -9999)</f>
        <v>-9999</v>
      </c>
      <c r="AC1881" s="80">
        <f t="shared" si="620"/>
        <v>0</v>
      </c>
      <c r="AD1881" s="80">
        <f t="shared" si="634"/>
        <v>-9999</v>
      </c>
      <c r="AE1881" s="80">
        <f t="shared" si="621"/>
        <v>0</v>
      </c>
      <c r="AF1881">
        <f t="shared" si="635"/>
        <v>-9999</v>
      </c>
      <c r="AG1881" s="106"/>
      <c r="AH1881">
        <f t="shared" si="626"/>
        <v>-4.7256811237064993E-4</v>
      </c>
      <c r="AI1881">
        <f t="shared" si="627"/>
        <v>1.2726506571333673</v>
      </c>
      <c r="AJ1881">
        <f t="shared" si="628"/>
        <v>-1.9192477769216735E-2</v>
      </c>
      <c r="AK1881">
        <f t="shared" si="629"/>
        <v>2.0177893546708442E-3</v>
      </c>
      <c r="AL1881">
        <f t="shared" si="630"/>
        <v>7.400504878085557E-3</v>
      </c>
      <c r="AM1881">
        <f t="shared" si="631"/>
        <v>3.7002693269247286E-3</v>
      </c>
      <c r="AN1881" s="80">
        <f t="shared" si="632"/>
        <v>5.5946847242161011E-3</v>
      </c>
      <c r="AO1881" s="80">
        <f t="shared" si="632"/>
        <v>5.5942288779216968E-3</v>
      </c>
      <c r="AP1881" s="80">
        <f t="shared" si="632"/>
        <v>5.5925569914601313E-3</v>
      </c>
      <c r="AQ1881" s="80">
        <f t="shared" si="632"/>
        <v>5.586425090611761E-3</v>
      </c>
      <c r="AR1881" s="80">
        <f t="shared" si="632"/>
        <v>5.5639354025405052E-3</v>
      </c>
      <c r="AS1881" s="80">
        <f t="shared" si="632"/>
        <v>5.4814510416755884E-3</v>
      </c>
      <c r="AT1881" s="80">
        <f t="shared" si="632"/>
        <v>5.1789273836108747E-3</v>
      </c>
      <c r="AU1881" s="80">
        <f t="shared" si="633"/>
        <v>4.0693807318081809E-3</v>
      </c>
    </row>
    <row r="1882" spans="26:47" x14ac:dyDescent="0.2">
      <c r="Z1882">
        <f t="shared" si="624"/>
        <v>0</v>
      </c>
      <c r="AA1882" s="80">
        <f t="shared" si="625"/>
        <v>3.4471155238050962E-3</v>
      </c>
      <c r="AB1882" s="80">
        <f t="shared" si="636"/>
        <v>-9999</v>
      </c>
      <c r="AC1882" s="80">
        <f t="shared" si="620"/>
        <v>0</v>
      </c>
      <c r="AD1882" s="80">
        <f t="shared" si="634"/>
        <v>-9999</v>
      </c>
      <c r="AE1882" s="80">
        <f t="shared" si="621"/>
        <v>0</v>
      </c>
      <c r="AF1882">
        <f t="shared" si="635"/>
        <v>-9999</v>
      </c>
      <c r="AG1882" s="106"/>
      <c r="AH1882">
        <f t="shared" si="626"/>
        <v>-4.7256811237064993E-4</v>
      </c>
      <c r="AI1882">
        <f t="shared" si="627"/>
        <v>1.2726506571333673</v>
      </c>
      <c r="AJ1882">
        <f t="shared" si="628"/>
        <v>-1.9192477769216735E-2</v>
      </c>
      <c r="AK1882">
        <f t="shared" si="629"/>
        <v>2.0177893546708442E-3</v>
      </c>
      <c r="AL1882">
        <f t="shared" si="630"/>
        <v>7.400504878085557E-3</v>
      </c>
      <c r="AM1882">
        <f t="shared" si="631"/>
        <v>3.7002693269247286E-3</v>
      </c>
      <c r="AN1882" s="80">
        <f t="shared" si="632"/>
        <v>5.5946847242161011E-3</v>
      </c>
      <c r="AO1882" s="80">
        <f t="shared" si="632"/>
        <v>5.5942288779216968E-3</v>
      </c>
      <c r="AP1882" s="80">
        <f t="shared" si="632"/>
        <v>5.5925569914601313E-3</v>
      </c>
      <c r="AQ1882" s="80">
        <f t="shared" si="632"/>
        <v>5.586425090611761E-3</v>
      </c>
      <c r="AR1882" s="80">
        <f t="shared" si="632"/>
        <v>5.5639354025405052E-3</v>
      </c>
      <c r="AS1882" s="80">
        <f t="shared" si="632"/>
        <v>5.4814510416755884E-3</v>
      </c>
      <c r="AT1882" s="80">
        <f t="shared" si="632"/>
        <v>5.1789273836108747E-3</v>
      </c>
      <c r="AU1882" s="80">
        <f t="shared" si="633"/>
        <v>4.0693807318081809E-3</v>
      </c>
    </row>
    <row r="1883" spans="26:47" x14ac:dyDescent="0.2">
      <c r="Z1883">
        <f t="shared" si="624"/>
        <v>0</v>
      </c>
      <c r="AA1883" s="80">
        <f t="shared" si="625"/>
        <v>3.4471155238050962E-3</v>
      </c>
      <c r="AB1883" s="80">
        <f t="shared" si="636"/>
        <v>-9999</v>
      </c>
      <c r="AC1883" s="80">
        <f t="shared" si="620"/>
        <v>0</v>
      </c>
      <c r="AD1883" s="80">
        <f t="shared" si="634"/>
        <v>-9999</v>
      </c>
      <c r="AE1883" s="80">
        <f t="shared" si="621"/>
        <v>0</v>
      </c>
      <c r="AF1883">
        <f t="shared" si="635"/>
        <v>-9999</v>
      </c>
      <c r="AG1883" s="106"/>
      <c r="AH1883">
        <f t="shared" si="626"/>
        <v>-4.7256811237064993E-4</v>
      </c>
      <c r="AI1883">
        <f t="shared" si="627"/>
        <v>1.2726506571333673</v>
      </c>
      <c r="AJ1883">
        <f t="shared" si="628"/>
        <v>-1.9192477769216735E-2</v>
      </c>
      <c r="AK1883">
        <f t="shared" si="629"/>
        <v>2.0177893546708442E-3</v>
      </c>
      <c r="AL1883">
        <f t="shared" si="630"/>
        <v>7.400504878085557E-3</v>
      </c>
      <c r="AM1883">
        <f t="shared" si="631"/>
        <v>3.7002693269247286E-3</v>
      </c>
      <c r="AN1883" s="80">
        <f t="shared" si="632"/>
        <v>5.5946847242161011E-3</v>
      </c>
      <c r="AO1883" s="80">
        <f t="shared" si="632"/>
        <v>5.5942288779216968E-3</v>
      </c>
      <c r="AP1883" s="80">
        <f t="shared" si="632"/>
        <v>5.5925569914601313E-3</v>
      </c>
      <c r="AQ1883" s="80">
        <f t="shared" si="632"/>
        <v>5.586425090611761E-3</v>
      </c>
      <c r="AR1883" s="80">
        <f t="shared" si="632"/>
        <v>5.5639354025405052E-3</v>
      </c>
      <c r="AS1883" s="80">
        <f t="shared" si="632"/>
        <v>5.4814510416755884E-3</v>
      </c>
      <c r="AT1883" s="80">
        <f t="shared" si="632"/>
        <v>5.1789273836108747E-3</v>
      </c>
      <c r="AU1883" s="80">
        <f t="shared" si="633"/>
        <v>4.0693807318081809E-3</v>
      </c>
    </row>
    <row r="1884" spans="26:47" x14ac:dyDescent="0.2">
      <c r="Z1884">
        <f t="shared" si="624"/>
        <v>0</v>
      </c>
      <c r="AA1884" s="80">
        <f t="shared" si="625"/>
        <v>3.4471155238050962E-3</v>
      </c>
      <c r="AB1884" s="80">
        <f t="shared" si="636"/>
        <v>-9999</v>
      </c>
      <c r="AC1884" s="80">
        <f t="shared" si="620"/>
        <v>0</v>
      </c>
      <c r="AD1884" s="80">
        <f t="shared" si="634"/>
        <v>-9999</v>
      </c>
      <c r="AE1884" s="80">
        <f t="shared" si="621"/>
        <v>0</v>
      </c>
      <c r="AF1884">
        <f t="shared" si="635"/>
        <v>-9999</v>
      </c>
      <c r="AG1884" s="106"/>
      <c r="AH1884">
        <f t="shared" si="626"/>
        <v>-4.7256811237064993E-4</v>
      </c>
      <c r="AI1884">
        <f t="shared" si="627"/>
        <v>1.2726506571333673</v>
      </c>
      <c r="AJ1884">
        <f t="shared" si="628"/>
        <v>-1.9192477769216735E-2</v>
      </c>
      <c r="AK1884">
        <f t="shared" si="629"/>
        <v>2.0177893546708442E-3</v>
      </c>
      <c r="AL1884">
        <f t="shared" si="630"/>
        <v>7.400504878085557E-3</v>
      </c>
      <c r="AM1884">
        <f t="shared" si="631"/>
        <v>3.7002693269247286E-3</v>
      </c>
      <c r="AN1884" s="80">
        <f t="shared" si="632"/>
        <v>5.5946847242161011E-3</v>
      </c>
      <c r="AO1884" s="80">
        <f t="shared" si="632"/>
        <v>5.5942288779216968E-3</v>
      </c>
      <c r="AP1884" s="80">
        <f t="shared" si="632"/>
        <v>5.5925569914601313E-3</v>
      </c>
      <c r="AQ1884" s="80">
        <f t="shared" si="632"/>
        <v>5.586425090611761E-3</v>
      </c>
      <c r="AR1884" s="80">
        <f t="shared" si="632"/>
        <v>5.5639354025405052E-3</v>
      </c>
      <c r="AS1884" s="80">
        <f t="shared" si="632"/>
        <v>5.4814510416755884E-3</v>
      </c>
      <c r="AT1884" s="80">
        <f t="shared" si="632"/>
        <v>5.1789273836108747E-3</v>
      </c>
      <c r="AU1884" s="80">
        <f t="shared" si="633"/>
        <v>4.0693807318081809E-3</v>
      </c>
    </row>
    <row r="1885" spans="26:47" x14ac:dyDescent="0.2">
      <c r="Z1885">
        <f t="shared" si="624"/>
        <v>0</v>
      </c>
      <c r="AA1885" s="80">
        <f t="shared" si="625"/>
        <v>3.4471155238050962E-3</v>
      </c>
      <c r="AB1885" s="80">
        <f t="shared" si="636"/>
        <v>-9999</v>
      </c>
      <c r="AC1885" s="80">
        <f t="shared" si="620"/>
        <v>0</v>
      </c>
      <c r="AD1885" s="80">
        <f t="shared" si="634"/>
        <v>-9999</v>
      </c>
      <c r="AE1885" s="80">
        <f t="shared" si="621"/>
        <v>0</v>
      </c>
      <c r="AF1885">
        <f t="shared" si="635"/>
        <v>-9999</v>
      </c>
      <c r="AG1885" s="106"/>
      <c r="AH1885">
        <f t="shared" si="626"/>
        <v>-4.7256811237064993E-4</v>
      </c>
      <c r="AI1885">
        <f t="shared" si="627"/>
        <v>1.2726506571333673</v>
      </c>
      <c r="AJ1885">
        <f t="shared" si="628"/>
        <v>-1.9192477769216735E-2</v>
      </c>
      <c r="AK1885">
        <f t="shared" si="629"/>
        <v>2.0177893546708442E-3</v>
      </c>
      <c r="AL1885">
        <f t="shared" si="630"/>
        <v>7.400504878085557E-3</v>
      </c>
      <c r="AM1885">
        <f t="shared" si="631"/>
        <v>3.7002693269247286E-3</v>
      </c>
      <c r="AN1885" s="80">
        <f t="shared" si="632"/>
        <v>5.5946847242161011E-3</v>
      </c>
      <c r="AO1885" s="80">
        <f t="shared" si="632"/>
        <v>5.5942288779216968E-3</v>
      </c>
      <c r="AP1885" s="80">
        <f t="shared" si="632"/>
        <v>5.5925569914601313E-3</v>
      </c>
      <c r="AQ1885" s="80">
        <f t="shared" si="632"/>
        <v>5.586425090611761E-3</v>
      </c>
      <c r="AR1885" s="80">
        <f t="shared" si="632"/>
        <v>5.5639354025405052E-3</v>
      </c>
      <c r="AS1885" s="80">
        <f t="shared" si="632"/>
        <v>5.4814510416755884E-3</v>
      </c>
      <c r="AT1885" s="80">
        <f t="shared" si="632"/>
        <v>5.1789273836108747E-3</v>
      </c>
      <c r="AU1885" s="80">
        <f t="shared" si="633"/>
        <v>4.0693807318081809E-3</v>
      </c>
    </row>
    <row r="1886" spans="26:47" x14ac:dyDescent="0.2">
      <c r="Z1886">
        <f t="shared" si="624"/>
        <v>0</v>
      </c>
      <c r="AA1886" s="80">
        <f t="shared" si="625"/>
        <v>3.4471155238050962E-3</v>
      </c>
      <c r="AB1886" s="80">
        <f t="shared" si="636"/>
        <v>-9999</v>
      </c>
      <c r="AC1886" s="80">
        <f t="shared" si="620"/>
        <v>0</v>
      </c>
      <c r="AD1886" s="80">
        <f t="shared" si="634"/>
        <v>-9999</v>
      </c>
      <c r="AE1886" s="80">
        <f t="shared" si="621"/>
        <v>0</v>
      </c>
      <c r="AF1886">
        <f t="shared" si="635"/>
        <v>-9999</v>
      </c>
      <c r="AG1886" s="106"/>
      <c r="AH1886">
        <f t="shared" si="626"/>
        <v>-4.7256811237064993E-4</v>
      </c>
      <c r="AI1886">
        <f t="shared" si="627"/>
        <v>1.2726506571333673</v>
      </c>
      <c r="AJ1886">
        <f t="shared" si="628"/>
        <v>-1.9192477769216735E-2</v>
      </c>
      <c r="AK1886">
        <f t="shared" si="629"/>
        <v>2.0177893546708442E-3</v>
      </c>
      <c r="AL1886">
        <f t="shared" si="630"/>
        <v>7.400504878085557E-3</v>
      </c>
      <c r="AM1886">
        <f t="shared" si="631"/>
        <v>3.7002693269247286E-3</v>
      </c>
      <c r="AN1886" s="80">
        <f t="shared" si="632"/>
        <v>5.5946847242161011E-3</v>
      </c>
      <c r="AO1886" s="80">
        <f t="shared" si="632"/>
        <v>5.5942288779216968E-3</v>
      </c>
      <c r="AP1886" s="80">
        <f t="shared" si="632"/>
        <v>5.5925569914601313E-3</v>
      </c>
      <c r="AQ1886" s="80">
        <f t="shared" si="632"/>
        <v>5.586425090611761E-3</v>
      </c>
      <c r="AR1886" s="80">
        <f t="shared" si="632"/>
        <v>5.5639354025405052E-3</v>
      </c>
      <c r="AS1886" s="80">
        <f t="shared" si="632"/>
        <v>5.4814510416755884E-3</v>
      </c>
      <c r="AT1886" s="80">
        <f t="shared" si="632"/>
        <v>5.1789273836108747E-3</v>
      </c>
      <c r="AU1886" s="80">
        <f t="shared" si="633"/>
        <v>4.0693807318081809E-3</v>
      </c>
    </row>
    <row r="1887" spans="26:47" x14ac:dyDescent="0.2">
      <c r="Z1887">
        <f t="shared" si="624"/>
        <v>0</v>
      </c>
      <c r="AA1887" s="80">
        <f t="shared" si="625"/>
        <v>3.4471155238050962E-3</v>
      </c>
      <c r="AB1887" s="80">
        <f t="shared" si="636"/>
        <v>-9999</v>
      </c>
      <c r="AC1887" s="80">
        <f t="shared" si="620"/>
        <v>0</v>
      </c>
      <c r="AD1887" s="80">
        <f t="shared" si="634"/>
        <v>-9999</v>
      </c>
      <c r="AE1887" s="80">
        <f t="shared" si="621"/>
        <v>0</v>
      </c>
      <c r="AF1887">
        <f t="shared" si="635"/>
        <v>-9999</v>
      </c>
      <c r="AG1887" s="106"/>
      <c r="AH1887">
        <f t="shared" si="626"/>
        <v>-4.7256811237064993E-4</v>
      </c>
      <c r="AI1887">
        <f t="shared" si="627"/>
        <v>1.2726506571333673</v>
      </c>
      <c r="AJ1887">
        <f t="shared" si="628"/>
        <v>-1.9192477769216735E-2</v>
      </c>
      <c r="AK1887">
        <f t="shared" si="629"/>
        <v>2.0177893546708442E-3</v>
      </c>
      <c r="AL1887">
        <f t="shared" si="630"/>
        <v>7.400504878085557E-3</v>
      </c>
      <c r="AM1887">
        <f t="shared" si="631"/>
        <v>3.7002693269247286E-3</v>
      </c>
      <c r="AN1887" s="80">
        <f t="shared" si="632"/>
        <v>5.5946847242161011E-3</v>
      </c>
      <c r="AO1887" s="80">
        <f t="shared" si="632"/>
        <v>5.5942288779216968E-3</v>
      </c>
      <c r="AP1887" s="80">
        <f t="shared" si="632"/>
        <v>5.5925569914601313E-3</v>
      </c>
      <c r="AQ1887" s="80">
        <f t="shared" si="632"/>
        <v>5.586425090611761E-3</v>
      </c>
      <c r="AR1887" s="80">
        <f t="shared" si="632"/>
        <v>5.5639354025405052E-3</v>
      </c>
      <c r="AS1887" s="80">
        <f t="shared" si="632"/>
        <v>5.4814510416755884E-3</v>
      </c>
      <c r="AT1887" s="80">
        <f t="shared" si="632"/>
        <v>5.1789273836108747E-3</v>
      </c>
      <c r="AU1887" s="80">
        <f t="shared" si="633"/>
        <v>4.0693807318081809E-3</v>
      </c>
    </row>
    <row r="1888" spans="26:47" x14ac:dyDescent="0.2">
      <c r="Z1888">
        <f t="shared" si="624"/>
        <v>0</v>
      </c>
      <c r="AA1888" s="80">
        <f t="shared" si="625"/>
        <v>3.4471155238050962E-3</v>
      </c>
      <c r="AB1888" s="80">
        <f t="shared" si="636"/>
        <v>-9999</v>
      </c>
      <c r="AC1888" s="80">
        <f t="shared" si="620"/>
        <v>0</v>
      </c>
      <c r="AD1888" s="80">
        <f t="shared" si="634"/>
        <v>-9999</v>
      </c>
      <c r="AE1888" s="80">
        <f t="shared" si="621"/>
        <v>0</v>
      </c>
      <c r="AF1888">
        <f t="shared" si="635"/>
        <v>-9999</v>
      </c>
      <c r="AG1888" s="106"/>
      <c r="AH1888">
        <f t="shared" si="626"/>
        <v>-4.7256811237064993E-4</v>
      </c>
      <c r="AI1888">
        <f t="shared" si="627"/>
        <v>1.2726506571333673</v>
      </c>
      <c r="AJ1888">
        <f t="shared" si="628"/>
        <v>-1.9192477769216735E-2</v>
      </c>
      <c r="AK1888">
        <f t="shared" si="629"/>
        <v>2.0177893546708442E-3</v>
      </c>
      <c r="AL1888">
        <f t="shared" si="630"/>
        <v>7.400504878085557E-3</v>
      </c>
      <c r="AM1888">
        <f t="shared" si="631"/>
        <v>3.7002693269247286E-3</v>
      </c>
      <c r="AN1888" s="80">
        <f t="shared" si="632"/>
        <v>5.5946847242161011E-3</v>
      </c>
      <c r="AO1888" s="80">
        <f t="shared" si="632"/>
        <v>5.5942288779216968E-3</v>
      </c>
      <c r="AP1888" s="80">
        <f t="shared" si="632"/>
        <v>5.5925569914601313E-3</v>
      </c>
      <c r="AQ1888" s="80">
        <f t="shared" si="632"/>
        <v>5.586425090611761E-3</v>
      </c>
      <c r="AR1888" s="80">
        <f t="shared" si="632"/>
        <v>5.5639354025405052E-3</v>
      </c>
      <c r="AS1888" s="80">
        <f t="shared" si="632"/>
        <v>5.4814510416755884E-3</v>
      </c>
      <c r="AT1888" s="80">
        <f t="shared" si="632"/>
        <v>5.1789273836108747E-3</v>
      </c>
      <c r="AU1888" s="80">
        <f t="shared" si="633"/>
        <v>4.0693807318081809E-3</v>
      </c>
    </row>
    <row r="1889" spans="26:47" x14ac:dyDescent="0.2">
      <c r="Z1889">
        <f t="shared" si="624"/>
        <v>0</v>
      </c>
      <c r="AA1889" s="80">
        <f t="shared" si="625"/>
        <v>3.4471155238050962E-3</v>
      </c>
      <c r="AB1889" s="80">
        <f t="shared" si="636"/>
        <v>-9999</v>
      </c>
      <c r="AC1889" s="80">
        <f t="shared" si="620"/>
        <v>0</v>
      </c>
      <c r="AD1889" s="80">
        <f t="shared" si="634"/>
        <v>-9999</v>
      </c>
      <c r="AE1889" s="80">
        <f t="shared" si="621"/>
        <v>0</v>
      </c>
      <c r="AF1889">
        <f t="shared" si="635"/>
        <v>-9999</v>
      </c>
      <c r="AG1889" s="106"/>
      <c r="AH1889">
        <f t="shared" si="626"/>
        <v>-4.7256811237064993E-4</v>
      </c>
      <c r="AI1889">
        <f t="shared" si="627"/>
        <v>1.2726506571333673</v>
      </c>
      <c r="AJ1889">
        <f t="shared" si="628"/>
        <v>-1.9192477769216735E-2</v>
      </c>
      <c r="AK1889">
        <f t="shared" si="629"/>
        <v>2.0177893546708442E-3</v>
      </c>
      <c r="AL1889">
        <f t="shared" si="630"/>
        <v>7.400504878085557E-3</v>
      </c>
      <c r="AM1889">
        <f t="shared" si="631"/>
        <v>3.7002693269247286E-3</v>
      </c>
      <c r="AN1889" s="80">
        <f t="shared" ref="AN1889:AT1904" si="637">$AU1889+$AB$7*SIN(AO1889)</f>
        <v>5.5946847242161011E-3</v>
      </c>
      <c r="AO1889" s="80">
        <f t="shared" si="637"/>
        <v>5.5942288779216968E-3</v>
      </c>
      <c r="AP1889" s="80">
        <f t="shared" si="637"/>
        <v>5.5925569914601313E-3</v>
      </c>
      <c r="AQ1889" s="80">
        <f t="shared" si="637"/>
        <v>5.586425090611761E-3</v>
      </c>
      <c r="AR1889" s="80">
        <f t="shared" si="637"/>
        <v>5.5639354025405052E-3</v>
      </c>
      <c r="AS1889" s="80">
        <f t="shared" si="637"/>
        <v>5.4814510416755884E-3</v>
      </c>
      <c r="AT1889" s="80">
        <f t="shared" si="637"/>
        <v>5.1789273836108747E-3</v>
      </c>
      <c r="AU1889" s="80">
        <f t="shared" si="633"/>
        <v>4.0693807318081809E-3</v>
      </c>
    </row>
    <row r="1890" spans="26:47" x14ac:dyDescent="0.2">
      <c r="Z1890">
        <f t="shared" si="624"/>
        <v>0</v>
      </c>
      <c r="AA1890" s="80">
        <f t="shared" si="625"/>
        <v>3.4471155238050962E-3</v>
      </c>
      <c r="AB1890" s="80">
        <f t="shared" si="636"/>
        <v>-9999</v>
      </c>
      <c r="AC1890" s="80">
        <f t="shared" si="620"/>
        <v>0</v>
      </c>
      <c r="AD1890" s="80">
        <f t="shared" si="634"/>
        <v>-9999</v>
      </c>
      <c r="AE1890" s="80">
        <f t="shared" si="621"/>
        <v>0</v>
      </c>
      <c r="AF1890">
        <f t="shared" si="635"/>
        <v>-9999</v>
      </c>
      <c r="AG1890" s="106"/>
      <c r="AH1890">
        <f t="shared" si="626"/>
        <v>-4.7256811237064993E-4</v>
      </c>
      <c r="AI1890">
        <f t="shared" si="627"/>
        <v>1.2726506571333673</v>
      </c>
      <c r="AJ1890">
        <f t="shared" si="628"/>
        <v>-1.9192477769216735E-2</v>
      </c>
      <c r="AK1890">
        <f t="shared" si="629"/>
        <v>2.0177893546708442E-3</v>
      </c>
      <c r="AL1890">
        <f t="shared" si="630"/>
        <v>7.400504878085557E-3</v>
      </c>
      <c r="AM1890">
        <f t="shared" si="631"/>
        <v>3.7002693269247286E-3</v>
      </c>
      <c r="AN1890" s="80">
        <f t="shared" si="637"/>
        <v>5.5946847242161011E-3</v>
      </c>
      <c r="AO1890" s="80">
        <f t="shared" si="637"/>
        <v>5.5942288779216968E-3</v>
      </c>
      <c r="AP1890" s="80">
        <f t="shared" si="637"/>
        <v>5.5925569914601313E-3</v>
      </c>
      <c r="AQ1890" s="80">
        <f t="shared" si="637"/>
        <v>5.586425090611761E-3</v>
      </c>
      <c r="AR1890" s="80">
        <f t="shared" si="637"/>
        <v>5.5639354025405052E-3</v>
      </c>
      <c r="AS1890" s="80">
        <f t="shared" si="637"/>
        <v>5.4814510416755884E-3</v>
      </c>
      <c r="AT1890" s="80">
        <f t="shared" si="637"/>
        <v>5.1789273836108747E-3</v>
      </c>
      <c r="AU1890" s="80">
        <f t="shared" si="633"/>
        <v>4.0693807318081809E-3</v>
      </c>
    </row>
    <row r="1891" spans="26:47" x14ac:dyDescent="0.2">
      <c r="Z1891">
        <f t="shared" si="624"/>
        <v>0</v>
      </c>
      <c r="AA1891" s="80">
        <f t="shared" si="625"/>
        <v>3.4471155238050962E-3</v>
      </c>
      <c r="AB1891" s="80">
        <f t="shared" si="636"/>
        <v>-9999</v>
      </c>
      <c r="AC1891" s="80">
        <f t="shared" ref="AC1891:AC1941" si="638">+G1891-P1891</f>
        <v>0</v>
      </c>
      <c r="AD1891" s="80">
        <f t="shared" si="634"/>
        <v>-9999</v>
      </c>
      <c r="AE1891" s="80">
        <f t="shared" ref="AE1891:AE1941" si="639">+(G1891-AA1891)^2*S1891</f>
        <v>0</v>
      </c>
      <c r="AF1891">
        <f t="shared" si="635"/>
        <v>-9999</v>
      </c>
      <c r="AG1891" s="106"/>
      <c r="AH1891">
        <f t="shared" si="626"/>
        <v>-4.7256811237064993E-4</v>
      </c>
      <c r="AI1891">
        <f t="shared" si="627"/>
        <v>1.2726506571333673</v>
      </c>
      <c r="AJ1891">
        <f t="shared" si="628"/>
        <v>-1.9192477769216735E-2</v>
      </c>
      <c r="AK1891">
        <f t="shared" si="629"/>
        <v>2.0177893546708442E-3</v>
      </c>
      <c r="AL1891">
        <f t="shared" si="630"/>
        <v>7.400504878085557E-3</v>
      </c>
      <c r="AM1891">
        <f t="shared" si="631"/>
        <v>3.7002693269247286E-3</v>
      </c>
      <c r="AN1891" s="80">
        <f t="shared" si="637"/>
        <v>5.5946847242161011E-3</v>
      </c>
      <c r="AO1891" s="80">
        <f t="shared" si="637"/>
        <v>5.5942288779216968E-3</v>
      </c>
      <c r="AP1891" s="80">
        <f t="shared" si="637"/>
        <v>5.5925569914601313E-3</v>
      </c>
      <c r="AQ1891" s="80">
        <f t="shared" si="637"/>
        <v>5.586425090611761E-3</v>
      </c>
      <c r="AR1891" s="80">
        <f t="shared" si="637"/>
        <v>5.5639354025405052E-3</v>
      </c>
      <c r="AS1891" s="80">
        <f t="shared" si="637"/>
        <v>5.4814510416755884E-3</v>
      </c>
      <c r="AT1891" s="80">
        <f t="shared" si="637"/>
        <v>5.1789273836108747E-3</v>
      </c>
      <c r="AU1891" s="80">
        <f t="shared" si="633"/>
        <v>4.0693807318081809E-3</v>
      </c>
    </row>
    <row r="1892" spans="26:47" x14ac:dyDescent="0.2">
      <c r="Z1892">
        <f t="shared" si="624"/>
        <v>0</v>
      </c>
      <c r="AA1892" s="80">
        <f t="shared" si="625"/>
        <v>3.4471155238050962E-3</v>
      </c>
      <c r="AB1892" s="80">
        <f t="shared" si="636"/>
        <v>-9999</v>
      </c>
      <c r="AC1892" s="80">
        <f t="shared" si="638"/>
        <v>0</v>
      </c>
      <c r="AD1892" s="80">
        <f t="shared" si="634"/>
        <v>-9999</v>
      </c>
      <c r="AE1892" s="80">
        <f t="shared" si="639"/>
        <v>0</v>
      </c>
      <c r="AF1892">
        <f t="shared" si="635"/>
        <v>-9999</v>
      </c>
      <c r="AG1892" s="106"/>
      <c r="AH1892">
        <f t="shared" si="626"/>
        <v>-4.7256811237064993E-4</v>
      </c>
      <c r="AI1892">
        <f t="shared" si="627"/>
        <v>1.2726506571333673</v>
      </c>
      <c r="AJ1892">
        <f t="shared" si="628"/>
        <v>-1.9192477769216735E-2</v>
      </c>
      <c r="AK1892">
        <f t="shared" si="629"/>
        <v>2.0177893546708442E-3</v>
      </c>
      <c r="AL1892">
        <f t="shared" si="630"/>
        <v>7.400504878085557E-3</v>
      </c>
      <c r="AM1892">
        <f t="shared" si="631"/>
        <v>3.7002693269247286E-3</v>
      </c>
      <c r="AN1892" s="80">
        <f t="shared" si="637"/>
        <v>5.5946847242161011E-3</v>
      </c>
      <c r="AO1892" s="80">
        <f t="shared" si="637"/>
        <v>5.5942288779216968E-3</v>
      </c>
      <c r="AP1892" s="80">
        <f t="shared" si="637"/>
        <v>5.5925569914601313E-3</v>
      </c>
      <c r="AQ1892" s="80">
        <f t="shared" si="637"/>
        <v>5.586425090611761E-3</v>
      </c>
      <c r="AR1892" s="80">
        <f t="shared" si="637"/>
        <v>5.5639354025405052E-3</v>
      </c>
      <c r="AS1892" s="80">
        <f t="shared" si="637"/>
        <v>5.4814510416755884E-3</v>
      </c>
      <c r="AT1892" s="80">
        <f t="shared" si="637"/>
        <v>5.1789273836108747E-3</v>
      </c>
      <c r="AU1892" s="80">
        <f t="shared" si="633"/>
        <v>4.0693807318081809E-3</v>
      </c>
    </row>
    <row r="1893" spans="26:47" x14ac:dyDescent="0.2">
      <c r="Z1893">
        <f t="shared" si="624"/>
        <v>0</v>
      </c>
      <c r="AA1893" s="80">
        <f t="shared" si="625"/>
        <v>3.4471155238050962E-3</v>
      </c>
      <c r="AB1893" s="80">
        <f t="shared" si="636"/>
        <v>-9999</v>
      </c>
      <c r="AC1893" s="80">
        <f t="shared" si="638"/>
        <v>0</v>
      </c>
      <c r="AD1893" s="80">
        <f t="shared" si="634"/>
        <v>-9999</v>
      </c>
      <c r="AE1893" s="80">
        <f t="shared" si="639"/>
        <v>0</v>
      </c>
      <c r="AF1893">
        <f t="shared" si="635"/>
        <v>-9999</v>
      </c>
      <c r="AG1893" s="106"/>
      <c r="AH1893">
        <f t="shared" si="626"/>
        <v>-4.7256811237064993E-4</v>
      </c>
      <c r="AI1893">
        <f t="shared" si="627"/>
        <v>1.2726506571333673</v>
      </c>
      <c r="AJ1893">
        <f t="shared" si="628"/>
        <v>-1.9192477769216735E-2</v>
      </c>
      <c r="AK1893">
        <f t="shared" si="629"/>
        <v>2.0177893546708442E-3</v>
      </c>
      <c r="AL1893">
        <f t="shared" si="630"/>
        <v>7.400504878085557E-3</v>
      </c>
      <c r="AM1893">
        <f t="shared" si="631"/>
        <v>3.7002693269247286E-3</v>
      </c>
      <c r="AN1893" s="80">
        <f t="shared" si="637"/>
        <v>5.5946847242161011E-3</v>
      </c>
      <c r="AO1893" s="80">
        <f t="shared" si="637"/>
        <v>5.5942288779216968E-3</v>
      </c>
      <c r="AP1893" s="80">
        <f t="shared" si="637"/>
        <v>5.5925569914601313E-3</v>
      </c>
      <c r="AQ1893" s="80">
        <f t="shared" si="637"/>
        <v>5.586425090611761E-3</v>
      </c>
      <c r="AR1893" s="80">
        <f t="shared" si="637"/>
        <v>5.5639354025405052E-3</v>
      </c>
      <c r="AS1893" s="80">
        <f t="shared" si="637"/>
        <v>5.4814510416755884E-3</v>
      </c>
      <c r="AT1893" s="80">
        <f t="shared" si="637"/>
        <v>5.1789273836108747E-3</v>
      </c>
      <c r="AU1893" s="80">
        <f t="shared" si="633"/>
        <v>4.0693807318081809E-3</v>
      </c>
    </row>
    <row r="1894" spans="26:47" x14ac:dyDescent="0.2">
      <c r="Z1894">
        <f t="shared" si="624"/>
        <v>0</v>
      </c>
      <c r="AA1894" s="80">
        <f t="shared" si="625"/>
        <v>3.4471155238050962E-3</v>
      </c>
      <c r="AB1894" s="80">
        <f t="shared" si="636"/>
        <v>-9999</v>
      </c>
      <c r="AC1894" s="80">
        <f t="shared" si="638"/>
        <v>0</v>
      </c>
      <c r="AD1894" s="80">
        <f t="shared" si="634"/>
        <v>-9999</v>
      </c>
      <c r="AE1894" s="80">
        <f t="shared" si="639"/>
        <v>0</v>
      </c>
      <c r="AF1894">
        <f t="shared" si="635"/>
        <v>-9999</v>
      </c>
      <c r="AG1894" s="106"/>
      <c r="AH1894">
        <f t="shared" si="626"/>
        <v>-4.7256811237064993E-4</v>
      </c>
      <c r="AI1894">
        <f t="shared" si="627"/>
        <v>1.2726506571333673</v>
      </c>
      <c r="AJ1894">
        <f t="shared" si="628"/>
        <v>-1.9192477769216735E-2</v>
      </c>
      <c r="AK1894">
        <f t="shared" si="629"/>
        <v>2.0177893546708442E-3</v>
      </c>
      <c r="AL1894">
        <f t="shared" si="630"/>
        <v>7.400504878085557E-3</v>
      </c>
      <c r="AM1894">
        <f t="shared" si="631"/>
        <v>3.7002693269247286E-3</v>
      </c>
      <c r="AN1894" s="80">
        <f t="shared" si="637"/>
        <v>5.5946847242161011E-3</v>
      </c>
      <c r="AO1894" s="80">
        <f t="shared" si="637"/>
        <v>5.5942288779216968E-3</v>
      </c>
      <c r="AP1894" s="80">
        <f t="shared" si="637"/>
        <v>5.5925569914601313E-3</v>
      </c>
      <c r="AQ1894" s="80">
        <f t="shared" si="637"/>
        <v>5.586425090611761E-3</v>
      </c>
      <c r="AR1894" s="80">
        <f t="shared" si="637"/>
        <v>5.5639354025405052E-3</v>
      </c>
      <c r="AS1894" s="80">
        <f t="shared" si="637"/>
        <v>5.4814510416755884E-3</v>
      </c>
      <c r="AT1894" s="80">
        <f t="shared" si="637"/>
        <v>5.1789273836108747E-3</v>
      </c>
      <c r="AU1894" s="80">
        <f t="shared" si="633"/>
        <v>4.0693807318081809E-3</v>
      </c>
    </row>
    <row r="1895" spans="26:47" x14ac:dyDescent="0.2">
      <c r="Z1895">
        <f t="shared" si="624"/>
        <v>0</v>
      </c>
      <c r="AA1895" s="80">
        <f t="shared" si="625"/>
        <v>3.4471155238050962E-3</v>
      </c>
      <c r="AB1895" s="80">
        <f t="shared" si="636"/>
        <v>-9999</v>
      </c>
      <c r="AC1895" s="80">
        <f t="shared" si="638"/>
        <v>0</v>
      </c>
      <c r="AD1895" s="80">
        <f t="shared" si="634"/>
        <v>-9999</v>
      </c>
      <c r="AE1895" s="80">
        <f t="shared" si="639"/>
        <v>0</v>
      </c>
      <c r="AF1895">
        <f t="shared" si="635"/>
        <v>-9999</v>
      </c>
      <c r="AG1895" s="106"/>
      <c r="AH1895">
        <f t="shared" si="626"/>
        <v>-4.7256811237064993E-4</v>
      </c>
      <c r="AI1895">
        <f t="shared" si="627"/>
        <v>1.2726506571333673</v>
      </c>
      <c r="AJ1895">
        <f t="shared" si="628"/>
        <v>-1.9192477769216735E-2</v>
      </c>
      <c r="AK1895">
        <f t="shared" si="629"/>
        <v>2.0177893546708442E-3</v>
      </c>
      <c r="AL1895">
        <f t="shared" si="630"/>
        <v>7.400504878085557E-3</v>
      </c>
      <c r="AM1895">
        <f t="shared" si="631"/>
        <v>3.7002693269247286E-3</v>
      </c>
      <c r="AN1895" s="80">
        <f t="shared" si="637"/>
        <v>5.5946847242161011E-3</v>
      </c>
      <c r="AO1895" s="80">
        <f t="shared" si="637"/>
        <v>5.5942288779216968E-3</v>
      </c>
      <c r="AP1895" s="80">
        <f t="shared" si="637"/>
        <v>5.5925569914601313E-3</v>
      </c>
      <c r="AQ1895" s="80">
        <f t="shared" si="637"/>
        <v>5.586425090611761E-3</v>
      </c>
      <c r="AR1895" s="80">
        <f t="shared" si="637"/>
        <v>5.5639354025405052E-3</v>
      </c>
      <c r="AS1895" s="80">
        <f t="shared" si="637"/>
        <v>5.4814510416755884E-3</v>
      </c>
      <c r="AT1895" s="80">
        <f t="shared" si="637"/>
        <v>5.1789273836108747E-3</v>
      </c>
      <c r="AU1895" s="80">
        <f t="shared" si="633"/>
        <v>4.0693807318081809E-3</v>
      </c>
    </row>
    <row r="1896" spans="26:47" x14ac:dyDescent="0.2">
      <c r="Z1896">
        <f t="shared" si="624"/>
        <v>0</v>
      </c>
      <c r="AA1896" s="80">
        <f t="shared" si="625"/>
        <v>3.4471155238050962E-3</v>
      </c>
      <c r="AB1896" s="80">
        <f t="shared" si="636"/>
        <v>-9999</v>
      </c>
      <c r="AC1896" s="80">
        <f t="shared" si="638"/>
        <v>0</v>
      </c>
      <c r="AD1896" s="80">
        <f t="shared" si="634"/>
        <v>-9999</v>
      </c>
      <c r="AE1896" s="80">
        <f t="shared" si="639"/>
        <v>0</v>
      </c>
      <c r="AF1896">
        <f t="shared" si="635"/>
        <v>-9999</v>
      </c>
      <c r="AG1896" s="106"/>
      <c r="AH1896">
        <f t="shared" si="626"/>
        <v>-4.7256811237064993E-4</v>
      </c>
      <c r="AI1896">
        <f t="shared" si="627"/>
        <v>1.2726506571333673</v>
      </c>
      <c r="AJ1896">
        <f t="shared" si="628"/>
        <v>-1.9192477769216735E-2</v>
      </c>
      <c r="AK1896">
        <f t="shared" si="629"/>
        <v>2.0177893546708442E-3</v>
      </c>
      <c r="AL1896">
        <f t="shared" si="630"/>
        <v>7.400504878085557E-3</v>
      </c>
      <c r="AM1896">
        <f t="shared" si="631"/>
        <v>3.7002693269247286E-3</v>
      </c>
      <c r="AN1896" s="80">
        <f t="shared" si="637"/>
        <v>5.5946847242161011E-3</v>
      </c>
      <c r="AO1896" s="80">
        <f t="shared" si="637"/>
        <v>5.5942288779216968E-3</v>
      </c>
      <c r="AP1896" s="80">
        <f t="shared" si="637"/>
        <v>5.5925569914601313E-3</v>
      </c>
      <c r="AQ1896" s="80">
        <f t="shared" si="637"/>
        <v>5.586425090611761E-3</v>
      </c>
      <c r="AR1896" s="80">
        <f t="shared" si="637"/>
        <v>5.5639354025405052E-3</v>
      </c>
      <c r="AS1896" s="80">
        <f t="shared" si="637"/>
        <v>5.4814510416755884E-3</v>
      </c>
      <c r="AT1896" s="80">
        <f t="shared" si="637"/>
        <v>5.1789273836108747E-3</v>
      </c>
      <c r="AU1896" s="80">
        <f t="shared" si="633"/>
        <v>4.0693807318081809E-3</v>
      </c>
    </row>
    <row r="1897" spans="26:47" x14ac:dyDescent="0.2">
      <c r="Z1897">
        <f t="shared" si="624"/>
        <v>0</v>
      </c>
      <c r="AA1897" s="80">
        <f t="shared" si="625"/>
        <v>3.4471155238050962E-3</v>
      </c>
      <c r="AB1897" s="80">
        <f t="shared" si="636"/>
        <v>-9999</v>
      </c>
      <c r="AC1897" s="80">
        <f t="shared" si="638"/>
        <v>0</v>
      </c>
      <c r="AD1897" s="80">
        <f t="shared" si="634"/>
        <v>-9999</v>
      </c>
      <c r="AE1897" s="80">
        <f t="shared" si="639"/>
        <v>0</v>
      </c>
      <c r="AF1897">
        <f t="shared" si="635"/>
        <v>-9999</v>
      </c>
      <c r="AG1897" s="106"/>
      <c r="AH1897">
        <f t="shared" si="626"/>
        <v>-4.7256811237064993E-4</v>
      </c>
      <c r="AI1897">
        <f t="shared" si="627"/>
        <v>1.2726506571333673</v>
      </c>
      <c r="AJ1897">
        <f t="shared" si="628"/>
        <v>-1.9192477769216735E-2</v>
      </c>
      <c r="AK1897">
        <f t="shared" si="629"/>
        <v>2.0177893546708442E-3</v>
      </c>
      <c r="AL1897">
        <f t="shared" si="630"/>
        <v>7.400504878085557E-3</v>
      </c>
      <c r="AM1897">
        <f t="shared" si="631"/>
        <v>3.7002693269247286E-3</v>
      </c>
      <c r="AN1897" s="80">
        <f t="shared" si="637"/>
        <v>5.5946847242161011E-3</v>
      </c>
      <c r="AO1897" s="80">
        <f t="shared" si="637"/>
        <v>5.5942288779216968E-3</v>
      </c>
      <c r="AP1897" s="80">
        <f t="shared" si="637"/>
        <v>5.5925569914601313E-3</v>
      </c>
      <c r="AQ1897" s="80">
        <f t="shared" si="637"/>
        <v>5.586425090611761E-3</v>
      </c>
      <c r="AR1897" s="80">
        <f t="shared" si="637"/>
        <v>5.5639354025405052E-3</v>
      </c>
      <c r="AS1897" s="80">
        <f t="shared" si="637"/>
        <v>5.4814510416755884E-3</v>
      </c>
      <c r="AT1897" s="80">
        <f t="shared" si="637"/>
        <v>5.1789273836108747E-3</v>
      </c>
      <c r="AU1897" s="80">
        <f t="shared" si="633"/>
        <v>4.0693807318081809E-3</v>
      </c>
    </row>
    <row r="1898" spans="26:47" x14ac:dyDescent="0.2">
      <c r="Z1898">
        <f t="shared" si="624"/>
        <v>0</v>
      </c>
      <c r="AA1898" s="80">
        <f t="shared" si="625"/>
        <v>3.4471155238050962E-3</v>
      </c>
      <c r="AB1898" s="80">
        <f t="shared" si="636"/>
        <v>-9999</v>
      </c>
      <c r="AC1898" s="80">
        <f t="shared" si="638"/>
        <v>0</v>
      </c>
      <c r="AD1898" s="80">
        <f t="shared" si="634"/>
        <v>-9999</v>
      </c>
      <c r="AE1898" s="80">
        <f t="shared" si="639"/>
        <v>0</v>
      </c>
      <c r="AF1898">
        <f t="shared" si="635"/>
        <v>-9999</v>
      </c>
      <c r="AG1898" s="106"/>
      <c r="AH1898">
        <f t="shared" si="626"/>
        <v>-4.7256811237064993E-4</v>
      </c>
      <c r="AI1898">
        <f t="shared" si="627"/>
        <v>1.2726506571333673</v>
      </c>
      <c r="AJ1898">
        <f t="shared" si="628"/>
        <v>-1.9192477769216735E-2</v>
      </c>
      <c r="AK1898">
        <f t="shared" si="629"/>
        <v>2.0177893546708442E-3</v>
      </c>
      <c r="AL1898">
        <f t="shared" si="630"/>
        <v>7.400504878085557E-3</v>
      </c>
      <c r="AM1898">
        <f t="shared" si="631"/>
        <v>3.7002693269247286E-3</v>
      </c>
      <c r="AN1898" s="80">
        <f t="shared" si="637"/>
        <v>5.5946847242161011E-3</v>
      </c>
      <c r="AO1898" s="80">
        <f t="shared" si="637"/>
        <v>5.5942288779216968E-3</v>
      </c>
      <c r="AP1898" s="80">
        <f t="shared" si="637"/>
        <v>5.5925569914601313E-3</v>
      </c>
      <c r="AQ1898" s="80">
        <f t="shared" si="637"/>
        <v>5.586425090611761E-3</v>
      </c>
      <c r="AR1898" s="80">
        <f t="shared" si="637"/>
        <v>5.5639354025405052E-3</v>
      </c>
      <c r="AS1898" s="80">
        <f t="shared" si="637"/>
        <v>5.4814510416755884E-3</v>
      </c>
      <c r="AT1898" s="80">
        <f t="shared" si="637"/>
        <v>5.1789273836108747E-3</v>
      </c>
      <c r="AU1898" s="80">
        <f t="shared" si="633"/>
        <v>4.0693807318081809E-3</v>
      </c>
    </row>
    <row r="1899" spans="26:47" x14ac:dyDescent="0.2">
      <c r="Z1899">
        <f t="shared" si="624"/>
        <v>0</v>
      </c>
      <c r="AA1899" s="80">
        <f t="shared" si="625"/>
        <v>3.4471155238050962E-3</v>
      </c>
      <c r="AB1899" s="80">
        <f t="shared" si="636"/>
        <v>-9999</v>
      </c>
      <c r="AC1899" s="80">
        <f t="shared" si="638"/>
        <v>0</v>
      </c>
      <c r="AD1899" s="80">
        <f t="shared" si="634"/>
        <v>-9999</v>
      </c>
      <c r="AE1899" s="80">
        <f t="shared" si="639"/>
        <v>0</v>
      </c>
      <c r="AF1899">
        <f t="shared" si="635"/>
        <v>-9999</v>
      </c>
      <c r="AG1899" s="106"/>
      <c r="AH1899">
        <f t="shared" si="626"/>
        <v>-4.7256811237064993E-4</v>
      </c>
      <c r="AI1899">
        <f t="shared" si="627"/>
        <v>1.2726506571333673</v>
      </c>
      <c r="AJ1899">
        <f t="shared" si="628"/>
        <v>-1.9192477769216735E-2</v>
      </c>
      <c r="AK1899">
        <f t="shared" si="629"/>
        <v>2.0177893546708442E-3</v>
      </c>
      <c r="AL1899">
        <f t="shared" si="630"/>
        <v>7.400504878085557E-3</v>
      </c>
      <c r="AM1899">
        <f t="shared" si="631"/>
        <v>3.7002693269247286E-3</v>
      </c>
      <c r="AN1899" s="80">
        <f t="shared" si="637"/>
        <v>5.5946847242161011E-3</v>
      </c>
      <c r="AO1899" s="80">
        <f t="shared" si="637"/>
        <v>5.5942288779216968E-3</v>
      </c>
      <c r="AP1899" s="80">
        <f t="shared" si="637"/>
        <v>5.5925569914601313E-3</v>
      </c>
      <c r="AQ1899" s="80">
        <f t="shared" si="637"/>
        <v>5.586425090611761E-3</v>
      </c>
      <c r="AR1899" s="80">
        <f t="shared" si="637"/>
        <v>5.5639354025405052E-3</v>
      </c>
      <c r="AS1899" s="80">
        <f t="shared" si="637"/>
        <v>5.4814510416755884E-3</v>
      </c>
      <c r="AT1899" s="80">
        <f t="shared" si="637"/>
        <v>5.1789273836108747E-3</v>
      </c>
      <c r="AU1899" s="80">
        <f t="shared" si="633"/>
        <v>4.0693807318081809E-3</v>
      </c>
    </row>
    <row r="1900" spans="26:47" x14ac:dyDescent="0.2">
      <c r="Z1900">
        <f t="shared" si="624"/>
        <v>0</v>
      </c>
      <c r="AA1900" s="80">
        <f t="shared" si="625"/>
        <v>3.4471155238050962E-3</v>
      </c>
      <c r="AB1900" s="80">
        <f t="shared" si="636"/>
        <v>-9999</v>
      </c>
      <c r="AC1900" s="80">
        <f t="shared" si="638"/>
        <v>0</v>
      </c>
      <c r="AD1900" s="80">
        <f t="shared" si="634"/>
        <v>-9999</v>
      </c>
      <c r="AE1900" s="80">
        <f t="shared" si="639"/>
        <v>0</v>
      </c>
      <c r="AF1900">
        <f t="shared" si="635"/>
        <v>-9999</v>
      </c>
      <c r="AG1900" s="106"/>
      <c r="AH1900">
        <f t="shared" si="626"/>
        <v>-4.7256811237064993E-4</v>
      </c>
      <c r="AI1900">
        <f t="shared" si="627"/>
        <v>1.2726506571333673</v>
      </c>
      <c r="AJ1900">
        <f t="shared" si="628"/>
        <v>-1.9192477769216735E-2</v>
      </c>
      <c r="AK1900">
        <f t="shared" si="629"/>
        <v>2.0177893546708442E-3</v>
      </c>
      <c r="AL1900">
        <f t="shared" si="630"/>
        <v>7.400504878085557E-3</v>
      </c>
      <c r="AM1900">
        <f t="shared" si="631"/>
        <v>3.7002693269247286E-3</v>
      </c>
      <c r="AN1900" s="80">
        <f t="shared" si="637"/>
        <v>5.5946847242161011E-3</v>
      </c>
      <c r="AO1900" s="80">
        <f t="shared" si="637"/>
        <v>5.5942288779216968E-3</v>
      </c>
      <c r="AP1900" s="80">
        <f t="shared" si="637"/>
        <v>5.5925569914601313E-3</v>
      </c>
      <c r="AQ1900" s="80">
        <f t="shared" si="637"/>
        <v>5.586425090611761E-3</v>
      </c>
      <c r="AR1900" s="80">
        <f t="shared" si="637"/>
        <v>5.5639354025405052E-3</v>
      </c>
      <c r="AS1900" s="80">
        <f t="shared" si="637"/>
        <v>5.4814510416755884E-3</v>
      </c>
      <c r="AT1900" s="80">
        <f t="shared" si="637"/>
        <v>5.1789273836108747E-3</v>
      </c>
      <c r="AU1900" s="80">
        <f t="shared" si="633"/>
        <v>4.0693807318081809E-3</v>
      </c>
    </row>
    <row r="1901" spans="26:47" x14ac:dyDescent="0.2">
      <c r="Z1901">
        <f t="shared" si="624"/>
        <v>0</v>
      </c>
      <c r="AA1901" s="80">
        <f t="shared" si="625"/>
        <v>3.4471155238050962E-3</v>
      </c>
      <c r="AB1901" s="80">
        <f t="shared" si="636"/>
        <v>-9999</v>
      </c>
      <c r="AC1901" s="80">
        <f t="shared" si="638"/>
        <v>0</v>
      </c>
      <c r="AD1901" s="80">
        <f t="shared" si="634"/>
        <v>-9999</v>
      </c>
      <c r="AE1901" s="80">
        <f t="shared" si="639"/>
        <v>0</v>
      </c>
      <c r="AF1901">
        <f t="shared" si="635"/>
        <v>-9999</v>
      </c>
      <c r="AG1901" s="106"/>
      <c r="AH1901">
        <f t="shared" si="626"/>
        <v>-4.7256811237064993E-4</v>
      </c>
      <c r="AI1901">
        <f t="shared" si="627"/>
        <v>1.2726506571333673</v>
      </c>
      <c r="AJ1901">
        <f t="shared" si="628"/>
        <v>-1.9192477769216735E-2</v>
      </c>
      <c r="AK1901">
        <f t="shared" si="629"/>
        <v>2.0177893546708442E-3</v>
      </c>
      <c r="AL1901">
        <f t="shared" si="630"/>
        <v>7.400504878085557E-3</v>
      </c>
      <c r="AM1901">
        <f t="shared" si="631"/>
        <v>3.7002693269247286E-3</v>
      </c>
      <c r="AN1901" s="80">
        <f t="shared" si="637"/>
        <v>5.5946847242161011E-3</v>
      </c>
      <c r="AO1901" s="80">
        <f t="shared" si="637"/>
        <v>5.5942288779216968E-3</v>
      </c>
      <c r="AP1901" s="80">
        <f t="shared" si="637"/>
        <v>5.5925569914601313E-3</v>
      </c>
      <c r="AQ1901" s="80">
        <f t="shared" si="637"/>
        <v>5.586425090611761E-3</v>
      </c>
      <c r="AR1901" s="80">
        <f t="shared" si="637"/>
        <v>5.5639354025405052E-3</v>
      </c>
      <c r="AS1901" s="80">
        <f t="shared" si="637"/>
        <v>5.4814510416755884E-3</v>
      </c>
      <c r="AT1901" s="80">
        <f t="shared" si="637"/>
        <v>5.1789273836108747E-3</v>
      </c>
      <c r="AU1901" s="80">
        <f t="shared" si="633"/>
        <v>4.0693807318081809E-3</v>
      </c>
    </row>
    <row r="1902" spans="26:47" x14ac:dyDescent="0.2">
      <c r="Z1902">
        <f t="shared" si="624"/>
        <v>0</v>
      </c>
      <c r="AA1902" s="80">
        <f t="shared" si="625"/>
        <v>3.4471155238050962E-3</v>
      </c>
      <c r="AB1902" s="80">
        <f t="shared" si="636"/>
        <v>-9999</v>
      </c>
      <c r="AC1902" s="80">
        <f t="shared" si="638"/>
        <v>0</v>
      </c>
      <c r="AD1902" s="80">
        <f t="shared" si="634"/>
        <v>-9999</v>
      </c>
      <c r="AE1902" s="80">
        <f t="shared" si="639"/>
        <v>0</v>
      </c>
      <c r="AF1902">
        <f t="shared" si="635"/>
        <v>-9999</v>
      </c>
      <c r="AG1902" s="106"/>
      <c r="AH1902">
        <f t="shared" si="626"/>
        <v>-4.7256811237064993E-4</v>
      </c>
      <c r="AI1902">
        <f t="shared" si="627"/>
        <v>1.2726506571333673</v>
      </c>
      <c r="AJ1902">
        <f t="shared" si="628"/>
        <v>-1.9192477769216735E-2</v>
      </c>
      <c r="AK1902">
        <f t="shared" si="629"/>
        <v>2.0177893546708442E-3</v>
      </c>
      <c r="AL1902">
        <f t="shared" si="630"/>
        <v>7.400504878085557E-3</v>
      </c>
      <c r="AM1902">
        <f t="shared" si="631"/>
        <v>3.7002693269247286E-3</v>
      </c>
      <c r="AN1902" s="80">
        <f t="shared" si="637"/>
        <v>5.5946847242161011E-3</v>
      </c>
      <c r="AO1902" s="80">
        <f t="shared" si="637"/>
        <v>5.5942288779216968E-3</v>
      </c>
      <c r="AP1902" s="80">
        <f t="shared" si="637"/>
        <v>5.5925569914601313E-3</v>
      </c>
      <c r="AQ1902" s="80">
        <f t="shared" si="637"/>
        <v>5.586425090611761E-3</v>
      </c>
      <c r="AR1902" s="80">
        <f t="shared" si="637"/>
        <v>5.5639354025405052E-3</v>
      </c>
      <c r="AS1902" s="80">
        <f t="shared" si="637"/>
        <v>5.4814510416755884E-3</v>
      </c>
      <c r="AT1902" s="80">
        <f t="shared" si="637"/>
        <v>5.1789273836108747E-3</v>
      </c>
      <c r="AU1902" s="80">
        <f t="shared" si="633"/>
        <v>4.0693807318081809E-3</v>
      </c>
    </row>
    <row r="1903" spans="26:47" x14ac:dyDescent="0.2">
      <c r="Z1903">
        <f t="shared" si="624"/>
        <v>0</v>
      </c>
      <c r="AA1903" s="80">
        <f t="shared" si="625"/>
        <v>3.4471155238050962E-3</v>
      </c>
      <c r="AB1903" s="80">
        <f t="shared" si="636"/>
        <v>-9999</v>
      </c>
      <c r="AC1903" s="80">
        <f t="shared" si="638"/>
        <v>0</v>
      </c>
      <c r="AD1903" s="80">
        <f t="shared" si="634"/>
        <v>-9999</v>
      </c>
      <c r="AE1903" s="80">
        <f t="shared" si="639"/>
        <v>0</v>
      </c>
      <c r="AF1903">
        <f t="shared" si="635"/>
        <v>-9999</v>
      </c>
      <c r="AG1903" s="106"/>
      <c r="AH1903">
        <f t="shared" si="626"/>
        <v>-4.7256811237064993E-4</v>
      </c>
      <c r="AI1903">
        <f t="shared" si="627"/>
        <v>1.2726506571333673</v>
      </c>
      <c r="AJ1903">
        <f t="shared" si="628"/>
        <v>-1.9192477769216735E-2</v>
      </c>
      <c r="AK1903">
        <f t="shared" si="629"/>
        <v>2.0177893546708442E-3</v>
      </c>
      <c r="AL1903">
        <f t="shared" si="630"/>
        <v>7.400504878085557E-3</v>
      </c>
      <c r="AM1903">
        <f t="shared" si="631"/>
        <v>3.7002693269247286E-3</v>
      </c>
      <c r="AN1903" s="80">
        <f t="shared" si="637"/>
        <v>5.5946847242161011E-3</v>
      </c>
      <c r="AO1903" s="80">
        <f t="shared" si="637"/>
        <v>5.5942288779216968E-3</v>
      </c>
      <c r="AP1903" s="80">
        <f t="shared" si="637"/>
        <v>5.5925569914601313E-3</v>
      </c>
      <c r="AQ1903" s="80">
        <f t="shared" si="637"/>
        <v>5.586425090611761E-3</v>
      </c>
      <c r="AR1903" s="80">
        <f t="shared" si="637"/>
        <v>5.5639354025405052E-3</v>
      </c>
      <c r="AS1903" s="80">
        <f t="shared" si="637"/>
        <v>5.4814510416755884E-3</v>
      </c>
      <c r="AT1903" s="80">
        <f t="shared" si="637"/>
        <v>5.1789273836108747E-3</v>
      </c>
      <c r="AU1903" s="80">
        <f t="shared" si="633"/>
        <v>4.0693807318081809E-3</v>
      </c>
    </row>
    <row r="1904" spans="26:47" x14ac:dyDescent="0.2">
      <c r="Z1904">
        <f t="shared" si="624"/>
        <v>0</v>
      </c>
      <c r="AA1904" s="80">
        <f t="shared" si="625"/>
        <v>3.4471155238050962E-3</v>
      </c>
      <c r="AB1904" s="80">
        <f t="shared" si="636"/>
        <v>-9999</v>
      </c>
      <c r="AC1904" s="80">
        <f t="shared" si="638"/>
        <v>0</v>
      </c>
      <c r="AD1904" s="80">
        <f t="shared" si="634"/>
        <v>-9999</v>
      </c>
      <c r="AE1904" s="80">
        <f t="shared" si="639"/>
        <v>0</v>
      </c>
      <c r="AF1904">
        <f t="shared" si="635"/>
        <v>-9999</v>
      </c>
      <c r="AG1904" s="106"/>
      <c r="AH1904">
        <f t="shared" si="626"/>
        <v>-4.7256811237064993E-4</v>
      </c>
      <c r="AI1904">
        <f t="shared" si="627"/>
        <v>1.2726506571333673</v>
      </c>
      <c r="AJ1904">
        <f t="shared" si="628"/>
        <v>-1.9192477769216735E-2</v>
      </c>
      <c r="AK1904">
        <f t="shared" si="629"/>
        <v>2.0177893546708442E-3</v>
      </c>
      <c r="AL1904">
        <f t="shared" si="630"/>
        <v>7.400504878085557E-3</v>
      </c>
      <c r="AM1904">
        <f t="shared" si="631"/>
        <v>3.7002693269247286E-3</v>
      </c>
      <c r="AN1904" s="80">
        <f t="shared" si="637"/>
        <v>5.5946847242161011E-3</v>
      </c>
      <c r="AO1904" s="80">
        <f t="shared" si="637"/>
        <v>5.5942288779216968E-3</v>
      </c>
      <c r="AP1904" s="80">
        <f t="shared" si="637"/>
        <v>5.5925569914601313E-3</v>
      </c>
      <c r="AQ1904" s="80">
        <f t="shared" si="637"/>
        <v>5.586425090611761E-3</v>
      </c>
      <c r="AR1904" s="80">
        <f t="shared" si="637"/>
        <v>5.5639354025405052E-3</v>
      </c>
      <c r="AS1904" s="80">
        <f t="shared" si="637"/>
        <v>5.4814510416755884E-3</v>
      </c>
      <c r="AT1904" s="80">
        <f t="shared" si="637"/>
        <v>5.1789273836108747E-3</v>
      </c>
      <c r="AU1904" s="80">
        <f t="shared" si="633"/>
        <v>4.0693807318081809E-3</v>
      </c>
    </row>
    <row r="1905" spans="26:48" x14ac:dyDescent="0.2">
      <c r="Z1905">
        <f t="shared" si="624"/>
        <v>0</v>
      </c>
      <c r="AA1905" s="80">
        <f t="shared" si="625"/>
        <v>3.4471155238050962E-3</v>
      </c>
      <c r="AB1905" s="80">
        <f t="shared" si="636"/>
        <v>-9999</v>
      </c>
      <c r="AC1905" s="80">
        <f t="shared" si="638"/>
        <v>0</v>
      </c>
      <c r="AD1905" s="80">
        <f t="shared" si="634"/>
        <v>-9999</v>
      </c>
      <c r="AE1905" s="80">
        <f t="shared" si="639"/>
        <v>0</v>
      </c>
      <c r="AF1905">
        <f t="shared" si="635"/>
        <v>-9999</v>
      </c>
      <c r="AG1905" s="106"/>
      <c r="AH1905">
        <f t="shared" si="626"/>
        <v>-4.7256811237064993E-4</v>
      </c>
      <c r="AI1905">
        <f t="shared" si="627"/>
        <v>1.2726506571333673</v>
      </c>
      <c r="AJ1905">
        <f t="shared" si="628"/>
        <v>-1.9192477769216735E-2</v>
      </c>
      <c r="AK1905">
        <f t="shared" si="629"/>
        <v>2.0177893546708442E-3</v>
      </c>
      <c r="AL1905">
        <f t="shared" si="630"/>
        <v>7.400504878085557E-3</v>
      </c>
      <c r="AM1905">
        <f t="shared" si="631"/>
        <v>3.7002693269247286E-3</v>
      </c>
      <c r="AN1905" s="80">
        <f t="shared" ref="AN1905:AT1920" si="640">$AU1905+$AB$7*SIN(AO1905)</f>
        <v>5.5946847242161011E-3</v>
      </c>
      <c r="AO1905" s="80">
        <f t="shared" si="640"/>
        <v>5.5942288779216968E-3</v>
      </c>
      <c r="AP1905" s="80">
        <f t="shared" si="640"/>
        <v>5.5925569914601313E-3</v>
      </c>
      <c r="AQ1905" s="80">
        <f t="shared" si="640"/>
        <v>5.586425090611761E-3</v>
      </c>
      <c r="AR1905" s="80">
        <f t="shared" si="640"/>
        <v>5.5639354025405052E-3</v>
      </c>
      <c r="AS1905" s="80">
        <f t="shared" si="640"/>
        <v>5.4814510416755884E-3</v>
      </c>
      <c r="AT1905" s="80">
        <f t="shared" si="640"/>
        <v>5.1789273836108747E-3</v>
      </c>
      <c r="AU1905" s="80">
        <f t="shared" si="633"/>
        <v>4.0693807318081809E-3</v>
      </c>
    </row>
    <row r="1906" spans="26:48" x14ac:dyDescent="0.2">
      <c r="Z1906">
        <f t="shared" si="624"/>
        <v>0</v>
      </c>
      <c r="AA1906" s="80">
        <f t="shared" si="625"/>
        <v>3.4471155238050962E-3</v>
      </c>
      <c r="AB1906" s="80">
        <f t="shared" si="636"/>
        <v>-9999</v>
      </c>
      <c r="AC1906" s="80">
        <f t="shared" si="638"/>
        <v>0</v>
      </c>
      <c r="AD1906" s="80">
        <f t="shared" si="634"/>
        <v>-9999</v>
      </c>
      <c r="AE1906" s="80">
        <f t="shared" si="639"/>
        <v>0</v>
      </c>
      <c r="AF1906">
        <f t="shared" si="635"/>
        <v>-9999</v>
      </c>
      <c r="AG1906" s="106"/>
      <c r="AH1906">
        <f t="shared" si="626"/>
        <v>-4.7256811237064993E-4</v>
      </c>
      <c r="AI1906">
        <f t="shared" si="627"/>
        <v>1.2726506571333673</v>
      </c>
      <c r="AJ1906">
        <f t="shared" si="628"/>
        <v>-1.9192477769216735E-2</v>
      </c>
      <c r="AK1906">
        <f t="shared" si="629"/>
        <v>2.0177893546708442E-3</v>
      </c>
      <c r="AL1906">
        <f t="shared" si="630"/>
        <v>7.400504878085557E-3</v>
      </c>
      <c r="AM1906">
        <f t="shared" si="631"/>
        <v>3.7002693269247286E-3</v>
      </c>
      <c r="AN1906" s="80">
        <f t="shared" si="640"/>
        <v>5.5946847242161011E-3</v>
      </c>
      <c r="AO1906" s="80">
        <f t="shared" si="640"/>
        <v>5.5942288779216968E-3</v>
      </c>
      <c r="AP1906" s="80">
        <f t="shared" si="640"/>
        <v>5.5925569914601313E-3</v>
      </c>
      <c r="AQ1906" s="80">
        <f t="shared" si="640"/>
        <v>5.586425090611761E-3</v>
      </c>
      <c r="AR1906" s="80">
        <f t="shared" si="640"/>
        <v>5.5639354025405052E-3</v>
      </c>
      <c r="AS1906" s="80">
        <f t="shared" si="640"/>
        <v>5.4814510416755884E-3</v>
      </c>
      <c r="AT1906" s="80">
        <f t="shared" si="640"/>
        <v>5.1789273836108747E-3</v>
      </c>
      <c r="AU1906" s="80">
        <f t="shared" si="633"/>
        <v>4.0693807318081809E-3</v>
      </c>
    </row>
    <row r="1907" spans="26:48" x14ac:dyDescent="0.2">
      <c r="Z1907">
        <f t="shared" si="624"/>
        <v>0</v>
      </c>
      <c r="AA1907" s="80">
        <f t="shared" si="625"/>
        <v>3.4471155238050962E-3</v>
      </c>
      <c r="AB1907" s="80">
        <f t="shared" si="636"/>
        <v>-9999</v>
      </c>
      <c r="AC1907" s="80">
        <f t="shared" si="638"/>
        <v>0</v>
      </c>
      <c r="AD1907" s="80">
        <f t="shared" si="634"/>
        <v>-9999</v>
      </c>
      <c r="AE1907" s="80">
        <f t="shared" si="639"/>
        <v>0</v>
      </c>
      <c r="AF1907">
        <f t="shared" si="635"/>
        <v>-9999</v>
      </c>
      <c r="AG1907" s="106"/>
      <c r="AH1907">
        <f t="shared" si="626"/>
        <v>-4.7256811237064993E-4</v>
      </c>
      <c r="AI1907">
        <f t="shared" si="627"/>
        <v>1.2726506571333673</v>
      </c>
      <c r="AJ1907">
        <f t="shared" si="628"/>
        <v>-1.9192477769216735E-2</v>
      </c>
      <c r="AK1907">
        <f t="shared" si="629"/>
        <v>2.0177893546708442E-3</v>
      </c>
      <c r="AL1907">
        <f t="shared" si="630"/>
        <v>7.400504878085557E-3</v>
      </c>
      <c r="AM1907">
        <f t="shared" si="631"/>
        <v>3.7002693269247286E-3</v>
      </c>
      <c r="AN1907" s="80">
        <f t="shared" si="640"/>
        <v>5.5946847242161011E-3</v>
      </c>
      <c r="AO1907" s="80">
        <f t="shared" si="640"/>
        <v>5.5942288779216968E-3</v>
      </c>
      <c r="AP1907" s="80">
        <f t="shared" si="640"/>
        <v>5.5925569914601313E-3</v>
      </c>
      <c r="AQ1907" s="80">
        <f t="shared" si="640"/>
        <v>5.586425090611761E-3</v>
      </c>
      <c r="AR1907" s="80">
        <f t="shared" si="640"/>
        <v>5.5639354025405052E-3</v>
      </c>
      <c r="AS1907" s="80">
        <f t="shared" si="640"/>
        <v>5.4814510416755884E-3</v>
      </c>
      <c r="AT1907" s="80">
        <f t="shared" si="640"/>
        <v>5.1789273836108747E-3</v>
      </c>
      <c r="AU1907" s="80">
        <f t="shared" si="633"/>
        <v>4.0693807318081809E-3</v>
      </c>
    </row>
    <row r="1908" spans="26:48" x14ac:dyDescent="0.2">
      <c r="Z1908">
        <f t="shared" si="624"/>
        <v>0</v>
      </c>
      <c r="AA1908" s="80">
        <f t="shared" si="625"/>
        <v>3.4471155238050962E-3</v>
      </c>
      <c r="AB1908" s="80">
        <f t="shared" si="636"/>
        <v>-9999</v>
      </c>
      <c r="AC1908" s="80">
        <f t="shared" si="638"/>
        <v>0</v>
      </c>
      <c r="AD1908" s="80">
        <f t="shared" si="634"/>
        <v>-9999</v>
      </c>
      <c r="AE1908" s="80">
        <f t="shared" si="639"/>
        <v>0</v>
      </c>
      <c r="AF1908">
        <f t="shared" si="635"/>
        <v>-9999</v>
      </c>
      <c r="AG1908" s="106"/>
      <c r="AH1908">
        <f t="shared" si="626"/>
        <v>-4.7256811237064993E-4</v>
      </c>
      <c r="AI1908">
        <f t="shared" si="627"/>
        <v>1.2726506571333673</v>
      </c>
      <c r="AJ1908">
        <f t="shared" si="628"/>
        <v>-1.9192477769216735E-2</v>
      </c>
      <c r="AK1908">
        <f t="shared" si="629"/>
        <v>2.0177893546708442E-3</v>
      </c>
      <c r="AL1908">
        <f t="shared" si="630"/>
        <v>7.400504878085557E-3</v>
      </c>
      <c r="AM1908">
        <f t="shared" si="631"/>
        <v>3.7002693269247286E-3</v>
      </c>
      <c r="AN1908" s="80">
        <f t="shared" si="640"/>
        <v>5.5946847242161011E-3</v>
      </c>
      <c r="AO1908" s="80">
        <f t="shared" si="640"/>
        <v>5.5942288779216968E-3</v>
      </c>
      <c r="AP1908" s="80">
        <f t="shared" si="640"/>
        <v>5.5925569914601313E-3</v>
      </c>
      <c r="AQ1908" s="80">
        <f t="shared" si="640"/>
        <v>5.586425090611761E-3</v>
      </c>
      <c r="AR1908" s="80">
        <f t="shared" si="640"/>
        <v>5.5639354025405052E-3</v>
      </c>
      <c r="AS1908" s="80">
        <f t="shared" si="640"/>
        <v>5.4814510416755884E-3</v>
      </c>
      <c r="AT1908" s="80">
        <f t="shared" si="640"/>
        <v>5.1789273836108747E-3</v>
      </c>
      <c r="AU1908" s="80">
        <f t="shared" si="633"/>
        <v>4.0693807318081809E-3</v>
      </c>
    </row>
    <row r="1909" spans="26:48" x14ac:dyDescent="0.2">
      <c r="Z1909">
        <f t="shared" si="624"/>
        <v>0</v>
      </c>
      <c r="AA1909" s="80">
        <f t="shared" si="625"/>
        <v>3.4471155238050962E-3</v>
      </c>
      <c r="AB1909" s="80">
        <f t="shared" si="636"/>
        <v>-9999</v>
      </c>
      <c r="AC1909" s="80">
        <f t="shared" si="638"/>
        <v>0</v>
      </c>
      <c r="AD1909" s="80">
        <f t="shared" si="634"/>
        <v>-9999</v>
      </c>
      <c r="AE1909" s="80">
        <f t="shared" si="639"/>
        <v>0</v>
      </c>
      <c r="AF1909">
        <f t="shared" si="635"/>
        <v>-9999</v>
      </c>
      <c r="AG1909" s="106"/>
      <c r="AH1909">
        <f t="shared" si="626"/>
        <v>-4.7256811237064993E-4</v>
      </c>
      <c r="AI1909">
        <f t="shared" si="627"/>
        <v>1.2726506571333673</v>
      </c>
      <c r="AJ1909">
        <f t="shared" si="628"/>
        <v>-1.9192477769216735E-2</v>
      </c>
      <c r="AK1909">
        <f t="shared" si="629"/>
        <v>2.0177893546708442E-3</v>
      </c>
      <c r="AL1909">
        <f t="shared" si="630"/>
        <v>7.400504878085557E-3</v>
      </c>
      <c r="AM1909">
        <f t="shared" si="631"/>
        <v>3.7002693269247286E-3</v>
      </c>
      <c r="AN1909" s="80">
        <f t="shared" si="640"/>
        <v>5.5946847242161011E-3</v>
      </c>
      <c r="AO1909" s="80">
        <f t="shared" si="640"/>
        <v>5.5942288779216968E-3</v>
      </c>
      <c r="AP1909" s="80">
        <f t="shared" si="640"/>
        <v>5.5925569914601313E-3</v>
      </c>
      <c r="AQ1909" s="80">
        <f t="shared" si="640"/>
        <v>5.586425090611761E-3</v>
      </c>
      <c r="AR1909" s="80">
        <f t="shared" si="640"/>
        <v>5.5639354025405052E-3</v>
      </c>
      <c r="AS1909" s="80">
        <f t="shared" si="640"/>
        <v>5.4814510416755884E-3</v>
      </c>
      <c r="AT1909" s="80">
        <f t="shared" si="640"/>
        <v>5.1789273836108747E-3</v>
      </c>
      <c r="AU1909" s="80">
        <f t="shared" si="633"/>
        <v>4.0693807318081809E-3</v>
      </c>
    </row>
    <row r="1910" spans="26:48" x14ac:dyDescent="0.2">
      <c r="Z1910">
        <f t="shared" si="624"/>
        <v>0</v>
      </c>
      <c r="AA1910" s="80">
        <f t="shared" si="625"/>
        <v>3.4471155238050962E-3</v>
      </c>
      <c r="AB1910" s="80">
        <f t="shared" si="636"/>
        <v>-9999</v>
      </c>
      <c r="AC1910" s="80">
        <f t="shared" si="638"/>
        <v>0</v>
      </c>
      <c r="AD1910" s="80">
        <f t="shared" si="634"/>
        <v>-9999</v>
      </c>
      <c r="AE1910" s="80">
        <f t="shared" si="639"/>
        <v>0</v>
      </c>
      <c r="AF1910">
        <f t="shared" si="635"/>
        <v>-9999</v>
      </c>
      <c r="AG1910" s="106"/>
      <c r="AH1910">
        <f t="shared" si="626"/>
        <v>-4.7256811237064993E-4</v>
      </c>
      <c r="AI1910">
        <f t="shared" si="627"/>
        <v>1.2726506571333673</v>
      </c>
      <c r="AJ1910">
        <f t="shared" si="628"/>
        <v>-1.9192477769216735E-2</v>
      </c>
      <c r="AK1910">
        <f t="shared" si="629"/>
        <v>2.0177893546708442E-3</v>
      </c>
      <c r="AL1910">
        <f t="shared" si="630"/>
        <v>7.400504878085557E-3</v>
      </c>
      <c r="AM1910">
        <f t="shared" si="631"/>
        <v>3.7002693269247286E-3</v>
      </c>
      <c r="AN1910" s="80">
        <f t="shared" si="640"/>
        <v>5.5946847242161011E-3</v>
      </c>
      <c r="AO1910" s="80">
        <f t="shared" si="640"/>
        <v>5.5942288779216968E-3</v>
      </c>
      <c r="AP1910" s="80">
        <f t="shared" si="640"/>
        <v>5.5925569914601313E-3</v>
      </c>
      <c r="AQ1910" s="80">
        <f t="shared" si="640"/>
        <v>5.586425090611761E-3</v>
      </c>
      <c r="AR1910" s="80">
        <f t="shared" si="640"/>
        <v>5.5639354025405052E-3</v>
      </c>
      <c r="AS1910" s="80">
        <f t="shared" si="640"/>
        <v>5.4814510416755884E-3</v>
      </c>
      <c r="AT1910" s="80">
        <f t="shared" si="640"/>
        <v>5.1789273836108747E-3</v>
      </c>
      <c r="AU1910" s="80">
        <f t="shared" si="633"/>
        <v>4.0693807318081809E-3</v>
      </c>
    </row>
    <row r="1911" spans="26:48" x14ac:dyDescent="0.2">
      <c r="Z1911">
        <f t="shared" si="624"/>
        <v>0</v>
      </c>
      <c r="AA1911" s="80">
        <f t="shared" si="625"/>
        <v>3.4471155238050962E-3</v>
      </c>
      <c r="AB1911" s="80">
        <f t="shared" si="636"/>
        <v>-9999</v>
      </c>
      <c r="AC1911" s="80">
        <f t="shared" si="638"/>
        <v>0</v>
      </c>
      <c r="AD1911" s="80">
        <f t="shared" si="634"/>
        <v>-9999</v>
      </c>
      <c r="AE1911" s="80">
        <f t="shared" si="639"/>
        <v>0</v>
      </c>
      <c r="AF1911">
        <f t="shared" si="635"/>
        <v>-9999</v>
      </c>
      <c r="AG1911" s="106"/>
      <c r="AH1911">
        <f t="shared" si="626"/>
        <v>-4.7256811237064993E-4</v>
      </c>
      <c r="AI1911">
        <f t="shared" si="627"/>
        <v>1.2726506571333673</v>
      </c>
      <c r="AJ1911">
        <f t="shared" si="628"/>
        <v>-1.9192477769216735E-2</v>
      </c>
      <c r="AK1911">
        <f t="shared" si="629"/>
        <v>2.0177893546708442E-3</v>
      </c>
      <c r="AL1911">
        <f t="shared" si="630"/>
        <v>7.400504878085557E-3</v>
      </c>
      <c r="AM1911">
        <f t="shared" si="631"/>
        <v>3.7002693269247286E-3</v>
      </c>
      <c r="AN1911" s="80">
        <f t="shared" si="640"/>
        <v>5.5946847242161011E-3</v>
      </c>
      <c r="AO1911" s="80">
        <f t="shared" si="640"/>
        <v>5.5942288779216968E-3</v>
      </c>
      <c r="AP1911" s="80">
        <f t="shared" si="640"/>
        <v>5.5925569914601313E-3</v>
      </c>
      <c r="AQ1911" s="80">
        <f t="shared" si="640"/>
        <v>5.586425090611761E-3</v>
      </c>
      <c r="AR1911" s="80">
        <f t="shared" si="640"/>
        <v>5.5639354025405052E-3</v>
      </c>
      <c r="AS1911" s="80">
        <f t="shared" si="640"/>
        <v>5.4814510416755884E-3</v>
      </c>
      <c r="AT1911" s="80">
        <f t="shared" si="640"/>
        <v>5.1789273836108747E-3</v>
      </c>
      <c r="AU1911" s="80">
        <f t="shared" si="633"/>
        <v>4.0693807318081809E-3</v>
      </c>
      <c r="AV1911" s="80"/>
    </row>
    <row r="1912" spans="26:48" x14ac:dyDescent="0.2">
      <c r="Z1912">
        <f t="shared" si="624"/>
        <v>0</v>
      </c>
      <c r="AA1912" s="80">
        <f t="shared" si="625"/>
        <v>3.4471155238050962E-3</v>
      </c>
      <c r="AB1912" s="80">
        <f t="shared" si="636"/>
        <v>-9999</v>
      </c>
      <c r="AC1912" s="80">
        <f t="shared" si="638"/>
        <v>0</v>
      </c>
      <c r="AD1912" s="80">
        <f t="shared" si="634"/>
        <v>-9999</v>
      </c>
      <c r="AE1912" s="80">
        <f t="shared" si="639"/>
        <v>0</v>
      </c>
      <c r="AF1912">
        <f t="shared" si="635"/>
        <v>-9999</v>
      </c>
      <c r="AG1912" s="106"/>
      <c r="AH1912">
        <f t="shared" si="626"/>
        <v>-4.7256811237064993E-4</v>
      </c>
      <c r="AI1912">
        <f t="shared" si="627"/>
        <v>1.2726506571333673</v>
      </c>
      <c r="AJ1912">
        <f t="shared" si="628"/>
        <v>-1.9192477769216735E-2</v>
      </c>
      <c r="AK1912">
        <f t="shared" si="629"/>
        <v>2.0177893546708442E-3</v>
      </c>
      <c r="AL1912">
        <f t="shared" si="630"/>
        <v>7.400504878085557E-3</v>
      </c>
      <c r="AM1912">
        <f t="shared" si="631"/>
        <v>3.7002693269247286E-3</v>
      </c>
      <c r="AN1912" s="80">
        <f t="shared" si="640"/>
        <v>5.5946847242161011E-3</v>
      </c>
      <c r="AO1912" s="80">
        <f t="shared" si="640"/>
        <v>5.5942288779216968E-3</v>
      </c>
      <c r="AP1912" s="80">
        <f t="shared" si="640"/>
        <v>5.5925569914601313E-3</v>
      </c>
      <c r="AQ1912" s="80">
        <f t="shared" si="640"/>
        <v>5.586425090611761E-3</v>
      </c>
      <c r="AR1912" s="80">
        <f t="shared" si="640"/>
        <v>5.5639354025405052E-3</v>
      </c>
      <c r="AS1912" s="80">
        <f t="shared" si="640"/>
        <v>5.4814510416755884E-3</v>
      </c>
      <c r="AT1912" s="80">
        <f t="shared" si="640"/>
        <v>5.1789273836108747E-3</v>
      </c>
      <c r="AU1912" s="80">
        <f t="shared" si="633"/>
        <v>4.0693807318081809E-3</v>
      </c>
    </row>
    <row r="1913" spans="26:48" x14ac:dyDescent="0.2">
      <c r="Z1913">
        <f t="shared" si="624"/>
        <v>0</v>
      </c>
      <c r="AA1913" s="80">
        <f t="shared" si="625"/>
        <v>3.4471155238050962E-3</v>
      </c>
      <c r="AB1913" s="80">
        <f t="shared" si="636"/>
        <v>-9999</v>
      </c>
      <c r="AC1913" s="80">
        <f t="shared" si="638"/>
        <v>0</v>
      </c>
      <c r="AD1913" s="80">
        <f t="shared" si="634"/>
        <v>-9999</v>
      </c>
      <c r="AE1913" s="80">
        <f t="shared" si="639"/>
        <v>0</v>
      </c>
      <c r="AF1913">
        <f t="shared" si="635"/>
        <v>-9999</v>
      </c>
      <c r="AG1913" s="106"/>
      <c r="AH1913">
        <f t="shared" si="626"/>
        <v>-4.7256811237064993E-4</v>
      </c>
      <c r="AI1913">
        <f t="shared" si="627"/>
        <v>1.2726506571333673</v>
      </c>
      <c r="AJ1913">
        <f t="shared" si="628"/>
        <v>-1.9192477769216735E-2</v>
      </c>
      <c r="AK1913">
        <f t="shared" si="629"/>
        <v>2.0177893546708442E-3</v>
      </c>
      <c r="AL1913">
        <f t="shared" si="630"/>
        <v>7.400504878085557E-3</v>
      </c>
      <c r="AM1913">
        <f t="shared" si="631"/>
        <v>3.7002693269247286E-3</v>
      </c>
      <c r="AN1913" s="80">
        <f t="shared" si="640"/>
        <v>5.5946847242161011E-3</v>
      </c>
      <c r="AO1913" s="80">
        <f t="shared" si="640"/>
        <v>5.5942288779216968E-3</v>
      </c>
      <c r="AP1913" s="80">
        <f t="shared" si="640"/>
        <v>5.5925569914601313E-3</v>
      </c>
      <c r="AQ1913" s="80">
        <f t="shared" si="640"/>
        <v>5.586425090611761E-3</v>
      </c>
      <c r="AR1913" s="80">
        <f t="shared" si="640"/>
        <v>5.5639354025405052E-3</v>
      </c>
      <c r="AS1913" s="80">
        <f t="shared" si="640"/>
        <v>5.4814510416755884E-3</v>
      </c>
      <c r="AT1913" s="80">
        <f t="shared" si="640"/>
        <v>5.1789273836108747E-3</v>
      </c>
      <c r="AU1913" s="80">
        <f t="shared" si="633"/>
        <v>4.0693807318081809E-3</v>
      </c>
    </row>
    <row r="1914" spans="26:48" x14ac:dyDescent="0.2">
      <c r="Z1914">
        <f t="shared" si="624"/>
        <v>0</v>
      </c>
      <c r="AA1914" s="80">
        <f t="shared" si="625"/>
        <v>3.4471155238050962E-3</v>
      </c>
      <c r="AB1914" s="80">
        <f t="shared" si="636"/>
        <v>-9999</v>
      </c>
      <c r="AC1914" s="80">
        <f t="shared" si="638"/>
        <v>0</v>
      </c>
      <c r="AD1914" s="80">
        <f t="shared" si="634"/>
        <v>-9999</v>
      </c>
      <c r="AE1914" s="80">
        <f t="shared" si="639"/>
        <v>0</v>
      </c>
      <c r="AF1914">
        <f t="shared" si="635"/>
        <v>-9999</v>
      </c>
      <c r="AG1914" s="106"/>
      <c r="AH1914">
        <f t="shared" si="626"/>
        <v>-4.7256811237064993E-4</v>
      </c>
      <c r="AI1914">
        <f t="shared" si="627"/>
        <v>1.2726506571333673</v>
      </c>
      <c r="AJ1914">
        <f t="shared" si="628"/>
        <v>-1.9192477769216735E-2</v>
      </c>
      <c r="AK1914">
        <f t="shared" si="629"/>
        <v>2.0177893546708442E-3</v>
      </c>
      <c r="AL1914">
        <f t="shared" si="630"/>
        <v>7.400504878085557E-3</v>
      </c>
      <c r="AM1914">
        <f t="shared" si="631"/>
        <v>3.7002693269247286E-3</v>
      </c>
      <c r="AN1914" s="80">
        <f t="shared" si="640"/>
        <v>5.5946847242161011E-3</v>
      </c>
      <c r="AO1914" s="80">
        <f t="shared" si="640"/>
        <v>5.5942288779216968E-3</v>
      </c>
      <c r="AP1914" s="80">
        <f t="shared" si="640"/>
        <v>5.5925569914601313E-3</v>
      </c>
      <c r="AQ1914" s="80">
        <f t="shared" si="640"/>
        <v>5.586425090611761E-3</v>
      </c>
      <c r="AR1914" s="80">
        <f t="shared" si="640"/>
        <v>5.5639354025405052E-3</v>
      </c>
      <c r="AS1914" s="80">
        <f t="shared" si="640"/>
        <v>5.4814510416755884E-3</v>
      </c>
      <c r="AT1914" s="80">
        <f t="shared" si="640"/>
        <v>5.1789273836108747E-3</v>
      </c>
      <c r="AU1914" s="80">
        <f t="shared" si="633"/>
        <v>4.0693807318081809E-3</v>
      </c>
    </row>
    <row r="1915" spans="26:48" x14ac:dyDescent="0.2">
      <c r="Z1915">
        <f t="shared" si="624"/>
        <v>0</v>
      </c>
      <c r="AA1915" s="80">
        <f t="shared" si="625"/>
        <v>3.4471155238050962E-3</v>
      </c>
      <c r="AB1915" s="80">
        <f t="shared" si="636"/>
        <v>-9999</v>
      </c>
      <c r="AC1915" s="80">
        <f t="shared" si="638"/>
        <v>0</v>
      </c>
      <c r="AD1915" s="80">
        <f t="shared" si="634"/>
        <v>-9999</v>
      </c>
      <c r="AE1915" s="80">
        <f t="shared" si="639"/>
        <v>0</v>
      </c>
      <c r="AF1915">
        <f t="shared" si="635"/>
        <v>-9999</v>
      </c>
      <c r="AG1915" s="106"/>
      <c r="AH1915">
        <f t="shared" si="626"/>
        <v>-4.7256811237064993E-4</v>
      </c>
      <c r="AI1915">
        <f t="shared" si="627"/>
        <v>1.2726506571333673</v>
      </c>
      <c r="AJ1915">
        <f t="shared" si="628"/>
        <v>-1.9192477769216735E-2</v>
      </c>
      <c r="AK1915">
        <f t="shared" si="629"/>
        <v>2.0177893546708442E-3</v>
      </c>
      <c r="AL1915">
        <f t="shared" si="630"/>
        <v>7.400504878085557E-3</v>
      </c>
      <c r="AM1915">
        <f t="shared" si="631"/>
        <v>3.7002693269247286E-3</v>
      </c>
      <c r="AN1915" s="80">
        <f t="shared" si="640"/>
        <v>5.5946847242161011E-3</v>
      </c>
      <c r="AO1915" s="80">
        <f t="shared" si="640"/>
        <v>5.5942288779216968E-3</v>
      </c>
      <c r="AP1915" s="80">
        <f t="shared" si="640"/>
        <v>5.5925569914601313E-3</v>
      </c>
      <c r="AQ1915" s="80">
        <f t="shared" si="640"/>
        <v>5.586425090611761E-3</v>
      </c>
      <c r="AR1915" s="80">
        <f t="shared" si="640"/>
        <v>5.5639354025405052E-3</v>
      </c>
      <c r="AS1915" s="80">
        <f t="shared" si="640"/>
        <v>5.4814510416755884E-3</v>
      </c>
      <c r="AT1915" s="80">
        <f t="shared" si="640"/>
        <v>5.1789273836108747E-3</v>
      </c>
      <c r="AU1915" s="80">
        <f t="shared" si="633"/>
        <v>4.0693807318081809E-3</v>
      </c>
      <c r="AV1915" s="80"/>
    </row>
    <row r="1916" spans="26:48" x14ac:dyDescent="0.2">
      <c r="Z1916">
        <f t="shared" si="624"/>
        <v>0</v>
      </c>
      <c r="AA1916" s="80">
        <f t="shared" si="625"/>
        <v>3.4471155238050962E-3</v>
      </c>
      <c r="AB1916" s="80">
        <f t="shared" si="636"/>
        <v>-9999</v>
      </c>
      <c r="AC1916" s="80">
        <f t="shared" si="638"/>
        <v>0</v>
      </c>
      <c r="AD1916" s="80">
        <f t="shared" si="634"/>
        <v>-9999</v>
      </c>
      <c r="AE1916" s="80">
        <f t="shared" si="639"/>
        <v>0</v>
      </c>
      <c r="AF1916">
        <f t="shared" si="635"/>
        <v>-9999</v>
      </c>
      <c r="AG1916" s="106"/>
      <c r="AH1916">
        <f t="shared" si="626"/>
        <v>-4.7256811237064993E-4</v>
      </c>
      <c r="AI1916">
        <f t="shared" si="627"/>
        <v>1.2726506571333673</v>
      </c>
      <c r="AJ1916">
        <f t="shared" si="628"/>
        <v>-1.9192477769216735E-2</v>
      </c>
      <c r="AK1916">
        <f t="shared" si="629"/>
        <v>2.0177893546708442E-3</v>
      </c>
      <c r="AL1916">
        <f t="shared" si="630"/>
        <v>7.400504878085557E-3</v>
      </c>
      <c r="AM1916">
        <f t="shared" si="631"/>
        <v>3.7002693269247286E-3</v>
      </c>
      <c r="AN1916" s="80">
        <f t="shared" si="640"/>
        <v>5.5946847242161011E-3</v>
      </c>
      <c r="AO1916" s="80">
        <f t="shared" si="640"/>
        <v>5.5942288779216968E-3</v>
      </c>
      <c r="AP1916" s="80">
        <f t="shared" si="640"/>
        <v>5.5925569914601313E-3</v>
      </c>
      <c r="AQ1916" s="80">
        <f t="shared" si="640"/>
        <v>5.586425090611761E-3</v>
      </c>
      <c r="AR1916" s="80">
        <f t="shared" si="640"/>
        <v>5.5639354025405052E-3</v>
      </c>
      <c r="AS1916" s="80">
        <f t="shared" si="640"/>
        <v>5.4814510416755884E-3</v>
      </c>
      <c r="AT1916" s="80">
        <f t="shared" si="640"/>
        <v>5.1789273836108747E-3</v>
      </c>
      <c r="AU1916" s="80">
        <f t="shared" si="633"/>
        <v>4.0693807318081809E-3</v>
      </c>
    </row>
    <row r="1917" spans="26:48" x14ac:dyDescent="0.2">
      <c r="Z1917">
        <f t="shared" si="624"/>
        <v>0</v>
      </c>
      <c r="AA1917" s="80">
        <f t="shared" si="625"/>
        <v>3.4471155238050962E-3</v>
      </c>
      <c r="AB1917" s="80">
        <f t="shared" si="636"/>
        <v>-9999</v>
      </c>
      <c r="AC1917" s="80">
        <f t="shared" si="638"/>
        <v>0</v>
      </c>
      <c r="AD1917" s="80">
        <f t="shared" si="634"/>
        <v>-9999</v>
      </c>
      <c r="AE1917" s="80">
        <f t="shared" si="639"/>
        <v>0</v>
      </c>
      <c r="AF1917">
        <f t="shared" si="635"/>
        <v>-9999</v>
      </c>
      <c r="AG1917" s="106"/>
      <c r="AH1917">
        <f t="shared" si="626"/>
        <v>-4.7256811237064993E-4</v>
      </c>
      <c r="AI1917">
        <f t="shared" si="627"/>
        <v>1.2726506571333673</v>
      </c>
      <c r="AJ1917">
        <f t="shared" si="628"/>
        <v>-1.9192477769216735E-2</v>
      </c>
      <c r="AK1917">
        <f t="shared" si="629"/>
        <v>2.0177893546708442E-3</v>
      </c>
      <c r="AL1917">
        <f t="shared" si="630"/>
        <v>7.400504878085557E-3</v>
      </c>
      <c r="AM1917">
        <f t="shared" si="631"/>
        <v>3.7002693269247286E-3</v>
      </c>
      <c r="AN1917" s="80">
        <f t="shared" si="640"/>
        <v>5.5946847242161011E-3</v>
      </c>
      <c r="AO1917" s="80">
        <f t="shared" si="640"/>
        <v>5.5942288779216968E-3</v>
      </c>
      <c r="AP1917" s="80">
        <f t="shared" si="640"/>
        <v>5.5925569914601313E-3</v>
      </c>
      <c r="AQ1917" s="80">
        <f t="shared" si="640"/>
        <v>5.586425090611761E-3</v>
      </c>
      <c r="AR1917" s="80">
        <f t="shared" si="640"/>
        <v>5.5639354025405052E-3</v>
      </c>
      <c r="AS1917" s="80">
        <f t="shared" si="640"/>
        <v>5.4814510416755884E-3</v>
      </c>
      <c r="AT1917" s="80">
        <f t="shared" si="640"/>
        <v>5.1789273836108747E-3</v>
      </c>
      <c r="AU1917" s="80">
        <f t="shared" si="633"/>
        <v>4.0693807318081809E-3</v>
      </c>
    </row>
    <row r="1918" spans="26:48" x14ac:dyDescent="0.2">
      <c r="Z1918">
        <f t="shared" si="624"/>
        <v>0</v>
      </c>
      <c r="AA1918" s="80">
        <f t="shared" si="625"/>
        <v>3.4471155238050962E-3</v>
      </c>
      <c r="AB1918" s="80">
        <f t="shared" si="636"/>
        <v>-9999</v>
      </c>
      <c r="AC1918" s="80">
        <f t="shared" si="638"/>
        <v>0</v>
      </c>
      <c r="AD1918" s="80">
        <f t="shared" si="634"/>
        <v>-9999</v>
      </c>
      <c r="AE1918" s="80">
        <f t="shared" si="639"/>
        <v>0</v>
      </c>
      <c r="AF1918">
        <f t="shared" si="635"/>
        <v>-9999</v>
      </c>
      <c r="AG1918" s="106"/>
      <c r="AH1918">
        <f t="shared" si="626"/>
        <v>-4.7256811237064993E-4</v>
      </c>
      <c r="AI1918">
        <f t="shared" si="627"/>
        <v>1.2726506571333673</v>
      </c>
      <c r="AJ1918">
        <f t="shared" si="628"/>
        <v>-1.9192477769216735E-2</v>
      </c>
      <c r="AK1918">
        <f t="shared" si="629"/>
        <v>2.0177893546708442E-3</v>
      </c>
      <c r="AL1918">
        <f t="shared" si="630"/>
        <v>7.400504878085557E-3</v>
      </c>
      <c r="AM1918">
        <f t="shared" si="631"/>
        <v>3.7002693269247286E-3</v>
      </c>
      <c r="AN1918" s="80">
        <f t="shared" si="640"/>
        <v>5.5946847242161011E-3</v>
      </c>
      <c r="AO1918" s="80">
        <f t="shared" si="640"/>
        <v>5.5942288779216968E-3</v>
      </c>
      <c r="AP1918" s="80">
        <f t="shared" si="640"/>
        <v>5.5925569914601313E-3</v>
      </c>
      <c r="AQ1918" s="80">
        <f t="shared" si="640"/>
        <v>5.586425090611761E-3</v>
      </c>
      <c r="AR1918" s="80">
        <f t="shared" si="640"/>
        <v>5.5639354025405052E-3</v>
      </c>
      <c r="AS1918" s="80">
        <f t="shared" si="640"/>
        <v>5.4814510416755884E-3</v>
      </c>
      <c r="AT1918" s="80">
        <f t="shared" si="640"/>
        <v>5.1789273836108747E-3</v>
      </c>
      <c r="AU1918" s="80">
        <f t="shared" si="633"/>
        <v>4.0693807318081809E-3</v>
      </c>
      <c r="AV1918" s="80"/>
    </row>
    <row r="1919" spans="26:48" x14ac:dyDescent="0.2">
      <c r="Z1919">
        <f t="shared" si="624"/>
        <v>0</v>
      </c>
      <c r="AA1919" s="80">
        <f t="shared" si="625"/>
        <v>3.4471155238050962E-3</v>
      </c>
      <c r="AB1919" s="80">
        <f t="shared" si="636"/>
        <v>-9999</v>
      </c>
      <c r="AC1919" s="80">
        <f t="shared" si="638"/>
        <v>0</v>
      </c>
      <c r="AD1919" s="80">
        <f t="shared" si="634"/>
        <v>-9999</v>
      </c>
      <c r="AE1919" s="80">
        <f t="shared" si="639"/>
        <v>0</v>
      </c>
      <c r="AF1919">
        <f t="shared" si="635"/>
        <v>-9999</v>
      </c>
      <c r="AG1919" s="106"/>
      <c r="AH1919">
        <f t="shared" si="626"/>
        <v>-4.7256811237064993E-4</v>
      </c>
      <c r="AI1919">
        <f t="shared" si="627"/>
        <v>1.2726506571333673</v>
      </c>
      <c r="AJ1919">
        <f t="shared" si="628"/>
        <v>-1.9192477769216735E-2</v>
      </c>
      <c r="AK1919">
        <f t="shared" si="629"/>
        <v>2.0177893546708442E-3</v>
      </c>
      <c r="AL1919">
        <f t="shared" si="630"/>
        <v>7.400504878085557E-3</v>
      </c>
      <c r="AM1919">
        <f t="shared" si="631"/>
        <v>3.7002693269247286E-3</v>
      </c>
      <c r="AN1919" s="80">
        <f t="shared" si="640"/>
        <v>5.5946847242161011E-3</v>
      </c>
      <c r="AO1919" s="80">
        <f t="shared" si="640"/>
        <v>5.5942288779216968E-3</v>
      </c>
      <c r="AP1919" s="80">
        <f t="shared" si="640"/>
        <v>5.5925569914601313E-3</v>
      </c>
      <c r="AQ1919" s="80">
        <f t="shared" si="640"/>
        <v>5.586425090611761E-3</v>
      </c>
      <c r="AR1919" s="80">
        <f t="shared" si="640"/>
        <v>5.5639354025405052E-3</v>
      </c>
      <c r="AS1919" s="80">
        <f t="shared" si="640"/>
        <v>5.4814510416755884E-3</v>
      </c>
      <c r="AT1919" s="80">
        <f t="shared" si="640"/>
        <v>5.1789273836108747E-3</v>
      </c>
      <c r="AU1919" s="80">
        <f t="shared" si="633"/>
        <v>4.0693807318081809E-3</v>
      </c>
    </row>
    <row r="1920" spans="26:48" x14ac:dyDescent="0.2">
      <c r="Z1920">
        <f t="shared" si="624"/>
        <v>0</v>
      </c>
      <c r="AA1920" s="80">
        <f t="shared" si="625"/>
        <v>3.4471155238050962E-3</v>
      </c>
      <c r="AB1920" s="80">
        <f t="shared" si="636"/>
        <v>-9999</v>
      </c>
      <c r="AC1920" s="80">
        <f t="shared" si="638"/>
        <v>0</v>
      </c>
      <c r="AD1920" s="80">
        <f t="shared" si="634"/>
        <v>-9999</v>
      </c>
      <c r="AE1920" s="80">
        <f t="shared" si="639"/>
        <v>0</v>
      </c>
      <c r="AF1920">
        <f t="shared" si="635"/>
        <v>-9999</v>
      </c>
      <c r="AG1920" s="106"/>
      <c r="AH1920">
        <f t="shared" si="626"/>
        <v>-4.7256811237064993E-4</v>
      </c>
      <c r="AI1920">
        <f t="shared" si="627"/>
        <v>1.2726506571333673</v>
      </c>
      <c r="AJ1920">
        <f t="shared" si="628"/>
        <v>-1.9192477769216735E-2</v>
      </c>
      <c r="AK1920">
        <f t="shared" si="629"/>
        <v>2.0177893546708442E-3</v>
      </c>
      <c r="AL1920">
        <f t="shared" si="630"/>
        <v>7.400504878085557E-3</v>
      </c>
      <c r="AM1920">
        <f t="shared" si="631"/>
        <v>3.7002693269247286E-3</v>
      </c>
      <c r="AN1920" s="80">
        <f t="shared" si="640"/>
        <v>5.5946847242161011E-3</v>
      </c>
      <c r="AO1920" s="80">
        <f t="shared" si="640"/>
        <v>5.5942288779216968E-3</v>
      </c>
      <c r="AP1920" s="80">
        <f t="shared" si="640"/>
        <v>5.5925569914601313E-3</v>
      </c>
      <c r="AQ1920" s="80">
        <f t="shared" si="640"/>
        <v>5.586425090611761E-3</v>
      </c>
      <c r="AR1920" s="80">
        <f t="shared" si="640"/>
        <v>5.5639354025405052E-3</v>
      </c>
      <c r="AS1920" s="80">
        <f t="shared" si="640"/>
        <v>5.4814510416755884E-3</v>
      </c>
      <c r="AT1920" s="80">
        <f t="shared" si="640"/>
        <v>5.1789273836108747E-3</v>
      </c>
      <c r="AU1920" s="80">
        <f t="shared" si="633"/>
        <v>4.0693807318081809E-3</v>
      </c>
    </row>
    <row r="1921" spans="26:47" x14ac:dyDescent="0.2">
      <c r="Z1921">
        <f t="shared" si="624"/>
        <v>0</v>
      </c>
      <c r="AA1921" s="80">
        <f t="shared" si="625"/>
        <v>3.4471155238050962E-3</v>
      </c>
      <c r="AB1921" s="80">
        <f t="shared" si="636"/>
        <v>-9999</v>
      </c>
      <c r="AC1921" s="80">
        <f t="shared" si="638"/>
        <v>0</v>
      </c>
      <c r="AD1921" s="80">
        <f t="shared" si="634"/>
        <v>-9999</v>
      </c>
      <c r="AE1921" s="80">
        <f t="shared" si="639"/>
        <v>0</v>
      </c>
      <c r="AF1921">
        <f t="shared" si="635"/>
        <v>-9999</v>
      </c>
      <c r="AG1921" s="106"/>
      <c r="AH1921">
        <f t="shared" si="626"/>
        <v>-4.7256811237064993E-4</v>
      </c>
      <c r="AI1921">
        <f t="shared" si="627"/>
        <v>1.2726506571333673</v>
      </c>
      <c r="AJ1921">
        <f t="shared" si="628"/>
        <v>-1.9192477769216735E-2</v>
      </c>
      <c r="AK1921">
        <f t="shared" si="629"/>
        <v>2.0177893546708442E-3</v>
      </c>
      <c r="AL1921">
        <f t="shared" si="630"/>
        <v>7.400504878085557E-3</v>
      </c>
      <c r="AM1921">
        <f t="shared" si="631"/>
        <v>3.7002693269247286E-3</v>
      </c>
      <c r="AN1921" s="80">
        <f t="shared" ref="AN1921:AT1936" si="641">$AU1921+$AB$7*SIN(AO1921)</f>
        <v>5.5946847242161011E-3</v>
      </c>
      <c r="AO1921" s="80">
        <f t="shared" si="641"/>
        <v>5.5942288779216968E-3</v>
      </c>
      <c r="AP1921" s="80">
        <f t="shared" si="641"/>
        <v>5.5925569914601313E-3</v>
      </c>
      <c r="AQ1921" s="80">
        <f t="shared" si="641"/>
        <v>5.586425090611761E-3</v>
      </c>
      <c r="AR1921" s="80">
        <f t="shared" si="641"/>
        <v>5.5639354025405052E-3</v>
      </c>
      <c r="AS1921" s="80">
        <f t="shared" si="641"/>
        <v>5.4814510416755884E-3</v>
      </c>
      <c r="AT1921" s="80">
        <f t="shared" si="641"/>
        <v>5.1789273836108747E-3</v>
      </c>
      <c r="AU1921" s="80">
        <f t="shared" si="633"/>
        <v>4.0693807318081809E-3</v>
      </c>
    </row>
    <row r="1922" spans="26:47" x14ac:dyDescent="0.2">
      <c r="Z1922">
        <f t="shared" si="624"/>
        <v>0</v>
      </c>
      <c r="AA1922" s="80">
        <f t="shared" si="625"/>
        <v>3.4471155238050962E-3</v>
      </c>
      <c r="AB1922" s="80">
        <f t="shared" si="636"/>
        <v>-9999</v>
      </c>
      <c r="AC1922" s="80">
        <f t="shared" si="638"/>
        <v>0</v>
      </c>
      <c r="AD1922" s="80">
        <f t="shared" si="634"/>
        <v>-9999</v>
      </c>
      <c r="AE1922" s="80">
        <f t="shared" si="639"/>
        <v>0</v>
      </c>
      <c r="AF1922">
        <f t="shared" si="635"/>
        <v>-9999</v>
      </c>
      <c r="AG1922" s="106"/>
      <c r="AH1922">
        <f t="shared" si="626"/>
        <v>-4.7256811237064993E-4</v>
      </c>
      <c r="AI1922">
        <f t="shared" si="627"/>
        <v>1.2726506571333673</v>
      </c>
      <c r="AJ1922">
        <f t="shared" si="628"/>
        <v>-1.9192477769216735E-2</v>
      </c>
      <c r="AK1922">
        <f t="shared" si="629"/>
        <v>2.0177893546708442E-3</v>
      </c>
      <c r="AL1922">
        <f t="shared" si="630"/>
        <v>7.400504878085557E-3</v>
      </c>
      <c r="AM1922">
        <f t="shared" si="631"/>
        <v>3.7002693269247286E-3</v>
      </c>
      <c r="AN1922" s="80">
        <f t="shared" si="641"/>
        <v>5.5946847242161011E-3</v>
      </c>
      <c r="AO1922" s="80">
        <f t="shared" si="641"/>
        <v>5.5942288779216968E-3</v>
      </c>
      <c r="AP1922" s="80">
        <f t="shared" si="641"/>
        <v>5.5925569914601313E-3</v>
      </c>
      <c r="AQ1922" s="80">
        <f t="shared" si="641"/>
        <v>5.586425090611761E-3</v>
      </c>
      <c r="AR1922" s="80">
        <f t="shared" si="641"/>
        <v>5.5639354025405052E-3</v>
      </c>
      <c r="AS1922" s="80">
        <f t="shared" si="641"/>
        <v>5.4814510416755884E-3</v>
      </c>
      <c r="AT1922" s="80">
        <f t="shared" si="641"/>
        <v>5.1789273836108747E-3</v>
      </c>
      <c r="AU1922" s="80">
        <f t="shared" si="633"/>
        <v>4.0693807318081809E-3</v>
      </c>
    </row>
    <row r="1923" spans="26:47" x14ac:dyDescent="0.2">
      <c r="Z1923">
        <f t="shared" si="624"/>
        <v>0</v>
      </c>
      <c r="AA1923" s="80">
        <f t="shared" si="625"/>
        <v>3.4471155238050962E-3</v>
      </c>
      <c r="AB1923" s="80">
        <f t="shared" si="636"/>
        <v>-9999</v>
      </c>
      <c r="AC1923" s="80">
        <f t="shared" si="638"/>
        <v>0</v>
      </c>
      <c r="AD1923" s="80">
        <f t="shared" si="634"/>
        <v>-9999</v>
      </c>
      <c r="AE1923" s="80">
        <f t="shared" si="639"/>
        <v>0</v>
      </c>
      <c r="AF1923">
        <f t="shared" si="635"/>
        <v>-9999</v>
      </c>
      <c r="AG1923" s="106"/>
      <c r="AH1923">
        <f t="shared" si="626"/>
        <v>-4.7256811237064993E-4</v>
      </c>
      <c r="AI1923">
        <f t="shared" si="627"/>
        <v>1.2726506571333673</v>
      </c>
      <c r="AJ1923">
        <f t="shared" si="628"/>
        <v>-1.9192477769216735E-2</v>
      </c>
      <c r="AK1923">
        <f t="shared" si="629"/>
        <v>2.0177893546708442E-3</v>
      </c>
      <c r="AL1923">
        <f t="shared" si="630"/>
        <v>7.400504878085557E-3</v>
      </c>
      <c r="AM1923">
        <f t="shared" si="631"/>
        <v>3.7002693269247286E-3</v>
      </c>
      <c r="AN1923" s="80">
        <f t="shared" si="641"/>
        <v>5.5946847242161011E-3</v>
      </c>
      <c r="AO1923" s="80">
        <f t="shared" si="641"/>
        <v>5.5942288779216968E-3</v>
      </c>
      <c r="AP1923" s="80">
        <f t="shared" si="641"/>
        <v>5.5925569914601313E-3</v>
      </c>
      <c r="AQ1923" s="80">
        <f t="shared" si="641"/>
        <v>5.586425090611761E-3</v>
      </c>
      <c r="AR1923" s="80">
        <f t="shared" si="641"/>
        <v>5.5639354025405052E-3</v>
      </c>
      <c r="AS1923" s="80">
        <f t="shared" si="641"/>
        <v>5.4814510416755884E-3</v>
      </c>
      <c r="AT1923" s="80">
        <f t="shared" si="641"/>
        <v>5.1789273836108747E-3</v>
      </c>
      <c r="AU1923" s="80">
        <f t="shared" si="633"/>
        <v>4.0693807318081809E-3</v>
      </c>
    </row>
    <row r="1924" spans="26:47" x14ac:dyDescent="0.2">
      <c r="Z1924">
        <f t="shared" si="624"/>
        <v>0</v>
      </c>
      <c r="AA1924" s="80">
        <f t="shared" si="625"/>
        <v>3.4471155238050962E-3</v>
      </c>
      <c r="AB1924" s="80">
        <f t="shared" si="636"/>
        <v>-9999</v>
      </c>
      <c r="AC1924" s="80">
        <f t="shared" si="638"/>
        <v>0</v>
      </c>
      <c r="AD1924" s="80">
        <f t="shared" si="634"/>
        <v>-9999</v>
      </c>
      <c r="AE1924" s="80">
        <f t="shared" si="639"/>
        <v>0</v>
      </c>
      <c r="AF1924">
        <f t="shared" si="635"/>
        <v>-9999</v>
      </c>
      <c r="AG1924" s="106"/>
      <c r="AH1924">
        <f t="shared" si="626"/>
        <v>-4.7256811237064993E-4</v>
      </c>
      <c r="AI1924">
        <f t="shared" si="627"/>
        <v>1.2726506571333673</v>
      </c>
      <c r="AJ1924">
        <f t="shared" si="628"/>
        <v>-1.9192477769216735E-2</v>
      </c>
      <c r="AK1924">
        <f t="shared" si="629"/>
        <v>2.0177893546708442E-3</v>
      </c>
      <c r="AL1924">
        <f t="shared" si="630"/>
        <v>7.400504878085557E-3</v>
      </c>
      <c r="AM1924">
        <f t="shared" si="631"/>
        <v>3.7002693269247286E-3</v>
      </c>
      <c r="AN1924" s="80">
        <f t="shared" si="641"/>
        <v>5.5946847242161011E-3</v>
      </c>
      <c r="AO1924" s="80">
        <f t="shared" si="641"/>
        <v>5.5942288779216968E-3</v>
      </c>
      <c r="AP1924" s="80">
        <f t="shared" si="641"/>
        <v>5.5925569914601313E-3</v>
      </c>
      <c r="AQ1924" s="80">
        <f t="shared" si="641"/>
        <v>5.586425090611761E-3</v>
      </c>
      <c r="AR1924" s="80">
        <f t="shared" si="641"/>
        <v>5.5639354025405052E-3</v>
      </c>
      <c r="AS1924" s="80">
        <f t="shared" si="641"/>
        <v>5.4814510416755884E-3</v>
      </c>
      <c r="AT1924" s="80">
        <f t="shared" si="641"/>
        <v>5.1789273836108747E-3</v>
      </c>
      <c r="AU1924" s="80">
        <f t="shared" si="633"/>
        <v>4.0693807318081809E-3</v>
      </c>
    </row>
    <row r="1925" spans="26:47" x14ac:dyDescent="0.2">
      <c r="Z1925">
        <f t="shared" si="624"/>
        <v>0</v>
      </c>
      <c r="AA1925" s="80">
        <f t="shared" si="625"/>
        <v>3.4471155238050962E-3</v>
      </c>
      <c r="AB1925" s="80">
        <f t="shared" si="636"/>
        <v>-9999</v>
      </c>
      <c r="AC1925" s="80">
        <f t="shared" si="638"/>
        <v>0</v>
      </c>
      <c r="AD1925" s="80">
        <f t="shared" si="634"/>
        <v>-9999</v>
      </c>
      <c r="AE1925" s="80">
        <f t="shared" si="639"/>
        <v>0</v>
      </c>
      <c r="AF1925">
        <f t="shared" si="635"/>
        <v>-9999</v>
      </c>
      <c r="AG1925" s="106"/>
      <c r="AH1925">
        <f t="shared" si="626"/>
        <v>-4.7256811237064993E-4</v>
      </c>
      <c r="AI1925">
        <f t="shared" si="627"/>
        <v>1.2726506571333673</v>
      </c>
      <c r="AJ1925">
        <f t="shared" si="628"/>
        <v>-1.9192477769216735E-2</v>
      </c>
      <c r="AK1925">
        <f t="shared" si="629"/>
        <v>2.0177893546708442E-3</v>
      </c>
      <c r="AL1925">
        <f t="shared" si="630"/>
        <v>7.400504878085557E-3</v>
      </c>
      <c r="AM1925">
        <f t="shared" si="631"/>
        <v>3.7002693269247286E-3</v>
      </c>
      <c r="AN1925" s="80">
        <f t="shared" si="641"/>
        <v>5.5946847242161011E-3</v>
      </c>
      <c r="AO1925" s="80">
        <f t="shared" si="641"/>
        <v>5.5942288779216968E-3</v>
      </c>
      <c r="AP1925" s="80">
        <f t="shared" si="641"/>
        <v>5.5925569914601313E-3</v>
      </c>
      <c r="AQ1925" s="80">
        <f t="shared" si="641"/>
        <v>5.586425090611761E-3</v>
      </c>
      <c r="AR1925" s="80">
        <f t="shared" si="641"/>
        <v>5.5639354025405052E-3</v>
      </c>
      <c r="AS1925" s="80">
        <f t="shared" si="641"/>
        <v>5.4814510416755884E-3</v>
      </c>
      <c r="AT1925" s="80">
        <f t="shared" si="641"/>
        <v>5.1789273836108747E-3</v>
      </c>
      <c r="AU1925" s="80">
        <f t="shared" si="633"/>
        <v>4.0693807318081809E-3</v>
      </c>
    </row>
    <row r="1926" spans="26:47" x14ac:dyDescent="0.2">
      <c r="Z1926">
        <f t="shared" si="624"/>
        <v>0</v>
      </c>
      <c r="AA1926" s="80">
        <f t="shared" si="625"/>
        <v>3.4471155238050962E-3</v>
      </c>
      <c r="AB1926" s="80">
        <f t="shared" si="636"/>
        <v>-9999</v>
      </c>
      <c r="AC1926" s="80">
        <f t="shared" si="638"/>
        <v>0</v>
      </c>
      <c r="AD1926" s="80">
        <f t="shared" si="634"/>
        <v>-9999</v>
      </c>
      <c r="AE1926" s="80">
        <f t="shared" si="639"/>
        <v>0</v>
      </c>
      <c r="AF1926">
        <f t="shared" si="635"/>
        <v>-9999</v>
      </c>
      <c r="AG1926" s="106"/>
      <c r="AH1926">
        <f t="shared" si="626"/>
        <v>-4.7256811237064993E-4</v>
      </c>
      <c r="AI1926">
        <f t="shared" si="627"/>
        <v>1.2726506571333673</v>
      </c>
      <c r="AJ1926">
        <f t="shared" si="628"/>
        <v>-1.9192477769216735E-2</v>
      </c>
      <c r="AK1926">
        <f t="shared" si="629"/>
        <v>2.0177893546708442E-3</v>
      </c>
      <c r="AL1926">
        <f t="shared" si="630"/>
        <v>7.400504878085557E-3</v>
      </c>
      <c r="AM1926">
        <f t="shared" si="631"/>
        <v>3.7002693269247286E-3</v>
      </c>
      <c r="AN1926" s="80">
        <f t="shared" si="641"/>
        <v>5.5946847242161011E-3</v>
      </c>
      <c r="AO1926" s="80">
        <f t="shared" si="641"/>
        <v>5.5942288779216968E-3</v>
      </c>
      <c r="AP1926" s="80">
        <f t="shared" si="641"/>
        <v>5.5925569914601313E-3</v>
      </c>
      <c r="AQ1926" s="80">
        <f t="shared" si="641"/>
        <v>5.586425090611761E-3</v>
      </c>
      <c r="AR1926" s="80">
        <f t="shared" si="641"/>
        <v>5.5639354025405052E-3</v>
      </c>
      <c r="AS1926" s="80">
        <f t="shared" si="641"/>
        <v>5.4814510416755884E-3</v>
      </c>
      <c r="AT1926" s="80">
        <f t="shared" si="641"/>
        <v>5.1789273836108747E-3</v>
      </c>
      <c r="AU1926" s="80">
        <f t="shared" si="633"/>
        <v>4.0693807318081809E-3</v>
      </c>
    </row>
    <row r="1927" spans="26:47" x14ac:dyDescent="0.2">
      <c r="Z1927">
        <f t="shared" si="624"/>
        <v>0</v>
      </c>
      <c r="AA1927" s="80">
        <f t="shared" si="625"/>
        <v>3.4471155238050962E-3</v>
      </c>
      <c r="AB1927" s="80">
        <f t="shared" si="636"/>
        <v>-9999</v>
      </c>
      <c r="AC1927" s="80">
        <f t="shared" si="638"/>
        <v>0</v>
      </c>
      <c r="AD1927" s="80">
        <f t="shared" si="634"/>
        <v>-9999</v>
      </c>
      <c r="AE1927" s="80">
        <f t="shared" si="639"/>
        <v>0</v>
      </c>
      <c r="AF1927">
        <f t="shared" si="635"/>
        <v>-9999</v>
      </c>
      <c r="AG1927" s="106"/>
      <c r="AH1927">
        <f t="shared" si="626"/>
        <v>-4.7256811237064993E-4</v>
      </c>
      <c r="AI1927">
        <f t="shared" si="627"/>
        <v>1.2726506571333673</v>
      </c>
      <c r="AJ1927">
        <f t="shared" si="628"/>
        <v>-1.9192477769216735E-2</v>
      </c>
      <c r="AK1927">
        <f t="shared" si="629"/>
        <v>2.0177893546708442E-3</v>
      </c>
      <c r="AL1927">
        <f t="shared" si="630"/>
        <v>7.400504878085557E-3</v>
      </c>
      <c r="AM1927">
        <f t="shared" si="631"/>
        <v>3.7002693269247286E-3</v>
      </c>
      <c r="AN1927" s="80">
        <f t="shared" si="641"/>
        <v>5.5946847242161011E-3</v>
      </c>
      <c r="AO1927" s="80">
        <f t="shared" si="641"/>
        <v>5.5942288779216968E-3</v>
      </c>
      <c r="AP1927" s="80">
        <f t="shared" si="641"/>
        <v>5.5925569914601313E-3</v>
      </c>
      <c r="AQ1927" s="80">
        <f t="shared" si="641"/>
        <v>5.586425090611761E-3</v>
      </c>
      <c r="AR1927" s="80">
        <f t="shared" si="641"/>
        <v>5.5639354025405052E-3</v>
      </c>
      <c r="AS1927" s="80">
        <f t="shared" si="641"/>
        <v>5.4814510416755884E-3</v>
      </c>
      <c r="AT1927" s="80">
        <f t="shared" si="641"/>
        <v>5.1789273836108747E-3</v>
      </c>
      <c r="AU1927" s="80">
        <f t="shared" si="633"/>
        <v>4.0693807318081809E-3</v>
      </c>
    </row>
    <row r="1928" spans="26:47" x14ac:dyDescent="0.2">
      <c r="Z1928">
        <f t="shared" si="624"/>
        <v>0</v>
      </c>
      <c r="AA1928" s="80">
        <f t="shared" si="625"/>
        <v>3.4471155238050962E-3</v>
      </c>
      <c r="AB1928" s="80">
        <f t="shared" si="636"/>
        <v>-9999</v>
      </c>
      <c r="AC1928" s="80">
        <f t="shared" si="638"/>
        <v>0</v>
      </c>
      <c r="AD1928" s="80">
        <f t="shared" si="634"/>
        <v>-9999</v>
      </c>
      <c r="AE1928" s="80">
        <f t="shared" si="639"/>
        <v>0</v>
      </c>
      <c r="AF1928">
        <f t="shared" si="635"/>
        <v>-9999</v>
      </c>
      <c r="AG1928" s="106"/>
      <c r="AH1928">
        <f t="shared" si="626"/>
        <v>-4.7256811237064993E-4</v>
      </c>
      <c r="AI1928">
        <f t="shared" si="627"/>
        <v>1.2726506571333673</v>
      </c>
      <c r="AJ1928">
        <f t="shared" si="628"/>
        <v>-1.9192477769216735E-2</v>
      </c>
      <c r="AK1928">
        <f t="shared" si="629"/>
        <v>2.0177893546708442E-3</v>
      </c>
      <c r="AL1928">
        <f t="shared" si="630"/>
        <v>7.400504878085557E-3</v>
      </c>
      <c r="AM1928">
        <f t="shared" si="631"/>
        <v>3.7002693269247286E-3</v>
      </c>
      <c r="AN1928" s="80">
        <f t="shared" si="641"/>
        <v>5.5946847242161011E-3</v>
      </c>
      <c r="AO1928" s="80">
        <f t="shared" si="641"/>
        <v>5.5942288779216968E-3</v>
      </c>
      <c r="AP1928" s="80">
        <f t="shared" si="641"/>
        <v>5.5925569914601313E-3</v>
      </c>
      <c r="AQ1928" s="80">
        <f t="shared" si="641"/>
        <v>5.586425090611761E-3</v>
      </c>
      <c r="AR1928" s="80">
        <f t="shared" si="641"/>
        <v>5.5639354025405052E-3</v>
      </c>
      <c r="AS1928" s="80">
        <f t="shared" si="641"/>
        <v>5.4814510416755884E-3</v>
      </c>
      <c r="AT1928" s="80">
        <f t="shared" si="641"/>
        <v>5.1789273836108747E-3</v>
      </c>
      <c r="AU1928" s="80">
        <f t="shared" si="633"/>
        <v>4.0693807318081809E-3</v>
      </c>
    </row>
    <row r="1929" spans="26:47" x14ac:dyDescent="0.2">
      <c r="Z1929">
        <f t="shared" si="624"/>
        <v>0</v>
      </c>
      <c r="AA1929" s="80">
        <f t="shared" si="625"/>
        <v>3.4471155238050962E-3</v>
      </c>
      <c r="AB1929" s="80">
        <f t="shared" si="636"/>
        <v>-9999</v>
      </c>
      <c r="AC1929" s="80">
        <f t="shared" si="638"/>
        <v>0</v>
      </c>
      <c r="AD1929" s="80">
        <f t="shared" si="634"/>
        <v>-9999</v>
      </c>
      <c r="AE1929" s="80">
        <f t="shared" si="639"/>
        <v>0</v>
      </c>
      <c r="AF1929">
        <f t="shared" si="635"/>
        <v>-9999</v>
      </c>
      <c r="AG1929" s="106"/>
      <c r="AH1929">
        <f t="shared" si="626"/>
        <v>-4.7256811237064993E-4</v>
      </c>
      <c r="AI1929">
        <f t="shared" si="627"/>
        <v>1.2726506571333673</v>
      </c>
      <c r="AJ1929">
        <f t="shared" si="628"/>
        <v>-1.9192477769216735E-2</v>
      </c>
      <c r="AK1929">
        <f t="shared" si="629"/>
        <v>2.0177893546708442E-3</v>
      </c>
      <c r="AL1929">
        <f t="shared" si="630"/>
        <v>7.400504878085557E-3</v>
      </c>
      <c r="AM1929">
        <f t="shared" si="631"/>
        <v>3.7002693269247286E-3</v>
      </c>
      <c r="AN1929" s="80">
        <f t="shared" si="641"/>
        <v>5.5946847242161011E-3</v>
      </c>
      <c r="AO1929" s="80">
        <f t="shared" si="641"/>
        <v>5.5942288779216968E-3</v>
      </c>
      <c r="AP1929" s="80">
        <f t="shared" si="641"/>
        <v>5.5925569914601313E-3</v>
      </c>
      <c r="AQ1929" s="80">
        <f t="shared" si="641"/>
        <v>5.586425090611761E-3</v>
      </c>
      <c r="AR1929" s="80">
        <f t="shared" si="641"/>
        <v>5.5639354025405052E-3</v>
      </c>
      <c r="AS1929" s="80">
        <f t="shared" si="641"/>
        <v>5.4814510416755884E-3</v>
      </c>
      <c r="AT1929" s="80">
        <f t="shared" si="641"/>
        <v>5.1789273836108747E-3</v>
      </c>
      <c r="AU1929" s="80">
        <f t="shared" si="633"/>
        <v>4.0693807318081809E-3</v>
      </c>
    </row>
    <row r="1930" spans="26:47" x14ac:dyDescent="0.2">
      <c r="Z1930">
        <f t="shared" si="624"/>
        <v>0</v>
      </c>
      <c r="AA1930" s="80">
        <f t="shared" si="625"/>
        <v>3.4471155238050962E-3</v>
      </c>
      <c r="AB1930" s="80">
        <f t="shared" si="636"/>
        <v>-9999</v>
      </c>
      <c r="AC1930" s="80">
        <f t="shared" si="638"/>
        <v>0</v>
      </c>
      <c r="AD1930" s="80">
        <f t="shared" si="634"/>
        <v>-9999</v>
      </c>
      <c r="AE1930" s="80">
        <f t="shared" si="639"/>
        <v>0</v>
      </c>
      <c r="AF1930">
        <f t="shared" si="635"/>
        <v>-9999</v>
      </c>
      <c r="AG1930" s="106"/>
      <c r="AH1930">
        <f t="shared" si="626"/>
        <v>-4.7256811237064993E-4</v>
      </c>
      <c r="AI1930">
        <f t="shared" si="627"/>
        <v>1.2726506571333673</v>
      </c>
      <c r="AJ1930">
        <f t="shared" si="628"/>
        <v>-1.9192477769216735E-2</v>
      </c>
      <c r="AK1930">
        <f t="shared" si="629"/>
        <v>2.0177893546708442E-3</v>
      </c>
      <c r="AL1930">
        <f t="shared" si="630"/>
        <v>7.400504878085557E-3</v>
      </c>
      <c r="AM1930">
        <f t="shared" si="631"/>
        <v>3.7002693269247286E-3</v>
      </c>
      <c r="AN1930" s="80">
        <f t="shared" si="641"/>
        <v>5.5946847242161011E-3</v>
      </c>
      <c r="AO1930" s="80">
        <f t="shared" si="641"/>
        <v>5.5942288779216968E-3</v>
      </c>
      <c r="AP1930" s="80">
        <f t="shared" si="641"/>
        <v>5.5925569914601313E-3</v>
      </c>
      <c r="AQ1930" s="80">
        <f t="shared" si="641"/>
        <v>5.586425090611761E-3</v>
      </c>
      <c r="AR1930" s="80">
        <f t="shared" si="641"/>
        <v>5.5639354025405052E-3</v>
      </c>
      <c r="AS1930" s="80">
        <f t="shared" si="641"/>
        <v>5.4814510416755884E-3</v>
      </c>
      <c r="AT1930" s="80">
        <f t="shared" si="641"/>
        <v>5.1789273836108747E-3</v>
      </c>
      <c r="AU1930" s="80">
        <f t="shared" si="633"/>
        <v>4.0693807318081809E-3</v>
      </c>
    </row>
    <row r="1931" spans="26:47" x14ac:dyDescent="0.2">
      <c r="Z1931">
        <f t="shared" si="624"/>
        <v>0</v>
      </c>
      <c r="AA1931" s="80">
        <f t="shared" si="625"/>
        <v>3.4471155238050962E-3</v>
      </c>
      <c r="AB1931" s="80">
        <f t="shared" si="636"/>
        <v>-9999</v>
      </c>
      <c r="AC1931" s="80">
        <f t="shared" si="638"/>
        <v>0</v>
      </c>
      <c r="AD1931" s="80">
        <f t="shared" si="634"/>
        <v>-9999</v>
      </c>
      <c r="AE1931" s="80">
        <f t="shared" si="639"/>
        <v>0</v>
      </c>
      <c r="AF1931">
        <f t="shared" si="635"/>
        <v>-9999</v>
      </c>
      <c r="AG1931" s="106"/>
      <c r="AH1931">
        <f t="shared" si="626"/>
        <v>-4.7256811237064993E-4</v>
      </c>
      <c r="AI1931">
        <f t="shared" si="627"/>
        <v>1.2726506571333673</v>
      </c>
      <c r="AJ1931">
        <f t="shared" si="628"/>
        <v>-1.9192477769216735E-2</v>
      </c>
      <c r="AK1931">
        <f t="shared" si="629"/>
        <v>2.0177893546708442E-3</v>
      </c>
      <c r="AL1931">
        <f t="shared" si="630"/>
        <v>7.400504878085557E-3</v>
      </c>
      <c r="AM1931">
        <f t="shared" si="631"/>
        <v>3.7002693269247286E-3</v>
      </c>
      <c r="AN1931" s="80">
        <f t="shared" si="641"/>
        <v>5.5946847242161011E-3</v>
      </c>
      <c r="AO1931" s="80">
        <f t="shared" si="641"/>
        <v>5.5942288779216968E-3</v>
      </c>
      <c r="AP1931" s="80">
        <f t="shared" si="641"/>
        <v>5.5925569914601313E-3</v>
      </c>
      <c r="AQ1931" s="80">
        <f t="shared" si="641"/>
        <v>5.586425090611761E-3</v>
      </c>
      <c r="AR1931" s="80">
        <f t="shared" si="641"/>
        <v>5.5639354025405052E-3</v>
      </c>
      <c r="AS1931" s="80">
        <f t="shared" si="641"/>
        <v>5.4814510416755884E-3</v>
      </c>
      <c r="AT1931" s="80">
        <f t="shared" si="641"/>
        <v>5.1789273836108747E-3</v>
      </c>
      <c r="AU1931" s="80">
        <f t="shared" si="633"/>
        <v>4.0693807318081809E-3</v>
      </c>
    </row>
    <row r="1932" spans="26:47" x14ac:dyDescent="0.2">
      <c r="Z1932">
        <f t="shared" si="624"/>
        <v>0</v>
      </c>
      <c r="AA1932" s="80">
        <f t="shared" si="625"/>
        <v>3.4471155238050962E-3</v>
      </c>
      <c r="AB1932" s="80">
        <f t="shared" si="636"/>
        <v>-9999</v>
      </c>
      <c r="AC1932" s="80">
        <f t="shared" si="638"/>
        <v>0</v>
      </c>
      <c r="AD1932" s="80">
        <f t="shared" si="634"/>
        <v>-9999</v>
      </c>
      <c r="AE1932" s="80">
        <f t="shared" si="639"/>
        <v>0</v>
      </c>
      <c r="AF1932">
        <f t="shared" si="635"/>
        <v>-9999</v>
      </c>
      <c r="AG1932" s="106"/>
      <c r="AH1932">
        <f t="shared" si="626"/>
        <v>-4.7256811237064993E-4</v>
      </c>
      <c r="AI1932">
        <f t="shared" si="627"/>
        <v>1.2726506571333673</v>
      </c>
      <c r="AJ1932">
        <f t="shared" si="628"/>
        <v>-1.9192477769216735E-2</v>
      </c>
      <c r="AK1932">
        <f t="shared" si="629"/>
        <v>2.0177893546708442E-3</v>
      </c>
      <c r="AL1932">
        <f t="shared" si="630"/>
        <v>7.400504878085557E-3</v>
      </c>
      <c r="AM1932">
        <f t="shared" si="631"/>
        <v>3.7002693269247286E-3</v>
      </c>
      <c r="AN1932" s="80">
        <f t="shared" si="641"/>
        <v>5.5946847242161011E-3</v>
      </c>
      <c r="AO1932" s="80">
        <f t="shared" si="641"/>
        <v>5.5942288779216968E-3</v>
      </c>
      <c r="AP1932" s="80">
        <f t="shared" si="641"/>
        <v>5.5925569914601313E-3</v>
      </c>
      <c r="AQ1932" s="80">
        <f t="shared" si="641"/>
        <v>5.586425090611761E-3</v>
      </c>
      <c r="AR1932" s="80">
        <f t="shared" si="641"/>
        <v>5.5639354025405052E-3</v>
      </c>
      <c r="AS1932" s="80">
        <f t="shared" si="641"/>
        <v>5.4814510416755884E-3</v>
      </c>
      <c r="AT1932" s="80">
        <f t="shared" si="641"/>
        <v>5.1789273836108747E-3</v>
      </c>
      <c r="AU1932" s="80">
        <f t="shared" si="633"/>
        <v>4.0693807318081809E-3</v>
      </c>
    </row>
    <row r="1933" spans="26:47" x14ac:dyDescent="0.2">
      <c r="Z1933">
        <f t="shared" si="624"/>
        <v>0</v>
      </c>
      <c r="AA1933" s="80">
        <f t="shared" si="625"/>
        <v>3.4471155238050962E-3</v>
      </c>
      <c r="AB1933" s="80">
        <f t="shared" si="636"/>
        <v>-9999</v>
      </c>
      <c r="AC1933" s="80">
        <f t="shared" si="638"/>
        <v>0</v>
      </c>
      <c r="AD1933" s="80">
        <f t="shared" si="634"/>
        <v>-9999</v>
      </c>
      <c r="AE1933" s="80">
        <f t="shared" si="639"/>
        <v>0</v>
      </c>
      <c r="AF1933">
        <f t="shared" si="635"/>
        <v>-9999</v>
      </c>
      <c r="AG1933" s="106"/>
      <c r="AH1933">
        <f t="shared" si="626"/>
        <v>-4.7256811237064993E-4</v>
      </c>
      <c r="AI1933">
        <f t="shared" si="627"/>
        <v>1.2726506571333673</v>
      </c>
      <c r="AJ1933">
        <f t="shared" si="628"/>
        <v>-1.9192477769216735E-2</v>
      </c>
      <c r="AK1933">
        <f t="shared" si="629"/>
        <v>2.0177893546708442E-3</v>
      </c>
      <c r="AL1933">
        <f t="shared" si="630"/>
        <v>7.400504878085557E-3</v>
      </c>
      <c r="AM1933">
        <f t="shared" si="631"/>
        <v>3.7002693269247286E-3</v>
      </c>
      <c r="AN1933" s="80">
        <f t="shared" si="641"/>
        <v>5.5946847242161011E-3</v>
      </c>
      <c r="AO1933" s="80">
        <f t="shared" si="641"/>
        <v>5.5942288779216968E-3</v>
      </c>
      <c r="AP1933" s="80">
        <f t="shared" si="641"/>
        <v>5.5925569914601313E-3</v>
      </c>
      <c r="AQ1933" s="80">
        <f t="shared" si="641"/>
        <v>5.586425090611761E-3</v>
      </c>
      <c r="AR1933" s="80">
        <f t="shared" si="641"/>
        <v>5.5639354025405052E-3</v>
      </c>
      <c r="AS1933" s="80">
        <f t="shared" si="641"/>
        <v>5.4814510416755884E-3</v>
      </c>
      <c r="AT1933" s="80">
        <f t="shared" si="641"/>
        <v>5.1789273836108747E-3</v>
      </c>
      <c r="AU1933" s="80">
        <f t="shared" si="633"/>
        <v>4.0693807318081809E-3</v>
      </c>
    </row>
    <row r="1934" spans="26:47" x14ac:dyDescent="0.2">
      <c r="Z1934">
        <f t="shared" si="624"/>
        <v>0</v>
      </c>
      <c r="AA1934" s="80">
        <f t="shared" si="625"/>
        <v>3.4471155238050962E-3</v>
      </c>
      <c r="AB1934" s="80">
        <f t="shared" si="636"/>
        <v>-9999</v>
      </c>
      <c r="AC1934" s="80">
        <f t="shared" si="638"/>
        <v>0</v>
      </c>
      <c r="AD1934" s="80">
        <f t="shared" si="634"/>
        <v>-9999</v>
      </c>
      <c r="AE1934" s="80">
        <f t="shared" si="639"/>
        <v>0</v>
      </c>
      <c r="AF1934">
        <f t="shared" si="635"/>
        <v>-9999</v>
      </c>
      <c r="AG1934" s="106"/>
      <c r="AH1934">
        <f t="shared" si="626"/>
        <v>-4.7256811237064993E-4</v>
      </c>
      <c r="AI1934">
        <f t="shared" si="627"/>
        <v>1.2726506571333673</v>
      </c>
      <c r="AJ1934">
        <f t="shared" si="628"/>
        <v>-1.9192477769216735E-2</v>
      </c>
      <c r="AK1934">
        <f t="shared" si="629"/>
        <v>2.0177893546708442E-3</v>
      </c>
      <c r="AL1934">
        <f t="shared" si="630"/>
        <v>7.400504878085557E-3</v>
      </c>
      <c r="AM1934">
        <f t="shared" si="631"/>
        <v>3.7002693269247286E-3</v>
      </c>
      <c r="AN1934" s="80">
        <f t="shared" si="641"/>
        <v>5.5946847242161011E-3</v>
      </c>
      <c r="AO1934" s="80">
        <f t="shared" si="641"/>
        <v>5.5942288779216968E-3</v>
      </c>
      <c r="AP1934" s="80">
        <f t="shared" si="641"/>
        <v>5.5925569914601313E-3</v>
      </c>
      <c r="AQ1934" s="80">
        <f t="shared" si="641"/>
        <v>5.586425090611761E-3</v>
      </c>
      <c r="AR1934" s="80">
        <f t="shared" si="641"/>
        <v>5.5639354025405052E-3</v>
      </c>
      <c r="AS1934" s="80">
        <f t="shared" si="641"/>
        <v>5.4814510416755884E-3</v>
      </c>
      <c r="AT1934" s="80">
        <f t="shared" si="641"/>
        <v>5.1789273836108747E-3</v>
      </c>
      <c r="AU1934" s="80">
        <f t="shared" si="633"/>
        <v>4.0693807318081809E-3</v>
      </c>
    </row>
    <row r="1935" spans="26:47" x14ac:dyDescent="0.2">
      <c r="Z1935">
        <f t="shared" si="624"/>
        <v>0</v>
      </c>
      <c r="AA1935" s="80">
        <f t="shared" si="625"/>
        <v>3.4471155238050962E-3</v>
      </c>
      <c r="AB1935" s="80">
        <f t="shared" si="636"/>
        <v>-9999</v>
      </c>
      <c r="AC1935" s="80">
        <f t="shared" si="638"/>
        <v>0</v>
      </c>
      <c r="AD1935" s="80">
        <f t="shared" si="634"/>
        <v>-9999</v>
      </c>
      <c r="AE1935" s="80">
        <f t="shared" si="639"/>
        <v>0</v>
      </c>
      <c r="AF1935">
        <f t="shared" si="635"/>
        <v>-9999</v>
      </c>
      <c r="AG1935" s="106"/>
      <c r="AH1935">
        <f t="shared" si="626"/>
        <v>-4.7256811237064993E-4</v>
      </c>
      <c r="AI1935">
        <f t="shared" si="627"/>
        <v>1.2726506571333673</v>
      </c>
      <c r="AJ1935">
        <f t="shared" si="628"/>
        <v>-1.9192477769216735E-2</v>
      </c>
      <c r="AK1935">
        <f t="shared" si="629"/>
        <v>2.0177893546708442E-3</v>
      </c>
      <c r="AL1935">
        <f t="shared" si="630"/>
        <v>7.400504878085557E-3</v>
      </c>
      <c r="AM1935">
        <f t="shared" si="631"/>
        <v>3.7002693269247286E-3</v>
      </c>
      <c r="AN1935" s="80">
        <f t="shared" si="641"/>
        <v>5.5946847242161011E-3</v>
      </c>
      <c r="AO1935" s="80">
        <f t="shared" si="641"/>
        <v>5.5942288779216968E-3</v>
      </c>
      <c r="AP1935" s="80">
        <f t="shared" si="641"/>
        <v>5.5925569914601313E-3</v>
      </c>
      <c r="AQ1935" s="80">
        <f t="shared" si="641"/>
        <v>5.586425090611761E-3</v>
      </c>
      <c r="AR1935" s="80">
        <f t="shared" si="641"/>
        <v>5.5639354025405052E-3</v>
      </c>
      <c r="AS1935" s="80">
        <f t="shared" si="641"/>
        <v>5.4814510416755884E-3</v>
      </c>
      <c r="AT1935" s="80">
        <f t="shared" si="641"/>
        <v>5.1789273836108747E-3</v>
      </c>
      <c r="AU1935" s="80">
        <f t="shared" si="633"/>
        <v>4.0693807318081809E-3</v>
      </c>
    </row>
    <row r="1936" spans="26:47" x14ac:dyDescent="0.2">
      <c r="Z1936">
        <f t="shared" si="624"/>
        <v>0</v>
      </c>
      <c r="AA1936" s="80">
        <f t="shared" si="625"/>
        <v>3.4471155238050962E-3</v>
      </c>
      <c r="AB1936" s="80">
        <f t="shared" si="636"/>
        <v>-9999</v>
      </c>
      <c r="AC1936" s="80">
        <f t="shared" si="638"/>
        <v>0</v>
      </c>
      <c r="AD1936" s="80">
        <f t="shared" si="634"/>
        <v>-9999</v>
      </c>
      <c r="AE1936" s="80">
        <f t="shared" si="639"/>
        <v>0</v>
      </c>
      <c r="AF1936">
        <f t="shared" si="635"/>
        <v>-9999</v>
      </c>
      <c r="AG1936" s="106"/>
      <c r="AH1936">
        <f t="shared" si="626"/>
        <v>-4.7256811237064993E-4</v>
      </c>
      <c r="AI1936">
        <f t="shared" si="627"/>
        <v>1.2726506571333673</v>
      </c>
      <c r="AJ1936">
        <f t="shared" si="628"/>
        <v>-1.9192477769216735E-2</v>
      </c>
      <c r="AK1936">
        <f t="shared" si="629"/>
        <v>2.0177893546708442E-3</v>
      </c>
      <c r="AL1936">
        <f t="shared" si="630"/>
        <v>7.400504878085557E-3</v>
      </c>
      <c r="AM1936">
        <f t="shared" si="631"/>
        <v>3.7002693269247286E-3</v>
      </c>
      <c r="AN1936" s="80">
        <f t="shared" si="641"/>
        <v>5.5946847242161011E-3</v>
      </c>
      <c r="AO1936" s="80">
        <f t="shared" si="641"/>
        <v>5.5942288779216968E-3</v>
      </c>
      <c r="AP1936" s="80">
        <f t="shared" si="641"/>
        <v>5.5925569914601313E-3</v>
      </c>
      <c r="AQ1936" s="80">
        <f t="shared" si="641"/>
        <v>5.586425090611761E-3</v>
      </c>
      <c r="AR1936" s="80">
        <f t="shared" si="641"/>
        <v>5.5639354025405052E-3</v>
      </c>
      <c r="AS1936" s="80">
        <f t="shared" si="641"/>
        <v>5.4814510416755884E-3</v>
      </c>
      <c r="AT1936" s="80">
        <f t="shared" si="641"/>
        <v>5.1789273836108747E-3</v>
      </c>
      <c r="AU1936" s="80">
        <f t="shared" si="633"/>
        <v>4.0693807318081809E-3</v>
      </c>
    </row>
    <row r="1937" spans="26:47" x14ac:dyDescent="0.2">
      <c r="Z1937">
        <f>F1937</f>
        <v>0</v>
      </c>
      <c r="AA1937" s="80">
        <f>AB$3+AB$4*Z1937+AB$5*Z1937^2+AH1937</f>
        <v>3.4471155238050962E-3</v>
      </c>
      <c r="AB1937" s="80">
        <f t="shared" si="636"/>
        <v>-9999</v>
      </c>
      <c r="AC1937" s="80">
        <f t="shared" si="638"/>
        <v>0</v>
      </c>
      <c r="AD1937" s="80">
        <f t="shared" si="634"/>
        <v>-9999</v>
      </c>
      <c r="AE1937" s="80">
        <f t="shared" si="639"/>
        <v>0</v>
      </c>
      <c r="AF1937">
        <f t="shared" si="635"/>
        <v>-9999</v>
      </c>
      <c r="AG1937" s="106"/>
      <c r="AH1937">
        <f>$AB$6*($AB$11/AI1937*AJ1937+$AB$12)</f>
        <v>-4.7256811237064993E-4</v>
      </c>
      <c r="AI1937">
        <f>1+$AB$7*COS(AL1937)</f>
        <v>1.2726506571333673</v>
      </c>
      <c r="AJ1937">
        <f>SIN(AL1937+RADIANS($AB$9))</f>
        <v>-1.9192477769216735E-2</v>
      </c>
      <c r="AK1937">
        <f>$AB$7*SIN(AL1937)</f>
        <v>2.0177893546708442E-3</v>
      </c>
      <c r="AL1937">
        <f>2*ATAN(AM1937)</f>
        <v>7.400504878085557E-3</v>
      </c>
      <c r="AM1937">
        <f>SQRT((1+$AB$7)/(1-$AB$7))*TAN(AN1937/2)</f>
        <v>3.7002693269247286E-3</v>
      </c>
      <c r="AN1937" s="80">
        <f t="shared" ref="AN1937:AT1941" si="642">$AU1937+$AB$7*SIN(AO1937)</f>
        <v>5.5946847242161011E-3</v>
      </c>
      <c r="AO1937" s="80">
        <f t="shared" si="642"/>
        <v>5.5942288779216968E-3</v>
      </c>
      <c r="AP1937" s="80">
        <f t="shared" si="642"/>
        <v>5.5925569914601313E-3</v>
      </c>
      <c r="AQ1937" s="80">
        <f t="shared" si="642"/>
        <v>5.586425090611761E-3</v>
      </c>
      <c r="AR1937" s="80">
        <f t="shared" si="642"/>
        <v>5.5639354025405052E-3</v>
      </c>
      <c r="AS1937" s="80">
        <f t="shared" si="642"/>
        <v>5.4814510416755884E-3</v>
      </c>
      <c r="AT1937" s="80">
        <f t="shared" si="642"/>
        <v>5.1789273836108747E-3</v>
      </c>
      <c r="AU1937" s="80">
        <f>RADIANS($AB$9)+$AB$18*(F1937-AB$15)</f>
        <v>4.0693807318081809E-3</v>
      </c>
    </row>
    <row r="1938" spans="26:47" x14ac:dyDescent="0.2">
      <c r="Z1938">
        <f>F1938</f>
        <v>0</v>
      </c>
      <c r="AA1938" s="80">
        <f>AB$3+AB$4*Z1938+AB$5*Z1938^2+AH1938</f>
        <v>3.4471155238050962E-3</v>
      </c>
      <c r="AB1938" s="80">
        <f t="shared" si="636"/>
        <v>-9999</v>
      </c>
      <c r="AC1938" s="80">
        <f t="shared" si="638"/>
        <v>0</v>
      </c>
      <c r="AD1938" s="80">
        <f>IF(S1938&lt;&gt;0,G1938-AA1938, -9999)</f>
        <v>-9999</v>
      </c>
      <c r="AE1938" s="80">
        <f t="shared" si="639"/>
        <v>0</v>
      </c>
      <c r="AF1938">
        <f>IF(S1938&lt;&gt;0,G1938-P1938, -9999)</f>
        <v>-9999</v>
      </c>
      <c r="AG1938" s="106"/>
      <c r="AH1938">
        <f>$AB$6*($AB$11/AI1938*AJ1938+$AB$12)</f>
        <v>-4.7256811237064993E-4</v>
      </c>
      <c r="AI1938">
        <f>1+$AB$7*COS(AL1938)</f>
        <v>1.2726506571333673</v>
      </c>
      <c r="AJ1938">
        <f>SIN(AL1938+RADIANS($AB$9))</f>
        <v>-1.9192477769216735E-2</v>
      </c>
      <c r="AK1938">
        <f>$AB$7*SIN(AL1938)</f>
        <v>2.0177893546708442E-3</v>
      </c>
      <c r="AL1938">
        <f>2*ATAN(AM1938)</f>
        <v>7.400504878085557E-3</v>
      </c>
      <c r="AM1938">
        <f>SQRT((1+$AB$7)/(1-$AB$7))*TAN(AN1938/2)</f>
        <v>3.7002693269247286E-3</v>
      </c>
      <c r="AN1938" s="80">
        <f t="shared" si="642"/>
        <v>5.5946847242161011E-3</v>
      </c>
      <c r="AO1938" s="80">
        <f t="shared" si="642"/>
        <v>5.5942288779216968E-3</v>
      </c>
      <c r="AP1938" s="80">
        <f t="shared" si="642"/>
        <v>5.5925569914601313E-3</v>
      </c>
      <c r="AQ1938" s="80">
        <f t="shared" si="642"/>
        <v>5.586425090611761E-3</v>
      </c>
      <c r="AR1938" s="80">
        <f t="shared" si="642"/>
        <v>5.5639354025405052E-3</v>
      </c>
      <c r="AS1938" s="80">
        <f t="shared" si="642"/>
        <v>5.4814510416755884E-3</v>
      </c>
      <c r="AT1938" s="80">
        <f t="shared" si="642"/>
        <v>5.1789273836108747E-3</v>
      </c>
      <c r="AU1938" s="80">
        <f>RADIANS($AB$9)+$AB$18*(F1938-AB$15)</f>
        <v>4.0693807318081809E-3</v>
      </c>
    </row>
    <row r="1939" spans="26:47" x14ac:dyDescent="0.2">
      <c r="Z1939">
        <f>F1939</f>
        <v>0</v>
      </c>
      <c r="AA1939" s="80">
        <f>AB$3+AB$4*Z1939+AB$5*Z1939^2+AH1939</f>
        <v>3.4471155238050962E-3</v>
      </c>
      <c r="AB1939" s="80">
        <f t="shared" si="636"/>
        <v>-9999</v>
      </c>
      <c r="AC1939" s="80">
        <f t="shared" si="638"/>
        <v>0</v>
      </c>
      <c r="AD1939" s="80">
        <f>IF(S1939&lt;&gt;0,G1939-AA1939, -9999)</f>
        <v>-9999</v>
      </c>
      <c r="AE1939" s="80">
        <f t="shared" si="639"/>
        <v>0</v>
      </c>
      <c r="AF1939">
        <f>IF(S1939&lt;&gt;0,G1939-P1939, -9999)</f>
        <v>-9999</v>
      </c>
      <c r="AG1939" s="106"/>
      <c r="AH1939">
        <f>$AB$6*($AB$11/AI1939*AJ1939+$AB$12)</f>
        <v>-4.7256811237064993E-4</v>
      </c>
      <c r="AI1939">
        <f>1+$AB$7*COS(AL1939)</f>
        <v>1.2726506571333673</v>
      </c>
      <c r="AJ1939">
        <f>SIN(AL1939+RADIANS($AB$9))</f>
        <v>-1.9192477769216735E-2</v>
      </c>
      <c r="AK1939">
        <f>$AB$7*SIN(AL1939)</f>
        <v>2.0177893546708442E-3</v>
      </c>
      <c r="AL1939">
        <f>2*ATAN(AM1939)</f>
        <v>7.400504878085557E-3</v>
      </c>
      <c r="AM1939">
        <f>SQRT((1+$AB$7)/(1-$AB$7))*TAN(AN1939/2)</f>
        <v>3.7002693269247286E-3</v>
      </c>
      <c r="AN1939" s="80">
        <f t="shared" si="642"/>
        <v>5.5946847242161011E-3</v>
      </c>
      <c r="AO1939" s="80">
        <f t="shared" si="642"/>
        <v>5.5942288779216968E-3</v>
      </c>
      <c r="AP1939" s="80">
        <f t="shared" si="642"/>
        <v>5.5925569914601313E-3</v>
      </c>
      <c r="AQ1939" s="80">
        <f t="shared" si="642"/>
        <v>5.586425090611761E-3</v>
      </c>
      <c r="AR1939" s="80">
        <f t="shared" si="642"/>
        <v>5.5639354025405052E-3</v>
      </c>
      <c r="AS1939" s="80">
        <f t="shared" si="642"/>
        <v>5.4814510416755884E-3</v>
      </c>
      <c r="AT1939" s="80">
        <f t="shared" si="642"/>
        <v>5.1789273836108747E-3</v>
      </c>
      <c r="AU1939" s="80">
        <f>RADIANS($AB$9)+$AB$18*(F1939-AB$15)</f>
        <v>4.0693807318081809E-3</v>
      </c>
    </row>
    <row r="1940" spans="26:47" x14ac:dyDescent="0.2">
      <c r="Z1940">
        <f>F1940</f>
        <v>0</v>
      </c>
      <c r="AA1940" s="80">
        <f>AB$3+AB$4*Z1940+AB$5*Z1940^2+AH1940</f>
        <v>3.4471155238050962E-3</v>
      </c>
      <c r="AB1940" s="80">
        <f t="shared" si="636"/>
        <v>-9999</v>
      </c>
      <c r="AC1940" s="80">
        <f t="shared" si="638"/>
        <v>0</v>
      </c>
      <c r="AD1940" s="80">
        <f>IF(S1940&lt;&gt;0,G1940-AA1940, -9999)</f>
        <v>-9999</v>
      </c>
      <c r="AE1940" s="80">
        <f t="shared" si="639"/>
        <v>0</v>
      </c>
      <c r="AF1940">
        <f>IF(S1940&lt;&gt;0,G1940-P1940, -9999)</f>
        <v>-9999</v>
      </c>
      <c r="AG1940" s="106"/>
      <c r="AH1940">
        <f>$AB$6*($AB$11/AI1940*AJ1940+$AB$12)</f>
        <v>-4.7256811237064993E-4</v>
      </c>
      <c r="AI1940">
        <f>1+$AB$7*COS(AL1940)</f>
        <v>1.2726506571333673</v>
      </c>
      <c r="AJ1940">
        <f>SIN(AL1940+RADIANS($AB$9))</f>
        <v>-1.9192477769216735E-2</v>
      </c>
      <c r="AK1940">
        <f>$AB$7*SIN(AL1940)</f>
        <v>2.0177893546708442E-3</v>
      </c>
      <c r="AL1940">
        <f>2*ATAN(AM1940)</f>
        <v>7.400504878085557E-3</v>
      </c>
      <c r="AM1940">
        <f>SQRT((1+$AB$7)/(1-$AB$7))*TAN(AN1940/2)</f>
        <v>3.7002693269247286E-3</v>
      </c>
      <c r="AN1940" s="80">
        <f t="shared" si="642"/>
        <v>5.5946847242161011E-3</v>
      </c>
      <c r="AO1940" s="80">
        <f t="shared" si="642"/>
        <v>5.5942288779216968E-3</v>
      </c>
      <c r="AP1940" s="80">
        <f t="shared" si="642"/>
        <v>5.5925569914601313E-3</v>
      </c>
      <c r="AQ1940" s="80">
        <f t="shared" si="642"/>
        <v>5.586425090611761E-3</v>
      </c>
      <c r="AR1940" s="80">
        <f t="shared" si="642"/>
        <v>5.5639354025405052E-3</v>
      </c>
      <c r="AS1940" s="80">
        <f t="shared" si="642"/>
        <v>5.4814510416755884E-3</v>
      </c>
      <c r="AT1940" s="80">
        <f t="shared" si="642"/>
        <v>5.1789273836108747E-3</v>
      </c>
      <c r="AU1940" s="80">
        <f>RADIANS($AB$9)+$AB$18*(F1940-AB$15)</f>
        <v>4.0693807318081809E-3</v>
      </c>
    </row>
    <row r="1941" spans="26:47" x14ac:dyDescent="0.2">
      <c r="Z1941">
        <f>F1941</f>
        <v>0</v>
      </c>
      <c r="AA1941" s="80">
        <f>AB$3+AB$4*Z1941+AB$5*Z1941^2+AH1941</f>
        <v>3.4471155238050962E-3</v>
      </c>
      <c r="AB1941" s="80">
        <f t="shared" si="636"/>
        <v>-9999</v>
      </c>
      <c r="AC1941" s="80">
        <f t="shared" si="638"/>
        <v>0</v>
      </c>
      <c r="AD1941" s="80">
        <f>IF(S1941&lt;&gt;0,G1941-AA1941, -9999)</f>
        <v>-9999</v>
      </c>
      <c r="AE1941" s="80">
        <f t="shared" si="639"/>
        <v>0</v>
      </c>
      <c r="AF1941">
        <f>IF(S1941&lt;&gt;0,G1941-P1941, -9999)</f>
        <v>-9999</v>
      </c>
      <c r="AG1941" s="106"/>
      <c r="AH1941">
        <f>$AB$6*($AB$11/AI1941*AJ1941+$AB$12)</f>
        <v>-4.7256811237064993E-4</v>
      </c>
      <c r="AI1941">
        <f>1+$AB$7*COS(AL1941)</f>
        <v>1.2726506571333673</v>
      </c>
      <c r="AJ1941">
        <f>SIN(AL1941+RADIANS($AB$9))</f>
        <v>-1.9192477769216735E-2</v>
      </c>
      <c r="AK1941">
        <f>$AB$7*SIN(AL1941)</f>
        <v>2.0177893546708442E-3</v>
      </c>
      <c r="AL1941">
        <f>2*ATAN(AM1941)</f>
        <v>7.400504878085557E-3</v>
      </c>
      <c r="AM1941">
        <f>SQRT((1+$AB$7)/(1-$AB$7))*TAN(AN1941/2)</f>
        <v>3.7002693269247286E-3</v>
      </c>
      <c r="AN1941" s="80">
        <f t="shared" si="642"/>
        <v>5.5946847242161011E-3</v>
      </c>
      <c r="AO1941" s="80">
        <f t="shared" si="642"/>
        <v>5.5942288779216968E-3</v>
      </c>
      <c r="AP1941" s="80">
        <f t="shared" si="642"/>
        <v>5.5925569914601313E-3</v>
      </c>
      <c r="AQ1941" s="80">
        <f t="shared" si="642"/>
        <v>5.586425090611761E-3</v>
      </c>
      <c r="AR1941" s="80">
        <f t="shared" si="642"/>
        <v>5.5639354025405052E-3</v>
      </c>
      <c r="AS1941" s="80">
        <f t="shared" si="642"/>
        <v>5.4814510416755884E-3</v>
      </c>
      <c r="AT1941" s="80">
        <f t="shared" si="642"/>
        <v>5.1789273836108747E-3</v>
      </c>
      <c r="AU1941" s="80">
        <f>RADIANS($AB$9)+$AB$18*(F1941-AB$15)</f>
        <v>4.0693807318081809E-3</v>
      </c>
    </row>
    <row r="1942" spans="26:47" x14ac:dyDescent="0.2">
      <c r="AA1942" s="80"/>
      <c r="AB1942" s="80"/>
      <c r="AC1942" s="80"/>
      <c r="AD1942" s="80"/>
      <c r="AE1942" s="80"/>
      <c r="AG1942" s="106"/>
      <c r="AN1942" s="80"/>
      <c r="AO1942" s="80"/>
      <c r="AP1942" s="80"/>
      <c r="AQ1942" s="80"/>
      <c r="AR1942" s="80"/>
      <c r="AS1942" s="80"/>
      <c r="AT1942" s="80"/>
      <c r="AU1942" s="80"/>
    </row>
    <row r="1943" spans="26:47" x14ac:dyDescent="0.2">
      <c r="AA1943" s="80"/>
      <c r="AB1943" s="80"/>
      <c r="AC1943" s="80"/>
      <c r="AD1943" s="80"/>
      <c r="AE1943" s="80"/>
      <c r="AG1943" s="106"/>
      <c r="AN1943" s="80"/>
      <c r="AO1943" s="80"/>
      <c r="AP1943" s="80"/>
      <c r="AQ1943" s="80"/>
      <c r="AR1943" s="80"/>
      <c r="AS1943" s="80"/>
      <c r="AT1943" s="80"/>
      <c r="AU1943" s="80"/>
    </row>
    <row r="1944" spans="26:47" x14ac:dyDescent="0.2">
      <c r="AA1944" s="80"/>
      <c r="AB1944" s="80"/>
      <c r="AC1944" s="80"/>
      <c r="AD1944" s="80"/>
      <c r="AE1944" s="80"/>
      <c r="AG1944" s="106"/>
      <c r="AN1944" s="80"/>
      <c r="AO1944" s="80"/>
      <c r="AP1944" s="80"/>
      <c r="AQ1944" s="80"/>
      <c r="AR1944" s="80"/>
      <c r="AS1944" s="80"/>
      <c r="AT1944" s="80"/>
      <c r="AU1944" s="80"/>
    </row>
    <row r="1945" spans="26:47" x14ac:dyDescent="0.2">
      <c r="AA1945" s="80"/>
      <c r="AB1945" s="80"/>
      <c r="AC1945" s="80"/>
      <c r="AD1945" s="80"/>
      <c r="AE1945" s="80"/>
      <c r="AG1945" s="106"/>
      <c r="AN1945" s="80"/>
      <c r="AO1945" s="80"/>
      <c r="AP1945" s="80"/>
      <c r="AQ1945" s="80"/>
      <c r="AR1945" s="80"/>
      <c r="AS1945" s="80"/>
      <c r="AT1945" s="80"/>
      <c r="AU1945" s="80"/>
    </row>
    <row r="1946" spans="26:47" x14ac:dyDescent="0.2">
      <c r="AA1946" s="80"/>
      <c r="AB1946" s="80"/>
      <c r="AC1946" s="80"/>
      <c r="AD1946" s="80"/>
      <c r="AE1946" s="80"/>
      <c r="AG1946" s="106"/>
      <c r="AN1946" s="80"/>
      <c r="AO1946" s="80"/>
      <c r="AP1946" s="80"/>
      <c r="AQ1946" s="80"/>
      <c r="AR1946" s="80"/>
      <c r="AS1946" s="80"/>
      <c r="AT1946" s="80"/>
      <c r="AU1946" s="80"/>
    </row>
    <row r="1947" spans="26:47" x14ac:dyDescent="0.2">
      <c r="AA1947" s="80"/>
      <c r="AB1947" s="80"/>
      <c r="AC1947" s="80"/>
      <c r="AD1947" s="80"/>
      <c r="AE1947" s="80"/>
      <c r="AG1947" s="106"/>
      <c r="AN1947" s="80"/>
      <c r="AO1947" s="80"/>
      <c r="AP1947" s="80"/>
      <c r="AQ1947" s="80"/>
      <c r="AR1947" s="80"/>
      <c r="AS1947" s="80"/>
      <c r="AT1947" s="80"/>
      <c r="AU1947" s="80"/>
    </row>
    <row r="1948" spans="26:47" x14ac:dyDescent="0.2">
      <c r="AA1948" s="80"/>
      <c r="AB1948" s="80"/>
      <c r="AC1948" s="80"/>
      <c r="AD1948" s="80"/>
      <c r="AE1948" s="80"/>
      <c r="AG1948" s="106"/>
      <c r="AN1948" s="80"/>
      <c r="AO1948" s="80"/>
      <c r="AP1948" s="80"/>
      <c r="AQ1948" s="80"/>
      <c r="AR1948" s="80"/>
      <c r="AS1948" s="80"/>
      <c r="AT1948" s="80"/>
      <c r="AU1948" s="80"/>
    </row>
    <row r="1949" spans="26:47" x14ac:dyDescent="0.2">
      <c r="AA1949" s="80"/>
      <c r="AB1949" s="80"/>
      <c r="AC1949" s="80"/>
      <c r="AD1949" s="80"/>
      <c r="AE1949" s="80"/>
      <c r="AG1949" s="106"/>
      <c r="AN1949" s="80"/>
      <c r="AO1949" s="80"/>
      <c r="AP1949" s="80"/>
      <c r="AQ1949" s="80"/>
      <c r="AR1949" s="80"/>
      <c r="AS1949" s="80"/>
      <c r="AT1949" s="80"/>
      <c r="AU1949" s="80"/>
    </row>
    <row r="1950" spans="26:47" x14ac:dyDescent="0.2">
      <c r="AA1950" s="80"/>
      <c r="AB1950" s="80"/>
      <c r="AC1950" s="80"/>
      <c r="AD1950" s="80"/>
      <c r="AE1950" s="80"/>
      <c r="AG1950" s="106"/>
      <c r="AN1950" s="80"/>
      <c r="AO1950" s="80"/>
      <c r="AP1950" s="80"/>
      <c r="AQ1950" s="80"/>
      <c r="AR1950" s="80"/>
      <c r="AS1950" s="80"/>
      <c r="AT1950" s="80"/>
      <c r="AU1950" s="80"/>
    </row>
    <row r="1951" spans="26:47" x14ac:dyDescent="0.2">
      <c r="AA1951" s="80"/>
      <c r="AB1951" s="80"/>
      <c r="AC1951" s="80"/>
      <c r="AD1951" s="80"/>
      <c r="AE1951" s="80"/>
      <c r="AG1951" s="106"/>
      <c r="AN1951" s="80"/>
      <c r="AO1951" s="80"/>
      <c r="AP1951" s="80"/>
      <c r="AQ1951" s="80"/>
      <c r="AR1951" s="80"/>
      <c r="AS1951" s="80"/>
      <c r="AT1951" s="80"/>
      <c r="AU1951" s="80"/>
    </row>
    <row r="1952" spans="26:47" x14ac:dyDescent="0.2">
      <c r="AA1952" s="80"/>
      <c r="AB1952" s="80"/>
      <c r="AC1952" s="80"/>
      <c r="AD1952" s="80"/>
      <c r="AE1952" s="80"/>
      <c r="AG1952" s="106"/>
      <c r="AN1952" s="80"/>
      <c r="AO1952" s="80"/>
      <c r="AP1952" s="80"/>
      <c r="AQ1952" s="80"/>
      <c r="AR1952" s="80"/>
      <c r="AS1952" s="80"/>
      <c r="AT1952" s="80"/>
      <c r="AU1952" s="80"/>
    </row>
    <row r="1953" spans="27:47" x14ac:dyDescent="0.2">
      <c r="AA1953" s="80"/>
      <c r="AB1953" s="80"/>
      <c r="AC1953" s="80"/>
      <c r="AD1953" s="80"/>
      <c r="AE1953" s="80"/>
      <c r="AG1953" s="106"/>
      <c r="AN1953" s="80"/>
      <c r="AO1953" s="80"/>
      <c r="AP1953" s="80"/>
      <c r="AQ1953" s="80"/>
      <c r="AR1953" s="80"/>
      <c r="AS1953" s="80"/>
      <c r="AT1953" s="80"/>
      <c r="AU1953" s="80"/>
    </row>
    <row r="1954" spans="27:47" x14ac:dyDescent="0.2">
      <c r="AA1954" s="80"/>
      <c r="AB1954" s="80"/>
      <c r="AC1954" s="80"/>
      <c r="AD1954" s="80"/>
      <c r="AE1954" s="80"/>
      <c r="AG1954" s="106"/>
      <c r="AN1954" s="80"/>
      <c r="AO1954" s="80"/>
      <c r="AP1954" s="80"/>
      <c r="AQ1954" s="80"/>
      <c r="AR1954" s="80"/>
      <c r="AS1954" s="80"/>
      <c r="AT1954" s="80"/>
      <c r="AU1954" s="80"/>
    </row>
    <row r="1955" spans="27:47" x14ac:dyDescent="0.2">
      <c r="AA1955" s="80"/>
      <c r="AB1955" s="80"/>
      <c r="AC1955" s="80"/>
      <c r="AD1955" s="80"/>
      <c r="AE1955" s="80"/>
      <c r="AG1955" s="106"/>
      <c r="AN1955" s="80"/>
      <c r="AO1955" s="80"/>
      <c r="AP1955" s="80"/>
      <c r="AQ1955" s="80"/>
      <c r="AR1955" s="80"/>
      <c r="AS1955" s="80"/>
      <c r="AT1955" s="80"/>
      <c r="AU1955" s="80"/>
    </row>
    <row r="1956" spans="27:47" x14ac:dyDescent="0.2">
      <c r="AA1956" s="80"/>
      <c r="AB1956" s="80"/>
      <c r="AC1956" s="80"/>
      <c r="AD1956" s="80"/>
      <c r="AE1956" s="80"/>
      <c r="AG1956" s="106"/>
      <c r="AN1956" s="80"/>
      <c r="AO1956" s="80"/>
      <c r="AP1956" s="80"/>
      <c r="AQ1956" s="80"/>
      <c r="AR1956" s="80"/>
      <c r="AS1956" s="80"/>
      <c r="AT1956" s="80"/>
      <c r="AU1956" s="80"/>
    </row>
    <row r="1957" spans="27:47" x14ac:dyDescent="0.2">
      <c r="AA1957" s="80"/>
      <c r="AB1957" s="80"/>
      <c r="AC1957" s="80"/>
      <c r="AD1957" s="80"/>
      <c r="AE1957" s="80"/>
      <c r="AG1957" s="106"/>
      <c r="AN1957" s="80"/>
      <c r="AO1957" s="80"/>
      <c r="AP1957" s="80"/>
      <c r="AQ1957" s="80"/>
      <c r="AR1957" s="80"/>
      <c r="AS1957" s="80"/>
      <c r="AT1957" s="80"/>
      <c r="AU1957" s="80"/>
    </row>
    <row r="1958" spans="27:47" x14ac:dyDescent="0.2">
      <c r="AA1958" s="80"/>
      <c r="AB1958" s="80"/>
      <c r="AC1958" s="80"/>
      <c r="AD1958" s="80"/>
      <c r="AE1958" s="80"/>
      <c r="AG1958" s="106"/>
      <c r="AN1958" s="80"/>
      <c r="AO1958" s="80"/>
      <c r="AP1958" s="80"/>
      <c r="AQ1958" s="80"/>
      <c r="AR1958" s="80"/>
      <c r="AS1958" s="80"/>
      <c r="AT1958" s="80"/>
      <c r="AU1958" s="80"/>
    </row>
    <row r="1959" spans="27:47" x14ac:dyDescent="0.2">
      <c r="AA1959" s="80"/>
      <c r="AB1959" s="80"/>
      <c r="AC1959" s="80"/>
      <c r="AD1959" s="80"/>
      <c r="AE1959" s="80"/>
      <c r="AG1959" s="106"/>
      <c r="AN1959" s="80"/>
      <c r="AO1959" s="80"/>
      <c r="AP1959" s="80"/>
      <c r="AQ1959" s="80"/>
      <c r="AR1959" s="80"/>
      <c r="AS1959" s="80"/>
      <c r="AT1959" s="80"/>
      <c r="AU1959" s="80"/>
    </row>
    <row r="1960" spans="27:47" x14ac:dyDescent="0.2">
      <c r="AA1960" s="80"/>
      <c r="AB1960" s="80"/>
      <c r="AC1960" s="80"/>
      <c r="AD1960" s="80"/>
      <c r="AE1960" s="80"/>
      <c r="AG1960" s="106"/>
      <c r="AN1960" s="80"/>
      <c r="AO1960" s="80"/>
      <c r="AP1960" s="80"/>
      <c r="AQ1960" s="80"/>
      <c r="AR1960" s="80"/>
      <c r="AS1960" s="80"/>
      <c r="AT1960" s="80"/>
      <c r="AU1960" s="80"/>
    </row>
    <row r="1961" spans="27:47" x14ac:dyDescent="0.2">
      <c r="AA1961" s="80"/>
      <c r="AB1961" s="80"/>
      <c r="AC1961" s="80"/>
      <c r="AD1961" s="80"/>
      <c r="AE1961" s="80"/>
      <c r="AG1961" s="106"/>
      <c r="AN1961" s="80"/>
      <c r="AO1961" s="80"/>
      <c r="AP1961" s="80"/>
      <c r="AQ1961" s="80"/>
      <c r="AR1961" s="80"/>
      <c r="AS1961" s="80"/>
      <c r="AT1961" s="80"/>
      <c r="AU1961" s="80"/>
    </row>
    <row r="1962" spans="27:47" x14ac:dyDescent="0.2">
      <c r="AA1962" s="80"/>
      <c r="AB1962" s="80"/>
      <c r="AC1962" s="80"/>
      <c r="AD1962" s="80"/>
      <c r="AE1962" s="80"/>
      <c r="AG1962" s="106"/>
      <c r="AN1962" s="80"/>
      <c r="AO1962" s="80"/>
      <c r="AP1962" s="80"/>
      <c r="AQ1962" s="80"/>
      <c r="AR1962" s="80"/>
      <c r="AS1962" s="80"/>
      <c r="AT1962" s="80"/>
      <c r="AU1962" s="80"/>
    </row>
    <row r="1963" spans="27:47" x14ac:dyDescent="0.2">
      <c r="AA1963" s="80"/>
      <c r="AB1963" s="80"/>
      <c r="AC1963" s="80"/>
      <c r="AD1963" s="80"/>
      <c r="AE1963" s="80"/>
      <c r="AG1963" s="106"/>
      <c r="AN1963" s="80"/>
      <c r="AO1963" s="80"/>
      <c r="AP1963" s="80"/>
      <c r="AQ1963" s="80"/>
      <c r="AR1963" s="80"/>
      <c r="AS1963" s="80"/>
      <c r="AT1963" s="80"/>
      <c r="AU1963" s="80"/>
    </row>
    <row r="1964" spans="27:47" x14ac:dyDescent="0.2">
      <c r="AA1964" s="80"/>
      <c r="AB1964" s="80"/>
      <c r="AC1964" s="80"/>
      <c r="AD1964" s="80"/>
      <c r="AE1964" s="80"/>
      <c r="AG1964" s="106"/>
      <c r="AN1964" s="80"/>
      <c r="AO1964" s="80"/>
      <c r="AP1964" s="80"/>
      <c r="AQ1964" s="80"/>
      <c r="AR1964" s="80"/>
      <c r="AS1964" s="80"/>
      <c r="AT1964" s="80"/>
      <c r="AU1964" s="80"/>
    </row>
    <row r="1965" spans="27:47" x14ac:dyDescent="0.2">
      <c r="AA1965" s="80"/>
      <c r="AB1965" s="80"/>
      <c r="AC1965" s="80"/>
      <c r="AD1965" s="80"/>
      <c r="AE1965" s="80"/>
      <c r="AG1965" s="106"/>
      <c r="AN1965" s="80"/>
      <c r="AO1965" s="80"/>
      <c r="AP1965" s="80"/>
      <c r="AQ1965" s="80"/>
      <c r="AR1965" s="80"/>
      <c r="AS1965" s="80"/>
      <c r="AT1965" s="80"/>
      <c r="AU1965" s="80"/>
    </row>
    <row r="1966" spans="27:47" x14ac:dyDescent="0.2">
      <c r="AA1966" s="80"/>
      <c r="AB1966" s="80"/>
      <c r="AC1966" s="80"/>
      <c r="AD1966" s="80"/>
      <c r="AE1966" s="80"/>
      <c r="AG1966" s="106"/>
      <c r="AN1966" s="80"/>
      <c r="AO1966" s="80"/>
      <c r="AP1966" s="80"/>
      <c r="AQ1966" s="80"/>
      <c r="AR1966" s="80"/>
      <c r="AS1966" s="80"/>
      <c r="AT1966" s="80"/>
      <c r="AU1966" s="80"/>
    </row>
    <row r="1967" spans="27:47" x14ac:dyDescent="0.2">
      <c r="AA1967" s="80"/>
      <c r="AB1967" s="80"/>
      <c r="AC1967" s="80"/>
      <c r="AD1967" s="80"/>
      <c r="AE1967" s="80"/>
      <c r="AG1967" s="106"/>
      <c r="AN1967" s="80"/>
      <c r="AO1967" s="80"/>
      <c r="AP1967" s="80"/>
      <c r="AQ1967" s="80"/>
      <c r="AR1967" s="80"/>
      <c r="AS1967" s="80"/>
      <c r="AT1967" s="80"/>
      <c r="AU1967" s="80"/>
    </row>
    <row r="1968" spans="27:47" x14ac:dyDescent="0.2">
      <c r="AA1968" s="80"/>
      <c r="AB1968" s="80"/>
      <c r="AC1968" s="80"/>
      <c r="AD1968" s="80"/>
      <c r="AE1968" s="80"/>
      <c r="AG1968" s="106"/>
      <c r="AN1968" s="80"/>
      <c r="AO1968" s="80"/>
      <c r="AP1968" s="80"/>
      <c r="AQ1968" s="80"/>
      <c r="AR1968" s="80"/>
      <c r="AS1968" s="80"/>
      <c r="AT1968" s="80"/>
      <c r="AU1968" s="80"/>
    </row>
    <row r="1969" spans="27:47" x14ac:dyDescent="0.2">
      <c r="AA1969" s="80"/>
      <c r="AB1969" s="80"/>
      <c r="AC1969" s="80"/>
      <c r="AD1969" s="80"/>
      <c r="AE1969" s="80"/>
      <c r="AG1969" s="106"/>
      <c r="AN1969" s="80"/>
      <c r="AO1969" s="80"/>
      <c r="AP1969" s="80"/>
      <c r="AQ1969" s="80"/>
      <c r="AR1969" s="80"/>
      <c r="AS1969" s="80"/>
      <c r="AT1969" s="80"/>
      <c r="AU1969" s="80"/>
    </row>
    <row r="1970" spans="27:47" x14ac:dyDescent="0.2">
      <c r="AA1970" s="80"/>
      <c r="AB1970" s="80"/>
      <c r="AC1970" s="80"/>
      <c r="AD1970" s="80"/>
      <c r="AE1970" s="80"/>
      <c r="AG1970" s="106"/>
      <c r="AN1970" s="80"/>
      <c r="AO1970" s="80"/>
      <c r="AP1970" s="80"/>
      <c r="AQ1970" s="80"/>
      <c r="AR1970" s="80"/>
      <c r="AS1970" s="80"/>
      <c r="AT1970" s="80"/>
      <c r="AU1970" s="80"/>
    </row>
    <row r="1971" spans="27:47" x14ac:dyDescent="0.2">
      <c r="AA1971" s="80"/>
      <c r="AB1971" s="80"/>
      <c r="AC1971" s="80"/>
      <c r="AD1971" s="80"/>
      <c r="AE1971" s="80"/>
      <c r="AG1971" s="106"/>
      <c r="AN1971" s="80"/>
      <c r="AO1971" s="80"/>
      <c r="AP1971" s="80"/>
      <c r="AQ1971" s="80"/>
      <c r="AR1971" s="80"/>
      <c r="AS1971" s="80"/>
      <c r="AT1971" s="80"/>
      <c r="AU1971" s="80"/>
    </row>
    <row r="1972" spans="27:47" x14ac:dyDescent="0.2">
      <c r="AA1972" s="80"/>
      <c r="AB1972" s="80"/>
      <c r="AC1972" s="80"/>
      <c r="AD1972" s="80"/>
      <c r="AE1972" s="80"/>
      <c r="AG1972" s="106"/>
      <c r="AN1972" s="80"/>
      <c r="AO1972" s="80"/>
      <c r="AP1972" s="80"/>
      <c r="AQ1972" s="80"/>
      <c r="AR1972" s="80"/>
      <c r="AS1972" s="80"/>
      <c r="AT1972" s="80"/>
      <c r="AU1972" s="80"/>
    </row>
    <row r="1973" spans="27:47" x14ac:dyDescent="0.2">
      <c r="AA1973" s="80"/>
      <c r="AB1973" s="80"/>
      <c r="AC1973" s="80"/>
      <c r="AD1973" s="80"/>
      <c r="AE1973" s="80"/>
      <c r="AG1973" s="106"/>
      <c r="AN1973" s="80"/>
      <c r="AO1973" s="80"/>
      <c r="AP1973" s="80"/>
      <c r="AQ1973" s="80"/>
      <c r="AR1973" s="80"/>
      <c r="AS1973" s="80"/>
      <c r="AT1973" s="80"/>
      <c r="AU1973" s="80"/>
    </row>
    <row r="1974" spans="27:47" x14ac:dyDescent="0.2">
      <c r="AA1974" s="80"/>
      <c r="AB1974" s="80"/>
      <c r="AC1974" s="80"/>
      <c r="AD1974" s="80"/>
      <c r="AE1974" s="80"/>
      <c r="AG1974" s="106"/>
      <c r="AN1974" s="80"/>
      <c r="AO1974" s="80"/>
      <c r="AP1974" s="80"/>
      <c r="AQ1974" s="80"/>
      <c r="AR1974" s="80"/>
      <c r="AS1974" s="80"/>
      <c r="AT1974" s="80"/>
      <c r="AU1974" s="80"/>
    </row>
    <row r="1975" spans="27:47" x14ac:dyDescent="0.2">
      <c r="AA1975" s="80"/>
      <c r="AB1975" s="80"/>
      <c r="AC1975" s="80"/>
      <c r="AD1975" s="80"/>
      <c r="AE1975" s="80"/>
      <c r="AG1975" s="106"/>
      <c r="AN1975" s="80"/>
      <c r="AO1975" s="80"/>
      <c r="AP1975" s="80"/>
      <c r="AQ1975" s="80"/>
      <c r="AR1975" s="80"/>
      <c r="AS1975" s="80"/>
      <c r="AT1975" s="80"/>
      <c r="AU1975" s="80"/>
    </row>
    <row r="1976" spans="27:47" x14ac:dyDescent="0.2">
      <c r="AA1976" s="80"/>
      <c r="AB1976" s="80"/>
      <c r="AC1976" s="80"/>
      <c r="AD1976" s="80"/>
      <c r="AE1976" s="80"/>
      <c r="AG1976" s="106"/>
      <c r="AN1976" s="80"/>
      <c r="AO1976" s="80"/>
      <c r="AP1976" s="80"/>
      <c r="AQ1976" s="80"/>
      <c r="AR1976" s="80"/>
      <c r="AS1976" s="80"/>
      <c r="AT1976" s="80"/>
      <c r="AU1976" s="80"/>
    </row>
    <row r="1977" spans="27:47" x14ac:dyDescent="0.2">
      <c r="AA1977" s="80"/>
      <c r="AB1977" s="80"/>
      <c r="AC1977" s="80"/>
      <c r="AD1977" s="80"/>
      <c r="AE1977" s="80"/>
      <c r="AG1977" s="106"/>
      <c r="AN1977" s="80"/>
      <c r="AO1977" s="80"/>
      <c r="AP1977" s="80"/>
      <c r="AQ1977" s="80"/>
      <c r="AR1977" s="80"/>
      <c r="AS1977" s="80"/>
      <c r="AT1977" s="80"/>
      <c r="AU1977" s="80"/>
    </row>
    <row r="1978" spans="27:47" x14ac:dyDescent="0.2">
      <c r="AA1978" s="80"/>
      <c r="AB1978" s="80"/>
      <c r="AC1978" s="80"/>
      <c r="AD1978" s="80"/>
      <c r="AE1978" s="80"/>
      <c r="AG1978" s="106"/>
      <c r="AN1978" s="80"/>
      <c r="AO1978" s="80"/>
      <c r="AP1978" s="80"/>
      <c r="AQ1978" s="80"/>
      <c r="AR1978" s="80"/>
      <c r="AS1978" s="80"/>
      <c r="AT1978" s="80"/>
      <c r="AU1978" s="80"/>
    </row>
    <row r="1979" spans="27:47" x14ac:dyDescent="0.2">
      <c r="AA1979" s="80"/>
      <c r="AB1979" s="80"/>
      <c r="AC1979" s="80"/>
      <c r="AD1979" s="80"/>
      <c r="AE1979" s="80"/>
      <c r="AG1979" s="106"/>
      <c r="AN1979" s="80"/>
      <c r="AO1979" s="80"/>
      <c r="AP1979" s="80"/>
      <c r="AQ1979" s="80"/>
      <c r="AR1979" s="80"/>
      <c r="AS1979" s="80"/>
      <c r="AT1979" s="80"/>
      <c r="AU1979" s="80"/>
    </row>
    <row r="1980" spans="27:47" x14ac:dyDescent="0.2">
      <c r="AA1980" s="80"/>
      <c r="AB1980" s="80"/>
      <c r="AC1980" s="80"/>
      <c r="AD1980" s="80"/>
      <c r="AE1980" s="80"/>
      <c r="AG1980" s="106"/>
      <c r="AN1980" s="80"/>
      <c r="AO1980" s="80"/>
      <c r="AP1980" s="80"/>
      <c r="AQ1980" s="80"/>
      <c r="AR1980" s="80"/>
      <c r="AS1980" s="80"/>
      <c r="AT1980" s="80"/>
      <c r="AU1980" s="80"/>
    </row>
    <row r="1981" spans="27:47" x14ac:dyDescent="0.2">
      <c r="AA1981" s="80"/>
      <c r="AB1981" s="80"/>
      <c r="AC1981" s="80"/>
      <c r="AD1981" s="80"/>
      <c r="AE1981" s="80"/>
      <c r="AG1981" s="106"/>
      <c r="AN1981" s="80"/>
      <c r="AO1981" s="80"/>
      <c r="AP1981" s="80"/>
      <c r="AQ1981" s="80"/>
      <c r="AR1981" s="80"/>
      <c r="AS1981" s="80"/>
      <c r="AT1981" s="80"/>
      <c r="AU1981" s="80"/>
    </row>
    <row r="1982" spans="27:47" x14ac:dyDescent="0.2">
      <c r="AA1982" s="80"/>
      <c r="AB1982" s="80"/>
      <c r="AC1982" s="80"/>
      <c r="AD1982" s="80"/>
      <c r="AE1982" s="80"/>
      <c r="AG1982" s="106"/>
      <c r="AN1982" s="80"/>
      <c r="AO1982" s="80"/>
      <c r="AP1982" s="80"/>
      <c r="AQ1982" s="80"/>
      <c r="AR1982" s="80"/>
      <c r="AS1982" s="80"/>
      <c r="AT1982" s="80"/>
      <c r="AU1982" s="80"/>
    </row>
    <row r="1983" spans="27:47" x14ac:dyDescent="0.2">
      <c r="AA1983" s="80"/>
      <c r="AB1983" s="80"/>
      <c r="AC1983" s="80"/>
      <c r="AD1983" s="80"/>
      <c r="AE1983" s="80"/>
      <c r="AG1983" s="106"/>
      <c r="AN1983" s="80"/>
      <c r="AO1983" s="80"/>
      <c r="AP1983" s="80"/>
      <c r="AQ1983" s="80"/>
      <c r="AR1983" s="80"/>
      <c r="AS1983" s="80"/>
      <c r="AT1983" s="80"/>
      <c r="AU1983" s="80"/>
    </row>
    <row r="1984" spans="27:47" x14ac:dyDescent="0.2">
      <c r="AA1984" s="80"/>
      <c r="AB1984" s="80"/>
      <c r="AC1984" s="80"/>
      <c r="AD1984" s="80"/>
      <c r="AE1984" s="80"/>
      <c r="AG1984" s="106"/>
      <c r="AN1984" s="80"/>
      <c r="AO1984" s="80"/>
      <c r="AP1984" s="80"/>
      <c r="AQ1984" s="80"/>
      <c r="AR1984" s="80"/>
      <c r="AS1984" s="80"/>
      <c r="AT1984" s="80"/>
      <c r="AU1984" s="80"/>
    </row>
    <row r="1985" spans="27:47" x14ac:dyDescent="0.2">
      <c r="AA1985" s="80"/>
      <c r="AB1985" s="80"/>
      <c r="AC1985" s="80"/>
      <c r="AD1985" s="80"/>
      <c r="AE1985" s="80"/>
      <c r="AG1985" s="106"/>
      <c r="AN1985" s="80"/>
      <c r="AO1985" s="80"/>
      <c r="AP1985" s="80"/>
      <c r="AQ1985" s="80"/>
      <c r="AR1985" s="80"/>
      <c r="AS1985" s="80"/>
      <c r="AT1985" s="80"/>
      <c r="AU1985" s="80"/>
    </row>
    <row r="1986" spans="27:47" x14ac:dyDescent="0.2">
      <c r="AA1986" s="80"/>
      <c r="AB1986" s="80"/>
      <c r="AC1986" s="80"/>
      <c r="AD1986" s="80"/>
      <c r="AE1986" s="80"/>
      <c r="AG1986" s="106"/>
      <c r="AN1986" s="80"/>
      <c r="AO1986" s="80"/>
      <c r="AP1986" s="80"/>
      <c r="AQ1986" s="80"/>
      <c r="AR1986" s="80"/>
      <c r="AS1986" s="80"/>
      <c r="AT1986" s="80"/>
      <c r="AU1986" s="80"/>
    </row>
    <row r="1987" spans="27:47" x14ac:dyDescent="0.2">
      <c r="AA1987" s="80"/>
      <c r="AB1987" s="80"/>
      <c r="AC1987" s="80"/>
      <c r="AD1987" s="80"/>
      <c r="AE1987" s="80"/>
      <c r="AG1987" s="106"/>
      <c r="AN1987" s="80"/>
      <c r="AO1987" s="80"/>
      <c r="AP1987" s="80"/>
      <c r="AQ1987" s="80"/>
      <c r="AR1987" s="80"/>
      <c r="AS1987" s="80"/>
      <c r="AT1987" s="80"/>
      <c r="AU1987" s="80"/>
    </row>
    <row r="1988" spans="27:47" x14ac:dyDescent="0.2">
      <c r="AA1988" s="80"/>
      <c r="AB1988" s="80"/>
      <c r="AC1988" s="80"/>
      <c r="AD1988" s="80"/>
      <c r="AE1988" s="80"/>
      <c r="AG1988" s="106"/>
      <c r="AN1988" s="80"/>
      <c r="AO1988" s="80"/>
      <c r="AP1988" s="80"/>
      <c r="AQ1988" s="80"/>
      <c r="AR1988" s="80"/>
      <c r="AS1988" s="80"/>
      <c r="AT1988" s="80"/>
      <c r="AU1988" s="80"/>
    </row>
    <row r="1989" spans="27:47" x14ac:dyDescent="0.2">
      <c r="AA1989" s="80"/>
      <c r="AB1989" s="80"/>
      <c r="AC1989" s="80"/>
      <c r="AD1989" s="80"/>
      <c r="AE1989" s="80"/>
      <c r="AG1989" s="106"/>
      <c r="AN1989" s="80"/>
      <c r="AO1989" s="80"/>
      <c r="AP1989" s="80"/>
      <c r="AQ1989" s="80"/>
      <c r="AR1989" s="80"/>
      <c r="AS1989" s="80"/>
      <c r="AT1989" s="80"/>
      <c r="AU1989" s="80"/>
    </row>
    <row r="1990" spans="27:47" x14ac:dyDescent="0.2">
      <c r="AA1990" s="80"/>
      <c r="AB1990" s="80"/>
      <c r="AC1990" s="80"/>
      <c r="AD1990" s="80"/>
      <c r="AE1990" s="80"/>
      <c r="AG1990" s="106"/>
      <c r="AN1990" s="80"/>
      <c r="AO1990" s="80"/>
      <c r="AP1990" s="80"/>
      <c r="AQ1990" s="80"/>
      <c r="AR1990" s="80"/>
      <c r="AS1990" s="80"/>
      <c r="AT1990" s="80"/>
      <c r="AU1990" s="80"/>
    </row>
    <row r="1991" spans="27:47" x14ac:dyDescent="0.2">
      <c r="AA1991" s="80"/>
      <c r="AB1991" s="80"/>
      <c r="AC1991" s="80"/>
      <c r="AD1991" s="80"/>
      <c r="AE1991" s="80"/>
      <c r="AG1991" s="106"/>
      <c r="AN1991" s="80"/>
      <c r="AO1991" s="80"/>
      <c r="AP1991" s="80"/>
      <c r="AQ1991" s="80"/>
      <c r="AR1991" s="80"/>
      <c r="AS1991" s="80"/>
      <c r="AT1991" s="80"/>
      <c r="AU1991" s="80"/>
    </row>
    <row r="1992" spans="27:47" x14ac:dyDescent="0.2">
      <c r="AA1992" s="80"/>
      <c r="AB1992" s="80"/>
      <c r="AC1992" s="80"/>
      <c r="AD1992" s="80"/>
      <c r="AE1992" s="80"/>
      <c r="AG1992" s="106"/>
      <c r="AN1992" s="80"/>
      <c r="AO1992" s="80"/>
      <c r="AP1992" s="80"/>
      <c r="AQ1992" s="80"/>
      <c r="AR1992" s="80"/>
      <c r="AS1992" s="80"/>
      <c r="AT1992" s="80"/>
      <c r="AU1992" s="80"/>
    </row>
    <row r="1993" spans="27:47" x14ac:dyDescent="0.2">
      <c r="AA1993" s="80"/>
      <c r="AB1993" s="80"/>
      <c r="AC1993" s="80"/>
      <c r="AD1993" s="80"/>
      <c r="AE1993" s="80"/>
      <c r="AG1993" s="106"/>
      <c r="AN1993" s="80"/>
      <c r="AO1993" s="80"/>
      <c r="AP1993" s="80"/>
      <c r="AQ1993" s="80"/>
      <c r="AR1993" s="80"/>
      <c r="AS1993" s="80"/>
      <c r="AT1993" s="80"/>
      <c r="AU1993" s="80"/>
    </row>
    <row r="1994" spans="27:47" x14ac:dyDescent="0.2">
      <c r="AA1994" s="80"/>
      <c r="AB1994" s="80"/>
      <c r="AC1994" s="80"/>
      <c r="AD1994" s="80"/>
      <c r="AE1994" s="80"/>
      <c r="AG1994" s="106"/>
      <c r="AN1994" s="80"/>
      <c r="AO1994" s="80"/>
      <c r="AP1994" s="80"/>
      <c r="AQ1994" s="80"/>
      <c r="AR1994" s="80"/>
      <c r="AS1994" s="80"/>
      <c r="AT1994" s="80"/>
      <c r="AU1994" s="80"/>
    </row>
    <row r="1995" spans="27:47" x14ac:dyDescent="0.2">
      <c r="AA1995" s="80"/>
      <c r="AB1995" s="80"/>
      <c r="AC1995" s="80"/>
      <c r="AD1995" s="80"/>
      <c r="AE1995" s="80"/>
      <c r="AG1995" s="106"/>
      <c r="AN1995" s="80"/>
      <c r="AO1995" s="80"/>
      <c r="AP1995" s="80"/>
      <c r="AQ1995" s="80"/>
      <c r="AR1995" s="80"/>
      <c r="AS1995" s="80"/>
      <c r="AT1995" s="80"/>
      <c r="AU1995" s="80"/>
    </row>
    <row r="1996" spans="27:47" x14ac:dyDescent="0.2">
      <c r="AA1996" s="80"/>
      <c r="AB1996" s="80"/>
      <c r="AC1996" s="80"/>
      <c r="AD1996" s="80"/>
      <c r="AE1996" s="80"/>
      <c r="AG1996" s="106"/>
      <c r="AN1996" s="80"/>
      <c r="AO1996" s="80"/>
      <c r="AP1996" s="80"/>
      <c r="AQ1996" s="80"/>
      <c r="AR1996" s="80"/>
      <c r="AS1996" s="80"/>
      <c r="AT1996" s="80"/>
      <c r="AU1996" s="80"/>
    </row>
    <row r="1997" spans="27:47" x14ac:dyDescent="0.2">
      <c r="AA1997" s="80"/>
      <c r="AB1997" s="80"/>
      <c r="AC1997" s="80"/>
      <c r="AD1997" s="80"/>
      <c r="AE1997" s="80"/>
      <c r="AG1997" s="106"/>
      <c r="AN1997" s="80"/>
      <c r="AO1997" s="80"/>
      <c r="AP1997" s="80"/>
      <c r="AQ1997" s="80"/>
      <c r="AR1997" s="80"/>
      <c r="AS1997" s="80"/>
      <c r="AT1997" s="80"/>
      <c r="AU1997" s="80"/>
    </row>
    <row r="1998" spans="27:47" x14ac:dyDescent="0.2">
      <c r="AA1998" s="80"/>
      <c r="AB1998" s="80"/>
      <c r="AC1998" s="80"/>
      <c r="AD1998" s="80"/>
      <c r="AE1998" s="80"/>
      <c r="AG1998" s="106"/>
      <c r="AN1998" s="80"/>
      <c r="AO1998" s="80"/>
      <c r="AP1998" s="80"/>
      <c r="AQ1998" s="80"/>
      <c r="AR1998" s="80"/>
      <c r="AS1998" s="80"/>
      <c r="AT1998" s="80"/>
      <c r="AU1998" s="80"/>
    </row>
    <row r="1999" spans="27:47" x14ac:dyDescent="0.2">
      <c r="AA1999" s="80"/>
      <c r="AB1999" s="80"/>
      <c r="AC1999" s="80"/>
      <c r="AD1999" s="80"/>
      <c r="AE1999" s="80"/>
      <c r="AG1999" s="106"/>
      <c r="AN1999" s="80"/>
      <c r="AO1999" s="80"/>
      <c r="AP1999" s="80"/>
      <c r="AQ1999" s="80"/>
      <c r="AR1999" s="80"/>
      <c r="AS1999" s="80"/>
      <c r="AT1999" s="80"/>
      <c r="AU1999" s="80"/>
    </row>
    <row r="2000" spans="27:47" x14ac:dyDescent="0.2">
      <c r="AA2000" s="80"/>
      <c r="AB2000" s="80"/>
      <c r="AC2000" s="80"/>
      <c r="AD2000" s="80"/>
      <c r="AE2000" s="80"/>
      <c r="AG2000" s="106"/>
      <c r="AN2000" s="80"/>
      <c r="AO2000" s="80"/>
      <c r="AP2000" s="80"/>
      <c r="AQ2000" s="80"/>
      <c r="AR2000" s="80"/>
      <c r="AS2000" s="80"/>
      <c r="AT2000" s="80"/>
      <c r="AU2000" s="80"/>
    </row>
    <row r="2001" spans="27:47" x14ac:dyDescent="0.2">
      <c r="AA2001" s="80"/>
      <c r="AB2001" s="80"/>
      <c r="AC2001" s="80"/>
      <c r="AD2001" s="80"/>
      <c r="AE2001" s="80"/>
      <c r="AG2001" s="106"/>
      <c r="AN2001" s="80"/>
      <c r="AO2001" s="80"/>
      <c r="AP2001" s="80"/>
      <c r="AQ2001" s="80"/>
      <c r="AR2001" s="80"/>
      <c r="AS2001" s="80"/>
      <c r="AT2001" s="80"/>
      <c r="AU2001" s="80"/>
    </row>
    <row r="2002" spans="27:47" x14ac:dyDescent="0.2">
      <c r="AA2002" s="80"/>
      <c r="AB2002" s="80"/>
      <c r="AC2002" s="80"/>
      <c r="AD2002" s="80"/>
      <c r="AE2002" s="80"/>
      <c r="AG2002" s="106"/>
      <c r="AN2002" s="80"/>
      <c r="AO2002" s="80"/>
      <c r="AP2002" s="80"/>
      <c r="AQ2002" s="80"/>
      <c r="AR2002" s="80"/>
      <c r="AS2002" s="80"/>
      <c r="AT2002" s="80"/>
      <c r="AU2002" s="80"/>
    </row>
    <row r="2003" spans="27:47" x14ac:dyDescent="0.2">
      <c r="AA2003" s="80"/>
      <c r="AB2003" s="80"/>
      <c r="AC2003" s="80"/>
      <c r="AD2003" s="80"/>
      <c r="AE2003" s="80"/>
      <c r="AG2003" s="106"/>
      <c r="AN2003" s="80"/>
      <c r="AO2003" s="80"/>
      <c r="AP2003" s="80"/>
      <c r="AQ2003" s="80"/>
      <c r="AR2003" s="80"/>
      <c r="AS2003" s="80"/>
      <c r="AT2003" s="80"/>
      <c r="AU2003" s="80"/>
    </row>
    <row r="2004" spans="27:47" x14ac:dyDescent="0.2">
      <c r="AA2004" s="80"/>
      <c r="AB2004" s="80"/>
      <c r="AC2004" s="80"/>
      <c r="AD2004" s="80"/>
      <c r="AE2004" s="80"/>
      <c r="AG2004" s="106"/>
      <c r="AN2004" s="80"/>
      <c r="AO2004" s="80"/>
      <c r="AP2004" s="80"/>
      <c r="AQ2004" s="80"/>
      <c r="AR2004" s="80"/>
      <c r="AS2004" s="80"/>
      <c r="AT2004" s="80"/>
      <c r="AU2004" s="80"/>
    </row>
    <row r="2005" spans="27:47" x14ac:dyDescent="0.2">
      <c r="AA2005" s="80"/>
      <c r="AB2005" s="80"/>
      <c r="AC2005" s="80"/>
      <c r="AD2005" s="80"/>
      <c r="AE2005" s="80"/>
      <c r="AG2005" s="106"/>
      <c r="AN2005" s="80"/>
      <c r="AO2005" s="80"/>
      <c r="AP2005" s="80"/>
      <c r="AQ2005" s="80"/>
      <c r="AR2005" s="80"/>
      <c r="AS2005" s="80"/>
      <c r="AT2005" s="80"/>
      <c r="AU2005" s="80"/>
    </row>
    <row r="2006" spans="27:47" x14ac:dyDescent="0.2">
      <c r="AA2006" s="80"/>
      <c r="AB2006" s="80"/>
      <c r="AC2006" s="80"/>
      <c r="AD2006" s="80"/>
      <c r="AE2006" s="80"/>
      <c r="AG2006" s="106"/>
      <c r="AN2006" s="80"/>
      <c r="AO2006" s="80"/>
      <c r="AP2006" s="80"/>
      <c r="AQ2006" s="80"/>
      <c r="AR2006" s="80"/>
      <c r="AS2006" s="80"/>
      <c r="AT2006" s="80"/>
      <c r="AU2006" s="80"/>
    </row>
    <row r="2007" spans="27:47" x14ac:dyDescent="0.2">
      <c r="AA2007" s="80"/>
      <c r="AB2007" s="80"/>
      <c r="AC2007" s="80"/>
      <c r="AD2007" s="80"/>
      <c r="AE2007" s="80"/>
      <c r="AG2007" s="106"/>
      <c r="AN2007" s="80"/>
      <c r="AO2007" s="80"/>
      <c r="AP2007" s="80"/>
      <c r="AQ2007" s="80"/>
      <c r="AR2007" s="80"/>
      <c r="AS2007" s="80"/>
      <c r="AT2007" s="80"/>
      <c r="AU2007" s="80"/>
    </row>
    <row r="2008" spans="27:47" x14ac:dyDescent="0.2">
      <c r="AA2008" s="80"/>
      <c r="AB2008" s="80"/>
      <c r="AC2008" s="80"/>
      <c r="AD2008" s="80"/>
      <c r="AE2008" s="80"/>
      <c r="AG2008" s="106"/>
      <c r="AN2008" s="80"/>
      <c r="AO2008" s="80"/>
      <c r="AP2008" s="80"/>
      <c r="AQ2008" s="80"/>
      <c r="AR2008" s="80"/>
      <c r="AS2008" s="80"/>
      <c r="AT2008" s="80"/>
      <c r="AU2008" s="80"/>
    </row>
    <row r="2009" spans="27:47" x14ac:dyDescent="0.2">
      <c r="AA2009" s="80"/>
      <c r="AB2009" s="80"/>
      <c r="AC2009" s="80"/>
      <c r="AD2009" s="80"/>
      <c r="AE2009" s="80"/>
      <c r="AG2009" s="106"/>
      <c r="AN2009" s="80"/>
      <c r="AO2009" s="80"/>
      <c r="AP2009" s="80"/>
      <c r="AQ2009" s="80"/>
      <c r="AR2009" s="80"/>
      <c r="AS2009" s="80"/>
      <c r="AT2009" s="80"/>
      <c r="AU2009" s="80"/>
    </row>
    <row r="2010" spans="27:47" x14ac:dyDescent="0.2">
      <c r="AA2010" s="80"/>
      <c r="AB2010" s="80"/>
      <c r="AC2010" s="80"/>
      <c r="AD2010" s="80"/>
      <c r="AE2010" s="80"/>
      <c r="AG2010" s="106"/>
      <c r="AN2010" s="80"/>
      <c r="AO2010" s="80"/>
      <c r="AP2010" s="80"/>
      <c r="AQ2010" s="80"/>
      <c r="AR2010" s="80"/>
      <c r="AS2010" s="80"/>
      <c r="AT2010" s="80"/>
      <c r="AU2010" s="80"/>
    </row>
    <row r="2011" spans="27:47" x14ac:dyDescent="0.2">
      <c r="AA2011" s="80"/>
      <c r="AB2011" s="80"/>
      <c r="AC2011" s="80"/>
      <c r="AD2011" s="80"/>
      <c r="AE2011" s="80"/>
      <c r="AG2011" s="106"/>
      <c r="AN2011" s="80"/>
      <c r="AO2011" s="80"/>
      <c r="AP2011" s="80"/>
      <c r="AQ2011" s="80"/>
      <c r="AR2011" s="80"/>
      <c r="AS2011" s="80"/>
      <c r="AT2011" s="80"/>
      <c r="AU2011" s="80"/>
    </row>
    <row r="2012" spans="27:47" x14ac:dyDescent="0.2">
      <c r="AA2012" s="80"/>
      <c r="AB2012" s="80"/>
      <c r="AC2012" s="80"/>
      <c r="AD2012" s="80"/>
      <c r="AE2012" s="80"/>
      <c r="AG2012" s="106"/>
      <c r="AN2012" s="80"/>
      <c r="AO2012" s="80"/>
      <c r="AP2012" s="80"/>
      <c r="AQ2012" s="80"/>
      <c r="AR2012" s="80"/>
      <c r="AS2012" s="80"/>
      <c r="AT2012" s="80"/>
      <c r="AU2012" s="80"/>
    </row>
    <row r="2013" spans="27:47" x14ac:dyDescent="0.2">
      <c r="AA2013" s="80"/>
      <c r="AB2013" s="80"/>
      <c r="AC2013" s="80"/>
      <c r="AD2013" s="80"/>
      <c r="AE2013" s="80"/>
      <c r="AG2013" s="106"/>
      <c r="AN2013" s="80"/>
      <c r="AO2013" s="80"/>
      <c r="AP2013" s="80"/>
      <c r="AQ2013" s="80"/>
      <c r="AR2013" s="80"/>
      <c r="AS2013" s="80"/>
      <c r="AT2013" s="80"/>
      <c r="AU2013" s="80"/>
    </row>
    <row r="2014" spans="27:47" x14ac:dyDescent="0.2">
      <c r="AA2014" s="80"/>
      <c r="AB2014" s="80"/>
      <c r="AC2014" s="80"/>
      <c r="AD2014" s="80"/>
      <c r="AE2014" s="80"/>
      <c r="AG2014" s="106"/>
      <c r="AN2014" s="80"/>
      <c r="AO2014" s="80"/>
      <c r="AP2014" s="80"/>
      <c r="AQ2014" s="80"/>
      <c r="AR2014" s="80"/>
      <c r="AS2014" s="80"/>
      <c r="AT2014" s="80"/>
      <c r="AU2014" s="80"/>
    </row>
    <row r="2015" spans="27:47" x14ac:dyDescent="0.2">
      <c r="AA2015" s="80"/>
      <c r="AB2015" s="80"/>
      <c r="AC2015" s="80"/>
      <c r="AD2015" s="80"/>
      <c r="AE2015" s="80"/>
      <c r="AG2015" s="106"/>
      <c r="AN2015" s="80"/>
      <c r="AO2015" s="80"/>
      <c r="AP2015" s="80"/>
      <c r="AQ2015" s="80"/>
      <c r="AR2015" s="80"/>
      <c r="AS2015" s="80"/>
      <c r="AT2015" s="80"/>
      <c r="AU2015" s="80"/>
    </row>
    <row r="2016" spans="27:47" x14ac:dyDescent="0.2">
      <c r="AA2016" s="80"/>
      <c r="AB2016" s="80"/>
      <c r="AC2016" s="80"/>
      <c r="AD2016" s="80"/>
      <c r="AE2016" s="80"/>
      <c r="AG2016" s="106"/>
      <c r="AN2016" s="80"/>
      <c r="AO2016" s="80"/>
      <c r="AP2016" s="80"/>
      <c r="AQ2016" s="80"/>
      <c r="AR2016" s="80"/>
      <c r="AS2016" s="80"/>
      <c r="AT2016" s="80"/>
      <c r="AU2016" s="80"/>
    </row>
    <row r="2017" spans="27:47" x14ac:dyDescent="0.2">
      <c r="AA2017" s="80"/>
      <c r="AB2017" s="80"/>
      <c r="AC2017" s="80"/>
      <c r="AD2017" s="80"/>
      <c r="AE2017" s="80"/>
      <c r="AG2017" s="106"/>
      <c r="AN2017" s="80"/>
      <c r="AO2017" s="80"/>
      <c r="AP2017" s="80"/>
      <c r="AQ2017" s="80"/>
      <c r="AR2017" s="80"/>
      <c r="AS2017" s="80"/>
      <c r="AT2017" s="80"/>
      <c r="AU2017" s="80"/>
    </row>
    <row r="2018" spans="27:47" x14ac:dyDescent="0.2">
      <c r="AA2018" s="80"/>
      <c r="AB2018" s="80"/>
      <c r="AC2018" s="80"/>
      <c r="AD2018" s="80"/>
      <c r="AE2018" s="80"/>
      <c r="AG2018" s="106"/>
      <c r="AN2018" s="80"/>
      <c r="AO2018" s="80"/>
      <c r="AP2018" s="80"/>
      <c r="AQ2018" s="80"/>
      <c r="AR2018" s="80"/>
      <c r="AS2018" s="80"/>
      <c r="AT2018" s="80"/>
      <c r="AU2018" s="80"/>
    </row>
    <row r="2019" spans="27:47" x14ac:dyDescent="0.2">
      <c r="AA2019" s="80"/>
      <c r="AB2019" s="80"/>
      <c r="AC2019" s="80"/>
      <c r="AD2019" s="80"/>
      <c r="AE2019" s="80"/>
      <c r="AG2019" s="106"/>
      <c r="AN2019" s="80"/>
      <c r="AO2019" s="80"/>
      <c r="AP2019" s="80"/>
      <c r="AQ2019" s="80"/>
      <c r="AR2019" s="80"/>
      <c r="AS2019" s="80"/>
      <c r="AT2019" s="80"/>
      <c r="AU2019" s="80"/>
    </row>
    <row r="2020" spans="27:47" x14ac:dyDescent="0.2">
      <c r="AA2020" s="80"/>
      <c r="AB2020" s="80"/>
      <c r="AC2020" s="80"/>
      <c r="AD2020" s="80"/>
      <c r="AE2020" s="80"/>
      <c r="AG2020" s="106"/>
      <c r="AN2020" s="80"/>
      <c r="AO2020" s="80"/>
      <c r="AP2020" s="80"/>
      <c r="AQ2020" s="80"/>
      <c r="AR2020" s="80"/>
      <c r="AS2020" s="80"/>
      <c r="AT2020" s="80"/>
      <c r="AU2020" s="80"/>
    </row>
    <row r="2021" spans="27:47" x14ac:dyDescent="0.2">
      <c r="AA2021" s="80"/>
      <c r="AB2021" s="80"/>
      <c r="AC2021" s="80"/>
      <c r="AD2021" s="80"/>
      <c r="AE2021" s="80"/>
      <c r="AG2021" s="106"/>
      <c r="AN2021" s="80"/>
      <c r="AO2021" s="80"/>
      <c r="AP2021" s="80"/>
      <c r="AQ2021" s="80"/>
      <c r="AR2021" s="80"/>
      <c r="AS2021" s="80"/>
      <c r="AT2021" s="80"/>
      <c r="AU2021" s="80"/>
    </row>
    <row r="2022" spans="27:47" x14ac:dyDescent="0.2">
      <c r="AA2022" s="80"/>
      <c r="AB2022" s="80"/>
      <c r="AC2022" s="80"/>
      <c r="AD2022" s="80"/>
      <c r="AE2022" s="80"/>
      <c r="AG2022" s="106"/>
      <c r="AN2022" s="80"/>
      <c r="AO2022" s="80"/>
      <c r="AP2022" s="80"/>
      <c r="AQ2022" s="80"/>
      <c r="AR2022" s="80"/>
      <c r="AS2022" s="80"/>
      <c r="AT2022" s="80"/>
      <c r="AU2022" s="80"/>
    </row>
    <row r="2023" spans="27:47" x14ac:dyDescent="0.2">
      <c r="AA2023" s="80"/>
      <c r="AB2023" s="80"/>
      <c r="AC2023" s="80"/>
      <c r="AD2023" s="80"/>
      <c r="AE2023" s="80"/>
      <c r="AG2023" s="106"/>
      <c r="AN2023" s="80"/>
      <c r="AO2023" s="80"/>
      <c r="AP2023" s="80"/>
      <c r="AQ2023" s="80"/>
      <c r="AR2023" s="80"/>
      <c r="AS2023" s="80"/>
      <c r="AT2023" s="80"/>
      <c r="AU2023" s="80"/>
    </row>
    <row r="2024" spans="27:47" x14ac:dyDescent="0.2">
      <c r="AA2024" s="80"/>
      <c r="AB2024" s="80"/>
      <c r="AC2024" s="80"/>
      <c r="AD2024" s="80"/>
      <c r="AE2024" s="80"/>
      <c r="AG2024" s="106"/>
      <c r="AN2024" s="80"/>
      <c r="AO2024" s="80"/>
      <c r="AP2024" s="80"/>
      <c r="AQ2024" s="80"/>
      <c r="AR2024" s="80"/>
      <c r="AS2024" s="80"/>
      <c r="AT2024" s="80"/>
      <c r="AU2024" s="80"/>
    </row>
    <row r="2025" spans="27:47" x14ac:dyDescent="0.2">
      <c r="AA2025" s="80"/>
      <c r="AB2025" s="80"/>
      <c r="AC2025" s="80"/>
      <c r="AD2025" s="80"/>
      <c r="AE2025" s="80"/>
      <c r="AG2025" s="106"/>
      <c r="AN2025" s="80"/>
      <c r="AO2025" s="80"/>
      <c r="AP2025" s="80"/>
      <c r="AQ2025" s="80"/>
      <c r="AR2025" s="80"/>
      <c r="AS2025" s="80"/>
      <c r="AT2025" s="80"/>
      <c r="AU2025" s="80"/>
    </row>
    <row r="2026" spans="27:47" x14ac:dyDescent="0.2">
      <c r="AA2026" s="80"/>
      <c r="AB2026" s="80"/>
      <c r="AC2026" s="80"/>
      <c r="AD2026" s="80"/>
      <c r="AE2026" s="80"/>
      <c r="AG2026" s="106"/>
      <c r="AN2026" s="80"/>
      <c r="AO2026" s="80"/>
      <c r="AP2026" s="80"/>
      <c r="AQ2026" s="80"/>
      <c r="AR2026" s="80"/>
      <c r="AS2026" s="80"/>
      <c r="AT2026" s="80"/>
      <c r="AU2026" s="80"/>
    </row>
    <row r="2027" spans="27:47" x14ac:dyDescent="0.2">
      <c r="AA2027" s="80"/>
      <c r="AB2027" s="80"/>
      <c r="AC2027" s="80"/>
      <c r="AD2027" s="80"/>
      <c r="AE2027" s="80"/>
      <c r="AG2027" s="106"/>
      <c r="AN2027" s="80"/>
      <c r="AO2027" s="80"/>
      <c r="AP2027" s="80"/>
      <c r="AQ2027" s="80"/>
      <c r="AR2027" s="80"/>
      <c r="AS2027" s="80"/>
      <c r="AT2027" s="80"/>
      <c r="AU2027" s="80"/>
    </row>
    <row r="2028" spans="27:47" x14ac:dyDescent="0.2">
      <c r="AA2028" s="80"/>
      <c r="AB2028" s="80"/>
      <c r="AC2028" s="80"/>
      <c r="AD2028" s="80"/>
      <c r="AE2028" s="80"/>
      <c r="AG2028" s="106"/>
      <c r="AN2028" s="80"/>
      <c r="AO2028" s="80"/>
      <c r="AP2028" s="80"/>
      <c r="AQ2028" s="80"/>
      <c r="AR2028" s="80"/>
      <c r="AS2028" s="80"/>
      <c r="AT2028" s="80"/>
      <c r="AU2028" s="80"/>
    </row>
    <row r="2029" spans="27:47" x14ac:dyDescent="0.2">
      <c r="AA2029" s="80"/>
      <c r="AB2029" s="80"/>
      <c r="AC2029" s="80"/>
      <c r="AD2029" s="80"/>
      <c r="AE2029" s="80"/>
      <c r="AG2029" s="106"/>
      <c r="AN2029" s="80"/>
      <c r="AO2029" s="80"/>
      <c r="AP2029" s="80"/>
      <c r="AQ2029" s="80"/>
      <c r="AR2029" s="80"/>
      <c r="AS2029" s="80"/>
      <c r="AT2029" s="80"/>
      <c r="AU2029" s="80"/>
    </row>
    <row r="2030" spans="27:47" x14ac:dyDescent="0.2">
      <c r="AA2030" s="80"/>
      <c r="AB2030" s="80"/>
      <c r="AC2030" s="80"/>
      <c r="AD2030" s="80"/>
      <c r="AE2030" s="80"/>
      <c r="AG2030" s="106"/>
      <c r="AN2030" s="80"/>
      <c r="AO2030" s="80"/>
      <c r="AP2030" s="80"/>
      <c r="AQ2030" s="80"/>
      <c r="AR2030" s="80"/>
      <c r="AS2030" s="80"/>
      <c r="AT2030" s="80"/>
      <c r="AU2030" s="80"/>
    </row>
    <row r="2031" spans="27:47" x14ac:dyDescent="0.2">
      <c r="AA2031" s="80"/>
      <c r="AB2031" s="80"/>
      <c r="AC2031" s="80"/>
      <c r="AD2031" s="80"/>
      <c r="AE2031" s="80"/>
      <c r="AG2031" s="106"/>
      <c r="AN2031" s="80"/>
      <c r="AO2031" s="80"/>
      <c r="AP2031" s="80"/>
      <c r="AQ2031" s="80"/>
      <c r="AR2031" s="80"/>
      <c r="AS2031" s="80"/>
      <c r="AT2031" s="80"/>
      <c r="AU2031" s="80"/>
    </row>
    <row r="2032" spans="27:47" x14ac:dyDescent="0.2">
      <c r="AA2032" s="80"/>
      <c r="AB2032" s="80"/>
      <c r="AC2032" s="80"/>
      <c r="AD2032" s="80"/>
      <c r="AE2032" s="80"/>
      <c r="AG2032" s="106"/>
      <c r="AN2032" s="80"/>
      <c r="AO2032" s="80"/>
      <c r="AP2032" s="80"/>
      <c r="AQ2032" s="80"/>
      <c r="AR2032" s="80"/>
      <c r="AS2032" s="80"/>
      <c r="AT2032" s="80"/>
      <c r="AU2032" s="80"/>
    </row>
    <row r="2033" spans="27:47" x14ac:dyDescent="0.2">
      <c r="AA2033" s="80"/>
      <c r="AB2033" s="80"/>
      <c r="AC2033" s="80"/>
      <c r="AD2033" s="80"/>
      <c r="AE2033" s="80"/>
      <c r="AG2033" s="106"/>
      <c r="AN2033" s="80"/>
      <c r="AO2033" s="80"/>
      <c r="AP2033" s="80"/>
      <c r="AQ2033" s="80"/>
      <c r="AR2033" s="80"/>
      <c r="AS2033" s="80"/>
      <c r="AT2033" s="80"/>
      <c r="AU2033" s="80"/>
    </row>
    <row r="2034" spans="27:47" x14ac:dyDescent="0.2">
      <c r="AA2034" s="80"/>
      <c r="AB2034" s="80"/>
      <c r="AC2034" s="80"/>
      <c r="AD2034" s="80"/>
      <c r="AE2034" s="80"/>
      <c r="AG2034" s="106"/>
      <c r="AN2034" s="80"/>
      <c r="AO2034" s="80"/>
      <c r="AP2034" s="80"/>
      <c r="AQ2034" s="80"/>
      <c r="AR2034" s="80"/>
      <c r="AS2034" s="80"/>
      <c r="AT2034" s="80"/>
      <c r="AU2034" s="80"/>
    </row>
    <row r="2035" spans="27:47" x14ac:dyDescent="0.2">
      <c r="AA2035" s="80"/>
      <c r="AB2035" s="80"/>
      <c r="AC2035" s="80"/>
      <c r="AD2035" s="80"/>
      <c r="AE2035" s="80"/>
      <c r="AG2035" s="106"/>
      <c r="AN2035" s="80"/>
      <c r="AO2035" s="80"/>
      <c r="AP2035" s="80"/>
      <c r="AQ2035" s="80"/>
      <c r="AR2035" s="80"/>
      <c r="AS2035" s="80"/>
      <c r="AT2035" s="80"/>
      <c r="AU2035" s="80"/>
    </row>
    <row r="2036" spans="27:47" x14ac:dyDescent="0.2">
      <c r="AA2036" s="80"/>
      <c r="AB2036" s="80"/>
      <c r="AC2036" s="80"/>
      <c r="AD2036" s="80"/>
      <c r="AE2036" s="80"/>
      <c r="AG2036" s="106"/>
      <c r="AN2036" s="80"/>
      <c r="AO2036" s="80"/>
      <c r="AP2036" s="80"/>
      <c r="AQ2036" s="80"/>
      <c r="AR2036" s="80"/>
      <c r="AS2036" s="80"/>
      <c r="AT2036" s="80"/>
      <c r="AU2036" s="80"/>
    </row>
    <row r="2037" spans="27:47" x14ac:dyDescent="0.2">
      <c r="AA2037" s="80"/>
      <c r="AB2037" s="80"/>
      <c r="AC2037" s="80"/>
      <c r="AD2037" s="80"/>
      <c r="AE2037" s="80"/>
      <c r="AG2037" s="106"/>
      <c r="AN2037" s="80"/>
      <c r="AO2037" s="80"/>
      <c r="AP2037" s="80"/>
      <c r="AQ2037" s="80"/>
      <c r="AR2037" s="80"/>
      <c r="AS2037" s="80"/>
      <c r="AT2037" s="80"/>
      <c r="AU2037" s="80"/>
    </row>
    <row r="2038" spans="27:47" x14ac:dyDescent="0.2">
      <c r="AA2038" s="80"/>
      <c r="AB2038" s="80"/>
      <c r="AC2038" s="80"/>
      <c r="AD2038" s="80"/>
      <c r="AE2038" s="80"/>
      <c r="AG2038" s="106"/>
      <c r="AN2038" s="80"/>
      <c r="AO2038" s="80"/>
      <c r="AP2038" s="80"/>
      <c r="AQ2038" s="80"/>
      <c r="AR2038" s="80"/>
      <c r="AS2038" s="80"/>
      <c r="AT2038" s="80"/>
      <c r="AU2038" s="80"/>
    </row>
    <row r="2039" spans="27:47" x14ac:dyDescent="0.2">
      <c r="AA2039" s="80"/>
      <c r="AB2039" s="80"/>
      <c r="AC2039" s="80"/>
      <c r="AD2039" s="80"/>
      <c r="AE2039" s="80"/>
      <c r="AG2039" s="106"/>
      <c r="AN2039" s="80"/>
      <c r="AO2039" s="80"/>
      <c r="AP2039" s="80"/>
      <c r="AQ2039" s="80"/>
      <c r="AR2039" s="80"/>
      <c r="AS2039" s="80"/>
      <c r="AT2039" s="80"/>
      <c r="AU2039" s="80"/>
    </row>
    <row r="2040" spans="27:47" x14ac:dyDescent="0.2">
      <c r="AA2040" s="80"/>
      <c r="AB2040" s="80"/>
      <c r="AC2040" s="80"/>
      <c r="AD2040" s="80"/>
      <c r="AE2040" s="80"/>
      <c r="AG2040" s="106"/>
      <c r="AN2040" s="80"/>
      <c r="AO2040" s="80"/>
      <c r="AP2040" s="80"/>
      <c r="AQ2040" s="80"/>
      <c r="AR2040" s="80"/>
      <c r="AS2040" s="80"/>
      <c r="AT2040" s="80"/>
      <c r="AU2040" s="80"/>
    </row>
    <row r="2041" spans="27:47" x14ac:dyDescent="0.2">
      <c r="AA2041" s="80"/>
      <c r="AB2041" s="80"/>
      <c r="AC2041" s="80"/>
      <c r="AD2041" s="80"/>
      <c r="AE2041" s="80"/>
      <c r="AG2041" s="106"/>
      <c r="AN2041" s="80"/>
      <c r="AO2041" s="80"/>
      <c r="AP2041" s="80"/>
      <c r="AQ2041" s="80"/>
      <c r="AR2041" s="80"/>
      <c r="AS2041" s="80"/>
      <c r="AT2041" s="80"/>
      <c r="AU2041" s="80"/>
    </row>
    <row r="2042" spans="27:47" x14ac:dyDescent="0.2">
      <c r="AA2042" s="80"/>
      <c r="AB2042" s="80"/>
      <c r="AC2042" s="80"/>
      <c r="AD2042" s="80"/>
      <c r="AE2042" s="80"/>
      <c r="AG2042" s="106"/>
      <c r="AN2042" s="80"/>
      <c r="AO2042" s="80"/>
      <c r="AP2042" s="80"/>
      <c r="AQ2042" s="80"/>
      <c r="AR2042" s="80"/>
      <c r="AS2042" s="80"/>
      <c r="AT2042" s="80"/>
      <c r="AU2042" s="80"/>
    </row>
    <row r="2043" spans="27:47" x14ac:dyDescent="0.2">
      <c r="AA2043" s="80"/>
      <c r="AB2043" s="80"/>
      <c r="AC2043" s="80"/>
      <c r="AD2043" s="80"/>
      <c r="AE2043" s="80"/>
      <c r="AG2043" s="106"/>
      <c r="AN2043" s="80"/>
      <c r="AO2043" s="80"/>
      <c r="AP2043" s="80"/>
      <c r="AQ2043" s="80"/>
      <c r="AR2043" s="80"/>
      <c r="AS2043" s="80"/>
      <c r="AT2043" s="80"/>
      <c r="AU2043" s="80"/>
    </row>
    <row r="2044" spans="27:47" x14ac:dyDescent="0.2">
      <c r="AA2044" s="80"/>
      <c r="AB2044" s="80"/>
      <c r="AC2044" s="80"/>
      <c r="AD2044" s="80"/>
      <c r="AE2044" s="80"/>
      <c r="AG2044" s="106"/>
      <c r="AN2044" s="80"/>
      <c r="AO2044" s="80"/>
      <c r="AP2044" s="80"/>
      <c r="AQ2044" s="80"/>
      <c r="AR2044" s="80"/>
      <c r="AS2044" s="80"/>
      <c r="AT2044" s="80"/>
      <c r="AU2044" s="80"/>
    </row>
    <row r="2045" spans="27:47" x14ac:dyDescent="0.2">
      <c r="AA2045" s="80"/>
      <c r="AB2045" s="80"/>
      <c r="AC2045" s="80"/>
      <c r="AD2045" s="80"/>
      <c r="AE2045" s="80"/>
      <c r="AG2045" s="106"/>
      <c r="AN2045" s="80"/>
      <c r="AO2045" s="80"/>
      <c r="AP2045" s="80"/>
      <c r="AQ2045" s="80"/>
      <c r="AR2045" s="80"/>
      <c r="AS2045" s="80"/>
      <c r="AT2045" s="80"/>
      <c r="AU2045" s="80"/>
    </row>
    <row r="2046" spans="27:47" x14ac:dyDescent="0.2">
      <c r="AA2046" s="80"/>
      <c r="AB2046" s="80"/>
      <c r="AC2046" s="80"/>
      <c r="AD2046" s="80"/>
      <c r="AE2046" s="80"/>
      <c r="AG2046" s="106"/>
      <c r="AN2046" s="80"/>
      <c r="AO2046" s="80"/>
      <c r="AP2046" s="80"/>
      <c r="AQ2046" s="80"/>
      <c r="AR2046" s="80"/>
      <c r="AS2046" s="80"/>
      <c r="AT2046" s="80"/>
      <c r="AU2046" s="80"/>
    </row>
    <row r="2047" spans="27:47" x14ac:dyDescent="0.2">
      <c r="AA2047" s="80"/>
      <c r="AB2047" s="80"/>
      <c r="AC2047" s="80"/>
      <c r="AD2047" s="80"/>
      <c r="AE2047" s="80"/>
      <c r="AG2047" s="106"/>
      <c r="AN2047" s="80"/>
      <c r="AO2047" s="80"/>
      <c r="AP2047" s="80"/>
      <c r="AQ2047" s="80"/>
      <c r="AR2047" s="80"/>
      <c r="AS2047" s="80"/>
      <c r="AT2047" s="80"/>
      <c r="AU2047" s="80"/>
    </row>
    <row r="2048" spans="27:47" x14ac:dyDescent="0.2">
      <c r="AA2048" s="80"/>
      <c r="AB2048" s="80"/>
      <c r="AC2048" s="80"/>
      <c r="AD2048" s="80"/>
      <c r="AE2048" s="80"/>
      <c r="AG2048" s="106"/>
      <c r="AN2048" s="80"/>
      <c r="AO2048" s="80"/>
      <c r="AP2048" s="80"/>
      <c r="AQ2048" s="80"/>
      <c r="AR2048" s="80"/>
      <c r="AS2048" s="80"/>
      <c r="AT2048" s="80"/>
      <c r="AU2048" s="80"/>
    </row>
    <row r="2049" spans="27:47" x14ac:dyDescent="0.2">
      <c r="AA2049" s="80"/>
      <c r="AB2049" s="80"/>
      <c r="AC2049" s="80"/>
      <c r="AD2049" s="80"/>
      <c r="AE2049" s="80"/>
      <c r="AG2049" s="106"/>
      <c r="AN2049" s="80"/>
      <c r="AO2049" s="80"/>
      <c r="AP2049" s="80"/>
      <c r="AQ2049" s="80"/>
      <c r="AR2049" s="80"/>
      <c r="AS2049" s="80"/>
      <c r="AT2049" s="80"/>
      <c r="AU2049" s="80"/>
    </row>
    <row r="2050" spans="27:47" x14ac:dyDescent="0.2">
      <c r="AA2050" s="80"/>
      <c r="AB2050" s="80"/>
      <c r="AC2050" s="80"/>
      <c r="AD2050" s="80"/>
      <c r="AE2050" s="80"/>
      <c r="AG2050" s="106"/>
      <c r="AN2050" s="80"/>
      <c r="AO2050" s="80"/>
      <c r="AP2050" s="80"/>
      <c r="AQ2050" s="80"/>
      <c r="AR2050" s="80"/>
      <c r="AS2050" s="80"/>
      <c r="AT2050" s="80"/>
      <c r="AU2050" s="80"/>
    </row>
    <row r="2051" spans="27:47" x14ac:dyDescent="0.2">
      <c r="AA2051" s="80"/>
      <c r="AB2051" s="80"/>
      <c r="AC2051" s="80"/>
      <c r="AD2051" s="80"/>
      <c r="AE2051" s="80"/>
      <c r="AG2051" s="106"/>
      <c r="AN2051" s="80"/>
      <c r="AO2051" s="80"/>
      <c r="AP2051" s="80"/>
      <c r="AQ2051" s="80"/>
      <c r="AR2051" s="80"/>
      <c r="AS2051" s="80"/>
      <c r="AT2051" s="80"/>
      <c r="AU2051" s="80"/>
    </row>
    <row r="2052" spans="27:47" x14ac:dyDescent="0.2">
      <c r="AA2052" s="80"/>
      <c r="AB2052" s="80"/>
      <c r="AC2052" s="80"/>
      <c r="AD2052" s="80"/>
      <c r="AE2052" s="80"/>
      <c r="AG2052" s="106"/>
      <c r="AN2052" s="80"/>
      <c r="AO2052" s="80"/>
      <c r="AP2052" s="80"/>
      <c r="AQ2052" s="80"/>
      <c r="AR2052" s="80"/>
      <c r="AS2052" s="80"/>
      <c r="AT2052" s="80"/>
      <c r="AU2052" s="80"/>
    </row>
    <row r="2053" spans="27:47" x14ac:dyDescent="0.2">
      <c r="AA2053" s="80"/>
      <c r="AB2053" s="80"/>
      <c r="AC2053" s="80"/>
      <c r="AD2053" s="80"/>
      <c r="AE2053" s="80"/>
      <c r="AG2053" s="106"/>
      <c r="AN2053" s="80"/>
      <c r="AO2053" s="80"/>
      <c r="AP2053" s="80"/>
      <c r="AQ2053" s="80"/>
      <c r="AR2053" s="80"/>
      <c r="AS2053" s="80"/>
      <c r="AT2053" s="80"/>
      <c r="AU2053" s="80"/>
    </row>
    <row r="2054" spans="27:47" x14ac:dyDescent="0.2">
      <c r="AA2054" s="80"/>
      <c r="AB2054" s="80"/>
      <c r="AC2054" s="80"/>
      <c r="AD2054" s="80"/>
      <c r="AE2054" s="80"/>
      <c r="AG2054" s="106"/>
      <c r="AN2054" s="80"/>
      <c r="AO2054" s="80"/>
      <c r="AP2054" s="80"/>
      <c r="AQ2054" s="80"/>
      <c r="AR2054" s="80"/>
      <c r="AS2054" s="80"/>
      <c r="AT2054" s="80"/>
      <c r="AU2054" s="80"/>
    </row>
    <row r="2055" spans="27:47" x14ac:dyDescent="0.2">
      <c r="AA2055" s="80"/>
      <c r="AB2055" s="80"/>
      <c r="AC2055" s="80"/>
      <c r="AD2055" s="80"/>
      <c r="AE2055" s="80"/>
      <c r="AG2055" s="106"/>
      <c r="AN2055" s="80"/>
      <c r="AO2055" s="80"/>
      <c r="AP2055" s="80"/>
      <c r="AQ2055" s="80"/>
      <c r="AR2055" s="80"/>
      <c r="AS2055" s="80"/>
      <c r="AT2055" s="80"/>
      <c r="AU2055" s="80"/>
    </row>
    <row r="2056" spans="27:47" x14ac:dyDescent="0.2">
      <c r="AA2056" s="80"/>
      <c r="AB2056" s="80"/>
      <c r="AC2056" s="80"/>
      <c r="AD2056" s="80"/>
      <c r="AE2056" s="80"/>
      <c r="AG2056" s="106"/>
      <c r="AN2056" s="80"/>
      <c r="AO2056" s="80"/>
      <c r="AP2056" s="80"/>
      <c r="AQ2056" s="80"/>
      <c r="AR2056" s="80"/>
      <c r="AS2056" s="80"/>
      <c r="AT2056" s="80"/>
      <c r="AU2056" s="80"/>
    </row>
    <row r="2057" spans="27:47" x14ac:dyDescent="0.2">
      <c r="AA2057" s="80"/>
      <c r="AB2057" s="80"/>
      <c r="AC2057" s="80"/>
      <c r="AD2057" s="80"/>
      <c r="AE2057" s="80"/>
      <c r="AG2057" s="106"/>
      <c r="AN2057" s="80"/>
      <c r="AO2057" s="80"/>
      <c r="AP2057" s="80"/>
      <c r="AQ2057" s="80"/>
      <c r="AR2057" s="80"/>
      <c r="AS2057" s="80"/>
      <c r="AT2057" s="80"/>
      <c r="AU2057" s="80"/>
    </row>
    <row r="2058" spans="27:47" x14ac:dyDescent="0.2">
      <c r="AA2058" s="80"/>
      <c r="AB2058" s="80"/>
      <c r="AC2058" s="80"/>
      <c r="AD2058" s="80"/>
      <c r="AE2058" s="80"/>
      <c r="AG2058" s="106"/>
      <c r="AN2058" s="80"/>
      <c r="AO2058" s="80"/>
      <c r="AP2058" s="80"/>
      <c r="AQ2058" s="80"/>
      <c r="AR2058" s="80"/>
      <c r="AS2058" s="80"/>
      <c r="AT2058" s="80"/>
      <c r="AU2058" s="80"/>
    </row>
    <row r="2059" spans="27:47" x14ac:dyDescent="0.2">
      <c r="AA2059" s="80"/>
      <c r="AB2059" s="80"/>
      <c r="AC2059" s="80"/>
      <c r="AD2059" s="80"/>
      <c r="AE2059" s="80"/>
      <c r="AG2059" s="106"/>
      <c r="AN2059" s="80"/>
      <c r="AO2059" s="80"/>
      <c r="AP2059" s="80"/>
      <c r="AQ2059" s="80"/>
      <c r="AR2059" s="80"/>
      <c r="AS2059" s="80"/>
      <c r="AT2059" s="80"/>
      <c r="AU2059" s="80"/>
    </row>
    <row r="2060" spans="27:47" x14ac:dyDescent="0.2">
      <c r="AA2060" s="80"/>
      <c r="AB2060" s="80"/>
      <c r="AC2060" s="80"/>
      <c r="AD2060" s="80"/>
      <c r="AE2060" s="80"/>
      <c r="AG2060" s="106"/>
      <c r="AN2060" s="80"/>
      <c r="AO2060" s="80"/>
      <c r="AP2060" s="80"/>
      <c r="AQ2060" s="80"/>
      <c r="AR2060" s="80"/>
      <c r="AS2060" s="80"/>
      <c r="AT2060" s="80"/>
      <c r="AU2060" s="80"/>
    </row>
    <row r="2061" spans="27:47" x14ac:dyDescent="0.2">
      <c r="AA2061" s="80"/>
      <c r="AB2061" s="80"/>
      <c r="AC2061" s="80"/>
      <c r="AD2061" s="80"/>
      <c r="AE2061" s="80"/>
      <c r="AG2061" s="106"/>
      <c r="AN2061" s="80"/>
      <c r="AO2061" s="80"/>
      <c r="AP2061" s="80"/>
      <c r="AQ2061" s="80"/>
      <c r="AR2061" s="80"/>
      <c r="AS2061" s="80"/>
      <c r="AT2061" s="80"/>
      <c r="AU2061" s="80"/>
    </row>
    <row r="2062" spans="27:47" x14ac:dyDescent="0.2">
      <c r="AA2062" s="80"/>
      <c r="AB2062" s="80"/>
      <c r="AC2062" s="80"/>
      <c r="AD2062" s="80"/>
      <c r="AE2062" s="80"/>
      <c r="AG2062" s="106"/>
      <c r="AN2062" s="80"/>
      <c r="AO2062" s="80"/>
      <c r="AP2062" s="80"/>
      <c r="AQ2062" s="80"/>
      <c r="AR2062" s="80"/>
      <c r="AS2062" s="80"/>
      <c r="AT2062" s="80"/>
      <c r="AU2062" s="80"/>
    </row>
    <row r="2063" spans="27:47" x14ac:dyDescent="0.2">
      <c r="AA2063" s="80"/>
      <c r="AB2063" s="80"/>
      <c r="AC2063" s="80"/>
      <c r="AD2063" s="80"/>
      <c r="AE2063" s="80"/>
      <c r="AG2063" s="106"/>
      <c r="AN2063" s="80"/>
      <c r="AO2063" s="80"/>
      <c r="AP2063" s="80"/>
      <c r="AQ2063" s="80"/>
      <c r="AR2063" s="80"/>
      <c r="AS2063" s="80"/>
      <c r="AT2063" s="80"/>
      <c r="AU2063" s="80"/>
    </row>
    <row r="2064" spans="27:47" x14ac:dyDescent="0.2">
      <c r="AA2064" s="80"/>
      <c r="AB2064" s="80"/>
      <c r="AC2064" s="80"/>
      <c r="AD2064" s="80"/>
      <c r="AE2064" s="80"/>
      <c r="AG2064" s="106"/>
      <c r="AN2064" s="80"/>
      <c r="AO2064" s="80"/>
      <c r="AP2064" s="80"/>
      <c r="AQ2064" s="80"/>
      <c r="AR2064" s="80"/>
      <c r="AS2064" s="80"/>
      <c r="AT2064" s="80"/>
      <c r="AU2064" s="80"/>
    </row>
    <row r="2065" spans="27:47" x14ac:dyDescent="0.2">
      <c r="AA2065" s="80"/>
      <c r="AB2065" s="80"/>
      <c r="AC2065" s="80"/>
      <c r="AD2065" s="80"/>
      <c r="AE2065" s="80"/>
      <c r="AG2065" s="106"/>
      <c r="AN2065" s="80"/>
      <c r="AO2065" s="80"/>
      <c r="AP2065" s="80"/>
      <c r="AQ2065" s="80"/>
      <c r="AR2065" s="80"/>
      <c r="AS2065" s="80"/>
      <c r="AT2065" s="80"/>
      <c r="AU2065" s="80"/>
    </row>
    <row r="2066" spans="27:47" x14ac:dyDescent="0.2">
      <c r="AA2066" s="80"/>
      <c r="AB2066" s="80"/>
      <c r="AC2066" s="80"/>
      <c r="AD2066" s="80"/>
      <c r="AE2066" s="80"/>
      <c r="AG2066" s="106"/>
      <c r="AN2066" s="80"/>
      <c r="AO2066" s="80"/>
      <c r="AP2066" s="80"/>
      <c r="AQ2066" s="80"/>
      <c r="AR2066" s="80"/>
      <c r="AS2066" s="80"/>
      <c r="AT2066" s="80"/>
      <c r="AU2066" s="80"/>
    </row>
    <row r="2067" spans="27:47" x14ac:dyDescent="0.2">
      <c r="AA2067" s="80"/>
      <c r="AB2067" s="80"/>
      <c r="AC2067" s="80"/>
      <c r="AD2067" s="80"/>
      <c r="AE2067" s="80"/>
      <c r="AF2067" s="107"/>
      <c r="AG2067" s="106"/>
      <c r="AN2067" s="80"/>
      <c r="AO2067" s="80"/>
      <c r="AP2067" s="80"/>
      <c r="AQ2067" s="80"/>
      <c r="AR2067" s="80"/>
      <c r="AS2067" s="80"/>
      <c r="AT2067" s="80"/>
      <c r="AU2067" s="80"/>
    </row>
    <row r="2068" spans="27:47" x14ac:dyDescent="0.2">
      <c r="AA2068" s="80"/>
      <c r="AB2068" s="80"/>
      <c r="AC2068" s="80"/>
      <c r="AD2068" s="80"/>
      <c r="AE2068" s="80"/>
      <c r="AF2068" s="107"/>
      <c r="AG2068" s="106"/>
      <c r="AN2068" s="80"/>
      <c r="AO2068" s="80"/>
      <c r="AP2068" s="80"/>
      <c r="AQ2068" s="80"/>
      <c r="AR2068" s="80"/>
      <c r="AS2068" s="80"/>
      <c r="AT2068" s="80"/>
      <c r="AU2068" s="80"/>
    </row>
    <row r="2069" spans="27:47" x14ac:dyDescent="0.2">
      <c r="AA2069" s="80"/>
      <c r="AB2069" s="80"/>
      <c r="AC2069" s="80"/>
      <c r="AD2069" s="80"/>
      <c r="AE2069" s="80"/>
      <c r="AF2069" s="107"/>
      <c r="AG2069" s="106"/>
      <c r="AN2069" s="80"/>
      <c r="AO2069" s="80"/>
      <c r="AP2069" s="80"/>
      <c r="AQ2069" s="80"/>
      <c r="AR2069" s="80"/>
      <c r="AS2069" s="80"/>
      <c r="AT2069" s="80"/>
      <c r="AU2069" s="80"/>
    </row>
    <row r="2070" spans="27:47" x14ac:dyDescent="0.2">
      <c r="AA2070" s="80"/>
      <c r="AB2070" s="80"/>
      <c r="AC2070" s="80"/>
      <c r="AD2070" s="80"/>
      <c r="AE2070" s="80"/>
      <c r="AF2070" s="107"/>
      <c r="AG2070" s="106"/>
      <c r="AN2070" s="80"/>
      <c r="AO2070" s="80"/>
      <c r="AP2070" s="80"/>
      <c r="AQ2070" s="80"/>
      <c r="AR2070" s="80"/>
      <c r="AS2070" s="80"/>
      <c r="AT2070" s="80"/>
      <c r="AU2070" s="80"/>
    </row>
    <row r="2071" spans="27:47" x14ac:dyDescent="0.2">
      <c r="AA2071" s="80"/>
      <c r="AB2071" s="80"/>
      <c r="AC2071" s="80"/>
      <c r="AD2071" s="80"/>
      <c r="AE2071" s="80"/>
      <c r="AF2071" s="107"/>
      <c r="AG2071" s="106"/>
      <c r="AN2071" s="80"/>
      <c r="AO2071" s="80"/>
      <c r="AP2071" s="80"/>
      <c r="AQ2071" s="80"/>
      <c r="AR2071" s="80"/>
      <c r="AS2071" s="80"/>
      <c r="AT2071" s="80"/>
      <c r="AU2071" s="80"/>
    </row>
    <row r="2072" spans="27:47" x14ac:dyDescent="0.2">
      <c r="AA2072" s="80"/>
      <c r="AB2072" s="80"/>
      <c r="AC2072" s="80"/>
      <c r="AD2072" s="80"/>
      <c r="AE2072" s="80"/>
      <c r="AF2072" s="107"/>
      <c r="AG2072" s="106"/>
      <c r="AN2072" s="80"/>
      <c r="AO2072" s="80"/>
      <c r="AP2072" s="80"/>
      <c r="AQ2072" s="80"/>
      <c r="AR2072" s="80"/>
      <c r="AS2072" s="80"/>
      <c r="AT2072" s="80"/>
      <c r="AU2072" s="80"/>
    </row>
    <row r="2073" spans="27:47" x14ac:dyDescent="0.2">
      <c r="AA2073" s="80"/>
      <c r="AB2073" s="80"/>
      <c r="AC2073" s="80"/>
      <c r="AD2073" s="80"/>
      <c r="AE2073" s="80"/>
      <c r="AF2073" s="107"/>
      <c r="AG2073" s="106"/>
      <c r="AN2073" s="80"/>
      <c r="AO2073" s="80"/>
      <c r="AP2073" s="80"/>
      <c r="AQ2073" s="80"/>
      <c r="AR2073" s="80"/>
      <c r="AS2073" s="80"/>
      <c r="AT2073" s="80"/>
      <c r="AU2073" s="80"/>
    </row>
    <row r="2074" spans="27:47" x14ac:dyDescent="0.2">
      <c r="AA2074" s="80"/>
      <c r="AB2074" s="80"/>
      <c r="AC2074" s="80"/>
      <c r="AD2074" s="80"/>
      <c r="AE2074" s="80"/>
      <c r="AF2074" s="107"/>
      <c r="AG2074" s="106"/>
      <c r="AN2074" s="80"/>
      <c r="AO2074" s="80"/>
      <c r="AP2074" s="80"/>
      <c r="AQ2074" s="80"/>
      <c r="AR2074" s="80"/>
      <c r="AS2074" s="80"/>
      <c r="AT2074" s="80"/>
      <c r="AU2074" s="80"/>
    </row>
    <row r="2075" spans="27:47" x14ac:dyDescent="0.2">
      <c r="AA2075" s="80"/>
      <c r="AB2075" s="80"/>
      <c r="AC2075" s="80"/>
      <c r="AD2075" s="80"/>
      <c r="AE2075" s="80"/>
      <c r="AF2075" s="107"/>
      <c r="AG2075" s="106"/>
      <c r="AN2075" s="80"/>
      <c r="AO2075" s="80"/>
      <c r="AP2075" s="80"/>
      <c r="AQ2075" s="80"/>
      <c r="AR2075" s="80"/>
      <c r="AS2075" s="80"/>
      <c r="AT2075" s="80"/>
      <c r="AU2075" s="80"/>
    </row>
    <row r="2076" spans="27:47" x14ac:dyDescent="0.2">
      <c r="AA2076" s="80"/>
      <c r="AB2076" s="80"/>
      <c r="AC2076" s="80"/>
      <c r="AD2076" s="80"/>
      <c r="AE2076" s="80"/>
      <c r="AF2076" s="107"/>
      <c r="AG2076" s="106"/>
      <c r="AN2076" s="80"/>
      <c r="AO2076" s="80"/>
      <c r="AP2076" s="80"/>
      <c r="AQ2076" s="80"/>
      <c r="AR2076" s="80"/>
      <c r="AS2076" s="80"/>
      <c r="AT2076" s="80"/>
      <c r="AU2076" s="80"/>
    </row>
    <row r="2077" spans="27:47" x14ac:dyDescent="0.2">
      <c r="AA2077" s="80"/>
      <c r="AB2077" s="80"/>
      <c r="AC2077" s="80"/>
      <c r="AD2077" s="80"/>
      <c r="AE2077" s="80"/>
      <c r="AF2077" s="107"/>
      <c r="AG2077" s="106"/>
      <c r="AN2077" s="80"/>
      <c r="AO2077" s="80"/>
      <c r="AP2077" s="80"/>
      <c r="AQ2077" s="80"/>
      <c r="AR2077" s="80"/>
      <c r="AS2077" s="80"/>
      <c r="AT2077" s="80"/>
      <c r="AU2077" s="80"/>
    </row>
    <row r="2078" spans="27:47" x14ac:dyDescent="0.2">
      <c r="AA2078" s="80"/>
      <c r="AB2078" s="80"/>
      <c r="AC2078" s="80"/>
      <c r="AD2078" s="80"/>
      <c r="AE2078" s="80"/>
      <c r="AF2078" s="107"/>
      <c r="AG2078" s="106"/>
      <c r="AN2078" s="80"/>
      <c r="AO2078" s="80"/>
      <c r="AP2078" s="80"/>
      <c r="AQ2078" s="80"/>
      <c r="AR2078" s="80"/>
      <c r="AS2078" s="80"/>
      <c r="AT2078" s="80"/>
      <c r="AU2078" s="80"/>
    </row>
    <row r="2079" spans="27:47" x14ac:dyDescent="0.2">
      <c r="AA2079" s="80"/>
      <c r="AB2079" s="80"/>
      <c r="AC2079" s="80"/>
      <c r="AD2079" s="80"/>
      <c r="AE2079" s="80"/>
      <c r="AF2079" s="107"/>
      <c r="AG2079" s="106"/>
      <c r="AN2079" s="80"/>
      <c r="AO2079" s="80"/>
      <c r="AP2079" s="80"/>
      <c r="AQ2079" s="80"/>
      <c r="AR2079" s="80"/>
      <c r="AS2079" s="80"/>
      <c r="AT2079" s="80"/>
      <c r="AU2079" s="80"/>
    </row>
    <row r="2080" spans="27:47" x14ac:dyDescent="0.2">
      <c r="AA2080" s="80"/>
      <c r="AB2080" s="80"/>
      <c r="AC2080" s="80"/>
      <c r="AD2080" s="80"/>
      <c r="AE2080" s="80"/>
      <c r="AF2080" s="107"/>
      <c r="AG2080" s="106"/>
      <c r="AN2080" s="80"/>
      <c r="AO2080" s="80"/>
      <c r="AP2080" s="80"/>
      <c r="AQ2080" s="80"/>
      <c r="AR2080" s="80"/>
      <c r="AS2080" s="80"/>
      <c r="AT2080" s="80"/>
      <c r="AU2080" s="80"/>
    </row>
    <row r="2081" spans="27:47" x14ac:dyDescent="0.2">
      <c r="AA2081" s="80"/>
      <c r="AB2081" s="80"/>
      <c r="AC2081" s="80"/>
      <c r="AD2081" s="80"/>
      <c r="AE2081" s="80"/>
      <c r="AF2081" s="107"/>
      <c r="AG2081" s="106"/>
      <c r="AN2081" s="80"/>
      <c r="AO2081" s="80"/>
      <c r="AP2081" s="80"/>
      <c r="AQ2081" s="80"/>
      <c r="AR2081" s="80"/>
      <c r="AS2081" s="80"/>
      <c r="AT2081" s="80"/>
      <c r="AU2081" s="80"/>
    </row>
    <row r="2082" spans="27:47" x14ac:dyDescent="0.2">
      <c r="AA2082" s="80"/>
      <c r="AB2082" s="80"/>
      <c r="AC2082" s="80"/>
      <c r="AD2082" s="80"/>
      <c r="AE2082" s="80"/>
      <c r="AF2082" s="107"/>
      <c r="AG2082" s="106"/>
      <c r="AN2082" s="80"/>
      <c r="AO2082" s="80"/>
      <c r="AP2082" s="80"/>
      <c r="AQ2082" s="80"/>
      <c r="AR2082" s="80"/>
      <c r="AS2082" s="80"/>
      <c r="AT2082" s="80"/>
      <c r="AU2082" s="80"/>
    </row>
    <row r="2083" spans="27:47" x14ac:dyDescent="0.2">
      <c r="AA2083" s="80"/>
      <c r="AB2083" s="80"/>
      <c r="AC2083" s="80"/>
      <c r="AD2083" s="80"/>
      <c r="AE2083" s="80"/>
      <c r="AF2083" s="107"/>
      <c r="AG2083" s="106"/>
      <c r="AN2083" s="80"/>
      <c r="AO2083" s="80"/>
      <c r="AP2083" s="80"/>
      <c r="AQ2083" s="80"/>
      <c r="AR2083" s="80"/>
      <c r="AS2083" s="80"/>
      <c r="AT2083" s="80"/>
      <c r="AU2083" s="80"/>
    </row>
    <row r="2084" spans="27:47" x14ac:dyDescent="0.2">
      <c r="AA2084" s="80"/>
      <c r="AB2084" s="80"/>
      <c r="AC2084" s="80"/>
      <c r="AD2084" s="80"/>
      <c r="AE2084" s="80"/>
      <c r="AF2084" s="107"/>
      <c r="AG2084" s="106"/>
      <c r="AN2084" s="80"/>
      <c r="AO2084" s="80"/>
      <c r="AP2084" s="80"/>
      <c r="AQ2084" s="80"/>
      <c r="AR2084" s="80"/>
      <c r="AS2084" s="80"/>
      <c r="AT2084" s="80"/>
      <c r="AU2084" s="80"/>
    </row>
    <row r="2085" spans="27:47" x14ac:dyDescent="0.2">
      <c r="AA2085" s="80"/>
      <c r="AB2085" s="80"/>
      <c r="AC2085" s="80"/>
      <c r="AD2085" s="80"/>
      <c r="AE2085" s="80"/>
      <c r="AF2085" s="107"/>
      <c r="AG2085" s="106"/>
      <c r="AN2085" s="80"/>
      <c r="AO2085" s="80"/>
      <c r="AP2085" s="80"/>
      <c r="AQ2085" s="80"/>
      <c r="AR2085" s="80"/>
      <c r="AS2085" s="80"/>
      <c r="AT2085" s="80"/>
      <c r="AU2085" s="80"/>
    </row>
    <row r="2086" spans="27:47" x14ac:dyDescent="0.2">
      <c r="AA2086" s="80"/>
      <c r="AB2086" s="80"/>
      <c r="AC2086" s="80"/>
      <c r="AD2086" s="80"/>
      <c r="AE2086" s="80"/>
      <c r="AF2086" s="107"/>
      <c r="AG2086" s="106"/>
      <c r="AN2086" s="80"/>
      <c r="AO2086" s="80"/>
      <c r="AP2086" s="80"/>
      <c r="AQ2086" s="80"/>
      <c r="AR2086" s="80"/>
      <c r="AS2086" s="80"/>
      <c r="AT2086" s="80"/>
      <c r="AU2086" s="80"/>
    </row>
    <row r="2087" spans="27:47" x14ac:dyDescent="0.2">
      <c r="AA2087" s="80"/>
      <c r="AB2087" s="80"/>
      <c r="AC2087" s="80"/>
      <c r="AD2087" s="80"/>
      <c r="AE2087" s="80"/>
      <c r="AF2087" s="107"/>
      <c r="AG2087" s="106"/>
      <c r="AN2087" s="80"/>
      <c r="AO2087" s="80"/>
      <c r="AP2087" s="80"/>
      <c r="AQ2087" s="80"/>
      <c r="AR2087" s="80"/>
      <c r="AS2087" s="80"/>
      <c r="AT2087" s="80"/>
      <c r="AU2087" s="80"/>
    </row>
    <row r="2088" spans="27:47" x14ac:dyDescent="0.2">
      <c r="AA2088" s="80"/>
      <c r="AB2088" s="80"/>
      <c r="AC2088" s="80"/>
      <c r="AD2088" s="80"/>
      <c r="AE2088" s="80"/>
      <c r="AF2088" s="107"/>
      <c r="AG2088" s="106"/>
      <c r="AN2088" s="80"/>
      <c r="AO2088" s="80"/>
      <c r="AP2088" s="80"/>
      <c r="AQ2088" s="80"/>
      <c r="AR2088" s="80"/>
      <c r="AS2088" s="80"/>
      <c r="AT2088" s="80"/>
      <c r="AU2088" s="80"/>
    </row>
    <row r="2089" spans="27:47" x14ac:dyDescent="0.2">
      <c r="AA2089" s="80"/>
      <c r="AB2089" s="80"/>
      <c r="AC2089" s="80"/>
      <c r="AD2089" s="80"/>
      <c r="AE2089" s="80"/>
      <c r="AF2089" s="107"/>
      <c r="AG2089" s="106"/>
      <c r="AN2089" s="80"/>
      <c r="AO2089" s="80"/>
      <c r="AP2089" s="80"/>
      <c r="AQ2089" s="80"/>
      <c r="AR2089" s="80"/>
      <c r="AS2089" s="80"/>
      <c r="AT2089" s="80"/>
      <c r="AU2089" s="80"/>
    </row>
    <row r="2090" spans="27:47" x14ac:dyDescent="0.2">
      <c r="AA2090" s="80"/>
      <c r="AB2090" s="80"/>
      <c r="AC2090" s="80"/>
      <c r="AD2090" s="80"/>
      <c r="AE2090" s="80"/>
      <c r="AF2090" s="107"/>
      <c r="AG2090" s="106"/>
      <c r="AN2090" s="80"/>
      <c r="AO2090" s="80"/>
      <c r="AP2090" s="80"/>
      <c r="AQ2090" s="80"/>
      <c r="AR2090" s="80"/>
      <c r="AS2090" s="80"/>
      <c r="AT2090" s="80"/>
      <c r="AU2090" s="80"/>
    </row>
    <row r="2091" spans="27:47" x14ac:dyDescent="0.2">
      <c r="AA2091" s="80"/>
      <c r="AB2091" s="80"/>
      <c r="AC2091" s="80"/>
      <c r="AD2091" s="80"/>
      <c r="AE2091" s="80"/>
      <c r="AF2091" s="107"/>
      <c r="AG2091" s="106"/>
      <c r="AN2091" s="80"/>
      <c r="AO2091" s="80"/>
      <c r="AP2091" s="80"/>
      <c r="AQ2091" s="80"/>
      <c r="AR2091" s="80"/>
      <c r="AS2091" s="80"/>
      <c r="AT2091" s="80"/>
      <c r="AU2091" s="80"/>
    </row>
    <row r="2092" spans="27:47" x14ac:dyDescent="0.2">
      <c r="AA2092" s="80"/>
      <c r="AB2092" s="80"/>
      <c r="AC2092" s="80"/>
      <c r="AD2092" s="80"/>
      <c r="AE2092" s="80"/>
      <c r="AF2092" s="107"/>
      <c r="AG2092" s="106"/>
      <c r="AN2092" s="80"/>
      <c r="AO2092" s="80"/>
      <c r="AP2092" s="80"/>
      <c r="AQ2092" s="80"/>
      <c r="AR2092" s="80"/>
      <c r="AS2092" s="80"/>
      <c r="AT2092" s="80"/>
      <c r="AU2092" s="80"/>
    </row>
    <row r="2093" spans="27:47" x14ac:dyDescent="0.2">
      <c r="AA2093" s="80"/>
      <c r="AB2093" s="80"/>
      <c r="AC2093" s="80"/>
      <c r="AD2093" s="80"/>
      <c r="AE2093" s="80"/>
      <c r="AF2093" s="107"/>
      <c r="AG2093" s="106"/>
      <c r="AN2093" s="80"/>
      <c r="AO2093" s="80"/>
      <c r="AP2093" s="80"/>
      <c r="AQ2093" s="80"/>
      <c r="AR2093" s="80"/>
      <c r="AS2093" s="80"/>
      <c r="AT2093" s="80"/>
      <c r="AU2093" s="80"/>
    </row>
    <row r="2094" spans="27:47" x14ac:dyDescent="0.2">
      <c r="AA2094" s="80"/>
      <c r="AB2094" s="80"/>
      <c r="AC2094" s="80"/>
      <c r="AD2094" s="80"/>
      <c r="AE2094" s="80"/>
      <c r="AF2094" s="107"/>
      <c r="AG2094" s="106"/>
      <c r="AN2094" s="80"/>
      <c r="AO2094" s="80"/>
      <c r="AP2094" s="80"/>
      <c r="AQ2094" s="80"/>
      <c r="AR2094" s="80"/>
      <c r="AS2094" s="80"/>
      <c r="AT2094" s="80"/>
      <c r="AU2094" s="80"/>
    </row>
    <row r="2095" spans="27:47" x14ac:dyDescent="0.2">
      <c r="AA2095" s="80"/>
      <c r="AB2095" s="80"/>
      <c r="AC2095" s="80"/>
      <c r="AD2095" s="80"/>
      <c r="AE2095" s="80"/>
      <c r="AF2095" s="107"/>
      <c r="AG2095" s="106"/>
      <c r="AN2095" s="80"/>
      <c r="AO2095" s="80"/>
      <c r="AP2095" s="80"/>
      <c r="AQ2095" s="80"/>
      <c r="AR2095" s="80"/>
      <c r="AS2095" s="80"/>
      <c r="AT2095" s="80"/>
      <c r="AU2095" s="80"/>
    </row>
    <row r="2096" spans="27:47" x14ac:dyDescent="0.2">
      <c r="AA2096" s="80"/>
      <c r="AB2096" s="80"/>
      <c r="AC2096" s="80"/>
      <c r="AD2096" s="80"/>
      <c r="AE2096" s="80"/>
      <c r="AF2096" s="107"/>
      <c r="AG2096" s="106"/>
      <c r="AN2096" s="80"/>
      <c r="AO2096" s="80"/>
      <c r="AP2096" s="80"/>
      <c r="AQ2096" s="80"/>
      <c r="AR2096" s="80"/>
      <c r="AS2096" s="80"/>
      <c r="AT2096" s="80"/>
      <c r="AU2096" s="80"/>
    </row>
    <row r="2097" spans="27:47" x14ac:dyDescent="0.2">
      <c r="AA2097" s="80"/>
      <c r="AB2097" s="80"/>
      <c r="AC2097" s="80"/>
      <c r="AD2097" s="80"/>
      <c r="AE2097" s="80"/>
      <c r="AF2097" s="107"/>
      <c r="AG2097" s="106"/>
      <c r="AN2097" s="80"/>
      <c r="AO2097" s="80"/>
      <c r="AP2097" s="80"/>
      <c r="AQ2097" s="80"/>
      <c r="AR2097" s="80"/>
      <c r="AS2097" s="80"/>
      <c r="AT2097" s="80"/>
      <c r="AU2097" s="80"/>
    </row>
    <row r="2098" spans="27:47" x14ac:dyDescent="0.2">
      <c r="AA2098" s="80"/>
      <c r="AB2098" s="80"/>
      <c r="AC2098" s="80"/>
      <c r="AD2098" s="80"/>
      <c r="AE2098" s="80"/>
      <c r="AF2098" s="107"/>
      <c r="AG2098" s="106"/>
      <c r="AN2098" s="80"/>
      <c r="AO2098" s="80"/>
      <c r="AP2098" s="80"/>
      <c r="AQ2098" s="80"/>
      <c r="AR2098" s="80"/>
      <c r="AS2098" s="80"/>
      <c r="AT2098" s="80"/>
      <c r="AU2098" s="80"/>
    </row>
    <row r="2099" spans="27:47" x14ac:dyDescent="0.2">
      <c r="AA2099" s="80"/>
      <c r="AB2099" s="80"/>
      <c r="AC2099" s="80"/>
      <c r="AD2099" s="80"/>
      <c r="AE2099" s="80"/>
      <c r="AF2099" s="107"/>
      <c r="AG2099" s="106"/>
      <c r="AN2099" s="80"/>
      <c r="AO2099" s="80"/>
      <c r="AP2099" s="80"/>
      <c r="AQ2099" s="80"/>
      <c r="AR2099" s="80"/>
      <c r="AS2099" s="80"/>
      <c r="AT2099" s="80"/>
      <c r="AU2099" s="80"/>
    </row>
    <row r="2100" spans="27:47" x14ac:dyDescent="0.2">
      <c r="AA2100" s="80"/>
      <c r="AB2100" s="80"/>
      <c r="AC2100" s="80"/>
      <c r="AD2100" s="80"/>
      <c r="AE2100" s="80"/>
      <c r="AF2100" s="107"/>
      <c r="AG2100" s="106"/>
      <c r="AN2100" s="80"/>
      <c r="AO2100" s="80"/>
      <c r="AP2100" s="80"/>
      <c r="AQ2100" s="80"/>
      <c r="AR2100" s="80"/>
      <c r="AS2100" s="80"/>
      <c r="AT2100" s="80"/>
      <c r="AU2100" s="80"/>
    </row>
    <row r="2101" spans="27:47" x14ac:dyDescent="0.2">
      <c r="AA2101" s="80"/>
      <c r="AB2101" s="80"/>
      <c r="AC2101" s="80"/>
      <c r="AD2101" s="80"/>
      <c r="AE2101" s="80"/>
      <c r="AF2101" s="107"/>
      <c r="AG2101" s="106"/>
      <c r="AN2101" s="80"/>
      <c r="AO2101" s="80"/>
      <c r="AP2101" s="80"/>
      <c r="AQ2101" s="80"/>
      <c r="AR2101" s="80"/>
      <c r="AS2101" s="80"/>
      <c r="AT2101" s="80"/>
      <c r="AU2101" s="80"/>
    </row>
    <row r="2102" spans="27:47" x14ac:dyDescent="0.2">
      <c r="AA2102" s="80"/>
      <c r="AB2102" s="80"/>
      <c r="AC2102" s="80"/>
      <c r="AD2102" s="80"/>
      <c r="AE2102" s="80"/>
      <c r="AF2102" s="107"/>
      <c r="AG2102" s="106"/>
      <c r="AN2102" s="80"/>
      <c r="AO2102" s="80"/>
      <c r="AP2102" s="80"/>
      <c r="AQ2102" s="80"/>
      <c r="AR2102" s="80"/>
      <c r="AS2102" s="80"/>
      <c r="AT2102" s="80"/>
      <c r="AU2102" s="80"/>
    </row>
    <row r="2103" spans="27:47" x14ac:dyDescent="0.2">
      <c r="AA2103" s="80"/>
      <c r="AB2103" s="80"/>
      <c r="AC2103" s="80"/>
      <c r="AD2103" s="80"/>
      <c r="AE2103" s="80"/>
      <c r="AF2103" s="107"/>
      <c r="AG2103" s="106"/>
      <c r="AN2103" s="80"/>
      <c r="AO2103" s="80"/>
      <c r="AP2103" s="80"/>
      <c r="AQ2103" s="80"/>
      <c r="AR2103" s="80"/>
      <c r="AS2103" s="80"/>
      <c r="AT2103" s="80"/>
      <c r="AU2103" s="80"/>
    </row>
    <row r="2104" spans="27:47" x14ac:dyDescent="0.2">
      <c r="AA2104" s="80"/>
      <c r="AB2104" s="80"/>
      <c r="AC2104" s="80"/>
      <c r="AD2104" s="80"/>
      <c r="AE2104" s="80"/>
      <c r="AF2104" s="107"/>
      <c r="AG2104" s="106"/>
      <c r="AN2104" s="80"/>
      <c r="AO2104" s="80"/>
      <c r="AP2104" s="80"/>
      <c r="AQ2104" s="80"/>
      <c r="AR2104" s="80"/>
      <c r="AS2104" s="80"/>
      <c r="AT2104" s="80"/>
      <c r="AU2104" s="80"/>
    </row>
    <row r="2105" spans="27:47" x14ac:dyDescent="0.2">
      <c r="AA2105" s="80"/>
      <c r="AB2105" s="80"/>
      <c r="AC2105" s="80"/>
      <c r="AD2105" s="80"/>
      <c r="AE2105" s="80"/>
      <c r="AF2105" s="107"/>
      <c r="AG2105" s="106"/>
      <c r="AN2105" s="80"/>
      <c r="AO2105" s="80"/>
      <c r="AP2105" s="80"/>
      <c r="AQ2105" s="80"/>
      <c r="AR2105" s="80"/>
      <c r="AS2105" s="80"/>
      <c r="AT2105" s="80"/>
      <c r="AU2105" s="80"/>
    </row>
    <row r="2106" spans="27:47" x14ac:dyDescent="0.2">
      <c r="AA2106" s="80"/>
      <c r="AB2106" s="80"/>
      <c r="AC2106" s="80"/>
      <c r="AD2106" s="80"/>
      <c r="AE2106" s="80"/>
      <c r="AF2106" s="107"/>
      <c r="AG2106" s="106"/>
      <c r="AN2106" s="80"/>
      <c r="AO2106" s="80"/>
      <c r="AP2106" s="80"/>
      <c r="AQ2106" s="80"/>
      <c r="AR2106" s="80"/>
      <c r="AS2106" s="80"/>
      <c r="AT2106" s="80"/>
      <c r="AU2106" s="80"/>
    </row>
    <row r="2107" spans="27:47" x14ac:dyDescent="0.2">
      <c r="AA2107" s="80"/>
      <c r="AB2107" s="80"/>
      <c r="AC2107" s="80"/>
      <c r="AD2107" s="80"/>
      <c r="AE2107" s="80"/>
      <c r="AF2107" s="107"/>
      <c r="AG2107" s="106"/>
      <c r="AN2107" s="80"/>
      <c r="AO2107" s="80"/>
      <c r="AP2107" s="80"/>
      <c r="AQ2107" s="80"/>
      <c r="AR2107" s="80"/>
      <c r="AS2107" s="80"/>
      <c r="AT2107" s="80"/>
      <c r="AU2107" s="80"/>
    </row>
    <row r="2108" spans="27:47" x14ac:dyDescent="0.2">
      <c r="AA2108" s="80"/>
      <c r="AB2108" s="80"/>
      <c r="AC2108" s="80"/>
      <c r="AD2108" s="80"/>
      <c r="AE2108" s="80"/>
      <c r="AF2108" s="107"/>
      <c r="AG2108" s="106"/>
      <c r="AN2108" s="80"/>
      <c r="AO2108" s="80"/>
      <c r="AP2108" s="80"/>
      <c r="AQ2108" s="80"/>
      <c r="AR2108" s="80"/>
      <c r="AS2108" s="80"/>
      <c r="AT2108" s="80"/>
      <c r="AU2108" s="80"/>
    </row>
    <row r="2109" spans="27:47" x14ac:dyDescent="0.2">
      <c r="AA2109" s="80"/>
      <c r="AB2109" s="80"/>
      <c r="AC2109" s="80"/>
      <c r="AD2109" s="80"/>
      <c r="AE2109" s="80"/>
      <c r="AF2109" s="107"/>
      <c r="AG2109" s="106"/>
      <c r="AN2109" s="80"/>
      <c r="AO2109" s="80"/>
      <c r="AP2109" s="80"/>
      <c r="AQ2109" s="80"/>
      <c r="AR2109" s="80"/>
      <c r="AS2109" s="80"/>
      <c r="AT2109" s="80"/>
      <c r="AU2109" s="80"/>
    </row>
    <row r="2110" spans="27:47" x14ac:dyDescent="0.2">
      <c r="AA2110" s="80"/>
      <c r="AB2110" s="80"/>
      <c r="AC2110" s="80"/>
      <c r="AD2110" s="80"/>
      <c r="AE2110" s="80"/>
      <c r="AF2110" s="107"/>
      <c r="AG2110" s="106"/>
      <c r="AN2110" s="80"/>
      <c r="AO2110" s="80"/>
      <c r="AP2110" s="80"/>
      <c r="AQ2110" s="80"/>
      <c r="AR2110" s="80"/>
      <c r="AS2110" s="80"/>
      <c r="AT2110" s="80"/>
      <c r="AU2110" s="80"/>
    </row>
    <row r="2111" spans="27:47" x14ac:dyDescent="0.2">
      <c r="AA2111" s="80"/>
      <c r="AB2111" s="80"/>
      <c r="AC2111" s="80"/>
      <c r="AD2111" s="80"/>
      <c r="AE2111" s="80"/>
      <c r="AF2111" s="107"/>
      <c r="AG2111" s="106"/>
      <c r="AN2111" s="80"/>
      <c r="AO2111" s="80"/>
      <c r="AP2111" s="80"/>
      <c r="AQ2111" s="80"/>
      <c r="AR2111" s="80"/>
      <c r="AS2111" s="80"/>
      <c r="AT2111" s="80"/>
      <c r="AU2111" s="80"/>
    </row>
    <row r="2112" spans="27:47" x14ac:dyDescent="0.2">
      <c r="AA2112" s="80"/>
      <c r="AB2112" s="80"/>
      <c r="AC2112" s="80"/>
      <c r="AD2112" s="80"/>
      <c r="AE2112" s="80"/>
      <c r="AF2112" s="107"/>
      <c r="AG2112" s="106"/>
      <c r="AN2112" s="80"/>
      <c r="AO2112" s="80"/>
      <c r="AP2112" s="80"/>
      <c r="AQ2112" s="80"/>
      <c r="AR2112" s="80"/>
      <c r="AS2112" s="80"/>
      <c r="AT2112" s="80"/>
      <c r="AU2112" s="80"/>
    </row>
    <row r="2113" spans="27:47" x14ac:dyDescent="0.2">
      <c r="AA2113" s="80"/>
      <c r="AB2113" s="80"/>
      <c r="AC2113" s="80"/>
      <c r="AD2113" s="80"/>
      <c r="AE2113" s="80"/>
      <c r="AF2113" s="107"/>
      <c r="AG2113" s="106"/>
      <c r="AN2113" s="80"/>
      <c r="AO2113" s="80"/>
      <c r="AP2113" s="80"/>
      <c r="AQ2113" s="80"/>
      <c r="AR2113" s="80"/>
      <c r="AS2113" s="80"/>
      <c r="AT2113" s="80"/>
      <c r="AU2113" s="80"/>
    </row>
    <row r="2114" spans="27:47" x14ac:dyDescent="0.2">
      <c r="AA2114" s="80"/>
      <c r="AB2114" s="80"/>
      <c r="AC2114" s="80"/>
      <c r="AD2114" s="80"/>
      <c r="AE2114" s="80"/>
      <c r="AF2114" s="107"/>
      <c r="AG2114" s="106"/>
      <c r="AN2114" s="80"/>
      <c r="AO2114" s="80"/>
      <c r="AP2114" s="80"/>
      <c r="AQ2114" s="80"/>
      <c r="AR2114" s="80"/>
      <c r="AS2114" s="80"/>
      <c r="AT2114" s="80"/>
      <c r="AU2114" s="80"/>
    </row>
    <row r="2115" spans="27:47" x14ac:dyDescent="0.2">
      <c r="AA2115" s="80"/>
      <c r="AB2115" s="80"/>
      <c r="AC2115" s="80"/>
      <c r="AD2115" s="80"/>
      <c r="AE2115" s="80"/>
      <c r="AF2115" s="107"/>
      <c r="AG2115" s="106"/>
      <c r="AN2115" s="80"/>
      <c r="AO2115" s="80"/>
      <c r="AP2115" s="80"/>
      <c r="AQ2115" s="80"/>
      <c r="AR2115" s="80"/>
      <c r="AS2115" s="80"/>
      <c r="AT2115" s="80"/>
      <c r="AU2115" s="80"/>
    </row>
    <row r="2116" spans="27:47" x14ac:dyDescent="0.2">
      <c r="AA2116" s="80"/>
      <c r="AB2116" s="80"/>
      <c r="AC2116" s="80"/>
      <c r="AD2116" s="80"/>
      <c r="AE2116" s="80"/>
      <c r="AF2116" s="107"/>
      <c r="AG2116" s="106"/>
      <c r="AN2116" s="80"/>
      <c r="AO2116" s="80"/>
      <c r="AP2116" s="80"/>
      <c r="AQ2116" s="80"/>
      <c r="AR2116" s="80"/>
      <c r="AS2116" s="80"/>
      <c r="AT2116" s="80"/>
      <c r="AU2116" s="80"/>
    </row>
    <row r="2117" spans="27:47" x14ac:dyDescent="0.2">
      <c r="AA2117" s="80"/>
      <c r="AB2117" s="80"/>
      <c r="AC2117" s="80"/>
      <c r="AD2117" s="80"/>
      <c r="AE2117" s="80"/>
      <c r="AF2117" s="107"/>
      <c r="AG2117" s="106"/>
      <c r="AN2117" s="80"/>
      <c r="AO2117" s="80"/>
      <c r="AP2117" s="80"/>
      <c r="AQ2117" s="80"/>
      <c r="AR2117" s="80"/>
      <c r="AS2117" s="80"/>
      <c r="AT2117" s="80"/>
      <c r="AU2117" s="80"/>
    </row>
    <row r="2118" spans="27:47" x14ac:dyDescent="0.2">
      <c r="AA2118" s="80"/>
      <c r="AB2118" s="80"/>
      <c r="AC2118" s="80"/>
      <c r="AD2118" s="80"/>
      <c r="AE2118" s="80"/>
      <c r="AF2118" s="107"/>
      <c r="AG2118" s="106"/>
      <c r="AN2118" s="80"/>
      <c r="AO2118" s="80"/>
      <c r="AP2118" s="80"/>
      <c r="AQ2118" s="80"/>
      <c r="AR2118" s="80"/>
      <c r="AS2118" s="80"/>
      <c r="AT2118" s="80"/>
      <c r="AU2118" s="80"/>
    </row>
    <row r="2119" spans="27:47" x14ac:dyDescent="0.2">
      <c r="AA2119" s="80"/>
      <c r="AB2119" s="80"/>
      <c r="AC2119" s="80"/>
      <c r="AD2119" s="80"/>
      <c r="AE2119" s="80"/>
      <c r="AF2119" s="107"/>
      <c r="AG2119" s="106"/>
      <c r="AN2119" s="80"/>
      <c r="AO2119" s="80"/>
      <c r="AP2119" s="80"/>
      <c r="AQ2119" s="80"/>
      <c r="AR2119" s="80"/>
      <c r="AS2119" s="80"/>
      <c r="AT2119" s="80"/>
      <c r="AU2119" s="80"/>
    </row>
    <row r="2120" spans="27:47" x14ac:dyDescent="0.2">
      <c r="AA2120" s="80"/>
      <c r="AB2120" s="80"/>
      <c r="AC2120" s="80"/>
      <c r="AD2120" s="80"/>
      <c r="AE2120" s="80"/>
      <c r="AF2120" s="107"/>
      <c r="AG2120" s="106"/>
      <c r="AN2120" s="80"/>
      <c r="AO2120" s="80"/>
      <c r="AP2120" s="80"/>
      <c r="AQ2120" s="80"/>
      <c r="AR2120" s="80"/>
      <c r="AS2120" s="80"/>
      <c r="AT2120" s="80"/>
      <c r="AU2120" s="80"/>
    </row>
    <row r="2121" spans="27:47" x14ac:dyDescent="0.2">
      <c r="AA2121" s="80"/>
      <c r="AB2121" s="80"/>
      <c r="AC2121" s="80"/>
      <c r="AD2121" s="80"/>
      <c r="AE2121" s="80"/>
      <c r="AF2121" s="107"/>
      <c r="AG2121" s="106"/>
      <c r="AN2121" s="80"/>
      <c r="AO2121" s="80"/>
      <c r="AP2121" s="80"/>
      <c r="AQ2121" s="80"/>
      <c r="AR2121" s="80"/>
      <c r="AS2121" s="80"/>
      <c r="AT2121" s="80"/>
      <c r="AU2121" s="80"/>
    </row>
    <row r="2122" spans="27:47" x14ac:dyDescent="0.2">
      <c r="AA2122" s="80"/>
      <c r="AB2122" s="80"/>
      <c r="AC2122" s="80"/>
      <c r="AD2122" s="80"/>
      <c r="AE2122" s="80"/>
      <c r="AF2122" s="107"/>
      <c r="AG2122" s="106"/>
      <c r="AN2122" s="80"/>
      <c r="AO2122" s="80"/>
      <c r="AP2122" s="80"/>
      <c r="AQ2122" s="80"/>
      <c r="AR2122" s="80"/>
      <c r="AS2122" s="80"/>
      <c r="AT2122" s="80"/>
      <c r="AU2122" s="80"/>
    </row>
    <row r="2123" spans="27:47" x14ac:dyDescent="0.2">
      <c r="AA2123" s="80"/>
      <c r="AB2123" s="80"/>
      <c r="AC2123" s="80"/>
      <c r="AD2123" s="80"/>
      <c r="AE2123" s="80"/>
      <c r="AF2123" s="107"/>
      <c r="AG2123" s="106"/>
      <c r="AN2123" s="80"/>
      <c r="AO2123" s="80"/>
      <c r="AP2123" s="80"/>
      <c r="AQ2123" s="80"/>
      <c r="AR2123" s="80"/>
      <c r="AS2123" s="80"/>
      <c r="AT2123" s="80"/>
      <c r="AU2123" s="80"/>
    </row>
    <row r="2124" spans="27:47" x14ac:dyDescent="0.2">
      <c r="AA2124" s="80"/>
      <c r="AB2124" s="80"/>
      <c r="AC2124" s="80"/>
      <c r="AD2124" s="80"/>
      <c r="AE2124" s="80"/>
      <c r="AF2124" s="107"/>
      <c r="AG2124" s="106"/>
      <c r="AN2124" s="80"/>
      <c r="AO2124" s="80"/>
      <c r="AP2124" s="80"/>
      <c r="AQ2124" s="80"/>
      <c r="AR2124" s="80"/>
      <c r="AS2124" s="80"/>
      <c r="AT2124" s="80"/>
      <c r="AU2124" s="80"/>
    </row>
    <row r="2125" spans="27:47" x14ac:dyDescent="0.2">
      <c r="AA2125" s="80"/>
      <c r="AB2125" s="80"/>
      <c r="AC2125" s="80"/>
      <c r="AD2125" s="80"/>
      <c r="AE2125" s="80"/>
      <c r="AF2125" s="107"/>
      <c r="AG2125" s="106"/>
      <c r="AN2125" s="80"/>
      <c r="AO2125" s="80"/>
      <c r="AP2125" s="80"/>
      <c r="AQ2125" s="80"/>
      <c r="AR2125" s="80"/>
      <c r="AS2125" s="80"/>
      <c r="AT2125" s="80"/>
      <c r="AU2125" s="80"/>
    </row>
    <row r="2126" spans="27:47" x14ac:dyDescent="0.2">
      <c r="AA2126" s="80"/>
      <c r="AB2126" s="80"/>
      <c r="AC2126" s="80"/>
      <c r="AD2126" s="80"/>
      <c r="AE2126" s="80"/>
      <c r="AF2126" s="107"/>
      <c r="AG2126" s="106"/>
      <c r="AN2126" s="80"/>
      <c r="AO2126" s="80"/>
      <c r="AP2126" s="80"/>
      <c r="AQ2126" s="80"/>
      <c r="AR2126" s="80"/>
      <c r="AS2126" s="80"/>
      <c r="AT2126" s="80"/>
      <c r="AU2126" s="80"/>
    </row>
    <row r="2127" spans="27:47" x14ac:dyDescent="0.2">
      <c r="AA2127" s="80"/>
      <c r="AB2127" s="80"/>
      <c r="AC2127" s="80"/>
      <c r="AD2127" s="80"/>
      <c r="AE2127" s="80"/>
      <c r="AF2127" s="107"/>
      <c r="AG2127" s="106"/>
      <c r="AN2127" s="80"/>
      <c r="AO2127" s="80"/>
      <c r="AP2127" s="80"/>
      <c r="AQ2127" s="80"/>
      <c r="AR2127" s="80"/>
      <c r="AS2127" s="80"/>
      <c r="AT2127" s="80"/>
      <c r="AU2127" s="80"/>
    </row>
    <row r="2128" spans="27:47" x14ac:dyDescent="0.2">
      <c r="AA2128" s="80"/>
      <c r="AB2128" s="80"/>
      <c r="AC2128" s="80"/>
      <c r="AD2128" s="80"/>
      <c r="AE2128" s="80"/>
      <c r="AF2128" s="107"/>
      <c r="AG2128" s="106"/>
      <c r="AN2128" s="80"/>
      <c r="AO2128" s="80"/>
      <c r="AP2128" s="80"/>
      <c r="AQ2128" s="80"/>
      <c r="AR2128" s="80"/>
      <c r="AS2128" s="80"/>
      <c r="AT2128" s="80"/>
      <c r="AU2128" s="80"/>
    </row>
    <row r="2129" spans="27:47" x14ac:dyDescent="0.2">
      <c r="AA2129" s="80"/>
      <c r="AB2129" s="80"/>
      <c r="AC2129" s="80"/>
      <c r="AD2129" s="80"/>
      <c r="AE2129" s="80"/>
      <c r="AF2129" s="107"/>
      <c r="AG2129" s="106"/>
      <c r="AN2129" s="80"/>
      <c r="AO2129" s="80"/>
      <c r="AP2129" s="80"/>
      <c r="AQ2129" s="80"/>
      <c r="AR2129" s="80"/>
      <c r="AS2129" s="80"/>
      <c r="AT2129" s="80"/>
      <c r="AU2129" s="80"/>
    </row>
    <row r="2130" spans="27:47" x14ac:dyDescent="0.2">
      <c r="AA2130" s="80"/>
      <c r="AB2130" s="80"/>
      <c r="AC2130" s="80"/>
      <c r="AD2130" s="80"/>
      <c r="AE2130" s="80"/>
      <c r="AF2130" s="107"/>
      <c r="AG2130" s="106"/>
      <c r="AN2130" s="80"/>
      <c r="AO2130" s="80"/>
      <c r="AP2130" s="80"/>
      <c r="AQ2130" s="80"/>
      <c r="AR2130" s="80"/>
      <c r="AS2130" s="80"/>
      <c r="AT2130" s="80"/>
      <c r="AU2130" s="80"/>
    </row>
    <row r="2131" spans="27:47" x14ac:dyDescent="0.2">
      <c r="AA2131" s="80"/>
      <c r="AB2131" s="80"/>
      <c r="AC2131" s="80"/>
      <c r="AD2131" s="80"/>
      <c r="AE2131" s="80"/>
      <c r="AF2131" s="107"/>
      <c r="AG2131" s="106"/>
      <c r="AN2131" s="80"/>
      <c r="AO2131" s="80"/>
      <c r="AP2131" s="80"/>
      <c r="AQ2131" s="80"/>
      <c r="AR2131" s="80"/>
      <c r="AS2131" s="80"/>
      <c r="AT2131" s="80"/>
      <c r="AU2131" s="80"/>
    </row>
    <row r="2132" spans="27:47" x14ac:dyDescent="0.2">
      <c r="AA2132" s="80"/>
      <c r="AB2132" s="80"/>
      <c r="AC2132" s="80"/>
      <c r="AD2132" s="80"/>
      <c r="AE2132" s="80"/>
      <c r="AF2132" s="107"/>
      <c r="AG2132" s="106"/>
      <c r="AN2132" s="80"/>
      <c r="AO2132" s="80"/>
      <c r="AP2132" s="80"/>
      <c r="AQ2132" s="80"/>
      <c r="AR2132" s="80"/>
      <c r="AS2132" s="80"/>
      <c r="AT2132" s="80"/>
      <c r="AU2132" s="80"/>
    </row>
    <row r="2133" spans="27:47" x14ac:dyDescent="0.2">
      <c r="AA2133" s="80"/>
      <c r="AB2133" s="80"/>
      <c r="AC2133" s="80"/>
      <c r="AD2133" s="80"/>
      <c r="AE2133" s="80"/>
      <c r="AF2133" s="107"/>
      <c r="AG2133" s="106"/>
      <c r="AN2133" s="80"/>
      <c r="AO2133" s="80"/>
      <c r="AP2133" s="80"/>
      <c r="AQ2133" s="80"/>
      <c r="AR2133" s="80"/>
      <c r="AS2133" s="80"/>
      <c r="AT2133" s="80"/>
      <c r="AU2133" s="80"/>
    </row>
    <row r="2134" spans="27:47" x14ac:dyDescent="0.2">
      <c r="AA2134" s="80"/>
      <c r="AB2134" s="80"/>
      <c r="AC2134" s="80"/>
      <c r="AD2134" s="80"/>
      <c r="AE2134" s="80"/>
      <c r="AF2134" s="107"/>
      <c r="AG2134" s="106"/>
      <c r="AN2134" s="80"/>
      <c r="AO2134" s="80"/>
      <c r="AP2134" s="80"/>
      <c r="AQ2134" s="80"/>
      <c r="AR2134" s="80"/>
      <c r="AS2134" s="80"/>
      <c r="AT2134" s="80"/>
      <c r="AU2134" s="80"/>
    </row>
    <row r="2135" spans="27:47" x14ac:dyDescent="0.2">
      <c r="AA2135" s="80"/>
      <c r="AB2135" s="80"/>
      <c r="AC2135" s="80"/>
      <c r="AD2135" s="80"/>
      <c r="AE2135" s="80"/>
      <c r="AF2135" s="107"/>
      <c r="AG2135" s="106"/>
      <c r="AN2135" s="80"/>
      <c r="AO2135" s="80"/>
      <c r="AP2135" s="80"/>
      <c r="AQ2135" s="80"/>
      <c r="AR2135" s="80"/>
      <c r="AS2135" s="80"/>
      <c r="AT2135" s="80"/>
      <c r="AU2135" s="80"/>
    </row>
    <row r="2136" spans="27:47" x14ac:dyDescent="0.2">
      <c r="AA2136" s="80"/>
      <c r="AB2136" s="80"/>
      <c r="AC2136" s="80"/>
      <c r="AD2136" s="80"/>
      <c r="AE2136" s="80"/>
      <c r="AF2136" s="107"/>
      <c r="AG2136" s="106"/>
      <c r="AN2136" s="80"/>
      <c r="AO2136" s="80"/>
      <c r="AP2136" s="80"/>
      <c r="AQ2136" s="80"/>
      <c r="AR2136" s="80"/>
      <c r="AS2136" s="80"/>
      <c r="AT2136" s="80"/>
      <c r="AU2136" s="80"/>
    </row>
    <row r="2137" spans="27:47" x14ac:dyDescent="0.2">
      <c r="AA2137" s="80"/>
      <c r="AB2137" s="80"/>
      <c r="AC2137" s="80"/>
      <c r="AD2137" s="80"/>
      <c r="AE2137" s="80"/>
      <c r="AF2137" s="107"/>
      <c r="AG2137" s="106"/>
      <c r="AN2137" s="80"/>
      <c r="AO2137" s="80"/>
      <c r="AP2137" s="80"/>
      <c r="AQ2137" s="80"/>
      <c r="AR2137" s="80"/>
      <c r="AS2137" s="80"/>
      <c r="AT2137" s="80"/>
      <c r="AU2137" s="80"/>
    </row>
    <row r="2138" spans="27:47" x14ac:dyDescent="0.2">
      <c r="AA2138" s="80"/>
      <c r="AB2138" s="80"/>
      <c r="AC2138" s="80"/>
      <c r="AD2138" s="80"/>
      <c r="AE2138" s="80"/>
      <c r="AF2138" s="107"/>
      <c r="AG2138" s="106"/>
      <c r="AN2138" s="80"/>
      <c r="AO2138" s="80"/>
      <c r="AP2138" s="80"/>
      <c r="AQ2138" s="80"/>
      <c r="AR2138" s="80"/>
      <c r="AS2138" s="80"/>
      <c r="AT2138" s="80"/>
      <c r="AU2138" s="80"/>
    </row>
    <row r="2139" spans="27:47" x14ac:dyDescent="0.2">
      <c r="AA2139" s="80"/>
      <c r="AB2139" s="80"/>
      <c r="AC2139" s="80"/>
      <c r="AD2139" s="80"/>
      <c r="AE2139" s="80"/>
      <c r="AF2139" s="107"/>
      <c r="AG2139" s="106"/>
      <c r="AN2139" s="80"/>
      <c r="AO2139" s="80"/>
      <c r="AP2139" s="80"/>
      <c r="AQ2139" s="80"/>
      <c r="AR2139" s="80"/>
      <c r="AS2139" s="80"/>
      <c r="AT2139" s="80"/>
      <c r="AU2139" s="80"/>
    </row>
    <row r="2140" spans="27:47" x14ac:dyDescent="0.2">
      <c r="AA2140" s="80"/>
      <c r="AB2140" s="80"/>
      <c r="AC2140" s="80"/>
      <c r="AD2140" s="80"/>
      <c r="AE2140" s="80"/>
      <c r="AF2140" s="107"/>
      <c r="AG2140" s="106"/>
      <c r="AN2140" s="80"/>
      <c r="AO2140" s="80"/>
      <c r="AP2140" s="80"/>
      <c r="AQ2140" s="80"/>
      <c r="AR2140" s="80"/>
      <c r="AS2140" s="80"/>
      <c r="AT2140" s="80"/>
      <c r="AU2140" s="80"/>
    </row>
    <row r="2141" spans="27:47" x14ac:dyDescent="0.2">
      <c r="AA2141" s="80"/>
      <c r="AB2141" s="80"/>
      <c r="AC2141" s="80"/>
      <c r="AD2141" s="80"/>
      <c r="AE2141" s="80"/>
      <c r="AF2141" s="107"/>
      <c r="AG2141" s="106"/>
      <c r="AN2141" s="80"/>
      <c r="AO2141" s="80"/>
      <c r="AP2141" s="80"/>
      <c r="AQ2141" s="80"/>
      <c r="AR2141" s="80"/>
      <c r="AS2141" s="80"/>
      <c r="AT2141" s="80"/>
      <c r="AU2141" s="80"/>
    </row>
    <row r="2142" spans="27:47" x14ac:dyDescent="0.2">
      <c r="AA2142" s="80"/>
      <c r="AB2142" s="80"/>
      <c r="AC2142" s="80"/>
      <c r="AD2142" s="80"/>
      <c r="AE2142" s="80"/>
      <c r="AF2142" s="107"/>
      <c r="AG2142" s="106"/>
      <c r="AN2142" s="80"/>
      <c r="AO2142" s="80"/>
      <c r="AP2142" s="80"/>
      <c r="AQ2142" s="80"/>
      <c r="AR2142" s="80"/>
      <c r="AS2142" s="80"/>
      <c r="AT2142" s="80"/>
      <c r="AU2142" s="80"/>
    </row>
    <row r="2143" spans="27:47" x14ac:dyDescent="0.2">
      <c r="AA2143" s="80"/>
      <c r="AB2143" s="80"/>
      <c r="AC2143" s="80"/>
      <c r="AD2143" s="80"/>
      <c r="AE2143" s="80"/>
      <c r="AF2143" s="107"/>
      <c r="AG2143" s="106"/>
      <c r="AN2143" s="80"/>
      <c r="AO2143" s="80"/>
      <c r="AP2143" s="80"/>
      <c r="AQ2143" s="80"/>
      <c r="AR2143" s="80"/>
      <c r="AS2143" s="80"/>
      <c r="AT2143" s="80"/>
      <c r="AU2143" s="80"/>
    </row>
    <row r="2144" spans="27:47" x14ac:dyDescent="0.2">
      <c r="AA2144" s="80"/>
      <c r="AB2144" s="80"/>
      <c r="AC2144" s="80"/>
      <c r="AD2144" s="80"/>
      <c r="AE2144" s="80"/>
      <c r="AF2144" s="107"/>
      <c r="AG2144" s="106"/>
      <c r="AN2144" s="80"/>
      <c r="AO2144" s="80"/>
      <c r="AP2144" s="80"/>
      <c r="AQ2144" s="80"/>
      <c r="AR2144" s="80"/>
      <c r="AS2144" s="80"/>
      <c r="AT2144" s="80"/>
      <c r="AU2144" s="80"/>
    </row>
    <row r="2145" spans="27:47" x14ac:dyDescent="0.2">
      <c r="AA2145" s="80"/>
      <c r="AB2145" s="80"/>
      <c r="AC2145" s="80"/>
      <c r="AD2145" s="80"/>
      <c r="AE2145" s="80"/>
      <c r="AF2145" s="107"/>
      <c r="AG2145" s="106"/>
      <c r="AN2145" s="80"/>
      <c r="AO2145" s="80"/>
      <c r="AP2145" s="80"/>
      <c r="AQ2145" s="80"/>
      <c r="AR2145" s="80"/>
      <c r="AS2145" s="80"/>
      <c r="AT2145" s="80"/>
      <c r="AU2145" s="80"/>
    </row>
    <row r="2146" spans="27:47" x14ac:dyDescent="0.2">
      <c r="AA2146" s="80"/>
      <c r="AB2146" s="80"/>
      <c r="AC2146" s="80"/>
      <c r="AD2146" s="80"/>
      <c r="AE2146" s="80"/>
      <c r="AF2146" s="107"/>
      <c r="AG2146" s="106"/>
      <c r="AN2146" s="80"/>
      <c r="AO2146" s="80"/>
      <c r="AP2146" s="80"/>
      <c r="AQ2146" s="80"/>
      <c r="AR2146" s="80"/>
      <c r="AS2146" s="80"/>
      <c r="AT2146" s="80"/>
      <c r="AU2146" s="80"/>
    </row>
    <row r="2147" spans="27:47" x14ac:dyDescent="0.2">
      <c r="AA2147" s="80"/>
      <c r="AB2147" s="80"/>
      <c r="AC2147" s="80"/>
      <c r="AD2147" s="80"/>
      <c r="AE2147" s="80"/>
      <c r="AF2147" s="107"/>
      <c r="AG2147" s="106"/>
      <c r="AN2147" s="80"/>
      <c r="AO2147" s="80"/>
      <c r="AP2147" s="80"/>
      <c r="AQ2147" s="80"/>
      <c r="AR2147" s="80"/>
      <c r="AS2147" s="80"/>
      <c r="AT2147" s="80"/>
      <c r="AU2147" s="80"/>
    </row>
    <row r="2148" spans="27:47" x14ac:dyDescent="0.2">
      <c r="AA2148" s="80"/>
      <c r="AB2148" s="80"/>
      <c r="AC2148" s="80"/>
      <c r="AD2148" s="80"/>
      <c r="AE2148" s="80"/>
      <c r="AF2148" s="107"/>
      <c r="AG2148" s="106"/>
      <c r="AN2148" s="80"/>
      <c r="AO2148" s="80"/>
      <c r="AP2148" s="80"/>
      <c r="AQ2148" s="80"/>
      <c r="AR2148" s="80"/>
      <c r="AS2148" s="80"/>
      <c r="AT2148" s="80"/>
      <c r="AU2148" s="80"/>
    </row>
    <row r="2149" spans="27:47" x14ac:dyDescent="0.2">
      <c r="AA2149" s="80"/>
      <c r="AB2149" s="80"/>
      <c r="AC2149" s="80"/>
      <c r="AD2149" s="80"/>
      <c r="AE2149" s="80"/>
      <c r="AF2149" s="107"/>
      <c r="AG2149" s="106"/>
      <c r="AN2149" s="80"/>
      <c r="AO2149" s="80"/>
      <c r="AP2149" s="80"/>
      <c r="AQ2149" s="80"/>
      <c r="AR2149" s="80"/>
      <c r="AS2149" s="80"/>
      <c r="AT2149" s="80"/>
      <c r="AU2149" s="80"/>
    </row>
    <row r="2150" spans="27:47" x14ac:dyDescent="0.2">
      <c r="AA2150" s="80"/>
      <c r="AB2150" s="80"/>
      <c r="AC2150" s="80"/>
      <c r="AD2150" s="80"/>
      <c r="AE2150" s="80"/>
      <c r="AF2150" s="107"/>
      <c r="AG2150" s="106"/>
      <c r="AN2150" s="80"/>
      <c r="AO2150" s="80"/>
      <c r="AP2150" s="80"/>
      <c r="AQ2150" s="80"/>
      <c r="AR2150" s="80"/>
      <c r="AS2150" s="80"/>
      <c r="AT2150" s="80"/>
      <c r="AU2150" s="80"/>
    </row>
    <row r="2151" spans="27:47" x14ac:dyDescent="0.2">
      <c r="AA2151" s="80"/>
      <c r="AB2151" s="80"/>
      <c r="AC2151" s="80"/>
      <c r="AD2151" s="80"/>
      <c r="AE2151" s="80"/>
      <c r="AF2151" s="107"/>
      <c r="AG2151" s="106"/>
      <c r="AN2151" s="80"/>
      <c r="AO2151" s="80"/>
      <c r="AP2151" s="80"/>
      <c r="AQ2151" s="80"/>
      <c r="AR2151" s="80"/>
      <c r="AS2151" s="80"/>
      <c r="AT2151" s="80"/>
      <c r="AU2151" s="80"/>
    </row>
    <row r="2152" spans="27:47" x14ac:dyDescent="0.2">
      <c r="AA2152" s="80"/>
      <c r="AB2152" s="80"/>
      <c r="AC2152" s="80"/>
      <c r="AD2152" s="80"/>
      <c r="AE2152" s="80"/>
      <c r="AF2152" s="107"/>
      <c r="AG2152" s="106"/>
      <c r="AN2152" s="80"/>
      <c r="AO2152" s="80"/>
      <c r="AP2152" s="80"/>
      <c r="AQ2152" s="80"/>
      <c r="AR2152" s="80"/>
      <c r="AS2152" s="80"/>
      <c r="AT2152" s="80"/>
      <c r="AU2152" s="80"/>
    </row>
    <row r="2153" spans="27:47" x14ac:dyDescent="0.2">
      <c r="AA2153" s="80"/>
      <c r="AB2153" s="80"/>
      <c r="AC2153" s="80"/>
      <c r="AD2153" s="80"/>
      <c r="AE2153" s="80"/>
      <c r="AF2153" s="107"/>
      <c r="AG2153" s="106"/>
      <c r="AN2153" s="80"/>
      <c r="AO2153" s="80"/>
      <c r="AP2153" s="80"/>
      <c r="AQ2153" s="80"/>
      <c r="AR2153" s="80"/>
      <c r="AS2153" s="80"/>
      <c r="AT2153" s="80"/>
      <c r="AU2153" s="80"/>
    </row>
    <row r="2154" spans="27:47" x14ac:dyDescent="0.2">
      <c r="AA2154" s="80"/>
      <c r="AB2154" s="80"/>
      <c r="AC2154" s="80"/>
      <c r="AD2154" s="80"/>
      <c r="AE2154" s="80"/>
      <c r="AF2154" s="107"/>
      <c r="AG2154" s="106"/>
      <c r="AN2154" s="80"/>
      <c r="AO2154" s="80"/>
      <c r="AP2154" s="80"/>
      <c r="AQ2154" s="80"/>
      <c r="AR2154" s="80"/>
      <c r="AS2154" s="80"/>
      <c r="AT2154" s="80"/>
      <c r="AU2154" s="80"/>
    </row>
    <row r="2155" spans="27:47" x14ac:dyDescent="0.2">
      <c r="AA2155" s="80"/>
      <c r="AB2155" s="80"/>
      <c r="AC2155" s="80"/>
      <c r="AD2155" s="80"/>
      <c r="AE2155" s="80"/>
      <c r="AF2155" s="107"/>
      <c r="AG2155" s="106"/>
      <c r="AN2155" s="80"/>
      <c r="AO2155" s="80"/>
      <c r="AP2155" s="80"/>
      <c r="AQ2155" s="80"/>
      <c r="AR2155" s="80"/>
      <c r="AS2155" s="80"/>
      <c r="AT2155" s="80"/>
      <c r="AU2155" s="80"/>
    </row>
    <row r="2156" spans="27:47" x14ac:dyDescent="0.2">
      <c r="AA2156" s="80"/>
      <c r="AB2156" s="80"/>
      <c r="AC2156" s="80"/>
      <c r="AD2156" s="80"/>
      <c r="AE2156" s="80"/>
      <c r="AF2156" s="107"/>
      <c r="AG2156" s="106"/>
      <c r="AN2156" s="80"/>
      <c r="AO2156" s="80"/>
      <c r="AP2156" s="80"/>
      <c r="AQ2156" s="80"/>
      <c r="AR2156" s="80"/>
      <c r="AS2156" s="80"/>
      <c r="AT2156" s="80"/>
      <c r="AU2156" s="80"/>
    </row>
    <row r="2157" spans="27:47" x14ac:dyDescent="0.2">
      <c r="AA2157" s="80"/>
      <c r="AB2157" s="80"/>
      <c r="AC2157" s="80"/>
      <c r="AD2157" s="80"/>
      <c r="AE2157" s="80"/>
      <c r="AF2157" s="107"/>
      <c r="AG2157" s="106"/>
      <c r="AN2157" s="80"/>
      <c r="AO2157" s="80"/>
      <c r="AP2157" s="80"/>
      <c r="AQ2157" s="80"/>
      <c r="AR2157" s="80"/>
      <c r="AS2157" s="80"/>
      <c r="AT2157" s="80"/>
      <c r="AU2157" s="80"/>
    </row>
    <row r="2158" spans="27:47" x14ac:dyDescent="0.2">
      <c r="AA2158" s="80"/>
      <c r="AB2158" s="80"/>
      <c r="AC2158" s="80"/>
      <c r="AD2158" s="80"/>
      <c r="AE2158" s="80"/>
      <c r="AF2158" s="107"/>
      <c r="AG2158" s="106"/>
      <c r="AN2158" s="80"/>
      <c r="AO2158" s="80"/>
      <c r="AP2158" s="80"/>
      <c r="AQ2158" s="80"/>
      <c r="AR2158" s="80"/>
      <c r="AS2158" s="80"/>
      <c r="AT2158" s="80"/>
      <c r="AU2158" s="80"/>
    </row>
    <row r="2159" spans="27:47" x14ac:dyDescent="0.2">
      <c r="AA2159" s="80"/>
      <c r="AB2159" s="80"/>
      <c r="AC2159" s="80"/>
      <c r="AD2159" s="80"/>
      <c r="AE2159" s="80"/>
      <c r="AF2159" s="107"/>
      <c r="AG2159" s="106"/>
      <c r="AN2159" s="80"/>
      <c r="AO2159" s="80"/>
      <c r="AP2159" s="80"/>
      <c r="AQ2159" s="80"/>
      <c r="AR2159" s="80"/>
      <c r="AS2159" s="80"/>
      <c r="AT2159" s="80"/>
      <c r="AU2159" s="80"/>
    </row>
    <row r="2160" spans="27:47" x14ac:dyDescent="0.2">
      <c r="AA2160" s="80"/>
      <c r="AB2160" s="80"/>
      <c r="AC2160" s="80"/>
      <c r="AD2160" s="80"/>
      <c r="AE2160" s="80"/>
      <c r="AF2160" s="107"/>
      <c r="AG2160" s="106"/>
      <c r="AN2160" s="80"/>
      <c r="AO2160" s="80"/>
      <c r="AP2160" s="80"/>
      <c r="AQ2160" s="80"/>
      <c r="AR2160" s="80"/>
      <c r="AS2160" s="80"/>
      <c r="AT2160" s="80"/>
      <c r="AU2160" s="80"/>
    </row>
    <row r="2161" spans="27:47" x14ac:dyDescent="0.2">
      <c r="AA2161" s="80"/>
      <c r="AB2161" s="80"/>
      <c r="AC2161" s="80"/>
      <c r="AD2161" s="80"/>
      <c r="AE2161" s="80"/>
      <c r="AF2161" s="107"/>
      <c r="AG2161" s="106"/>
      <c r="AN2161" s="80"/>
      <c r="AO2161" s="80"/>
      <c r="AP2161" s="80"/>
      <c r="AQ2161" s="80"/>
      <c r="AR2161" s="80"/>
      <c r="AS2161" s="80"/>
      <c r="AT2161" s="80"/>
      <c r="AU2161" s="80"/>
    </row>
    <row r="2162" spans="27:47" x14ac:dyDescent="0.2">
      <c r="AA2162" s="80"/>
      <c r="AB2162" s="80"/>
      <c r="AC2162" s="80"/>
      <c r="AD2162" s="80"/>
      <c r="AE2162" s="80"/>
      <c r="AF2162" s="107"/>
      <c r="AG2162" s="106"/>
      <c r="AN2162" s="80"/>
      <c r="AO2162" s="80"/>
      <c r="AP2162" s="80"/>
      <c r="AQ2162" s="80"/>
      <c r="AR2162" s="80"/>
      <c r="AS2162" s="80"/>
      <c r="AT2162" s="80"/>
      <c r="AU2162" s="80"/>
    </row>
    <row r="2163" spans="27:47" x14ac:dyDescent="0.2">
      <c r="AA2163" s="80"/>
      <c r="AB2163" s="80"/>
      <c r="AC2163" s="80"/>
      <c r="AD2163" s="80"/>
      <c r="AE2163" s="80"/>
      <c r="AF2163" s="107"/>
      <c r="AG2163" s="106"/>
      <c r="AN2163" s="80"/>
      <c r="AO2163" s="80"/>
      <c r="AP2163" s="80"/>
      <c r="AQ2163" s="80"/>
      <c r="AR2163" s="80"/>
      <c r="AS2163" s="80"/>
      <c r="AT2163" s="80"/>
      <c r="AU2163" s="80"/>
    </row>
    <row r="2164" spans="27:47" x14ac:dyDescent="0.2">
      <c r="AA2164" s="80"/>
      <c r="AB2164" s="80"/>
      <c r="AC2164" s="80"/>
      <c r="AD2164" s="80"/>
      <c r="AE2164" s="80"/>
      <c r="AF2164" s="107"/>
      <c r="AG2164" s="106"/>
      <c r="AN2164" s="80"/>
      <c r="AO2164" s="80"/>
      <c r="AP2164" s="80"/>
      <c r="AQ2164" s="80"/>
      <c r="AR2164" s="80"/>
      <c r="AS2164" s="80"/>
      <c r="AT2164" s="80"/>
      <c r="AU2164" s="80"/>
    </row>
    <row r="2165" spans="27:47" x14ac:dyDescent="0.2">
      <c r="AA2165" s="80"/>
      <c r="AB2165" s="80"/>
      <c r="AC2165" s="80"/>
      <c r="AD2165" s="80"/>
      <c r="AE2165" s="80"/>
      <c r="AF2165" s="107"/>
      <c r="AG2165" s="106"/>
      <c r="AN2165" s="80"/>
      <c r="AO2165" s="80"/>
      <c r="AP2165" s="80"/>
      <c r="AQ2165" s="80"/>
      <c r="AR2165" s="80"/>
      <c r="AS2165" s="80"/>
      <c r="AT2165" s="80"/>
      <c r="AU2165" s="80"/>
    </row>
    <row r="2166" spans="27:47" x14ac:dyDescent="0.2">
      <c r="AA2166" s="80"/>
      <c r="AB2166" s="80"/>
      <c r="AC2166" s="80"/>
      <c r="AD2166" s="80"/>
      <c r="AE2166" s="80"/>
      <c r="AF2166" s="107"/>
      <c r="AG2166" s="106"/>
      <c r="AN2166" s="80"/>
      <c r="AO2166" s="80"/>
      <c r="AP2166" s="80"/>
      <c r="AQ2166" s="80"/>
      <c r="AR2166" s="80"/>
      <c r="AS2166" s="80"/>
      <c r="AT2166" s="80"/>
      <c r="AU2166" s="80"/>
    </row>
    <row r="2167" spans="27:47" x14ac:dyDescent="0.2">
      <c r="AA2167" s="80"/>
      <c r="AB2167" s="80"/>
      <c r="AC2167" s="80"/>
      <c r="AD2167" s="80"/>
      <c r="AE2167" s="80"/>
      <c r="AF2167" s="107"/>
      <c r="AG2167" s="106"/>
      <c r="AN2167" s="80"/>
      <c r="AO2167" s="80"/>
      <c r="AP2167" s="80"/>
      <c r="AQ2167" s="80"/>
      <c r="AR2167" s="80"/>
      <c r="AS2167" s="80"/>
      <c r="AT2167" s="80"/>
      <c r="AU2167" s="80"/>
    </row>
    <row r="2168" spans="27:47" x14ac:dyDescent="0.2">
      <c r="AA2168" s="80"/>
      <c r="AB2168" s="80"/>
      <c r="AC2168" s="80"/>
      <c r="AD2168" s="80"/>
      <c r="AE2168" s="80"/>
      <c r="AF2168" s="107"/>
      <c r="AG2168" s="106"/>
      <c r="AN2168" s="80"/>
      <c r="AO2168" s="80"/>
      <c r="AP2168" s="80"/>
      <c r="AQ2168" s="80"/>
      <c r="AR2168" s="80"/>
      <c r="AS2168" s="80"/>
      <c r="AT2168" s="80"/>
      <c r="AU2168" s="80"/>
    </row>
    <row r="2169" spans="27:47" x14ac:dyDescent="0.2">
      <c r="AA2169" s="80"/>
      <c r="AB2169" s="80"/>
      <c r="AC2169" s="80"/>
      <c r="AD2169" s="80"/>
      <c r="AE2169" s="80"/>
      <c r="AF2169" s="107"/>
      <c r="AG2169" s="106"/>
      <c r="AN2169" s="80"/>
      <c r="AO2169" s="80"/>
      <c r="AP2169" s="80"/>
      <c r="AQ2169" s="80"/>
      <c r="AR2169" s="80"/>
      <c r="AS2169" s="80"/>
      <c r="AT2169" s="80"/>
      <c r="AU2169" s="80"/>
    </row>
    <row r="2170" spans="27:47" x14ac:dyDescent="0.2">
      <c r="AA2170" s="80"/>
      <c r="AB2170" s="80"/>
      <c r="AC2170" s="80"/>
      <c r="AD2170" s="80"/>
      <c r="AE2170" s="80"/>
      <c r="AF2170" s="107"/>
      <c r="AG2170" s="106"/>
      <c r="AN2170" s="80"/>
      <c r="AO2170" s="80"/>
      <c r="AP2170" s="80"/>
      <c r="AQ2170" s="80"/>
      <c r="AR2170" s="80"/>
      <c r="AS2170" s="80"/>
      <c r="AT2170" s="80"/>
      <c r="AU2170" s="80"/>
    </row>
    <row r="2171" spans="27:47" x14ac:dyDescent="0.2">
      <c r="AA2171" s="80"/>
      <c r="AB2171" s="80"/>
      <c r="AC2171" s="80"/>
      <c r="AD2171" s="80"/>
      <c r="AE2171" s="80"/>
      <c r="AF2171" s="107"/>
      <c r="AG2171" s="106"/>
      <c r="AN2171" s="80"/>
      <c r="AO2171" s="80"/>
      <c r="AP2171" s="80"/>
      <c r="AQ2171" s="80"/>
      <c r="AR2171" s="80"/>
      <c r="AS2171" s="80"/>
      <c r="AT2171" s="80"/>
      <c r="AU2171" s="80"/>
    </row>
    <row r="2172" spans="27:47" x14ac:dyDescent="0.2">
      <c r="AA2172" s="80"/>
      <c r="AB2172" s="80"/>
      <c r="AC2172" s="80"/>
      <c r="AD2172" s="80"/>
      <c r="AE2172" s="80"/>
      <c r="AF2172" s="107"/>
      <c r="AG2172" s="106"/>
      <c r="AN2172" s="80"/>
      <c r="AO2172" s="80"/>
      <c r="AP2172" s="80"/>
      <c r="AQ2172" s="80"/>
      <c r="AR2172" s="80"/>
      <c r="AS2172" s="80"/>
      <c r="AT2172" s="80"/>
      <c r="AU2172" s="80"/>
    </row>
    <row r="2173" spans="27:47" x14ac:dyDescent="0.2">
      <c r="AA2173" s="80"/>
      <c r="AB2173" s="80"/>
      <c r="AC2173" s="80"/>
      <c r="AD2173" s="80"/>
      <c r="AE2173" s="80"/>
      <c r="AF2173" s="107"/>
      <c r="AG2173" s="106"/>
      <c r="AN2173" s="80"/>
      <c r="AO2173" s="80"/>
      <c r="AP2173" s="80"/>
      <c r="AQ2173" s="80"/>
      <c r="AR2173" s="80"/>
      <c r="AS2173" s="80"/>
      <c r="AT2173" s="80"/>
      <c r="AU2173" s="80"/>
    </row>
    <row r="2174" spans="27:47" x14ac:dyDescent="0.2">
      <c r="AA2174" s="80"/>
      <c r="AB2174" s="80"/>
      <c r="AC2174" s="80"/>
      <c r="AD2174" s="80"/>
      <c r="AE2174" s="80"/>
      <c r="AF2174" s="107"/>
      <c r="AG2174" s="106"/>
      <c r="AN2174" s="80"/>
      <c r="AO2174" s="80"/>
      <c r="AP2174" s="80"/>
      <c r="AQ2174" s="80"/>
      <c r="AR2174" s="80"/>
      <c r="AS2174" s="80"/>
      <c r="AT2174" s="80"/>
      <c r="AU2174" s="80"/>
    </row>
    <row r="2175" spans="27:47" x14ac:dyDescent="0.2">
      <c r="AA2175" s="80"/>
      <c r="AB2175" s="80"/>
      <c r="AC2175" s="80"/>
      <c r="AD2175" s="80"/>
      <c r="AE2175" s="80"/>
      <c r="AF2175" s="107"/>
      <c r="AG2175" s="106"/>
      <c r="AN2175" s="80"/>
      <c r="AO2175" s="80"/>
      <c r="AP2175" s="80"/>
      <c r="AQ2175" s="80"/>
      <c r="AR2175" s="80"/>
      <c r="AS2175" s="80"/>
      <c r="AT2175" s="80"/>
      <c r="AU2175" s="80"/>
    </row>
    <row r="2176" spans="27:47" x14ac:dyDescent="0.2">
      <c r="AA2176" s="80"/>
      <c r="AB2176" s="80"/>
      <c r="AC2176" s="80"/>
      <c r="AD2176" s="80"/>
      <c r="AE2176" s="80"/>
      <c r="AF2176" s="107"/>
      <c r="AG2176" s="106"/>
      <c r="AN2176" s="80"/>
      <c r="AO2176" s="80"/>
      <c r="AP2176" s="80"/>
      <c r="AQ2176" s="80"/>
      <c r="AR2176" s="80"/>
      <c r="AS2176" s="80"/>
      <c r="AT2176" s="80"/>
      <c r="AU2176" s="80"/>
    </row>
    <row r="2177" spans="27:47" x14ac:dyDescent="0.2">
      <c r="AA2177" s="80"/>
      <c r="AB2177" s="80"/>
      <c r="AC2177" s="80"/>
      <c r="AD2177" s="80"/>
      <c r="AE2177" s="80"/>
      <c r="AF2177" s="107"/>
      <c r="AG2177" s="106"/>
      <c r="AN2177" s="80"/>
      <c r="AO2177" s="80"/>
      <c r="AP2177" s="80"/>
      <c r="AQ2177" s="80"/>
      <c r="AR2177" s="80"/>
      <c r="AS2177" s="80"/>
      <c r="AT2177" s="80"/>
      <c r="AU2177" s="80"/>
    </row>
    <row r="2178" spans="27:47" x14ac:dyDescent="0.2">
      <c r="AA2178" s="80"/>
      <c r="AB2178" s="80"/>
      <c r="AC2178" s="80"/>
      <c r="AD2178" s="80"/>
      <c r="AE2178" s="80"/>
      <c r="AF2178" s="107"/>
      <c r="AG2178" s="106"/>
      <c r="AN2178" s="80"/>
      <c r="AO2178" s="80"/>
      <c r="AP2178" s="80"/>
      <c r="AQ2178" s="80"/>
      <c r="AR2178" s="80"/>
      <c r="AS2178" s="80"/>
      <c r="AT2178" s="80"/>
      <c r="AU2178" s="80"/>
    </row>
    <row r="2179" spans="27:47" x14ac:dyDescent="0.2">
      <c r="AA2179" s="80"/>
      <c r="AB2179" s="80"/>
      <c r="AC2179" s="80"/>
      <c r="AD2179" s="80"/>
      <c r="AE2179" s="80"/>
      <c r="AF2179" s="107"/>
      <c r="AG2179" s="106"/>
      <c r="AN2179" s="80"/>
      <c r="AO2179" s="80"/>
      <c r="AP2179" s="80"/>
      <c r="AQ2179" s="80"/>
      <c r="AR2179" s="80"/>
      <c r="AS2179" s="80"/>
      <c r="AT2179" s="80"/>
      <c r="AU2179" s="80"/>
    </row>
    <row r="2180" spans="27:47" x14ac:dyDescent="0.2">
      <c r="AA2180" s="80"/>
      <c r="AB2180" s="80"/>
      <c r="AC2180" s="80"/>
      <c r="AD2180" s="80"/>
      <c r="AE2180" s="80"/>
      <c r="AF2180" s="107"/>
      <c r="AG2180" s="106"/>
      <c r="AN2180" s="80"/>
      <c r="AO2180" s="80"/>
      <c r="AP2180" s="80"/>
      <c r="AQ2180" s="80"/>
      <c r="AR2180" s="80"/>
      <c r="AS2180" s="80"/>
      <c r="AT2180" s="80"/>
      <c r="AU2180" s="80"/>
    </row>
    <row r="2181" spans="27:47" x14ac:dyDescent="0.2">
      <c r="AA2181" s="80"/>
      <c r="AB2181" s="80"/>
      <c r="AC2181" s="80"/>
      <c r="AD2181" s="80"/>
      <c r="AE2181" s="80"/>
      <c r="AF2181" s="107"/>
      <c r="AG2181" s="106"/>
      <c r="AN2181" s="80"/>
      <c r="AO2181" s="80"/>
      <c r="AP2181" s="80"/>
      <c r="AQ2181" s="80"/>
      <c r="AR2181" s="80"/>
      <c r="AS2181" s="80"/>
      <c r="AT2181" s="80"/>
      <c r="AU2181" s="80"/>
    </row>
    <row r="2182" spans="27:47" x14ac:dyDescent="0.2">
      <c r="AA2182" s="80"/>
      <c r="AB2182" s="80"/>
      <c r="AC2182" s="80"/>
      <c r="AD2182" s="80"/>
      <c r="AE2182" s="80"/>
      <c r="AF2182" s="107"/>
      <c r="AG2182" s="106"/>
      <c r="AN2182" s="80"/>
      <c r="AO2182" s="80"/>
      <c r="AP2182" s="80"/>
      <c r="AQ2182" s="80"/>
      <c r="AR2182" s="80"/>
      <c r="AS2182" s="80"/>
      <c r="AT2182" s="80"/>
      <c r="AU2182" s="80"/>
    </row>
    <row r="2183" spans="27:47" x14ac:dyDescent="0.2">
      <c r="AA2183" s="80"/>
      <c r="AB2183" s="80"/>
      <c r="AC2183" s="80"/>
      <c r="AD2183" s="80"/>
      <c r="AE2183" s="80"/>
      <c r="AF2183" s="107"/>
      <c r="AG2183" s="106"/>
      <c r="AN2183" s="80"/>
      <c r="AO2183" s="80"/>
      <c r="AP2183" s="80"/>
      <c r="AQ2183" s="80"/>
      <c r="AR2183" s="80"/>
      <c r="AS2183" s="80"/>
      <c r="AT2183" s="80"/>
      <c r="AU2183" s="80"/>
    </row>
    <row r="2184" spans="27:47" x14ac:dyDescent="0.2">
      <c r="AA2184" s="80"/>
      <c r="AB2184" s="80"/>
      <c r="AC2184" s="80"/>
      <c r="AD2184" s="80"/>
      <c r="AE2184" s="80"/>
      <c r="AF2184" s="107"/>
      <c r="AG2184" s="106"/>
      <c r="AN2184" s="80"/>
      <c r="AO2184" s="80"/>
      <c r="AP2184" s="80"/>
      <c r="AQ2184" s="80"/>
      <c r="AR2184" s="80"/>
      <c r="AS2184" s="80"/>
      <c r="AT2184" s="80"/>
      <c r="AU2184" s="80"/>
    </row>
    <row r="2185" spans="27:47" x14ac:dyDescent="0.2">
      <c r="AA2185" s="80"/>
      <c r="AB2185" s="80"/>
      <c r="AC2185" s="80"/>
      <c r="AD2185" s="80"/>
      <c r="AE2185" s="80"/>
      <c r="AF2185" s="107"/>
      <c r="AG2185" s="106"/>
      <c r="AN2185" s="80"/>
      <c r="AO2185" s="80"/>
      <c r="AP2185" s="80"/>
      <c r="AQ2185" s="80"/>
      <c r="AR2185" s="80"/>
      <c r="AS2185" s="80"/>
      <c r="AT2185" s="80"/>
      <c r="AU2185" s="80"/>
    </row>
    <row r="2186" spans="27:47" x14ac:dyDescent="0.2">
      <c r="AA2186" s="80"/>
      <c r="AB2186" s="80"/>
      <c r="AC2186" s="80"/>
      <c r="AD2186" s="80"/>
      <c r="AE2186" s="80"/>
      <c r="AF2186" s="107"/>
      <c r="AG2186" s="106"/>
      <c r="AN2186" s="80"/>
      <c r="AO2186" s="80"/>
      <c r="AP2186" s="80"/>
      <c r="AQ2186" s="80"/>
      <c r="AR2186" s="80"/>
      <c r="AS2186" s="80"/>
      <c r="AT2186" s="80"/>
      <c r="AU2186" s="80"/>
    </row>
    <row r="2187" spans="27:47" x14ac:dyDescent="0.2">
      <c r="AA2187" s="80"/>
      <c r="AB2187" s="80"/>
      <c r="AC2187" s="80"/>
      <c r="AD2187" s="80"/>
      <c r="AE2187" s="80"/>
      <c r="AF2187" s="107"/>
      <c r="AG2187" s="106"/>
      <c r="AN2187" s="80"/>
      <c r="AO2187" s="80"/>
      <c r="AP2187" s="80"/>
      <c r="AQ2187" s="80"/>
      <c r="AR2187" s="80"/>
      <c r="AS2187" s="80"/>
      <c r="AT2187" s="80"/>
      <c r="AU2187" s="80"/>
    </row>
    <row r="2188" spans="27:47" x14ac:dyDescent="0.2">
      <c r="AA2188" s="80"/>
      <c r="AB2188" s="80"/>
      <c r="AC2188" s="80"/>
      <c r="AD2188" s="80"/>
      <c r="AE2188" s="80"/>
      <c r="AF2188" s="107"/>
      <c r="AG2188" s="106"/>
      <c r="AN2188" s="80"/>
      <c r="AO2188" s="80"/>
      <c r="AP2188" s="80"/>
      <c r="AQ2188" s="80"/>
      <c r="AR2188" s="80"/>
      <c r="AS2188" s="80"/>
      <c r="AT2188" s="80"/>
      <c r="AU2188" s="80"/>
    </row>
    <row r="2189" spans="27:47" x14ac:dyDescent="0.2">
      <c r="AA2189" s="80"/>
      <c r="AB2189" s="80"/>
      <c r="AC2189" s="80"/>
      <c r="AD2189" s="80"/>
      <c r="AE2189" s="80"/>
      <c r="AF2189" s="107"/>
      <c r="AG2189" s="106"/>
      <c r="AN2189" s="80"/>
      <c r="AO2189" s="80"/>
      <c r="AP2189" s="80"/>
      <c r="AQ2189" s="80"/>
      <c r="AR2189" s="80"/>
      <c r="AS2189" s="80"/>
      <c r="AT2189" s="80"/>
      <c r="AU2189" s="80"/>
    </row>
    <row r="2190" spans="27:47" x14ac:dyDescent="0.2">
      <c r="AA2190" s="80"/>
      <c r="AB2190" s="80"/>
      <c r="AC2190" s="80"/>
      <c r="AD2190" s="80"/>
      <c r="AE2190" s="80"/>
      <c r="AF2190" s="107"/>
      <c r="AG2190" s="106"/>
      <c r="AN2190" s="80"/>
      <c r="AO2190" s="80"/>
      <c r="AP2190" s="80"/>
      <c r="AQ2190" s="80"/>
      <c r="AR2190" s="80"/>
      <c r="AS2190" s="80"/>
      <c r="AT2190" s="80"/>
      <c r="AU2190" s="80"/>
    </row>
    <row r="2191" spans="27:47" x14ac:dyDescent="0.2">
      <c r="AA2191" s="80"/>
      <c r="AB2191" s="80"/>
      <c r="AC2191" s="80"/>
      <c r="AD2191" s="80"/>
      <c r="AE2191" s="80"/>
      <c r="AF2191" s="107"/>
      <c r="AG2191" s="106"/>
      <c r="AN2191" s="80"/>
      <c r="AO2191" s="80"/>
      <c r="AP2191" s="80"/>
      <c r="AQ2191" s="80"/>
      <c r="AR2191" s="80"/>
      <c r="AS2191" s="80"/>
      <c r="AT2191" s="80"/>
      <c r="AU2191" s="80"/>
    </row>
    <row r="2192" spans="27:47" x14ac:dyDescent="0.2">
      <c r="AA2192" s="80"/>
      <c r="AB2192" s="80"/>
      <c r="AC2192" s="80"/>
      <c r="AD2192" s="80"/>
      <c r="AE2192" s="80"/>
      <c r="AF2192" s="107"/>
      <c r="AG2192" s="106"/>
      <c r="AN2192" s="80"/>
      <c r="AO2192" s="80"/>
      <c r="AP2192" s="80"/>
      <c r="AQ2192" s="80"/>
      <c r="AR2192" s="80"/>
      <c r="AS2192" s="80"/>
      <c r="AT2192" s="80"/>
      <c r="AU2192" s="80"/>
    </row>
    <row r="2193" spans="27:47" x14ac:dyDescent="0.2">
      <c r="AA2193" s="80"/>
      <c r="AB2193" s="80"/>
      <c r="AC2193" s="80"/>
      <c r="AD2193" s="80"/>
      <c r="AE2193" s="80"/>
      <c r="AF2193" s="107"/>
      <c r="AG2193" s="106"/>
      <c r="AN2193" s="80"/>
      <c r="AO2193" s="80"/>
      <c r="AP2193" s="80"/>
      <c r="AQ2193" s="80"/>
      <c r="AR2193" s="80"/>
      <c r="AS2193" s="80"/>
      <c r="AT2193" s="80"/>
      <c r="AU2193" s="80"/>
    </row>
    <row r="2194" spans="27:47" x14ac:dyDescent="0.2">
      <c r="AA2194" s="80"/>
      <c r="AB2194" s="80"/>
      <c r="AC2194" s="80"/>
      <c r="AD2194" s="80"/>
      <c r="AE2194" s="80"/>
      <c r="AF2194" s="107"/>
      <c r="AG2194" s="106"/>
      <c r="AN2194" s="80"/>
      <c r="AO2194" s="80"/>
      <c r="AP2194" s="80"/>
      <c r="AQ2194" s="80"/>
      <c r="AR2194" s="80"/>
      <c r="AS2194" s="80"/>
      <c r="AT2194" s="80"/>
      <c r="AU2194" s="80"/>
    </row>
    <row r="2195" spans="27:47" x14ac:dyDescent="0.2">
      <c r="AA2195" s="80"/>
      <c r="AB2195" s="80"/>
      <c r="AC2195" s="80"/>
      <c r="AD2195" s="80"/>
      <c r="AE2195" s="80"/>
      <c r="AF2195" s="107"/>
      <c r="AG2195" s="106"/>
      <c r="AN2195" s="80"/>
      <c r="AO2195" s="80"/>
      <c r="AP2195" s="80"/>
      <c r="AQ2195" s="80"/>
      <c r="AR2195" s="80"/>
      <c r="AS2195" s="80"/>
      <c r="AT2195" s="80"/>
      <c r="AU2195" s="80"/>
    </row>
    <row r="2196" spans="27:47" x14ac:dyDescent="0.2">
      <c r="AA2196" s="80"/>
      <c r="AB2196" s="80"/>
      <c r="AC2196" s="80"/>
      <c r="AD2196" s="80"/>
      <c r="AE2196" s="80"/>
      <c r="AF2196" s="107"/>
      <c r="AG2196" s="106"/>
      <c r="AN2196" s="80"/>
      <c r="AO2196" s="80"/>
      <c r="AP2196" s="80"/>
      <c r="AQ2196" s="80"/>
      <c r="AR2196" s="80"/>
      <c r="AS2196" s="80"/>
      <c r="AT2196" s="80"/>
      <c r="AU2196" s="80"/>
    </row>
    <row r="2197" spans="27:47" x14ac:dyDescent="0.2">
      <c r="AA2197" s="80"/>
      <c r="AB2197" s="80"/>
      <c r="AC2197" s="80"/>
      <c r="AD2197" s="80"/>
      <c r="AE2197" s="80"/>
      <c r="AF2197" s="107"/>
      <c r="AG2197" s="106"/>
      <c r="AN2197" s="80"/>
      <c r="AO2197" s="80"/>
      <c r="AP2197" s="80"/>
      <c r="AQ2197" s="80"/>
      <c r="AR2197" s="80"/>
      <c r="AS2197" s="80"/>
      <c r="AT2197" s="80"/>
      <c r="AU2197" s="80"/>
    </row>
    <row r="2198" spans="27:47" x14ac:dyDescent="0.2">
      <c r="AA2198" s="80"/>
      <c r="AB2198" s="80"/>
      <c r="AC2198" s="80"/>
      <c r="AD2198" s="80"/>
      <c r="AE2198" s="80"/>
      <c r="AF2198" s="107"/>
      <c r="AG2198" s="106"/>
      <c r="AN2198" s="80"/>
      <c r="AO2198" s="80"/>
      <c r="AP2198" s="80"/>
      <c r="AQ2198" s="80"/>
      <c r="AR2198" s="80"/>
      <c r="AS2198" s="80"/>
      <c r="AT2198" s="80"/>
      <c r="AU2198" s="80"/>
    </row>
    <row r="2199" spans="27:47" x14ac:dyDescent="0.2">
      <c r="AA2199" s="80"/>
      <c r="AB2199" s="80"/>
      <c r="AC2199" s="80"/>
      <c r="AD2199" s="80"/>
      <c r="AE2199" s="80"/>
      <c r="AF2199" s="107"/>
      <c r="AG2199" s="106"/>
      <c r="AN2199" s="80"/>
      <c r="AO2199" s="80"/>
      <c r="AP2199" s="80"/>
      <c r="AQ2199" s="80"/>
      <c r="AR2199" s="80"/>
      <c r="AS2199" s="80"/>
      <c r="AT2199" s="80"/>
      <c r="AU2199" s="80"/>
    </row>
    <row r="2200" spans="27:47" x14ac:dyDescent="0.2">
      <c r="AA2200" s="80"/>
      <c r="AB2200" s="80"/>
      <c r="AC2200" s="80"/>
      <c r="AD2200" s="80"/>
      <c r="AE2200" s="80"/>
      <c r="AF2200" s="107"/>
      <c r="AG2200" s="106"/>
      <c r="AN2200" s="80"/>
      <c r="AO2200" s="80"/>
      <c r="AP2200" s="80"/>
      <c r="AQ2200" s="80"/>
      <c r="AR2200" s="80"/>
      <c r="AS2200" s="80"/>
      <c r="AT2200" s="80"/>
      <c r="AU2200" s="80"/>
    </row>
    <row r="2201" spans="27:47" x14ac:dyDescent="0.2">
      <c r="AA2201" s="80"/>
      <c r="AB2201" s="80"/>
      <c r="AC2201" s="80"/>
      <c r="AD2201" s="80"/>
      <c r="AE2201" s="80"/>
      <c r="AF2201" s="107"/>
      <c r="AG2201" s="106"/>
      <c r="AN2201" s="80"/>
      <c r="AO2201" s="80"/>
      <c r="AP2201" s="80"/>
      <c r="AQ2201" s="80"/>
      <c r="AR2201" s="80"/>
      <c r="AS2201" s="80"/>
      <c r="AT2201" s="80"/>
      <c r="AU2201" s="80"/>
    </row>
    <row r="2202" spans="27:47" x14ac:dyDescent="0.2">
      <c r="AA2202" s="80"/>
      <c r="AB2202" s="80"/>
      <c r="AC2202" s="80"/>
      <c r="AD2202" s="80"/>
      <c r="AE2202" s="80"/>
      <c r="AF2202" s="107"/>
      <c r="AG2202" s="106"/>
      <c r="AN2202" s="80"/>
      <c r="AO2202" s="80"/>
      <c r="AP2202" s="80"/>
      <c r="AQ2202" s="80"/>
      <c r="AR2202" s="80"/>
      <c r="AS2202" s="80"/>
      <c r="AT2202" s="80"/>
      <c r="AU2202" s="80"/>
    </row>
    <row r="2203" spans="27:47" x14ac:dyDescent="0.2">
      <c r="AA2203" s="80"/>
      <c r="AB2203" s="80"/>
      <c r="AC2203" s="80"/>
      <c r="AD2203" s="80"/>
      <c r="AE2203" s="80"/>
      <c r="AF2203" s="107"/>
      <c r="AG2203" s="106"/>
      <c r="AN2203" s="80"/>
      <c r="AO2203" s="80"/>
      <c r="AP2203" s="80"/>
      <c r="AQ2203" s="80"/>
      <c r="AR2203" s="80"/>
      <c r="AS2203" s="80"/>
      <c r="AT2203" s="80"/>
      <c r="AU2203" s="80"/>
    </row>
    <row r="2204" spans="27:47" x14ac:dyDescent="0.2">
      <c r="AA2204" s="80"/>
      <c r="AB2204" s="80"/>
      <c r="AC2204" s="80"/>
      <c r="AD2204" s="80"/>
      <c r="AE2204" s="80"/>
      <c r="AF2204" s="107"/>
      <c r="AG2204" s="106"/>
      <c r="AN2204" s="80"/>
      <c r="AO2204" s="80"/>
      <c r="AP2204" s="80"/>
      <c r="AQ2204" s="80"/>
      <c r="AR2204" s="80"/>
      <c r="AS2204" s="80"/>
      <c r="AT2204" s="80"/>
      <c r="AU2204" s="80"/>
    </row>
    <row r="2205" spans="27:47" x14ac:dyDescent="0.2">
      <c r="AA2205" s="80"/>
      <c r="AB2205" s="80"/>
      <c r="AC2205" s="80"/>
      <c r="AD2205" s="80"/>
      <c r="AE2205" s="80"/>
      <c r="AF2205" s="107"/>
      <c r="AG2205" s="106"/>
      <c r="AN2205" s="80"/>
      <c r="AO2205" s="80"/>
      <c r="AP2205" s="80"/>
      <c r="AQ2205" s="80"/>
      <c r="AR2205" s="80"/>
      <c r="AS2205" s="80"/>
      <c r="AT2205" s="80"/>
      <c r="AU2205" s="80"/>
    </row>
    <row r="2206" spans="27:47" x14ac:dyDescent="0.2">
      <c r="AA2206" s="80"/>
      <c r="AB2206" s="80"/>
      <c r="AC2206" s="80"/>
      <c r="AD2206" s="80"/>
      <c r="AE2206" s="80"/>
      <c r="AF2206" s="107"/>
      <c r="AG2206" s="106"/>
      <c r="AN2206" s="80"/>
      <c r="AO2206" s="80"/>
      <c r="AP2206" s="80"/>
      <c r="AQ2206" s="80"/>
      <c r="AR2206" s="80"/>
      <c r="AS2206" s="80"/>
      <c r="AT2206" s="80"/>
      <c r="AU2206" s="80"/>
    </row>
    <row r="2207" spans="27:47" x14ac:dyDescent="0.2">
      <c r="AA2207" s="80"/>
      <c r="AB2207" s="80"/>
      <c r="AC2207" s="80"/>
      <c r="AD2207" s="80"/>
      <c r="AE2207" s="80"/>
      <c r="AF2207" s="107"/>
      <c r="AG2207" s="106"/>
      <c r="AN2207" s="80"/>
      <c r="AO2207" s="80"/>
      <c r="AP2207" s="80"/>
      <c r="AQ2207" s="80"/>
      <c r="AR2207" s="80"/>
      <c r="AS2207" s="80"/>
      <c r="AT2207" s="80"/>
      <c r="AU2207" s="80"/>
    </row>
    <row r="2208" spans="27:47" x14ac:dyDescent="0.2">
      <c r="AA2208" s="80"/>
      <c r="AB2208" s="80"/>
      <c r="AC2208" s="80"/>
      <c r="AD2208" s="80"/>
      <c r="AE2208" s="80"/>
      <c r="AF2208" s="107"/>
      <c r="AG2208" s="106"/>
      <c r="AN2208" s="80"/>
      <c r="AO2208" s="80"/>
      <c r="AP2208" s="80"/>
      <c r="AQ2208" s="80"/>
      <c r="AR2208" s="80"/>
      <c r="AS2208" s="80"/>
      <c r="AT2208" s="80"/>
      <c r="AU2208" s="80"/>
    </row>
    <row r="2209" spans="27:47" x14ac:dyDescent="0.2">
      <c r="AA2209" s="80"/>
      <c r="AB2209" s="80"/>
      <c r="AC2209" s="80"/>
      <c r="AD2209" s="80"/>
      <c r="AE2209" s="80"/>
      <c r="AF2209" s="107"/>
      <c r="AG2209" s="106"/>
      <c r="AN2209" s="80"/>
      <c r="AO2209" s="80"/>
      <c r="AP2209" s="80"/>
      <c r="AQ2209" s="80"/>
      <c r="AR2209" s="80"/>
      <c r="AS2209" s="80"/>
      <c r="AT2209" s="80"/>
      <c r="AU2209" s="80"/>
    </row>
    <row r="2210" spans="27:47" x14ac:dyDescent="0.2">
      <c r="AA2210" s="80"/>
      <c r="AB2210" s="80"/>
      <c r="AC2210" s="80"/>
      <c r="AD2210" s="80"/>
      <c r="AE2210" s="80"/>
      <c r="AF2210" s="107"/>
      <c r="AG2210" s="106"/>
      <c r="AN2210" s="80"/>
      <c r="AO2210" s="80"/>
      <c r="AP2210" s="80"/>
      <c r="AQ2210" s="80"/>
      <c r="AR2210" s="80"/>
      <c r="AS2210" s="80"/>
      <c r="AT2210" s="80"/>
      <c r="AU2210" s="80"/>
    </row>
    <row r="2211" spans="27:47" x14ac:dyDescent="0.2">
      <c r="AA2211" s="80"/>
      <c r="AB2211" s="80"/>
      <c r="AC2211" s="80"/>
      <c r="AD2211" s="80"/>
      <c r="AE2211" s="80"/>
      <c r="AF2211" s="107"/>
      <c r="AG2211" s="106"/>
      <c r="AN2211" s="80"/>
      <c r="AO2211" s="80"/>
      <c r="AP2211" s="80"/>
      <c r="AQ2211" s="80"/>
      <c r="AR2211" s="80"/>
      <c r="AS2211" s="80"/>
      <c r="AT2211" s="80"/>
      <c r="AU2211" s="80"/>
    </row>
    <row r="2212" spans="27:47" x14ac:dyDescent="0.2">
      <c r="AA2212" s="80"/>
      <c r="AB2212" s="80"/>
      <c r="AC2212" s="80"/>
      <c r="AD2212" s="80"/>
      <c r="AE2212" s="80"/>
      <c r="AF2212" s="107"/>
      <c r="AG2212" s="106"/>
      <c r="AN2212" s="80"/>
      <c r="AO2212" s="80"/>
      <c r="AP2212" s="80"/>
      <c r="AQ2212" s="80"/>
      <c r="AR2212" s="80"/>
      <c r="AS2212" s="80"/>
      <c r="AT2212" s="80"/>
      <c r="AU2212" s="80"/>
    </row>
    <row r="2213" spans="27:47" x14ac:dyDescent="0.2">
      <c r="AA2213" s="80"/>
      <c r="AB2213" s="80"/>
      <c r="AC2213" s="80"/>
      <c r="AD2213" s="80"/>
      <c r="AE2213" s="80"/>
      <c r="AF2213" s="107"/>
      <c r="AG2213" s="106"/>
      <c r="AN2213" s="80"/>
      <c r="AO2213" s="80"/>
      <c r="AP2213" s="80"/>
      <c r="AQ2213" s="80"/>
      <c r="AR2213" s="80"/>
      <c r="AS2213" s="80"/>
      <c r="AT2213" s="80"/>
      <c r="AU2213" s="80"/>
    </row>
    <row r="2214" spans="27:47" x14ac:dyDescent="0.2">
      <c r="AA2214" s="80"/>
      <c r="AB2214" s="80"/>
      <c r="AC2214" s="80"/>
      <c r="AD2214" s="80"/>
      <c r="AE2214" s="80"/>
      <c r="AF2214" s="107"/>
      <c r="AG2214" s="106"/>
      <c r="AN2214" s="80"/>
      <c r="AO2214" s="80"/>
      <c r="AP2214" s="80"/>
      <c r="AQ2214" s="80"/>
      <c r="AR2214" s="80"/>
      <c r="AS2214" s="80"/>
      <c r="AT2214" s="80"/>
      <c r="AU2214" s="80"/>
    </row>
    <row r="2215" spans="27:47" x14ac:dyDescent="0.2">
      <c r="AA2215" s="80"/>
      <c r="AB2215" s="80"/>
      <c r="AC2215" s="80"/>
      <c r="AD2215" s="80"/>
      <c r="AE2215" s="80"/>
      <c r="AF2215" s="107"/>
      <c r="AG2215" s="106"/>
      <c r="AN2215" s="80"/>
      <c r="AO2215" s="80"/>
      <c r="AP2215" s="80"/>
      <c r="AQ2215" s="80"/>
      <c r="AR2215" s="80"/>
      <c r="AS2215" s="80"/>
      <c r="AT2215" s="80"/>
      <c r="AU2215" s="80"/>
    </row>
    <row r="2216" spans="27:47" x14ac:dyDescent="0.2">
      <c r="AA2216" s="80"/>
      <c r="AB2216" s="80"/>
      <c r="AC2216" s="80"/>
      <c r="AD2216" s="80"/>
      <c r="AE2216" s="80"/>
      <c r="AF2216" s="107"/>
      <c r="AG2216" s="106"/>
      <c r="AN2216" s="80"/>
      <c r="AO2216" s="80"/>
      <c r="AP2216" s="80"/>
      <c r="AQ2216" s="80"/>
      <c r="AR2216" s="80"/>
      <c r="AS2216" s="80"/>
      <c r="AT2216" s="80"/>
      <c r="AU2216" s="80"/>
    </row>
    <row r="2217" spans="27:47" x14ac:dyDescent="0.2">
      <c r="AA2217" s="80"/>
      <c r="AB2217" s="80"/>
      <c r="AC2217" s="80"/>
      <c r="AD2217" s="80"/>
      <c r="AE2217" s="80"/>
      <c r="AF2217" s="107"/>
      <c r="AG2217" s="106"/>
      <c r="AN2217" s="80"/>
      <c r="AO2217" s="80"/>
      <c r="AP2217" s="80"/>
      <c r="AQ2217" s="80"/>
      <c r="AR2217" s="80"/>
      <c r="AS2217" s="80"/>
      <c r="AT2217" s="80"/>
      <c r="AU2217" s="80"/>
    </row>
    <row r="2218" spans="27:47" x14ac:dyDescent="0.2">
      <c r="AA2218" s="80"/>
      <c r="AB2218" s="80"/>
      <c r="AC2218" s="80"/>
      <c r="AD2218" s="80"/>
      <c r="AE2218" s="80"/>
      <c r="AF2218" s="107"/>
      <c r="AG2218" s="106"/>
      <c r="AN2218" s="80"/>
      <c r="AO2218" s="80"/>
      <c r="AP2218" s="80"/>
      <c r="AQ2218" s="80"/>
      <c r="AR2218" s="80"/>
      <c r="AS2218" s="80"/>
      <c r="AT2218" s="80"/>
      <c r="AU2218" s="80"/>
    </row>
    <row r="2219" spans="27:47" x14ac:dyDescent="0.2">
      <c r="AA2219" s="80"/>
      <c r="AB2219" s="80"/>
      <c r="AC2219" s="80"/>
      <c r="AD2219" s="80"/>
      <c r="AE2219" s="80"/>
      <c r="AF2219" s="107"/>
      <c r="AG2219" s="106"/>
      <c r="AN2219" s="80"/>
      <c r="AO2219" s="80"/>
      <c r="AP2219" s="80"/>
      <c r="AQ2219" s="80"/>
      <c r="AR2219" s="80"/>
      <c r="AS2219" s="80"/>
      <c r="AT2219" s="80"/>
      <c r="AU2219" s="80"/>
    </row>
    <row r="2220" spans="27:47" x14ac:dyDescent="0.2">
      <c r="AA2220" s="80"/>
      <c r="AB2220" s="80"/>
      <c r="AC2220" s="80"/>
      <c r="AD2220" s="80"/>
      <c r="AE2220" s="80"/>
      <c r="AF2220" s="107"/>
      <c r="AG2220" s="106"/>
      <c r="AN2220" s="80"/>
      <c r="AO2220" s="80"/>
      <c r="AP2220" s="80"/>
      <c r="AQ2220" s="80"/>
      <c r="AR2220" s="80"/>
      <c r="AS2220" s="80"/>
      <c r="AT2220" s="80"/>
      <c r="AU2220" s="80"/>
    </row>
    <row r="2221" spans="27:47" x14ac:dyDescent="0.2">
      <c r="AA2221" s="80"/>
      <c r="AB2221" s="80"/>
      <c r="AC2221" s="80"/>
      <c r="AD2221" s="80"/>
      <c r="AE2221" s="80"/>
      <c r="AF2221" s="107"/>
      <c r="AG2221" s="106"/>
      <c r="AN2221" s="80"/>
      <c r="AO2221" s="80"/>
      <c r="AP2221" s="80"/>
      <c r="AQ2221" s="80"/>
      <c r="AR2221" s="80"/>
      <c r="AS2221" s="80"/>
      <c r="AT2221" s="80"/>
      <c r="AU2221" s="80"/>
    </row>
    <row r="2222" spans="27:47" x14ac:dyDescent="0.2">
      <c r="AA2222" s="80"/>
      <c r="AB2222" s="80"/>
      <c r="AC2222" s="80"/>
      <c r="AD2222" s="80"/>
      <c r="AE2222" s="80"/>
      <c r="AF2222" s="107"/>
      <c r="AG2222" s="106"/>
      <c r="AN2222" s="80"/>
      <c r="AO2222" s="80"/>
      <c r="AP2222" s="80"/>
      <c r="AQ2222" s="80"/>
      <c r="AR2222" s="80"/>
      <c r="AS2222" s="80"/>
      <c r="AT2222" s="80"/>
      <c r="AU2222" s="80"/>
    </row>
    <row r="2223" spans="27:47" x14ac:dyDescent="0.2">
      <c r="AA2223" s="80"/>
      <c r="AB2223" s="80"/>
      <c r="AC2223" s="80"/>
      <c r="AD2223" s="80"/>
      <c r="AE2223" s="80"/>
      <c r="AF2223" s="107"/>
      <c r="AG2223" s="106"/>
      <c r="AN2223" s="80"/>
      <c r="AO2223" s="80"/>
      <c r="AP2223" s="80"/>
      <c r="AQ2223" s="80"/>
      <c r="AR2223" s="80"/>
      <c r="AS2223" s="80"/>
      <c r="AT2223" s="80"/>
      <c r="AU2223" s="80"/>
    </row>
    <row r="2224" spans="27:47" x14ac:dyDescent="0.2">
      <c r="AA2224" s="80"/>
      <c r="AB2224" s="80"/>
      <c r="AC2224" s="80"/>
      <c r="AD2224" s="80"/>
      <c r="AE2224" s="80"/>
      <c r="AF2224" s="107"/>
      <c r="AG2224" s="106"/>
      <c r="AN2224" s="80"/>
      <c r="AO2224" s="80"/>
      <c r="AP2224" s="80"/>
      <c r="AQ2224" s="80"/>
      <c r="AR2224" s="80"/>
      <c r="AS2224" s="80"/>
      <c r="AT2224" s="80"/>
      <c r="AU2224" s="80"/>
    </row>
    <row r="2225" spans="27:47" x14ac:dyDescent="0.2">
      <c r="AA2225" s="80"/>
      <c r="AB2225" s="80"/>
      <c r="AC2225" s="80"/>
      <c r="AD2225" s="80"/>
      <c r="AE2225" s="80"/>
      <c r="AF2225" s="107"/>
      <c r="AG2225" s="106"/>
      <c r="AN2225" s="80"/>
      <c r="AO2225" s="80"/>
      <c r="AP2225" s="80"/>
      <c r="AQ2225" s="80"/>
      <c r="AR2225" s="80"/>
      <c r="AS2225" s="80"/>
      <c r="AT2225" s="80"/>
      <c r="AU2225" s="80"/>
    </row>
    <row r="2226" spans="27:47" x14ac:dyDescent="0.2">
      <c r="AA2226" s="80"/>
      <c r="AB2226" s="80"/>
      <c r="AC2226" s="80"/>
      <c r="AD2226" s="80"/>
      <c r="AE2226" s="80"/>
      <c r="AF2226" s="107"/>
      <c r="AG2226" s="106"/>
      <c r="AN2226" s="80"/>
      <c r="AO2226" s="80"/>
      <c r="AP2226" s="80"/>
      <c r="AQ2226" s="80"/>
      <c r="AR2226" s="80"/>
      <c r="AS2226" s="80"/>
      <c r="AT2226" s="80"/>
      <c r="AU2226" s="80"/>
    </row>
    <row r="2227" spans="27:47" x14ac:dyDescent="0.2">
      <c r="AA2227" s="80"/>
      <c r="AB2227" s="80"/>
      <c r="AC2227" s="80"/>
      <c r="AD2227" s="80"/>
      <c r="AE2227" s="80"/>
      <c r="AF2227" s="107"/>
      <c r="AG2227" s="106"/>
      <c r="AN2227" s="80"/>
      <c r="AO2227" s="80"/>
      <c r="AP2227" s="80"/>
      <c r="AQ2227" s="80"/>
      <c r="AR2227" s="80"/>
      <c r="AS2227" s="80"/>
      <c r="AT2227" s="80"/>
      <c r="AU2227" s="80"/>
    </row>
    <row r="2228" spans="27:47" x14ac:dyDescent="0.2">
      <c r="AA2228" s="80"/>
      <c r="AB2228" s="80"/>
      <c r="AC2228" s="80"/>
      <c r="AD2228" s="80"/>
      <c r="AE2228" s="80"/>
      <c r="AF2228" s="107"/>
      <c r="AG2228" s="106"/>
      <c r="AN2228" s="80"/>
      <c r="AO2228" s="80"/>
      <c r="AP2228" s="80"/>
      <c r="AQ2228" s="80"/>
      <c r="AR2228" s="80"/>
      <c r="AS2228" s="80"/>
      <c r="AT2228" s="80"/>
      <c r="AU2228" s="80"/>
    </row>
    <row r="2229" spans="27:47" x14ac:dyDescent="0.2">
      <c r="AA2229" s="80"/>
      <c r="AB2229" s="80"/>
      <c r="AC2229" s="80"/>
      <c r="AD2229" s="80"/>
      <c r="AE2229" s="80"/>
      <c r="AF2229" s="107"/>
      <c r="AG2229" s="106"/>
      <c r="AN2229" s="80"/>
      <c r="AO2229" s="80"/>
      <c r="AP2229" s="80"/>
      <c r="AQ2229" s="80"/>
      <c r="AR2229" s="80"/>
      <c r="AS2229" s="80"/>
      <c r="AT2229" s="80"/>
      <c r="AU2229" s="80"/>
    </row>
    <row r="2230" spans="27:47" x14ac:dyDescent="0.2">
      <c r="AA2230" s="80"/>
      <c r="AB2230" s="80"/>
      <c r="AC2230" s="80"/>
      <c r="AD2230" s="80"/>
      <c r="AE2230" s="80"/>
      <c r="AF2230" s="107"/>
      <c r="AG2230" s="106"/>
      <c r="AN2230" s="80"/>
      <c r="AO2230" s="80"/>
      <c r="AP2230" s="80"/>
      <c r="AQ2230" s="80"/>
      <c r="AR2230" s="80"/>
      <c r="AS2230" s="80"/>
      <c r="AT2230" s="80"/>
      <c r="AU2230" s="80"/>
    </row>
    <row r="2231" spans="27:47" x14ac:dyDescent="0.2">
      <c r="AA2231" s="80"/>
      <c r="AB2231" s="80"/>
      <c r="AC2231" s="80"/>
      <c r="AD2231" s="80"/>
      <c r="AE2231" s="80"/>
      <c r="AF2231" s="107"/>
      <c r="AG2231" s="106"/>
      <c r="AN2231" s="80"/>
      <c r="AO2231" s="80"/>
      <c r="AP2231" s="80"/>
      <c r="AQ2231" s="80"/>
      <c r="AR2231" s="80"/>
      <c r="AS2231" s="80"/>
      <c r="AT2231" s="80"/>
      <c r="AU2231" s="80"/>
    </row>
    <row r="2232" spans="27:47" x14ac:dyDescent="0.2">
      <c r="AA2232" s="80"/>
      <c r="AB2232" s="80"/>
      <c r="AC2232" s="80"/>
      <c r="AD2232" s="80"/>
      <c r="AE2232" s="80"/>
      <c r="AF2232" s="107"/>
      <c r="AG2232" s="106"/>
      <c r="AN2232" s="80"/>
      <c r="AO2232" s="80"/>
      <c r="AP2232" s="80"/>
      <c r="AQ2232" s="80"/>
      <c r="AR2232" s="80"/>
      <c r="AS2232" s="80"/>
      <c r="AT2232" s="80"/>
      <c r="AU2232" s="80"/>
    </row>
    <row r="2233" spans="27:47" x14ac:dyDescent="0.2">
      <c r="AA2233" s="80"/>
      <c r="AB2233" s="80"/>
      <c r="AC2233" s="80"/>
      <c r="AD2233" s="80"/>
      <c r="AE2233" s="80"/>
      <c r="AF2233" s="107"/>
      <c r="AG2233" s="106"/>
      <c r="AN2233" s="80"/>
      <c r="AO2233" s="80"/>
      <c r="AP2233" s="80"/>
      <c r="AQ2233" s="80"/>
      <c r="AR2233" s="80"/>
      <c r="AS2233" s="80"/>
      <c r="AT2233" s="80"/>
      <c r="AU2233" s="80"/>
    </row>
    <row r="2234" spans="27:47" x14ac:dyDescent="0.2">
      <c r="AA2234" s="80"/>
      <c r="AB2234" s="80"/>
      <c r="AC2234" s="80"/>
      <c r="AD2234" s="80"/>
      <c r="AE2234" s="80"/>
      <c r="AF2234" s="107"/>
      <c r="AG2234" s="106"/>
      <c r="AN2234" s="80"/>
      <c r="AO2234" s="80"/>
      <c r="AP2234" s="80"/>
      <c r="AQ2234" s="80"/>
      <c r="AR2234" s="80"/>
      <c r="AS2234" s="80"/>
      <c r="AT2234" s="80"/>
      <c r="AU2234" s="80"/>
    </row>
    <row r="2235" spans="27:47" x14ac:dyDescent="0.2">
      <c r="AA2235" s="80"/>
      <c r="AB2235" s="80"/>
      <c r="AC2235" s="80"/>
      <c r="AD2235" s="80"/>
      <c r="AE2235" s="80"/>
      <c r="AF2235" s="107"/>
      <c r="AG2235" s="106"/>
      <c r="AN2235" s="80"/>
      <c r="AO2235" s="80"/>
      <c r="AP2235" s="80"/>
      <c r="AQ2235" s="80"/>
      <c r="AR2235" s="80"/>
      <c r="AS2235" s="80"/>
      <c r="AT2235" s="80"/>
      <c r="AU2235" s="80"/>
    </row>
    <row r="2236" spans="27:47" x14ac:dyDescent="0.2">
      <c r="AA2236" s="80"/>
      <c r="AB2236" s="80"/>
      <c r="AC2236" s="80"/>
      <c r="AD2236" s="80"/>
      <c r="AE2236" s="80"/>
      <c r="AF2236" s="107"/>
      <c r="AG2236" s="106"/>
      <c r="AN2236" s="80"/>
      <c r="AO2236" s="80"/>
      <c r="AP2236" s="80"/>
      <c r="AQ2236" s="80"/>
      <c r="AR2236" s="80"/>
      <c r="AS2236" s="80"/>
      <c r="AT2236" s="80"/>
      <c r="AU2236" s="80"/>
    </row>
    <row r="2237" spans="27:47" x14ac:dyDescent="0.2">
      <c r="AA2237" s="80"/>
      <c r="AB2237" s="80"/>
      <c r="AC2237" s="80"/>
      <c r="AD2237" s="80"/>
      <c r="AE2237" s="80"/>
      <c r="AF2237" s="107"/>
      <c r="AG2237" s="106"/>
      <c r="AN2237" s="80"/>
      <c r="AO2237" s="80"/>
      <c r="AP2237" s="80"/>
      <c r="AQ2237" s="80"/>
      <c r="AR2237" s="80"/>
      <c r="AS2237" s="80"/>
      <c r="AT2237" s="80"/>
      <c r="AU2237" s="80"/>
    </row>
    <row r="2238" spans="27:47" x14ac:dyDescent="0.2">
      <c r="AA2238" s="80"/>
      <c r="AB2238" s="80"/>
      <c r="AC2238" s="80"/>
      <c r="AD2238" s="80"/>
      <c r="AE2238" s="80"/>
      <c r="AF2238" s="107"/>
      <c r="AG2238" s="106"/>
      <c r="AN2238" s="80"/>
      <c r="AO2238" s="80"/>
      <c r="AP2238" s="80"/>
      <c r="AQ2238" s="80"/>
      <c r="AR2238" s="80"/>
      <c r="AS2238" s="80"/>
      <c r="AT2238" s="80"/>
      <c r="AU2238" s="80"/>
    </row>
    <row r="2239" spans="27:47" x14ac:dyDescent="0.2">
      <c r="AA2239" s="80"/>
      <c r="AB2239" s="80"/>
      <c r="AC2239" s="80"/>
      <c r="AD2239" s="80"/>
      <c r="AE2239" s="80"/>
      <c r="AF2239" s="107"/>
      <c r="AG2239" s="106"/>
      <c r="AN2239" s="80"/>
      <c r="AO2239" s="80"/>
      <c r="AP2239" s="80"/>
      <c r="AQ2239" s="80"/>
      <c r="AR2239" s="80"/>
      <c r="AS2239" s="80"/>
      <c r="AT2239" s="80"/>
      <c r="AU2239" s="80"/>
    </row>
    <row r="2240" spans="27:47" x14ac:dyDescent="0.2">
      <c r="AA2240" s="80"/>
      <c r="AB2240" s="80"/>
      <c r="AC2240" s="80"/>
      <c r="AD2240" s="80"/>
      <c r="AE2240" s="80"/>
      <c r="AF2240" s="107"/>
      <c r="AG2240" s="106"/>
      <c r="AN2240" s="80"/>
      <c r="AO2240" s="80"/>
      <c r="AP2240" s="80"/>
      <c r="AQ2240" s="80"/>
      <c r="AR2240" s="80"/>
      <c r="AS2240" s="80"/>
      <c r="AT2240" s="80"/>
      <c r="AU2240" s="80"/>
    </row>
    <row r="2241" spans="27:47" x14ac:dyDescent="0.2">
      <c r="AA2241" s="80"/>
      <c r="AB2241" s="80"/>
      <c r="AC2241" s="80"/>
      <c r="AD2241" s="80"/>
      <c r="AE2241" s="80"/>
      <c r="AF2241" s="107"/>
      <c r="AG2241" s="106"/>
      <c r="AN2241" s="80"/>
      <c r="AO2241" s="80"/>
      <c r="AP2241" s="80"/>
      <c r="AQ2241" s="80"/>
      <c r="AR2241" s="80"/>
      <c r="AS2241" s="80"/>
      <c r="AT2241" s="80"/>
      <c r="AU2241" s="80"/>
    </row>
    <row r="2242" spans="27:47" x14ac:dyDescent="0.2">
      <c r="AA2242" s="80"/>
      <c r="AB2242" s="80"/>
      <c r="AC2242" s="80"/>
      <c r="AD2242" s="80"/>
      <c r="AE2242" s="80"/>
      <c r="AF2242" s="107"/>
      <c r="AG2242" s="106"/>
      <c r="AN2242" s="80"/>
      <c r="AO2242" s="80"/>
      <c r="AP2242" s="80"/>
      <c r="AQ2242" s="80"/>
      <c r="AR2242" s="80"/>
      <c r="AS2242" s="80"/>
      <c r="AT2242" s="80"/>
      <c r="AU2242" s="80"/>
    </row>
    <row r="2243" spans="27:47" x14ac:dyDescent="0.2">
      <c r="AA2243" s="80"/>
      <c r="AB2243" s="80"/>
      <c r="AC2243" s="80"/>
      <c r="AD2243" s="80"/>
      <c r="AE2243" s="80"/>
      <c r="AF2243" s="107"/>
      <c r="AG2243" s="106"/>
      <c r="AN2243" s="80"/>
      <c r="AO2243" s="80"/>
      <c r="AP2243" s="80"/>
      <c r="AQ2243" s="80"/>
      <c r="AR2243" s="80"/>
      <c r="AS2243" s="80"/>
      <c r="AT2243" s="80"/>
      <c r="AU2243" s="80"/>
    </row>
    <row r="2244" spans="27:47" x14ac:dyDescent="0.2">
      <c r="AA2244" s="80"/>
      <c r="AB2244" s="80"/>
      <c r="AC2244" s="80"/>
      <c r="AD2244" s="80"/>
      <c r="AE2244" s="80"/>
      <c r="AF2244" s="107"/>
      <c r="AG2244" s="106"/>
      <c r="AN2244" s="80"/>
      <c r="AO2244" s="80"/>
      <c r="AP2244" s="80"/>
      <c r="AQ2244" s="80"/>
      <c r="AR2244" s="80"/>
      <c r="AS2244" s="80"/>
      <c r="AT2244" s="80"/>
      <c r="AU2244" s="80"/>
    </row>
    <row r="2245" spans="27:47" x14ac:dyDescent="0.2">
      <c r="AA2245" s="80"/>
      <c r="AB2245" s="80"/>
      <c r="AC2245" s="80"/>
      <c r="AD2245" s="80"/>
      <c r="AE2245" s="80"/>
      <c r="AF2245" s="107"/>
      <c r="AG2245" s="106"/>
      <c r="AN2245" s="80"/>
      <c r="AO2245" s="80"/>
      <c r="AP2245" s="80"/>
      <c r="AQ2245" s="80"/>
      <c r="AR2245" s="80"/>
      <c r="AS2245" s="80"/>
      <c r="AT2245" s="80"/>
      <c r="AU2245" s="80"/>
    </row>
    <row r="2246" spans="27:47" x14ac:dyDescent="0.2">
      <c r="AA2246" s="80"/>
      <c r="AB2246" s="80"/>
      <c r="AC2246" s="80"/>
      <c r="AD2246" s="80"/>
      <c r="AE2246" s="80"/>
      <c r="AF2246" s="107"/>
      <c r="AG2246" s="106"/>
      <c r="AN2246" s="80"/>
      <c r="AO2246" s="80"/>
      <c r="AP2246" s="80"/>
      <c r="AQ2246" s="80"/>
      <c r="AR2246" s="80"/>
      <c r="AS2246" s="80"/>
      <c r="AT2246" s="80"/>
      <c r="AU2246" s="80"/>
    </row>
    <row r="2247" spans="27:47" x14ac:dyDescent="0.2">
      <c r="AA2247" s="80"/>
      <c r="AB2247" s="80"/>
      <c r="AC2247" s="80"/>
      <c r="AD2247" s="80"/>
      <c r="AE2247" s="80"/>
      <c r="AF2247" s="107"/>
      <c r="AG2247" s="106"/>
      <c r="AN2247" s="80"/>
      <c r="AO2247" s="80"/>
      <c r="AP2247" s="80"/>
      <c r="AQ2247" s="80"/>
      <c r="AR2247" s="80"/>
      <c r="AS2247" s="80"/>
      <c r="AT2247" s="80"/>
      <c r="AU2247" s="80"/>
    </row>
    <row r="2248" spans="27:47" x14ac:dyDescent="0.2">
      <c r="AA2248" s="80"/>
      <c r="AB2248" s="80"/>
      <c r="AC2248" s="80"/>
      <c r="AD2248" s="80"/>
      <c r="AE2248" s="80"/>
      <c r="AF2248" s="107"/>
      <c r="AG2248" s="106"/>
      <c r="AN2248" s="80"/>
      <c r="AO2248" s="80"/>
      <c r="AP2248" s="80"/>
      <c r="AQ2248" s="80"/>
      <c r="AR2248" s="80"/>
      <c r="AS2248" s="80"/>
      <c r="AT2248" s="80"/>
      <c r="AU2248" s="80"/>
    </row>
    <row r="2249" spans="27:47" x14ac:dyDescent="0.2">
      <c r="AA2249" s="80"/>
      <c r="AB2249" s="80"/>
      <c r="AC2249" s="80"/>
      <c r="AD2249" s="80"/>
      <c r="AE2249" s="80"/>
      <c r="AF2249" s="107"/>
      <c r="AG2249" s="106"/>
      <c r="AN2249" s="80"/>
      <c r="AO2249" s="80"/>
      <c r="AP2249" s="80"/>
      <c r="AQ2249" s="80"/>
      <c r="AR2249" s="80"/>
      <c r="AS2249" s="80"/>
      <c r="AT2249" s="80"/>
      <c r="AU2249" s="80"/>
    </row>
    <row r="2250" spans="27:47" x14ac:dyDescent="0.2">
      <c r="AA2250" s="80"/>
      <c r="AB2250" s="80"/>
      <c r="AC2250" s="80"/>
      <c r="AD2250" s="80"/>
      <c r="AE2250" s="80"/>
      <c r="AF2250" s="107"/>
      <c r="AG2250" s="106"/>
      <c r="AN2250" s="80"/>
      <c r="AO2250" s="80"/>
      <c r="AP2250" s="80"/>
      <c r="AQ2250" s="80"/>
      <c r="AR2250" s="80"/>
      <c r="AS2250" s="80"/>
      <c r="AT2250" s="80"/>
      <c r="AU2250" s="80"/>
    </row>
    <row r="2251" spans="27:47" x14ac:dyDescent="0.2">
      <c r="AA2251" s="80"/>
      <c r="AB2251" s="80"/>
      <c r="AC2251" s="80"/>
      <c r="AD2251" s="80"/>
      <c r="AE2251" s="80"/>
      <c r="AF2251" s="107"/>
      <c r="AG2251" s="106"/>
      <c r="AN2251" s="80"/>
      <c r="AO2251" s="80"/>
      <c r="AP2251" s="80"/>
      <c r="AQ2251" s="80"/>
      <c r="AR2251" s="80"/>
      <c r="AS2251" s="80"/>
      <c r="AT2251" s="80"/>
      <c r="AU2251" s="80"/>
    </row>
    <row r="2252" spans="27:47" x14ac:dyDescent="0.2">
      <c r="AA2252" s="80"/>
      <c r="AB2252" s="80"/>
      <c r="AC2252" s="80"/>
      <c r="AD2252" s="80"/>
      <c r="AE2252" s="80"/>
      <c r="AF2252" s="107"/>
      <c r="AG2252" s="106"/>
      <c r="AN2252" s="80"/>
      <c r="AO2252" s="80"/>
      <c r="AP2252" s="80"/>
      <c r="AQ2252" s="80"/>
      <c r="AR2252" s="80"/>
      <c r="AS2252" s="80"/>
      <c r="AT2252" s="80"/>
      <c r="AU2252" s="80"/>
    </row>
    <row r="2253" spans="27:47" x14ac:dyDescent="0.2">
      <c r="AA2253" s="80"/>
      <c r="AB2253" s="80"/>
      <c r="AC2253" s="80"/>
      <c r="AD2253" s="80"/>
      <c r="AE2253" s="80"/>
      <c r="AF2253" s="107"/>
      <c r="AG2253" s="106"/>
      <c r="AN2253" s="80"/>
      <c r="AO2253" s="80"/>
      <c r="AP2253" s="80"/>
      <c r="AQ2253" s="80"/>
      <c r="AR2253" s="80"/>
      <c r="AS2253" s="80"/>
      <c r="AT2253" s="80"/>
      <c r="AU2253" s="80"/>
    </row>
    <row r="2254" spans="27:47" x14ac:dyDescent="0.2">
      <c r="AA2254" s="80"/>
      <c r="AB2254" s="80"/>
      <c r="AC2254" s="80"/>
      <c r="AD2254" s="80"/>
      <c r="AE2254" s="80"/>
      <c r="AF2254" s="107"/>
      <c r="AG2254" s="106"/>
      <c r="AN2254" s="80"/>
      <c r="AO2254" s="80"/>
      <c r="AP2254" s="80"/>
      <c r="AQ2254" s="80"/>
      <c r="AR2254" s="80"/>
      <c r="AS2254" s="80"/>
      <c r="AT2254" s="80"/>
      <c r="AU2254" s="80"/>
    </row>
    <row r="2255" spans="27:47" x14ac:dyDescent="0.2">
      <c r="AA2255" s="80"/>
      <c r="AB2255" s="80"/>
      <c r="AC2255" s="80"/>
      <c r="AD2255" s="80"/>
      <c r="AE2255" s="80"/>
      <c r="AF2255" s="107"/>
      <c r="AG2255" s="106"/>
      <c r="AN2255" s="80"/>
      <c r="AO2255" s="80"/>
      <c r="AP2255" s="80"/>
      <c r="AQ2255" s="80"/>
      <c r="AR2255" s="80"/>
      <c r="AS2255" s="80"/>
      <c r="AT2255" s="80"/>
      <c r="AU2255" s="80"/>
    </row>
    <row r="2256" spans="27:47" x14ac:dyDescent="0.2">
      <c r="AA2256" s="80"/>
      <c r="AB2256" s="80"/>
      <c r="AC2256" s="80"/>
      <c r="AD2256" s="80"/>
      <c r="AE2256" s="80"/>
      <c r="AF2256" s="107"/>
      <c r="AG2256" s="106"/>
      <c r="AN2256" s="80"/>
      <c r="AO2256" s="80"/>
      <c r="AP2256" s="80"/>
      <c r="AQ2256" s="80"/>
      <c r="AR2256" s="80"/>
      <c r="AS2256" s="80"/>
      <c r="AT2256" s="80"/>
      <c r="AU2256" s="80"/>
    </row>
    <row r="2257" spans="27:47" x14ac:dyDescent="0.2">
      <c r="AA2257" s="80"/>
      <c r="AB2257" s="80"/>
      <c r="AC2257" s="80"/>
      <c r="AD2257" s="80"/>
      <c r="AE2257" s="80"/>
      <c r="AF2257" s="107"/>
      <c r="AG2257" s="106"/>
      <c r="AN2257" s="80"/>
      <c r="AO2257" s="80"/>
      <c r="AP2257" s="80"/>
      <c r="AQ2257" s="80"/>
      <c r="AR2257" s="80"/>
      <c r="AS2257" s="80"/>
      <c r="AT2257" s="80"/>
      <c r="AU2257" s="80"/>
    </row>
    <row r="2258" spans="27:47" x14ac:dyDescent="0.2">
      <c r="AA2258" s="80"/>
      <c r="AB2258" s="80"/>
      <c r="AC2258" s="80"/>
      <c r="AD2258" s="80"/>
      <c r="AE2258" s="80"/>
      <c r="AF2258" s="107"/>
      <c r="AG2258" s="106"/>
      <c r="AN2258" s="80"/>
      <c r="AO2258" s="80"/>
      <c r="AP2258" s="80"/>
      <c r="AQ2258" s="80"/>
      <c r="AR2258" s="80"/>
      <c r="AS2258" s="80"/>
      <c r="AT2258" s="80"/>
      <c r="AU2258" s="80"/>
    </row>
    <row r="2259" spans="27:47" x14ac:dyDescent="0.2">
      <c r="AA2259" s="80"/>
      <c r="AB2259" s="80"/>
      <c r="AC2259" s="80"/>
      <c r="AD2259" s="80"/>
      <c r="AE2259" s="80"/>
      <c r="AF2259" s="107"/>
      <c r="AG2259" s="106"/>
      <c r="AN2259" s="80"/>
      <c r="AO2259" s="80"/>
      <c r="AP2259" s="80"/>
      <c r="AQ2259" s="80"/>
      <c r="AR2259" s="80"/>
      <c r="AS2259" s="80"/>
      <c r="AT2259" s="80"/>
      <c r="AU2259" s="80"/>
    </row>
    <row r="2260" spans="27:47" x14ac:dyDescent="0.2">
      <c r="AA2260" s="80"/>
      <c r="AB2260" s="80"/>
      <c r="AC2260" s="80"/>
      <c r="AD2260" s="80"/>
      <c r="AE2260" s="80"/>
      <c r="AF2260" s="107"/>
      <c r="AG2260" s="106"/>
      <c r="AN2260" s="80"/>
      <c r="AO2260" s="80"/>
      <c r="AP2260" s="80"/>
      <c r="AQ2260" s="80"/>
      <c r="AR2260" s="80"/>
      <c r="AS2260" s="80"/>
      <c r="AT2260" s="80"/>
      <c r="AU2260" s="80"/>
    </row>
    <row r="2261" spans="27:47" x14ac:dyDescent="0.2">
      <c r="AA2261" s="80"/>
      <c r="AB2261" s="80"/>
      <c r="AC2261" s="80"/>
      <c r="AD2261" s="80"/>
      <c r="AE2261" s="80"/>
      <c r="AF2261" s="107"/>
      <c r="AG2261" s="106"/>
      <c r="AN2261" s="80"/>
      <c r="AO2261" s="80"/>
      <c r="AP2261" s="80"/>
      <c r="AQ2261" s="80"/>
      <c r="AR2261" s="80"/>
      <c r="AS2261" s="80"/>
      <c r="AT2261" s="80"/>
      <c r="AU2261" s="80"/>
    </row>
    <row r="2262" spans="27:47" x14ac:dyDescent="0.2">
      <c r="AA2262" s="80"/>
      <c r="AB2262" s="80"/>
      <c r="AC2262" s="80"/>
      <c r="AD2262" s="80"/>
      <c r="AE2262" s="80"/>
      <c r="AF2262" s="107"/>
      <c r="AG2262" s="106"/>
      <c r="AN2262" s="80"/>
      <c r="AO2262" s="80"/>
      <c r="AP2262" s="80"/>
      <c r="AQ2262" s="80"/>
      <c r="AR2262" s="80"/>
      <c r="AS2262" s="80"/>
      <c r="AT2262" s="80"/>
      <c r="AU2262" s="80"/>
    </row>
    <row r="2263" spans="27:47" x14ac:dyDescent="0.2">
      <c r="AA2263" s="80"/>
      <c r="AB2263" s="80"/>
      <c r="AC2263" s="80"/>
      <c r="AD2263" s="80"/>
      <c r="AE2263" s="80"/>
      <c r="AF2263" s="107"/>
      <c r="AG2263" s="106"/>
      <c r="AN2263" s="80"/>
      <c r="AO2263" s="80"/>
      <c r="AP2263" s="80"/>
      <c r="AQ2263" s="80"/>
      <c r="AR2263" s="80"/>
      <c r="AS2263" s="80"/>
      <c r="AT2263" s="80"/>
      <c r="AU2263" s="80"/>
    </row>
    <row r="2264" spans="27:47" x14ac:dyDescent="0.2">
      <c r="AA2264" s="80"/>
      <c r="AB2264" s="80"/>
      <c r="AC2264" s="80"/>
      <c r="AD2264" s="80"/>
      <c r="AE2264" s="80"/>
      <c r="AF2264" s="107"/>
      <c r="AG2264" s="106"/>
      <c r="AN2264" s="80"/>
      <c r="AO2264" s="80"/>
      <c r="AP2264" s="80"/>
      <c r="AQ2264" s="80"/>
      <c r="AR2264" s="80"/>
      <c r="AS2264" s="80"/>
      <c r="AT2264" s="80"/>
      <c r="AU2264" s="80"/>
    </row>
    <row r="2265" spans="27:47" x14ac:dyDescent="0.2">
      <c r="AA2265" s="80"/>
      <c r="AB2265" s="80"/>
      <c r="AC2265" s="80"/>
      <c r="AD2265" s="80"/>
      <c r="AE2265" s="80"/>
      <c r="AF2265" s="107"/>
      <c r="AG2265" s="106"/>
      <c r="AN2265" s="80"/>
      <c r="AO2265" s="80"/>
      <c r="AP2265" s="80"/>
      <c r="AQ2265" s="80"/>
      <c r="AR2265" s="80"/>
      <c r="AS2265" s="80"/>
      <c r="AT2265" s="80"/>
      <c r="AU2265" s="80"/>
    </row>
    <row r="2266" spans="27:47" x14ac:dyDescent="0.2">
      <c r="AA2266" s="80"/>
      <c r="AB2266" s="80"/>
      <c r="AC2266" s="80"/>
      <c r="AD2266" s="80"/>
      <c r="AE2266" s="80"/>
      <c r="AF2266" s="107"/>
      <c r="AG2266" s="106"/>
      <c r="AN2266" s="80"/>
      <c r="AO2266" s="80"/>
      <c r="AP2266" s="80"/>
      <c r="AQ2266" s="80"/>
      <c r="AR2266" s="80"/>
      <c r="AS2266" s="80"/>
      <c r="AT2266" s="80"/>
      <c r="AU2266" s="80"/>
    </row>
    <row r="2267" spans="27:47" x14ac:dyDescent="0.2">
      <c r="AA2267" s="80"/>
      <c r="AB2267" s="80"/>
      <c r="AC2267" s="80"/>
      <c r="AD2267" s="80"/>
      <c r="AE2267" s="80"/>
      <c r="AF2267" s="107"/>
      <c r="AG2267" s="106"/>
      <c r="AN2267" s="80"/>
      <c r="AO2267" s="80"/>
      <c r="AP2267" s="80"/>
      <c r="AQ2267" s="80"/>
      <c r="AR2267" s="80"/>
      <c r="AS2267" s="80"/>
      <c r="AT2267" s="80"/>
      <c r="AU2267" s="80"/>
    </row>
    <row r="2268" spans="27:47" x14ac:dyDescent="0.2">
      <c r="AA2268" s="80"/>
      <c r="AB2268" s="80"/>
      <c r="AC2268" s="80"/>
      <c r="AD2268" s="80"/>
      <c r="AE2268" s="80"/>
      <c r="AF2268" s="107"/>
      <c r="AG2268" s="106"/>
      <c r="AN2268" s="80"/>
      <c r="AO2268" s="80"/>
      <c r="AP2268" s="80"/>
      <c r="AQ2268" s="80"/>
      <c r="AR2268" s="80"/>
      <c r="AS2268" s="80"/>
      <c r="AT2268" s="80"/>
      <c r="AU2268" s="80"/>
    </row>
    <row r="2269" spans="27:47" x14ac:dyDescent="0.2">
      <c r="AA2269" s="80"/>
      <c r="AB2269" s="80"/>
      <c r="AC2269" s="80"/>
      <c r="AD2269" s="80"/>
      <c r="AE2269" s="80"/>
      <c r="AF2269" s="107"/>
      <c r="AG2269" s="106"/>
      <c r="AN2269" s="80"/>
      <c r="AO2269" s="80"/>
      <c r="AP2269" s="80"/>
      <c r="AQ2269" s="80"/>
      <c r="AR2269" s="80"/>
      <c r="AS2269" s="80"/>
      <c r="AT2269" s="80"/>
      <c r="AU2269" s="80"/>
    </row>
    <row r="2270" spans="27:47" x14ac:dyDescent="0.2">
      <c r="AA2270" s="80"/>
      <c r="AB2270" s="80"/>
      <c r="AC2270" s="80"/>
      <c r="AD2270" s="80"/>
      <c r="AE2270" s="80"/>
      <c r="AF2270" s="107"/>
      <c r="AG2270" s="106"/>
      <c r="AN2270" s="80"/>
      <c r="AO2270" s="80"/>
      <c r="AP2270" s="80"/>
      <c r="AQ2270" s="80"/>
      <c r="AR2270" s="80"/>
      <c r="AS2270" s="80"/>
      <c r="AT2270" s="80"/>
      <c r="AU2270" s="80"/>
    </row>
    <row r="2271" spans="27:47" x14ac:dyDescent="0.2">
      <c r="AA2271" s="80"/>
      <c r="AB2271" s="80"/>
      <c r="AC2271" s="80"/>
      <c r="AD2271" s="80"/>
      <c r="AE2271" s="80"/>
      <c r="AF2271" s="107"/>
      <c r="AG2271" s="106"/>
      <c r="AN2271" s="80"/>
      <c r="AO2271" s="80"/>
      <c r="AP2271" s="80"/>
      <c r="AQ2271" s="80"/>
      <c r="AR2271" s="80"/>
      <c r="AS2271" s="80"/>
      <c r="AT2271" s="80"/>
      <c r="AU2271" s="80"/>
    </row>
    <row r="2272" spans="27:47" x14ac:dyDescent="0.2">
      <c r="AA2272" s="80"/>
      <c r="AB2272" s="80"/>
      <c r="AC2272" s="80"/>
      <c r="AD2272" s="80"/>
      <c r="AE2272" s="80"/>
      <c r="AF2272" s="107"/>
      <c r="AG2272" s="106"/>
      <c r="AN2272" s="80"/>
      <c r="AO2272" s="80"/>
      <c r="AP2272" s="80"/>
      <c r="AQ2272" s="80"/>
      <c r="AR2272" s="80"/>
      <c r="AS2272" s="80"/>
      <c r="AT2272" s="80"/>
      <c r="AU2272" s="80"/>
    </row>
    <row r="2273" spans="27:47" x14ac:dyDescent="0.2">
      <c r="AA2273" s="80"/>
      <c r="AB2273" s="80"/>
      <c r="AC2273" s="80"/>
      <c r="AD2273" s="80"/>
      <c r="AE2273" s="80"/>
      <c r="AF2273" s="107"/>
      <c r="AG2273" s="106"/>
      <c r="AN2273" s="80"/>
      <c r="AO2273" s="80"/>
      <c r="AP2273" s="80"/>
      <c r="AQ2273" s="80"/>
      <c r="AR2273" s="80"/>
      <c r="AS2273" s="80"/>
      <c r="AT2273" s="80"/>
      <c r="AU2273" s="80"/>
    </row>
    <row r="2274" spans="27:47" x14ac:dyDescent="0.2">
      <c r="AA2274" s="80"/>
      <c r="AB2274" s="80"/>
      <c r="AC2274" s="80"/>
      <c r="AD2274" s="80"/>
      <c r="AE2274" s="80"/>
      <c r="AF2274" s="107"/>
      <c r="AG2274" s="106"/>
      <c r="AN2274" s="80"/>
      <c r="AO2274" s="80"/>
      <c r="AP2274" s="80"/>
      <c r="AQ2274" s="80"/>
      <c r="AR2274" s="80"/>
      <c r="AS2274" s="80"/>
      <c r="AT2274" s="80"/>
      <c r="AU2274" s="80"/>
    </row>
    <row r="2275" spans="27:47" x14ac:dyDescent="0.2">
      <c r="AA2275" s="80"/>
      <c r="AB2275" s="80"/>
      <c r="AC2275" s="80"/>
      <c r="AD2275" s="80"/>
      <c r="AE2275" s="80"/>
      <c r="AF2275" s="107"/>
      <c r="AG2275" s="106"/>
      <c r="AN2275" s="80"/>
      <c r="AO2275" s="80"/>
      <c r="AP2275" s="80"/>
      <c r="AQ2275" s="80"/>
      <c r="AR2275" s="80"/>
      <c r="AS2275" s="80"/>
      <c r="AT2275" s="80"/>
      <c r="AU2275" s="80"/>
    </row>
    <row r="2276" spans="27:47" x14ac:dyDescent="0.2">
      <c r="AA2276" s="80"/>
      <c r="AB2276" s="80"/>
      <c r="AC2276" s="80"/>
      <c r="AD2276" s="80"/>
      <c r="AE2276" s="80"/>
      <c r="AF2276" s="107"/>
      <c r="AG2276" s="106"/>
      <c r="AN2276" s="80"/>
      <c r="AO2276" s="80"/>
      <c r="AP2276" s="80"/>
      <c r="AQ2276" s="80"/>
      <c r="AR2276" s="80"/>
      <c r="AS2276" s="80"/>
      <c r="AT2276" s="80"/>
      <c r="AU2276" s="80"/>
    </row>
    <row r="2277" spans="27:47" x14ac:dyDescent="0.2">
      <c r="AA2277" s="80"/>
      <c r="AB2277" s="80"/>
      <c r="AC2277" s="80"/>
      <c r="AD2277" s="80"/>
      <c r="AE2277" s="80"/>
      <c r="AF2277" s="107"/>
      <c r="AG2277" s="106"/>
      <c r="AN2277" s="80"/>
      <c r="AO2277" s="80"/>
      <c r="AP2277" s="80"/>
      <c r="AQ2277" s="80"/>
      <c r="AR2277" s="80"/>
      <c r="AS2277" s="80"/>
      <c r="AT2277" s="80"/>
      <c r="AU2277" s="80"/>
    </row>
    <row r="2278" spans="27:47" x14ac:dyDescent="0.2">
      <c r="AA2278" s="80"/>
      <c r="AB2278" s="80"/>
      <c r="AC2278" s="80"/>
      <c r="AD2278" s="80"/>
      <c r="AE2278" s="80"/>
      <c r="AF2278" s="107"/>
      <c r="AG2278" s="106"/>
      <c r="AN2278" s="80"/>
      <c r="AO2278" s="80"/>
      <c r="AP2278" s="80"/>
      <c r="AQ2278" s="80"/>
      <c r="AR2278" s="80"/>
      <c r="AS2278" s="80"/>
      <c r="AT2278" s="80"/>
      <c r="AU2278" s="80"/>
    </row>
    <row r="2279" spans="27:47" x14ac:dyDescent="0.2">
      <c r="AA2279" s="80"/>
      <c r="AB2279" s="80"/>
      <c r="AC2279" s="80"/>
      <c r="AD2279" s="80"/>
      <c r="AE2279" s="80"/>
      <c r="AF2279" s="107"/>
      <c r="AG2279" s="106"/>
      <c r="AN2279" s="80"/>
      <c r="AO2279" s="80"/>
      <c r="AP2279" s="80"/>
      <c r="AQ2279" s="80"/>
      <c r="AR2279" s="80"/>
      <c r="AS2279" s="80"/>
      <c r="AT2279" s="80"/>
      <c r="AU2279" s="80"/>
    </row>
    <row r="2280" spans="27:47" x14ac:dyDescent="0.2">
      <c r="AA2280" s="80"/>
      <c r="AB2280" s="80"/>
      <c r="AC2280" s="80"/>
      <c r="AD2280" s="80"/>
      <c r="AE2280" s="80"/>
      <c r="AF2280" s="107"/>
      <c r="AG2280" s="106"/>
      <c r="AN2280" s="80"/>
      <c r="AO2280" s="80"/>
      <c r="AP2280" s="80"/>
      <c r="AQ2280" s="80"/>
      <c r="AR2280" s="80"/>
      <c r="AS2280" s="80"/>
      <c r="AT2280" s="80"/>
      <c r="AU2280" s="80"/>
    </row>
    <row r="2281" spans="27:47" x14ac:dyDescent="0.2">
      <c r="AA2281" s="80"/>
      <c r="AB2281" s="80"/>
      <c r="AC2281" s="80"/>
      <c r="AD2281" s="80"/>
      <c r="AE2281" s="80"/>
      <c r="AF2281" s="107"/>
      <c r="AG2281" s="106"/>
      <c r="AN2281" s="80"/>
      <c r="AO2281" s="80"/>
      <c r="AP2281" s="80"/>
      <c r="AQ2281" s="80"/>
      <c r="AR2281" s="80"/>
      <c r="AS2281" s="80"/>
      <c r="AT2281" s="80"/>
      <c r="AU2281" s="80"/>
    </row>
    <row r="2282" spans="27:47" x14ac:dyDescent="0.2">
      <c r="AA2282" s="80"/>
      <c r="AB2282" s="80"/>
      <c r="AC2282" s="80"/>
      <c r="AD2282" s="80"/>
      <c r="AE2282" s="80"/>
      <c r="AF2282" s="107"/>
      <c r="AG2282" s="106"/>
      <c r="AN2282" s="80"/>
      <c r="AO2282" s="80"/>
      <c r="AP2282" s="80"/>
      <c r="AQ2282" s="80"/>
      <c r="AR2282" s="80"/>
      <c r="AS2282" s="80"/>
      <c r="AT2282" s="80"/>
      <c r="AU2282" s="80"/>
    </row>
    <row r="2283" spans="27:47" x14ac:dyDescent="0.2">
      <c r="AA2283" s="80"/>
      <c r="AB2283" s="80"/>
      <c r="AC2283" s="80"/>
      <c r="AD2283" s="80"/>
      <c r="AE2283" s="80"/>
      <c r="AF2283" s="107"/>
      <c r="AG2283" s="106"/>
      <c r="AN2283" s="80"/>
      <c r="AO2283" s="80"/>
      <c r="AP2283" s="80"/>
      <c r="AQ2283" s="80"/>
      <c r="AR2283" s="80"/>
      <c r="AS2283" s="80"/>
      <c r="AT2283" s="80"/>
      <c r="AU2283" s="80"/>
    </row>
    <row r="2284" spans="27:47" x14ac:dyDescent="0.2">
      <c r="AA2284" s="80"/>
      <c r="AB2284" s="80"/>
      <c r="AC2284" s="80"/>
      <c r="AD2284" s="80"/>
      <c r="AE2284" s="80"/>
      <c r="AF2284" s="107"/>
      <c r="AG2284" s="106"/>
      <c r="AN2284" s="80"/>
      <c r="AO2284" s="80"/>
      <c r="AP2284" s="80"/>
      <c r="AQ2284" s="80"/>
      <c r="AR2284" s="80"/>
      <c r="AS2284" s="80"/>
      <c r="AT2284" s="80"/>
      <c r="AU2284" s="80"/>
    </row>
    <row r="2285" spans="27:47" x14ac:dyDescent="0.2">
      <c r="AA2285" s="80"/>
      <c r="AB2285" s="80"/>
      <c r="AC2285" s="80"/>
      <c r="AD2285" s="80"/>
      <c r="AE2285" s="80"/>
      <c r="AF2285" s="107"/>
      <c r="AG2285" s="106"/>
      <c r="AN2285" s="80"/>
      <c r="AO2285" s="80"/>
      <c r="AP2285" s="80"/>
      <c r="AQ2285" s="80"/>
      <c r="AR2285" s="80"/>
      <c r="AS2285" s="80"/>
      <c r="AT2285" s="80"/>
      <c r="AU2285" s="80"/>
    </row>
    <row r="2286" spans="27:47" x14ac:dyDescent="0.2">
      <c r="AA2286" s="80"/>
      <c r="AB2286" s="80"/>
      <c r="AC2286" s="80"/>
      <c r="AD2286" s="80"/>
      <c r="AE2286" s="80"/>
      <c r="AF2286" s="107"/>
      <c r="AG2286" s="106"/>
      <c r="AN2286" s="80"/>
      <c r="AO2286" s="80"/>
      <c r="AP2286" s="80"/>
      <c r="AQ2286" s="80"/>
      <c r="AR2286" s="80"/>
      <c r="AS2286" s="80"/>
      <c r="AT2286" s="80"/>
      <c r="AU2286" s="80"/>
    </row>
    <row r="2287" spans="27:47" x14ac:dyDescent="0.2">
      <c r="AA2287" s="80"/>
      <c r="AB2287" s="80"/>
      <c r="AC2287" s="80"/>
      <c r="AD2287" s="80"/>
      <c r="AE2287" s="80"/>
      <c r="AF2287" s="107"/>
      <c r="AG2287" s="106"/>
      <c r="AN2287" s="80"/>
      <c r="AO2287" s="80"/>
      <c r="AP2287" s="80"/>
      <c r="AQ2287" s="80"/>
      <c r="AR2287" s="80"/>
      <c r="AS2287" s="80"/>
      <c r="AT2287" s="80"/>
      <c r="AU2287" s="80"/>
    </row>
    <row r="2288" spans="27:47" x14ac:dyDescent="0.2">
      <c r="AA2288" s="80"/>
      <c r="AB2288" s="80"/>
      <c r="AC2288" s="80"/>
      <c r="AD2288" s="80"/>
      <c r="AE2288" s="80"/>
      <c r="AF2288" s="107"/>
      <c r="AG2288" s="106"/>
      <c r="AN2288" s="80"/>
      <c r="AO2288" s="80"/>
      <c r="AP2288" s="80"/>
      <c r="AQ2288" s="80"/>
      <c r="AR2288" s="80"/>
      <c r="AS2288" s="80"/>
      <c r="AT2288" s="80"/>
      <c r="AU2288" s="80"/>
    </row>
    <row r="2289" spans="27:47" x14ac:dyDescent="0.2">
      <c r="AA2289" s="80"/>
      <c r="AB2289" s="80"/>
      <c r="AC2289" s="80"/>
      <c r="AD2289" s="80"/>
      <c r="AE2289" s="80"/>
      <c r="AF2289" s="107"/>
      <c r="AG2289" s="106"/>
      <c r="AN2289" s="80"/>
      <c r="AO2289" s="80"/>
      <c r="AP2289" s="80"/>
      <c r="AQ2289" s="80"/>
      <c r="AR2289" s="80"/>
      <c r="AS2289" s="80"/>
      <c r="AT2289" s="80"/>
      <c r="AU2289" s="80"/>
    </row>
    <row r="2290" spans="27:47" x14ac:dyDescent="0.2">
      <c r="AA2290" s="80"/>
      <c r="AB2290" s="80"/>
      <c r="AC2290" s="80"/>
      <c r="AD2290" s="80"/>
      <c r="AE2290" s="80"/>
      <c r="AF2290" s="107"/>
      <c r="AG2290" s="106"/>
      <c r="AN2290" s="80"/>
      <c r="AO2290" s="80"/>
      <c r="AP2290" s="80"/>
      <c r="AQ2290" s="80"/>
      <c r="AR2290" s="80"/>
      <c r="AS2290" s="80"/>
      <c r="AT2290" s="80"/>
      <c r="AU2290" s="80"/>
    </row>
    <row r="2291" spans="27:47" x14ac:dyDescent="0.2">
      <c r="AA2291" s="80"/>
      <c r="AB2291" s="80"/>
      <c r="AC2291" s="80"/>
      <c r="AD2291" s="80"/>
      <c r="AE2291" s="80"/>
      <c r="AF2291" s="107"/>
      <c r="AG2291" s="106"/>
      <c r="AN2291" s="80"/>
      <c r="AO2291" s="80"/>
      <c r="AP2291" s="80"/>
      <c r="AQ2291" s="80"/>
      <c r="AR2291" s="80"/>
      <c r="AS2291" s="80"/>
      <c r="AT2291" s="80"/>
      <c r="AU2291" s="80"/>
    </row>
    <row r="2292" spans="27:47" x14ac:dyDescent="0.2">
      <c r="AA2292" s="80"/>
      <c r="AB2292" s="80"/>
      <c r="AC2292" s="80"/>
      <c r="AD2292" s="80"/>
      <c r="AE2292" s="80"/>
      <c r="AF2292" s="107"/>
      <c r="AG2292" s="106"/>
      <c r="AN2292" s="80"/>
      <c r="AO2292" s="80"/>
      <c r="AP2292" s="80"/>
      <c r="AQ2292" s="80"/>
      <c r="AR2292" s="80"/>
      <c r="AS2292" s="80"/>
      <c r="AT2292" s="80"/>
      <c r="AU2292" s="80"/>
    </row>
    <row r="2293" spans="27:47" x14ac:dyDescent="0.2">
      <c r="AA2293" s="80"/>
      <c r="AB2293" s="80"/>
      <c r="AC2293" s="80"/>
      <c r="AD2293" s="80"/>
      <c r="AE2293" s="80"/>
      <c r="AF2293" s="107"/>
      <c r="AG2293" s="106"/>
      <c r="AN2293" s="80"/>
      <c r="AO2293" s="80"/>
      <c r="AP2293" s="80"/>
      <c r="AQ2293" s="80"/>
      <c r="AR2293" s="80"/>
      <c r="AS2293" s="80"/>
      <c r="AT2293" s="80"/>
      <c r="AU2293" s="80"/>
    </row>
    <row r="2294" spans="27:47" x14ac:dyDescent="0.2">
      <c r="AA2294" s="80"/>
      <c r="AB2294" s="80"/>
      <c r="AC2294" s="80"/>
      <c r="AD2294" s="80"/>
      <c r="AE2294" s="80"/>
      <c r="AF2294" s="107"/>
      <c r="AG2294" s="106"/>
      <c r="AN2294" s="80"/>
      <c r="AO2294" s="80"/>
      <c r="AP2294" s="80"/>
      <c r="AQ2294" s="80"/>
      <c r="AR2294" s="80"/>
      <c r="AS2294" s="80"/>
      <c r="AT2294" s="80"/>
      <c r="AU2294" s="80"/>
    </row>
    <row r="2295" spans="27:47" x14ac:dyDescent="0.2">
      <c r="AA2295" s="80"/>
      <c r="AB2295" s="80"/>
      <c r="AC2295" s="80"/>
      <c r="AD2295" s="80"/>
      <c r="AE2295" s="80"/>
      <c r="AF2295" s="107"/>
      <c r="AG2295" s="106"/>
      <c r="AN2295" s="80"/>
      <c r="AO2295" s="80"/>
      <c r="AP2295" s="80"/>
      <c r="AQ2295" s="80"/>
      <c r="AR2295" s="80"/>
      <c r="AS2295" s="80"/>
      <c r="AT2295" s="80"/>
      <c r="AU2295" s="80"/>
    </row>
    <row r="2296" spans="27:47" x14ac:dyDescent="0.2">
      <c r="AA2296" s="80"/>
      <c r="AB2296" s="80"/>
      <c r="AC2296" s="80"/>
      <c r="AD2296" s="80"/>
      <c r="AE2296" s="80"/>
      <c r="AF2296" s="107"/>
      <c r="AG2296" s="106"/>
      <c r="AN2296" s="80"/>
      <c r="AO2296" s="80"/>
      <c r="AP2296" s="80"/>
      <c r="AQ2296" s="80"/>
      <c r="AR2296" s="80"/>
      <c r="AS2296" s="80"/>
      <c r="AT2296" s="80"/>
      <c r="AU2296" s="80"/>
    </row>
    <row r="2297" spans="27:47" x14ac:dyDescent="0.2">
      <c r="AA2297" s="80"/>
      <c r="AB2297" s="80"/>
      <c r="AC2297" s="80"/>
      <c r="AD2297" s="80"/>
      <c r="AE2297" s="80"/>
      <c r="AF2297" s="107"/>
      <c r="AG2297" s="106"/>
      <c r="AN2297" s="80"/>
      <c r="AO2297" s="80"/>
      <c r="AP2297" s="80"/>
      <c r="AQ2297" s="80"/>
      <c r="AR2297" s="80"/>
      <c r="AS2297" s="80"/>
      <c r="AT2297" s="80"/>
      <c r="AU2297" s="80"/>
    </row>
    <row r="2298" spans="27:47" x14ac:dyDescent="0.2">
      <c r="AA2298" s="80"/>
      <c r="AB2298" s="80"/>
      <c r="AC2298" s="80"/>
      <c r="AD2298" s="80"/>
      <c r="AE2298" s="80"/>
      <c r="AF2298" s="107"/>
      <c r="AG2298" s="106"/>
      <c r="AN2298" s="80"/>
      <c r="AO2298" s="80"/>
      <c r="AP2298" s="80"/>
      <c r="AQ2298" s="80"/>
      <c r="AR2298" s="80"/>
      <c r="AS2298" s="80"/>
      <c r="AT2298" s="80"/>
      <c r="AU2298" s="80"/>
    </row>
    <row r="2299" spans="27:47" x14ac:dyDescent="0.2">
      <c r="AA2299" s="80"/>
      <c r="AB2299" s="80"/>
      <c r="AC2299" s="80"/>
      <c r="AD2299" s="80"/>
      <c r="AE2299" s="80"/>
      <c r="AF2299" s="107"/>
      <c r="AG2299" s="106"/>
      <c r="AN2299" s="80"/>
      <c r="AO2299" s="80"/>
      <c r="AP2299" s="80"/>
      <c r="AQ2299" s="80"/>
      <c r="AR2299" s="80"/>
      <c r="AS2299" s="80"/>
      <c r="AT2299" s="80"/>
      <c r="AU2299" s="80"/>
    </row>
    <row r="2300" spans="27:47" x14ac:dyDescent="0.2">
      <c r="AA2300" s="80"/>
      <c r="AB2300" s="80"/>
      <c r="AC2300" s="80"/>
      <c r="AD2300" s="80"/>
      <c r="AE2300" s="80"/>
      <c r="AF2300" s="107"/>
      <c r="AG2300" s="106"/>
      <c r="AN2300" s="80"/>
      <c r="AO2300" s="80"/>
      <c r="AP2300" s="80"/>
      <c r="AQ2300" s="80"/>
      <c r="AR2300" s="80"/>
      <c r="AS2300" s="80"/>
      <c r="AT2300" s="80"/>
      <c r="AU2300" s="80"/>
    </row>
    <row r="2301" spans="27:47" x14ac:dyDescent="0.2">
      <c r="AA2301" s="80"/>
      <c r="AB2301" s="80"/>
      <c r="AC2301" s="80"/>
      <c r="AD2301" s="80"/>
      <c r="AE2301" s="80"/>
      <c r="AF2301" s="107"/>
      <c r="AG2301" s="106"/>
      <c r="AN2301" s="80"/>
      <c r="AO2301" s="80"/>
      <c r="AP2301" s="80"/>
      <c r="AQ2301" s="80"/>
      <c r="AR2301" s="80"/>
      <c r="AS2301" s="80"/>
      <c r="AT2301" s="80"/>
      <c r="AU2301" s="80"/>
    </row>
    <row r="2302" spans="27:47" x14ac:dyDescent="0.2">
      <c r="AA2302" s="80"/>
      <c r="AB2302" s="80"/>
      <c r="AC2302" s="80"/>
      <c r="AD2302" s="80"/>
      <c r="AE2302" s="80"/>
      <c r="AF2302" s="107"/>
      <c r="AG2302" s="106"/>
      <c r="AN2302" s="80"/>
      <c r="AO2302" s="80"/>
      <c r="AP2302" s="80"/>
      <c r="AQ2302" s="80"/>
      <c r="AR2302" s="80"/>
      <c r="AS2302" s="80"/>
      <c r="AT2302" s="80"/>
      <c r="AU2302" s="80"/>
    </row>
    <row r="2303" spans="27:47" x14ac:dyDescent="0.2">
      <c r="AA2303" s="80"/>
      <c r="AB2303" s="80"/>
      <c r="AC2303" s="80"/>
      <c r="AD2303" s="80"/>
      <c r="AE2303" s="80"/>
      <c r="AF2303" s="107"/>
      <c r="AG2303" s="106"/>
      <c r="AN2303" s="80"/>
      <c r="AO2303" s="80"/>
      <c r="AP2303" s="80"/>
      <c r="AQ2303" s="80"/>
      <c r="AR2303" s="80"/>
      <c r="AS2303" s="80"/>
      <c r="AT2303" s="80"/>
      <c r="AU2303" s="80"/>
    </row>
    <row r="2304" spans="27:47" x14ac:dyDescent="0.2">
      <c r="AA2304" s="80"/>
      <c r="AB2304" s="80"/>
      <c r="AC2304" s="80"/>
      <c r="AD2304" s="80"/>
      <c r="AE2304" s="80"/>
      <c r="AF2304" s="107"/>
      <c r="AG2304" s="106"/>
      <c r="AN2304" s="80"/>
      <c r="AO2304" s="80"/>
      <c r="AP2304" s="80"/>
      <c r="AQ2304" s="80"/>
      <c r="AR2304" s="80"/>
      <c r="AS2304" s="80"/>
      <c r="AT2304" s="80"/>
      <c r="AU2304" s="80"/>
    </row>
    <row r="2305" spans="27:47" x14ac:dyDescent="0.2">
      <c r="AA2305" s="80"/>
      <c r="AB2305" s="80"/>
      <c r="AC2305" s="80"/>
      <c r="AD2305" s="80"/>
      <c r="AE2305" s="80"/>
      <c r="AF2305" s="107"/>
      <c r="AG2305" s="106"/>
      <c r="AN2305" s="80"/>
      <c r="AO2305" s="80"/>
      <c r="AP2305" s="80"/>
      <c r="AQ2305" s="80"/>
      <c r="AR2305" s="80"/>
      <c r="AS2305" s="80"/>
      <c r="AT2305" s="80"/>
      <c r="AU2305" s="80"/>
    </row>
    <row r="2306" spans="27:47" x14ac:dyDescent="0.2">
      <c r="AA2306" s="80"/>
      <c r="AB2306" s="80"/>
      <c r="AC2306" s="80"/>
      <c r="AD2306" s="80"/>
      <c r="AE2306" s="80"/>
      <c r="AF2306" s="107"/>
      <c r="AG2306" s="106"/>
      <c r="AN2306" s="80"/>
      <c r="AO2306" s="80"/>
      <c r="AP2306" s="80"/>
      <c r="AQ2306" s="80"/>
      <c r="AR2306" s="80"/>
      <c r="AS2306" s="80"/>
      <c r="AT2306" s="80"/>
      <c r="AU2306" s="80"/>
    </row>
    <row r="2307" spans="27:47" x14ac:dyDescent="0.2">
      <c r="AA2307" s="80"/>
      <c r="AB2307" s="80"/>
      <c r="AC2307" s="80"/>
      <c r="AD2307" s="80"/>
      <c r="AE2307" s="80"/>
      <c r="AF2307" s="107"/>
      <c r="AG2307" s="106"/>
      <c r="AN2307" s="80"/>
      <c r="AO2307" s="80"/>
      <c r="AP2307" s="80"/>
      <c r="AQ2307" s="80"/>
      <c r="AR2307" s="80"/>
      <c r="AS2307" s="80"/>
      <c r="AT2307" s="80"/>
      <c r="AU2307" s="80"/>
    </row>
    <row r="2308" spans="27:47" x14ac:dyDescent="0.2">
      <c r="AA2308" s="80"/>
      <c r="AB2308" s="80"/>
      <c r="AC2308" s="80"/>
      <c r="AD2308" s="80"/>
      <c r="AE2308" s="80"/>
      <c r="AF2308" s="107"/>
      <c r="AG2308" s="106"/>
      <c r="AN2308" s="80"/>
      <c r="AO2308" s="80"/>
      <c r="AP2308" s="80"/>
      <c r="AQ2308" s="80"/>
      <c r="AR2308" s="80"/>
      <c r="AS2308" s="80"/>
      <c r="AT2308" s="80"/>
      <c r="AU2308" s="80"/>
    </row>
    <row r="2309" spans="27:47" x14ac:dyDescent="0.2">
      <c r="AA2309" s="80"/>
      <c r="AB2309" s="80"/>
      <c r="AC2309" s="80"/>
      <c r="AD2309" s="80"/>
      <c r="AE2309" s="80"/>
      <c r="AF2309" s="107"/>
      <c r="AG2309" s="106"/>
      <c r="AN2309" s="80"/>
      <c r="AO2309" s="80"/>
      <c r="AP2309" s="80"/>
      <c r="AQ2309" s="80"/>
      <c r="AR2309" s="80"/>
      <c r="AS2309" s="80"/>
      <c r="AT2309" s="80"/>
      <c r="AU2309" s="80"/>
    </row>
    <row r="2310" spans="27:47" x14ac:dyDescent="0.2">
      <c r="AA2310" s="80"/>
      <c r="AB2310" s="80"/>
      <c r="AC2310" s="80"/>
      <c r="AD2310" s="80"/>
      <c r="AE2310" s="80"/>
      <c r="AF2310" s="107"/>
      <c r="AG2310" s="106"/>
      <c r="AN2310" s="80"/>
      <c r="AO2310" s="80"/>
      <c r="AP2310" s="80"/>
      <c r="AQ2310" s="80"/>
      <c r="AR2310" s="80"/>
      <c r="AS2310" s="80"/>
      <c r="AT2310" s="80"/>
      <c r="AU2310" s="80"/>
    </row>
    <row r="2311" spans="27:47" x14ac:dyDescent="0.2">
      <c r="AA2311" s="80"/>
      <c r="AB2311" s="80"/>
      <c r="AC2311" s="80"/>
      <c r="AD2311" s="80"/>
      <c r="AE2311" s="80"/>
      <c r="AF2311" s="107"/>
      <c r="AG2311" s="106"/>
      <c r="AN2311" s="80"/>
      <c r="AO2311" s="80"/>
      <c r="AP2311" s="80"/>
      <c r="AQ2311" s="80"/>
      <c r="AR2311" s="80"/>
      <c r="AS2311" s="80"/>
      <c r="AT2311" s="80"/>
      <c r="AU2311" s="80"/>
    </row>
    <row r="2312" spans="27:47" x14ac:dyDescent="0.2">
      <c r="AA2312" s="80"/>
      <c r="AB2312" s="80"/>
      <c r="AC2312" s="80"/>
      <c r="AD2312" s="80"/>
      <c r="AE2312" s="80"/>
      <c r="AF2312" s="107"/>
      <c r="AG2312" s="106"/>
      <c r="AN2312" s="80"/>
      <c r="AO2312" s="80"/>
      <c r="AP2312" s="80"/>
      <c r="AQ2312" s="80"/>
      <c r="AR2312" s="80"/>
      <c r="AS2312" s="80"/>
      <c r="AT2312" s="80"/>
      <c r="AU2312" s="80"/>
    </row>
    <row r="2313" spans="27:47" x14ac:dyDescent="0.2">
      <c r="AA2313" s="80"/>
      <c r="AB2313" s="80"/>
      <c r="AC2313" s="80"/>
      <c r="AD2313" s="80"/>
      <c r="AE2313" s="80"/>
      <c r="AF2313" s="107"/>
      <c r="AG2313" s="106"/>
      <c r="AN2313" s="80"/>
      <c r="AO2313" s="80"/>
      <c r="AP2313" s="80"/>
      <c r="AQ2313" s="80"/>
      <c r="AR2313" s="80"/>
      <c r="AS2313" s="80"/>
      <c r="AT2313" s="80"/>
      <c r="AU2313" s="80"/>
    </row>
    <row r="2314" spans="27:47" x14ac:dyDescent="0.2">
      <c r="AA2314" s="80"/>
      <c r="AB2314" s="80"/>
      <c r="AC2314" s="80"/>
      <c r="AD2314" s="80"/>
      <c r="AE2314" s="80"/>
      <c r="AF2314" s="107"/>
      <c r="AG2314" s="106"/>
      <c r="AN2314" s="80"/>
      <c r="AO2314" s="80"/>
      <c r="AP2314" s="80"/>
      <c r="AQ2314" s="80"/>
      <c r="AR2314" s="80"/>
      <c r="AS2314" s="80"/>
      <c r="AT2314" s="80"/>
      <c r="AU2314" s="80"/>
    </row>
    <row r="2315" spans="27:47" x14ac:dyDescent="0.2">
      <c r="AA2315" s="80"/>
      <c r="AB2315" s="80"/>
      <c r="AC2315" s="80"/>
      <c r="AD2315" s="80"/>
      <c r="AE2315" s="80"/>
      <c r="AF2315" s="107"/>
      <c r="AG2315" s="106"/>
      <c r="AN2315" s="80"/>
      <c r="AO2315" s="80"/>
      <c r="AP2315" s="80"/>
      <c r="AQ2315" s="80"/>
      <c r="AR2315" s="80"/>
      <c r="AS2315" s="80"/>
      <c r="AT2315" s="80"/>
      <c r="AU2315" s="80"/>
    </row>
    <row r="2316" spans="27:47" x14ac:dyDescent="0.2">
      <c r="AA2316" s="80"/>
      <c r="AB2316" s="80"/>
      <c r="AC2316" s="80"/>
      <c r="AD2316" s="80"/>
      <c r="AE2316" s="80"/>
      <c r="AF2316" s="107"/>
      <c r="AG2316" s="106"/>
      <c r="AN2316" s="80"/>
      <c r="AO2316" s="80"/>
      <c r="AP2316" s="80"/>
      <c r="AQ2316" s="80"/>
      <c r="AR2316" s="80"/>
      <c r="AS2316" s="80"/>
      <c r="AT2316" s="80"/>
      <c r="AU2316" s="80"/>
    </row>
    <row r="2317" spans="27:47" x14ac:dyDescent="0.2">
      <c r="AA2317" s="80"/>
      <c r="AB2317" s="80"/>
      <c r="AC2317" s="80"/>
      <c r="AD2317" s="80"/>
      <c r="AE2317" s="80"/>
      <c r="AF2317" s="107"/>
      <c r="AG2317" s="106"/>
      <c r="AN2317" s="80"/>
      <c r="AO2317" s="80"/>
      <c r="AP2317" s="80"/>
      <c r="AQ2317" s="80"/>
      <c r="AR2317" s="80"/>
      <c r="AS2317" s="80"/>
      <c r="AT2317" s="80"/>
      <c r="AU2317" s="80"/>
    </row>
    <row r="2318" spans="27:47" x14ac:dyDescent="0.2">
      <c r="AA2318" s="80"/>
      <c r="AB2318" s="80"/>
      <c r="AC2318" s="80"/>
      <c r="AD2318" s="80"/>
      <c r="AE2318" s="80"/>
      <c r="AF2318" s="107"/>
      <c r="AG2318" s="106"/>
      <c r="AN2318" s="80"/>
      <c r="AO2318" s="80"/>
      <c r="AP2318" s="80"/>
      <c r="AQ2318" s="80"/>
      <c r="AR2318" s="80"/>
      <c r="AS2318" s="80"/>
      <c r="AT2318" s="80"/>
      <c r="AU2318" s="80"/>
    </row>
    <row r="2319" spans="27:47" x14ac:dyDescent="0.2">
      <c r="AA2319" s="80"/>
      <c r="AB2319" s="80"/>
      <c r="AC2319" s="80"/>
      <c r="AD2319" s="80"/>
      <c r="AE2319" s="80"/>
      <c r="AF2319" s="107"/>
      <c r="AG2319" s="106"/>
      <c r="AN2319" s="80"/>
      <c r="AO2319" s="80"/>
      <c r="AP2319" s="80"/>
      <c r="AQ2319" s="80"/>
      <c r="AR2319" s="80"/>
      <c r="AS2319" s="80"/>
      <c r="AT2319" s="80"/>
      <c r="AU2319" s="80"/>
    </row>
    <row r="2320" spans="27:47" x14ac:dyDescent="0.2">
      <c r="AA2320" s="80"/>
      <c r="AB2320" s="80"/>
      <c r="AC2320" s="80"/>
      <c r="AD2320" s="80"/>
      <c r="AE2320" s="80"/>
      <c r="AF2320" s="107"/>
      <c r="AG2320" s="106"/>
      <c r="AN2320" s="80"/>
      <c r="AO2320" s="80"/>
      <c r="AP2320" s="80"/>
      <c r="AQ2320" s="80"/>
      <c r="AR2320" s="80"/>
      <c r="AS2320" s="80"/>
      <c r="AT2320" s="80"/>
      <c r="AU2320" s="80"/>
    </row>
    <row r="2321" spans="27:47" x14ac:dyDescent="0.2">
      <c r="AA2321" s="80"/>
      <c r="AB2321" s="80"/>
      <c r="AC2321" s="80"/>
      <c r="AD2321" s="80"/>
      <c r="AE2321" s="80"/>
      <c r="AF2321" s="107"/>
      <c r="AG2321" s="106"/>
      <c r="AN2321" s="80"/>
      <c r="AO2321" s="80"/>
      <c r="AP2321" s="80"/>
      <c r="AQ2321" s="80"/>
      <c r="AR2321" s="80"/>
      <c r="AS2321" s="80"/>
      <c r="AT2321" s="80"/>
      <c r="AU2321" s="80"/>
    </row>
    <row r="2322" spans="27:47" x14ac:dyDescent="0.2">
      <c r="AA2322" s="80"/>
      <c r="AB2322" s="80"/>
      <c r="AC2322" s="80"/>
      <c r="AD2322" s="80"/>
      <c r="AE2322" s="80"/>
      <c r="AF2322" s="107"/>
      <c r="AG2322" s="106"/>
      <c r="AN2322" s="80"/>
      <c r="AO2322" s="80"/>
      <c r="AP2322" s="80"/>
      <c r="AQ2322" s="80"/>
      <c r="AR2322" s="80"/>
      <c r="AS2322" s="80"/>
      <c r="AT2322" s="80"/>
      <c r="AU2322" s="80"/>
    </row>
    <row r="2323" spans="27:47" x14ac:dyDescent="0.2">
      <c r="AA2323" s="80"/>
      <c r="AB2323" s="80"/>
      <c r="AC2323" s="80"/>
      <c r="AD2323" s="80"/>
      <c r="AE2323" s="80"/>
      <c r="AF2323" s="107"/>
      <c r="AG2323" s="106"/>
      <c r="AN2323" s="80"/>
      <c r="AO2323" s="80"/>
      <c r="AP2323" s="80"/>
      <c r="AQ2323" s="80"/>
      <c r="AR2323" s="80"/>
      <c r="AS2323" s="80"/>
      <c r="AT2323" s="80"/>
      <c r="AU2323" s="80"/>
    </row>
    <row r="2324" spans="27:47" x14ac:dyDescent="0.2">
      <c r="AA2324" s="80"/>
      <c r="AB2324" s="80"/>
      <c r="AC2324" s="80"/>
      <c r="AD2324" s="80"/>
      <c r="AE2324" s="80"/>
      <c r="AF2324" s="107"/>
      <c r="AG2324" s="106"/>
      <c r="AN2324" s="80"/>
      <c r="AO2324" s="80"/>
      <c r="AP2324" s="80"/>
      <c r="AQ2324" s="80"/>
      <c r="AR2324" s="80"/>
      <c r="AS2324" s="80"/>
      <c r="AT2324" s="80"/>
      <c r="AU2324" s="80"/>
    </row>
    <row r="2325" spans="27:47" x14ac:dyDescent="0.2">
      <c r="AA2325" s="80"/>
      <c r="AB2325" s="80"/>
      <c r="AC2325" s="80"/>
      <c r="AD2325" s="80"/>
      <c r="AE2325" s="80"/>
      <c r="AF2325" s="107"/>
      <c r="AG2325" s="106"/>
      <c r="AN2325" s="80"/>
      <c r="AO2325" s="80"/>
      <c r="AP2325" s="80"/>
      <c r="AQ2325" s="80"/>
      <c r="AR2325" s="80"/>
      <c r="AS2325" s="80"/>
      <c r="AT2325" s="80"/>
      <c r="AU2325" s="80"/>
    </row>
    <row r="2326" spans="27:47" x14ac:dyDescent="0.2">
      <c r="AA2326" s="80"/>
      <c r="AB2326" s="80"/>
      <c r="AC2326" s="80"/>
      <c r="AD2326" s="80"/>
      <c r="AE2326" s="80"/>
      <c r="AF2326" s="107"/>
      <c r="AG2326" s="106"/>
      <c r="AN2326" s="80"/>
      <c r="AO2326" s="80"/>
      <c r="AP2326" s="80"/>
      <c r="AQ2326" s="80"/>
      <c r="AR2326" s="80"/>
      <c r="AS2326" s="80"/>
      <c r="AT2326" s="80"/>
      <c r="AU2326" s="80"/>
    </row>
    <row r="2327" spans="27:47" x14ac:dyDescent="0.2">
      <c r="AA2327" s="80"/>
      <c r="AB2327" s="80"/>
      <c r="AC2327" s="80"/>
      <c r="AD2327" s="80"/>
      <c r="AE2327" s="80"/>
      <c r="AF2327" s="107"/>
      <c r="AG2327" s="106"/>
      <c r="AN2327" s="80"/>
      <c r="AO2327" s="80"/>
      <c r="AP2327" s="80"/>
      <c r="AQ2327" s="80"/>
      <c r="AR2327" s="80"/>
      <c r="AS2327" s="80"/>
      <c r="AT2327" s="80"/>
      <c r="AU2327" s="80"/>
    </row>
    <row r="2328" spans="27:47" x14ac:dyDescent="0.2">
      <c r="AA2328" s="80"/>
      <c r="AB2328" s="80"/>
      <c r="AC2328" s="80"/>
      <c r="AD2328" s="80"/>
      <c r="AE2328" s="80"/>
      <c r="AF2328" s="107"/>
      <c r="AG2328" s="106"/>
      <c r="AN2328" s="80"/>
      <c r="AO2328" s="80"/>
      <c r="AP2328" s="80"/>
      <c r="AQ2328" s="80"/>
      <c r="AR2328" s="80"/>
      <c r="AS2328" s="80"/>
      <c r="AT2328" s="80"/>
      <c r="AU2328" s="80"/>
    </row>
    <row r="2329" spans="27:47" x14ac:dyDescent="0.2">
      <c r="AA2329" s="80"/>
      <c r="AB2329" s="80"/>
      <c r="AC2329" s="80"/>
      <c r="AD2329" s="80"/>
      <c r="AE2329" s="80"/>
      <c r="AF2329" s="107"/>
      <c r="AG2329" s="106"/>
      <c r="AN2329" s="80"/>
      <c r="AO2329" s="80"/>
      <c r="AP2329" s="80"/>
      <c r="AQ2329" s="80"/>
      <c r="AR2329" s="80"/>
      <c r="AS2329" s="80"/>
      <c r="AT2329" s="80"/>
      <c r="AU2329" s="80"/>
    </row>
    <row r="2330" spans="27:47" x14ac:dyDescent="0.2">
      <c r="AA2330" s="80"/>
      <c r="AB2330" s="80"/>
      <c r="AC2330" s="80"/>
      <c r="AD2330" s="80"/>
      <c r="AE2330" s="80"/>
      <c r="AF2330" s="107"/>
      <c r="AG2330" s="106"/>
      <c r="AN2330" s="80"/>
      <c r="AO2330" s="80"/>
      <c r="AP2330" s="80"/>
      <c r="AQ2330" s="80"/>
      <c r="AR2330" s="80"/>
      <c r="AS2330" s="80"/>
      <c r="AT2330" s="80"/>
      <c r="AU2330" s="80"/>
    </row>
    <row r="2331" spans="27:47" x14ac:dyDescent="0.2">
      <c r="AA2331" s="80"/>
      <c r="AB2331" s="80"/>
      <c r="AC2331" s="80"/>
      <c r="AD2331" s="80"/>
      <c r="AE2331" s="80"/>
      <c r="AF2331" s="107"/>
      <c r="AG2331" s="106"/>
      <c r="AN2331" s="80"/>
      <c r="AO2331" s="80"/>
      <c r="AP2331" s="80"/>
      <c r="AQ2331" s="80"/>
      <c r="AR2331" s="80"/>
      <c r="AS2331" s="80"/>
      <c r="AT2331" s="80"/>
      <c r="AU2331" s="80"/>
    </row>
    <row r="2332" spans="27:47" x14ac:dyDescent="0.2">
      <c r="AA2332" s="80"/>
      <c r="AB2332" s="80"/>
      <c r="AC2332" s="80"/>
      <c r="AD2332" s="80"/>
      <c r="AE2332" s="80"/>
      <c r="AF2332" s="107"/>
      <c r="AG2332" s="106"/>
      <c r="AN2332" s="80"/>
      <c r="AO2332" s="80"/>
      <c r="AP2332" s="80"/>
      <c r="AQ2332" s="80"/>
      <c r="AR2332" s="80"/>
      <c r="AS2332" s="80"/>
      <c r="AT2332" s="80"/>
      <c r="AU2332" s="80"/>
    </row>
    <row r="2333" spans="27:47" x14ac:dyDescent="0.2">
      <c r="AA2333" s="80"/>
      <c r="AB2333" s="80"/>
      <c r="AC2333" s="80"/>
      <c r="AD2333" s="80"/>
      <c r="AE2333" s="80"/>
      <c r="AF2333" s="107"/>
      <c r="AG2333" s="106"/>
      <c r="AN2333" s="80"/>
      <c r="AO2333" s="80"/>
      <c r="AP2333" s="80"/>
      <c r="AQ2333" s="80"/>
      <c r="AR2333" s="80"/>
      <c r="AS2333" s="80"/>
      <c r="AT2333" s="80"/>
      <c r="AU2333" s="80"/>
    </row>
    <row r="2334" spans="27:47" x14ac:dyDescent="0.2">
      <c r="AA2334" s="80"/>
      <c r="AB2334" s="80"/>
      <c r="AC2334" s="80"/>
      <c r="AD2334" s="80"/>
      <c r="AE2334" s="80"/>
      <c r="AF2334" s="107"/>
      <c r="AG2334" s="106"/>
      <c r="AN2334" s="80"/>
      <c r="AO2334" s="80"/>
      <c r="AP2334" s="80"/>
      <c r="AQ2334" s="80"/>
      <c r="AR2334" s="80"/>
      <c r="AS2334" s="80"/>
      <c r="AT2334" s="80"/>
      <c r="AU2334" s="80"/>
    </row>
    <row r="2335" spans="27:47" x14ac:dyDescent="0.2">
      <c r="AA2335" s="80"/>
      <c r="AB2335" s="80"/>
      <c r="AC2335" s="80"/>
      <c r="AD2335" s="80"/>
      <c r="AE2335" s="80"/>
      <c r="AF2335" s="107"/>
      <c r="AG2335" s="106"/>
      <c r="AN2335" s="80"/>
      <c r="AO2335" s="80"/>
      <c r="AP2335" s="80"/>
      <c r="AQ2335" s="80"/>
      <c r="AR2335" s="80"/>
      <c r="AS2335" s="80"/>
      <c r="AT2335" s="80"/>
      <c r="AU2335" s="80"/>
    </row>
    <row r="2336" spans="27:47" x14ac:dyDescent="0.2">
      <c r="AA2336" s="80"/>
      <c r="AB2336" s="80"/>
      <c r="AC2336" s="80"/>
      <c r="AD2336" s="80"/>
      <c r="AE2336" s="80"/>
      <c r="AF2336" s="107"/>
      <c r="AG2336" s="106"/>
      <c r="AN2336" s="80"/>
      <c r="AO2336" s="80"/>
      <c r="AP2336" s="80"/>
      <c r="AQ2336" s="80"/>
      <c r="AR2336" s="80"/>
      <c r="AS2336" s="80"/>
      <c r="AT2336" s="80"/>
      <c r="AU2336" s="80"/>
    </row>
    <row r="2337" spans="27:47" x14ac:dyDescent="0.2">
      <c r="AA2337" s="80"/>
      <c r="AB2337" s="80"/>
      <c r="AC2337" s="80"/>
      <c r="AD2337" s="80"/>
      <c r="AE2337" s="80"/>
      <c r="AF2337" s="107"/>
      <c r="AG2337" s="106"/>
      <c r="AN2337" s="80"/>
      <c r="AO2337" s="80"/>
      <c r="AP2337" s="80"/>
      <c r="AQ2337" s="80"/>
      <c r="AR2337" s="80"/>
      <c r="AS2337" s="80"/>
      <c r="AT2337" s="80"/>
      <c r="AU2337" s="80"/>
    </row>
    <row r="2338" spans="27:47" x14ac:dyDescent="0.2">
      <c r="AA2338" s="80"/>
      <c r="AB2338" s="80"/>
      <c r="AC2338" s="80"/>
      <c r="AD2338" s="80"/>
      <c r="AE2338" s="80"/>
      <c r="AF2338" s="107"/>
      <c r="AG2338" s="106"/>
      <c r="AN2338" s="80"/>
      <c r="AO2338" s="80"/>
      <c r="AP2338" s="80"/>
      <c r="AQ2338" s="80"/>
      <c r="AR2338" s="80"/>
      <c r="AS2338" s="80"/>
      <c r="AT2338" s="80"/>
      <c r="AU2338" s="80"/>
    </row>
    <row r="2339" spans="27:47" x14ac:dyDescent="0.2">
      <c r="AA2339" s="80"/>
      <c r="AB2339" s="80"/>
      <c r="AC2339" s="80"/>
      <c r="AD2339" s="80"/>
      <c r="AE2339" s="80"/>
      <c r="AF2339" s="107"/>
      <c r="AG2339" s="106"/>
      <c r="AN2339" s="80"/>
      <c r="AO2339" s="80"/>
      <c r="AP2339" s="80"/>
      <c r="AQ2339" s="80"/>
      <c r="AR2339" s="80"/>
      <c r="AS2339" s="80"/>
      <c r="AT2339" s="80"/>
      <c r="AU2339" s="80"/>
    </row>
    <row r="2340" spans="27:47" x14ac:dyDescent="0.2">
      <c r="AA2340" s="80"/>
      <c r="AB2340" s="80"/>
      <c r="AC2340" s="80"/>
      <c r="AD2340" s="80"/>
      <c r="AE2340" s="80"/>
      <c r="AF2340" s="107"/>
      <c r="AG2340" s="106"/>
      <c r="AN2340" s="80"/>
      <c r="AO2340" s="80"/>
      <c r="AP2340" s="80"/>
      <c r="AQ2340" s="80"/>
      <c r="AR2340" s="80"/>
      <c r="AS2340" s="80"/>
      <c r="AT2340" s="80"/>
      <c r="AU2340" s="80"/>
    </row>
    <row r="2341" spans="27:47" x14ac:dyDescent="0.2">
      <c r="AA2341" s="80"/>
      <c r="AB2341" s="80"/>
      <c r="AC2341" s="80"/>
      <c r="AD2341" s="80"/>
      <c r="AE2341" s="80"/>
      <c r="AF2341" s="107"/>
      <c r="AG2341" s="106"/>
      <c r="AN2341" s="80"/>
      <c r="AO2341" s="80"/>
      <c r="AP2341" s="80"/>
      <c r="AQ2341" s="80"/>
      <c r="AR2341" s="80"/>
      <c r="AS2341" s="80"/>
      <c r="AT2341" s="80"/>
      <c r="AU2341" s="80"/>
    </row>
    <row r="2342" spans="27:47" x14ac:dyDescent="0.2">
      <c r="AA2342" s="80"/>
      <c r="AB2342" s="80"/>
      <c r="AC2342" s="80"/>
      <c r="AD2342" s="80"/>
      <c r="AE2342" s="80"/>
      <c r="AF2342" s="107"/>
      <c r="AG2342" s="106"/>
      <c r="AN2342" s="80"/>
      <c r="AO2342" s="80"/>
      <c r="AP2342" s="80"/>
      <c r="AQ2342" s="80"/>
      <c r="AR2342" s="80"/>
      <c r="AS2342" s="80"/>
      <c r="AT2342" s="80"/>
      <c r="AU2342" s="80"/>
    </row>
    <row r="2343" spans="27:47" x14ac:dyDescent="0.2">
      <c r="AA2343" s="80"/>
      <c r="AB2343" s="80"/>
      <c r="AC2343" s="80"/>
      <c r="AD2343" s="80"/>
      <c r="AE2343" s="80"/>
      <c r="AF2343" s="107"/>
      <c r="AG2343" s="106"/>
      <c r="AN2343" s="80"/>
      <c r="AO2343" s="80"/>
      <c r="AP2343" s="80"/>
      <c r="AQ2343" s="80"/>
      <c r="AR2343" s="80"/>
      <c r="AS2343" s="80"/>
      <c r="AT2343" s="80"/>
      <c r="AU2343" s="80"/>
    </row>
    <row r="2344" spans="27:47" x14ac:dyDescent="0.2">
      <c r="AA2344" s="80"/>
      <c r="AB2344" s="80"/>
      <c r="AC2344" s="80"/>
      <c r="AD2344" s="80"/>
      <c r="AE2344" s="80"/>
      <c r="AF2344" s="107"/>
      <c r="AG2344" s="106"/>
      <c r="AN2344" s="80"/>
      <c r="AO2344" s="80"/>
      <c r="AP2344" s="80"/>
      <c r="AQ2344" s="80"/>
      <c r="AR2344" s="80"/>
      <c r="AS2344" s="80"/>
      <c r="AT2344" s="80"/>
      <c r="AU2344" s="80"/>
    </row>
    <row r="2345" spans="27:47" x14ac:dyDescent="0.2">
      <c r="AA2345" s="80"/>
      <c r="AB2345" s="80"/>
      <c r="AC2345" s="80"/>
      <c r="AD2345" s="80"/>
      <c r="AE2345" s="80"/>
      <c r="AF2345" s="107"/>
      <c r="AG2345" s="106"/>
      <c r="AN2345" s="80"/>
      <c r="AO2345" s="80"/>
      <c r="AP2345" s="80"/>
      <c r="AQ2345" s="80"/>
      <c r="AR2345" s="80"/>
      <c r="AS2345" s="80"/>
      <c r="AT2345" s="80"/>
      <c r="AU2345" s="80"/>
    </row>
    <row r="2346" spans="27:47" x14ac:dyDescent="0.2">
      <c r="AA2346" s="80"/>
      <c r="AB2346" s="80"/>
      <c r="AC2346" s="80"/>
      <c r="AD2346" s="80"/>
      <c r="AE2346" s="80"/>
      <c r="AF2346" s="107"/>
      <c r="AG2346" s="106"/>
      <c r="AN2346" s="80"/>
      <c r="AO2346" s="80"/>
      <c r="AP2346" s="80"/>
      <c r="AQ2346" s="80"/>
      <c r="AR2346" s="80"/>
      <c r="AS2346" s="80"/>
      <c r="AT2346" s="80"/>
      <c r="AU2346" s="80"/>
    </row>
    <row r="2347" spans="27:47" x14ac:dyDescent="0.2">
      <c r="AA2347" s="80"/>
      <c r="AB2347" s="80"/>
      <c r="AC2347" s="80"/>
      <c r="AD2347" s="80"/>
      <c r="AE2347" s="80"/>
      <c r="AF2347" s="107"/>
      <c r="AG2347" s="106"/>
      <c r="AN2347" s="80"/>
      <c r="AO2347" s="80"/>
      <c r="AP2347" s="80"/>
      <c r="AQ2347" s="80"/>
      <c r="AR2347" s="80"/>
      <c r="AS2347" s="80"/>
      <c r="AT2347" s="80"/>
      <c r="AU2347" s="80"/>
    </row>
    <row r="2348" spans="27:47" x14ac:dyDescent="0.2">
      <c r="AA2348" s="80"/>
      <c r="AB2348" s="80"/>
      <c r="AC2348" s="80"/>
      <c r="AD2348" s="80"/>
      <c r="AE2348" s="80"/>
      <c r="AF2348" s="107"/>
      <c r="AG2348" s="106"/>
      <c r="AN2348" s="80"/>
      <c r="AO2348" s="80"/>
      <c r="AP2348" s="80"/>
      <c r="AQ2348" s="80"/>
      <c r="AR2348" s="80"/>
      <c r="AS2348" s="80"/>
      <c r="AT2348" s="80"/>
      <c r="AU2348" s="80"/>
    </row>
    <row r="2349" spans="27:47" x14ac:dyDescent="0.2">
      <c r="AA2349" s="80"/>
      <c r="AB2349" s="80"/>
      <c r="AC2349" s="80"/>
      <c r="AD2349" s="80"/>
      <c r="AE2349" s="80"/>
      <c r="AF2349" s="107"/>
      <c r="AG2349" s="106"/>
      <c r="AN2349" s="80"/>
      <c r="AO2349" s="80"/>
      <c r="AP2349" s="80"/>
      <c r="AQ2349" s="80"/>
      <c r="AR2349" s="80"/>
      <c r="AS2349" s="80"/>
      <c r="AT2349" s="80"/>
      <c r="AU2349" s="80"/>
    </row>
    <row r="2350" spans="27:47" x14ac:dyDescent="0.2">
      <c r="AA2350" s="80"/>
      <c r="AB2350" s="80"/>
      <c r="AC2350" s="80"/>
      <c r="AD2350" s="80"/>
      <c r="AE2350" s="80"/>
      <c r="AF2350" s="107"/>
      <c r="AG2350" s="106"/>
      <c r="AN2350" s="80"/>
      <c r="AO2350" s="80"/>
      <c r="AP2350" s="80"/>
      <c r="AQ2350" s="80"/>
      <c r="AR2350" s="80"/>
      <c r="AS2350" s="80"/>
      <c r="AT2350" s="80"/>
      <c r="AU2350" s="80"/>
    </row>
    <row r="2351" spans="27:47" x14ac:dyDescent="0.2">
      <c r="AA2351" s="80"/>
      <c r="AB2351" s="80"/>
      <c r="AC2351" s="80"/>
      <c r="AD2351" s="80"/>
      <c r="AE2351" s="80"/>
      <c r="AF2351" s="107"/>
      <c r="AG2351" s="106"/>
      <c r="AN2351" s="80"/>
      <c r="AO2351" s="80"/>
      <c r="AP2351" s="80"/>
      <c r="AQ2351" s="80"/>
      <c r="AR2351" s="80"/>
      <c r="AS2351" s="80"/>
      <c r="AT2351" s="80"/>
      <c r="AU2351" s="80"/>
    </row>
    <row r="2352" spans="27:47" x14ac:dyDescent="0.2">
      <c r="AA2352" s="80"/>
      <c r="AB2352" s="80"/>
      <c r="AC2352" s="80"/>
      <c r="AD2352" s="80"/>
      <c r="AE2352" s="80"/>
      <c r="AF2352" s="107"/>
      <c r="AG2352" s="106"/>
      <c r="AN2352" s="80"/>
      <c r="AO2352" s="80"/>
      <c r="AP2352" s="80"/>
      <c r="AQ2352" s="80"/>
      <c r="AR2352" s="80"/>
      <c r="AS2352" s="80"/>
      <c r="AT2352" s="80"/>
      <c r="AU2352" s="80"/>
    </row>
    <row r="2353" spans="27:47" x14ac:dyDescent="0.2">
      <c r="AA2353" s="80"/>
      <c r="AB2353" s="80"/>
      <c r="AC2353" s="80"/>
      <c r="AD2353" s="80"/>
      <c r="AE2353" s="80"/>
      <c r="AF2353" s="107"/>
      <c r="AG2353" s="106"/>
      <c r="AN2353" s="80"/>
      <c r="AO2353" s="80"/>
      <c r="AP2353" s="80"/>
      <c r="AQ2353" s="80"/>
      <c r="AR2353" s="80"/>
      <c r="AS2353" s="80"/>
      <c r="AT2353" s="80"/>
      <c r="AU2353" s="80"/>
    </row>
    <row r="2354" spans="27:47" x14ac:dyDescent="0.2">
      <c r="AA2354" s="80"/>
      <c r="AB2354" s="80"/>
      <c r="AC2354" s="80"/>
      <c r="AD2354" s="80"/>
      <c r="AE2354" s="80"/>
      <c r="AF2354" s="107"/>
      <c r="AG2354" s="106"/>
      <c r="AN2354" s="80"/>
      <c r="AO2354" s="80"/>
      <c r="AP2354" s="80"/>
      <c r="AQ2354" s="80"/>
      <c r="AR2354" s="80"/>
      <c r="AS2354" s="80"/>
      <c r="AT2354" s="80"/>
      <c r="AU2354" s="80"/>
    </row>
    <row r="2355" spans="27:47" x14ac:dyDescent="0.2">
      <c r="AA2355" s="80"/>
      <c r="AB2355" s="80"/>
      <c r="AC2355" s="80"/>
      <c r="AD2355" s="80"/>
      <c r="AE2355" s="80"/>
      <c r="AF2355" s="107"/>
      <c r="AG2355" s="106"/>
      <c r="AN2355" s="80"/>
      <c r="AO2355" s="80"/>
      <c r="AP2355" s="80"/>
      <c r="AQ2355" s="80"/>
      <c r="AR2355" s="80"/>
      <c r="AS2355" s="80"/>
      <c r="AT2355" s="80"/>
      <c r="AU2355" s="80"/>
    </row>
    <row r="2356" spans="27:47" x14ac:dyDescent="0.2">
      <c r="AA2356" s="80"/>
      <c r="AB2356" s="80"/>
      <c r="AC2356" s="80"/>
      <c r="AD2356" s="80"/>
      <c r="AE2356" s="80"/>
      <c r="AF2356" s="107"/>
      <c r="AG2356" s="106"/>
      <c r="AN2356" s="80"/>
      <c r="AO2356" s="80"/>
      <c r="AP2356" s="80"/>
      <c r="AQ2356" s="80"/>
      <c r="AR2356" s="80"/>
      <c r="AS2356" s="80"/>
      <c r="AT2356" s="80"/>
      <c r="AU2356" s="80"/>
    </row>
    <row r="2357" spans="27:47" x14ac:dyDescent="0.2">
      <c r="AA2357" s="80"/>
      <c r="AB2357" s="80"/>
      <c r="AC2357" s="80"/>
      <c r="AD2357" s="80"/>
      <c r="AE2357" s="80"/>
      <c r="AF2357" s="107"/>
      <c r="AG2357" s="106"/>
      <c r="AN2357" s="80"/>
      <c r="AO2357" s="80"/>
      <c r="AP2357" s="80"/>
      <c r="AQ2357" s="80"/>
      <c r="AR2357" s="80"/>
      <c r="AS2357" s="80"/>
      <c r="AT2357" s="80"/>
      <c r="AU2357" s="80"/>
    </row>
    <row r="2358" spans="27:47" x14ac:dyDescent="0.2">
      <c r="AA2358" s="80"/>
      <c r="AB2358" s="80"/>
      <c r="AC2358" s="80"/>
      <c r="AD2358" s="80"/>
      <c r="AE2358" s="80"/>
      <c r="AF2358" s="107"/>
      <c r="AG2358" s="106"/>
      <c r="AN2358" s="80"/>
      <c r="AO2358" s="80"/>
      <c r="AP2358" s="80"/>
      <c r="AQ2358" s="80"/>
      <c r="AR2358" s="80"/>
      <c r="AS2358" s="80"/>
      <c r="AT2358" s="80"/>
      <c r="AU2358" s="80"/>
    </row>
    <row r="2359" spans="27:47" x14ac:dyDescent="0.2">
      <c r="AA2359" s="80"/>
      <c r="AB2359" s="80"/>
      <c r="AC2359" s="80"/>
      <c r="AD2359" s="80"/>
      <c r="AE2359" s="80"/>
      <c r="AF2359" s="107"/>
      <c r="AG2359" s="106"/>
      <c r="AN2359" s="80"/>
      <c r="AO2359" s="80"/>
      <c r="AP2359" s="80"/>
      <c r="AQ2359" s="80"/>
      <c r="AR2359" s="80"/>
      <c r="AS2359" s="80"/>
      <c r="AT2359" s="80"/>
      <c r="AU2359" s="80"/>
    </row>
    <row r="2360" spans="27:47" x14ac:dyDescent="0.2">
      <c r="AA2360" s="80"/>
      <c r="AB2360" s="80"/>
      <c r="AC2360" s="80"/>
      <c r="AD2360" s="80"/>
      <c r="AE2360" s="80"/>
      <c r="AF2360" s="107"/>
      <c r="AG2360" s="106"/>
      <c r="AN2360" s="80"/>
      <c r="AO2360" s="80"/>
      <c r="AP2360" s="80"/>
      <c r="AQ2360" s="80"/>
      <c r="AR2360" s="80"/>
      <c r="AS2360" s="80"/>
      <c r="AT2360" s="80"/>
      <c r="AU2360" s="80"/>
    </row>
    <row r="2361" spans="27:47" x14ac:dyDescent="0.2">
      <c r="AA2361" s="80"/>
      <c r="AB2361" s="80"/>
      <c r="AC2361" s="80"/>
      <c r="AD2361" s="80"/>
      <c r="AE2361" s="80"/>
      <c r="AF2361" s="107"/>
      <c r="AG2361" s="106"/>
      <c r="AN2361" s="80"/>
      <c r="AO2361" s="80"/>
      <c r="AP2361" s="80"/>
      <c r="AQ2361" s="80"/>
      <c r="AR2361" s="80"/>
      <c r="AS2361" s="80"/>
      <c r="AT2361" s="80"/>
      <c r="AU2361" s="80"/>
    </row>
    <row r="2362" spans="27:47" x14ac:dyDescent="0.2">
      <c r="AA2362" s="80"/>
      <c r="AB2362" s="80"/>
      <c r="AC2362" s="80"/>
      <c r="AD2362" s="80"/>
      <c r="AE2362" s="80"/>
      <c r="AF2362" s="107"/>
      <c r="AG2362" s="106"/>
      <c r="AN2362" s="80"/>
      <c r="AO2362" s="80"/>
      <c r="AP2362" s="80"/>
      <c r="AQ2362" s="80"/>
      <c r="AR2362" s="80"/>
      <c r="AS2362" s="80"/>
      <c r="AT2362" s="80"/>
      <c r="AU2362" s="80"/>
    </row>
    <row r="2363" spans="27:47" x14ac:dyDescent="0.2">
      <c r="AA2363" s="80"/>
      <c r="AB2363" s="80"/>
      <c r="AC2363" s="80"/>
      <c r="AD2363" s="80"/>
      <c r="AE2363" s="80"/>
      <c r="AF2363" s="107"/>
      <c r="AG2363" s="106"/>
      <c r="AN2363" s="80"/>
      <c r="AO2363" s="80"/>
      <c r="AP2363" s="80"/>
      <c r="AQ2363" s="80"/>
      <c r="AR2363" s="80"/>
      <c r="AS2363" s="80"/>
      <c r="AT2363" s="80"/>
      <c r="AU2363" s="80"/>
    </row>
    <row r="2364" spans="27:47" x14ac:dyDescent="0.2">
      <c r="AA2364" s="80"/>
      <c r="AB2364" s="80"/>
      <c r="AC2364" s="80"/>
      <c r="AD2364" s="80"/>
      <c r="AE2364" s="80"/>
      <c r="AF2364" s="107"/>
      <c r="AG2364" s="106"/>
      <c r="AN2364" s="80"/>
      <c r="AO2364" s="80"/>
      <c r="AP2364" s="80"/>
      <c r="AQ2364" s="80"/>
      <c r="AR2364" s="80"/>
      <c r="AS2364" s="80"/>
      <c r="AT2364" s="80"/>
      <c r="AU2364" s="80"/>
    </row>
    <row r="2365" spans="27:47" x14ac:dyDescent="0.2">
      <c r="AA2365" s="80"/>
      <c r="AB2365" s="80"/>
      <c r="AC2365" s="80"/>
      <c r="AD2365" s="80"/>
      <c r="AE2365" s="80"/>
      <c r="AF2365" s="107"/>
      <c r="AG2365" s="106"/>
      <c r="AN2365" s="80"/>
      <c r="AO2365" s="80"/>
      <c r="AP2365" s="80"/>
      <c r="AQ2365" s="80"/>
      <c r="AR2365" s="80"/>
      <c r="AS2365" s="80"/>
      <c r="AT2365" s="80"/>
      <c r="AU2365" s="80"/>
    </row>
    <row r="2366" spans="27:47" x14ac:dyDescent="0.2">
      <c r="AA2366" s="80"/>
      <c r="AB2366" s="80"/>
      <c r="AC2366" s="80"/>
      <c r="AD2366" s="80"/>
      <c r="AE2366" s="80"/>
      <c r="AF2366" s="107"/>
      <c r="AG2366" s="106"/>
      <c r="AN2366" s="80"/>
      <c r="AO2366" s="80"/>
      <c r="AP2366" s="80"/>
      <c r="AQ2366" s="80"/>
      <c r="AR2366" s="80"/>
      <c r="AS2366" s="80"/>
      <c r="AT2366" s="80"/>
      <c r="AU2366" s="80"/>
    </row>
    <row r="2367" spans="27:47" x14ac:dyDescent="0.2">
      <c r="AA2367" s="80"/>
      <c r="AB2367" s="80"/>
      <c r="AC2367" s="80"/>
      <c r="AD2367" s="80"/>
      <c r="AE2367" s="80"/>
      <c r="AF2367" s="107"/>
      <c r="AG2367" s="106"/>
      <c r="AN2367" s="80"/>
      <c r="AO2367" s="80"/>
      <c r="AP2367" s="80"/>
      <c r="AQ2367" s="80"/>
      <c r="AR2367" s="80"/>
      <c r="AS2367" s="80"/>
      <c r="AT2367" s="80"/>
      <c r="AU2367" s="80"/>
    </row>
    <row r="2368" spans="27:47" x14ac:dyDescent="0.2">
      <c r="AA2368" s="80"/>
      <c r="AB2368" s="80"/>
      <c r="AC2368" s="80"/>
      <c r="AD2368" s="80"/>
      <c r="AE2368" s="80"/>
      <c r="AF2368" s="107"/>
      <c r="AG2368" s="106"/>
      <c r="AN2368" s="80"/>
      <c r="AO2368" s="80"/>
      <c r="AP2368" s="80"/>
      <c r="AQ2368" s="80"/>
      <c r="AR2368" s="80"/>
      <c r="AS2368" s="80"/>
      <c r="AT2368" s="80"/>
      <c r="AU2368" s="80"/>
    </row>
    <row r="2369" spans="27:47" x14ac:dyDescent="0.2">
      <c r="AA2369" s="80"/>
      <c r="AB2369" s="80"/>
      <c r="AC2369" s="80"/>
      <c r="AD2369" s="80"/>
      <c r="AE2369" s="80"/>
      <c r="AF2369" s="107"/>
      <c r="AG2369" s="106"/>
      <c r="AN2369" s="80"/>
      <c r="AO2369" s="80"/>
      <c r="AP2369" s="80"/>
      <c r="AQ2369" s="80"/>
      <c r="AR2369" s="80"/>
      <c r="AS2369" s="80"/>
      <c r="AT2369" s="80"/>
      <c r="AU2369" s="80"/>
    </row>
    <row r="2370" spans="27:47" x14ac:dyDescent="0.2">
      <c r="AA2370" s="80"/>
      <c r="AB2370" s="80"/>
      <c r="AC2370" s="80"/>
      <c r="AD2370" s="80"/>
      <c r="AE2370" s="80"/>
      <c r="AF2370" s="107"/>
      <c r="AG2370" s="106"/>
      <c r="AN2370" s="80"/>
      <c r="AO2370" s="80"/>
      <c r="AP2370" s="80"/>
      <c r="AQ2370" s="80"/>
      <c r="AR2370" s="80"/>
      <c r="AS2370" s="80"/>
      <c r="AT2370" s="80"/>
      <c r="AU2370" s="80"/>
    </row>
    <row r="2371" spans="27:47" x14ac:dyDescent="0.2">
      <c r="AA2371" s="80"/>
      <c r="AB2371" s="80"/>
      <c r="AC2371" s="80"/>
      <c r="AD2371" s="80"/>
      <c r="AE2371" s="80"/>
      <c r="AF2371" s="107"/>
      <c r="AG2371" s="106"/>
      <c r="AN2371" s="80"/>
      <c r="AO2371" s="80"/>
      <c r="AP2371" s="80"/>
      <c r="AQ2371" s="80"/>
      <c r="AR2371" s="80"/>
      <c r="AS2371" s="80"/>
      <c r="AT2371" s="80"/>
      <c r="AU2371" s="80"/>
    </row>
    <row r="2372" spans="27:47" x14ac:dyDescent="0.2">
      <c r="AA2372" s="80"/>
      <c r="AB2372" s="80"/>
      <c r="AC2372" s="80"/>
      <c r="AD2372" s="80"/>
      <c r="AE2372" s="80"/>
      <c r="AF2372" s="107"/>
      <c r="AG2372" s="106"/>
      <c r="AN2372" s="80"/>
      <c r="AO2372" s="80"/>
      <c r="AP2372" s="80"/>
      <c r="AQ2372" s="80"/>
      <c r="AR2372" s="80"/>
      <c r="AS2372" s="80"/>
      <c r="AT2372" s="80"/>
      <c r="AU2372" s="80"/>
    </row>
    <row r="2373" spans="27:47" x14ac:dyDescent="0.2">
      <c r="AA2373" s="80"/>
      <c r="AB2373" s="80"/>
      <c r="AC2373" s="80"/>
      <c r="AD2373" s="80"/>
      <c r="AE2373" s="80"/>
      <c r="AF2373" s="107"/>
      <c r="AG2373" s="106"/>
      <c r="AN2373" s="80"/>
      <c r="AO2373" s="80"/>
      <c r="AP2373" s="80"/>
      <c r="AQ2373" s="80"/>
      <c r="AR2373" s="80"/>
      <c r="AS2373" s="80"/>
      <c r="AT2373" s="80"/>
      <c r="AU2373" s="80"/>
    </row>
    <row r="2374" spans="27:47" x14ac:dyDescent="0.2">
      <c r="AA2374" s="80"/>
      <c r="AB2374" s="80"/>
      <c r="AC2374" s="80"/>
      <c r="AD2374" s="80"/>
      <c r="AE2374" s="80"/>
      <c r="AF2374" s="107"/>
      <c r="AG2374" s="106"/>
      <c r="AN2374" s="80"/>
      <c r="AO2374" s="80"/>
      <c r="AP2374" s="80"/>
      <c r="AQ2374" s="80"/>
      <c r="AR2374" s="80"/>
      <c r="AS2374" s="80"/>
      <c r="AT2374" s="80"/>
      <c r="AU2374" s="80"/>
    </row>
    <row r="2375" spans="27:47" x14ac:dyDescent="0.2">
      <c r="AA2375" s="80"/>
      <c r="AB2375" s="80"/>
      <c r="AC2375" s="80"/>
      <c r="AD2375" s="80"/>
      <c r="AE2375" s="80"/>
      <c r="AF2375" s="107"/>
      <c r="AG2375" s="106"/>
      <c r="AN2375" s="80"/>
      <c r="AO2375" s="80"/>
      <c r="AP2375" s="80"/>
      <c r="AQ2375" s="80"/>
      <c r="AR2375" s="80"/>
      <c r="AS2375" s="80"/>
      <c r="AT2375" s="80"/>
      <c r="AU2375" s="80"/>
    </row>
    <row r="2376" spans="27:47" x14ac:dyDescent="0.2">
      <c r="AA2376" s="80"/>
      <c r="AB2376" s="80"/>
      <c r="AC2376" s="80"/>
      <c r="AD2376" s="80"/>
      <c r="AE2376" s="80"/>
      <c r="AF2376" s="107"/>
      <c r="AG2376" s="106"/>
      <c r="AN2376" s="80"/>
      <c r="AO2376" s="80"/>
      <c r="AP2376" s="80"/>
      <c r="AQ2376" s="80"/>
      <c r="AR2376" s="80"/>
      <c r="AS2376" s="80"/>
      <c r="AT2376" s="80"/>
      <c r="AU2376" s="80"/>
    </row>
    <row r="2377" spans="27:47" x14ac:dyDescent="0.2">
      <c r="AA2377" s="80"/>
      <c r="AB2377" s="80"/>
      <c r="AC2377" s="80"/>
      <c r="AD2377" s="80"/>
      <c r="AE2377" s="80"/>
      <c r="AF2377" s="107"/>
      <c r="AG2377" s="106"/>
      <c r="AN2377" s="80"/>
      <c r="AO2377" s="80"/>
      <c r="AP2377" s="80"/>
      <c r="AQ2377" s="80"/>
      <c r="AR2377" s="80"/>
      <c r="AS2377" s="80"/>
      <c r="AT2377" s="80"/>
      <c r="AU2377" s="80"/>
    </row>
    <row r="2378" spans="27:47" x14ac:dyDescent="0.2">
      <c r="AA2378" s="80"/>
      <c r="AB2378" s="80"/>
      <c r="AC2378" s="80"/>
      <c r="AD2378" s="80"/>
      <c r="AE2378" s="80"/>
      <c r="AF2378" s="107"/>
      <c r="AG2378" s="106"/>
      <c r="AN2378" s="80"/>
      <c r="AO2378" s="80"/>
      <c r="AP2378" s="80"/>
      <c r="AQ2378" s="80"/>
      <c r="AR2378" s="80"/>
      <c r="AS2378" s="80"/>
      <c r="AT2378" s="80"/>
      <c r="AU2378" s="80"/>
    </row>
    <row r="2379" spans="27:47" x14ac:dyDescent="0.2">
      <c r="AA2379" s="80"/>
      <c r="AB2379" s="80"/>
      <c r="AC2379" s="80"/>
      <c r="AD2379" s="80"/>
      <c r="AE2379" s="80"/>
      <c r="AF2379" s="107"/>
      <c r="AG2379" s="106"/>
      <c r="AN2379" s="80"/>
      <c r="AO2379" s="80"/>
      <c r="AP2379" s="80"/>
      <c r="AQ2379" s="80"/>
      <c r="AR2379" s="80"/>
      <c r="AS2379" s="80"/>
      <c r="AT2379" s="80"/>
      <c r="AU2379" s="80"/>
    </row>
    <row r="2380" spans="27:47" x14ac:dyDescent="0.2">
      <c r="AA2380" s="80"/>
      <c r="AB2380" s="80"/>
      <c r="AC2380" s="80"/>
      <c r="AD2380" s="80"/>
      <c r="AE2380" s="80"/>
      <c r="AF2380" s="107"/>
      <c r="AG2380" s="106"/>
      <c r="AN2380" s="80"/>
      <c r="AO2380" s="80"/>
      <c r="AP2380" s="80"/>
      <c r="AQ2380" s="80"/>
      <c r="AR2380" s="80"/>
      <c r="AS2380" s="80"/>
      <c r="AT2380" s="80"/>
      <c r="AU2380" s="80"/>
    </row>
    <row r="2381" spans="27:47" x14ac:dyDescent="0.2">
      <c r="AA2381" s="80"/>
      <c r="AB2381" s="80"/>
      <c r="AC2381" s="80"/>
      <c r="AD2381" s="80"/>
      <c r="AE2381" s="80"/>
      <c r="AF2381" s="107"/>
      <c r="AG2381" s="106"/>
      <c r="AN2381" s="80"/>
      <c r="AO2381" s="80"/>
      <c r="AP2381" s="80"/>
      <c r="AQ2381" s="80"/>
      <c r="AR2381" s="80"/>
      <c r="AS2381" s="80"/>
      <c r="AT2381" s="80"/>
      <c r="AU2381" s="80"/>
    </row>
    <row r="2382" spans="27:47" x14ac:dyDescent="0.2">
      <c r="AA2382" s="80"/>
      <c r="AB2382" s="80"/>
      <c r="AC2382" s="80"/>
      <c r="AD2382" s="80"/>
      <c r="AE2382" s="80"/>
      <c r="AF2382" s="107"/>
      <c r="AG2382" s="106"/>
      <c r="AN2382" s="80"/>
      <c r="AO2382" s="80"/>
      <c r="AP2382" s="80"/>
      <c r="AQ2382" s="80"/>
      <c r="AR2382" s="80"/>
      <c r="AS2382" s="80"/>
      <c r="AT2382" s="80"/>
      <c r="AU2382" s="80"/>
    </row>
    <row r="2383" spans="27:47" x14ac:dyDescent="0.2">
      <c r="AA2383" s="80"/>
      <c r="AB2383" s="80"/>
      <c r="AC2383" s="80"/>
      <c r="AD2383" s="80"/>
      <c r="AE2383" s="80"/>
      <c r="AF2383" s="107"/>
      <c r="AG2383" s="106"/>
      <c r="AN2383" s="80"/>
      <c r="AO2383" s="80"/>
      <c r="AP2383" s="80"/>
      <c r="AQ2383" s="80"/>
      <c r="AR2383" s="80"/>
      <c r="AS2383" s="80"/>
      <c r="AT2383" s="80"/>
      <c r="AU2383" s="80"/>
    </row>
    <row r="2384" spans="27:47" x14ac:dyDescent="0.2">
      <c r="AA2384" s="80"/>
      <c r="AB2384" s="80"/>
      <c r="AC2384" s="80"/>
      <c r="AD2384" s="80"/>
      <c r="AE2384" s="80"/>
      <c r="AF2384" s="107"/>
      <c r="AG2384" s="106"/>
      <c r="AN2384" s="80"/>
      <c r="AO2384" s="80"/>
      <c r="AP2384" s="80"/>
      <c r="AQ2384" s="80"/>
      <c r="AR2384" s="80"/>
      <c r="AS2384" s="80"/>
      <c r="AT2384" s="80"/>
      <c r="AU2384" s="80"/>
    </row>
    <row r="2385" spans="27:47" x14ac:dyDescent="0.2">
      <c r="AA2385" s="80"/>
      <c r="AB2385" s="80"/>
      <c r="AC2385" s="80"/>
      <c r="AD2385" s="80"/>
      <c r="AE2385" s="80"/>
      <c r="AF2385" s="107"/>
      <c r="AG2385" s="106"/>
      <c r="AN2385" s="80"/>
      <c r="AO2385" s="80"/>
      <c r="AP2385" s="80"/>
      <c r="AQ2385" s="80"/>
      <c r="AR2385" s="80"/>
      <c r="AS2385" s="80"/>
      <c r="AT2385" s="80"/>
      <c r="AU2385" s="80"/>
    </row>
    <row r="2386" spans="27:47" x14ac:dyDescent="0.2">
      <c r="AA2386" s="80"/>
      <c r="AB2386" s="80"/>
      <c r="AC2386" s="80"/>
      <c r="AD2386" s="80"/>
      <c r="AE2386" s="80"/>
      <c r="AF2386" s="107"/>
      <c r="AG2386" s="106"/>
      <c r="AN2386" s="80"/>
      <c r="AO2386" s="80"/>
      <c r="AP2386" s="80"/>
      <c r="AQ2386" s="80"/>
      <c r="AR2386" s="80"/>
      <c r="AS2386" s="80"/>
      <c r="AT2386" s="80"/>
      <c r="AU2386" s="80"/>
    </row>
    <row r="2387" spans="27:47" x14ac:dyDescent="0.2">
      <c r="AA2387" s="80"/>
      <c r="AB2387" s="80"/>
      <c r="AC2387" s="80"/>
      <c r="AD2387" s="80"/>
      <c r="AE2387" s="80"/>
      <c r="AF2387" s="107"/>
      <c r="AG2387" s="106"/>
      <c r="AN2387" s="80"/>
      <c r="AO2387" s="80"/>
      <c r="AP2387" s="80"/>
      <c r="AQ2387" s="80"/>
      <c r="AR2387" s="80"/>
      <c r="AS2387" s="80"/>
      <c r="AT2387" s="80"/>
      <c r="AU2387" s="80"/>
    </row>
    <row r="2388" spans="27:47" x14ac:dyDescent="0.2">
      <c r="AA2388" s="80"/>
      <c r="AB2388" s="80"/>
      <c r="AC2388" s="80"/>
      <c r="AD2388" s="80"/>
      <c r="AE2388" s="80"/>
      <c r="AF2388" s="107"/>
      <c r="AG2388" s="106"/>
      <c r="AN2388" s="80"/>
      <c r="AO2388" s="80"/>
      <c r="AP2388" s="80"/>
      <c r="AQ2388" s="80"/>
      <c r="AR2388" s="80"/>
      <c r="AS2388" s="80"/>
      <c r="AT2388" s="80"/>
      <c r="AU2388" s="80"/>
    </row>
    <row r="2389" spans="27:47" x14ac:dyDescent="0.2">
      <c r="AA2389" s="80"/>
      <c r="AB2389" s="80"/>
      <c r="AC2389" s="80"/>
      <c r="AD2389" s="80"/>
      <c r="AE2389" s="80"/>
      <c r="AF2389" s="107"/>
      <c r="AG2389" s="106"/>
      <c r="AN2389" s="80"/>
      <c r="AO2389" s="80"/>
      <c r="AP2389" s="80"/>
      <c r="AQ2389" s="80"/>
      <c r="AR2389" s="80"/>
      <c r="AS2389" s="80"/>
      <c r="AT2389" s="80"/>
      <c r="AU2389" s="80"/>
    </row>
    <row r="2390" spans="27:47" x14ac:dyDescent="0.2">
      <c r="AA2390" s="80"/>
      <c r="AB2390" s="80"/>
      <c r="AC2390" s="80"/>
      <c r="AD2390" s="80"/>
      <c r="AE2390" s="80"/>
      <c r="AF2390" s="107"/>
      <c r="AG2390" s="106"/>
      <c r="AN2390" s="80"/>
      <c r="AO2390" s="80"/>
      <c r="AP2390" s="80"/>
      <c r="AQ2390" s="80"/>
      <c r="AR2390" s="80"/>
      <c r="AS2390" s="80"/>
      <c r="AT2390" s="80"/>
      <c r="AU2390" s="80"/>
    </row>
    <row r="2391" spans="27:47" x14ac:dyDescent="0.2">
      <c r="AA2391" s="80"/>
      <c r="AB2391" s="80"/>
      <c r="AC2391" s="80"/>
      <c r="AD2391" s="80"/>
      <c r="AE2391" s="80"/>
      <c r="AF2391" s="107"/>
      <c r="AG2391" s="106"/>
      <c r="AN2391" s="80"/>
      <c r="AO2391" s="80"/>
      <c r="AP2391" s="80"/>
      <c r="AQ2391" s="80"/>
      <c r="AR2391" s="80"/>
      <c r="AS2391" s="80"/>
      <c r="AT2391" s="80"/>
      <c r="AU2391" s="80"/>
    </row>
    <row r="2392" spans="27:47" x14ac:dyDescent="0.2">
      <c r="AA2392" s="80"/>
      <c r="AB2392" s="80"/>
      <c r="AC2392" s="80"/>
      <c r="AD2392" s="80"/>
      <c r="AE2392" s="80"/>
      <c r="AF2392" s="107"/>
      <c r="AG2392" s="106"/>
      <c r="AN2392" s="80"/>
      <c r="AO2392" s="80"/>
      <c r="AP2392" s="80"/>
      <c r="AQ2392" s="80"/>
      <c r="AR2392" s="80"/>
      <c r="AS2392" s="80"/>
      <c r="AT2392" s="80"/>
      <c r="AU2392" s="80"/>
    </row>
    <row r="2393" spans="27:47" x14ac:dyDescent="0.2">
      <c r="AA2393" s="80"/>
      <c r="AB2393" s="80"/>
      <c r="AC2393" s="80"/>
      <c r="AD2393" s="80"/>
      <c r="AE2393" s="80"/>
      <c r="AF2393" s="107"/>
      <c r="AG2393" s="106"/>
      <c r="AN2393" s="80"/>
      <c r="AO2393" s="80"/>
      <c r="AP2393" s="80"/>
      <c r="AQ2393" s="80"/>
      <c r="AR2393" s="80"/>
      <c r="AS2393" s="80"/>
      <c r="AT2393" s="80"/>
      <c r="AU2393" s="80"/>
    </row>
    <row r="2394" spans="27:47" x14ac:dyDescent="0.2">
      <c r="AA2394" s="80"/>
      <c r="AB2394" s="80"/>
      <c r="AC2394" s="80"/>
      <c r="AD2394" s="80"/>
      <c r="AE2394" s="80"/>
      <c r="AF2394" s="107"/>
      <c r="AG2394" s="106"/>
      <c r="AN2394" s="80"/>
      <c r="AO2394" s="80"/>
      <c r="AP2394" s="80"/>
      <c r="AQ2394" s="80"/>
      <c r="AR2394" s="80"/>
      <c r="AS2394" s="80"/>
      <c r="AT2394" s="80"/>
      <c r="AU2394" s="80"/>
    </row>
    <row r="2395" spans="27:47" x14ac:dyDescent="0.2">
      <c r="AA2395" s="80"/>
      <c r="AB2395" s="80"/>
      <c r="AC2395" s="80"/>
      <c r="AD2395" s="80"/>
      <c r="AE2395" s="80"/>
      <c r="AF2395" s="107"/>
      <c r="AG2395" s="106"/>
      <c r="AN2395" s="80"/>
      <c r="AO2395" s="80"/>
      <c r="AP2395" s="80"/>
      <c r="AQ2395" s="80"/>
      <c r="AR2395" s="80"/>
      <c r="AS2395" s="80"/>
      <c r="AT2395" s="80"/>
      <c r="AU2395" s="80"/>
    </row>
    <row r="2396" spans="27:47" x14ac:dyDescent="0.2">
      <c r="AA2396" s="80"/>
      <c r="AB2396" s="80"/>
      <c r="AC2396" s="80"/>
      <c r="AD2396" s="80"/>
      <c r="AE2396" s="80"/>
      <c r="AF2396" s="107"/>
      <c r="AG2396" s="106"/>
      <c r="AN2396" s="80"/>
      <c r="AO2396" s="80"/>
      <c r="AP2396" s="80"/>
      <c r="AQ2396" s="80"/>
      <c r="AR2396" s="80"/>
      <c r="AS2396" s="80"/>
      <c r="AT2396" s="80"/>
      <c r="AU2396" s="80"/>
    </row>
    <row r="2397" spans="27:47" x14ac:dyDescent="0.2">
      <c r="AA2397" s="80"/>
      <c r="AB2397" s="80"/>
      <c r="AC2397" s="80"/>
      <c r="AD2397" s="80"/>
      <c r="AE2397" s="80"/>
      <c r="AF2397" s="107"/>
      <c r="AG2397" s="106"/>
      <c r="AN2397" s="80"/>
      <c r="AO2397" s="80"/>
      <c r="AP2397" s="80"/>
      <c r="AQ2397" s="80"/>
      <c r="AR2397" s="80"/>
      <c r="AS2397" s="80"/>
      <c r="AT2397" s="80"/>
      <c r="AU2397" s="80"/>
    </row>
    <row r="2398" spans="27:47" x14ac:dyDescent="0.2">
      <c r="AA2398" s="80"/>
      <c r="AB2398" s="80"/>
      <c r="AC2398" s="80"/>
      <c r="AD2398" s="80"/>
      <c r="AE2398" s="80"/>
      <c r="AF2398" s="107"/>
      <c r="AG2398" s="106"/>
      <c r="AN2398" s="80"/>
      <c r="AO2398" s="80"/>
      <c r="AP2398" s="80"/>
      <c r="AQ2398" s="80"/>
      <c r="AR2398" s="80"/>
      <c r="AS2398" s="80"/>
      <c r="AT2398" s="80"/>
      <c r="AU2398" s="80"/>
    </row>
    <row r="2399" spans="27:47" x14ac:dyDescent="0.2">
      <c r="AA2399" s="80"/>
      <c r="AB2399" s="80"/>
      <c r="AC2399" s="80"/>
      <c r="AD2399" s="80"/>
      <c r="AE2399" s="80"/>
      <c r="AF2399" s="107"/>
      <c r="AG2399" s="106"/>
      <c r="AN2399" s="80"/>
      <c r="AO2399" s="80"/>
      <c r="AP2399" s="80"/>
      <c r="AQ2399" s="80"/>
      <c r="AR2399" s="80"/>
      <c r="AS2399" s="80"/>
      <c r="AT2399" s="80"/>
      <c r="AU2399" s="80"/>
    </row>
    <row r="2400" spans="27:47" x14ac:dyDescent="0.2">
      <c r="AA2400" s="80"/>
      <c r="AB2400" s="80"/>
      <c r="AC2400" s="80"/>
      <c r="AD2400" s="80"/>
      <c r="AE2400" s="80"/>
      <c r="AF2400" s="107"/>
      <c r="AG2400" s="106"/>
      <c r="AN2400" s="80"/>
      <c r="AO2400" s="80"/>
      <c r="AP2400" s="80"/>
      <c r="AQ2400" s="80"/>
      <c r="AR2400" s="80"/>
      <c r="AS2400" s="80"/>
      <c r="AT2400" s="80"/>
      <c r="AU2400" s="80"/>
    </row>
    <row r="2401" spans="27:47" x14ac:dyDescent="0.2">
      <c r="AA2401" s="80"/>
      <c r="AB2401" s="80"/>
      <c r="AC2401" s="80"/>
      <c r="AD2401" s="80"/>
      <c r="AE2401" s="80"/>
      <c r="AF2401" s="107"/>
      <c r="AG2401" s="106"/>
      <c r="AN2401" s="80"/>
      <c r="AO2401" s="80"/>
      <c r="AP2401" s="80"/>
      <c r="AQ2401" s="80"/>
      <c r="AR2401" s="80"/>
      <c r="AS2401" s="80"/>
      <c r="AT2401" s="80"/>
      <c r="AU2401" s="80"/>
    </row>
    <row r="2402" spans="27:47" x14ac:dyDescent="0.2">
      <c r="AA2402" s="80"/>
      <c r="AB2402" s="80"/>
      <c r="AC2402" s="80"/>
      <c r="AD2402" s="80"/>
      <c r="AE2402" s="80"/>
      <c r="AF2402" s="107"/>
      <c r="AG2402" s="106"/>
      <c r="AN2402" s="80"/>
      <c r="AO2402" s="80"/>
      <c r="AP2402" s="80"/>
      <c r="AQ2402" s="80"/>
      <c r="AR2402" s="80"/>
      <c r="AS2402" s="80"/>
      <c r="AT2402" s="80"/>
      <c r="AU2402" s="80"/>
    </row>
    <row r="2403" spans="27:47" x14ac:dyDescent="0.2">
      <c r="AA2403" s="80"/>
      <c r="AB2403" s="80"/>
      <c r="AC2403" s="80"/>
      <c r="AD2403" s="80"/>
      <c r="AE2403" s="80"/>
      <c r="AF2403" s="107"/>
      <c r="AG2403" s="106"/>
      <c r="AN2403" s="80"/>
      <c r="AO2403" s="80"/>
      <c r="AP2403" s="80"/>
      <c r="AQ2403" s="80"/>
      <c r="AR2403" s="80"/>
      <c r="AS2403" s="80"/>
      <c r="AT2403" s="80"/>
      <c r="AU2403" s="80"/>
    </row>
    <row r="2404" spans="27:47" x14ac:dyDescent="0.2">
      <c r="AA2404" s="80"/>
      <c r="AB2404" s="80"/>
      <c r="AC2404" s="80"/>
      <c r="AD2404" s="80"/>
      <c r="AE2404" s="80"/>
      <c r="AF2404" s="107"/>
      <c r="AG2404" s="106"/>
      <c r="AN2404" s="80"/>
      <c r="AO2404" s="80"/>
      <c r="AP2404" s="80"/>
      <c r="AQ2404" s="80"/>
      <c r="AR2404" s="80"/>
      <c r="AS2404" s="80"/>
      <c r="AT2404" s="80"/>
      <c r="AU2404" s="80"/>
    </row>
    <row r="2405" spans="27:47" x14ac:dyDescent="0.2">
      <c r="AA2405" s="80"/>
      <c r="AB2405" s="80"/>
      <c r="AC2405" s="80"/>
      <c r="AD2405" s="80"/>
      <c r="AE2405" s="80"/>
      <c r="AF2405" s="107"/>
      <c r="AG2405" s="106"/>
      <c r="AN2405" s="80"/>
      <c r="AO2405" s="80"/>
      <c r="AP2405" s="80"/>
      <c r="AQ2405" s="80"/>
      <c r="AR2405" s="80"/>
      <c r="AS2405" s="80"/>
      <c r="AT2405" s="80"/>
      <c r="AU2405" s="80"/>
    </row>
    <row r="2406" spans="27:47" x14ac:dyDescent="0.2">
      <c r="AA2406" s="80"/>
      <c r="AB2406" s="80"/>
      <c r="AC2406" s="80"/>
      <c r="AD2406" s="80"/>
      <c r="AE2406" s="80"/>
      <c r="AF2406" s="107"/>
      <c r="AG2406" s="106"/>
      <c r="AN2406" s="80"/>
      <c r="AO2406" s="80"/>
      <c r="AP2406" s="80"/>
      <c r="AQ2406" s="80"/>
      <c r="AR2406" s="80"/>
      <c r="AS2406" s="80"/>
      <c r="AT2406" s="80"/>
      <c r="AU2406" s="80"/>
    </row>
    <row r="2407" spans="27:47" x14ac:dyDescent="0.2">
      <c r="AA2407" s="80"/>
      <c r="AB2407" s="80"/>
      <c r="AC2407" s="80"/>
      <c r="AD2407" s="80"/>
      <c r="AE2407" s="80"/>
      <c r="AF2407" s="107"/>
      <c r="AG2407" s="106"/>
      <c r="AN2407" s="80"/>
      <c r="AO2407" s="80"/>
      <c r="AP2407" s="80"/>
      <c r="AQ2407" s="80"/>
      <c r="AR2407" s="80"/>
      <c r="AS2407" s="80"/>
      <c r="AT2407" s="80"/>
      <c r="AU2407" s="80"/>
    </row>
    <row r="2408" spans="27:47" x14ac:dyDescent="0.2">
      <c r="AA2408" s="80"/>
      <c r="AB2408" s="80"/>
      <c r="AC2408" s="80"/>
      <c r="AD2408" s="80"/>
      <c r="AE2408" s="80"/>
      <c r="AF2408" s="107"/>
      <c r="AG2408" s="106"/>
      <c r="AN2408" s="80"/>
      <c r="AO2408" s="80"/>
      <c r="AP2408" s="80"/>
      <c r="AQ2408" s="80"/>
      <c r="AR2408" s="80"/>
      <c r="AS2408" s="80"/>
      <c r="AT2408" s="80"/>
      <c r="AU2408" s="80"/>
    </row>
    <row r="2409" spans="27:47" x14ac:dyDescent="0.2">
      <c r="AA2409" s="80"/>
      <c r="AB2409" s="80"/>
      <c r="AC2409" s="80"/>
      <c r="AD2409" s="80"/>
      <c r="AE2409" s="80"/>
      <c r="AF2409" s="107"/>
      <c r="AG2409" s="106"/>
      <c r="AN2409" s="80"/>
      <c r="AO2409" s="80"/>
      <c r="AP2409" s="80"/>
      <c r="AQ2409" s="80"/>
      <c r="AR2409" s="80"/>
      <c r="AS2409" s="80"/>
      <c r="AT2409" s="80"/>
      <c r="AU2409" s="80"/>
    </row>
    <row r="2410" spans="27:47" x14ac:dyDescent="0.2">
      <c r="AA2410" s="80"/>
      <c r="AB2410" s="80"/>
      <c r="AC2410" s="80"/>
      <c r="AD2410" s="80"/>
      <c r="AE2410" s="80"/>
      <c r="AF2410" s="107"/>
      <c r="AG2410" s="106"/>
      <c r="AN2410" s="80"/>
      <c r="AO2410" s="80"/>
      <c r="AP2410" s="80"/>
      <c r="AQ2410" s="80"/>
      <c r="AR2410" s="80"/>
      <c r="AS2410" s="80"/>
      <c r="AT2410" s="80"/>
      <c r="AU2410" s="80"/>
    </row>
    <row r="2411" spans="27:47" x14ac:dyDescent="0.2">
      <c r="AA2411" s="80"/>
      <c r="AB2411" s="80"/>
      <c r="AC2411" s="80"/>
      <c r="AD2411" s="80"/>
      <c r="AE2411" s="80"/>
      <c r="AF2411" s="107"/>
      <c r="AG2411" s="106"/>
      <c r="AN2411" s="80"/>
      <c r="AO2411" s="80"/>
      <c r="AP2411" s="80"/>
      <c r="AQ2411" s="80"/>
      <c r="AR2411" s="80"/>
      <c r="AS2411" s="80"/>
      <c r="AT2411" s="80"/>
      <c r="AU2411" s="80"/>
    </row>
    <row r="2412" spans="27:47" x14ac:dyDescent="0.2">
      <c r="AA2412" s="80"/>
      <c r="AB2412" s="80"/>
      <c r="AC2412" s="80"/>
      <c r="AD2412" s="80"/>
      <c r="AE2412" s="80"/>
      <c r="AF2412" s="107"/>
      <c r="AG2412" s="106"/>
      <c r="AN2412" s="80"/>
      <c r="AO2412" s="80"/>
      <c r="AP2412" s="80"/>
      <c r="AQ2412" s="80"/>
      <c r="AR2412" s="80"/>
      <c r="AS2412" s="80"/>
      <c r="AT2412" s="80"/>
      <c r="AU2412" s="80"/>
    </row>
    <row r="2413" spans="27:47" x14ac:dyDescent="0.2">
      <c r="AA2413" s="80"/>
      <c r="AB2413" s="80"/>
      <c r="AC2413" s="80"/>
      <c r="AD2413" s="80"/>
      <c r="AE2413" s="80"/>
      <c r="AF2413" s="107"/>
      <c r="AG2413" s="106"/>
      <c r="AN2413" s="80"/>
      <c r="AO2413" s="80"/>
      <c r="AP2413" s="80"/>
      <c r="AQ2413" s="80"/>
      <c r="AR2413" s="80"/>
      <c r="AS2413" s="80"/>
      <c r="AT2413" s="80"/>
      <c r="AU2413" s="80"/>
    </row>
    <row r="2414" spans="27:47" x14ac:dyDescent="0.2">
      <c r="AA2414" s="80"/>
      <c r="AB2414" s="80"/>
      <c r="AC2414" s="80"/>
      <c r="AD2414" s="80"/>
      <c r="AE2414" s="80"/>
      <c r="AF2414" s="107"/>
      <c r="AG2414" s="106"/>
      <c r="AN2414" s="80"/>
      <c r="AO2414" s="80"/>
      <c r="AP2414" s="80"/>
      <c r="AQ2414" s="80"/>
      <c r="AR2414" s="80"/>
      <c r="AS2414" s="80"/>
      <c r="AT2414" s="80"/>
      <c r="AU2414" s="80"/>
    </row>
    <row r="2415" spans="27:47" x14ac:dyDescent="0.2">
      <c r="AA2415" s="80"/>
      <c r="AB2415" s="80"/>
      <c r="AC2415" s="80"/>
      <c r="AD2415" s="80"/>
      <c r="AE2415" s="80"/>
      <c r="AF2415" s="107"/>
      <c r="AG2415" s="106"/>
      <c r="AN2415" s="80"/>
      <c r="AO2415" s="80"/>
      <c r="AP2415" s="80"/>
      <c r="AQ2415" s="80"/>
      <c r="AR2415" s="80"/>
      <c r="AS2415" s="80"/>
      <c r="AT2415" s="80"/>
      <c r="AU2415" s="80"/>
    </row>
    <row r="2416" spans="27:47" x14ac:dyDescent="0.2">
      <c r="AA2416" s="80"/>
      <c r="AB2416" s="80"/>
      <c r="AC2416" s="80"/>
      <c r="AD2416" s="80"/>
      <c r="AE2416" s="80"/>
      <c r="AF2416" s="107"/>
      <c r="AG2416" s="106"/>
      <c r="AN2416" s="80"/>
      <c r="AO2416" s="80"/>
      <c r="AP2416" s="80"/>
      <c r="AQ2416" s="80"/>
      <c r="AR2416" s="80"/>
      <c r="AS2416" s="80"/>
      <c r="AT2416" s="80"/>
      <c r="AU2416" s="80"/>
    </row>
    <row r="2417" spans="27:47" x14ac:dyDescent="0.2">
      <c r="AA2417" s="80"/>
      <c r="AB2417" s="80"/>
      <c r="AC2417" s="80"/>
      <c r="AD2417" s="80"/>
      <c r="AE2417" s="80"/>
      <c r="AF2417" s="107"/>
      <c r="AG2417" s="106"/>
      <c r="AN2417" s="80"/>
      <c r="AO2417" s="80"/>
      <c r="AP2417" s="80"/>
      <c r="AQ2417" s="80"/>
      <c r="AR2417" s="80"/>
      <c r="AS2417" s="80"/>
      <c r="AT2417" s="80"/>
      <c r="AU2417" s="80"/>
    </row>
    <row r="2418" spans="27:47" x14ac:dyDescent="0.2">
      <c r="AA2418" s="80"/>
      <c r="AB2418" s="80"/>
      <c r="AC2418" s="80"/>
      <c r="AD2418" s="80"/>
      <c r="AE2418" s="80"/>
      <c r="AF2418" s="107"/>
      <c r="AG2418" s="106"/>
      <c r="AN2418" s="80"/>
      <c r="AO2418" s="80"/>
      <c r="AP2418" s="80"/>
      <c r="AQ2418" s="80"/>
      <c r="AR2418" s="80"/>
      <c r="AS2418" s="80"/>
      <c r="AT2418" s="80"/>
      <c r="AU2418" s="80"/>
    </row>
    <row r="2419" spans="27:47" x14ac:dyDescent="0.2">
      <c r="AA2419" s="80"/>
      <c r="AB2419" s="80"/>
      <c r="AC2419" s="80"/>
      <c r="AD2419" s="80"/>
      <c r="AE2419" s="80"/>
      <c r="AF2419" s="107"/>
      <c r="AG2419" s="106"/>
      <c r="AN2419" s="80"/>
      <c r="AO2419" s="80"/>
      <c r="AP2419" s="80"/>
      <c r="AQ2419" s="80"/>
      <c r="AR2419" s="80"/>
      <c r="AS2419" s="80"/>
      <c r="AT2419" s="80"/>
      <c r="AU2419" s="80"/>
    </row>
    <row r="2420" spans="27:47" x14ac:dyDescent="0.2">
      <c r="AA2420" s="80"/>
      <c r="AB2420" s="80"/>
      <c r="AC2420" s="80"/>
      <c r="AD2420" s="80"/>
      <c r="AE2420" s="80"/>
      <c r="AF2420" s="107"/>
      <c r="AG2420" s="106"/>
      <c r="AN2420" s="80"/>
      <c r="AO2420" s="80"/>
      <c r="AP2420" s="80"/>
      <c r="AQ2420" s="80"/>
      <c r="AR2420" s="80"/>
      <c r="AS2420" s="80"/>
      <c r="AT2420" s="80"/>
      <c r="AU2420" s="80"/>
    </row>
    <row r="2421" spans="27:47" x14ac:dyDescent="0.2">
      <c r="AA2421" s="80"/>
      <c r="AB2421" s="80"/>
      <c r="AC2421" s="80"/>
      <c r="AD2421" s="80"/>
      <c r="AE2421" s="80"/>
      <c r="AF2421" s="107"/>
      <c r="AG2421" s="106"/>
      <c r="AN2421" s="80"/>
      <c r="AO2421" s="80"/>
      <c r="AP2421" s="80"/>
      <c r="AQ2421" s="80"/>
      <c r="AR2421" s="80"/>
      <c r="AS2421" s="80"/>
      <c r="AT2421" s="80"/>
      <c r="AU2421" s="80"/>
    </row>
    <row r="2422" spans="27:47" x14ac:dyDescent="0.2">
      <c r="AA2422" s="80"/>
      <c r="AB2422" s="80"/>
      <c r="AC2422" s="80"/>
      <c r="AD2422" s="80"/>
      <c r="AE2422" s="80"/>
      <c r="AF2422" s="107"/>
      <c r="AG2422" s="106"/>
      <c r="AN2422" s="80"/>
      <c r="AO2422" s="80"/>
      <c r="AP2422" s="80"/>
      <c r="AQ2422" s="80"/>
      <c r="AR2422" s="80"/>
      <c r="AS2422" s="80"/>
      <c r="AT2422" s="80"/>
      <c r="AU2422" s="80"/>
    </row>
    <row r="2423" spans="27:47" x14ac:dyDescent="0.2">
      <c r="AA2423" s="80"/>
      <c r="AB2423" s="80"/>
      <c r="AC2423" s="80"/>
      <c r="AD2423" s="80"/>
      <c r="AE2423" s="80"/>
      <c r="AF2423" s="107"/>
      <c r="AG2423" s="106"/>
      <c r="AN2423" s="80"/>
      <c r="AO2423" s="80"/>
      <c r="AP2423" s="80"/>
      <c r="AQ2423" s="80"/>
      <c r="AR2423" s="80"/>
      <c r="AS2423" s="80"/>
      <c r="AT2423" s="80"/>
      <c r="AU2423" s="80"/>
    </row>
    <row r="2424" spans="27:47" x14ac:dyDescent="0.2">
      <c r="AA2424" s="80"/>
      <c r="AB2424" s="80"/>
      <c r="AC2424" s="80"/>
      <c r="AD2424" s="80"/>
      <c r="AE2424" s="80"/>
      <c r="AF2424" s="107"/>
      <c r="AG2424" s="106"/>
      <c r="AN2424" s="80"/>
      <c r="AO2424" s="80"/>
      <c r="AP2424" s="80"/>
      <c r="AQ2424" s="80"/>
      <c r="AR2424" s="80"/>
      <c r="AS2424" s="80"/>
      <c r="AT2424" s="80"/>
      <c r="AU2424" s="80"/>
    </row>
    <row r="2425" spans="27:47" x14ac:dyDescent="0.2">
      <c r="AA2425" s="80"/>
      <c r="AB2425" s="80"/>
      <c r="AC2425" s="80"/>
      <c r="AD2425" s="80"/>
      <c r="AE2425" s="80"/>
      <c r="AF2425" s="107"/>
      <c r="AG2425" s="106"/>
      <c r="AN2425" s="80"/>
      <c r="AO2425" s="80"/>
      <c r="AP2425" s="80"/>
      <c r="AQ2425" s="80"/>
      <c r="AR2425" s="80"/>
      <c r="AS2425" s="80"/>
      <c r="AT2425" s="80"/>
      <c r="AU2425" s="80"/>
    </row>
    <row r="2426" spans="27:47" x14ac:dyDescent="0.2">
      <c r="AA2426" s="80"/>
      <c r="AB2426" s="80"/>
      <c r="AC2426" s="80"/>
      <c r="AD2426" s="80"/>
      <c r="AE2426" s="80"/>
      <c r="AF2426" s="107"/>
      <c r="AG2426" s="106"/>
      <c r="AN2426" s="80"/>
      <c r="AO2426" s="80"/>
      <c r="AP2426" s="80"/>
      <c r="AQ2426" s="80"/>
      <c r="AR2426" s="80"/>
      <c r="AS2426" s="80"/>
      <c r="AT2426" s="80"/>
      <c r="AU2426" s="80"/>
    </row>
    <row r="2427" spans="27:47" x14ac:dyDescent="0.2">
      <c r="AA2427" s="80"/>
      <c r="AB2427" s="80"/>
      <c r="AC2427" s="80"/>
      <c r="AD2427" s="80"/>
      <c r="AE2427" s="80"/>
      <c r="AF2427" s="107"/>
      <c r="AG2427" s="106"/>
      <c r="AN2427" s="80"/>
      <c r="AO2427" s="80"/>
      <c r="AP2427" s="80"/>
      <c r="AQ2427" s="80"/>
      <c r="AR2427" s="80"/>
      <c r="AS2427" s="80"/>
      <c r="AT2427" s="80"/>
      <c r="AU2427" s="80"/>
    </row>
    <row r="2428" spans="27:47" x14ac:dyDescent="0.2">
      <c r="AA2428" s="80"/>
      <c r="AB2428" s="80"/>
      <c r="AC2428" s="80"/>
      <c r="AD2428" s="80"/>
      <c r="AE2428" s="80"/>
      <c r="AF2428" s="107"/>
      <c r="AG2428" s="106"/>
      <c r="AN2428" s="80"/>
      <c r="AO2428" s="80"/>
      <c r="AP2428" s="80"/>
      <c r="AQ2428" s="80"/>
      <c r="AR2428" s="80"/>
      <c r="AS2428" s="80"/>
      <c r="AT2428" s="80"/>
      <c r="AU2428" s="80"/>
    </row>
    <row r="2429" spans="27:47" x14ac:dyDescent="0.2">
      <c r="AA2429" s="80"/>
      <c r="AB2429" s="80"/>
      <c r="AC2429" s="80"/>
      <c r="AD2429" s="80"/>
      <c r="AE2429" s="80"/>
      <c r="AF2429" s="107"/>
      <c r="AG2429" s="106"/>
      <c r="AN2429" s="80"/>
      <c r="AO2429" s="80"/>
      <c r="AP2429" s="80"/>
      <c r="AQ2429" s="80"/>
      <c r="AR2429" s="80"/>
      <c r="AS2429" s="80"/>
      <c r="AT2429" s="80"/>
      <c r="AU2429" s="80"/>
    </row>
    <row r="2430" spans="27:47" x14ac:dyDescent="0.2">
      <c r="AA2430" s="80"/>
      <c r="AB2430" s="80"/>
      <c r="AC2430" s="80"/>
      <c r="AD2430" s="80"/>
      <c r="AE2430" s="80"/>
      <c r="AF2430" s="107"/>
      <c r="AG2430" s="106"/>
      <c r="AN2430" s="80"/>
      <c r="AO2430" s="80"/>
      <c r="AP2430" s="80"/>
      <c r="AQ2430" s="80"/>
      <c r="AR2430" s="80"/>
      <c r="AS2430" s="80"/>
      <c r="AT2430" s="80"/>
      <c r="AU2430" s="80"/>
    </row>
    <row r="2431" spans="27:47" x14ac:dyDescent="0.2">
      <c r="AA2431" s="80"/>
      <c r="AB2431" s="80"/>
      <c r="AC2431" s="80"/>
      <c r="AD2431" s="80"/>
      <c r="AE2431" s="80"/>
      <c r="AF2431" s="107"/>
      <c r="AG2431" s="106"/>
      <c r="AN2431" s="80"/>
      <c r="AO2431" s="80"/>
      <c r="AP2431" s="80"/>
      <c r="AQ2431" s="80"/>
      <c r="AR2431" s="80"/>
      <c r="AS2431" s="80"/>
      <c r="AT2431" s="80"/>
      <c r="AU2431" s="80"/>
    </row>
    <row r="2432" spans="27:47" x14ac:dyDescent="0.2">
      <c r="AA2432" s="80"/>
      <c r="AB2432" s="80"/>
      <c r="AC2432" s="80"/>
      <c r="AD2432" s="80"/>
      <c r="AE2432" s="80"/>
      <c r="AF2432" s="107"/>
      <c r="AG2432" s="106"/>
      <c r="AN2432" s="80"/>
      <c r="AO2432" s="80"/>
      <c r="AP2432" s="80"/>
      <c r="AQ2432" s="80"/>
      <c r="AR2432" s="80"/>
      <c r="AS2432" s="80"/>
      <c r="AT2432" s="80"/>
      <c r="AU2432" s="80"/>
    </row>
    <row r="2433" spans="27:47" x14ac:dyDescent="0.2">
      <c r="AA2433" s="80"/>
      <c r="AB2433" s="80"/>
      <c r="AC2433" s="80"/>
      <c r="AD2433" s="80"/>
      <c r="AE2433" s="80"/>
      <c r="AF2433" s="107"/>
      <c r="AG2433" s="106"/>
      <c r="AN2433" s="80"/>
      <c r="AO2433" s="80"/>
      <c r="AP2433" s="80"/>
      <c r="AQ2433" s="80"/>
      <c r="AR2433" s="80"/>
      <c r="AS2433" s="80"/>
      <c r="AT2433" s="80"/>
      <c r="AU2433" s="80"/>
    </row>
    <row r="2434" spans="27:47" x14ac:dyDescent="0.2">
      <c r="AA2434" s="80"/>
      <c r="AB2434" s="80"/>
      <c r="AC2434" s="80"/>
      <c r="AD2434" s="80"/>
      <c r="AE2434" s="80"/>
      <c r="AF2434" s="107"/>
      <c r="AG2434" s="106"/>
      <c r="AN2434" s="80"/>
      <c r="AO2434" s="80"/>
      <c r="AP2434" s="80"/>
      <c r="AQ2434" s="80"/>
      <c r="AR2434" s="80"/>
      <c r="AS2434" s="80"/>
      <c r="AT2434" s="80"/>
      <c r="AU2434" s="80"/>
    </row>
    <row r="2435" spans="27:47" x14ac:dyDescent="0.2">
      <c r="AA2435" s="80"/>
      <c r="AB2435" s="80"/>
      <c r="AC2435" s="80"/>
      <c r="AD2435" s="80"/>
      <c r="AE2435" s="80"/>
      <c r="AF2435" s="107"/>
      <c r="AG2435" s="106"/>
      <c r="AN2435" s="80"/>
      <c r="AO2435" s="80"/>
      <c r="AP2435" s="80"/>
      <c r="AQ2435" s="80"/>
      <c r="AR2435" s="80"/>
      <c r="AS2435" s="80"/>
      <c r="AT2435" s="80"/>
      <c r="AU2435" s="80"/>
    </row>
    <row r="2436" spans="27:47" x14ac:dyDescent="0.2">
      <c r="AA2436" s="80"/>
      <c r="AB2436" s="80"/>
      <c r="AC2436" s="80"/>
      <c r="AD2436" s="80"/>
      <c r="AE2436" s="80"/>
      <c r="AF2436" s="107"/>
      <c r="AG2436" s="106"/>
      <c r="AN2436" s="80"/>
      <c r="AO2436" s="80"/>
      <c r="AP2436" s="80"/>
      <c r="AQ2436" s="80"/>
      <c r="AR2436" s="80"/>
      <c r="AS2436" s="80"/>
      <c r="AT2436" s="80"/>
      <c r="AU2436" s="80"/>
    </row>
    <row r="2437" spans="27:47" x14ac:dyDescent="0.2">
      <c r="AA2437" s="80"/>
      <c r="AB2437" s="80"/>
      <c r="AC2437" s="80"/>
      <c r="AD2437" s="80"/>
      <c r="AE2437" s="80"/>
      <c r="AF2437" s="107"/>
      <c r="AG2437" s="106"/>
      <c r="AN2437" s="80"/>
      <c r="AO2437" s="80"/>
      <c r="AP2437" s="80"/>
      <c r="AQ2437" s="80"/>
      <c r="AR2437" s="80"/>
      <c r="AS2437" s="80"/>
      <c r="AT2437" s="80"/>
      <c r="AU2437" s="80"/>
    </row>
    <row r="2438" spans="27:47" x14ac:dyDescent="0.2">
      <c r="AA2438" s="80"/>
      <c r="AB2438" s="80"/>
      <c r="AC2438" s="80"/>
      <c r="AD2438" s="80"/>
      <c r="AE2438" s="80"/>
      <c r="AF2438" s="107"/>
      <c r="AG2438" s="106"/>
      <c r="AN2438" s="80"/>
      <c r="AO2438" s="80"/>
      <c r="AP2438" s="80"/>
      <c r="AQ2438" s="80"/>
      <c r="AR2438" s="80"/>
      <c r="AS2438" s="80"/>
      <c r="AT2438" s="80"/>
      <c r="AU2438" s="80"/>
    </row>
    <row r="2439" spans="27:47" x14ac:dyDescent="0.2">
      <c r="AA2439" s="80"/>
      <c r="AB2439" s="80"/>
      <c r="AC2439" s="80"/>
      <c r="AD2439" s="80"/>
      <c r="AE2439" s="80"/>
      <c r="AF2439" s="107"/>
      <c r="AG2439" s="106"/>
      <c r="AN2439" s="80"/>
      <c r="AO2439" s="80"/>
      <c r="AP2439" s="80"/>
      <c r="AQ2439" s="80"/>
      <c r="AR2439" s="80"/>
      <c r="AS2439" s="80"/>
      <c r="AT2439" s="80"/>
      <c r="AU2439" s="80"/>
    </row>
    <row r="2440" spans="27:47" x14ac:dyDescent="0.2">
      <c r="AA2440" s="80"/>
      <c r="AB2440" s="80"/>
      <c r="AC2440" s="80"/>
      <c r="AD2440" s="80"/>
      <c r="AE2440" s="80"/>
      <c r="AF2440" s="107"/>
      <c r="AG2440" s="106"/>
      <c r="AN2440" s="80"/>
      <c r="AO2440" s="80"/>
      <c r="AP2440" s="80"/>
      <c r="AQ2440" s="80"/>
      <c r="AR2440" s="80"/>
      <c r="AS2440" s="80"/>
      <c r="AT2440" s="80"/>
      <c r="AU2440" s="80"/>
    </row>
    <row r="2441" spans="27:47" x14ac:dyDescent="0.2">
      <c r="AA2441" s="80"/>
      <c r="AB2441" s="80"/>
      <c r="AC2441" s="80"/>
      <c r="AD2441" s="80"/>
      <c r="AE2441" s="80"/>
      <c r="AF2441" s="107"/>
      <c r="AG2441" s="106"/>
      <c r="AN2441" s="80"/>
      <c r="AO2441" s="80"/>
      <c r="AP2441" s="80"/>
      <c r="AQ2441" s="80"/>
      <c r="AR2441" s="80"/>
      <c r="AS2441" s="80"/>
      <c r="AT2441" s="80"/>
      <c r="AU2441" s="80"/>
    </row>
    <row r="2442" spans="27:47" x14ac:dyDescent="0.2">
      <c r="AA2442" s="80"/>
      <c r="AB2442" s="80"/>
      <c r="AC2442" s="80"/>
      <c r="AD2442" s="80"/>
      <c r="AE2442" s="80"/>
      <c r="AF2442" s="107"/>
      <c r="AG2442" s="106"/>
      <c r="AN2442" s="80"/>
      <c r="AO2442" s="80"/>
      <c r="AP2442" s="80"/>
      <c r="AQ2442" s="80"/>
      <c r="AR2442" s="80"/>
      <c r="AS2442" s="80"/>
      <c r="AT2442" s="80"/>
      <c r="AU2442" s="80"/>
    </row>
    <row r="2443" spans="27:47" x14ac:dyDescent="0.2">
      <c r="AA2443" s="80"/>
      <c r="AB2443" s="80"/>
      <c r="AC2443" s="80"/>
      <c r="AD2443" s="80"/>
      <c r="AE2443" s="80"/>
      <c r="AF2443" s="107"/>
      <c r="AG2443" s="106"/>
      <c r="AN2443" s="80"/>
      <c r="AO2443" s="80"/>
      <c r="AP2443" s="80"/>
      <c r="AQ2443" s="80"/>
      <c r="AR2443" s="80"/>
      <c r="AS2443" s="80"/>
      <c r="AT2443" s="80"/>
      <c r="AU2443" s="80"/>
    </row>
    <row r="2444" spans="27:47" x14ac:dyDescent="0.2">
      <c r="AA2444" s="80"/>
      <c r="AB2444" s="80"/>
      <c r="AC2444" s="80"/>
      <c r="AD2444" s="80"/>
      <c r="AE2444" s="80"/>
      <c r="AF2444" s="107"/>
      <c r="AG2444" s="106"/>
      <c r="AN2444" s="80"/>
      <c r="AO2444" s="80"/>
      <c r="AP2444" s="80"/>
      <c r="AQ2444" s="80"/>
      <c r="AR2444" s="80"/>
      <c r="AS2444" s="80"/>
      <c r="AT2444" s="80"/>
      <c r="AU2444" s="80"/>
    </row>
    <row r="2445" spans="27:47" x14ac:dyDescent="0.2">
      <c r="AA2445" s="80"/>
      <c r="AB2445" s="80"/>
      <c r="AC2445" s="80"/>
      <c r="AD2445" s="80"/>
      <c r="AE2445" s="80"/>
      <c r="AF2445" s="107"/>
      <c r="AG2445" s="106"/>
      <c r="AN2445" s="80"/>
      <c r="AO2445" s="80"/>
      <c r="AP2445" s="80"/>
      <c r="AQ2445" s="80"/>
      <c r="AR2445" s="80"/>
      <c r="AS2445" s="80"/>
      <c r="AT2445" s="80"/>
      <c r="AU2445" s="80"/>
    </row>
    <row r="2446" spans="27:47" x14ac:dyDescent="0.2">
      <c r="AA2446" s="80"/>
      <c r="AB2446" s="80"/>
      <c r="AC2446" s="80"/>
      <c r="AD2446" s="80"/>
      <c r="AE2446" s="80"/>
      <c r="AF2446" s="107"/>
      <c r="AG2446" s="106"/>
      <c r="AN2446" s="80"/>
      <c r="AO2446" s="80"/>
      <c r="AP2446" s="80"/>
      <c r="AQ2446" s="80"/>
      <c r="AR2446" s="80"/>
      <c r="AS2446" s="80"/>
      <c r="AT2446" s="80"/>
      <c r="AU2446" s="80"/>
    </row>
    <row r="2447" spans="27:47" x14ac:dyDescent="0.2">
      <c r="AA2447" s="80"/>
      <c r="AB2447" s="80"/>
      <c r="AC2447" s="80"/>
      <c r="AD2447" s="80"/>
      <c r="AE2447" s="80"/>
      <c r="AF2447" s="107"/>
      <c r="AG2447" s="106"/>
      <c r="AN2447" s="80"/>
      <c r="AO2447" s="80"/>
      <c r="AP2447" s="80"/>
      <c r="AQ2447" s="80"/>
      <c r="AR2447" s="80"/>
      <c r="AS2447" s="80"/>
      <c r="AT2447" s="80"/>
      <c r="AU2447" s="80"/>
    </row>
    <row r="2448" spans="27:47" x14ac:dyDescent="0.2">
      <c r="AA2448" s="80"/>
      <c r="AB2448" s="80"/>
      <c r="AC2448" s="80"/>
      <c r="AD2448" s="80"/>
      <c r="AE2448" s="80"/>
      <c r="AF2448" s="107"/>
      <c r="AG2448" s="106"/>
      <c r="AN2448" s="80"/>
      <c r="AO2448" s="80"/>
      <c r="AP2448" s="80"/>
      <c r="AQ2448" s="80"/>
      <c r="AR2448" s="80"/>
      <c r="AS2448" s="80"/>
      <c r="AT2448" s="80"/>
      <c r="AU2448" s="80"/>
    </row>
    <row r="2449" spans="27:47" x14ac:dyDescent="0.2">
      <c r="AA2449" s="80"/>
      <c r="AB2449" s="80"/>
      <c r="AC2449" s="80"/>
      <c r="AD2449" s="80"/>
      <c r="AE2449" s="80"/>
      <c r="AF2449" s="107"/>
      <c r="AG2449" s="106"/>
      <c r="AN2449" s="80"/>
      <c r="AO2449" s="80"/>
      <c r="AP2449" s="80"/>
      <c r="AQ2449" s="80"/>
      <c r="AR2449" s="80"/>
      <c r="AS2449" s="80"/>
      <c r="AT2449" s="80"/>
      <c r="AU2449" s="80"/>
    </row>
    <row r="2450" spans="27:47" x14ac:dyDescent="0.2">
      <c r="AA2450" s="80"/>
      <c r="AB2450" s="80"/>
      <c r="AC2450" s="80"/>
      <c r="AD2450" s="80"/>
      <c r="AE2450" s="80"/>
      <c r="AF2450" s="107"/>
      <c r="AG2450" s="106"/>
      <c r="AN2450" s="80"/>
      <c r="AO2450" s="80"/>
      <c r="AP2450" s="80"/>
      <c r="AQ2450" s="80"/>
      <c r="AR2450" s="80"/>
      <c r="AS2450" s="80"/>
      <c r="AT2450" s="80"/>
      <c r="AU2450" s="80"/>
    </row>
    <row r="2451" spans="27:47" x14ac:dyDescent="0.2">
      <c r="AA2451" s="80"/>
      <c r="AB2451" s="80"/>
      <c r="AC2451" s="80"/>
      <c r="AD2451" s="80"/>
      <c r="AE2451" s="80"/>
      <c r="AF2451" s="107"/>
      <c r="AG2451" s="106"/>
      <c r="AN2451" s="80"/>
      <c r="AO2451" s="80"/>
      <c r="AP2451" s="80"/>
      <c r="AQ2451" s="80"/>
      <c r="AR2451" s="80"/>
      <c r="AS2451" s="80"/>
      <c r="AT2451" s="80"/>
      <c r="AU2451" s="80"/>
    </row>
    <row r="2452" spans="27:47" x14ac:dyDescent="0.2">
      <c r="AA2452" s="80"/>
      <c r="AB2452" s="80"/>
      <c r="AC2452" s="80"/>
      <c r="AD2452" s="80"/>
      <c r="AE2452" s="80"/>
      <c r="AF2452" s="107"/>
      <c r="AG2452" s="106"/>
      <c r="AN2452" s="80"/>
      <c r="AO2452" s="80"/>
      <c r="AP2452" s="80"/>
      <c r="AQ2452" s="80"/>
      <c r="AR2452" s="80"/>
      <c r="AS2452" s="80"/>
      <c r="AT2452" s="80"/>
      <c r="AU2452" s="80"/>
    </row>
    <row r="2453" spans="27:47" x14ac:dyDescent="0.2">
      <c r="AA2453" s="80"/>
      <c r="AB2453" s="80"/>
      <c r="AC2453" s="80"/>
      <c r="AD2453" s="80"/>
      <c r="AE2453" s="80"/>
      <c r="AF2453" s="107"/>
      <c r="AG2453" s="106"/>
      <c r="AN2453" s="80"/>
      <c r="AO2453" s="80"/>
      <c r="AP2453" s="80"/>
      <c r="AQ2453" s="80"/>
      <c r="AR2453" s="80"/>
      <c r="AS2453" s="80"/>
      <c r="AT2453" s="80"/>
      <c r="AU2453" s="80"/>
    </row>
    <row r="2454" spans="27:47" x14ac:dyDescent="0.2">
      <c r="AA2454" s="80"/>
      <c r="AB2454" s="80"/>
      <c r="AC2454" s="80"/>
      <c r="AD2454" s="80"/>
      <c r="AE2454" s="80"/>
      <c r="AF2454" s="107"/>
      <c r="AG2454" s="106"/>
      <c r="AN2454" s="80"/>
      <c r="AO2454" s="80"/>
      <c r="AP2454" s="80"/>
      <c r="AQ2454" s="80"/>
      <c r="AR2454" s="80"/>
      <c r="AS2454" s="80"/>
      <c r="AT2454" s="80"/>
      <c r="AU2454" s="80"/>
    </row>
    <row r="2455" spans="27:47" x14ac:dyDescent="0.2">
      <c r="AA2455" s="80"/>
      <c r="AB2455" s="80"/>
      <c r="AC2455" s="80"/>
      <c r="AD2455" s="80"/>
      <c r="AE2455" s="80"/>
      <c r="AF2455" s="107"/>
      <c r="AG2455" s="106"/>
      <c r="AN2455" s="80"/>
      <c r="AO2455" s="80"/>
      <c r="AP2455" s="80"/>
      <c r="AQ2455" s="80"/>
      <c r="AR2455" s="80"/>
      <c r="AS2455" s="80"/>
      <c r="AT2455" s="80"/>
      <c r="AU2455" s="80"/>
    </row>
    <row r="2456" spans="27:47" x14ac:dyDescent="0.2">
      <c r="AA2456" s="80"/>
      <c r="AB2456" s="80"/>
      <c r="AC2456" s="80"/>
      <c r="AD2456" s="80"/>
      <c r="AE2456" s="80"/>
      <c r="AF2456" s="107"/>
      <c r="AG2456" s="106"/>
      <c r="AN2456" s="80"/>
      <c r="AO2456" s="80"/>
      <c r="AP2456" s="80"/>
      <c r="AQ2456" s="80"/>
      <c r="AR2456" s="80"/>
      <c r="AS2456" s="80"/>
      <c r="AT2456" s="80"/>
      <c r="AU2456" s="80"/>
    </row>
    <row r="2457" spans="27:47" x14ac:dyDescent="0.2">
      <c r="AA2457" s="80"/>
      <c r="AB2457" s="80"/>
      <c r="AC2457" s="80"/>
      <c r="AD2457" s="80"/>
      <c r="AE2457" s="80"/>
      <c r="AF2457" s="107"/>
      <c r="AG2457" s="106"/>
      <c r="AN2457" s="80"/>
      <c r="AO2457" s="80"/>
      <c r="AP2457" s="80"/>
      <c r="AQ2457" s="80"/>
      <c r="AR2457" s="80"/>
      <c r="AS2457" s="80"/>
      <c r="AT2457" s="80"/>
      <c r="AU2457" s="80"/>
    </row>
    <row r="2458" spans="27:47" x14ac:dyDescent="0.2">
      <c r="AA2458" s="80"/>
      <c r="AB2458" s="80"/>
      <c r="AC2458" s="80"/>
      <c r="AD2458" s="80"/>
      <c r="AE2458" s="80"/>
      <c r="AF2458" s="107"/>
      <c r="AG2458" s="106"/>
      <c r="AN2458" s="80"/>
      <c r="AO2458" s="80"/>
      <c r="AP2458" s="80"/>
      <c r="AQ2458" s="80"/>
      <c r="AR2458" s="80"/>
      <c r="AS2458" s="80"/>
      <c r="AT2458" s="80"/>
      <c r="AU2458" s="80"/>
    </row>
    <row r="2459" spans="27:47" x14ac:dyDescent="0.2">
      <c r="AA2459" s="80"/>
      <c r="AB2459" s="80"/>
      <c r="AC2459" s="80"/>
      <c r="AD2459" s="80"/>
      <c r="AE2459" s="80"/>
      <c r="AF2459" s="107"/>
      <c r="AG2459" s="106"/>
      <c r="AN2459" s="80"/>
      <c r="AO2459" s="80"/>
      <c r="AP2459" s="80"/>
      <c r="AQ2459" s="80"/>
      <c r="AR2459" s="80"/>
      <c r="AS2459" s="80"/>
      <c r="AT2459" s="80"/>
      <c r="AU2459" s="80"/>
    </row>
    <row r="2460" spans="27:47" x14ac:dyDescent="0.2">
      <c r="AA2460" s="80"/>
      <c r="AB2460" s="80"/>
      <c r="AC2460" s="80"/>
      <c r="AD2460" s="80"/>
      <c r="AE2460" s="80"/>
      <c r="AF2460" s="107"/>
      <c r="AG2460" s="106"/>
      <c r="AN2460" s="80"/>
      <c r="AO2460" s="80"/>
      <c r="AP2460" s="80"/>
      <c r="AQ2460" s="80"/>
      <c r="AR2460" s="80"/>
      <c r="AS2460" s="80"/>
      <c r="AT2460" s="80"/>
      <c r="AU2460" s="80"/>
    </row>
    <row r="2461" spans="27:47" x14ac:dyDescent="0.2">
      <c r="AA2461" s="80"/>
      <c r="AB2461" s="80"/>
      <c r="AC2461" s="80"/>
      <c r="AD2461" s="80"/>
      <c r="AE2461" s="80"/>
      <c r="AF2461" s="107"/>
      <c r="AG2461" s="106"/>
      <c r="AN2461" s="80"/>
      <c r="AO2461" s="80"/>
      <c r="AP2461" s="80"/>
      <c r="AQ2461" s="80"/>
      <c r="AR2461" s="80"/>
      <c r="AS2461" s="80"/>
      <c r="AT2461" s="80"/>
      <c r="AU2461" s="80"/>
    </row>
    <row r="2462" spans="27:47" x14ac:dyDescent="0.2">
      <c r="AA2462" s="80"/>
      <c r="AB2462" s="80"/>
      <c r="AC2462" s="80"/>
      <c r="AD2462" s="80"/>
      <c r="AE2462" s="80"/>
      <c r="AF2462" s="107"/>
      <c r="AG2462" s="106"/>
      <c r="AN2462" s="80"/>
      <c r="AO2462" s="80"/>
      <c r="AP2462" s="80"/>
      <c r="AQ2462" s="80"/>
      <c r="AR2462" s="80"/>
      <c r="AS2462" s="80"/>
      <c r="AT2462" s="80"/>
      <c r="AU2462" s="80"/>
    </row>
    <row r="2463" spans="27:47" x14ac:dyDescent="0.2">
      <c r="AA2463" s="80"/>
      <c r="AB2463" s="80"/>
      <c r="AC2463" s="80"/>
      <c r="AD2463" s="80"/>
      <c r="AE2463" s="80"/>
      <c r="AF2463" s="107"/>
      <c r="AG2463" s="106"/>
      <c r="AN2463" s="80"/>
      <c r="AO2463" s="80"/>
      <c r="AP2463" s="80"/>
      <c r="AQ2463" s="80"/>
      <c r="AR2463" s="80"/>
      <c r="AS2463" s="80"/>
      <c r="AT2463" s="80"/>
      <c r="AU2463" s="80"/>
    </row>
    <row r="2464" spans="27:47" x14ac:dyDescent="0.2">
      <c r="AA2464" s="80"/>
      <c r="AB2464" s="80"/>
      <c r="AC2464" s="80"/>
      <c r="AD2464" s="80"/>
      <c r="AE2464" s="80"/>
      <c r="AF2464" s="107"/>
      <c r="AG2464" s="106"/>
      <c r="AN2464" s="80"/>
      <c r="AO2464" s="80"/>
      <c r="AP2464" s="80"/>
      <c r="AQ2464" s="80"/>
      <c r="AR2464" s="80"/>
      <c r="AS2464" s="80"/>
      <c r="AT2464" s="80"/>
      <c r="AU2464" s="80"/>
    </row>
    <row r="2465" spans="27:47" x14ac:dyDescent="0.2">
      <c r="AA2465" s="80"/>
      <c r="AB2465" s="80"/>
      <c r="AC2465" s="80"/>
      <c r="AD2465" s="80"/>
      <c r="AE2465" s="80"/>
      <c r="AF2465" s="107"/>
      <c r="AG2465" s="106"/>
      <c r="AN2465" s="80"/>
      <c r="AO2465" s="80"/>
      <c r="AP2465" s="80"/>
      <c r="AQ2465" s="80"/>
      <c r="AR2465" s="80"/>
      <c r="AS2465" s="80"/>
      <c r="AT2465" s="80"/>
      <c r="AU2465" s="80"/>
    </row>
    <row r="2466" spans="27:47" x14ac:dyDescent="0.2">
      <c r="AA2466" s="80"/>
      <c r="AB2466" s="80"/>
      <c r="AC2466" s="80"/>
      <c r="AD2466" s="80"/>
      <c r="AE2466" s="80"/>
      <c r="AF2466" s="107"/>
      <c r="AG2466" s="106"/>
      <c r="AN2466" s="80"/>
      <c r="AO2466" s="80"/>
      <c r="AP2466" s="80"/>
      <c r="AQ2466" s="80"/>
      <c r="AR2466" s="80"/>
      <c r="AS2466" s="80"/>
      <c r="AT2466" s="80"/>
      <c r="AU2466" s="80"/>
    </row>
    <row r="2467" spans="27:47" x14ac:dyDescent="0.2">
      <c r="AA2467" s="80"/>
      <c r="AB2467" s="80"/>
      <c r="AC2467" s="80"/>
      <c r="AD2467" s="80"/>
      <c r="AE2467" s="80"/>
      <c r="AF2467" s="107"/>
      <c r="AG2467" s="106"/>
      <c r="AN2467" s="80"/>
      <c r="AO2467" s="80"/>
      <c r="AP2467" s="80"/>
      <c r="AQ2467" s="80"/>
      <c r="AR2467" s="80"/>
      <c r="AS2467" s="80"/>
      <c r="AT2467" s="80"/>
      <c r="AU2467" s="80"/>
    </row>
    <row r="2468" spans="27:47" x14ac:dyDescent="0.2">
      <c r="AA2468" s="80"/>
      <c r="AB2468" s="80"/>
      <c r="AC2468" s="80"/>
      <c r="AD2468" s="80"/>
      <c r="AE2468" s="80"/>
      <c r="AF2468" s="107"/>
      <c r="AG2468" s="106"/>
      <c r="AN2468" s="80"/>
      <c r="AO2468" s="80"/>
      <c r="AP2468" s="80"/>
      <c r="AQ2468" s="80"/>
      <c r="AR2468" s="80"/>
      <c r="AS2468" s="80"/>
      <c r="AT2468" s="80"/>
      <c r="AU2468" s="80"/>
    </row>
    <row r="2469" spans="27:47" x14ac:dyDescent="0.2">
      <c r="AA2469" s="80"/>
      <c r="AB2469" s="80"/>
      <c r="AC2469" s="80"/>
      <c r="AD2469" s="80"/>
      <c r="AE2469" s="80"/>
      <c r="AF2469" s="107"/>
      <c r="AG2469" s="106"/>
      <c r="AN2469" s="80"/>
      <c r="AO2469" s="80"/>
      <c r="AP2469" s="80"/>
      <c r="AQ2469" s="80"/>
      <c r="AR2469" s="80"/>
      <c r="AS2469" s="80"/>
      <c r="AT2469" s="80"/>
      <c r="AU2469" s="80"/>
    </row>
    <row r="2470" spans="27:47" x14ac:dyDescent="0.2">
      <c r="AA2470" s="80"/>
      <c r="AB2470" s="80"/>
      <c r="AC2470" s="80"/>
      <c r="AD2470" s="80"/>
      <c r="AE2470" s="80"/>
      <c r="AF2470" s="107"/>
      <c r="AG2470" s="106"/>
      <c r="AN2470" s="80"/>
      <c r="AO2470" s="80"/>
      <c r="AP2470" s="80"/>
      <c r="AQ2470" s="80"/>
      <c r="AR2470" s="80"/>
      <c r="AS2470" s="80"/>
      <c r="AT2470" s="80"/>
      <c r="AU2470" s="80"/>
    </row>
    <row r="2471" spans="27:47" x14ac:dyDescent="0.2">
      <c r="AA2471" s="80"/>
      <c r="AB2471" s="80"/>
      <c r="AC2471" s="80"/>
      <c r="AD2471" s="80"/>
      <c r="AE2471" s="80"/>
      <c r="AF2471" s="107"/>
      <c r="AG2471" s="106"/>
      <c r="AN2471" s="80"/>
      <c r="AO2471" s="80"/>
      <c r="AP2471" s="80"/>
      <c r="AQ2471" s="80"/>
      <c r="AR2471" s="80"/>
      <c r="AS2471" s="80"/>
      <c r="AT2471" s="80"/>
      <c r="AU2471" s="80"/>
    </row>
    <row r="2472" spans="27:47" x14ac:dyDescent="0.2">
      <c r="AA2472" s="80"/>
      <c r="AB2472" s="80"/>
      <c r="AC2472" s="80"/>
      <c r="AD2472" s="80"/>
      <c r="AE2472" s="80"/>
      <c r="AF2472" s="107"/>
      <c r="AG2472" s="106"/>
      <c r="AN2472" s="80"/>
      <c r="AO2472" s="80"/>
      <c r="AP2472" s="80"/>
      <c r="AQ2472" s="80"/>
      <c r="AR2472" s="80"/>
      <c r="AS2472" s="80"/>
      <c r="AT2472" s="80"/>
      <c r="AU2472" s="80"/>
    </row>
    <row r="2473" spans="27:47" x14ac:dyDescent="0.2">
      <c r="AA2473" s="80"/>
      <c r="AB2473" s="80"/>
      <c r="AC2473" s="80"/>
      <c r="AD2473" s="80"/>
      <c r="AE2473" s="80"/>
      <c r="AF2473" s="107"/>
      <c r="AG2473" s="106"/>
      <c r="AN2473" s="80"/>
      <c r="AO2473" s="80"/>
      <c r="AP2473" s="80"/>
      <c r="AQ2473" s="80"/>
      <c r="AR2473" s="80"/>
      <c r="AS2473" s="80"/>
      <c r="AT2473" s="80"/>
      <c r="AU2473" s="80"/>
    </row>
    <row r="2474" spans="27:47" x14ac:dyDescent="0.2">
      <c r="AA2474" s="80"/>
      <c r="AB2474" s="80"/>
      <c r="AC2474" s="80"/>
      <c r="AD2474" s="80"/>
      <c r="AE2474" s="80"/>
      <c r="AF2474" s="107"/>
      <c r="AG2474" s="106"/>
      <c r="AN2474" s="80"/>
      <c r="AO2474" s="80"/>
      <c r="AP2474" s="80"/>
      <c r="AQ2474" s="80"/>
      <c r="AR2474" s="80"/>
      <c r="AS2474" s="80"/>
      <c r="AT2474" s="80"/>
      <c r="AU2474" s="80"/>
    </row>
    <row r="2475" spans="27:47" x14ac:dyDescent="0.2">
      <c r="AA2475" s="80"/>
      <c r="AB2475" s="80"/>
      <c r="AC2475" s="80"/>
      <c r="AD2475" s="80"/>
      <c r="AE2475" s="80"/>
      <c r="AF2475" s="107"/>
      <c r="AG2475" s="106"/>
      <c r="AN2475" s="80"/>
      <c r="AO2475" s="80"/>
      <c r="AP2475" s="80"/>
      <c r="AQ2475" s="80"/>
      <c r="AR2475" s="80"/>
      <c r="AS2475" s="80"/>
      <c r="AT2475" s="80"/>
      <c r="AU2475" s="80"/>
    </row>
    <row r="2476" spans="27:47" x14ac:dyDescent="0.2">
      <c r="AA2476" s="80"/>
      <c r="AB2476" s="80"/>
      <c r="AC2476" s="80"/>
      <c r="AD2476" s="80"/>
      <c r="AE2476" s="80"/>
      <c r="AF2476" s="107"/>
      <c r="AG2476" s="106"/>
      <c r="AN2476" s="80"/>
      <c r="AO2476" s="80"/>
      <c r="AP2476" s="80"/>
      <c r="AQ2476" s="80"/>
      <c r="AR2476" s="80"/>
      <c r="AS2476" s="80"/>
      <c r="AT2476" s="80"/>
      <c r="AU2476" s="80"/>
    </row>
    <row r="2477" spans="27:47" x14ac:dyDescent="0.2">
      <c r="AA2477" s="80"/>
      <c r="AB2477" s="80"/>
      <c r="AC2477" s="80"/>
      <c r="AD2477" s="80"/>
      <c r="AE2477" s="80"/>
      <c r="AF2477" s="107"/>
      <c r="AG2477" s="106"/>
      <c r="AN2477" s="80"/>
      <c r="AO2477" s="80"/>
      <c r="AP2477" s="80"/>
      <c r="AQ2477" s="80"/>
      <c r="AR2477" s="80"/>
      <c r="AS2477" s="80"/>
      <c r="AT2477" s="80"/>
      <c r="AU2477" s="80"/>
    </row>
    <row r="2478" spans="27:47" x14ac:dyDescent="0.2">
      <c r="AA2478" s="80"/>
      <c r="AB2478" s="80"/>
      <c r="AC2478" s="80"/>
      <c r="AD2478" s="80"/>
      <c r="AE2478" s="80"/>
      <c r="AF2478" s="107"/>
      <c r="AG2478" s="106"/>
      <c r="AN2478" s="80"/>
      <c r="AO2478" s="80"/>
      <c r="AP2478" s="80"/>
      <c r="AQ2478" s="80"/>
      <c r="AR2478" s="80"/>
      <c r="AS2478" s="80"/>
      <c r="AT2478" s="80"/>
      <c r="AU2478" s="80"/>
    </row>
    <row r="2479" spans="27:47" x14ac:dyDescent="0.2">
      <c r="AA2479" s="80"/>
      <c r="AB2479" s="80"/>
      <c r="AC2479" s="80"/>
      <c r="AD2479" s="80"/>
      <c r="AE2479" s="80"/>
      <c r="AF2479" s="107"/>
      <c r="AG2479" s="106"/>
      <c r="AN2479" s="80"/>
      <c r="AO2479" s="80"/>
      <c r="AP2479" s="80"/>
      <c r="AQ2479" s="80"/>
      <c r="AR2479" s="80"/>
      <c r="AS2479" s="80"/>
      <c r="AT2479" s="80"/>
      <c r="AU2479" s="80"/>
    </row>
    <row r="2480" spans="27:47" x14ac:dyDescent="0.2">
      <c r="AA2480" s="80"/>
      <c r="AB2480" s="80"/>
      <c r="AC2480" s="80"/>
      <c r="AD2480" s="80"/>
      <c r="AE2480" s="80"/>
      <c r="AF2480" s="107"/>
      <c r="AG2480" s="106"/>
      <c r="AN2480" s="80"/>
      <c r="AO2480" s="80"/>
      <c r="AP2480" s="80"/>
      <c r="AQ2480" s="80"/>
      <c r="AR2480" s="80"/>
      <c r="AS2480" s="80"/>
      <c r="AT2480" s="80"/>
      <c r="AU2480" s="80"/>
    </row>
    <row r="2481" spans="27:47" x14ac:dyDescent="0.2">
      <c r="AA2481" s="80"/>
      <c r="AB2481" s="80"/>
      <c r="AC2481" s="80"/>
      <c r="AD2481" s="80"/>
      <c r="AE2481" s="80"/>
      <c r="AF2481" s="107"/>
      <c r="AG2481" s="106"/>
      <c r="AN2481" s="80"/>
      <c r="AO2481" s="80"/>
      <c r="AP2481" s="80"/>
      <c r="AQ2481" s="80"/>
      <c r="AR2481" s="80"/>
      <c r="AS2481" s="80"/>
      <c r="AT2481" s="80"/>
      <c r="AU2481" s="80"/>
    </row>
    <row r="2482" spans="27:47" x14ac:dyDescent="0.2">
      <c r="AA2482" s="80"/>
      <c r="AB2482" s="80"/>
      <c r="AC2482" s="80"/>
      <c r="AD2482" s="80"/>
      <c r="AE2482" s="80"/>
      <c r="AF2482" s="107"/>
      <c r="AG2482" s="106"/>
      <c r="AN2482" s="80"/>
      <c r="AO2482" s="80"/>
      <c r="AP2482" s="80"/>
      <c r="AQ2482" s="80"/>
      <c r="AR2482" s="80"/>
      <c r="AS2482" s="80"/>
      <c r="AT2482" s="80"/>
      <c r="AU2482" s="80"/>
    </row>
    <row r="2483" spans="27:47" x14ac:dyDescent="0.2">
      <c r="AA2483" s="80"/>
      <c r="AB2483" s="80"/>
      <c r="AC2483" s="80"/>
      <c r="AD2483" s="80"/>
      <c r="AE2483" s="80"/>
      <c r="AF2483" s="107"/>
      <c r="AG2483" s="106"/>
      <c r="AN2483" s="80"/>
      <c r="AO2483" s="80"/>
      <c r="AP2483" s="80"/>
      <c r="AQ2483" s="80"/>
      <c r="AR2483" s="80"/>
      <c r="AS2483" s="80"/>
      <c r="AT2483" s="80"/>
      <c r="AU2483" s="80"/>
    </row>
    <row r="2484" spans="27:47" x14ac:dyDescent="0.2">
      <c r="AA2484" s="80"/>
      <c r="AB2484" s="80"/>
      <c r="AC2484" s="80"/>
      <c r="AD2484" s="80"/>
      <c r="AE2484" s="80"/>
      <c r="AF2484" s="107"/>
      <c r="AG2484" s="106"/>
      <c r="AN2484" s="80"/>
      <c r="AO2484" s="80"/>
      <c r="AP2484" s="80"/>
      <c r="AQ2484" s="80"/>
      <c r="AR2484" s="80"/>
      <c r="AS2484" s="80"/>
      <c r="AT2484" s="80"/>
      <c r="AU2484" s="80"/>
    </row>
    <row r="2485" spans="27:47" x14ac:dyDescent="0.2">
      <c r="AA2485" s="80"/>
      <c r="AB2485" s="80"/>
      <c r="AC2485" s="80"/>
      <c r="AD2485" s="80"/>
      <c r="AE2485" s="80"/>
      <c r="AF2485" s="107"/>
      <c r="AG2485" s="106"/>
      <c r="AN2485" s="80"/>
      <c r="AO2485" s="80"/>
      <c r="AP2485" s="80"/>
      <c r="AQ2485" s="80"/>
      <c r="AR2485" s="80"/>
      <c r="AS2485" s="80"/>
      <c r="AT2485" s="80"/>
      <c r="AU2485" s="80"/>
    </row>
    <row r="2486" spans="27:47" x14ac:dyDescent="0.2">
      <c r="AA2486" s="80"/>
      <c r="AB2486" s="80"/>
      <c r="AC2486" s="80"/>
      <c r="AD2486" s="80"/>
      <c r="AE2486" s="80"/>
      <c r="AF2486" s="107"/>
      <c r="AG2486" s="106"/>
      <c r="AN2486" s="80"/>
      <c r="AO2486" s="80"/>
      <c r="AP2486" s="80"/>
      <c r="AQ2486" s="80"/>
      <c r="AR2486" s="80"/>
      <c r="AS2486" s="80"/>
      <c r="AT2486" s="80"/>
      <c r="AU2486" s="80"/>
    </row>
    <row r="2487" spans="27:47" x14ac:dyDescent="0.2">
      <c r="AA2487" s="80"/>
      <c r="AB2487" s="80"/>
      <c r="AC2487" s="80"/>
      <c r="AD2487" s="80"/>
      <c r="AE2487" s="80"/>
      <c r="AF2487" s="107"/>
      <c r="AG2487" s="106"/>
      <c r="AN2487" s="80"/>
      <c r="AO2487" s="80"/>
      <c r="AP2487" s="80"/>
      <c r="AQ2487" s="80"/>
      <c r="AR2487" s="80"/>
      <c r="AS2487" s="80"/>
      <c r="AT2487" s="80"/>
      <c r="AU2487" s="80"/>
    </row>
    <row r="2488" spans="27:47" x14ac:dyDescent="0.2">
      <c r="AA2488" s="80"/>
      <c r="AB2488" s="80"/>
      <c r="AC2488" s="80"/>
      <c r="AD2488" s="80"/>
      <c r="AE2488" s="80"/>
      <c r="AF2488" s="107"/>
      <c r="AG2488" s="106"/>
      <c r="AN2488" s="80"/>
      <c r="AO2488" s="80"/>
      <c r="AP2488" s="80"/>
      <c r="AQ2488" s="80"/>
      <c r="AR2488" s="80"/>
      <c r="AS2488" s="80"/>
      <c r="AT2488" s="80"/>
      <c r="AU2488" s="80"/>
    </row>
    <row r="2489" spans="27:47" x14ac:dyDescent="0.2">
      <c r="AA2489" s="80"/>
      <c r="AB2489" s="80"/>
      <c r="AC2489" s="80"/>
      <c r="AD2489" s="80"/>
      <c r="AE2489" s="80"/>
      <c r="AF2489" s="107"/>
      <c r="AG2489" s="106"/>
      <c r="AN2489" s="80"/>
      <c r="AO2489" s="80"/>
      <c r="AP2489" s="80"/>
      <c r="AQ2489" s="80"/>
      <c r="AR2489" s="80"/>
      <c r="AS2489" s="80"/>
      <c r="AT2489" s="80"/>
      <c r="AU2489" s="80"/>
    </row>
    <row r="2490" spans="27:47" x14ac:dyDescent="0.2">
      <c r="AA2490" s="80"/>
      <c r="AB2490" s="80"/>
      <c r="AC2490" s="80"/>
      <c r="AD2490" s="80"/>
      <c r="AE2490" s="80"/>
      <c r="AF2490" s="107"/>
      <c r="AG2490" s="106"/>
      <c r="AN2490" s="80"/>
      <c r="AO2490" s="80"/>
      <c r="AP2490" s="80"/>
      <c r="AQ2490" s="80"/>
      <c r="AR2490" s="80"/>
      <c r="AS2490" s="80"/>
      <c r="AT2490" s="80"/>
      <c r="AU2490" s="80"/>
    </row>
    <row r="2491" spans="27:47" x14ac:dyDescent="0.2">
      <c r="AA2491" s="80"/>
      <c r="AB2491" s="80"/>
      <c r="AC2491" s="80"/>
      <c r="AD2491" s="80"/>
      <c r="AE2491" s="80"/>
      <c r="AF2491" s="107"/>
      <c r="AG2491" s="106"/>
      <c r="AN2491" s="80"/>
      <c r="AO2491" s="80"/>
      <c r="AP2491" s="80"/>
      <c r="AQ2491" s="80"/>
      <c r="AR2491" s="80"/>
      <c r="AS2491" s="80"/>
      <c r="AT2491" s="80"/>
      <c r="AU2491" s="80"/>
    </row>
    <row r="2492" spans="27:47" x14ac:dyDescent="0.2">
      <c r="AA2492" s="80"/>
      <c r="AB2492" s="80"/>
      <c r="AC2492" s="80"/>
      <c r="AD2492" s="80"/>
      <c r="AE2492" s="80"/>
      <c r="AF2492" s="107"/>
      <c r="AG2492" s="106"/>
      <c r="AN2492" s="80"/>
      <c r="AO2492" s="80"/>
      <c r="AP2492" s="80"/>
      <c r="AQ2492" s="80"/>
      <c r="AR2492" s="80"/>
      <c r="AS2492" s="80"/>
      <c r="AT2492" s="80"/>
      <c r="AU2492" s="80"/>
    </row>
    <row r="2493" spans="27:47" x14ac:dyDescent="0.2">
      <c r="AA2493" s="80"/>
      <c r="AB2493" s="80"/>
      <c r="AC2493" s="80"/>
      <c r="AD2493" s="80"/>
      <c r="AE2493" s="80"/>
      <c r="AF2493" s="107"/>
      <c r="AG2493" s="106"/>
      <c r="AN2493" s="80"/>
      <c r="AO2493" s="80"/>
      <c r="AP2493" s="80"/>
      <c r="AQ2493" s="80"/>
      <c r="AR2493" s="80"/>
      <c r="AS2493" s="80"/>
      <c r="AT2493" s="80"/>
      <c r="AU2493" s="80"/>
    </row>
    <row r="2494" spans="27:47" x14ac:dyDescent="0.2">
      <c r="AA2494" s="80"/>
      <c r="AB2494" s="80"/>
      <c r="AC2494" s="80"/>
      <c r="AD2494" s="80"/>
      <c r="AE2494" s="80"/>
      <c r="AF2494" s="107"/>
      <c r="AG2494" s="106"/>
      <c r="AN2494" s="80"/>
      <c r="AO2494" s="80"/>
      <c r="AP2494" s="80"/>
      <c r="AQ2494" s="80"/>
      <c r="AR2494" s="80"/>
      <c r="AS2494" s="80"/>
      <c r="AT2494" s="80"/>
      <c r="AU2494" s="80"/>
    </row>
    <row r="2495" spans="27:47" x14ac:dyDescent="0.2">
      <c r="AA2495" s="80"/>
      <c r="AB2495" s="80"/>
      <c r="AC2495" s="80"/>
      <c r="AD2495" s="80"/>
      <c r="AE2495" s="80"/>
      <c r="AF2495" s="107"/>
      <c r="AG2495" s="106"/>
      <c r="AN2495" s="80"/>
      <c r="AO2495" s="80"/>
      <c r="AP2495" s="80"/>
      <c r="AQ2495" s="80"/>
      <c r="AR2495" s="80"/>
      <c r="AS2495" s="80"/>
      <c r="AT2495" s="80"/>
      <c r="AU2495" s="80"/>
    </row>
    <row r="2496" spans="27:47" x14ac:dyDescent="0.2">
      <c r="AA2496" s="80"/>
      <c r="AB2496" s="80"/>
      <c r="AC2496" s="80"/>
      <c r="AD2496" s="80"/>
      <c r="AE2496" s="80"/>
      <c r="AF2496" s="107"/>
      <c r="AG2496" s="106"/>
      <c r="AN2496" s="80"/>
      <c r="AO2496" s="80"/>
      <c r="AP2496" s="80"/>
      <c r="AQ2496" s="80"/>
      <c r="AR2496" s="80"/>
      <c r="AS2496" s="80"/>
      <c r="AT2496" s="80"/>
      <c r="AU2496" s="80"/>
    </row>
    <row r="2497" spans="27:47" x14ac:dyDescent="0.2">
      <c r="AA2497" s="80"/>
      <c r="AB2497" s="80"/>
      <c r="AC2497" s="80"/>
      <c r="AD2497" s="80"/>
      <c r="AE2497" s="80"/>
      <c r="AF2497" s="107"/>
      <c r="AG2497" s="106"/>
      <c r="AN2497" s="80"/>
      <c r="AO2497" s="80"/>
      <c r="AP2497" s="80"/>
      <c r="AQ2497" s="80"/>
      <c r="AR2497" s="80"/>
      <c r="AS2497" s="80"/>
      <c r="AT2497" s="80"/>
      <c r="AU2497" s="80"/>
    </row>
    <row r="2498" spans="27:47" x14ac:dyDescent="0.2">
      <c r="AA2498" s="80"/>
      <c r="AB2498" s="80"/>
      <c r="AC2498" s="80"/>
      <c r="AD2498" s="80"/>
      <c r="AE2498" s="80"/>
      <c r="AF2498" s="107"/>
      <c r="AG2498" s="106"/>
      <c r="AN2498" s="80"/>
      <c r="AO2498" s="80"/>
      <c r="AP2498" s="80"/>
      <c r="AQ2498" s="80"/>
      <c r="AR2498" s="80"/>
      <c r="AS2498" s="80"/>
      <c r="AT2498" s="80"/>
      <c r="AU2498" s="80"/>
    </row>
    <row r="2499" spans="27:47" x14ac:dyDescent="0.2">
      <c r="AA2499" s="80"/>
      <c r="AB2499" s="80"/>
      <c r="AC2499" s="80"/>
      <c r="AD2499" s="80"/>
      <c r="AE2499" s="80"/>
      <c r="AF2499" s="107"/>
      <c r="AG2499" s="106"/>
      <c r="AN2499" s="80"/>
      <c r="AO2499" s="80"/>
      <c r="AP2499" s="80"/>
      <c r="AQ2499" s="80"/>
      <c r="AR2499" s="80"/>
      <c r="AS2499" s="80"/>
      <c r="AT2499" s="80"/>
      <c r="AU2499" s="80"/>
    </row>
    <row r="2500" spans="27:47" x14ac:dyDescent="0.2">
      <c r="AA2500" s="80"/>
      <c r="AB2500" s="80"/>
      <c r="AC2500" s="80"/>
      <c r="AD2500" s="80"/>
      <c r="AE2500" s="80"/>
      <c r="AF2500" s="107"/>
      <c r="AG2500" s="106"/>
      <c r="AN2500" s="80"/>
      <c r="AO2500" s="80"/>
      <c r="AP2500" s="80"/>
      <c r="AQ2500" s="80"/>
      <c r="AR2500" s="80"/>
      <c r="AS2500" s="80"/>
      <c r="AT2500" s="80"/>
      <c r="AU2500" s="80"/>
    </row>
    <row r="2501" spans="27:47" x14ac:dyDescent="0.2">
      <c r="AA2501" s="80"/>
      <c r="AB2501" s="80"/>
      <c r="AC2501" s="80"/>
      <c r="AD2501" s="80"/>
      <c r="AE2501" s="80"/>
      <c r="AF2501" s="107"/>
      <c r="AG2501" s="106"/>
      <c r="AN2501" s="80"/>
      <c r="AO2501" s="80"/>
      <c r="AP2501" s="80"/>
      <c r="AQ2501" s="80"/>
      <c r="AR2501" s="80"/>
      <c r="AS2501" s="80"/>
      <c r="AT2501" s="80"/>
      <c r="AU2501" s="80"/>
    </row>
    <row r="2502" spans="27:47" x14ac:dyDescent="0.2">
      <c r="AA2502" s="80"/>
      <c r="AB2502" s="80"/>
      <c r="AC2502" s="80"/>
      <c r="AD2502" s="80"/>
      <c r="AE2502" s="80"/>
      <c r="AF2502" s="107"/>
      <c r="AG2502" s="106"/>
      <c r="AN2502" s="80"/>
      <c r="AO2502" s="80"/>
      <c r="AP2502" s="80"/>
      <c r="AQ2502" s="80"/>
      <c r="AR2502" s="80"/>
      <c r="AS2502" s="80"/>
      <c r="AT2502" s="80"/>
      <c r="AU2502" s="80"/>
    </row>
    <row r="2503" spans="27:47" x14ac:dyDescent="0.2">
      <c r="AA2503" s="80"/>
      <c r="AB2503" s="80"/>
      <c r="AC2503" s="80"/>
      <c r="AD2503" s="80"/>
      <c r="AE2503" s="80"/>
      <c r="AF2503" s="107"/>
      <c r="AG2503" s="106"/>
      <c r="AN2503" s="80"/>
      <c r="AO2503" s="80"/>
      <c r="AP2503" s="80"/>
      <c r="AQ2503" s="80"/>
      <c r="AR2503" s="80"/>
      <c r="AS2503" s="80"/>
      <c r="AT2503" s="80"/>
      <c r="AU2503" s="80"/>
    </row>
    <row r="2504" spans="27:47" x14ac:dyDescent="0.2">
      <c r="AA2504" s="80"/>
      <c r="AB2504" s="80"/>
      <c r="AC2504" s="80"/>
      <c r="AD2504" s="80"/>
      <c r="AE2504" s="80"/>
      <c r="AF2504" s="107"/>
      <c r="AG2504" s="106"/>
      <c r="AN2504" s="80"/>
      <c r="AO2504" s="80"/>
      <c r="AP2504" s="80"/>
      <c r="AQ2504" s="80"/>
      <c r="AR2504" s="80"/>
      <c r="AS2504" s="80"/>
      <c r="AT2504" s="80"/>
      <c r="AU2504" s="80"/>
    </row>
    <row r="2505" spans="27:47" x14ac:dyDescent="0.2">
      <c r="AA2505" s="80"/>
      <c r="AB2505" s="80"/>
      <c r="AC2505" s="80"/>
      <c r="AD2505" s="80"/>
      <c r="AE2505" s="80"/>
      <c r="AF2505" s="107"/>
      <c r="AG2505" s="106"/>
      <c r="AN2505" s="80"/>
      <c r="AO2505" s="80"/>
      <c r="AP2505" s="80"/>
      <c r="AQ2505" s="80"/>
      <c r="AR2505" s="80"/>
      <c r="AS2505" s="80"/>
      <c r="AT2505" s="80"/>
      <c r="AU2505" s="80"/>
    </row>
    <row r="2506" spans="27:47" x14ac:dyDescent="0.2">
      <c r="AA2506" s="80"/>
      <c r="AB2506" s="80"/>
      <c r="AC2506" s="80"/>
      <c r="AD2506" s="80"/>
      <c r="AE2506" s="80"/>
      <c r="AF2506" s="107"/>
      <c r="AG2506" s="106"/>
      <c r="AN2506" s="80"/>
      <c r="AO2506" s="80"/>
      <c r="AP2506" s="80"/>
      <c r="AQ2506" s="80"/>
      <c r="AR2506" s="80"/>
      <c r="AS2506" s="80"/>
      <c r="AT2506" s="80"/>
      <c r="AU2506" s="80"/>
    </row>
    <row r="2507" spans="27:47" x14ac:dyDescent="0.2">
      <c r="AA2507" s="80"/>
      <c r="AB2507" s="80"/>
      <c r="AC2507" s="80"/>
      <c r="AD2507" s="80"/>
      <c r="AE2507" s="80"/>
      <c r="AF2507" s="107"/>
      <c r="AG2507" s="106"/>
      <c r="AN2507" s="80"/>
      <c r="AO2507" s="80"/>
      <c r="AP2507" s="80"/>
      <c r="AQ2507" s="80"/>
      <c r="AR2507" s="80"/>
      <c r="AS2507" s="80"/>
      <c r="AT2507" s="80"/>
      <c r="AU2507" s="80"/>
    </row>
    <row r="2508" spans="27:47" x14ac:dyDescent="0.2">
      <c r="AA2508" s="80"/>
      <c r="AB2508" s="80"/>
      <c r="AC2508" s="80"/>
      <c r="AD2508" s="80"/>
      <c r="AE2508" s="80"/>
      <c r="AF2508" s="107"/>
      <c r="AG2508" s="106"/>
      <c r="AN2508" s="80"/>
      <c r="AO2508" s="80"/>
      <c r="AP2508" s="80"/>
      <c r="AQ2508" s="80"/>
      <c r="AR2508" s="80"/>
      <c r="AS2508" s="80"/>
      <c r="AT2508" s="80"/>
      <c r="AU2508" s="80"/>
    </row>
    <row r="2509" spans="27:47" x14ac:dyDescent="0.2">
      <c r="AA2509" s="80"/>
      <c r="AB2509" s="80"/>
      <c r="AC2509" s="80"/>
      <c r="AD2509" s="80"/>
      <c r="AE2509" s="80"/>
      <c r="AF2509" s="107"/>
      <c r="AG2509" s="106"/>
      <c r="AN2509" s="80"/>
      <c r="AO2509" s="80"/>
      <c r="AP2509" s="80"/>
      <c r="AQ2509" s="80"/>
      <c r="AR2509" s="80"/>
      <c r="AS2509" s="80"/>
      <c r="AT2509" s="80"/>
      <c r="AU2509" s="80"/>
    </row>
    <row r="2510" spans="27:47" x14ac:dyDescent="0.2">
      <c r="AA2510" s="80"/>
      <c r="AB2510" s="80"/>
      <c r="AC2510" s="80"/>
      <c r="AD2510" s="80"/>
      <c r="AE2510" s="80"/>
      <c r="AF2510" s="107"/>
      <c r="AG2510" s="106"/>
      <c r="AN2510" s="80"/>
      <c r="AO2510" s="80"/>
      <c r="AP2510" s="80"/>
      <c r="AQ2510" s="80"/>
      <c r="AR2510" s="80"/>
      <c r="AS2510" s="80"/>
      <c r="AT2510" s="80"/>
      <c r="AU2510" s="80"/>
    </row>
    <row r="2511" spans="27:47" x14ac:dyDescent="0.2">
      <c r="AA2511" s="80"/>
      <c r="AB2511" s="80"/>
      <c r="AC2511" s="80"/>
      <c r="AD2511" s="80"/>
      <c r="AE2511" s="80"/>
      <c r="AF2511" s="107"/>
      <c r="AG2511" s="106"/>
      <c r="AN2511" s="80"/>
      <c r="AO2511" s="80"/>
      <c r="AP2511" s="80"/>
      <c r="AQ2511" s="80"/>
      <c r="AR2511" s="80"/>
      <c r="AS2511" s="80"/>
      <c r="AT2511" s="80"/>
      <c r="AU2511" s="80"/>
    </row>
    <row r="2512" spans="27:47" x14ac:dyDescent="0.2">
      <c r="AA2512" s="80"/>
      <c r="AB2512" s="80"/>
      <c r="AC2512" s="80"/>
      <c r="AD2512" s="80"/>
      <c r="AE2512" s="80"/>
      <c r="AF2512" s="107"/>
      <c r="AG2512" s="106"/>
      <c r="AN2512" s="80"/>
      <c r="AO2512" s="80"/>
      <c r="AP2512" s="80"/>
      <c r="AQ2512" s="80"/>
      <c r="AR2512" s="80"/>
      <c r="AS2512" s="80"/>
      <c r="AT2512" s="80"/>
      <c r="AU2512" s="80"/>
    </row>
    <row r="2513" spans="27:47" x14ac:dyDescent="0.2">
      <c r="AA2513" s="80"/>
      <c r="AB2513" s="80"/>
      <c r="AC2513" s="80"/>
      <c r="AD2513" s="80"/>
      <c r="AE2513" s="80"/>
      <c r="AF2513" s="107"/>
      <c r="AG2513" s="106"/>
      <c r="AN2513" s="80"/>
      <c r="AO2513" s="80"/>
      <c r="AP2513" s="80"/>
      <c r="AQ2513" s="80"/>
      <c r="AR2513" s="80"/>
      <c r="AS2513" s="80"/>
      <c r="AT2513" s="80"/>
      <c r="AU2513" s="80"/>
    </row>
    <row r="2514" spans="27:47" x14ac:dyDescent="0.2">
      <c r="AA2514" s="80"/>
      <c r="AB2514" s="80"/>
      <c r="AC2514" s="80"/>
      <c r="AD2514" s="80"/>
      <c r="AE2514" s="80"/>
      <c r="AF2514" s="107"/>
      <c r="AG2514" s="106"/>
      <c r="AN2514" s="80"/>
      <c r="AO2514" s="80"/>
      <c r="AP2514" s="80"/>
      <c r="AQ2514" s="80"/>
      <c r="AR2514" s="80"/>
      <c r="AS2514" s="80"/>
      <c r="AT2514" s="80"/>
      <c r="AU2514" s="80"/>
    </row>
    <row r="2515" spans="27:47" x14ac:dyDescent="0.2">
      <c r="AA2515" s="80"/>
      <c r="AB2515" s="80"/>
      <c r="AC2515" s="80"/>
      <c r="AD2515" s="80"/>
      <c r="AE2515" s="80"/>
      <c r="AF2515" s="107"/>
      <c r="AG2515" s="106"/>
      <c r="AN2515" s="80"/>
      <c r="AO2515" s="80"/>
      <c r="AP2515" s="80"/>
      <c r="AQ2515" s="80"/>
      <c r="AR2515" s="80"/>
      <c r="AS2515" s="80"/>
      <c r="AT2515" s="80"/>
      <c r="AU2515" s="80"/>
    </row>
    <row r="2516" spans="27:47" x14ac:dyDescent="0.2">
      <c r="AA2516" s="80"/>
      <c r="AB2516" s="80"/>
      <c r="AC2516" s="80"/>
      <c r="AD2516" s="80"/>
      <c r="AE2516" s="80"/>
      <c r="AF2516" s="107"/>
      <c r="AG2516" s="106"/>
      <c r="AN2516" s="80"/>
      <c r="AO2516" s="80"/>
      <c r="AP2516" s="80"/>
      <c r="AQ2516" s="80"/>
      <c r="AR2516" s="80"/>
      <c r="AS2516" s="80"/>
      <c r="AT2516" s="80"/>
      <c r="AU2516" s="80"/>
    </row>
    <row r="2517" spans="27:47" x14ac:dyDescent="0.2">
      <c r="AA2517" s="80"/>
      <c r="AB2517" s="80"/>
      <c r="AC2517" s="80"/>
      <c r="AD2517" s="80"/>
      <c r="AE2517" s="80"/>
      <c r="AF2517" s="107"/>
      <c r="AG2517" s="106"/>
      <c r="AN2517" s="80"/>
      <c r="AO2517" s="80"/>
      <c r="AP2517" s="80"/>
      <c r="AQ2517" s="80"/>
      <c r="AR2517" s="80"/>
      <c r="AS2517" s="80"/>
      <c r="AT2517" s="80"/>
      <c r="AU2517" s="80"/>
    </row>
    <row r="2518" spans="27:47" x14ac:dyDescent="0.2">
      <c r="AA2518" s="80"/>
      <c r="AB2518" s="80"/>
      <c r="AC2518" s="80"/>
      <c r="AD2518" s="80"/>
      <c r="AE2518" s="80"/>
      <c r="AF2518" s="107"/>
      <c r="AG2518" s="106"/>
      <c r="AN2518" s="80"/>
      <c r="AO2518" s="80"/>
      <c r="AP2518" s="80"/>
      <c r="AQ2518" s="80"/>
      <c r="AR2518" s="80"/>
      <c r="AS2518" s="80"/>
      <c r="AT2518" s="80"/>
      <c r="AU2518" s="80"/>
    </row>
    <row r="2519" spans="27:47" x14ac:dyDescent="0.2">
      <c r="AA2519" s="80"/>
      <c r="AB2519" s="80"/>
      <c r="AC2519" s="80"/>
      <c r="AD2519" s="80"/>
      <c r="AE2519" s="80"/>
      <c r="AF2519" s="107"/>
      <c r="AG2519" s="106"/>
      <c r="AN2519" s="80"/>
      <c r="AO2519" s="80"/>
      <c r="AP2519" s="80"/>
      <c r="AQ2519" s="80"/>
      <c r="AR2519" s="80"/>
      <c r="AS2519" s="80"/>
      <c r="AT2519" s="80"/>
      <c r="AU2519" s="80"/>
    </row>
    <row r="2520" spans="27:47" x14ac:dyDescent="0.2">
      <c r="AA2520" s="80"/>
      <c r="AB2520" s="80"/>
      <c r="AC2520" s="80"/>
      <c r="AD2520" s="80"/>
      <c r="AE2520" s="80"/>
      <c r="AF2520" s="107"/>
      <c r="AG2520" s="106"/>
      <c r="AN2520" s="80"/>
      <c r="AO2520" s="80"/>
      <c r="AP2520" s="80"/>
      <c r="AQ2520" s="80"/>
      <c r="AR2520" s="80"/>
      <c r="AS2520" s="80"/>
      <c r="AT2520" s="80"/>
      <c r="AU2520" s="80"/>
    </row>
    <row r="2521" spans="27:47" x14ac:dyDescent="0.2">
      <c r="AA2521" s="80"/>
      <c r="AB2521" s="80"/>
      <c r="AC2521" s="80"/>
      <c r="AD2521" s="80"/>
      <c r="AE2521" s="80"/>
      <c r="AF2521" s="107"/>
      <c r="AG2521" s="106"/>
      <c r="AN2521" s="80"/>
      <c r="AO2521" s="80"/>
      <c r="AP2521" s="80"/>
      <c r="AQ2521" s="80"/>
      <c r="AR2521" s="80"/>
      <c r="AS2521" s="80"/>
      <c r="AT2521" s="80"/>
      <c r="AU2521" s="80"/>
    </row>
    <row r="2522" spans="27:47" x14ac:dyDescent="0.2">
      <c r="AA2522" s="80"/>
      <c r="AB2522" s="80"/>
      <c r="AC2522" s="80"/>
      <c r="AD2522" s="80"/>
      <c r="AE2522" s="80"/>
      <c r="AF2522" s="107"/>
      <c r="AG2522" s="106"/>
      <c r="AN2522" s="80"/>
      <c r="AO2522" s="80"/>
      <c r="AP2522" s="80"/>
      <c r="AQ2522" s="80"/>
      <c r="AR2522" s="80"/>
      <c r="AS2522" s="80"/>
      <c r="AT2522" s="80"/>
      <c r="AU2522" s="80"/>
    </row>
    <row r="2523" spans="27:47" x14ac:dyDescent="0.2">
      <c r="AA2523" s="80"/>
      <c r="AB2523" s="80"/>
      <c r="AC2523" s="80"/>
      <c r="AD2523" s="80"/>
      <c r="AE2523" s="80"/>
      <c r="AF2523" s="107"/>
      <c r="AG2523" s="106"/>
      <c r="AN2523" s="80"/>
      <c r="AO2523" s="80"/>
      <c r="AP2523" s="80"/>
      <c r="AQ2523" s="80"/>
      <c r="AR2523" s="80"/>
      <c r="AS2523" s="80"/>
      <c r="AT2523" s="80"/>
      <c r="AU2523" s="80"/>
    </row>
    <row r="2524" spans="27:47" x14ac:dyDescent="0.2">
      <c r="AA2524" s="80"/>
      <c r="AB2524" s="80"/>
      <c r="AC2524" s="80"/>
      <c r="AD2524" s="80"/>
      <c r="AE2524" s="80"/>
      <c r="AF2524" s="107"/>
      <c r="AG2524" s="106"/>
      <c r="AN2524" s="80"/>
      <c r="AO2524" s="80"/>
      <c r="AP2524" s="80"/>
      <c r="AQ2524" s="80"/>
      <c r="AR2524" s="80"/>
      <c r="AS2524" s="80"/>
      <c r="AT2524" s="80"/>
      <c r="AU2524" s="80"/>
    </row>
    <row r="2525" spans="27:47" x14ac:dyDescent="0.2">
      <c r="AA2525" s="80"/>
      <c r="AB2525" s="80"/>
      <c r="AC2525" s="80"/>
      <c r="AD2525" s="80"/>
      <c r="AE2525" s="80"/>
      <c r="AF2525" s="107"/>
      <c r="AG2525" s="106"/>
      <c r="AN2525" s="80"/>
      <c r="AO2525" s="80"/>
      <c r="AP2525" s="80"/>
      <c r="AQ2525" s="80"/>
      <c r="AR2525" s="80"/>
      <c r="AS2525" s="80"/>
      <c r="AT2525" s="80"/>
      <c r="AU2525" s="80"/>
    </row>
    <row r="2526" spans="27:47" x14ac:dyDescent="0.2">
      <c r="AA2526" s="80"/>
      <c r="AB2526" s="80"/>
      <c r="AC2526" s="80"/>
      <c r="AD2526" s="80"/>
      <c r="AE2526" s="80"/>
      <c r="AF2526" s="107"/>
      <c r="AG2526" s="106"/>
      <c r="AN2526" s="80"/>
      <c r="AO2526" s="80"/>
      <c r="AP2526" s="80"/>
      <c r="AQ2526" s="80"/>
      <c r="AR2526" s="80"/>
      <c r="AS2526" s="80"/>
      <c r="AT2526" s="80"/>
      <c r="AU2526" s="80"/>
    </row>
    <row r="2527" spans="27:47" x14ac:dyDescent="0.2">
      <c r="AA2527" s="80"/>
      <c r="AB2527" s="80"/>
      <c r="AC2527" s="80"/>
      <c r="AD2527" s="80"/>
      <c r="AE2527" s="80"/>
      <c r="AF2527" s="107"/>
      <c r="AG2527" s="106"/>
      <c r="AN2527" s="80"/>
      <c r="AO2527" s="80"/>
      <c r="AP2527" s="80"/>
      <c r="AQ2527" s="80"/>
      <c r="AR2527" s="80"/>
      <c r="AS2527" s="80"/>
      <c r="AT2527" s="80"/>
      <c r="AU2527" s="80"/>
    </row>
    <row r="2528" spans="27:47" x14ac:dyDescent="0.2">
      <c r="AA2528" s="80"/>
      <c r="AB2528" s="80"/>
      <c r="AC2528" s="80"/>
      <c r="AD2528" s="80"/>
      <c r="AE2528" s="80"/>
      <c r="AF2528" s="107"/>
      <c r="AG2528" s="106"/>
      <c r="AN2528" s="80"/>
      <c r="AO2528" s="80"/>
      <c r="AP2528" s="80"/>
      <c r="AQ2528" s="80"/>
      <c r="AR2528" s="80"/>
      <c r="AS2528" s="80"/>
      <c r="AT2528" s="80"/>
      <c r="AU2528" s="80"/>
    </row>
    <row r="2529" spans="27:47" x14ac:dyDescent="0.2">
      <c r="AA2529" s="80"/>
      <c r="AB2529" s="80"/>
      <c r="AC2529" s="80"/>
      <c r="AD2529" s="80"/>
      <c r="AE2529" s="80"/>
      <c r="AF2529" s="107"/>
      <c r="AG2529" s="106"/>
      <c r="AN2529" s="80"/>
      <c r="AO2529" s="80"/>
      <c r="AP2529" s="80"/>
      <c r="AQ2529" s="80"/>
      <c r="AR2529" s="80"/>
      <c r="AS2529" s="80"/>
      <c r="AT2529" s="80"/>
      <c r="AU2529" s="80"/>
    </row>
    <row r="2530" spans="27:47" x14ac:dyDescent="0.2">
      <c r="AA2530" s="80"/>
      <c r="AB2530" s="80"/>
      <c r="AC2530" s="80"/>
      <c r="AD2530" s="80"/>
      <c r="AE2530" s="80"/>
      <c r="AF2530" s="107"/>
      <c r="AG2530" s="106"/>
      <c r="AN2530" s="80"/>
      <c r="AO2530" s="80"/>
      <c r="AP2530" s="80"/>
      <c r="AQ2530" s="80"/>
      <c r="AR2530" s="80"/>
      <c r="AS2530" s="80"/>
      <c r="AT2530" s="80"/>
      <c r="AU2530" s="80"/>
    </row>
    <row r="2531" spans="27:47" x14ac:dyDescent="0.2">
      <c r="AA2531" s="80"/>
      <c r="AB2531" s="80"/>
      <c r="AC2531" s="80"/>
      <c r="AD2531" s="80"/>
      <c r="AE2531" s="80"/>
      <c r="AF2531" s="107"/>
      <c r="AG2531" s="106"/>
      <c r="AN2531" s="80"/>
      <c r="AO2531" s="80"/>
      <c r="AP2531" s="80"/>
      <c r="AQ2531" s="80"/>
      <c r="AR2531" s="80"/>
      <c r="AS2531" s="80"/>
      <c r="AT2531" s="80"/>
      <c r="AU2531" s="80"/>
    </row>
    <row r="2532" spans="27:47" x14ac:dyDescent="0.2">
      <c r="AA2532" s="80"/>
      <c r="AB2532" s="80"/>
      <c r="AC2532" s="80"/>
      <c r="AD2532" s="80"/>
      <c r="AE2532" s="80"/>
      <c r="AF2532" s="107"/>
      <c r="AG2532" s="106"/>
      <c r="AN2532" s="80"/>
      <c r="AO2532" s="80"/>
      <c r="AP2532" s="80"/>
      <c r="AQ2532" s="80"/>
      <c r="AR2532" s="80"/>
      <c r="AS2532" s="80"/>
      <c r="AT2532" s="80"/>
      <c r="AU2532" s="80"/>
    </row>
    <row r="2533" spans="27:47" x14ac:dyDescent="0.2">
      <c r="AA2533" s="80"/>
      <c r="AB2533" s="80"/>
      <c r="AC2533" s="80"/>
      <c r="AD2533" s="80"/>
      <c r="AE2533" s="80"/>
      <c r="AF2533" s="107"/>
      <c r="AG2533" s="106"/>
      <c r="AN2533" s="80"/>
      <c r="AO2533" s="80"/>
      <c r="AP2533" s="80"/>
      <c r="AQ2533" s="80"/>
      <c r="AR2533" s="80"/>
      <c r="AS2533" s="80"/>
      <c r="AT2533" s="80"/>
      <c r="AU2533" s="80"/>
    </row>
    <row r="2534" spans="27:47" x14ac:dyDescent="0.2">
      <c r="AA2534" s="80"/>
      <c r="AB2534" s="80"/>
      <c r="AC2534" s="80"/>
      <c r="AD2534" s="80"/>
      <c r="AE2534" s="80"/>
      <c r="AF2534" s="107"/>
      <c r="AG2534" s="106"/>
      <c r="AN2534" s="80"/>
      <c r="AO2534" s="80"/>
      <c r="AP2534" s="80"/>
      <c r="AQ2534" s="80"/>
      <c r="AR2534" s="80"/>
      <c r="AS2534" s="80"/>
      <c r="AT2534" s="80"/>
      <c r="AU2534" s="80"/>
    </row>
    <row r="2535" spans="27:47" x14ac:dyDescent="0.2">
      <c r="AA2535" s="80"/>
      <c r="AB2535" s="80"/>
      <c r="AC2535" s="80"/>
      <c r="AD2535" s="80"/>
      <c r="AE2535" s="80"/>
      <c r="AF2535" s="107"/>
      <c r="AG2535" s="106"/>
      <c r="AN2535" s="80"/>
      <c r="AO2535" s="80"/>
      <c r="AP2535" s="80"/>
      <c r="AQ2535" s="80"/>
      <c r="AR2535" s="80"/>
      <c r="AS2535" s="80"/>
      <c r="AT2535" s="80"/>
      <c r="AU2535" s="80"/>
    </row>
    <row r="2536" spans="27:47" x14ac:dyDescent="0.2">
      <c r="AA2536" s="80"/>
      <c r="AB2536" s="80"/>
      <c r="AC2536" s="80"/>
      <c r="AD2536" s="80"/>
      <c r="AE2536" s="80"/>
      <c r="AF2536" s="107"/>
      <c r="AG2536" s="106"/>
      <c r="AN2536" s="80"/>
      <c r="AO2536" s="80"/>
      <c r="AP2536" s="80"/>
      <c r="AQ2536" s="80"/>
      <c r="AR2536" s="80"/>
      <c r="AS2536" s="80"/>
      <c r="AT2536" s="80"/>
      <c r="AU2536" s="80"/>
    </row>
    <row r="2537" spans="27:47" x14ac:dyDescent="0.2">
      <c r="AA2537" s="80"/>
      <c r="AB2537" s="80"/>
      <c r="AC2537" s="80"/>
      <c r="AD2537" s="80"/>
      <c r="AE2537" s="80"/>
      <c r="AF2537" s="107"/>
      <c r="AG2537" s="106"/>
      <c r="AN2537" s="80"/>
      <c r="AO2537" s="80"/>
      <c r="AP2537" s="80"/>
      <c r="AQ2537" s="80"/>
      <c r="AR2537" s="80"/>
      <c r="AS2537" s="80"/>
      <c r="AT2537" s="80"/>
      <c r="AU2537" s="80"/>
    </row>
    <row r="2538" spans="27:47" x14ac:dyDescent="0.2">
      <c r="AA2538" s="80"/>
      <c r="AB2538" s="80"/>
      <c r="AC2538" s="80"/>
      <c r="AD2538" s="80"/>
      <c r="AE2538" s="80"/>
      <c r="AF2538" s="107"/>
      <c r="AG2538" s="106"/>
      <c r="AN2538" s="80"/>
      <c r="AO2538" s="80"/>
      <c r="AP2538" s="80"/>
      <c r="AQ2538" s="80"/>
      <c r="AR2538" s="80"/>
      <c r="AS2538" s="80"/>
      <c r="AT2538" s="80"/>
      <c r="AU2538" s="80"/>
    </row>
  </sheetData>
  <sheetProtection sheet="1"/>
  <phoneticPr fontId="8" type="noConversion"/>
  <pageMargins left="0.75" right="0.75" top="1" bottom="1" header="0.5" footer="0.5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Active 1</vt:lpstr>
      <vt:lpstr>Graphs 1</vt:lpstr>
      <vt:lpstr>Active 2</vt:lpstr>
      <vt:lpstr>A (old)</vt:lpstr>
      <vt:lpstr>Sheet1</vt:lpstr>
      <vt:lpstr>B (2)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&amp; Bonnie</dc:creator>
  <cp:lastModifiedBy>R &amp; B</cp:lastModifiedBy>
  <dcterms:created xsi:type="dcterms:W3CDTF">2002-08-11T04:03:08Z</dcterms:created>
  <dcterms:modified xsi:type="dcterms:W3CDTF">2025-01-05T04:26:36Z</dcterms:modified>
</cp:coreProperties>
</file>